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Ozgur DENIZLIOGLU\yazilimportalim\"/>
    </mc:Choice>
  </mc:AlternateContent>
  <xr:revisionPtr revIDLastSave="0" documentId="13_ncr:1_{37C1CFEB-D1B2-4C66-88BF-DE33EF78B1E4}" xr6:coauthVersionLast="47" xr6:coauthVersionMax="47" xr10:uidLastSave="{00000000-0000-0000-0000-000000000000}"/>
  <bookViews>
    <workbookView xWindow="2730" yWindow="2730" windowWidth="21600" windowHeight="11235" xr2:uid="{7902C1D9-8AA8-41BE-AF6B-FCA932A8EFF6}"/>
  </bookViews>
  <sheets>
    <sheet name="METRAJ" sheetId="15" r:id="rId1"/>
    <sheet name="IMALAT" sheetId="27" r:id="rId2"/>
    <sheet name="tbl_Beton" sheetId="28" r:id="rId3"/>
    <sheet name="LIST" sheetId="2" r:id="rId4"/>
    <sheet name="PROJE" sheetId="16" r:id="rId5"/>
    <sheet name="POZ" sheetId="6" r:id="rId6"/>
    <sheet name="tbl_Bina_Katlar" sheetId="17" r:id="rId7"/>
    <sheet name="AB-AC BLOK DONAI METRAJI" sheetId="21" r:id="rId8"/>
  </sheets>
  <functionGroups builtInGroupCount="19"/>
  <definedNames>
    <definedName name="_" hidden="1">#REF!,#REF!</definedName>
    <definedName name="__" localSheetId="3" hidden="1">#REF!,#REF!</definedName>
    <definedName name="__" hidden="1">#REF!,#REF!</definedName>
    <definedName name="___a2" localSheetId="1" hidden="1">Integer</definedName>
    <definedName name="___a2" localSheetId="3" hidden="1">Integer</definedName>
    <definedName name="___a2" localSheetId="0" hidden="1">Integer</definedName>
    <definedName name="___a2" hidden="1">Integer</definedName>
    <definedName name="___SE2" localSheetId="1" hidden="1">Integer</definedName>
    <definedName name="___SE2" localSheetId="3" hidden="1">Integer</definedName>
    <definedName name="___SE2" localSheetId="0" hidden="1">Integer</definedName>
    <definedName name="___SE2" hidden="1">Integer</definedName>
    <definedName name="___se3" localSheetId="1" hidden="1">Integer</definedName>
    <definedName name="___se3" localSheetId="3" hidden="1">Integer</definedName>
    <definedName name="___se3" localSheetId="0" hidden="1">Integer</definedName>
    <definedName name="___se3" hidden="1">Integer</definedName>
    <definedName name="___YS2" localSheetId="1" hidden="1">{"'KABA MALZEME'!$B$5:$G$101","'KABA MALZEME'!$B$5:$G$101"}</definedName>
    <definedName name="___YS2" localSheetId="3" hidden="1">{"'KABA MALZEME'!$B$5:$G$101","'KABA MALZEME'!$B$5:$G$101"}</definedName>
    <definedName name="___YS2" localSheetId="0" hidden="1">{"'KABA MALZEME'!$B$5:$G$101","'KABA MALZEME'!$B$5:$G$101"}</definedName>
    <definedName name="___YS2" hidden="1">{"'KABA MALZEME'!$B$5:$G$101","'KABA MALZEME'!$B$5:$G$101"}</definedName>
    <definedName name="__123Graph_A" hidden="1">#REF!</definedName>
    <definedName name="__123Graph_B" localSheetId="3" hidden="1">#REF!</definedName>
    <definedName name="__123Graph_B" hidden="1">#REF!</definedName>
    <definedName name="__123Graph_C" localSheetId="3" hidden="1">#REF!</definedName>
    <definedName name="__123Graph_C" hidden="1">#REF!</definedName>
    <definedName name="__123Graph_D" localSheetId="3" hidden="1">#REF!</definedName>
    <definedName name="__123Graph_D" hidden="1">#REF!</definedName>
    <definedName name="__123Graph_E" localSheetId="3" hidden="1">#REF!</definedName>
    <definedName name="__123Graph_E" hidden="1">#REF!</definedName>
    <definedName name="__123Graph_X" localSheetId="3" hidden="1">#REF!</definedName>
    <definedName name="__123Graph_X" hidden="1">#REF!</definedName>
    <definedName name="__a2" localSheetId="1" hidden="1">Integer</definedName>
    <definedName name="__a2" localSheetId="3" hidden="1">Integer</definedName>
    <definedName name="__a2" localSheetId="0" hidden="1">Integer</definedName>
    <definedName name="__a2" hidden="1">Integer</definedName>
    <definedName name="__IntlFixup" hidden="1">TRUE</definedName>
    <definedName name="__SE2" localSheetId="1" hidden="1">Integer</definedName>
    <definedName name="__SE2" localSheetId="3" hidden="1">Integer</definedName>
    <definedName name="__SE2" localSheetId="0" hidden="1">Integer</definedName>
    <definedName name="__SE2" hidden="1">Integer</definedName>
    <definedName name="__se3" localSheetId="1" hidden="1">Integer</definedName>
    <definedName name="__se3" localSheetId="3" hidden="1">Integer</definedName>
    <definedName name="__se3" localSheetId="0" hidden="1">Integer</definedName>
    <definedName name="__se3" hidden="1">Integer</definedName>
    <definedName name="__YS2" localSheetId="1" hidden="1">{"'KABA MALZEME'!$B$5:$G$101","'KABA MALZEME'!$B$5:$G$101"}</definedName>
    <definedName name="__YS2" localSheetId="3" hidden="1">{"'KABA MALZEME'!$B$5:$G$101","'KABA MALZEME'!$B$5:$G$101"}</definedName>
    <definedName name="__YS2" localSheetId="0" hidden="1">{"'KABA MALZEME'!$B$5:$G$101","'KABA MALZEME'!$B$5:$G$101"}</definedName>
    <definedName name="__YS2" hidden="1">{"'KABA MALZEME'!$B$5:$G$101","'KABA MALZEME'!$B$5:$G$101"}</definedName>
    <definedName name="_1" hidden="1">#REF!</definedName>
    <definedName name="_1_0___.0solv" localSheetId="3" hidden="1">#REF!,#REF!</definedName>
    <definedName name="_1_0___.0solv" hidden="1">#REF!,#REF!</definedName>
    <definedName name="_2_0___.0solv" localSheetId="3" hidden="1">#REF!,#REF!</definedName>
    <definedName name="_2_0___.0solv" hidden="1">#REF!,#REF!</definedName>
    <definedName name="_a2" localSheetId="1" hidden="1">Integer</definedName>
    <definedName name="_a2" localSheetId="3" hidden="1">Integer</definedName>
    <definedName name="_a2" localSheetId="0" hidden="1">Integer</definedName>
    <definedName name="_a2" hidden="1">Integer</definedName>
    <definedName name="_aa" localSheetId="3" hidden="1">#REF!</definedName>
    <definedName name="_aa" hidden="1">#REF!</definedName>
    <definedName name="_am" localSheetId="3" hidden="1">#REF!,#REF!</definedName>
    <definedName name="_am" hidden="1">#REF!,#REF!</definedName>
    <definedName name="_Çatı" localSheetId="3" hidden="1">#REF!</definedName>
    <definedName name="_Çatı" hidden="1">#REF!</definedName>
    <definedName name="_Fill" localSheetId="3" hidden="1">#REF!</definedName>
    <definedName name="_Fill" hidden="1">#REF!</definedName>
    <definedName name="_xlnm._FilterDatabase" localSheetId="3" hidden="1">#REF!</definedName>
    <definedName name="_xlnm._FilterDatabase" hidden="1">#REF!</definedName>
    <definedName name="_Key1" localSheetId="3" hidden="1">#REF!</definedName>
    <definedName name="_Key1" hidden="1">#REF!</definedName>
    <definedName name="_Key2" localSheetId="3" hidden="1">#REF!</definedName>
    <definedName name="_Key2" hidden="1">#REF!</definedName>
    <definedName name="_Order1" hidden="1">255</definedName>
    <definedName name="_Order2" hidden="1">255</definedName>
    <definedName name="_Regression_Int" hidden="1">1</definedName>
    <definedName name="_Regression_Y" localSheetId="3" hidden="1">#REF!</definedName>
    <definedName name="_Regression_Y" hidden="1">#REF!</definedName>
    <definedName name="_SE2" localSheetId="1" hidden="1">Integer</definedName>
    <definedName name="_SE2" localSheetId="3" hidden="1">Integer</definedName>
    <definedName name="_SE2" localSheetId="0" hidden="1">Integer</definedName>
    <definedName name="_SE2" hidden="1">Integer</definedName>
    <definedName name="_se3" localSheetId="1" hidden="1">Integer</definedName>
    <definedName name="_se3" localSheetId="3" hidden="1">Integer</definedName>
    <definedName name="_se3" localSheetId="0" hidden="1">Integer</definedName>
    <definedName name="_se3" hidden="1">Integer</definedName>
    <definedName name="_Sort" localSheetId="3" hidden="1">#REF!</definedName>
    <definedName name="_Sort" hidden="1">#REF!</definedName>
    <definedName name="_VeritabnaıFiltrele2" localSheetId="3" hidden="1">#REF!</definedName>
    <definedName name="_VeritabnaıFiltrele2" hidden="1">#REF!</definedName>
    <definedName name="_xleta.LEFT" hidden="1" xlm="1">#NAME?</definedName>
    <definedName name="_YS2" localSheetId="1" hidden="1">{"'KABA MALZEME'!$B$5:$G$101","'KABA MALZEME'!$B$5:$G$101"}</definedName>
    <definedName name="_YS2" localSheetId="3" hidden="1">{"'KABA MALZEME'!$B$5:$G$101","'KABA MALZEME'!$B$5:$G$101"}</definedName>
    <definedName name="_YS2" localSheetId="0" hidden="1">{"'KABA MALZEME'!$B$5:$G$101","'KABA MALZEME'!$B$5:$G$101"}</definedName>
    <definedName name="_YS2" hidden="1">{"'KABA MALZEME'!$B$5:$G$101","'KABA MALZEME'!$B$5:$G$101"}</definedName>
    <definedName name="aaaaaaa" localSheetId="3" hidden="1">#REF!</definedName>
    <definedName name="aaaaaaa" hidden="1">#REF!</definedName>
    <definedName name="ac" localSheetId="1" hidden="1">{#N/A,#N/A,FALSE,"Aging Summary";#N/A,#N/A,FALSE,"Ratio Analysis";#N/A,#N/A,FALSE,"Test 120 Day Accts";#N/A,#N/A,FALSE,"Tickmarks"}</definedName>
    <definedName name="ac" localSheetId="3" hidden="1">{#N/A,#N/A,FALSE,"Aging Summary";#N/A,#N/A,FALSE,"Ratio Analysis";#N/A,#N/A,FALSE,"Test 120 Day Accts";#N/A,#N/A,FALSE,"Tickmarks"}</definedName>
    <definedName name="ac" localSheetId="0" hidden="1">{#N/A,#N/A,FALSE,"Aging Summary";#N/A,#N/A,FALSE,"Ratio Analysis";#N/A,#N/A,FALSE,"Test 120 Day Accts";#N/A,#N/A,FALSE,"Tickmarks"}</definedName>
    <definedName name="ac" hidden="1">{#N/A,#N/A,FALSE,"Aging Summary";#N/A,#N/A,FALSE,"Ratio Analysis";#N/A,#N/A,FALSE,"Test 120 Day Accts";#N/A,#N/A,FALSE,"Tickmarks"}</definedName>
    <definedName name="AccessDatabase" hidden="1">"G:\Budgeting\Mgt. Reports\Monthly Mgt. Rep. Final\2001\2001 Sep\Shipments  Trade Margin by Channel YTD Aug1.mdb"</definedName>
    <definedName name="ad" localSheetId="1" hidden="1">{#N/A,#N/A,FALSE,"Aging Summary";#N/A,#N/A,FALSE,"Ratio Analysis";#N/A,#N/A,FALSE,"Test 120 Day Accts";#N/A,#N/A,FALSE,"Tickmarks"}</definedName>
    <definedName name="ad" localSheetId="3" hidden="1">{#N/A,#N/A,FALSE,"Aging Summary";#N/A,#N/A,FALSE,"Ratio Analysis";#N/A,#N/A,FALSE,"Test 120 Day Accts";#N/A,#N/A,FALSE,"Tickmarks"}</definedName>
    <definedName name="ad" localSheetId="0" hidden="1">{#N/A,#N/A,FALSE,"Aging Summary";#N/A,#N/A,FALSE,"Ratio Analysis";#N/A,#N/A,FALSE,"Test 120 Day Accts";#N/A,#N/A,FALSE,"Tickmarks"}</definedName>
    <definedName name="ad" hidden="1">{#N/A,#N/A,FALSE,"Aging Summary";#N/A,#N/A,FALSE,"Ratio Analysis";#N/A,#N/A,FALSE,"Test 120 Day Accts";#N/A,#N/A,FALSE,"Tickmarks"}</definedName>
    <definedName name="ADBA" localSheetId="1" hidden="1">{#N/A,#N/A,FALSE,"müş_iç_ihz";#N/A,#N/A,FALSE,"müş_iç_er";#N/A,#N/A,FALSE,"müş_iç_tut"}</definedName>
    <definedName name="ADBA" localSheetId="3" hidden="1">{#N/A,#N/A,FALSE,"müş_iç_ihz";#N/A,#N/A,FALSE,"müş_iç_er";#N/A,#N/A,FALSE,"müş_iç_tut"}</definedName>
    <definedName name="ADBA" localSheetId="0" hidden="1">{#N/A,#N/A,FALSE,"müş_iç_ihz";#N/A,#N/A,FALSE,"müş_iç_er";#N/A,#N/A,FALSE,"müş_iç_tut"}</definedName>
    <definedName name="ADBA" hidden="1">{#N/A,#N/A,FALSE,"müş_iç_ihz";#N/A,#N/A,FALSE,"müş_iç_er";#N/A,#N/A,FALSE,"müş_iç_tut"}</definedName>
    <definedName name="AHMET" localSheetId="1" hidden="1">{#N/A,#N/A,FALSE,"TELEFON"}</definedName>
    <definedName name="AHMET" localSheetId="0" hidden="1">{#N/A,#N/A,FALSE,"TELEFON"}</definedName>
    <definedName name="AHMET" hidden="1">{#N/A,#N/A,FALSE,"TELEFON"}</definedName>
    <definedName name="aky" localSheetId="1" hidden="1">{#N/A,#N/A,FALSE,"sıh_iç_ihz";#N/A,#N/A,FALSE,"sıh_iç_er";#N/A,#N/A,FALSE,"sıh_iç_tut"}</definedName>
    <definedName name="aky" localSheetId="3" hidden="1">{#N/A,#N/A,FALSE,"sıh_iç_ihz";#N/A,#N/A,FALSE,"sıh_iç_er";#N/A,#N/A,FALSE,"sıh_iç_tut"}</definedName>
    <definedName name="aky" localSheetId="0" hidden="1">{#N/A,#N/A,FALSE,"sıh_iç_ihz";#N/A,#N/A,FALSE,"sıh_iç_er";#N/A,#N/A,FALSE,"sıh_iç_tut"}</definedName>
    <definedName name="aky" hidden="1">{#N/A,#N/A,FALSE,"sıh_iç_ihz";#N/A,#N/A,FALSE,"sıh_iç_er";#N/A,#N/A,FALSE,"sıh_iç_tut"}</definedName>
    <definedName name="anscount" hidden="1">1</definedName>
    <definedName name="AREL" localSheetId="1" hidden="1">{#N/A,#N/A,FALSE,"TELEFON"}</definedName>
    <definedName name="AREL" localSheetId="0" hidden="1">{#N/A,#N/A,FALSE,"TELEFON"}</definedName>
    <definedName name="AREL" hidden="1">{#N/A,#N/A,FALSE,"TELEFON"}</definedName>
    <definedName name="art" localSheetId="3" hidden="1">#REF!</definedName>
    <definedName name="art" hidden="1">#REF!</definedName>
    <definedName name="AS2DocOpenMode" hidden="1">"AS2DocumentEdit"</definedName>
    <definedName name="askin" localSheetId="1" hidden="1">{#N/A,#N/A,FALSE,"TELEFON"}</definedName>
    <definedName name="askin" localSheetId="0" hidden="1">{#N/A,#N/A,FALSE,"TELEFON"}</definedName>
    <definedName name="askin" hidden="1">{#N/A,#N/A,FALSE,"TELEFON"}</definedName>
    <definedName name="B.F.İŞL." localSheetId="1"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İŞL." localSheetId="3"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İŞL." localSheetId="0"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İŞL."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İŞL.İHZARAT" localSheetId="1"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B.F.İŞL.İHZARAT" localSheetId="3"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B.F.İŞL.İHZARAT" localSheetId="0"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B.F.İŞL.İHZARAT"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ba" localSheetId="1" hidden="1">{#N/A,#N/A,FALSE,"Aging Summary";#N/A,#N/A,FALSE,"Ratio Analysis";#N/A,#N/A,FALSE,"Test 120 Day Accts";#N/A,#N/A,FALSE,"Tickmarks"}</definedName>
    <definedName name="ba" localSheetId="3" hidden="1">{#N/A,#N/A,FALSE,"Aging Summary";#N/A,#N/A,FALSE,"Ratio Analysis";#N/A,#N/A,FALSE,"Test 120 Day Accts";#N/A,#N/A,FALSE,"Tickmarks"}</definedName>
    <definedName name="ba" localSheetId="0" hidden="1">{#N/A,#N/A,FALSE,"Aging Summary";#N/A,#N/A,FALSE,"Ratio Analysis";#N/A,#N/A,FALSE,"Test 120 Day Accts";#N/A,#N/A,FALSE,"Tickmarks"}</definedName>
    <definedName name="ba" hidden="1">{#N/A,#N/A,FALSE,"Aging Summary";#N/A,#N/A,FALSE,"Ratio Analysis";#N/A,#N/A,FALSE,"Test 120 Day Accts";#N/A,#N/A,FALSE,"Tickmarks"}</definedName>
    <definedName name="bb" localSheetId="1" hidden="1">{#N/A,#N/A,FALSE,"Aging Summary";#N/A,#N/A,FALSE,"Ratio Analysis";#N/A,#N/A,FALSE,"Test 120 Day Accts";#N/A,#N/A,FALSE,"Tickmarks"}</definedName>
    <definedName name="bb" localSheetId="3" hidden="1">{#N/A,#N/A,FALSE,"Aging Summary";#N/A,#N/A,FALSE,"Ratio Analysis";#N/A,#N/A,FALSE,"Test 120 Day Accts";#N/A,#N/A,FALSE,"Tickmarks"}</definedName>
    <definedName name="bb" localSheetId="0" hidden="1">{#N/A,#N/A,FALSE,"Aging Summary";#N/A,#N/A,FALSE,"Ratio Analysis";#N/A,#N/A,FALSE,"Test 120 Day Accts";#N/A,#N/A,FALSE,"Tickmarks"}</definedName>
    <definedName name="bb" hidden="1">{#N/A,#N/A,FALSE,"Aging Summary";#N/A,#N/A,FALSE,"Ratio Analysis";#N/A,#N/A,FALSE,"Test 120 Day Accts";#N/A,#N/A,FALSE,"Tickmarks"}</definedName>
    <definedName name="bf" localSheetId="1"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 localSheetId="3"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 localSheetId="0"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bf"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Capital" localSheetId="1" hidden="1">Integer</definedName>
    <definedName name="Capital" localSheetId="3" hidden="1">Integer</definedName>
    <definedName name="Capital" localSheetId="0" hidden="1">Integer</definedName>
    <definedName name="Capital" hidden="1">Integer</definedName>
    <definedName name="çatı" localSheetId="1" hidden="1">{#N/A,#N/A,FALSE,"avans";#N/A,#N/A,FALSE,"teminat_mektubu";#N/A,#N/A,FALSE,"ihz. icmal";#N/A,#N/A,FALSE,"söz_fiy_fark";#N/A,#N/A,FALSE,"kap2";#N/A,#N/A,FALSE,"mal_FF_icm";#N/A,#N/A,FALSE,"kap1"}</definedName>
    <definedName name="çatı" localSheetId="3" hidden="1">{#N/A,#N/A,FALSE,"avans";#N/A,#N/A,FALSE,"teminat_mektubu";#N/A,#N/A,FALSE,"ihz. icmal";#N/A,#N/A,FALSE,"söz_fiy_fark";#N/A,#N/A,FALSE,"kap2";#N/A,#N/A,FALSE,"mal_FF_icm";#N/A,#N/A,FALSE,"kap1"}</definedName>
    <definedName name="çatı" localSheetId="0" hidden="1">{#N/A,#N/A,FALSE,"avans";#N/A,#N/A,FALSE,"teminat_mektubu";#N/A,#N/A,FALSE,"ihz. icmal";#N/A,#N/A,FALSE,"söz_fiy_fark";#N/A,#N/A,FALSE,"kap2";#N/A,#N/A,FALSE,"mal_FF_icm";#N/A,#N/A,FALSE,"kap1"}</definedName>
    <definedName name="çatı" hidden="1">{#N/A,#N/A,FALSE,"avans";#N/A,#N/A,FALSE,"teminat_mektubu";#N/A,#N/A,FALSE,"ihz. icmal";#N/A,#N/A,FALSE,"söz_fiy_fark";#N/A,#N/A,FALSE,"kap2";#N/A,#N/A,FALSE,"mal_FF_icm";#N/A,#N/A,FALSE,"kap1"}</definedName>
    <definedName name="çç" localSheetId="1" hidden="1">{#N/A,#N/A,FALSE,"maff_h1";#N/A,#N/A,FALSE,"maff_h2";#N/A,#N/A,FALSE,"maff_h3";#N/A,#N/A,FALSE,"maff_h4";#N/A,#N/A,FALSE,"maff_h5";#N/A,#N/A,FALSE,"maff_h6";#N/A,#N/A,FALSE,"maff_h7"}</definedName>
    <definedName name="çç" localSheetId="3" hidden="1">{#N/A,#N/A,FALSE,"maff_h1";#N/A,#N/A,FALSE,"maff_h2";#N/A,#N/A,FALSE,"maff_h3";#N/A,#N/A,FALSE,"maff_h4";#N/A,#N/A,FALSE,"maff_h5";#N/A,#N/A,FALSE,"maff_h6";#N/A,#N/A,FALSE,"maff_h7"}</definedName>
    <definedName name="çç" localSheetId="0" hidden="1">{#N/A,#N/A,FALSE,"maff_h1";#N/A,#N/A,FALSE,"maff_h2";#N/A,#N/A,FALSE,"maff_h3";#N/A,#N/A,FALSE,"maff_h4";#N/A,#N/A,FALSE,"maff_h5";#N/A,#N/A,FALSE,"maff_h6";#N/A,#N/A,FALSE,"maff_h7"}</definedName>
    <definedName name="çç" hidden="1">{#N/A,#N/A,FALSE,"maff_h1";#N/A,#N/A,FALSE,"maff_h2";#N/A,#N/A,FALSE,"maff_h3";#N/A,#N/A,FALSE,"maff_h4";#N/A,#N/A,FALSE,"maff_h5";#N/A,#N/A,FALSE,"maff_h6";#N/A,#N/A,FALSE,"maff_h7"}</definedName>
    <definedName name="CENGİZ"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19"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19"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19"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19"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24"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24"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24"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24"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36" localSheetId="1" hidden="1">{#N/A,#N/A,FALSE,"imalat_kesif";#N/A,#N/A,FALSE,"imalat_seviye";#N/A,#N/A,FALSE,"141";#N/A,#N/A,FALSE,"142";#N/A,#N/A,FALSE,"143";#N/A,#N/A,FALSE,"144";#N/A,#N/A,FALSE,"145";#N/A,#N/A,FALSE,"146";#N/A,#N/A,FALSE,"147";#N/A,#N/A,FALSE,"148";#N/A,#N/A,FALSE,"149"}</definedName>
    <definedName name="CENGİZ36" localSheetId="3" hidden="1">{#N/A,#N/A,FALSE,"imalat_kesif";#N/A,#N/A,FALSE,"imalat_seviye";#N/A,#N/A,FALSE,"141";#N/A,#N/A,FALSE,"142";#N/A,#N/A,FALSE,"143";#N/A,#N/A,FALSE,"144";#N/A,#N/A,FALSE,"145";#N/A,#N/A,FALSE,"146";#N/A,#N/A,FALSE,"147";#N/A,#N/A,FALSE,"148";#N/A,#N/A,FALSE,"149"}</definedName>
    <definedName name="CENGİZ36" localSheetId="0" hidden="1">{#N/A,#N/A,FALSE,"imalat_kesif";#N/A,#N/A,FALSE,"imalat_seviye";#N/A,#N/A,FALSE,"141";#N/A,#N/A,FALSE,"142";#N/A,#N/A,FALSE,"143";#N/A,#N/A,FALSE,"144";#N/A,#N/A,FALSE,"145";#N/A,#N/A,FALSE,"146";#N/A,#N/A,FALSE,"147";#N/A,#N/A,FALSE,"148";#N/A,#N/A,FALSE,"149"}</definedName>
    <definedName name="CENGİZ36" hidden="1">{#N/A,#N/A,FALSE,"imalat_kesif";#N/A,#N/A,FALSE,"imalat_seviye";#N/A,#N/A,FALSE,"141";#N/A,#N/A,FALSE,"142";#N/A,#N/A,FALSE,"143";#N/A,#N/A,FALSE,"144";#N/A,#N/A,FALSE,"145";#N/A,#N/A,FALSE,"146";#N/A,#N/A,FALSE,"147";#N/A,#N/A,FALSE,"148";#N/A,#N/A,FALSE,"149"}</definedName>
    <definedName name="CENGİZ47"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47"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47"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47"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2"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2"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2"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2"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4"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4"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4"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4"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5"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5"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5"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5"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6" localSheetId="1" hidden="1">{#N/A,#N/A,FALSE,"imalat_kesif";#N/A,#N/A,FALSE,"imalat_seviye";#N/A,#N/A,FALSE,"141";#N/A,#N/A,FALSE,"142";#N/A,#N/A,FALSE,"143";#N/A,#N/A,FALSE,"144";#N/A,#N/A,FALSE,"145";#N/A,#N/A,FALSE,"146";#N/A,#N/A,FALSE,"147";#N/A,#N/A,FALSE,"148";#N/A,#N/A,FALSE,"149"}</definedName>
    <definedName name="CENGİZ56" localSheetId="3" hidden="1">{#N/A,#N/A,FALSE,"imalat_kesif";#N/A,#N/A,FALSE,"imalat_seviye";#N/A,#N/A,FALSE,"141";#N/A,#N/A,FALSE,"142";#N/A,#N/A,FALSE,"143";#N/A,#N/A,FALSE,"144";#N/A,#N/A,FALSE,"145";#N/A,#N/A,FALSE,"146";#N/A,#N/A,FALSE,"147";#N/A,#N/A,FALSE,"148";#N/A,#N/A,FALSE,"149"}</definedName>
    <definedName name="CENGİZ56" localSheetId="0" hidden="1">{#N/A,#N/A,FALSE,"imalat_kesif";#N/A,#N/A,FALSE,"imalat_seviye";#N/A,#N/A,FALSE,"141";#N/A,#N/A,FALSE,"142";#N/A,#N/A,FALSE,"143";#N/A,#N/A,FALSE,"144";#N/A,#N/A,FALSE,"145";#N/A,#N/A,FALSE,"146";#N/A,#N/A,FALSE,"147";#N/A,#N/A,FALSE,"148";#N/A,#N/A,FALSE,"149"}</definedName>
    <definedName name="CENGİZ56" hidden="1">{#N/A,#N/A,FALSE,"imalat_kesif";#N/A,#N/A,FALSE,"imalat_seviye";#N/A,#N/A,FALSE,"141";#N/A,#N/A,FALSE,"142";#N/A,#N/A,FALSE,"143";#N/A,#N/A,FALSE,"144";#N/A,#N/A,FALSE,"145";#N/A,#N/A,FALSE,"146";#N/A,#N/A,FALSE,"147";#N/A,#N/A,FALSE,"148";#N/A,#N/A,FALSE,"149"}</definedName>
    <definedName name="CENGİZ57"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7"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7"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57"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64"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64"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64"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64"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CENGİZ9" localSheetId="1" hidden="1">{#N/A,#N/A,FALSE,"imalat_kesif";#N/A,#N/A,FALSE,"imalat_seviye";#N/A,#N/A,FALSE,"141";#N/A,#N/A,FALSE,"142";#N/A,#N/A,FALSE,"143";#N/A,#N/A,FALSE,"144";#N/A,#N/A,FALSE,"145";#N/A,#N/A,FALSE,"146";#N/A,#N/A,FALSE,"147";#N/A,#N/A,FALSE,"148";#N/A,#N/A,FALSE,"149"}</definedName>
    <definedName name="CENGİZ9" localSheetId="3" hidden="1">{#N/A,#N/A,FALSE,"imalat_kesif";#N/A,#N/A,FALSE,"imalat_seviye";#N/A,#N/A,FALSE,"141";#N/A,#N/A,FALSE,"142";#N/A,#N/A,FALSE,"143";#N/A,#N/A,FALSE,"144";#N/A,#N/A,FALSE,"145";#N/A,#N/A,FALSE,"146";#N/A,#N/A,FALSE,"147";#N/A,#N/A,FALSE,"148";#N/A,#N/A,FALSE,"149"}</definedName>
    <definedName name="CENGİZ9" localSheetId="0" hidden="1">{#N/A,#N/A,FALSE,"imalat_kesif";#N/A,#N/A,FALSE,"imalat_seviye";#N/A,#N/A,FALSE,"141";#N/A,#N/A,FALSE,"142";#N/A,#N/A,FALSE,"143";#N/A,#N/A,FALSE,"144";#N/A,#N/A,FALSE,"145";#N/A,#N/A,FALSE,"146";#N/A,#N/A,FALSE,"147";#N/A,#N/A,FALSE,"148";#N/A,#N/A,FALSE,"149"}</definedName>
    <definedName name="CENGİZ9" hidden="1">{#N/A,#N/A,FALSE,"imalat_kesif";#N/A,#N/A,FALSE,"imalat_seviye";#N/A,#N/A,FALSE,"141";#N/A,#N/A,FALSE,"142";#N/A,#N/A,FALSE,"143";#N/A,#N/A,FALSE,"144";#N/A,#N/A,FALSE,"145";#N/A,#N/A,FALSE,"146";#N/A,#N/A,FALSE,"147";#N/A,#N/A,FALSE,"148";#N/A,#N/A,FALSE,"149"}</definedName>
    <definedName name="Code" localSheetId="3" hidden="1">#REF!</definedName>
    <definedName name="Code" hidden="1">#REF!</definedName>
    <definedName name="cz" localSheetId="1" hidden="1">{#N/A,#N/A,FALSE,"ihz. icmal";#N/A,#N/A,FALSE,"avans";#N/A,#N/A,FALSE,"mal_FF_icm";#N/A,#N/A,FALSE,"fat_ihz";#N/A,#N/A,FALSE,"söz_fiy_fark";#N/A,#N/A,FALSE,"kap2"}</definedName>
    <definedName name="cz" localSheetId="3" hidden="1">{#N/A,#N/A,FALSE,"ihz. icmal";#N/A,#N/A,FALSE,"avans";#N/A,#N/A,FALSE,"mal_FF_icm";#N/A,#N/A,FALSE,"fat_ihz";#N/A,#N/A,FALSE,"söz_fiy_fark";#N/A,#N/A,FALSE,"kap2"}</definedName>
    <definedName name="cz" localSheetId="0" hidden="1">{#N/A,#N/A,FALSE,"ihz. icmal";#N/A,#N/A,FALSE,"avans";#N/A,#N/A,FALSE,"mal_FF_icm";#N/A,#N/A,FALSE,"fat_ihz";#N/A,#N/A,FALSE,"söz_fiy_fark";#N/A,#N/A,FALSE,"kap2"}</definedName>
    <definedName name="cz" hidden="1">{#N/A,#N/A,FALSE,"ihz. icmal";#N/A,#N/A,FALSE,"avans";#N/A,#N/A,FALSE,"mal_FF_icm";#N/A,#N/A,FALSE,"fat_ihz";#N/A,#N/A,FALSE,"söz_fiy_fark";#N/A,#N/A,FALSE,"kap2"}</definedName>
    <definedName name="d" localSheetId="1" hidden="1">{"US DOLLARS",#N/A,FALSE,"FMEOB96"}</definedName>
    <definedName name="d" localSheetId="3" hidden="1">{"US DOLLARS",#N/A,FALSE,"FMEOB96"}</definedName>
    <definedName name="d" localSheetId="0" hidden="1">{"US DOLLARS",#N/A,FALSE,"FMEOB96"}</definedName>
    <definedName name="d" hidden="1">{"US DOLLARS",#N/A,FALSE,"FMEOB96"}</definedName>
    <definedName name="das" localSheetId="3" hidden="1">#REF!</definedName>
    <definedName name="das" hidden="1">#REF!</definedName>
    <definedName name="data1" hidden="1">#REF!</definedName>
    <definedName name="data2" hidden="1">#REF!</definedName>
    <definedName name="data3" hidden="1">#REF!</definedName>
    <definedName name="DCBDFHF" localSheetId="1"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DCBDFHF" localSheetId="3"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DCBDFHF" localSheetId="0"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DCBDFHF"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ddf" localSheetId="1"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ddf" localSheetId="3"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ddf" localSheetId="0"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ddf"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dfaslşd" localSheetId="3" hidden="1">#REF!</definedName>
    <definedName name="dfaslşd" hidden="1">#REF!</definedName>
    <definedName name="DFF" localSheetId="1" hidden="1">{#N/A,#N/A,FALSE,"kal_iç_ihz";#N/A,#N/A,FALSE,"kal_iç_er";#N/A,#N/A,FALSE,"kal_iç_tut"}</definedName>
    <definedName name="DFF" localSheetId="3" hidden="1">{#N/A,#N/A,FALSE,"kal_iç_ihz";#N/A,#N/A,FALSE,"kal_iç_er";#N/A,#N/A,FALSE,"kal_iç_tut"}</definedName>
    <definedName name="DFF" localSheetId="0" hidden="1">{#N/A,#N/A,FALSE,"kal_iç_ihz";#N/A,#N/A,FALSE,"kal_iç_er";#N/A,#N/A,FALSE,"kal_iç_tut"}</definedName>
    <definedName name="DFF" hidden="1">{#N/A,#N/A,FALSE,"kal_iç_ihz";#N/A,#N/A,FALSE,"kal_iç_er";#N/A,#N/A,FALSE,"kal_iç_tut"}</definedName>
    <definedName name="Discount" localSheetId="3" hidden="1">#REF!</definedName>
    <definedName name="Discount" hidden="1">#REF!</definedName>
    <definedName name="display_area_2" localSheetId="3" hidden="1">#REF!</definedName>
    <definedName name="display_area_2" hidden="1">#REF!</definedName>
    <definedName name="du" localSheetId="1" hidden="1">{#N/A,#N/A,FALSE,"maff_h1";#N/A,#N/A,FALSE,"maff_h2";#N/A,#N/A,FALSE,"maff_h3";#N/A,#N/A,FALSE,"maff_h4";#N/A,#N/A,FALSE,"maff_h5";#N/A,#N/A,FALSE,"maff_h6";#N/A,#N/A,FALSE,"maff_h7"}</definedName>
    <definedName name="du" localSheetId="3" hidden="1">{#N/A,#N/A,FALSE,"maff_h1";#N/A,#N/A,FALSE,"maff_h2";#N/A,#N/A,FALSE,"maff_h3";#N/A,#N/A,FALSE,"maff_h4";#N/A,#N/A,FALSE,"maff_h5";#N/A,#N/A,FALSE,"maff_h6";#N/A,#N/A,FALSE,"maff_h7"}</definedName>
    <definedName name="du" localSheetId="0" hidden="1">{#N/A,#N/A,FALSE,"maff_h1";#N/A,#N/A,FALSE,"maff_h2";#N/A,#N/A,FALSE,"maff_h3";#N/A,#N/A,FALSE,"maff_h4";#N/A,#N/A,FALSE,"maff_h5";#N/A,#N/A,FALSE,"maff_h6";#N/A,#N/A,FALSE,"maff_h7"}</definedName>
    <definedName name="du" hidden="1">{#N/A,#N/A,FALSE,"maff_h1";#N/A,#N/A,FALSE,"maff_h2";#N/A,#N/A,FALSE,"maff_h3";#N/A,#N/A,FALSE,"maff_h4";#N/A,#N/A,FALSE,"maff_h5";#N/A,#N/A,FALSE,"maff_h6";#N/A,#N/A,FALSE,"maff_h7"}</definedName>
    <definedName name="ea" localSheetId="1" hidden="1">{#N/A,#N/A,FALSE,"Aging Summary";#N/A,#N/A,FALSE,"Ratio Analysis";#N/A,#N/A,FALSE,"Test 120 Day Accts";#N/A,#N/A,FALSE,"Tickmarks"}</definedName>
    <definedName name="ea" localSheetId="3" hidden="1">{#N/A,#N/A,FALSE,"Aging Summary";#N/A,#N/A,FALSE,"Ratio Analysis";#N/A,#N/A,FALSE,"Test 120 Day Accts";#N/A,#N/A,FALSE,"Tickmarks"}</definedName>
    <definedName name="ea" localSheetId="0" hidden="1">{#N/A,#N/A,FALSE,"Aging Summary";#N/A,#N/A,FALSE,"Ratio Analysis";#N/A,#N/A,FALSE,"Test 120 Day Accts";#N/A,#N/A,FALSE,"Tickmarks"}</definedName>
    <definedName name="ea" hidden="1">{#N/A,#N/A,FALSE,"Aging Summary";#N/A,#N/A,FALSE,"Ratio Analysis";#N/A,#N/A,FALSE,"Test 120 Day Accts";#N/A,#N/A,FALSE,"Tickmarks"}</definedName>
    <definedName name="ERER" localSheetId="1" hidden="1">{#N/A,#N/A,FALSE,"ihz. icmal";#N/A,#N/A,FALSE,"avans";#N/A,#N/A,FALSE,"mal_FF_icm";#N/A,#N/A,FALSE,"fat_ihz";#N/A,#N/A,FALSE,"söz_fiy_fark";#N/A,#N/A,FALSE,"kap2"}</definedName>
    <definedName name="ERER" localSheetId="3" hidden="1">{#N/A,#N/A,FALSE,"ihz. icmal";#N/A,#N/A,FALSE,"avans";#N/A,#N/A,FALSE,"mal_FF_icm";#N/A,#N/A,FALSE,"fat_ihz";#N/A,#N/A,FALSE,"söz_fiy_fark";#N/A,#N/A,FALSE,"kap2"}</definedName>
    <definedName name="ERER" localSheetId="0" hidden="1">{#N/A,#N/A,FALSE,"ihz. icmal";#N/A,#N/A,FALSE,"avans";#N/A,#N/A,FALSE,"mal_FF_icm";#N/A,#N/A,FALSE,"fat_ihz";#N/A,#N/A,FALSE,"söz_fiy_fark";#N/A,#N/A,FALSE,"kap2"}</definedName>
    <definedName name="ERER" hidden="1">{#N/A,#N/A,FALSE,"ihz. icmal";#N/A,#N/A,FALSE,"avans";#N/A,#N/A,FALSE,"mal_FF_icm";#N/A,#N/A,FALSE,"fat_ihz";#N/A,#N/A,FALSE,"söz_fiy_fark";#N/A,#N/A,FALSE,"kap2"}</definedName>
    <definedName name="es" localSheetId="1" hidden="1">{#N/A,#N/A,FALSE,"Aging Summary";#N/A,#N/A,FALSE,"Ratio Analysis";#N/A,#N/A,FALSE,"Test 120 Day Accts";#N/A,#N/A,FALSE,"Tickmarks"}</definedName>
    <definedName name="es" localSheetId="3" hidden="1">{#N/A,#N/A,FALSE,"Aging Summary";#N/A,#N/A,FALSE,"Ratio Analysis";#N/A,#N/A,FALSE,"Test 120 Day Accts";#N/A,#N/A,FALSE,"Tickmarks"}</definedName>
    <definedName name="es" localSheetId="0" hidden="1">{#N/A,#N/A,FALSE,"Aging Summary";#N/A,#N/A,FALSE,"Ratio Analysis";#N/A,#N/A,FALSE,"Test 120 Day Accts";#N/A,#N/A,FALSE,"Tickmarks"}</definedName>
    <definedName name="es" hidden="1">{#N/A,#N/A,FALSE,"Aging Summary";#N/A,#N/A,FALSE,"Ratio Analysis";#N/A,#N/A,FALSE,"Test 120 Day Accts";#N/A,#N/A,FALSE,"Tickmarks"}</definedName>
    <definedName name="Estimates" localSheetId="1" hidden="1">Integer</definedName>
    <definedName name="Estimates" localSheetId="3" hidden="1">Integer</definedName>
    <definedName name="Estimates" localSheetId="0" hidden="1">Integer</definedName>
    <definedName name="Estimates" hidden="1">Integer</definedName>
    <definedName name="EUR_TRY" localSheetId="1">#REF!</definedName>
    <definedName name="EUR_TRY" localSheetId="0">#REF!</definedName>
    <definedName name="EUR_TRY">LIST!$G$2</definedName>
    <definedName name="ExternalData_1" localSheetId="2" hidden="1">tbl_Beton!$A$2:$H$4649</definedName>
    <definedName name="ExternalData_1" localSheetId="6" hidden="1">tbl_Bina_Katlar!$A$1:$E$255</definedName>
    <definedName name="fa" localSheetId="1" hidden="1">{#N/A,#N/A,FALSE,"Aging Summary";#N/A,#N/A,FALSE,"Ratio Analysis";#N/A,#N/A,FALSE,"Test 120 Day Accts";#N/A,#N/A,FALSE,"Tickmarks"}</definedName>
    <definedName name="fa" localSheetId="3" hidden="1">{#N/A,#N/A,FALSE,"Aging Summary";#N/A,#N/A,FALSE,"Ratio Analysis";#N/A,#N/A,FALSE,"Test 120 Day Accts";#N/A,#N/A,FALSE,"Tickmarks"}</definedName>
    <definedName name="fa" localSheetId="0" hidden="1">{#N/A,#N/A,FALSE,"Aging Summary";#N/A,#N/A,FALSE,"Ratio Analysis";#N/A,#N/A,FALSE,"Test 120 Day Accts";#N/A,#N/A,FALSE,"Tickmarks"}</definedName>
    <definedName name="fa" hidden="1">{#N/A,#N/A,FALSE,"Aging Summary";#N/A,#N/A,FALSE,"Ratio Analysis";#N/A,#N/A,FALSE,"Test 120 Day Accts";#N/A,#N/A,FALSE,"Tickmarks"}</definedName>
    <definedName name="FCode" localSheetId="3" hidden="1">#REF!</definedName>
    <definedName name="FCode" hidden="1">#REF!</definedName>
    <definedName name="fg" localSheetId="1" hidden="1">{#N/A,#N/A,FALSE,"Aging Summary";#N/A,#N/A,FALSE,"Ratio Analysis";#N/A,#N/A,FALSE,"Test 120 Day Accts";#N/A,#N/A,FALSE,"Tickmarks"}</definedName>
    <definedName name="fg" localSheetId="3" hidden="1">{#N/A,#N/A,FALSE,"Aging Summary";#N/A,#N/A,FALSE,"Ratio Analysis";#N/A,#N/A,FALSE,"Test 120 Day Accts";#N/A,#N/A,FALSE,"Tickmarks"}</definedName>
    <definedName name="fg" localSheetId="0" hidden="1">{#N/A,#N/A,FALSE,"Aging Summary";#N/A,#N/A,FALSE,"Ratio Analysis";#N/A,#N/A,FALSE,"Test 120 Day Accts";#N/A,#N/A,FALSE,"Tickmarks"}</definedName>
    <definedName name="fg" hidden="1">{#N/A,#N/A,FALSE,"Aging Summary";#N/A,#N/A,FALSE,"Ratio Analysis";#N/A,#N/A,FALSE,"Test 120 Day Accts";#N/A,#N/A,FALSE,"Tickmarks"}</definedName>
    <definedName name="FGTGTUGFJ" localSheetId="1" hidden="1">{"FME HEADCOUNT",#N/A,FALSE,"PRODHEAD"}</definedName>
    <definedName name="FGTGTUGFJ" localSheetId="3" hidden="1">{"FME HEADCOUNT",#N/A,FALSE,"PRODHEAD"}</definedName>
    <definedName name="FGTGTUGFJ" localSheetId="0" hidden="1">{"FME HEADCOUNT",#N/A,FALSE,"PRODHEAD"}</definedName>
    <definedName name="FGTGTUGFJ" hidden="1">{"FME HEADCOUNT",#N/A,FALSE,"PRODHEAD"}</definedName>
    <definedName name="ga" localSheetId="1" hidden="1">{#N/A,#N/A,FALSE,"Aging Summary";#N/A,#N/A,FALSE,"Ratio Analysis";#N/A,#N/A,FALSE,"Test 120 Day Accts";#N/A,#N/A,FALSE,"Tickmarks"}</definedName>
    <definedName name="ga" localSheetId="3" hidden="1">{#N/A,#N/A,FALSE,"Aging Summary";#N/A,#N/A,FALSE,"Ratio Analysis";#N/A,#N/A,FALSE,"Test 120 Day Accts";#N/A,#N/A,FALSE,"Tickmarks"}</definedName>
    <definedName name="ga" localSheetId="0" hidden="1">{#N/A,#N/A,FALSE,"Aging Summary";#N/A,#N/A,FALSE,"Ratio Analysis";#N/A,#N/A,FALSE,"Test 120 Day Accts";#N/A,#N/A,FALSE,"Tickmarks"}</definedName>
    <definedName name="ga" hidden="1">{#N/A,#N/A,FALSE,"Aging Summary";#N/A,#N/A,FALSE,"Ratio Analysis";#N/A,#N/A,FALSE,"Test 120 Day Accts";#N/A,#N/A,FALSE,"Tickmarks"}</definedName>
    <definedName name="gf" localSheetId="1" hidden="1">{#N/A,#N/A,FALSE,"Aging Summary";#N/A,#N/A,FALSE,"Ratio Analysis";#N/A,#N/A,FALSE,"Test 120 Day Accts";#N/A,#N/A,FALSE,"Tickmarks"}</definedName>
    <definedName name="gf" localSheetId="3" hidden="1">{#N/A,#N/A,FALSE,"Aging Summary";#N/A,#N/A,FALSE,"Ratio Analysis";#N/A,#N/A,FALSE,"Test 120 Day Accts";#N/A,#N/A,FALSE,"Tickmarks"}</definedName>
    <definedName name="gf" localSheetId="0" hidden="1">{#N/A,#N/A,FALSE,"Aging Summary";#N/A,#N/A,FALSE,"Ratio Analysis";#N/A,#N/A,FALSE,"Test 120 Day Accts";#N/A,#N/A,FALSE,"Tickmarks"}</definedName>
    <definedName name="gf" hidden="1">{#N/A,#N/A,FALSE,"Aging Summary";#N/A,#N/A,FALSE,"Ratio Analysis";#N/A,#N/A,FALSE,"Test 120 Day Accts";#N/A,#N/A,FALSE,"Tickmarks"}</definedName>
    <definedName name="gfjxvcnx" localSheetId="3" hidden="1">#REF!</definedName>
    <definedName name="gfjxvcnx" hidden="1">#REF!</definedName>
    <definedName name="gjxfgj" localSheetId="1" hidden="1">{#N/A,#N/A,FALSE,"FMEOB96"}</definedName>
    <definedName name="gjxfgj" localSheetId="3" hidden="1">{#N/A,#N/A,FALSE,"FMEOB96"}</definedName>
    <definedName name="gjxfgj" localSheetId="0" hidden="1">{#N/A,#N/A,FALSE,"FMEOB96"}</definedName>
    <definedName name="gjxfgj" hidden="1">{#N/A,#N/A,FALSE,"FMEOB96"}</definedName>
    <definedName name="HiddenRows" localSheetId="3" hidden="1">#REF!</definedName>
    <definedName name="HiddenRows" hidden="1">#REF!</definedName>
    <definedName name="HJGJK" localSheetId="1" hidden="1">{#N/A,#N/A,FALSE,"FMEOB96"}</definedName>
    <definedName name="HJGJK" localSheetId="3" hidden="1">{#N/A,#N/A,FALSE,"FMEOB96"}</definedName>
    <definedName name="HJGJK" localSheetId="0" hidden="1">{#N/A,#N/A,FALSE,"FMEOB96"}</definedName>
    <definedName name="HJGJK" hidden="1">{#N/A,#N/A,FALSE,"FMEOB96"}</definedName>
    <definedName name="HJYGHJ" localSheetId="1" hidden="1">{"labour",#N/A,FALSE,"PRODHEAD"}</definedName>
    <definedName name="HJYGHJ" localSheetId="3" hidden="1">{"labour",#N/A,FALSE,"PRODHEAD"}</definedName>
    <definedName name="HJYGHJ" localSheetId="0" hidden="1">{"labour",#N/A,FALSE,"PRODHEAD"}</definedName>
    <definedName name="HJYGHJ" hidden="1">{"labour",#N/A,FALSE,"PRODHEAD"}</definedName>
    <definedName name="HTML_CodePage" hidden="1">949</definedName>
    <definedName name="HTML_Control" localSheetId="1" hidden="1">{"'매출'!$A$1:$I$22"}</definedName>
    <definedName name="HTML_Control" localSheetId="3" hidden="1">{"'매출'!$A$1:$I$22"}</definedName>
    <definedName name="HTML_Control" localSheetId="0" hidden="1">{"'매출'!$A$1:$I$22"}</definedName>
    <definedName name="HTML_Control" hidden="1">{"'매출'!$A$1:$I$22"}</definedName>
    <definedName name="HTML_Description" hidden="1">""</definedName>
    <definedName name="HTML_Email" hidden="1">"jsleea@ahnkwon.co.kr"</definedName>
    <definedName name="HTML_Header" hidden="1">"매출"</definedName>
    <definedName name="HTML_LastUpdate" hidden="1">"98-08-21"</definedName>
    <definedName name="HTML_LineAfter" hidden="1">TRUE</definedName>
    <definedName name="HTML_LineBefore" hidden="1">TRUE</definedName>
    <definedName name="HTML_Name" hidden="1">"이지신"</definedName>
    <definedName name="HTML_OBDlg2" hidden="1">TRUE</definedName>
    <definedName name="HTML_OBDlg4" hidden="1">TRUE</definedName>
    <definedName name="HTML_OS" hidden="1">0</definedName>
    <definedName name="HTML_PathFile" hidden="1">"D:\내문서\MyHTML.htm"</definedName>
    <definedName name="HTML_Title" hidden="1">"diamonds"</definedName>
    <definedName name="i" localSheetId="1" hidden="1">{"US DOLLARS",#N/A,FALSE,"FMEOB96"}</definedName>
    <definedName name="i" localSheetId="3" hidden="1">{"US DOLLARS",#N/A,FALSE,"FMEOB96"}</definedName>
    <definedName name="i" localSheetId="0" hidden="1">{"US DOLLARS",#N/A,FALSE,"FMEOB96"}</definedName>
    <definedName name="i" hidden="1">{"US DOLLARS",#N/A,FALSE,"FMEOB96"}</definedName>
    <definedName name="ia" localSheetId="1" hidden="1">{#N/A,#N/A,FALSE,"Aging Summary";#N/A,#N/A,FALSE,"Ratio Analysis";#N/A,#N/A,FALSE,"Test 120 Day Accts";#N/A,#N/A,FALSE,"Tickmarks"}</definedName>
    <definedName name="ia" localSheetId="3" hidden="1">{#N/A,#N/A,FALSE,"Aging Summary";#N/A,#N/A,FALSE,"Ratio Analysis";#N/A,#N/A,FALSE,"Test 120 Day Accts";#N/A,#N/A,FALSE,"Tickmarks"}</definedName>
    <definedName name="ia" localSheetId="0" hidden="1">{#N/A,#N/A,FALSE,"Aging Summary";#N/A,#N/A,FALSE,"Ratio Analysis";#N/A,#N/A,FALSE,"Test 120 Day Accts";#N/A,#N/A,FALSE,"Tickmarks"}</definedName>
    <definedName name="ia" hidden="1">{#N/A,#N/A,FALSE,"Aging Summary";#N/A,#N/A,FALSE,"Ratio Analysis";#N/A,#N/A,FALSE,"Test 120 Day Accts";#N/A,#N/A,FALSE,"Tickmarks"}</definedName>
    <definedName name="JUYJ" localSheetId="1" hidden="1">{"US DOLLARS",#N/A,FALSE,"FMEOB96"}</definedName>
    <definedName name="JUYJ" localSheetId="3" hidden="1">{"US DOLLARS",#N/A,FALSE,"FMEOB96"}</definedName>
    <definedName name="JUYJ" localSheetId="0" hidden="1">{"US DOLLARS",#N/A,FALSE,"FMEOB96"}</definedName>
    <definedName name="JUYJ" hidden="1">{"US DOLLARS",#N/A,FALSE,"FMEOB96"}</definedName>
    <definedName name="kalanişler" localSheetId="1" hidden="1">{#N/A,#N/A,FALSE,"TELEFON"}</definedName>
    <definedName name="kalanişler" localSheetId="0" hidden="1">{#N/A,#N/A,FALSE,"TELEFON"}</definedName>
    <definedName name="kalanişler" hidden="1">{#N/A,#N/A,FALSE,"TELEFON"}</definedName>
    <definedName name="kay" localSheetId="1" hidden="1">{#N/A,#N/A,FALSE,"kal_iç_ihz";#N/A,#N/A,FALSE,"kal_iç_er";#N/A,#N/A,FALSE,"kal_iç_tut"}</definedName>
    <definedName name="kay" localSheetId="3" hidden="1">{#N/A,#N/A,FALSE,"kal_iç_ihz";#N/A,#N/A,FALSE,"kal_iç_er";#N/A,#N/A,FALSE,"kal_iç_tut"}</definedName>
    <definedName name="kay" localSheetId="0" hidden="1">{#N/A,#N/A,FALSE,"kal_iç_ihz";#N/A,#N/A,FALSE,"kal_iç_er";#N/A,#N/A,FALSE,"kal_iç_tut"}</definedName>
    <definedName name="kay" hidden="1">{#N/A,#N/A,FALSE,"kal_iç_ihz";#N/A,#N/A,FALSE,"kal_iç_er";#N/A,#N/A,FALSE,"kal_iç_tut"}</definedName>
    <definedName name="KutuProfil_kgBirimAgirlik">#REF!</definedName>
    <definedName name="limcount" hidden="1">1</definedName>
    <definedName name="LİNYE" localSheetId="1" hidden="1">{#N/A,#N/A,FALSE,"TELEFON"}</definedName>
    <definedName name="LİNYE" localSheetId="0" hidden="1">{#N/A,#N/A,FALSE,"TELEFON"}</definedName>
    <definedName name="LİNYE" hidden="1">{#N/A,#N/A,FALSE,"TELEFON"}</definedName>
    <definedName name="lkjh" localSheetId="1" hidden="1">{"US DOLLARS",#N/A,FALSE,"FMEOB96"}</definedName>
    <definedName name="lkjh" localSheetId="3" hidden="1">{"US DOLLARS",#N/A,FALSE,"FMEOB96"}</definedName>
    <definedName name="lkjh" localSheetId="0" hidden="1">{"US DOLLARS",#N/A,FALSE,"FMEOB96"}</definedName>
    <definedName name="lkjh" hidden="1">{"US DOLLARS",#N/A,FALSE,"FMEOB96"}</definedName>
    <definedName name="lkkkk" localSheetId="1" hidden="1">{#N/A,#N/A,FALSE,"müş_iç_ihz";#N/A,#N/A,FALSE,"müş_iç_er";#N/A,#N/A,FALSE,"müş_iç_tut"}</definedName>
    <definedName name="lkkkk" localSheetId="3" hidden="1">{#N/A,#N/A,FALSE,"müş_iç_ihz";#N/A,#N/A,FALSE,"müş_iç_er";#N/A,#N/A,FALSE,"müş_iç_tut"}</definedName>
    <definedName name="lkkkk" localSheetId="0" hidden="1">{#N/A,#N/A,FALSE,"müş_iç_ihz";#N/A,#N/A,FALSE,"müş_iç_er";#N/A,#N/A,FALSE,"müş_iç_tut"}</definedName>
    <definedName name="lkkkk" hidden="1">{#N/A,#N/A,FALSE,"müş_iç_ihz";#N/A,#N/A,FALSE,"müş_iç_er";#N/A,#N/A,FALSE,"müş_iç_tut"}</definedName>
    <definedName name="lll" localSheetId="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NKJLKM" localSheetId="1" hidden="1">{#N/A,#N/A,FALSE,"kal_iç_ihz";#N/A,#N/A,FALSE,"kal_iç_er";#N/A,#N/A,FALSE,"kal_iç_tut"}</definedName>
    <definedName name="LNKJLKM" localSheetId="3" hidden="1">{#N/A,#N/A,FALSE,"kal_iç_ihz";#N/A,#N/A,FALSE,"kal_iç_er";#N/A,#N/A,FALSE,"kal_iç_tut"}</definedName>
    <definedName name="LNKJLKM" localSheetId="0" hidden="1">{#N/A,#N/A,FALSE,"kal_iç_ihz";#N/A,#N/A,FALSE,"kal_iç_er";#N/A,#N/A,FALSE,"kal_iç_tut"}</definedName>
    <definedName name="LNKJLKM" hidden="1">{#N/A,#N/A,FALSE,"kal_iç_ihz";#N/A,#N/A,FALSE,"kal_iç_er";#N/A,#N/A,FALSE,"kal_iç_tut"}</definedName>
    <definedName name="MANNN" localSheetId="3" hidden="1">#REF!</definedName>
    <definedName name="MANNN" hidden="1">#REF!</definedName>
    <definedName name="mct" localSheetId="1" hidden="1">{#N/A,#N/A,FALSE,"TELEFON"}</definedName>
    <definedName name="mct" localSheetId="0" hidden="1">{#N/A,#N/A,FALSE,"TELEFON"}</definedName>
    <definedName name="mct" hidden="1">{#N/A,#N/A,FALSE,"TELEFON"}</definedName>
    <definedName name="MEHMET"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MEHMET"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MEHMET"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MEHMET"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mete" localSheetId="3" hidden="1">#REF!</definedName>
    <definedName name="mete" hidden="1">#REF!</definedName>
    <definedName name="mmm" localSheetId="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öççç" localSheetId="1" hidden="1">{#N/A,#N/A,FALSE,"kal_iç_ihz";#N/A,#N/A,FALSE,"kal_iç_er";#N/A,#N/A,FALSE,"kal_iç_tut"}</definedName>
    <definedName name="öççç" localSheetId="3" hidden="1">{#N/A,#N/A,FALSE,"kal_iç_ihz";#N/A,#N/A,FALSE,"kal_iç_er";#N/A,#N/A,FALSE,"kal_iç_tut"}</definedName>
    <definedName name="öççç" localSheetId="0" hidden="1">{#N/A,#N/A,FALSE,"kal_iç_ihz";#N/A,#N/A,FALSE,"kal_iç_er";#N/A,#N/A,FALSE,"kal_iç_tut"}</definedName>
    <definedName name="öççç" hidden="1">{#N/A,#N/A,FALSE,"kal_iç_ihz";#N/A,#N/A,FALSE,"kal_iç_er";#N/A,#N/A,FALSE,"kal_iç_tut"}</definedName>
    <definedName name="OrderTable" localSheetId="3" hidden="1">#REF!</definedName>
    <definedName name="OrderTable" hidden="1">#REF!</definedName>
    <definedName name="OSM" localSheetId="1" hidden="1">{#N/A,#N/A,FALSE,"TELEFON"}</definedName>
    <definedName name="OSM" localSheetId="0" hidden="1">{#N/A,#N/A,FALSE,"TELEFON"}</definedName>
    <definedName name="OSM" hidden="1">{#N/A,#N/A,FALSE,"TELEFON"}</definedName>
    <definedName name="OTOPARKLAAR" localSheetId="1"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OTOPARKLAAR" localSheetId="3"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OTOPARKLAAR" localSheetId="0"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OTOPARKLAAR"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özalp" localSheetId="1"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özalp" localSheetId="3"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özalp" localSheetId="0"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özalp"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pc" localSheetId="1" hidden="1">{#N/A,#N/A,FALSE,"elk_iç_er";#N/A,#N/A,FALSE,"elk_iç_tut";#N/A,#N/A,FALSE,"elk_iç_ihz"}</definedName>
    <definedName name="pc" localSheetId="3" hidden="1">{#N/A,#N/A,FALSE,"elk_iç_er";#N/A,#N/A,FALSE,"elk_iç_tut";#N/A,#N/A,FALSE,"elk_iç_ihz"}</definedName>
    <definedName name="pc" localSheetId="0" hidden="1">{#N/A,#N/A,FALSE,"elk_iç_er";#N/A,#N/A,FALSE,"elk_iç_tut";#N/A,#N/A,FALSE,"elk_iç_ihz"}</definedName>
    <definedName name="pc" hidden="1">{#N/A,#N/A,FALSE,"elk_iç_er";#N/A,#N/A,FALSE,"elk_iç_tut";#N/A,#N/A,FALSE,"elk_iç_ihz"}</definedName>
    <definedName name="ProdForm" localSheetId="3" hidden="1">#REF!</definedName>
    <definedName name="ProdForm" hidden="1">#REF!</definedName>
    <definedName name="Profit" localSheetId="3" hidden="1">#REF!</definedName>
    <definedName name="Profit" hidden="1">#REF!</definedName>
    <definedName name="qa" localSheetId="1" hidden="1">{#N/A,#N/A,FALSE,"Aging Summary";#N/A,#N/A,FALSE,"Ratio Analysis";#N/A,#N/A,FALSE,"Test 120 Day Accts";#N/A,#N/A,FALSE,"Tickmarks"}</definedName>
    <definedName name="qa" localSheetId="3" hidden="1">{#N/A,#N/A,FALSE,"Aging Summary";#N/A,#N/A,FALSE,"Ratio Analysis";#N/A,#N/A,FALSE,"Test 120 Day Accts";#N/A,#N/A,FALSE,"Tickmarks"}</definedName>
    <definedName name="qa" localSheetId="0" hidden="1">{#N/A,#N/A,FALSE,"Aging Summary";#N/A,#N/A,FALSE,"Ratio Analysis";#N/A,#N/A,FALSE,"Test 120 Day Accts";#N/A,#N/A,FALSE,"Tickmarks"}</definedName>
    <definedName name="qa" hidden="1">{#N/A,#N/A,FALSE,"Aging Summary";#N/A,#N/A,FALSE,"Ratio Analysis";#N/A,#N/A,FALSE,"Test 120 Day Accts";#N/A,#N/A,FALSE,"Tickmarks"}</definedName>
    <definedName name="qw" localSheetId="1" hidden="1">{#N/A,#N/A,FALSE,"Aging Summary";#N/A,#N/A,FALSE,"Ratio Analysis";#N/A,#N/A,FALSE,"Test 120 Day Accts";#N/A,#N/A,FALSE,"Tickmarks"}</definedName>
    <definedName name="qw" localSheetId="3" hidden="1">{#N/A,#N/A,FALSE,"Aging Summary";#N/A,#N/A,FALSE,"Ratio Analysis";#N/A,#N/A,FALSE,"Test 120 Day Accts";#N/A,#N/A,FALSE,"Tickmarks"}</definedName>
    <definedName name="qw" localSheetId="0" hidden="1">{#N/A,#N/A,FALSE,"Aging Summary";#N/A,#N/A,FALSE,"Ratio Analysis";#N/A,#N/A,FALSE,"Test 120 Day Accts";#N/A,#N/A,FALSE,"Tickmarks"}</definedName>
    <definedName name="qw" hidden="1">{#N/A,#N/A,FALSE,"Aging Summary";#N/A,#N/A,FALSE,"Ratio Analysis";#N/A,#N/A,FALSE,"Test 120 Day Accts";#N/A,#N/A,FALSE,"Tickmarks"}</definedName>
    <definedName name="RCArea" localSheetId="3" hidden="1">#REF!</definedName>
    <definedName name="RCArea" hidden="1">#REF!</definedName>
    <definedName name="RE" localSheetId="1" hidden="1">{#N/A,#N/A,FALSE,"kal_iç_ihz";#N/A,#N/A,FALSE,"kal_iç_er";#N/A,#N/A,FALSE,"kal_iç_tut"}</definedName>
    <definedName name="RE" localSheetId="3" hidden="1">{#N/A,#N/A,FALSE,"kal_iç_ihz";#N/A,#N/A,FALSE,"kal_iç_er";#N/A,#N/A,FALSE,"kal_iç_tut"}</definedName>
    <definedName name="RE" localSheetId="0" hidden="1">{#N/A,#N/A,FALSE,"kal_iç_ihz";#N/A,#N/A,FALSE,"kal_iç_er";#N/A,#N/A,FALSE,"kal_iç_tut"}</definedName>
    <definedName name="RE" hidden="1">{#N/A,#N/A,FALSE,"kal_iç_ihz";#N/A,#N/A,FALSE,"kal_iç_er";#N/A,#N/A,FALSE,"kal_iç_tut"}</definedName>
    <definedName name="ŞAN.DIŞ.İHZ.TUT." localSheetId="1"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ŞAN.DIŞ.İHZ.TUT." localSheetId="3"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ŞAN.DIŞ.İHZ.TUT." localSheetId="0"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ŞAN.DIŞ.İHZ.TUT."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asa" localSheetId="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sasa" localSheetId="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sasa" localSheetId="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sasa"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se" localSheetId="1" hidden="1">{#N/A,#N/A,FALSE,"TELEFON"}</definedName>
    <definedName name="se" localSheetId="0" hidden="1">{#N/A,#N/A,FALSE,"TELEFON"}</definedName>
    <definedName name="se" hidden="1">{#N/A,#N/A,FALSE,"TELEFON"}</definedName>
    <definedName name="sencount" hidden="1">1</definedName>
    <definedName name="sfgsjgh" localSheetId="1" hidden="1">{"FME HEADCOUNT",#N/A,FALSE,"PRODHEAD"}</definedName>
    <definedName name="sfgsjgh" localSheetId="3" hidden="1">{"FME HEADCOUNT",#N/A,FALSE,"PRODHEAD"}</definedName>
    <definedName name="sfgsjgh" localSheetId="0" hidden="1">{"FME HEADCOUNT",#N/A,FALSE,"PRODHEAD"}</definedName>
    <definedName name="sfgsjgh" hidden="1">{"FME HEADCOUNT",#N/A,FALSE,"PRODHEAD"}</definedName>
    <definedName name="SIL" localSheetId="1"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IL" localSheetId="3"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IL" localSheetId="0"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IL"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SİL" localSheetId="1" hidden="1">{#N/A,#N/A,FALSE,"ihz. icmal";#N/A,#N/A,FALSE,"avans";#N/A,#N/A,FALSE,"mal_FF_icm";#N/A,#N/A,FALSE,"fat_ihz";#N/A,#N/A,FALSE,"söz_fiy_fark";#N/A,#N/A,FALSE,"kap2"}</definedName>
    <definedName name="SİL" localSheetId="3" hidden="1">{#N/A,#N/A,FALSE,"ihz. icmal";#N/A,#N/A,FALSE,"avans";#N/A,#N/A,FALSE,"mal_FF_icm";#N/A,#N/A,FALSE,"fat_ihz";#N/A,#N/A,FALSE,"söz_fiy_fark";#N/A,#N/A,FALSE,"kap2"}</definedName>
    <definedName name="SİL" localSheetId="0" hidden="1">{#N/A,#N/A,FALSE,"ihz. icmal";#N/A,#N/A,FALSE,"avans";#N/A,#N/A,FALSE,"mal_FF_icm";#N/A,#N/A,FALSE,"fat_ihz";#N/A,#N/A,FALSE,"söz_fiy_fark";#N/A,#N/A,FALSE,"kap2"}</definedName>
    <definedName name="SİL" hidden="1">{#N/A,#N/A,FALSE,"ihz. icmal";#N/A,#N/A,FALSE,"avans";#N/A,#N/A,FALSE,"mal_FF_icm";#N/A,#N/A,FALSE,"fat_ihz";#N/A,#N/A,FALSE,"söz_fiy_fark";#N/A,#N/A,FALSE,"kap2"}</definedName>
    <definedName name="solver_adj" localSheetId="3" hidden="1">#REF!,#REF!</definedName>
    <definedName name="solver_adj" hidden="1">#REF!,#REF!</definedName>
    <definedName name="solver_drv" hidden="1">1</definedName>
    <definedName name="solver_est" hidden="1">1</definedName>
    <definedName name="solver_itr" hidden="1">3000</definedName>
    <definedName name="solver_lin" hidden="1">0</definedName>
    <definedName name="solver_num" hidden="1">1</definedName>
    <definedName name="solver_nwt" hidden="1">1</definedName>
    <definedName name="solver_pre" hidden="1">0.01</definedName>
    <definedName name="solver_rel1" hidden="1">4</definedName>
    <definedName name="solver_rel10" hidden="1">2</definedName>
    <definedName name="solver_rel11" hidden="1">2</definedName>
    <definedName name="solver_rel5" hidden="1">2</definedName>
    <definedName name="solver_rel6" hidden="1">2</definedName>
    <definedName name="solver_rel7" hidden="1">2</definedName>
    <definedName name="solver_rel8" hidden="1">2</definedName>
    <definedName name="solver_rel9" hidden="1">2</definedName>
    <definedName name="solver_rhs1" localSheetId="1" hidden="1">Integer</definedName>
    <definedName name="solver_rhs1" localSheetId="3" hidden="1">Integer</definedName>
    <definedName name="solver_rhs1" localSheetId="0" hidden="1">Integer</definedName>
    <definedName name="solver_rhs1" hidden="1">Integer</definedName>
    <definedName name="solver_rhs10" hidden="1">315430</definedName>
    <definedName name="solver_rhs11" hidden="1">284920</definedName>
    <definedName name="solver_rhs2" localSheetId="1" hidden="1">Integer</definedName>
    <definedName name="solver_rhs2" localSheetId="3" hidden="1">Integer</definedName>
    <definedName name="solver_rhs2" localSheetId="0" hidden="1">Integer</definedName>
    <definedName name="solver_rhs2" hidden="1">Integer</definedName>
    <definedName name="solver_scl" hidden="1">1</definedName>
    <definedName name="solver_sho" hidden="1">0</definedName>
    <definedName name="solver_tim" hidden="1">100</definedName>
    <definedName name="solver_tmp" localSheetId="3" hidden="1">#REF!,#REF!</definedName>
    <definedName name="solver_tmp" hidden="1">#REF!,#REF!</definedName>
    <definedName name="solver_tol" hidden="1">0.1</definedName>
    <definedName name="solver_typ" hidden="1">3</definedName>
    <definedName name="solver_val" hidden="1">200</definedName>
    <definedName name="SpecialPrice" localSheetId="3" hidden="1">#REF!</definedName>
    <definedName name="SpecialPrice" hidden="1">#REF!</definedName>
    <definedName name="SSSSSSSS" localSheetId="1" hidden="1">{#N/A,#N/A,FALSE,"ihz. icmal";#N/A,#N/A,FALSE,"avans";#N/A,#N/A,FALSE,"mal_FF_icm";#N/A,#N/A,FALSE,"fat_ihz";#N/A,#N/A,FALSE,"söz_fiy_fark";#N/A,#N/A,FALSE,"kap2"}</definedName>
    <definedName name="SSSSSSSS" localSheetId="3" hidden="1">{#N/A,#N/A,FALSE,"ihz. icmal";#N/A,#N/A,FALSE,"avans";#N/A,#N/A,FALSE,"mal_FF_icm";#N/A,#N/A,FALSE,"fat_ihz";#N/A,#N/A,FALSE,"söz_fiy_fark";#N/A,#N/A,FALSE,"kap2"}</definedName>
    <definedName name="SSSSSSSS" localSheetId="0" hidden="1">{#N/A,#N/A,FALSE,"ihz. icmal";#N/A,#N/A,FALSE,"avans";#N/A,#N/A,FALSE,"mal_FF_icm";#N/A,#N/A,FALSE,"fat_ihz";#N/A,#N/A,FALSE,"söz_fiy_fark";#N/A,#N/A,FALSE,"kap2"}</definedName>
    <definedName name="SSSSSSSS" hidden="1">{#N/A,#N/A,FALSE,"ihz. icmal";#N/A,#N/A,FALSE,"avans";#N/A,#N/A,FALSE,"mal_FF_icm";#N/A,#N/A,FALSE,"fat_ihz";#N/A,#N/A,FALSE,"söz_fiy_fark";#N/A,#N/A,FALSE,"kap2"}</definedName>
    <definedName name="ta" localSheetId="1" hidden="1">{#N/A,#N/A,FALSE,"Aging Summary";#N/A,#N/A,FALSE,"Ratio Analysis";#N/A,#N/A,FALSE,"Test 120 Day Accts";#N/A,#N/A,FALSE,"Tickmarks"}</definedName>
    <definedName name="ta" localSheetId="3" hidden="1">{#N/A,#N/A,FALSE,"Aging Summary";#N/A,#N/A,FALSE,"Ratio Analysis";#N/A,#N/A,FALSE,"Test 120 Day Accts";#N/A,#N/A,FALSE,"Tickmarks"}</definedName>
    <definedName name="ta" localSheetId="0" hidden="1">{#N/A,#N/A,FALSE,"Aging Summary";#N/A,#N/A,FALSE,"Ratio Analysis";#N/A,#N/A,FALSE,"Test 120 Day Accts";#N/A,#N/A,FALSE,"Tickmarks"}</definedName>
    <definedName name="ta" hidden="1">{#N/A,#N/A,FALSE,"Aging Summary";#N/A,#N/A,FALSE,"Ratio Analysis";#N/A,#N/A,FALSE,"Test 120 Day Accts";#N/A,#N/A,FALSE,"Tickmarks"}</definedName>
    <definedName name="tankaya" localSheetId="1" hidden="1">{#N/A,#N/A,FALSE,"TELEFON"}</definedName>
    <definedName name="tankaya" localSheetId="0" hidden="1">{#N/A,#N/A,FALSE,"TELEFON"}</definedName>
    <definedName name="tankaya" hidden="1">{#N/A,#N/A,FALSE,"TELEFON"}</definedName>
    <definedName name="tbl_ProdInfo" localSheetId="3" hidden="1">#REF!</definedName>
    <definedName name="tbl_ProdInfo" hidden="1">#REF!</definedName>
    <definedName name="teklif_revize" localSheetId="1" hidden="1">{#N/A,#N/A,FALSE,"TELEFON"}</definedName>
    <definedName name="teklif_revize" localSheetId="0" hidden="1">{#N/A,#N/A,FALSE,"TELEFON"}</definedName>
    <definedName name="teklif_revize" hidden="1">{#N/A,#N/A,FALSE,"TELEFON"}</definedName>
    <definedName name="TESHİN" localSheetId="3" hidden="1">#REF!</definedName>
    <definedName name="TESHİN" hidden="1">#REF!</definedName>
    <definedName name="TESHİN_KALIP" localSheetId="3" hidden="1">#REF!</definedName>
    <definedName name="TESHİN_KALIP" hidden="1">#REF!</definedName>
    <definedName name="TESHİN_KAZIDOLGU" localSheetId="3" hidden="1">#REF!</definedName>
    <definedName name="TESHİN_KAZIDOLGU" hidden="1">#REF!</definedName>
    <definedName name="tutfu" localSheetId="1" hidden="1">{"FME HEADCOUNT",#N/A,FALSE,"PRODHEAD"}</definedName>
    <definedName name="tutfu" localSheetId="3" hidden="1">{"FME HEADCOUNT",#N/A,FALSE,"PRODHEAD"}</definedName>
    <definedName name="tutfu" localSheetId="0" hidden="1">{"FME HEADCOUNT",#N/A,FALSE,"PRODHEAD"}</definedName>
    <definedName name="tutfu" hidden="1">{"FME HEADCOUNT",#N/A,FALSE,"PRODHEAD"}</definedName>
    <definedName name="ua" localSheetId="1" hidden="1">{#N/A,#N/A,FALSE,"Aging Summary";#N/A,#N/A,FALSE,"Ratio Analysis";#N/A,#N/A,FALSE,"Test 120 Day Accts";#N/A,#N/A,FALSE,"Tickmarks"}</definedName>
    <definedName name="ua" localSheetId="3" hidden="1">{#N/A,#N/A,FALSE,"Aging Summary";#N/A,#N/A,FALSE,"Ratio Analysis";#N/A,#N/A,FALSE,"Test 120 Day Accts";#N/A,#N/A,FALSE,"Tickmarks"}</definedName>
    <definedName name="ua" localSheetId="0" hidden="1">{#N/A,#N/A,FALSE,"Aging Summary";#N/A,#N/A,FALSE,"Ratio Analysis";#N/A,#N/A,FALSE,"Test 120 Day Accts";#N/A,#N/A,FALSE,"Tickmarks"}</definedName>
    <definedName name="ua" hidden="1">{#N/A,#N/A,FALSE,"Aging Summary";#N/A,#N/A,FALSE,"Ratio Analysis";#N/A,#N/A,FALSE,"Test 120 Day Accts";#N/A,#N/A,FALSE,"Tickmarks"}</definedName>
    <definedName name="ünsal"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ünsal"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ünsal"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ünsal"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USD_TRY" localSheetId="1">#REF!</definedName>
    <definedName name="USD_TRY" localSheetId="0">#REF!</definedName>
    <definedName name="USD_TRY">LIST!$G$3</definedName>
    <definedName name="UYI" localSheetId="1" hidden="1">{#N/A,#N/A,FALSE,"elk_iç_er";#N/A,#N/A,FALSE,"elk_iç_tut";#N/A,#N/A,FALSE,"elk_iç_ihz"}</definedName>
    <definedName name="UYI" localSheetId="3" hidden="1">{#N/A,#N/A,FALSE,"elk_iç_er";#N/A,#N/A,FALSE,"elk_iç_tut";#N/A,#N/A,FALSE,"elk_iç_ihz"}</definedName>
    <definedName name="UYI" localSheetId="0" hidden="1">{#N/A,#N/A,FALSE,"elk_iç_er";#N/A,#N/A,FALSE,"elk_iç_tut";#N/A,#N/A,FALSE,"elk_iç_ihz"}</definedName>
    <definedName name="UYI" hidden="1">{#N/A,#N/A,FALSE,"elk_iç_er";#N/A,#N/A,FALSE,"elk_iç_tut";#N/A,#N/A,FALSE,"elk_iç_ihz"}</definedName>
    <definedName name="vc" localSheetId="3" hidden="1">#REF!</definedName>
    <definedName name="vc" hidden="1">#REF!</definedName>
    <definedName name="vv"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vv"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vv"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vv"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rn.ACHESON94TAXRETURN." localSheetId="1"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0"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e._.ihzarat." localSheetId="1" hidden="1">{#N/A,#N/A,FALSE,"ihz. icmal";#N/A,#N/A,FALSE,"avans";#N/A,#N/A,FALSE,"mal_FF_icm";#N/A,#N/A,FALSE,"fat_ihz";#N/A,#N/A,FALSE,"söz_fiy_fark";#N/A,#N/A,FALSE,"kap2"}</definedName>
    <definedName name="wrn.age._.ihzarat." localSheetId="3" hidden="1">{#N/A,#N/A,FALSE,"ihz. icmal";#N/A,#N/A,FALSE,"avans";#N/A,#N/A,FALSE,"mal_FF_icm";#N/A,#N/A,FALSE,"fat_ihz";#N/A,#N/A,FALSE,"söz_fiy_fark";#N/A,#N/A,FALSE,"kap2"}</definedName>
    <definedName name="wrn.age._.ihzarat." localSheetId="0" hidden="1">{#N/A,#N/A,FALSE,"ihz. icmal";#N/A,#N/A,FALSE,"avans";#N/A,#N/A,FALSE,"mal_FF_icm";#N/A,#N/A,FALSE,"fat_ihz";#N/A,#N/A,FALSE,"söz_fiy_fark";#N/A,#N/A,FALSE,"kap2"}</definedName>
    <definedName name="wrn.age._.ihzarat." hidden="1">{#N/A,#N/A,FALSE,"ihz. icmal";#N/A,#N/A,FALSE,"avans";#N/A,#N/A,FALSE,"mal_FF_icm";#N/A,#N/A,FALSE,"fat_ihz";#N/A,#N/A,FALSE,"söz_fiy_fark";#N/A,#N/A,FALSE,"kap2"}</definedName>
    <definedName name="wrn.age._.imalat." localSheetId="1" hidden="1">{#N/A,#N/A,TRUE,"ÝCMAL";#N/A,#N/A,TRUE,"12221CO";#N/A,#N/A,TRUE,"12222CO";#N/A,#N/A,TRUE,"12223CK";#N/A,#N/A,TRUE,"12224CO";#N/A,#N/A,TRUE,"12225CO";#N/A,#N/A,TRUE,"12231BO";#N/A,#N/A,TRUE,"12232BO";#N/A,#N/A,TRUE,"12233BO";#N/A,#N/A,TRUE,"12234BO";#N/A,#N/A,TRUE,"12235BO";#N/A,#N/A,TRUE,"12236BO";#N/A,#N/A,TRUE,"12237BK";#N/A,#N/A,TRUE,"12238CK";#N/A,#N/A,TRUE,"12239CO";#N/A,#N/A,TRUE,"12241BO";#N/A,#N/A,TRUE,"12242BK";#N/A,#N/A,TRUE,"12243BO";#N/A,#N/A,TRUE,"12244BO";#N/A,#N/A,TRUE,"12245BO";#N/A,#N/A,TRUE,"12246CK";#N/A,#N/A,TRUE,"12247CO";#N/A,#N/A,TRUE,"12248CO";#N/A,#N/A,TRUE,"12251BO";#N/A,#N/A,TRUE,"12252BO";#N/A,#N/A,TRUE,"12253BO";#N/A,#N/A,TRUE,"12254BO";#N/A,#N/A,TRUE,"12255CK";#N/A,#N/A,TRUE,"12256CO";#N/A,#N/A,TRUE,"12257CO";#N/A,#N/A,TRUE,"12261BO";#N/A,#N/A,TRUE,"12262BO";#N/A,#N/A,TRUE,"12263BO";#N/A,#N/A,TRUE,"12264CK";#N/A,#N/A,TRUE,"12265CO";#N/A,#N/A,TRUE,"12266CO";#N/A,#N/A,TRUE,"12271CO";#N/A,#N/A,TRUE,"12272CK";#N/A,#N/A,TRUE,"12273BO";#N/A,#N/A,TRUE,"12274BO";#N/A,#N/A,TRUE,"12275BO";#N/A,#N/A,TRUE,"12276CO";#N/A,#N/A,TRUE,"12277CO";#N/A,#N/A,TRUE,"12321CO";#N/A,#N/A,TRUE,"12322CK";#N/A,#N/A,TRUE,"12323CO";#N/A,#N/A,TRUE,"12324CK";#N/A,#N/A,TRUE,"12325CO";#N/A,#N/A,TRUE,"12326CO";#N/A,#N/A,TRUE,"12327CO";#N/A,#N/A,TRUE,"12328CO";#N/A,#N/A,TRUE,"12331CO";#N/A,#N/A,TRUE,"12332CO";#N/A,#N/A,TRUE,"12333CO";#N/A,#N/A,TRUE,"12334CK";#N/A,#N/A,TRUE,"12335CO";#N/A,#N/A,TRUE,"12336CO"}</definedName>
    <definedName name="wrn.age._.imalat." localSheetId="3" hidden="1">{#N/A,#N/A,TRUE,"ÝCMAL";#N/A,#N/A,TRUE,"12221CO";#N/A,#N/A,TRUE,"12222CO";#N/A,#N/A,TRUE,"12223CK";#N/A,#N/A,TRUE,"12224CO";#N/A,#N/A,TRUE,"12225CO";#N/A,#N/A,TRUE,"12231BO";#N/A,#N/A,TRUE,"12232BO";#N/A,#N/A,TRUE,"12233BO";#N/A,#N/A,TRUE,"12234BO";#N/A,#N/A,TRUE,"12235BO";#N/A,#N/A,TRUE,"12236BO";#N/A,#N/A,TRUE,"12237BK";#N/A,#N/A,TRUE,"12238CK";#N/A,#N/A,TRUE,"12239CO";#N/A,#N/A,TRUE,"12241BO";#N/A,#N/A,TRUE,"12242BK";#N/A,#N/A,TRUE,"12243BO";#N/A,#N/A,TRUE,"12244BO";#N/A,#N/A,TRUE,"12245BO";#N/A,#N/A,TRUE,"12246CK";#N/A,#N/A,TRUE,"12247CO";#N/A,#N/A,TRUE,"12248CO";#N/A,#N/A,TRUE,"12251BO";#N/A,#N/A,TRUE,"12252BO";#N/A,#N/A,TRUE,"12253BO";#N/A,#N/A,TRUE,"12254BO";#N/A,#N/A,TRUE,"12255CK";#N/A,#N/A,TRUE,"12256CO";#N/A,#N/A,TRUE,"12257CO";#N/A,#N/A,TRUE,"12261BO";#N/A,#N/A,TRUE,"12262BO";#N/A,#N/A,TRUE,"12263BO";#N/A,#N/A,TRUE,"12264CK";#N/A,#N/A,TRUE,"12265CO";#N/A,#N/A,TRUE,"12266CO";#N/A,#N/A,TRUE,"12271CO";#N/A,#N/A,TRUE,"12272CK";#N/A,#N/A,TRUE,"12273BO";#N/A,#N/A,TRUE,"12274BO";#N/A,#N/A,TRUE,"12275BO";#N/A,#N/A,TRUE,"12276CO";#N/A,#N/A,TRUE,"12277CO";#N/A,#N/A,TRUE,"12321CO";#N/A,#N/A,TRUE,"12322CK";#N/A,#N/A,TRUE,"12323CO";#N/A,#N/A,TRUE,"12324CK";#N/A,#N/A,TRUE,"12325CO";#N/A,#N/A,TRUE,"12326CO";#N/A,#N/A,TRUE,"12327CO";#N/A,#N/A,TRUE,"12328CO";#N/A,#N/A,TRUE,"12331CO";#N/A,#N/A,TRUE,"12332CO";#N/A,#N/A,TRUE,"12333CO";#N/A,#N/A,TRUE,"12334CK";#N/A,#N/A,TRUE,"12335CO";#N/A,#N/A,TRUE,"12336CO"}</definedName>
    <definedName name="wrn.age._.imalat." localSheetId="0" hidden="1">{#N/A,#N/A,TRUE,"ÝCMAL";#N/A,#N/A,TRUE,"12221CO";#N/A,#N/A,TRUE,"12222CO";#N/A,#N/A,TRUE,"12223CK";#N/A,#N/A,TRUE,"12224CO";#N/A,#N/A,TRUE,"12225CO";#N/A,#N/A,TRUE,"12231BO";#N/A,#N/A,TRUE,"12232BO";#N/A,#N/A,TRUE,"12233BO";#N/A,#N/A,TRUE,"12234BO";#N/A,#N/A,TRUE,"12235BO";#N/A,#N/A,TRUE,"12236BO";#N/A,#N/A,TRUE,"12237BK";#N/A,#N/A,TRUE,"12238CK";#N/A,#N/A,TRUE,"12239CO";#N/A,#N/A,TRUE,"12241BO";#N/A,#N/A,TRUE,"12242BK";#N/A,#N/A,TRUE,"12243BO";#N/A,#N/A,TRUE,"12244BO";#N/A,#N/A,TRUE,"12245BO";#N/A,#N/A,TRUE,"12246CK";#N/A,#N/A,TRUE,"12247CO";#N/A,#N/A,TRUE,"12248CO";#N/A,#N/A,TRUE,"12251BO";#N/A,#N/A,TRUE,"12252BO";#N/A,#N/A,TRUE,"12253BO";#N/A,#N/A,TRUE,"12254BO";#N/A,#N/A,TRUE,"12255CK";#N/A,#N/A,TRUE,"12256CO";#N/A,#N/A,TRUE,"12257CO";#N/A,#N/A,TRUE,"12261BO";#N/A,#N/A,TRUE,"12262BO";#N/A,#N/A,TRUE,"12263BO";#N/A,#N/A,TRUE,"12264CK";#N/A,#N/A,TRUE,"12265CO";#N/A,#N/A,TRUE,"12266CO";#N/A,#N/A,TRUE,"12271CO";#N/A,#N/A,TRUE,"12272CK";#N/A,#N/A,TRUE,"12273BO";#N/A,#N/A,TRUE,"12274BO";#N/A,#N/A,TRUE,"12275BO";#N/A,#N/A,TRUE,"12276CO";#N/A,#N/A,TRUE,"12277CO";#N/A,#N/A,TRUE,"12321CO";#N/A,#N/A,TRUE,"12322CK";#N/A,#N/A,TRUE,"12323CO";#N/A,#N/A,TRUE,"12324CK";#N/A,#N/A,TRUE,"12325CO";#N/A,#N/A,TRUE,"12326CO";#N/A,#N/A,TRUE,"12327CO";#N/A,#N/A,TRUE,"12328CO";#N/A,#N/A,TRUE,"12331CO";#N/A,#N/A,TRUE,"12332CO";#N/A,#N/A,TRUE,"12333CO";#N/A,#N/A,TRUE,"12334CK";#N/A,#N/A,TRUE,"12335CO";#N/A,#N/A,TRUE,"12336CO"}</definedName>
    <definedName name="wrn.age._.imalat." hidden="1">{#N/A,#N/A,TRUE,"ÝCMAL";#N/A,#N/A,TRUE,"12221CO";#N/A,#N/A,TRUE,"12222CO";#N/A,#N/A,TRUE,"12223CK";#N/A,#N/A,TRUE,"12224CO";#N/A,#N/A,TRUE,"12225CO";#N/A,#N/A,TRUE,"12231BO";#N/A,#N/A,TRUE,"12232BO";#N/A,#N/A,TRUE,"12233BO";#N/A,#N/A,TRUE,"12234BO";#N/A,#N/A,TRUE,"12235BO";#N/A,#N/A,TRUE,"12236BO";#N/A,#N/A,TRUE,"12237BK";#N/A,#N/A,TRUE,"12238CK";#N/A,#N/A,TRUE,"12239CO";#N/A,#N/A,TRUE,"12241BO";#N/A,#N/A,TRUE,"12242BK";#N/A,#N/A,TRUE,"12243BO";#N/A,#N/A,TRUE,"12244BO";#N/A,#N/A,TRUE,"12245BO";#N/A,#N/A,TRUE,"12246CK";#N/A,#N/A,TRUE,"12247CO";#N/A,#N/A,TRUE,"12248CO";#N/A,#N/A,TRUE,"12251BO";#N/A,#N/A,TRUE,"12252BO";#N/A,#N/A,TRUE,"12253BO";#N/A,#N/A,TRUE,"12254BO";#N/A,#N/A,TRUE,"12255CK";#N/A,#N/A,TRUE,"12256CO";#N/A,#N/A,TRUE,"12257CO";#N/A,#N/A,TRUE,"12261BO";#N/A,#N/A,TRUE,"12262BO";#N/A,#N/A,TRUE,"12263BO";#N/A,#N/A,TRUE,"12264CK";#N/A,#N/A,TRUE,"12265CO";#N/A,#N/A,TRUE,"12266CO";#N/A,#N/A,TRUE,"12271CO";#N/A,#N/A,TRUE,"12272CK";#N/A,#N/A,TRUE,"12273BO";#N/A,#N/A,TRUE,"12274BO";#N/A,#N/A,TRUE,"12275BO";#N/A,#N/A,TRUE,"12276CO";#N/A,#N/A,TRUE,"12277CO";#N/A,#N/A,TRUE,"12321CO";#N/A,#N/A,TRUE,"12322CK";#N/A,#N/A,TRUE,"12323CO";#N/A,#N/A,TRUE,"12324CK";#N/A,#N/A,TRUE,"12325CO";#N/A,#N/A,TRUE,"12326CO";#N/A,#N/A,TRUE,"12327CO";#N/A,#N/A,TRUE,"12328CO";#N/A,#N/A,TRUE,"12331CO";#N/A,#N/A,TRUE,"12332CO";#N/A,#N/A,TRUE,"12333CO";#N/A,#N/A,TRUE,"12334CK";#N/A,#N/A,TRUE,"12335CO";#N/A,#N/A,TRUE,"12336CO"}</definedName>
    <definedName name="wrn.Aging._.and._.Trend._.Analysis." localSheetId="1"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yrap." localSheetId="1"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wrn.ayrap." localSheetId="3"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wrn.ayrap." localSheetId="0"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wrn.ayrap." hidden="1">{#N/A,#N/A,FALSE,"MALİ TABLOLAR";#N/A,#N/A,FALSE,"GEL-GİDER KARŞILAŞTIRMASI";#N/A,#N/A,FALSE,"95 YILI SAT-MAL";#N/A,#N/A,FALSE,"1995 CIRO";#N/A,#N/A,FALSE,"1994-1995 ÜRETİM KARŞ.";#N/A,#N/A,FALSE,"BIRIKIMLI- NAKIT";#N/A,#N/A,FALSE,"AYLIK NAKİT";#N/A,#N/A,FALSE,"NAK.XLS";#N/A,#N/A,FALSE,"1995 NAKITBAKIYE";#N/A,#N/A,FALSE,"GENEL YÖNETİM GİDERLERİ";#N/A,#N/A,FALSE,"ÜCRETLER";#N/A,#N/A,FALSE,"ŞANTİYELER DETAY TABLOLARI";#N/A,#N/A,FALSE,"ERYAMAN B2 TABLOSU";#N/A,#N/A,FALSE,"ERYAMAN B4 TABLOSU";#N/A,#N/A,FALSE,"HASTAHANE TABLOSU";#N/A,#N/A,FALSE,"RUSYA TABLOSU";#N/A,#N/A,FALSE,"İÇERENKÖY TABLOSU";#N/A,#N/A,FALSE,"ATATÜRK TABLOSU";#N/A,#N/A,FALSE,"İÇERENKÖY 2.KISIM";#N/A,#N/A,FALSE,"ÇAYYOLU";#N/A,#N/A,FALSE,"ESBANK ";#N/A,#N/A,FALSE,"ÇİFTEHAVUZ";#N/A,#N/A,FALSE,"KONSOLİDE TABLO";#N/A,#N/A,FALSE,"ÜRETİM";#N/A,#N/A,FALSE,"ÜRETİM MALİYETİ";#N/A,#N/A,FALSE,"NAKİT AKIM TABLOSU";#N/A,#N/A,FALSE,"M2 İMALAT";#N/A,#N/A,FALSE,"ADAM-SAAT TABLOSU";#N/A,#N/A,FALSE,"YILLARA YAYGI DEĞER.";#N/A,#N/A,FALSE,"BİRİKİMLİ SATIŞLAR";#N/A,#N/A,FALSE,"BİRİKİMLİ MALİYET";#N/A,#N/A,FALSE,"ERYAMAN";#N/A,#N/A,FALSE,"HAYDARPAŞA";#N/A,#N/A,FALSE,"İÇERENKÖY";#N/A,#N/A,FALSE,"ATATÜRK";#N/A,#N/A,FALSE,"KARŞILAŞTIRMALI DEĞERLENDİRME";#N/A,#N/A,FALSE,"AYLIK ÜRETİM";#N/A,#N/A,FALSE,"AYLIK MALİYET";#N/A,#N/A,FALSE,"AYLIK M2";#N/A,#N/A,FALSE,"AYLIK ADAMSAAT";#N/A,#N/A,FALSE,"PERFORMANS TAB.";#N/A,#N/A,FALSE,"YURT İÇİ MALİYET-M2";#N/A,#N/A,FALSE,"YURTDIŞI MALİYET-M2";#N/A,#N/A,FALSE,"YATIRIM MALİYET-M2";#N/A,#N/A,FALSE,"YURTİÇİ TL-ADAMSAAT";#N/A,#N/A,FALSE,"YURTDIŞI TL-ADAMSAAT";#N/A,#N/A,FALSE,"YATIRIM TL-ADAMSAAT";#N/A,#N/A,FALSE,"YURTİÇİ ADAMSAAT-M2";#N/A,#N/A,FALSE,"YURTDIŞI ADAMSAAT-M2";#N/A,#N/A,FALSE,"YATIRIM ADAMSAAT-M2"}</definedName>
    <definedName name="wrn.bh." localSheetId="1" hidden="1">{#N/A,#N/A,FALSE,"TELEFON"}</definedName>
    <definedName name="wrn.bh." localSheetId="0" hidden="1">{#N/A,#N/A,FALSE,"TELEFON"}</definedName>
    <definedName name="wrn.bh." hidden="1">{#N/A,#N/A,FALSE,"TELEFON"}</definedName>
    <definedName name="wrn.bh1." localSheetId="1" hidden="1">{#N/A,#N/A,FALSE,"TELEFON"}</definedName>
    <definedName name="wrn.bh1." localSheetId="0" hidden="1">{#N/A,#N/A,FALSE,"TELEFON"}</definedName>
    <definedName name="wrn.bh1." hidden="1">{#N/A,#N/A,FALSE,"TELEFON"}</definedName>
    <definedName name="wrn.BIMAL."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rn.BIMAL."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rn.BIMAL."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rn.BIMAL."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rn.BL94TAXRETURN." localSheetId="1"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L94TAXRETURN." localSheetId="3"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L94TAXRETURN." localSheetId="0"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L94TAXRETURN."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canon." localSheetId="1"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wrn.canon." localSheetId="3"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wrn.canon." localSheetId="0"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wrn.canon." hidden="1">{#N/A,#N/A,FALSE,"95 YILI SAT-MAL";#N/A,#N/A,FALSE,"1995 CIRO";#N/A,#N/A,FALSE,"1994-1995 ÜRETİM KARŞ.";#N/A,#N/A,FALSE,"NAK.XLS";#N/A,#N/A,FALSE,"1995 NAKITBAKIYE";#N/A,#N/A,FALSE,"AYLIK ÜRETİM";#N/A,#N/A,FALSE,"AYLIK MALİYET";#N/A,#N/A,FALSE,"AYLIK M2";#N/A,#N/A,FALSE,"AYLIK ADAMSAAT";#N/A,#N/A,FALSE,"ÜRETİM";#N/A,#N/A,FALSE,"ÜRETİM MALİYETİ";#N/A,#N/A,FALSE,"M2 İMALAT";#N/A,#N/A,FALSE,"ADAM-SAAT TABLOSU";#N/A,#N/A,FALSE,"KREDİ TL"}</definedName>
    <definedName name="wrn.CIC94TAX." localSheetId="1"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0"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OSA94TAXRETURN." localSheetId="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0"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ekinci._.imalat." localSheetId="1" hidden="1">{#N/A,#N/A,TRUE,"ÝCMAL";#N/A,#N/A,TRUE,"22071CO";#N/A,#N/A,TRUE,"22072CO";#N/A,#N/A,TRUE,"22073CO";#N/A,#N/A,TRUE,"22074CK";#N/A,#N/A,TRUE,"22075CO";#N/A,#N/A,TRUE,"22076CO";#N/A,#N/A,TRUE,"22081BO";#N/A,#N/A,TRUE,"22082BO";#N/A,#N/A,TRUE,"22083BO";#N/A,#N/A,TRUE,"22084BO";#N/A,#N/A,TRUE,"22085BO";#N/A,#N/A,TRUE,"22086CO";#N/A,#N/A,TRUE,"22087CK";#N/A,#N/A,TRUE,"22091BO";#N/A,#N/A,TRUE,"22092BO";#N/A,#N/A,TRUE,"22093BO";#N/A,#N/A,TRUE,"22094BO";#N/A,#N/A,TRUE,"22095CO";#N/A,#N/A,TRUE,"22096CK";#N/A,#N/A,TRUE,"22101CO";#N/A,#N/A,TRUE,"22102CO";#N/A,#N/A,TRUE,"22103CO";#N/A,#N/A,TRUE,"22104CO";#N/A,#N/A,TRUE,"22106BK";#N/A,#N/A,TRUE,"22105CO";#N/A,#N/A,TRUE,"22106BK";#N/A,#N/A,TRUE,"22107BO";#N/A,#N/A,TRUE,"22131CK";#N/A,#N/A,TRUE,"22132CO";#N/A,#N/A,TRUE,"22133CO";#N/A,#N/A,TRUE,"22134CO";#N/A,#N/A,TRUE,"22141BK";#N/A,#N/A,TRUE,"22142BO";#N/A,#N/A,TRUE,"22143CO";#N/A,#N/A,TRUE,"22144CO";#N/A,#N/A,TRUE,"22145CO";#N/A,#N/A,TRUE,"22146CO";#N/A,#N/A,TRUE,"22161CO";#N/A,#N/A,TRUE,"22162CO";#N/A,#N/A,TRUE,"22163CK";#N/A,#N/A,TRUE,"22164CK";#N/A,#N/A,TRUE,"22165CO";#N/A,#N/A,TRUE,"22166CO";#N/A,#N/A,TRUE,"22167CO";#N/A,#N/A,TRUE,"22171CK";#N/A,#N/A,TRUE,"22172CO";#N/A,#N/A,TRUE,"22173CO";#N/A,#N/A,TRUE,"22174CK";#N/A,#N/A,TRUE,"22175CO";#N/A,#N/A,TRUE,"22176CO";#N/A,#N/A,TRUE,"22177CO"}</definedName>
    <definedName name="wrn.ekinci._.imalat." localSheetId="3" hidden="1">{#N/A,#N/A,TRUE,"ÝCMAL";#N/A,#N/A,TRUE,"22071CO";#N/A,#N/A,TRUE,"22072CO";#N/A,#N/A,TRUE,"22073CO";#N/A,#N/A,TRUE,"22074CK";#N/A,#N/A,TRUE,"22075CO";#N/A,#N/A,TRUE,"22076CO";#N/A,#N/A,TRUE,"22081BO";#N/A,#N/A,TRUE,"22082BO";#N/A,#N/A,TRUE,"22083BO";#N/A,#N/A,TRUE,"22084BO";#N/A,#N/A,TRUE,"22085BO";#N/A,#N/A,TRUE,"22086CO";#N/A,#N/A,TRUE,"22087CK";#N/A,#N/A,TRUE,"22091BO";#N/A,#N/A,TRUE,"22092BO";#N/A,#N/A,TRUE,"22093BO";#N/A,#N/A,TRUE,"22094BO";#N/A,#N/A,TRUE,"22095CO";#N/A,#N/A,TRUE,"22096CK";#N/A,#N/A,TRUE,"22101CO";#N/A,#N/A,TRUE,"22102CO";#N/A,#N/A,TRUE,"22103CO";#N/A,#N/A,TRUE,"22104CO";#N/A,#N/A,TRUE,"22106BK";#N/A,#N/A,TRUE,"22105CO";#N/A,#N/A,TRUE,"22106BK";#N/A,#N/A,TRUE,"22107BO";#N/A,#N/A,TRUE,"22131CK";#N/A,#N/A,TRUE,"22132CO";#N/A,#N/A,TRUE,"22133CO";#N/A,#N/A,TRUE,"22134CO";#N/A,#N/A,TRUE,"22141BK";#N/A,#N/A,TRUE,"22142BO";#N/A,#N/A,TRUE,"22143CO";#N/A,#N/A,TRUE,"22144CO";#N/A,#N/A,TRUE,"22145CO";#N/A,#N/A,TRUE,"22146CO";#N/A,#N/A,TRUE,"22161CO";#N/A,#N/A,TRUE,"22162CO";#N/A,#N/A,TRUE,"22163CK";#N/A,#N/A,TRUE,"22164CK";#N/A,#N/A,TRUE,"22165CO";#N/A,#N/A,TRUE,"22166CO";#N/A,#N/A,TRUE,"22167CO";#N/A,#N/A,TRUE,"22171CK";#N/A,#N/A,TRUE,"22172CO";#N/A,#N/A,TRUE,"22173CO";#N/A,#N/A,TRUE,"22174CK";#N/A,#N/A,TRUE,"22175CO";#N/A,#N/A,TRUE,"22176CO";#N/A,#N/A,TRUE,"22177CO"}</definedName>
    <definedName name="wrn.ekinci._.imalat." localSheetId="0" hidden="1">{#N/A,#N/A,TRUE,"ÝCMAL";#N/A,#N/A,TRUE,"22071CO";#N/A,#N/A,TRUE,"22072CO";#N/A,#N/A,TRUE,"22073CO";#N/A,#N/A,TRUE,"22074CK";#N/A,#N/A,TRUE,"22075CO";#N/A,#N/A,TRUE,"22076CO";#N/A,#N/A,TRUE,"22081BO";#N/A,#N/A,TRUE,"22082BO";#N/A,#N/A,TRUE,"22083BO";#N/A,#N/A,TRUE,"22084BO";#N/A,#N/A,TRUE,"22085BO";#N/A,#N/A,TRUE,"22086CO";#N/A,#N/A,TRUE,"22087CK";#N/A,#N/A,TRUE,"22091BO";#N/A,#N/A,TRUE,"22092BO";#N/A,#N/A,TRUE,"22093BO";#N/A,#N/A,TRUE,"22094BO";#N/A,#N/A,TRUE,"22095CO";#N/A,#N/A,TRUE,"22096CK";#N/A,#N/A,TRUE,"22101CO";#N/A,#N/A,TRUE,"22102CO";#N/A,#N/A,TRUE,"22103CO";#N/A,#N/A,TRUE,"22104CO";#N/A,#N/A,TRUE,"22106BK";#N/A,#N/A,TRUE,"22105CO";#N/A,#N/A,TRUE,"22106BK";#N/A,#N/A,TRUE,"22107BO";#N/A,#N/A,TRUE,"22131CK";#N/A,#N/A,TRUE,"22132CO";#N/A,#N/A,TRUE,"22133CO";#N/A,#N/A,TRUE,"22134CO";#N/A,#N/A,TRUE,"22141BK";#N/A,#N/A,TRUE,"22142BO";#N/A,#N/A,TRUE,"22143CO";#N/A,#N/A,TRUE,"22144CO";#N/A,#N/A,TRUE,"22145CO";#N/A,#N/A,TRUE,"22146CO";#N/A,#N/A,TRUE,"22161CO";#N/A,#N/A,TRUE,"22162CO";#N/A,#N/A,TRUE,"22163CK";#N/A,#N/A,TRUE,"22164CK";#N/A,#N/A,TRUE,"22165CO";#N/A,#N/A,TRUE,"22166CO";#N/A,#N/A,TRUE,"22167CO";#N/A,#N/A,TRUE,"22171CK";#N/A,#N/A,TRUE,"22172CO";#N/A,#N/A,TRUE,"22173CO";#N/A,#N/A,TRUE,"22174CK";#N/A,#N/A,TRUE,"22175CO";#N/A,#N/A,TRUE,"22176CO";#N/A,#N/A,TRUE,"22177CO"}</definedName>
    <definedName name="wrn.ekinci._.imalat." hidden="1">{#N/A,#N/A,TRUE,"ÝCMAL";#N/A,#N/A,TRUE,"22071CO";#N/A,#N/A,TRUE,"22072CO";#N/A,#N/A,TRUE,"22073CO";#N/A,#N/A,TRUE,"22074CK";#N/A,#N/A,TRUE,"22075CO";#N/A,#N/A,TRUE,"22076CO";#N/A,#N/A,TRUE,"22081BO";#N/A,#N/A,TRUE,"22082BO";#N/A,#N/A,TRUE,"22083BO";#N/A,#N/A,TRUE,"22084BO";#N/A,#N/A,TRUE,"22085BO";#N/A,#N/A,TRUE,"22086CO";#N/A,#N/A,TRUE,"22087CK";#N/A,#N/A,TRUE,"22091BO";#N/A,#N/A,TRUE,"22092BO";#N/A,#N/A,TRUE,"22093BO";#N/A,#N/A,TRUE,"22094BO";#N/A,#N/A,TRUE,"22095CO";#N/A,#N/A,TRUE,"22096CK";#N/A,#N/A,TRUE,"22101CO";#N/A,#N/A,TRUE,"22102CO";#N/A,#N/A,TRUE,"22103CO";#N/A,#N/A,TRUE,"22104CO";#N/A,#N/A,TRUE,"22106BK";#N/A,#N/A,TRUE,"22105CO";#N/A,#N/A,TRUE,"22106BK";#N/A,#N/A,TRUE,"22107BO";#N/A,#N/A,TRUE,"22131CK";#N/A,#N/A,TRUE,"22132CO";#N/A,#N/A,TRUE,"22133CO";#N/A,#N/A,TRUE,"22134CO";#N/A,#N/A,TRUE,"22141BK";#N/A,#N/A,TRUE,"22142BO";#N/A,#N/A,TRUE,"22143CO";#N/A,#N/A,TRUE,"22144CO";#N/A,#N/A,TRUE,"22145CO";#N/A,#N/A,TRUE,"22146CO";#N/A,#N/A,TRUE,"22161CO";#N/A,#N/A,TRUE,"22162CO";#N/A,#N/A,TRUE,"22163CK";#N/A,#N/A,TRUE,"22164CK";#N/A,#N/A,TRUE,"22165CO";#N/A,#N/A,TRUE,"22166CO";#N/A,#N/A,TRUE,"22167CO";#N/A,#N/A,TRUE,"22171CK";#N/A,#N/A,TRUE,"22172CO";#N/A,#N/A,TRUE,"22173CO";#N/A,#N/A,TRUE,"22174CK";#N/A,#N/A,TRUE,"22175CO";#N/A,#N/A,TRUE,"22176CO";#N/A,#N/A,TRUE,"22177CO"}</definedName>
    <definedName name="wrn.elektrik_iç." localSheetId="1" hidden="1">{#N/A,#N/A,FALSE,"elk_iç_er";#N/A,#N/A,FALSE,"elk_iç_tut";#N/A,#N/A,FALSE,"elk_iç_ihz"}</definedName>
    <definedName name="wrn.elektrik_iç." localSheetId="3" hidden="1">{#N/A,#N/A,FALSE,"elk_iç_er";#N/A,#N/A,FALSE,"elk_iç_tut";#N/A,#N/A,FALSE,"elk_iç_ihz"}</definedName>
    <definedName name="wrn.elektrik_iç." localSheetId="0" hidden="1">{#N/A,#N/A,FALSE,"elk_iç_er";#N/A,#N/A,FALSE,"elk_iç_tut";#N/A,#N/A,FALSE,"elk_iç_ihz"}</definedName>
    <definedName name="wrn.elektrik_iç." hidden="1">{#N/A,#N/A,FALSE,"elk_iç_er";#N/A,#N/A,FALSE,"elk_iç_tut";#N/A,#N/A,FALSE,"elk_iç_ihz"}</definedName>
    <definedName name="wrn.FIZIB." localSheetId="1"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wrn.FIZIB." localSheetId="3"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wrn.FIZIB." localSheetId="0"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wrn.FIZIB." hidden="1">{#N/A,#N/A,TRUE,"kapak";#N/A,#N/A,TRUE,"Paylaşım";#N/A,#N/A,TRUE,"Nakit Değerlendirme";#N/A,#N/A,TRUE,"Grafik";#N/A,#N/A,TRUE,"Nakit";#N/A,#N/A,TRUE," Nakit Tablosu";#N/A,#N/A,TRUE,"K-Z";#N/A,#N/A,TRUE,"Satış";#N/A,#N/A,TRUE,"Peşinat+Taksitler (2)";#N/A,#N/A,TRUE,"Peşinat+Taksitler";#N/A,#N/A,TRUE,"Maliyet";#N/A,#N/A,TRUE,"Maliyet Analizi 1.Etap";#N/A,#N/A,TRUE,"Maliyet Analizi 2.Etap ";#N/A,#N/A,TRUE,"iş Programı 1.Etap";#N/A,#N/A,TRUE,"iş Programı 2.Etap"}</definedName>
    <definedName name="wrn.FME._.HEADCOUNT." localSheetId="1" hidden="1">{"FME HEADCOUNT",#N/A,FALSE,"PRODHEAD"}</definedName>
    <definedName name="wrn.FME._.HEADCOUNT." localSheetId="3" hidden="1">{"FME HEADCOUNT",#N/A,FALSE,"PRODHEAD"}</definedName>
    <definedName name="wrn.FME._.HEADCOUNT." localSheetId="0" hidden="1">{"FME HEADCOUNT",#N/A,FALSE,"PRODHEAD"}</definedName>
    <definedName name="wrn.FME._.HEADCOUNT." hidden="1">{"FME HEADCOUNT",#N/A,FALSE,"PRODHEAD"}</definedName>
    <definedName name="wrn.FME._.US." localSheetId="1" hidden="1">{"US DOLLARS",#N/A,FALSE,"FMEOB96"}</definedName>
    <definedName name="wrn.FME._.US." localSheetId="3" hidden="1">{"US DOLLARS",#N/A,FALSE,"FMEOB96"}</definedName>
    <definedName name="wrn.FME._.US." localSheetId="0" hidden="1">{"US DOLLARS",#N/A,FALSE,"FMEOB96"}</definedName>
    <definedName name="wrn.FME._.US." hidden="1">{"US DOLLARS",#N/A,FALSE,"FMEOB96"}</definedName>
    <definedName name="wrn.gecici." localSheetId="1" hidden="1">{#N/A,#N/A,FALSE,"avans";#N/A,#N/A,FALSE,"teminat_mektubu";#N/A,#N/A,FALSE,"ihz. icmal";#N/A,#N/A,FALSE,"söz_fiy_fark";#N/A,#N/A,FALSE,"kap2";#N/A,#N/A,FALSE,"mal_FF_icm";#N/A,#N/A,FALSE,"kap1"}</definedName>
    <definedName name="wrn.gecici." localSheetId="3" hidden="1">{#N/A,#N/A,FALSE,"avans";#N/A,#N/A,FALSE,"teminat_mektubu";#N/A,#N/A,FALSE,"ihz. icmal";#N/A,#N/A,FALSE,"söz_fiy_fark";#N/A,#N/A,FALSE,"kap2";#N/A,#N/A,FALSE,"mal_FF_icm";#N/A,#N/A,FALSE,"kap1"}</definedName>
    <definedName name="wrn.gecici." localSheetId="0" hidden="1">{#N/A,#N/A,FALSE,"avans";#N/A,#N/A,FALSE,"teminat_mektubu";#N/A,#N/A,FALSE,"ihz. icmal";#N/A,#N/A,FALSE,"söz_fiy_fark";#N/A,#N/A,FALSE,"kap2";#N/A,#N/A,FALSE,"mal_FF_icm";#N/A,#N/A,FALSE,"kap1"}</definedName>
    <definedName name="wrn.gecici." hidden="1">{#N/A,#N/A,FALSE,"avans";#N/A,#N/A,FALSE,"teminat_mektubu";#N/A,#N/A,FALSE,"ihz. icmal";#N/A,#N/A,FALSE,"söz_fiy_fark";#N/A,#N/A,FALSE,"kap2";#N/A,#N/A,FALSE,"mal_FF_icm";#N/A,#N/A,FALSE,"kap1"}</definedName>
    <definedName name="wrn.HAK1." localSheetId="1" hidden="1">{#N/A,#N/A,FALSE,"imalat_kesif";#N/A,#N/A,FALSE,"imalat_seviye";#N/A,#N/A,FALSE,"141";#N/A,#N/A,FALSE,"142";#N/A,#N/A,FALSE,"143";#N/A,#N/A,FALSE,"144";#N/A,#N/A,FALSE,"145";#N/A,#N/A,FALSE,"146";#N/A,#N/A,FALSE,"147";#N/A,#N/A,FALSE,"148";#N/A,#N/A,FALSE,"149"}</definedName>
    <definedName name="wrn.HAK1." localSheetId="3" hidden="1">{#N/A,#N/A,FALSE,"imalat_kesif";#N/A,#N/A,FALSE,"imalat_seviye";#N/A,#N/A,FALSE,"141";#N/A,#N/A,FALSE,"142";#N/A,#N/A,FALSE,"143";#N/A,#N/A,FALSE,"144";#N/A,#N/A,FALSE,"145";#N/A,#N/A,FALSE,"146";#N/A,#N/A,FALSE,"147";#N/A,#N/A,FALSE,"148";#N/A,#N/A,FALSE,"149"}</definedName>
    <definedName name="wrn.HAK1." localSheetId="0" hidden="1">{#N/A,#N/A,FALSE,"imalat_kesif";#N/A,#N/A,FALSE,"imalat_seviye";#N/A,#N/A,FALSE,"141";#N/A,#N/A,FALSE,"142";#N/A,#N/A,FALSE,"143";#N/A,#N/A,FALSE,"144";#N/A,#N/A,FALSE,"145";#N/A,#N/A,FALSE,"146";#N/A,#N/A,FALSE,"147";#N/A,#N/A,FALSE,"148";#N/A,#N/A,FALSE,"149"}</definedName>
    <definedName name="wrn.HAK1." hidden="1">{#N/A,#N/A,FALSE,"imalat_kesif";#N/A,#N/A,FALSE,"imalat_seviye";#N/A,#N/A,FALSE,"141";#N/A,#N/A,FALSE,"142";#N/A,#N/A,FALSE,"143";#N/A,#N/A,FALSE,"144";#N/A,#N/A,FALSE,"145";#N/A,#N/A,FALSE,"146";#N/A,#N/A,FALSE,"147";#N/A,#N/A,FALSE,"148";#N/A,#N/A,FALSE,"149"}</definedName>
    <definedName name="wrn.hakkari._.imalat." localSheetId="1" hidden="1">{#N/A,#N/A,FALSE,"HAB1CO";#N/A,#N/A,FALSE,"HAB2CO";#N/A,#N/A,FALSE,"HAB3BO";#N/A,#N/A,FALSE,"HAB4BO";#N/A,#N/A,FALSE,"HAB5BO";#N/A,#N/A,FALSE,"HAB6BK";#N/A,#N/A,FALSE,"HAB7CK";#N/A,#N/A,FALSE,"HAB8CO";#N/A,#N/A,FALSE,"HAC1CO";#N/A,#N/A,FALSE,"HAC2CO";#N/A,#N/A,FALSE,"HAC3CK";#N/A,#N/A,FALSE,"HAC4CO";#N/A,#N/A,FALSE,"HAC5CO";#N/A,#N/A,FALSE,"HAC6CO";#N/A,#N/A,FALSE,"HAC7CO";#N/A,#N/A,FALSE,"HAC8CK";#N/A,#N/A,FALSE,"HAG4BO";#N/A,#N/A,FALSE,"HAG5BK";#N/A,#N/A,FALSE,"HAI1CO";#N/A,#N/A,FALSE,"HAI2CO";#N/A,#N/A,FALSE,"HAI3BO";#N/A,#N/A,FALSE,"HAI4BO";#N/A,#N/A,FALSE,"HAI5CK";#N/A,#N/A,FALSE,"HAI6CO";#N/A,#N/A,FALSE,"ÝCMAL"}</definedName>
    <definedName name="wrn.hakkari._.imalat." localSheetId="3" hidden="1">{#N/A,#N/A,FALSE,"HAB1CO";#N/A,#N/A,FALSE,"HAB2CO";#N/A,#N/A,FALSE,"HAB3BO";#N/A,#N/A,FALSE,"HAB4BO";#N/A,#N/A,FALSE,"HAB5BO";#N/A,#N/A,FALSE,"HAB6BK";#N/A,#N/A,FALSE,"HAB7CK";#N/A,#N/A,FALSE,"HAB8CO";#N/A,#N/A,FALSE,"HAC1CO";#N/A,#N/A,FALSE,"HAC2CO";#N/A,#N/A,FALSE,"HAC3CK";#N/A,#N/A,FALSE,"HAC4CO";#N/A,#N/A,FALSE,"HAC5CO";#N/A,#N/A,FALSE,"HAC6CO";#N/A,#N/A,FALSE,"HAC7CO";#N/A,#N/A,FALSE,"HAC8CK";#N/A,#N/A,FALSE,"HAG4BO";#N/A,#N/A,FALSE,"HAG5BK";#N/A,#N/A,FALSE,"HAI1CO";#N/A,#N/A,FALSE,"HAI2CO";#N/A,#N/A,FALSE,"HAI3BO";#N/A,#N/A,FALSE,"HAI4BO";#N/A,#N/A,FALSE,"HAI5CK";#N/A,#N/A,FALSE,"HAI6CO";#N/A,#N/A,FALSE,"ÝCMAL"}</definedName>
    <definedName name="wrn.hakkari._.imalat." localSheetId="0" hidden="1">{#N/A,#N/A,FALSE,"HAB1CO";#N/A,#N/A,FALSE,"HAB2CO";#N/A,#N/A,FALSE,"HAB3BO";#N/A,#N/A,FALSE,"HAB4BO";#N/A,#N/A,FALSE,"HAB5BO";#N/A,#N/A,FALSE,"HAB6BK";#N/A,#N/A,FALSE,"HAB7CK";#N/A,#N/A,FALSE,"HAB8CO";#N/A,#N/A,FALSE,"HAC1CO";#N/A,#N/A,FALSE,"HAC2CO";#N/A,#N/A,FALSE,"HAC3CK";#N/A,#N/A,FALSE,"HAC4CO";#N/A,#N/A,FALSE,"HAC5CO";#N/A,#N/A,FALSE,"HAC6CO";#N/A,#N/A,FALSE,"HAC7CO";#N/A,#N/A,FALSE,"HAC8CK";#N/A,#N/A,FALSE,"HAG4BO";#N/A,#N/A,FALSE,"HAG5BK";#N/A,#N/A,FALSE,"HAI1CO";#N/A,#N/A,FALSE,"HAI2CO";#N/A,#N/A,FALSE,"HAI3BO";#N/A,#N/A,FALSE,"HAI4BO";#N/A,#N/A,FALSE,"HAI5CK";#N/A,#N/A,FALSE,"HAI6CO";#N/A,#N/A,FALSE,"ÝCMAL"}</definedName>
    <definedName name="wrn.hakkari._.imalat." hidden="1">{#N/A,#N/A,FALSE,"HAB1CO";#N/A,#N/A,FALSE,"HAB2CO";#N/A,#N/A,FALSE,"HAB3BO";#N/A,#N/A,FALSE,"HAB4BO";#N/A,#N/A,FALSE,"HAB5BO";#N/A,#N/A,FALSE,"HAB6BK";#N/A,#N/A,FALSE,"HAB7CK";#N/A,#N/A,FALSE,"HAB8CO";#N/A,#N/A,FALSE,"HAC1CO";#N/A,#N/A,FALSE,"HAC2CO";#N/A,#N/A,FALSE,"HAC3CK";#N/A,#N/A,FALSE,"HAC4CO";#N/A,#N/A,FALSE,"HAC5CO";#N/A,#N/A,FALSE,"HAC6CO";#N/A,#N/A,FALSE,"HAC7CO";#N/A,#N/A,FALSE,"HAC8CK";#N/A,#N/A,FALSE,"HAG4BO";#N/A,#N/A,FALSE,"HAG5BK";#N/A,#N/A,FALSE,"HAI1CO";#N/A,#N/A,FALSE,"HAI2CO";#N/A,#N/A,FALSE,"HAI3BO";#N/A,#N/A,FALSE,"HAI4BO";#N/A,#N/A,FALSE,"HAI5CK";#N/A,#N/A,FALSE,"HAI6CO";#N/A,#N/A,FALSE,"ÝCMAL"}</definedName>
    <definedName name="wrn.IFF94TAX." localSheetId="1"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0"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hzar1." localSheetId="1" hidden="1">{#N/A,#N/A,FALSE,"ihz. icmal";#N/A,#N/A,FALSE,"taahhuk";#N/A,#N/A,FALSE,"hak_rapor";#N/A,#N/A,FALSE,"temın";#N/A,#N/A,FALSE,"icmal";#N/A,#N/A,FALSE,"fat_mlz_ihz";#N/A,#N/A,FALSE,"sözleş_fiyatf"}</definedName>
    <definedName name="wrn.ihzar1." localSheetId="3" hidden="1">{#N/A,#N/A,FALSE,"ihz. icmal";#N/A,#N/A,FALSE,"taahhuk";#N/A,#N/A,FALSE,"hak_rapor";#N/A,#N/A,FALSE,"temın";#N/A,#N/A,FALSE,"icmal";#N/A,#N/A,FALSE,"fat_mlz_ihz";#N/A,#N/A,FALSE,"sözleş_fiyatf"}</definedName>
    <definedName name="wrn.ihzar1." localSheetId="0" hidden="1">{#N/A,#N/A,FALSE,"ihz. icmal";#N/A,#N/A,FALSE,"taahhuk";#N/A,#N/A,FALSE,"hak_rapor";#N/A,#N/A,FALSE,"temın";#N/A,#N/A,FALSE,"icmal";#N/A,#N/A,FALSE,"fat_mlz_ihz";#N/A,#N/A,FALSE,"sözleş_fiyatf"}</definedName>
    <definedName name="wrn.ihzar1." hidden="1">{#N/A,#N/A,FALSE,"ihz. icmal";#N/A,#N/A,FALSE,"taahhuk";#N/A,#N/A,FALSE,"hak_rapor";#N/A,#N/A,FALSE,"temın";#N/A,#N/A,FALSE,"icmal";#N/A,#N/A,FALSE,"fat_mlz_ihz";#N/A,#N/A,FALSE,"sözleş_fiyatf"}</definedName>
    <definedName name="wrn.ihzarat." localSheetId="1"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wrn.ihzarat." localSheetId="3"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wrn.ihzarat." localSheetId="0"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wrn.ihzarat." hidden="1">{#N/A,#N/A,FALSE,"ihz. icmal";#N/A,#N/A,FALSE,"inş_iç_ihz";#N/A,#N/A,FALSE,"inş_iç_tut";#N/A,#N/A,FALSE,"inş_iç_er";#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N/A,#N/A,FALSE,"elk_iç_ihz";#N/A,#N/A,FALSE,"elk_iç_tut";#N/A,#N/A,FALSE,"elk_iç_er"}</definedName>
    <definedName name="wrn.insaat_ic." localSheetId="1" hidden="1">{#N/A,#N/A,FALSE,"inş_iç_ihz";#N/A,#N/A,FALSE,"inş_iç_er";#N/A,#N/A,FALSE,"inş_iç_tut"}</definedName>
    <definedName name="wrn.insaat_ic." localSheetId="3" hidden="1">{#N/A,#N/A,FALSE,"inş_iç_ihz";#N/A,#N/A,FALSE,"inş_iç_er";#N/A,#N/A,FALSE,"inş_iç_tut"}</definedName>
    <definedName name="wrn.insaat_ic." localSheetId="0" hidden="1">{#N/A,#N/A,FALSE,"inş_iç_ihz";#N/A,#N/A,FALSE,"inş_iç_er";#N/A,#N/A,FALSE,"inş_iç_tut"}</definedName>
    <definedName name="wrn.insaat_ic." hidden="1">{#N/A,#N/A,FALSE,"inş_iç_ihz";#N/A,#N/A,FALSE,"inş_iç_er";#N/A,#N/A,FALSE,"inş_iç_tut"}</definedName>
    <definedName name="wrn.jck94TAXRETURN." localSheetId="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0"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kalorifer_ic." localSheetId="1" hidden="1">{#N/A,#N/A,FALSE,"kal_iç_ihz";#N/A,#N/A,FALSE,"kal_iç_er";#N/A,#N/A,FALSE,"kal_iç_tut"}</definedName>
    <definedName name="wrn.kalorifer_ic." localSheetId="3" hidden="1">{#N/A,#N/A,FALSE,"kal_iç_ihz";#N/A,#N/A,FALSE,"kal_iç_er";#N/A,#N/A,FALSE,"kal_iç_tut"}</definedName>
    <definedName name="wrn.kalorifer_ic." localSheetId="0" hidden="1">{#N/A,#N/A,FALSE,"kal_iç_ihz";#N/A,#N/A,FALSE,"kal_iç_er";#N/A,#N/A,FALSE,"kal_iç_tut"}</definedName>
    <definedName name="wrn.kalorifer_ic." hidden="1">{#N/A,#N/A,FALSE,"kal_iç_ihz";#N/A,#N/A,FALSE,"kal_iç_er";#N/A,#N/A,FALSE,"kal_iç_tut"}</definedName>
    <definedName name="wrn.KK." localSheetId="1" hidden="1">{#N/A,#N/A,TRUE,"SİPARİŞ TAKİBİ (lojistik)"}</definedName>
    <definedName name="wrn.KK." localSheetId="0" hidden="1">{#N/A,#N/A,TRUE,"SİPARİŞ TAKİBİ (lojistik)"}</definedName>
    <definedName name="wrn.KK." hidden="1">{#N/A,#N/A,TRUE,"SİPARİŞ TAKİBİ (lojistik)"}</definedName>
    <definedName name="wrn.kocoglu._.ihzarat." localSheetId="1" hidden="1">{#N/A,#N/A,FALSE,"kap1";#N/A,#N/A,FALSE,"kap2";#N/A,#N/A,FALSE,"avans";#N/A,#N/A,FALSE,"teminat_mektubu";#N/A,#N/A,FALSE,"söz_fiy_fark";#N/A,#N/A,FALSE,"fat_ihz";#N/A,#N/A,FALSE,"mal_FF_icm";#N/A,#N/A,FALSE,"çim_fiy_farkı";#N/A,#N/A,FALSE,"ihz. icmal";#N/A,#N/A,FALSE,"inş_iç_ihz";#N/A,#N/A,FALSE,"inş_iç_er";#N/A,#N/A,FALSE,"inş_iç_tut";#N/A,#N/A,FALSE,"inş_dış_ihz";#N/A,#N/A,FALSE,"inş_dış_tut";#N/A,#N/A,FALSE,"sıh_iç_ihz";#N/A,#N/A,FALSE,"sıh_iç_er";#N/A,#N/A,FALSE,"sıh_iç_tut";#N/A,#N/A,FALSE,"müş_iç_ihz";#N/A,#N/A,FALSE,"müş_iç_er";#N/A,#N/A,FALSE,"müş_iç_tut";#N/A,#N/A,FALSE,"kal_iç_ihz";#N/A,#N/A,FALSE,"kal_iç_er";#N/A,#N/A,FALSE,"kal_iç_tut";#N/A,#N/A,FALSE,"kal_dış_ihz";#N/A,#N/A,FALSE,"kal_dış_tut";#N/A,#N/A,FALSE,"elk_iç_ihz";#N/A,#N/A,FALSE,"elk_iç_er";#N/A,#N/A,FALSE,"elk_iç_tut"}</definedName>
    <definedName name="wrn.kocoglu._.ihzarat." localSheetId="3" hidden="1">{#N/A,#N/A,FALSE,"kap1";#N/A,#N/A,FALSE,"kap2";#N/A,#N/A,FALSE,"avans";#N/A,#N/A,FALSE,"teminat_mektubu";#N/A,#N/A,FALSE,"söz_fiy_fark";#N/A,#N/A,FALSE,"fat_ihz";#N/A,#N/A,FALSE,"mal_FF_icm";#N/A,#N/A,FALSE,"çim_fiy_farkı";#N/A,#N/A,FALSE,"ihz. icmal";#N/A,#N/A,FALSE,"inş_iç_ihz";#N/A,#N/A,FALSE,"inş_iç_er";#N/A,#N/A,FALSE,"inş_iç_tut";#N/A,#N/A,FALSE,"inş_dış_ihz";#N/A,#N/A,FALSE,"inş_dış_tut";#N/A,#N/A,FALSE,"sıh_iç_ihz";#N/A,#N/A,FALSE,"sıh_iç_er";#N/A,#N/A,FALSE,"sıh_iç_tut";#N/A,#N/A,FALSE,"müş_iç_ihz";#N/A,#N/A,FALSE,"müş_iç_er";#N/A,#N/A,FALSE,"müş_iç_tut";#N/A,#N/A,FALSE,"kal_iç_ihz";#N/A,#N/A,FALSE,"kal_iç_er";#N/A,#N/A,FALSE,"kal_iç_tut";#N/A,#N/A,FALSE,"kal_dış_ihz";#N/A,#N/A,FALSE,"kal_dış_tut";#N/A,#N/A,FALSE,"elk_iç_ihz";#N/A,#N/A,FALSE,"elk_iç_er";#N/A,#N/A,FALSE,"elk_iç_tut"}</definedName>
    <definedName name="wrn.kocoglu._.ihzarat." localSheetId="0" hidden="1">{#N/A,#N/A,FALSE,"kap1";#N/A,#N/A,FALSE,"kap2";#N/A,#N/A,FALSE,"avans";#N/A,#N/A,FALSE,"teminat_mektubu";#N/A,#N/A,FALSE,"söz_fiy_fark";#N/A,#N/A,FALSE,"fat_ihz";#N/A,#N/A,FALSE,"mal_FF_icm";#N/A,#N/A,FALSE,"çim_fiy_farkı";#N/A,#N/A,FALSE,"ihz. icmal";#N/A,#N/A,FALSE,"inş_iç_ihz";#N/A,#N/A,FALSE,"inş_iç_er";#N/A,#N/A,FALSE,"inş_iç_tut";#N/A,#N/A,FALSE,"inş_dış_ihz";#N/A,#N/A,FALSE,"inş_dış_tut";#N/A,#N/A,FALSE,"sıh_iç_ihz";#N/A,#N/A,FALSE,"sıh_iç_er";#N/A,#N/A,FALSE,"sıh_iç_tut";#N/A,#N/A,FALSE,"müş_iç_ihz";#N/A,#N/A,FALSE,"müş_iç_er";#N/A,#N/A,FALSE,"müş_iç_tut";#N/A,#N/A,FALSE,"kal_iç_ihz";#N/A,#N/A,FALSE,"kal_iç_er";#N/A,#N/A,FALSE,"kal_iç_tut";#N/A,#N/A,FALSE,"kal_dış_ihz";#N/A,#N/A,FALSE,"kal_dış_tut";#N/A,#N/A,FALSE,"elk_iç_ihz";#N/A,#N/A,FALSE,"elk_iç_er";#N/A,#N/A,FALSE,"elk_iç_tut"}</definedName>
    <definedName name="wrn.kocoglu._.ihzarat." hidden="1">{#N/A,#N/A,FALSE,"kap1";#N/A,#N/A,FALSE,"kap2";#N/A,#N/A,FALSE,"avans";#N/A,#N/A,FALSE,"teminat_mektubu";#N/A,#N/A,FALSE,"söz_fiy_fark";#N/A,#N/A,FALSE,"fat_ihz";#N/A,#N/A,FALSE,"mal_FF_icm";#N/A,#N/A,FALSE,"çim_fiy_farkı";#N/A,#N/A,FALSE,"ihz. icmal";#N/A,#N/A,FALSE,"inş_iç_ihz";#N/A,#N/A,FALSE,"inş_iç_er";#N/A,#N/A,FALSE,"inş_iç_tut";#N/A,#N/A,FALSE,"inş_dış_ihz";#N/A,#N/A,FALSE,"inş_dış_tut";#N/A,#N/A,FALSE,"sıh_iç_ihz";#N/A,#N/A,FALSE,"sıh_iç_er";#N/A,#N/A,FALSE,"sıh_iç_tut";#N/A,#N/A,FALSE,"müş_iç_ihz";#N/A,#N/A,FALSE,"müş_iç_er";#N/A,#N/A,FALSE,"müş_iç_tut";#N/A,#N/A,FALSE,"kal_iç_ihz";#N/A,#N/A,FALSE,"kal_iç_er";#N/A,#N/A,FALSE,"kal_iç_tut";#N/A,#N/A,FALSE,"kal_dış_ihz";#N/A,#N/A,FALSE,"kal_dış_tut";#N/A,#N/A,FALSE,"elk_iç_ihz";#N/A,#N/A,FALSE,"elk_iç_er";#N/A,#N/A,FALSE,"elk_iç_tut"}</definedName>
    <definedName name="wrn.kocoglu._.imalat." localSheetId="1" hidden="1">{#N/A,#N/A,TRUE,"ÝCMAL";#N/A,#N/A,TRUE,"32361BO";#N/A,#N/A,TRUE,"32362BO";#N/A,#N/A,TRUE,"32363BO";#N/A,#N/A,TRUE,"32364BK";#N/A,#N/A,TRUE,"32365BO";#N/A,#N/A,TRUE,"32366BO";#N/A,#N/A,TRUE,"32367BK";#N/A,#N/A,TRUE,"32368BO";#N/A,#N/A,TRUE,"32371CO";#N/A,#N/A,TRUE,"32372CO";#N/A,#N/A,TRUE,"32373CO";#N/A,#N/A,TRUE,"32374CO";#N/A,#N/A,TRUE,"32375CO";#N/A,#N/A,TRUE,"32376CK";#N/A,#N/A,TRUE,"32381BO";#N/A,#N/A,TRUE,"32382BO";#N/A,#N/A,TRUE,"32383BO";#N/A,#N/A,TRUE,"32384BO";#N/A,#N/A,TRUE,"32385BO";#N/A,#N/A,TRUE,"32386BK";#N/A,#N/A,TRUE,"32391BO";#N/A,#N/A,TRUE,"32392BO";#N/A,#N/A,TRUE,"32393BO";#N/A,#N/A,TRUE,"32394BO";#N/A,#N/A,TRUE,"32395BK";#N/A,#N/A,TRUE,"32441CO";#N/A,#N/A,TRUE,"32442CO";#N/A,#N/A,TRUE,"32443CO";#N/A,#N/A,TRUE,"32444CO";#N/A,#N/A,TRUE,"32445CK";#N/A,#N/A,TRUE,"32451BO";#N/A,#N/A,TRUE,"32452BO";#N/A,#N/A,TRUE,"32453CO";#N/A,#N/A,TRUE,"32454CO";#N/A,#N/A,TRUE,"32455CK";#N/A,#N/A,TRUE,"32461CO";#N/A,#N/A,TRUE,"32462CO";#N/A,#N/A,TRUE,"32463CO";#N/A,#N/A,TRUE,"32464CO";#N/A,#N/A,TRUE,"32465CK"}</definedName>
    <definedName name="wrn.kocoglu._.imalat." localSheetId="3" hidden="1">{#N/A,#N/A,TRUE,"ÝCMAL";#N/A,#N/A,TRUE,"32361BO";#N/A,#N/A,TRUE,"32362BO";#N/A,#N/A,TRUE,"32363BO";#N/A,#N/A,TRUE,"32364BK";#N/A,#N/A,TRUE,"32365BO";#N/A,#N/A,TRUE,"32366BO";#N/A,#N/A,TRUE,"32367BK";#N/A,#N/A,TRUE,"32368BO";#N/A,#N/A,TRUE,"32371CO";#N/A,#N/A,TRUE,"32372CO";#N/A,#N/A,TRUE,"32373CO";#N/A,#N/A,TRUE,"32374CO";#N/A,#N/A,TRUE,"32375CO";#N/A,#N/A,TRUE,"32376CK";#N/A,#N/A,TRUE,"32381BO";#N/A,#N/A,TRUE,"32382BO";#N/A,#N/A,TRUE,"32383BO";#N/A,#N/A,TRUE,"32384BO";#N/A,#N/A,TRUE,"32385BO";#N/A,#N/A,TRUE,"32386BK";#N/A,#N/A,TRUE,"32391BO";#N/A,#N/A,TRUE,"32392BO";#N/A,#N/A,TRUE,"32393BO";#N/A,#N/A,TRUE,"32394BO";#N/A,#N/A,TRUE,"32395BK";#N/A,#N/A,TRUE,"32441CO";#N/A,#N/A,TRUE,"32442CO";#N/A,#N/A,TRUE,"32443CO";#N/A,#N/A,TRUE,"32444CO";#N/A,#N/A,TRUE,"32445CK";#N/A,#N/A,TRUE,"32451BO";#N/A,#N/A,TRUE,"32452BO";#N/A,#N/A,TRUE,"32453CO";#N/A,#N/A,TRUE,"32454CO";#N/A,#N/A,TRUE,"32455CK";#N/A,#N/A,TRUE,"32461CO";#N/A,#N/A,TRUE,"32462CO";#N/A,#N/A,TRUE,"32463CO";#N/A,#N/A,TRUE,"32464CO";#N/A,#N/A,TRUE,"32465CK"}</definedName>
    <definedName name="wrn.kocoglu._.imalat." localSheetId="0" hidden="1">{#N/A,#N/A,TRUE,"ÝCMAL";#N/A,#N/A,TRUE,"32361BO";#N/A,#N/A,TRUE,"32362BO";#N/A,#N/A,TRUE,"32363BO";#N/A,#N/A,TRUE,"32364BK";#N/A,#N/A,TRUE,"32365BO";#N/A,#N/A,TRUE,"32366BO";#N/A,#N/A,TRUE,"32367BK";#N/A,#N/A,TRUE,"32368BO";#N/A,#N/A,TRUE,"32371CO";#N/A,#N/A,TRUE,"32372CO";#N/A,#N/A,TRUE,"32373CO";#N/A,#N/A,TRUE,"32374CO";#N/A,#N/A,TRUE,"32375CO";#N/A,#N/A,TRUE,"32376CK";#N/A,#N/A,TRUE,"32381BO";#N/A,#N/A,TRUE,"32382BO";#N/A,#N/A,TRUE,"32383BO";#N/A,#N/A,TRUE,"32384BO";#N/A,#N/A,TRUE,"32385BO";#N/A,#N/A,TRUE,"32386BK";#N/A,#N/A,TRUE,"32391BO";#N/A,#N/A,TRUE,"32392BO";#N/A,#N/A,TRUE,"32393BO";#N/A,#N/A,TRUE,"32394BO";#N/A,#N/A,TRUE,"32395BK";#N/A,#N/A,TRUE,"32441CO";#N/A,#N/A,TRUE,"32442CO";#N/A,#N/A,TRUE,"32443CO";#N/A,#N/A,TRUE,"32444CO";#N/A,#N/A,TRUE,"32445CK";#N/A,#N/A,TRUE,"32451BO";#N/A,#N/A,TRUE,"32452BO";#N/A,#N/A,TRUE,"32453CO";#N/A,#N/A,TRUE,"32454CO";#N/A,#N/A,TRUE,"32455CK";#N/A,#N/A,TRUE,"32461CO";#N/A,#N/A,TRUE,"32462CO";#N/A,#N/A,TRUE,"32463CO";#N/A,#N/A,TRUE,"32464CO";#N/A,#N/A,TRUE,"32465CK"}</definedName>
    <definedName name="wrn.kocoglu._.imalat." hidden="1">{#N/A,#N/A,TRUE,"ÝCMAL";#N/A,#N/A,TRUE,"32361BO";#N/A,#N/A,TRUE,"32362BO";#N/A,#N/A,TRUE,"32363BO";#N/A,#N/A,TRUE,"32364BK";#N/A,#N/A,TRUE,"32365BO";#N/A,#N/A,TRUE,"32366BO";#N/A,#N/A,TRUE,"32367BK";#N/A,#N/A,TRUE,"32368BO";#N/A,#N/A,TRUE,"32371CO";#N/A,#N/A,TRUE,"32372CO";#N/A,#N/A,TRUE,"32373CO";#N/A,#N/A,TRUE,"32374CO";#N/A,#N/A,TRUE,"32375CO";#N/A,#N/A,TRUE,"32376CK";#N/A,#N/A,TRUE,"32381BO";#N/A,#N/A,TRUE,"32382BO";#N/A,#N/A,TRUE,"32383BO";#N/A,#N/A,TRUE,"32384BO";#N/A,#N/A,TRUE,"32385BO";#N/A,#N/A,TRUE,"32386BK";#N/A,#N/A,TRUE,"32391BO";#N/A,#N/A,TRUE,"32392BO";#N/A,#N/A,TRUE,"32393BO";#N/A,#N/A,TRUE,"32394BO";#N/A,#N/A,TRUE,"32395BK";#N/A,#N/A,TRUE,"32441CO";#N/A,#N/A,TRUE,"32442CO";#N/A,#N/A,TRUE,"32443CO";#N/A,#N/A,TRUE,"32444CO";#N/A,#N/A,TRUE,"32445CK";#N/A,#N/A,TRUE,"32451BO";#N/A,#N/A,TRUE,"32452BO";#N/A,#N/A,TRUE,"32453CO";#N/A,#N/A,TRUE,"32454CO";#N/A,#N/A,TRUE,"32455CK";#N/A,#N/A,TRUE,"32461CO";#N/A,#N/A,TRUE,"32462CO";#N/A,#N/A,TRUE,"32463CO";#N/A,#N/A,TRUE,"32464CO";#N/A,#N/A,TRUE,"32465CK"}</definedName>
    <definedName name="wrn.labour." localSheetId="1" hidden="1">{"labour",#N/A,FALSE,"PRODHEAD"}</definedName>
    <definedName name="wrn.labour." localSheetId="3" hidden="1">{"labour",#N/A,FALSE,"PRODHEAD"}</definedName>
    <definedName name="wrn.labour." localSheetId="0" hidden="1">{"labour",#N/A,FALSE,"PRODHEAD"}</definedName>
    <definedName name="wrn.labour." hidden="1">{"labour",#N/A,FALSE,"PRODHEAD"}</definedName>
    <definedName name="wrn.LOCAL._.CURRENCY." localSheetId="1" hidden="1">{#N/A,#N/A,FALSE,"FMEOB96"}</definedName>
    <definedName name="wrn.LOCAL._.CURRENCY." localSheetId="3" hidden="1">{#N/A,#N/A,FALSE,"FMEOB96"}</definedName>
    <definedName name="wrn.LOCAL._.CURRENCY." localSheetId="0" hidden="1">{#N/A,#N/A,FALSE,"FMEOB96"}</definedName>
    <definedName name="wrn.LOCAL._.CURRENCY." hidden="1">{#N/A,#N/A,FALSE,"FMEOB96"}</definedName>
    <definedName name="wrn.maff_report." localSheetId="1" hidden="1">{#N/A,#N/A,FALSE,"maff_h1";#N/A,#N/A,FALSE,"maff_h2";#N/A,#N/A,FALSE,"maff_h3";#N/A,#N/A,FALSE,"maff_h4";#N/A,#N/A,FALSE,"maff_h5";#N/A,#N/A,FALSE,"maff_h6";#N/A,#N/A,FALSE,"maff_h7"}</definedName>
    <definedName name="wrn.maff_report." localSheetId="3" hidden="1">{#N/A,#N/A,FALSE,"maff_h1";#N/A,#N/A,FALSE,"maff_h2";#N/A,#N/A,FALSE,"maff_h3";#N/A,#N/A,FALSE,"maff_h4";#N/A,#N/A,FALSE,"maff_h5";#N/A,#N/A,FALSE,"maff_h6";#N/A,#N/A,FALSE,"maff_h7"}</definedName>
    <definedName name="wrn.maff_report." localSheetId="0" hidden="1">{#N/A,#N/A,FALSE,"maff_h1";#N/A,#N/A,FALSE,"maff_h2";#N/A,#N/A,FALSE,"maff_h3";#N/A,#N/A,FALSE,"maff_h4";#N/A,#N/A,FALSE,"maff_h5";#N/A,#N/A,FALSE,"maff_h6";#N/A,#N/A,FALSE,"maff_h7"}</definedName>
    <definedName name="wrn.maff_report." hidden="1">{#N/A,#N/A,FALSE,"maff_h1";#N/A,#N/A,FALSE,"maff_h2";#N/A,#N/A,FALSE,"maff_h3";#N/A,#N/A,FALSE,"maff_h4";#N/A,#N/A,FALSE,"maff_h5";#N/A,#N/A,FALSE,"maff_h6";#N/A,#N/A,FALSE,"maff_h7"}</definedName>
    <definedName name="wrn.MEL." localSheetId="1"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wrn.MEL." localSheetId="3"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wrn.MEL." localSheetId="0"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wrn.MEL." hidden="1">{#N/A,#N/A,FALSE,"BİRİKİMLİ SATIŞLAR";#N/A,#N/A,FALSE,"BİRİKİMLİ MALİYET";#N/A,#N/A,FALSE,"ERYAMAN B2 TABLOSU";#N/A,#N/A,FALSE,"ERYAMAN B4 TABLOSU";#N/A,#N/A,FALSE,"ÇAYYOLU";#N/A,#N/A,FALSE,"ESBANK ";#N/A,#N/A,FALSE,"İÇERENKÖY 2.KISIM";#N/A,#N/A,FALSE,"ÇİFTEHAVUZ";#N/A,#N/A,FALSE,"HASTAHANE TABLOSU";#N/A,#N/A,FALSE,"RUSYA TABLOSU";#N/A,#N/A,FALSE,"İÇERENKÖY TABLOSU";#N/A,#N/A,FALSE,"ATATÜRK TABLOSU";#N/A,#N/A,FALSE,"KONSOLİDE TABLO";#N/A,#N/A,FALSE,"GEL-GİDER KARŞILAŞTIRMASI";#N/A,#N/A,FALSE,"BIRIKIMLI- NAKIT";#N/A,#N/A,FALSE,"AYLIK NAKİT";#N/A,#N/A,FALSE,"ÜCRETLER";#N/A,#N/A,FALSE,"ŞANTİYELER DETAY TABLOLARI";#N/A,#N/A,FALSE,"MALİ TABLOLAR";#N/A,#N/A,FALSE,"PERFORMANS TAB.";#N/A,#N/A,FALSE,"KARŞILAŞTIRMALI DEĞERLENDİRME";#N/A,#N/A,FALSE,"YILLARA YAYGI DEĞER.";#N/A,#N/A,FALSE,"YILLIK DEĞERLENDİRME";#N/A,#N/A,FALSE,"NAKİT AKIM TABLOSU";#N/A,#N/A,FALSE,"ATATÜRK";#N/A,#N/A,FALSE,"ERYAMAN";#N/A,#N/A,FALSE,"İÇERENKÖY";#N/A,#N/A,FALSE,"HAYDARPAŞA";#N/A,#N/A,FALSE,"YILLIK DEĞERLENDİRME";#N/A,#N/A,FALSE,"NAKİT GİRİŞ- ÇIKIŞ";#N/A,#N/A,FALSE,"GENEL YÖNETİM GİDERLERİ (2)";#N/A,#N/A,FALSE,"SATIŞLAR"}</definedName>
    <definedName name="wrn.müşterek." localSheetId="1"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wrn.müşterek." localSheetId="3"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wrn.müşterek." localSheetId="0"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wrn.müşterek." hidden="1">{#N/A,#N/A,FALSE,"söz_fiy_fark";#N/A,#N/A,FALSE,"ihz. icmal";#N/A,#N/A,FALSE,"1";#N/A,#N/A,FALSE,"sıh_iç_ihz";#N/A,#N/A,FALSE,"sıh_iç_tut";#N/A,#N/A,FALSE,"sıh_iç_er";#N/A,#N/A,FALSE,"2";#N/A,#N/A,FALSE,"müş_iç_ihz";#N/A,#N/A,FALSE,"müş_iç_tut";#N/A,#N/A,FALSE,"müş_iç_er";#N/A,#N/A,FALSE,"3";#N/A,#N/A,FALSE,"kal_iç_ihz";#N/A,#N/A,FALSE,"kal_iç_tut";#N/A,#N/A,FALSE,"kal_iç_er";#N/A,#N/A,FALSE,"4";#N/A,#N/A,FALSE,"oto_ihz";#N/A,#N/A,FALSE,"oto_tut";#N/A,#N/A,FALSE,"oto_er";#N/A,#N/A,FALSE,"5";#N/A,#N/A,FALSE,"brü_ihz";#N/A,#N/A,FALSE,"brü_tut";#N/A,#N/A,FALSE,"brü_er"}</definedName>
    <definedName name="wrn.musterek_ic." localSheetId="1" hidden="1">{#N/A,#N/A,FALSE,"müş_iç_ihz";#N/A,#N/A,FALSE,"müş_iç_er";#N/A,#N/A,FALSE,"müş_iç_tut"}</definedName>
    <definedName name="wrn.musterek_ic." localSheetId="3" hidden="1">{#N/A,#N/A,FALSE,"müş_iç_ihz";#N/A,#N/A,FALSE,"müş_iç_er";#N/A,#N/A,FALSE,"müş_iç_tut"}</definedName>
    <definedName name="wrn.musterek_ic." localSheetId="0" hidden="1">{#N/A,#N/A,FALSE,"müş_iç_ihz";#N/A,#N/A,FALSE,"müş_iç_er";#N/A,#N/A,FALSE,"müş_iç_tut"}</definedName>
    <definedName name="wrn.musterek_ic." hidden="1">{#N/A,#N/A,FALSE,"müş_iç_ihz";#N/A,#N/A,FALSE,"müş_iç_er";#N/A,#N/A,FALSE,"müş_iç_tut"}</definedName>
    <definedName name="wrn.oztas._.imalat." localSheetId="1"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wrn.oztas._.imalat." localSheetId="3"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wrn.oztas._.imalat." localSheetId="0"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wrn.oztas._.imalat." hidden="1">{#N/A,#N/A,TRUE,"ÝCMAL";#N/A,#N/A,TRUE,"25101CO";#N/A,#N/A,TRUE,"25102CO";#N/A,#N/A,TRUE,"25103CK";#N/A,#N/A,TRUE,"25104CO";#N/A,#N/A,TRUE,"25201BO";#N/A,#N/A,TRUE,"25202BO";#N/A,#N/A,TRUE,"25203BO";#N/A,#N/A,TRUE,"25204BO";#N/A,#N/A,TRUE,"25205BO";#N/A,#N/A,TRUE,"25206BO";#N/A,#N/A,TRUE,"25207BO";#N/A,#N/A,TRUE,"25208BO";#N/A,#N/A,TRUE,"25209BK";#N/A,#N/A,TRUE,"25301BO";#N/A,#N/A,TRUE,"25302BO";#N/A,#N/A,TRUE,"25303BO";#N/A,#N/A,TRUE,"25304BO";#N/A,#N/A,TRUE,"25305BO";#N/A,#N/A,TRUE,"25306BO";#N/A,#N/A,TRUE,"25307BK";#N/A,#N/A,TRUE,"25701CK";#N/A,#N/A,TRUE,"25702CO";#N/A,#N/A,TRUE,"25703BO";#N/A,#N/A,TRUE,"25704BO";#N/A,#N/A,TRUE,"25705BO";#N/A,#N/A,TRUE,"25801BO";#N/A,#N/A,TRUE,"25802BO";#N/A,#N/A,TRUE,"25803BO";#N/A,#N/A,TRUE,"25804CO";#N/A,#N/A,TRUE,"25805CK";#N/A,#N/A,TRUE,"25901CO";#N/A,#N/A,TRUE,"25902CK";#N/A,#N/A,TRUE,"25903CO";#N/A,#N/A,TRUE,"25904CO";#N/A,#N/A,TRUE,"25905CO";#N/A,#N/A,TRUE,"25906CO";#N/A,#N/A,TRUE,"25907CO";#N/A,#N/A,TRUE,"25908CO";#N/A,#N/A,TRUE,"25909CO";#N/A,#N/A,TRUE,"25910CK";#N/A,#N/A,TRUE,"26001CO";#N/A,#N/A,TRUE,"26002CO";#N/A,#N/A,TRUE,"26003CO";#N/A,#N/A,TRUE,"26004CK";#N/A,#N/A,TRUE,"26005CO";#N/A,#N/A,TRUE,"277301CO";#N/A,#N/A,TRUE,"277302CO";#N/A,#N/A,TRUE,"277303CO";#N/A,#N/A,TRUE,"277304CK";#N/A,#N/A,TRUE,"277305CO";#N/A,#N/A,TRUE,"277306CO";#N/A,#N/A,TRUE,"277401CO";#N/A,#N/A,TRUE,"277402CO";#N/A,#N/A,TRUE,"277403CO";#N/A,#N/A,TRUE,"277404CK";#N/A,#N/A,TRUE,"277405CO";#N/A,#N/A,TRUE,"277501CK";#N/A,#N/A,TRUE,"277502CO";#N/A,#N/A,TRUE,"277503CO"}</definedName>
    <definedName name="wrn.PAIM._.TAX._.PRO." localSheetId="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0"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SAA94TAX." localSheetId="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0"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0"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ihhi_ic." localSheetId="1" hidden="1">{#N/A,#N/A,FALSE,"sıh_iç_ihz";#N/A,#N/A,FALSE,"sıh_iç_er";#N/A,#N/A,FALSE,"sıh_iç_tut"}</definedName>
    <definedName name="wrn.sihhi_ic." localSheetId="3" hidden="1">{#N/A,#N/A,FALSE,"sıh_iç_ihz";#N/A,#N/A,FALSE,"sıh_iç_er";#N/A,#N/A,FALSE,"sıh_iç_tut"}</definedName>
    <definedName name="wrn.sihhi_ic." localSheetId="0" hidden="1">{#N/A,#N/A,FALSE,"sıh_iç_ihz";#N/A,#N/A,FALSE,"sıh_iç_er";#N/A,#N/A,FALSE,"sıh_iç_tut"}</definedName>
    <definedName name="wrn.sihhi_ic." hidden="1">{#N/A,#N/A,FALSE,"sıh_iç_ihz";#N/A,#N/A,FALSE,"sıh_iç_er";#N/A,#N/A,FALSE,"sıh_iç_tut"}</definedName>
    <definedName name="wrn.sirnak._.imalat." localSheetId="1"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wrn.sirnak._.imalat." localSheetId="3"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wrn.sirnak._.imalat." localSheetId="0"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wrn.sirnak._.imalat." hidden="1">{#N/A,#N/A,TRUE,"ÞIA1BO";#N/A,#N/A,TRUE,"ÞIA2BO";#N/A,#N/A,TRUE,"ÞIA3BO";#N/A,#N/A,TRUE,"ÞIA4BK";#N/A,#N/A,TRUE,"ÞIB1BK";#N/A,#N/A,TRUE,"ÞIB2BO";#N/A,#N/A,TRUE,"ÞIG1BO";#N/A,#N/A,TRUE,"ÞIG2BO";#N/A,#N/A,TRUE,"ÞIG3BO";#N/A,#N/A,TRUE,"ÞIG4CO";#N/A,#N/A,TRUE,"ÞIG5CO";#N/A,#N/A,TRUE,"ÞIG6CO";#N/A,#N/A,TRUE,"ÞIG7CO";#N/A,#N/A,TRUE,"ÞIG8CK";#N/A,#N/A,TRUE,"ÞIG9CO";#N/A,#N/A,TRUE,"ÞIG10CK";#N/A,#N/A,TRUE,"ÞIH1CO";#N/A,#N/A,TRUE,"ÞIH2CO";#N/A,#N/A,TRUE,"ÞIH3CO";#N/A,#N/A,TRUE,"ÞIH4CO";#N/A,#N/A,TRUE,"ÞIH5CO";#N/A,#N/A,TRUE,"ÞIH7CO";#N/A,#N/A,TRUE,"ÝCMAL";#N/A,#N/A,TRUE,"A Adasý";#N/A,#N/A,TRUE,"B Adasý";#N/A,#N/A,TRUE,"G Adasý";#N/A,#N/A,TRUE,"H Adasý";#N/A,#N/A,TRUE,"J Adasý"}</definedName>
    <definedName name="wrn.UNIONGAS94TAXRETURN." localSheetId="1"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0"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WitoutInflation." localSheetId="1" hidden="1">{"CoverPage",#N/A,FALSE,"Cover_Page";"ExchangeRates",#N/A,FALSE,"Exchange_Rates";"VolOCISum",#N/A,FALSE,"Vol_OCI_SUM";"VarV1",#N/A,FALSE,"Var_OB_vs_LE";"VarV2",#N/A,FALSE,"Var_OB_vs_2RF";"VarDetailV1",#N/A,FALSE,"Var_Details_OB_vs_LE";"VarDetailsV2",#N/A,FALSE,"Var_Details_OB_vs_2RF";"TotalExpV1",#N/A,FALSE,"TotalExp_vs1";"TotalExpV2",#N/A,FALSE,"TotalExp_vs2";"TotExpVar",#N/A,FALSE,"TotalExpVar";"AllowDet",#N/A,FALSE,"AllowDet"}</definedName>
    <definedName name="wrn.WitoutInflation." localSheetId="3" hidden="1">{"CoverPage",#N/A,FALSE,"Cover_Page";"ExchangeRates",#N/A,FALSE,"Exchange_Rates";"VolOCISum",#N/A,FALSE,"Vol_OCI_SUM";"VarV1",#N/A,FALSE,"Var_OB_vs_LE";"VarV2",#N/A,FALSE,"Var_OB_vs_2RF";"VarDetailV1",#N/A,FALSE,"Var_Details_OB_vs_LE";"VarDetailsV2",#N/A,FALSE,"Var_Details_OB_vs_2RF";"TotalExpV1",#N/A,FALSE,"TotalExp_vs1";"TotalExpV2",#N/A,FALSE,"TotalExp_vs2";"TotExpVar",#N/A,FALSE,"TotalExpVar";"AllowDet",#N/A,FALSE,"AllowDet"}</definedName>
    <definedName name="wrn.WitoutInflation." localSheetId="0" hidden="1">{"CoverPage",#N/A,FALSE,"Cover_Page";"ExchangeRates",#N/A,FALSE,"Exchange_Rates";"VolOCISum",#N/A,FALSE,"Vol_OCI_SUM";"VarV1",#N/A,FALSE,"Var_OB_vs_LE";"VarV2",#N/A,FALSE,"Var_OB_vs_2RF";"VarDetailV1",#N/A,FALSE,"Var_Details_OB_vs_LE";"VarDetailsV2",#N/A,FALSE,"Var_Details_OB_vs_2RF";"TotalExpV1",#N/A,FALSE,"TotalExp_vs1";"TotalExpV2",#N/A,FALSE,"TotalExp_vs2";"TotExpVar",#N/A,FALSE,"TotalExpVar";"AllowDet",#N/A,FALSE,"AllowDet"}</definedName>
    <definedName name="wrn.WitoutInflation." hidden="1">{"CoverPage",#N/A,FALSE,"Cover_Page";"ExchangeRates",#N/A,FALSE,"Exchange_Rates";"VolOCISum",#N/A,FALSE,"Vol_OCI_SUM";"VarV1",#N/A,FALSE,"Var_OB_vs_LE";"VarV2",#N/A,FALSE,"Var_OB_vs_2RF";"VarDetailV1",#N/A,FALSE,"Var_Details_OB_vs_LE";"VarDetailsV2",#N/A,FALSE,"Var_Details_OB_vs_2RF";"TotalExpV1",#N/A,FALSE,"TotalExp_vs1";"TotalExpV2",#N/A,FALSE,"TotalExp_vs2";"TotExpVar",#N/A,FALSE,"TotalExpVar";"AllowDet",#N/A,FALSE,"AllowDet"}</definedName>
    <definedName name="wrn.간단한세무조정계산서." localSheetId="1" hidden="1">{#N/A,#N/A,TRUE,"1호 과표세액";#N/A,#N/A,TRUE,"6호 첨부(익)";#N/A,#N/A,TRUE,"6-3호 퇴충";#N/A,#N/A,TRUE,"PL";#N/A,#N/A,TRUE,"BS";#N/A,#N/A,TRUE,"RE";#N/A,#N/A,TRUE,"표지"}</definedName>
    <definedName name="wrn.간단한세무조정계산서." localSheetId="3" hidden="1">{#N/A,#N/A,TRUE,"1호 과표세액";#N/A,#N/A,TRUE,"6호 첨부(익)";#N/A,#N/A,TRUE,"6-3호 퇴충";#N/A,#N/A,TRUE,"PL";#N/A,#N/A,TRUE,"BS";#N/A,#N/A,TRUE,"RE";#N/A,#N/A,TRUE,"표지"}</definedName>
    <definedName name="wrn.간단한세무조정계산서." localSheetId="0" hidden="1">{#N/A,#N/A,TRUE,"1호 과표세액";#N/A,#N/A,TRUE,"6호 첨부(익)";#N/A,#N/A,TRUE,"6-3호 퇴충";#N/A,#N/A,TRUE,"PL";#N/A,#N/A,TRUE,"BS";#N/A,#N/A,TRUE,"RE";#N/A,#N/A,TRUE,"표지"}</definedName>
    <definedName name="wrn.간단한세무조정계산서." hidden="1">{#N/A,#N/A,TRUE,"1호 과표세액";#N/A,#N/A,TRUE,"6호 첨부(익)";#N/A,#N/A,TRUE,"6-3호 퇴충";#N/A,#N/A,TRUE,"PL";#N/A,#N/A,TRUE,"BS";#N/A,#N/A,TRUE,"RE";#N/A,#N/A,TRUE,"표지"}</definedName>
    <definedName name="wrn.세무조정계산서." localSheetId="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0"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조흥94세무." localSheetId="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0"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0"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w" localSheetId="1"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w" localSheetId="3"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w" localSheetId="0"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ww" hidden="1">{#N/A,#N/A,FALSE,"BRIM_ICMAL";#N/A,#N/A,FALSE,"ASE_KUR";#N/A,#N/A,FALSE,"ASE_YES";#N/A,#N/A,FALSE,"AM_KUR";#N/A,#N/A,FALSE,"AMU_YES";#N/A,#N/A,FALSE,"PAR_KUR";#N/A,#N/A,FALSE,"PAR_YES";#N/A,#N/A,FALSE,"YSE_YES";#N/A,#N/A,FALSE,"YSE_YES";#N/A,#N/A,FALSE,"YM_KUR";#N/A,#N/A,FALSE,"YM_YES";#N/A,#N/A,FALSE,"YAB_KUR";#N/A,#N/A,FALSE,"YAB_YES";#N/A,#N/A,FALSE,"elek_kur";#N/A,#N/A,FALSE,"elek_yes";#N/A,#N/A,FALSE,"içm_KUR";#N/A,#N/A,FALSE,"içm_YES";#N/A,#N/A,FALSE,"TEL_KUR";#N/A,#N/A,FALSE,"TEL_YES";#N/A,#N/A,FALSE,"ISI_TES_KUR";#N/A,#N/A,FALSE,"ISI_TES_YES";#N/A,#N/A,FALSE,"ISIKAN_KUR";#N/A,#N/A,FALSE,"ISI_KAN_YES";#N/A,#N/A,FALSE,"YOLOT_KUR";#N/A,#N/A,FALSE,"YOLOT_YES";#N/A,#N/A,FALSE,"İST_KUR";#N/A,#N/A,FALSE,"İST_YES";#N/A,#N/A,FALSE,"ÇEVR_KUR";#N/A,#N/A,FALSE,"ÇEVRE_YES";#N/A,#N/A,FALSE,"PEY_KUR";#N/A,#N/A,FALSE,"PEY_YES";#N/A,#N/A,FALSE,"SULAMA_KUR";#N/A,#N/A,FALSE,"SULAMA_YES"}</definedName>
    <definedName name="xfggxh" localSheetId="1" hidden="1">{"labour",#N/A,FALSE,"PRODHEAD"}</definedName>
    <definedName name="xfggxh" localSheetId="3" hidden="1">{"labour",#N/A,FALSE,"PRODHEAD"}</definedName>
    <definedName name="xfggxh" localSheetId="0" hidden="1">{"labour",#N/A,FALSE,"PRODHEAD"}</definedName>
    <definedName name="xfggxh" hidden="1">{"labour",#N/A,FALSE,"PRODHEAD"}</definedName>
    <definedName name="xfgufgxu" localSheetId="1" hidden="1">{"US DOLLARS",#N/A,FALSE,"FMEOB96"}</definedName>
    <definedName name="xfgufgxu" localSheetId="3" hidden="1">{"US DOLLARS",#N/A,FALSE,"FMEOB96"}</definedName>
    <definedName name="xfgufgxu" localSheetId="0" hidden="1">{"US DOLLARS",#N/A,FALSE,"FMEOB96"}</definedName>
    <definedName name="xfgufgxu" hidden="1">{"US DOLLARS",#N/A,FALSE,"FMEOB96"}</definedName>
    <definedName name="ya" localSheetId="1" hidden="1">{#N/A,#N/A,FALSE,"Aging Summary";#N/A,#N/A,FALSE,"Ratio Analysis";#N/A,#N/A,FALSE,"Test 120 Day Accts";#N/A,#N/A,FALSE,"Tickmarks"}</definedName>
    <definedName name="ya" localSheetId="3" hidden="1">{#N/A,#N/A,FALSE,"Aging Summary";#N/A,#N/A,FALSE,"Ratio Analysis";#N/A,#N/A,FALSE,"Test 120 Day Accts";#N/A,#N/A,FALSE,"Tickmarks"}</definedName>
    <definedName name="ya" localSheetId="0" hidden="1">{#N/A,#N/A,FALSE,"Aging Summary";#N/A,#N/A,FALSE,"Ratio Analysis";#N/A,#N/A,FALSE,"Test 120 Day Accts";#N/A,#N/A,FALSE,"Tickmarks"}</definedName>
    <definedName name="ya" hidden="1">{#N/A,#N/A,FALSE,"Aging Summary";#N/A,#N/A,FALSE,"Ratio Analysis";#N/A,#N/A,FALSE,"Test 120 Day Accts";#N/A,#N/A,FALSE,"Tickmarks"}</definedName>
    <definedName name="yh" localSheetId="1" hidden="1">{#N/A,#N/A,FALSE,"Aging Summary";#N/A,#N/A,FALSE,"Ratio Analysis";#N/A,#N/A,FALSE,"Test 120 Day Accts";#N/A,#N/A,FALSE,"Tickmarks"}</definedName>
    <definedName name="yh" localSheetId="3" hidden="1">{#N/A,#N/A,FALSE,"Aging Summary";#N/A,#N/A,FALSE,"Ratio Analysis";#N/A,#N/A,FALSE,"Test 120 Day Accts";#N/A,#N/A,FALSE,"Tickmarks"}</definedName>
    <definedName name="yh" localSheetId="0" hidden="1">{#N/A,#N/A,FALSE,"Aging Summary";#N/A,#N/A,FALSE,"Ratio Analysis";#N/A,#N/A,FALSE,"Test 120 Day Accts";#N/A,#N/A,FALSE,"Tickmarks"}</definedName>
    <definedName name="yh" hidden="1">{#N/A,#N/A,FALSE,"Aging Summary";#N/A,#N/A,FALSE,"Ratio Analysis";#N/A,#N/A,FALSE,"Test 120 Day Accts";#N/A,#N/A,FALSE,"Tickmarks"}</definedName>
    <definedName name="yu" localSheetId="1" hidden="1">{#N/A,#N/A,FALSE,"maff_h1";#N/A,#N/A,FALSE,"maff_h2";#N/A,#N/A,FALSE,"maff_h3";#N/A,#N/A,FALSE,"maff_h4";#N/A,#N/A,FALSE,"maff_h5";#N/A,#N/A,FALSE,"maff_h6";#N/A,#N/A,FALSE,"maff_h7"}</definedName>
    <definedName name="yu" localSheetId="3" hidden="1">{#N/A,#N/A,FALSE,"maff_h1";#N/A,#N/A,FALSE,"maff_h2";#N/A,#N/A,FALSE,"maff_h3";#N/A,#N/A,FALSE,"maff_h4";#N/A,#N/A,FALSE,"maff_h5";#N/A,#N/A,FALSE,"maff_h6";#N/A,#N/A,FALSE,"maff_h7"}</definedName>
    <definedName name="yu" localSheetId="0" hidden="1">{#N/A,#N/A,FALSE,"maff_h1";#N/A,#N/A,FALSE,"maff_h2";#N/A,#N/A,FALSE,"maff_h3";#N/A,#N/A,FALSE,"maff_h4";#N/A,#N/A,FALSE,"maff_h5";#N/A,#N/A,FALSE,"maff_h6";#N/A,#N/A,FALSE,"maff_h7"}</definedName>
    <definedName name="yu" hidden="1">{#N/A,#N/A,FALSE,"maff_h1";#N/A,#N/A,FALSE,"maff_h2";#N/A,#N/A,FALSE,"maff_h3";#N/A,#N/A,FALSE,"maff_h4";#N/A,#N/A,FALSE,"maff_h5";#N/A,#N/A,FALSE,"maff_h6";#N/A,#N/A,FALSE,"maff_h7"}</definedName>
    <definedName name="YUTDYU" localSheetId="1"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YUTDYU" localSheetId="3"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YUTDYU" localSheetId="0"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YUTDYU" hidden="1">{#N/A,#N/A,FALSE,"içind";#N/A,#N/A,FALSE,"ön_kapak";#N/A,#N/A,FALSE,"taahhuk";#N/A,#N/A,FALSE,"hak_rapor";#N/A,#N/A,FALSE,"temın";#N/A,#N/A,FALSE,"icmal";#N/A,#N/A,FALSE,"fat_mlz_ihz";#N/A,#N/A,FALSE,"sözleş_fiyatf";#N/A,#N/A,FALSE,"proje_bedeli";#N/A,#N/A,FALSE,"gün dol hes";#N/A,#N/A,FALSE,"ihz. icmal";#N/A,#N/A,FALSE,"bazhakson_faturalı";#N/A,#N/A,FALSE,"baz_faturalı";#N/A,#N/A,FALSE,"inş_iç_ihz";#N/A,#N/A,FALSE,"inş_ihz_tut";#N/A,#N/A,FALSE,"tünel_er";#N/A,#N/A,FALSE,"incehasır_er";#N/A,#N/A,FALSE,"kalınhasır_er";#N/A,#N/A,FALSE,"incedüzdemir_er";#N/A,#N/A,FALSE,"kalındemir_er";#N/A,#N/A,FALSE,"incedemir_er";#N/A,#N/A,FALSE,"gazbeton_er_13.5";#N/A,#N/A,FALSE,"gazbeton_er_8.5";#N/A,#N/A,FALSE,"foam_er";#N/A,#N/A,FALSE,"fayans_er";#N/A,#N/A,FALSE,"seramik_er";#N/A,#N/A,FALSE,"inş_dış_ihz";#N/A,#N/A,FALSE,"sıhhi_iç_ihz";#N/A,#N/A,FALSE,"sıhhi_ihz_tut ";#N/A,#N/A,FALSE,"müş_iç_ihz";#N/A,#N/A,FALSE,"müş_iç_er";#N/A,#N/A,FALSE,"müşterek_ihz_tut ";#N/A,#N/A,FALSE,"kal_iç_ihz ";#N/A,#N/A,FALSE,"kalorifer_ihz_tut";#N/A,#N/A,FALSE,"doğalgaz_iç_ihz";#N/A,#N/A,FALSE,"doğalgaz_ihz_tut";#N/A,#N/A,FALSE,"elektrık_iç_ihz 1-2";#N/A,#N/A,FALSE,"elektrık_ihz_tut";#N/A,#N/A,FALSE,"ılan";#N/A,#N/A,FALSE,"ilan_tut"}</definedName>
    <definedName name="zzzzz" localSheetId="3" hidden="1">#REF!,#REF!</definedName>
    <definedName name="zzzzz" hidden="1">#REF!,#REF!</definedName>
    <definedName name="국순당" localSheetId="1" hidden="1">{#N/A,#N/A,FALSE,"Aging Summary";#N/A,#N/A,FALSE,"Ratio Analysis";#N/A,#N/A,FALSE,"Test 120 Day Accts";#N/A,#N/A,FALSE,"Tickmarks"}</definedName>
    <definedName name="국순당" localSheetId="3" hidden="1">{#N/A,#N/A,FALSE,"Aging Summary";#N/A,#N/A,FALSE,"Ratio Analysis";#N/A,#N/A,FALSE,"Test 120 Day Accts";#N/A,#N/A,FALSE,"Tickmarks"}</definedName>
    <definedName name="국순당" localSheetId="0" hidden="1">{#N/A,#N/A,FALSE,"Aging Summary";#N/A,#N/A,FALSE,"Ratio Analysis";#N/A,#N/A,FALSE,"Test 120 Day Accts";#N/A,#N/A,FALSE,"Tickmarks"}</definedName>
    <definedName name="국순당" hidden="1">{#N/A,#N/A,FALSE,"Aging Summary";#N/A,#N/A,FALSE,"Ratio Analysis";#N/A,#N/A,FALSE,"Test 120 Day Accts";#N/A,#N/A,FALSE,"Tickmarks"}</definedName>
    <definedName name="국제거래" localSheetId="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0"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수정" localSheetId="3" hidden="1">#REF!</definedName>
    <definedName name="수정" hidden="1">#REF!</definedName>
    <definedName name="수정1" localSheetId="3" hidden="1">#REF!</definedName>
    <definedName name="수정1" hidden="1">#REF!</definedName>
    <definedName name="원천납부8" localSheetId="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0"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퇴충명세" localSheetId="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0"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690" i="27" l="1"/>
  <c r="J6688" i="27"/>
  <c r="J9585" i="27"/>
  <c r="J9584" i="27"/>
  <c r="C1" i="28"/>
  <c r="J4008" i="27"/>
  <c r="J2093" i="27"/>
  <c r="J2092" i="27"/>
  <c r="J9583" i="27"/>
  <c r="J9582" i="27"/>
  <c r="J9581" i="27"/>
  <c r="J9580" i="27"/>
  <c r="J9579" i="27"/>
  <c r="J9578" i="27"/>
  <c r="J9577" i="27"/>
  <c r="J9576" i="27"/>
  <c r="J9575" i="27"/>
  <c r="J9574" i="27"/>
  <c r="J9573" i="27"/>
  <c r="J9572" i="27"/>
  <c r="J9571" i="27"/>
  <c r="J9570" i="27"/>
  <c r="J9569" i="27"/>
  <c r="J9568" i="27"/>
  <c r="J9567" i="27"/>
  <c r="J9566" i="27"/>
  <c r="J9565" i="27"/>
  <c r="J9564" i="27"/>
  <c r="J9563" i="27"/>
  <c r="J9562" i="27"/>
  <c r="J9561" i="27"/>
  <c r="J9560" i="27"/>
  <c r="J9559" i="27"/>
  <c r="J9558" i="27"/>
  <c r="J9557" i="27"/>
  <c r="J9556" i="27"/>
  <c r="J9555" i="27"/>
  <c r="J9554" i="27"/>
  <c r="J9553" i="27"/>
  <c r="J9552" i="27"/>
  <c r="J9551" i="27"/>
  <c r="J9550" i="27"/>
  <c r="J9549" i="27"/>
  <c r="J9548" i="27"/>
  <c r="J9547" i="27"/>
  <c r="J9546" i="27"/>
  <c r="J9545" i="27"/>
  <c r="J9544" i="27"/>
  <c r="J9543" i="27"/>
  <c r="J9542" i="27"/>
  <c r="J9541" i="27"/>
  <c r="J9540" i="27"/>
  <c r="J9539" i="27"/>
  <c r="J9538" i="27"/>
  <c r="J9537" i="27"/>
  <c r="J9536" i="27"/>
  <c r="J9535" i="27"/>
  <c r="J9534" i="27"/>
  <c r="J9533" i="27"/>
  <c r="J9532" i="27"/>
  <c r="J9531" i="27"/>
  <c r="J9530" i="27"/>
  <c r="J9529" i="27"/>
  <c r="J9528" i="27"/>
  <c r="J9527" i="27"/>
  <c r="J9526" i="27"/>
  <c r="J9525" i="27"/>
  <c r="J9524" i="27"/>
  <c r="J9523" i="27"/>
  <c r="J9522" i="27"/>
  <c r="J9521" i="27"/>
  <c r="J9520" i="27"/>
  <c r="J9519" i="27"/>
  <c r="J9518" i="27"/>
  <c r="J9517" i="27"/>
  <c r="J9516" i="27"/>
  <c r="J9515" i="27"/>
  <c r="J9514" i="27"/>
  <c r="J9513" i="27"/>
  <c r="J9512" i="27"/>
  <c r="J9511" i="27"/>
  <c r="J9510" i="27"/>
  <c r="J9509" i="27"/>
  <c r="J9508" i="27"/>
  <c r="J9507" i="27"/>
  <c r="J9506" i="27"/>
  <c r="J9505" i="27"/>
  <c r="J9504" i="27"/>
  <c r="J9503" i="27"/>
  <c r="J9502" i="27"/>
  <c r="J9501" i="27"/>
  <c r="J9500" i="27"/>
  <c r="J9499" i="27"/>
  <c r="J9498" i="27"/>
  <c r="J9497" i="27"/>
  <c r="J9496" i="27"/>
  <c r="J9495" i="27"/>
  <c r="J9494" i="27"/>
  <c r="J9493" i="27"/>
  <c r="J9492" i="27"/>
  <c r="J9491" i="27"/>
  <c r="J9490" i="27"/>
  <c r="J9489" i="27"/>
  <c r="J9488" i="27"/>
  <c r="J9487" i="27"/>
  <c r="J9486" i="27"/>
  <c r="J9485" i="27"/>
  <c r="J9484" i="27"/>
  <c r="J9483" i="27"/>
  <c r="J9482" i="27"/>
  <c r="J9481" i="27"/>
  <c r="J9480" i="27"/>
  <c r="J9479" i="27"/>
  <c r="J9478" i="27"/>
  <c r="J9477" i="27"/>
  <c r="J9476" i="27"/>
  <c r="J9475" i="27"/>
  <c r="J9474" i="27"/>
  <c r="J9473" i="27"/>
  <c r="J9472" i="27"/>
  <c r="J9471" i="27"/>
  <c r="J9470" i="27"/>
  <c r="J9469" i="27"/>
  <c r="J9468" i="27"/>
  <c r="J9467" i="27"/>
  <c r="J9466" i="27"/>
  <c r="J9465" i="27"/>
  <c r="J9464" i="27"/>
  <c r="J9463" i="27"/>
  <c r="J9462" i="27"/>
  <c r="J9461" i="27"/>
  <c r="J9460" i="27"/>
  <c r="J9459" i="27"/>
  <c r="J9458" i="27"/>
  <c r="J9457" i="27"/>
  <c r="J9456" i="27"/>
  <c r="J9455" i="27"/>
  <c r="J9454" i="27"/>
  <c r="J9453" i="27"/>
  <c r="J9452" i="27"/>
  <c r="J9451" i="27"/>
  <c r="J9450" i="27"/>
  <c r="J9449" i="27"/>
  <c r="J9448" i="27"/>
  <c r="J9447" i="27"/>
  <c r="J9446" i="27"/>
  <c r="J9445" i="27"/>
  <c r="J9444" i="27"/>
  <c r="J9443" i="27"/>
  <c r="J9442" i="27"/>
  <c r="J9441" i="27"/>
  <c r="J9440" i="27"/>
  <c r="J9439" i="27"/>
  <c r="J9438" i="27"/>
  <c r="J9437" i="27"/>
  <c r="J9436" i="27"/>
  <c r="J9435" i="27"/>
  <c r="J9434" i="27"/>
  <c r="J9433" i="27"/>
  <c r="J9432" i="27"/>
  <c r="J9431" i="27"/>
  <c r="J9430" i="27"/>
  <c r="J9429" i="27"/>
  <c r="J9428" i="27"/>
  <c r="J9427" i="27"/>
  <c r="J9426" i="27"/>
  <c r="J9425" i="27"/>
  <c r="J9424" i="27"/>
  <c r="J9423" i="27"/>
  <c r="J9422" i="27"/>
  <c r="J9421" i="27"/>
  <c r="J9420" i="27"/>
  <c r="J9419" i="27"/>
  <c r="J9418" i="27"/>
  <c r="J9417" i="27"/>
  <c r="J9416" i="27"/>
  <c r="J9415" i="27"/>
  <c r="J9414" i="27"/>
  <c r="J9413" i="27"/>
  <c r="J9412" i="27"/>
  <c r="J9411" i="27"/>
  <c r="J9410" i="27"/>
  <c r="J9409" i="27"/>
  <c r="J9408" i="27"/>
  <c r="J9407" i="27"/>
  <c r="J9406" i="27"/>
  <c r="J9405" i="27"/>
  <c r="J9404" i="27"/>
  <c r="J9403" i="27"/>
  <c r="J9402" i="27"/>
  <c r="J9401" i="27"/>
  <c r="J9400" i="27"/>
  <c r="J9399" i="27"/>
  <c r="J9398" i="27"/>
  <c r="J9397" i="27"/>
  <c r="J9396" i="27"/>
  <c r="J9395" i="27"/>
  <c r="J9394" i="27"/>
  <c r="J9393" i="27"/>
  <c r="J9392" i="27"/>
  <c r="J9391" i="27"/>
  <c r="J9390" i="27"/>
  <c r="J9389" i="27"/>
  <c r="J9388" i="27"/>
  <c r="J9387" i="27"/>
  <c r="J9386" i="27"/>
  <c r="J9385" i="27"/>
  <c r="J9384" i="27"/>
  <c r="J9383" i="27"/>
  <c r="J9382" i="27"/>
  <c r="J9381" i="27"/>
  <c r="J9380" i="27"/>
  <c r="J9379" i="27"/>
  <c r="J9378" i="27"/>
  <c r="J9377" i="27"/>
  <c r="J9376" i="27"/>
  <c r="J9375" i="27"/>
  <c r="J9374" i="27"/>
  <c r="J9373" i="27"/>
  <c r="J9372" i="27"/>
  <c r="J9371" i="27"/>
  <c r="J9370" i="27"/>
  <c r="J9369" i="27"/>
  <c r="J9368" i="27"/>
  <c r="J9367" i="27"/>
  <c r="J9366" i="27"/>
  <c r="J9365" i="27"/>
  <c r="J9364" i="27"/>
  <c r="J9363" i="27"/>
  <c r="J9362" i="27"/>
  <c r="J9361" i="27"/>
  <c r="J9360" i="27"/>
  <c r="J9359" i="27"/>
  <c r="J9358" i="27"/>
  <c r="J9357" i="27"/>
  <c r="J9356" i="27"/>
  <c r="J9355" i="27"/>
  <c r="J9354" i="27"/>
  <c r="J9353" i="27"/>
  <c r="J9352" i="27"/>
  <c r="J9351" i="27"/>
  <c r="J9350" i="27"/>
  <c r="J9349" i="27"/>
  <c r="J9348" i="27"/>
  <c r="J9347" i="27"/>
  <c r="J9346" i="27"/>
  <c r="J9345" i="27"/>
  <c r="J9344" i="27"/>
  <c r="J9343" i="27"/>
  <c r="J9342" i="27"/>
  <c r="J9341" i="27"/>
  <c r="J9340" i="27"/>
  <c r="J9339" i="27"/>
  <c r="J9338" i="27"/>
  <c r="J9337" i="27"/>
  <c r="J9336" i="27"/>
  <c r="J9335" i="27"/>
  <c r="J9334" i="27"/>
  <c r="J9333" i="27"/>
  <c r="J9332" i="27"/>
  <c r="J9331" i="27"/>
  <c r="J9330" i="27"/>
  <c r="J9329" i="27"/>
  <c r="J9328" i="27"/>
  <c r="J9327" i="27"/>
  <c r="J9326" i="27"/>
  <c r="J9325" i="27"/>
  <c r="J9324" i="27"/>
  <c r="J9323" i="27"/>
  <c r="J9322" i="27"/>
  <c r="J9321" i="27"/>
  <c r="J9320" i="27"/>
  <c r="J9319" i="27"/>
  <c r="J9318" i="27"/>
  <c r="J9317" i="27"/>
  <c r="J9316" i="27"/>
  <c r="J9315" i="27"/>
  <c r="J9314" i="27"/>
  <c r="J9313" i="27"/>
  <c r="J9312" i="27"/>
  <c r="J9311" i="27"/>
  <c r="J9310" i="27"/>
  <c r="J9309" i="27"/>
  <c r="J9308" i="27"/>
  <c r="J9307" i="27"/>
  <c r="J9306" i="27"/>
  <c r="J9305" i="27"/>
  <c r="J9304" i="27"/>
  <c r="J9303" i="27"/>
  <c r="J9302" i="27"/>
  <c r="J9301" i="27"/>
  <c r="J9300" i="27"/>
  <c r="J9299" i="27"/>
  <c r="J9298" i="27"/>
  <c r="J9297" i="27"/>
  <c r="J9296" i="27"/>
  <c r="J9295" i="27"/>
  <c r="J9294" i="27"/>
  <c r="J9293" i="27"/>
  <c r="J9292" i="27"/>
  <c r="J9291" i="27"/>
  <c r="J9290" i="27"/>
  <c r="J9289" i="27"/>
  <c r="J9288" i="27"/>
  <c r="J9287" i="27"/>
  <c r="J9286" i="27"/>
  <c r="J9285" i="27"/>
  <c r="J9284" i="27"/>
  <c r="J9283" i="27"/>
  <c r="J9282" i="27"/>
  <c r="J9281" i="27"/>
  <c r="J9280" i="27"/>
  <c r="J9279" i="27"/>
  <c r="J9278" i="27"/>
  <c r="J9277" i="27"/>
  <c r="J9276" i="27"/>
  <c r="J9275" i="27"/>
  <c r="J9274" i="27"/>
  <c r="J9273" i="27"/>
  <c r="J9272" i="27"/>
  <c r="J9271" i="27"/>
  <c r="J9270" i="27"/>
  <c r="J9269" i="27"/>
  <c r="J9268" i="27"/>
  <c r="J9267" i="27"/>
  <c r="J9266" i="27"/>
  <c r="J9265" i="27"/>
  <c r="J9264" i="27"/>
  <c r="J9263" i="27"/>
  <c r="J9262" i="27"/>
  <c r="J9261" i="27"/>
  <c r="J9260" i="27"/>
  <c r="J9259" i="27"/>
  <c r="J9258" i="27"/>
  <c r="J9257" i="27"/>
  <c r="J9256" i="27"/>
  <c r="J9255" i="27"/>
  <c r="J9254" i="27"/>
  <c r="J9253" i="27"/>
  <c r="J9252" i="27"/>
  <c r="J9251" i="27"/>
  <c r="J9250" i="27"/>
  <c r="J9249" i="27"/>
  <c r="J9248" i="27"/>
  <c r="J9247" i="27"/>
  <c r="J9246" i="27"/>
  <c r="J9245" i="27"/>
  <c r="J9244" i="27"/>
  <c r="J9243" i="27"/>
  <c r="J9242" i="27"/>
  <c r="J9241" i="27"/>
  <c r="J9240" i="27"/>
  <c r="J9239" i="27"/>
  <c r="J9238" i="27"/>
  <c r="J9237" i="27"/>
  <c r="J9236" i="27"/>
  <c r="J9235" i="27"/>
  <c r="J9234" i="27"/>
  <c r="J9233" i="27"/>
  <c r="J9232" i="27"/>
  <c r="J9231" i="27"/>
  <c r="J9230" i="27"/>
  <c r="J9229" i="27"/>
  <c r="J9228" i="27"/>
  <c r="J9227" i="27"/>
  <c r="J9226" i="27"/>
  <c r="J9225" i="27"/>
  <c r="J9224" i="27"/>
  <c r="J9223" i="27"/>
  <c r="J9222" i="27"/>
  <c r="J9221" i="27"/>
  <c r="J9220" i="27"/>
  <c r="J9219" i="27"/>
  <c r="J9218" i="27"/>
  <c r="J9217" i="27"/>
  <c r="J9216" i="27"/>
  <c r="J9215" i="27"/>
  <c r="J9214" i="27"/>
  <c r="J9213" i="27"/>
  <c r="J9212" i="27"/>
  <c r="J9211" i="27"/>
  <c r="J9210" i="27"/>
  <c r="J9209" i="27"/>
  <c r="J9208" i="27"/>
  <c r="J9207" i="27"/>
  <c r="J9206" i="27"/>
  <c r="J9205" i="27"/>
  <c r="J9204" i="27"/>
  <c r="J9203" i="27"/>
  <c r="J9202" i="27"/>
  <c r="J9201" i="27"/>
  <c r="J9200" i="27"/>
  <c r="J9199" i="27"/>
  <c r="J9198" i="27"/>
  <c r="J9197" i="27"/>
  <c r="J9196" i="27"/>
  <c r="J9195" i="27"/>
  <c r="J9194" i="27"/>
  <c r="J9193" i="27"/>
  <c r="J9192" i="27"/>
  <c r="J9191" i="27"/>
  <c r="J9190" i="27"/>
  <c r="J9189" i="27"/>
  <c r="J9188" i="27"/>
  <c r="J9187" i="27"/>
  <c r="J9186" i="27"/>
  <c r="J9185" i="27"/>
  <c r="J9184" i="27"/>
  <c r="J9183" i="27"/>
  <c r="J9182" i="27"/>
  <c r="J9181" i="27"/>
  <c r="J9180" i="27"/>
  <c r="J9179" i="27"/>
  <c r="J9178" i="27"/>
  <c r="J9177" i="27"/>
  <c r="J9176" i="27"/>
  <c r="J9175" i="27"/>
  <c r="J9174" i="27"/>
  <c r="J9173" i="27"/>
  <c r="J9172" i="27"/>
  <c r="J9171" i="27"/>
  <c r="J9170" i="27"/>
  <c r="J9169" i="27"/>
  <c r="J9168" i="27"/>
  <c r="J9167" i="27"/>
  <c r="J9166" i="27"/>
  <c r="J9165" i="27"/>
  <c r="J9164" i="27"/>
  <c r="J9163" i="27"/>
  <c r="J9162" i="27"/>
  <c r="J9161" i="27"/>
  <c r="J9160" i="27"/>
  <c r="J9159" i="27"/>
  <c r="J9158" i="27"/>
  <c r="J9157" i="27"/>
  <c r="J9156" i="27"/>
  <c r="J9155" i="27"/>
  <c r="J9154" i="27"/>
  <c r="J9153" i="27"/>
  <c r="J9152" i="27"/>
  <c r="J9151" i="27"/>
  <c r="J9150" i="27"/>
  <c r="J9149" i="27"/>
  <c r="J9148" i="27"/>
  <c r="J9147" i="27"/>
  <c r="J9146" i="27"/>
  <c r="J9145" i="27"/>
  <c r="J9144" i="27"/>
  <c r="J9143" i="27"/>
  <c r="J9142" i="27"/>
  <c r="J9141" i="27"/>
  <c r="J9140" i="27"/>
  <c r="J9139" i="27"/>
  <c r="J9138" i="27"/>
  <c r="J9137" i="27"/>
  <c r="J9136" i="27"/>
  <c r="J9135" i="27"/>
  <c r="J9134" i="27"/>
  <c r="J9133" i="27"/>
  <c r="J9132" i="27"/>
  <c r="J9131" i="27"/>
  <c r="J9130" i="27"/>
  <c r="J9129" i="27"/>
  <c r="J9128" i="27"/>
  <c r="J9127" i="27"/>
  <c r="J9126" i="27"/>
  <c r="J9125" i="27"/>
  <c r="J9124" i="27"/>
  <c r="J9123" i="27"/>
  <c r="J9122" i="27"/>
  <c r="J9121" i="27"/>
  <c r="J9120" i="27"/>
  <c r="J9119" i="27"/>
  <c r="J9118" i="27"/>
  <c r="J9117" i="27"/>
  <c r="J9116" i="27"/>
  <c r="J9115" i="27"/>
  <c r="J9114" i="27"/>
  <c r="J9113" i="27"/>
  <c r="J9112" i="27"/>
  <c r="J9111" i="27"/>
  <c r="J9110" i="27"/>
  <c r="J9109" i="27"/>
  <c r="J9108" i="27"/>
  <c r="J9107" i="27"/>
  <c r="J9106" i="27"/>
  <c r="J9105" i="27"/>
  <c r="J9104" i="27"/>
  <c r="J9103" i="27"/>
  <c r="J9102" i="27"/>
  <c r="J9101" i="27"/>
  <c r="J9100" i="27"/>
  <c r="J9099" i="27"/>
  <c r="J9098" i="27"/>
  <c r="J9097" i="27"/>
  <c r="J9096" i="27"/>
  <c r="J9095" i="27"/>
  <c r="J9094" i="27"/>
  <c r="J9093" i="27"/>
  <c r="J9092" i="27"/>
  <c r="J9091" i="27"/>
  <c r="J9090" i="27"/>
  <c r="J9089" i="27"/>
  <c r="J9088" i="27"/>
  <c r="J9087" i="27"/>
  <c r="J9086" i="27"/>
  <c r="J9085" i="27"/>
  <c r="J9084" i="27"/>
  <c r="J9083" i="27"/>
  <c r="J9082" i="27"/>
  <c r="J9081" i="27"/>
  <c r="J9080" i="27"/>
  <c r="J9079" i="27"/>
  <c r="J9078" i="27"/>
  <c r="J9077" i="27"/>
  <c r="J9076" i="27"/>
  <c r="J9075" i="27"/>
  <c r="J9074" i="27"/>
  <c r="J9073" i="27"/>
  <c r="J9072" i="27"/>
  <c r="J9071" i="27"/>
  <c r="J9070" i="27"/>
  <c r="J9069" i="27"/>
  <c r="J9068" i="27"/>
  <c r="J9067" i="27"/>
  <c r="J9066" i="27"/>
  <c r="J9065" i="27"/>
  <c r="J9064" i="27"/>
  <c r="J9063" i="27"/>
  <c r="J9062" i="27"/>
  <c r="J9061" i="27"/>
  <c r="J9060" i="27"/>
  <c r="J9059" i="27"/>
  <c r="J9058" i="27"/>
  <c r="J9057" i="27"/>
  <c r="J9056" i="27"/>
  <c r="J9055" i="27"/>
  <c r="J9054" i="27"/>
  <c r="J9053" i="27"/>
  <c r="J9052" i="27"/>
  <c r="J9051" i="27"/>
  <c r="J9050" i="27"/>
  <c r="J9049" i="27"/>
  <c r="J9048" i="27"/>
  <c r="J9047" i="27"/>
  <c r="J9046" i="27"/>
  <c r="J9045" i="27"/>
  <c r="J9044" i="27"/>
  <c r="J9043" i="27"/>
  <c r="J9042" i="27"/>
  <c r="J9041" i="27"/>
  <c r="J9040" i="27"/>
  <c r="J9039" i="27"/>
  <c r="J9038" i="27"/>
  <c r="J9037" i="27"/>
  <c r="J9036" i="27"/>
  <c r="J9035" i="27"/>
  <c r="J9034" i="27"/>
  <c r="J9033" i="27"/>
  <c r="J9032" i="27"/>
  <c r="J9031" i="27"/>
  <c r="J9030" i="27"/>
  <c r="J9029" i="27"/>
  <c r="J9028" i="27"/>
  <c r="J9027" i="27"/>
  <c r="J9026" i="27"/>
  <c r="J9025" i="27"/>
  <c r="J9024" i="27"/>
  <c r="J9023" i="27"/>
  <c r="J9022" i="27"/>
  <c r="J9021" i="27"/>
  <c r="J9020" i="27"/>
  <c r="J9019" i="27"/>
  <c r="J9018" i="27"/>
  <c r="J9017" i="27"/>
  <c r="J9016" i="27"/>
  <c r="J9015" i="27"/>
  <c r="J9014" i="27"/>
  <c r="J9013" i="27"/>
  <c r="J9012" i="27"/>
  <c r="J9011" i="27"/>
  <c r="J9010" i="27"/>
  <c r="J9009" i="27"/>
  <c r="J9008" i="27"/>
  <c r="J9007" i="27"/>
  <c r="J9006" i="27"/>
  <c r="J9005" i="27"/>
  <c r="J9004" i="27"/>
  <c r="J9003" i="27"/>
  <c r="J9002" i="27"/>
  <c r="J9001" i="27"/>
  <c r="J9000" i="27"/>
  <c r="J8999" i="27"/>
  <c r="J8998" i="27"/>
  <c r="J8997" i="27"/>
  <c r="J8996" i="27"/>
  <c r="J8995" i="27"/>
  <c r="J8994" i="27"/>
  <c r="J8993" i="27"/>
  <c r="J8992" i="27"/>
  <c r="J8991" i="27"/>
  <c r="J8990" i="27"/>
  <c r="J8989" i="27"/>
  <c r="J8988" i="27"/>
  <c r="J8987" i="27"/>
  <c r="J8986" i="27"/>
  <c r="J8985" i="27"/>
  <c r="J8984" i="27"/>
  <c r="J8983" i="27"/>
  <c r="J8982" i="27"/>
  <c r="J8981" i="27"/>
  <c r="J8980" i="27"/>
  <c r="J8979" i="27"/>
  <c r="J8978" i="27"/>
  <c r="J8977" i="27"/>
  <c r="J8976" i="27"/>
  <c r="J8975" i="27"/>
  <c r="J8974" i="27"/>
  <c r="J8973" i="27"/>
  <c r="J8972" i="27"/>
  <c r="J8971" i="27"/>
  <c r="J8970" i="27"/>
  <c r="J8969" i="27"/>
  <c r="J8968" i="27"/>
  <c r="J8967" i="27"/>
  <c r="J8966" i="27"/>
  <c r="J8965" i="27"/>
  <c r="J8964" i="27"/>
  <c r="J8963" i="27"/>
  <c r="J8962" i="27"/>
  <c r="J8961" i="27"/>
  <c r="J8960" i="27"/>
  <c r="J8959" i="27"/>
  <c r="J8958" i="27"/>
  <c r="J8957" i="27"/>
  <c r="J8956" i="27"/>
  <c r="J8955" i="27"/>
  <c r="J8954" i="27"/>
  <c r="J8953" i="27"/>
  <c r="J8952" i="27"/>
  <c r="J8951" i="27"/>
  <c r="J8950" i="27"/>
  <c r="J8949" i="27"/>
  <c r="J8948" i="27"/>
  <c r="J8947" i="27"/>
  <c r="J8946" i="27"/>
  <c r="J8945" i="27"/>
  <c r="J8944" i="27"/>
  <c r="J8943" i="27"/>
  <c r="J8942" i="27"/>
  <c r="J8941" i="27"/>
  <c r="J8940" i="27"/>
  <c r="J8939" i="27"/>
  <c r="J8938" i="27"/>
  <c r="J8937" i="27"/>
  <c r="J8936" i="27"/>
  <c r="J8935" i="27"/>
  <c r="J8934" i="27"/>
  <c r="J8933" i="27"/>
  <c r="J8932" i="27"/>
  <c r="J8931" i="27"/>
  <c r="J8930" i="27"/>
  <c r="J8929" i="27"/>
  <c r="J8928" i="27"/>
  <c r="J8927" i="27"/>
  <c r="J8926" i="27"/>
  <c r="J8925" i="27"/>
  <c r="J8924" i="27"/>
  <c r="J8923" i="27"/>
  <c r="J8922" i="27"/>
  <c r="J8921" i="27"/>
  <c r="J8920" i="27"/>
  <c r="J8919" i="27"/>
  <c r="J8918" i="27"/>
  <c r="J8917" i="27"/>
  <c r="J8916" i="27"/>
  <c r="J8915" i="27"/>
  <c r="J8914" i="27"/>
  <c r="J8913" i="27"/>
  <c r="J8912" i="27"/>
  <c r="J8911" i="27"/>
  <c r="J8910" i="27"/>
  <c r="J8909" i="27"/>
  <c r="J8908" i="27"/>
  <c r="J8907" i="27"/>
  <c r="J8906" i="27"/>
  <c r="J8905" i="27"/>
  <c r="J8904" i="27"/>
  <c r="J8903" i="27"/>
  <c r="J8902" i="27"/>
  <c r="J8901" i="27"/>
  <c r="J8900" i="27"/>
  <c r="J8899" i="27"/>
  <c r="J8898" i="27"/>
  <c r="J8897" i="27"/>
  <c r="J8896" i="27"/>
  <c r="J8895" i="27"/>
  <c r="J8894" i="27"/>
  <c r="J8893" i="27"/>
  <c r="J8892" i="27"/>
  <c r="J8891" i="27"/>
  <c r="J8890" i="27"/>
  <c r="J8889" i="27"/>
  <c r="J8888" i="27"/>
  <c r="J8887" i="27"/>
  <c r="J8886" i="27"/>
  <c r="J8885" i="27"/>
  <c r="J8884" i="27"/>
  <c r="J8883" i="27"/>
  <c r="J8882" i="27"/>
  <c r="J8881" i="27"/>
  <c r="J8880" i="27"/>
  <c r="J8879" i="27"/>
  <c r="J8878" i="27"/>
  <c r="J8877" i="27"/>
  <c r="J8876" i="27"/>
  <c r="J8875" i="27"/>
  <c r="J8874" i="27"/>
  <c r="J8873" i="27"/>
  <c r="J8872" i="27"/>
  <c r="J8871" i="27"/>
  <c r="J8870" i="27"/>
  <c r="J8869" i="27"/>
  <c r="J8868" i="27"/>
  <c r="J8867" i="27"/>
  <c r="J8866" i="27"/>
  <c r="J8865" i="27"/>
  <c r="J8864" i="27"/>
  <c r="J8863" i="27"/>
  <c r="J8862" i="27"/>
  <c r="J8861" i="27"/>
  <c r="J8860" i="27"/>
  <c r="J8859" i="27"/>
  <c r="J8858" i="27"/>
  <c r="J8857" i="27"/>
  <c r="J8856" i="27"/>
  <c r="J8855" i="27"/>
  <c r="J8854" i="27"/>
  <c r="J8853" i="27"/>
  <c r="J8852" i="27"/>
  <c r="J8851" i="27"/>
  <c r="J8850" i="27"/>
  <c r="J8849" i="27"/>
  <c r="J8848" i="27"/>
  <c r="J8847" i="27"/>
  <c r="J8846" i="27"/>
  <c r="J8845" i="27"/>
  <c r="J8844" i="27"/>
  <c r="J8843" i="27"/>
  <c r="J8842" i="27"/>
  <c r="J8841" i="27"/>
  <c r="J8840" i="27"/>
  <c r="J8839" i="27"/>
  <c r="J8838" i="27"/>
  <c r="J8837" i="27"/>
  <c r="J8836" i="27"/>
  <c r="J8835" i="27"/>
  <c r="J8834" i="27"/>
  <c r="J8833" i="27"/>
  <c r="J8832" i="27"/>
  <c r="J8831" i="27"/>
  <c r="J8830" i="27"/>
  <c r="J8829" i="27"/>
  <c r="J8828" i="27"/>
  <c r="J8827" i="27"/>
  <c r="J8826" i="27"/>
  <c r="J8825" i="27"/>
  <c r="J8824" i="27"/>
  <c r="J8823" i="27"/>
  <c r="J8822" i="27"/>
  <c r="J8821" i="27"/>
  <c r="J8820" i="27"/>
  <c r="J8819" i="27"/>
  <c r="J8818" i="27"/>
  <c r="J8817" i="27"/>
  <c r="J8816" i="27"/>
  <c r="J8815" i="27"/>
  <c r="J8814" i="27"/>
  <c r="J8813" i="27"/>
  <c r="J8812" i="27"/>
  <c r="J8811" i="27"/>
  <c r="J8810" i="27"/>
  <c r="J8809" i="27"/>
  <c r="J8808" i="27"/>
  <c r="J8807" i="27"/>
  <c r="J8806" i="27"/>
  <c r="J8805" i="27"/>
  <c r="J8804" i="27"/>
  <c r="J8803" i="27"/>
  <c r="J8802" i="27"/>
  <c r="J8801" i="27"/>
  <c r="J8800" i="27"/>
  <c r="J8799" i="27"/>
  <c r="J8798" i="27"/>
  <c r="J8797" i="27"/>
  <c r="J8796" i="27"/>
  <c r="J8795" i="27"/>
  <c r="J8794" i="27"/>
  <c r="J8793" i="27"/>
  <c r="J8792" i="27"/>
  <c r="J8791" i="27"/>
  <c r="J8790" i="27"/>
  <c r="J8789" i="27"/>
  <c r="J8788" i="27"/>
  <c r="J8787" i="27"/>
  <c r="J8786" i="27"/>
  <c r="J8785" i="27"/>
  <c r="J8784" i="27"/>
  <c r="J8783" i="27"/>
  <c r="J8782" i="27"/>
  <c r="J8781" i="27"/>
  <c r="J8780" i="27"/>
  <c r="J8779" i="27"/>
  <c r="J8778" i="27"/>
  <c r="J8777" i="27"/>
  <c r="J8776" i="27"/>
  <c r="J8775" i="27"/>
  <c r="J8774" i="27"/>
  <c r="J8773" i="27"/>
  <c r="J8772" i="27"/>
  <c r="J8771" i="27"/>
  <c r="J8770" i="27"/>
  <c r="J8769" i="27"/>
  <c r="J8768" i="27"/>
  <c r="J8767" i="27"/>
  <c r="J8766" i="27"/>
  <c r="J8765" i="27"/>
  <c r="J8764" i="27"/>
  <c r="J8763" i="27"/>
  <c r="J8762" i="27"/>
  <c r="J8761" i="27"/>
  <c r="J8760" i="27"/>
  <c r="J8759" i="27"/>
  <c r="J8758" i="27"/>
  <c r="J8757" i="27"/>
  <c r="J8756" i="27"/>
  <c r="J8755" i="27"/>
  <c r="J8754" i="27"/>
  <c r="J8753" i="27"/>
  <c r="J8752" i="27"/>
  <c r="J8751" i="27"/>
  <c r="J8750" i="27"/>
  <c r="J8749" i="27"/>
  <c r="J8748" i="27"/>
  <c r="J8747" i="27"/>
  <c r="J8746" i="27"/>
  <c r="J8745" i="27"/>
  <c r="J8744" i="27"/>
  <c r="J8743" i="27"/>
  <c r="J8742" i="27"/>
  <c r="J8741" i="27"/>
  <c r="J8740" i="27"/>
  <c r="J8739" i="27"/>
  <c r="J8738" i="27"/>
  <c r="J8737" i="27"/>
  <c r="J8736" i="27"/>
  <c r="J8735" i="27"/>
  <c r="J8734" i="27"/>
  <c r="J8733" i="27"/>
  <c r="J8732" i="27"/>
  <c r="J8731" i="27"/>
  <c r="J8730" i="27"/>
  <c r="J8729" i="27"/>
  <c r="J8728" i="27"/>
  <c r="J8727" i="27"/>
  <c r="J8726" i="27"/>
  <c r="J8725" i="27"/>
  <c r="J8724" i="27"/>
  <c r="J8723" i="27"/>
  <c r="J8722" i="27"/>
  <c r="J8721" i="27"/>
  <c r="J8720" i="27"/>
  <c r="J8719" i="27"/>
  <c r="J8718" i="27"/>
  <c r="J8717" i="27"/>
  <c r="J8716" i="27"/>
  <c r="J8715" i="27"/>
  <c r="J8714" i="27"/>
  <c r="J8713" i="27"/>
  <c r="J8712" i="27"/>
  <c r="J8711" i="27"/>
  <c r="J8710" i="27"/>
  <c r="J8709" i="27"/>
  <c r="J8708" i="27"/>
  <c r="J8707" i="27"/>
  <c r="J8706" i="27"/>
  <c r="J8705" i="27"/>
  <c r="J8704" i="27"/>
  <c r="J8703" i="27"/>
  <c r="J8702" i="27"/>
  <c r="J8701" i="27"/>
  <c r="J8700" i="27"/>
  <c r="J8699" i="27"/>
  <c r="J8698" i="27"/>
  <c r="J8697" i="27"/>
  <c r="J8696" i="27"/>
  <c r="J8695" i="27"/>
  <c r="J8694" i="27"/>
  <c r="J8693" i="27"/>
  <c r="J8692" i="27"/>
  <c r="J8691" i="27"/>
  <c r="J8690" i="27"/>
  <c r="J8689" i="27"/>
  <c r="J8688" i="27"/>
  <c r="J8687" i="27"/>
  <c r="J8686" i="27"/>
  <c r="J8685" i="27"/>
  <c r="J8684" i="27"/>
  <c r="J8683" i="27"/>
  <c r="J8682" i="27"/>
  <c r="J8681" i="27"/>
  <c r="J8680" i="27"/>
  <c r="J8679" i="27"/>
  <c r="J8678" i="27"/>
  <c r="J8677" i="27"/>
  <c r="J8676" i="27"/>
  <c r="J8675" i="27"/>
  <c r="J8674" i="27"/>
  <c r="J8673" i="27"/>
  <c r="J8672" i="27"/>
  <c r="J8671" i="27"/>
  <c r="J8670" i="27"/>
  <c r="J8669" i="27"/>
  <c r="J8668" i="27"/>
  <c r="J8667" i="27"/>
  <c r="J8666" i="27"/>
  <c r="J8665" i="27"/>
  <c r="J8664" i="27"/>
  <c r="J8663" i="27"/>
  <c r="J8662" i="27"/>
  <c r="J8661" i="27"/>
  <c r="J8660" i="27"/>
  <c r="J8659" i="27"/>
  <c r="J8658" i="27"/>
  <c r="J8657" i="27"/>
  <c r="J8656" i="27"/>
  <c r="J8655" i="27"/>
  <c r="J8654" i="27"/>
  <c r="J8653" i="27"/>
  <c r="J8652" i="27"/>
  <c r="J8651" i="27"/>
  <c r="J8650" i="27"/>
  <c r="J8649" i="27"/>
  <c r="J8648" i="27"/>
  <c r="J8647" i="27"/>
  <c r="J8646" i="27"/>
  <c r="J8645" i="27"/>
  <c r="J8644" i="27"/>
  <c r="J8643" i="27"/>
  <c r="J8642" i="27"/>
  <c r="J8641" i="27"/>
  <c r="J8640" i="27"/>
  <c r="J8639" i="27"/>
  <c r="J8638" i="27"/>
  <c r="J8637" i="27"/>
  <c r="J8636" i="27"/>
  <c r="J8635" i="27"/>
  <c r="J8634" i="27"/>
  <c r="J8633" i="27"/>
  <c r="J8632" i="27"/>
  <c r="J8631" i="27"/>
  <c r="J8630" i="27"/>
  <c r="J8629" i="27"/>
  <c r="J8628" i="27"/>
  <c r="J8627" i="27"/>
  <c r="J8626" i="27"/>
  <c r="J8625" i="27"/>
  <c r="J8624" i="27"/>
  <c r="J8623" i="27"/>
  <c r="J8622" i="27"/>
  <c r="J8621" i="27"/>
  <c r="J8620" i="27"/>
  <c r="J8619" i="27"/>
  <c r="J8618" i="27"/>
  <c r="J8617" i="27"/>
  <c r="J8616" i="27"/>
  <c r="J8615" i="27"/>
  <c r="J8614" i="27"/>
  <c r="J8613" i="27"/>
  <c r="J8612" i="27"/>
  <c r="J8611" i="27"/>
  <c r="J8610" i="27"/>
  <c r="J8609" i="27"/>
  <c r="J8608" i="27"/>
  <c r="J8607" i="27"/>
  <c r="J8606" i="27"/>
  <c r="J8605" i="27"/>
  <c r="J8604" i="27"/>
  <c r="J8603" i="27"/>
  <c r="J8602" i="27"/>
  <c r="J8601" i="27"/>
  <c r="J8600" i="27"/>
  <c r="J8599" i="27"/>
  <c r="J8598" i="27"/>
  <c r="J8597" i="27"/>
  <c r="J8596" i="27"/>
  <c r="J8595" i="27"/>
  <c r="J8594" i="27"/>
  <c r="J8593" i="27"/>
  <c r="J8592" i="27"/>
  <c r="J8591" i="27"/>
  <c r="J8590" i="27"/>
  <c r="J8589" i="27"/>
  <c r="J8588" i="27"/>
  <c r="J8587" i="27"/>
  <c r="J8586" i="27"/>
  <c r="J8585" i="27"/>
  <c r="J8584" i="27"/>
  <c r="J8583" i="27"/>
  <c r="J8582" i="27"/>
  <c r="J8581" i="27"/>
  <c r="J8580" i="27"/>
  <c r="J8579" i="27"/>
  <c r="J8578" i="27"/>
  <c r="J8577" i="27"/>
  <c r="J8576" i="27"/>
  <c r="J8575" i="27"/>
  <c r="J8574" i="27"/>
  <c r="J8573" i="27"/>
  <c r="J8572" i="27"/>
  <c r="J8571" i="27"/>
  <c r="J8570" i="27"/>
  <c r="J8569" i="27"/>
  <c r="J8568" i="27"/>
  <c r="J8567" i="27"/>
  <c r="J8566" i="27"/>
  <c r="J8565" i="27"/>
  <c r="J8564" i="27"/>
  <c r="J8563" i="27"/>
  <c r="J8562" i="27"/>
  <c r="J8561" i="27"/>
  <c r="J8560" i="27"/>
  <c r="J8559" i="27"/>
  <c r="J8558" i="27"/>
  <c r="J8557" i="27"/>
  <c r="J8556" i="27"/>
  <c r="J8555" i="27"/>
  <c r="J8554" i="27"/>
  <c r="J8553" i="27"/>
  <c r="J8552" i="27"/>
  <c r="J8551" i="27"/>
  <c r="J8550" i="27"/>
  <c r="J8549" i="27"/>
  <c r="J8548" i="27"/>
  <c r="J8547" i="27"/>
  <c r="J8546" i="27"/>
  <c r="J8545" i="27"/>
  <c r="J8544" i="27"/>
  <c r="J8543" i="27"/>
  <c r="J8542" i="27"/>
  <c r="J8541" i="27"/>
  <c r="J8540" i="27"/>
  <c r="J8539" i="27"/>
  <c r="J8538" i="27"/>
  <c r="J8537" i="27"/>
  <c r="J8536" i="27"/>
  <c r="J8535" i="27"/>
  <c r="J8534" i="27"/>
  <c r="J8533" i="27"/>
  <c r="J8532" i="27"/>
  <c r="J8531" i="27"/>
  <c r="J8530" i="27"/>
  <c r="J8529" i="27"/>
  <c r="J8528" i="27"/>
  <c r="J8527" i="27"/>
  <c r="J8526" i="27"/>
  <c r="J8525" i="27"/>
  <c r="J8524" i="27"/>
  <c r="J8523" i="27"/>
  <c r="J8522" i="27"/>
  <c r="J8521" i="27"/>
  <c r="J8520" i="27"/>
  <c r="J8519" i="27"/>
  <c r="J8518" i="27"/>
  <c r="J8517" i="27"/>
  <c r="J8516" i="27"/>
  <c r="J8515" i="27"/>
  <c r="J8514" i="27"/>
  <c r="J8513" i="27"/>
  <c r="J8512" i="27"/>
  <c r="J8511" i="27"/>
  <c r="J8510" i="27"/>
  <c r="J8509" i="27"/>
  <c r="J8508" i="27"/>
  <c r="J8507" i="27"/>
  <c r="J8506" i="27"/>
  <c r="J8505" i="27"/>
  <c r="J8504" i="27"/>
  <c r="J8503" i="27"/>
  <c r="J8502" i="27"/>
  <c r="J8501" i="27"/>
  <c r="J8500" i="27"/>
  <c r="J8499" i="27"/>
  <c r="J8498" i="27"/>
  <c r="J8497" i="27"/>
  <c r="J8496" i="27"/>
  <c r="J8495" i="27"/>
  <c r="J8494" i="27"/>
  <c r="J8493" i="27"/>
  <c r="J8492" i="27"/>
  <c r="J8491" i="27"/>
  <c r="J8490" i="27"/>
  <c r="J8489" i="27"/>
  <c r="J8488" i="27"/>
  <c r="J8487" i="27"/>
  <c r="J8486" i="27"/>
  <c r="J8485" i="27"/>
  <c r="J8484" i="27"/>
  <c r="J8483" i="27"/>
  <c r="J8482" i="27"/>
  <c r="J8481" i="27"/>
  <c r="J8480" i="27"/>
  <c r="J8479" i="27"/>
  <c r="J8478" i="27"/>
  <c r="J8477" i="27"/>
  <c r="J8476" i="27"/>
  <c r="J8475" i="27"/>
  <c r="J8474" i="27"/>
  <c r="J8473" i="27"/>
  <c r="J8472" i="27"/>
  <c r="J8471" i="27"/>
  <c r="J8470" i="27"/>
  <c r="J8469" i="27"/>
  <c r="J8468" i="27"/>
  <c r="J8467" i="27"/>
  <c r="J8466" i="27"/>
  <c r="J8465" i="27"/>
  <c r="J8464" i="27"/>
  <c r="J8463" i="27"/>
  <c r="J8462" i="27"/>
  <c r="J8461" i="27"/>
  <c r="J8460" i="27"/>
  <c r="J8459" i="27"/>
  <c r="J8458" i="27"/>
  <c r="J8457" i="27"/>
  <c r="J8456" i="27"/>
  <c r="J8455" i="27"/>
  <c r="J8454" i="27"/>
  <c r="J8453" i="27"/>
  <c r="J8452" i="27"/>
  <c r="J8451" i="27"/>
  <c r="J8450" i="27"/>
  <c r="J8449" i="27"/>
  <c r="J8448" i="27"/>
  <c r="J8447" i="27"/>
  <c r="J8446" i="27"/>
  <c r="J8445" i="27"/>
  <c r="J8444" i="27"/>
  <c r="J8443" i="27"/>
  <c r="J8442" i="27"/>
  <c r="J8441" i="27"/>
  <c r="J8440" i="27"/>
  <c r="J8439" i="27"/>
  <c r="J8438" i="27"/>
  <c r="J8437" i="27"/>
  <c r="J8436" i="27"/>
  <c r="J8435" i="27"/>
  <c r="J8434" i="27"/>
  <c r="J8433" i="27"/>
  <c r="J8432" i="27"/>
  <c r="J8431" i="27"/>
  <c r="J8430" i="27"/>
  <c r="J8429" i="27"/>
  <c r="J8428" i="27"/>
  <c r="J8427" i="27"/>
  <c r="J8426" i="27"/>
  <c r="J8425" i="27"/>
  <c r="J8424" i="27"/>
  <c r="J8423" i="27"/>
  <c r="J8422" i="27"/>
  <c r="J8421" i="27"/>
  <c r="J8420" i="27"/>
  <c r="J8419" i="27"/>
  <c r="J8418" i="27"/>
  <c r="J8417" i="27"/>
  <c r="J8416" i="27"/>
  <c r="J8415" i="27"/>
  <c r="J8414" i="27"/>
  <c r="J8413" i="27"/>
  <c r="J8412" i="27"/>
  <c r="J8411" i="27"/>
  <c r="J8410" i="27"/>
  <c r="J8409" i="27"/>
  <c r="J8408" i="27"/>
  <c r="J8407" i="27"/>
  <c r="J8406" i="27"/>
  <c r="J8405" i="27"/>
  <c r="J8404" i="27"/>
  <c r="J8403" i="27"/>
  <c r="J8402" i="27"/>
  <c r="J8401" i="27"/>
  <c r="J8400" i="27"/>
  <c r="J8399" i="27"/>
  <c r="J8398" i="27"/>
  <c r="J8397" i="27"/>
  <c r="J8396" i="27"/>
  <c r="J8395" i="27"/>
  <c r="J8394" i="27"/>
  <c r="J8393" i="27"/>
  <c r="J8392" i="27"/>
  <c r="J8391" i="27"/>
  <c r="J8390" i="27"/>
  <c r="J8389" i="27"/>
  <c r="J8388" i="27"/>
  <c r="J8387" i="27"/>
  <c r="J8386" i="27"/>
  <c r="J8385" i="27"/>
  <c r="J8384" i="27"/>
  <c r="J8383" i="27"/>
  <c r="J8382" i="27"/>
  <c r="J8381" i="27"/>
  <c r="J8380" i="27"/>
  <c r="J8379" i="27"/>
  <c r="J8378" i="27"/>
  <c r="J8377" i="27"/>
  <c r="J8376" i="27"/>
  <c r="J8375" i="27"/>
  <c r="J8374" i="27"/>
  <c r="J8373" i="27"/>
  <c r="J8372" i="27"/>
  <c r="J8371" i="27"/>
  <c r="J8370" i="27"/>
  <c r="J8369" i="27"/>
  <c r="J8368" i="27"/>
  <c r="J8367" i="27"/>
  <c r="J8366" i="27"/>
  <c r="J8365" i="27"/>
  <c r="J8364" i="27"/>
  <c r="J8363" i="27"/>
  <c r="J8362" i="27"/>
  <c r="J8361" i="27"/>
  <c r="J8360" i="27"/>
  <c r="J8359" i="27"/>
  <c r="J8358" i="27"/>
  <c r="J8357" i="27"/>
  <c r="J8356" i="27"/>
  <c r="J8355" i="27"/>
  <c r="J8354" i="27"/>
  <c r="J8353" i="27"/>
  <c r="J8352" i="27"/>
  <c r="J8351" i="27"/>
  <c r="J8350" i="27"/>
  <c r="J8349" i="27"/>
  <c r="J8348" i="27"/>
  <c r="J8347" i="27"/>
  <c r="J8346" i="27"/>
  <c r="J8345" i="27"/>
  <c r="J8344" i="27"/>
  <c r="J8343" i="27"/>
  <c r="J8342" i="27"/>
  <c r="J8341" i="27"/>
  <c r="J8340" i="27"/>
  <c r="J8339" i="27"/>
  <c r="J8338" i="27"/>
  <c r="J8337" i="27"/>
  <c r="J8336" i="27"/>
  <c r="J8335" i="27"/>
  <c r="J8334" i="27"/>
  <c r="J8333" i="27"/>
  <c r="J8332" i="27"/>
  <c r="J8331" i="27"/>
  <c r="J8330" i="27"/>
  <c r="J8329" i="27"/>
  <c r="J8328" i="27"/>
  <c r="J8327" i="27"/>
  <c r="J8326" i="27"/>
  <c r="J8325" i="27"/>
  <c r="J8324" i="27"/>
  <c r="J8323" i="27"/>
  <c r="J8322" i="27"/>
  <c r="J8321" i="27"/>
  <c r="J8320" i="27"/>
  <c r="J8319" i="27"/>
  <c r="J8318" i="27"/>
  <c r="J8317" i="27"/>
  <c r="J8316" i="27"/>
  <c r="J8315" i="27"/>
  <c r="J8314" i="27"/>
  <c r="J8313" i="27"/>
  <c r="J8312" i="27"/>
  <c r="J8311" i="27"/>
  <c r="J8310" i="27"/>
  <c r="J8309" i="27"/>
  <c r="J8308" i="27"/>
  <c r="J8307" i="27"/>
  <c r="J8306" i="27"/>
  <c r="J8305" i="27"/>
  <c r="J8304" i="27"/>
  <c r="J8303" i="27"/>
  <c r="J8302" i="27"/>
  <c r="J8301" i="27"/>
  <c r="J8300" i="27"/>
  <c r="J8299" i="27"/>
  <c r="J8298" i="27"/>
  <c r="J8297" i="27"/>
  <c r="J8296" i="27"/>
  <c r="J8295" i="27"/>
  <c r="J8294" i="27"/>
  <c r="J8293" i="27"/>
  <c r="J8292" i="27"/>
  <c r="J8291" i="27"/>
  <c r="J8290" i="27"/>
  <c r="J8289" i="27"/>
  <c r="J8288" i="27"/>
  <c r="J8287" i="27"/>
  <c r="J8286" i="27"/>
  <c r="J8285" i="27"/>
  <c r="J8284" i="27"/>
  <c r="J8283" i="27"/>
  <c r="J8282" i="27"/>
  <c r="J8281" i="27"/>
  <c r="J8280" i="27"/>
  <c r="J8279" i="27"/>
  <c r="J8278" i="27"/>
  <c r="J8277" i="27"/>
  <c r="J8276" i="27"/>
  <c r="J8275" i="27"/>
  <c r="J8274" i="27"/>
  <c r="J8273" i="27"/>
  <c r="J8272" i="27"/>
  <c r="J8271" i="27"/>
  <c r="J8270" i="27"/>
  <c r="J8269" i="27"/>
  <c r="J8268" i="27"/>
  <c r="J8267" i="27"/>
  <c r="J8266" i="27"/>
  <c r="J8265" i="27"/>
  <c r="J8264" i="27"/>
  <c r="J8263" i="27"/>
  <c r="J8262" i="27"/>
  <c r="J8261" i="27"/>
  <c r="J8260" i="27"/>
  <c r="J8259" i="27"/>
  <c r="J8258" i="27"/>
  <c r="J8257" i="27"/>
  <c r="J8256" i="27"/>
  <c r="J8255" i="27"/>
  <c r="J8254" i="27"/>
  <c r="J8253" i="27"/>
  <c r="J8252" i="27"/>
  <c r="J8251" i="27"/>
  <c r="J8250" i="27"/>
  <c r="J8249" i="27"/>
  <c r="J8248" i="27"/>
  <c r="J8247" i="27"/>
  <c r="J8246" i="27"/>
  <c r="J8245" i="27"/>
  <c r="J8244" i="27"/>
  <c r="J8243" i="27"/>
  <c r="J8242" i="27"/>
  <c r="J8241" i="27"/>
  <c r="J8240" i="27"/>
  <c r="J8239" i="27"/>
  <c r="J8238" i="27"/>
  <c r="J8237" i="27"/>
  <c r="J8236" i="27"/>
  <c r="J8235" i="27"/>
  <c r="J8234" i="27"/>
  <c r="J8233" i="27"/>
  <c r="J8232" i="27"/>
  <c r="J8231" i="27"/>
  <c r="J8230" i="27"/>
  <c r="J8229" i="27"/>
  <c r="J8228" i="27"/>
  <c r="J8227" i="27"/>
  <c r="J8226" i="27"/>
  <c r="J8225" i="27"/>
  <c r="J8224" i="27"/>
  <c r="J8223" i="27"/>
  <c r="J8222" i="27"/>
  <c r="J8221" i="27"/>
  <c r="J8220" i="27"/>
  <c r="J8219" i="27"/>
  <c r="J8218" i="27"/>
  <c r="J8217" i="27"/>
  <c r="J8216" i="27"/>
  <c r="J8215" i="27"/>
  <c r="J8214" i="27"/>
  <c r="J8213" i="27"/>
  <c r="J8212" i="27"/>
  <c r="J8211" i="27"/>
  <c r="J8210" i="27"/>
  <c r="J8209" i="27"/>
  <c r="J8208" i="27"/>
  <c r="J8207" i="27"/>
  <c r="J8206" i="27"/>
  <c r="J8205" i="27"/>
  <c r="J8204" i="27"/>
  <c r="J8203" i="27"/>
  <c r="J8202" i="27"/>
  <c r="J8201" i="27"/>
  <c r="J8200" i="27"/>
  <c r="J8199" i="27"/>
  <c r="J8198" i="27"/>
  <c r="J8197" i="27"/>
  <c r="J8196" i="27"/>
  <c r="J8195" i="27"/>
  <c r="J8194" i="27"/>
  <c r="J8193" i="27"/>
  <c r="J8192" i="27"/>
  <c r="J8191" i="27"/>
  <c r="J8190" i="27"/>
  <c r="J8189" i="27"/>
  <c r="J8188" i="27"/>
  <c r="J8187" i="27"/>
  <c r="J8186" i="27"/>
  <c r="J8185" i="27"/>
  <c r="J8184" i="27"/>
  <c r="J8183" i="27"/>
  <c r="J8182" i="27"/>
  <c r="J8181" i="27"/>
  <c r="J8180" i="27"/>
  <c r="J8179" i="27"/>
  <c r="J8178" i="27"/>
  <c r="J8177" i="27"/>
  <c r="J8176" i="27"/>
  <c r="J8175" i="27"/>
  <c r="J8174" i="27"/>
  <c r="J8173" i="27"/>
  <c r="J8172" i="27"/>
  <c r="J8171" i="27"/>
  <c r="J8170" i="27"/>
  <c r="J8169" i="27"/>
  <c r="J8168" i="27"/>
  <c r="J8167" i="27"/>
  <c r="J8166" i="27"/>
  <c r="J8165" i="27"/>
  <c r="J8164" i="27"/>
  <c r="J8163" i="27"/>
  <c r="J8162" i="27"/>
  <c r="J8161" i="27"/>
  <c r="J8160" i="27"/>
  <c r="J8159" i="27"/>
  <c r="J8158" i="27"/>
  <c r="J8157" i="27"/>
  <c r="J8156" i="27"/>
  <c r="J8155" i="27"/>
  <c r="J8154" i="27"/>
  <c r="J8153" i="27"/>
  <c r="J8152" i="27"/>
  <c r="J8151" i="27"/>
  <c r="J8150" i="27"/>
  <c r="J8149" i="27"/>
  <c r="J8148" i="27"/>
  <c r="J8147" i="27"/>
  <c r="J8146" i="27"/>
  <c r="J8145" i="27"/>
  <c r="J8144" i="27"/>
  <c r="J8143" i="27"/>
  <c r="J8142" i="27"/>
  <c r="J8141" i="27"/>
  <c r="J8140" i="27"/>
  <c r="J8139" i="27"/>
  <c r="J8138" i="27"/>
  <c r="J8137" i="27"/>
  <c r="J8136" i="27"/>
  <c r="J8135" i="27"/>
  <c r="J8134" i="27"/>
  <c r="J8133" i="27"/>
  <c r="J8132" i="27"/>
  <c r="J8131" i="27"/>
  <c r="J8130" i="27"/>
  <c r="J8129" i="27"/>
  <c r="J8128" i="27"/>
  <c r="J8127" i="27"/>
  <c r="J8126" i="27"/>
  <c r="J8125" i="27"/>
  <c r="J8124" i="27"/>
  <c r="J8123" i="27"/>
  <c r="J8122" i="27"/>
  <c r="J8121" i="27"/>
  <c r="J8120" i="27"/>
  <c r="J8119" i="27"/>
  <c r="J8118" i="27"/>
  <c r="J8117" i="27"/>
  <c r="J8116" i="27"/>
  <c r="J8115" i="27"/>
  <c r="J8114" i="27"/>
  <c r="J8113" i="27"/>
  <c r="J8112" i="27"/>
  <c r="J8111" i="27"/>
  <c r="J8110" i="27"/>
  <c r="J8109" i="27"/>
  <c r="J8108" i="27"/>
  <c r="J8107" i="27"/>
  <c r="J8106" i="27"/>
  <c r="J8105" i="27"/>
  <c r="J8104" i="27"/>
  <c r="J8103" i="27"/>
  <c r="J8102" i="27"/>
  <c r="J8101" i="27"/>
  <c r="J8100" i="27"/>
  <c r="J8099" i="27"/>
  <c r="J8098" i="27"/>
  <c r="J8097" i="27"/>
  <c r="J8096" i="27"/>
  <c r="J8095" i="27"/>
  <c r="J8094" i="27"/>
  <c r="J8093" i="27"/>
  <c r="J8092" i="27"/>
  <c r="J8091" i="27"/>
  <c r="J8090" i="27"/>
  <c r="J8089" i="27"/>
  <c r="J8088" i="27"/>
  <c r="J8087" i="27"/>
  <c r="J8086" i="27"/>
  <c r="J8085" i="27"/>
  <c r="J8084" i="27"/>
  <c r="J8083" i="27"/>
  <c r="J8082" i="27"/>
  <c r="J8081" i="27"/>
  <c r="J8080" i="27"/>
  <c r="J8079" i="27"/>
  <c r="J8078" i="27"/>
  <c r="J8077" i="27"/>
  <c r="J8076" i="27"/>
  <c r="J8075" i="27"/>
  <c r="J8074" i="27"/>
  <c r="J8073" i="27"/>
  <c r="J8072" i="27"/>
  <c r="J8071" i="27"/>
  <c r="J8070" i="27"/>
  <c r="J8069" i="27"/>
  <c r="J8068" i="27"/>
  <c r="J8067" i="27"/>
  <c r="J8066" i="27"/>
  <c r="J8065" i="27"/>
  <c r="J8064" i="27"/>
  <c r="J8063" i="27"/>
  <c r="J8062" i="27"/>
  <c r="J8061" i="27"/>
  <c r="J8060" i="27"/>
  <c r="J8059" i="27"/>
  <c r="J8058" i="27"/>
  <c r="J8057" i="27"/>
  <c r="J8056" i="27"/>
  <c r="J8055" i="27"/>
  <c r="J8054" i="27"/>
  <c r="J8053" i="27"/>
  <c r="J8052" i="27"/>
  <c r="J8051" i="27"/>
  <c r="J8050" i="27"/>
  <c r="J8049" i="27"/>
  <c r="J8048" i="27"/>
  <c r="J8047" i="27"/>
  <c r="J8046" i="27"/>
  <c r="J8045" i="27"/>
  <c r="J8044" i="27"/>
  <c r="J8043" i="27"/>
  <c r="J8042" i="27"/>
  <c r="J8041" i="27"/>
  <c r="J8040" i="27"/>
  <c r="J8039" i="27"/>
  <c r="J8038" i="27"/>
  <c r="J8037" i="27"/>
  <c r="J8036" i="27"/>
  <c r="J8035" i="27"/>
  <c r="J8034" i="27"/>
  <c r="J8033" i="27"/>
  <c r="J8032" i="27"/>
  <c r="J8031" i="27"/>
  <c r="J8030" i="27"/>
  <c r="J8029" i="27"/>
  <c r="J8028" i="27"/>
  <c r="J8027" i="27"/>
  <c r="J8026" i="27"/>
  <c r="J8025" i="27"/>
  <c r="J8024" i="27"/>
  <c r="J8023" i="27"/>
  <c r="J8022" i="27"/>
  <c r="J8021" i="27"/>
  <c r="J8020" i="27"/>
  <c r="J8019" i="27"/>
  <c r="J8018" i="27"/>
  <c r="J8017" i="27"/>
  <c r="J8016" i="27"/>
  <c r="J8015" i="27"/>
  <c r="J8014" i="27"/>
  <c r="J8013" i="27"/>
  <c r="J8012" i="27"/>
  <c r="J8011" i="27"/>
  <c r="J8010" i="27"/>
  <c r="J8009" i="27"/>
  <c r="J8008" i="27"/>
  <c r="J8007" i="27"/>
  <c r="J8006" i="27"/>
  <c r="J8005" i="27"/>
  <c r="J8004" i="27"/>
  <c r="J8003" i="27"/>
  <c r="J8002" i="27"/>
  <c r="J8001" i="27"/>
  <c r="J8000" i="27"/>
  <c r="J7999" i="27"/>
  <c r="J7998" i="27"/>
  <c r="J7997" i="27"/>
  <c r="J7996" i="27"/>
  <c r="J7995" i="27"/>
  <c r="J7994" i="27"/>
  <c r="J7993" i="27"/>
  <c r="J7992" i="27"/>
  <c r="J7991" i="27"/>
  <c r="J7990" i="27"/>
  <c r="J7989" i="27"/>
  <c r="J7988" i="27"/>
  <c r="J7987" i="27"/>
  <c r="J7986" i="27"/>
  <c r="J7985" i="27"/>
  <c r="J7984" i="27"/>
  <c r="J7983" i="27"/>
  <c r="J7982" i="27"/>
  <c r="J7981" i="27"/>
  <c r="J7980" i="27"/>
  <c r="J7979" i="27"/>
  <c r="J7978" i="27"/>
  <c r="J7977" i="27"/>
  <c r="J7976" i="27"/>
  <c r="J7975" i="27"/>
  <c r="J7974" i="27"/>
  <c r="J7973" i="27"/>
  <c r="J7972" i="27"/>
  <c r="J7971" i="27"/>
  <c r="J7970" i="27"/>
  <c r="J7969" i="27"/>
  <c r="J7968" i="27"/>
  <c r="J7967" i="27"/>
  <c r="J7966" i="27"/>
  <c r="J7965" i="27"/>
  <c r="J7964" i="27"/>
  <c r="J7963" i="27"/>
  <c r="J7962" i="27"/>
  <c r="J7961" i="27"/>
  <c r="J7960" i="27"/>
  <c r="J7959" i="27"/>
  <c r="J7958" i="27"/>
  <c r="J7957" i="27"/>
  <c r="J7956" i="27"/>
  <c r="J7955" i="27"/>
  <c r="J7954" i="27"/>
  <c r="J7953" i="27"/>
  <c r="J7952" i="27"/>
  <c r="J7951" i="27"/>
  <c r="J7950" i="27"/>
  <c r="J7949" i="27"/>
  <c r="J7948" i="27"/>
  <c r="J7947" i="27"/>
  <c r="J7946" i="27"/>
  <c r="J7945" i="27"/>
  <c r="J7944" i="27"/>
  <c r="J7943" i="27"/>
  <c r="J7942" i="27"/>
  <c r="J7941" i="27"/>
  <c r="J7940" i="27"/>
  <c r="J7939" i="27"/>
  <c r="J7938" i="27"/>
  <c r="J7937" i="27"/>
  <c r="J7936" i="27"/>
  <c r="J7935" i="27"/>
  <c r="J7934" i="27"/>
  <c r="J7933" i="27"/>
  <c r="J7932" i="27"/>
  <c r="J7931" i="27"/>
  <c r="J7930" i="27"/>
  <c r="J7929" i="27"/>
  <c r="J7928" i="27"/>
  <c r="J7927" i="27"/>
  <c r="J7926" i="27"/>
  <c r="J7925" i="27"/>
  <c r="J7924" i="27"/>
  <c r="J7923" i="27"/>
  <c r="J7922" i="27"/>
  <c r="J7921" i="27"/>
  <c r="J7920" i="27"/>
  <c r="J7919" i="27"/>
  <c r="J7918" i="27"/>
  <c r="J7917" i="27"/>
  <c r="J7916" i="27"/>
  <c r="J7915" i="27"/>
  <c r="J7914" i="27"/>
  <c r="J7913" i="27"/>
  <c r="J7912" i="27"/>
  <c r="J7911" i="27"/>
  <c r="J7910" i="27"/>
  <c r="J7909" i="27"/>
  <c r="J7908" i="27"/>
  <c r="J7907" i="27"/>
  <c r="J7906" i="27"/>
  <c r="J7905" i="27"/>
  <c r="J7904" i="27"/>
  <c r="J7903" i="27"/>
  <c r="J7902" i="27"/>
  <c r="J7901" i="27"/>
  <c r="J7900" i="27"/>
  <c r="J7899" i="27"/>
  <c r="J7898" i="27"/>
  <c r="J7897" i="27"/>
  <c r="J7896" i="27"/>
  <c r="J7895" i="27"/>
  <c r="J7894" i="27"/>
  <c r="J7893" i="27"/>
  <c r="J7892" i="27"/>
  <c r="J7891" i="27"/>
  <c r="J7890" i="27"/>
  <c r="J7889" i="27"/>
  <c r="J7888" i="27"/>
  <c r="J7887" i="27"/>
  <c r="J7886" i="27"/>
  <c r="J7885" i="27"/>
  <c r="J7884" i="27"/>
  <c r="J7883" i="27"/>
  <c r="J7882" i="27"/>
  <c r="J7881" i="27"/>
  <c r="J7880" i="27"/>
  <c r="J7879" i="27"/>
  <c r="J7878" i="27"/>
  <c r="J7877" i="27"/>
  <c r="J7876" i="27"/>
  <c r="J7875" i="27"/>
  <c r="J7874" i="27"/>
  <c r="J7873" i="27"/>
  <c r="J7872" i="27"/>
  <c r="J7871" i="27"/>
  <c r="J7870" i="27"/>
  <c r="J7869" i="27"/>
  <c r="J7868" i="27"/>
  <c r="J7867" i="27"/>
  <c r="J7866" i="27"/>
  <c r="J7865" i="27"/>
  <c r="J7864" i="27"/>
  <c r="J7863" i="27"/>
  <c r="J7862" i="27"/>
  <c r="J7861" i="27"/>
  <c r="J7860" i="27"/>
  <c r="J7859" i="27"/>
  <c r="J7858" i="27"/>
  <c r="J7857" i="27"/>
  <c r="J7856" i="27"/>
  <c r="J7855" i="27"/>
  <c r="J7854" i="27"/>
  <c r="J7853" i="27"/>
  <c r="J7852" i="27"/>
  <c r="J7851" i="27"/>
  <c r="J7850" i="27"/>
  <c r="J7849" i="27"/>
  <c r="J7848" i="27"/>
  <c r="J7847" i="27"/>
  <c r="J7846" i="27"/>
  <c r="J7845" i="27"/>
  <c r="J7844" i="27"/>
  <c r="J7843" i="27"/>
  <c r="J7842" i="27"/>
  <c r="J7841" i="27"/>
  <c r="J7840" i="27"/>
  <c r="J7839" i="27"/>
  <c r="J7838" i="27"/>
  <c r="J7837" i="27"/>
  <c r="J7836" i="27"/>
  <c r="J7835" i="27"/>
  <c r="J7834" i="27"/>
  <c r="J7833" i="27"/>
  <c r="J7832" i="27"/>
  <c r="J7831" i="27"/>
  <c r="J7830" i="27"/>
  <c r="J7829" i="27"/>
  <c r="J7828" i="27"/>
  <c r="J7827" i="27"/>
  <c r="J7826" i="27"/>
  <c r="J7825" i="27"/>
  <c r="J7824" i="27"/>
  <c r="J7823" i="27"/>
  <c r="J7822" i="27"/>
  <c r="J7821" i="27"/>
  <c r="J7820" i="27"/>
  <c r="J7819" i="27"/>
  <c r="J7818" i="27"/>
  <c r="J7817" i="27"/>
  <c r="J7816" i="27"/>
  <c r="J7815" i="27"/>
  <c r="J7814" i="27"/>
  <c r="J7813" i="27"/>
  <c r="J7812" i="27"/>
  <c r="J7811" i="27"/>
  <c r="J7810" i="27"/>
  <c r="J7809" i="27"/>
  <c r="J7808" i="27"/>
  <c r="J7807" i="27"/>
  <c r="J7806" i="27"/>
  <c r="J7805" i="27"/>
  <c r="J7804" i="27"/>
  <c r="J7803" i="27"/>
  <c r="J7802" i="27"/>
  <c r="J7801" i="27"/>
  <c r="J7800" i="27"/>
  <c r="J7799" i="27"/>
  <c r="J7798" i="27"/>
  <c r="J7797" i="27"/>
  <c r="J7796" i="27"/>
  <c r="J7795" i="27"/>
  <c r="J7794" i="27"/>
  <c r="J7793" i="27"/>
  <c r="J7792" i="27"/>
  <c r="J7791" i="27"/>
  <c r="J7790" i="27"/>
  <c r="J7789" i="27"/>
  <c r="J7788" i="27"/>
  <c r="J7787" i="27"/>
  <c r="J7786" i="27"/>
  <c r="J7785" i="27"/>
  <c r="J7784" i="27"/>
  <c r="J7783" i="27"/>
  <c r="J7782" i="27"/>
  <c r="J7781" i="27"/>
  <c r="J7780" i="27"/>
  <c r="J7779" i="27"/>
  <c r="J7778" i="27"/>
  <c r="J7777" i="27"/>
  <c r="J7776" i="27"/>
  <c r="J7775" i="27"/>
  <c r="J7774" i="27"/>
  <c r="J7773" i="27"/>
  <c r="J7772" i="27"/>
  <c r="J7771" i="27"/>
  <c r="J7770" i="27"/>
  <c r="J7769" i="27"/>
  <c r="J7768" i="27"/>
  <c r="J7767" i="27"/>
  <c r="J7766" i="27"/>
  <c r="J7765" i="27"/>
  <c r="J7764" i="27"/>
  <c r="J7763" i="27"/>
  <c r="J7762" i="27"/>
  <c r="J7761" i="27"/>
  <c r="J7760" i="27"/>
  <c r="J7759" i="27"/>
  <c r="J7758" i="27"/>
  <c r="J7757" i="27"/>
  <c r="J7756" i="27"/>
  <c r="J7755" i="27"/>
  <c r="J7754" i="27"/>
  <c r="J7753" i="27"/>
  <c r="J7752" i="27"/>
  <c r="J7751" i="27"/>
  <c r="J7750" i="27"/>
  <c r="J7749" i="27"/>
  <c r="J7748" i="27"/>
  <c r="J7747" i="27"/>
  <c r="J7746" i="27"/>
  <c r="J7745" i="27"/>
  <c r="J7744" i="27"/>
  <c r="J7743" i="27"/>
  <c r="J7742" i="27"/>
  <c r="J7741" i="27"/>
  <c r="J7740" i="27"/>
  <c r="J7739" i="27"/>
  <c r="J7738" i="27"/>
  <c r="J7737" i="27"/>
  <c r="J7736" i="27"/>
  <c r="J7735" i="27"/>
  <c r="J7734" i="27"/>
  <c r="J7733" i="27"/>
  <c r="J7732" i="27"/>
  <c r="J7731" i="27"/>
  <c r="J7730" i="27"/>
  <c r="J7729" i="27"/>
  <c r="J7728" i="27"/>
  <c r="J7727" i="27"/>
  <c r="J7726" i="27"/>
  <c r="J7725" i="27"/>
  <c r="J7724" i="27"/>
  <c r="J7723" i="27"/>
  <c r="J7722" i="27"/>
  <c r="J7721" i="27"/>
  <c r="J7720" i="27"/>
  <c r="J7719" i="27"/>
  <c r="J7718" i="27"/>
  <c r="J7717" i="27"/>
  <c r="J7716" i="27"/>
  <c r="J7715" i="27"/>
  <c r="J7714" i="27"/>
  <c r="J7713" i="27"/>
  <c r="J7712" i="27"/>
  <c r="J7711" i="27"/>
  <c r="J7710" i="27"/>
  <c r="J7709" i="27"/>
  <c r="J7708" i="27"/>
  <c r="J7707" i="27"/>
  <c r="J7706" i="27"/>
  <c r="J7705" i="27"/>
  <c r="J7704" i="27"/>
  <c r="J7703" i="27"/>
  <c r="J7702" i="27"/>
  <c r="J7701" i="27"/>
  <c r="J7700" i="27"/>
  <c r="J7699" i="27"/>
  <c r="J7698" i="27"/>
  <c r="J7697" i="27"/>
  <c r="J7696" i="27"/>
  <c r="J7695" i="27"/>
  <c r="J7694" i="27"/>
  <c r="J7693" i="27"/>
  <c r="J7692" i="27"/>
  <c r="J7691" i="27"/>
  <c r="J7690" i="27"/>
  <c r="J7689" i="27"/>
  <c r="J7688" i="27"/>
  <c r="J7687" i="27"/>
  <c r="J7686" i="27"/>
  <c r="J7685" i="27"/>
  <c r="J7684" i="27"/>
  <c r="J7683" i="27"/>
  <c r="J7682" i="27"/>
  <c r="J7681" i="27"/>
  <c r="J7680" i="27"/>
  <c r="J7679" i="27"/>
  <c r="J7678" i="27"/>
  <c r="J7677" i="27"/>
  <c r="J7676" i="27"/>
  <c r="J7675" i="27"/>
  <c r="J7674" i="27"/>
  <c r="J7673" i="27"/>
  <c r="J7672" i="27"/>
  <c r="J7671" i="27"/>
  <c r="J7670" i="27"/>
  <c r="J7669" i="27"/>
  <c r="J7668" i="27"/>
  <c r="J7667" i="27"/>
  <c r="J7666" i="27"/>
  <c r="J7665" i="27"/>
  <c r="J7664" i="27"/>
  <c r="J7663" i="27"/>
  <c r="J7662" i="27"/>
  <c r="J7661" i="27"/>
  <c r="J7660" i="27"/>
  <c r="J7659" i="27"/>
  <c r="J7658" i="27"/>
  <c r="J7657" i="27"/>
  <c r="J7656" i="27"/>
  <c r="J7655" i="27"/>
  <c r="J7654" i="27"/>
  <c r="J7653" i="27"/>
  <c r="J7652" i="27"/>
  <c r="J7651" i="27"/>
  <c r="J7650" i="27"/>
  <c r="J7649" i="27"/>
  <c r="J7648" i="27"/>
  <c r="J7647" i="27"/>
  <c r="J7646" i="27"/>
  <c r="J7645" i="27"/>
  <c r="J7644" i="27"/>
  <c r="J7643" i="27"/>
  <c r="J7642" i="27"/>
  <c r="J7641" i="27"/>
  <c r="J7640" i="27"/>
  <c r="J7639" i="27"/>
  <c r="J7638" i="27"/>
  <c r="J7637" i="27"/>
  <c r="J7636" i="27"/>
  <c r="J7635" i="27"/>
  <c r="J7634" i="27"/>
  <c r="J7633" i="27"/>
  <c r="J7632" i="27"/>
  <c r="J7631" i="27"/>
  <c r="J7630" i="27"/>
  <c r="J7629" i="27"/>
  <c r="J7628" i="27"/>
  <c r="J7627" i="27"/>
  <c r="J7626" i="27"/>
  <c r="J7625" i="27"/>
  <c r="J7624" i="27"/>
  <c r="J7623" i="27"/>
  <c r="J7622" i="27"/>
  <c r="J7621" i="27"/>
  <c r="J7620" i="27"/>
  <c r="J7619" i="27"/>
  <c r="J7618" i="27"/>
  <c r="J7617" i="27"/>
  <c r="J7616" i="27"/>
  <c r="J7615" i="27"/>
  <c r="J7614" i="27"/>
  <c r="J7613" i="27"/>
  <c r="J7612" i="27"/>
  <c r="J7611" i="27"/>
  <c r="J7610" i="27"/>
  <c r="J7609" i="27"/>
  <c r="J7608" i="27"/>
  <c r="J7607" i="27"/>
  <c r="J7606" i="27"/>
  <c r="J7605" i="27"/>
  <c r="J7604" i="27"/>
  <c r="J7603" i="27"/>
  <c r="J7602" i="27"/>
  <c r="J7601" i="27"/>
  <c r="J7600" i="27"/>
  <c r="J7599" i="27"/>
  <c r="J7598" i="27"/>
  <c r="J7597" i="27"/>
  <c r="J7596" i="27"/>
  <c r="J7595" i="27"/>
  <c r="J7594" i="27"/>
  <c r="J7593" i="27"/>
  <c r="J7592" i="27"/>
  <c r="J7591" i="27"/>
  <c r="J7590" i="27"/>
  <c r="J7589" i="27"/>
  <c r="J7588" i="27"/>
  <c r="J7587" i="27"/>
  <c r="J7586" i="27"/>
  <c r="J7585" i="27"/>
  <c r="J7584" i="27"/>
  <c r="J7583" i="27"/>
  <c r="J7582" i="27"/>
  <c r="J7581" i="27"/>
  <c r="J7580" i="27"/>
  <c r="J7579" i="27"/>
  <c r="J7578" i="27"/>
  <c r="J7577" i="27"/>
  <c r="J7576" i="27"/>
  <c r="J7575" i="27"/>
  <c r="J7574" i="27"/>
  <c r="J7573" i="27"/>
  <c r="J7572" i="27"/>
  <c r="J7571" i="27"/>
  <c r="J7570" i="27"/>
  <c r="J7569" i="27"/>
  <c r="J7568" i="27"/>
  <c r="J7567" i="27"/>
  <c r="J7566" i="27"/>
  <c r="J7565" i="27"/>
  <c r="J7564" i="27"/>
  <c r="J7563" i="27"/>
  <c r="J7562" i="27"/>
  <c r="J7561" i="27"/>
  <c r="J7560" i="27"/>
  <c r="J7559" i="27"/>
  <c r="J7558" i="27"/>
  <c r="J7557" i="27"/>
  <c r="J7556" i="27"/>
  <c r="J7555" i="27"/>
  <c r="J7554" i="27"/>
  <c r="J7553" i="27"/>
  <c r="J7552" i="27"/>
  <c r="J7551" i="27"/>
  <c r="J7550" i="27"/>
  <c r="J7549" i="27"/>
  <c r="J7548" i="27"/>
  <c r="J7547" i="27"/>
  <c r="J7546" i="27"/>
  <c r="J7545" i="27"/>
  <c r="J7544" i="27"/>
  <c r="J7543" i="27"/>
  <c r="J7542" i="27"/>
  <c r="J7541" i="27"/>
  <c r="J7540" i="27"/>
  <c r="J7539" i="27"/>
  <c r="J7538" i="27"/>
  <c r="J7537" i="27"/>
  <c r="J7536" i="27"/>
  <c r="J7535" i="27"/>
  <c r="J7534" i="27"/>
  <c r="J7533" i="27"/>
  <c r="J7532" i="27"/>
  <c r="J7531" i="27"/>
  <c r="J7530" i="27"/>
  <c r="J7529" i="27"/>
  <c r="J7528" i="27"/>
  <c r="J7527" i="27"/>
  <c r="J7526" i="27"/>
  <c r="J7525" i="27"/>
  <c r="J7524" i="27"/>
  <c r="J7523" i="27"/>
  <c r="J7522" i="27"/>
  <c r="J7521" i="27"/>
  <c r="J7520" i="27"/>
  <c r="J7519" i="27"/>
  <c r="J7518" i="27"/>
  <c r="J7517" i="27"/>
  <c r="J7516" i="27"/>
  <c r="J7515" i="27"/>
  <c r="J7514" i="27"/>
  <c r="J7513" i="27"/>
  <c r="J7512" i="27"/>
  <c r="J7511" i="27"/>
  <c r="J7510" i="27"/>
  <c r="J7509" i="27"/>
  <c r="J7508" i="27"/>
  <c r="J7507" i="27"/>
  <c r="J7506" i="27"/>
  <c r="J7505" i="27"/>
  <c r="J7504" i="27"/>
  <c r="J7503" i="27"/>
  <c r="J7502" i="27"/>
  <c r="J7501" i="27"/>
  <c r="J7500" i="27"/>
  <c r="J7499" i="27"/>
  <c r="J7498" i="27"/>
  <c r="J7497" i="27"/>
  <c r="J7496" i="27"/>
  <c r="J7495" i="27"/>
  <c r="J7494" i="27"/>
  <c r="J7493" i="27"/>
  <c r="J7492" i="27"/>
  <c r="J7491" i="27"/>
  <c r="J7490" i="27"/>
  <c r="J7489" i="27"/>
  <c r="J7488" i="27"/>
  <c r="J7487" i="27"/>
  <c r="J7486" i="27"/>
  <c r="J7485" i="27"/>
  <c r="J7484" i="27"/>
  <c r="J7483" i="27"/>
  <c r="J7482" i="27"/>
  <c r="J7481" i="27"/>
  <c r="J7480" i="27"/>
  <c r="J7479" i="27"/>
  <c r="J7478" i="27"/>
  <c r="J7477" i="27"/>
  <c r="J7476" i="27"/>
  <c r="J7475" i="27"/>
  <c r="J7474" i="27"/>
  <c r="J7473" i="27"/>
  <c r="J7472" i="27"/>
  <c r="J7471" i="27"/>
  <c r="J7470" i="27"/>
  <c r="J7469" i="27"/>
  <c r="J7468" i="27"/>
  <c r="J7467" i="27"/>
  <c r="J7466" i="27"/>
  <c r="J7465" i="27"/>
  <c r="J7464" i="27"/>
  <c r="J7463" i="27"/>
  <c r="J7462" i="27"/>
  <c r="J7461" i="27"/>
  <c r="J7460" i="27"/>
  <c r="J7459" i="27"/>
  <c r="J7458" i="27"/>
  <c r="J7457" i="27"/>
  <c r="J7456" i="27"/>
  <c r="J7455" i="27"/>
  <c r="J7454" i="27"/>
  <c r="J7453" i="27"/>
  <c r="J7452" i="27"/>
  <c r="J7451" i="27"/>
  <c r="J7450" i="27"/>
  <c r="J7449" i="27"/>
  <c r="J7448" i="27"/>
  <c r="J7447" i="27"/>
  <c r="J7446" i="27"/>
  <c r="J7445" i="27"/>
  <c r="J7444" i="27"/>
  <c r="J7443" i="27"/>
  <c r="J7442" i="27"/>
  <c r="J7441" i="27"/>
  <c r="J7440" i="27"/>
  <c r="J7439" i="27"/>
  <c r="J7438" i="27"/>
  <c r="J7437" i="27"/>
  <c r="J7436" i="27"/>
  <c r="J7435" i="27"/>
  <c r="J7434" i="27"/>
  <c r="J7433" i="27"/>
  <c r="J7432" i="27"/>
  <c r="J7431" i="27"/>
  <c r="J7430" i="27"/>
  <c r="J7429" i="27"/>
  <c r="J7428" i="27"/>
  <c r="J7427" i="27"/>
  <c r="J7426" i="27"/>
  <c r="J7425" i="27"/>
  <c r="J7424" i="27"/>
  <c r="J7423" i="27"/>
  <c r="J7422" i="27"/>
  <c r="J7421" i="27"/>
  <c r="J7420" i="27"/>
  <c r="J7419" i="27"/>
  <c r="J7418" i="27"/>
  <c r="J7417" i="27"/>
  <c r="J7416" i="27"/>
  <c r="J7415" i="27"/>
  <c r="J7414" i="27"/>
  <c r="J7413" i="27"/>
  <c r="J7412" i="27"/>
  <c r="J7411" i="27"/>
  <c r="J7410" i="27"/>
  <c r="J7409" i="27"/>
  <c r="J7408" i="27"/>
  <c r="J7407" i="27"/>
  <c r="J7406" i="27"/>
  <c r="J7405" i="27"/>
  <c r="J7404" i="27"/>
  <c r="J7403" i="27"/>
  <c r="J7402" i="27"/>
  <c r="J7401" i="27"/>
  <c r="J7400" i="27"/>
  <c r="J7399" i="27"/>
  <c r="J7398" i="27"/>
  <c r="J7397" i="27"/>
  <c r="J7396" i="27"/>
  <c r="J7395" i="27"/>
  <c r="J7394" i="27"/>
  <c r="J7393" i="27"/>
  <c r="J7392" i="27"/>
  <c r="J7391" i="27"/>
  <c r="J7390" i="27"/>
  <c r="J7389" i="27"/>
  <c r="J7388" i="27"/>
  <c r="J7387" i="27"/>
  <c r="J7386" i="27"/>
  <c r="J7385" i="27"/>
  <c r="J7384" i="27"/>
  <c r="J7383" i="27"/>
  <c r="J7382" i="27"/>
  <c r="J7381" i="27"/>
  <c r="J7380" i="27"/>
  <c r="J7379" i="27"/>
  <c r="J7378" i="27"/>
  <c r="J7377" i="27"/>
  <c r="J7376" i="27"/>
  <c r="J7375" i="27"/>
  <c r="J7374" i="27"/>
  <c r="J7373" i="27"/>
  <c r="J7372" i="27"/>
  <c r="J7371" i="27"/>
  <c r="J7370" i="27"/>
  <c r="J7369" i="27"/>
  <c r="J7368" i="27"/>
  <c r="J7367" i="27"/>
  <c r="J7366" i="27"/>
  <c r="J7365" i="27"/>
  <c r="J7364" i="27"/>
  <c r="J7363" i="27"/>
  <c r="J7362" i="27"/>
  <c r="J7361" i="27"/>
  <c r="J7360" i="27"/>
  <c r="J7359" i="27"/>
  <c r="J7358" i="27"/>
  <c r="J7357" i="27"/>
  <c r="J7356" i="27"/>
  <c r="J7355" i="27"/>
  <c r="J7354" i="27"/>
  <c r="J7353" i="27"/>
  <c r="J7352" i="27"/>
  <c r="J7351" i="27"/>
  <c r="J7350" i="27"/>
  <c r="J7349" i="27"/>
  <c r="J7348" i="27"/>
  <c r="J7347" i="27"/>
  <c r="J7346" i="27"/>
  <c r="J7345" i="27"/>
  <c r="J7344" i="27"/>
  <c r="J7343" i="27"/>
  <c r="J7342" i="27"/>
  <c r="J7341" i="27"/>
  <c r="J7340" i="27"/>
  <c r="J7339" i="27"/>
  <c r="J7338" i="27"/>
  <c r="J7337" i="27"/>
  <c r="J7336" i="27"/>
  <c r="J7335" i="27"/>
  <c r="J7334" i="27"/>
  <c r="J7333" i="27"/>
  <c r="J7332" i="27"/>
  <c r="J7331" i="27"/>
  <c r="J7330" i="27"/>
  <c r="J7329" i="27"/>
  <c r="J7328" i="27"/>
  <c r="J7327" i="27"/>
  <c r="J7326" i="27"/>
  <c r="J7325" i="27"/>
  <c r="J7324" i="27"/>
  <c r="J7323" i="27"/>
  <c r="J7322" i="27"/>
  <c r="J7321" i="27"/>
  <c r="J7320" i="27"/>
  <c r="J7319" i="27"/>
  <c r="J7318" i="27"/>
  <c r="J7317" i="27"/>
  <c r="J7316" i="27"/>
  <c r="J7315" i="27"/>
  <c r="J7314" i="27"/>
  <c r="J7313" i="27"/>
  <c r="J7312" i="27"/>
  <c r="J7311" i="27"/>
  <c r="J7310" i="27"/>
  <c r="J7309" i="27"/>
  <c r="J7308" i="27"/>
  <c r="J7307" i="27"/>
  <c r="J7306" i="27"/>
  <c r="J7305" i="27"/>
  <c r="J7304" i="27"/>
  <c r="J7303" i="27"/>
  <c r="J7302" i="27"/>
  <c r="J7301" i="27"/>
  <c r="J7300" i="27"/>
  <c r="J7299" i="27"/>
  <c r="J7298" i="27"/>
  <c r="J7297" i="27"/>
  <c r="J7296" i="27"/>
  <c r="J7295" i="27"/>
  <c r="J7294" i="27"/>
  <c r="J7293" i="27"/>
  <c r="J7292" i="27"/>
  <c r="J7291" i="27"/>
  <c r="J7290" i="27"/>
  <c r="J7289" i="27"/>
  <c r="J7288" i="27"/>
  <c r="J7287" i="27"/>
  <c r="J7286" i="27"/>
  <c r="J7285" i="27"/>
  <c r="J7284" i="27"/>
  <c r="J7283" i="27"/>
  <c r="J7282" i="27"/>
  <c r="J7281" i="27"/>
  <c r="J7280" i="27"/>
  <c r="J7279" i="27"/>
  <c r="J7278" i="27"/>
  <c r="J7277" i="27"/>
  <c r="J7276" i="27"/>
  <c r="J7275" i="27"/>
  <c r="J7274" i="27"/>
  <c r="J7273" i="27"/>
  <c r="J7272" i="27"/>
  <c r="J7271" i="27"/>
  <c r="J7270" i="27"/>
  <c r="J7269" i="27"/>
  <c r="J7268" i="27"/>
  <c r="J7267" i="27"/>
  <c r="J7266" i="27"/>
  <c r="J7265" i="27"/>
  <c r="J7264" i="27"/>
  <c r="J7263" i="27"/>
  <c r="J7262" i="27"/>
  <c r="J7261" i="27"/>
  <c r="J7260" i="27"/>
  <c r="J7259" i="27"/>
  <c r="J7258" i="27"/>
  <c r="J7257" i="27"/>
  <c r="J7256" i="27"/>
  <c r="J7255" i="27"/>
  <c r="J7254" i="27"/>
  <c r="J7253" i="27"/>
  <c r="J7252" i="27"/>
  <c r="J7251" i="27"/>
  <c r="J7250" i="27"/>
  <c r="J7249" i="27"/>
  <c r="J7248" i="27"/>
  <c r="J7247" i="27"/>
  <c r="J7246" i="27"/>
  <c r="J7245" i="27"/>
  <c r="J7244" i="27"/>
  <c r="J7243" i="27"/>
  <c r="J7242" i="27"/>
  <c r="J7241" i="27"/>
  <c r="J7240" i="27"/>
  <c r="J7239" i="27"/>
  <c r="J7238" i="27"/>
  <c r="J7237" i="27"/>
  <c r="J7236" i="27"/>
  <c r="J7235" i="27"/>
  <c r="J7234" i="27"/>
  <c r="J7233" i="27"/>
  <c r="J7232" i="27"/>
  <c r="J7231" i="27"/>
  <c r="J7230" i="27"/>
  <c r="J7229" i="27"/>
  <c r="J7228" i="27"/>
  <c r="J7227" i="27"/>
  <c r="J7226" i="27"/>
  <c r="J7225" i="27"/>
  <c r="J7224" i="27"/>
  <c r="J7223" i="27"/>
  <c r="J7222" i="27"/>
  <c r="J7221" i="27"/>
  <c r="J7220" i="27"/>
  <c r="J7219" i="27"/>
  <c r="J7218" i="27"/>
  <c r="J7217" i="27"/>
  <c r="J7216" i="27"/>
  <c r="J7215" i="27"/>
  <c r="J7214" i="27"/>
  <c r="J7213" i="27"/>
  <c r="J7212" i="27"/>
  <c r="J7211" i="27"/>
  <c r="J7210" i="27"/>
  <c r="J7209" i="27"/>
  <c r="J7208" i="27"/>
  <c r="J7207" i="27"/>
  <c r="J7206" i="27"/>
  <c r="J7205" i="27"/>
  <c r="J7204" i="27"/>
  <c r="J7203" i="27"/>
  <c r="J7202" i="27"/>
  <c r="J7201" i="27"/>
  <c r="J7200" i="27"/>
  <c r="J7199" i="27"/>
  <c r="J7198" i="27"/>
  <c r="J7197" i="27"/>
  <c r="J7196" i="27"/>
  <c r="J7195" i="27"/>
  <c r="J7194" i="27"/>
  <c r="J7193" i="27"/>
  <c r="J7192" i="27"/>
  <c r="J7191" i="27"/>
  <c r="J7190" i="27"/>
  <c r="J7189" i="27"/>
  <c r="J7188" i="27"/>
  <c r="J7187" i="27"/>
  <c r="J7186" i="27"/>
  <c r="J7185" i="27"/>
  <c r="J7184" i="27"/>
  <c r="J7183" i="27"/>
  <c r="J7182" i="27"/>
  <c r="J7181" i="27"/>
  <c r="J7180" i="27"/>
  <c r="J7179" i="27"/>
  <c r="J7178" i="27"/>
  <c r="J7177" i="27"/>
  <c r="J7176" i="27"/>
  <c r="J7175" i="27"/>
  <c r="J7174" i="27"/>
  <c r="J7173" i="27"/>
  <c r="J7172" i="27"/>
  <c r="J7171" i="27"/>
  <c r="J7170" i="27"/>
  <c r="J7169" i="27"/>
  <c r="J7168" i="27"/>
  <c r="J7167" i="27"/>
  <c r="J7166" i="27"/>
  <c r="J7165" i="27"/>
  <c r="J7164" i="27"/>
  <c r="J7163" i="27"/>
  <c r="J7162" i="27"/>
  <c r="J7161" i="27"/>
  <c r="J7160" i="27"/>
  <c r="J7159" i="27"/>
  <c r="J7158" i="27"/>
  <c r="J7157" i="27"/>
  <c r="J7156" i="27"/>
  <c r="J7155" i="27"/>
  <c r="J7154" i="27"/>
  <c r="J7153" i="27"/>
  <c r="J7152" i="27"/>
  <c r="J7151" i="27"/>
  <c r="J7150" i="27"/>
  <c r="J7149" i="27"/>
  <c r="J7148" i="27"/>
  <c r="J7147" i="27"/>
  <c r="J7146" i="27"/>
  <c r="J7145" i="27"/>
  <c r="J7144" i="27"/>
  <c r="J7143" i="27"/>
  <c r="J7142" i="27"/>
  <c r="J7141" i="27"/>
  <c r="J7140" i="27"/>
  <c r="J7139" i="27"/>
  <c r="J7138" i="27"/>
  <c r="J7137" i="27"/>
  <c r="J7136" i="27"/>
  <c r="J7135" i="27"/>
  <c r="J7134" i="27"/>
  <c r="J7133" i="27"/>
  <c r="J7132" i="27"/>
  <c r="J7131" i="27"/>
  <c r="J7130" i="27"/>
  <c r="J7129" i="27"/>
  <c r="J7128" i="27"/>
  <c r="J7127" i="27"/>
  <c r="J7126" i="27"/>
  <c r="J7125" i="27"/>
  <c r="J7124" i="27"/>
  <c r="J7123" i="27"/>
  <c r="J7122" i="27"/>
  <c r="J7121" i="27"/>
  <c r="J7120" i="27"/>
  <c r="J7119" i="27"/>
  <c r="J7118" i="27"/>
  <c r="J7117" i="27"/>
  <c r="J7116" i="27"/>
  <c r="J7115" i="27"/>
  <c r="J7114" i="27"/>
  <c r="J7113" i="27"/>
  <c r="J7112" i="27"/>
  <c r="J7111" i="27"/>
  <c r="J7110" i="27"/>
  <c r="J7109" i="27"/>
  <c r="J7108" i="27"/>
  <c r="J7107" i="27"/>
  <c r="J7106" i="27"/>
  <c r="J7105" i="27"/>
  <c r="J7104" i="27"/>
  <c r="J7103" i="27"/>
  <c r="J7102" i="27"/>
  <c r="J7101" i="27"/>
  <c r="J7100" i="27"/>
  <c r="J7099" i="27"/>
  <c r="J7098" i="27"/>
  <c r="J7097" i="27"/>
  <c r="J7096" i="27"/>
  <c r="J7095" i="27"/>
  <c r="J7094" i="27"/>
  <c r="J7093" i="27"/>
  <c r="J7092" i="27"/>
  <c r="J7091" i="27"/>
  <c r="J7090" i="27"/>
  <c r="J7089" i="27"/>
  <c r="J7088" i="27"/>
  <c r="J7087" i="27"/>
  <c r="J7086" i="27"/>
  <c r="J7085" i="27"/>
  <c r="J7084" i="27"/>
  <c r="J7083" i="27"/>
  <c r="J7082" i="27"/>
  <c r="J7081" i="27"/>
  <c r="J7080" i="27"/>
  <c r="J7079" i="27"/>
  <c r="J7078" i="27"/>
  <c r="J7077" i="27"/>
  <c r="J7076" i="27"/>
  <c r="J7075" i="27"/>
  <c r="J7074" i="27"/>
  <c r="J7073" i="27"/>
  <c r="J7072" i="27"/>
  <c r="J7071" i="27"/>
  <c r="J7070" i="27"/>
  <c r="J7069" i="27"/>
  <c r="J7068" i="27"/>
  <c r="J7067" i="27"/>
  <c r="J7066" i="27"/>
  <c r="J7065" i="27"/>
  <c r="J7064" i="27"/>
  <c r="J7063" i="27"/>
  <c r="J7062" i="27"/>
  <c r="J7061" i="27"/>
  <c r="J7060" i="27"/>
  <c r="J7059" i="27"/>
  <c r="J7058" i="27"/>
  <c r="J7057" i="27"/>
  <c r="J7056" i="27"/>
  <c r="J7055" i="27"/>
  <c r="J7054" i="27"/>
  <c r="J7053" i="27"/>
  <c r="J7052" i="27"/>
  <c r="J7051" i="27"/>
  <c r="J7050" i="27"/>
  <c r="J7049" i="27"/>
  <c r="J7048" i="27"/>
  <c r="J7047" i="27"/>
  <c r="J7046" i="27"/>
  <c r="J7045" i="27"/>
  <c r="J7044" i="27"/>
  <c r="J7043" i="27"/>
  <c r="J7042" i="27"/>
  <c r="J7041" i="27"/>
  <c r="J7040" i="27"/>
  <c r="J7039" i="27"/>
  <c r="J7038" i="27"/>
  <c r="J7037" i="27"/>
  <c r="J7036" i="27"/>
  <c r="J7035" i="27"/>
  <c r="J7034" i="27"/>
  <c r="J7033" i="27"/>
  <c r="J7032" i="27"/>
  <c r="J7031" i="27"/>
  <c r="J7030" i="27"/>
  <c r="J7029" i="27"/>
  <c r="J7028" i="27"/>
  <c r="J7027" i="27"/>
  <c r="J7026" i="27"/>
  <c r="J7025" i="27"/>
  <c r="J7024" i="27"/>
  <c r="J7023" i="27"/>
  <c r="J7022" i="27"/>
  <c r="J7021" i="27"/>
  <c r="J7020" i="27"/>
  <c r="J7019" i="27"/>
  <c r="J7018" i="27"/>
  <c r="J7017" i="27"/>
  <c r="J7016" i="27"/>
  <c r="J7015" i="27"/>
  <c r="J7014" i="27"/>
  <c r="J7013" i="27"/>
  <c r="J7012" i="27"/>
  <c r="J7011" i="27"/>
  <c r="J7010" i="27"/>
  <c r="J7009" i="27"/>
  <c r="J7008" i="27"/>
  <c r="J7007" i="27"/>
  <c r="J7006" i="27"/>
  <c r="J7005" i="27"/>
  <c r="J7004" i="27"/>
  <c r="J7003" i="27"/>
  <c r="J7002" i="27"/>
  <c r="J7001" i="27"/>
  <c r="J7000" i="27"/>
  <c r="J6999" i="27"/>
  <c r="J6998" i="27"/>
  <c r="J6997" i="27"/>
  <c r="J6996" i="27"/>
  <c r="J6995" i="27"/>
  <c r="J6994" i="27"/>
  <c r="J6993" i="27"/>
  <c r="J6992" i="27"/>
  <c r="J6991" i="27"/>
  <c r="J6990" i="27"/>
  <c r="J6989" i="27"/>
  <c r="J6988" i="27"/>
  <c r="J6987" i="27"/>
  <c r="J6986" i="27"/>
  <c r="J6985" i="27"/>
  <c r="J6984" i="27"/>
  <c r="J6983" i="27"/>
  <c r="J6982" i="27"/>
  <c r="J6981" i="27"/>
  <c r="J6980" i="27"/>
  <c r="J6979" i="27"/>
  <c r="J6978" i="27"/>
  <c r="J6977" i="27"/>
  <c r="J6976" i="27"/>
  <c r="J6975" i="27"/>
  <c r="J6974" i="27"/>
  <c r="J6973" i="27"/>
  <c r="J6972" i="27"/>
  <c r="J6971" i="27"/>
  <c r="J6970" i="27"/>
  <c r="J6969" i="27"/>
  <c r="J6968" i="27"/>
  <c r="J6967" i="27"/>
  <c r="J6966" i="27"/>
  <c r="J6965" i="27"/>
  <c r="J6964" i="27"/>
  <c r="J6963" i="27"/>
  <c r="J6962" i="27"/>
  <c r="J6961" i="27"/>
  <c r="J6960" i="27"/>
  <c r="J6959" i="27"/>
  <c r="J6958" i="27"/>
  <c r="J6957" i="27"/>
  <c r="J6956" i="27"/>
  <c r="J6955" i="27"/>
  <c r="J6954" i="27"/>
  <c r="J6953" i="27"/>
  <c r="J6952" i="27"/>
  <c r="J6951" i="27"/>
  <c r="J6950" i="27"/>
  <c r="J6949" i="27"/>
  <c r="J6948" i="27"/>
  <c r="J6947" i="27"/>
  <c r="J6946" i="27"/>
  <c r="J6945" i="27"/>
  <c r="J6944" i="27"/>
  <c r="J6943" i="27"/>
  <c r="J6942" i="27"/>
  <c r="J6941" i="27"/>
  <c r="J6940" i="27"/>
  <c r="J6939" i="27"/>
  <c r="J6938" i="27"/>
  <c r="J6937" i="27"/>
  <c r="J6936" i="27"/>
  <c r="J6935" i="27"/>
  <c r="J6934" i="27"/>
  <c r="J6933" i="27"/>
  <c r="J6932" i="27"/>
  <c r="J6931" i="27"/>
  <c r="J6930" i="27"/>
  <c r="J6929" i="27"/>
  <c r="J6928" i="27"/>
  <c r="J6927" i="27"/>
  <c r="J6926" i="27"/>
  <c r="J6925" i="27"/>
  <c r="J6924" i="27"/>
  <c r="J6923" i="27"/>
  <c r="J6922" i="27"/>
  <c r="J6921" i="27"/>
  <c r="J6920" i="27"/>
  <c r="J6919" i="27"/>
  <c r="J6918" i="27"/>
  <c r="J6917" i="27"/>
  <c r="J6916" i="27"/>
  <c r="J6915" i="27"/>
  <c r="J6914" i="27"/>
  <c r="J6913" i="27"/>
  <c r="J6912" i="27"/>
  <c r="J6911" i="27"/>
  <c r="J6910" i="27"/>
  <c r="J6909" i="27"/>
  <c r="J6908" i="27"/>
  <c r="J6907" i="27"/>
  <c r="J6906" i="27"/>
  <c r="J6905" i="27"/>
  <c r="J6904" i="27"/>
  <c r="J6903" i="27"/>
  <c r="J6902" i="27"/>
  <c r="J6901" i="27"/>
  <c r="J6900" i="27"/>
  <c r="J6899" i="27"/>
  <c r="J6898" i="27"/>
  <c r="J6897" i="27"/>
  <c r="J6896" i="27"/>
  <c r="J6895" i="27"/>
  <c r="J6894" i="27"/>
  <c r="J6893" i="27"/>
  <c r="J6892" i="27"/>
  <c r="J6891" i="27"/>
  <c r="J6890" i="27"/>
  <c r="J6889" i="27"/>
  <c r="J6888" i="27"/>
  <c r="J6887" i="27"/>
  <c r="J6886" i="27"/>
  <c r="J6885" i="27"/>
  <c r="J6884" i="27"/>
  <c r="J6883" i="27"/>
  <c r="J6882" i="27"/>
  <c r="J6881" i="27"/>
  <c r="J6880" i="27"/>
  <c r="J6879" i="27"/>
  <c r="J6878" i="27"/>
  <c r="J6877" i="27"/>
  <c r="J6876" i="27"/>
  <c r="J6875" i="27"/>
  <c r="J6874" i="27"/>
  <c r="J6873" i="27"/>
  <c r="J6872" i="27"/>
  <c r="J6871" i="27"/>
  <c r="J6870" i="27"/>
  <c r="J6869" i="27"/>
  <c r="J6868" i="27"/>
  <c r="J6867" i="27"/>
  <c r="J6866" i="27"/>
  <c r="J6865" i="27"/>
  <c r="J6864" i="27"/>
  <c r="J6863" i="27"/>
  <c r="J6862" i="27"/>
  <c r="J6861" i="27"/>
  <c r="J6860" i="27"/>
  <c r="J6859" i="27"/>
  <c r="J6858" i="27"/>
  <c r="J6857" i="27"/>
  <c r="J6856" i="27"/>
  <c r="J6855" i="27"/>
  <c r="J6854" i="27"/>
  <c r="J6853" i="27"/>
  <c r="J6852" i="27"/>
  <c r="J6851" i="27"/>
  <c r="J6850" i="27"/>
  <c r="J6849" i="27"/>
  <c r="J6848" i="27"/>
  <c r="J6847" i="27"/>
  <c r="J6846" i="27"/>
  <c r="J6845" i="27"/>
  <c r="J6844" i="27"/>
  <c r="J6843" i="27"/>
  <c r="J6842" i="27"/>
  <c r="J6841" i="27"/>
  <c r="J6840" i="27"/>
  <c r="J6839" i="27"/>
  <c r="J6838" i="27"/>
  <c r="J6837" i="27"/>
  <c r="J6836" i="27"/>
  <c r="J6835" i="27"/>
  <c r="J6834" i="27"/>
  <c r="J6833" i="27"/>
  <c r="J6832" i="27"/>
  <c r="J6831" i="27"/>
  <c r="J6830" i="27"/>
  <c r="J6829" i="27"/>
  <c r="J6828" i="27"/>
  <c r="J6827" i="27"/>
  <c r="J6826" i="27"/>
  <c r="J6825" i="27"/>
  <c r="J6824" i="27"/>
  <c r="J6823" i="27"/>
  <c r="J6822" i="27"/>
  <c r="J6821" i="27"/>
  <c r="J6820" i="27"/>
  <c r="J6819" i="27"/>
  <c r="J6818" i="27"/>
  <c r="J6817" i="27"/>
  <c r="J6816" i="27"/>
  <c r="J6815" i="27"/>
  <c r="J6814" i="27"/>
  <c r="J6813" i="27"/>
  <c r="J6812" i="27"/>
  <c r="J6811" i="27"/>
  <c r="J6810" i="27"/>
  <c r="J6809" i="27"/>
  <c r="J6808" i="27"/>
  <c r="J6807" i="27"/>
  <c r="J6806" i="27"/>
  <c r="J6805" i="27"/>
  <c r="J6804" i="27"/>
  <c r="J6803" i="27"/>
  <c r="J6802" i="27"/>
  <c r="J6801" i="27"/>
  <c r="J6800" i="27"/>
  <c r="J6799" i="27"/>
  <c r="J6798" i="27"/>
  <c r="J6797" i="27"/>
  <c r="J6796" i="27"/>
  <c r="J6795" i="27"/>
  <c r="J6794" i="27"/>
  <c r="J6793" i="27"/>
  <c r="J6792" i="27"/>
  <c r="J6791" i="27"/>
  <c r="J6790" i="27"/>
  <c r="J6789" i="27"/>
  <c r="J6788" i="27"/>
  <c r="J6787" i="27"/>
  <c r="J6786" i="27"/>
  <c r="J6785" i="27"/>
  <c r="J6784" i="27"/>
  <c r="J6783" i="27"/>
  <c r="J6782" i="27"/>
  <c r="J6781" i="27"/>
  <c r="J6780" i="27"/>
  <c r="J6779" i="27"/>
  <c r="J6778" i="27"/>
  <c r="J6777" i="27"/>
  <c r="J6776" i="27"/>
  <c r="J6775" i="27"/>
  <c r="J6774" i="27"/>
  <c r="J6773" i="27"/>
  <c r="J6772" i="27"/>
  <c r="J6771" i="27"/>
  <c r="J6770" i="27"/>
  <c r="J6769" i="27"/>
  <c r="J6768" i="27"/>
  <c r="J6767" i="27"/>
  <c r="J6766" i="27"/>
  <c r="J6765" i="27"/>
  <c r="J6764" i="27"/>
  <c r="J6763" i="27"/>
  <c r="J6762" i="27"/>
  <c r="J6761" i="27"/>
  <c r="J6760" i="27"/>
  <c r="J6759" i="27"/>
  <c r="J6758" i="27"/>
  <c r="J6757" i="27"/>
  <c r="J6756" i="27"/>
  <c r="J6755" i="27"/>
  <c r="J6754" i="27"/>
  <c r="J6753" i="27"/>
  <c r="J6752" i="27"/>
  <c r="J6751" i="27"/>
  <c r="J6750" i="27"/>
  <c r="J6749" i="27"/>
  <c r="J6748" i="27"/>
  <c r="J6747" i="27"/>
  <c r="J6746" i="27"/>
  <c r="J6745" i="27"/>
  <c r="J6744" i="27"/>
  <c r="J6743" i="27"/>
  <c r="J6742" i="27"/>
  <c r="J6741" i="27"/>
  <c r="J6740" i="27"/>
  <c r="J6739" i="27"/>
  <c r="J6738" i="27"/>
  <c r="J6737" i="27"/>
  <c r="J6736" i="27"/>
  <c r="J6735" i="27"/>
  <c r="J6734" i="27"/>
  <c r="J6733" i="27"/>
  <c r="J6732" i="27"/>
  <c r="J6731" i="27"/>
  <c r="J6730" i="27"/>
  <c r="J6729" i="27"/>
  <c r="J6728" i="27"/>
  <c r="J6727" i="27"/>
  <c r="J6726" i="27"/>
  <c r="J6725" i="27"/>
  <c r="J6724" i="27"/>
  <c r="J6723" i="27"/>
  <c r="J6722" i="27"/>
  <c r="J6721" i="27"/>
  <c r="J6720" i="27"/>
  <c r="J6719" i="27"/>
  <c r="J6718" i="27"/>
  <c r="J6717" i="27"/>
  <c r="J6716" i="27"/>
  <c r="J6715" i="27"/>
  <c r="J6714" i="27"/>
  <c r="J6713" i="27"/>
  <c r="J6712" i="27"/>
  <c r="J6711" i="27"/>
  <c r="J6710" i="27"/>
  <c r="J6709" i="27"/>
  <c r="J6708" i="27"/>
  <c r="J6707" i="27"/>
  <c r="J6706" i="27"/>
  <c r="J6705" i="27"/>
  <c r="J6704" i="27"/>
  <c r="J6703" i="27"/>
  <c r="J6702" i="27"/>
  <c r="J6701" i="27"/>
  <c r="J6700" i="27"/>
  <c r="J6699" i="27"/>
  <c r="J6698" i="27"/>
  <c r="J6697" i="27"/>
  <c r="J6696" i="27"/>
  <c r="J6695" i="27"/>
  <c r="J6694" i="27"/>
  <c r="J6693" i="27"/>
  <c r="J6692" i="27"/>
  <c r="J6691" i="27"/>
  <c r="J6689" i="27"/>
  <c r="J6687" i="27"/>
  <c r="J6686" i="27"/>
  <c r="J6685" i="27"/>
  <c r="J6684" i="27"/>
  <c r="J6683" i="27"/>
  <c r="J6682" i="27"/>
  <c r="J6681" i="27"/>
  <c r="J6680" i="27"/>
  <c r="J6679" i="27"/>
  <c r="J6678" i="27"/>
  <c r="J6677" i="27"/>
  <c r="J6676" i="27"/>
  <c r="J6675" i="27"/>
  <c r="J6674" i="27"/>
  <c r="J6673" i="27"/>
  <c r="J6672" i="27"/>
  <c r="J6671" i="27"/>
  <c r="J6670" i="27"/>
  <c r="J6669" i="27"/>
  <c r="J6668" i="27"/>
  <c r="J6667" i="27"/>
  <c r="J6666" i="27"/>
  <c r="J6665" i="27"/>
  <c r="J6664" i="27"/>
  <c r="J6663" i="27"/>
  <c r="J6662" i="27"/>
  <c r="J6661" i="27"/>
  <c r="J6660" i="27"/>
  <c r="J6659" i="27"/>
  <c r="J6658" i="27"/>
  <c r="J6657" i="27"/>
  <c r="J6656" i="27"/>
  <c r="J6655" i="27"/>
  <c r="J6654" i="27"/>
  <c r="J6653" i="27"/>
  <c r="J6652" i="27"/>
  <c r="J6651" i="27"/>
  <c r="J6650" i="27"/>
  <c r="J6649" i="27"/>
  <c r="J6648" i="27"/>
  <c r="J6647" i="27"/>
  <c r="J6646" i="27"/>
  <c r="J6645" i="27"/>
  <c r="J6644" i="27"/>
  <c r="J6643" i="27"/>
  <c r="J6642" i="27"/>
  <c r="J6641" i="27"/>
  <c r="J6640" i="27"/>
  <c r="J6639" i="27"/>
  <c r="J6638" i="27"/>
  <c r="J6637" i="27"/>
  <c r="J6636" i="27"/>
  <c r="J6635" i="27"/>
  <c r="J6634" i="27"/>
  <c r="J6633" i="27"/>
  <c r="J6632" i="27"/>
  <c r="J6631" i="27"/>
  <c r="J6630" i="27"/>
  <c r="J6629" i="27"/>
  <c r="J6628" i="27"/>
  <c r="J6627" i="27"/>
  <c r="J6626" i="27"/>
  <c r="J6625" i="27"/>
  <c r="J6624" i="27"/>
  <c r="J6623" i="27"/>
  <c r="J6622" i="27"/>
  <c r="J6621" i="27"/>
  <c r="J6620" i="27"/>
  <c r="J6619" i="27"/>
  <c r="J6618" i="27"/>
  <c r="J6617" i="27"/>
  <c r="J6616" i="27"/>
  <c r="J6615" i="27"/>
  <c r="J6614" i="27"/>
  <c r="J6613" i="27"/>
  <c r="J6612" i="27"/>
  <c r="J6611" i="27"/>
  <c r="J6610" i="27"/>
  <c r="J6609" i="27"/>
  <c r="J6608" i="27"/>
  <c r="J6607" i="27"/>
  <c r="J6606" i="27"/>
  <c r="J6605" i="27"/>
  <c r="J6604" i="27"/>
  <c r="J6603" i="27"/>
  <c r="J6602" i="27"/>
  <c r="J6601" i="27"/>
  <c r="J6600" i="27"/>
  <c r="J6599" i="27"/>
  <c r="J6598" i="27"/>
  <c r="J6597" i="27"/>
  <c r="J6596" i="27"/>
  <c r="J6595" i="27"/>
  <c r="J6594" i="27"/>
  <c r="J6593" i="27"/>
  <c r="J6592" i="27"/>
  <c r="J6591" i="27"/>
  <c r="J6590" i="27"/>
  <c r="J6589" i="27"/>
  <c r="J6588" i="27"/>
  <c r="J6587" i="27"/>
  <c r="J6586" i="27"/>
  <c r="J6585" i="27"/>
  <c r="J6584" i="27"/>
  <c r="J6583" i="27"/>
  <c r="J6582" i="27"/>
  <c r="J6581" i="27"/>
  <c r="J6580" i="27"/>
  <c r="J6579" i="27"/>
  <c r="J6578" i="27"/>
  <c r="J6577" i="27"/>
  <c r="J6576" i="27"/>
  <c r="J6575" i="27"/>
  <c r="J6574" i="27"/>
  <c r="J6573" i="27"/>
  <c r="J6572" i="27"/>
  <c r="J6571" i="27"/>
  <c r="J6570" i="27"/>
  <c r="J6569" i="27"/>
  <c r="J6568" i="27"/>
  <c r="J6567" i="27"/>
  <c r="J6566" i="27"/>
  <c r="J6565" i="27"/>
  <c r="J6564" i="27"/>
  <c r="J6563" i="27"/>
  <c r="J6562" i="27"/>
  <c r="J6561" i="27"/>
  <c r="J6560" i="27"/>
  <c r="J6559" i="27"/>
  <c r="J6558" i="27"/>
  <c r="J6557" i="27"/>
  <c r="J6556" i="27"/>
  <c r="J6555" i="27"/>
  <c r="J6554" i="27"/>
  <c r="J6553" i="27"/>
  <c r="J6552" i="27"/>
  <c r="J6551" i="27"/>
  <c r="J6550" i="27"/>
  <c r="J6549" i="27"/>
  <c r="J6548" i="27"/>
  <c r="J6547" i="27"/>
  <c r="J6546" i="27"/>
  <c r="J6545" i="27"/>
  <c r="J6544" i="27"/>
  <c r="J6543" i="27"/>
  <c r="J6542" i="27"/>
  <c r="J6541" i="27"/>
  <c r="J6540" i="27"/>
  <c r="J6539" i="27"/>
  <c r="J6538" i="27"/>
  <c r="J6537" i="27"/>
  <c r="J6536" i="27"/>
  <c r="J6535" i="27"/>
  <c r="J6534" i="27"/>
  <c r="J6533" i="27"/>
  <c r="J6532" i="27"/>
  <c r="J6531" i="27"/>
  <c r="J6530" i="27"/>
  <c r="J6529" i="27"/>
  <c r="J6528" i="27"/>
  <c r="J6527" i="27"/>
  <c r="J6526" i="27"/>
  <c r="J6525" i="27"/>
  <c r="J6524" i="27"/>
  <c r="J6523" i="27"/>
  <c r="J6522" i="27"/>
  <c r="J6521" i="27"/>
  <c r="J6520" i="27"/>
  <c r="J6519" i="27"/>
  <c r="J6518" i="27"/>
  <c r="J6517" i="27"/>
  <c r="J6516" i="27"/>
  <c r="J6515" i="27"/>
  <c r="J6514" i="27"/>
  <c r="J6513" i="27"/>
  <c r="J6512" i="27"/>
  <c r="J6511" i="27"/>
  <c r="J6510" i="27"/>
  <c r="J6509" i="27"/>
  <c r="J6508" i="27"/>
  <c r="J6507" i="27"/>
  <c r="J6506" i="27"/>
  <c r="J6505" i="27"/>
  <c r="J6504" i="27"/>
  <c r="J6503" i="27"/>
  <c r="J6502" i="27"/>
  <c r="J6501" i="27"/>
  <c r="J6500" i="27"/>
  <c r="J6499" i="27"/>
  <c r="J6498" i="27"/>
  <c r="J6497" i="27"/>
  <c r="J6496" i="27"/>
  <c r="J6495" i="27"/>
  <c r="J6494" i="27"/>
  <c r="J6493" i="27"/>
  <c r="J6492" i="27"/>
  <c r="J6491" i="27"/>
  <c r="J6490" i="27"/>
  <c r="J6489" i="27"/>
  <c r="J6488" i="27"/>
  <c r="J6487" i="27"/>
  <c r="J6486" i="27"/>
  <c r="J6485" i="27"/>
  <c r="J6484" i="27"/>
  <c r="J6483" i="27"/>
  <c r="J6482" i="27"/>
  <c r="J6481" i="27"/>
  <c r="J6480" i="27"/>
  <c r="J6479" i="27"/>
  <c r="J6478" i="27"/>
  <c r="J6477" i="27"/>
  <c r="J6476" i="27"/>
  <c r="J6475" i="27"/>
  <c r="J6474" i="27"/>
  <c r="J6473" i="27"/>
  <c r="J6472" i="27"/>
  <c r="J6471" i="27"/>
  <c r="J6470" i="27"/>
  <c r="J6469" i="27"/>
  <c r="J6468" i="27"/>
  <c r="J6467" i="27"/>
  <c r="J6466" i="27"/>
  <c r="J6465" i="27"/>
  <c r="J6464" i="27"/>
  <c r="J6463" i="27"/>
  <c r="J6462" i="27"/>
  <c r="J6461" i="27"/>
  <c r="J6460" i="27"/>
  <c r="J6459" i="27"/>
  <c r="J6458" i="27"/>
  <c r="J6457" i="27"/>
  <c r="J6456" i="27"/>
  <c r="J6455" i="27"/>
  <c r="J6454" i="27"/>
  <c r="J6453" i="27"/>
  <c r="J6452" i="27"/>
  <c r="J6451" i="27"/>
  <c r="J6450" i="27"/>
  <c r="J6449" i="27"/>
  <c r="J6448" i="27"/>
  <c r="J6447" i="27"/>
  <c r="J6446" i="27"/>
  <c r="J6445" i="27"/>
  <c r="J6444" i="27"/>
  <c r="J6443" i="27"/>
  <c r="J6442" i="27"/>
  <c r="J6441" i="27"/>
  <c r="J6440" i="27"/>
  <c r="J6439" i="27"/>
  <c r="J6438" i="27"/>
  <c r="J6437" i="27"/>
  <c r="J6436" i="27"/>
  <c r="J6435" i="27"/>
  <c r="J6434" i="27"/>
  <c r="J6433" i="27"/>
  <c r="J6432" i="27"/>
  <c r="J6431" i="27"/>
  <c r="J6430" i="27"/>
  <c r="J6429" i="27"/>
  <c r="J6428" i="27"/>
  <c r="J6427" i="27"/>
  <c r="J6426" i="27"/>
  <c r="J6425" i="27"/>
  <c r="J6424" i="27"/>
  <c r="J6423" i="27"/>
  <c r="J6422" i="27"/>
  <c r="J6421" i="27"/>
  <c r="J6420" i="27"/>
  <c r="J6419" i="27"/>
  <c r="J6418" i="27"/>
  <c r="J6417" i="27"/>
  <c r="J6416" i="27"/>
  <c r="J6415" i="27"/>
  <c r="J6414" i="27"/>
  <c r="J6413" i="27"/>
  <c r="J6412" i="27"/>
  <c r="J6411" i="27"/>
  <c r="J6410" i="27"/>
  <c r="J6409" i="27"/>
  <c r="J6408" i="27"/>
  <c r="J6407" i="27"/>
  <c r="J6406" i="27"/>
  <c r="J6405" i="27"/>
  <c r="J6404" i="27"/>
  <c r="J6403" i="27"/>
  <c r="J6402" i="27"/>
  <c r="J6401" i="27"/>
  <c r="J6400" i="27"/>
  <c r="J6399" i="27"/>
  <c r="J6398" i="27"/>
  <c r="J6397" i="27"/>
  <c r="J6396" i="27"/>
  <c r="J6395" i="27"/>
  <c r="J6394" i="27"/>
  <c r="J6393" i="27"/>
  <c r="J6392" i="27"/>
  <c r="J6391" i="27"/>
  <c r="J6390" i="27"/>
  <c r="J6389" i="27"/>
  <c r="J6388" i="27"/>
  <c r="J6387" i="27"/>
  <c r="J6386" i="27"/>
  <c r="J6385" i="27"/>
  <c r="J6384" i="27"/>
  <c r="J6383" i="27"/>
  <c r="J6382" i="27"/>
  <c r="J6381" i="27"/>
  <c r="J6380" i="27"/>
  <c r="J6379" i="27"/>
  <c r="J6378" i="27"/>
  <c r="J6377" i="27"/>
  <c r="J6376" i="27"/>
  <c r="J6375" i="27"/>
  <c r="J6374" i="27"/>
  <c r="J6373" i="27"/>
  <c r="J6372" i="27"/>
  <c r="J6371" i="27"/>
  <c r="J6370" i="27"/>
  <c r="J6369" i="27"/>
  <c r="J6368" i="27"/>
  <c r="J6367" i="27"/>
  <c r="J6366" i="27"/>
  <c r="J6365" i="27"/>
  <c r="J6364" i="27"/>
  <c r="J6363" i="27"/>
  <c r="J6362" i="27"/>
  <c r="J6361" i="27"/>
  <c r="J6360" i="27"/>
  <c r="J6359" i="27"/>
  <c r="J6358" i="27"/>
  <c r="J6357" i="27"/>
  <c r="J6356" i="27"/>
  <c r="J6355" i="27"/>
  <c r="J6354" i="27"/>
  <c r="J6353" i="27"/>
  <c r="J6352" i="27"/>
  <c r="J6351" i="27"/>
  <c r="J6350" i="27"/>
  <c r="J6349" i="27"/>
  <c r="J6348" i="27"/>
  <c r="J6347" i="27"/>
  <c r="J6346" i="27"/>
  <c r="J6345" i="27"/>
  <c r="J6344" i="27"/>
  <c r="J6343" i="27"/>
  <c r="J6342" i="27"/>
  <c r="J6341" i="27"/>
  <c r="J6340" i="27"/>
  <c r="J6339" i="27"/>
  <c r="J6338" i="27"/>
  <c r="J6337" i="27"/>
  <c r="J6336" i="27"/>
  <c r="J6335" i="27"/>
  <c r="J6334" i="27"/>
  <c r="J6333" i="27"/>
  <c r="J6332" i="27"/>
  <c r="J6331" i="27"/>
  <c r="J6330" i="27"/>
  <c r="J6329" i="27"/>
  <c r="J6328" i="27"/>
  <c r="J6327" i="27"/>
  <c r="J6326" i="27"/>
  <c r="J6325" i="27"/>
  <c r="J6324" i="27"/>
  <c r="J6323" i="27"/>
  <c r="J6322" i="27"/>
  <c r="J6321" i="27"/>
  <c r="J6320" i="27"/>
  <c r="J6319" i="27"/>
  <c r="J6318" i="27"/>
  <c r="J6317" i="27"/>
  <c r="J6316" i="27"/>
  <c r="J6315" i="27"/>
  <c r="J6314" i="27"/>
  <c r="J6313" i="27"/>
  <c r="J6312" i="27"/>
  <c r="J6311" i="27"/>
  <c r="J6310" i="27"/>
  <c r="J6309" i="27"/>
  <c r="J6308" i="27"/>
  <c r="J6307" i="27"/>
  <c r="J6306" i="27"/>
  <c r="J6305" i="27"/>
  <c r="J6304" i="27"/>
  <c r="J6303" i="27"/>
  <c r="J6302" i="27"/>
  <c r="J6301" i="27"/>
  <c r="J6300" i="27"/>
  <c r="J6299" i="27"/>
  <c r="J6298" i="27"/>
  <c r="J6297" i="27"/>
  <c r="J6296" i="27"/>
  <c r="J6295" i="27"/>
  <c r="J6294" i="27"/>
  <c r="J6293" i="27"/>
  <c r="J6292" i="27"/>
  <c r="J6291" i="27"/>
  <c r="J6290" i="27"/>
  <c r="J6289" i="27"/>
  <c r="J6288" i="27"/>
  <c r="J6287" i="27"/>
  <c r="J6286" i="27"/>
  <c r="J6285" i="27"/>
  <c r="J6284" i="27"/>
  <c r="J6283" i="27"/>
  <c r="J6282" i="27"/>
  <c r="J6281" i="27"/>
  <c r="J6280" i="27"/>
  <c r="J6279" i="27"/>
  <c r="J6278" i="27"/>
  <c r="J6277" i="27"/>
  <c r="J6276" i="27"/>
  <c r="J6275" i="27"/>
  <c r="J6274" i="27"/>
  <c r="J6273" i="27"/>
  <c r="J6272" i="27"/>
  <c r="J6271" i="27"/>
  <c r="J6270" i="27"/>
  <c r="J6269" i="27"/>
  <c r="J6268" i="27"/>
  <c r="J6267" i="27"/>
  <c r="J6266" i="27"/>
  <c r="J6265" i="27"/>
  <c r="J6264" i="27"/>
  <c r="J6263" i="27"/>
  <c r="J6262" i="27"/>
  <c r="J6261" i="27"/>
  <c r="J6260" i="27"/>
  <c r="J6259" i="27"/>
  <c r="J6258" i="27"/>
  <c r="J6257" i="27"/>
  <c r="J6256" i="27"/>
  <c r="J6255" i="27"/>
  <c r="J6254" i="27"/>
  <c r="J6253" i="27"/>
  <c r="J6252" i="27"/>
  <c r="J6251" i="27"/>
  <c r="J6250" i="27"/>
  <c r="J6249" i="27"/>
  <c r="J6248" i="27"/>
  <c r="J6247" i="27"/>
  <c r="J6246" i="27"/>
  <c r="J6245" i="27"/>
  <c r="J6244" i="27"/>
  <c r="J6243" i="27"/>
  <c r="J6242" i="27"/>
  <c r="J6241" i="27"/>
  <c r="J6240" i="27"/>
  <c r="J6239" i="27"/>
  <c r="J6238" i="27"/>
  <c r="J6237" i="27"/>
  <c r="J6236" i="27"/>
  <c r="J6235" i="27"/>
  <c r="J6234" i="27"/>
  <c r="J6233" i="27"/>
  <c r="J6232" i="27"/>
  <c r="J6231" i="27"/>
  <c r="J6230" i="27"/>
  <c r="J6229" i="27"/>
  <c r="J6228" i="27"/>
  <c r="J6227" i="27"/>
  <c r="J6226" i="27"/>
  <c r="J6225" i="27"/>
  <c r="J6224" i="27"/>
  <c r="J6223" i="27"/>
  <c r="J6222" i="27"/>
  <c r="J6221" i="27"/>
  <c r="J6220" i="27"/>
  <c r="J6219" i="27"/>
  <c r="J6218" i="27"/>
  <c r="J6217" i="27"/>
  <c r="J6216" i="27"/>
  <c r="J6215" i="27"/>
  <c r="J6214" i="27"/>
  <c r="J6213" i="27"/>
  <c r="J6212" i="27"/>
  <c r="J6211" i="27"/>
  <c r="J6210" i="27"/>
  <c r="J6209" i="27"/>
  <c r="J6208" i="27"/>
  <c r="J6207" i="27"/>
  <c r="J6206" i="27"/>
  <c r="J6205" i="27"/>
  <c r="J6204" i="27"/>
  <c r="J6203" i="27"/>
  <c r="J6202" i="27"/>
  <c r="J6201" i="27"/>
  <c r="J6200" i="27"/>
  <c r="J6199" i="27"/>
  <c r="J6198" i="27"/>
  <c r="J6197" i="27"/>
  <c r="J6196" i="27"/>
  <c r="J6195" i="27"/>
  <c r="J6194" i="27"/>
  <c r="J6193" i="27"/>
  <c r="J6192" i="27"/>
  <c r="J6191" i="27"/>
  <c r="J6190" i="27"/>
  <c r="J6189" i="27"/>
  <c r="J6188" i="27"/>
  <c r="J6187" i="27"/>
  <c r="J6186" i="27"/>
  <c r="J6185" i="27"/>
  <c r="J6184" i="27"/>
  <c r="J6183" i="27"/>
  <c r="J6182" i="27"/>
  <c r="J6181" i="27"/>
  <c r="J6180" i="27"/>
  <c r="J6179" i="27"/>
  <c r="J6178" i="27"/>
  <c r="J6177" i="27"/>
  <c r="J6176" i="27"/>
  <c r="J6175" i="27"/>
  <c r="J6174" i="27"/>
  <c r="J6173" i="27"/>
  <c r="J6172" i="27"/>
  <c r="J6171" i="27"/>
  <c r="J6170" i="27"/>
  <c r="J6169" i="27"/>
  <c r="J6168" i="27"/>
  <c r="J6167" i="27"/>
  <c r="J6166" i="27"/>
  <c r="J6165" i="27"/>
  <c r="J6164" i="27"/>
  <c r="J6163" i="27"/>
  <c r="J6162" i="27"/>
  <c r="J6161" i="27"/>
  <c r="J6160" i="27"/>
  <c r="J6159" i="27"/>
  <c r="J6158" i="27"/>
  <c r="J6157" i="27"/>
  <c r="J6156" i="27"/>
  <c r="J6155" i="27"/>
  <c r="J6154" i="27"/>
  <c r="J6153" i="27"/>
  <c r="J6152" i="27"/>
  <c r="J6151" i="27"/>
  <c r="J6150" i="27"/>
  <c r="J6149" i="27"/>
  <c r="J6148" i="27"/>
  <c r="J6147" i="27"/>
  <c r="J6146" i="27"/>
  <c r="J6145" i="27"/>
  <c r="J6144" i="27"/>
  <c r="J6143" i="27"/>
  <c r="J6142" i="27"/>
  <c r="J6141" i="27"/>
  <c r="J6140" i="27"/>
  <c r="J6139" i="27"/>
  <c r="J6138" i="27"/>
  <c r="J6137" i="27"/>
  <c r="J6136" i="27"/>
  <c r="J6135" i="27"/>
  <c r="J6134" i="27"/>
  <c r="J6133" i="27"/>
  <c r="J6132" i="27"/>
  <c r="J6131" i="27"/>
  <c r="J6130" i="27"/>
  <c r="J6129" i="27"/>
  <c r="J6128" i="27"/>
  <c r="J6127" i="27"/>
  <c r="J6126" i="27"/>
  <c r="J6125" i="27"/>
  <c r="J6124" i="27"/>
  <c r="J6123" i="27"/>
  <c r="J6122" i="27"/>
  <c r="J6121" i="27"/>
  <c r="J6120" i="27"/>
  <c r="J6119" i="27"/>
  <c r="J6118" i="27"/>
  <c r="J6117" i="27"/>
  <c r="J6116" i="27"/>
  <c r="J6115" i="27"/>
  <c r="J6114" i="27"/>
  <c r="J6113" i="27"/>
  <c r="J6112" i="27"/>
  <c r="J6111" i="27"/>
  <c r="J6110" i="27"/>
  <c r="J6109" i="27"/>
  <c r="J6108" i="27"/>
  <c r="J6107" i="27"/>
  <c r="J6106" i="27"/>
  <c r="J6105" i="27"/>
  <c r="J6104" i="27"/>
  <c r="J6103" i="27"/>
  <c r="J6102" i="27"/>
  <c r="J6101" i="27"/>
  <c r="J6100" i="27"/>
  <c r="J6099" i="27"/>
  <c r="J6098" i="27"/>
  <c r="J6097" i="27"/>
  <c r="J6096" i="27"/>
  <c r="J6095" i="27"/>
  <c r="J6094" i="27"/>
  <c r="J6093" i="27"/>
  <c r="J6092" i="27"/>
  <c r="J6091" i="27"/>
  <c r="J6090" i="27"/>
  <c r="J6089" i="27"/>
  <c r="J6088" i="27"/>
  <c r="J6087" i="27"/>
  <c r="J6086" i="27"/>
  <c r="J6085" i="27"/>
  <c r="J6084" i="27"/>
  <c r="J6083" i="27"/>
  <c r="J6082" i="27"/>
  <c r="J6081" i="27"/>
  <c r="J6080" i="27"/>
  <c r="J6079" i="27"/>
  <c r="J6078" i="27"/>
  <c r="J6077" i="27"/>
  <c r="J6076" i="27"/>
  <c r="J6075" i="27"/>
  <c r="J6074" i="27"/>
  <c r="J6073" i="27"/>
  <c r="J6072" i="27"/>
  <c r="J6071" i="27"/>
  <c r="J6070" i="27"/>
  <c r="J6069" i="27"/>
  <c r="J6068" i="27"/>
  <c r="J6067" i="27"/>
  <c r="J6066" i="27"/>
  <c r="J6065" i="27"/>
  <c r="J6064" i="27"/>
  <c r="J6063" i="27"/>
  <c r="J6062" i="27"/>
  <c r="J6061" i="27"/>
  <c r="J6060" i="27"/>
  <c r="J6059" i="27"/>
  <c r="J6058" i="27"/>
  <c r="J6057" i="27"/>
  <c r="J6056" i="27"/>
  <c r="J6055" i="27"/>
  <c r="J6054" i="27"/>
  <c r="J6053" i="27"/>
  <c r="J6052" i="27"/>
  <c r="J6051" i="27"/>
  <c r="J6050" i="27"/>
  <c r="J6049" i="27"/>
  <c r="J6048" i="27"/>
  <c r="J6047" i="27"/>
  <c r="J6046" i="27"/>
  <c r="J6045" i="27"/>
  <c r="J6044" i="27"/>
  <c r="J6043" i="27"/>
  <c r="J6042" i="27"/>
  <c r="J6041" i="27"/>
  <c r="J6040" i="27"/>
  <c r="J6039" i="27"/>
  <c r="J6038" i="27"/>
  <c r="J6037" i="27"/>
  <c r="J6036" i="27"/>
  <c r="J6035" i="27"/>
  <c r="J6034" i="27"/>
  <c r="J6033" i="27"/>
  <c r="J6032" i="27"/>
  <c r="J6031" i="27"/>
  <c r="J6030" i="27"/>
  <c r="J6029" i="27"/>
  <c r="J6028" i="27"/>
  <c r="J6027" i="27"/>
  <c r="J6026" i="27"/>
  <c r="J6025" i="27"/>
  <c r="J6024" i="27"/>
  <c r="J6023" i="27"/>
  <c r="J6022" i="27"/>
  <c r="J6021" i="27"/>
  <c r="J6020" i="27"/>
  <c r="J6019" i="27"/>
  <c r="J6018" i="27"/>
  <c r="J6017" i="27"/>
  <c r="J6016" i="27"/>
  <c r="J6015" i="27"/>
  <c r="J6014" i="27"/>
  <c r="J6013" i="27"/>
  <c r="J6012" i="27"/>
  <c r="J6011" i="27"/>
  <c r="J6010" i="27"/>
  <c r="J6009" i="27"/>
  <c r="J6008" i="27"/>
  <c r="J6007" i="27"/>
  <c r="J6006" i="27"/>
  <c r="J6005" i="27"/>
  <c r="J6004" i="27"/>
  <c r="J6003" i="27"/>
  <c r="J6002" i="27"/>
  <c r="J6001" i="27"/>
  <c r="J6000" i="27"/>
  <c r="J5999" i="27"/>
  <c r="J5998" i="27"/>
  <c r="J5997" i="27"/>
  <c r="J5996" i="27"/>
  <c r="J5995" i="27"/>
  <c r="J5994" i="27"/>
  <c r="J5993" i="27"/>
  <c r="J5992" i="27"/>
  <c r="J5991" i="27"/>
  <c r="J5990" i="27"/>
  <c r="J5989" i="27"/>
  <c r="J5988" i="27"/>
  <c r="J5987" i="27"/>
  <c r="J5986" i="27"/>
  <c r="J5985" i="27"/>
  <c r="J5984" i="27"/>
  <c r="J5983" i="27"/>
  <c r="J5982" i="27"/>
  <c r="J5981" i="27"/>
  <c r="J5980" i="27"/>
  <c r="J5979" i="27"/>
  <c r="J5978" i="27"/>
  <c r="J5977" i="27"/>
  <c r="J5976" i="27"/>
  <c r="J5975" i="27"/>
  <c r="J5974" i="27"/>
  <c r="J5973" i="27"/>
  <c r="J5972" i="27"/>
  <c r="J5971" i="27"/>
  <c r="J5970" i="27"/>
  <c r="J5969" i="27"/>
  <c r="J5968" i="27"/>
  <c r="J5967" i="27"/>
  <c r="J5966" i="27"/>
  <c r="J5965" i="27"/>
  <c r="J5964" i="27"/>
  <c r="J5963" i="27"/>
  <c r="J5962" i="27"/>
  <c r="J5961" i="27"/>
  <c r="J5960" i="27"/>
  <c r="J5959" i="27"/>
  <c r="J5958" i="27"/>
  <c r="J5957" i="27"/>
  <c r="J5956" i="27"/>
  <c r="J5955" i="27"/>
  <c r="J5954" i="27"/>
  <c r="J5953" i="27"/>
  <c r="J5952" i="27"/>
  <c r="J5951" i="27"/>
  <c r="J5950" i="27"/>
  <c r="J5949" i="27"/>
  <c r="J5948" i="27"/>
  <c r="J5947" i="27"/>
  <c r="J5946" i="27"/>
  <c r="J5945" i="27"/>
  <c r="J5944" i="27"/>
  <c r="J5943" i="27"/>
  <c r="J5942" i="27"/>
  <c r="J5941" i="27"/>
  <c r="J5940" i="27"/>
  <c r="J5939" i="27"/>
  <c r="J5938" i="27"/>
  <c r="J5937" i="27"/>
  <c r="J5936" i="27"/>
  <c r="J5935" i="27"/>
  <c r="J5934" i="27"/>
  <c r="J5933" i="27"/>
  <c r="J5932" i="27"/>
  <c r="J5931" i="27"/>
  <c r="J5930" i="27"/>
  <c r="J5929" i="27"/>
  <c r="J5928" i="27"/>
  <c r="J5927" i="27"/>
  <c r="J5926" i="27"/>
  <c r="J5925" i="27"/>
  <c r="J5924" i="27"/>
  <c r="J5923" i="27"/>
  <c r="J5922" i="27"/>
  <c r="J5921" i="27"/>
  <c r="J5920" i="27"/>
  <c r="J5919" i="27"/>
  <c r="J5918" i="27"/>
  <c r="J5917" i="27"/>
  <c r="J5916" i="27"/>
  <c r="J5915" i="27"/>
  <c r="J5914" i="27"/>
  <c r="J5913" i="27"/>
  <c r="J5912" i="27"/>
  <c r="J5911" i="27"/>
  <c r="J5910" i="27"/>
  <c r="J5909" i="27"/>
  <c r="J5908" i="27"/>
  <c r="J5907" i="27"/>
  <c r="J5906" i="27"/>
  <c r="J5905" i="27"/>
  <c r="J5904" i="27"/>
  <c r="J5903" i="27"/>
  <c r="J5902" i="27"/>
  <c r="J5901" i="27"/>
  <c r="J5900" i="27"/>
  <c r="J5899" i="27"/>
  <c r="J5898" i="27"/>
  <c r="J5897" i="27"/>
  <c r="J5896" i="27"/>
  <c r="J5895" i="27"/>
  <c r="J5894" i="27"/>
  <c r="J5893" i="27"/>
  <c r="J5892" i="27"/>
  <c r="J5891" i="27"/>
  <c r="J5890" i="27"/>
  <c r="J5889" i="27"/>
  <c r="J5888" i="27"/>
  <c r="J5887" i="27"/>
  <c r="J5886" i="27"/>
  <c r="J5885" i="27"/>
  <c r="J5884" i="27"/>
  <c r="J5883" i="27"/>
  <c r="J5882" i="27"/>
  <c r="J5881" i="27"/>
  <c r="J5880" i="27"/>
  <c r="J5879" i="27"/>
  <c r="J5878" i="27"/>
  <c r="J5877" i="27"/>
  <c r="J5876" i="27"/>
  <c r="J5875" i="27"/>
  <c r="J5874" i="27"/>
  <c r="J5873" i="27"/>
  <c r="J5872" i="27"/>
  <c r="J5871" i="27"/>
  <c r="J5870" i="27"/>
  <c r="J5869" i="27"/>
  <c r="J5868" i="27"/>
  <c r="J5867" i="27"/>
  <c r="J5866" i="27"/>
  <c r="J5865" i="27"/>
  <c r="J5864" i="27"/>
  <c r="J5863" i="27"/>
  <c r="J5862" i="27"/>
  <c r="J5861" i="27"/>
  <c r="J5860" i="27"/>
  <c r="J5859" i="27"/>
  <c r="J5858" i="27"/>
  <c r="J5857" i="27"/>
  <c r="J5856" i="27"/>
  <c r="J5855" i="27"/>
  <c r="J5854" i="27"/>
  <c r="J5853" i="27"/>
  <c r="J5852" i="27"/>
  <c r="J5851" i="27"/>
  <c r="J5850" i="27"/>
  <c r="J5849" i="27"/>
  <c r="J5848" i="27"/>
  <c r="J5847" i="27"/>
  <c r="J5846" i="27"/>
  <c r="J5845" i="27"/>
  <c r="J5844" i="27"/>
  <c r="J5843" i="27"/>
  <c r="J5842" i="27"/>
  <c r="J5841" i="27"/>
  <c r="J5840" i="27"/>
  <c r="J5839" i="27"/>
  <c r="J5838" i="27"/>
  <c r="J5837" i="27"/>
  <c r="J5836" i="27"/>
  <c r="J5835" i="27"/>
  <c r="J5834" i="27"/>
  <c r="J5833" i="27"/>
  <c r="J5832" i="27"/>
  <c r="J5831" i="27"/>
  <c r="J5830" i="27"/>
  <c r="J5829" i="27"/>
  <c r="J5828" i="27"/>
  <c r="J5827" i="27"/>
  <c r="J5826" i="27"/>
  <c r="J5825" i="27"/>
  <c r="J5824" i="27"/>
  <c r="J5823" i="27"/>
  <c r="J5822" i="27"/>
  <c r="J5821" i="27"/>
  <c r="J5820" i="27"/>
  <c r="J5819" i="27"/>
  <c r="J5818" i="27"/>
  <c r="J5817" i="27"/>
  <c r="J5816" i="27"/>
  <c r="J5815" i="27"/>
  <c r="J5814" i="27"/>
  <c r="J5813" i="27"/>
  <c r="J5812" i="27"/>
  <c r="J5811" i="27"/>
  <c r="J5810" i="27"/>
  <c r="J5809" i="27"/>
  <c r="J5808" i="27"/>
  <c r="J5807" i="27"/>
  <c r="J5806" i="27"/>
  <c r="J5805" i="27"/>
  <c r="J5804" i="27"/>
  <c r="J5803" i="27"/>
  <c r="J5802" i="27"/>
  <c r="J5801" i="27"/>
  <c r="J5800" i="27"/>
  <c r="J5799" i="27"/>
  <c r="J5798" i="27"/>
  <c r="J5797" i="27"/>
  <c r="J5796" i="27"/>
  <c r="J5795" i="27"/>
  <c r="J5794" i="27"/>
  <c r="J5793" i="27"/>
  <c r="J5792" i="27"/>
  <c r="J5791" i="27"/>
  <c r="J5790" i="27"/>
  <c r="J5789" i="27"/>
  <c r="J5788" i="27"/>
  <c r="J5787" i="27"/>
  <c r="J5786" i="27"/>
  <c r="J5785" i="27"/>
  <c r="J5784" i="27"/>
  <c r="J5783" i="27"/>
  <c r="J5782" i="27"/>
  <c r="J5781" i="27"/>
  <c r="J5780" i="27"/>
  <c r="J5779" i="27"/>
  <c r="J5778" i="27"/>
  <c r="J5777" i="27"/>
  <c r="J5776" i="27"/>
  <c r="J5775" i="27"/>
  <c r="J5774" i="27"/>
  <c r="J5773" i="27"/>
  <c r="J5772" i="27"/>
  <c r="J5771" i="27"/>
  <c r="J5770" i="27"/>
  <c r="J5769" i="27"/>
  <c r="J5768" i="27"/>
  <c r="J5767" i="27"/>
  <c r="J5766" i="27"/>
  <c r="J5765" i="27"/>
  <c r="J5764" i="27"/>
  <c r="J5763" i="27"/>
  <c r="J5762" i="27"/>
  <c r="J5761" i="27"/>
  <c r="J5760" i="27"/>
  <c r="J5759" i="27"/>
  <c r="J5758" i="27"/>
  <c r="J5757" i="27"/>
  <c r="J5756" i="27"/>
  <c r="J5755" i="27"/>
  <c r="J5754" i="27"/>
  <c r="J5753" i="27"/>
  <c r="J5752" i="27"/>
  <c r="J5751" i="27"/>
  <c r="J5750" i="27"/>
  <c r="J5749" i="27"/>
  <c r="J5748" i="27"/>
  <c r="J5747" i="27"/>
  <c r="J5746" i="27"/>
  <c r="J5745" i="27"/>
  <c r="J5744" i="27"/>
  <c r="J5743" i="27"/>
  <c r="J5742" i="27"/>
  <c r="J5741" i="27"/>
  <c r="J5740" i="27"/>
  <c r="J5739" i="27"/>
  <c r="J5738" i="27"/>
  <c r="J5737" i="27"/>
  <c r="J5736" i="27"/>
  <c r="J5735" i="27"/>
  <c r="J5734" i="27"/>
  <c r="J5733" i="27"/>
  <c r="J5732" i="27"/>
  <c r="J5731" i="27"/>
  <c r="J5730" i="27"/>
  <c r="J5729" i="27"/>
  <c r="J5728" i="27"/>
  <c r="J5727" i="27"/>
  <c r="J5726" i="27"/>
  <c r="J5725" i="27"/>
  <c r="J5724" i="27"/>
  <c r="J5723" i="27"/>
  <c r="J5722" i="27"/>
  <c r="J5721" i="27"/>
  <c r="J5720" i="27"/>
  <c r="J5719" i="27"/>
  <c r="J5718" i="27"/>
  <c r="J5717" i="27"/>
  <c r="J5716" i="27"/>
  <c r="J5715" i="27"/>
  <c r="J5714" i="27"/>
  <c r="J5713" i="27"/>
  <c r="J5712" i="27"/>
  <c r="J5711" i="27"/>
  <c r="J5710" i="27"/>
  <c r="J5709" i="27"/>
  <c r="J5708" i="27"/>
  <c r="J5707" i="27"/>
  <c r="J5706" i="27"/>
  <c r="J5705" i="27"/>
  <c r="J5704" i="27"/>
  <c r="J5703" i="27"/>
  <c r="J5702" i="27"/>
  <c r="J5701" i="27"/>
  <c r="J5700" i="27"/>
  <c r="J5699" i="27"/>
  <c r="J5698" i="27"/>
  <c r="J5697" i="27"/>
  <c r="J5696" i="27"/>
  <c r="J5695" i="27"/>
  <c r="J5694" i="27"/>
  <c r="J5693" i="27"/>
  <c r="J5692" i="27"/>
  <c r="J5691" i="27"/>
  <c r="J5690" i="27"/>
  <c r="J5689" i="27"/>
  <c r="J5688" i="27"/>
  <c r="J5687" i="27"/>
  <c r="J5686" i="27"/>
  <c r="J5685" i="27"/>
  <c r="J5684" i="27"/>
  <c r="J5683" i="27"/>
  <c r="J5682" i="27"/>
  <c r="J5681" i="27"/>
  <c r="J5680" i="27"/>
  <c r="J5679" i="27"/>
  <c r="J5678" i="27"/>
  <c r="J5677" i="27"/>
  <c r="J5676" i="27"/>
  <c r="J5675" i="27"/>
  <c r="J5674" i="27"/>
  <c r="J5673" i="27"/>
  <c r="J5672" i="27"/>
  <c r="J5671" i="27"/>
  <c r="J5670" i="27"/>
  <c r="J5669" i="27"/>
  <c r="J5668" i="27"/>
  <c r="J5667" i="27"/>
  <c r="J5666" i="27"/>
  <c r="J5665" i="27"/>
  <c r="J5664" i="27"/>
  <c r="J5663" i="27"/>
  <c r="J5662" i="27"/>
  <c r="J5661" i="27"/>
  <c r="J5660" i="27"/>
  <c r="J5659" i="27"/>
  <c r="J5658" i="27"/>
  <c r="J5657" i="27"/>
  <c r="J5656" i="27"/>
  <c r="J5655" i="27"/>
  <c r="J5654" i="27"/>
  <c r="J5653" i="27"/>
  <c r="J5652" i="27"/>
  <c r="J5651" i="27"/>
  <c r="J5650" i="27"/>
  <c r="J5649" i="27"/>
  <c r="J5648" i="27"/>
  <c r="J5647" i="27"/>
  <c r="J5646" i="27"/>
  <c r="J5645" i="27"/>
  <c r="J5644" i="27"/>
  <c r="J5643" i="27"/>
  <c r="J5642" i="27"/>
  <c r="J5641" i="27"/>
  <c r="J5640" i="27"/>
  <c r="J5639" i="27"/>
  <c r="J5638" i="27"/>
  <c r="J5637" i="27"/>
  <c r="J5636" i="27"/>
  <c r="J5635" i="27"/>
  <c r="J5634" i="27"/>
  <c r="J5633" i="27"/>
  <c r="J5632" i="27"/>
  <c r="J5631" i="27"/>
  <c r="J5630" i="27"/>
  <c r="J5629" i="27"/>
  <c r="J5628" i="27"/>
  <c r="J5627" i="27"/>
  <c r="J5626" i="27"/>
  <c r="J5625" i="27"/>
  <c r="J5624" i="27"/>
  <c r="J5623" i="27"/>
  <c r="J5622" i="27"/>
  <c r="J5621" i="27"/>
  <c r="J5620" i="27"/>
  <c r="J5619" i="27"/>
  <c r="J5618" i="27"/>
  <c r="J5617" i="27"/>
  <c r="J5616" i="27"/>
  <c r="J5615" i="27"/>
  <c r="J5614" i="27"/>
  <c r="J5613" i="27"/>
  <c r="J5612" i="27"/>
  <c r="J5611" i="27"/>
  <c r="J5610" i="27"/>
  <c r="J5609" i="27"/>
  <c r="J5608" i="27"/>
  <c r="J5607" i="27"/>
  <c r="J5606" i="27"/>
  <c r="J5605" i="27"/>
  <c r="J5604" i="27"/>
  <c r="J5603" i="27"/>
  <c r="J5602" i="27"/>
  <c r="J5601" i="27"/>
  <c r="J5600" i="27"/>
  <c r="J5599" i="27"/>
  <c r="J5598" i="27"/>
  <c r="J5597" i="27"/>
  <c r="J5596" i="27"/>
  <c r="J5595" i="27"/>
  <c r="J5594" i="27"/>
  <c r="J5593" i="27"/>
  <c r="J5592" i="27"/>
  <c r="J5591" i="27"/>
  <c r="J5590" i="27"/>
  <c r="J5589" i="27"/>
  <c r="J5588" i="27"/>
  <c r="J5587" i="27"/>
  <c r="J5586" i="27"/>
  <c r="J5585" i="27"/>
  <c r="J5584" i="27"/>
  <c r="J5583" i="27"/>
  <c r="J5582" i="27"/>
  <c r="J5581" i="27"/>
  <c r="J5580" i="27"/>
  <c r="J5579" i="27"/>
  <c r="J5578" i="27"/>
  <c r="J5577" i="27"/>
  <c r="J5576" i="27"/>
  <c r="J5575" i="27"/>
  <c r="J5574" i="27"/>
  <c r="J5573" i="27"/>
  <c r="J5572" i="27"/>
  <c r="J5571" i="27"/>
  <c r="J5570" i="27"/>
  <c r="J5569" i="27"/>
  <c r="J5568" i="27"/>
  <c r="J5567" i="27"/>
  <c r="J5566" i="27"/>
  <c r="J5565" i="27"/>
  <c r="J5564" i="27"/>
  <c r="J5563" i="27"/>
  <c r="J5562" i="27"/>
  <c r="J5561" i="27"/>
  <c r="J5560" i="27"/>
  <c r="J5559" i="27"/>
  <c r="J5558" i="27"/>
  <c r="J5557" i="27"/>
  <c r="J5556" i="27"/>
  <c r="J5555" i="27"/>
  <c r="J5554" i="27"/>
  <c r="J5553" i="27"/>
  <c r="J5552" i="27"/>
  <c r="J5551" i="27"/>
  <c r="J5550" i="27"/>
  <c r="J5549" i="27"/>
  <c r="J5548" i="27"/>
  <c r="J5547" i="27"/>
  <c r="J5546" i="27"/>
  <c r="J5545" i="27"/>
  <c r="J5544" i="27"/>
  <c r="J5543" i="27"/>
  <c r="J5542" i="27"/>
  <c r="J5541" i="27"/>
  <c r="J5540" i="27"/>
  <c r="J5539" i="27"/>
  <c r="J5538" i="27"/>
  <c r="J5537" i="27"/>
  <c r="J5536" i="27"/>
  <c r="J5535" i="27"/>
  <c r="J5534" i="27"/>
  <c r="J5533" i="27"/>
  <c r="J5532" i="27"/>
  <c r="J5531" i="27"/>
  <c r="J5530" i="27"/>
  <c r="J5529" i="27"/>
  <c r="J5528" i="27"/>
  <c r="J5527" i="27"/>
  <c r="J5526" i="27"/>
  <c r="J5525" i="27"/>
  <c r="J5524" i="27"/>
  <c r="J5523" i="27"/>
  <c r="J5522" i="27"/>
  <c r="J5521" i="27"/>
  <c r="J5520" i="27"/>
  <c r="J5519" i="27"/>
  <c r="J5518" i="27"/>
  <c r="J5517" i="27"/>
  <c r="J5516" i="27"/>
  <c r="J5515" i="27"/>
  <c r="J5514" i="27"/>
  <c r="J5513" i="27"/>
  <c r="J5512" i="27"/>
  <c r="J5511" i="27"/>
  <c r="J5510" i="27"/>
  <c r="J5509" i="27"/>
  <c r="J5508" i="27"/>
  <c r="J5507" i="27"/>
  <c r="J5506" i="27"/>
  <c r="J5505" i="27"/>
  <c r="J5504" i="27"/>
  <c r="J5503" i="27"/>
  <c r="J5502" i="27"/>
  <c r="J5501" i="27"/>
  <c r="J5500" i="27"/>
  <c r="J5499" i="27"/>
  <c r="J5498" i="27"/>
  <c r="J5497" i="27"/>
  <c r="J5496" i="27"/>
  <c r="J5495" i="27"/>
  <c r="J5494" i="27"/>
  <c r="J5493" i="27"/>
  <c r="J5492" i="27"/>
  <c r="J5491" i="27"/>
  <c r="J5490" i="27"/>
  <c r="J5489" i="27"/>
  <c r="J5488" i="27"/>
  <c r="J5487" i="27"/>
  <c r="J5486" i="27"/>
  <c r="J5485" i="27"/>
  <c r="J5484" i="27"/>
  <c r="J5483" i="27"/>
  <c r="J5482" i="27"/>
  <c r="J5481" i="27"/>
  <c r="J5480" i="27"/>
  <c r="J5479" i="27"/>
  <c r="J5478" i="27"/>
  <c r="J5477" i="27"/>
  <c r="J5476" i="27"/>
  <c r="J5475" i="27"/>
  <c r="J5474" i="27"/>
  <c r="J5473" i="27"/>
  <c r="J5472" i="27"/>
  <c r="J5471" i="27"/>
  <c r="J5470" i="27"/>
  <c r="J5469" i="27"/>
  <c r="J5468" i="27"/>
  <c r="J5467" i="27"/>
  <c r="J5466" i="27"/>
  <c r="J5465" i="27"/>
  <c r="J5464" i="27"/>
  <c r="J5463" i="27"/>
  <c r="J5462" i="27"/>
  <c r="J5461" i="27"/>
  <c r="J5460" i="27"/>
  <c r="J5459" i="27"/>
  <c r="J5458" i="27"/>
  <c r="J5457" i="27"/>
  <c r="J5456" i="27"/>
  <c r="J5455" i="27"/>
  <c r="J5454" i="27"/>
  <c r="J5453" i="27"/>
  <c r="J5452" i="27"/>
  <c r="J5451" i="27"/>
  <c r="J5450" i="27"/>
  <c r="J5449" i="27"/>
  <c r="J5448" i="27"/>
  <c r="J5447" i="27"/>
  <c r="J5446" i="27"/>
  <c r="J5445" i="27"/>
  <c r="J5444" i="27"/>
  <c r="J5443" i="27"/>
  <c r="J5442" i="27"/>
  <c r="J5441" i="27"/>
  <c r="J5440" i="27"/>
  <c r="J5439" i="27"/>
  <c r="J5438" i="27"/>
  <c r="J5437" i="27"/>
  <c r="J5436" i="27"/>
  <c r="J5435" i="27"/>
  <c r="J5434" i="27"/>
  <c r="J5433" i="27"/>
  <c r="J5432" i="27"/>
  <c r="J5431" i="27"/>
  <c r="J5430" i="27"/>
  <c r="J5429" i="27"/>
  <c r="J5428" i="27"/>
  <c r="J5427" i="27"/>
  <c r="J5426" i="27"/>
  <c r="J5425" i="27"/>
  <c r="J5424" i="27"/>
  <c r="J5423" i="27"/>
  <c r="J5422" i="27"/>
  <c r="J5421" i="27"/>
  <c r="J5420" i="27"/>
  <c r="J5419" i="27"/>
  <c r="J5418" i="27"/>
  <c r="J5417" i="27"/>
  <c r="J5416" i="27"/>
  <c r="J5415" i="27"/>
  <c r="J5414" i="27"/>
  <c r="J5413" i="27"/>
  <c r="J5412" i="27"/>
  <c r="J5411" i="27"/>
  <c r="J5410" i="27"/>
  <c r="J5409" i="27"/>
  <c r="J5408" i="27"/>
  <c r="J5407" i="27"/>
  <c r="J5406" i="27"/>
  <c r="J5405" i="27"/>
  <c r="J5404" i="27"/>
  <c r="J5403" i="27"/>
  <c r="J5402" i="27"/>
  <c r="J5401" i="27"/>
  <c r="J5400" i="27"/>
  <c r="J5399" i="27"/>
  <c r="J5398" i="27"/>
  <c r="J5397" i="27"/>
  <c r="J5396" i="27"/>
  <c r="J5395" i="27"/>
  <c r="J5394" i="27"/>
  <c r="J5393" i="27"/>
  <c r="J5392" i="27"/>
  <c r="J5391" i="27"/>
  <c r="J5390" i="27"/>
  <c r="J5389" i="27"/>
  <c r="J5388" i="27"/>
  <c r="J5387" i="27"/>
  <c r="J5386" i="27"/>
  <c r="J5385" i="27"/>
  <c r="J5384" i="27"/>
  <c r="J5383" i="27"/>
  <c r="J5382" i="27"/>
  <c r="J5381" i="27"/>
  <c r="J5380" i="27"/>
  <c r="J5379" i="27"/>
  <c r="J5378" i="27"/>
  <c r="J5377" i="27"/>
  <c r="J5376" i="27"/>
  <c r="J5375" i="27"/>
  <c r="J5374" i="27"/>
  <c r="J5373" i="27"/>
  <c r="J5372" i="27"/>
  <c r="J5371" i="27"/>
  <c r="J5370" i="27"/>
  <c r="J5369" i="27"/>
  <c r="J5368" i="27"/>
  <c r="J5367" i="27"/>
  <c r="J5366" i="27"/>
  <c r="J5365" i="27"/>
  <c r="J5364" i="27"/>
  <c r="J5363" i="27"/>
  <c r="J5362" i="27"/>
  <c r="J5361" i="27"/>
  <c r="J5360" i="27"/>
  <c r="J5359" i="27"/>
  <c r="J5358" i="27"/>
  <c r="J5357" i="27"/>
  <c r="J5356" i="27"/>
  <c r="J5355" i="27"/>
  <c r="J5354" i="27"/>
  <c r="J5353" i="27"/>
  <c r="J5352" i="27"/>
  <c r="J5351" i="27"/>
  <c r="J5350" i="27"/>
  <c r="J5349" i="27"/>
  <c r="J5348" i="27"/>
  <c r="J5347" i="27"/>
  <c r="J5346" i="27"/>
  <c r="J5345" i="27"/>
  <c r="J5344" i="27"/>
  <c r="J5343" i="27"/>
  <c r="J5342" i="27"/>
  <c r="J5341" i="27"/>
  <c r="J5340" i="27"/>
  <c r="J5339" i="27"/>
  <c r="J5338" i="27"/>
  <c r="J5337" i="27"/>
  <c r="J5336" i="27"/>
  <c r="J5335" i="27"/>
  <c r="J5334" i="27"/>
  <c r="J5333" i="27"/>
  <c r="J5332" i="27"/>
  <c r="J5331" i="27"/>
  <c r="J5330" i="27"/>
  <c r="J5329" i="27"/>
  <c r="J5328" i="27"/>
  <c r="J5327" i="27"/>
  <c r="J5326" i="27"/>
  <c r="J5325" i="27"/>
  <c r="J5324" i="27"/>
  <c r="J5323" i="27"/>
  <c r="J5322" i="27"/>
  <c r="J5321" i="27"/>
  <c r="J5320" i="27"/>
  <c r="J5319" i="27"/>
  <c r="J5318" i="27"/>
  <c r="J5317" i="27"/>
  <c r="J5316" i="27"/>
  <c r="J5315" i="27"/>
  <c r="J5314" i="27"/>
  <c r="J5313" i="27"/>
  <c r="J5312" i="27"/>
  <c r="J5311" i="27"/>
  <c r="J5310" i="27"/>
  <c r="J5309" i="27"/>
  <c r="J5308" i="27"/>
  <c r="J5307" i="27"/>
  <c r="J5306" i="27"/>
  <c r="J5305" i="27"/>
  <c r="J5304" i="27"/>
  <c r="J5303" i="27"/>
  <c r="J5302" i="27"/>
  <c r="J5301" i="27"/>
  <c r="J5300" i="27"/>
  <c r="J5299" i="27"/>
  <c r="J5298" i="27"/>
  <c r="J5297" i="27"/>
  <c r="J5296" i="27"/>
  <c r="J5295" i="27"/>
  <c r="J5294" i="27"/>
  <c r="J5293" i="27"/>
  <c r="J5292" i="27"/>
  <c r="J5291" i="27"/>
  <c r="J5290" i="27"/>
  <c r="J5289" i="27"/>
  <c r="J5288" i="27"/>
  <c r="J5287" i="27"/>
  <c r="J5286" i="27"/>
  <c r="J5285" i="27"/>
  <c r="J5284" i="27"/>
  <c r="J5283" i="27"/>
  <c r="J5282" i="27"/>
  <c r="J5281" i="27"/>
  <c r="J5280" i="27"/>
  <c r="J5279" i="27"/>
  <c r="J5278" i="27"/>
  <c r="J5277" i="27"/>
  <c r="J5276" i="27"/>
  <c r="J5275" i="27"/>
  <c r="J5274" i="27"/>
  <c r="J5273" i="27"/>
  <c r="J5272" i="27"/>
  <c r="J5271" i="27"/>
  <c r="J5270" i="27"/>
  <c r="J5269" i="27"/>
  <c r="J5268" i="27"/>
  <c r="J5267" i="27"/>
  <c r="J5266" i="27"/>
  <c r="J5265" i="27"/>
  <c r="J5264" i="27"/>
  <c r="J5263" i="27"/>
  <c r="J5262" i="27"/>
  <c r="J5261" i="27"/>
  <c r="J5260" i="27"/>
  <c r="J5259" i="27"/>
  <c r="J5258" i="27"/>
  <c r="J5257" i="27"/>
  <c r="J5256" i="27"/>
  <c r="J5255" i="27"/>
  <c r="J5254" i="27"/>
  <c r="J5253" i="27"/>
  <c r="J5252" i="27"/>
  <c r="J5251" i="27"/>
  <c r="J5250" i="27"/>
  <c r="J5249" i="27"/>
  <c r="J5248" i="27"/>
  <c r="J5247" i="27"/>
  <c r="J5246" i="27"/>
  <c r="J5245" i="27"/>
  <c r="J5244" i="27"/>
  <c r="J5243" i="27"/>
  <c r="J5242" i="27"/>
  <c r="J5241" i="27"/>
  <c r="J5240" i="27"/>
  <c r="J5239" i="27"/>
  <c r="J5238" i="27"/>
  <c r="J5237" i="27"/>
  <c r="J5236" i="27"/>
  <c r="J5235" i="27"/>
  <c r="J5234" i="27"/>
  <c r="J5233" i="27"/>
  <c r="J5232" i="27"/>
  <c r="J5231" i="27"/>
  <c r="J5230" i="27"/>
  <c r="J5229" i="27"/>
  <c r="J5228" i="27"/>
  <c r="J5227" i="27"/>
  <c r="J5226" i="27"/>
  <c r="J5225" i="27"/>
  <c r="J5224" i="27"/>
  <c r="J5223" i="27"/>
  <c r="J5222" i="27"/>
  <c r="J5221" i="27"/>
  <c r="J5220" i="27"/>
  <c r="J5219" i="27"/>
  <c r="J5218" i="27"/>
  <c r="J5217" i="27"/>
  <c r="J5216" i="27"/>
  <c r="J5215" i="27"/>
  <c r="J5214" i="27"/>
  <c r="J5213" i="27"/>
  <c r="J5212" i="27"/>
  <c r="J5211" i="27"/>
  <c r="J5210" i="27"/>
  <c r="J5209" i="27"/>
  <c r="J5208" i="27"/>
  <c r="J5207" i="27"/>
  <c r="J5206" i="27"/>
  <c r="J5205" i="27"/>
  <c r="J5204" i="27"/>
  <c r="J5203" i="27"/>
  <c r="J5202" i="27"/>
  <c r="J5201" i="27"/>
  <c r="J5200" i="27"/>
  <c r="J5199" i="27"/>
  <c r="J5198" i="27"/>
  <c r="J5197" i="27"/>
  <c r="J5196" i="27"/>
  <c r="J5195" i="27"/>
  <c r="J5194" i="27"/>
  <c r="J5193" i="27"/>
  <c r="J5192" i="27"/>
  <c r="J5191" i="27"/>
  <c r="J5190" i="27"/>
  <c r="J5189" i="27"/>
  <c r="J5188" i="27"/>
  <c r="J5187" i="27"/>
  <c r="J5186" i="27"/>
  <c r="J5185" i="27"/>
  <c r="J5184" i="27"/>
  <c r="J5183" i="27"/>
  <c r="J5182" i="27"/>
  <c r="J5181" i="27"/>
  <c r="J5180" i="27"/>
  <c r="J5179" i="27"/>
  <c r="J5178" i="27"/>
  <c r="J5177" i="27"/>
  <c r="J5176" i="27"/>
  <c r="J5175" i="27"/>
  <c r="J5174" i="27"/>
  <c r="J5173" i="27"/>
  <c r="J5172" i="27"/>
  <c r="J5171" i="27"/>
  <c r="J5170" i="27"/>
  <c r="J5169" i="27"/>
  <c r="J5168" i="27"/>
  <c r="J5167" i="27"/>
  <c r="J5166" i="27"/>
  <c r="J5165" i="27"/>
  <c r="J5164" i="27"/>
  <c r="J5163" i="27"/>
  <c r="J5162" i="27"/>
  <c r="J5161" i="27"/>
  <c r="J5160" i="27"/>
  <c r="J5159" i="27"/>
  <c r="J5158" i="27"/>
  <c r="J5157" i="27"/>
  <c r="J5156" i="27"/>
  <c r="J5155" i="27"/>
  <c r="J5154" i="27"/>
  <c r="J5153" i="27"/>
  <c r="J5152" i="27"/>
  <c r="J5151" i="27"/>
  <c r="J5150" i="27"/>
  <c r="J5149" i="27"/>
  <c r="J5148" i="27"/>
  <c r="J5147" i="27"/>
  <c r="J5146" i="27"/>
  <c r="J5145" i="27"/>
  <c r="J5144" i="27"/>
  <c r="J5143" i="27"/>
  <c r="J5142" i="27"/>
  <c r="J5141" i="27"/>
  <c r="J5140" i="27"/>
  <c r="J5139" i="27"/>
  <c r="J5138" i="27"/>
  <c r="J5137" i="27"/>
  <c r="J5136" i="27"/>
  <c r="J5135" i="27"/>
  <c r="J5134" i="27"/>
  <c r="J5133" i="27"/>
  <c r="J5132" i="27"/>
  <c r="J5131" i="27"/>
  <c r="J5130" i="27"/>
  <c r="J5129" i="27"/>
  <c r="J5128" i="27"/>
  <c r="J5127" i="27"/>
  <c r="J5126" i="27"/>
  <c r="J5125" i="27"/>
  <c r="J5124" i="27"/>
  <c r="J5123" i="27"/>
  <c r="J5122" i="27"/>
  <c r="J5121" i="27"/>
  <c r="J5120" i="27"/>
  <c r="J5119" i="27"/>
  <c r="J5118" i="27"/>
  <c r="J5117" i="27"/>
  <c r="J5116" i="27"/>
  <c r="J5115" i="27"/>
  <c r="J5114" i="27"/>
  <c r="J5113" i="27"/>
  <c r="J5112" i="27"/>
  <c r="J5111" i="27"/>
  <c r="J5110" i="27"/>
  <c r="J5109" i="27"/>
  <c r="J5108" i="27"/>
  <c r="J5107" i="27"/>
  <c r="J5106" i="27"/>
  <c r="J5105" i="27"/>
  <c r="J5104" i="27"/>
  <c r="J5103" i="27"/>
  <c r="J5102" i="27"/>
  <c r="J5101" i="27"/>
  <c r="J5100" i="27"/>
  <c r="J5099" i="27"/>
  <c r="J5098" i="27"/>
  <c r="J5097" i="27"/>
  <c r="J5096" i="27"/>
  <c r="J5095" i="27"/>
  <c r="J5094" i="27"/>
  <c r="J5093" i="27"/>
  <c r="J5092" i="27"/>
  <c r="J5091" i="27"/>
  <c r="J5090" i="27"/>
  <c r="J5089" i="27"/>
  <c r="J5088" i="27"/>
  <c r="J5087" i="27"/>
  <c r="J5086" i="27"/>
  <c r="J5085" i="27"/>
  <c r="J5084" i="27"/>
  <c r="J5083" i="27"/>
  <c r="J5082" i="27"/>
  <c r="J5081" i="27"/>
  <c r="J5080" i="27"/>
  <c r="J5079" i="27"/>
  <c r="J5078" i="27"/>
  <c r="J5077" i="27"/>
  <c r="J5076" i="27"/>
  <c r="J5075" i="27"/>
  <c r="J5074" i="27"/>
  <c r="J5073" i="27"/>
  <c r="J5072" i="27"/>
  <c r="J5071" i="27"/>
  <c r="J5070" i="27"/>
  <c r="J5069" i="27"/>
  <c r="J5068" i="27"/>
  <c r="J5067" i="27"/>
  <c r="J5066" i="27"/>
  <c r="J5065" i="27"/>
  <c r="J5064" i="27"/>
  <c r="J5063" i="27"/>
  <c r="J5062" i="27"/>
  <c r="J5061" i="27"/>
  <c r="J5060" i="27"/>
  <c r="J5059" i="27"/>
  <c r="J5058" i="27"/>
  <c r="J5057" i="27"/>
  <c r="J5056" i="27"/>
  <c r="J5055" i="27"/>
  <c r="J5054" i="27"/>
  <c r="J5053" i="27"/>
  <c r="J5052" i="27"/>
  <c r="J5051" i="27"/>
  <c r="J5050" i="27"/>
  <c r="J5049" i="27"/>
  <c r="J5048" i="27"/>
  <c r="J5047" i="27"/>
  <c r="J5046" i="27"/>
  <c r="J5045" i="27"/>
  <c r="J5044" i="27"/>
  <c r="J5043" i="27"/>
  <c r="J5042" i="27"/>
  <c r="J5041" i="27"/>
  <c r="J5040" i="27"/>
  <c r="J5039" i="27"/>
  <c r="J5038" i="27"/>
  <c r="J5037" i="27"/>
  <c r="J5036" i="27"/>
  <c r="J5035" i="27"/>
  <c r="J5034" i="27"/>
  <c r="J5033" i="27"/>
  <c r="J5032" i="27"/>
  <c r="J5031" i="27"/>
  <c r="J5030" i="27"/>
  <c r="J5029" i="27"/>
  <c r="J5028" i="27"/>
  <c r="J5027" i="27"/>
  <c r="J5026" i="27"/>
  <c r="J5025" i="27"/>
  <c r="J5024" i="27"/>
  <c r="J5023" i="27"/>
  <c r="J5022" i="27"/>
  <c r="J5021" i="27"/>
  <c r="J5020" i="27"/>
  <c r="J5019" i="27"/>
  <c r="J5018" i="27"/>
  <c r="J5017" i="27"/>
  <c r="J5016" i="27"/>
  <c r="J5015" i="27"/>
  <c r="J5014" i="27"/>
  <c r="J5013" i="27"/>
  <c r="J5012" i="27"/>
  <c r="J5011" i="27"/>
  <c r="J5010" i="27"/>
  <c r="J5009" i="27"/>
  <c r="J5008" i="27"/>
  <c r="J5007" i="27"/>
  <c r="J5006" i="27"/>
  <c r="J5005" i="27"/>
  <c r="J5004" i="27"/>
  <c r="J5003" i="27"/>
  <c r="J5002" i="27"/>
  <c r="J5001" i="27"/>
  <c r="J5000" i="27"/>
  <c r="J4999" i="27"/>
  <c r="J4998" i="27"/>
  <c r="J4997" i="27"/>
  <c r="J4996" i="27"/>
  <c r="J4995" i="27"/>
  <c r="J4994" i="27"/>
  <c r="J4993" i="27"/>
  <c r="J4992" i="27"/>
  <c r="J4991" i="27"/>
  <c r="J4990" i="27"/>
  <c r="J4989" i="27"/>
  <c r="J4988" i="27"/>
  <c r="J4987" i="27"/>
  <c r="J4986" i="27"/>
  <c r="J4985" i="27"/>
  <c r="J4984" i="27"/>
  <c r="J4983" i="27"/>
  <c r="J4982" i="27"/>
  <c r="J4981" i="27"/>
  <c r="J4980" i="27"/>
  <c r="J4979" i="27"/>
  <c r="J4978" i="27"/>
  <c r="J4977" i="27"/>
  <c r="J4976" i="27"/>
  <c r="J4975" i="27"/>
  <c r="J4974" i="27"/>
  <c r="J4973" i="27"/>
  <c r="J4972" i="27"/>
  <c r="J4971" i="27"/>
  <c r="J4970" i="27"/>
  <c r="J4969" i="27"/>
  <c r="J4968" i="27"/>
  <c r="J4967" i="27"/>
  <c r="J4966" i="27"/>
  <c r="J4965" i="27"/>
  <c r="J4964" i="27"/>
  <c r="J4963" i="27"/>
  <c r="J4962" i="27"/>
  <c r="J4961" i="27"/>
  <c r="J4960" i="27"/>
  <c r="J4959" i="27"/>
  <c r="J4958" i="27"/>
  <c r="J4957" i="27"/>
  <c r="J4956" i="27"/>
  <c r="J4955" i="27"/>
  <c r="J4954" i="27"/>
  <c r="J4953" i="27"/>
  <c r="J4952" i="27"/>
  <c r="J4951" i="27"/>
  <c r="J4950" i="27"/>
  <c r="J4949" i="27"/>
  <c r="J4948" i="27"/>
  <c r="J4947" i="27"/>
  <c r="J4946" i="27"/>
  <c r="J4945" i="27"/>
  <c r="J4944" i="27"/>
  <c r="J4943" i="27"/>
  <c r="J4942" i="27"/>
  <c r="J4941" i="27"/>
  <c r="J4940" i="27"/>
  <c r="J4939" i="27"/>
  <c r="J4938" i="27"/>
  <c r="J4937" i="27"/>
  <c r="J4936" i="27"/>
  <c r="J4935" i="27"/>
  <c r="J4934" i="27"/>
  <c r="J4933" i="27"/>
  <c r="J4932" i="27"/>
  <c r="J4931" i="27"/>
  <c r="J4930" i="27"/>
  <c r="J4929" i="27"/>
  <c r="J4928" i="27"/>
  <c r="J4927" i="27"/>
  <c r="J4926" i="27"/>
  <c r="J4925" i="27"/>
  <c r="J4924" i="27"/>
  <c r="J4923" i="27"/>
  <c r="J4922" i="27"/>
  <c r="J4921" i="27"/>
  <c r="J4920" i="27"/>
  <c r="J4919" i="27"/>
  <c r="J4918" i="27"/>
  <c r="J4917" i="27"/>
  <c r="J4916" i="27"/>
  <c r="J4915" i="27"/>
  <c r="J4914" i="27"/>
  <c r="J4913" i="27"/>
  <c r="J4912" i="27"/>
  <c r="J4911" i="27"/>
  <c r="J4910" i="27"/>
  <c r="J4909" i="27"/>
  <c r="J4908" i="27"/>
  <c r="J4907" i="27"/>
  <c r="J4906" i="27"/>
  <c r="J4905" i="27"/>
  <c r="J4904" i="27"/>
  <c r="J4903" i="27"/>
  <c r="J4902" i="27"/>
  <c r="J4901" i="27"/>
  <c r="J4900" i="27"/>
  <c r="J4899" i="27"/>
  <c r="J4898" i="27"/>
  <c r="J4897" i="27"/>
  <c r="J4896" i="27"/>
  <c r="J4895" i="27"/>
  <c r="J4894" i="27"/>
  <c r="J4893" i="27"/>
  <c r="J4892" i="27"/>
  <c r="J4891" i="27"/>
  <c r="J4890" i="27"/>
  <c r="J4889" i="27"/>
  <c r="J4888" i="27"/>
  <c r="J4887" i="27"/>
  <c r="J4886" i="27"/>
  <c r="J4885" i="27"/>
  <c r="J4884" i="27"/>
  <c r="J4883" i="27"/>
  <c r="J4882" i="27"/>
  <c r="J4881" i="27"/>
  <c r="J4880" i="27"/>
  <c r="J4879" i="27"/>
  <c r="J4878" i="27"/>
  <c r="J4877" i="27"/>
  <c r="J4876" i="27"/>
  <c r="J4875" i="27"/>
  <c r="J4874" i="27"/>
  <c r="J4873" i="27"/>
  <c r="J4872" i="27"/>
  <c r="J4871" i="27"/>
  <c r="J4870" i="27"/>
  <c r="J4869" i="27"/>
  <c r="J4868" i="27"/>
  <c r="J4867" i="27"/>
  <c r="J4866" i="27"/>
  <c r="J4865" i="27"/>
  <c r="J4864" i="27"/>
  <c r="J4863" i="27"/>
  <c r="J4862" i="27"/>
  <c r="J4861" i="27"/>
  <c r="J4860" i="27"/>
  <c r="J4859" i="27"/>
  <c r="J4858" i="27"/>
  <c r="J4857" i="27"/>
  <c r="J4856" i="27"/>
  <c r="J4855" i="27"/>
  <c r="J4854" i="27"/>
  <c r="J4853" i="27"/>
  <c r="J4852" i="27"/>
  <c r="J4851" i="27"/>
  <c r="J4850" i="27"/>
  <c r="J4849" i="27"/>
  <c r="J4848" i="27"/>
  <c r="J4847" i="27"/>
  <c r="J4846" i="27"/>
  <c r="J4845" i="27"/>
  <c r="J4844" i="27"/>
  <c r="J4843" i="27"/>
  <c r="J4842" i="27"/>
  <c r="J4841" i="27"/>
  <c r="J4840" i="27"/>
  <c r="J4839" i="27"/>
  <c r="J4838" i="27"/>
  <c r="J4837" i="27"/>
  <c r="J4836" i="27"/>
  <c r="J4835" i="27"/>
  <c r="J4834" i="27"/>
  <c r="J4833" i="27"/>
  <c r="J4832" i="27"/>
  <c r="J4831" i="27"/>
  <c r="J4830" i="27"/>
  <c r="J4829" i="27"/>
  <c r="J4828" i="27"/>
  <c r="J4827" i="27"/>
  <c r="J4826" i="27"/>
  <c r="J4825" i="27"/>
  <c r="J4824" i="27"/>
  <c r="J4823" i="27"/>
  <c r="J4822" i="27"/>
  <c r="J4821" i="27"/>
  <c r="J4820" i="27"/>
  <c r="J4819" i="27"/>
  <c r="J4818" i="27"/>
  <c r="J4817" i="27"/>
  <c r="J4816" i="27"/>
  <c r="J4815" i="27"/>
  <c r="J4814" i="27"/>
  <c r="J4813" i="27"/>
  <c r="J4812" i="27"/>
  <c r="J4811" i="27"/>
  <c r="J4810" i="27"/>
  <c r="J4809" i="27"/>
  <c r="J4808" i="27"/>
  <c r="J4807" i="27"/>
  <c r="J4806" i="27"/>
  <c r="J4805" i="27"/>
  <c r="J4804" i="27"/>
  <c r="J4803" i="27"/>
  <c r="J4802" i="27"/>
  <c r="J4801" i="27"/>
  <c r="J4800" i="27"/>
  <c r="J4799" i="27"/>
  <c r="J4798" i="27"/>
  <c r="J4797" i="27"/>
  <c r="J4796" i="27"/>
  <c r="J4795" i="27"/>
  <c r="J4794" i="27"/>
  <c r="J4793" i="27"/>
  <c r="J4792" i="27"/>
  <c r="J4791" i="27"/>
  <c r="J4790" i="27"/>
  <c r="J4789" i="27"/>
  <c r="J4788" i="27"/>
  <c r="J4787" i="27"/>
  <c r="J4786" i="27"/>
  <c r="J4785" i="27"/>
  <c r="J4784" i="27"/>
  <c r="J4783" i="27"/>
  <c r="J4782" i="27"/>
  <c r="J4781" i="27"/>
  <c r="J4780" i="27"/>
  <c r="J4779" i="27"/>
  <c r="J4778" i="27"/>
  <c r="J4777" i="27"/>
  <c r="J4776" i="27"/>
  <c r="J4775" i="27"/>
  <c r="J4774" i="27"/>
  <c r="J4773" i="27"/>
  <c r="J4772" i="27"/>
  <c r="J4771" i="27"/>
  <c r="J4770" i="27"/>
  <c r="J4769" i="27"/>
  <c r="J4768" i="27"/>
  <c r="J4767" i="27"/>
  <c r="J4766" i="27"/>
  <c r="J4765" i="27"/>
  <c r="J4764" i="27"/>
  <c r="J4763" i="27"/>
  <c r="J4762" i="27"/>
  <c r="J4761" i="27"/>
  <c r="J4760" i="27"/>
  <c r="J4759" i="27"/>
  <c r="J4758" i="27"/>
  <c r="J4757" i="27"/>
  <c r="J4756" i="27"/>
  <c r="J4755" i="27"/>
  <c r="J4754" i="27"/>
  <c r="J4753" i="27"/>
  <c r="J4752" i="27"/>
  <c r="J4751" i="27"/>
  <c r="J4750" i="27"/>
  <c r="J4749" i="27"/>
  <c r="J4748" i="27"/>
  <c r="J4747" i="27"/>
  <c r="J4746" i="27"/>
  <c r="J4745" i="27"/>
  <c r="J4744" i="27"/>
  <c r="J4743" i="27"/>
  <c r="J4742" i="27"/>
  <c r="J4741" i="27"/>
  <c r="J4740" i="27"/>
  <c r="J4739" i="27"/>
  <c r="J4738" i="27"/>
  <c r="J4737" i="27"/>
  <c r="J4736" i="27"/>
  <c r="J4735" i="27"/>
  <c r="J4734" i="27"/>
  <c r="J4733" i="27"/>
  <c r="J4732" i="27"/>
  <c r="J4731" i="27"/>
  <c r="J4730" i="27"/>
  <c r="J4729" i="27"/>
  <c r="J4728" i="27"/>
  <c r="J4727" i="27"/>
  <c r="J4726" i="27"/>
  <c r="J4725" i="27"/>
  <c r="J4724" i="27"/>
  <c r="J4723" i="27"/>
  <c r="J4722" i="27"/>
  <c r="J4721" i="27"/>
  <c r="J4720" i="27"/>
  <c r="J4719" i="27"/>
  <c r="J4718" i="27"/>
  <c r="J4717" i="27"/>
  <c r="J4716" i="27"/>
  <c r="J4715" i="27"/>
  <c r="J4714" i="27"/>
  <c r="J4713" i="27"/>
  <c r="J4712" i="27"/>
  <c r="J4711" i="27"/>
  <c r="J4710" i="27"/>
  <c r="J4709" i="27"/>
  <c r="J4708" i="27"/>
  <c r="J4707" i="27"/>
  <c r="J4706" i="27"/>
  <c r="J4705" i="27"/>
  <c r="J4704" i="27"/>
  <c r="J4703" i="27"/>
  <c r="J4702" i="27"/>
  <c r="J4701" i="27"/>
  <c r="J4700" i="27"/>
  <c r="J4699" i="27"/>
  <c r="J4698" i="27"/>
  <c r="J4697" i="27"/>
  <c r="J4696" i="27"/>
  <c r="J4695" i="27"/>
  <c r="J4694" i="27"/>
  <c r="J4693" i="27"/>
  <c r="J4692" i="27"/>
  <c r="J4691" i="27"/>
  <c r="J4690" i="27"/>
  <c r="J4689" i="27"/>
  <c r="J4688" i="27"/>
  <c r="J4687" i="27"/>
  <c r="J4686" i="27"/>
  <c r="J4685" i="27"/>
  <c r="J4684" i="27"/>
  <c r="J4683" i="27"/>
  <c r="J4682" i="27"/>
  <c r="J4681" i="27"/>
  <c r="J4680" i="27"/>
  <c r="J4679" i="27"/>
  <c r="J4678" i="27"/>
  <c r="J4677" i="27"/>
  <c r="J4676" i="27"/>
  <c r="J4675" i="27"/>
  <c r="J4674" i="27"/>
  <c r="J4673" i="27"/>
  <c r="J4672" i="27"/>
  <c r="J4671" i="27"/>
  <c r="J4670" i="27"/>
  <c r="J4669" i="27"/>
  <c r="J4668" i="27"/>
  <c r="J4667" i="27"/>
  <c r="J4666" i="27"/>
  <c r="J4665" i="27"/>
  <c r="J4664" i="27"/>
  <c r="J4663" i="27"/>
  <c r="J4662" i="27"/>
  <c r="J4661" i="27"/>
  <c r="J4660" i="27"/>
  <c r="J4659" i="27"/>
  <c r="J4658" i="27"/>
  <c r="J4657" i="27"/>
  <c r="J4656" i="27"/>
  <c r="J4655" i="27"/>
  <c r="J4654" i="27"/>
  <c r="J4653" i="27"/>
  <c r="J4652" i="27"/>
  <c r="J4651" i="27"/>
  <c r="J4650" i="27"/>
  <c r="J4649" i="27"/>
  <c r="J4648" i="27"/>
  <c r="J4647" i="27"/>
  <c r="J4646" i="27"/>
  <c r="J4645" i="27"/>
  <c r="J4644" i="27"/>
  <c r="J4643" i="27"/>
  <c r="J4642" i="27"/>
  <c r="J4641" i="27"/>
  <c r="J4640" i="27"/>
  <c r="J4639" i="27"/>
  <c r="J4638" i="27"/>
  <c r="J4637" i="27"/>
  <c r="J4636" i="27"/>
  <c r="J4635" i="27"/>
  <c r="J4634" i="27"/>
  <c r="J4633" i="27"/>
  <c r="J4632" i="27"/>
  <c r="J4631" i="27"/>
  <c r="J4630" i="27"/>
  <c r="J4629" i="27"/>
  <c r="J4628" i="27"/>
  <c r="J4627" i="27"/>
  <c r="J4626" i="27"/>
  <c r="J4625" i="27"/>
  <c r="J4624" i="27"/>
  <c r="J4623" i="27"/>
  <c r="J4622" i="27"/>
  <c r="J4621" i="27"/>
  <c r="J4620" i="27"/>
  <c r="J4619" i="27"/>
  <c r="J4618" i="27"/>
  <c r="J4617" i="27"/>
  <c r="J4616" i="27"/>
  <c r="J4615" i="27"/>
  <c r="J4614" i="27"/>
  <c r="J4613" i="27"/>
  <c r="J4612" i="27"/>
  <c r="J4611" i="27"/>
  <c r="J4610" i="27"/>
  <c r="J4609" i="27"/>
  <c r="J4608" i="27"/>
  <c r="J4607" i="27"/>
  <c r="J4606" i="27"/>
  <c r="J4605" i="27"/>
  <c r="J4604" i="27"/>
  <c r="J4603" i="27"/>
  <c r="J4602" i="27"/>
  <c r="J4601" i="27"/>
  <c r="J4600" i="27"/>
  <c r="J4599" i="27"/>
  <c r="J4598" i="27"/>
  <c r="J4597" i="27"/>
  <c r="J4596" i="27"/>
  <c r="J4595" i="27"/>
  <c r="J4594" i="27"/>
  <c r="J4593" i="27"/>
  <c r="J4592" i="27"/>
  <c r="J4591" i="27"/>
  <c r="J4590" i="27"/>
  <c r="J4589" i="27"/>
  <c r="J4588" i="27"/>
  <c r="J4587" i="27"/>
  <c r="J4586" i="27"/>
  <c r="J4585" i="27"/>
  <c r="J4584" i="27"/>
  <c r="J4583" i="27"/>
  <c r="J4582" i="27"/>
  <c r="J4581" i="27"/>
  <c r="J4580" i="27"/>
  <c r="J4579" i="27"/>
  <c r="J4578" i="27"/>
  <c r="J4577" i="27"/>
  <c r="J4576" i="27"/>
  <c r="J4575" i="27"/>
  <c r="J4574" i="27"/>
  <c r="J4573" i="27"/>
  <c r="J4572" i="27"/>
  <c r="J4571" i="27"/>
  <c r="J4570" i="27"/>
  <c r="J4569" i="27"/>
  <c r="J4568" i="27"/>
  <c r="J4567" i="27"/>
  <c r="J4566" i="27"/>
  <c r="J4565" i="27"/>
  <c r="J4564" i="27"/>
  <c r="J4563" i="27"/>
  <c r="J4562" i="27"/>
  <c r="J4561" i="27"/>
  <c r="J4560" i="27"/>
  <c r="J4559" i="27"/>
  <c r="J4558" i="27"/>
  <c r="J4557" i="27"/>
  <c r="J4556" i="27"/>
  <c r="J4555" i="27"/>
  <c r="J4554" i="27"/>
  <c r="J4553" i="27"/>
  <c r="J4552" i="27"/>
  <c r="J4551" i="27"/>
  <c r="J4550" i="27"/>
  <c r="J4549" i="27"/>
  <c r="J4548" i="27"/>
  <c r="J4547" i="27"/>
  <c r="J4546" i="27"/>
  <c r="J4545" i="27"/>
  <c r="J4544" i="27"/>
  <c r="J4543" i="27"/>
  <c r="J4542" i="27"/>
  <c r="J4541" i="27"/>
  <c r="J4540" i="27"/>
  <c r="J4539" i="27"/>
  <c r="J4538" i="27"/>
  <c r="J4537" i="27"/>
  <c r="J4536" i="27"/>
  <c r="J4535" i="27"/>
  <c r="J4534" i="27"/>
  <c r="J4533" i="27"/>
  <c r="J4532" i="27"/>
  <c r="J4531" i="27"/>
  <c r="J4530" i="27"/>
  <c r="J4529" i="27"/>
  <c r="J4528" i="27"/>
  <c r="J4527" i="27"/>
  <c r="J4526" i="27"/>
  <c r="J4525" i="27"/>
  <c r="J4524" i="27"/>
  <c r="J4523" i="27"/>
  <c r="J4522" i="27"/>
  <c r="J4521" i="27"/>
  <c r="J4520" i="27"/>
  <c r="J4519" i="27"/>
  <c r="J4518" i="27"/>
  <c r="J4517" i="27"/>
  <c r="J4516" i="27"/>
  <c r="J4515" i="27"/>
  <c r="J4514" i="27"/>
  <c r="J4513" i="27"/>
  <c r="J4512" i="27"/>
  <c r="J4511" i="27"/>
  <c r="J4510" i="27"/>
  <c r="J4509" i="27"/>
  <c r="J4508" i="27"/>
  <c r="J4507" i="27"/>
  <c r="J4506" i="27"/>
  <c r="J4505" i="27"/>
  <c r="J4504" i="27"/>
  <c r="J4503" i="27"/>
  <c r="J4502" i="27"/>
  <c r="J4501" i="27"/>
  <c r="J4500" i="27"/>
  <c r="J4499" i="27"/>
  <c r="J4498" i="27"/>
  <c r="J4497" i="27"/>
  <c r="J4496" i="27"/>
  <c r="J4495" i="27"/>
  <c r="J4494" i="27"/>
  <c r="J4493" i="27"/>
  <c r="J4492" i="27"/>
  <c r="J4491" i="27"/>
  <c r="J4490" i="27"/>
  <c r="J4489" i="27"/>
  <c r="J4488" i="27"/>
  <c r="J4487" i="27"/>
  <c r="J4486" i="27"/>
  <c r="J4485" i="27"/>
  <c r="J4484" i="27"/>
  <c r="J4483" i="27"/>
  <c r="J4482" i="27"/>
  <c r="J4481" i="27"/>
  <c r="J4480" i="27"/>
  <c r="J4479" i="27"/>
  <c r="J4478" i="27"/>
  <c r="J4477" i="27"/>
  <c r="J4476" i="27"/>
  <c r="J4475" i="27"/>
  <c r="J4474" i="27"/>
  <c r="J4473" i="27"/>
  <c r="J4472" i="27"/>
  <c r="J4471" i="27"/>
  <c r="J4470" i="27"/>
  <c r="J4469" i="27"/>
  <c r="J4468" i="27"/>
  <c r="J4467" i="27"/>
  <c r="J4466" i="27"/>
  <c r="J4465" i="27"/>
  <c r="J4464" i="27"/>
  <c r="J4463" i="27"/>
  <c r="J4462" i="27"/>
  <c r="J4461" i="27"/>
  <c r="J4460" i="27"/>
  <c r="J4459" i="27"/>
  <c r="J4458" i="27"/>
  <c r="J4457" i="27"/>
  <c r="J4456" i="27"/>
  <c r="J4455" i="27"/>
  <c r="J4454" i="27"/>
  <c r="J4453" i="27"/>
  <c r="J4452" i="27"/>
  <c r="J4451" i="27"/>
  <c r="J4450" i="27"/>
  <c r="J4449" i="27"/>
  <c r="J4448" i="27"/>
  <c r="J4447" i="27"/>
  <c r="J4446" i="27"/>
  <c r="J4445" i="27"/>
  <c r="J4444" i="27"/>
  <c r="J4443" i="27"/>
  <c r="J4442" i="27"/>
  <c r="J4441" i="27"/>
  <c r="J4440" i="27"/>
  <c r="J4439" i="27"/>
  <c r="J4438" i="27"/>
  <c r="J4437" i="27"/>
  <c r="J4436" i="27"/>
  <c r="J4435" i="27"/>
  <c r="J4434" i="27"/>
  <c r="J4433" i="27"/>
  <c r="J4432" i="27"/>
  <c r="J4431" i="27"/>
  <c r="J4430" i="27"/>
  <c r="J4429" i="27"/>
  <c r="J4428" i="27"/>
  <c r="J4427" i="27"/>
  <c r="J4426" i="27"/>
  <c r="J4425" i="27"/>
  <c r="J4424" i="27"/>
  <c r="J4423" i="27"/>
  <c r="J4422" i="27"/>
  <c r="J4421" i="27"/>
  <c r="J4420" i="27"/>
  <c r="J4419" i="27"/>
  <c r="J4418" i="27"/>
  <c r="J4417" i="27"/>
  <c r="J4416" i="27"/>
  <c r="J4415" i="27"/>
  <c r="J4414" i="27"/>
  <c r="J4413" i="27"/>
  <c r="J4412" i="27"/>
  <c r="J4411" i="27"/>
  <c r="J4410" i="27"/>
  <c r="J4409" i="27"/>
  <c r="J4408" i="27"/>
  <c r="J4407" i="27"/>
  <c r="J4406" i="27"/>
  <c r="J4405" i="27"/>
  <c r="J4404" i="27"/>
  <c r="J4403" i="27"/>
  <c r="J4402" i="27"/>
  <c r="J4401" i="27"/>
  <c r="J4400" i="27"/>
  <c r="J4399" i="27"/>
  <c r="J4398" i="27"/>
  <c r="J4397" i="27"/>
  <c r="J4396" i="27"/>
  <c r="J4395" i="27"/>
  <c r="J4394" i="27"/>
  <c r="J4393" i="27"/>
  <c r="J4392" i="27"/>
  <c r="J4391" i="27"/>
  <c r="J4390" i="27"/>
  <c r="J4389" i="27"/>
  <c r="J4388" i="27"/>
  <c r="J4387" i="27"/>
  <c r="J4386" i="27"/>
  <c r="J4385" i="27"/>
  <c r="J4384" i="27"/>
  <c r="J4383" i="27"/>
  <c r="J4382" i="27"/>
  <c r="J4381" i="27"/>
  <c r="J4380" i="27"/>
  <c r="J4379" i="27"/>
  <c r="J4378" i="27"/>
  <c r="J4377" i="27"/>
  <c r="J4376" i="27"/>
  <c r="J4375" i="27"/>
  <c r="J4374" i="27"/>
  <c r="J4373" i="27"/>
  <c r="J4372" i="27"/>
  <c r="J4371" i="27"/>
  <c r="J4370" i="27"/>
  <c r="J4369" i="27"/>
  <c r="J4368" i="27"/>
  <c r="J4367" i="27"/>
  <c r="J4366" i="27"/>
  <c r="J4365" i="27"/>
  <c r="J4364" i="27"/>
  <c r="J4363" i="27"/>
  <c r="J4362" i="27"/>
  <c r="J4361" i="27"/>
  <c r="J4360" i="27"/>
  <c r="J4359" i="27"/>
  <c r="J4358" i="27"/>
  <c r="J4357" i="27"/>
  <c r="J4356" i="27"/>
  <c r="J4355" i="27"/>
  <c r="J4354" i="27"/>
  <c r="J4353" i="27"/>
  <c r="J4352" i="27"/>
  <c r="J4351" i="27"/>
  <c r="J4350" i="27"/>
  <c r="J4349" i="27"/>
  <c r="J4348" i="27"/>
  <c r="J4347" i="27"/>
  <c r="J4346" i="27"/>
  <c r="J4345" i="27"/>
  <c r="J4344" i="27"/>
  <c r="J4343" i="27"/>
  <c r="J4342" i="27"/>
  <c r="J4341" i="27"/>
  <c r="J4340" i="27"/>
  <c r="J4339" i="27"/>
  <c r="J4338" i="27"/>
  <c r="J4337" i="27"/>
  <c r="J4336" i="27"/>
  <c r="J4335" i="27"/>
  <c r="J4334" i="27"/>
  <c r="J4333" i="27"/>
  <c r="J4332" i="27"/>
  <c r="J4331" i="27"/>
  <c r="J4330" i="27"/>
  <c r="J4329" i="27"/>
  <c r="J4328" i="27"/>
  <c r="J4327" i="27"/>
  <c r="J4326" i="27"/>
  <c r="J4325" i="27"/>
  <c r="J4324" i="27"/>
  <c r="J4323" i="27"/>
  <c r="J4322" i="27"/>
  <c r="J4321" i="27"/>
  <c r="J4320" i="27"/>
  <c r="J4319" i="27"/>
  <c r="J4318" i="27"/>
  <c r="J4317" i="27"/>
  <c r="J4316" i="27"/>
  <c r="J4315" i="27"/>
  <c r="J4314" i="27"/>
  <c r="J4313" i="27"/>
  <c r="J4312" i="27"/>
  <c r="J4311" i="27"/>
  <c r="J4310" i="27"/>
  <c r="J4309" i="27"/>
  <c r="J4308" i="27"/>
  <c r="J4307" i="27"/>
  <c r="J4306" i="27"/>
  <c r="J4305" i="27"/>
  <c r="J4304" i="27"/>
  <c r="J4303" i="27"/>
  <c r="J4302" i="27"/>
  <c r="J4301" i="27"/>
  <c r="J4300" i="27"/>
  <c r="J4299" i="27"/>
  <c r="J4298" i="27"/>
  <c r="J4297" i="27"/>
  <c r="J4296" i="27"/>
  <c r="J4295" i="27"/>
  <c r="J4294" i="27"/>
  <c r="J4293" i="27"/>
  <c r="J4292" i="27"/>
  <c r="J4291" i="27"/>
  <c r="J4290" i="27"/>
  <c r="J4289" i="27"/>
  <c r="J4288" i="27"/>
  <c r="J4287" i="27"/>
  <c r="J4286" i="27"/>
  <c r="J4285" i="27"/>
  <c r="J4284" i="27"/>
  <c r="J4283" i="27"/>
  <c r="J4282" i="27"/>
  <c r="J4281" i="27"/>
  <c r="J4280" i="27"/>
  <c r="J4279" i="27"/>
  <c r="J4278" i="27"/>
  <c r="J4277" i="27"/>
  <c r="J4276" i="27"/>
  <c r="J4275" i="27"/>
  <c r="J4274" i="27"/>
  <c r="J4273" i="27"/>
  <c r="J4272" i="27"/>
  <c r="J4271" i="27"/>
  <c r="J4270" i="27"/>
  <c r="J4269" i="27"/>
  <c r="J4268" i="27"/>
  <c r="J4267" i="27"/>
  <c r="J4266" i="27"/>
  <c r="J4265" i="27"/>
  <c r="J4264" i="27"/>
  <c r="J4263" i="27"/>
  <c r="J4262" i="27"/>
  <c r="J4261" i="27"/>
  <c r="J4260" i="27"/>
  <c r="J4259" i="27"/>
  <c r="J4258" i="27"/>
  <c r="J4257" i="27"/>
  <c r="J4256" i="27"/>
  <c r="J4255" i="27"/>
  <c r="J4254" i="27"/>
  <c r="J4253" i="27"/>
  <c r="J4252" i="27"/>
  <c r="J4251" i="27"/>
  <c r="J4250" i="27"/>
  <c r="J4249" i="27"/>
  <c r="J4248" i="27"/>
  <c r="J4247" i="27"/>
  <c r="J4246" i="27"/>
  <c r="J4245" i="27"/>
  <c r="J4244" i="27"/>
  <c r="J4243" i="27"/>
  <c r="J4242" i="27"/>
  <c r="J4241" i="27"/>
  <c r="J4240" i="27"/>
  <c r="J4239" i="27"/>
  <c r="J4238" i="27"/>
  <c r="J4237" i="27"/>
  <c r="J4236" i="27"/>
  <c r="J4235" i="27"/>
  <c r="J4234" i="27"/>
  <c r="J4233" i="27"/>
  <c r="J4232" i="27"/>
  <c r="J4231" i="27"/>
  <c r="J4230" i="27"/>
  <c r="J4229" i="27"/>
  <c r="J4228" i="27"/>
  <c r="J4227" i="27"/>
  <c r="J4226" i="27"/>
  <c r="J4225" i="27"/>
  <c r="J4224" i="27"/>
  <c r="J4223" i="27"/>
  <c r="J4222" i="27"/>
  <c r="J4221" i="27"/>
  <c r="J4220" i="27"/>
  <c r="J4219" i="27"/>
  <c r="J4218" i="27"/>
  <c r="J4217" i="27"/>
  <c r="J4216" i="27"/>
  <c r="J4215" i="27"/>
  <c r="J4214" i="27"/>
  <c r="J4213" i="27"/>
  <c r="J4212" i="27"/>
  <c r="J4211" i="27"/>
  <c r="J4210" i="27"/>
  <c r="J4209" i="27"/>
  <c r="J4208" i="27"/>
  <c r="J4207" i="27"/>
  <c r="J4206" i="27"/>
  <c r="J4205" i="27"/>
  <c r="J4204" i="27"/>
  <c r="J4203" i="27"/>
  <c r="J4202" i="27"/>
  <c r="J4201" i="27"/>
  <c r="J4200" i="27"/>
  <c r="J4199" i="27"/>
  <c r="J4198" i="27"/>
  <c r="J4197" i="27"/>
  <c r="J4196" i="27"/>
  <c r="J4195" i="27"/>
  <c r="J4194" i="27"/>
  <c r="J4193" i="27"/>
  <c r="J4192" i="27"/>
  <c r="J4191" i="27"/>
  <c r="J4190" i="27"/>
  <c r="J4189" i="27"/>
  <c r="J4188" i="27"/>
  <c r="J4187" i="27"/>
  <c r="J4186" i="27"/>
  <c r="J4185" i="27"/>
  <c r="J4184" i="27"/>
  <c r="J4183" i="27"/>
  <c r="J4182" i="27"/>
  <c r="J4181" i="27"/>
  <c r="J4180" i="27"/>
  <c r="J4179" i="27"/>
  <c r="J4178" i="27"/>
  <c r="J4177" i="27"/>
  <c r="J4176" i="27"/>
  <c r="J4175" i="27"/>
  <c r="J4174" i="27"/>
  <c r="J4173" i="27"/>
  <c r="J4172" i="27"/>
  <c r="J4171" i="27"/>
  <c r="J4170" i="27"/>
  <c r="J4169" i="27"/>
  <c r="J4168" i="27"/>
  <c r="J4167" i="27"/>
  <c r="J4166" i="27"/>
  <c r="J4165" i="27"/>
  <c r="J4164" i="27"/>
  <c r="J4163" i="27"/>
  <c r="J4162" i="27"/>
  <c r="J4161" i="27"/>
  <c r="J4160" i="27"/>
  <c r="J4159" i="27"/>
  <c r="J4158" i="27"/>
  <c r="J4157" i="27"/>
  <c r="J4156" i="27"/>
  <c r="J4155" i="27"/>
  <c r="J4154" i="27"/>
  <c r="J4153" i="27"/>
  <c r="J4152" i="27"/>
  <c r="J4151" i="27"/>
  <c r="J4150" i="27"/>
  <c r="J4149" i="27"/>
  <c r="J4148" i="27"/>
  <c r="J4147" i="27"/>
  <c r="J4146" i="27"/>
  <c r="J4145" i="27"/>
  <c r="J4144" i="27"/>
  <c r="J4143" i="27"/>
  <c r="J4142" i="27"/>
  <c r="J4141" i="27"/>
  <c r="J4140" i="27"/>
  <c r="J4139" i="27"/>
  <c r="J4138" i="27"/>
  <c r="J4137" i="27"/>
  <c r="J4136" i="27"/>
  <c r="J4135" i="27"/>
  <c r="J4134" i="27"/>
  <c r="J4133" i="27"/>
  <c r="J4132" i="27"/>
  <c r="J4131" i="27"/>
  <c r="J4130" i="27"/>
  <c r="J4129" i="27"/>
  <c r="J4128" i="27"/>
  <c r="J4127" i="27"/>
  <c r="J4126" i="27"/>
  <c r="J4125" i="27"/>
  <c r="J4124" i="27"/>
  <c r="J4123" i="27"/>
  <c r="J4122" i="27"/>
  <c r="J4121" i="27"/>
  <c r="J4120" i="27"/>
  <c r="J4119" i="27"/>
  <c r="J4118" i="27"/>
  <c r="J4117" i="27"/>
  <c r="J4116" i="27"/>
  <c r="J4115" i="27"/>
  <c r="J4114" i="27"/>
  <c r="J4113" i="27"/>
  <c r="J4112" i="27"/>
  <c r="J4111" i="27"/>
  <c r="J4110" i="27"/>
  <c r="J4109" i="27"/>
  <c r="J4108" i="27"/>
  <c r="J4107" i="27"/>
  <c r="J4106" i="27"/>
  <c r="J4105" i="27"/>
  <c r="J4104" i="27"/>
  <c r="J4103" i="27"/>
  <c r="J4102" i="27"/>
  <c r="J4101" i="27"/>
  <c r="J4100" i="27"/>
  <c r="J4099" i="27"/>
  <c r="J4098" i="27"/>
  <c r="J4097" i="27"/>
  <c r="J4096" i="27"/>
  <c r="J4095" i="27"/>
  <c r="J4094" i="27"/>
  <c r="J4093" i="27"/>
  <c r="J4092" i="27"/>
  <c r="J4091" i="27"/>
  <c r="J4090" i="27"/>
  <c r="J4089" i="27"/>
  <c r="J4088" i="27"/>
  <c r="J4087" i="27"/>
  <c r="J4086" i="27"/>
  <c r="J4085" i="27"/>
  <c r="J4084" i="27"/>
  <c r="J4083" i="27"/>
  <c r="J4082" i="27"/>
  <c r="J4081" i="27"/>
  <c r="J4080" i="27"/>
  <c r="J4079" i="27"/>
  <c r="J4078" i="27"/>
  <c r="J4077" i="27"/>
  <c r="J4076" i="27"/>
  <c r="J4075" i="27"/>
  <c r="J4074" i="27"/>
  <c r="J4073" i="27"/>
  <c r="J4072" i="27"/>
  <c r="J4071" i="27"/>
  <c r="J4070" i="27"/>
  <c r="J4069" i="27"/>
  <c r="J4068" i="27"/>
  <c r="J4067" i="27"/>
  <c r="J4066" i="27"/>
  <c r="J4065" i="27"/>
  <c r="J4064" i="27"/>
  <c r="J4063" i="27"/>
  <c r="J4062" i="27"/>
  <c r="J4061" i="27"/>
  <c r="J4060" i="27"/>
  <c r="J4059" i="27"/>
  <c r="J4058" i="27"/>
  <c r="J4057" i="27"/>
  <c r="J4056" i="27"/>
  <c r="J4055" i="27"/>
  <c r="J4054" i="27"/>
  <c r="J4053" i="27"/>
  <c r="J4052" i="27"/>
  <c r="J4051" i="27"/>
  <c r="J4050" i="27"/>
  <c r="J4049" i="27"/>
  <c r="J4048" i="27"/>
  <c r="J4047" i="27"/>
  <c r="J4046" i="27"/>
  <c r="J4045" i="27"/>
  <c r="J4044" i="27"/>
  <c r="J4043" i="27"/>
  <c r="J4042" i="27"/>
  <c r="J4041" i="27"/>
  <c r="J4040" i="27"/>
  <c r="J4039" i="27"/>
  <c r="J4038" i="27"/>
  <c r="J4037" i="27"/>
  <c r="J4036" i="27"/>
  <c r="J4035" i="27"/>
  <c r="J4034" i="27"/>
  <c r="J4033" i="27"/>
  <c r="J4032" i="27"/>
  <c r="J4031" i="27"/>
  <c r="J4030" i="27"/>
  <c r="J4029" i="27"/>
  <c r="J4028" i="27"/>
  <c r="J4027" i="27"/>
  <c r="J4026" i="27"/>
  <c r="J4025" i="27"/>
  <c r="J4024" i="27"/>
  <c r="J4023" i="27"/>
  <c r="J4022" i="27"/>
  <c r="J4021" i="27"/>
  <c r="J4020" i="27"/>
  <c r="J4019" i="27"/>
  <c r="J4018" i="27"/>
  <c r="J4017" i="27"/>
  <c r="J4016" i="27"/>
  <c r="J4015" i="27"/>
  <c r="J4014" i="27"/>
  <c r="J4013" i="27"/>
  <c r="J4012" i="27"/>
  <c r="J4011" i="27"/>
  <c r="J4010" i="27"/>
  <c r="J4009" i="27"/>
  <c r="J4007" i="27"/>
  <c r="J4006" i="27"/>
  <c r="J4005" i="27"/>
  <c r="J4004" i="27"/>
  <c r="J4003" i="27"/>
  <c r="J4002" i="27"/>
  <c r="J4001" i="27"/>
  <c r="J4000" i="27"/>
  <c r="J3999" i="27"/>
  <c r="J3998" i="27"/>
  <c r="J3997" i="27"/>
  <c r="J3996" i="27"/>
  <c r="J3995" i="27"/>
  <c r="J3994" i="27"/>
  <c r="J3993" i="27"/>
  <c r="J3992" i="27"/>
  <c r="J3991" i="27"/>
  <c r="J3990" i="27"/>
  <c r="J3989" i="27"/>
  <c r="J3988" i="27"/>
  <c r="J3987" i="27"/>
  <c r="J3986" i="27"/>
  <c r="J3985" i="27"/>
  <c r="J3984" i="27"/>
  <c r="J3983" i="27"/>
  <c r="J3982" i="27"/>
  <c r="J3981" i="27"/>
  <c r="J3980" i="27"/>
  <c r="J3979" i="27"/>
  <c r="J3978" i="27"/>
  <c r="J3977" i="27"/>
  <c r="J3976" i="27"/>
  <c r="J3975" i="27"/>
  <c r="J3974" i="27"/>
  <c r="J3973" i="27"/>
  <c r="J3972" i="27"/>
  <c r="J3971" i="27"/>
  <c r="J3970" i="27"/>
  <c r="J3969" i="27"/>
  <c r="J3968" i="27"/>
  <c r="J3967" i="27"/>
  <c r="J3966" i="27"/>
  <c r="J3965" i="27"/>
  <c r="J3964" i="27"/>
  <c r="J3963" i="27"/>
  <c r="J3962" i="27"/>
  <c r="J3961" i="27"/>
  <c r="J3960" i="27"/>
  <c r="J3959" i="27"/>
  <c r="J3958" i="27"/>
  <c r="J3957" i="27"/>
  <c r="J3956" i="27"/>
  <c r="J3955" i="27"/>
  <c r="J3954" i="27"/>
  <c r="J3953" i="27"/>
  <c r="J3952" i="27"/>
  <c r="J3951" i="27"/>
  <c r="J3950" i="27"/>
  <c r="J3949" i="27"/>
  <c r="J3948" i="27"/>
  <c r="J3947" i="27"/>
  <c r="J3946" i="27"/>
  <c r="J3945" i="27"/>
  <c r="J3944" i="27"/>
  <c r="J3943" i="27"/>
  <c r="J3942" i="27"/>
  <c r="J3941" i="27"/>
  <c r="J3940" i="27"/>
  <c r="J3939" i="27"/>
  <c r="J3938" i="27"/>
  <c r="J3937" i="27"/>
  <c r="J3936" i="27"/>
  <c r="J3935" i="27"/>
  <c r="J3934" i="27"/>
  <c r="J3933" i="27"/>
  <c r="J3932" i="27"/>
  <c r="J3931" i="27"/>
  <c r="J3930" i="27"/>
  <c r="J3929" i="27"/>
  <c r="J3928" i="27"/>
  <c r="J3927" i="27"/>
  <c r="J3926" i="27"/>
  <c r="J3925" i="27"/>
  <c r="J3924" i="27"/>
  <c r="J3923" i="27"/>
  <c r="J3922" i="27"/>
  <c r="J3921" i="27"/>
  <c r="J3920" i="27"/>
  <c r="J3919" i="27"/>
  <c r="J3918" i="27"/>
  <c r="J3917" i="27"/>
  <c r="J3916" i="27"/>
  <c r="J3915" i="27"/>
  <c r="J3914" i="27"/>
  <c r="J3913" i="27"/>
  <c r="J3912" i="27"/>
  <c r="J3911" i="27"/>
  <c r="J3910" i="27"/>
  <c r="J3909" i="27"/>
  <c r="J3908" i="27"/>
  <c r="J3907" i="27"/>
  <c r="J3906" i="27"/>
  <c r="J3905" i="27"/>
  <c r="J3904" i="27"/>
  <c r="J3903" i="27"/>
  <c r="J3902" i="27"/>
  <c r="J3901" i="27"/>
  <c r="J3900" i="27"/>
  <c r="J3899" i="27"/>
  <c r="J3898" i="27"/>
  <c r="J3897" i="27"/>
  <c r="J3896" i="27"/>
  <c r="J3895" i="27"/>
  <c r="J3894" i="27"/>
  <c r="J3893" i="27"/>
  <c r="J3892" i="27"/>
  <c r="J3891" i="27"/>
  <c r="J3890" i="27"/>
  <c r="J3889" i="27"/>
  <c r="J3888" i="27"/>
  <c r="J3887" i="27"/>
  <c r="J3886" i="27"/>
  <c r="J3885" i="27"/>
  <c r="J3884" i="27"/>
  <c r="J3883" i="27"/>
  <c r="J3882" i="27"/>
  <c r="J3881" i="27"/>
  <c r="J3880" i="27"/>
  <c r="J3879" i="27"/>
  <c r="J3878" i="27"/>
  <c r="J3877" i="27"/>
  <c r="J3876" i="27"/>
  <c r="J3875" i="27"/>
  <c r="J3874" i="27"/>
  <c r="J3873" i="27"/>
  <c r="J3872" i="27"/>
  <c r="J3871" i="27"/>
  <c r="J3870" i="27"/>
  <c r="J3869" i="27"/>
  <c r="J3868" i="27"/>
  <c r="J3867" i="27"/>
  <c r="J3866" i="27"/>
  <c r="J3865" i="27"/>
  <c r="J3864" i="27"/>
  <c r="J3863" i="27"/>
  <c r="J3862" i="27"/>
  <c r="J3861" i="27"/>
  <c r="J3860" i="27"/>
  <c r="J3859" i="27"/>
  <c r="J3858" i="27"/>
  <c r="J3857" i="27"/>
  <c r="J3856" i="27"/>
  <c r="J3855" i="27"/>
  <c r="J3854" i="27"/>
  <c r="J3853" i="27"/>
  <c r="J3852" i="27"/>
  <c r="J3851" i="27"/>
  <c r="J3850" i="27"/>
  <c r="J3849" i="27"/>
  <c r="J3848" i="27"/>
  <c r="J3847" i="27"/>
  <c r="J3846" i="27"/>
  <c r="J3845" i="27"/>
  <c r="J3844" i="27"/>
  <c r="J3843" i="27"/>
  <c r="J3842" i="27"/>
  <c r="J3841" i="27"/>
  <c r="J3840" i="27"/>
  <c r="J3839" i="27"/>
  <c r="J3838" i="27"/>
  <c r="J3837" i="27"/>
  <c r="J3836" i="27"/>
  <c r="J3835" i="27"/>
  <c r="J3834" i="27"/>
  <c r="J3833" i="27"/>
  <c r="J3832" i="27"/>
  <c r="J3831" i="27"/>
  <c r="J3830" i="27"/>
  <c r="J3829" i="27"/>
  <c r="J3828" i="27"/>
  <c r="J3827" i="27"/>
  <c r="J3826" i="27"/>
  <c r="J3825" i="27"/>
  <c r="J3824" i="27"/>
  <c r="J3823" i="27"/>
  <c r="J3822" i="27"/>
  <c r="J3821" i="27"/>
  <c r="J3820" i="27"/>
  <c r="J3819" i="27"/>
  <c r="J3818" i="27"/>
  <c r="J3817" i="27"/>
  <c r="J3816" i="27"/>
  <c r="J3815" i="27"/>
  <c r="J3814" i="27"/>
  <c r="J3813" i="27"/>
  <c r="J3812" i="27"/>
  <c r="J3811" i="27"/>
  <c r="J3810" i="27"/>
  <c r="J3809" i="27"/>
  <c r="J3808" i="27"/>
  <c r="J3807" i="27"/>
  <c r="J3806" i="27"/>
  <c r="J3805" i="27"/>
  <c r="J3804" i="27"/>
  <c r="J3803" i="27"/>
  <c r="J3802" i="27"/>
  <c r="J3801" i="27"/>
  <c r="J3800" i="27"/>
  <c r="J3799" i="27"/>
  <c r="J3798" i="27"/>
  <c r="J3797" i="27"/>
  <c r="J3796" i="27"/>
  <c r="J3795" i="27"/>
  <c r="J3794" i="27"/>
  <c r="J3793" i="27"/>
  <c r="J3792" i="27"/>
  <c r="J3791" i="27"/>
  <c r="J3790" i="27"/>
  <c r="J3789" i="27"/>
  <c r="J3788" i="27"/>
  <c r="J3787" i="27"/>
  <c r="J3786" i="27"/>
  <c r="J3785" i="27"/>
  <c r="J3784" i="27"/>
  <c r="J3783" i="27"/>
  <c r="J3782" i="27"/>
  <c r="J3781" i="27"/>
  <c r="J3780" i="27"/>
  <c r="J3779" i="27"/>
  <c r="J3778" i="27"/>
  <c r="J3777" i="27"/>
  <c r="J3776" i="27"/>
  <c r="J3775" i="27"/>
  <c r="J3774" i="27"/>
  <c r="J3773" i="27"/>
  <c r="J3772" i="27"/>
  <c r="J3771" i="27"/>
  <c r="J3770" i="27"/>
  <c r="J3769" i="27"/>
  <c r="J3768" i="27"/>
  <c r="J3767" i="27"/>
  <c r="J3766" i="27"/>
  <c r="J3765" i="27"/>
  <c r="J3764" i="27"/>
  <c r="J3763" i="27"/>
  <c r="J3762" i="27"/>
  <c r="J3761" i="27"/>
  <c r="J3760" i="27"/>
  <c r="J3759" i="27"/>
  <c r="J3758" i="27"/>
  <c r="J3757" i="27"/>
  <c r="J3756" i="27"/>
  <c r="J3755" i="27"/>
  <c r="J3754" i="27"/>
  <c r="J3753" i="27"/>
  <c r="J3752" i="27"/>
  <c r="J3751" i="27"/>
  <c r="J3750" i="27"/>
  <c r="J3749" i="27"/>
  <c r="J3748" i="27"/>
  <c r="J3747" i="27"/>
  <c r="J3746" i="27"/>
  <c r="J3745" i="27"/>
  <c r="J3744" i="27"/>
  <c r="J3743" i="27"/>
  <c r="J3742" i="27"/>
  <c r="J3741" i="27"/>
  <c r="J3740" i="27"/>
  <c r="J3739" i="27"/>
  <c r="J3738" i="27"/>
  <c r="J3737" i="27"/>
  <c r="J3736" i="27"/>
  <c r="J3735" i="27"/>
  <c r="J3734" i="27"/>
  <c r="J3733" i="27"/>
  <c r="J3732" i="27"/>
  <c r="J3731" i="27"/>
  <c r="J3730" i="27"/>
  <c r="J3729" i="27"/>
  <c r="J3728" i="27"/>
  <c r="J3727" i="27"/>
  <c r="J3726" i="27"/>
  <c r="J3725" i="27"/>
  <c r="J3724" i="27"/>
  <c r="J3723" i="27"/>
  <c r="J3722" i="27"/>
  <c r="J3721" i="27"/>
  <c r="J3720" i="27"/>
  <c r="J3719" i="27"/>
  <c r="J3718" i="27"/>
  <c r="J3717" i="27"/>
  <c r="J3716" i="27"/>
  <c r="J3715" i="27"/>
  <c r="J3714" i="27"/>
  <c r="J3713" i="27"/>
  <c r="J3712" i="27"/>
  <c r="J3711" i="27"/>
  <c r="J3710" i="27"/>
  <c r="J3709" i="27"/>
  <c r="J3708" i="27"/>
  <c r="J3707" i="27"/>
  <c r="J3706" i="27"/>
  <c r="J3705" i="27"/>
  <c r="J3704" i="27"/>
  <c r="J3703" i="27"/>
  <c r="J3702" i="27"/>
  <c r="J3701" i="27"/>
  <c r="J3700" i="27"/>
  <c r="J3699" i="27"/>
  <c r="J3698" i="27"/>
  <c r="J3697" i="27"/>
  <c r="J3696" i="27"/>
  <c r="J3695" i="27"/>
  <c r="J3694" i="27"/>
  <c r="J3693" i="27"/>
  <c r="J3692" i="27"/>
  <c r="J3691" i="27"/>
  <c r="J3690" i="27"/>
  <c r="J3689" i="27"/>
  <c r="J3688" i="27"/>
  <c r="J3687" i="27"/>
  <c r="J3686" i="27"/>
  <c r="J3685" i="27"/>
  <c r="J3684" i="27"/>
  <c r="J3683" i="27"/>
  <c r="J3682" i="27"/>
  <c r="J3681" i="27"/>
  <c r="J3680" i="27"/>
  <c r="J3679" i="27"/>
  <c r="J3678" i="27"/>
  <c r="J3677" i="27"/>
  <c r="J3676" i="27"/>
  <c r="J3675" i="27"/>
  <c r="J3674" i="27"/>
  <c r="J3673" i="27"/>
  <c r="J3672" i="27"/>
  <c r="J3671" i="27"/>
  <c r="J3670" i="27"/>
  <c r="J3669" i="27"/>
  <c r="J3668" i="27"/>
  <c r="J3667" i="27"/>
  <c r="J3666" i="27"/>
  <c r="J3665" i="27"/>
  <c r="J3664" i="27"/>
  <c r="J3663" i="27"/>
  <c r="J3662" i="27"/>
  <c r="J3661" i="27"/>
  <c r="J3660" i="27"/>
  <c r="J3659" i="27"/>
  <c r="J3658" i="27"/>
  <c r="J3657" i="27"/>
  <c r="J3656" i="27"/>
  <c r="J3655" i="27"/>
  <c r="J3654" i="27"/>
  <c r="J3653" i="27"/>
  <c r="J3652" i="27"/>
  <c r="J3651" i="27"/>
  <c r="J3650" i="27"/>
  <c r="J3649" i="27"/>
  <c r="J3648" i="27"/>
  <c r="J3647" i="27"/>
  <c r="J3646" i="27"/>
  <c r="J3645" i="27"/>
  <c r="J3644" i="27"/>
  <c r="J3643" i="27"/>
  <c r="J3642" i="27"/>
  <c r="J3641" i="27"/>
  <c r="J3640" i="27"/>
  <c r="J3639" i="27"/>
  <c r="J3638" i="27"/>
  <c r="J3637" i="27"/>
  <c r="J3636" i="27"/>
  <c r="J3635" i="27"/>
  <c r="J3634" i="27"/>
  <c r="J3633" i="27"/>
  <c r="J3632" i="27"/>
  <c r="J3631" i="27"/>
  <c r="J3630" i="27"/>
  <c r="J3629" i="27"/>
  <c r="J3628" i="27"/>
  <c r="J3627" i="27"/>
  <c r="J3626" i="27"/>
  <c r="J3625" i="27"/>
  <c r="J3624" i="27"/>
  <c r="J3623" i="27"/>
  <c r="J3622" i="27"/>
  <c r="J3621" i="27"/>
  <c r="J3620" i="27"/>
  <c r="J3619" i="27"/>
  <c r="J3618" i="27"/>
  <c r="J3617" i="27"/>
  <c r="J3616" i="27"/>
  <c r="J3615" i="27"/>
  <c r="J3614" i="27"/>
  <c r="J3613" i="27"/>
  <c r="J3612" i="27"/>
  <c r="J3611" i="27"/>
  <c r="J3610" i="27"/>
  <c r="J3609" i="27"/>
  <c r="J3608" i="27"/>
  <c r="J3607" i="27"/>
  <c r="J3606" i="27"/>
  <c r="J3605" i="27"/>
  <c r="J3604" i="27"/>
  <c r="J3603" i="27"/>
  <c r="J3602" i="27"/>
  <c r="J3601" i="27"/>
  <c r="J3600" i="27"/>
  <c r="J3599" i="27"/>
  <c r="J3598" i="27"/>
  <c r="J3597" i="27"/>
  <c r="J3596" i="27"/>
  <c r="J3595" i="27"/>
  <c r="J3594" i="27"/>
  <c r="J3593" i="27"/>
  <c r="J3592" i="27"/>
  <c r="J3591" i="27"/>
  <c r="J3590" i="27"/>
  <c r="J3589" i="27"/>
  <c r="J3588" i="27"/>
  <c r="J3587" i="27"/>
  <c r="J3586" i="27"/>
  <c r="J3585" i="27"/>
  <c r="J3584" i="27"/>
  <c r="J3583" i="27"/>
  <c r="J3582" i="27"/>
  <c r="J3581" i="27"/>
  <c r="J3580" i="27"/>
  <c r="J3579" i="27"/>
  <c r="J3578" i="27"/>
  <c r="J3577" i="27"/>
  <c r="J3576" i="27"/>
  <c r="J3575" i="27"/>
  <c r="J3574" i="27"/>
  <c r="J3573" i="27"/>
  <c r="J3572" i="27"/>
  <c r="J3571" i="27"/>
  <c r="J3570" i="27"/>
  <c r="J3569" i="27"/>
  <c r="J3568" i="27"/>
  <c r="J3567" i="27"/>
  <c r="J3566" i="27"/>
  <c r="J3565" i="27"/>
  <c r="J3564" i="27"/>
  <c r="J3563" i="27"/>
  <c r="J3562" i="27"/>
  <c r="J3561" i="27"/>
  <c r="J3560" i="27"/>
  <c r="J3559" i="27"/>
  <c r="J3558" i="27"/>
  <c r="J3557" i="27"/>
  <c r="J3556" i="27"/>
  <c r="J3555" i="27"/>
  <c r="J3554" i="27"/>
  <c r="J3553" i="27"/>
  <c r="J3552" i="27"/>
  <c r="J3551" i="27"/>
  <c r="J3550" i="27"/>
  <c r="J3549" i="27"/>
  <c r="J3548" i="27"/>
  <c r="J3547" i="27"/>
  <c r="J3546" i="27"/>
  <c r="J3545" i="27"/>
  <c r="J3544" i="27"/>
  <c r="J3543" i="27"/>
  <c r="J3542" i="27"/>
  <c r="J3541" i="27"/>
  <c r="J3540" i="27"/>
  <c r="J3539" i="27"/>
  <c r="J3538" i="27"/>
  <c r="J3537" i="27"/>
  <c r="J3536" i="27"/>
  <c r="J3535" i="27"/>
  <c r="J3534" i="27"/>
  <c r="J3533" i="27"/>
  <c r="J3532" i="27"/>
  <c r="J3531" i="27"/>
  <c r="J3530" i="27"/>
  <c r="J3529" i="27"/>
  <c r="J3528" i="27"/>
  <c r="J3527" i="27"/>
  <c r="J3526" i="27"/>
  <c r="J3525" i="27"/>
  <c r="J3524" i="27"/>
  <c r="J3523" i="27"/>
  <c r="J3522" i="27"/>
  <c r="J3521" i="27"/>
  <c r="J3520" i="27"/>
  <c r="J3519" i="27"/>
  <c r="J3518" i="27"/>
  <c r="J3517" i="27"/>
  <c r="J3516" i="27"/>
  <c r="J3515" i="27"/>
  <c r="J3514" i="27"/>
  <c r="J3513" i="27"/>
  <c r="J3512" i="27"/>
  <c r="J3511" i="27"/>
  <c r="J3510" i="27"/>
  <c r="J3509" i="27"/>
  <c r="J3508" i="27"/>
  <c r="J3507" i="27"/>
  <c r="J3506" i="27"/>
  <c r="J3505" i="27"/>
  <c r="J3504" i="27"/>
  <c r="J3503" i="27"/>
  <c r="J3502" i="27"/>
  <c r="J3501" i="27"/>
  <c r="J3500" i="27"/>
  <c r="J3499" i="27"/>
  <c r="J3498" i="27"/>
  <c r="J3497" i="27"/>
  <c r="J3496" i="27"/>
  <c r="J3495" i="27"/>
  <c r="J3494" i="27"/>
  <c r="J3493" i="27"/>
  <c r="J3492" i="27"/>
  <c r="J3491" i="27"/>
  <c r="J3490" i="27"/>
  <c r="J3489" i="27"/>
  <c r="J3488" i="27"/>
  <c r="J3487" i="27"/>
  <c r="J3486" i="27"/>
  <c r="J3485" i="27"/>
  <c r="J3484" i="27"/>
  <c r="J3483" i="27"/>
  <c r="J3482" i="27"/>
  <c r="J3481" i="27"/>
  <c r="J3480" i="27"/>
  <c r="J3479" i="27"/>
  <c r="J3478" i="27"/>
  <c r="J3477" i="27"/>
  <c r="J3476" i="27"/>
  <c r="J3475" i="27"/>
  <c r="J3474" i="27"/>
  <c r="J3473" i="27"/>
  <c r="J3472" i="27"/>
  <c r="J3471" i="27"/>
  <c r="J3470" i="27"/>
  <c r="J3469" i="27"/>
  <c r="J3468" i="27"/>
  <c r="J3467" i="27"/>
  <c r="J3466" i="27"/>
  <c r="J3465" i="27"/>
  <c r="J3464" i="27"/>
  <c r="J3463" i="27"/>
  <c r="J3462" i="27"/>
  <c r="J3461" i="27"/>
  <c r="J3460" i="27"/>
  <c r="J3459" i="27"/>
  <c r="J3458" i="27"/>
  <c r="J3457" i="27"/>
  <c r="J3456" i="27"/>
  <c r="J3455" i="27"/>
  <c r="J3454" i="27"/>
  <c r="J3453" i="27"/>
  <c r="J3452" i="27"/>
  <c r="J3451" i="27"/>
  <c r="J3450" i="27"/>
  <c r="J3449" i="27"/>
  <c r="J3448" i="27"/>
  <c r="J3447" i="27"/>
  <c r="J3446" i="27"/>
  <c r="J3445" i="27"/>
  <c r="J3444" i="27"/>
  <c r="J3443" i="27"/>
  <c r="J3442" i="27"/>
  <c r="J3441" i="27"/>
  <c r="J3440" i="27"/>
  <c r="J3439" i="27"/>
  <c r="J3438" i="27"/>
  <c r="J3437" i="27"/>
  <c r="J3436" i="27"/>
  <c r="J3435" i="27"/>
  <c r="J3434" i="27"/>
  <c r="J3433" i="27"/>
  <c r="J3432" i="27"/>
  <c r="J3431" i="27"/>
  <c r="J3430" i="27"/>
  <c r="J3429" i="27"/>
  <c r="J3428" i="27"/>
  <c r="J3427" i="27"/>
  <c r="J3426" i="27"/>
  <c r="J3425" i="27"/>
  <c r="J3424" i="27"/>
  <c r="J3423" i="27"/>
  <c r="J3422" i="27"/>
  <c r="J3421" i="27"/>
  <c r="J3420" i="27"/>
  <c r="J3419" i="27"/>
  <c r="J3418" i="27"/>
  <c r="J3417" i="27"/>
  <c r="J3416" i="27"/>
  <c r="J3415" i="27"/>
  <c r="J3414" i="27"/>
  <c r="J3413" i="27"/>
  <c r="J3412" i="27"/>
  <c r="J3411" i="27"/>
  <c r="J3410" i="27"/>
  <c r="J3409" i="27"/>
  <c r="J3408" i="27"/>
  <c r="J3407" i="27"/>
  <c r="J3406" i="27"/>
  <c r="J3405" i="27"/>
  <c r="J3404" i="27"/>
  <c r="J3403" i="27"/>
  <c r="J3402" i="27"/>
  <c r="J3401" i="27"/>
  <c r="J3400" i="27"/>
  <c r="J3399" i="27"/>
  <c r="J3398" i="27"/>
  <c r="J3397" i="27"/>
  <c r="J3396" i="27"/>
  <c r="J3395" i="27"/>
  <c r="J3394" i="27"/>
  <c r="J3393" i="27"/>
  <c r="J3392" i="27"/>
  <c r="J3391" i="27"/>
  <c r="J3390" i="27"/>
  <c r="J3389" i="27"/>
  <c r="J3388" i="27"/>
  <c r="J3387" i="27"/>
  <c r="J3386" i="27"/>
  <c r="J3385" i="27"/>
  <c r="J3384" i="27"/>
  <c r="J3383" i="27"/>
  <c r="J3382" i="27"/>
  <c r="J3381" i="27"/>
  <c r="J3380" i="27"/>
  <c r="J3379" i="27"/>
  <c r="J3378" i="27"/>
  <c r="J3377" i="27"/>
  <c r="J3376" i="27"/>
  <c r="J3375" i="27"/>
  <c r="J3374" i="27"/>
  <c r="J3373" i="27"/>
  <c r="J3372" i="27"/>
  <c r="J3371" i="27"/>
  <c r="J3370" i="27"/>
  <c r="J3369" i="27"/>
  <c r="J3368" i="27"/>
  <c r="J3367" i="27"/>
  <c r="J3366" i="27"/>
  <c r="J3365" i="27"/>
  <c r="J3364" i="27"/>
  <c r="J3363" i="27"/>
  <c r="J3362" i="27"/>
  <c r="J3361" i="27"/>
  <c r="J3360" i="27"/>
  <c r="J3359" i="27"/>
  <c r="J3358" i="27"/>
  <c r="J3357" i="27"/>
  <c r="J3356" i="27"/>
  <c r="J3355" i="27"/>
  <c r="J3354" i="27"/>
  <c r="J3353" i="27"/>
  <c r="J3352" i="27"/>
  <c r="J3351" i="27"/>
  <c r="J3350" i="27"/>
  <c r="J3349" i="27"/>
  <c r="J3348" i="27"/>
  <c r="J3347" i="27"/>
  <c r="J3346" i="27"/>
  <c r="J3345" i="27"/>
  <c r="J3344" i="27"/>
  <c r="J3343" i="27"/>
  <c r="J3342" i="27"/>
  <c r="J3341" i="27"/>
  <c r="J3340" i="27"/>
  <c r="J3339" i="27"/>
  <c r="J3338" i="27"/>
  <c r="J3337" i="27"/>
  <c r="J3336" i="27"/>
  <c r="J3335" i="27"/>
  <c r="J3334" i="27"/>
  <c r="J3333" i="27"/>
  <c r="J3332" i="27"/>
  <c r="J3331" i="27"/>
  <c r="J3330" i="27"/>
  <c r="J3329" i="27"/>
  <c r="J3328" i="27"/>
  <c r="J3327" i="27"/>
  <c r="J3326" i="27"/>
  <c r="J3325" i="27"/>
  <c r="J3324" i="27"/>
  <c r="J3323" i="27"/>
  <c r="J3322" i="27"/>
  <c r="J3321" i="27"/>
  <c r="J3320" i="27"/>
  <c r="J3319" i="27"/>
  <c r="J3318" i="27"/>
  <c r="J3317" i="27"/>
  <c r="J3316" i="27"/>
  <c r="J3315" i="27"/>
  <c r="J3314" i="27"/>
  <c r="J3313" i="27"/>
  <c r="J3312" i="27"/>
  <c r="J3311" i="27"/>
  <c r="J3310" i="27"/>
  <c r="J3309" i="27"/>
  <c r="J3308" i="27"/>
  <c r="J3307" i="27"/>
  <c r="J3306" i="27"/>
  <c r="J3305" i="27"/>
  <c r="J3304" i="27"/>
  <c r="J3303" i="27"/>
  <c r="J3302" i="27"/>
  <c r="J3301" i="27"/>
  <c r="J3300" i="27"/>
  <c r="J3299" i="27"/>
  <c r="J3298" i="27"/>
  <c r="J3297" i="27"/>
  <c r="J3296" i="27"/>
  <c r="J3295" i="27"/>
  <c r="J3294" i="27"/>
  <c r="J3293" i="27"/>
  <c r="J3292" i="27"/>
  <c r="J3291" i="27"/>
  <c r="J3290" i="27"/>
  <c r="J3289" i="27"/>
  <c r="J3288" i="27"/>
  <c r="J3287" i="27"/>
  <c r="J3286" i="27"/>
  <c r="J3285" i="27"/>
  <c r="J3284" i="27"/>
  <c r="J3283" i="27"/>
  <c r="J3282" i="27"/>
  <c r="J3281" i="27"/>
  <c r="J3280" i="27"/>
  <c r="J3279" i="27"/>
  <c r="J3278" i="27"/>
  <c r="J3277" i="27"/>
  <c r="J3276" i="27"/>
  <c r="J3275" i="27"/>
  <c r="J3274" i="27"/>
  <c r="J3273" i="27"/>
  <c r="J3272" i="27"/>
  <c r="J3271" i="27"/>
  <c r="J3270" i="27"/>
  <c r="J3269" i="27"/>
  <c r="J3268" i="27"/>
  <c r="J3267" i="27"/>
  <c r="J3266" i="27"/>
  <c r="J3265" i="27"/>
  <c r="J3264" i="27"/>
  <c r="J3263" i="27"/>
  <c r="J3262" i="27"/>
  <c r="J3261" i="27"/>
  <c r="J3260" i="27"/>
  <c r="J3259" i="27"/>
  <c r="J3258" i="27"/>
  <c r="J3257" i="27"/>
  <c r="J3256" i="27"/>
  <c r="J3255" i="27"/>
  <c r="J3254" i="27"/>
  <c r="J3253" i="27"/>
  <c r="J3252" i="27"/>
  <c r="J3251" i="27"/>
  <c r="J3250" i="27"/>
  <c r="J3249" i="27"/>
  <c r="J3248" i="27"/>
  <c r="J3247" i="27"/>
  <c r="J3246" i="27"/>
  <c r="J3245" i="27"/>
  <c r="J3244" i="27"/>
  <c r="J3243" i="27"/>
  <c r="J3242" i="27"/>
  <c r="J3241" i="27"/>
  <c r="J3240" i="27"/>
  <c r="J3239" i="27"/>
  <c r="J3238" i="27"/>
  <c r="J3237" i="27"/>
  <c r="J3236" i="27"/>
  <c r="J3235" i="27"/>
  <c r="J3234" i="27"/>
  <c r="J3233" i="27"/>
  <c r="J3232" i="27"/>
  <c r="J3231" i="27"/>
  <c r="J3230" i="27"/>
  <c r="J3229" i="27"/>
  <c r="J3228" i="27"/>
  <c r="J3227" i="27"/>
  <c r="J3226" i="27"/>
  <c r="J3225" i="27"/>
  <c r="J3224" i="27"/>
  <c r="J3223" i="27"/>
  <c r="J3222" i="27"/>
  <c r="J3221" i="27"/>
  <c r="J3220" i="27"/>
  <c r="J3219" i="27"/>
  <c r="J3218" i="27"/>
  <c r="J3217" i="27"/>
  <c r="J3216" i="27"/>
  <c r="J3215" i="27"/>
  <c r="J3214" i="27"/>
  <c r="J3213" i="27"/>
  <c r="J3212" i="27"/>
  <c r="J3211" i="27"/>
  <c r="J3210" i="27"/>
  <c r="J3209" i="27"/>
  <c r="J3208" i="27"/>
  <c r="J3207" i="27"/>
  <c r="J3206" i="27"/>
  <c r="J3205" i="27"/>
  <c r="J3204" i="27"/>
  <c r="J3203" i="27"/>
  <c r="J3202" i="27"/>
  <c r="J3201" i="27"/>
  <c r="J3200" i="27"/>
  <c r="J3199" i="27"/>
  <c r="J3198" i="27"/>
  <c r="J3197" i="27"/>
  <c r="J3196" i="27"/>
  <c r="J3195" i="27"/>
  <c r="J3194" i="27"/>
  <c r="J3193" i="27"/>
  <c r="J3192" i="27"/>
  <c r="J3191" i="27"/>
  <c r="J3190" i="27"/>
  <c r="J3189" i="27"/>
  <c r="J3188" i="27"/>
  <c r="J3187" i="27"/>
  <c r="J3186" i="27"/>
  <c r="J3185" i="27"/>
  <c r="J3184" i="27"/>
  <c r="J3183" i="27"/>
  <c r="J3182" i="27"/>
  <c r="J3181" i="27"/>
  <c r="J3180" i="27"/>
  <c r="J3179" i="27"/>
  <c r="J3178" i="27"/>
  <c r="J3177" i="27"/>
  <c r="J3176" i="27"/>
  <c r="J3175" i="27"/>
  <c r="J3174" i="27"/>
  <c r="J3173" i="27"/>
  <c r="J3172" i="27"/>
  <c r="J3171" i="27"/>
  <c r="J3170" i="27"/>
  <c r="J3169" i="27"/>
  <c r="J3168" i="27"/>
  <c r="J3167" i="27"/>
  <c r="J3166" i="27"/>
  <c r="J3165" i="27"/>
  <c r="J3164" i="27"/>
  <c r="J3163" i="27"/>
  <c r="J3162" i="27"/>
  <c r="J3161" i="27"/>
  <c r="J3160" i="27"/>
  <c r="J3159" i="27"/>
  <c r="J3158" i="27"/>
  <c r="J3157" i="27"/>
  <c r="J3156" i="27"/>
  <c r="J3155" i="27"/>
  <c r="J3154" i="27"/>
  <c r="J3153" i="27"/>
  <c r="J3152" i="27"/>
  <c r="J3151" i="27"/>
  <c r="J3150" i="27"/>
  <c r="J3149" i="27"/>
  <c r="J3148" i="27"/>
  <c r="J3147" i="27"/>
  <c r="J3146" i="27"/>
  <c r="J3145" i="27"/>
  <c r="J3144" i="27"/>
  <c r="J3143" i="27"/>
  <c r="J3142" i="27"/>
  <c r="J3141" i="27"/>
  <c r="J3140" i="27"/>
  <c r="J3139" i="27"/>
  <c r="J3138" i="27"/>
  <c r="J3137" i="27"/>
  <c r="J3136" i="27"/>
  <c r="J3135" i="27"/>
  <c r="J3134" i="27"/>
  <c r="J3133" i="27"/>
  <c r="J3132" i="27"/>
  <c r="J3131" i="27"/>
  <c r="J3130" i="27"/>
  <c r="J3129" i="27"/>
  <c r="J3128" i="27"/>
  <c r="J3127" i="27"/>
  <c r="J3126" i="27"/>
  <c r="J3125" i="27"/>
  <c r="J3124" i="27"/>
  <c r="J3123" i="27"/>
  <c r="J3122" i="27"/>
  <c r="J3121" i="27"/>
  <c r="J3120" i="27"/>
  <c r="J3119" i="27"/>
  <c r="J3118" i="27"/>
  <c r="J3117" i="27"/>
  <c r="J3116" i="27"/>
  <c r="J3115" i="27"/>
  <c r="J3114" i="27"/>
  <c r="J3113" i="27"/>
  <c r="J3112" i="27"/>
  <c r="J3111" i="27"/>
  <c r="J3110" i="27"/>
  <c r="J3109" i="27"/>
  <c r="J3108" i="27"/>
  <c r="J3107" i="27"/>
  <c r="J3106" i="27"/>
  <c r="J3105" i="27"/>
  <c r="J3104" i="27"/>
  <c r="J3103" i="27"/>
  <c r="J3102" i="27"/>
  <c r="J3101" i="27"/>
  <c r="J3100" i="27"/>
  <c r="J3099" i="27"/>
  <c r="J3098" i="27"/>
  <c r="J3097" i="27"/>
  <c r="J3096" i="27"/>
  <c r="J3095" i="27"/>
  <c r="J3094" i="27"/>
  <c r="J3093" i="27"/>
  <c r="J3092" i="27"/>
  <c r="J3091" i="27"/>
  <c r="J3090" i="27"/>
  <c r="J3089" i="27"/>
  <c r="J3088" i="27"/>
  <c r="J3087" i="27"/>
  <c r="J3086" i="27"/>
  <c r="J3085" i="27"/>
  <c r="J3084" i="27"/>
  <c r="J3083" i="27"/>
  <c r="J3082" i="27"/>
  <c r="J3081" i="27"/>
  <c r="J3080" i="27"/>
  <c r="J3079" i="27"/>
  <c r="J3078" i="27"/>
  <c r="J3077" i="27"/>
  <c r="J3076" i="27"/>
  <c r="J3075" i="27"/>
  <c r="J3074" i="27"/>
  <c r="J3073" i="27"/>
  <c r="J3072" i="27"/>
  <c r="J3071" i="27"/>
  <c r="J3070" i="27"/>
  <c r="J3069" i="27"/>
  <c r="J3068" i="27"/>
  <c r="J3067" i="27"/>
  <c r="J3066" i="27"/>
  <c r="J3065" i="27"/>
  <c r="J3064" i="27"/>
  <c r="J3063" i="27"/>
  <c r="J3062" i="27"/>
  <c r="J3061" i="27"/>
  <c r="J3060" i="27"/>
  <c r="J3059" i="27"/>
  <c r="J3058" i="27"/>
  <c r="J3057" i="27"/>
  <c r="J3056" i="27"/>
  <c r="J3055" i="27"/>
  <c r="J3054" i="27"/>
  <c r="J3053" i="27"/>
  <c r="J3052" i="27"/>
  <c r="J3051" i="27"/>
  <c r="J3050" i="27"/>
  <c r="J3049" i="27"/>
  <c r="J3048" i="27"/>
  <c r="J3047" i="27"/>
  <c r="J3046" i="27"/>
  <c r="J3045" i="27"/>
  <c r="J3044" i="27"/>
  <c r="J3043" i="27"/>
  <c r="J3042" i="27"/>
  <c r="J3041" i="27"/>
  <c r="J3040" i="27"/>
  <c r="J3039" i="27"/>
  <c r="J3038" i="27"/>
  <c r="J3037" i="27"/>
  <c r="J3036" i="27"/>
  <c r="J3035" i="27"/>
  <c r="J3034" i="27"/>
  <c r="J3033" i="27"/>
  <c r="J3032" i="27"/>
  <c r="J3031" i="27"/>
  <c r="J3030" i="27"/>
  <c r="J3029" i="27"/>
  <c r="J3028" i="27"/>
  <c r="J3027" i="27"/>
  <c r="J3026" i="27"/>
  <c r="J3025" i="27"/>
  <c r="J3024" i="27"/>
  <c r="J3023" i="27"/>
  <c r="J3022" i="27"/>
  <c r="J3021" i="27"/>
  <c r="J3020" i="27"/>
  <c r="J3019" i="27"/>
  <c r="J3018" i="27"/>
  <c r="J3017" i="27"/>
  <c r="J3016" i="27"/>
  <c r="J3015" i="27"/>
  <c r="J3014" i="27"/>
  <c r="J3013" i="27"/>
  <c r="J3012" i="27"/>
  <c r="J3011" i="27"/>
  <c r="J3010" i="27"/>
  <c r="J3009" i="27"/>
  <c r="J3008" i="27"/>
  <c r="J3007" i="27"/>
  <c r="J3006" i="27"/>
  <c r="J3005" i="27"/>
  <c r="J3004" i="27"/>
  <c r="J3003" i="27"/>
  <c r="J3002" i="27"/>
  <c r="J3001" i="27"/>
  <c r="J3000" i="27"/>
  <c r="J2999" i="27"/>
  <c r="J2998" i="27"/>
  <c r="J2997" i="27"/>
  <c r="J2996" i="27"/>
  <c r="J2995" i="27"/>
  <c r="J2994" i="27"/>
  <c r="J2993" i="27"/>
  <c r="J2992" i="27"/>
  <c r="J2991" i="27"/>
  <c r="J2990" i="27"/>
  <c r="J2989" i="27"/>
  <c r="J2988" i="27"/>
  <c r="J2987" i="27"/>
  <c r="J2986" i="27"/>
  <c r="J2985" i="27"/>
  <c r="J2984" i="27"/>
  <c r="J2983" i="27"/>
  <c r="J2982" i="27"/>
  <c r="J2981" i="27"/>
  <c r="J2980" i="27"/>
  <c r="J2979" i="27"/>
  <c r="J2978" i="27"/>
  <c r="J2977" i="27"/>
  <c r="J2976" i="27"/>
  <c r="J2975" i="27"/>
  <c r="J2974" i="27"/>
  <c r="J2973" i="27"/>
  <c r="J2972" i="27"/>
  <c r="J2971" i="27"/>
  <c r="J2970" i="27"/>
  <c r="J2969" i="27"/>
  <c r="J2968" i="27"/>
  <c r="J2967" i="27"/>
  <c r="J2966" i="27"/>
  <c r="J2965" i="27"/>
  <c r="J2964" i="27"/>
  <c r="J2963" i="27"/>
  <c r="J2962" i="27"/>
  <c r="J2961" i="27"/>
  <c r="J2960" i="27"/>
  <c r="J2959" i="27"/>
  <c r="J2958" i="27"/>
  <c r="J2957" i="27"/>
  <c r="J2956" i="27"/>
  <c r="J2955" i="27"/>
  <c r="J2954" i="27"/>
  <c r="J2953" i="27"/>
  <c r="J2952" i="27"/>
  <c r="J2951" i="27"/>
  <c r="J2950" i="27"/>
  <c r="J2949" i="27"/>
  <c r="J2948" i="27"/>
  <c r="J2947" i="27"/>
  <c r="J2946" i="27"/>
  <c r="J2945" i="27"/>
  <c r="J2944" i="27"/>
  <c r="J2943" i="27"/>
  <c r="J2942" i="27"/>
  <c r="J2941" i="27"/>
  <c r="J2940" i="27"/>
  <c r="J2939" i="27"/>
  <c r="J2938" i="27"/>
  <c r="J2937" i="27"/>
  <c r="J2936" i="27"/>
  <c r="J2935" i="27"/>
  <c r="J2934" i="27"/>
  <c r="J2933" i="27"/>
  <c r="J2932" i="27"/>
  <c r="J2931" i="27"/>
  <c r="J2930" i="27"/>
  <c r="J2929" i="27"/>
  <c r="J2928" i="27"/>
  <c r="J2927" i="27"/>
  <c r="J2926" i="27"/>
  <c r="J2925" i="27"/>
  <c r="J2924" i="27"/>
  <c r="J2923" i="27"/>
  <c r="J2922" i="27"/>
  <c r="J2921" i="27"/>
  <c r="J2920" i="27"/>
  <c r="J2919" i="27"/>
  <c r="J2918" i="27"/>
  <c r="J2917" i="27"/>
  <c r="J2916" i="27"/>
  <c r="J2915" i="27"/>
  <c r="J2914" i="27"/>
  <c r="J2913" i="27"/>
  <c r="J2912" i="27"/>
  <c r="J2911" i="27"/>
  <c r="J2910" i="27"/>
  <c r="J2909" i="27"/>
  <c r="J2908" i="27"/>
  <c r="J2907" i="27"/>
  <c r="J2906" i="27"/>
  <c r="J2905" i="27"/>
  <c r="J2904" i="27"/>
  <c r="J2903" i="27"/>
  <c r="J2902" i="27"/>
  <c r="J2901" i="27"/>
  <c r="J2900" i="27"/>
  <c r="J2899" i="27"/>
  <c r="J2898" i="27"/>
  <c r="J2897" i="27"/>
  <c r="J2896" i="27"/>
  <c r="J2895" i="27"/>
  <c r="J2894" i="27"/>
  <c r="J2893" i="27"/>
  <c r="J2892" i="27"/>
  <c r="J2891" i="27"/>
  <c r="J2890" i="27"/>
  <c r="J2889" i="27"/>
  <c r="J2888" i="27"/>
  <c r="J2887" i="27"/>
  <c r="J2886" i="27"/>
  <c r="J2885" i="27"/>
  <c r="J2884" i="27"/>
  <c r="J2883" i="27"/>
  <c r="J2882" i="27"/>
  <c r="J2881" i="27"/>
  <c r="J2880" i="27"/>
  <c r="J2879" i="27"/>
  <c r="J2878" i="27"/>
  <c r="J2877" i="27"/>
  <c r="J2876" i="27"/>
  <c r="J2875" i="27"/>
  <c r="J2874" i="27"/>
  <c r="J2873" i="27"/>
  <c r="J2872" i="27"/>
  <c r="J2871" i="27"/>
  <c r="J2870" i="27"/>
  <c r="J2869" i="27"/>
  <c r="J2868" i="27"/>
  <c r="J2867" i="27"/>
  <c r="J2866" i="27"/>
  <c r="J2865" i="27"/>
  <c r="J2864" i="27"/>
  <c r="J2863" i="27"/>
  <c r="J2862" i="27"/>
  <c r="J2861" i="27"/>
  <c r="J2860" i="27"/>
  <c r="J2859" i="27"/>
  <c r="J2858" i="27"/>
  <c r="J2857" i="27"/>
  <c r="J2856" i="27"/>
  <c r="J2855" i="27"/>
  <c r="J2854" i="27"/>
  <c r="J2853" i="27"/>
  <c r="J2852" i="27"/>
  <c r="J2851" i="27"/>
  <c r="J2850" i="27"/>
  <c r="J2849" i="27"/>
  <c r="J2848" i="27"/>
  <c r="J2847" i="27"/>
  <c r="J2846" i="27"/>
  <c r="J2845" i="27"/>
  <c r="J2844" i="27"/>
  <c r="J2843" i="27"/>
  <c r="J2842" i="27"/>
  <c r="J2841" i="27"/>
  <c r="J2840" i="27"/>
  <c r="J2839" i="27"/>
  <c r="J2838" i="27"/>
  <c r="J2837" i="27"/>
  <c r="J2836" i="27"/>
  <c r="J2835" i="27"/>
  <c r="J2834" i="27"/>
  <c r="J2833" i="27"/>
  <c r="J2832" i="27"/>
  <c r="J2831" i="27"/>
  <c r="J2830" i="27"/>
  <c r="J2829" i="27"/>
  <c r="J2828" i="27"/>
  <c r="J2827" i="27"/>
  <c r="J2826" i="27"/>
  <c r="J2825" i="27"/>
  <c r="J2824" i="27"/>
  <c r="J2823" i="27"/>
  <c r="J2822" i="27"/>
  <c r="J2821" i="27"/>
  <c r="J2820" i="27"/>
  <c r="J2819" i="27"/>
  <c r="J2818" i="27"/>
  <c r="J2817" i="27"/>
  <c r="J2816" i="27"/>
  <c r="J2815" i="27"/>
  <c r="J2814" i="27"/>
  <c r="J2813" i="27"/>
  <c r="J2812" i="27"/>
  <c r="J2811" i="27"/>
  <c r="J2810" i="27"/>
  <c r="J2809" i="27"/>
  <c r="J2808" i="27"/>
  <c r="J2807" i="27"/>
  <c r="J2806" i="27"/>
  <c r="J2805" i="27"/>
  <c r="J2804" i="27"/>
  <c r="J2803" i="27"/>
  <c r="J2802" i="27"/>
  <c r="J2801" i="27"/>
  <c r="J2800" i="27"/>
  <c r="J2799" i="27"/>
  <c r="J2798" i="27"/>
  <c r="J2797" i="27"/>
  <c r="J2796" i="27"/>
  <c r="J2795" i="27"/>
  <c r="J2794" i="27"/>
  <c r="J2793" i="27"/>
  <c r="J2792" i="27"/>
  <c r="J2791" i="27"/>
  <c r="J2790" i="27"/>
  <c r="J2789" i="27"/>
  <c r="J2788" i="27"/>
  <c r="J2787" i="27"/>
  <c r="J2786" i="27"/>
  <c r="J2785" i="27"/>
  <c r="J2784" i="27"/>
  <c r="J2783" i="27"/>
  <c r="J2782" i="27"/>
  <c r="J2781" i="27"/>
  <c r="J2780" i="27"/>
  <c r="J2779" i="27"/>
  <c r="J2778" i="27"/>
  <c r="J2777" i="27"/>
  <c r="J2776" i="27"/>
  <c r="J2775" i="27"/>
  <c r="J2774" i="27"/>
  <c r="J2773" i="27"/>
  <c r="J2772" i="27"/>
  <c r="J2771" i="27"/>
  <c r="J2770" i="27"/>
  <c r="J2769" i="27"/>
  <c r="J2768" i="27"/>
  <c r="J2767" i="27"/>
  <c r="J2766" i="27"/>
  <c r="J2765" i="27"/>
  <c r="J2764" i="27"/>
  <c r="J2763" i="27"/>
  <c r="J2762" i="27"/>
  <c r="J2761" i="27"/>
  <c r="J2760" i="27"/>
  <c r="J2759" i="27"/>
  <c r="J2758" i="27"/>
  <c r="J2757" i="27"/>
  <c r="J2756" i="27"/>
  <c r="J2755" i="27"/>
  <c r="J2754" i="27"/>
  <c r="J2753" i="27"/>
  <c r="J2752" i="27"/>
  <c r="J2751" i="27"/>
  <c r="J2750" i="27"/>
  <c r="J2749" i="27"/>
  <c r="J2748" i="27"/>
  <c r="J2747" i="27"/>
  <c r="J2746" i="27"/>
  <c r="J2745" i="27"/>
  <c r="J2744" i="27"/>
  <c r="J2743" i="27"/>
  <c r="J2742" i="27"/>
  <c r="J2741" i="27"/>
  <c r="J2740" i="27"/>
  <c r="J2739" i="27"/>
  <c r="J2738" i="27"/>
  <c r="J2737" i="27"/>
  <c r="J2736" i="27"/>
  <c r="J2735" i="27"/>
  <c r="J2734" i="27"/>
  <c r="J2733" i="27"/>
  <c r="J2732" i="27"/>
  <c r="J2731" i="27"/>
  <c r="J2730" i="27"/>
  <c r="J2729" i="27"/>
  <c r="J2728" i="27"/>
  <c r="J2727" i="27"/>
  <c r="J2726" i="27"/>
  <c r="J2725" i="27"/>
  <c r="J2724" i="27"/>
  <c r="J2723" i="27"/>
  <c r="J2722" i="27"/>
  <c r="J2721" i="27"/>
  <c r="J2720" i="27"/>
  <c r="J2719" i="27"/>
  <c r="J2718" i="27"/>
  <c r="J2717" i="27"/>
  <c r="J2716" i="27"/>
  <c r="J2715" i="27"/>
  <c r="J2714" i="27"/>
  <c r="J2713" i="27"/>
  <c r="J2712" i="27"/>
  <c r="J2711" i="27"/>
  <c r="J2710" i="27"/>
  <c r="J2709" i="27"/>
  <c r="J2708" i="27"/>
  <c r="J2707" i="27"/>
  <c r="J2706" i="27"/>
  <c r="J2705" i="27"/>
  <c r="J2704" i="27"/>
  <c r="J2703" i="27"/>
  <c r="J2702" i="27"/>
  <c r="J2701" i="27"/>
  <c r="J2700" i="27"/>
  <c r="J2699" i="27"/>
  <c r="J2698" i="27"/>
  <c r="J2697" i="27"/>
  <c r="J2696" i="27"/>
  <c r="J2695" i="27"/>
  <c r="J2694" i="27"/>
  <c r="J2693" i="27"/>
  <c r="J2692" i="27"/>
  <c r="J2691" i="27"/>
  <c r="J2690" i="27"/>
  <c r="J2689" i="27"/>
  <c r="J2688" i="27"/>
  <c r="J2687" i="27"/>
  <c r="J2686" i="27"/>
  <c r="J2685" i="27"/>
  <c r="J2684" i="27"/>
  <c r="J2683" i="27"/>
  <c r="J2682" i="27"/>
  <c r="J2681" i="27"/>
  <c r="J2680" i="27"/>
  <c r="J2679" i="27"/>
  <c r="J2678" i="27"/>
  <c r="J2677" i="27"/>
  <c r="J2676" i="27"/>
  <c r="J2675" i="27"/>
  <c r="J2674" i="27"/>
  <c r="J2673" i="27"/>
  <c r="J2672" i="27"/>
  <c r="J2671" i="27"/>
  <c r="J2670" i="27"/>
  <c r="J2669" i="27"/>
  <c r="J2668" i="27"/>
  <c r="J2667" i="27"/>
  <c r="J2666" i="27"/>
  <c r="J2665" i="27"/>
  <c r="J2664" i="27"/>
  <c r="J2663" i="27"/>
  <c r="J2662" i="27"/>
  <c r="J2661" i="27"/>
  <c r="J2660" i="27"/>
  <c r="J2659" i="27"/>
  <c r="J2658" i="27"/>
  <c r="J2657" i="27"/>
  <c r="J2656" i="27"/>
  <c r="J2655" i="27"/>
  <c r="J2654" i="27"/>
  <c r="J2653" i="27"/>
  <c r="J2652" i="27"/>
  <c r="J2651" i="27"/>
  <c r="J2650" i="27"/>
  <c r="J2649" i="27"/>
  <c r="J2648" i="27"/>
  <c r="J2647" i="27"/>
  <c r="J2646" i="27"/>
  <c r="J2645" i="27"/>
  <c r="J2644" i="27"/>
  <c r="J2643" i="27"/>
  <c r="J2642" i="27"/>
  <c r="J2641" i="27"/>
  <c r="J2640" i="27"/>
  <c r="J2639" i="27"/>
  <c r="J2638" i="27"/>
  <c r="J2637" i="27"/>
  <c r="J2636" i="27"/>
  <c r="J2635" i="27"/>
  <c r="J2634" i="27"/>
  <c r="J2633" i="27"/>
  <c r="J2632" i="27"/>
  <c r="J2631" i="27"/>
  <c r="J2630" i="27"/>
  <c r="J2629" i="27"/>
  <c r="J2628" i="27"/>
  <c r="J2627" i="27"/>
  <c r="J2626" i="27"/>
  <c r="J2625" i="27"/>
  <c r="J2624" i="27"/>
  <c r="J2623" i="27"/>
  <c r="J2622" i="27"/>
  <c r="J2621" i="27"/>
  <c r="J2620" i="27"/>
  <c r="J2619" i="27"/>
  <c r="J2618" i="27"/>
  <c r="J2617" i="27"/>
  <c r="J2616" i="27"/>
  <c r="J2615" i="27"/>
  <c r="J2614" i="27"/>
  <c r="J2613" i="27"/>
  <c r="J2612" i="27"/>
  <c r="J2611" i="27"/>
  <c r="J2610" i="27"/>
  <c r="J2609" i="27"/>
  <c r="J2608" i="27"/>
  <c r="J2607" i="27"/>
  <c r="J2606" i="27"/>
  <c r="J2605" i="27"/>
  <c r="J2604" i="27"/>
  <c r="J2603" i="27"/>
  <c r="J2602" i="27"/>
  <c r="J2601" i="27"/>
  <c r="J2600" i="27"/>
  <c r="J2599" i="27"/>
  <c r="J2598" i="27"/>
  <c r="J2597" i="27"/>
  <c r="J2596" i="27"/>
  <c r="J2595" i="27"/>
  <c r="J2594" i="27"/>
  <c r="J2593" i="27"/>
  <c r="J2592" i="27"/>
  <c r="J2591" i="27"/>
  <c r="J2590" i="27"/>
  <c r="J2589" i="27"/>
  <c r="J2588" i="27"/>
  <c r="J2587" i="27"/>
  <c r="J2586" i="27"/>
  <c r="J2585" i="27"/>
  <c r="J2584" i="27"/>
  <c r="J2583" i="27"/>
  <c r="J2582" i="27"/>
  <c r="J2581" i="27"/>
  <c r="J2580" i="27"/>
  <c r="J2579" i="27"/>
  <c r="J2578" i="27"/>
  <c r="J2577" i="27"/>
  <c r="J2576" i="27"/>
  <c r="J2575" i="27"/>
  <c r="J2574" i="27"/>
  <c r="J2573" i="27"/>
  <c r="J2572" i="27"/>
  <c r="J2571" i="27"/>
  <c r="J2570" i="27"/>
  <c r="J2569" i="27"/>
  <c r="J2568" i="27"/>
  <c r="J2567" i="27"/>
  <c r="J2566" i="27"/>
  <c r="J2565" i="27"/>
  <c r="J2564" i="27"/>
  <c r="J2563" i="27"/>
  <c r="J2562" i="27"/>
  <c r="J2561" i="27"/>
  <c r="J2560" i="27"/>
  <c r="J2559" i="27"/>
  <c r="J2558" i="27"/>
  <c r="J2557" i="27"/>
  <c r="J2556" i="27"/>
  <c r="J2555" i="27"/>
  <c r="J2554" i="27"/>
  <c r="J2553" i="27"/>
  <c r="J2552" i="27"/>
  <c r="J2551" i="27"/>
  <c r="J2550" i="27"/>
  <c r="J2549" i="27"/>
  <c r="J2548" i="27"/>
  <c r="J2547" i="27"/>
  <c r="J2546" i="27"/>
  <c r="J2545" i="27"/>
  <c r="J2544" i="27"/>
  <c r="J2543" i="27"/>
  <c r="J2542" i="27"/>
  <c r="J2541" i="27"/>
  <c r="J2540" i="27"/>
  <c r="J2539" i="27"/>
  <c r="J2538" i="27"/>
  <c r="J2537" i="27"/>
  <c r="J2536" i="27"/>
  <c r="J2535" i="27"/>
  <c r="J2534" i="27"/>
  <c r="J2533" i="27"/>
  <c r="J2532" i="27"/>
  <c r="J2531" i="27"/>
  <c r="J2530" i="27"/>
  <c r="J2529" i="27"/>
  <c r="J2528" i="27"/>
  <c r="J2527" i="27"/>
  <c r="J2526" i="27"/>
  <c r="J2525" i="27"/>
  <c r="J2524" i="27"/>
  <c r="J2523" i="27"/>
  <c r="J2522" i="27"/>
  <c r="J2521" i="27"/>
  <c r="J2520" i="27"/>
  <c r="J2519" i="27"/>
  <c r="J2518" i="27"/>
  <c r="J2517" i="27"/>
  <c r="J2516" i="27"/>
  <c r="J2515" i="27"/>
  <c r="J2514" i="27"/>
  <c r="J2513" i="27"/>
  <c r="J2512" i="27"/>
  <c r="J2511" i="27"/>
  <c r="J2510" i="27"/>
  <c r="J2509" i="27"/>
  <c r="J2508" i="27"/>
  <c r="J2507" i="27"/>
  <c r="J2506" i="27"/>
  <c r="J2505" i="27"/>
  <c r="J2504" i="27"/>
  <c r="J2503" i="27"/>
  <c r="J2502" i="27"/>
  <c r="J2501" i="27"/>
  <c r="J2500" i="27"/>
  <c r="J2499" i="27"/>
  <c r="J2498" i="27"/>
  <c r="J2497" i="27"/>
  <c r="J2496" i="27"/>
  <c r="J2495" i="27"/>
  <c r="J2494" i="27"/>
  <c r="J2493" i="27"/>
  <c r="J2492" i="27"/>
  <c r="J2491" i="27"/>
  <c r="J2490" i="27"/>
  <c r="J2489" i="27"/>
  <c r="J2488" i="27"/>
  <c r="J2487" i="27"/>
  <c r="J2486" i="27"/>
  <c r="J2485" i="27"/>
  <c r="J2484" i="27"/>
  <c r="J2483" i="27"/>
  <c r="J2482" i="27"/>
  <c r="J2481" i="27"/>
  <c r="J2480" i="27"/>
  <c r="J2479" i="27"/>
  <c r="J2478" i="27"/>
  <c r="J2477" i="27"/>
  <c r="J2476" i="27"/>
  <c r="J2475" i="27"/>
  <c r="J2474" i="27"/>
  <c r="J2473" i="27"/>
  <c r="J2472" i="27"/>
  <c r="J2471" i="27"/>
  <c r="J2470" i="27"/>
  <c r="J2469" i="27"/>
  <c r="J2468" i="27"/>
  <c r="J2467" i="27"/>
  <c r="J2466" i="27"/>
  <c r="J2465" i="27"/>
  <c r="J2464" i="27"/>
  <c r="J2463" i="27"/>
  <c r="J2462" i="27"/>
  <c r="J2461" i="27"/>
  <c r="J2460" i="27"/>
  <c r="J2459" i="27"/>
  <c r="J2458" i="27"/>
  <c r="J2457" i="27"/>
  <c r="J2456" i="27"/>
  <c r="J2455" i="27"/>
  <c r="J2454" i="27"/>
  <c r="J2453" i="27"/>
  <c r="J2452" i="27"/>
  <c r="J2451" i="27"/>
  <c r="J2450" i="27"/>
  <c r="J2449" i="27"/>
  <c r="J2448" i="27"/>
  <c r="J2447" i="27"/>
  <c r="J2446" i="27"/>
  <c r="J2445" i="27"/>
  <c r="J2444" i="27"/>
  <c r="J2443" i="27"/>
  <c r="J2442" i="27"/>
  <c r="J2441" i="27"/>
  <c r="J2440" i="27"/>
  <c r="J2439" i="27"/>
  <c r="J2438" i="27"/>
  <c r="J2437" i="27"/>
  <c r="J2436" i="27"/>
  <c r="J2435" i="27"/>
  <c r="J2434" i="27"/>
  <c r="J2433" i="27"/>
  <c r="J2432" i="27"/>
  <c r="J2431" i="27"/>
  <c r="J2430" i="27"/>
  <c r="J2429" i="27"/>
  <c r="J2428" i="27"/>
  <c r="J2427" i="27"/>
  <c r="J2426" i="27"/>
  <c r="J2425" i="27"/>
  <c r="J2424" i="27"/>
  <c r="J2423" i="27"/>
  <c r="J2422" i="27"/>
  <c r="J2421" i="27"/>
  <c r="J2420" i="27"/>
  <c r="J2419" i="27"/>
  <c r="J2418" i="27"/>
  <c r="J2417" i="27"/>
  <c r="J2416" i="27"/>
  <c r="J2415" i="27"/>
  <c r="J2414" i="27"/>
  <c r="J2413" i="27"/>
  <c r="J2412" i="27"/>
  <c r="J2411" i="27"/>
  <c r="J2410" i="27"/>
  <c r="J2409" i="27"/>
  <c r="J2408" i="27"/>
  <c r="J2407" i="27"/>
  <c r="J2406" i="27"/>
  <c r="J2405" i="27"/>
  <c r="J2404" i="27"/>
  <c r="J2403" i="27"/>
  <c r="J2402" i="27"/>
  <c r="J2401" i="27"/>
  <c r="J2400" i="27"/>
  <c r="J2399" i="27"/>
  <c r="J2398" i="27"/>
  <c r="J2397" i="27"/>
  <c r="J2396" i="27"/>
  <c r="J2395" i="27"/>
  <c r="J2394" i="27"/>
  <c r="J2393" i="27"/>
  <c r="J2392" i="27"/>
  <c r="J2391" i="27"/>
  <c r="J2390" i="27"/>
  <c r="J2389" i="27"/>
  <c r="J2388" i="27"/>
  <c r="J2387" i="27"/>
  <c r="J2386" i="27"/>
  <c r="J2385" i="27"/>
  <c r="J2384" i="27"/>
  <c r="J2383" i="27"/>
  <c r="J2382" i="27"/>
  <c r="J2381" i="27"/>
  <c r="J2380" i="27"/>
  <c r="J2379" i="27"/>
  <c r="J2378" i="27"/>
  <c r="J2377" i="27"/>
  <c r="J2376" i="27"/>
  <c r="J2375" i="27"/>
  <c r="J2374" i="27"/>
  <c r="J2373" i="27"/>
  <c r="J2372" i="27"/>
  <c r="J2371" i="27"/>
  <c r="J2370" i="27"/>
  <c r="J2369" i="27"/>
  <c r="J2368" i="27"/>
  <c r="J2367" i="27"/>
  <c r="J2366" i="27"/>
  <c r="J2365" i="27"/>
  <c r="J2364" i="27"/>
  <c r="J2363" i="27"/>
  <c r="J2362" i="27"/>
  <c r="J2361" i="27"/>
  <c r="J2360" i="27"/>
  <c r="J2359" i="27"/>
  <c r="J2358" i="27"/>
  <c r="J2357" i="27"/>
  <c r="J2356" i="27"/>
  <c r="J2355" i="27"/>
  <c r="J2354" i="27"/>
  <c r="J2353" i="27"/>
  <c r="J2352" i="27"/>
  <c r="J2351" i="27"/>
  <c r="J2350" i="27"/>
  <c r="J2349" i="27"/>
  <c r="J2348" i="27"/>
  <c r="J2347" i="27"/>
  <c r="J2346" i="27"/>
  <c r="J2345" i="27"/>
  <c r="J2344" i="27"/>
  <c r="J2343" i="27"/>
  <c r="J2342" i="27"/>
  <c r="J2341" i="27"/>
  <c r="J2340" i="27"/>
  <c r="J2339" i="27"/>
  <c r="J2338" i="27"/>
  <c r="J2337" i="27"/>
  <c r="J2336" i="27"/>
  <c r="J2335" i="27"/>
  <c r="J2334" i="27"/>
  <c r="J2333" i="27"/>
  <c r="J2332" i="27"/>
  <c r="J2331" i="27"/>
  <c r="J2330" i="27"/>
  <c r="J2329" i="27"/>
  <c r="J2328" i="27"/>
  <c r="J2327" i="27"/>
  <c r="J2326" i="27"/>
  <c r="J2325" i="27"/>
  <c r="J2324" i="27"/>
  <c r="J2323" i="27"/>
  <c r="J2322" i="27"/>
  <c r="J2321" i="27"/>
  <c r="J2320" i="27"/>
  <c r="J2319" i="27"/>
  <c r="J2318" i="27"/>
  <c r="J2317" i="27"/>
  <c r="J2316" i="27"/>
  <c r="J2315" i="27"/>
  <c r="J2314" i="27"/>
  <c r="J2313" i="27"/>
  <c r="J2312" i="27"/>
  <c r="J2311" i="27"/>
  <c r="J2310" i="27"/>
  <c r="J2309" i="27"/>
  <c r="J2308" i="27"/>
  <c r="J2307" i="27"/>
  <c r="J2306" i="27"/>
  <c r="J2305" i="27"/>
  <c r="J2304" i="27"/>
  <c r="J2303" i="27"/>
  <c r="J2302" i="27"/>
  <c r="J2301" i="27"/>
  <c r="J2300" i="27"/>
  <c r="J2299" i="27"/>
  <c r="J2298" i="27"/>
  <c r="J2297" i="27"/>
  <c r="J2296" i="27"/>
  <c r="J2295" i="27"/>
  <c r="J2294" i="27"/>
  <c r="J2293" i="27"/>
  <c r="J2292" i="27"/>
  <c r="J2291" i="27"/>
  <c r="J2290" i="27"/>
  <c r="J2289" i="27"/>
  <c r="J2288" i="27"/>
  <c r="J2287" i="27"/>
  <c r="J2286" i="27"/>
  <c r="J2285" i="27"/>
  <c r="J2284" i="27"/>
  <c r="J2283" i="27"/>
  <c r="J2282" i="27"/>
  <c r="J2281" i="27"/>
  <c r="J2280" i="27"/>
  <c r="J2279" i="27"/>
  <c r="J2278" i="27"/>
  <c r="J2277" i="27"/>
  <c r="J2276" i="27"/>
  <c r="J2275" i="27"/>
  <c r="J2274" i="27"/>
  <c r="J2273" i="27"/>
  <c r="J2272" i="27"/>
  <c r="J2271" i="27"/>
  <c r="J2270" i="27"/>
  <c r="J2269" i="27"/>
  <c r="J2268" i="27"/>
  <c r="J2267" i="27"/>
  <c r="J2266" i="27"/>
  <c r="J2265" i="27"/>
  <c r="J2264" i="27"/>
  <c r="J2263" i="27"/>
  <c r="J2262" i="27"/>
  <c r="J2261" i="27"/>
  <c r="J2260" i="27"/>
  <c r="J2259" i="27"/>
  <c r="J2258" i="27"/>
  <c r="J2257" i="27"/>
  <c r="J2256" i="27"/>
  <c r="J2255" i="27"/>
  <c r="J2254" i="27"/>
  <c r="J2253" i="27"/>
  <c r="J2252" i="27"/>
  <c r="J2251" i="27"/>
  <c r="J2250" i="27"/>
  <c r="J2249" i="27"/>
  <c r="J2248" i="27"/>
  <c r="J2247" i="27"/>
  <c r="J2246" i="27"/>
  <c r="J2245" i="27"/>
  <c r="J2244" i="27"/>
  <c r="J2243" i="27"/>
  <c r="J2242" i="27"/>
  <c r="J2241" i="27"/>
  <c r="J2240" i="27"/>
  <c r="J2239" i="27"/>
  <c r="J2238" i="27"/>
  <c r="J2237" i="27"/>
  <c r="J2236" i="27"/>
  <c r="J2235" i="27"/>
  <c r="J2234" i="27"/>
  <c r="J2233" i="27"/>
  <c r="J2232" i="27"/>
  <c r="J2231" i="27"/>
  <c r="J2230" i="27"/>
  <c r="J2229" i="27"/>
  <c r="J2228" i="27"/>
  <c r="J2227" i="27"/>
  <c r="J2226" i="27"/>
  <c r="J2225" i="27"/>
  <c r="J2224" i="27"/>
  <c r="J2223" i="27"/>
  <c r="J2222" i="27"/>
  <c r="J2221" i="27"/>
  <c r="J2220" i="27"/>
  <c r="J2219" i="27"/>
  <c r="J2218" i="27"/>
  <c r="J2217" i="27"/>
  <c r="J2216" i="27"/>
  <c r="J2215" i="27"/>
  <c r="J2214" i="27"/>
  <c r="J2213" i="27"/>
  <c r="J2212" i="27"/>
  <c r="J2211" i="27"/>
  <c r="J2210" i="27"/>
  <c r="J2209" i="27"/>
  <c r="J2208" i="27"/>
  <c r="J2207" i="27"/>
  <c r="J2206" i="27"/>
  <c r="J2205" i="27"/>
  <c r="J2204" i="27"/>
  <c r="J2203" i="27"/>
  <c r="J2202" i="27"/>
  <c r="J2201" i="27"/>
  <c r="J2200" i="27"/>
  <c r="J2199" i="27"/>
  <c r="J2198" i="27"/>
  <c r="J2197" i="27"/>
  <c r="J2196" i="27"/>
  <c r="J2195" i="27"/>
  <c r="J2194" i="27"/>
  <c r="J2193" i="27"/>
  <c r="J2192" i="27"/>
  <c r="J2191" i="27"/>
  <c r="J2190" i="27"/>
  <c r="J2189" i="27"/>
  <c r="J2188" i="27"/>
  <c r="J2187" i="27"/>
  <c r="J2186" i="27"/>
  <c r="J2185" i="27"/>
  <c r="J2184" i="27"/>
  <c r="J2183" i="27"/>
  <c r="J2182" i="27"/>
  <c r="J2181" i="27"/>
  <c r="J2180" i="27"/>
  <c r="J2179" i="27"/>
  <c r="J2178" i="27"/>
  <c r="J2177" i="27"/>
  <c r="J2176" i="27"/>
  <c r="J2175" i="27"/>
  <c r="J2174" i="27"/>
  <c r="J2173" i="27"/>
  <c r="J2172" i="27"/>
  <c r="J2171" i="27"/>
  <c r="J2170" i="27"/>
  <c r="J2169" i="27"/>
  <c r="J2168" i="27"/>
  <c r="J2167" i="27"/>
  <c r="J2166" i="27"/>
  <c r="J2165" i="27"/>
  <c r="J2164" i="27"/>
  <c r="J2163" i="27"/>
  <c r="J2162" i="27"/>
  <c r="J2161" i="27"/>
  <c r="J2160" i="27"/>
  <c r="J2159" i="27"/>
  <c r="J2158" i="27"/>
  <c r="J2157" i="27"/>
  <c r="J2156" i="27"/>
  <c r="J2155" i="27"/>
  <c r="J2154" i="27"/>
  <c r="J2153" i="27"/>
  <c r="J2152" i="27"/>
  <c r="J2151" i="27"/>
  <c r="J2150" i="27"/>
  <c r="J2149" i="27"/>
  <c r="J2148" i="27"/>
  <c r="J2147" i="27"/>
  <c r="J2146" i="27"/>
  <c r="J2145" i="27"/>
  <c r="J2144" i="27"/>
  <c r="J2143" i="27"/>
  <c r="J2142" i="27"/>
  <c r="J2141" i="27"/>
  <c r="J2140" i="27"/>
  <c r="J2139" i="27"/>
  <c r="J2138" i="27"/>
  <c r="J2137" i="27"/>
  <c r="J2136" i="27"/>
  <c r="J2135" i="27"/>
  <c r="J2134" i="27"/>
  <c r="J2133" i="27"/>
  <c r="J2132" i="27"/>
  <c r="J2131" i="27"/>
  <c r="J2130" i="27"/>
  <c r="J2129" i="27"/>
  <c r="J2128" i="27"/>
  <c r="J2127" i="27"/>
  <c r="J2126" i="27"/>
  <c r="J2125" i="27"/>
  <c r="J2124" i="27"/>
  <c r="J2123" i="27"/>
  <c r="J2122" i="27"/>
  <c r="J2121" i="27"/>
  <c r="J2120" i="27"/>
  <c r="J2119" i="27"/>
  <c r="J2118" i="27"/>
  <c r="J2117" i="27"/>
  <c r="J2116" i="27"/>
  <c r="J2115" i="27"/>
  <c r="J2114" i="27"/>
  <c r="J2113" i="27"/>
  <c r="J2112" i="27"/>
  <c r="J2111" i="27"/>
  <c r="J2110" i="27"/>
  <c r="J2109" i="27"/>
  <c r="J2108" i="27"/>
  <c r="J2107" i="27"/>
  <c r="J2106" i="27"/>
  <c r="J2105" i="27"/>
  <c r="J2104" i="27"/>
  <c r="J2103" i="27"/>
  <c r="J2102" i="27"/>
  <c r="J2101" i="27"/>
  <c r="J2100" i="27"/>
  <c r="J2099" i="27"/>
  <c r="J2098" i="27"/>
  <c r="J2097" i="27"/>
  <c r="J2096" i="27"/>
  <c r="J2095" i="27"/>
  <c r="J2094" i="27"/>
  <c r="J2091" i="27"/>
  <c r="J2090" i="27"/>
  <c r="J2089" i="27"/>
  <c r="J2088" i="27"/>
  <c r="J2087" i="27"/>
  <c r="J2086" i="27"/>
  <c r="J2085" i="27"/>
  <c r="J2084" i="27"/>
  <c r="J2083" i="27"/>
  <c r="J2082" i="27"/>
  <c r="J2081" i="27"/>
  <c r="J2080" i="27"/>
  <c r="J2079" i="27"/>
  <c r="J2078" i="27"/>
  <c r="J2077" i="27"/>
  <c r="J2076" i="27"/>
  <c r="J2075" i="27"/>
  <c r="J2074" i="27"/>
  <c r="J2073" i="27"/>
  <c r="J2072" i="27"/>
  <c r="J2071" i="27"/>
  <c r="J2070" i="27"/>
  <c r="J2069" i="27"/>
  <c r="J2068" i="27"/>
  <c r="J2067" i="27"/>
  <c r="J2066" i="27"/>
  <c r="J2065" i="27"/>
  <c r="J2064" i="27"/>
  <c r="J2063" i="27"/>
  <c r="J2062" i="27"/>
  <c r="J2061" i="27"/>
  <c r="J2060" i="27"/>
  <c r="J2059" i="27"/>
  <c r="J2058" i="27"/>
  <c r="J2057" i="27"/>
  <c r="J2056" i="27"/>
  <c r="J2055" i="27"/>
  <c r="J2054" i="27"/>
  <c r="J2053" i="27"/>
  <c r="J2052" i="27"/>
  <c r="J2051" i="27"/>
  <c r="J2050" i="27"/>
  <c r="J2049" i="27"/>
  <c r="J2048" i="27"/>
  <c r="J2047" i="27"/>
  <c r="J2046" i="27"/>
  <c r="J2045" i="27"/>
  <c r="J2044" i="27"/>
  <c r="J2043" i="27"/>
  <c r="J2042" i="27"/>
  <c r="J2041" i="27"/>
  <c r="J2040" i="27"/>
  <c r="J2039" i="27"/>
  <c r="J2038" i="27"/>
  <c r="J2037" i="27"/>
  <c r="J2036" i="27"/>
  <c r="J2035" i="27"/>
  <c r="J2034" i="27"/>
  <c r="J2033" i="27"/>
  <c r="J2032" i="27"/>
  <c r="J2031" i="27"/>
  <c r="J2030" i="27"/>
  <c r="J2029" i="27"/>
  <c r="J2028" i="27"/>
  <c r="J2027" i="27"/>
  <c r="J2026" i="27"/>
  <c r="J2025" i="27"/>
  <c r="J2024" i="27"/>
  <c r="J2023" i="27"/>
  <c r="J2022" i="27"/>
  <c r="J2021" i="27"/>
  <c r="J2020" i="27"/>
  <c r="J2019" i="27"/>
  <c r="J2018" i="27"/>
  <c r="J2017" i="27"/>
  <c r="J2016" i="27"/>
  <c r="J2015" i="27"/>
  <c r="J2014" i="27"/>
  <c r="J2013" i="27"/>
  <c r="J2012" i="27"/>
  <c r="J2011" i="27"/>
  <c r="J2010" i="27"/>
  <c r="J2009" i="27"/>
  <c r="J2008" i="27"/>
  <c r="J2007" i="27"/>
  <c r="J2006" i="27"/>
  <c r="J2005" i="27"/>
  <c r="J2004" i="27"/>
  <c r="J2003" i="27"/>
  <c r="J2002" i="27"/>
  <c r="J2001" i="27"/>
  <c r="J2000" i="27"/>
  <c r="J1999" i="27"/>
  <c r="J1998" i="27"/>
  <c r="J1997" i="27"/>
  <c r="J1996" i="27"/>
  <c r="J1995" i="27"/>
  <c r="J1994" i="27"/>
  <c r="J1993" i="27"/>
  <c r="J1992" i="27"/>
  <c r="J1991" i="27"/>
  <c r="J1990" i="27"/>
  <c r="J1989" i="27"/>
  <c r="J1988" i="27"/>
  <c r="J1987" i="27"/>
  <c r="J1986" i="27"/>
  <c r="J1985" i="27"/>
  <c r="J1984" i="27"/>
  <c r="J1983" i="27"/>
  <c r="J1982" i="27"/>
  <c r="J1981" i="27"/>
  <c r="J1980" i="27"/>
  <c r="J1979" i="27"/>
  <c r="J1978" i="27"/>
  <c r="J1977" i="27"/>
  <c r="J1976" i="27"/>
  <c r="J1975" i="27"/>
  <c r="J1974" i="27"/>
  <c r="J1973" i="27"/>
  <c r="J1972" i="27"/>
  <c r="J1971" i="27"/>
  <c r="J1970" i="27"/>
  <c r="J1969" i="27"/>
  <c r="J1968" i="27"/>
  <c r="J1967" i="27"/>
  <c r="J1966" i="27"/>
  <c r="J1965" i="27"/>
  <c r="J1964" i="27"/>
  <c r="J1963" i="27"/>
  <c r="J1962" i="27"/>
  <c r="J1961" i="27"/>
  <c r="J1960" i="27"/>
  <c r="J1959" i="27"/>
  <c r="J1958" i="27"/>
  <c r="J1957" i="27"/>
  <c r="J1956" i="27"/>
  <c r="J1955" i="27"/>
  <c r="J1954" i="27"/>
  <c r="J1953" i="27"/>
  <c r="J1952" i="27"/>
  <c r="J1951" i="27"/>
  <c r="J1950" i="27"/>
  <c r="J1949" i="27"/>
  <c r="J1948" i="27"/>
  <c r="J1947" i="27"/>
  <c r="J1946" i="27"/>
  <c r="J1945" i="27"/>
  <c r="J1944" i="27"/>
  <c r="J1943" i="27"/>
  <c r="J1942" i="27"/>
  <c r="J1941" i="27"/>
  <c r="J1940" i="27"/>
  <c r="J1939" i="27"/>
  <c r="J1938" i="27"/>
  <c r="J1937" i="27"/>
  <c r="J1936" i="27"/>
  <c r="J1935" i="27"/>
  <c r="J1934" i="27"/>
  <c r="J1933" i="27"/>
  <c r="J1932" i="27"/>
  <c r="J1931" i="27"/>
  <c r="J1930" i="27"/>
  <c r="J1929" i="27"/>
  <c r="J1928" i="27"/>
  <c r="J1927" i="27"/>
  <c r="J1926" i="27"/>
  <c r="J1925" i="27"/>
  <c r="J1924" i="27"/>
  <c r="J1923" i="27"/>
  <c r="J1922" i="27"/>
  <c r="J1921" i="27"/>
  <c r="J1920" i="27"/>
  <c r="J1919" i="27"/>
  <c r="J1918" i="27"/>
  <c r="J1917" i="27"/>
  <c r="J1916" i="27"/>
  <c r="J1915" i="27"/>
  <c r="J1914" i="27"/>
  <c r="J1913" i="27"/>
  <c r="J1912" i="27"/>
  <c r="J1911" i="27"/>
  <c r="J1910" i="27"/>
  <c r="J1909" i="27"/>
  <c r="J1908" i="27"/>
  <c r="J1907" i="27"/>
  <c r="J1906" i="27"/>
  <c r="J1905" i="27"/>
  <c r="J1904" i="27"/>
  <c r="J1903" i="27"/>
  <c r="J1902" i="27"/>
  <c r="J1901" i="27"/>
  <c r="J1900" i="27"/>
  <c r="J1899" i="27"/>
  <c r="J1898" i="27"/>
  <c r="J1897" i="27"/>
  <c r="J1896" i="27"/>
  <c r="J1895" i="27"/>
  <c r="J1894" i="27"/>
  <c r="J1893" i="27"/>
  <c r="J1892" i="27"/>
  <c r="J1891" i="27"/>
  <c r="J1890" i="27"/>
  <c r="J1889" i="27"/>
  <c r="J1888" i="27"/>
  <c r="J1887" i="27"/>
  <c r="J1886" i="27"/>
  <c r="J1885" i="27"/>
  <c r="J1884" i="27"/>
  <c r="J1883" i="27"/>
  <c r="J1882" i="27"/>
  <c r="J1881" i="27"/>
  <c r="J1880" i="27"/>
  <c r="J1879" i="27"/>
  <c r="J1878" i="27"/>
  <c r="J1877" i="27"/>
  <c r="J1876" i="27"/>
  <c r="J1875" i="27"/>
  <c r="J1874" i="27"/>
  <c r="J1873" i="27"/>
  <c r="J1872" i="27"/>
  <c r="J1871" i="27"/>
  <c r="J1870" i="27"/>
  <c r="J1869" i="27"/>
  <c r="J1868" i="27"/>
  <c r="J1867" i="27"/>
  <c r="J1866" i="27"/>
  <c r="J1865" i="27"/>
  <c r="J1864" i="27"/>
  <c r="J1863" i="27"/>
  <c r="J1862" i="27"/>
  <c r="J1861" i="27"/>
  <c r="J1860" i="27"/>
  <c r="J1859" i="27"/>
  <c r="J1858" i="27"/>
  <c r="J1857" i="27"/>
  <c r="J1856" i="27"/>
  <c r="J1855" i="27"/>
  <c r="J1854" i="27"/>
  <c r="J1853" i="27"/>
  <c r="J1852" i="27"/>
  <c r="J1851" i="27"/>
  <c r="J1850" i="27"/>
  <c r="J1849" i="27"/>
  <c r="J1848" i="27"/>
  <c r="J1847" i="27"/>
  <c r="J1846" i="27"/>
  <c r="J1845" i="27"/>
  <c r="J1844" i="27"/>
  <c r="J1843" i="27"/>
  <c r="J1842" i="27"/>
  <c r="J1841" i="27"/>
  <c r="J1840" i="27"/>
  <c r="J1839" i="27"/>
  <c r="J1838" i="27"/>
  <c r="J1837" i="27"/>
  <c r="J1836" i="27"/>
  <c r="J1835" i="27"/>
  <c r="J1834" i="27"/>
  <c r="J1833" i="27"/>
  <c r="J1832" i="27"/>
  <c r="J1831" i="27"/>
  <c r="J1830" i="27"/>
  <c r="J1829" i="27"/>
  <c r="J1828" i="27"/>
  <c r="J1827" i="27"/>
  <c r="J1826" i="27"/>
  <c r="J1825" i="27"/>
  <c r="J1824" i="27"/>
  <c r="J1823" i="27"/>
  <c r="J1822" i="27"/>
  <c r="J1821" i="27"/>
  <c r="J1820" i="27"/>
  <c r="J1819" i="27"/>
  <c r="J1818" i="27"/>
  <c r="J1817" i="27"/>
  <c r="J1816" i="27"/>
  <c r="J1815" i="27"/>
  <c r="J1814" i="27"/>
  <c r="J1813" i="27"/>
  <c r="J1812" i="27"/>
  <c r="J1811" i="27"/>
  <c r="J1810" i="27"/>
  <c r="J1809" i="27"/>
  <c r="J1808" i="27"/>
  <c r="J1807" i="27"/>
  <c r="J1806" i="27"/>
  <c r="J1805" i="27"/>
  <c r="J1804" i="27"/>
  <c r="J1803" i="27"/>
  <c r="J1802" i="27"/>
  <c r="J1801" i="27"/>
  <c r="J1800" i="27"/>
  <c r="J1799" i="27"/>
  <c r="J1798" i="27"/>
  <c r="J1797" i="27"/>
  <c r="J1796" i="27"/>
  <c r="J1795" i="27"/>
  <c r="J1794" i="27"/>
  <c r="J1793" i="27"/>
  <c r="J1792" i="27"/>
  <c r="J1791" i="27"/>
  <c r="J1790" i="27"/>
  <c r="J1789" i="27"/>
  <c r="J1788" i="27"/>
  <c r="J1787" i="27"/>
  <c r="J1786" i="27"/>
  <c r="J1785" i="27"/>
  <c r="J1784" i="27"/>
  <c r="J1783" i="27"/>
  <c r="J1782" i="27"/>
  <c r="J1781" i="27"/>
  <c r="J1780" i="27"/>
  <c r="J1779" i="27"/>
  <c r="J1778" i="27"/>
  <c r="J1777" i="27"/>
  <c r="J1776" i="27"/>
  <c r="J1775" i="27"/>
  <c r="J1774" i="27"/>
  <c r="J1773" i="27"/>
  <c r="J1772" i="27"/>
  <c r="J1771" i="27"/>
  <c r="J1770" i="27"/>
  <c r="J1769" i="27"/>
  <c r="J1768" i="27"/>
  <c r="J1767" i="27"/>
  <c r="J1766" i="27"/>
  <c r="J1765" i="27"/>
  <c r="J1764" i="27"/>
  <c r="J1763" i="27"/>
  <c r="J1762" i="27"/>
  <c r="J1761" i="27"/>
  <c r="J1760" i="27"/>
  <c r="J1759" i="27"/>
  <c r="J1758" i="27"/>
  <c r="J1757" i="27"/>
  <c r="J1756" i="27"/>
  <c r="J1755" i="27"/>
  <c r="J1754" i="27"/>
  <c r="J1753" i="27"/>
  <c r="J1752" i="27"/>
  <c r="J1751" i="27"/>
  <c r="J1750" i="27"/>
  <c r="J1749" i="27"/>
  <c r="J1748" i="27"/>
  <c r="J1747" i="27"/>
  <c r="J1746" i="27"/>
  <c r="J1745" i="27"/>
  <c r="J1744" i="27"/>
  <c r="J1743" i="27"/>
  <c r="J1742" i="27"/>
  <c r="J1741" i="27"/>
  <c r="J1740" i="27"/>
  <c r="J1739" i="27"/>
  <c r="J1738" i="27"/>
  <c r="J1737" i="27"/>
  <c r="J1736" i="27"/>
  <c r="J1735" i="27"/>
  <c r="J1734" i="27"/>
  <c r="J1733" i="27"/>
  <c r="J1732" i="27"/>
  <c r="J1731" i="27"/>
  <c r="J1730" i="27"/>
  <c r="J1729" i="27"/>
  <c r="J1728" i="27"/>
  <c r="J1727" i="27"/>
  <c r="J1726" i="27"/>
  <c r="J1725" i="27"/>
  <c r="J1724" i="27"/>
  <c r="J1723" i="27"/>
  <c r="J1722" i="27"/>
  <c r="J1721" i="27"/>
  <c r="J1720" i="27"/>
  <c r="J1719" i="27"/>
  <c r="J1718" i="27"/>
  <c r="J1717" i="27"/>
  <c r="J1716" i="27"/>
  <c r="J1715" i="27"/>
  <c r="J1714" i="27"/>
  <c r="J1713" i="27"/>
  <c r="J1712" i="27"/>
  <c r="J1711" i="27"/>
  <c r="J1710" i="27"/>
  <c r="J1709" i="27"/>
  <c r="J1708" i="27"/>
  <c r="J1707" i="27"/>
  <c r="J1706" i="27"/>
  <c r="J1705" i="27"/>
  <c r="J1704" i="27"/>
  <c r="J1703" i="27"/>
  <c r="J1702" i="27"/>
  <c r="J1701" i="27"/>
  <c r="J1700" i="27"/>
  <c r="J1699" i="27"/>
  <c r="J1698" i="27"/>
  <c r="J1697" i="27"/>
  <c r="J1696" i="27"/>
  <c r="J1695" i="27"/>
  <c r="J1694" i="27"/>
  <c r="J1693" i="27"/>
  <c r="J1692" i="27"/>
  <c r="J1691" i="27"/>
  <c r="J1690" i="27"/>
  <c r="J1689" i="27"/>
  <c r="J1688" i="27"/>
  <c r="J1687" i="27"/>
  <c r="J1686" i="27"/>
  <c r="J1685" i="27"/>
  <c r="J1684" i="27"/>
  <c r="J1683" i="27"/>
  <c r="J1682" i="27"/>
  <c r="J1681" i="27"/>
  <c r="J1680" i="27"/>
  <c r="J1679" i="27"/>
  <c r="J1678" i="27"/>
  <c r="J1677" i="27"/>
  <c r="J1676" i="27"/>
  <c r="J1675" i="27"/>
  <c r="J1674" i="27"/>
  <c r="J1673" i="27"/>
  <c r="J1672" i="27"/>
  <c r="J1671" i="27"/>
  <c r="J1670" i="27"/>
  <c r="J1669" i="27"/>
  <c r="J1668" i="27"/>
  <c r="J1667" i="27"/>
  <c r="J1666" i="27"/>
  <c r="J1665" i="27"/>
  <c r="J1664" i="27"/>
  <c r="J1663" i="27"/>
  <c r="J1662" i="27"/>
  <c r="J1661" i="27"/>
  <c r="J1660" i="27"/>
  <c r="J1659" i="27"/>
  <c r="J1658" i="27"/>
  <c r="J1657" i="27"/>
  <c r="J1656" i="27"/>
  <c r="J1655" i="27"/>
  <c r="J1654" i="27"/>
  <c r="J1653" i="27"/>
  <c r="J1652" i="27"/>
  <c r="J1651" i="27"/>
  <c r="J1650" i="27"/>
  <c r="J1649" i="27"/>
  <c r="J1648" i="27"/>
  <c r="J1647" i="27"/>
  <c r="J1646" i="27"/>
  <c r="J1645" i="27"/>
  <c r="J1644" i="27"/>
  <c r="J1643" i="27"/>
  <c r="J1642" i="27"/>
  <c r="J1641" i="27"/>
  <c r="J1640" i="27"/>
  <c r="J1639" i="27"/>
  <c r="J1638" i="27"/>
  <c r="J1637" i="27"/>
  <c r="J1636" i="27"/>
  <c r="J1635" i="27"/>
  <c r="J1634" i="27"/>
  <c r="J1633" i="27"/>
  <c r="J1632" i="27"/>
  <c r="J1631" i="27"/>
  <c r="J1630" i="27"/>
  <c r="J1629" i="27"/>
  <c r="J1628" i="27"/>
  <c r="J1627" i="27"/>
  <c r="J1626" i="27"/>
  <c r="J1625" i="27"/>
  <c r="J1624" i="27"/>
  <c r="J1623" i="27"/>
  <c r="J1622" i="27"/>
  <c r="J1621" i="27"/>
  <c r="J1620" i="27"/>
  <c r="J1619" i="27"/>
  <c r="J1618" i="27"/>
  <c r="J1617" i="27"/>
  <c r="J1616" i="27"/>
  <c r="J1615" i="27"/>
  <c r="J1614" i="27"/>
  <c r="J1613" i="27"/>
  <c r="J1612" i="27"/>
  <c r="J1611" i="27"/>
  <c r="J1610" i="27"/>
  <c r="J1609" i="27"/>
  <c r="J1608" i="27"/>
  <c r="J1607" i="27"/>
  <c r="J1606" i="27"/>
  <c r="J1605" i="27"/>
  <c r="J1604" i="27"/>
  <c r="J1603" i="27"/>
  <c r="J1602" i="27"/>
  <c r="J1601" i="27"/>
  <c r="J1600" i="27"/>
  <c r="J1599" i="27"/>
  <c r="J1598" i="27"/>
  <c r="J1597" i="27"/>
  <c r="J1596" i="27"/>
  <c r="J1595" i="27"/>
  <c r="J1594" i="27"/>
  <c r="J1593" i="27"/>
  <c r="J1592" i="27"/>
  <c r="J1591" i="27"/>
  <c r="J1590" i="27"/>
  <c r="J1589" i="27"/>
  <c r="J1588" i="27"/>
  <c r="J1587" i="27"/>
  <c r="J1586" i="27"/>
  <c r="J1585" i="27"/>
  <c r="J1584" i="27"/>
  <c r="J1583" i="27"/>
  <c r="J1582" i="27"/>
  <c r="J1581" i="27"/>
  <c r="J1580" i="27"/>
  <c r="J1579" i="27"/>
  <c r="J1578" i="27"/>
  <c r="J1577" i="27"/>
  <c r="J1576" i="27"/>
  <c r="J1575" i="27"/>
  <c r="J1574" i="27"/>
  <c r="J1573" i="27"/>
  <c r="J1572" i="27"/>
  <c r="J1571" i="27"/>
  <c r="J1570" i="27"/>
  <c r="J1569" i="27"/>
  <c r="J1568" i="27"/>
  <c r="J1567" i="27"/>
  <c r="J1566" i="27"/>
  <c r="J1565" i="27"/>
  <c r="J1564" i="27"/>
  <c r="J1563" i="27"/>
  <c r="J1562" i="27"/>
  <c r="J1561" i="27"/>
  <c r="J1560" i="27"/>
  <c r="J1559" i="27"/>
  <c r="J1558" i="27"/>
  <c r="J1557" i="27"/>
  <c r="J1556" i="27"/>
  <c r="J1555" i="27"/>
  <c r="J1554" i="27"/>
  <c r="J1553" i="27"/>
  <c r="J1552" i="27"/>
  <c r="J1551" i="27"/>
  <c r="J1550" i="27"/>
  <c r="J1549" i="27"/>
  <c r="J1548" i="27"/>
  <c r="J1547" i="27"/>
  <c r="J1546" i="27"/>
  <c r="J1545" i="27"/>
  <c r="J1544" i="27"/>
  <c r="J1543" i="27"/>
  <c r="J1542" i="27"/>
  <c r="J1541" i="27"/>
  <c r="J1540" i="27"/>
  <c r="J1539" i="27"/>
  <c r="J1538" i="27"/>
  <c r="J1537" i="27"/>
  <c r="J1536" i="27"/>
  <c r="J1535" i="27"/>
  <c r="J1534" i="27"/>
  <c r="J1533" i="27"/>
  <c r="J1532" i="27"/>
  <c r="J1531" i="27"/>
  <c r="J1530" i="27"/>
  <c r="J1529" i="27"/>
  <c r="J1528" i="27"/>
  <c r="J1527" i="27"/>
  <c r="J1526" i="27"/>
  <c r="J1525" i="27"/>
  <c r="J1524" i="27"/>
  <c r="J1523" i="27"/>
  <c r="J1522" i="27"/>
  <c r="J1521" i="27"/>
  <c r="J1520" i="27"/>
  <c r="J1519" i="27"/>
  <c r="J1518" i="27"/>
  <c r="J1517" i="27"/>
  <c r="J1516" i="27"/>
  <c r="J1515" i="27"/>
  <c r="J1514" i="27"/>
  <c r="J1513" i="27"/>
  <c r="J1512" i="27"/>
  <c r="J1511" i="27"/>
  <c r="J1510" i="27"/>
  <c r="J1509" i="27"/>
  <c r="J1508" i="27"/>
  <c r="J1507" i="27"/>
  <c r="J1506" i="27"/>
  <c r="J1505" i="27"/>
  <c r="J1504" i="27"/>
  <c r="J1503" i="27"/>
  <c r="J1502" i="27"/>
  <c r="J1501" i="27"/>
  <c r="J1500" i="27"/>
  <c r="J1499" i="27"/>
  <c r="J1498" i="27"/>
  <c r="J1497" i="27"/>
  <c r="J1496" i="27"/>
  <c r="J1495" i="27"/>
  <c r="J1494" i="27"/>
  <c r="J1493" i="27"/>
  <c r="J1492" i="27"/>
  <c r="J1491" i="27"/>
  <c r="J1490" i="27"/>
  <c r="J1489" i="27"/>
  <c r="J1488" i="27"/>
  <c r="J1487" i="27"/>
  <c r="J1486" i="27"/>
  <c r="J1485" i="27"/>
  <c r="J1484" i="27"/>
  <c r="J1483" i="27"/>
  <c r="J1482" i="27"/>
  <c r="J1481" i="27"/>
  <c r="J1480" i="27"/>
  <c r="J1479" i="27"/>
  <c r="J1478" i="27"/>
  <c r="J1477" i="27"/>
  <c r="J1476" i="27"/>
  <c r="J1475" i="27"/>
  <c r="J1474" i="27"/>
  <c r="J1473" i="27"/>
  <c r="J1472" i="27"/>
  <c r="J1471" i="27"/>
  <c r="J1470" i="27"/>
  <c r="J1469" i="27"/>
  <c r="J1468" i="27"/>
  <c r="J1467" i="27"/>
  <c r="J1466" i="27"/>
  <c r="J1465" i="27"/>
  <c r="J1464" i="27"/>
  <c r="J1463" i="27"/>
  <c r="J1462" i="27"/>
  <c r="J1461" i="27"/>
  <c r="J1460" i="27"/>
  <c r="J1459" i="27"/>
  <c r="J1458" i="27"/>
  <c r="J1457" i="27"/>
  <c r="J1456" i="27"/>
  <c r="J1455" i="27"/>
  <c r="J1454" i="27"/>
  <c r="J1453" i="27"/>
  <c r="J1452" i="27"/>
  <c r="J1451" i="27"/>
  <c r="J1450" i="27"/>
  <c r="J1449" i="27"/>
  <c r="J1448" i="27"/>
  <c r="J1447" i="27"/>
  <c r="J1446" i="27"/>
  <c r="J1445" i="27"/>
  <c r="J1444" i="27"/>
  <c r="J1443" i="27"/>
  <c r="J1442" i="27"/>
  <c r="J1441" i="27"/>
  <c r="J1440" i="27"/>
  <c r="J1439" i="27"/>
  <c r="J1438" i="27"/>
  <c r="J1437" i="27"/>
  <c r="J1436" i="27"/>
  <c r="J1435" i="27"/>
  <c r="J1434" i="27"/>
  <c r="J1433" i="27"/>
  <c r="J1432" i="27"/>
  <c r="J1431" i="27"/>
  <c r="J1430" i="27"/>
  <c r="J1429" i="27"/>
  <c r="J1428" i="27"/>
  <c r="J1427" i="27"/>
  <c r="J1426" i="27"/>
  <c r="J1425" i="27"/>
  <c r="J1424" i="27"/>
  <c r="J1423" i="27"/>
  <c r="J1422" i="27"/>
  <c r="J1421" i="27"/>
  <c r="J1420" i="27"/>
  <c r="J1419" i="27"/>
  <c r="J1418" i="27"/>
  <c r="J1417" i="27"/>
  <c r="J1416" i="27"/>
  <c r="J1415" i="27"/>
  <c r="J1414" i="27"/>
  <c r="J1413" i="27"/>
  <c r="J1412" i="27"/>
  <c r="J1411" i="27"/>
  <c r="J1410" i="27"/>
  <c r="J1409" i="27"/>
  <c r="J1408" i="27"/>
  <c r="J1407" i="27"/>
  <c r="J1406" i="27"/>
  <c r="J1405" i="27"/>
  <c r="J1404" i="27"/>
  <c r="J1403" i="27"/>
  <c r="J1402" i="27"/>
  <c r="J1401" i="27"/>
  <c r="J1400" i="27"/>
  <c r="J1399" i="27"/>
  <c r="J1398" i="27"/>
  <c r="J1397" i="27"/>
  <c r="J1396" i="27"/>
  <c r="J1395" i="27"/>
  <c r="J1394" i="27"/>
  <c r="J1393" i="27"/>
  <c r="J1392" i="27"/>
  <c r="J1391" i="27"/>
  <c r="J1390" i="27"/>
  <c r="J1389" i="27"/>
  <c r="J1388" i="27"/>
  <c r="J1387" i="27"/>
  <c r="J1386" i="27"/>
  <c r="J1385" i="27"/>
  <c r="J1384" i="27"/>
  <c r="J1383" i="27"/>
  <c r="J1382" i="27"/>
  <c r="J1381" i="27"/>
  <c r="J1380" i="27"/>
  <c r="J1379" i="27"/>
  <c r="J1378" i="27"/>
  <c r="J1377" i="27"/>
  <c r="J1376" i="27"/>
  <c r="J1375" i="27"/>
  <c r="J1374" i="27"/>
  <c r="J1373" i="27"/>
  <c r="J1372" i="27"/>
  <c r="J1371" i="27"/>
  <c r="J1370" i="27"/>
  <c r="J1369" i="27"/>
  <c r="J1368" i="27"/>
  <c r="J1367" i="27"/>
  <c r="J1366" i="27"/>
  <c r="J1365" i="27"/>
  <c r="J1364" i="27"/>
  <c r="J1363" i="27"/>
  <c r="J1362" i="27"/>
  <c r="J1361" i="27"/>
  <c r="J1360" i="27"/>
  <c r="J1359" i="27"/>
  <c r="J1358" i="27"/>
  <c r="J1357" i="27"/>
  <c r="J1356" i="27"/>
  <c r="J1355" i="27"/>
  <c r="J1354" i="27"/>
  <c r="J1353" i="27"/>
  <c r="J1352" i="27"/>
  <c r="J1351" i="27"/>
  <c r="J1350" i="27"/>
  <c r="J1349" i="27"/>
  <c r="J1348" i="27"/>
  <c r="J1347" i="27"/>
  <c r="J1346" i="27"/>
  <c r="J1345" i="27"/>
  <c r="J1344" i="27"/>
  <c r="J1343" i="27"/>
  <c r="J1342" i="27"/>
  <c r="J1341" i="27"/>
  <c r="J1340" i="27"/>
  <c r="J1339" i="27"/>
  <c r="J1338" i="27"/>
  <c r="J1337" i="27"/>
  <c r="J1336" i="27"/>
  <c r="J1335" i="27"/>
  <c r="J1334" i="27"/>
  <c r="J1333" i="27"/>
  <c r="J1332" i="27"/>
  <c r="J1331" i="27"/>
  <c r="J1330" i="27"/>
  <c r="J1329" i="27"/>
  <c r="J1328" i="27"/>
  <c r="J1327" i="27"/>
  <c r="J1326" i="27"/>
  <c r="J1325" i="27"/>
  <c r="J1324" i="27"/>
  <c r="J1323" i="27"/>
  <c r="J1322" i="27"/>
  <c r="J1321" i="27"/>
  <c r="J1320" i="27"/>
  <c r="J1319" i="27"/>
  <c r="J1318" i="27"/>
  <c r="J1317" i="27"/>
  <c r="J1316" i="27"/>
  <c r="J1315" i="27"/>
  <c r="J1314" i="27"/>
  <c r="J1313" i="27"/>
  <c r="J1312" i="27"/>
  <c r="J1311" i="27"/>
  <c r="J1310" i="27"/>
  <c r="J1309" i="27"/>
  <c r="J1308" i="27"/>
  <c r="J1307" i="27"/>
  <c r="J1306" i="27"/>
  <c r="J1305" i="27"/>
  <c r="J1304" i="27"/>
  <c r="J1303" i="27"/>
  <c r="J1302" i="27"/>
  <c r="J1301" i="27"/>
  <c r="J1300" i="27"/>
  <c r="J1299" i="27"/>
  <c r="J1298" i="27"/>
  <c r="J1297" i="27"/>
  <c r="J1296" i="27"/>
  <c r="J1295" i="27"/>
  <c r="J1294" i="27"/>
  <c r="J1293" i="27"/>
  <c r="J1292" i="27"/>
  <c r="J1291" i="27"/>
  <c r="J1290" i="27"/>
  <c r="J1289" i="27"/>
  <c r="J1288" i="27"/>
  <c r="J1287" i="27"/>
  <c r="J1286" i="27"/>
  <c r="J1285" i="27"/>
  <c r="J1284" i="27"/>
  <c r="J1283" i="27"/>
  <c r="J1282" i="27"/>
  <c r="J1281" i="27"/>
  <c r="J1280" i="27"/>
  <c r="J1279" i="27"/>
  <c r="J1278" i="27"/>
  <c r="J1277" i="27"/>
  <c r="J1276" i="27"/>
  <c r="J1275" i="27"/>
  <c r="J1274" i="27"/>
  <c r="J1273" i="27"/>
  <c r="J1272" i="27"/>
  <c r="J1271" i="27"/>
  <c r="J1270" i="27"/>
  <c r="J1269" i="27"/>
  <c r="J1268" i="27"/>
  <c r="J1267" i="27"/>
  <c r="J1266" i="27"/>
  <c r="J1265" i="27"/>
  <c r="J1264" i="27"/>
  <c r="J1263" i="27"/>
  <c r="J1262" i="27"/>
  <c r="J1261" i="27"/>
  <c r="J1260" i="27"/>
  <c r="J1259" i="27"/>
  <c r="J1258" i="27"/>
  <c r="J1257" i="27"/>
  <c r="J1256" i="27"/>
  <c r="J1255" i="27"/>
  <c r="J1254" i="27"/>
  <c r="J1253" i="27"/>
  <c r="J1252" i="27"/>
  <c r="J1251" i="27"/>
  <c r="J1250" i="27"/>
  <c r="J1249" i="27"/>
  <c r="J1248" i="27"/>
  <c r="J1247" i="27"/>
  <c r="J1246" i="27"/>
  <c r="J1245" i="27"/>
  <c r="J1244" i="27"/>
  <c r="J1243" i="27"/>
  <c r="J1242" i="27"/>
  <c r="J1241" i="27"/>
  <c r="J1240" i="27"/>
  <c r="J1239" i="27"/>
  <c r="J1238" i="27"/>
  <c r="J1237" i="27"/>
  <c r="J1236" i="27"/>
  <c r="J1235" i="27"/>
  <c r="J1234" i="27"/>
  <c r="J1233" i="27"/>
  <c r="J1232" i="27"/>
  <c r="J1231" i="27"/>
  <c r="J1230" i="27"/>
  <c r="J1229" i="27"/>
  <c r="J1228" i="27"/>
  <c r="J1227" i="27"/>
  <c r="J1226" i="27"/>
  <c r="J1225" i="27"/>
  <c r="J1224" i="27"/>
  <c r="J1223" i="27"/>
  <c r="J1222" i="27"/>
  <c r="J1221" i="27"/>
  <c r="J1220" i="27"/>
  <c r="J1219" i="27"/>
  <c r="J1218" i="27"/>
  <c r="J1217" i="27"/>
  <c r="J1216" i="27"/>
  <c r="J1215" i="27"/>
  <c r="J1214" i="27"/>
  <c r="J1213" i="27"/>
  <c r="J1212" i="27"/>
  <c r="J1211" i="27"/>
  <c r="J1210" i="27"/>
  <c r="J1209" i="27"/>
  <c r="J1208" i="27"/>
  <c r="J1207" i="27"/>
  <c r="J1206" i="27"/>
  <c r="J1205" i="27"/>
  <c r="J1204" i="27"/>
  <c r="J1203" i="27"/>
  <c r="J1202" i="27"/>
  <c r="J1201" i="27"/>
  <c r="J1200" i="27"/>
  <c r="J1199" i="27"/>
  <c r="J1198" i="27"/>
  <c r="J1197" i="27"/>
  <c r="J1196" i="27"/>
  <c r="J1195" i="27"/>
  <c r="J1194" i="27"/>
  <c r="J1193" i="27"/>
  <c r="J1192" i="27"/>
  <c r="J1191" i="27"/>
  <c r="J1190" i="27"/>
  <c r="J1189" i="27"/>
  <c r="J1188" i="27"/>
  <c r="J1187" i="27"/>
  <c r="J1186" i="27"/>
  <c r="J1185" i="27"/>
  <c r="J1184" i="27"/>
  <c r="J1183" i="27"/>
  <c r="J1182" i="27"/>
  <c r="J1181" i="27"/>
  <c r="J1180" i="27"/>
  <c r="J1179" i="27"/>
  <c r="J1178" i="27"/>
  <c r="J1177" i="27"/>
  <c r="J1176" i="27"/>
  <c r="J1175" i="27"/>
  <c r="J1174" i="27"/>
  <c r="J1173" i="27"/>
  <c r="J1172" i="27"/>
  <c r="J1171" i="27"/>
  <c r="J1170" i="27"/>
  <c r="J1169" i="27"/>
  <c r="J1168" i="27"/>
  <c r="J1167" i="27"/>
  <c r="J1166" i="27"/>
  <c r="J1165" i="27"/>
  <c r="J1164" i="27"/>
  <c r="J1163" i="27"/>
  <c r="J1162" i="27"/>
  <c r="J1161" i="27"/>
  <c r="J1160" i="27"/>
  <c r="J1159" i="27"/>
  <c r="J1158" i="27"/>
  <c r="J1157" i="27"/>
  <c r="J1156" i="27"/>
  <c r="J1155" i="27"/>
  <c r="J1154" i="27"/>
  <c r="J1153" i="27"/>
  <c r="J1152" i="27"/>
  <c r="J1151" i="27"/>
  <c r="J1150" i="27"/>
  <c r="J1149" i="27"/>
  <c r="J1148" i="27"/>
  <c r="J1147" i="27"/>
  <c r="J1146" i="27"/>
  <c r="J1145" i="27"/>
  <c r="J1144" i="27"/>
  <c r="J1143" i="27"/>
  <c r="J1142" i="27"/>
  <c r="J1141" i="27"/>
  <c r="J1140" i="27"/>
  <c r="J1139" i="27"/>
  <c r="J1138" i="27"/>
  <c r="J1137" i="27"/>
  <c r="J1136" i="27"/>
  <c r="J1135" i="27"/>
  <c r="J1134" i="27"/>
  <c r="J1133" i="27"/>
  <c r="J1132" i="27"/>
  <c r="J1131" i="27"/>
  <c r="J1130" i="27"/>
  <c r="J1129" i="27"/>
  <c r="J1128" i="27"/>
  <c r="J1127" i="27"/>
  <c r="J1126" i="27"/>
  <c r="J1125" i="27"/>
  <c r="J1124" i="27"/>
  <c r="J1123" i="27"/>
  <c r="J1122" i="27"/>
  <c r="J1121" i="27"/>
  <c r="J1120" i="27"/>
  <c r="J1119" i="27"/>
  <c r="J1118" i="27"/>
  <c r="J1117" i="27"/>
  <c r="J1116" i="27"/>
  <c r="J1115" i="27"/>
  <c r="J1114" i="27"/>
  <c r="J1113" i="27"/>
  <c r="J1112" i="27"/>
  <c r="J1111" i="27"/>
  <c r="J1110" i="27"/>
  <c r="J1109" i="27"/>
  <c r="J1108" i="27"/>
  <c r="J1107" i="27"/>
  <c r="J1106" i="27"/>
  <c r="J1105" i="27"/>
  <c r="J1104" i="27"/>
  <c r="J1103" i="27"/>
  <c r="J1102" i="27"/>
  <c r="J1101" i="27"/>
  <c r="J1100" i="27"/>
  <c r="J1099" i="27"/>
  <c r="J1098" i="27"/>
  <c r="J1097" i="27"/>
  <c r="J1096" i="27"/>
  <c r="J1095" i="27"/>
  <c r="J1094" i="27"/>
  <c r="J1093" i="27"/>
  <c r="J1092" i="27"/>
  <c r="J1091" i="27"/>
  <c r="J1090" i="27"/>
  <c r="J1089" i="27"/>
  <c r="J1088" i="27"/>
  <c r="J1087" i="27"/>
  <c r="J1086" i="27"/>
  <c r="J1085" i="27"/>
  <c r="J1084" i="27"/>
  <c r="J1083" i="27"/>
  <c r="J1082" i="27"/>
  <c r="J1081" i="27"/>
  <c r="J1080" i="27"/>
  <c r="J1079" i="27"/>
  <c r="J1078" i="27"/>
  <c r="J1077" i="27"/>
  <c r="J1076" i="27"/>
  <c r="J1075" i="27"/>
  <c r="J1074" i="27"/>
  <c r="J1073" i="27"/>
  <c r="J1072" i="27"/>
  <c r="J1071" i="27"/>
  <c r="J1070" i="27"/>
  <c r="J1069" i="27"/>
  <c r="J1068" i="27"/>
  <c r="J1067" i="27"/>
  <c r="J1066" i="27"/>
  <c r="J1065" i="27"/>
  <c r="J1064" i="27"/>
  <c r="J1063" i="27"/>
  <c r="J1062" i="27"/>
  <c r="J1061" i="27"/>
  <c r="J1060" i="27"/>
  <c r="J1059" i="27"/>
  <c r="J1058" i="27"/>
  <c r="J1057" i="27"/>
  <c r="J1056" i="27"/>
  <c r="J1055" i="27"/>
  <c r="J1054" i="27"/>
  <c r="J1053" i="27"/>
  <c r="J1052" i="27"/>
  <c r="J1051" i="27"/>
  <c r="J1050" i="27"/>
  <c r="J1049" i="27"/>
  <c r="J1048" i="27"/>
  <c r="J1047" i="27"/>
  <c r="J1046" i="27"/>
  <c r="J1045" i="27"/>
  <c r="J1044" i="27"/>
  <c r="J1043" i="27"/>
  <c r="J1042" i="27"/>
  <c r="J1041" i="27"/>
  <c r="J1040" i="27"/>
  <c r="J1039" i="27"/>
  <c r="J1038" i="27"/>
  <c r="J1037" i="27"/>
  <c r="J1036" i="27"/>
  <c r="J1035" i="27"/>
  <c r="J1034" i="27"/>
  <c r="J1033" i="27"/>
  <c r="J1032" i="27"/>
  <c r="J1031" i="27"/>
  <c r="J1030" i="27"/>
  <c r="J1029" i="27"/>
  <c r="J1028" i="27"/>
  <c r="J1027" i="27"/>
  <c r="J1026" i="27"/>
  <c r="J1025" i="27"/>
  <c r="J1024" i="27"/>
  <c r="J1023" i="27"/>
  <c r="J1022" i="27"/>
  <c r="J1021" i="27"/>
  <c r="J1020" i="27"/>
  <c r="J1019" i="27"/>
  <c r="J1018" i="27"/>
  <c r="J1017" i="27"/>
  <c r="J1016" i="27"/>
  <c r="J1015" i="27"/>
  <c r="J1014" i="27"/>
  <c r="J1013" i="27"/>
  <c r="J1012" i="27"/>
  <c r="J1011" i="27"/>
  <c r="J1010" i="27"/>
  <c r="J1009" i="27"/>
  <c r="J1008" i="27"/>
  <c r="J1007" i="27"/>
  <c r="J1006" i="27"/>
  <c r="J1005" i="27"/>
  <c r="J1004" i="27"/>
  <c r="J1003" i="27"/>
  <c r="J1002" i="27"/>
  <c r="J1001" i="27"/>
  <c r="J1000" i="27"/>
  <c r="J999" i="27"/>
  <c r="J998" i="27"/>
  <c r="J997" i="27"/>
  <c r="J996" i="27"/>
  <c r="J995" i="27"/>
  <c r="J994" i="27"/>
  <c r="J993" i="27"/>
  <c r="J992" i="27"/>
  <c r="J991" i="27"/>
  <c r="J990" i="27"/>
  <c r="J989" i="27"/>
  <c r="J988" i="27"/>
  <c r="J987" i="27"/>
  <c r="J986" i="27"/>
  <c r="J985" i="27"/>
  <c r="J984" i="27"/>
  <c r="J983" i="27"/>
  <c r="J982" i="27"/>
  <c r="J981" i="27"/>
  <c r="J980" i="27"/>
  <c r="J979" i="27"/>
  <c r="J978" i="27"/>
  <c r="J977" i="27"/>
  <c r="J976" i="27"/>
  <c r="J975" i="27"/>
  <c r="J974" i="27"/>
  <c r="J973" i="27"/>
  <c r="J972" i="27"/>
  <c r="J971" i="27"/>
  <c r="J970" i="27"/>
  <c r="J969" i="27"/>
  <c r="J968" i="27"/>
  <c r="J967" i="27"/>
  <c r="J966" i="27"/>
  <c r="J965" i="27"/>
  <c r="J964" i="27"/>
  <c r="J963" i="27"/>
  <c r="J962" i="27"/>
  <c r="J961" i="27"/>
  <c r="J960" i="27"/>
  <c r="J959" i="27"/>
  <c r="J958" i="27"/>
  <c r="J957" i="27"/>
  <c r="J956" i="27"/>
  <c r="J955" i="27"/>
  <c r="J954" i="27"/>
  <c r="J953" i="27"/>
  <c r="J952" i="27"/>
  <c r="J951" i="27"/>
  <c r="J950" i="27"/>
  <c r="J949" i="27"/>
  <c r="J948" i="27"/>
  <c r="J947" i="27"/>
  <c r="J946" i="27"/>
  <c r="J945" i="27"/>
  <c r="J944" i="27"/>
  <c r="J943" i="27"/>
  <c r="J942" i="27"/>
  <c r="J941" i="27"/>
  <c r="J940" i="27"/>
  <c r="J939" i="27"/>
  <c r="J938" i="27"/>
  <c r="J937" i="27"/>
  <c r="J936" i="27"/>
  <c r="J935" i="27"/>
  <c r="J934" i="27"/>
  <c r="J933" i="27"/>
  <c r="J932" i="27"/>
  <c r="J931" i="27"/>
  <c r="J930" i="27"/>
  <c r="J929" i="27"/>
  <c r="J928" i="27"/>
  <c r="J927" i="27"/>
  <c r="J926" i="27"/>
  <c r="J925" i="27"/>
  <c r="J924" i="27"/>
  <c r="J923" i="27"/>
  <c r="J922" i="27"/>
  <c r="J921" i="27"/>
  <c r="J920" i="27"/>
  <c r="J919" i="27"/>
  <c r="J918" i="27"/>
  <c r="J917" i="27"/>
  <c r="J916" i="27"/>
  <c r="J915" i="27"/>
  <c r="J914" i="27"/>
  <c r="J913" i="27"/>
  <c r="J912" i="27"/>
  <c r="J911" i="27"/>
  <c r="J910" i="27"/>
  <c r="J909" i="27"/>
  <c r="J908" i="27"/>
  <c r="J907" i="27"/>
  <c r="J906" i="27"/>
  <c r="J905" i="27"/>
  <c r="J904" i="27"/>
  <c r="J903" i="27"/>
  <c r="J902" i="27"/>
  <c r="J901" i="27"/>
  <c r="J900" i="27"/>
  <c r="J899" i="27"/>
  <c r="J898" i="27"/>
  <c r="J897" i="27"/>
  <c r="J896" i="27"/>
  <c r="J895" i="27"/>
  <c r="J894" i="27"/>
  <c r="J893" i="27"/>
  <c r="J892" i="27"/>
  <c r="J891" i="27"/>
  <c r="J890" i="27"/>
  <c r="J889" i="27"/>
  <c r="J888" i="27"/>
  <c r="J887" i="27"/>
  <c r="J886" i="27"/>
  <c r="J885" i="27"/>
  <c r="J884" i="27"/>
  <c r="J883" i="27"/>
  <c r="J882" i="27"/>
  <c r="J881" i="27"/>
  <c r="J880" i="27"/>
  <c r="J879" i="27"/>
  <c r="J878" i="27"/>
  <c r="J877" i="27"/>
  <c r="J876" i="27"/>
  <c r="J875" i="27"/>
  <c r="J874" i="27"/>
  <c r="J873" i="27"/>
  <c r="J872" i="27"/>
  <c r="J871" i="27"/>
  <c r="J870" i="27"/>
  <c r="J869" i="27"/>
  <c r="J868" i="27"/>
  <c r="J867" i="27"/>
  <c r="J866" i="27"/>
  <c r="J865" i="27"/>
  <c r="J864" i="27"/>
  <c r="J863" i="27"/>
  <c r="J862" i="27"/>
  <c r="J861" i="27"/>
  <c r="J860" i="27"/>
  <c r="J859" i="27"/>
  <c r="J858" i="27"/>
  <c r="J857" i="27"/>
  <c r="J856" i="27"/>
  <c r="J855" i="27"/>
  <c r="J854" i="27"/>
  <c r="J853" i="27"/>
  <c r="J852" i="27"/>
  <c r="J851" i="27"/>
  <c r="J850" i="27"/>
  <c r="J849" i="27"/>
  <c r="J848" i="27"/>
  <c r="J847" i="27"/>
  <c r="J846" i="27"/>
  <c r="J845" i="27"/>
  <c r="J844" i="27"/>
  <c r="J843" i="27"/>
  <c r="J842" i="27"/>
  <c r="J841" i="27"/>
  <c r="J840" i="27"/>
  <c r="J839" i="27"/>
  <c r="J838" i="27"/>
  <c r="J837" i="27"/>
  <c r="J836" i="27"/>
  <c r="J835" i="27"/>
  <c r="J834" i="27"/>
  <c r="J833" i="27"/>
  <c r="J832" i="27"/>
  <c r="J831" i="27"/>
  <c r="J830" i="27"/>
  <c r="J829" i="27"/>
  <c r="J828" i="27"/>
  <c r="J827" i="27"/>
  <c r="J826" i="27"/>
  <c r="J825" i="27"/>
  <c r="J824" i="27"/>
  <c r="J823" i="27"/>
  <c r="J822" i="27"/>
  <c r="J821" i="27"/>
  <c r="J820" i="27"/>
  <c r="J819" i="27"/>
  <c r="J818" i="27"/>
  <c r="J817" i="27"/>
  <c r="J816" i="27"/>
  <c r="J815" i="27"/>
  <c r="J814" i="27"/>
  <c r="J813" i="27"/>
  <c r="J812" i="27"/>
  <c r="J811" i="27"/>
  <c r="J810" i="27"/>
  <c r="J809" i="27"/>
  <c r="J808" i="27"/>
  <c r="J807" i="27"/>
  <c r="J806" i="27"/>
  <c r="J805" i="27"/>
  <c r="J804" i="27"/>
  <c r="J803" i="27"/>
  <c r="J802" i="27"/>
  <c r="J801" i="27"/>
  <c r="J800" i="27"/>
  <c r="J799" i="27"/>
  <c r="J798" i="27"/>
  <c r="J797" i="27"/>
  <c r="J796" i="27"/>
  <c r="J795" i="27"/>
  <c r="J794" i="27"/>
  <c r="J793" i="27"/>
  <c r="J792" i="27"/>
  <c r="J791" i="27"/>
  <c r="J790" i="27"/>
  <c r="J789" i="27"/>
  <c r="J788" i="27"/>
  <c r="J787" i="27"/>
  <c r="J786" i="27"/>
  <c r="J785" i="27"/>
  <c r="J784" i="27"/>
  <c r="J783" i="27"/>
  <c r="J782" i="27"/>
  <c r="J781" i="27"/>
  <c r="J780" i="27"/>
  <c r="J779" i="27"/>
  <c r="J778" i="27"/>
  <c r="J777" i="27"/>
  <c r="J776" i="27"/>
  <c r="J775" i="27"/>
  <c r="J774" i="27"/>
  <c r="J773" i="27"/>
  <c r="J772" i="27"/>
  <c r="J771" i="27"/>
  <c r="J770" i="27"/>
  <c r="J769" i="27"/>
  <c r="J768" i="27"/>
  <c r="J767" i="27"/>
  <c r="J766" i="27"/>
  <c r="J765" i="27"/>
  <c r="J764" i="27"/>
  <c r="J763" i="27"/>
  <c r="J762" i="27"/>
  <c r="J761" i="27"/>
  <c r="J760" i="27"/>
  <c r="J759" i="27"/>
  <c r="J758" i="27"/>
  <c r="J757" i="27"/>
  <c r="J756" i="27"/>
  <c r="J755" i="27"/>
  <c r="J754" i="27"/>
  <c r="J753" i="27"/>
  <c r="J752" i="27"/>
  <c r="J751" i="27"/>
  <c r="J750" i="27"/>
  <c r="J749" i="27"/>
  <c r="J748" i="27"/>
  <c r="J747" i="27"/>
  <c r="J746" i="27"/>
  <c r="J745" i="27"/>
  <c r="J744" i="27"/>
  <c r="J743" i="27"/>
  <c r="J742" i="27"/>
  <c r="J741" i="27"/>
  <c r="J740" i="27"/>
  <c r="J739" i="27"/>
  <c r="J738" i="27"/>
  <c r="J737" i="27"/>
  <c r="J736" i="27"/>
  <c r="J735" i="27"/>
  <c r="J734" i="27"/>
  <c r="J733" i="27"/>
  <c r="J732" i="27"/>
  <c r="J731" i="27"/>
  <c r="J730" i="27"/>
  <c r="J729" i="27"/>
  <c r="J728" i="27"/>
  <c r="J727" i="27"/>
  <c r="J726" i="27"/>
  <c r="J725" i="27"/>
  <c r="J724" i="27"/>
  <c r="J723" i="27"/>
  <c r="J722" i="27"/>
  <c r="J721" i="27"/>
  <c r="J720" i="27"/>
  <c r="J719" i="27"/>
  <c r="J718" i="27"/>
  <c r="J717" i="27"/>
  <c r="J716" i="27"/>
  <c r="J715" i="27"/>
  <c r="J714" i="27"/>
  <c r="J713" i="27"/>
  <c r="J712" i="27"/>
  <c r="J711" i="27"/>
  <c r="J710" i="27"/>
  <c r="J709" i="27"/>
  <c r="J708" i="27"/>
  <c r="J707" i="27"/>
  <c r="J706" i="27"/>
  <c r="J705" i="27"/>
  <c r="J704" i="27"/>
  <c r="J703" i="27"/>
  <c r="J702" i="27"/>
  <c r="J701" i="27"/>
  <c r="J700" i="27"/>
  <c r="J699" i="27"/>
  <c r="J698" i="27"/>
  <c r="J697" i="27"/>
  <c r="J696" i="27"/>
  <c r="J695" i="27"/>
  <c r="J694" i="27"/>
  <c r="J693" i="27"/>
  <c r="J692" i="27"/>
  <c r="J691" i="27"/>
  <c r="J690" i="27"/>
  <c r="J689" i="27"/>
  <c r="J688" i="27"/>
  <c r="J687" i="27"/>
  <c r="J686" i="27"/>
  <c r="J685" i="27"/>
  <c r="J684" i="27"/>
  <c r="J683" i="27"/>
  <c r="J682" i="27"/>
  <c r="J681" i="27"/>
  <c r="J680" i="27"/>
  <c r="J679" i="27"/>
  <c r="J678" i="27"/>
  <c r="J677" i="27"/>
  <c r="J676" i="27"/>
  <c r="J675" i="27"/>
  <c r="J674" i="27"/>
  <c r="J673" i="27"/>
  <c r="J672" i="27"/>
  <c r="J671" i="27"/>
  <c r="J670" i="27"/>
  <c r="J669" i="27"/>
  <c r="J668" i="27"/>
  <c r="J667" i="27"/>
  <c r="J666" i="27"/>
  <c r="J665" i="27"/>
  <c r="J664" i="27"/>
  <c r="J663" i="27"/>
  <c r="J662" i="27"/>
  <c r="J661" i="27"/>
  <c r="J660" i="27"/>
  <c r="J659" i="27"/>
  <c r="J658" i="27"/>
  <c r="J657" i="27"/>
  <c r="J656" i="27"/>
  <c r="J655" i="27"/>
  <c r="J654" i="27"/>
  <c r="J653" i="27"/>
  <c r="J652" i="27"/>
  <c r="J651" i="27"/>
  <c r="J650" i="27"/>
  <c r="J649" i="27"/>
  <c r="J648" i="27"/>
  <c r="J647" i="27"/>
  <c r="J646" i="27"/>
  <c r="J645" i="27"/>
  <c r="J644" i="27"/>
  <c r="J643" i="27"/>
  <c r="J642" i="27"/>
  <c r="J641" i="27"/>
  <c r="J640" i="27"/>
  <c r="J639" i="27"/>
  <c r="J638" i="27"/>
  <c r="J637" i="27"/>
  <c r="J636" i="27"/>
  <c r="J635" i="27"/>
  <c r="J634" i="27"/>
  <c r="J633" i="27"/>
  <c r="J632" i="27"/>
  <c r="J631" i="27"/>
  <c r="J630" i="27"/>
  <c r="J629" i="27"/>
  <c r="J628" i="27"/>
  <c r="J627" i="27"/>
  <c r="J626" i="27"/>
  <c r="J625" i="27"/>
  <c r="J624" i="27"/>
  <c r="J623" i="27"/>
  <c r="J622" i="27"/>
  <c r="J621" i="27"/>
  <c r="J620" i="27"/>
  <c r="J619" i="27"/>
  <c r="J618" i="27"/>
  <c r="J617" i="27"/>
  <c r="J616" i="27"/>
  <c r="J615" i="27"/>
  <c r="J614" i="27"/>
  <c r="J613" i="27"/>
  <c r="J612" i="27"/>
  <c r="J611" i="27"/>
  <c r="J610" i="27"/>
  <c r="J609" i="27"/>
  <c r="J608" i="27"/>
  <c r="J607" i="27"/>
  <c r="J606" i="27"/>
  <c r="J605" i="27"/>
  <c r="J604" i="27"/>
  <c r="J603" i="27"/>
  <c r="J602" i="27"/>
  <c r="J601" i="27"/>
  <c r="J600" i="27"/>
  <c r="J599" i="27"/>
  <c r="J598" i="27"/>
  <c r="J597" i="27"/>
  <c r="J596" i="27"/>
  <c r="J595" i="27"/>
  <c r="J594" i="27"/>
  <c r="J593" i="27"/>
  <c r="J592" i="27"/>
  <c r="J591" i="27"/>
  <c r="J590" i="27"/>
  <c r="J589" i="27"/>
  <c r="J588" i="27"/>
  <c r="J587" i="27"/>
  <c r="J586" i="27"/>
  <c r="J585" i="27"/>
  <c r="J584" i="27"/>
  <c r="J583" i="27"/>
  <c r="J582" i="27"/>
  <c r="J581" i="27"/>
  <c r="J580" i="27"/>
  <c r="J579" i="27"/>
  <c r="J578" i="27"/>
  <c r="J577" i="27"/>
  <c r="J576" i="27"/>
  <c r="J575" i="27"/>
  <c r="J574" i="27"/>
  <c r="J573" i="27"/>
  <c r="J572" i="27"/>
  <c r="J571" i="27"/>
  <c r="J570" i="27"/>
  <c r="J569" i="27"/>
  <c r="J568" i="27"/>
  <c r="J567" i="27"/>
  <c r="J566" i="27"/>
  <c r="J565" i="27"/>
  <c r="J564" i="27"/>
  <c r="J563" i="27"/>
  <c r="J562" i="27"/>
  <c r="J561" i="27"/>
  <c r="J560" i="27"/>
  <c r="J559" i="27"/>
  <c r="J558" i="27"/>
  <c r="J557" i="27"/>
  <c r="J556" i="27"/>
  <c r="J555" i="27"/>
  <c r="J554" i="27"/>
  <c r="J553" i="27"/>
  <c r="J552" i="27"/>
  <c r="J551" i="27"/>
  <c r="J550" i="27"/>
  <c r="J549" i="27"/>
  <c r="J548" i="27"/>
  <c r="J547" i="27"/>
  <c r="J546" i="27"/>
  <c r="J545" i="27"/>
  <c r="J544" i="27"/>
  <c r="J543" i="27"/>
  <c r="J542" i="27"/>
  <c r="J541" i="27"/>
  <c r="J540" i="27"/>
  <c r="J539" i="27"/>
  <c r="J538" i="27"/>
  <c r="J537" i="27"/>
  <c r="J536" i="27"/>
  <c r="J535" i="27"/>
  <c r="J534" i="27"/>
  <c r="J533" i="27"/>
  <c r="J532" i="27"/>
  <c r="J531" i="27"/>
  <c r="J530" i="27"/>
  <c r="J529" i="27"/>
  <c r="J528" i="27"/>
  <c r="J527" i="27"/>
  <c r="J526" i="27"/>
  <c r="J525" i="27"/>
  <c r="J524" i="27"/>
  <c r="J523" i="27"/>
  <c r="J522" i="27"/>
  <c r="J521" i="27"/>
  <c r="J520" i="27"/>
  <c r="J519" i="27"/>
  <c r="J518" i="27"/>
  <c r="J517" i="27"/>
  <c r="J516" i="27"/>
  <c r="J515" i="27"/>
  <c r="J514" i="27"/>
  <c r="J513" i="27"/>
  <c r="J512" i="27"/>
  <c r="J511" i="27"/>
  <c r="J510" i="27"/>
  <c r="J509" i="27"/>
  <c r="J508" i="27"/>
  <c r="J507" i="27"/>
  <c r="J506" i="27"/>
  <c r="J505" i="27"/>
  <c r="J504" i="27"/>
  <c r="J503" i="27"/>
  <c r="J502" i="27"/>
  <c r="J501" i="27"/>
  <c r="J500" i="27"/>
  <c r="J499" i="27"/>
  <c r="J498" i="27"/>
  <c r="J497" i="27"/>
  <c r="J496" i="27"/>
  <c r="J495" i="27"/>
  <c r="J494" i="27"/>
  <c r="J493" i="27"/>
  <c r="J492" i="27"/>
  <c r="J491" i="27"/>
  <c r="J490" i="27"/>
  <c r="J489" i="27"/>
  <c r="J488" i="27"/>
  <c r="J487" i="27"/>
  <c r="J486" i="27"/>
  <c r="J485" i="27"/>
  <c r="J484" i="27"/>
  <c r="J483" i="27"/>
  <c r="J482" i="27"/>
  <c r="J481" i="27"/>
  <c r="J480" i="27"/>
  <c r="J479" i="27"/>
  <c r="J478" i="27"/>
  <c r="J477" i="27"/>
  <c r="J476" i="27"/>
  <c r="J475" i="27"/>
  <c r="J474" i="27"/>
  <c r="J473" i="27"/>
  <c r="J472" i="27"/>
  <c r="J471" i="27"/>
  <c r="J470" i="27"/>
  <c r="J469" i="27"/>
  <c r="J468" i="27"/>
  <c r="J467" i="27"/>
  <c r="J466" i="27"/>
  <c r="J465" i="27"/>
  <c r="J464" i="27"/>
  <c r="J463" i="27"/>
  <c r="J462" i="27"/>
  <c r="J461" i="27"/>
  <c r="J460" i="27"/>
  <c r="J459" i="27"/>
  <c r="J458" i="27"/>
  <c r="J457" i="27"/>
  <c r="J456" i="27"/>
  <c r="J455" i="27"/>
  <c r="J454" i="27"/>
  <c r="J453" i="27"/>
  <c r="J452" i="27"/>
  <c r="J451" i="27"/>
  <c r="J450" i="27"/>
  <c r="J449" i="27"/>
  <c r="J448" i="27"/>
  <c r="J447" i="27"/>
  <c r="J446" i="27"/>
  <c r="J445" i="27"/>
  <c r="J444" i="27"/>
  <c r="J443" i="27"/>
  <c r="J442" i="27"/>
  <c r="J441" i="27"/>
  <c r="J440" i="27"/>
  <c r="J439" i="27"/>
  <c r="J438" i="27"/>
  <c r="J437" i="27"/>
  <c r="J436" i="27"/>
  <c r="J435" i="27"/>
  <c r="J434" i="27"/>
  <c r="J433" i="27"/>
  <c r="J432" i="27"/>
  <c r="J431" i="27"/>
  <c r="J430" i="27"/>
  <c r="J429" i="27"/>
  <c r="J428" i="27"/>
  <c r="J427" i="27"/>
  <c r="J426" i="27"/>
  <c r="J425" i="27"/>
  <c r="J424" i="27"/>
  <c r="J423" i="27"/>
  <c r="J422" i="27"/>
  <c r="J421" i="27"/>
  <c r="J420" i="27"/>
  <c r="J419" i="27"/>
  <c r="J418" i="27"/>
  <c r="J417" i="27"/>
  <c r="J416" i="27"/>
  <c r="J415" i="27"/>
  <c r="J414" i="27"/>
  <c r="J413" i="27"/>
  <c r="J412" i="27"/>
  <c r="J411" i="27"/>
  <c r="J410" i="27"/>
  <c r="J409" i="27"/>
  <c r="J408" i="27"/>
  <c r="J407" i="27"/>
  <c r="J406" i="27"/>
  <c r="J405" i="27"/>
  <c r="J404" i="27"/>
  <c r="J403" i="27"/>
  <c r="J402" i="27"/>
  <c r="J401" i="27"/>
  <c r="J400" i="27"/>
  <c r="J399" i="27"/>
  <c r="J398" i="27"/>
  <c r="J397" i="27"/>
  <c r="J396" i="27"/>
  <c r="J395" i="27"/>
  <c r="J394" i="27"/>
  <c r="J393" i="27"/>
  <c r="J392" i="27"/>
  <c r="J391" i="27"/>
  <c r="J390" i="27"/>
  <c r="J389" i="27"/>
  <c r="J388" i="27"/>
  <c r="J387" i="27"/>
  <c r="J386" i="27"/>
  <c r="J385" i="27"/>
  <c r="J384" i="27"/>
  <c r="J383" i="27"/>
  <c r="J382" i="27"/>
  <c r="J381" i="27"/>
  <c r="J380" i="27"/>
  <c r="J379" i="27"/>
  <c r="J378" i="27"/>
  <c r="J377" i="27"/>
  <c r="J376" i="27"/>
  <c r="J375" i="27"/>
  <c r="J374" i="27"/>
  <c r="J373" i="27"/>
  <c r="J372" i="27"/>
  <c r="J371" i="27"/>
  <c r="J370" i="27"/>
  <c r="J369" i="27"/>
  <c r="J368" i="27"/>
  <c r="J367" i="27"/>
  <c r="J366" i="27"/>
  <c r="J365" i="27"/>
  <c r="J364" i="27"/>
  <c r="J363" i="27"/>
  <c r="J362" i="27"/>
  <c r="J361" i="27"/>
  <c r="J360" i="27"/>
  <c r="J359" i="27"/>
  <c r="J358" i="27"/>
  <c r="J357" i="27"/>
  <c r="J356" i="27"/>
  <c r="J355" i="27"/>
  <c r="J354" i="27"/>
  <c r="J353" i="27"/>
  <c r="J352" i="27"/>
  <c r="J351" i="27"/>
  <c r="J350" i="27"/>
  <c r="J349" i="27"/>
  <c r="J348" i="27"/>
  <c r="J347" i="27"/>
  <c r="J346" i="27"/>
  <c r="J345" i="27"/>
  <c r="J344" i="27"/>
  <c r="J343" i="27"/>
  <c r="J342" i="27"/>
  <c r="J341" i="27"/>
  <c r="J340" i="27"/>
  <c r="J339" i="27"/>
  <c r="J338" i="27"/>
  <c r="J337" i="27"/>
  <c r="J336" i="27"/>
  <c r="J335" i="27"/>
  <c r="J334" i="27"/>
  <c r="J333" i="27"/>
  <c r="J332" i="27"/>
  <c r="J331" i="27"/>
  <c r="J330" i="27"/>
  <c r="J329" i="27"/>
  <c r="J328" i="27"/>
  <c r="J327" i="27"/>
  <c r="J326" i="27"/>
  <c r="J325" i="27"/>
  <c r="J324" i="27"/>
  <c r="J323" i="27"/>
  <c r="J322" i="27"/>
  <c r="J321" i="27"/>
  <c r="J320" i="27"/>
  <c r="J319" i="27"/>
  <c r="J318" i="27"/>
  <c r="J317" i="27"/>
  <c r="J316" i="27"/>
  <c r="J315" i="27"/>
  <c r="J314" i="27"/>
  <c r="J313" i="27"/>
  <c r="J312" i="27"/>
  <c r="J311" i="27"/>
  <c r="J310" i="27"/>
  <c r="J309" i="27"/>
  <c r="J308" i="27"/>
  <c r="J307" i="27"/>
  <c r="J306" i="27"/>
  <c r="J305" i="27"/>
  <c r="J304" i="27"/>
  <c r="J303" i="27"/>
  <c r="J302" i="27"/>
  <c r="J301" i="27"/>
  <c r="J300" i="27"/>
  <c r="J299" i="27"/>
  <c r="J298" i="27"/>
  <c r="J297" i="27"/>
  <c r="J296" i="27"/>
  <c r="J295" i="27"/>
  <c r="J294" i="27"/>
  <c r="J293" i="27"/>
  <c r="J292" i="27"/>
  <c r="J291" i="27"/>
  <c r="J290" i="27"/>
  <c r="J289" i="27"/>
  <c r="J288" i="27"/>
  <c r="J287" i="27"/>
  <c r="J286" i="27"/>
  <c r="J285" i="27"/>
  <c r="J284" i="27"/>
  <c r="J283" i="27"/>
  <c r="J282" i="27"/>
  <c r="J281" i="27"/>
  <c r="J280" i="27"/>
  <c r="J279" i="27"/>
  <c r="J278" i="27"/>
  <c r="J277" i="27"/>
  <c r="J276" i="27"/>
  <c r="J275" i="27"/>
  <c r="J274" i="27"/>
  <c r="J273" i="27"/>
  <c r="J272" i="27"/>
  <c r="J271" i="27"/>
  <c r="J270" i="27"/>
  <c r="J269" i="27"/>
  <c r="J268" i="27"/>
  <c r="J267" i="27"/>
  <c r="J266" i="27"/>
  <c r="J265" i="27"/>
  <c r="J264" i="27"/>
  <c r="J263" i="27"/>
  <c r="J262" i="27"/>
  <c r="J261" i="27"/>
  <c r="J260" i="27"/>
  <c r="J259" i="27"/>
  <c r="J258" i="27"/>
  <c r="J257" i="27"/>
  <c r="J256" i="27"/>
  <c r="J255" i="27"/>
  <c r="J254" i="27"/>
  <c r="J253" i="27"/>
  <c r="J252" i="27"/>
  <c r="J251" i="27"/>
  <c r="J250" i="27"/>
  <c r="J249" i="27"/>
  <c r="J248" i="27"/>
  <c r="J247" i="27"/>
  <c r="J246" i="27"/>
  <c r="J245" i="27"/>
  <c r="J244" i="27"/>
  <c r="J243" i="27"/>
  <c r="J242" i="27"/>
  <c r="J241" i="27"/>
  <c r="J240" i="27"/>
  <c r="J239" i="27"/>
  <c r="J238" i="27"/>
  <c r="J237" i="27"/>
  <c r="J236" i="27"/>
  <c r="J235" i="27"/>
  <c r="J234" i="27"/>
  <c r="J233" i="27"/>
  <c r="J232" i="27"/>
  <c r="J231" i="27"/>
  <c r="J230" i="27"/>
  <c r="J229" i="27"/>
  <c r="J228" i="27"/>
  <c r="J227" i="27"/>
  <c r="J226" i="27"/>
  <c r="J225" i="27"/>
  <c r="J224" i="27"/>
  <c r="J223" i="27"/>
  <c r="J222" i="27"/>
  <c r="J221" i="27"/>
  <c r="J220" i="27"/>
  <c r="J219" i="27"/>
  <c r="J218" i="27"/>
  <c r="J217" i="27"/>
  <c r="J216" i="27"/>
  <c r="J215" i="27"/>
  <c r="J214" i="27"/>
  <c r="J213" i="27"/>
  <c r="J212" i="27"/>
  <c r="J211" i="27"/>
  <c r="J210" i="27"/>
  <c r="J209" i="27"/>
  <c r="J208" i="27"/>
  <c r="J207" i="27"/>
  <c r="J206" i="27"/>
  <c r="J205" i="27"/>
  <c r="J204" i="27"/>
  <c r="J203" i="27"/>
  <c r="J202" i="27"/>
  <c r="J201" i="27"/>
  <c r="J200" i="27"/>
  <c r="J199" i="27"/>
  <c r="J198" i="27"/>
  <c r="J197" i="27"/>
  <c r="J196" i="27"/>
  <c r="J195" i="27"/>
  <c r="J194" i="27"/>
  <c r="J193" i="27"/>
  <c r="J192" i="27"/>
  <c r="J191" i="27"/>
  <c r="J190" i="27"/>
  <c r="J189" i="27"/>
  <c r="J188" i="27"/>
  <c r="J187" i="27"/>
  <c r="J186" i="27"/>
  <c r="J185" i="27"/>
  <c r="J184" i="27"/>
  <c r="J183" i="27"/>
  <c r="J182" i="27"/>
  <c r="J181" i="27"/>
  <c r="J180" i="27"/>
  <c r="J179" i="27"/>
  <c r="J178" i="27"/>
  <c r="J177" i="27"/>
  <c r="J176" i="27"/>
  <c r="J175" i="27"/>
  <c r="J174" i="27"/>
  <c r="J173" i="27"/>
  <c r="J172" i="27"/>
  <c r="J171" i="27"/>
  <c r="J170" i="27"/>
  <c r="J169" i="27"/>
  <c r="J168" i="27"/>
  <c r="J167" i="27"/>
  <c r="J166" i="27"/>
  <c r="J165" i="27"/>
  <c r="J164" i="27"/>
  <c r="J163" i="27"/>
  <c r="J162" i="27"/>
  <c r="J161" i="27"/>
  <c r="J160" i="27"/>
  <c r="J159" i="27"/>
  <c r="J158" i="27"/>
  <c r="J157" i="27"/>
  <c r="J156" i="27"/>
  <c r="J155" i="27"/>
  <c r="J154" i="27"/>
  <c r="J153" i="27"/>
  <c r="J152" i="27"/>
  <c r="J151" i="27"/>
  <c r="J150" i="27"/>
  <c r="J149" i="27"/>
  <c r="J148" i="27"/>
  <c r="J147" i="27"/>
  <c r="J146" i="27"/>
  <c r="J145" i="27"/>
  <c r="J144" i="27"/>
  <c r="J143" i="27"/>
  <c r="J142" i="27"/>
  <c r="J141" i="27"/>
  <c r="J140" i="27"/>
  <c r="J139" i="27"/>
  <c r="J138" i="27"/>
  <c r="J137" i="27"/>
  <c r="J136" i="27"/>
  <c r="J135" i="27"/>
  <c r="J134" i="27"/>
  <c r="J133" i="27"/>
  <c r="J132" i="27"/>
  <c r="J131" i="27"/>
  <c r="J130" i="27"/>
  <c r="J129" i="27"/>
  <c r="J128" i="27"/>
  <c r="J127" i="27"/>
  <c r="J126" i="27"/>
  <c r="J125" i="27"/>
  <c r="J124" i="27"/>
  <c r="J123" i="27"/>
  <c r="J122" i="27"/>
  <c r="J121" i="27"/>
  <c r="J120" i="27"/>
  <c r="J119" i="27"/>
  <c r="J118" i="27"/>
  <c r="J117" i="27"/>
  <c r="J116" i="27"/>
  <c r="J115" i="27"/>
  <c r="J114" i="27"/>
  <c r="J113" i="27"/>
  <c r="J112" i="27"/>
  <c r="J111" i="27"/>
  <c r="J110" i="27"/>
  <c r="J109" i="27"/>
  <c r="J108" i="27"/>
  <c r="J107" i="27"/>
  <c r="J106" i="27"/>
  <c r="J105" i="27"/>
  <c r="J104" i="27"/>
  <c r="J103" i="27"/>
  <c r="J102" i="27"/>
  <c r="J101" i="27"/>
  <c r="J100" i="27"/>
  <c r="J99" i="27"/>
  <c r="J98" i="27"/>
  <c r="J97" i="27"/>
  <c r="J96" i="27"/>
  <c r="J95" i="27"/>
  <c r="J94" i="27"/>
  <c r="J93" i="27"/>
  <c r="J92" i="27"/>
  <c r="J91" i="27"/>
  <c r="J90" i="27"/>
  <c r="J89" i="27"/>
  <c r="J88" i="27"/>
  <c r="J87" i="27"/>
  <c r="J86" i="27"/>
  <c r="J85" i="27"/>
  <c r="J84" i="27"/>
  <c r="J83" i="27"/>
  <c r="J82" i="27"/>
  <c r="J81" i="27"/>
  <c r="J80" i="27"/>
  <c r="J79" i="27"/>
  <c r="J78" i="27"/>
  <c r="J77" i="27"/>
  <c r="J76" i="27"/>
  <c r="J75" i="27"/>
  <c r="J74" i="27"/>
  <c r="J73" i="27"/>
  <c r="J72" i="27"/>
  <c r="J71" i="27"/>
  <c r="J70" i="27"/>
  <c r="J69" i="27"/>
  <c r="J68" i="27"/>
  <c r="J67" i="27"/>
  <c r="J66" i="27"/>
  <c r="J65" i="27"/>
  <c r="J64" i="27"/>
  <c r="J63" i="27"/>
  <c r="J62" i="27"/>
  <c r="J61" i="27"/>
  <c r="J60" i="27"/>
  <c r="J59" i="27"/>
  <c r="J58" i="27"/>
  <c r="J57" i="27"/>
  <c r="J56" i="27"/>
  <c r="J55" i="27"/>
  <c r="J54" i="27"/>
  <c r="J53" i="27"/>
  <c r="J52" i="27"/>
  <c r="J51" i="27"/>
  <c r="J50" i="27"/>
  <c r="J49" i="27"/>
  <c r="J48" i="27"/>
  <c r="J47" i="27"/>
  <c r="J46" i="27"/>
  <c r="J45" i="27"/>
  <c r="J44" i="27"/>
  <c r="J43" i="27"/>
  <c r="J42" i="27"/>
  <c r="J41" i="27"/>
  <c r="J40" i="27"/>
  <c r="J39" i="27"/>
  <c r="J38" i="27"/>
  <c r="J37" i="27"/>
  <c r="J36" i="27"/>
  <c r="J35" i="27"/>
  <c r="J34" i="27"/>
  <c r="J33" i="27"/>
  <c r="J32" i="27"/>
  <c r="J31" i="27"/>
  <c r="J30" i="27"/>
  <c r="J29" i="27"/>
  <c r="J28" i="27"/>
  <c r="J27" i="27"/>
  <c r="J26" i="27"/>
  <c r="J25" i="27"/>
  <c r="J24" i="27"/>
  <c r="J23" i="27"/>
  <c r="J22" i="27"/>
  <c r="J21" i="27"/>
  <c r="J20" i="27"/>
  <c r="J19" i="27"/>
  <c r="J18" i="27"/>
  <c r="J17" i="27"/>
  <c r="J16" i="27"/>
  <c r="J15" i="27"/>
  <c r="J14" i="27"/>
  <c r="J13" i="27"/>
  <c r="J12" i="27"/>
  <c r="J11" i="27"/>
  <c r="J10" i="27"/>
  <c r="J9" i="27"/>
  <c r="J8" i="27"/>
  <c r="J7" i="27"/>
  <c r="J6" i="27"/>
  <c r="J5" i="27"/>
  <c r="J4" i="27"/>
  <c r="E2" i="27"/>
  <c r="E1" i="27"/>
  <c r="O315" i="27" a="1"/>
  <c r="O315" i="27" l="1"/>
  <c r="J2" i="27"/>
  <c r="W75" i="21" l="1"/>
  <c r="W71" i="21"/>
  <c r="W67" i="21"/>
  <c r="W63" i="21"/>
  <c r="W59" i="21"/>
  <c r="W55" i="21"/>
  <c r="W51" i="21"/>
  <c r="W47" i="21"/>
  <c r="W43" i="21"/>
  <c r="W39" i="21"/>
  <c r="W35" i="21"/>
  <c r="W31" i="21"/>
  <c r="W27" i="21"/>
  <c r="W23" i="21"/>
  <c r="W19" i="21"/>
  <c r="W15" i="21"/>
  <c r="W11" i="21"/>
  <c r="W7" i="21"/>
  <c r="I2" i="15" l="1"/>
  <c r="H76" i="21" l="1"/>
  <c r="H72" i="21"/>
  <c r="H68" i="21"/>
  <c r="H64" i="21"/>
  <c r="H60" i="21"/>
  <c r="H56" i="21"/>
  <c r="H52" i="21"/>
  <c r="H48" i="21"/>
  <c r="H44" i="21"/>
  <c r="H40" i="21"/>
  <c r="H36" i="21"/>
  <c r="H32" i="21"/>
  <c r="H28" i="21"/>
  <c r="H24" i="21"/>
  <c r="H20" i="21"/>
  <c r="H16" i="21"/>
  <c r="H12" i="21"/>
  <c r="H8" i="21"/>
  <c r="H77" i="21"/>
  <c r="H78" i="21" s="1"/>
  <c r="H79" i="21" s="1"/>
  <c r="H80" i="21" s="1"/>
  <c r="H81" i="21" s="1"/>
  <c r="H73" i="21"/>
  <c r="H74" i="21" s="1"/>
  <c r="W74" i="21" s="1"/>
  <c r="H69" i="21"/>
  <c r="H70" i="21" s="1"/>
  <c r="W70" i="21" s="1"/>
  <c r="H65" i="21"/>
  <c r="H66" i="21" s="1"/>
  <c r="W66" i="21" s="1"/>
  <c r="H61" i="21"/>
  <c r="H62" i="21" s="1"/>
  <c r="W62" i="21" s="1"/>
  <c r="H57" i="21"/>
  <c r="H58" i="21" s="1"/>
  <c r="W58" i="21" s="1"/>
  <c r="H53" i="21"/>
  <c r="H54" i="21" s="1"/>
  <c r="W54" i="21" s="1"/>
  <c r="H49" i="21"/>
  <c r="H50" i="21" s="1"/>
  <c r="W50" i="21" s="1"/>
  <c r="H45" i="21"/>
  <c r="H46" i="21" s="1"/>
  <c r="W46" i="21" s="1"/>
  <c r="H41" i="21"/>
  <c r="H42" i="21" s="1"/>
  <c r="W42" i="21" s="1"/>
  <c r="H37" i="21"/>
  <c r="H38" i="21" s="1"/>
  <c r="W38" i="21" s="1"/>
  <c r="H33" i="21"/>
  <c r="H34" i="21" s="1"/>
  <c r="W34" i="21" s="1"/>
  <c r="H29" i="21"/>
  <c r="H30" i="21" s="1"/>
  <c r="W30" i="21" s="1"/>
  <c r="H25" i="21"/>
  <c r="H26" i="21" s="1"/>
  <c r="W26" i="21" s="1"/>
  <c r="H21" i="21"/>
  <c r="H22" i="21" s="1"/>
  <c r="W22" i="21" s="1"/>
  <c r="H17" i="21"/>
  <c r="H18" i="21" s="1"/>
  <c r="W18" i="21" s="1"/>
  <c r="H13" i="21"/>
  <c r="H14" i="21" s="1"/>
  <c r="W14" i="21" s="1"/>
  <c r="H9" i="21"/>
  <c r="J100" i="21"/>
  <c r="J99" i="21"/>
  <c r="J98" i="21"/>
  <c r="J97" i="21"/>
  <c r="J96" i="21"/>
  <c r="J95" i="21"/>
  <c r="J94" i="21"/>
  <c r="J93" i="21"/>
  <c r="J92" i="21"/>
  <c r="V79" i="21"/>
  <c r="U79" i="21"/>
  <c r="T79" i="21"/>
  <c r="S79" i="21"/>
  <c r="R79" i="21"/>
  <c r="Q79" i="21"/>
  <c r="P79" i="21"/>
  <c r="O79" i="21"/>
  <c r="N79" i="21"/>
  <c r="M79" i="21"/>
  <c r="J78" i="21"/>
  <c r="J77" i="21"/>
  <c r="J75" i="21"/>
  <c r="C58" i="21"/>
  <c r="J74" i="21"/>
  <c r="J73" i="21"/>
  <c r="J71" i="21"/>
  <c r="C55" i="21"/>
  <c r="J70" i="21"/>
  <c r="J69" i="21"/>
  <c r="J67" i="21"/>
  <c r="C52" i="21"/>
  <c r="J66" i="21"/>
  <c r="J65" i="21"/>
  <c r="J63" i="21"/>
  <c r="C49" i="21"/>
  <c r="J62" i="21"/>
  <c r="J61" i="21"/>
  <c r="J59" i="21"/>
  <c r="J58" i="21"/>
  <c r="J57" i="21"/>
  <c r="J55" i="21"/>
  <c r="J54" i="21"/>
  <c r="J53" i="21"/>
  <c r="J51" i="21"/>
  <c r="J50" i="21"/>
  <c r="J49" i="21"/>
  <c r="J47" i="21"/>
  <c r="J46" i="21"/>
  <c r="J45" i="21"/>
  <c r="J43" i="21"/>
  <c r="J42" i="21"/>
  <c r="J41" i="21"/>
  <c r="J39" i="21"/>
  <c r="C31" i="21"/>
  <c r="J38" i="21"/>
  <c r="J37" i="21"/>
  <c r="J35" i="21"/>
  <c r="C28" i="21"/>
  <c r="J34" i="21"/>
  <c r="J33" i="21"/>
  <c r="J31" i="21"/>
  <c r="C25" i="21"/>
  <c r="J30" i="21"/>
  <c r="J29" i="21"/>
  <c r="J27" i="21"/>
  <c r="C22" i="21"/>
  <c r="J26" i="21"/>
  <c r="J25" i="21"/>
  <c r="J23" i="21"/>
  <c r="C19" i="21"/>
  <c r="J22" i="21"/>
  <c r="J21" i="21"/>
  <c r="J19" i="21"/>
  <c r="C16" i="21"/>
  <c r="J18" i="21"/>
  <c r="J17" i="21"/>
  <c r="J15" i="21"/>
  <c r="C13" i="21"/>
  <c r="J14" i="21"/>
  <c r="J13" i="21"/>
  <c r="J11" i="21"/>
  <c r="C10" i="21"/>
  <c r="J10" i="21"/>
  <c r="J9" i="21"/>
  <c r="J7" i="21"/>
  <c r="C7" i="21"/>
  <c r="V5" i="21"/>
  <c r="U5" i="21"/>
  <c r="T5" i="21"/>
  <c r="S5" i="21"/>
  <c r="R5" i="21"/>
  <c r="Q5" i="21"/>
  <c r="P5" i="21"/>
  <c r="O5" i="21"/>
  <c r="N5" i="21"/>
  <c r="M5" i="21"/>
  <c r="V4" i="21"/>
  <c r="U4" i="21"/>
  <c r="T4" i="21"/>
  <c r="S4" i="21"/>
  <c r="R4" i="21"/>
  <c r="Q4" i="21"/>
  <c r="P4" i="21"/>
  <c r="O4" i="21"/>
  <c r="N4" i="21"/>
  <c r="M4" i="21"/>
  <c r="V3" i="21"/>
  <c r="U3" i="21"/>
  <c r="T3" i="21"/>
  <c r="S3" i="21"/>
  <c r="R3" i="21"/>
  <c r="Q3" i="21"/>
  <c r="P3" i="21"/>
  <c r="O3" i="21"/>
  <c r="N3" i="21"/>
  <c r="M3" i="21"/>
  <c r="X38" i="21" l="1"/>
  <c r="H10" i="21"/>
  <c r="X26" i="21"/>
  <c r="X34" i="21"/>
  <c r="X42" i="21"/>
  <c r="X23" i="21"/>
  <c r="X30" i="21"/>
  <c r="X46" i="21"/>
  <c r="X50" i="21"/>
  <c r="X39" i="21"/>
  <c r="X62" i="21"/>
  <c r="X66" i="21"/>
  <c r="X7" i="21"/>
  <c r="J79" i="21"/>
  <c r="D61" i="21" s="1"/>
  <c r="B61" i="21" s="1"/>
  <c r="X63" i="21"/>
  <c r="X58" i="21"/>
  <c r="X74" i="21"/>
  <c r="X14" i="21"/>
  <c r="X67" i="21"/>
  <c r="X18" i="21"/>
  <c r="X22" i="21"/>
  <c r="X11" i="21"/>
  <c r="X75" i="21"/>
  <c r="X15" i="21"/>
  <c r="X19" i="21"/>
  <c r="X27" i="21"/>
  <c r="X31" i="21"/>
  <c r="X35" i="21"/>
  <c r="X54" i="21"/>
  <c r="X43" i="21"/>
  <c r="X47" i="21"/>
  <c r="X51" i="21"/>
  <c r="X55" i="21"/>
  <c r="X70" i="21"/>
  <c r="X59" i="21"/>
  <c r="X71" i="21"/>
  <c r="W17" i="21"/>
  <c r="X17" i="21" s="1"/>
  <c r="W13" i="21"/>
  <c r="X13" i="21" s="1"/>
  <c r="W33" i="21"/>
  <c r="X33" i="21" s="1"/>
  <c r="W61" i="21"/>
  <c r="X61" i="21" s="1"/>
  <c r="W65" i="21"/>
  <c r="X65" i="21" s="1"/>
  <c r="W41" i="21"/>
  <c r="X41" i="21" s="1"/>
  <c r="W21" i="21"/>
  <c r="X21" i="21" s="1"/>
  <c r="W25" i="21"/>
  <c r="X25" i="21" s="1"/>
  <c r="W45" i="21"/>
  <c r="X45" i="21" s="1"/>
  <c r="W49" i="21"/>
  <c r="X49" i="21" s="1"/>
  <c r="W29" i="21"/>
  <c r="X29" i="21" s="1"/>
  <c r="W69" i="21"/>
  <c r="X69" i="21" s="1"/>
  <c r="W9" i="21"/>
  <c r="X9" i="21" s="1"/>
  <c r="W73" i="21"/>
  <c r="X73" i="21" s="1"/>
  <c r="W53" i="21"/>
  <c r="X53" i="21" s="1"/>
  <c r="W77" i="21"/>
  <c r="X77" i="21" s="1"/>
  <c r="W57" i="21"/>
  <c r="X57" i="21" s="1"/>
  <c r="W78" i="21"/>
  <c r="X78" i="21" s="1"/>
  <c r="W37" i="21"/>
  <c r="X37" i="21" s="1"/>
  <c r="W79" i="21"/>
  <c r="X79" i="21" s="1"/>
  <c r="D49" i="21"/>
  <c r="B49" i="21" s="1"/>
  <c r="D55" i="21"/>
  <c r="B55" i="21" s="1"/>
  <c r="D19" i="21"/>
  <c r="B19" i="21" s="1"/>
  <c r="D58" i="21"/>
  <c r="B58" i="21" s="1"/>
  <c r="D46" i="21"/>
  <c r="B46" i="21" s="1"/>
  <c r="D37" i="21"/>
  <c r="B37" i="21" s="1"/>
  <c r="D13" i="21"/>
  <c r="B13" i="21" s="1"/>
  <c r="V2" i="21"/>
  <c r="D16" i="21"/>
  <c r="B16" i="21" s="1"/>
  <c r="D28" i="21"/>
  <c r="B28" i="21" s="1"/>
  <c r="D7" i="21"/>
  <c r="B7" i="21" s="1"/>
  <c r="D40" i="21"/>
  <c r="B40" i="21" s="1"/>
  <c r="P2" i="21"/>
  <c r="D22" i="21"/>
  <c r="B22" i="21" s="1"/>
  <c r="I3" i="21"/>
  <c r="N2" i="21"/>
  <c r="O2" i="21"/>
  <c r="J4" i="21"/>
  <c r="D10" i="21"/>
  <c r="B10" i="21" s="1"/>
  <c r="D43" i="21"/>
  <c r="B43" i="21" s="1"/>
  <c r="T2" i="21"/>
  <c r="D52" i="21"/>
  <c r="B52" i="21" s="1"/>
  <c r="U2" i="21"/>
  <c r="D31" i="21"/>
  <c r="B31" i="21" s="1"/>
  <c r="I4" i="21"/>
  <c r="D34" i="21"/>
  <c r="B34" i="21" s="1"/>
  <c r="Q2" i="21"/>
  <c r="R2" i="21"/>
  <c r="S2" i="21"/>
  <c r="J5" i="21"/>
  <c r="M2" i="21"/>
  <c r="D25" i="21"/>
  <c r="B25" i="21" s="1"/>
  <c r="I5" i="21"/>
  <c r="J3" i="21"/>
  <c r="W10" i="21" l="1"/>
  <c r="X10" i="21" s="1"/>
  <c r="X72" i="21"/>
  <c r="X60" i="21"/>
  <c r="X68" i="21"/>
  <c r="X56" i="21"/>
  <c r="X52" i="21"/>
  <c r="X48" i="21"/>
  <c r="X64" i="21"/>
  <c r="X44" i="21"/>
  <c r="X36" i="21"/>
  <c r="X8" i="21"/>
  <c r="X32" i="21"/>
  <c r="X28" i="21"/>
  <c r="X20" i="21"/>
  <c r="X40" i="21"/>
  <c r="X16" i="21"/>
  <c r="X76" i="21"/>
  <c r="X12" i="21"/>
  <c r="X24" i="21"/>
  <c r="J2" i="21"/>
  <c r="I2" i="21"/>
  <c r="X2" i="15" l="1"/>
  <c r="W2" i="15" l="1"/>
  <c r="V2" i="15"/>
  <c r="T16" i="2" l="1"/>
  <c r="W1" i="15" l="1"/>
  <c r="V1" i="15"/>
  <c r="T15" i="2"/>
  <c r="T14" i="2"/>
  <c r="T13" i="2"/>
  <c r="T12" i="2"/>
  <c r="T2" i="2"/>
  <c r="T8" i="2"/>
  <c r="T11" i="2"/>
  <c r="T10" i="2"/>
  <c r="T6" i="2"/>
  <c r="T9" i="2"/>
  <c r="T3" i="2"/>
  <c r="T5" i="2"/>
  <c r="T4" i="2"/>
  <c r="T7" i="2"/>
  <c r="I1" i="15" l="1"/>
  <c r="F1" i="15" l="1"/>
  <c r="O63" i="2" l="1"/>
  <c r="O62" i="2"/>
  <c r="O60" i="2"/>
  <c r="O59" i="2"/>
  <c r="O58" i="2"/>
  <c r="O57" i="2"/>
  <c r="O56" i="2"/>
  <c r="O55" i="2"/>
  <c r="O54" i="2"/>
  <c r="O41" i="2"/>
  <c r="O40" i="2"/>
  <c r="O33" i="2"/>
  <c r="O32" i="2"/>
  <c r="O30" i="2"/>
  <c r="O29" i="2"/>
  <c r="O26" i="2"/>
  <c r="O25" i="2"/>
  <c r="O24" i="2"/>
  <c r="O21" i="2"/>
  <c r="O18" i="2"/>
  <c r="O15" i="2"/>
  <c r="O14" i="2"/>
  <c r="O13" i="2"/>
  <c r="O12" i="2"/>
  <c r="O10" i="2"/>
  <c r="O9" i="2"/>
  <c r="O8" i="2"/>
  <c r="O5" i="2"/>
  <c r="V4" i="2"/>
  <c r="V5" i="2" s="1"/>
  <c r="O4" i="2"/>
  <c r="O3" i="2" s="1"/>
  <c r="D4" i="2"/>
  <c r="O2" i="2"/>
  <c r="D2" i="2"/>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I6" i="6"/>
  <c r="I5" i="6"/>
  <c r="I4" i="6"/>
  <c r="I3" i="6"/>
  <c r="I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Özgür Denizlioglu</author>
  </authors>
  <commentList>
    <comment ref="U3" authorId="0" shapeId="0" xr:uid="{FD39ECBE-552E-41AB-8F95-6C31840020B9}">
      <text>
        <r>
          <rPr>
            <b/>
            <sz val="9"/>
            <color indexed="81"/>
            <rFont val="Tahoma"/>
            <family val="2"/>
            <charset val="162"/>
          </rPr>
          <t>Özgür Denizlioglu:</t>
        </r>
        <r>
          <rPr>
            <sz val="9"/>
            <color indexed="81"/>
            <rFont val="Tahoma"/>
            <family val="2"/>
            <charset val="162"/>
          </rPr>
          <t xml:space="preserve">
1-LENGTH
2-AREA
3-LENGTH*HEIGHT
4-LENGTH*KG
5-HEIGHT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BC70EE-BC10-4867-A3FA-790A419F0F2A}" keepAlive="1" name="Query - tbl_Beton" description="Connection to the 'tbl_Beton' query in the workbook." type="5" refreshedVersion="8" background="1" saveData="1">
    <dbPr connection="Provider=Microsoft.Mashup.OleDb.1;Data Source=$Workbook$;Location=tbl_Beton;Extended Properties=&quot;&quot;" command="SELECT * FROM [tbl_Beton]"/>
  </connection>
  <connection id="2" xr16:uid="{03232EEB-AC28-4B37-83D3-C19873CB83F8}" keepAlive="1" name="Query - tbl_Bina_Katlar" description="Connection to the 'tbl_Bina_Katlar' query in the workbook." type="5" refreshedVersion="8" background="1" saveData="1">
    <dbPr connection="Provider=Microsoft.Mashup.OleDb.1;Data Source=$Workbook$;Location=tbl_Bina_Katlar;Extended Properties=&quot;&quot;" command="SELECT * FROM [tbl_Bina_Katlar]"/>
  </connection>
  <connection id="3" xr16:uid="{F240AD8E-C55A-4F04-A922-2ED48DD7A950}" keepAlive="1" name="Query - tbl_DataBase" description="Connection to the 'tbl_DataBase' query in the workbook." type="5" refreshedVersion="8" background="1" saveData="1">
    <dbPr connection="Provider=Microsoft.Mashup.OleDb.1;Data Source=$Workbook$;Location=tbl_DataBase;Extended Properties=&quot;&quot;" command="SELECT * FROM [tbl_DataBas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<sst xmlns="http://schemas.openxmlformats.org/spreadsheetml/2006/main" count="81597" uniqueCount="26004">
  <si>
    <t>FLOOR</t>
  </si>
  <si>
    <t>DOVIZ TURU</t>
  </si>
  <si>
    <t>PARITE</t>
  </si>
  <si>
    <t>TUR</t>
  </si>
  <si>
    <t>ORAN</t>
  </si>
  <si>
    <t>MALZEME</t>
  </si>
  <si>
    <t>BIRIM</t>
  </si>
  <si>
    <t>PARA BIRIMI</t>
  </si>
  <si>
    <t>BIRIM FIYAT</t>
  </si>
  <si>
    <t>POZ UST KIRILIM</t>
  </si>
  <si>
    <t>POZ</t>
  </si>
  <si>
    <t>ACIKLAMA</t>
  </si>
  <si>
    <t>NO</t>
  </si>
  <si>
    <t>WBS1</t>
  </si>
  <si>
    <t>00</t>
  </si>
  <si>
    <t>EUR_TRY</t>
  </si>
  <si>
    <t>GENEL GIDER</t>
  </si>
  <si>
    <t>BEYAZ ALCIPAN</t>
  </si>
  <si>
    <t>M2</t>
  </si>
  <si>
    <t>TRY</t>
  </si>
  <si>
    <t>01 ALCIPANEL DUVAR IMALATLARI</t>
  </si>
  <si>
    <t>01.01 BOLME DUVAR ALCIPANEL</t>
  </si>
  <si>
    <t>LENGTH</t>
  </si>
  <si>
    <t>DOGRUDAN CIZIM UZUNLUK BILGISI</t>
  </si>
  <si>
    <t>01</t>
  </si>
  <si>
    <t>EXCAVATION WORKS</t>
  </si>
  <si>
    <t>USD_TRY</t>
  </si>
  <si>
    <t>ISCILIK</t>
  </si>
  <si>
    <t>YESIL ALCIPAN</t>
  </si>
  <si>
    <t>02 ASMA TAVAN IMALATLARI</t>
  </si>
  <si>
    <t>02.01 ALCIPAN ASMA TAVAN</t>
  </si>
  <si>
    <t>HEIGHT</t>
  </si>
  <si>
    <t>YUKSEKLIK BILGISI</t>
  </si>
  <si>
    <t>STRUCTURAL WORKS</t>
  </si>
  <si>
    <t>02</t>
  </si>
  <si>
    <t>KIRMIZI ALCIPAN</t>
  </si>
  <si>
    <t>03 SIVA IMALATLARI</t>
  </si>
  <si>
    <t>03.01 SIVA DUVAR</t>
  </si>
  <si>
    <t>BOARDEX</t>
  </si>
  <si>
    <t>04 BOYA IMALATLARI</t>
  </si>
  <si>
    <t>04.01 BOYA DUVAR</t>
  </si>
  <si>
    <t>AREA</t>
  </si>
  <si>
    <t>DOGRUDAN CIZIM ALAN BILGISI</t>
  </si>
  <si>
    <t>NAKLIYE</t>
  </si>
  <si>
    <t>KUTU PROFIL_60X40X2</t>
  </si>
  <si>
    <t>KG</t>
  </si>
  <si>
    <t>05 SERAMIK IMALATLARI</t>
  </si>
  <si>
    <t>05.01 SU YALITIMI</t>
  </si>
  <si>
    <t>LENGTH*HEIGHT</t>
  </si>
  <si>
    <t>DOGRUDAN CIZIM UZUNLUK BILGISI ILE YUKSEKLIK BILGISI CARPIMI</t>
  </si>
  <si>
    <t>=INDIRECT("tbl_Floor[FLOOR]")</t>
  </si>
  <si>
    <t>ZAIYAT</t>
  </si>
  <si>
    <t>TASYUNU</t>
  </si>
  <si>
    <t>05.02 SERAMIK DUVAR</t>
  </si>
  <si>
    <t>ADET</t>
  </si>
  <si>
    <t>KAR</t>
  </si>
  <si>
    <t>DERZ BANDI</t>
  </si>
  <si>
    <t>M</t>
  </si>
  <si>
    <t>05.03 SERAMIK ZEMIN</t>
  </si>
  <si>
    <t>AREA+LENGTH*HEIGHT</t>
  </si>
  <si>
    <t>DOGRUDAN CIZIM ALAN BILGISI + UZUNLUK*YUKSEKLIK</t>
  </si>
  <si>
    <t>DERZ DOLGU MACUNU</t>
  </si>
  <si>
    <t>=INDIRECT("tbl_PozKalemTuru[TUR]")</t>
  </si>
  <si>
    <t>SES YALITIM BANDI</t>
  </si>
  <si>
    <t>BORAZAN VIDA 25MM</t>
  </si>
  <si>
    <t>05.04 SERAMIK SUPURGELIK</t>
  </si>
  <si>
    <t>=INDIRECT("tbl_HesapTuru[HESAP TURU]")</t>
  </si>
  <si>
    <t>DUBEL_VIDA</t>
  </si>
  <si>
    <t>ISCILIK (USTA)</t>
  </si>
  <si>
    <t>SAAT</t>
  </si>
  <si>
    <t>ISCILIK (USTA YARDIMCISI)</t>
  </si>
  <si>
    <t>05.05 SERAMIK TAMAMLAMA MALZEMESI</t>
  </si>
  <si>
    <t>ISCILIK (DUZ ISCI)</t>
  </si>
  <si>
    <t>GAZBETON BLOGU_10CM</t>
  </si>
  <si>
    <t>06 BIMS_GAZBETON DUVAR IMALATLARI</t>
  </si>
  <si>
    <t>06.01 DUVAR BIMS</t>
  </si>
  <si>
    <t>GAZBETON BLOGU_20CM</t>
  </si>
  <si>
    <t>06.02 DUSEY HATIL</t>
  </si>
  <si>
    <t>GAZBETON ORGU TUTKALI</t>
  </si>
  <si>
    <t>06.03 YATAY HATIL</t>
  </si>
  <si>
    <t>ANKRAJ LAMASI</t>
  </si>
  <si>
    <t>06.04 LENTO</t>
  </si>
  <si>
    <t>KUM</t>
  </si>
  <si>
    <t>M3</t>
  </si>
  <si>
    <t>CIMENTO</t>
  </si>
  <si>
    <t>ISKELE</t>
  </si>
  <si>
    <t>KUTU PROFIL_40X40X2</t>
  </si>
  <si>
    <t>DELIKLI KOSE PROFILI</t>
  </si>
  <si>
    <t>MATKAP UCLU VIDA_25MM</t>
  </si>
  <si>
    <t>ALUMINYUM SERAMIK BITIM PROFILI</t>
  </si>
  <si>
    <t>DU 75</t>
  </si>
  <si>
    <t>DC 75</t>
  </si>
  <si>
    <t>ALUMINYUM SUPURGELIK</t>
  </si>
  <si>
    <t>SERAMIK YAPISTIRICISI - KALEKIM 1051</t>
  </si>
  <si>
    <t>CIMENTO ESASLI SU YALITIMI</t>
  </si>
  <si>
    <t>TAKOZ_SERAMIK</t>
  </si>
  <si>
    <t>DERZ DOLGUSU - RENKLI</t>
  </si>
  <si>
    <t>SERAMIK 10x20</t>
  </si>
  <si>
    <t>SERAMIK 30x60</t>
  </si>
  <si>
    <t>SERAMIK 30x90</t>
  </si>
  <si>
    <t>SERAMIK 10x10</t>
  </si>
  <si>
    <t>HAZIR SIVA HARCI</t>
  </si>
  <si>
    <t>SIVA ALCISI</t>
  </si>
  <si>
    <t>ANO CITASI</t>
  </si>
  <si>
    <t>MT</t>
  </si>
  <si>
    <t>SIVA KOSE PROFILI</t>
  </si>
  <si>
    <t>BOYA ASTARI</t>
  </si>
  <si>
    <t>BEYAZ SU BAZLI BOYA - DUVAR</t>
  </si>
  <si>
    <t>BEYAZ SU BAZLI BOYA - TAVAN</t>
  </si>
  <si>
    <t>TAVAN C</t>
  </si>
  <si>
    <t>TAVAN U</t>
  </si>
  <si>
    <t>ASKI CUBUGU L-100 CM</t>
  </si>
  <si>
    <t>YAYLI ASKI MASASI</t>
  </si>
  <si>
    <t>KLIPS BAGLAMA ELEMANI</t>
  </si>
  <si>
    <t>PROFIL EKLEME ELEMANI</t>
  </si>
  <si>
    <t>CELIK ASMA TAVAN DUBELI</t>
  </si>
  <si>
    <t>DERZ DOLGU ALCISI</t>
  </si>
  <si>
    <t>CIMTASI</t>
  </si>
  <si>
    <t>SIVA ALCISI - KABA</t>
  </si>
  <si>
    <t>SATEN ALCI - SATENTEK</t>
  </si>
  <si>
    <t>BOYA</t>
  </si>
  <si>
    <t>ASTAR</t>
  </si>
  <si>
    <t>KENDINDEN YERLESEN SAP - SIKA</t>
  </si>
  <si>
    <t>WEBER DRY SS-8</t>
  </si>
  <si>
    <t>METAL ASMA TAVAN - ASPEN</t>
  </si>
  <si>
    <t>MUDAHALE KAPAGI</t>
  </si>
  <si>
    <t>ALUMINYUM Z PROFIL</t>
  </si>
  <si>
    <t>TASYUNU ASMA TAVAN - ASPEN</t>
  </si>
  <si>
    <t>CIZIM</t>
  </si>
  <si>
    <t>COOR_X</t>
  </si>
  <si>
    <t>COOR_Y</t>
  </si>
  <si>
    <t>LAYER</t>
  </si>
  <si>
    <t>MINHA</t>
  </si>
  <si>
    <t>KLASOR</t>
  </si>
  <si>
    <t>ID</t>
  </si>
  <si>
    <t>KAT</t>
  </si>
  <si>
    <t>KATSAYI</t>
  </si>
  <si>
    <t>NOT</t>
  </si>
  <si>
    <t>FINISHING WORKS</t>
  </si>
  <si>
    <t>WBS2</t>
  </si>
  <si>
    <t>WBS3</t>
  </si>
  <si>
    <t>CODE</t>
  </si>
  <si>
    <t>EXC</t>
  </si>
  <si>
    <t>STR</t>
  </si>
  <si>
    <t>FIN</t>
  </si>
  <si>
    <t>CIVIL WORKS</t>
  </si>
  <si>
    <t>ELECTRICAL WORKS</t>
  </si>
  <si>
    <t>MECHANICAL WORKS</t>
  </si>
  <si>
    <t>MOBILIZATION WORKS</t>
  </si>
  <si>
    <t>DESIGN</t>
  </si>
  <si>
    <t>DSN</t>
  </si>
  <si>
    <t>MOB</t>
  </si>
  <si>
    <t>MEC</t>
  </si>
  <si>
    <t>ELE</t>
  </si>
  <si>
    <t>CIV</t>
  </si>
  <si>
    <t>FAÇADE WORKS</t>
  </si>
  <si>
    <t>FAC</t>
  </si>
  <si>
    <t>INFRASTRUCTURE WORKS</t>
  </si>
  <si>
    <t>INF</t>
  </si>
  <si>
    <t>SOIL IMPROVEMENT</t>
  </si>
  <si>
    <t>SHELL AND CORE</t>
  </si>
  <si>
    <t>INTERIOR 2nd FLOOR</t>
  </si>
  <si>
    <t>INTERIOR 1st FLOOR</t>
  </si>
  <si>
    <t>INTERIOR BASEMENT FLOOR</t>
  </si>
  <si>
    <t>FACTORY FINISHING WORK</t>
  </si>
  <si>
    <t>STEEL CONSTRUCTION</t>
  </si>
  <si>
    <t>PREFABRICATED CONCRETE</t>
  </si>
  <si>
    <t>A.301</t>
  </si>
  <si>
    <t>BORED PILE DRILLING MACHINE MOBILIZATION FORE KAZIK MAKINESI MOBILIZASYONU</t>
  </si>
  <si>
    <t>piece</t>
  </si>
  <si>
    <t>A.302</t>
  </si>
  <si>
    <t>BORED PILE(Ø65CM)DRILLING WITH MACHINE Ø65 CM FORE KAZIK ISCILIKLERININ YAPILMASI</t>
  </si>
  <si>
    <t>m</t>
  </si>
  <si>
    <t>A.303</t>
  </si>
  <si>
    <t>STATIC AXIAL PILE LOADING TEST STATIK EKSENEL KAZIK YUKLEME DENEYI YAPILMASI</t>
  </si>
  <si>
    <t>A.304</t>
  </si>
  <si>
    <t>PILE INTEGRITY TEST PIT YAPILMASI</t>
  </si>
  <si>
    <t>A.305</t>
  </si>
  <si>
    <t>CONCRETE BETON</t>
  </si>
  <si>
    <t>m3</t>
  </si>
  <si>
    <t>A.101</t>
  </si>
  <si>
    <t>EXISTING FACADE DEMOLISHINGS MEVCUT CEPHE SOKUMU VE ATILMASI</t>
  </si>
  <si>
    <t>A.102</t>
  </si>
  <si>
    <t>EXISTING WALLS DEMOLISHINGS(PLEASE LOOK AT PROJECT AND SITE VISIT IS MANDATORY)MEVCUT DUVAR YIKIMI VE MOLOZ ATIMI MEVCUT CATI SOKUMLERI(MEKANIK ISLERE BAGLI)(LUTFEN PROJEYE BAKINIZ VE SAHA ZIYAARETI MECBURIDIR, SAHADAKI YIKIM SOKUM TASIMA VE MOLOZ ATIMI VB. ISLERI YUKLENICININ SORUMLULUGUNDADIR.)(3600 X4)</t>
  </si>
  <si>
    <t>group</t>
  </si>
  <si>
    <t>A.103</t>
  </si>
  <si>
    <t>EXISTING FLOORS DEMOLISHINGS(PLEASE LOOK AT PROJECT AND SITE VISIT IS MANDATORY)MEVCUT ZEMIN SOKUMLERI VE MOLOZ ATILMASI MEVCUT CATI SOKUMLERI(MEKANIK ISLERE BAGLI)(LUTFEN PROJEYE BAKINIZ VE SAHA ZIYAARETI MECBURIDIR, SAHADAKI YIKIM SOKUM TASIMA VE MOLOZ ATIMI VB. ISLERI YUKLENICININ SORUMLULUGUNDADIR.)(4500 X 4)</t>
  </si>
  <si>
    <t>A.104</t>
  </si>
  <si>
    <t>EXISTING CEILINGS DEMOLISHINGS(PLEASE LOOK AT PROJECT AND SITE VISIT IS MANDATORY)MEVCUT ASMATAVANLARIN SOKULMESI MEVCUT CATI SOKUMLERI(MEKANIK ISLERE BAGLI)(LUTFEN PROJEYE BAKINIZ VE SAHA ZIYAARETI MECBURIDIR, SAHADAKI YIKIM SOKUM TASIMA VE MOLOZ ATIMI VB. ISLERI YUKLENICININ SORUMLULUGUNDADIR.)</t>
  </si>
  <si>
    <t>A.105</t>
  </si>
  <si>
    <t>DEMOUNTING OF ROOF CLADDING(PLEASE LOOK AT PROJECT AND SITE VISIT IS MANDATORY)MEVCUT CATI SOKUMLERI(MEKANIK ISLERE BAGLI)(LUTFEN PROJEYE BAKINIZ VE SAHA ZIYAARETI MECBURIDIR, SAHADAKI YIKIM SOKUM TASIMA VE MOLOZ ATIMI VB. ISLERI YUKLENICININ SORUMLULUGUNDADIR.)</t>
  </si>
  <si>
    <t>A.1.1.1</t>
  </si>
  <si>
    <t>WT-02 20 CM CONCRETE WALL/20 CM GAZBETON DUVAR</t>
  </si>
  <si>
    <t>A.1.1.2</t>
  </si>
  <si>
    <t>WT-02A 10 CM CONCRETE WALL/10 CM GAZBETON DUVAR</t>
  </si>
  <si>
    <t>A.1.2.1_0</t>
  </si>
  <si>
    <t>WT-04 GYPSUM BOARD PARTITION WALL-8.5CM(1 SIDE W/2 LAYER , W/60X40X2 MM BOX PROFILE)/NORMAL ALCIPAN DUVAR-8,5 CM(TEK YUZU CIFT KAT , 60X40X2 MM KUTU PROFIL KONSTRUKSIYONLU)</t>
  </si>
  <si>
    <t>A.1.2.2_0</t>
  </si>
  <si>
    <t>WT-01A GYPSUM BOARD PARTITION WALL-12.5CM(2 SIDE W/2 LAYER , W/TECSOUND INSULATED, W/75 MM GALVANISED PROFILE)/NORMAL ALCIPAN DUVAR-12,5 CM(CIFT YUZU CIFT KAT , TECSOUND YALITIMLI , UC PROFIL SISTEMLI)</t>
  </si>
  <si>
    <t>A.1.2.3</t>
  </si>
  <si>
    <t>AA-01 GYPSUM BOARD BULKHEAD FOR SLIDING DOOR MOUNTING/KAYAR KAPI MONTAJI ICIN ALCIPAN ALIN</t>
  </si>
  <si>
    <t>A.1.2.4</t>
  </si>
  <si>
    <t>CONNECTOR FOR GYPSUM WALL AND FACADE CONNECTION PROFILE/2FX+UC 75 MM PROFILE+ROCKWOOL 50MM 60KG/M³+2FX+MAT INSULATION TAPE-BOX PROFILE CONSTRUCTION L:30 CM-ACCORDING TO THE ARCHITECTURAL PROJECT</t>
  </si>
  <si>
    <t>set</t>
  </si>
  <si>
    <t>A.1.3.1</t>
  </si>
  <si>
    <t>40X40X2MM BOX PROFILES/ KUTU PROFIL GUCLENDIRME</t>
  </si>
  <si>
    <t>kg</t>
  </si>
  <si>
    <t>A.1.4.1</t>
  </si>
  <si>
    <t>WC 12 MM COMPACT LAMINATE CUBICLES/WC KABINLERI</t>
  </si>
  <si>
    <t>A.1.4.2</t>
  </si>
  <si>
    <t>WC 12 MM COMPACT LAMINATE CUBICLES W/LOCKED&amp;HANGER/WC KABIN KAPILARI</t>
  </si>
  <si>
    <t>A.1.5.1</t>
  </si>
  <si>
    <t>LINTEL GYPSUM FX+40X40X2 MM BOX PROFILE H:60-120 CM REF WALL APLICATION PLAN W/SATIN PLASTER&amp;PAINT/BETWEEN FURNITURE TOP FINISH AND SUSPENDED CEILING/ALICIPAN LENTO(MOBILYA BITISLERI ILE ALCIPAN TAVAN ARASINDA KALAN BOSLUKLAR ICIN)</t>
  </si>
  <si>
    <t>A.1.6.1</t>
  </si>
  <si>
    <t>WT-03 TRIMLINE/SINGLE GLAZZED GLASS PARTITION(10 MM TEMPERED GLASS)/TEK CAMLI</t>
  </si>
  <si>
    <t>A.1.6.2</t>
  </si>
  <si>
    <t>TRIMLINE/BANDRASTER PANEL/ALUMINYUM ELEKTRIK BANTI(SISTEM KAPISI YANLARINDA KULLANILACAKTIR.)</t>
  </si>
  <si>
    <t>A.2.1.1</t>
  </si>
  <si>
    <t>ALUMINIUM SKIRTING/ALUMINYUM SUPURGELIK</t>
  </si>
  <si>
    <t>A.2.2.1</t>
  </si>
  <si>
    <t>SD-01 KITCHEN CERAMIC TILES(10X20 CM)/MUTFAK TEZGAH ARASI SERAMIK KAPLAMA</t>
  </si>
  <si>
    <t>A.2.2.2</t>
  </si>
  <si>
    <t>SD-02 VENEER WOODEN COVERING/DOGAL AHSAP DUVAR KAPLAMASI(VENEER CLADDING OVER MDF PANELS(18 MM)+40X40X2MM BOX PROFILES/ KUTU PROFIL GUCLENDIRME-ACCORDING TO THE ARCHITECTURAL PROJECT)</t>
  </si>
  <si>
    <t>A.2.2.3</t>
  </si>
  <si>
    <t>SD-03 PAINTED GLASS COVERING/BOYALI CAM DUVAR KAPLAMASI(YAZI TABLASI OLARAK KULLANILACAKTIR.)(GLASS CLADDING OVER MDF PANELS(28 MM)+40X40X2MM BOX PROFILES/ KUTU PROFIL GUCLENDIRME-ACCORDING TO THE ARCHITECTURAL PROJECT)</t>
  </si>
  <si>
    <t>A.2.2.4</t>
  </si>
  <si>
    <t>SD-03A TRIMLINE-WALL COVERING W/PAINTED GLASS&amp;COLORED ALUMINIUM(10 MM TEMPERED GLASS)-8 CM</t>
  </si>
  <si>
    <t>A.2.2.5</t>
  </si>
  <si>
    <t>SD-04 CERAMIC TILES 30X60 CM VITRA-30X60 CEMENTSIDE FON ACIK GRI MAT, NR DUVAR KAROSU, MAT K95226600001VTE0</t>
  </si>
  <si>
    <t>A.2.2.6</t>
  </si>
  <si>
    <t>TRANSITION PROFILES / GECIS PROFILLERI</t>
  </si>
  <si>
    <t>A.2.2.7</t>
  </si>
  <si>
    <t>CERAMIC FINISH PROFILE</t>
  </si>
  <si>
    <t>A.2.3.1</t>
  </si>
  <si>
    <t>PT-01 BLACK PLASTER/KABA SIVA</t>
  </si>
  <si>
    <t>A.2.3.2</t>
  </si>
  <si>
    <t>PT-02-YTONG WALL PAINTING(BLACK PLASTERED+SATIN PLASTERED+PRIMING+WATER BASED PAINT)/YTONG DUVARLAR UZERI KABA SIVA+SATEN ALCI+ASTAR+SU BAZLI BOYA</t>
  </si>
  <si>
    <t>A.2.3.3</t>
  </si>
  <si>
    <t>PT-02A-GYPSUM WALL PAINTING(SATIN PLASTERED+WATER BASED PAINT)/ALCIPAN DUVARLAR UZERI SATEN ALCI SIVA+SU BAZLI BOYA(3 KAT)</t>
  </si>
  <si>
    <t>A.3.1.1</t>
  </si>
  <si>
    <t>K01 TRIMLINE/PAINTED ALUMINIUM ADJUSTABLE DOOR FRAME-LAMINATE DOOR SINGLE LEAF-W/LOCK-100/H260 CM/AYARLANABILIR BOYALI ALUMINYUM KASALI , LAMINAT TEK KANATLI KAPI(KILITLI)-100/H260 CM</t>
  </si>
  <si>
    <t>A.3.1.2</t>
  </si>
  <si>
    <t>K02 TRIMLINE/PAINTED ALUMINIUM ADJUSTABLE DOOR FRAME-LAMINATE DOOR DOUBLE LEAF-W/LOCK-200/H260 CM/AYARLANABILIR BOYALI ALUMINYUM KASALI , LAMINAT CIFT KANATLI KAPI(KILITLI)-200/H260 CM</t>
  </si>
  <si>
    <t>A.3.1.3</t>
  </si>
  <si>
    <t>K03 TRIMLINE/PAINTED ALUMINIUM ADJUSTABLE DOOR FRAME-LAMINATE DOOR SINGLE LEAF-W/LOCK&amp;DOOR CLOSER&amp;METAL PLINT&amp;CULVERTS-90/H260 CM/AYARLANABILIR BOYALI ALUMINYUM KASALI , LAMINAT TEK KANATLI KAPI(KILITLI , KAPI STOPERLI , METAL TEKMELIKLI VE MENFEZLI)-90/H260 CM</t>
  </si>
  <si>
    <t>A.3.1.4</t>
  </si>
  <si>
    <t>TRIMLINE SLIMLINE PAINTED ALUMINUM DOOR FRAME-TEMPERED TRANSPERENT GLASS SINGLE LEAF-W/LOCK-95/260 H</t>
  </si>
  <si>
    <t>A.3.1.5</t>
  </si>
  <si>
    <t>TRIMLINE SLIMLINE PAINTED ALUMINUM DOOR FRAME-TEMPERED TRANSPERENT GLASS DOUBLE LEAF-W/LOCK-200/260 H</t>
  </si>
  <si>
    <t>A.3.1.6</t>
  </si>
  <si>
    <t>TRIMLINE FIRE DOOR L:100 CM(1 SIDE COVERD W/PAINTED GLASS)                    ACCORDING TO THE ARCHITECTURAL PROJECT/MIMARI PROJEDEKI DETAYLAR DIKKATE ALINACAKTIR.</t>
  </si>
  <si>
    <t>A.3.1.7</t>
  </si>
  <si>
    <t>TRIMLINE HIDDEN DOOR L:100 CM(1 SIDE COVERD W/PAINTED GLASS)                    ACCORDING TO THE ARCHITECTURAL PROJECT/MIMARI PROJEDEKI DETAYLAR DIKKATE ALINACAKTIR.</t>
  </si>
  <si>
    <t>A.3.2.1</t>
  </si>
  <si>
    <t>YK-01 FIRE DOOR 100XH220 CM/YANGIN DAYANIMLI ACIL CIKIS KAPISI</t>
  </si>
  <si>
    <t>A.3.3.1</t>
  </si>
  <si>
    <t>SHAFT DOORS-ELECTROSTATIC PAINTED GALVANIZED SHEET 60X120 CM-RAL 9016 W/CONCEALED INSTALLATION DETAIL INSIDE THE FRAME</t>
  </si>
  <si>
    <t>A.3.4.1</t>
  </si>
  <si>
    <t>MASTER KEY FOR DOORS</t>
  </si>
  <si>
    <t>A.4.1</t>
  </si>
  <si>
    <t>SCREED CONCRETE 10 CM/400 DOZ SAP UYGULANMASI(H:10 CM)</t>
  </si>
  <si>
    <t>A.4.2</t>
  </si>
  <si>
    <t>SP-01 SELF LEVELING SCREED/DUZELTME SAPI</t>
  </si>
  <si>
    <t>A.5.1</t>
  </si>
  <si>
    <t>CARPET TILES-25X100 CM/PLANK HALI INTERFACE HUMAN NATURE COLLECTION-25X100 CM</t>
  </si>
  <si>
    <t>A.5.2</t>
  </si>
  <si>
    <t>LVT FLOOR COVERING/LVT ZEMIN KAPLAMASI INTERFACE TEXTURED STONES-MEDIUM CONCRETE-50X50 EN ISO 24346)4.5MM</t>
  </si>
  <si>
    <t>A.5.3</t>
  </si>
  <si>
    <t>TYPE-1 CERAMIC TILES 60X60 CM             VITRA 60 X 60 CM CEMENTSIDEFON ACIK GRI MAT R10B REKTIFIYELI SERAMIK KAPLAMA</t>
  </si>
  <si>
    <t>A.5.4</t>
  </si>
  <si>
    <t>TYPE-2 CERAMIC TILES 60X60 CM             VITRA 60X120 CEPPOSTONE FON GRI MAT PORSELEN KARO, MAT CEPPOSTONE , URUN KODU: K947434R0001VTSP</t>
  </si>
  <si>
    <t>A.5.5</t>
  </si>
  <si>
    <t>CEMENT BASED INSULATION-SURME YALITIM IZLASYONU(WEBER DRY SS-8 EXSTRA)</t>
  </si>
  <si>
    <t>A.5.6</t>
  </si>
  <si>
    <t>TRANSITION PROFILES TYPE-3(FLOOR DILETATION PROFILE)</t>
  </si>
  <si>
    <t>A.5.7</t>
  </si>
  <si>
    <t>A.5.8</t>
  </si>
  <si>
    <t>A.6.1</t>
  </si>
  <si>
    <t>CT-01 OPEN CEILING PLASTER&amp;PAINT WORKS/ACIK TAVAN SIVA VE BOYA ISLERI    JOTUN(OPEN CEILING PAINT WORK TO BE DETAILED AND CONSIDERED UNDER CEILING RENOVATIONS)/ACCORDING TO THE ARCHITECTURAL PROJECT</t>
  </si>
  <si>
    <t>A.6.2</t>
  </si>
  <si>
    <t>CT-02 GYPSUMBOARD SUSPENDED CEILING(FX)(UC PROFILE)</t>
  </si>
  <si>
    <t>A.6.3</t>
  </si>
  <si>
    <t>CT-03 GYPSUMBOARD SUSPENDED CEILING(WR)(UC PROFILE)-WET AREAS</t>
  </si>
  <si>
    <t>A.6.4</t>
  </si>
  <si>
    <t>CT-04 METAL CLIP-INN SUSPENDED CEILING(60 X60 CM)</t>
  </si>
  <si>
    <t>A.6.5</t>
  </si>
  <si>
    <t>PLASTER&amp;PAINT WORKS ON GYPSUMBOARD CEILINGS/ALCIPAN TAVAN SIVA VE BOYA ISLERI</t>
  </si>
  <si>
    <t>A.6.6</t>
  </si>
  <si>
    <t>GYPSUM BOARD INTERVENTION CAPS (MUDAHALE KAPAKLARI)</t>
  </si>
  <si>
    <t>A.6.7</t>
  </si>
  <si>
    <t>OT-01 ALUMIUM Z PROFILE(ARFEN/ARF 1818)RAL 9016/ACCORDING TO THE ARCHITECTURAL PROJECT</t>
  </si>
  <si>
    <t>A.6.8</t>
  </si>
  <si>
    <t>OT-02 20 CM CURTAIN GAP RAL 9016 / PERDELIK</t>
  </si>
  <si>
    <t>A.6.9</t>
  </si>
  <si>
    <t>OT-03 GYPSUM BOARD BULKHEAD(FX)+40X40X2 MM BOX PROFILE(H:15 CM)</t>
  </si>
  <si>
    <t>A.6.10</t>
  </si>
  <si>
    <t>OT-04 GYPSUM BOARD BULKHEAD(FX)+40X40X2 MM BOX PROFILE(H:10 CM)</t>
  </si>
  <si>
    <t>A.6.11</t>
  </si>
  <si>
    <t>OT-05 ALUMINIUM PROFILE(SPOT LINE)-EDEN DESIGN</t>
  </si>
  <si>
    <t>A.7.1</t>
  </si>
  <si>
    <t>FIRE BARRIER/THE FIRE BARRIER WILL BE PLANNED FOR ALL CROSSINGS.</t>
  </si>
  <si>
    <t>A.8.1</t>
  </si>
  <si>
    <t>FIXED FURNITURE WORKS/ACCORDING TO THE ARCHITECTURAL PROJECT</t>
  </si>
  <si>
    <t>A.9.1</t>
  </si>
  <si>
    <t>GLASS FILM CLADDING</t>
  </si>
  <si>
    <t>A.9.2</t>
  </si>
  <si>
    <t>GRAPHIC WORKS</t>
  </si>
  <si>
    <t>A.10.1</t>
  </si>
  <si>
    <t>SUN SCREEN BLIND</t>
  </si>
  <si>
    <t>A.10.2</t>
  </si>
  <si>
    <t>BLACKOUT BLIND</t>
  </si>
  <si>
    <t>A.10.3</t>
  </si>
  <si>
    <t>PLANTING</t>
  </si>
  <si>
    <t>A.11.1</t>
  </si>
  <si>
    <t>MIRRORS/AYNALAR</t>
  </si>
  <si>
    <t>A.11.7</t>
  </si>
  <si>
    <t>WC/MUTFAK TEZGAH</t>
  </si>
  <si>
    <t>A.1.2.2_1</t>
  </si>
  <si>
    <t>SD-05 CERAMIC TILES 30X90 CM VITRA-MODE SERISI 30X90 WHITE STONE GREY MAT K948400BSR01VTE0(NOT: BEYAZ YAKA WC)</t>
  </si>
  <si>
    <t>SD-06 CERAMIC TILES 10X10 CM VITRA-10X10 RETROMIX NON-REK(NF)(NOT: BEYAZ YAKA WC)</t>
  </si>
  <si>
    <t>SD-07 CERAMIC TILES 10X20 CM VITRA-MINIWORKS METRO SERISI 10X20 PARLAK BEYAZ-RAL-9016</t>
  </si>
  <si>
    <t>A.2.2.8</t>
  </si>
  <si>
    <t>K01B TRIMLINE/PAINTED ALUMINIUM ADJUSTABLE DOOR FRAME-LAMINATE DOOR SINGLE LEAF-W/LOCK&amp;METAL PLINT&amp;PORTHOLE-100/H260 CM/AYARLANABILIR BOYALI ALUMINYUM KASALI , LAMINAT TEK KANATLI KAPI(KILITLI , TEKMELIKLI , LUMBOZ PENCERELI)-100/H260 CM</t>
  </si>
  <si>
    <t>DORMA SLIDING DOOR W/SINGLE GLASS LEAF</t>
  </si>
  <si>
    <t>DORMA SLIDING GLASS DOOR W/2 PCS MOVABLE+2 PCS FIXED</t>
  </si>
  <si>
    <t>SCREED CONCRETE 10 CM/SAP UYGULAMASI</t>
  </si>
  <si>
    <t>FT-06 TUNDRA GREY NATURAL STONE</t>
  </si>
  <si>
    <t>FT-07 TUNDRA GREY NATURAL STONE-OUTDOOR(MAT FINISH)</t>
  </si>
  <si>
    <t>STAIR STEP COVER-TUNDRA GREY NATURAL STONE</t>
  </si>
  <si>
    <t>TYPE-1 CERAMIC TILES 60X60 CM         VITRA 60 X 60 CM CEMENTSIDEFON ACIK GRI MAT R10B REKTIFIYELI SERAMIK KAPLAMA</t>
  </si>
  <si>
    <t>RAISED FLOOR ACCESS PANELS             ONTO/ENCAPSULATED COMPOSITE CALCIUM RAISED/60X60CM/26 MM CONCRETE BASED</t>
  </si>
  <si>
    <t>FLOOR MAT/ZEMINE GOMULU PASPAS(ARFEN)-120X240</t>
  </si>
  <si>
    <t>A.11.2</t>
  </si>
  <si>
    <t>BEYAZ TUGLA</t>
  </si>
  <si>
    <t>A.11.3</t>
  </si>
  <si>
    <t>CAM KORKULUK</t>
  </si>
  <si>
    <t>A.11.4</t>
  </si>
  <si>
    <t>ASANSORLER ICIN CELIK KARKAS</t>
  </si>
  <si>
    <t>A.11.5</t>
  </si>
  <si>
    <t>GIRIS CELIK MERDIVEN</t>
  </si>
  <si>
    <t>A.11.6</t>
  </si>
  <si>
    <t>CELIK MERDIVEN BASAMAK KAPLAMA</t>
  </si>
  <si>
    <t>A.1.2.1_1</t>
  </si>
  <si>
    <t>A.1.3.2</t>
  </si>
  <si>
    <t>CERAMIC SKIRTING/SERAMIK SUPURGELIK</t>
  </si>
  <si>
    <t>SD-04 CERAMIC TILES 30X60 CM</t>
  </si>
  <si>
    <t>A.1.2.2_2</t>
  </si>
  <si>
    <t>ALU. COVER(FRAME)FOR ELEVATOR DOOR    NOTE: ACCORDING TO THE ARCHITECTURAL PROJECT</t>
  </si>
  <si>
    <t>A.2.4.1</t>
  </si>
  <si>
    <t>A.2.4.2</t>
  </si>
  <si>
    <t>K01A TRIMLINE/PAINTED ALUMINIUM ADJUSTABLE DOOR FRAME-LAMINATE DOOR SINGLE LEAF-W/LOCK-100/H220 CM/AYARLANABILIR BOYALI ALUMINYUM KASALI , LAMINAT TEK KANATLI KAPI(KILITLI)-100/H220 CM</t>
  </si>
  <si>
    <t>K02A TRIMLINE/PAINTED ALUMINIUM ADJUSTABLE DOOR FRAME-LAMINATE DOOR DOUBLE LEAF-W/LOCK-200/H220 CM/AYARLANABILIR BOYALI ALUMINYUM KASALI , LAMINAT CIFT KANATLI KAPI(KILITLI)-200/H220 CM</t>
  </si>
  <si>
    <t>K03A TRIMLINE/PAINTED ALUMINIUM ADJUSTABLE DOOR FRAME-LAMINATE DOOR SINGLE LEAF-W/LOCK&amp;DOOR CLOSER&amp;METAL PLINT&amp;CULVERTS-90/H220 CM/AYARLANABILIR BOYALI ALUMINYUM KASALI , LAMINAT TEK KANATLI KAPI(KILITLI , KAPI STOPERLI , METAL TEKMELIKLI VE MENFEZLI)-90/H220 CM</t>
  </si>
  <si>
    <t>CEMENT BASED INSULATION-SURME YALITIM IZLASYONU</t>
  </si>
  <si>
    <t>D.101</t>
  </si>
  <si>
    <t>NEW EPOXY FLOOR COVERING EPOXY ZEMIN KAPLAMASI YUZEY SERTLESTIRICI UYGULANMASI</t>
  </si>
  <si>
    <t>D.102</t>
  </si>
  <si>
    <t>EXISTING EPOXY REPAIRS MEVCUT ZEMIN EPOKSI TAMIRATLARI</t>
  </si>
  <si>
    <t>D.103</t>
  </si>
  <si>
    <t>DILATATION PROFILE DILATASYON PROFILI</t>
  </si>
  <si>
    <t>D.201</t>
  </si>
  <si>
    <t>AREATED CONCRETE WALL(20 CM)20 CM GAZBETON DUVAR BATAR KAT CELIK KONSTRUKSIYON-GAZBETON DUVAR BIRLESIM IMALATLARI EKTEKI DOSYADA BELIRTILMIS DETAYLARA UYGUN OLARAK YAPILACAKTIR</t>
  </si>
  <si>
    <t>S</t>
  </si>
  <si>
    <t>D.202</t>
  </si>
  <si>
    <t>AREATED CONCRETE WALL(10 CM)10 CM GAZBETON DUVAR</t>
  </si>
  <si>
    <t>D.203</t>
  </si>
  <si>
    <t>DRY GYPSUM WALL CLADDING WITH CONSTRUCTION(BOARDEX)KONSTRUKSIYONLU KURU ALCIPAN DUVAR YAPILMASI(BOARDEX)</t>
  </si>
  <si>
    <t>D.204</t>
  </si>
  <si>
    <t>PLASTER WITH CEMENT MORTARS(INTERIORS)CIMENTO HARCLI KABA SIVA YAPILMASI</t>
  </si>
  <si>
    <t>D.205</t>
  </si>
  <si>
    <t>PLASTER WITH CEMENT MORTARS(EXTERIOR)CIMENTO HARCLI KABA SIVA YAPILMASI</t>
  </si>
  <si>
    <t>D.206</t>
  </si>
  <si>
    <t>APPLYING GYPSUM PLASTER-SATIN PLASTER(INTERIORS)ALCIPAN UZERI SATEN ALCI YAPILMASI</t>
  </si>
  <si>
    <t>D.207</t>
  </si>
  <si>
    <t>APPLYING GYPSUM PLASTER-SATIN PLASTER(EXTERIOR)ALCIPAN UZERI SATEN ALCI YAPILMASI</t>
  </si>
  <si>
    <t>D.208</t>
  </si>
  <si>
    <t>APPLYING ACRYLIC INTERNAL AND EXTERNAL PAINTING DIS VE IC CEPHE AKRILIK BOYA YAPILMASI</t>
  </si>
  <si>
    <t>D.210</t>
  </si>
  <si>
    <t>WALL DILATATION PROFILE DUVAR DILATASYON PROFILI</t>
  </si>
  <si>
    <t>IN PLACES WHERE THE SUSPENDED CEILING IS DISASSEMBLED, GYPSUMBOARD WALL IS MADE BETWEEN THE SUSPENDED CEILING AND THE CEILING SLAB.</t>
  </si>
  <si>
    <t>D.301</t>
  </si>
  <si>
    <t>NEW ROCKWOOL SUSPENDED CEILING 60X60 60X60 TASYUNU ASMATAVAN YAPILMASI</t>
  </si>
  <si>
    <t>D.302</t>
  </si>
  <si>
    <t>EXISTING ROCKWOOL SUSPENDED CEILING 60X60 REPAIREMENT MEVCUT TASYUNU ASMATAVAN TAMIRAT VE TADILATLARI(TADILAT ISLERINE BKNZ)</t>
  </si>
  <si>
    <t>D.401</t>
  </si>
  <si>
    <t>YK01 FIRE ESCAPE DOOR 100X220 YK01 YANGIN KAPISI 100X220</t>
  </si>
  <si>
    <t>nr</t>
  </si>
  <si>
    <t>D.402</t>
  </si>
  <si>
    <t>DK01 IRON DOOR 200X265 DK01 DEMIR MENFEZLI KAPI 200X265</t>
  </si>
  <si>
    <t>D.403</t>
  </si>
  <si>
    <t>FK01-SPEED DOOR 300X360 HIZLI SARMAL KAPI 300X360</t>
  </si>
  <si>
    <t>D.404</t>
  </si>
  <si>
    <t>AK01 ALUMINIUM DOOR 100X220 AK01 ALUMINYUM KANAT ALUMINYUM KASA KAPII 100X220</t>
  </si>
  <si>
    <t>D.405</t>
  </si>
  <si>
    <t>ALUMINIUM GLASS FACADE(ADMINISTRATIVE BUILDING)ALUMINYUM CAM CEPHE(IDARI BINA)</t>
  </si>
  <si>
    <t>D.406</t>
  </si>
  <si>
    <t>SK01 SECTIONAL INDUSTRIAL DOOR SEKSIYONEL ENDUSTRIYEL KAPI</t>
  </si>
  <si>
    <t>D.407</t>
  </si>
  <si>
    <t>DOCK SHELTERS YUKLLEME ALANI SIZDIRMAZ KORUK YAPILMASI</t>
  </si>
  <si>
    <t>D.501</t>
  </si>
  <si>
    <t>PRECAST STONE STAIR PREKAST BASAMAK YAPILMASI(SUPURGELIK DAHIL)</t>
  </si>
  <si>
    <t>D.502</t>
  </si>
  <si>
    <t>PRECAST STONE 60X60 PREKAST SAHANLIK YAPILMASI(SUPURGELIK DAHIL)</t>
  </si>
  <si>
    <t>D.503</t>
  </si>
  <si>
    <t>PAINTED ALUMINIUM BALUSTRADE BOYALI ALUMINYUM KORKULUK</t>
  </si>
  <si>
    <t>D.601</t>
  </si>
  <si>
    <t>ELEVATOR(PASSANGER)KONE MARKA KULLANICI ASANSORU NOT: ASANSORUN CALISMASI ICIN GEREKLI TUM CELIK KONSTRUKSIYON, MAKINE VB KONULAR DAHILDIR.</t>
  </si>
  <si>
    <t>NR</t>
  </si>
  <si>
    <t>D.602</t>
  </si>
  <si>
    <t>FORKLIFT ELEVATOR(335X605)FORKLIFT ASANSORU</t>
  </si>
  <si>
    <t>D.603</t>
  </si>
  <si>
    <t>CARGO ELEVATOR(335X605)YUK ASANSORU</t>
  </si>
  <si>
    <t>D.604</t>
  </si>
  <si>
    <t>DEMOUNTING AND INSTALLING OF EXISTING CARGO ELEVATOR MEVCUT YUK ASANSORUNUN DEMONTAJI VE MONTAJI. NOT: KAT YUKSEKLIGINE GORE MOTORUN VE HIDROLIK SISTEMIN REVIZYONU DAHILDIR.</t>
  </si>
  <si>
    <t>D.701</t>
  </si>
  <si>
    <t>APPLYING SILICONE MASTIC BACKWARD JOINTS OF FACADE PANNELS(INSIDE FACE OF PANNELS)</t>
  </si>
  <si>
    <t>C.101</t>
  </si>
  <si>
    <t>EXTENSION GENISLEME ALANI</t>
  </si>
  <si>
    <t>C.102</t>
  </si>
  <si>
    <t>MECHANICAL ROOM+PRIMARY DUST COLLECTION MEKANIK ODA +PRIMARY TOZ TOPLAMA GENISLEME</t>
  </si>
  <si>
    <t>C.201</t>
  </si>
  <si>
    <t>MEZZANINE FLOOR STEELS BATARKAT CELIKLERI</t>
  </si>
  <si>
    <t>C.202</t>
  </si>
  <si>
    <t>BS30 CONCRETE FOR FOUNDATION TEMEL BETONU</t>
  </si>
  <si>
    <t>C.203</t>
  </si>
  <si>
    <t>CONCRETE MOLDING BETON KALIP</t>
  </si>
  <si>
    <t>C.204</t>
  </si>
  <si>
    <t>B420C REINFORCEMENT DONATI</t>
  </si>
  <si>
    <t>C.205</t>
  </si>
  <si>
    <t>STUD NAIL STUD CIVISI</t>
  </si>
  <si>
    <t>C.206</t>
  </si>
  <si>
    <t>ALLDECK 70/915 ALDECK 70/915</t>
  </si>
  <si>
    <t>Q188 Q188 HASIR CELIK</t>
  </si>
  <si>
    <t>C.208</t>
  </si>
  <si>
    <t>C30/37 SLAB CONCRETE C30 DOSEME BETONU</t>
  </si>
  <si>
    <t>C.301</t>
  </si>
  <si>
    <t>FACADE&amp;PARAPET STEELS PARAPET VE CEPHE CELIKLERI</t>
  </si>
  <si>
    <t>C.302</t>
  </si>
  <si>
    <t>FACADE&amp;PARAPET STEELS(MECHANIC ROOM&amp;DUST COLLECTION)PARAPET VE CEPHE CELIKLERI(MEKANIK ODA VE TOZ TOPLAMA)</t>
  </si>
  <si>
    <t>C.303</t>
  </si>
  <si>
    <t>DECK LADDER TO EXTENSION BUILDING</t>
  </si>
  <si>
    <t>UNIT</t>
  </si>
  <si>
    <t>C.304</t>
  </si>
  <si>
    <t>EXTERIOR FIRE ESCAPE STAIRS FROM EXTENSION BUILDING</t>
  </si>
  <si>
    <t>C.305</t>
  </si>
  <si>
    <t>FABRIKA DISI ARAKAT CELIK MERDIVEN</t>
  </si>
  <si>
    <t>B.101</t>
  </si>
  <si>
    <t>S1 MID LEVEL SIDE COLUMN S1 ARAKATLI KENAR KOLON</t>
  </si>
  <si>
    <t>PC.</t>
  </si>
  <si>
    <t>B.102</t>
  </si>
  <si>
    <t>S2 MID LEVEL SIDE COLUMN S2 ARAKATLI KENAR KOLON</t>
  </si>
  <si>
    <t>B.103</t>
  </si>
  <si>
    <t>S2A MID LEVEL SIDE COLUMN S2A ARAKATLI KENAR KOLON</t>
  </si>
  <si>
    <t>B.104</t>
  </si>
  <si>
    <t>+4,00 LEVEL MID BEAM +4,00 KOTU ARAKAT KIRISI</t>
  </si>
  <si>
    <t>B.105</t>
  </si>
  <si>
    <t>+4,00 LEVEL MID FRAME BEAM +4,00 KOTU ARAKAT CERCEVE KIRISI</t>
  </si>
  <si>
    <t>B.106</t>
  </si>
  <si>
    <t>+4,00 LEVEL MID SLAB +4,00 KOTU ARAKAT DOSEMESI</t>
  </si>
  <si>
    <t>B.107</t>
  </si>
  <si>
    <t>B.108</t>
  </si>
  <si>
    <t>B.109</t>
  </si>
  <si>
    <t>+8.55 LEVEL MID BEAM +8,55 KOTU ARAKAT KIRISI</t>
  </si>
  <si>
    <t>B.110</t>
  </si>
  <si>
    <t>+4,00 LEVEL MID FRAME BEAM +8,55 KOTU ARAKAT CERCEVE KIRISI</t>
  </si>
  <si>
    <t>B.111</t>
  </si>
  <si>
    <t>+8.55 LEVEL MID SLAB +8,55 KOTU ARAKAT DOSEMESI</t>
  </si>
  <si>
    <t>B.112</t>
  </si>
  <si>
    <t>B.113</t>
  </si>
  <si>
    <t>B.201</t>
  </si>
  <si>
    <t>S01 MIDLEVEL SIDE COLUMN S01 ARAKATLI KENAR KOLON</t>
  </si>
  <si>
    <t>B.202</t>
  </si>
  <si>
    <t>S02 MIDLEVEL FACADE COLUMN S02 ARAKATLI CEPHE KOLONU</t>
  </si>
  <si>
    <t>B.203</t>
  </si>
  <si>
    <t>S03 MIDLEVEL COLUMN S03 ARAKAT KOLONU</t>
  </si>
  <si>
    <t>B.204</t>
  </si>
  <si>
    <t>S04 SIDE COLUMN S04 KENAR KOLON</t>
  </si>
  <si>
    <t>B.206</t>
  </si>
  <si>
    <t>MIDLEVEL BEAM ARAKAT KIRISI</t>
  </si>
  <si>
    <t>B.207</t>
  </si>
  <si>
    <t>B.208</t>
  </si>
  <si>
    <t>B.209</t>
  </si>
  <si>
    <t>B.210</t>
  </si>
  <si>
    <t>B.211</t>
  </si>
  <si>
    <t>B.212</t>
  </si>
  <si>
    <t>EARTHQUAKE BEAM DEPREM KIRISI</t>
  </si>
  <si>
    <t>B.213</t>
  </si>
  <si>
    <t>B.220</t>
  </si>
  <si>
    <t>MID LEVEL SLAB ARAKAT DOSEMESI</t>
  </si>
  <si>
    <t>A.201</t>
  </si>
  <si>
    <t>EXCAVATING WITH MACHINE ON EVERY KIND OF GROUND HER CINS ZEMINDE MAKINE ILE BOD. VE TEMEL KAZISI(GERI DOLGU VE SIKISTIRMA DAHIL)</t>
  </si>
  <si>
    <t>A.202</t>
  </si>
  <si>
    <t>MAKING STABILIZED FILLING STABILIZE DOLGU YAPILMASI</t>
  </si>
  <si>
    <t>A.203</t>
  </si>
  <si>
    <t>C.16 READY-MIXED CONCRETE(LEAN CONCRETE&amp;LEVELLING CONCRETE)C-16 GROBETON</t>
  </si>
  <si>
    <t>A.204</t>
  </si>
  <si>
    <t>C.20 READY-MIXED CONCRETE(SIDEWALK)C-20 HAZIR BETONARME BETONU(KALDIRIMLAR)</t>
  </si>
  <si>
    <t>A.205</t>
  </si>
  <si>
    <t>C.25 READY-MIXED CONCRETE(STRUCTURAL CONCRETE)C-25 HAZIR BETONARME BETONU(MERDIVEN VE PERDELER VE TEMELLER)</t>
  </si>
  <si>
    <t>A.206</t>
  </si>
  <si>
    <t>C.30 READY-MIXED CONCRETE(GROUND CONCRETE)C-30 HAZIR BETONARME BETONU(IC SAHA BETONU)</t>
  </si>
  <si>
    <t>A.207</t>
  </si>
  <si>
    <t>MAKING SERIAL MOLD DUZ KALIP YAPILMASI</t>
  </si>
  <si>
    <t>A.208</t>
  </si>
  <si>
    <t>REINFORCED CONCRETE AND CONCRETE MOLDS DUZ YUZEYLI BETON VE BETONARME KALIBI YAPILMASI</t>
  </si>
  <si>
    <t>A.209</t>
  </si>
  <si>
    <t>Ø 8-12 MM THIN RIBBED BAR NERVURLU INCE BETONARME DEMIRI(Ø 8-12)</t>
  </si>
  <si>
    <t>ton</t>
  </si>
  <si>
    <t>A.210</t>
  </si>
  <si>
    <t>Ø 14-28 MM RIBBED BAR NERVURLU KALIN BETONARME DEMIRI(Ø 14-28)</t>
  </si>
  <si>
    <t>A.211</t>
  </si>
  <si>
    <t>LAYING NYLON SHEETS NAYLON SERILMESI</t>
  </si>
  <si>
    <t>A.212</t>
  </si>
  <si>
    <t>CONCRETE JOINT CUTTING AND FILLING WITH MASTIC BETON DERZ KESIMI VE DOLGUSU</t>
  </si>
  <si>
    <t>A.213</t>
  </si>
  <si>
    <t>FOUNDATION WATER INSULATION TEMEL YALITIMI YAPILMASI</t>
  </si>
  <si>
    <t>A.215</t>
  </si>
  <si>
    <t>DRAINAGE PIPE DRENAJ BORULARI</t>
  </si>
  <si>
    <t>PIR SANDWICH PANEL FACADE CLADDING PIR DOLGULU SANDVIC PANEL CEPHE(DUZ-5 CM)</t>
  </si>
  <si>
    <t>ALUMINYUM KOMPOZIT CEPHE KAPLAMA YAPILMASI NATURAL STONE CLADDING(MECHANICAL INSTALLATION)DOGAL TAS CEPHE KAPLAMASI(MEKANIK MONTAJ)</t>
  </si>
  <si>
    <t>A.401</t>
  </si>
  <si>
    <t>PVC MEMBRANE ROOF COVERING PVC MEMBRAN CATI KAPLAMASI</t>
  </si>
  <si>
    <t>A.402</t>
  </si>
  <si>
    <t>PAINTED ALUMINIUM PARAPET CAP(2 MM)BOYALI ALUMINYUM HARPUSTA(2 MM)</t>
  </si>
  <si>
    <t>A.501</t>
  </si>
  <si>
    <t>WIRE FENCE TEL CIT</t>
  </si>
  <si>
    <t>A.503</t>
  </si>
  <si>
    <t>GRASSCREED CIMTASI</t>
  </si>
  <si>
    <t>A.504</t>
  </si>
  <si>
    <t>OUTSIDE GROUND CONCRETE-20 CM 2 ROW Q188/188 MESH</t>
  </si>
  <si>
    <t>A.701</t>
  </si>
  <si>
    <t>IDARI BINA PERDE YALITIMI</t>
  </si>
  <si>
    <t>A.702</t>
  </si>
  <si>
    <t>CELIK HASIR</t>
  </si>
  <si>
    <t>A.703</t>
  </si>
  <si>
    <t>ZEMIN/SAHA/KAT BETON DOKUM ISCILIGI</t>
  </si>
  <si>
    <t>A.704</t>
  </si>
  <si>
    <t>DIS SAHA PEYZAJ ISLERI</t>
  </si>
  <si>
    <t>A.705</t>
  </si>
  <si>
    <t>ARA KAT TOPPING BETONU DOKULMESI(12 CM KALINLIGINDA, TEK KAT Q131/131 CELIK HASIR ILE)</t>
  </si>
  <si>
    <t>A.706</t>
  </si>
  <si>
    <t>CALISMA SAHALARINDA, YIKIMLARDA ILAVE AYIRICI DUVAR INSA EDILMESI(CELIK VE ALCIPAN KAPLAMA)</t>
  </si>
  <si>
    <t>A.707</t>
  </si>
  <si>
    <t>ARAKAT TOPPING BETONU UZERINE YUZEY SERTLESTIRICI UYGULAMASI YAPILMASI(+7.62 KOTU)-4KG/M2</t>
  </si>
  <si>
    <t>SCREED HEIGHT</t>
  </si>
  <si>
    <t>CLEAN HEIGHT</t>
  </si>
  <si>
    <t>QUANTITY</t>
  </si>
  <si>
    <t>CODE DESCRIPTION</t>
  </si>
  <si>
    <t>POZ UST KIRILIM ACIKLAMA</t>
  </si>
  <si>
    <t>POZ ACIKLAMA</t>
  </si>
  <si>
    <t>CURRENCY</t>
  </si>
  <si>
    <t>A.300</t>
  </si>
  <si>
    <t>PILE WORKS KAZIK ISLERI</t>
  </si>
  <si>
    <t>$</t>
  </si>
  <si>
    <t>A100</t>
  </si>
  <si>
    <t>EXISTING BUILDING DEMOLISHINGS MEVCUT BINA YIKIM ISLERI</t>
  </si>
  <si>
    <t>A.1.1</t>
  </si>
  <si>
    <t>CONCRETE WALL GAZ BETON DUVAR</t>
  </si>
  <si>
    <t>A.1.2</t>
  </si>
  <si>
    <t>GYPSUM BOARD WALL ALCIPAN DUVAR</t>
  </si>
  <si>
    <t>MTUL</t>
  </si>
  <si>
    <t>A.1.3</t>
  </si>
  <si>
    <t>REINFORMCEMENT FOR THE HEAVY EQUIPMENT KUTU PROFIL GUCLENDIRME</t>
  </si>
  <si>
    <t>A.1.4</t>
  </si>
  <si>
    <t>WC CUBICLES KOMPAK WC KABIN</t>
  </si>
  <si>
    <t>PCS</t>
  </si>
  <si>
    <t>A.1.5</t>
  </si>
  <si>
    <t>GYPSUM LINTEL ALCIPAN LENTO</t>
  </si>
  <si>
    <t>A.1.6</t>
  </si>
  <si>
    <t>GYPSUM LINTEL CAM PANEL SISTEMI</t>
  </si>
  <si>
    <t>A.2.1</t>
  </si>
  <si>
    <t>SKIRTINGS SUPURGELIK</t>
  </si>
  <si>
    <t>A.2.2</t>
  </si>
  <si>
    <t>WALL CLADDINGS DUVAR KAPLAMALARI</t>
  </si>
  <si>
    <t>A.2.3</t>
  </si>
  <si>
    <t>WALL PLASTER DUVAR BOYA ISLERI</t>
  </si>
  <si>
    <t>A.3.1</t>
  </si>
  <si>
    <t>TRIMLINE DOORS TRIMLINE KAPILAR</t>
  </si>
  <si>
    <t>A.3.2</t>
  </si>
  <si>
    <t>FIRE DOORS YANGIN KAPILARI</t>
  </si>
  <si>
    <t>A.3.3</t>
  </si>
  <si>
    <t>SHAFT DOORS SHAFT KAPAKLARI</t>
  </si>
  <si>
    <t>A.3.4</t>
  </si>
  <si>
    <t>DOOR ACCESSORIES KAPI AKSESUARLARI</t>
  </si>
  <si>
    <t>A.4</t>
  </si>
  <si>
    <t>FLOOR WORKS ZEMIN ISLERI</t>
  </si>
  <si>
    <t>A.5</t>
  </si>
  <si>
    <t>FLOOR FINISHING ZEMIN KAPLAMA ISLERI</t>
  </si>
  <si>
    <t>A.6</t>
  </si>
  <si>
    <t>CEILING WORKS TAVAN ISLERI</t>
  </si>
  <si>
    <t>A.7</t>
  </si>
  <si>
    <t>FIRE INSULATION WORKS YANGIN YALITIM ISLERI</t>
  </si>
  <si>
    <t>A.8</t>
  </si>
  <si>
    <t>FIXED FURNITURES SABIT MOBILYA IMALATLARI</t>
  </si>
  <si>
    <t>A.9</t>
  </si>
  <si>
    <t>BRANDING PACKAGE</t>
  </si>
  <si>
    <t>A.10</t>
  </si>
  <si>
    <t>SUPPLEMENTARY ITEMS</t>
  </si>
  <si>
    <t>A.11</t>
  </si>
  <si>
    <t>ADDITIONAL WORKS ILAVE ISLER</t>
  </si>
  <si>
    <t>ALUMINUM COVER ALUMINYUM ASANSOR KAPISI CEVRESI GIYDIRMESI</t>
  </si>
  <si>
    <t>A.2.4</t>
  </si>
  <si>
    <t>D.100</t>
  </si>
  <si>
    <t>FLOORS ZEMIN ISLERI</t>
  </si>
  <si>
    <t>D.200</t>
  </si>
  <si>
    <t>WALLS DUVAR ISLERI</t>
  </si>
  <si>
    <t>D.209</t>
  </si>
  <si>
    <t>STEEL PAINTING WITH EPOXY PAINT(ACCORDING TO STEEL WEIGHT)CELIK UZERI EPOKSI BOYA YAPILMASI-INCLUDED IN STEEL WORKS</t>
  </si>
  <si>
    <t>D.300</t>
  </si>
  <si>
    <t>CEILINGS TAVAN ISLERI</t>
  </si>
  <si>
    <t>D.400</t>
  </si>
  <si>
    <t>DOORS&amp;GLASS FACADE KAPILAR VE DOGRAMALAR</t>
  </si>
  <si>
    <t>D.500</t>
  </si>
  <si>
    <t>SPECIAL MANUFACTURES OZEL IMALATLAR</t>
  </si>
  <si>
    <t>D.600</t>
  </si>
  <si>
    <t>LIFTS  ASANSORLER</t>
  </si>
  <si>
    <t>D.700</t>
  </si>
  <si>
    <t>C.100</t>
  </si>
  <si>
    <t>STEEL ROOF STEELS CELIK CATI</t>
  </si>
  <si>
    <t>C.200</t>
  </si>
  <si>
    <t>MEZZANINE FLOOR BATARKAT</t>
  </si>
  <si>
    <t>C.300</t>
  </si>
  <si>
    <t>B.100</t>
  </si>
  <si>
    <t>ADMINISTRATIVE BUILDING PREFABRICATED CONCRETE IDARI BINA PREFABRIK YAPI</t>
  </si>
  <si>
    <t>B.200</t>
  </si>
  <si>
    <t>EXTENSION BUILDIGNS PREFABRICATED CONCRETE GENISLME ALANLARI PREFABRIK YAPILAR</t>
  </si>
  <si>
    <t>A.200</t>
  </si>
  <si>
    <t>ROUGH WORKS KABA ISLER</t>
  </si>
  <si>
    <t>FACADE CEPHE</t>
  </si>
  <si>
    <t>A.400</t>
  </si>
  <si>
    <t>ROOF WORKS CATI ISLERI</t>
  </si>
  <si>
    <t>A.500</t>
  </si>
  <si>
    <t>LANDSCAPE WORKS DIS SAHA ISLERI</t>
  </si>
  <si>
    <t>A.700</t>
  </si>
  <si>
    <t>QUANTITY_metraj</t>
  </si>
  <si>
    <t>MAHAL</t>
  </si>
  <si>
    <t>B11</t>
  </si>
  <si>
    <t>B10</t>
  </si>
  <si>
    <t>B07</t>
  </si>
  <si>
    <t>BİNA</t>
  </si>
  <si>
    <t>IDARI</t>
  </si>
  <si>
    <t>BASEMENT</t>
  </si>
  <si>
    <t>TECHNICAL AREA + STORAGE AREA</t>
  </si>
  <si>
    <t>HALL</t>
  </si>
  <si>
    <t>TECHNICAL AREA WC</t>
  </si>
  <si>
    <t>FEMALE WC</t>
  </si>
  <si>
    <t>FEMALE SHOWERS</t>
  </si>
  <si>
    <t>FEMALE LOCKERS</t>
  </si>
  <si>
    <t>POWDER ROOM</t>
  </si>
  <si>
    <t>MALE WC</t>
  </si>
  <si>
    <t>MALE LOCKERS</t>
  </si>
  <si>
    <t>MALE SHOWERS</t>
  </si>
  <si>
    <t>CLEANING ROOM</t>
  </si>
  <si>
    <t>1st FLOOR</t>
  </si>
  <si>
    <t>TECHNICIANS OFFICE</t>
  </si>
  <si>
    <t>SPARE PARTS ROOM</t>
  </si>
  <si>
    <t>BANDROLL ROOM</t>
  </si>
  <si>
    <t>QUALITY LAB &amp; STORAGE</t>
  </si>
  <si>
    <t>STAIR</t>
  </si>
  <si>
    <t>GLUE WASHING ROOM</t>
  </si>
  <si>
    <t>KITCHEN</t>
  </si>
  <si>
    <t>STAIR 2</t>
  </si>
  <si>
    <t>ENTRANCE AND HALL</t>
  </si>
  <si>
    <t>SERVER ROOM + ELECTRIC ROOM</t>
  </si>
  <si>
    <t xml:space="preserve">HAND WASHING AREA </t>
  </si>
  <si>
    <t>DOC WAITING</t>
  </si>
  <si>
    <t>DOCTORS OFFICE</t>
  </si>
  <si>
    <t xml:space="preserve">RESTAURANT </t>
  </si>
  <si>
    <t>RESTAURANT KITCHEN</t>
  </si>
  <si>
    <t>MALE WC 2</t>
  </si>
  <si>
    <t>FEMALE WC 2</t>
  </si>
  <si>
    <t>WORKSHOP-STORAGE</t>
  </si>
  <si>
    <t>2st FLOOR</t>
  </si>
  <si>
    <t>PRODUCTION/SCM &amp; FINANCE</t>
  </si>
  <si>
    <t>MEETING ROOM 01</t>
  </si>
  <si>
    <t>MEETING 02</t>
  </si>
  <si>
    <t>MEETING 03</t>
  </si>
  <si>
    <t>MEETING 04</t>
  </si>
  <si>
    <t>VIP ROOM</t>
  </si>
  <si>
    <t>ENTRANCE HALL</t>
  </si>
  <si>
    <t>SOCIAL AREA</t>
  </si>
  <si>
    <t>GYM AREA</t>
  </si>
  <si>
    <t>TERRACE</t>
  </si>
  <si>
    <t>ARCHIVE</t>
  </si>
  <si>
    <t>B09</t>
  </si>
  <si>
    <t>B01</t>
  </si>
  <si>
    <t>B08</t>
  </si>
  <si>
    <t>B06</t>
  </si>
  <si>
    <t>B02</t>
  </si>
  <si>
    <t>B05</t>
  </si>
  <si>
    <t>B04</t>
  </si>
  <si>
    <t>B02a</t>
  </si>
  <si>
    <t>B03</t>
  </si>
  <si>
    <t>Z08</t>
  </si>
  <si>
    <t>Z05</t>
  </si>
  <si>
    <t>Z06</t>
  </si>
  <si>
    <t>Z09-A</t>
  </si>
  <si>
    <t>Z13</t>
  </si>
  <si>
    <t>Z10</t>
  </si>
  <si>
    <t>Z09</t>
  </si>
  <si>
    <t>Z14</t>
  </si>
  <si>
    <t>101a</t>
  </si>
  <si>
    <t>MAHAL KODU</t>
  </si>
  <si>
    <t>MAHAL ADI</t>
  </si>
  <si>
    <t>Z02</t>
  </si>
  <si>
    <t>Z03</t>
  </si>
  <si>
    <t>Z04A</t>
  </si>
  <si>
    <t>Z04</t>
  </si>
  <si>
    <t>Z01</t>
  </si>
  <si>
    <t>Z19</t>
  </si>
  <si>
    <t>Z18</t>
  </si>
  <si>
    <t>ELECTRICAL ROOM</t>
  </si>
  <si>
    <t>Z15</t>
  </si>
  <si>
    <t>Z17</t>
  </si>
  <si>
    <t>Z07</t>
  </si>
  <si>
    <t>Z12</t>
  </si>
  <si>
    <t>Z11</t>
  </si>
  <si>
    <t>RESTING AREA</t>
  </si>
  <si>
    <t>Z16</t>
  </si>
  <si>
    <t>FINANCE/GA OFFICE</t>
  </si>
  <si>
    <t>MEETING ROOM</t>
  </si>
  <si>
    <t>TEXT</t>
  </si>
  <si>
    <t>COOR</t>
  </si>
  <si>
    <t>BINA</t>
  </si>
  <si>
    <t>ZEMIN SERAMIK</t>
  </si>
  <si>
    <t>ZEMIN LAMINANT</t>
  </si>
  <si>
    <t>DUVAR SERAMIK</t>
  </si>
  <si>
    <t>ZEMIN DUVAR SERAMIK</t>
  </si>
  <si>
    <t>KOLON</t>
  </si>
  <si>
    <t>PER</t>
  </si>
  <si>
    <t>COL</t>
  </si>
  <si>
    <t>ZLA</t>
  </si>
  <si>
    <t>DSE</t>
  </si>
  <si>
    <t>ZSE</t>
  </si>
  <si>
    <t>KIRIS</t>
  </si>
  <si>
    <t>BEA</t>
  </si>
  <si>
    <t>KAPI</t>
  </si>
  <si>
    <t>DOO</t>
  </si>
  <si>
    <t>MOBILYA</t>
  </si>
  <si>
    <t>ZDS</t>
  </si>
  <si>
    <t>UZUNLUK</t>
  </si>
  <si>
    <t>ALAN</t>
  </si>
  <si>
    <t>BIRIM CINSI</t>
  </si>
  <si>
    <t>AREA*HEIGHT</t>
  </si>
  <si>
    <t>HACIM</t>
  </si>
  <si>
    <t>POZ CODE</t>
  </si>
  <si>
    <t>BIMS DUVAR</t>
  </si>
  <si>
    <t>WBI</t>
  </si>
  <si>
    <t>PERDE DUVAR</t>
  </si>
  <si>
    <t>LEN</t>
  </si>
  <si>
    <t>ALAN * YUKSEKLIK</t>
  </si>
  <si>
    <t>ALAN * YUKSEKLIK (KOLON GIBI )</t>
  </si>
  <si>
    <t>PARAPET</t>
  </si>
  <si>
    <t>PAR</t>
  </si>
  <si>
    <t>TEMEL</t>
  </si>
  <si>
    <t>FND</t>
  </si>
  <si>
    <t>GROBETON</t>
  </si>
  <si>
    <t>LNC</t>
  </si>
  <si>
    <t>PROJE</t>
  </si>
  <si>
    <t>BLOK</t>
  </si>
  <si>
    <t>DOSEME YUKSEKLIGI</t>
  </si>
  <si>
    <t>BINA TURU</t>
  </si>
  <si>
    <t>TOPCULAR LUVIYA</t>
  </si>
  <si>
    <t>KONUT - TIP 1</t>
  </si>
  <si>
    <t>AA</t>
  </si>
  <si>
    <t>AB</t>
  </si>
  <si>
    <t>AC</t>
  </si>
  <si>
    <t>KONUT - TIP 2</t>
  </si>
  <si>
    <t>AD</t>
  </si>
  <si>
    <t>AE</t>
  </si>
  <si>
    <t>AF</t>
  </si>
  <si>
    <t>AG</t>
  </si>
  <si>
    <t>SOHO KONUT</t>
  </si>
  <si>
    <t>AH</t>
  </si>
  <si>
    <t>AI</t>
  </si>
  <si>
    <t>MARKALI
 KONUT</t>
  </si>
  <si>
    <t>BB</t>
  </si>
  <si>
    <t>OTEL</t>
  </si>
  <si>
    <t>BC</t>
  </si>
  <si>
    <t>OFIS</t>
  </si>
  <si>
    <t>BA</t>
  </si>
  <si>
    <t>RESTORAN</t>
  </si>
  <si>
    <t>BD</t>
  </si>
  <si>
    <t>AVM</t>
  </si>
  <si>
    <t>AJ</t>
  </si>
  <si>
    <t>SIZE1</t>
  </si>
  <si>
    <t>SIZE2</t>
  </si>
  <si>
    <t>DOSEME</t>
  </si>
  <si>
    <t>FLO</t>
  </si>
  <si>
    <t>BETONARME PERDE</t>
  </si>
  <si>
    <t>BETON</t>
  </si>
  <si>
    <t>SEBA202</t>
  </si>
  <si>
    <t>SEBA210</t>
  </si>
  <si>
    <t>PEBA212</t>
  </si>
  <si>
    <t>PEBA205</t>
  </si>
  <si>
    <t>PEBA206</t>
  </si>
  <si>
    <t>PEBA207</t>
  </si>
  <si>
    <t>PEBA201</t>
  </si>
  <si>
    <t>PEBA209</t>
  </si>
  <si>
    <t>PEBA202</t>
  </si>
  <si>
    <t>PEBA211</t>
  </si>
  <si>
    <t>PEBA210</t>
  </si>
  <si>
    <t>PEBA203</t>
  </si>
  <si>
    <t>PEBA204</t>
  </si>
  <si>
    <t>SEBA205</t>
  </si>
  <si>
    <t>SEBA208</t>
  </si>
  <si>
    <t>SEBA203</t>
  </si>
  <si>
    <t>SEBA201</t>
  </si>
  <si>
    <t>PEBA208</t>
  </si>
  <si>
    <t>SEBA215</t>
  </si>
  <si>
    <t>PEB212</t>
  </si>
  <si>
    <t>PDB212</t>
  </si>
  <si>
    <t>PDB206</t>
  </si>
  <si>
    <t>PDB201</t>
  </si>
  <si>
    <t>PDB211</t>
  </si>
  <si>
    <t>PDB202</t>
  </si>
  <si>
    <t>PDB209</t>
  </si>
  <si>
    <t>PDB210</t>
  </si>
  <si>
    <t>PDB205</t>
  </si>
  <si>
    <t>PDB204</t>
  </si>
  <si>
    <t>PDB207</t>
  </si>
  <si>
    <t>PDB203</t>
  </si>
  <si>
    <t>PDB208</t>
  </si>
  <si>
    <t>PEB205</t>
  </si>
  <si>
    <t>PEB206</t>
  </si>
  <si>
    <t>PEB207</t>
  </si>
  <si>
    <t>PEB201</t>
  </si>
  <si>
    <t>PEB209</t>
  </si>
  <si>
    <t>PEB202</t>
  </si>
  <si>
    <t>PEB211</t>
  </si>
  <si>
    <t>PEB210</t>
  </si>
  <si>
    <t>PEB203</t>
  </si>
  <si>
    <t>PEB208</t>
  </si>
  <si>
    <t>PEB204</t>
  </si>
  <si>
    <t>SDB207A</t>
  </si>
  <si>
    <t>SEB207A</t>
  </si>
  <si>
    <t>PB207</t>
  </si>
  <si>
    <t>PB222</t>
  </si>
  <si>
    <t>PB201 (P.Ü.K:-1.20)</t>
  </si>
  <si>
    <t>PB221</t>
  </si>
  <si>
    <t>PB206</t>
  </si>
  <si>
    <t>PB220</t>
  </si>
  <si>
    <t>PB202 (P.Ü.K:-1.20)</t>
  </si>
  <si>
    <t>PB219</t>
  </si>
  <si>
    <t>PB205</t>
  </si>
  <si>
    <t>PB204</t>
  </si>
  <si>
    <t>PB203</t>
  </si>
  <si>
    <t>PB217</t>
  </si>
  <si>
    <t>PB216</t>
  </si>
  <si>
    <t>SB247</t>
  </si>
  <si>
    <t>SB244</t>
  </si>
  <si>
    <t>SB241</t>
  </si>
  <si>
    <t>SB238</t>
  </si>
  <si>
    <t>SB229</t>
  </si>
  <si>
    <t>SB230</t>
  </si>
  <si>
    <t>SB231</t>
  </si>
  <si>
    <t>SB232</t>
  </si>
  <si>
    <t>SB233</t>
  </si>
  <si>
    <t>SB234</t>
  </si>
  <si>
    <t>SB235</t>
  </si>
  <si>
    <t>SB236</t>
  </si>
  <si>
    <t>SB237</t>
  </si>
  <si>
    <t>SB239</t>
  </si>
  <si>
    <t>SB242</t>
  </si>
  <si>
    <t>SB240</t>
  </si>
  <si>
    <t>SB243</t>
  </si>
  <si>
    <t>SB246</t>
  </si>
  <si>
    <t>SB245</t>
  </si>
  <si>
    <t>SB248</t>
  </si>
  <si>
    <t>SB249</t>
  </si>
  <si>
    <t>SEB205</t>
  </si>
  <si>
    <t>SDB205</t>
  </si>
  <si>
    <t>SB211</t>
  </si>
  <si>
    <t>SB210</t>
  </si>
  <si>
    <t>SB215</t>
  </si>
  <si>
    <t>SB214</t>
  </si>
  <si>
    <t>SB218</t>
  </si>
  <si>
    <t>SB219</t>
  </si>
  <si>
    <t>SB222</t>
  </si>
  <si>
    <t>SB223</t>
  </si>
  <si>
    <t>SB228</t>
  </si>
  <si>
    <t>SB227</t>
  </si>
  <si>
    <t>SB220</t>
  </si>
  <si>
    <t>SB221</t>
  </si>
  <si>
    <t>SB216</t>
  </si>
  <si>
    <t>SB217</t>
  </si>
  <si>
    <t>SB213</t>
  </si>
  <si>
    <t>SB212</t>
  </si>
  <si>
    <t>SB226</t>
  </si>
  <si>
    <t>SB225</t>
  </si>
  <si>
    <t>SB224</t>
  </si>
  <si>
    <t>SDB210</t>
  </si>
  <si>
    <t>SDB208</t>
  </si>
  <si>
    <t>SB202</t>
  </si>
  <si>
    <t>SB205</t>
  </si>
  <si>
    <t>SB201</t>
  </si>
  <si>
    <t>SB204</t>
  </si>
  <si>
    <t>SB203</t>
  </si>
  <si>
    <t>SB206</t>
  </si>
  <si>
    <t>SEB208</t>
  </si>
  <si>
    <t>SEB210</t>
  </si>
  <si>
    <t>SEB209</t>
  </si>
  <si>
    <t>SEB207</t>
  </si>
  <si>
    <t>SEB206</t>
  </si>
  <si>
    <t>SEB204</t>
  </si>
  <si>
    <t>SEB203</t>
  </si>
  <si>
    <t>SEB202</t>
  </si>
  <si>
    <t>SEB201</t>
  </si>
  <si>
    <t>SEB212</t>
  </si>
  <si>
    <t>SEB214</t>
  </si>
  <si>
    <t>SEB213</t>
  </si>
  <si>
    <t>SEB211</t>
  </si>
  <si>
    <t>SB209</t>
  </si>
  <si>
    <t>SB208</t>
  </si>
  <si>
    <t>SB207</t>
  </si>
  <si>
    <t>SDB212</t>
  </si>
  <si>
    <t>SDB214</t>
  </si>
  <si>
    <t>SDB213</t>
  </si>
  <si>
    <t>SDB211</t>
  </si>
  <si>
    <t>SDB209</t>
  </si>
  <si>
    <t>SDB207</t>
  </si>
  <si>
    <t>SDB206</t>
  </si>
  <si>
    <t>SDB204</t>
  </si>
  <si>
    <t>SDB203</t>
  </si>
  <si>
    <t>SDB202</t>
  </si>
  <si>
    <t>SDB201</t>
  </si>
  <si>
    <t>SEB215</t>
  </si>
  <si>
    <t>SDB215</t>
  </si>
  <si>
    <t>PDB312</t>
  </si>
  <si>
    <t>PDB306</t>
  </si>
  <si>
    <t>PDB301</t>
  </si>
  <si>
    <t>PDB311</t>
  </si>
  <si>
    <t>PDB302</t>
  </si>
  <si>
    <t>PDB309</t>
  </si>
  <si>
    <t>PDB310</t>
  </si>
  <si>
    <t>PDB305</t>
  </si>
  <si>
    <t>PDB304</t>
  </si>
  <si>
    <t>PDB307</t>
  </si>
  <si>
    <t>PDB303</t>
  </si>
  <si>
    <t>PDB308</t>
  </si>
  <si>
    <t>PEB305</t>
  </si>
  <si>
    <t>PEB306</t>
  </si>
  <si>
    <t>PEB307</t>
  </si>
  <si>
    <t>PEB301</t>
  </si>
  <si>
    <t>PEB309</t>
  </si>
  <si>
    <t>PEB302</t>
  </si>
  <si>
    <t>PEB311</t>
  </si>
  <si>
    <t>PEB310</t>
  </si>
  <si>
    <t>PEB303</t>
  </si>
  <si>
    <t>PEB308</t>
  </si>
  <si>
    <t>PEB304</t>
  </si>
  <si>
    <t>SDB307A</t>
  </si>
  <si>
    <t>SEB307A</t>
  </si>
  <si>
    <t>PB308</t>
  </si>
  <si>
    <t>SB350</t>
  </si>
  <si>
    <t>PB311</t>
  </si>
  <si>
    <t>PB313</t>
  </si>
  <si>
    <t>PB312</t>
  </si>
  <si>
    <t>PB314</t>
  </si>
  <si>
    <t>PB315</t>
  </si>
  <si>
    <t>PB324</t>
  </si>
  <si>
    <t>PB325</t>
  </si>
  <si>
    <t>PB323</t>
  </si>
  <si>
    <t>PB318</t>
  </si>
  <si>
    <t>SDB315</t>
  </si>
  <si>
    <t>SEB315</t>
  </si>
  <si>
    <t>SDB301</t>
  </si>
  <si>
    <t>SDB302</t>
  </si>
  <si>
    <t>SDB303</t>
  </si>
  <si>
    <t>SDB304</t>
  </si>
  <si>
    <t>SDB306</t>
  </si>
  <si>
    <t>SDB307</t>
  </si>
  <si>
    <t>SDB309</t>
  </si>
  <si>
    <t>SDB311</t>
  </si>
  <si>
    <t>SDB313</t>
  </si>
  <si>
    <t>SDB314</t>
  </si>
  <si>
    <t>SDB312</t>
  </si>
  <si>
    <t>SB307</t>
  </si>
  <si>
    <t>SB308</t>
  </si>
  <si>
    <t>SB309</t>
  </si>
  <si>
    <t>SEB311</t>
  </si>
  <si>
    <t>SEB313</t>
  </si>
  <si>
    <t>SEB314</t>
  </si>
  <si>
    <t>SEB312</t>
  </si>
  <si>
    <t>SEB301</t>
  </si>
  <si>
    <t>SEB302</t>
  </si>
  <si>
    <t>SEB303</t>
  </si>
  <si>
    <t>SEB304</t>
  </si>
  <si>
    <t>SEB306</t>
  </si>
  <si>
    <t>SEB307</t>
  </si>
  <si>
    <t>SEB309</t>
  </si>
  <si>
    <t>SEB310</t>
  </si>
  <si>
    <t>SEB308</t>
  </si>
  <si>
    <t>SB306</t>
  </si>
  <si>
    <t>SB303</t>
  </si>
  <si>
    <t>SB304</t>
  </si>
  <si>
    <t>SB301</t>
  </si>
  <si>
    <t>SB305</t>
  </si>
  <si>
    <t>SB302</t>
  </si>
  <si>
    <t>SDB308</t>
  </si>
  <si>
    <t>SDB310</t>
  </si>
  <si>
    <t>SB324</t>
  </si>
  <si>
    <t>SB325</t>
  </si>
  <si>
    <t>SB326</t>
  </si>
  <si>
    <t>SB312</t>
  </si>
  <si>
    <t>SB313</t>
  </si>
  <si>
    <t>SB317</t>
  </si>
  <si>
    <t>SB316</t>
  </si>
  <si>
    <t>SB321</t>
  </si>
  <si>
    <t>SB320</t>
  </si>
  <si>
    <t>SB327</t>
  </si>
  <si>
    <t>SB328</t>
  </si>
  <si>
    <t>SB323</t>
  </si>
  <si>
    <t>SB322</t>
  </si>
  <si>
    <t>SB319</t>
  </si>
  <si>
    <t>SB318</t>
  </si>
  <si>
    <t>SB314</t>
  </si>
  <si>
    <t>SB315</t>
  </si>
  <si>
    <t>SB310</t>
  </si>
  <si>
    <t>SB311</t>
  </si>
  <si>
    <t>SDB305</t>
  </si>
  <si>
    <t>SEB305</t>
  </si>
  <si>
    <t>SB349</t>
  </si>
  <si>
    <t>SB348</t>
  </si>
  <si>
    <t>SB345</t>
  </si>
  <si>
    <t>SB346</t>
  </si>
  <si>
    <t>SB343</t>
  </si>
  <si>
    <t>SB340</t>
  </si>
  <si>
    <t>SB342</t>
  </si>
  <si>
    <t>SB339</t>
  </si>
  <si>
    <t>SB337</t>
  </si>
  <si>
    <t>SB336</t>
  </si>
  <si>
    <t>SB335</t>
  </si>
  <si>
    <t>SB334</t>
  </si>
  <si>
    <t>SB333</t>
  </si>
  <si>
    <t>SB332</t>
  </si>
  <si>
    <t>SB331</t>
  </si>
  <si>
    <t>SB330</t>
  </si>
  <si>
    <t>SB329</t>
  </si>
  <si>
    <t>SB338</t>
  </si>
  <si>
    <t>SB341</t>
  </si>
  <si>
    <t>SB344</t>
  </si>
  <si>
    <t>SB347</t>
  </si>
  <si>
    <t>PB316</t>
  </si>
  <si>
    <t>PB317</t>
  </si>
  <si>
    <t>PB303</t>
  </si>
  <si>
    <t>PB304</t>
  </si>
  <si>
    <t>PB305</t>
  </si>
  <si>
    <t>PB319</t>
  </si>
  <si>
    <t>PB302</t>
  </si>
  <si>
    <t>PB320</t>
  </si>
  <si>
    <t>PB306</t>
  </si>
  <si>
    <t>PB321</t>
  </si>
  <si>
    <t>PB301</t>
  </si>
  <si>
    <t>PB322</t>
  </si>
  <si>
    <t>PB307</t>
  </si>
  <si>
    <t>PEB112</t>
  </si>
  <si>
    <t>PDB106</t>
  </si>
  <si>
    <t>PDB101</t>
  </si>
  <si>
    <t>PDB111</t>
  </si>
  <si>
    <t>PDB102</t>
  </si>
  <si>
    <t>PDB109</t>
  </si>
  <si>
    <t>PDB105</t>
  </si>
  <si>
    <t>PDB104</t>
  </si>
  <si>
    <t>PDB107</t>
  </si>
  <si>
    <t>PDB103</t>
  </si>
  <si>
    <t>PEB105</t>
  </si>
  <si>
    <t>PEB106</t>
  </si>
  <si>
    <t>PEB107</t>
  </si>
  <si>
    <t>PEB101</t>
  </si>
  <si>
    <t>PEB109</t>
  </si>
  <si>
    <t>PEB102</t>
  </si>
  <si>
    <t>PEB111</t>
  </si>
  <si>
    <t>PEB110</t>
  </si>
  <si>
    <t>PEB103</t>
  </si>
  <si>
    <t>PEB108</t>
  </si>
  <si>
    <t>PEB104</t>
  </si>
  <si>
    <t>SDB115</t>
  </si>
  <si>
    <t>SEB115</t>
  </si>
  <si>
    <t>PDB108</t>
  </si>
  <si>
    <t>SDB101</t>
  </si>
  <si>
    <t>SDB102</t>
  </si>
  <si>
    <t>SDB103</t>
  </si>
  <si>
    <t>SDB104</t>
  </si>
  <si>
    <t>SDB106</t>
  </si>
  <si>
    <t>SDB107</t>
  </si>
  <si>
    <t>SDB109</t>
  </si>
  <si>
    <t>SDB111</t>
  </si>
  <si>
    <t>SDB113</t>
  </si>
  <si>
    <t>SDB114</t>
  </si>
  <si>
    <t>SDB112</t>
  </si>
  <si>
    <t>SB107</t>
  </si>
  <si>
    <t>SB108</t>
  </si>
  <si>
    <t>SB109</t>
  </si>
  <si>
    <t>SEB111</t>
  </si>
  <si>
    <t>SEB113</t>
  </si>
  <si>
    <t>SEB114</t>
  </si>
  <si>
    <t>SEB112</t>
  </si>
  <si>
    <t>SEB101</t>
  </si>
  <si>
    <t>SEB102</t>
  </si>
  <si>
    <t>SEB103</t>
  </si>
  <si>
    <t>SEB104</t>
  </si>
  <si>
    <t>SEB106</t>
  </si>
  <si>
    <t>SEB107</t>
  </si>
  <si>
    <t>SEB109</t>
  </si>
  <si>
    <t>SEB110</t>
  </si>
  <si>
    <t>SEB108</t>
  </si>
  <si>
    <t>SB106</t>
  </si>
  <si>
    <t>SB103</t>
  </si>
  <si>
    <t>SB104</t>
  </si>
  <si>
    <t>SB101</t>
  </si>
  <si>
    <t>SB105</t>
  </si>
  <si>
    <t>SB102</t>
  </si>
  <si>
    <t>SDB108</t>
  </si>
  <si>
    <t>SDB110</t>
  </si>
  <si>
    <t>SB124</t>
  </si>
  <si>
    <t>SB125</t>
  </si>
  <si>
    <t>SB126</t>
  </si>
  <si>
    <t>SB112</t>
  </si>
  <si>
    <t>SB113</t>
  </si>
  <si>
    <t>SB117</t>
  </si>
  <si>
    <t>SB116</t>
  </si>
  <si>
    <t>SB121</t>
  </si>
  <si>
    <t>SB120</t>
  </si>
  <si>
    <t>SB127</t>
  </si>
  <si>
    <t>SB128</t>
  </si>
  <si>
    <t>SB123</t>
  </si>
  <si>
    <t>SB122</t>
  </si>
  <si>
    <t>SB119</t>
  </si>
  <si>
    <t>SB118</t>
  </si>
  <si>
    <t>SB114</t>
  </si>
  <si>
    <t>SB115</t>
  </si>
  <si>
    <t>SB110</t>
  </si>
  <si>
    <t>SB111</t>
  </si>
  <si>
    <t>SDB105</t>
  </si>
  <si>
    <t>SEB105</t>
  </si>
  <si>
    <t>PEZ12</t>
  </si>
  <si>
    <t>PDZ06</t>
  </si>
  <si>
    <t>PDZ01</t>
  </si>
  <si>
    <t>PDZ11</t>
  </si>
  <si>
    <t>PDZ02</t>
  </si>
  <si>
    <t>PDZ09</t>
  </si>
  <si>
    <t>PDZ10</t>
  </si>
  <si>
    <t>PDZ05</t>
  </si>
  <si>
    <t>PDZ04</t>
  </si>
  <si>
    <t>PDZ07</t>
  </si>
  <si>
    <t>PDZ03</t>
  </si>
  <si>
    <t>PDZ08</t>
  </si>
  <si>
    <t>PEZ05</t>
  </si>
  <si>
    <t>PEZ06</t>
  </si>
  <si>
    <t>PEZ07</t>
  </si>
  <si>
    <t>PEZ01</t>
  </si>
  <si>
    <t>PEZ09</t>
  </si>
  <si>
    <t>PEZ02</t>
  </si>
  <si>
    <t>PEZ11</t>
  </si>
  <si>
    <t>PEZ10</t>
  </si>
  <si>
    <t>PEZ03</t>
  </si>
  <si>
    <t>PEZ08</t>
  </si>
  <si>
    <t>PEZ04</t>
  </si>
  <si>
    <t>PDB412</t>
  </si>
  <si>
    <t>PDB406</t>
  </si>
  <si>
    <t>PDB401</t>
  </si>
  <si>
    <t>PDB411</t>
  </si>
  <si>
    <t>PDB402</t>
  </si>
  <si>
    <t>PDB409</t>
  </si>
  <si>
    <t>PDB410</t>
  </si>
  <si>
    <t>PDB405</t>
  </si>
  <si>
    <t>PDB404</t>
  </si>
  <si>
    <t>PDB407</t>
  </si>
  <si>
    <t>PDB403</t>
  </si>
  <si>
    <t>PDB408</t>
  </si>
  <si>
    <t>PEB405</t>
  </si>
  <si>
    <t>PEB406</t>
  </si>
  <si>
    <t>PEB407</t>
  </si>
  <si>
    <t>PEB401</t>
  </si>
  <si>
    <t>PEB409</t>
  </si>
  <si>
    <t>PEB402</t>
  </si>
  <si>
    <t>PEB411</t>
  </si>
  <si>
    <t>PEB410</t>
  </si>
  <si>
    <t>PEB403</t>
  </si>
  <si>
    <t>PEB408</t>
  </si>
  <si>
    <t>PEB404</t>
  </si>
  <si>
    <t>PDB512</t>
  </si>
  <si>
    <t>PDB506</t>
  </si>
  <si>
    <t>PDB501</t>
  </si>
  <si>
    <t>PDB511</t>
  </si>
  <si>
    <t>PDB502</t>
  </si>
  <si>
    <t>PDB509</t>
  </si>
  <si>
    <t>PDB510</t>
  </si>
  <si>
    <t>PDB505</t>
  </si>
  <si>
    <t>PDB504</t>
  </si>
  <si>
    <t>PDB507</t>
  </si>
  <si>
    <t>PDB503</t>
  </si>
  <si>
    <t>PDB508</t>
  </si>
  <si>
    <t>PEB505</t>
  </si>
  <si>
    <t>PEB506</t>
  </si>
  <si>
    <t>PEB507</t>
  </si>
  <si>
    <t>PEB501</t>
  </si>
  <si>
    <t>PEB509</t>
  </si>
  <si>
    <t>PEB502</t>
  </si>
  <si>
    <t>PEB511</t>
  </si>
  <si>
    <t>PEB510</t>
  </si>
  <si>
    <t>PEB503</t>
  </si>
  <si>
    <t>PEB508</t>
  </si>
  <si>
    <t>PEB504</t>
  </si>
  <si>
    <t>PD112</t>
  </si>
  <si>
    <t>SD115</t>
  </si>
  <si>
    <t>SE115</t>
  </si>
  <si>
    <t>SE105</t>
  </si>
  <si>
    <t>SD105</t>
  </si>
  <si>
    <t>SD101</t>
  </si>
  <si>
    <t>SD102</t>
  </si>
  <si>
    <t>SD103</t>
  </si>
  <si>
    <t>SD104</t>
  </si>
  <si>
    <t>SD106</t>
  </si>
  <si>
    <t>SD107</t>
  </si>
  <si>
    <t>SD109</t>
  </si>
  <si>
    <t>SD111</t>
  </si>
  <si>
    <t>SD113</t>
  </si>
  <si>
    <t>SD114</t>
  </si>
  <si>
    <t>SD112</t>
  </si>
  <si>
    <t>S107</t>
  </si>
  <si>
    <t>S108</t>
  </si>
  <si>
    <t>S109</t>
  </si>
  <si>
    <t>SE111</t>
  </si>
  <si>
    <t>SE113</t>
  </si>
  <si>
    <t>SE114</t>
  </si>
  <si>
    <t>SE112</t>
  </si>
  <si>
    <t>SE101</t>
  </si>
  <si>
    <t>SE102</t>
  </si>
  <si>
    <t>SE103</t>
  </si>
  <si>
    <t>SE104</t>
  </si>
  <si>
    <t>SE106</t>
  </si>
  <si>
    <t>SE107</t>
  </si>
  <si>
    <t>SE109</t>
  </si>
  <si>
    <t>SE110</t>
  </si>
  <si>
    <t>SE108</t>
  </si>
  <si>
    <t>S106</t>
  </si>
  <si>
    <t>S103</t>
  </si>
  <si>
    <t>S104</t>
  </si>
  <si>
    <t>S101</t>
  </si>
  <si>
    <t>S105</t>
  </si>
  <si>
    <t>S102</t>
  </si>
  <si>
    <t>SD108</t>
  </si>
  <si>
    <t>SD110</t>
  </si>
  <si>
    <t>PD106</t>
  </si>
  <si>
    <t>PD101</t>
  </si>
  <si>
    <t>PD111</t>
  </si>
  <si>
    <t>PD102</t>
  </si>
  <si>
    <t>PD109</t>
  </si>
  <si>
    <t>PD110</t>
  </si>
  <si>
    <t>PD105</t>
  </si>
  <si>
    <t>PD104</t>
  </si>
  <si>
    <t>PD107</t>
  </si>
  <si>
    <t>PD103</t>
  </si>
  <si>
    <t>PD108</t>
  </si>
  <si>
    <t>PE105</t>
  </si>
  <si>
    <t>PE106</t>
  </si>
  <si>
    <t>PE107</t>
  </si>
  <si>
    <t>PE101</t>
  </si>
  <si>
    <t>PE109</t>
  </si>
  <si>
    <t>PE102</t>
  </si>
  <si>
    <t>PE111</t>
  </si>
  <si>
    <t>PE110</t>
  </si>
  <si>
    <t>PE103</t>
  </si>
  <si>
    <t>PE108</t>
  </si>
  <si>
    <t>PE104</t>
  </si>
  <si>
    <t>SEZ05</t>
  </si>
  <si>
    <t>SDZ05</t>
  </si>
  <si>
    <t>SZ11</t>
  </si>
  <si>
    <t>SZ10</t>
  </si>
  <si>
    <t>SZ15</t>
  </si>
  <si>
    <t>SZ14</t>
  </si>
  <si>
    <t>SZ18</t>
  </si>
  <si>
    <t>SZ19</t>
  </si>
  <si>
    <t>SZ22</t>
  </si>
  <si>
    <t>SZ23</t>
  </si>
  <si>
    <t>SZ28</t>
  </si>
  <si>
    <t>SZ27</t>
  </si>
  <si>
    <t>SZ20</t>
  </si>
  <si>
    <t>SZ21</t>
  </si>
  <si>
    <t>SZ16</t>
  </si>
  <si>
    <t>SZ17</t>
  </si>
  <si>
    <t>SZ13</t>
  </si>
  <si>
    <t>SZ12</t>
  </si>
  <si>
    <t>SZ26</t>
  </si>
  <si>
    <t>SZ25</t>
  </si>
  <si>
    <t>SZ24</t>
  </si>
  <si>
    <t>SDZ10</t>
  </si>
  <si>
    <t>SDZ08</t>
  </si>
  <si>
    <t>SZ02</t>
  </si>
  <si>
    <t>SZ05</t>
  </si>
  <si>
    <t>SZ01</t>
  </si>
  <si>
    <t>SZ04</t>
  </si>
  <si>
    <t>SZ03</t>
  </si>
  <si>
    <t>SZ06</t>
  </si>
  <si>
    <t>SEZ08</t>
  </si>
  <si>
    <t>SEZ10</t>
  </si>
  <si>
    <t>SEZ09</t>
  </si>
  <si>
    <t>SEZ07</t>
  </si>
  <si>
    <t>SEZ06</t>
  </si>
  <si>
    <t>SEZ04</t>
  </si>
  <si>
    <t>SEZ03</t>
  </si>
  <si>
    <t>SEZ02</t>
  </si>
  <si>
    <t>SEZ01</t>
  </si>
  <si>
    <t>SEZ12</t>
  </si>
  <si>
    <t>SEZ14</t>
  </si>
  <si>
    <t>SEZ13</t>
  </si>
  <si>
    <t>SEZ11</t>
  </si>
  <si>
    <t>SZ09</t>
  </si>
  <si>
    <t>SZ08</t>
  </si>
  <si>
    <t>SZ07</t>
  </si>
  <si>
    <t>SDZ12</t>
  </si>
  <si>
    <t>SDZ14</t>
  </si>
  <si>
    <t>SDZ13</t>
  </si>
  <si>
    <t>SDZ11</t>
  </si>
  <si>
    <t>SDZ09</t>
  </si>
  <si>
    <t>SDZ07</t>
  </si>
  <si>
    <t>SDZ06</t>
  </si>
  <si>
    <t>SDZ04</t>
  </si>
  <si>
    <t>SDZ03</t>
  </si>
  <si>
    <t>SDZ02</t>
  </si>
  <si>
    <t>SDZ01</t>
  </si>
  <si>
    <t>SEZ15</t>
  </si>
  <si>
    <t>SDZ15</t>
  </si>
  <si>
    <t>SDB407A</t>
  </si>
  <si>
    <t>SEB407A</t>
  </si>
  <si>
    <t>PB409</t>
  </si>
  <si>
    <t>PB407</t>
  </si>
  <si>
    <t>PB422</t>
  </si>
  <si>
    <t>PB401</t>
  </si>
  <si>
    <t>PB421</t>
  </si>
  <si>
    <t>PB406</t>
  </si>
  <si>
    <t>PB420</t>
  </si>
  <si>
    <t>PB402</t>
  </si>
  <si>
    <t>PB419</t>
  </si>
  <si>
    <t>PB405</t>
  </si>
  <si>
    <t>PB404</t>
  </si>
  <si>
    <t>PB403</t>
  </si>
  <si>
    <t>PB417</t>
  </si>
  <si>
    <t>PB416</t>
  </si>
  <si>
    <t>SB447</t>
  </si>
  <si>
    <t>SB444</t>
  </si>
  <si>
    <t>SB441</t>
  </si>
  <si>
    <t>SB438</t>
  </si>
  <si>
    <t>SB429</t>
  </si>
  <si>
    <t>SB430</t>
  </si>
  <si>
    <t>SB431</t>
  </si>
  <si>
    <t>SB432</t>
  </si>
  <si>
    <t>SB433</t>
  </si>
  <si>
    <t>SB434</t>
  </si>
  <si>
    <t>SB435</t>
  </si>
  <si>
    <t>SB436</t>
  </si>
  <si>
    <t>SB437</t>
  </si>
  <si>
    <t>SB439</t>
  </si>
  <si>
    <t>SB442</t>
  </si>
  <si>
    <t>SB440</t>
  </si>
  <si>
    <t>SB443</t>
  </si>
  <si>
    <t>SB446</t>
  </si>
  <si>
    <t>SB445</t>
  </si>
  <si>
    <t>SB448</t>
  </si>
  <si>
    <t>SB449</t>
  </si>
  <si>
    <t>SEB405</t>
  </si>
  <si>
    <t>SDB405</t>
  </si>
  <si>
    <t>SB411</t>
  </si>
  <si>
    <t>SB410</t>
  </si>
  <si>
    <t>SB415</t>
  </si>
  <si>
    <t>SB414</t>
  </si>
  <si>
    <t>SB418</t>
  </si>
  <si>
    <t>SB419</t>
  </si>
  <si>
    <t>SB422</t>
  </si>
  <si>
    <t>SB423</t>
  </si>
  <si>
    <t>SB428</t>
  </si>
  <si>
    <t>SB427</t>
  </si>
  <si>
    <t>SB420</t>
  </si>
  <si>
    <t>SB421</t>
  </si>
  <si>
    <t>SB416</t>
  </si>
  <si>
    <t>SB417</t>
  </si>
  <si>
    <t>SB413</t>
  </si>
  <si>
    <t>SB412</t>
  </si>
  <si>
    <t>SB426</t>
  </si>
  <si>
    <t>SB425</t>
  </si>
  <si>
    <t>SB424</t>
  </si>
  <si>
    <t>SDB410</t>
  </si>
  <si>
    <t>SDB408</t>
  </si>
  <si>
    <t>SB402</t>
  </si>
  <si>
    <t>SB405</t>
  </si>
  <si>
    <t>SB401</t>
  </si>
  <si>
    <t>SB404</t>
  </si>
  <si>
    <t>SB403</t>
  </si>
  <si>
    <t>SB406</t>
  </si>
  <si>
    <t>SEB408</t>
  </si>
  <si>
    <t>SEB410</t>
  </si>
  <si>
    <t>SEB409</t>
  </si>
  <si>
    <t>SEB407</t>
  </si>
  <si>
    <t>SEB406</t>
  </si>
  <si>
    <t>SEB404</t>
  </si>
  <si>
    <t>SEB403</t>
  </si>
  <si>
    <t>SEB402</t>
  </si>
  <si>
    <t>SEB401</t>
  </si>
  <si>
    <t>SEB412</t>
  </si>
  <si>
    <t>SEB414</t>
  </si>
  <si>
    <t>SEB413</t>
  </si>
  <si>
    <t>SEB411</t>
  </si>
  <si>
    <t>SB409</t>
  </si>
  <si>
    <t>SB408</t>
  </si>
  <si>
    <t>SB407</t>
  </si>
  <si>
    <t>SDB412</t>
  </si>
  <si>
    <t>SDB414</t>
  </si>
  <si>
    <t>SDB413</t>
  </si>
  <si>
    <t>SDB411</t>
  </si>
  <si>
    <t>SDB409</t>
  </si>
  <si>
    <t>SDB407</t>
  </si>
  <si>
    <t>SDB406</t>
  </si>
  <si>
    <t>SDB404</t>
  </si>
  <si>
    <t>SDB403</t>
  </si>
  <si>
    <t>SDB402</t>
  </si>
  <si>
    <t>SDB401</t>
  </si>
  <si>
    <t>SEB415</t>
  </si>
  <si>
    <t>SDB415</t>
  </si>
  <si>
    <t>PB418</t>
  </si>
  <si>
    <t>PB423</t>
  </si>
  <si>
    <t>PB425</t>
  </si>
  <si>
    <t>PB424</t>
  </si>
  <si>
    <t>PB415</t>
  </si>
  <si>
    <t>PB414</t>
  </si>
  <si>
    <t>PB412</t>
  </si>
  <si>
    <t>PB413</t>
  </si>
  <si>
    <t>PB411</t>
  </si>
  <si>
    <t>SB450</t>
  </si>
  <si>
    <t>PB408</t>
  </si>
  <si>
    <t>PB510</t>
  </si>
  <si>
    <t>PB508</t>
  </si>
  <si>
    <t>PB511</t>
  </si>
  <si>
    <t>PB513</t>
  </si>
  <si>
    <t>PB512</t>
  </si>
  <si>
    <t>PB514</t>
  </si>
  <si>
    <t>PB515</t>
  </si>
  <si>
    <t>PB524</t>
  </si>
  <si>
    <t>PB525</t>
  </si>
  <si>
    <t>PB523</t>
  </si>
  <si>
    <t>PB518</t>
  </si>
  <si>
    <t>PB516</t>
  </si>
  <si>
    <t>PB517</t>
  </si>
  <si>
    <t>PB503</t>
  </si>
  <si>
    <t>PB504</t>
  </si>
  <si>
    <t>PB505</t>
  </si>
  <si>
    <t>PB519</t>
  </si>
  <si>
    <t>PB502</t>
  </si>
  <si>
    <t>PB520</t>
  </si>
  <si>
    <t>PB506</t>
  </si>
  <si>
    <t>PB521</t>
  </si>
  <si>
    <t>PB501</t>
  </si>
  <si>
    <t>PB522</t>
  </si>
  <si>
    <t>PB507</t>
  </si>
  <si>
    <t>PB509</t>
  </si>
  <si>
    <t>SEB507A</t>
  </si>
  <si>
    <t>SDB507A</t>
  </si>
  <si>
    <t>SB550</t>
  </si>
  <si>
    <t>SDB515</t>
  </si>
  <si>
    <t>SEB515</t>
  </si>
  <si>
    <t>SDB501</t>
  </si>
  <si>
    <t>SDB502</t>
  </si>
  <si>
    <t>SDB503</t>
  </si>
  <si>
    <t>SDB504</t>
  </si>
  <si>
    <t>SDB506</t>
  </si>
  <si>
    <t>SDB507</t>
  </si>
  <si>
    <t>SDB509</t>
  </si>
  <si>
    <t>SDB511</t>
  </si>
  <si>
    <t>SDB513</t>
  </si>
  <si>
    <t>SDB514</t>
  </si>
  <si>
    <t>SDB512</t>
  </si>
  <si>
    <t>SB507</t>
  </si>
  <si>
    <t>SB508</t>
  </si>
  <si>
    <t>SB509</t>
  </si>
  <si>
    <t>SEB511</t>
  </si>
  <si>
    <t>SEB513</t>
  </si>
  <si>
    <t>SEB514</t>
  </si>
  <si>
    <t>SEB512</t>
  </si>
  <si>
    <t>SEB501</t>
  </si>
  <si>
    <t>SEB502</t>
  </si>
  <si>
    <t>SEB503</t>
  </si>
  <si>
    <t>SEB504</t>
  </si>
  <si>
    <t>SEB506</t>
  </si>
  <si>
    <t>SEB507</t>
  </si>
  <si>
    <t>SEB509</t>
  </si>
  <si>
    <t>SEB510</t>
  </si>
  <si>
    <t>SEB508</t>
  </si>
  <si>
    <t>SB506</t>
  </si>
  <si>
    <t>SB503</t>
  </si>
  <si>
    <t>SB504</t>
  </si>
  <si>
    <t>SB501</t>
  </si>
  <si>
    <t>SB505</t>
  </si>
  <si>
    <t>SB502</t>
  </si>
  <si>
    <t>SDB508</t>
  </si>
  <si>
    <t>SDB510</t>
  </si>
  <si>
    <t>SB524</t>
  </si>
  <si>
    <t>SB525</t>
  </si>
  <si>
    <t>SB526</t>
  </si>
  <si>
    <t>SB512</t>
  </si>
  <si>
    <t>SB513</t>
  </si>
  <si>
    <t>SB517</t>
  </si>
  <si>
    <t>SB516</t>
  </si>
  <si>
    <t>SB521</t>
  </si>
  <si>
    <t>SB520</t>
  </si>
  <si>
    <t>SB527</t>
  </si>
  <si>
    <t>SB528</t>
  </si>
  <si>
    <t>SB523</t>
  </si>
  <si>
    <t>SB522</t>
  </si>
  <si>
    <t>SB519</t>
  </si>
  <si>
    <t>SB518</t>
  </si>
  <si>
    <t>SB514</t>
  </si>
  <si>
    <t>SB515</t>
  </si>
  <si>
    <t>SB510</t>
  </si>
  <si>
    <t>SB511</t>
  </si>
  <si>
    <t>SDB505</t>
  </si>
  <si>
    <t>SEB505</t>
  </si>
  <si>
    <t>SB549</t>
  </si>
  <si>
    <t>SB548</t>
  </si>
  <si>
    <t>SB545</t>
  </si>
  <si>
    <t>SB546</t>
  </si>
  <si>
    <t>SB543</t>
  </si>
  <si>
    <t>SB540</t>
  </si>
  <si>
    <t>SB542</t>
  </si>
  <si>
    <t>SB539</t>
  </si>
  <si>
    <t>SB537</t>
  </si>
  <si>
    <t>SB536</t>
  </si>
  <si>
    <t>SB535</t>
  </si>
  <si>
    <t>SB534</t>
  </si>
  <si>
    <t>SB533</t>
  </si>
  <si>
    <t>SB532</t>
  </si>
  <si>
    <t>SB531</t>
  </si>
  <si>
    <t>SB530</t>
  </si>
  <si>
    <t>SB529</t>
  </si>
  <si>
    <t>SB538</t>
  </si>
  <si>
    <t>SB541</t>
  </si>
  <si>
    <t>SB544</t>
  </si>
  <si>
    <t>SB547</t>
  </si>
  <si>
    <t>SGB215</t>
  </si>
  <si>
    <t>SFBA205</t>
  </si>
  <si>
    <t>SFBA210</t>
  </si>
  <si>
    <t>SFBA208</t>
  </si>
  <si>
    <t>SFBA204</t>
  </si>
  <si>
    <t>SFBA203</t>
  </si>
  <si>
    <t>SFBA202</t>
  </si>
  <si>
    <t>PFBA212</t>
  </si>
  <si>
    <t>PFBA206</t>
  </si>
  <si>
    <t>PFBA201</t>
  </si>
  <si>
    <t>PFBA211</t>
  </si>
  <si>
    <t>PFBA202</t>
  </si>
  <si>
    <t>PFBA209</t>
  </si>
  <si>
    <t>PFBA210</t>
  </si>
  <si>
    <t>PFBA205</t>
  </si>
  <si>
    <t>PFBA204</t>
  </si>
  <si>
    <t>PFBA207</t>
  </si>
  <si>
    <t>PFBA203</t>
  </si>
  <si>
    <t>PFBA208</t>
  </si>
  <si>
    <t>SGZ05</t>
  </si>
  <si>
    <t>SFZ05</t>
  </si>
  <si>
    <t>SFZ10</t>
  </si>
  <si>
    <t>SFZ08</t>
  </si>
  <si>
    <t>SGZ08</t>
  </si>
  <si>
    <t>SGZ10</t>
  </si>
  <si>
    <t>SGZ09</t>
  </si>
  <si>
    <t>SGZ07</t>
  </si>
  <si>
    <t>SGZ06</t>
  </si>
  <si>
    <t>SGZ04</t>
  </si>
  <si>
    <t>SGZ03</t>
  </si>
  <si>
    <t>SGZ02</t>
  </si>
  <si>
    <t>SGZ01</t>
  </si>
  <si>
    <t>SGZ12</t>
  </si>
  <si>
    <t>SGZ14</t>
  </si>
  <si>
    <t>SGZ13</t>
  </si>
  <si>
    <t>SGZ11</t>
  </si>
  <si>
    <t>SFZ12</t>
  </si>
  <si>
    <t>SFZ14</t>
  </si>
  <si>
    <t>SFZ13</t>
  </si>
  <si>
    <t>SFZ11</t>
  </si>
  <si>
    <t>SFZ09</t>
  </si>
  <si>
    <t>SFZ07</t>
  </si>
  <si>
    <t>SFZ06</t>
  </si>
  <si>
    <t>SFZ04</t>
  </si>
  <si>
    <t>SFZ03</t>
  </si>
  <si>
    <t>SFZ02</t>
  </si>
  <si>
    <t>SFZ01</t>
  </si>
  <si>
    <t>SGZ15</t>
  </si>
  <si>
    <t>SFZ15</t>
  </si>
  <si>
    <t>SGB105</t>
  </si>
  <si>
    <t>SFB105</t>
  </si>
  <si>
    <t>SFB110</t>
  </si>
  <si>
    <t>SFB108</t>
  </si>
  <si>
    <t>SGB108</t>
  </si>
  <si>
    <t>SGB110</t>
  </si>
  <si>
    <t>SGB109</t>
  </si>
  <si>
    <t>SGB107</t>
  </si>
  <si>
    <t>SGB106</t>
  </si>
  <si>
    <t>SGB104</t>
  </si>
  <si>
    <t>SGB103</t>
  </si>
  <si>
    <t>SGB102</t>
  </si>
  <si>
    <t>SGB101</t>
  </si>
  <si>
    <t>SGB112</t>
  </si>
  <si>
    <t>SGB114</t>
  </si>
  <si>
    <t>SGB113</t>
  </si>
  <si>
    <t>SGB111</t>
  </si>
  <si>
    <t>SFB112</t>
  </si>
  <si>
    <t>SFB114</t>
  </si>
  <si>
    <t>SFB113</t>
  </si>
  <si>
    <t>SFB111</t>
  </si>
  <si>
    <t>SFB109</t>
  </si>
  <si>
    <t>SFB107</t>
  </si>
  <si>
    <t>SFB106</t>
  </si>
  <si>
    <t>SFB104</t>
  </si>
  <si>
    <t>SFB103</t>
  </si>
  <si>
    <t>SFB102</t>
  </si>
  <si>
    <t>SFB101</t>
  </si>
  <si>
    <t>SGB115</t>
  </si>
  <si>
    <t>SFB115</t>
  </si>
  <si>
    <t>SGB205</t>
  </si>
  <si>
    <t>SFB205</t>
  </si>
  <si>
    <t>SFB210</t>
  </si>
  <si>
    <t>SFB208</t>
  </si>
  <si>
    <t>SGB208</t>
  </si>
  <si>
    <t>SGB210</t>
  </si>
  <si>
    <t>SGB209</t>
  </si>
  <si>
    <t>SGB207</t>
  </si>
  <si>
    <t>SGB206</t>
  </si>
  <si>
    <t>SGB204</t>
  </si>
  <si>
    <t>SGB203</t>
  </si>
  <si>
    <t>SGB202</t>
  </si>
  <si>
    <t>SGB201</t>
  </si>
  <si>
    <t>SGB212</t>
  </si>
  <si>
    <t>SGB214</t>
  </si>
  <si>
    <t>SGB213</t>
  </si>
  <si>
    <t>SGB211</t>
  </si>
  <si>
    <t>SFB212</t>
  </si>
  <si>
    <t>SFB214</t>
  </si>
  <si>
    <t>SFB213</t>
  </si>
  <si>
    <t>SFB211</t>
  </si>
  <si>
    <t>SFB209</t>
  </si>
  <si>
    <t>SFB207</t>
  </si>
  <si>
    <t>SFB206</t>
  </si>
  <si>
    <t>SFB204</t>
  </si>
  <si>
    <t>SFB203</t>
  </si>
  <si>
    <t>SFB202</t>
  </si>
  <si>
    <t>SFB201</t>
  </si>
  <si>
    <t>SFB215</t>
  </si>
  <si>
    <t>SGB305</t>
  </si>
  <si>
    <t>SFB305</t>
  </si>
  <si>
    <t>SFB310</t>
  </si>
  <si>
    <t>SFB308</t>
  </si>
  <si>
    <t>SGB308</t>
  </si>
  <si>
    <t>SGB310</t>
  </si>
  <si>
    <t>SGB309</t>
  </si>
  <si>
    <t>SGB307</t>
  </si>
  <si>
    <t>SGB306</t>
  </si>
  <si>
    <t>SGB304</t>
  </si>
  <si>
    <t>SGB303</t>
  </si>
  <si>
    <t>SGB302</t>
  </si>
  <si>
    <t>SGB301</t>
  </si>
  <si>
    <t>SGB312</t>
  </si>
  <si>
    <t>SGB314</t>
  </si>
  <si>
    <t>SGB313</t>
  </si>
  <si>
    <t>SGB311</t>
  </si>
  <si>
    <t>SFB312</t>
  </si>
  <si>
    <t>SFB314</t>
  </si>
  <si>
    <t>SFB313</t>
  </si>
  <si>
    <t>SFB311</t>
  </si>
  <si>
    <t>SFB309</t>
  </si>
  <si>
    <t>SFB307</t>
  </si>
  <si>
    <t>SFB306</t>
  </si>
  <si>
    <t>SFB304</t>
  </si>
  <si>
    <t>SFB303</t>
  </si>
  <si>
    <t>SFB302</t>
  </si>
  <si>
    <t>SFB301</t>
  </si>
  <si>
    <t>SGB315</t>
  </si>
  <si>
    <t>SFB315</t>
  </si>
  <si>
    <t>PGZ12</t>
  </si>
  <si>
    <t>PFZ12</t>
  </si>
  <si>
    <t>PFZ06</t>
  </si>
  <si>
    <t>PFZ01</t>
  </si>
  <si>
    <t>PFZ11</t>
  </si>
  <si>
    <t>PFZ02</t>
  </si>
  <si>
    <t>PFZ09</t>
  </si>
  <si>
    <t>PFZ10</t>
  </si>
  <si>
    <t>PFZ05</t>
  </si>
  <si>
    <t>PFZ04</t>
  </si>
  <si>
    <t>PFZ07</t>
  </si>
  <si>
    <t>PFZ03</t>
  </si>
  <si>
    <t>PFZ08</t>
  </si>
  <si>
    <t>PGZ05</t>
  </si>
  <si>
    <t>PGZ06</t>
  </si>
  <si>
    <t>PGZ07</t>
  </si>
  <si>
    <t>PGZ01</t>
  </si>
  <si>
    <t>PGZ09</t>
  </si>
  <si>
    <t>PGZ02</t>
  </si>
  <si>
    <t>PGZ11</t>
  </si>
  <si>
    <t>PGZ10</t>
  </si>
  <si>
    <t>PGZ03</t>
  </si>
  <si>
    <t>PGZ08</t>
  </si>
  <si>
    <t>PGZ04</t>
  </si>
  <si>
    <t>PGB112</t>
  </si>
  <si>
    <t>PFB106</t>
  </si>
  <si>
    <t>PFB101</t>
  </si>
  <si>
    <t>PFB102</t>
  </si>
  <si>
    <t>PFB109</t>
  </si>
  <si>
    <t>PFB110</t>
  </si>
  <si>
    <t>PFB105</t>
  </si>
  <si>
    <t>PFB104</t>
  </si>
  <si>
    <t>PFB107</t>
  </si>
  <si>
    <t>PFB103</t>
  </si>
  <si>
    <t>PFB108</t>
  </si>
  <si>
    <t>PGB105</t>
  </si>
  <si>
    <t>PGB106</t>
  </si>
  <si>
    <t>PGB107</t>
  </si>
  <si>
    <t>PGB101</t>
  </si>
  <si>
    <t>PGB109</t>
  </si>
  <si>
    <t>PGB102</t>
  </si>
  <si>
    <t>PGB111</t>
  </si>
  <si>
    <t>PGB110</t>
  </si>
  <si>
    <t>PGB103</t>
  </si>
  <si>
    <t>PGB108</t>
  </si>
  <si>
    <t>PGB104</t>
  </si>
  <si>
    <t>PGB212</t>
  </si>
  <si>
    <t>PFB212</t>
  </si>
  <si>
    <t>PFB206</t>
  </si>
  <si>
    <t>PFB201</t>
  </si>
  <si>
    <t>PFB211</t>
  </si>
  <si>
    <t>PFB202</t>
  </si>
  <si>
    <t>PFB209</t>
  </si>
  <si>
    <t>PFB210</t>
  </si>
  <si>
    <t>PFB205</t>
  </si>
  <si>
    <t>PFB204</t>
  </si>
  <si>
    <t>PFB207</t>
  </si>
  <si>
    <t>PFB203</t>
  </si>
  <si>
    <t>PFB208</t>
  </si>
  <si>
    <t>PGB205</t>
  </si>
  <si>
    <t>PGB206</t>
  </si>
  <si>
    <t>PGB201</t>
  </si>
  <si>
    <t>PGB209</t>
  </si>
  <si>
    <t>PGB202</t>
  </si>
  <si>
    <t>PGB211</t>
  </si>
  <si>
    <t>PGB210</t>
  </si>
  <si>
    <t>PGB203</t>
  </si>
  <si>
    <t>PGB208</t>
  </si>
  <si>
    <t>PGB204</t>
  </si>
  <si>
    <t>PGB312</t>
  </si>
  <si>
    <t>PFB312</t>
  </si>
  <si>
    <t>PFB306</t>
  </si>
  <si>
    <t>PFB301</t>
  </si>
  <si>
    <t>PFB311</t>
  </si>
  <si>
    <t>PFB302</t>
  </si>
  <si>
    <t>PFB309</t>
  </si>
  <si>
    <t>PFB310</t>
  </si>
  <si>
    <t>PFB305</t>
  </si>
  <si>
    <t>PFB304</t>
  </si>
  <si>
    <t>PFB307</t>
  </si>
  <si>
    <t>PFB303</t>
  </si>
  <si>
    <t>PFB308</t>
  </si>
  <si>
    <t>PGB305</t>
  </si>
  <si>
    <t>PGB306</t>
  </si>
  <si>
    <t>PGB307</t>
  </si>
  <si>
    <t>PGB301</t>
  </si>
  <si>
    <t>PGB309</t>
  </si>
  <si>
    <t>PGB302</t>
  </si>
  <si>
    <t>PGB311</t>
  </si>
  <si>
    <t>PGB310</t>
  </si>
  <si>
    <t>PGB303</t>
  </si>
  <si>
    <t>PGB308</t>
  </si>
  <si>
    <t>PGB304</t>
  </si>
  <si>
    <t>PGB412</t>
  </si>
  <si>
    <t>PFB412</t>
  </si>
  <si>
    <t>PFB406</t>
  </si>
  <si>
    <t>PFB401</t>
  </si>
  <si>
    <t>PFB411</t>
  </si>
  <si>
    <t>PFB402</t>
  </si>
  <si>
    <t>PFB409</t>
  </si>
  <si>
    <t>PFB410</t>
  </si>
  <si>
    <t>PFB405</t>
  </si>
  <si>
    <t>PFB404</t>
  </si>
  <si>
    <t>PFB407</t>
  </si>
  <si>
    <t>PFB403</t>
  </si>
  <si>
    <t>PFB408</t>
  </si>
  <si>
    <t>PGB405</t>
  </si>
  <si>
    <t>PGB406</t>
  </si>
  <si>
    <t>PGB401</t>
  </si>
  <si>
    <t>PGB409</t>
  </si>
  <si>
    <t>PGB402</t>
  </si>
  <si>
    <t>PGB411</t>
  </si>
  <si>
    <t>PGB410</t>
  </si>
  <si>
    <t>PGB403</t>
  </si>
  <si>
    <t>PGB408</t>
  </si>
  <si>
    <t>PGB404</t>
  </si>
  <si>
    <t>PGB512</t>
  </si>
  <si>
    <t>PFB512</t>
  </si>
  <si>
    <t>PFB506</t>
  </si>
  <si>
    <t>PFB501</t>
  </si>
  <si>
    <t>PFB511</t>
  </si>
  <si>
    <t>PFB502</t>
  </si>
  <si>
    <t>PFB509</t>
  </si>
  <si>
    <t>PFB510</t>
  </si>
  <si>
    <t>PFB505</t>
  </si>
  <si>
    <t>PFB504</t>
  </si>
  <si>
    <t>PFB507</t>
  </si>
  <si>
    <t>PFB503</t>
  </si>
  <si>
    <t>PFB508</t>
  </si>
  <si>
    <t>PGB505</t>
  </si>
  <si>
    <t>PGB506</t>
  </si>
  <si>
    <t>PGB507</t>
  </si>
  <si>
    <t>PGB501</t>
  </si>
  <si>
    <t>PGB509</t>
  </si>
  <si>
    <t>PGB502</t>
  </si>
  <si>
    <t>PGB511</t>
  </si>
  <si>
    <t>PGB510</t>
  </si>
  <si>
    <t>PGB503</t>
  </si>
  <si>
    <t>PGB508</t>
  </si>
  <si>
    <t>PGB504</t>
  </si>
  <si>
    <t>PF106</t>
  </si>
  <si>
    <t>PF101</t>
  </si>
  <si>
    <t>PF111</t>
  </si>
  <si>
    <t>PF102</t>
  </si>
  <si>
    <t>PF109</t>
  </si>
  <si>
    <t>PF110</t>
  </si>
  <si>
    <t>PF105</t>
  </si>
  <si>
    <t>PF104</t>
  </si>
  <si>
    <t>PF107</t>
  </si>
  <si>
    <t>PF103</t>
  </si>
  <si>
    <t>PF108</t>
  </si>
  <si>
    <t>PG105</t>
  </si>
  <si>
    <t>PG106</t>
  </si>
  <si>
    <t>PG107</t>
  </si>
  <si>
    <t>PG101</t>
  </si>
  <si>
    <t>PG109</t>
  </si>
  <si>
    <t>PG102</t>
  </si>
  <si>
    <t>PG111</t>
  </si>
  <si>
    <t>PG110</t>
  </si>
  <si>
    <t>PG103</t>
  </si>
  <si>
    <t>PG108</t>
  </si>
  <si>
    <t>PG104</t>
  </si>
  <si>
    <t>SF115</t>
  </si>
  <si>
    <t>SG115</t>
  </si>
  <si>
    <t>SG105</t>
  </si>
  <si>
    <t>SF105</t>
  </si>
  <si>
    <t>SF101</t>
  </si>
  <si>
    <t>SF102</t>
  </si>
  <si>
    <t>SF103</t>
  </si>
  <si>
    <t>SF104</t>
  </si>
  <si>
    <t>SF106</t>
  </si>
  <si>
    <t>SF107</t>
  </si>
  <si>
    <t>SF109</t>
  </si>
  <si>
    <t>SF111</t>
  </si>
  <si>
    <t>SF113</t>
  </si>
  <si>
    <t>SF114</t>
  </si>
  <si>
    <t>SF112</t>
  </si>
  <si>
    <t>SG111</t>
  </si>
  <si>
    <t>SG113</t>
  </si>
  <si>
    <t>SG114</t>
  </si>
  <si>
    <t>SG112</t>
  </si>
  <si>
    <t>SG101</t>
  </si>
  <si>
    <t>SG102</t>
  </si>
  <si>
    <t>SG103</t>
  </si>
  <si>
    <t>SG104</t>
  </si>
  <si>
    <t>SG106</t>
  </si>
  <si>
    <t>SG107</t>
  </si>
  <si>
    <t>SG109</t>
  </si>
  <si>
    <t>SG110</t>
  </si>
  <si>
    <t>SG108</t>
  </si>
  <si>
    <t>SF108</t>
  </si>
  <si>
    <t>SF110</t>
  </si>
  <si>
    <t>PB410</t>
  </si>
  <si>
    <t>SGB405</t>
  </si>
  <si>
    <t>SFB405</t>
  </si>
  <si>
    <t>SFB410</t>
  </si>
  <si>
    <t>SFB408</t>
  </si>
  <si>
    <t>SGB408</t>
  </si>
  <si>
    <t>SGB410</t>
  </si>
  <si>
    <t>SGB409</t>
  </si>
  <si>
    <t>SGB407</t>
  </si>
  <si>
    <t>SGB406</t>
  </si>
  <si>
    <t>SGB404</t>
  </si>
  <si>
    <t>SGB403</t>
  </si>
  <si>
    <t>SGB402</t>
  </si>
  <si>
    <t>SGB401</t>
  </si>
  <si>
    <t>SGB412</t>
  </si>
  <si>
    <t>SGB414</t>
  </si>
  <si>
    <t>SGB413</t>
  </si>
  <si>
    <t>SGB411</t>
  </si>
  <si>
    <t>SFB412</t>
  </si>
  <si>
    <t>SFB414</t>
  </si>
  <si>
    <t>SFB413</t>
  </si>
  <si>
    <t>SFB411</t>
  </si>
  <si>
    <t>SFB409</t>
  </si>
  <si>
    <t>SFB407</t>
  </si>
  <si>
    <t>SFB406</t>
  </si>
  <si>
    <t>SFB404</t>
  </si>
  <si>
    <t>SFB403</t>
  </si>
  <si>
    <t>SFB402</t>
  </si>
  <si>
    <t>SFB401</t>
  </si>
  <si>
    <t>SGB415</t>
  </si>
  <si>
    <t>SFB415</t>
  </si>
  <si>
    <t>SGB515</t>
  </si>
  <si>
    <t>SFB501</t>
  </si>
  <si>
    <t>SFB502</t>
  </si>
  <si>
    <t>SFB503</t>
  </si>
  <si>
    <t>SFB504</t>
  </si>
  <si>
    <t>SFB506</t>
  </si>
  <si>
    <t>SFB507</t>
  </si>
  <si>
    <t>SFB509</t>
  </si>
  <si>
    <t>SFB511</t>
  </si>
  <si>
    <t>SFB513</t>
  </si>
  <si>
    <t>SFB514</t>
  </si>
  <si>
    <t>SFB512</t>
  </si>
  <si>
    <t>SGB511</t>
  </si>
  <si>
    <t>SGB513</t>
  </si>
  <si>
    <t>SGB514</t>
  </si>
  <si>
    <t>SGB512</t>
  </si>
  <si>
    <t>SGB501</t>
  </si>
  <si>
    <t>SGB502</t>
  </si>
  <si>
    <t>SGB503</t>
  </si>
  <si>
    <t>SGB504</t>
  </si>
  <si>
    <t>SGB506</t>
  </si>
  <si>
    <t>SGB507</t>
  </si>
  <si>
    <t>SGB509</t>
  </si>
  <si>
    <t>SGB510</t>
  </si>
  <si>
    <t>SGB508</t>
  </si>
  <si>
    <t>SFB508</t>
  </si>
  <si>
    <t>SFB510</t>
  </si>
  <si>
    <t>SFB505</t>
  </si>
  <si>
    <t>SGB505</t>
  </si>
  <si>
    <t>PB202</t>
  </si>
  <si>
    <t xml:space="preserve">PB214 </t>
  </si>
  <si>
    <t>PB201 (P.Ü.K:+0.30)</t>
  </si>
  <si>
    <t xml:space="preserve">PB213 </t>
  </si>
  <si>
    <t>PB310</t>
  </si>
  <si>
    <t>PB309</t>
  </si>
  <si>
    <t>SZ93A</t>
  </si>
  <si>
    <t xml:space="preserve">PABZ19 </t>
  </si>
  <si>
    <t>PABZ08</t>
  </si>
  <si>
    <t xml:space="preserve">PABZ21 </t>
  </si>
  <si>
    <t xml:space="preserve">PABZ10 </t>
  </si>
  <si>
    <t xml:space="preserve">PABZ13 </t>
  </si>
  <si>
    <t xml:space="preserve">PABZ07 </t>
  </si>
  <si>
    <t xml:space="preserve">PABZ15 </t>
  </si>
  <si>
    <t xml:space="preserve">PABZ18 </t>
  </si>
  <si>
    <t xml:space="preserve">PABZ06 </t>
  </si>
  <si>
    <t xml:space="preserve">PABZ12 </t>
  </si>
  <si>
    <t xml:space="preserve">PABZ04 </t>
  </si>
  <si>
    <t xml:space="preserve">PABZ05 </t>
  </si>
  <si>
    <t xml:space="preserve">PABZ14 </t>
  </si>
  <si>
    <t xml:space="preserve">PACZ16 </t>
  </si>
  <si>
    <t xml:space="preserve">PACZ04 </t>
  </si>
  <si>
    <t>PACZ18</t>
  </si>
  <si>
    <t>PACZ06</t>
  </si>
  <si>
    <t>PACZ12</t>
  </si>
  <si>
    <t xml:space="preserve">PACZ15 </t>
  </si>
  <si>
    <t xml:space="preserve">PACZ05 </t>
  </si>
  <si>
    <t>PACZ17</t>
  </si>
  <si>
    <t xml:space="preserve">PACZ21 </t>
  </si>
  <si>
    <t xml:space="preserve">PACZ08 </t>
  </si>
  <si>
    <t xml:space="preserve">PACZ10 </t>
  </si>
  <si>
    <t xml:space="preserve">PACZ07 </t>
  </si>
  <si>
    <t>PACZ11</t>
  </si>
  <si>
    <t>SABZ11</t>
  </si>
  <si>
    <t>SACZ11</t>
  </si>
  <si>
    <t>SACZ12</t>
  </si>
  <si>
    <t xml:space="preserve">PACZ03   </t>
  </si>
  <si>
    <t xml:space="preserve">PACZ19   </t>
  </si>
  <si>
    <t>SABZ10</t>
  </si>
  <si>
    <t>SABZ07</t>
  </si>
  <si>
    <t>SABZ14</t>
  </si>
  <si>
    <t>SABZ12</t>
  </si>
  <si>
    <t>SABZ09</t>
  </si>
  <si>
    <t>SABZ08</t>
  </si>
  <si>
    <t>SABZ04</t>
  </si>
  <si>
    <t>SABZ02</t>
  </si>
  <si>
    <t>SABZ01</t>
  </si>
  <si>
    <t>SABZ13</t>
  </si>
  <si>
    <t>SABZ05</t>
  </si>
  <si>
    <t>SABZ06</t>
  </si>
  <si>
    <t>SABZ03</t>
  </si>
  <si>
    <t>SACZ14</t>
  </si>
  <si>
    <t>SACZ09</t>
  </si>
  <si>
    <t>SACZ08</t>
  </si>
  <si>
    <t>SACZ04</t>
  </si>
  <si>
    <t>SACZ10</t>
  </si>
  <si>
    <t>SACZ07</t>
  </si>
  <si>
    <t>SACZ13</t>
  </si>
  <si>
    <t>SACZ05</t>
  </si>
  <si>
    <t>SACZ06</t>
  </si>
  <si>
    <t>SACZ03</t>
  </si>
  <si>
    <t>SACZ01</t>
  </si>
  <si>
    <t>SZ38</t>
  </si>
  <si>
    <t>SZ39</t>
  </si>
  <si>
    <t>SZ40</t>
  </si>
  <si>
    <t>SZ58</t>
  </si>
  <si>
    <t>SZ71</t>
  </si>
  <si>
    <t>SZ72</t>
  </si>
  <si>
    <t>SZ90</t>
  </si>
  <si>
    <t>SZ89</t>
  </si>
  <si>
    <t>SZ93</t>
  </si>
  <si>
    <t>SZ74</t>
  </si>
  <si>
    <t>SZ75</t>
  </si>
  <si>
    <t>SZ76</t>
  </si>
  <si>
    <t>SZ77</t>
  </si>
  <si>
    <t>SZ78</t>
  </si>
  <si>
    <t>SZ79</t>
  </si>
  <si>
    <t>SZ80</t>
  </si>
  <si>
    <t>SZ81</t>
  </si>
  <si>
    <t>SZ82</t>
  </si>
  <si>
    <t>SZ70</t>
  </si>
  <si>
    <t>SZ69</t>
  </si>
  <si>
    <t>SZ68</t>
  </si>
  <si>
    <t>SZ67</t>
  </si>
  <si>
    <t>SZ66</t>
  </si>
  <si>
    <t>SZ65</t>
  </si>
  <si>
    <t>SZ37</t>
  </si>
  <si>
    <t>SZ62</t>
  </si>
  <si>
    <t>SZ63</t>
  </si>
  <si>
    <t>SZ64</t>
  </si>
  <si>
    <t>SZ59</t>
  </si>
  <si>
    <t>SZ60</t>
  </si>
  <si>
    <t>SZ85</t>
  </si>
  <si>
    <t>SZ86</t>
  </si>
  <si>
    <t>SZ87</t>
  </si>
  <si>
    <t>SZ83</t>
  </si>
  <si>
    <t>SZ91</t>
  </si>
  <si>
    <t>SZ94</t>
  </si>
  <si>
    <t>SZ73</t>
  </si>
  <si>
    <t>SZ88</t>
  </si>
  <si>
    <t xml:space="preserve">PACZ14  </t>
  </si>
  <si>
    <t xml:space="preserve">PACZ09   </t>
  </si>
  <si>
    <t xml:space="preserve">PACZ01   </t>
  </si>
  <si>
    <t xml:space="preserve">PACZ02   </t>
  </si>
  <si>
    <t xml:space="preserve">PABZ11   </t>
  </si>
  <si>
    <t xml:space="preserve">PABZ03   </t>
  </si>
  <si>
    <t xml:space="preserve">PABZ01  </t>
  </si>
  <si>
    <t xml:space="preserve">PABZ17  </t>
  </si>
  <si>
    <t xml:space="preserve">PABZ09  </t>
  </si>
  <si>
    <t xml:space="preserve">PABZ16   </t>
  </si>
  <si>
    <t xml:space="preserve">PABZ20   </t>
  </si>
  <si>
    <t xml:space="preserve">PABZ02  </t>
  </si>
  <si>
    <t xml:space="preserve">PACZ13  </t>
  </si>
  <si>
    <t xml:space="preserve">PACZ20  </t>
  </si>
  <si>
    <t>SB193A</t>
  </si>
  <si>
    <t>SACB112</t>
  </si>
  <si>
    <t xml:space="preserve">PABB119 </t>
  </si>
  <si>
    <t>PABB108</t>
  </si>
  <si>
    <t xml:space="preserve">PABB121 </t>
  </si>
  <si>
    <t xml:space="preserve">PABB110 </t>
  </si>
  <si>
    <t xml:space="preserve">PABB113 </t>
  </si>
  <si>
    <t xml:space="preserve">PABB107 </t>
  </si>
  <si>
    <t xml:space="preserve">PABB115 </t>
  </si>
  <si>
    <t xml:space="preserve">PABB118 </t>
  </si>
  <si>
    <t xml:space="preserve">PABB106 </t>
  </si>
  <si>
    <t xml:space="preserve">PABB104 </t>
  </si>
  <si>
    <t xml:space="preserve">PABB105 </t>
  </si>
  <si>
    <t xml:space="preserve">PABB114 </t>
  </si>
  <si>
    <t xml:space="preserve">PACB104 </t>
  </si>
  <si>
    <t>PACB118</t>
  </si>
  <si>
    <t>PACB106</t>
  </si>
  <si>
    <t>PACB112</t>
  </si>
  <si>
    <t xml:space="preserve">PACB115 </t>
  </si>
  <si>
    <t xml:space="preserve">PACB105 </t>
  </si>
  <si>
    <t>PACB117</t>
  </si>
  <si>
    <t xml:space="preserve">PACB121 </t>
  </si>
  <si>
    <t xml:space="preserve">PACB108 </t>
  </si>
  <si>
    <t xml:space="preserve">PACB110 </t>
  </si>
  <si>
    <t xml:space="preserve">PACB107 </t>
  </si>
  <si>
    <t>PACB111</t>
  </si>
  <si>
    <t xml:space="preserve">PABB101   </t>
  </si>
  <si>
    <t xml:space="preserve">PABB102   </t>
  </si>
  <si>
    <t xml:space="preserve">PABB111   </t>
  </si>
  <si>
    <t xml:space="preserve">PACB119   </t>
  </si>
  <si>
    <t xml:space="preserve">PACB101   </t>
  </si>
  <si>
    <t xml:space="preserve">PACB114   </t>
  </si>
  <si>
    <t xml:space="preserve">PABB117   </t>
  </si>
  <si>
    <t xml:space="preserve">PABB103   </t>
  </si>
  <si>
    <t xml:space="preserve">PACB102   </t>
  </si>
  <si>
    <t>SB184</t>
  </si>
  <si>
    <t>SB188</t>
  </si>
  <si>
    <t>SB173</t>
  </si>
  <si>
    <t>SB194</t>
  </si>
  <si>
    <t>SB183</t>
  </si>
  <si>
    <t>SB187</t>
  </si>
  <si>
    <t>SB186</t>
  </si>
  <si>
    <t>SB185</t>
  </si>
  <si>
    <t>SB160</t>
  </si>
  <si>
    <t>SB159</t>
  </si>
  <si>
    <t>SB164</t>
  </si>
  <si>
    <t>SB163</t>
  </si>
  <si>
    <t>SB162</t>
  </si>
  <si>
    <t>SB137</t>
  </si>
  <si>
    <t>SB165</t>
  </si>
  <si>
    <t>SB166</t>
  </si>
  <si>
    <t>SB167</t>
  </si>
  <si>
    <t>SB168</t>
  </si>
  <si>
    <t>SB169</t>
  </si>
  <si>
    <t>SB170</t>
  </si>
  <si>
    <t>SB182</t>
  </si>
  <si>
    <t>SB181</t>
  </si>
  <si>
    <t>SB180</t>
  </si>
  <si>
    <t>SB179</t>
  </si>
  <si>
    <t>SB178</t>
  </si>
  <si>
    <t>SB177</t>
  </si>
  <si>
    <t>SB176</t>
  </si>
  <si>
    <t>SB175</t>
  </si>
  <si>
    <t>SB174</t>
  </si>
  <si>
    <t>SB193</t>
  </si>
  <si>
    <t>SB189</t>
  </si>
  <si>
    <t>SB190</t>
  </si>
  <si>
    <t>SB172</t>
  </si>
  <si>
    <t>SB171</t>
  </si>
  <si>
    <t>SB158</t>
  </si>
  <si>
    <t>SB140</t>
  </si>
  <si>
    <t>SB139</t>
  </si>
  <si>
    <t>SB138</t>
  </si>
  <si>
    <t>SACB101</t>
  </si>
  <si>
    <t>SACB103</t>
  </si>
  <si>
    <t>SACB106</t>
  </si>
  <si>
    <t>SACB105</t>
  </si>
  <si>
    <t>SACB113</t>
  </si>
  <si>
    <t>SACB107</t>
  </si>
  <si>
    <t>SACB110</t>
  </si>
  <si>
    <t>SACB104</t>
  </si>
  <si>
    <t>SACB108</t>
  </si>
  <si>
    <t>SACB109</t>
  </si>
  <si>
    <t>SACB114</t>
  </si>
  <si>
    <t>SACB102</t>
  </si>
  <si>
    <t>SABB103</t>
  </si>
  <si>
    <t>SABB106</t>
  </si>
  <si>
    <t>SABB105</t>
  </si>
  <si>
    <t>SABB113</t>
  </si>
  <si>
    <t>SABB101</t>
  </si>
  <si>
    <t>SABB102</t>
  </si>
  <si>
    <t>SABB104</t>
  </si>
  <si>
    <t>SABB108</t>
  </si>
  <si>
    <t>SABB109</t>
  </si>
  <si>
    <t>SABB112</t>
  </si>
  <si>
    <t>SABB114</t>
  </si>
  <si>
    <t>SABB107</t>
  </si>
  <si>
    <t>SABB110</t>
  </si>
  <si>
    <t xml:space="preserve">PACB103   </t>
  </si>
  <si>
    <t>SACB111</t>
  </si>
  <si>
    <t>SABB111</t>
  </si>
  <si>
    <t>SABB210A</t>
  </si>
  <si>
    <t>SACB210A</t>
  </si>
  <si>
    <t>PB208</t>
  </si>
  <si>
    <t>PB213</t>
  </si>
  <si>
    <t>PB242   (P.Ü.K: -4.75)</t>
  </si>
  <si>
    <t>PB223 (P.Ü.K: -1.20)</t>
  </si>
  <si>
    <t>PB243    (P.Ü.K: -4.75)</t>
  </si>
  <si>
    <t>PB232 (P.Ü.K:-4.75)</t>
  </si>
  <si>
    <t>PB215</t>
  </si>
  <si>
    <t>PB218</t>
  </si>
  <si>
    <t>PB231 (P.Ü.K:-4.75)</t>
  </si>
  <si>
    <t>PB222 (P.Ü.K: -1.20)</t>
  </si>
  <si>
    <t>PB214</t>
  </si>
  <si>
    <t>PB212</t>
  </si>
  <si>
    <t>PB211</t>
  </si>
  <si>
    <t>PB210</t>
  </si>
  <si>
    <t>PB209</t>
  </si>
  <si>
    <t xml:space="preserve">PABB219 </t>
  </si>
  <si>
    <t>PABB208</t>
  </si>
  <si>
    <t xml:space="preserve">PABB221 </t>
  </si>
  <si>
    <t xml:space="preserve">PABB210 </t>
  </si>
  <si>
    <t xml:space="preserve">PABB213 </t>
  </si>
  <si>
    <t xml:space="preserve">PABB207 </t>
  </si>
  <si>
    <t xml:space="preserve">PABB215 </t>
  </si>
  <si>
    <t xml:space="preserve">PABB218 </t>
  </si>
  <si>
    <t xml:space="preserve">PABB206 </t>
  </si>
  <si>
    <t xml:space="preserve">PABB212 </t>
  </si>
  <si>
    <t xml:space="preserve">PABB204 </t>
  </si>
  <si>
    <t xml:space="preserve">PABB205 </t>
  </si>
  <si>
    <t xml:space="preserve">PABB214 </t>
  </si>
  <si>
    <t xml:space="preserve">PACB204 </t>
  </si>
  <si>
    <t>PACB218</t>
  </si>
  <si>
    <t>PACB206</t>
  </si>
  <si>
    <t>PACB212</t>
  </si>
  <si>
    <t xml:space="preserve">PACB215 </t>
  </si>
  <si>
    <t xml:space="preserve">PACB205 </t>
  </si>
  <si>
    <t>PACB217</t>
  </si>
  <si>
    <t xml:space="preserve">PACB221 </t>
  </si>
  <si>
    <t xml:space="preserve">PACB208 </t>
  </si>
  <si>
    <t xml:space="preserve">PACB210 </t>
  </si>
  <si>
    <t xml:space="preserve">PACB207 </t>
  </si>
  <si>
    <t>PACB211</t>
  </si>
  <si>
    <t xml:space="preserve">PACB203   </t>
  </si>
  <si>
    <t xml:space="preserve">PACB219  </t>
  </si>
  <si>
    <t>SABB210</t>
  </si>
  <si>
    <t>SABB207</t>
  </si>
  <si>
    <t>SABB214</t>
  </si>
  <si>
    <t>SABB212</t>
  </si>
  <si>
    <t>SABB209</t>
  </si>
  <si>
    <t>SABB208</t>
  </si>
  <si>
    <t>SABB204</t>
  </si>
  <si>
    <t>SABB202</t>
  </si>
  <si>
    <t>SABB201</t>
  </si>
  <si>
    <t>SABB213</t>
  </si>
  <si>
    <t>SABB205</t>
  </si>
  <si>
    <t>SABB206</t>
  </si>
  <si>
    <t>SABB203</t>
  </si>
  <si>
    <t>SACB202</t>
  </si>
  <si>
    <t>SACB214</t>
  </si>
  <si>
    <t>SACB209</t>
  </si>
  <si>
    <t>SACB208</t>
  </si>
  <si>
    <t>SACB204</t>
  </si>
  <si>
    <t>SACB210</t>
  </si>
  <si>
    <t>SACB207</t>
  </si>
  <si>
    <t>SACB213</t>
  </si>
  <si>
    <t>SACB205</t>
  </si>
  <si>
    <t>SACB206</t>
  </si>
  <si>
    <t>SACB203</t>
  </si>
  <si>
    <t>SACB201</t>
  </si>
  <si>
    <t>SB258</t>
  </si>
  <si>
    <t>SB271</t>
  </si>
  <si>
    <t>SB272</t>
  </si>
  <si>
    <t>SB290</t>
  </si>
  <si>
    <t>SB289</t>
  </si>
  <si>
    <t>SB292</t>
  </si>
  <si>
    <t>SB293</t>
  </si>
  <si>
    <t>SB299</t>
  </si>
  <si>
    <t>SB296</t>
  </si>
  <si>
    <t>SB274</t>
  </si>
  <si>
    <t>SB275</t>
  </si>
  <si>
    <t>SB276</t>
  </si>
  <si>
    <t>SB277</t>
  </si>
  <si>
    <t>SB278</t>
  </si>
  <si>
    <t>SB279</t>
  </si>
  <si>
    <t>SB280</t>
  </si>
  <si>
    <t>SB281</t>
  </si>
  <si>
    <t>SB282</t>
  </si>
  <si>
    <t>SB270</t>
  </si>
  <si>
    <t>SB269</t>
  </si>
  <si>
    <t>SB268</t>
  </si>
  <si>
    <t>SB267</t>
  </si>
  <si>
    <t>SB266</t>
  </si>
  <si>
    <t>SB265</t>
  </si>
  <si>
    <t>SB250</t>
  </si>
  <si>
    <t>SB262</t>
  </si>
  <si>
    <t>SB263</t>
  </si>
  <si>
    <t>SB264</t>
  </si>
  <si>
    <t>SB257</t>
  </si>
  <si>
    <t>SB259</t>
  </si>
  <si>
    <t>SB251</t>
  </si>
  <si>
    <t>SB252</t>
  </si>
  <si>
    <t>SB253</t>
  </si>
  <si>
    <t>SB254</t>
  </si>
  <si>
    <t>SB255</t>
  </si>
  <si>
    <t>SB256</t>
  </si>
  <si>
    <t>SB260</t>
  </si>
  <si>
    <t>SB261</t>
  </si>
  <si>
    <t>SB285</t>
  </si>
  <si>
    <t>SB286</t>
  </si>
  <si>
    <t>SB287</t>
  </si>
  <si>
    <t>SB283</t>
  </si>
  <si>
    <t>SB291</t>
  </si>
  <si>
    <t>SB294</t>
  </si>
  <si>
    <t>SB295</t>
  </si>
  <si>
    <t>SB2100</t>
  </si>
  <si>
    <t>SB297</t>
  </si>
  <si>
    <t>SB298</t>
  </si>
  <si>
    <t>SB273</t>
  </si>
  <si>
    <t>SB2102</t>
  </si>
  <si>
    <t>SB2103</t>
  </si>
  <si>
    <t>SB2104</t>
  </si>
  <si>
    <t>SB2105</t>
  </si>
  <si>
    <t>SB2106</t>
  </si>
  <si>
    <t>SB2107</t>
  </si>
  <si>
    <t>SB2108</t>
  </si>
  <si>
    <t>SB2109</t>
  </si>
  <si>
    <t>SB2110</t>
  </si>
  <si>
    <t>SB2111</t>
  </si>
  <si>
    <t>SB2112</t>
  </si>
  <si>
    <t>SB2113</t>
  </si>
  <si>
    <t>SB2114</t>
  </si>
  <si>
    <t>SB2115</t>
  </si>
  <si>
    <t>SB2116</t>
  </si>
  <si>
    <t>SB2117</t>
  </si>
  <si>
    <t>SB2118</t>
  </si>
  <si>
    <t>SB2119</t>
  </si>
  <si>
    <t>SB2120</t>
  </si>
  <si>
    <t>SB288</t>
  </si>
  <si>
    <t>SB284</t>
  </si>
  <si>
    <t xml:space="preserve">PABB220  </t>
  </si>
  <si>
    <t xml:space="preserve">PACB214   </t>
  </si>
  <si>
    <t xml:space="preserve">PACB213   </t>
  </si>
  <si>
    <t xml:space="preserve">PACB209   </t>
  </si>
  <si>
    <t xml:space="preserve">PACB201   </t>
  </si>
  <si>
    <t xml:space="preserve">PACB202   </t>
  </si>
  <si>
    <t xml:space="preserve">PACB220   </t>
  </si>
  <si>
    <t xml:space="preserve">PABB209  </t>
  </si>
  <si>
    <t xml:space="preserve">PABB211   </t>
  </si>
  <si>
    <t xml:space="preserve">PABB203   </t>
  </si>
  <si>
    <t xml:space="preserve">PABB201   </t>
  </si>
  <si>
    <t xml:space="preserve">PABB217   </t>
  </si>
  <si>
    <t xml:space="preserve">PABB216   </t>
  </si>
  <si>
    <t xml:space="preserve">PABB202  </t>
  </si>
  <si>
    <t>SABB310A</t>
  </si>
  <si>
    <t>SACB310A</t>
  </si>
  <si>
    <t>SABB410A</t>
  </si>
  <si>
    <t>SACB410A</t>
  </si>
  <si>
    <t>SABB510A</t>
  </si>
  <si>
    <t>SACB510A</t>
  </si>
  <si>
    <t>PAB121</t>
  </si>
  <si>
    <t>PAB108</t>
  </si>
  <si>
    <t>PAB119</t>
  </si>
  <si>
    <t>PAB107</t>
  </si>
  <si>
    <t>PAB113</t>
  </si>
  <si>
    <t>PAB110</t>
  </si>
  <si>
    <t>PAB118</t>
  </si>
  <si>
    <t>PAB115</t>
  </si>
  <si>
    <t>PAB106</t>
  </si>
  <si>
    <t>PAB105</t>
  </si>
  <si>
    <t>PAB114</t>
  </si>
  <si>
    <t>PAB104</t>
  </si>
  <si>
    <t>PAB112</t>
  </si>
  <si>
    <t>PAC108</t>
  </si>
  <si>
    <t>PAC121</t>
  </si>
  <si>
    <t>PAC117</t>
  </si>
  <si>
    <t>PAC118</t>
  </si>
  <si>
    <t>PAC104</t>
  </si>
  <si>
    <t>PAC116</t>
  </si>
  <si>
    <t>PAC106</t>
  </si>
  <si>
    <t>PAC105</t>
  </si>
  <si>
    <t>PAC115</t>
  </si>
  <si>
    <t>PAC112</t>
  </si>
  <si>
    <t>PAC107</t>
  </si>
  <si>
    <t>PAC111</t>
  </si>
  <si>
    <t>PAC110</t>
  </si>
  <si>
    <t>SAC101</t>
  </si>
  <si>
    <t>SAC103</t>
  </si>
  <si>
    <t>SAC106</t>
  </si>
  <si>
    <t>SAC105</t>
  </si>
  <si>
    <t>SAC112</t>
  </si>
  <si>
    <t>SAC113</t>
  </si>
  <si>
    <t>SAC107</t>
  </si>
  <si>
    <t>SAC110</t>
  </si>
  <si>
    <t>SAC104</t>
  </si>
  <si>
    <t>SAC108</t>
  </si>
  <si>
    <t>SAC109</t>
  </si>
  <si>
    <t>SAC111</t>
  </si>
  <si>
    <t>SAC114</t>
  </si>
  <si>
    <t>SAC102</t>
  </si>
  <si>
    <t>PAC101</t>
  </si>
  <si>
    <t>PAC102</t>
  </si>
  <si>
    <t>PAC103</t>
  </si>
  <si>
    <t>PAC109</t>
  </si>
  <si>
    <t>PAC113</t>
  </si>
  <si>
    <t>PAC120</t>
  </si>
  <si>
    <t>PAC119</t>
  </si>
  <si>
    <t>PAC114</t>
  </si>
  <si>
    <t>SAB103</t>
  </si>
  <si>
    <t>SAB106</t>
  </si>
  <si>
    <t>SAB105</t>
  </si>
  <si>
    <t>SAB111</t>
  </si>
  <si>
    <t>SAB113</t>
  </si>
  <si>
    <t>SAB101</t>
  </si>
  <si>
    <t>PAB109</t>
  </si>
  <si>
    <t>PAB116</t>
  </si>
  <si>
    <t>PAB120</t>
  </si>
  <si>
    <t>SAB102</t>
  </si>
  <si>
    <t>SAB104</t>
  </si>
  <si>
    <t>SAB108</t>
  </si>
  <si>
    <t>SAB109</t>
  </si>
  <si>
    <t>SAB112</t>
  </si>
  <si>
    <t>SAB114</t>
  </si>
  <si>
    <t>PAB111</t>
  </si>
  <si>
    <t>PAB102</t>
  </si>
  <si>
    <t>PAB103</t>
  </si>
  <si>
    <t>PAB117</t>
  </si>
  <si>
    <t>SAB107</t>
  </si>
  <si>
    <t>SAB110</t>
  </si>
  <si>
    <t>PAB101</t>
  </si>
  <si>
    <t>PB327</t>
  </si>
  <si>
    <t>PB427</t>
  </si>
  <si>
    <t xml:space="preserve">PABB319 </t>
  </si>
  <si>
    <t>PABB308</t>
  </si>
  <si>
    <t xml:space="preserve">PABB321 </t>
  </si>
  <si>
    <t xml:space="preserve">PABB310 </t>
  </si>
  <si>
    <t xml:space="preserve">PABB313 </t>
  </si>
  <si>
    <t xml:space="preserve">PABB307 </t>
  </si>
  <si>
    <t xml:space="preserve">PABB315 </t>
  </si>
  <si>
    <t xml:space="preserve">PABB318 </t>
  </si>
  <si>
    <t xml:space="preserve">PABB306 </t>
  </si>
  <si>
    <t xml:space="preserve">PABB312 </t>
  </si>
  <si>
    <t xml:space="preserve">PABB304 </t>
  </si>
  <si>
    <t xml:space="preserve">PABB305 </t>
  </si>
  <si>
    <t xml:space="preserve">PABB314 </t>
  </si>
  <si>
    <t xml:space="preserve">PACB316 </t>
  </si>
  <si>
    <t xml:space="preserve">PACB304 </t>
  </si>
  <si>
    <t>PACB318</t>
  </si>
  <si>
    <t>PACB306</t>
  </si>
  <si>
    <t>PACB312</t>
  </si>
  <si>
    <t xml:space="preserve">PACB315 </t>
  </si>
  <si>
    <t xml:space="preserve">PACB305 </t>
  </si>
  <si>
    <t>PACB317</t>
  </si>
  <si>
    <t xml:space="preserve">PACB321 </t>
  </si>
  <si>
    <t xml:space="preserve">PACB308 </t>
  </si>
  <si>
    <t xml:space="preserve">PACB310 </t>
  </si>
  <si>
    <t xml:space="preserve">PACB307 </t>
  </si>
  <si>
    <t>PACB311</t>
  </si>
  <si>
    <t>PABB302</t>
  </si>
  <si>
    <t>PABB311</t>
  </si>
  <si>
    <t>PABB320</t>
  </si>
  <si>
    <t>PABB316</t>
  </si>
  <si>
    <t>PABB303</t>
  </si>
  <si>
    <t>PABB301</t>
  </si>
  <si>
    <t>PABB309</t>
  </si>
  <si>
    <t>PABB317</t>
  </si>
  <si>
    <t>SABB311</t>
  </si>
  <si>
    <t>SACB311</t>
  </si>
  <si>
    <t>PACB319</t>
  </si>
  <si>
    <t>PACB302</t>
  </si>
  <si>
    <t>PACB301</t>
  </si>
  <si>
    <t>PACB320</t>
  </si>
  <si>
    <t>PACB313</t>
  </si>
  <si>
    <t>PACB303</t>
  </si>
  <si>
    <t>PACB309</t>
  </si>
  <si>
    <t>PACB314</t>
  </si>
  <si>
    <t>SACB312</t>
  </si>
  <si>
    <t>PB329</t>
  </si>
  <si>
    <t>PB333</t>
  </si>
  <si>
    <t>PB336</t>
  </si>
  <si>
    <t>PB342</t>
  </si>
  <si>
    <t>PB343</t>
  </si>
  <si>
    <t>PB344</t>
  </si>
  <si>
    <t>PB347</t>
  </si>
  <si>
    <t>PB332</t>
  </si>
  <si>
    <t>PB331</t>
  </si>
  <si>
    <t>SB384</t>
  </si>
  <si>
    <t>SB388</t>
  </si>
  <si>
    <t>SB3120</t>
  </si>
  <si>
    <t>SB3119</t>
  </si>
  <si>
    <t>SB3118</t>
  </si>
  <si>
    <t>SB3117</t>
  </si>
  <si>
    <t>SB3116</t>
  </si>
  <si>
    <t>SB3115</t>
  </si>
  <si>
    <t>SB3114</t>
  </si>
  <si>
    <t>SB3113</t>
  </si>
  <si>
    <t>SB3112</t>
  </si>
  <si>
    <t>SB3111</t>
  </si>
  <si>
    <t>SB3110</t>
  </si>
  <si>
    <t>SB3109</t>
  </si>
  <si>
    <t>SB3108</t>
  </si>
  <si>
    <t>SB3107</t>
  </si>
  <si>
    <t>SB3106</t>
  </si>
  <si>
    <t>SB3105</t>
  </si>
  <si>
    <t>SB3104</t>
  </si>
  <si>
    <t>SB3103</t>
  </si>
  <si>
    <t>SB3102</t>
  </si>
  <si>
    <t>SB373</t>
  </si>
  <si>
    <t>SB398</t>
  </si>
  <si>
    <t>SB397</t>
  </si>
  <si>
    <t>SB3100</t>
  </si>
  <si>
    <t>SB3101</t>
  </si>
  <si>
    <t>SB395</t>
  </si>
  <si>
    <t>SB394</t>
  </si>
  <si>
    <t>SB391</t>
  </si>
  <si>
    <t>SB383</t>
  </si>
  <si>
    <t>SB387</t>
  </si>
  <si>
    <t>SB386</t>
  </si>
  <si>
    <t>SB385</t>
  </si>
  <si>
    <t>SB361</t>
  </si>
  <si>
    <t>SB360</t>
  </si>
  <si>
    <t>SB356</t>
  </si>
  <si>
    <t>SB355</t>
  </si>
  <si>
    <t>SB354</t>
  </si>
  <si>
    <t>SB353</t>
  </si>
  <si>
    <t>SB352</t>
  </si>
  <si>
    <t>SB351</t>
  </si>
  <si>
    <t>SB359</t>
  </si>
  <si>
    <t>SB357</t>
  </si>
  <si>
    <t>SB364</t>
  </si>
  <si>
    <t>SB363</t>
  </si>
  <si>
    <t>SB362</t>
  </si>
  <si>
    <t>SB365</t>
  </si>
  <si>
    <t>SB366</t>
  </si>
  <si>
    <t>SB367</t>
  </si>
  <si>
    <t>SB368</t>
  </si>
  <si>
    <t>SB369</t>
  </si>
  <si>
    <t>SB370</t>
  </si>
  <si>
    <t>SB382</t>
  </si>
  <si>
    <t>SB381</t>
  </si>
  <si>
    <t>SB380</t>
  </si>
  <si>
    <t>SB379</t>
  </si>
  <si>
    <t>SB378</t>
  </si>
  <si>
    <t>SB377</t>
  </si>
  <si>
    <t>SB376</t>
  </si>
  <si>
    <t>SB375</t>
  </si>
  <si>
    <t>SB374</t>
  </si>
  <si>
    <t>SB396</t>
  </si>
  <si>
    <t>SB399</t>
  </si>
  <si>
    <t>SB393</t>
  </si>
  <si>
    <t>SB392</t>
  </si>
  <si>
    <t>SB389</t>
  </si>
  <si>
    <t>SB390</t>
  </si>
  <si>
    <t>SB372</t>
  </si>
  <si>
    <t>SB371</t>
  </si>
  <si>
    <t>SB358</t>
  </si>
  <si>
    <t>SACB301</t>
  </si>
  <si>
    <t>SACB303</t>
  </si>
  <si>
    <t>SACB306</t>
  </si>
  <si>
    <t>SACB305</t>
  </si>
  <si>
    <t>SACB313</t>
  </si>
  <si>
    <t>SACB307</t>
  </si>
  <si>
    <t>SACB310</t>
  </si>
  <si>
    <t>SACB304</t>
  </si>
  <si>
    <t>SACB308</t>
  </si>
  <si>
    <t>SACB309</t>
  </si>
  <si>
    <t>SACB314</t>
  </si>
  <si>
    <t>SACB302</t>
  </si>
  <si>
    <t>SABB303</t>
  </si>
  <si>
    <t>SABB306</t>
  </si>
  <si>
    <t>SABB305</t>
  </si>
  <si>
    <t>SABB313</t>
  </si>
  <si>
    <t>SABB301</t>
  </si>
  <si>
    <t>SABB302</t>
  </si>
  <si>
    <t>SABB304</t>
  </si>
  <si>
    <t>SABB308</t>
  </si>
  <si>
    <t>SABB309</t>
  </si>
  <si>
    <t>SABB312</t>
  </si>
  <si>
    <t>SABB314</t>
  </si>
  <si>
    <t>SABB307</t>
  </si>
  <si>
    <t>SABB310</t>
  </si>
  <si>
    <t xml:space="preserve">PABB419 </t>
  </si>
  <si>
    <t>PABB408</t>
  </si>
  <si>
    <t xml:space="preserve">PABB421 </t>
  </si>
  <si>
    <t xml:space="preserve">PABB410 </t>
  </si>
  <si>
    <t xml:space="preserve">PABB413 </t>
  </si>
  <si>
    <t xml:space="preserve">PABB407 </t>
  </si>
  <si>
    <t xml:space="preserve">PABB415 </t>
  </si>
  <si>
    <t xml:space="preserve">PABB418 </t>
  </si>
  <si>
    <t xml:space="preserve">PABB406 </t>
  </si>
  <si>
    <t xml:space="preserve">PABB412 </t>
  </si>
  <si>
    <t xml:space="preserve">PABB404 </t>
  </si>
  <si>
    <t xml:space="preserve">PABB405 </t>
  </si>
  <si>
    <t xml:space="preserve">PABB414 </t>
  </si>
  <si>
    <t xml:space="preserve">PACB416 </t>
  </si>
  <si>
    <t xml:space="preserve">PACB404 </t>
  </si>
  <si>
    <t>PACB418</t>
  </si>
  <si>
    <t>PACB406</t>
  </si>
  <si>
    <t>PACB412</t>
  </si>
  <si>
    <t xml:space="preserve">PACB415 </t>
  </si>
  <si>
    <t xml:space="preserve">PACB405 </t>
  </si>
  <si>
    <t>PACB417</t>
  </si>
  <si>
    <t xml:space="preserve">PACB421 </t>
  </si>
  <si>
    <t xml:space="preserve">PACB408 </t>
  </si>
  <si>
    <t xml:space="preserve">PACB410 </t>
  </si>
  <si>
    <t xml:space="preserve">PACB407 </t>
  </si>
  <si>
    <t>PACB411</t>
  </si>
  <si>
    <t>SABB410</t>
  </si>
  <si>
    <t>SABB407</t>
  </si>
  <si>
    <t>PABB417</t>
  </si>
  <si>
    <t>PABB401</t>
  </si>
  <si>
    <t>PABB403</t>
  </si>
  <si>
    <t>PABB402</t>
  </si>
  <si>
    <t>PABB411</t>
  </si>
  <si>
    <t>SABB414</t>
  </si>
  <si>
    <t>SABB412</t>
  </si>
  <si>
    <t>SABB409</t>
  </si>
  <si>
    <t>SABB408</t>
  </si>
  <si>
    <t>SABB404</t>
  </si>
  <si>
    <t>SABB402</t>
  </si>
  <si>
    <t>PABB420</t>
  </si>
  <si>
    <t>PABB416</t>
  </si>
  <si>
    <t>PABB409</t>
  </si>
  <si>
    <t>SABB401</t>
  </si>
  <si>
    <t>SABB413</t>
  </si>
  <si>
    <t>SABB405</t>
  </si>
  <si>
    <t>SABB406</t>
  </si>
  <si>
    <t>SABB403</t>
  </si>
  <si>
    <t>PACB414</t>
  </si>
  <si>
    <t>PACB419</t>
  </si>
  <si>
    <t>PACB420</t>
  </si>
  <si>
    <t>PACB413</t>
  </si>
  <si>
    <t>PACB409</t>
  </si>
  <si>
    <t>PACB403</t>
  </si>
  <si>
    <t>PACB402</t>
  </si>
  <si>
    <t>PACB401</t>
  </si>
  <si>
    <t>SACB402</t>
  </si>
  <si>
    <t>SACB414</t>
  </si>
  <si>
    <t>SACB409</t>
  </si>
  <si>
    <t>SACB408</t>
  </si>
  <si>
    <t>SACB404</t>
  </si>
  <si>
    <t>SACB410</t>
  </si>
  <si>
    <t>SACB407</t>
  </si>
  <si>
    <t>SACB413</t>
  </si>
  <si>
    <t>SACB405</t>
  </si>
  <si>
    <t>SACB406</t>
  </si>
  <si>
    <t>SACB403</t>
  </si>
  <si>
    <t>SACB401</t>
  </si>
  <si>
    <t>SB458</t>
  </si>
  <si>
    <t>SB471</t>
  </si>
  <si>
    <t>SB472</t>
  </si>
  <si>
    <t>SB490</t>
  </si>
  <si>
    <t>SB489</t>
  </si>
  <si>
    <t>SB492</t>
  </si>
  <si>
    <t>SB493</t>
  </si>
  <si>
    <t>SB499</t>
  </si>
  <si>
    <t>SB496</t>
  </si>
  <si>
    <t>SB474</t>
  </si>
  <si>
    <t>SB475</t>
  </si>
  <si>
    <t>SB476</t>
  </si>
  <si>
    <t>SB477</t>
  </si>
  <si>
    <t>SB478</t>
  </si>
  <si>
    <t>SB479</t>
  </si>
  <si>
    <t>SB480</t>
  </si>
  <si>
    <t>SB481</t>
  </si>
  <si>
    <t>SB482</t>
  </si>
  <si>
    <t>SB470</t>
  </si>
  <si>
    <t>SB469</t>
  </si>
  <si>
    <t>SB468</t>
  </si>
  <si>
    <t>SB467</t>
  </si>
  <si>
    <t>SB466</t>
  </si>
  <si>
    <t>SB465</t>
  </si>
  <si>
    <t>SB462</t>
  </si>
  <si>
    <t>SB463</t>
  </si>
  <si>
    <t>SB464</t>
  </si>
  <si>
    <t>SB457</t>
  </si>
  <si>
    <t>SB459</t>
  </si>
  <si>
    <t>SB451</t>
  </si>
  <si>
    <t>SB452</t>
  </si>
  <si>
    <t>SB453</t>
  </si>
  <si>
    <t>SB454</t>
  </si>
  <si>
    <t>SB455</t>
  </si>
  <si>
    <t>SB456</t>
  </si>
  <si>
    <t>SB460</t>
  </si>
  <si>
    <t>SB461</t>
  </si>
  <si>
    <t>SB485</t>
  </si>
  <si>
    <t>SB486</t>
  </si>
  <si>
    <t>SB487</t>
  </si>
  <si>
    <t>SB483</t>
  </si>
  <si>
    <t>SB491</t>
  </si>
  <si>
    <t>SB494</t>
  </si>
  <si>
    <t>SB495</t>
  </si>
  <si>
    <t>SB4101</t>
  </si>
  <si>
    <t>SB4100</t>
  </si>
  <si>
    <t>SB497</t>
  </si>
  <si>
    <t>SB498</t>
  </si>
  <si>
    <t>SB473</t>
  </si>
  <si>
    <t>SB4102</t>
  </si>
  <si>
    <t>SB4103</t>
  </si>
  <si>
    <t>SB4104</t>
  </si>
  <si>
    <t>SB4105</t>
  </si>
  <si>
    <t>SB4106</t>
  </si>
  <si>
    <t>SB4107</t>
  </si>
  <si>
    <t>SB4108</t>
  </si>
  <si>
    <t>SB4109</t>
  </si>
  <si>
    <t>SB4110</t>
  </si>
  <si>
    <t>SB4111</t>
  </si>
  <si>
    <t>SB4112</t>
  </si>
  <si>
    <t>SB4113</t>
  </si>
  <si>
    <t>SB4114</t>
  </si>
  <si>
    <t>SB4115</t>
  </si>
  <si>
    <t>SB4116</t>
  </si>
  <si>
    <t>SB4117</t>
  </si>
  <si>
    <t>SB4118</t>
  </si>
  <si>
    <t>SB4119</t>
  </si>
  <si>
    <t>SB4120</t>
  </si>
  <si>
    <t>SB488</t>
  </si>
  <si>
    <t>SB484</t>
  </si>
  <si>
    <t>PB440</t>
  </si>
  <si>
    <t>PB438</t>
  </si>
  <si>
    <t>PB436</t>
  </si>
  <si>
    <t>PB435</t>
  </si>
  <si>
    <t>PB426</t>
  </si>
  <si>
    <t>PB429</t>
  </si>
  <si>
    <t>PB433</t>
  </si>
  <si>
    <t>PB444</t>
  </si>
  <si>
    <t>PB446</t>
  </si>
  <si>
    <t>PB447</t>
  </si>
  <si>
    <t>PB443</t>
  </si>
  <si>
    <t>PB442</t>
  </si>
  <si>
    <t>PB431</t>
  </si>
  <si>
    <t>PB432</t>
  </si>
  <si>
    <t>SACB412</t>
  </si>
  <si>
    <t>SACB411</t>
  </si>
  <si>
    <t>SABB411</t>
  </si>
  <si>
    <t xml:space="preserve">PABB519 </t>
  </si>
  <si>
    <t>PABB508</t>
  </si>
  <si>
    <t xml:space="preserve">PABB521 </t>
  </si>
  <si>
    <t xml:space="preserve">PABB510 </t>
  </si>
  <si>
    <t xml:space="preserve">PABB513 </t>
  </si>
  <si>
    <t xml:space="preserve">PABB507 </t>
  </si>
  <si>
    <t xml:space="preserve">PABB515 </t>
  </si>
  <si>
    <t xml:space="preserve">PABB518 </t>
  </si>
  <si>
    <t xml:space="preserve">PABB506 </t>
  </si>
  <si>
    <t xml:space="preserve">PABB512 </t>
  </si>
  <si>
    <t xml:space="preserve">PABB504 </t>
  </si>
  <si>
    <t xml:space="preserve">PABB505 </t>
  </si>
  <si>
    <t xml:space="preserve">PABB514 </t>
  </si>
  <si>
    <t xml:space="preserve">PACB516 </t>
  </si>
  <si>
    <t xml:space="preserve">PACB504 </t>
  </si>
  <si>
    <t>PACB518</t>
  </si>
  <si>
    <t>PACB506</t>
  </si>
  <si>
    <t>PACB512</t>
  </si>
  <si>
    <t xml:space="preserve">PACB515 </t>
  </si>
  <si>
    <t xml:space="preserve">PACB505 </t>
  </si>
  <si>
    <t>PACB517</t>
  </si>
  <si>
    <t xml:space="preserve">PACB521 </t>
  </si>
  <si>
    <t xml:space="preserve">PACB508 </t>
  </si>
  <si>
    <t xml:space="preserve">PACB510 </t>
  </si>
  <si>
    <t xml:space="preserve">PACB507 </t>
  </si>
  <si>
    <t>PACB511</t>
  </si>
  <si>
    <t>PB527</t>
  </si>
  <si>
    <t>SABB511</t>
  </si>
  <si>
    <t>SACB511</t>
  </si>
  <si>
    <t>SACB512</t>
  </si>
  <si>
    <t>PB532</t>
  </si>
  <si>
    <t>PB531</t>
  </si>
  <si>
    <t>PB542</t>
  </si>
  <si>
    <t>PB543</t>
  </si>
  <si>
    <t>PB547</t>
  </si>
  <si>
    <t>PB546</t>
  </si>
  <si>
    <t>PB545</t>
  </si>
  <si>
    <t>PB544</t>
  </si>
  <si>
    <t>PB534</t>
  </si>
  <si>
    <t>PB533</t>
  </si>
  <si>
    <t>PB530</t>
  </si>
  <si>
    <t>PB529</t>
  </si>
  <si>
    <t>PB528</t>
  </si>
  <si>
    <t>PB526</t>
  </si>
  <si>
    <t>PB535</t>
  </si>
  <si>
    <t>PB536</t>
  </si>
  <si>
    <t>PB537</t>
  </si>
  <si>
    <t>PB538</t>
  </si>
  <si>
    <t>PB539</t>
  </si>
  <si>
    <t>PB540</t>
  </si>
  <si>
    <t>PB541</t>
  </si>
  <si>
    <t>PACB501</t>
  </si>
  <si>
    <t>PACB502</t>
  </si>
  <si>
    <t>PACB503</t>
  </si>
  <si>
    <t>PACB509</t>
  </si>
  <si>
    <t>PACB513</t>
  </si>
  <si>
    <t>PACB520</t>
  </si>
  <si>
    <t>PACB519</t>
  </si>
  <si>
    <t>PACB514</t>
  </si>
  <si>
    <t>PABB509</t>
  </si>
  <si>
    <t>PABB516</t>
  </si>
  <si>
    <t>PABB520</t>
  </si>
  <si>
    <t>PABB511</t>
  </si>
  <si>
    <t>PABB502</t>
  </si>
  <si>
    <t>PABB503</t>
  </si>
  <si>
    <t>PABB501</t>
  </si>
  <si>
    <t>PABB517</t>
  </si>
  <si>
    <t>SB584</t>
  </si>
  <si>
    <t>SB588</t>
  </si>
  <si>
    <t>SB5120</t>
  </si>
  <si>
    <t>SB5119</t>
  </si>
  <si>
    <t>SB5118</t>
  </si>
  <si>
    <t>SB5117</t>
  </si>
  <si>
    <t>SB5116</t>
  </si>
  <si>
    <t>SB5115</t>
  </si>
  <si>
    <t>SB5114</t>
  </si>
  <si>
    <t>SB5113</t>
  </si>
  <si>
    <t>SB5112</t>
  </si>
  <si>
    <t>SB5111</t>
  </si>
  <si>
    <t>SB5110</t>
  </si>
  <si>
    <t>SB5109</t>
  </si>
  <si>
    <t>SB5108</t>
  </si>
  <si>
    <t>SB5107</t>
  </si>
  <si>
    <t>SB5106</t>
  </si>
  <si>
    <t>SB5105</t>
  </si>
  <si>
    <t>SB5104</t>
  </si>
  <si>
    <t>SB5103</t>
  </si>
  <si>
    <t>SB5102</t>
  </si>
  <si>
    <t>SB573</t>
  </si>
  <si>
    <t>SB598</t>
  </si>
  <si>
    <t>SB597</t>
  </si>
  <si>
    <t>SB5100</t>
  </si>
  <si>
    <t>SB5101</t>
  </si>
  <si>
    <t>SB595</t>
  </si>
  <si>
    <t>SB594</t>
  </si>
  <si>
    <t>SB591</t>
  </si>
  <si>
    <t>SB583</t>
  </si>
  <si>
    <t>SB587</t>
  </si>
  <si>
    <t>SB586</t>
  </si>
  <si>
    <t>SB585</t>
  </si>
  <si>
    <t>SB561</t>
  </si>
  <si>
    <t>SB560</t>
  </si>
  <si>
    <t>SB556</t>
  </si>
  <si>
    <t>SB555</t>
  </si>
  <si>
    <t>SB554</t>
  </si>
  <si>
    <t>SB553</t>
  </si>
  <si>
    <t>SB552</t>
  </si>
  <si>
    <t>SB551</t>
  </si>
  <si>
    <t>SB559</t>
  </si>
  <si>
    <t>SB557</t>
  </si>
  <si>
    <t>SB564</t>
  </si>
  <si>
    <t>SB563</t>
  </si>
  <si>
    <t>SB562</t>
  </si>
  <si>
    <t>SB565</t>
  </si>
  <si>
    <t>SB566</t>
  </si>
  <si>
    <t>SB567</t>
  </si>
  <si>
    <t>SB568</t>
  </si>
  <si>
    <t>SB569</t>
  </si>
  <si>
    <t>SB570</t>
  </si>
  <si>
    <t>SB582</t>
  </si>
  <si>
    <t>SB581</t>
  </si>
  <si>
    <t>SB580</t>
  </si>
  <si>
    <t>SB579</t>
  </si>
  <si>
    <t>SB578</t>
  </si>
  <si>
    <t>SB577</t>
  </si>
  <si>
    <t>SB576</t>
  </si>
  <si>
    <t>SB575</t>
  </si>
  <si>
    <t>SB574</t>
  </si>
  <si>
    <t>SB596</t>
  </si>
  <si>
    <t>SB599</t>
  </si>
  <si>
    <t>SB593</t>
  </si>
  <si>
    <t>SB592</t>
  </si>
  <si>
    <t>SB589</t>
  </si>
  <si>
    <t>SB590</t>
  </si>
  <si>
    <t>SB572</t>
  </si>
  <si>
    <t>SB571</t>
  </si>
  <si>
    <t>SB558</t>
  </si>
  <si>
    <t>SACB501</t>
  </si>
  <si>
    <t>SACB503</t>
  </si>
  <si>
    <t>SACB506</t>
  </si>
  <si>
    <t>SACB505</t>
  </si>
  <si>
    <t>SACB513</t>
  </si>
  <si>
    <t>SACB507</t>
  </si>
  <si>
    <t>SACB510</t>
  </si>
  <si>
    <t>SACB504</t>
  </si>
  <si>
    <t>SACB508</t>
  </si>
  <si>
    <t>SACB509</t>
  </si>
  <si>
    <t>SACB514</t>
  </si>
  <si>
    <t>SACB502</t>
  </si>
  <si>
    <t>SABB503</t>
  </si>
  <si>
    <t>SABB506</t>
  </si>
  <si>
    <t>SABB505</t>
  </si>
  <si>
    <t>SABB513</t>
  </si>
  <si>
    <t>SABB501</t>
  </si>
  <si>
    <t>SABB502</t>
  </si>
  <si>
    <t>SABB504</t>
  </si>
  <si>
    <t>SABB508</t>
  </si>
  <si>
    <t>SABB509</t>
  </si>
  <si>
    <t>SABB512</t>
  </si>
  <si>
    <t>SABB514</t>
  </si>
  <si>
    <t>SABB507</t>
  </si>
  <si>
    <t>SABB510</t>
  </si>
  <si>
    <t>PZ06</t>
  </si>
  <si>
    <t>PZ04</t>
  </si>
  <si>
    <t>PZ15</t>
  </si>
  <si>
    <t>PZ21</t>
  </si>
  <si>
    <t>PZ13</t>
  </si>
  <si>
    <t>PZ09</t>
  </si>
  <si>
    <t>PZ07</t>
  </si>
  <si>
    <t>PZ08</t>
  </si>
  <si>
    <t>PZ01</t>
  </si>
  <si>
    <t>PZ12</t>
  </si>
  <si>
    <t>PZ02</t>
  </si>
  <si>
    <t>PZ16</t>
  </si>
  <si>
    <t>PZ03</t>
  </si>
  <si>
    <t>PZ47</t>
  </si>
  <si>
    <t>PZ44</t>
  </si>
  <si>
    <t>PZ46</t>
  </si>
  <si>
    <t>PZ20</t>
  </si>
  <si>
    <t>PZ18</t>
  </si>
  <si>
    <t>PZ05</t>
  </si>
  <si>
    <t>PZ14</t>
  </si>
  <si>
    <t>PZ19</t>
  </si>
  <si>
    <t>PZ17</t>
  </si>
  <si>
    <t>PZ11</t>
  </si>
  <si>
    <t>PZ10</t>
  </si>
  <si>
    <t>SZ41</t>
  </si>
  <si>
    <t>SZ42</t>
  </si>
  <si>
    <t>SZ36</t>
  </si>
  <si>
    <t>SZ35</t>
  </si>
  <si>
    <t>SZ34</t>
  </si>
  <si>
    <t>SZ29</t>
  </si>
  <si>
    <t>SZ30</t>
  </si>
  <si>
    <t>PB110</t>
  </si>
  <si>
    <t>PB111</t>
  </si>
  <si>
    <t>PB117</t>
  </si>
  <si>
    <t>PB106</t>
  </si>
  <si>
    <t>PB119</t>
  </si>
  <si>
    <t>PB114</t>
  </si>
  <si>
    <t>PB105</t>
  </si>
  <si>
    <t>PB118</t>
  </si>
  <si>
    <t>PB120</t>
  </si>
  <si>
    <t>PB146</t>
  </si>
  <si>
    <t>PB144</t>
  </si>
  <si>
    <t>PB147</t>
  </si>
  <si>
    <t>PB103</t>
  </si>
  <si>
    <t>PB102</t>
  </si>
  <si>
    <t>PB112</t>
  </si>
  <si>
    <t>PB101</t>
  </si>
  <si>
    <t>PB108</t>
  </si>
  <si>
    <t>PB107</t>
  </si>
  <si>
    <t>PB109</t>
  </si>
  <si>
    <t>PB113</t>
  </si>
  <si>
    <t>PB121</t>
  </si>
  <si>
    <t>PB115</t>
  </si>
  <si>
    <t>PB104</t>
  </si>
  <si>
    <t>SB130</t>
  </si>
  <si>
    <t>SB129</t>
  </si>
  <si>
    <t>SB134</t>
  </si>
  <si>
    <t>SB135</t>
  </si>
  <si>
    <t>SB136</t>
  </si>
  <si>
    <t>SB142</t>
  </si>
  <si>
    <t>SB141</t>
  </si>
  <si>
    <t>PB201</t>
  </si>
  <si>
    <t>PB233</t>
  </si>
  <si>
    <t>PB247</t>
  </si>
  <si>
    <t>PB244</t>
  </si>
  <si>
    <t>PB246</t>
  </si>
  <si>
    <t>SB210A</t>
  </si>
  <si>
    <t>P106</t>
  </si>
  <si>
    <t>P110</t>
  </si>
  <si>
    <t>P111</t>
  </si>
  <si>
    <t>P117</t>
  </si>
  <si>
    <t>P119</t>
  </si>
  <si>
    <t>P114</t>
  </si>
  <si>
    <t>P105</t>
  </si>
  <si>
    <t>P118</t>
  </si>
  <si>
    <t>P120</t>
  </si>
  <si>
    <t>P103</t>
  </si>
  <si>
    <t>P116</t>
  </si>
  <si>
    <t>P102</t>
  </si>
  <si>
    <t>P112</t>
  </si>
  <si>
    <t>P101</t>
  </si>
  <si>
    <t>P108</t>
  </si>
  <si>
    <t>P107</t>
  </si>
  <si>
    <t>P109</t>
  </si>
  <si>
    <t>P113</t>
  </si>
  <si>
    <t>P121</t>
  </si>
  <si>
    <t>P115</t>
  </si>
  <si>
    <t>P104</t>
  </si>
  <si>
    <t>S110</t>
  </si>
  <si>
    <t>S113</t>
  </si>
  <si>
    <t>S111</t>
  </si>
  <si>
    <t>S112</t>
  </si>
  <si>
    <t>S114</t>
  </si>
  <si>
    <t>SB310A</t>
  </si>
  <si>
    <t>SB410A</t>
  </si>
  <si>
    <t>SB510A</t>
  </si>
  <si>
    <t>PB343A</t>
  </si>
  <si>
    <t>PB346</t>
  </si>
  <si>
    <t>PB355</t>
  </si>
  <si>
    <t>PB356</t>
  </si>
  <si>
    <t>PB354</t>
  </si>
  <si>
    <t>PB353</t>
  </si>
  <si>
    <t>PB352</t>
  </si>
  <si>
    <t>PB351</t>
  </si>
  <si>
    <t>PB349</t>
  </si>
  <si>
    <t>PB330</t>
  </si>
  <si>
    <t>PB339</t>
  </si>
  <si>
    <t>PB335</t>
  </si>
  <si>
    <t>PB341</t>
  </si>
  <si>
    <t>PB326</t>
  </si>
  <si>
    <t>PB328</t>
  </si>
  <si>
    <t>PB543A</t>
  </si>
  <si>
    <t>PB456</t>
  </si>
  <si>
    <t>PB455</t>
  </si>
  <si>
    <t>PB454</t>
  </si>
  <si>
    <t>PB453</t>
  </si>
  <si>
    <t>PB452</t>
  </si>
  <si>
    <t>PB430</t>
  </si>
  <si>
    <t>PB428</t>
  </si>
  <si>
    <t>PB439</t>
  </si>
  <si>
    <t>PB441</t>
  </si>
  <si>
    <t>PB448</t>
  </si>
  <si>
    <t>PB449</t>
  </si>
  <si>
    <t>PB450</t>
  </si>
  <si>
    <t>PB451</t>
  </si>
  <si>
    <t>PB437A</t>
  </si>
  <si>
    <t>PB537A</t>
  </si>
  <si>
    <t>PB551</t>
  </si>
  <si>
    <t>PB550</t>
  </si>
  <si>
    <t>PB549</t>
  </si>
  <si>
    <t>PB548</t>
  </si>
  <si>
    <t>PB552</t>
  </si>
  <si>
    <t>PB553</t>
  </si>
  <si>
    <t>PB554</t>
  </si>
  <si>
    <t>PB555</t>
  </si>
  <si>
    <t>PB556</t>
  </si>
  <si>
    <t>BLOCK</t>
  </si>
  <si>
    <t>YAPI ELEMAN TUR</t>
  </si>
  <si>
    <t>PERDE</t>
  </si>
  <si>
    <t>BLOCK2</t>
  </si>
  <si>
    <t>TOPLAM</t>
  </si>
  <si>
    <t>KİRİŞ</t>
  </si>
  <si>
    <t>DÖŞEME</t>
  </si>
  <si>
    <t>BİRİM AĞIRLIĞI KG/M²</t>
  </si>
  <si>
    <t>KAT ALANI</t>
  </si>
  <si>
    <t>MİKTARI</t>
  </si>
  <si>
    <t>BİRİMİ</t>
  </si>
  <si>
    <r>
      <rPr>
        <sz val="11"/>
        <color theme="1"/>
        <rFont val="Calibri"/>
        <family val="2"/>
        <charset val="162"/>
      </rPr>
      <t>Ø</t>
    </r>
    <r>
      <rPr>
        <sz val="11"/>
        <color theme="1"/>
        <rFont val="Calibri"/>
        <family val="2"/>
        <scheme val="minor"/>
      </rPr>
      <t>8</t>
    </r>
  </si>
  <si>
    <t>Ø10</t>
  </si>
  <si>
    <t>Ø12</t>
  </si>
  <si>
    <t>Ø14</t>
  </si>
  <si>
    <t>Ø16</t>
  </si>
  <si>
    <t>Ø18</t>
  </si>
  <si>
    <t>Ø20</t>
  </si>
  <si>
    <t>Ø22</t>
  </si>
  <si>
    <t>Ø24</t>
  </si>
  <si>
    <t>Ø26</t>
  </si>
  <si>
    <t>TON</t>
  </si>
  <si>
    <t>.KAT</t>
  </si>
  <si>
    <t>ZEMİN KAT</t>
  </si>
  <si>
    <t>. BODRUM KAT</t>
  </si>
  <si>
    <t>T</t>
  </si>
  <si>
    <t>ELEMAN</t>
  </si>
  <si>
    <t>DONATI/BETON</t>
  </si>
  <si>
    <t>Column1</t>
  </si>
  <si>
    <t>HANDLE</t>
  </si>
  <si>
    <t>TYPE_NAME</t>
  </si>
  <si>
    <t>TUR_MALZEME</t>
  </si>
  <si>
    <t>TUR_YAPI_ELEMANI</t>
  </si>
  <si>
    <t>POZ_TEXT</t>
  </si>
  <si>
    <t>HESAP_TURU</t>
  </si>
  <si>
    <t>METRAJ_BETON</t>
  </si>
  <si>
    <t>METRAJ_KALIP</t>
  </si>
  <si>
    <t>METRAJ_DONATI</t>
  </si>
  <si>
    <t>POZ_CIZIM</t>
  </si>
  <si>
    <t>KATSAYI_ACIKLAMASI</t>
  </si>
  <si>
    <t>MINHA_KATSAYI</t>
  </si>
  <si>
    <t>POZ_HAKEDIS</t>
  </si>
  <si>
    <t>{B8945C0B-CB16-DC6E-B1E5-8C19749A44CC}</t>
  </si>
  <si>
    <t>{9FE3AF48-2FA0-922C-9146-5EF6422A66B5}</t>
  </si>
  <si>
    <t>{933917E4-C64E-9961-AAED-08E6A8875641}</t>
  </si>
  <si>
    <t>{4F165727-4982-EA86-8C7B-9C03125208A8}</t>
  </si>
  <si>
    <t>{C13A752B-E81B-6773-9193-E174DB4A4105}</t>
  </si>
  <si>
    <t>{C4474517-3D9B-E581-A6E2-E95273F2058E}</t>
  </si>
  <si>
    <t>{86DCABF5-76A3-68C8-9839-7AD65428395D}</t>
  </si>
  <si>
    <t>{73AB9C2C-3E11-C672-831B-8837BB6EB1AB}</t>
  </si>
  <si>
    <t>{0664FCA6-B457-E2A5-8316-E87F3664828E}</t>
  </si>
  <si>
    <t>{8EA7A1BB-7235-C18B-A5FC-AED62ECA6032}</t>
  </si>
  <si>
    <t>{8624AD73-D65C-374D-A66D-9E85D44350BD}</t>
  </si>
  <si>
    <t>{4B6CB716-5B5C-29E4-B2F9-9E94D17B4668}</t>
  </si>
  <si>
    <t>{4931D2AE-3ED7-7CD6-9562-913A83F7064B}</t>
  </si>
  <si>
    <t>{DC320263-FD9B-240C-AC57-8C8335958691}</t>
  </si>
  <si>
    <t>{83EEFD6C-F43A-05A2-8468-54C566D6BA6E}</t>
  </si>
  <si>
    <t>{A839B7E4-AD46-04FB-A948-CD18617A76EF}</t>
  </si>
  <si>
    <t>{98913402-688C-1615-A895-EC96B214BE5A}</t>
  </si>
  <si>
    <t>{C1C739EE-A0AE-0E14-AC11-8568B75169B9}</t>
  </si>
  <si>
    <t>{AC6CBAB3-C14E-C334-B44B-ACB5CBD35853}</t>
  </si>
  <si>
    <t>{9921ADA6-37FC-678A-8AD5-26C56B7B8341}</t>
  </si>
  <si>
    <t>{F495D5C3-5177-9052-9B9E-C893E599CBAB}</t>
  </si>
  <si>
    <t>{4888465F-8970-62A2-9619-B765B31D17BB}</t>
  </si>
  <si>
    <t>{C37DC675-4C88-91B4-84E5-A56533694A99}</t>
  </si>
  <si>
    <t>{1124694D-D860-42AF-94D2-999AD16C4A6D}</t>
  </si>
  <si>
    <t>{6D3BD3FE-D8A7-2A9D-9181-674F0A980B5F}</t>
  </si>
  <si>
    <t>{455549B4-99FE-4CC6-A772-F39A2ABC6179}</t>
  </si>
  <si>
    <t>{16225F94-6717-7E43-A586-41A58D696122}</t>
  </si>
  <si>
    <t>{2B421AD8-CF81-954A-963D-2698B250CE43}</t>
  </si>
  <si>
    <t>{E3655F98-2D0C-B4E7-A639-87AB12218E35}</t>
  </si>
  <si>
    <t>{D73D12ED-CF4A-9F61-B249-58E8EB6B9711}</t>
  </si>
  <si>
    <t>{5659372F-41CB-4CDF-97EE-8D96CBD2CAED}</t>
  </si>
  <si>
    <t>{CC7B8257-DD6E-8F7C-91D9-DCCE1C341EF4}</t>
  </si>
  <si>
    <t>{8533299D-13A7-4D5F-9CC9-59A91D12576D}</t>
  </si>
  <si>
    <t>{1D41C12A-4D33-8992-B651-D76E481C7862}</t>
  </si>
  <si>
    <t>{B3356B27-C9C4-198A-992E-6C271BD4680A}</t>
  </si>
  <si>
    <t>{F1C1EFAA-33FA-D224-85E4-BC1CC329197E}</t>
  </si>
  <si>
    <t>{3494510E-B677-D6B6-9431-CC56FA7D52E8}</t>
  </si>
  <si>
    <t>{C95E653C-D2E9-DB58-A2C6-811DF0AE267E}</t>
  </si>
  <si>
    <t>{3CA31E7A-10E3-D734-AD45-DD693E40596A}</t>
  </si>
  <si>
    <t>{BB3143F3-AE44-CB62-A24D-A78304E1D1B4}</t>
  </si>
  <si>
    <t>{E197D7CC-198C-6F2A-AB7F-D3A4DB6192A5}</t>
  </si>
  <si>
    <t>{1989DE32-BC5D-C696-A79C-54D422438E64}</t>
  </si>
  <si>
    <t>{A3A51E4A-F657-B4DC-9234-F05B45257E1B}</t>
  </si>
  <si>
    <t>{19AC6B3E-514A-2D27-B7F6-BB32AFC964B4}</t>
  </si>
  <si>
    <t>{A93ECA17-1AC7-089D-9495-8AA2AECE25B4}</t>
  </si>
  <si>
    <t>{EEDE3E2C-BE7E-3769-85B1-41D3CFC7A415}</t>
  </si>
  <si>
    <t>{475A6D77-9AF1-8193-97F9-B4DD5D83D7F0}</t>
  </si>
  <si>
    <t>{FD437A4E-3A1D-1772-851E-F909B692A39D}</t>
  </si>
  <si>
    <t>{8E692BBD-CA47-912E-9D93-D3517596EB15}</t>
  </si>
  <si>
    <t>{694E64EB-E75C-11B3-9C35-47EAC75D9580}</t>
  </si>
  <si>
    <t>{D782391F-EDDE-6D67-BC96-2A20595A8437}</t>
  </si>
  <si>
    <t>{76F55F44-4A8E-7953-8C77-51E9475DBD32}</t>
  </si>
  <si>
    <t>{7227DAC1-39FC-39AE-A867-CE9E2DE6F6A9}</t>
  </si>
  <si>
    <t>{67BA80AD-57E8-7384-AB18-784A5AC542C5}</t>
  </si>
  <si>
    <t>{946D5315-E0E3-3939-A42A-220337AB75BF}</t>
  </si>
  <si>
    <t>{73C3293C-72BC-53AA-BC3D-C21143197490}</t>
  </si>
  <si>
    <t>{7189E74F-57E7-C24C-8314-6B9DC9BF459E}</t>
  </si>
  <si>
    <t>{EB528145-ED31-6CEA-944B-B2B2475DAAD5}</t>
  </si>
  <si>
    <t>{5DCCDB86-A23C-161B-9B76-CC961875A98A}</t>
  </si>
  <si>
    <t>{15ABCA1A-EFA8-B497-A554-7D51AAC717C8}</t>
  </si>
  <si>
    <t>{8D8D622B-2416-59D9-BF87-993D6802C7C7}</t>
  </si>
  <si>
    <t>{140468C1-AA47-CDD7-95CD-3653A0B8DEAE}</t>
  </si>
  <si>
    <t>{34DEB154-01BA-E2EA-A499-17C9DCA91298}</t>
  </si>
  <si>
    <t>{3BAF60CC-8441-AC1B-B7CA-32C98B7555BB}</t>
  </si>
  <si>
    <t>{96153A63-9E7B-E274-9CE2-7A8CD9BE9D42}</t>
  </si>
  <si>
    <t>{C1C22541-AEFA-A65A-BFAE-B41B7333CE43}</t>
  </si>
  <si>
    <t>{1775049D-207E-BDC8-9CA3-E5ACA466BDF8}</t>
  </si>
  <si>
    <t>{E7BECB72-5FA7-1D16-929F-116AC8266E89}</t>
  </si>
  <si>
    <t>{CB416127-C916-893C-A923-EC7C5DE4A70E}</t>
  </si>
  <si>
    <t>{13BAB8A5-C97B-2654-92DF-6C0CB1907AA2}</t>
  </si>
  <si>
    <t>{17BDA544-DD77-99C4-9785-74315D9BADAA}</t>
  </si>
  <si>
    <t>{47E92D1C-52BB-F687-95B4-192480B73511}</t>
  </si>
  <si>
    <t>{1E1F0537-A2E6-21D4-A82C-F11CC5A2F51E}</t>
  </si>
  <si>
    <t>{D9AF41ED-3BA9-0EE4-9D7F-3D2579EED2DA}</t>
  </si>
  <si>
    <t>{1589B446-5AA6-75BE-A24D-A565E94BD19E}</t>
  </si>
  <si>
    <t>{2C3F558B-8A8B-669D-8147-3C15B259C663}</t>
  </si>
  <si>
    <t>{6D61F7B4-39EB-C8A9-A71C-B65D2ECA8660}</t>
  </si>
  <si>
    <t>{45CE9E1A-B495-7FF9-A26E-39579D4D16DD}</t>
  </si>
  <si>
    <t>{3EE921C5-8519-50C7-8DCD-784A896448C5}</t>
  </si>
  <si>
    <t>{869162ED-EA19-5E3B-B61A-783E5EED147F}</t>
  </si>
  <si>
    <t>{BA6657AD-7046-6F6D-87C5-1E4E6B6B5B04}</t>
  </si>
  <si>
    <t>{35EAD33B-733D-6796-9FAD-4EC13B9E059B}</t>
  </si>
  <si>
    <t>{55ECEBA1-5EB3-3BCE-8A45-DCBE1B16F45E}</t>
  </si>
  <si>
    <t>{851D5535-8155-CE5E-934C-CE6167732D66}</t>
  </si>
  <si>
    <t>{33EE1403-66B5-064F-B864-18DFAB8675EA}</t>
  </si>
  <si>
    <t>{BA300D31-6994-C7B9-854B-7D5335D1B123}</t>
  </si>
  <si>
    <t>{989214E8-D881-16E4-9784-E3E47021E32A}</t>
  </si>
  <si>
    <t>{29A52E61-5E4D-B6F8-AACE-5ECBD909F217}</t>
  </si>
  <si>
    <t>{B92A30B4-197A-9D20-8ADA-A321CD2AB223}</t>
  </si>
  <si>
    <t>{D5920C2A-86A7-BF62-A439-C61DA8243775}</t>
  </si>
  <si>
    <t>{D8CB9AAB-2FA5-E117-A59A-9BB9D7B62637}</t>
  </si>
  <si>
    <t>{4259DD81-43F4-2639-B9BF-F86DC7728382}</t>
  </si>
  <si>
    <t>{5BD9A9E2-6C65-44FE-9C28-E113E327539D}</t>
  </si>
  <si>
    <t>{841EE3E8-C978-3E91-BC85-38E197586A82}</t>
  </si>
  <si>
    <t>{46988ECB-16ED-CB39-A498-D54F32B49C97}</t>
  </si>
  <si>
    <t>{EE277285-6D67-1DEF-B1EF-BB193EEBD0C7}</t>
  </si>
  <si>
    <t>{EB3C807C-6E85-DAEB-904D-CF95FAAE375A}</t>
  </si>
  <si>
    <t>{B7A7BEAA-5406-2657-8C32-C50BE18D5878}</t>
  </si>
  <si>
    <t>{AF08D148-AB7C-A569-A46C-C2667F4B573A}</t>
  </si>
  <si>
    <t>{31F2EC8D-C088-8C3C-A28E-A9FC1265F8C7}</t>
  </si>
  <si>
    <t>{A732C573-1FE9-81D7-9449-40D7F5AE406A}</t>
  </si>
  <si>
    <t>{8F5A5F52-0542-85A3-B63C-8B3EB6B51329}</t>
  </si>
  <si>
    <t>{360B8131-EE30-9098-8418-6E3CBF3B462E}</t>
  </si>
  <si>
    <t>{08E64C5A-5876-74FF-9B7D-A00850C2CCA2}</t>
  </si>
  <si>
    <t>{71BA67D6-7E84-27D1-A91D-63B9E3279CBB}</t>
  </si>
  <si>
    <t>{DC19D6DC-ED4A-8C75-A887-6B9AF5DD8995}</t>
  </si>
  <si>
    <t>{B9939D96-E239-79D5-B69B-8EA3D3A57865}</t>
  </si>
  <si>
    <t>{6407722B-1802-E359-AEBC-D13B083E6C46}</t>
  </si>
  <si>
    <t>{56D768A5-9C64-CCE9-9EB8-275CC31A3C50}</t>
  </si>
  <si>
    <t>{CEE4435B-FCE0-FBCD-9341-552EAEF8BBDA}</t>
  </si>
  <si>
    <t>{6ACC1957-A467-5431-88E6-60CAF898EDDE}</t>
  </si>
  <si>
    <t>{64239DC1-EE5A-D938-B969-2B982C8DB9A5}</t>
  </si>
  <si>
    <t>{39A7C6D1-5A78-72FF-954A-8D8096761146}</t>
  </si>
  <si>
    <t>{56E996BF-4363-E2BC-A75A-79CBC413B9DA}</t>
  </si>
  <si>
    <t>{179AD375-04CA-4C89-9A28-C3920105A8AA}</t>
  </si>
  <si>
    <t>{E96A8F5A-1B60-589E-BD56-812CBADCD1CE}</t>
  </si>
  <si>
    <t>{38FA8278-D6B3-1814-ACA4-85646C6B287E}</t>
  </si>
  <si>
    <t>{62EABEF7-BE84-6122-B3B3-A6A0542F73A5}</t>
  </si>
  <si>
    <t>{D10A191E-1474-26E2-8E32-E8190CDBA5B8}</t>
  </si>
  <si>
    <t>{F3CC67D9-6023-5E8B-ABA3-2EC9C33EB4C2}</t>
  </si>
  <si>
    <t>{45E0AC8C-0132-BD37-95D5-3FE815B974EA}</t>
  </si>
  <si>
    <t>{0226CC34-5362-561D-B97A-1DAD5D3DE859}</t>
  </si>
  <si>
    <t>{A80EAE15-D252-1F58-9313-9E32EA3AD728}</t>
  </si>
  <si>
    <t>{A24A244B-DA94-CC0D-915D-C79E4771548F}</t>
  </si>
  <si>
    <t>{5D7934ED-DAE7-6268-9DED-7A2CB18123A7}</t>
  </si>
  <si>
    <t>{376DB144-3CFC-C59F-A782-8ED3C33C29A8}</t>
  </si>
  <si>
    <t>{9B969178-4E65-F8BC-A8CA-E7FACB036CCA}</t>
  </si>
  <si>
    <t>{D6C3C792-9CC2-B317-BF59-999C36B4AE17}</t>
  </si>
  <si>
    <t>{849729CA-63E1-1798-97DD-58F15ED2F6B7}</t>
  </si>
  <si>
    <t>{E2B08B59-3D55-CA98-9D08-2930A43C27D2}</t>
  </si>
  <si>
    <t>{8BC1E147-7ABE-D23E-9E69-E2639F5425BF}</t>
  </si>
  <si>
    <t>{AE7840CC-75BC-3196-97B3-85C28FE9C66A}</t>
  </si>
  <si>
    <t>{C7576C13-A911-BBD6-82A4-D775D1AC1D09}</t>
  </si>
  <si>
    <t>{413E3A42-755B-4836-BDCD-EEA6FE2ED0C5}</t>
  </si>
  <si>
    <t>{899EAF72-454C-CAB0-96D0-8D8C561F22E7}</t>
  </si>
  <si>
    <t>{1C37AEEC-8465-36AB-977C-9A205420A877}</t>
  </si>
  <si>
    <t>{26AA1DB8-9F76-6122-BD42-18AA54D178AD}</t>
  </si>
  <si>
    <t>{35B7C11F-D42E-4D4B-96E3-CD54B4126493}</t>
  </si>
  <si>
    <t>{A3EFBB1A-CEF0-B34F-AD2D-BC451F546360}</t>
  </si>
  <si>
    <t>{EE03D3E0-CABB-A448-9085-CA968347475D}</t>
  </si>
  <si>
    <t>{73921CCA-3410-157C-9AB8-CB80BB9D1684}</t>
  </si>
  <si>
    <t>{AD6C3BC2-799E-BBE6-9867-C52AF5F6A52B}</t>
  </si>
  <si>
    <t>{C9E4452D-06F9-AADD-8643-9BAEAB02D73B}</t>
  </si>
  <si>
    <t>{75F90DE8-37DD-A87A-82EC-13454D61A21E}</t>
  </si>
  <si>
    <t>{EC2B7958-88EF-B9C5-A705-410615C4F9BC}</t>
  </si>
  <si>
    <t>{AA2C8C77-46CC-B017-924A-E72990DBA26D}</t>
  </si>
  <si>
    <t>{1D8B1C9D-ED27-9379-8040-1DB94A389F4A}</t>
  </si>
  <si>
    <t>{810A1DC4-DAAE-3623-ACA4-861C528BC87A}</t>
  </si>
  <si>
    <t>{72494433-8AF4-6C3C-A538-472C62742E38}</t>
  </si>
  <si>
    <t>{4CE7B412-49B7-3DCF-B56D-3441B6A3698A}</t>
  </si>
  <si>
    <t>{5DA7537A-839A-8A24-9A14-2173BCD9ABAA}</t>
  </si>
  <si>
    <t>{2227E485-B53C-2A52-80CA-230BE296AAB1}</t>
  </si>
  <si>
    <t>{05097C89-3B4D-1192-A434-EFF3919C79E5}</t>
  </si>
  <si>
    <t>{64DEC181-7360-321D-A1E0-9981478BED62}</t>
  </si>
  <si>
    <t>{BB75E6B3-C733-73CC-B5BE-D6DD32F3EB4D}</t>
  </si>
  <si>
    <t>{5760AF39-B677-A727-9C31-CA23EBA458C1}</t>
  </si>
  <si>
    <t>{A55D034C-9BBD-C416-9307-4979C33E27F5}</t>
  </si>
  <si>
    <t>{20E0C4E4-C4B6-BEC2-B6C2-190833553D13}</t>
  </si>
  <si>
    <t>{25D7E768-CB11-6A83-A141-4DE999956F32}</t>
  </si>
  <si>
    <t>{12B351C3-EE7F-AB63-9206-AA6361A2B29B}</t>
  </si>
  <si>
    <t>{6145E66B-AA72-7888-B3B1-3591E85A0847}</t>
  </si>
  <si>
    <t>{611D9B3B-6BD9-B32C-8313-B398A91F398E}</t>
  </si>
  <si>
    <t>{9CCC4679-7D34-5248-8DAA-46A4E3A23779}</t>
  </si>
  <si>
    <t>{6122D851-6D25-3834-9F3A-95DB41A2D731}</t>
  </si>
  <si>
    <t>{2AB048E7-787C-3B18-8543-B368FFDF3EEB}</t>
  </si>
  <si>
    <t>{47A28BEA-1AC7-2CAC-899A-8B24B9A0CB2D}</t>
  </si>
  <si>
    <t>{A100002A-3723-3C8C-94DC-C77C8218E633}</t>
  </si>
  <si>
    <t>{D3B05DE3-C15D-C28B-B49B-AAAECAD3CE3E}</t>
  </si>
  <si>
    <t>{5FED6BD8-3661-E53D-87C5-EB6DC11B69A7}</t>
  </si>
  <si>
    <t>{65B4129E-B869-6D26-9DB3-833DE6DD715D}</t>
  </si>
  <si>
    <t>{532E3898-D683-E3E8-8752-48917954EA97}</t>
  </si>
  <si>
    <t>{A80A28DD-AD53-C2EC-A04D-A6F36F1986A9}</t>
  </si>
  <si>
    <t>{7B89E263-A945-73D7-9896-63890FC9382E}</t>
  </si>
  <si>
    <t>{939ED717-3CDA-9D28-A1E5-4DC26D05CEE6}</t>
  </si>
  <si>
    <t>{7A0ADBF2-C4D5-38C8-A8C9-3AE5E75D5E48}</t>
  </si>
  <si>
    <t>{8C6DD55C-BEC4-2710-9A05-0D1C2883AC4E}</t>
  </si>
  <si>
    <t>{2956C74E-7658-5C17-9428-BB504D36AB11}</t>
  </si>
  <si>
    <t>{BA8887E1-6833-AF07-81C4-39F7C3E852D8}</t>
  </si>
  <si>
    <t>{BDA1E88C-E113-1308-BCC8-5B1C367774DC}</t>
  </si>
  <si>
    <t>{27F555BB-864B-2391-9C4D-7C7A3524DDCF}</t>
  </si>
  <si>
    <t>{4C32A2AE-3306-3E8B-B489-7BA425D3A96B}</t>
  </si>
  <si>
    <t>{1362981D-B5D2-332A-AC2A-06DE317CC7C7}</t>
  </si>
  <si>
    <t>{F756EB21-BA61-E496-90BE-E152D6913C1D}</t>
  </si>
  <si>
    <t>{768FB212-6E42-77F8-9CF8-313671DFCD55}</t>
  </si>
  <si>
    <t>{DBBDBFD8-4E27-9F77-AD87-B8957E1A7ED6}</t>
  </si>
  <si>
    <t>{A482E8DC-B8BF-434C-910C-5EA63AA125BA}</t>
  </si>
  <si>
    <t>{3C9B3128-369C-6582-9228-07923174A529}</t>
  </si>
  <si>
    <t>{D1AC7DC3-058D-CA6D-9D8A-9682B024F23C}</t>
  </si>
  <si>
    <t>{2E45A316-9305-88F9-A1C4-1FAD4332012B}</t>
  </si>
  <si>
    <t>{5235A619-6AD2-637D-96B6-592D366EA70F}</t>
  </si>
  <si>
    <t>{E6FC5BF5-D995-4D13-9CD1-361BE769D810}</t>
  </si>
  <si>
    <t>{596DA7E2-4AFF-3EC2-AFD4-AC9DE2C36967}</t>
  </si>
  <si>
    <t>{E7F87D28-2C91-E9F2-8B71-90EE725B5E3B}</t>
  </si>
  <si>
    <t>{78AC82EE-5CB8-25A6-AD68-8799446202EB}</t>
  </si>
  <si>
    <t>{A7F59B76-145B-676A-833B-36C34266E7BC}</t>
  </si>
  <si>
    <t>{8E272550-98C7-78AA-BD38-47E3431A1434}</t>
  </si>
  <si>
    <t>{59D4F2B4-65DB-3BAC-9A11-AD22A33E6F7B}</t>
  </si>
  <si>
    <t>{84CA17CC-D738-877A-B663-3F98EE64BC9A}</t>
  </si>
  <si>
    <t>{9B8D59AF-5B6E-5D4C-8DF2-DF7E734B1ED8}</t>
  </si>
  <si>
    <t>{DCCB9D97-3E2E-963A-8B5B-84ED9B853C50}</t>
  </si>
  <si>
    <t>{B336D7AB-FB19-227D-9D42-202DD5C12939}</t>
  </si>
  <si>
    <t>{AB7C0A15-01EE-E84D-9146-88378CCFBA9B}</t>
  </si>
  <si>
    <t>{1431EDDC-BA3F-CC94-A127-A3532E22D3BF}</t>
  </si>
  <si>
    <t>{4713845A-83BC-B3C8-AA66-72A9E67888BE}</t>
  </si>
  <si>
    <t>{B2A3A287-B905-91D4-99C3-BB5272649FB1}</t>
  </si>
  <si>
    <t>{D1C25BBB-E9CA-5A1F-9BF0-74871DA4EBEE}</t>
  </si>
  <si>
    <t>{11E067EE-5EBD-C382-9C9B-9E6F35E97361}</t>
  </si>
  <si>
    <t>{BEEDC77A-777E-D165-9947-E21535C6286F}</t>
  </si>
  <si>
    <t>{454C5257-BEAD-97C2-8EA4-71AE89F8C113}</t>
  </si>
  <si>
    <t>{23AA1BCD-71EB-BBEE-A781-117791126285}</t>
  </si>
  <si>
    <t>{A3CAB6E5-2B09-42F6-A260-9584B6B3DEDC}</t>
  </si>
  <si>
    <t>{16D6A85F-CD6E-6F4E-A5B4-3AA15E3C8744}</t>
  </si>
  <si>
    <t>{D7A486C4-C336-A01E-8117-BDAD57D7D48E}</t>
  </si>
  <si>
    <t>{A981D558-2D1C-9116-8BD9-955FCC976A2D}</t>
  </si>
  <si>
    <t>{F83D8935-2BBF-367D-92CB-A4CD39EE1F38}</t>
  </si>
  <si>
    <t>{31495762-48D2-647E-806E-EE40EC8BC7D8}</t>
  </si>
  <si>
    <t>{AF574428-E112-1031-A363-59D1511F6867}</t>
  </si>
  <si>
    <t>{C2364391-7112-1DCD-B778-AAC7D43BC4DB}</t>
  </si>
  <si>
    <t>{13663AF3-5582-626B-B84F-D42BE18EF16D}</t>
  </si>
  <si>
    <t>{CFA8EC58-EA02-E135-8469-DC17E6DBC448}</t>
  </si>
  <si>
    <t>{859D6FE9-BC43-8F62-B696-87C34DA12F82}</t>
  </si>
  <si>
    <t>{7EE687CD-09D5-121A-AB76-D86666B0EA63}</t>
  </si>
  <si>
    <t>{3A42383E-4C89-9D57-B09A-A62A9BA927E6}</t>
  </si>
  <si>
    <t>{14326744-D3DF-E572-B1C3-D407692D8B71}</t>
  </si>
  <si>
    <t>{7787D816-3898-EE91-9A91-66563DCC3BFE}</t>
  </si>
  <si>
    <t>{B1B2A1EE-B955-9ECD-98B3-313E5346DBA6}</t>
  </si>
  <si>
    <t>{6EA2A4D5-C4B6-C952-98CC-1AB9484C81C0}</t>
  </si>
  <si>
    <t>{DCD7B713-E37A-6254-A68B-052F58601E65}</t>
  </si>
  <si>
    <t>{66F4BFA0-6334-6EDD-8E72-E7891F517BAD}</t>
  </si>
  <si>
    <t>{98A8B0E4-9183-9328-AE60-A32EBBBD89C3}</t>
  </si>
  <si>
    <t>{B0A47DD9-1938-F46A-B2D6-2018C85A3EDC}</t>
  </si>
  <si>
    <t>{3998EDB7-28C3-66AC-9594-5160B2945E23}</t>
  </si>
  <si>
    <t>{721504A5-4B05-DD29-843B-196CC56DFEAF}</t>
  </si>
  <si>
    <t>{F4BA95CE-BE7D-2E08-AC6B-4F478E47E3AA}</t>
  </si>
  <si>
    <t>{1E4AA559-1DDE-3E61-ABC6-D7F85AD01F4B}</t>
  </si>
  <si>
    <t>{2B64095E-96D8-E28C-AB0B-B5D886DA69AB}</t>
  </si>
  <si>
    <t>{9AB8A617-C41A-4C73-9ACB-CDE18CE5B5F3}</t>
  </si>
  <si>
    <t>{E5D860AC-0326-236E-A5B7-E588CBA1175B}</t>
  </si>
  <si>
    <t>{79843B35-B1BB-6A86-868E-2198B0DF35EC}</t>
  </si>
  <si>
    <t>{935BFBDB-4A9B-E6E2-ABC2-4479B50131FD}</t>
  </si>
  <si>
    <t>{CFEFA7E6-1A46-BBDB-8233-342537D5C189}</t>
  </si>
  <si>
    <t>{7A11116E-8E8B-AE5B-A562-C5E2842CF8C7}</t>
  </si>
  <si>
    <t>{E1502E7D-13DD-95A9-A22D-1CD92858ADEF}</t>
  </si>
  <si>
    <t>{AE5DD35B-151B-72DD-A4D8-EC336E39B41B}</t>
  </si>
  <si>
    <t>{12C90521-FFC6-3A32-B972-3C09C55E1F62}</t>
  </si>
  <si>
    <t>{85659705-319E-A2CE-8D7B-CE83A779951D}</t>
  </si>
  <si>
    <t>{75B07F23-1435-CFCA-9D84-A9C9734A5A35}</t>
  </si>
  <si>
    <t>{4F7B91A1-1649-8560-965D-BF258353F2E3}</t>
  </si>
  <si>
    <t>{6147C1C7-947C-A8A7-9398-C68D5541928D}</t>
  </si>
  <si>
    <t>{34C50491-196E-3DC7-A0D4-E24C46D71D1D}</t>
  </si>
  <si>
    <t>{17B43E44-C4C2-090A-ABC2-D86AB1A63ABD}</t>
  </si>
  <si>
    <t>{75A534E9-5E34-0168-B133-9B3E236D1C94}</t>
  </si>
  <si>
    <t>{CC58EACB-E767-262A-BC86-12B3D8AD68EA}</t>
  </si>
  <si>
    <t>{685F5600-29FC-3157-AA9C-2F2E5E3733D8}</t>
  </si>
  <si>
    <t>{B55A4AB1-4293-4449-99E7-B8ABE29B6E88}</t>
  </si>
  <si>
    <t>{4F09AD27-BDDC-13E7-9457-A2612D79D310}</t>
  </si>
  <si>
    <t>{45FC724A-E988-95AB-A65A-FF884E9373A9}</t>
  </si>
  <si>
    <t>{31E58E64-5037-BB7D-BEA5-8639C388237D}</t>
  </si>
  <si>
    <t>{8084B5AB-5F9A-7D86-88E4-3B9D15E9C794}</t>
  </si>
  <si>
    <t>{8E691C39-5442-9E1C-AFCA-D2CB92876556}</t>
  </si>
  <si>
    <t>{CA445826-A9ED-133B-82F7-8E1EA7E2B1AB}</t>
  </si>
  <si>
    <t>{8EA78CAB-CD3F-CE19-AA1B-077CB1CACEDD}</t>
  </si>
  <si>
    <t>{57519DF1-2BC7-A7D1-87B8-4F3E3BC18303}</t>
  </si>
  <si>
    <t>{73E4413F-1155-A1A8-A4AC-3B6E7285A357}</t>
  </si>
  <si>
    <t>{E43D5820-2ABA-EE32-A04A-BD98149EA382}</t>
  </si>
  <si>
    <t>{42F34C17-1BBF-4F65-AE96-05723E87EDAA}</t>
  </si>
  <si>
    <t>{1CCA2BF2-BDC5-DBB4-B755-19F34069CC19}</t>
  </si>
  <si>
    <t>{CE54AB27-8D9A-8775-A617-C244A5C436E7}</t>
  </si>
  <si>
    <t>{D632D091-D7B2-37A3-A87C-317CCA671C5E}</t>
  </si>
  <si>
    <t>{AD139E86-37FB-BE95-BA35-1AB51CE64776}</t>
  </si>
  <si>
    <t>{8498CA21-DAE6-2444-88F3-5537E8EEC886}</t>
  </si>
  <si>
    <t>{F5726888-4D35-3AE8-9E55-E51AC8237598}</t>
  </si>
  <si>
    <t>{5B414DE6-DB76-E7BA-991D-CC78FB3233D5}</t>
  </si>
  <si>
    <t>{16B64E62-037B-3EC3-96AB-B398FDBDE584}</t>
  </si>
  <si>
    <t>{91716E34-2EB5-D45A-B2E0-BA832A7580BD}</t>
  </si>
  <si>
    <t>{37238466-AB04-DD79-977B-A982DEEAF98B}</t>
  </si>
  <si>
    <t>{777C813F-06E8-3F58-B3ED-73AC98ED2436}</t>
  </si>
  <si>
    <t>{9BFC5CB9-8C22-9D1F-94F9-1C2BC11ED6D4}</t>
  </si>
  <si>
    <t>{3276D92C-A852-2CE7-A44C-4A18B8ED13B0}</t>
  </si>
  <si>
    <t>{87770C90-C818-91F9-A178-10A9E84CB1C2}</t>
  </si>
  <si>
    <t>{17B2AA5D-5827-EF6C-963D-5309BEAAB251}</t>
  </si>
  <si>
    <t>{3DD7C86D-B51C-1C6A-922D-F85F88C8FB87}</t>
  </si>
  <si>
    <t>{58863908-599B-DC1B-9EE7-E3C4C067537C}</t>
  </si>
  <si>
    <t>{E46FD346-9463-4487-9A4C-1871D407CB59}</t>
  </si>
  <si>
    <t>{4B24B96F-E103-3717-A2CD-5D8D31582A46}</t>
  </si>
  <si>
    <t>{DC54918D-AB3D-8BB3-B029-8633311C657C}</t>
  </si>
  <si>
    <t>{24B16EC8-4292-24B5-A3E3-B69943C26D13}</t>
  </si>
  <si>
    <t>{5CEA2758-2ED2-0733-86E8-A3D9C34B1A24}</t>
  </si>
  <si>
    <t>{15919D66-A1AC-F748-A6BB-613B3C085FF6}</t>
  </si>
  <si>
    <t>{9865C81A-4294-FA2A-A0EC-B5B7DDC912A4}</t>
  </si>
  <si>
    <t>{64F78A7C-5156-E4E4-BF5C-9397313E3564}</t>
  </si>
  <si>
    <t>{D308C9C7-5896-B9CD-927B-EE02A4E99D41}</t>
  </si>
  <si>
    <t>{63296841-8604-4EFE-A3F9-AE1194A94171}</t>
  </si>
  <si>
    <t>{61195DF3-873E-7881-B0A7-96EC6CFEF23D}</t>
  </si>
  <si>
    <t>{48598C16-96C8-3BAA-B506-A9CC999BB78F}</t>
  </si>
  <si>
    <t>{76BAC9B2-3181-6B86-BEC5-DDCA792064AE}</t>
  </si>
  <si>
    <t>{56CC1910-A418-0E3C-99A6-F61E764BECB5}</t>
  </si>
  <si>
    <t>{46505158-8AFF-E7F4-9239-08C1EEAE27E9}</t>
  </si>
  <si>
    <t>{B2C66493-1307-FAE7-A41E-D92A6DEA0675}</t>
  </si>
  <si>
    <t>{161E3709-B8BF-2D3D-AC07-5C3430C07E51}</t>
  </si>
  <si>
    <t>{CE9BAFC3-F7D9-5500-A893-7735B3DE55C4}</t>
  </si>
  <si>
    <t>{382AA119-3D15-6577-8383-2D4663C78E08}</t>
  </si>
  <si>
    <t>{B06E21F5-B6E3-42BA-9A77-2491AB4A1025}</t>
  </si>
  <si>
    <t>{C2E7E3BC-0D24-D0F3-BA10-8E4DDAE9BC44}</t>
  </si>
  <si>
    <t>{CB751B6B-7268-145A-8FEE-12837A6389AC}</t>
  </si>
  <si>
    <t>{37985F37-8E41-D3F7-96C3-C47CCA694B68}</t>
  </si>
  <si>
    <t>{4313B45A-808C-1113-BA4E-9740559CD69F}</t>
  </si>
  <si>
    <t>{9B732CDC-F3BD-92C7-9AF1-4217778C5E89}</t>
  </si>
  <si>
    <t>{6C6A6DE7-3395-6B3A-8099-D7FA9DE96940}</t>
  </si>
  <si>
    <t>{43AA7BC2-9EC1-5186-A9DB-2C4224853B0B}</t>
  </si>
  <si>
    <t>{7BC23C85-91D4-57E3-8455-251778DE68D4}</t>
  </si>
  <si>
    <t>{62829369-969D-5499-9AB8-A77116982512}</t>
  </si>
  <si>
    <t>{937B8567-1B9D-3991-89A4-B6993A7125BD}</t>
  </si>
  <si>
    <t>{5B5EE6C8-5D77-CE24-9ECA-26C862195EE1}</t>
  </si>
  <si>
    <t>{28AB9BB3-C8E8-2668-95CB-CC061713B6E3}</t>
  </si>
  <si>
    <t>{55448852-E8A2-1579-9A57-BD8B892D3EDC}</t>
  </si>
  <si>
    <t>{5EA793BC-2A45-708D-BB0D-BE6143E98DE6}</t>
  </si>
  <si>
    <t>{8186BD3A-BB62-4BCE-9481-B2EEA227C628}</t>
  </si>
  <si>
    <t>{6992DFC6-47B9-6C55-9F91-AE2D1148CFCB}</t>
  </si>
  <si>
    <t>{5589CBA6-F9EB-C658-ACCC-6746FE3C7BF9}</t>
  </si>
  <si>
    <t>{AEDE8605-61A9-4EF2-96B7-D161C664B1D8}</t>
  </si>
  <si>
    <t>{C362F4F9-D882-C969-A93E-E0B5C49E72A2}</t>
  </si>
  <si>
    <t>{40A3F9BD-DC48-3AC7-B3B5-996D857E956F}</t>
  </si>
  <si>
    <t>{51627B68-B97A-8745-9E1A-A29166A41D68}</t>
  </si>
  <si>
    <t>{83426E32-DDCA-94FB-BACE-2C78B4CEA0A5}</t>
  </si>
  <si>
    <t>{23D09735-B3E8-4621-91A4-CF3CE990616E}</t>
  </si>
  <si>
    <t>{ABDE0998-A884-81C0-9E39-AED675A736DD}</t>
  </si>
  <si>
    <t>{7AEE8A95-283E-4841-A23F-9DACB295D219}</t>
  </si>
  <si>
    <t>{ECBF1D44-81A9-628A-8637-83C91C3B6A3B}</t>
  </si>
  <si>
    <t>{8ED298CC-3D83-C3D7-98F1-4154F219947C}</t>
  </si>
  <si>
    <t>{9B16DF68-AB7D-5D6E-A41C-DD76CEC18315}</t>
  </si>
  <si>
    <t>{91FDE63E-3628-094A-B63B-2C68FE10EB0D}</t>
  </si>
  <si>
    <t>{EB48A349-5B35-A891-8BFD-0232DF99D28D}</t>
  </si>
  <si>
    <t>{F787E8D1-6654-4F9C-A124-642BFCEC1BDD}</t>
  </si>
  <si>
    <t>{2179AB2C-D524-A475-824E-364E93DB9B07}</t>
  </si>
  <si>
    <t>{D4A1B125-0357-C942-AB0E-5CB43FF44843}</t>
  </si>
  <si>
    <t>{8EDD2D34-6C8E-853D-B924-ABC32DE914A8}</t>
  </si>
  <si>
    <t>{8CBFA551-5E69-CB6F-9A2F-2984DA59C671}</t>
  </si>
  <si>
    <t>{4AD75CB5-3598-7110-88C1-A820C3E761C4}</t>
  </si>
  <si>
    <t>{34E7E887-8DBC-8A58-A1B9-2EC05352D8CB}</t>
  </si>
  <si>
    <t>{A6AD7DF3-9485-CA51-A199-7E8BD749039E}</t>
  </si>
  <si>
    <t>{2E9BCF2D-D5A4-4841-9402-80ACCB3FB466}</t>
  </si>
  <si>
    <t>{E861D442-CCA9-C642-B7A2-44497D04015B}</t>
  </si>
  <si>
    <t>{81D08E56-A856-4A7C-B74B-927C7938BC96}</t>
  </si>
  <si>
    <t>{5478A4B5-0349-A809-816E-5C7DFA8BBD4E}</t>
  </si>
  <si>
    <t>{BD0A5866-3A24-C421-9EBB-88759E9EF69E}</t>
  </si>
  <si>
    <t>{3B1641A2-8A88-93EA-9FE3-FA7B93035CAC}</t>
  </si>
  <si>
    <t>{FA5C7292-8135-1A90-AE95-A7C97288C5A3}</t>
  </si>
  <si>
    <t>{956ECF5C-98BA-FC49-9983-638799CE34C9}</t>
  </si>
  <si>
    <t>{790C3E1B-2EDA-501E-BA4C-23DD55677C18}</t>
  </si>
  <si>
    <t>{F4C68407-7024-E839-B173-CAE5230375C8}</t>
  </si>
  <si>
    <t>{716CB339-2849-C9B1-A7D5-5EC67D512112}</t>
  </si>
  <si>
    <t>{7B71B2D8-65E9-C9FE-9A06-84C99303651E}</t>
  </si>
  <si>
    <t>{42A2733D-C2C5-CBFB-B7A5-6EE71EA926D5}</t>
  </si>
  <si>
    <t>{51A2BC41-AB6D-C5EE-9A62-C4782DF459BE}</t>
  </si>
  <si>
    <t>{1410724C-6E93-99F1-B0ED-A8745C94B1B4}</t>
  </si>
  <si>
    <t>{D79D9957-68D5-2D4B-94D9-DE341739631D}</t>
  </si>
  <si>
    <t>{28DB15AB-24E5-57F6-85E4-4CB1AA7424E3}</t>
  </si>
  <si>
    <t>{4398BB6E-FE74-2939-9CA0-E73393E6E86E}</t>
  </si>
  <si>
    <t>{B3578FBC-5412-583E-A9DC-93C23D5F94A7}</t>
  </si>
  <si>
    <t>{D7C656BB-927E-FA1D-871B-43B7F6602CE7}</t>
  </si>
  <si>
    <t>{1AA71595-345A-D2FE-A30B-CC2B49A86644}</t>
  </si>
  <si>
    <t>{C99AAF72-8738-E51B-985D-251674DA44D9}</t>
  </si>
  <si>
    <t>{6031FA99-E8C6-287A-9494-3FC00294BBED}</t>
  </si>
  <si>
    <t>{6C2AE9F4-E3D5-5E76-A39C-C1725088928A}</t>
  </si>
  <si>
    <t>{192773EB-E4D6-6D06-92E9-EE35CB66DBE8}</t>
  </si>
  <si>
    <t>{D4B87978-38A9-5973-BC4B-8C21CFBF6B2E}</t>
  </si>
  <si>
    <t>{39ADC3D2-4BCE-E7C5-AF42-6D7EB9431776}</t>
  </si>
  <si>
    <t>{76997331-8AE8-3A55-888D-795625A2D3E8}</t>
  </si>
  <si>
    <t>{252A4E9E-52B6-E82B-A2BE-B2E04F8D94CD}</t>
  </si>
  <si>
    <t>{75E12953-2ED7-2551-9997-0C5585964E3D}</t>
  </si>
  <si>
    <t>{00BE1986-5CED-B63D-9BB6-3ECD737AA641}</t>
  </si>
  <si>
    <t>{2424C242-49B9-8EBA-95BD-5B6254BDC121}</t>
  </si>
  <si>
    <t>{3DB067BD-7FBB-733F-B26C-275AA73D9105}</t>
  </si>
  <si>
    <t>{A945BF22-3CB3-89C5-AF43-97B1B66DDD17}</t>
  </si>
  <si>
    <t>{E3639D97-0D62-8485-8903-A1BC1F1B895E}</t>
  </si>
  <si>
    <t>{68B91647-3D48-6AB6-9B5C-47960EC99924}</t>
  </si>
  <si>
    <t>{64E9EE59-4B06-0D62-A4D0-2E56F158D280}</t>
  </si>
  <si>
    <t>{73B42AD5-816C-55B1-BD4E-6C45623648AA}</t>
  </si>
  <si>
    <t>{E3A99F25-6CFB-53FA-9737-C56BAE36A0BD}</t>
  </si>
  <si>
    <t>{307A3131-5A74-BD38-8A4B-5CE224D71DD1}</t>
  </si>
  <si>
    <t>{A6B6D441-B686-9893-B63B-C7124DEA564C}</t>
  </si>
  <si>
    <t>{C23E7C7D-FCB3-B842-B5A8-4AE278F15E19}</t>
  </si>
  <si>
    <t>{E084EF0E-8ADA-116D-A532-8AAB21C91A6F}</t>
  </si>
  <si>
    <t>{8C46310E-AC7D-9831-A399-8B77A4D65E78}</t>
  </si>
  <si>
    <t>{F5272695-EF4B-22C1-996E-227D8DF71E5B}</t>
  </si>
  <si>
    <t>{A5D5A309-AED7-9359-A652-43C60ABC4142}</t>
  </si>
  <si>
    <t>{19F2AC55-48EE-EFE0-A515-D29B96C7A854}</t>
  </si>
  <si>
    <t>{7E3E17B1-3724-EBCE-9337-C524AED75AB9}</t>
  </si>
  <si>
    <t>{613AC765-C836-AC1E-BC68-1E79A08C1BAC}</t>
  </si>
  <si>
    <t>{2D86B179-88A8-E6D7-9E6B-65C4F679DE34}</t>
  </si>
  <si>
    <t>{3003C818-C438-BD71-A5BE-DB3BFE5D9A9A}</t>
  </si>
  <si>
    <t>{F531D367-E787-C6D4-9C33-47F924C823D6}</t>
  </si>
  <si>
    <t>{CAC1D592-6E56-465A-825A-9C26C58B5B50}</t>
  </si>
  <si>
    <t>{3A63A3CE-9826-C10A-A1C3-A1E96D2849F2}</t>
  </si>
  <si>
    <t>{73A74237-EEB6-8A0E-865F-778C595CB113}</t>
  </si>
  <si>
    <t>{115F75E3-CEB8-398F-AE8F-D4F7F5BB96CB}</t>
  </si>
  <si>
    <t>{50FB423A-A5BB-CFA4-9703-BD83DD04DE36}</t>
  </si>
  <si>
    <t>{CC4A8B17-DE62-33A5-8B8B-16473EC76E89}</t>
  </si>
  <si>
    <t>{B3EF28C2-C87A-589C-B8B8-B47C96C62AED}</t>
  </si>
  <si>
    <t>{A1890C62-EC87-14A1-9A3A-9A2D50AFD67C}</t>
  </si>
  <si>
    <t>{E2B81B30-9A56-691B-8D93-8E8FC8F6A76D}</t>
  </si>
  <si>
    <t>{E34E4A45-4C6A-1DD6-8EA2-96CD8B7851DA}</t>
  </si>
  <si>
    <t>{21BA6DB9-5074-2647-BAE8-930EC7B8B8FB}</t>
  </si>
  <si>
    <t>{D6CD69C5-3223-7668-9D35-6B7B1685E2E7}</t>
  </si>
  <si>
    <t>{92294392-4D26-E272-850A-F33CB661A2D8}</t>
  </si>
  <si>
    <t>{AE6CCE57-E111-708C-BB18-4E6B431AEDF7}</t>
  </si>
  <si>
    <t>{8A39012C-9793-F3E1-9E1E-1440EA34A96A}</t>
  </si>
  <si>
    <t>{A04EBC1D-AD7B-5097-AA9E-65E2476CA93C}</t>
  </si>
  <si>
    <t>{5D2DC97F-903B-8BD7-9C49-188AA655E2A5}</t>
  </si>
  <si>
    <t>{FE96485C-BB75-5ACA-A1DD-123365AD57DC}</t>
  </si>
  <si>
    <t>{114A01DD-8C16-C098-83FD-36321018CE0C}</t>
  </si>
  <si>
    <t>{FEB9D649-5072-B26B-8148-7991E3343C4C}</t>
  </si>
  <si>
    <t>{16B5CCA9-9276-145A-B56E-B0887AA275B4}</t>
  </si>
  <si>
    <t>{D4EBA837-BDA6-BB9D-9E03-EE3213338C9D}</t>
  </si>
  <si>
    <t>{A4DF6F19-22A0-9C5E-88C3-EAB4187637F1}</t>
  </si>
  <si>
    <t>{D251E569-3935-ABB6-9E51-A76809FD8B16}</t>
  </si>
  <si>
    <t>{ECEF1D51-52E6-ACDB-BE6C-193730894B16}</t>
  </si>
  <si>
    <t>{4D4CDE15-E674-A5E8-A587-F5592AB96D18}</t>
  </si>
  <si>
    <t>{44282BA2-758E-7924-9D60-51F6144ED437}</t>
  </si>
  <si>
    <t>{5A13C96E-49A6-1D87-96C8-1E588AB886AA}</t>
  </si>
  <si>
    <t>{DEBDCC63-B1AB-456B-8931-0476E9D956A9}</t>
  </si>
  <si>
    <t>{4CC8F9B8-561F-17C8-A55A-26989C41194D}</t>
  </si>
  <si>
    <t>{F1E445A7-7793-56E6-85E4-58D9F39EC5B0}</t>
  </si>
  <si>
    <t>{58C09457-71D4-E6EE-868F-807F86755C18}</t>
  </si>
  <si>
    <t>{DD1ED9D2-DD96-DDF9-A4DD-917585A3959F}</t>
  </si>
  <si>
    <t>{D06EEB60-EC68-E03E-AD8C-71118AB9825D}</t>
  </si>
  <si>
    <t>{BA63CD28-28EB-22C7-8C40-027CD459F98B}</t>
  </si>
  <si>
    <t>{E9B94435-EEC0-57DC-AEA6-2BB0ED32DE41}</t>
  </si>
  <si>
    <t>{EA1354BD-AAB6-7695-A151-C01424E627C8}</t>
  </si>
  <si>
    <t>{F812C2EB-B96E-512B-9E1E-D4A1E334A627}</t>
  </si>
  <si>
    <t>{9165A3E6-886A-FDA7-9563-4DAFA89C6299}</t>
  </si>
  <si>
    <t>{21BCDAE7-8379-4141-801B-D038CED13D44}</t>
  </si>
  <si>
    <t>{03AB2C05-262B-1D30-ADBA-A064A5A2ED43}</t>
  </si>
  <si>
    <t>{A6DF9F6B-AD32-4A9E-B8E1-7379B69E96CB}</t>
  </si>
  <si>
    <t>{741AF630-A73D-D985-8D7C-3B836E591DF8}</t>
  </si>
  <si>
    <t>{DCCC469C-6ECE-A24A-9AD1-BEC91B813702}</t>
  </si>
  <si>
    <t>{39C663B9-50B6-A5E9-9AEC-235329D7070F}</t>
  </si>
  <si>
    <t>{E7B832BF-D8A3-AA98-9B31-2A6A04FB433A}</t>
  </si>
  <si>
    <t>{754397D6-6527-A581-B85E-BA17188F0D9A}</t>
  </si>
  <si>
    <t>{2CF79727-61E3-9ACB-9D15-B782C3331C89}</t>
  </si>
  <si>
    <t>{7B95F7CA-3996-4D90-99E6-36E48096551E}</t>
  </si>
  <si>
    <t>{BEBCAA08-3AD1-9328-A7B1-EB74BC59BA53}</t>
  </si>
  <si>
    <t>{721FA6E9-D156-817B-9317-DB4BB53E329F}</t>
  </si>
  <si>
    <t>{024DCE96-99B3-0AD2-9A89-DA74F5C59EDB}</t>
  </si>
  <si>
    <t>{CBE7E957-B1AA-D466-98D6-EC34DABDD661}</t>
  </si>
  <si>
    <t>{2ACC1935-B3BC-043E-ABA1-D7B5D0B9ED56}</t>
  </si>
  <si>
    <t>{9B7E1368-0CB9-6C84-AE97-AE21445799C6}</t>
  </si>
  <si>
    <t>{7BAEDC08-F942-E37F-8E6B-268D9259ECF8}</t>
  </si>
  <si>
    <t>{27EB4940-F7E5-7B29-A89E-4425375FAC04}</t>
  </si>
  <si>
    <t>{2A075D56-7265-EBCA-A8EF-EC2F7E09DD14}</t>
  </si>
  <si>
    <t>{B282DD43-D663-479B-AB1E-1395C6F9545E}</t>
  </si>
  <si>
    <t>{7A2BCF50-807C-5393-AC9E-8CCFA9EEF5DE}</t>
  </si>
  <si>
    <t>{90740695-EC65-13FB-A93D-4DB6667AB5EA}</t>
  </si>
  <si>
    <t>{A04D775B-68CB-6BED-9E8D-2BB2784B889B}</t>
  </si>
  <si>
    <t>{F528168A-6E41-22A1-B85D-29CA4B15432A}</t>
  </si>
  <si>
    <t>{0EB3988B-5D75-4A4D-B320-1C392C65CA8F}</t>
  </si>
  <si>
    <t>{26A02257-812A-B9DC-ABA4-D907981D1223}</t>
  </si>
  <si>
    <t>{B9AF7735-85DE-53A6-AD8A-746CEB8E0FED}</t>
  </si>
  <si>
    <t>{46519C4E-A655-0CC4-9664-C291A3997638}</t>
  </si>
  <si>
    <t>{266657AB-423B-BA6D-8201-A6BC29ED6B0A}</t>
  </si>
  <si>
    <t>{B86F9B85-D414-50BB-8DE2-26E9BD1BA39D}</t>
  </si>
  <si>
    <t>{682C6C13-D8AF-B3D6-85D7-E75EDAC4321A}</t>
  </si>
  <si>
    <t>{A32D816E-8C9D-D7E6-9562-1B26FDA7EC88}</t>
  </si>
  <si>
    <t>{C425EBAF-7D9E-A224-BA41-79777266B840}</t>
  </si>
  <si>
    <t>{58C2721E-E644-E6A8-B117-F57BB592885B}</t>
  </si>
  <si>
    <t>{ACA528C5-533D-BA9B-8683-836A34F931E1}</t>
  </si>
  <si>
    <t>{1C8EC3EA-322B-C226-9536-074C4A3EA73A}</t>
  </si>
  <si>
    <t>{160E6698-CEBF-2161-ABD1-675A55C1C150}</t>
  </si>
  <si>
    <t>{14B7B716-9699-9C94-B513-76BDB192906A}</t>
  </si>
  <si>
    <t>{6558C96C-1579-29D7-8E8E-499D0821DB92}</t>
  </si>
  <si>
    <t>{938283D4-76EF-AB65-A5D2-95137A2E962E}</t>
  </si>
  <si>
    <t>{ECF4B675-589D-1834-95CF-6E66934CA52A}</t>
  </si>
  <si>
    <t>{DD415978-0643-439D-9AD7-9891AD1BECBC}</t>
  </si>
  <si>
    <t>{C22751F7-EC72-11BA-B1D8-19E94859521D}</t>
  </si>
  <si>
    <t>{27389038-79D8-86A2-A765-C58AAD99C866}</t>
  </si>
  <si>
    <t>{5815EC36-1739-878D-A71D-8E9A4B9A45BE}</t>
  </si>
  <si>
    <t>{A37C5A48-2413-D8A5-B082-5D339E0D8C51}</t>
  </si>
  <si>
    <t>{B4F1BD76-FB27-8F13-9C93-137DE2639453}</t>
  </si>
  <si>
    <t>{C7620BEA-2A17-7FEC-A9B0-96A1B48C4DDF}</t>
  </si>
  <si>
    <t>{493118DB-FD82-7D7D-83AB-DAE66EF8912D}</t>
  </si>
  <si>
    <t>{963CB873-D128-8EBB-B614-B36762696147}</t>
  </si>
  <si>
    <t>{3BE710CA-428A-86E2-A09B-273A178E8263}</t>
  </si>
  <si>
    <t>{742FC428-8B7A-5946-8BE2-1978CCE808AA}</t>
  </si>
  <si>
    <t>{CE770975-1A87-ECD3-87A8-4E7B0D58A857}</t>
  </si>
  <si>
    <t>{968F841B-5C62-34C1-9D7D-BB4A275E786F}</t>
  </si>
  <si>
    <t>{47073822-BDBB-F467-8C04-641E969B4B3D}</t>
  </si>
  <si>
    <t>{4E801BA2-9A23-43AE-A0FB-2EE1C7CEF5B8}</t>
  </si>
  <si>
    <t>{D8CAD1F3-6E5A-D3CF-B4F4-CC2816998C4A}</t>
  </si>
  <si>
    <t>{A276AD2F-88E2-C9E4-B6AE-65CED0ACC4DA}</t>
  </si>
  <si>
    <t>{D734475D-6299-EA52-82BB-BB1B9199B1C2}</t>
  </si>
  <si>
    <t>{158490A8-58F2-2B14-B4DC-C518A62D3729}</t>
  </si>
  <si>
    <t>{87489E66-D9CB-5143-AAAF-75FD8ADC2B08}</t>
  </si>
  <si>
    <t>{BB0F3680-6197-7E25-BEB7-A1F38B7573A8}</t>
  </si>
  <si>
    <t>{1C6B3B6E-3B34-68C4-B0D3-4C311698F231}</t>
  </si>
  <si>
    <t>{E82B931A-C515-1579-9994-2DD187E6BCBB}</t>
  </si>
  <si>
    <t>{CBD132AC-9BF9-574B-88AA-47FA79208780}</t>
  </si>
  <si>
    <t>{E12C1B6C-E991-2354-88A7-8ED71AC656A7}</t>
  </si>
  <si>
    <t>{D7CDF564-4C7C-6EDC-A759-D88EE698FE5A}</t>
  </si>
  <si>
    <t>{E956E3D9-E16D-FDEB-B033-28496A4875A0}</t>
  </si>
  <si>
    <t>{9475BAE7-74E4-C4CA-9004-3321C355ADD3}</t>
  </si>
  <si>
    <t>{34EC5EA6-31B1-C893-A37D-1D5C9B916D09}</t>
  </si>
  <si>
    <t>{363BA55C-7583-DC6A-871F-9C15429AB85D}</t>
  </si>
  <si>
    <t>{E6249215-CBEC-D67C-B7A9-B453210372E7}</t>
  </si>
  <si>
    <t>{E1451907-838C-CAE1-A0BD-487E978B81EF}</t>
  </si>
  <si>
    <t>{7440005B-1725-7CDE-AE1B-4E811FC4C89D}</t>
  </si>
  <si>
    <t>{19C54A3A-D346-D28F-9F34-7BA3177D3C1B}</t>
  </si>
  <si>
    <t>{1085BDBC-55AF-CE0C-9EE7-E22BCA47A361}</t>
  </si>
  <si>
    <t>{D3105D1A-C9E3-478C-A9C6-78E5D6B32FD6}</t>
  </si>
  <si>
    <t>{D0371E6C-BBBF-2139-AB82-026786816684}</t>
  </si>
  <si>
    <t>{826AA6EB-88C6-5E2A-91B8-748948627D94}</t>
  </si>
  <si>
    <t>{377937B1-8DA8-B799-A71C-C28677E5373C}</t>
  </si>
  <si>
    <t>{5A067703-4606-4CAE-9B3E-C29480DC8987}</t>
  </si>
  <si>
    <t>{59B17BEA-1E9E-C582-98CE-76DCD0B749BD}</t>
  </si>
  <si>
    <t>{8F2A0792-45F4-545C-9B8C-9678D34779E6}</t>
  </si>
  <si>
    <t>{7A121E31-74D6-AE36-A119-449F062CEF4A}</t>
  </si>
  <si>
    <t>{661878DE-D9D6-B957-B6F6-446BA5E6A0F3}</t>
  </si>
  <si>
    <t>{DECE46C5-12A4-79E9-96F2-7C032C676F38}</t>
  </si>
  <si>
    <t>{22053D2C-48EF-C104-8EBF-D29FF92E4203}</t>
  </si>
  <si>
    <t>{BB4C441C-1A4A-97D0-BBDD-675A88CCFBAB}</t>
  </si>
  <si>
    <t>{07356DAF-B464-BE96-991C-C26A35128239}</t>
  </si>
  <si>
    <t>{628F6E2B-B3ED-3C5E-95FD-25D96B80C9E6}</t>
  </si>
  <si>
    <t>{59EB4AAB-7287-C642-AA42-47EE8AE6B6DA}</t>
  </si>
  <si>
    <t>{280BD856-5EE3-8E89-A688-2CB5FCE64B4D}</t>
  </si>
  <si>
    <t>{3C7D2954-B5AE-4B5B-9583-88723E1E3049}</t>
  </si>
  <si>
    <t>{12D3E5DE-237C-D1C3-B4C1-7F509D2277E6}</t>
  </si>
  <si>
    <t>{05FD4D0E-D3ED-5316-8E23-C76776B0058B}</t>
  </si>
  <si>
    <t>{826CD9FB-52C1-7640-921A-73CF6489BF33}</t>
  </si>
  <si>
    <t>{F6C1CBED-FDA7-40A7-AA57-58C2A42D8914}</t>
  </si>
  <si>
    <t>{CDCAD8FE-3222-8445-A48A-6B77A33D5848}</t>
  </si>
  <si>
    <t>{552B1656-6A01-5751-9C54-71F7EC7B1107}</t>
  </si>
  <si>
    <t>{0952481C-04D4-6D15-AE74-7C8ABE95876A}</t>
  </si>
  <si>
    <t>{5630537B-6C5C-BC79-987C-533A842CBFA9}</t>
  </si>
  <si>
    <t>{87553A89-FE2B-47C5-A61C-E94EBAC38EDC}</t>
  </si>
  <si>
    <t>{3B54C482-28D1-C332-93E4-34BFCE47C84D}</t>
  </si>
  <si>
    <t>{9CEA049A-653C-55C8-9CA5-17D60B2A83E4}</t>
  </si>
  <si>
    <t>{39BABFDC-F2C0-B0C1-8FE0-67CADE1D9118}</t>
  </si>
  <si>
    <t>{6D64DA72-7B4B-EA54-9775-29B6B5C1E7C3}</t>
  </si>
  <si>
    <t>{95A768A1-2D6E-D799-82D4-21A11AE55B4D}</t>
  </si>
  <si>
    <t>{3D162E74-65BA-5BAA-8ABD-53E23B29C2BF}</t>
  </si>
  <si>
    <t>{A25F0333-CEE0-4CBF-AEC3-A594A5104D32}</t>
  </si>
  <si>
    <t>{5125E7D6-97AF-ACE1-BAB5-EACEA35885EC}</t>
  </si>
  <si>
    <t>{9416D2A6-49A9-5387-AA23-38C9C2949A18}</t>
  </si>
  <si>
    <t>{EAD5A7CA-347D-438A-9AAD-329E6E9255CD}</t>
  </si>
  <si>
    <t>{AF113B6D-C2CD-4024-A7F6-FC85D5E4A735}</t>
  </si>
  <si>
    <t>{40796396-7159-5F9C-8DCC-6D9693497568}</t>
  </si>
  <si>
    <t>{2891329E-9C92-66EB-8AB1-581AF444A5AD}</t>
  </si>
  <si>
    <t>{A5378D8D-9276-3969-AA64-B2FA74932B2E}</t>
  </si>
  <si>
    <t>{42EC3A8C-EC68-CB2F-B887-7E9E71D8DBE4}</t>
  </si>
  <si>
    <t>{5C623BC3-F928-1246-92BA-731E66B4AA35}</t>
  </si>
  <si>
    <t>{4147777B-2657-D2E5-94AE-A37590E57C1C}</t>
  </si>
  <si>
    <t>{7B3CC2AC-BDA4-3F56-9A03-D4078C0E36C1}</t>
  </si>
  <si>
    <t>{69C42E9F-5DB1-DEA1-B268-19D196BEBC7C}</t>
  </si>
  <si>
    <t>{76DC636C-323D-C4ED-8781-39283BA71335}</t>
  </si>
  <si>
    <t>{EEE8833C-C6CA-E576-A6FB-1706A7880E46}</t>
  </si>
  <si>
    <t>{6FB66337-9917-2651-AC78-A7A587E274B6}</t>
  </si>
  <si>
    <t>{25D7E886-D5B6-6AA8-A5A9-CE4A278668BE}</t>
  </si>
  <si>
    <t>{9CFB0762-2877-86A4-8D2D-82D1D414BE88}</t>
  </si>
  <si>
    <t>{31C484D2-BDEA-718C-92A7-95B13A1C4C3A}</t>
  </si>
  <si>
    <t>{50D2733F-13B0-2B5A-BEC5-1D02754017ED}</t>
  </si>
  <si>
    <t>{66E59872-9489-6C46-9149-ADCD235ED1DB}</t>
  </si>
  <si>
    <t>{DEADFAC4-BD06-4879-94A3-7C5A8FEAAF2C}</t>
  </si>
  <si>
    <t>{18AC6A7B-CBC8-732A-86A3-4DA4279257E8}</t>
  </si>
  <si>
    <t>{6D92D183-4B9D-1253-A2E9-15005626DC68}</t>
  </si>
  <si>
    <t>{4B3E3E32-8909-E75B-A528-A788892915B3}</t>
  </si>
  <si>
    <t>{2EF35A92-02BA-EA4B-8BEE-19652D49D304}</t>
  </si>
  <si>
    <t>{64AF27EA-2163-0D4D-A30D-2EBE8E282D71}</t>
  </si>
  <si>
    <t>{77F59B54-33A1-1778-A6E5-BDAD2A76D634}</t>
  </si>
  <si>
    <t>{B6739AE7-A537-FA06-A376-C96B6BD4F465}</t>
  </si>
  <si>
    <t>{8BDB08DC-04A5-AB2C-8422-472EAE124B3C}</t>
  </si>
  <si>
    <t>{65CDCA5C-9CBA-11E7-88B7-1AE252A1BEB4}</t>
  </si>
  <si>
    <t>{9EEAC580-C909-1C8C-8AC8-F8FCD1403442}</t>
  </si>
  <si>
    <t>{A5D3EB8F-0822-8536-A814-1676A791A0D1}</t>
  </si>
  <si>
    <t>{F5672483-B6D4-6DFC-9D2C-27892354E6A8}</t>
  </si>
  <si>
    <t>{EA0743A3-4EC0-9A27-97B1-205D9F2A0CD1}</t>
  </si>
  <si>
    <t>{D2745B29-1E87-12A0-A172-E5FA9983C693}</t>
  </si>
  <si>
    <t>{496E230C-83CA-97ED-A711-7CAA6E5E1717}</t>
  </si>
  <si>
    <t>{7B769D86-1748-2EDA-B71D-9894892FE666}</t>
  </si>
  <si>
    <t>{F55CA1DE-2883-ACDD-9D29-5ED1588526B8}</t>
  </si>
  <si>
    <t>{2391402D-034A-17D1-A714-7499364E9B46}</t>
  </si>
  <si>
    <t>{6205307D-433F-212B-9E5D-EC1690FE4A18}</t>
  </si>
  <si>
    <t>{1D287505-26D2-EFD6-A3B7-BC5FD3541966}</t>
  </si>
  <si>
    <t>{A4BCE50D-2803-372A-BED1-988D7BE1EA6A}</t>
  </si>
  <si>
    <t>{8151838F-A543-0B10-8E6C-95E9C574A43B}</t>
  </si>
  <si>
    <t>{1FB723C3-2A42-33EF-AF09-969A4CAE4AD3}</t>
  </si>
  <si>
    <t>{BD7EABE1-E4B1-A0C1-8E57-72AA3F0281B9}</t>
  </si>
  <si>
    <t>{D8381E12-6E41-48ED-A7F8-1B62195D7BD6}</t>
  </si>
  <si>
    <t>{EAA5336D-1771-015D-A6AC-67D85633F163}</t>
  </si>
  <si>
    <t>{5284FB0C-3922-BC49-B814-5A475441E578}</t>
  </si>
  <si>
    <t>{6A575E39-52C5-61DA-AABF-C8B77E394B5D}</t>
  </si>
  <si>
    <t>{A1CE1EF9-DC3B-D247-886E-A76E22ACC81C}</t>
  </si>
  <si>
    <t>{629B4197-17E4-0599-AFB4-DB78CB5A92DD}</t>
  </si>
  <si>
    <t>{296CAA3B-8DAF-CD2A-8A6E-472CC6D46BD8}</t>
  </si>
  <si>
    <t>{34C45EDD-8D1E-21D1-98FE-C26391DA3935}</t>
  </si>
  <si>
    <t>{0E82F4D6-71D3-E427-9335-6D94950CE11D}</t>
  </si>
  <si>
    <t>{F525AC4D-C69B-19E4-B9A3-E1B932FB66A9}</t>
  </si>
  <si>
    <t>{85614E4D-FAEA-6781-B628-4E29B3699D02}</t>
  </si>
  <si>
    <t>{0AD4ADFD-589D-E2F6-A625-6CCEB5F46C6E}</t>
  </si>
  <si>
    <t>{E15ECE97-4C38-7C8C-965A-3EE2845DB6E8}</t>
  </si>
  <si>
    <t>{96437651-4579-1D4C-A478-98B98C167EB8}</t>
  </si>
  <si>
    <t>{7670B935-ACE2-786E-A921-704F2BEE9CF6}</t>
  </si>
  <si>
    <t>{ED976A8A-D153-A22A-8513-A9CBCC87D3DA}</t>
  </si>
  <si>
    <t>{6838705B-4E5B-9D79-93CE-3867DD90567D}</t>
  </si>
  <si>
    <t>{4404ADC0-628C-12A4-9E26-E25AC9AADB19}</t>
  </si>
  <si>
    <t>{FBAA1920-86A7-11D2-9699-BB9DFD7646B4}</t>
  </si>
  <si>
    <t>{EDDD8564-194C-724C-B5D7-8779C7949C98}</t>
  </si>
  <si>
    <t>{743CF7D5-872B-26EB-B7A3-4C15A1C4A2DD}</t>
  </si>
  <si>
    <t>{1D5743AB-3DD5-1528-AB9A-DD8B19B77BAC}</t>
  </si>
  <si>
    <t>{16F15EEF-871A-22DB-AB51-20144BEEBC3D}</t>
  </si>
  <si>
    <t>{EAB71DB9-F17B-317C-8584-18C6B4299A99}</t>
  </si>
  <si>
    <t>{154B6463-D7B8-37E5-95C6-8ADBE019C907}</t>
  </si>
  <si>
    <t>{D54E36E3-A763-198C-98E7-6A7C3B4D4E92}</t>
  </si>
  <si>
    <t>{B6526A93-CD4A-BA6B-A967-AEB2F468FE81}</t>
  </si>
  <si>
    <t>{1434E38B-96DF-F1AB-9707-39C4A438CCEB}</t>
  </si>
  <si>
    <t>{4B76A6C4-7DF3-CF84-AC58-D2DA9940ADFB}</t>
  </si>
  <si>
    <t>{B9C987A7-D135-2C1D-861A-991E513D66C9}</t>
  </si>
  <si>
    <t>{E9DD6B3B-3B27-CA72-A1DD-578927C4FB9D}</t>
  </si>
  <si>
    <t>{394437A9-DB89-B0E8-9953-ED7277A14281}</t>
  </si>
  <si>
    <t>{06BCDE2A-4BFA-E099-BB3A-5302BE674CAA}</t>
  </si>
  <si>
    <t>{B9E746C7-C92D-2F9E-9425-7A5169B7B244}</t>
  </si>
  <si>
    <t>{B36643B7-D1B2-631E-A1A3-2988B530B575}</t>
  </si>
  <si>
    <t>{7CE7D934-DE57-8E44-9C85-53C04C930B68}</t>
  </si>
  <si>
    <t>{552DEC55-3FA0-8835-B47B-FD515D819833}</t>
  </si>
  <si>
    <t>{B7985344-506B-332C-A4F6-EC3354A95111}</t>
  </si>
  <si>
    <t>{11190038-AC19-7332-99C7-15AFCD9D3A27}</t>
  </si>
  <si>
    <t>{CC3ED83A-816B-5D9D-A09E-6ACEE51D0882}</t>
  </si>
  <si>
    <t>{399AD174-6A23-9867-A50B-B3B858ABBF86}</t>
  </si>
  <si>
    <t>{C2EDCD3C-96CD-35B9-A4A0-01B64215342F}</t>
  </si>
  <si>
    <t>{03D7938D-AE2E-1ADB-AA4B-2AEF41EC7B94}</t>
  </si>
  <si>
    <t>{2919469D-D2B5-2CE5-947F-146D90E3490D}</t>
  </si>
  <si>
    <t>{A233AA87-BC42-3F10-9EEB-9268CCB79294}</t>
  </si>
  <si>
    <t>{F9D59682-9A76-4864-A541-B7F933EA5B71}</t>
  </si>
  <si>
    <t>{7AB12BC6-D8D1-3A2A-B52E-5A673F4D68CA}</t>
  </si>
  <si>
    <t>{9386116D-E244-EB5B-9A37-5FBC3E50BDBB}</t>
  </si>
  <si>
    <t>{A0D65A8E-453F-5E4E-A13A-9A21ACC4317B}</t>
  </si>
  <si>
    <t>{3C51DB54-3D54-5A1D-87A8-1FDCF658B624}</t>
  </si>
  <si>
    <t>{87B68AE4-4861-C2D1-B852-A4F8888E31CB}</t>
  </si>
  <si>
    <t>{19973999-A1F8-B9C0-A0C7-3CACBE2786CC}</t>
  </si>
  <si>
    <t>{4395DF6A-05CA-E614-BCC8-BC1207C29B2E}</t>
  </si>
  <si>
    <t>{7D7E7F72-9076-5CC6-B9E7-1960BC215409}</t>
  </si>
  <si>
    <t>{27C6BE06-CE9D-E12C-B4D4-17B15CC2A597}</t>
  </si>
  <si>
    <t>{AC4BB131-2EE2-8843-974D-CA4C3377831F}</t>
  </si>
  <si>
    <t>{6A7E5A2A-EA22-155F-B1B6-F83ACCC2B28A}</t>
  </si>
  <si>
    <t>{DB21611B-91BE-6E8B-BC0D-A59476713632}</t>
  </si>
  <si>
    <t>{5DE2D80C-9C88-88EF-A8B5-A4A29B16E53C}</t>
  </si>
  <si>
    <t>{4C73A545-4A21-56C4-9E8B-EB9CA941B3A5}</t>
  </si>
  <si>
    <t>{2674ABDE-1827-AC31-BD13-6E7B0CC394C2}</t>
  </si>
  <si>
    <t>{4676C102-515B-7140-91FB-D278123B5CBC}</t>
  </si>
  <si>
    <t>{1839E8E7-8131-A748-86F5-5BCB454BE29C}</t>
  </si>
  <si>
    <t>{095DF7A6-1685-2454-A8A2-BD8C0384478C}</t>
  </si>
  <si>
    <t>{6785D378-5BE9-CB89-A4BF-DED5A7B542C3}</t>
  </si>
  <si>
    <t>{BC5E8D65-BE1E-8323-B6C1-B2FCA17FB778}</t>
  </si>
  <si>
    <t>{679BCEB6-AC95-4D38-9C85-3B0C6963B9B7}</t>
  </si>
  <si>
    <t>{C3CBA783-902D-E1D2-919E-222D5E411EB6}</t>
  </si>
  <si>
    <t>{4DA1EEF5-D679-6278-83BB-8877BDA9AB9D}</t>
  </si>
  <si>
    <t>{51DA9934-DC16-94E4-BC7D-3332323C6487}</t>
  </si>
  <si>
    <t>{4B089979-1EB7-6C9D-AB75-2667F89B4DAB}</t>
  </si>
  <si>
    <t>{9ACDB6CC-C90C-BE8D-9B72-386E8D761A22}</t>
  </si>
  <si>
    <t>{A8E8E266-88A6-80DC-9A16-5B315D8DC234}</t>
  </si>
  <si>
    <t>{E2E9227F-A944-A5C3-93E1-5507A66346D9}</t>
  </si>
  <si>
    <t>{B5923B11-9787-1289-A3B3-4AF9F3B58C6A}</t>
  </si>
  <si>
    <t>{8D722272-A111-9B28-972D-DF50BF255AD1}</t>
  </si>
  <si>
    <t>{A74ABABC-6190-36D7-9AB1-38144964A384}</t>
  </si>
  <si>
    <t>{9FABF817-24B6-B6B1-BA4C-2A8C1D127B7C}</t>
  </si>
  <si>
    <t>{B346B29C-5714-310B-9451-79B477CF88D4}</t>
  </si>
  <si>
    <t>{7DBAEB84-476A-69D1-83A1-39D2D45DDDE1}</t>
  </si>
  <si>
    <t>{3BB878E6-7F48-5458-94CA-402EB03B50AD}</t>
  </si>
  <si>
    <t>{5AE14D1B-5D6E-C7BC-B37E-71A3673AD563}</t>
  </si>
  <si>
    <t>{55F53F1C-3D6E-C614-BD5E-C19757DB5F37}</t>
  </si>
  <si>
    <t>{8A852302-8CE8-3697-BF0A-2524EBEEA534}</t>
  </si>
  <si>
    <t>{55421B24-B6AC-EA61-9533-61629104B993}</t>
  </si>
  <si>
    <t>{32CADF8B-364B-D8A6-9C88-7978A4CD829A}</t>
  </si>
  <si>
    <t>{7CD17261-5B66-E493-90AA-43A2A2E9D245}</t>
  </si>
  <si>
    <t>{94F4B8EC-81AC-135C-8C3B-B206E519AFC9}</t>
  </si>
  <si>
    <t>{03E68537-32CE-18FE-A0EA-ABBCDCCEED52}</t>
  </si>
  <si>
    <t>{1556DF68-CD5E-F8BE-A669-23FEE4D86315}</t>
  </si>
  <si>
    <t>{39C69AA9-9F1B-99B7-AB57-DED577E8212D}</t>
  </si>
  <si>
    <t>{CA06AB33-3396-DE21-AB44-E198D39DFEA2}</t>
  </si>
  <si>
    <t>{45A6E52D-D69E-BD13-9402-2041938ACEDB}</t>
  </si>
  <si>
    <t>{06664DA2-04A6-19C6-A122-6F26167D97D2}</t>
  </si>
  <si>
    <t>{7AD8A9D7-2A8D-B753-AE52-9442A7E83BCF}</t>
  </si>
  <si>
    <t>{0DABFBE6-85C4-BBE3-9A34-B2CBC2AB81CB}</t>
  </si>
  <si>
    <t>{1C812A19-A12B-DABD-9079-ADFCC5477B2E}</t>
  </si>
  <si>
    <t>{14191957-F944-29DB-BCB1-4CEC3B7B0FD2}</t>
  </si>
  <si>
    <t>{51F59DE8-CCBC-6C85-ABAC-73C652D9F23C}</t>
  </si>
  <si>
    <t>{5DD4AA16-9538-97C3-AAEB-35AE95325748}</t>
  </si>
  <si>
    <t>{797745C8-B276-8FED-953F-56D171F5E43C}</t>
  </si>
  <si>
    <t>{2E5F3368-9D06-49FE-A928-CC6443F3AB33}</t>
  </si>
  <si>
    <t>{BB3C67ED-A599-993C-9166-7B7277CC8473}</t>
  </si>
  <si>
    <t>{AAB0C792-55D2-63A2-8B8A-49426A225106}</t>
  </si>
  <si>
    <t>{6A89468C-E97D-BC95-9355-28DD88A41715}</t>
  </si>
  <si>
    <t>{4639BAD6-E00D-5921-9676-ED8C4DE49BD7}</t>
  </si>
  <si>
    <t>{BA8017D8-B434-4D7B-A06E-9E57F8B1D275}</t>
  </si>
  <si>
    <t>{252E418A-B3B0-4E9E-AC00-0F76239BAF07}</t>
  </si>
  <si>
    <t>{E1A62D25-5832-61D3-BAD9-14131A4507B7}</t>
  </si>
  <si>
    <t>{7AB69FC1-F23B-7951-A48B-B1443B6DCFBC}</t>
  </si>
  <si>
    <t>{4EFEACA6-0A8B-6A30-87D7-DB54E396DB31}</t>
  </si>
  <si>
    <t>{9B2219EE-D0C4-2A99-BF5D-575ABD8E315A}</t>
  </si>
  <si>
    <t>{FBDEDAA1-EE94-8DA6-9AAD-2960F7E7B334}</t>
  </si>
  <si>
    <t>{CBC6E327-A2AD-889E-8388-26BC1C5137E5}</t>
  </si>
  <si>
    <t>{68891869-7790-1E8A-979E-3279697CB2C6}</t>
  </si>
  <si>
    <t>{3EC75FAE-AB1C-F693-9372-52CE5BFA16E1}</t>
  </si>
  <si>
    <t>{AA328C22-BAC4-32F1-A2D1-59D56E8A2A6B}</t>
  </si>
  <si>
    <t>{297994DA-1155-A7DB-B35C-3CD5DFBDE360}</t>
  </si>
  <si>
    <t>{162E6910-1B62-4B5C-80A6-B2C74A454327}</t>
  </si>
  <si>
    <t>{CE01E3DC-369B-D19B-877D-EC04ECD020C8}</t>
  </si>
  <si>
    <t>{DEA10477-BDA1-6ED1-A453-A283311F5E6C}</t>
  </si>
  <si>
    <t>{84B192F9-3E33-C726-B308-D69EA594D23D}</t>
  </si>
  <si>
    <t>{59DE919B-E6D2-EEB4-B22C-6C5D961D9152}</t>
  </si>
  <si>
    <t>{8BCDD575-6F6E-BCB2-8B51-2AD96F3E6DE3}</t>
  </si>
  <si>
    <t>{A82B63B1-E84A-1248-AD35-25698E954D38}</t>
  </si>
  <si>
    <t>{0B9A0E85-FB55-E580-948B-20075EE3153C}</t>
  </si>
  <si>
    <t>{21BAAD1A-E72E-2BA2-ACE2-20FB5CD8A946}</t>
  </si>
  <si>
    <t>{463C447B-4858-97C6-91FB-0A5EC6060E5E}</t>
  </si>
  <si>
    <t>{F6C1A6DE-4992-4D35-9177-A258462CF8BE}</t>
  </si>
  <si>
    <t>{9F18C97C-77AC-04D7-96E5-1C21FABB8C8E}</t>
  </si>
  <si>
    <t>{7DA2916E-3018-CE16-BF17-0DC28E957EE6}</t>
  </si>
  <si>
    <t>{2C40F1DD-CE86-72E8-888C-8B843E57D31D}</t>
  </si>
  <si>
    <t>{D982C0E1-D1A6-E2A8-8C07-687E69957E2F}</t>
  </si>
  <si>
    <t>{311801D1-9239-234D-9926-9ADB980D3732}</t>
  </si>
  <si>
    <t>{7EA579A7-9EB0-FA11-8B8B-15B22A521E7F}</t>
  </si>
  <si>
    <t>{00D62CAB-15EA-5C29-8EE6-9D5A7B12EB1E}</t>
  </si>
  <si>
    <t>{615EDFE6-9E78-2C92-91E7-49CD061EA24A}</t>
  </si>
  <si>
    <t>{DEBC8791-7BFB-41B2-AD3F-CA452AC93518}</t>
  </si>
  <si>
    <t>{E5C337D3-3525-AD91-916E-37D832016BB3}</t>
  </si>
  <si>
    <t>{F01095D6-1993-3659-9726-63C1B9564863}</t>
  </si>
  <si>
    <t>{6D46B5C1-84F8-D022-AE36-33451E7A903E}</t>
  </si>
  <si>
    <t>{99047ACD-13F4-6F34-921F-9B509D0D6841}</t>
  </si>
  <si>
    <t>{0FFBCBF4-E246-D8A8-8E82-7238B3A184C2}</t>
  </si>
  <si>
    <t>{0DDD7B8C-BC72-2197-B04D-B9F7EB13D8F8}</t>
  </si>
  <si>
    <t>{0E488091-A135-1B48-A4C5-57D582D75ADE}</t>
  </si>
  <si>
    <t>{71DECC67-4A31-8DB5-97D7-1F1AF5BBDDBC}</t>
  </si>
  <si>
    <t>{AE5145F9-E516-9B36-A514-D790A04258AA}</t>
  </si>
  <si>
    <t>{274DB090-1E85-0AD3-BA2D-B2CE1F4AACD1}</t>
  </si>
  <si>
    <t>{35673154-042E-BDD5-93B3-85AD7135C168}</t>
  </si>
  <si>
    <t>{555C8B6C-3FA3-BB44-AD75-25665ED39889}</t>
  </si>
  <si>
    <t>{D4B095E3-2FA3-C659-94E5-764117E4E85C}</t>
  </si>
  <si>
    <t>{4D41631F-10DD-E43D-84E3-6C4527E9C4FA}</t>
  </si>
  <si>
    <t>{EF91B7EB-8DD6-E8F8-8B10-DC9DC99402AC}</t>
  </si>
  <si>
    <t>{465E98CD-D45A-D8D2-94DB-CB729B838689}</t>
  </si>
  <si>
    <t>{AC3BCBB1-71EC-88F4-9C36-2E09E97844BA}</t>
  </si>
  <si>
    <t>{81D863EB-C05C-CD86-A081-A86D21132067}</t>
  </si>
  <si>
    <t>{4FD52477-3D4A-ABA1-ABAC-5EB6ACD400BA}</t>
  </si>
  <si>
    <t>{440304AC-3737-067D-9B38-253DDAACC7DA}</t>
  </si>
  <si>
    <t>{0BD2E673-09E4-B334-ADB6-D1EA371D6BE2}</t>
  </si>
  <si>
    <t>{C213C134-3E20-B6ED-AC16-86251DA5B026}</t>
  </si>
  <si>
    <t>{245576E7-255C-D5D1-A5A8-F9F7DB36B993}</t>
  </si>
  <si>
    <t>{5E4ADCD6-3959-2328-A45D-1F891C404C7E}</t>
  </si>
  <si>
    <t>{ED84E729-C7A8-65EB-A7A6-CC13EE844EE3}</t>
  </si>
  <si>
    <t>{3ED08CD8-5C18-9053-A952-169DFDB19328}</t>
  </si>
  <si>
    <t>{9DC19E5B-343B-9797-B703-BE6195793E46}</t>
  </si>
  <si>
    <t>{8616138C-DAA1-50C1-9D59-AC96225C0665}</t>
  </si>
  <si>
    <t>{6651CEA4-BD2A-AF38-99E5-D345221BDDBF}</t>
  </si>
  <si>
    <t>{9841A5F9-2847-88C6-9786-37B6CF46BA7B}</t>
  </si>
  <si>
    <t>{9B67AC85-88B8-C1D3-A2BD-9DF3B9AD70A3}</t>
  </si>
  <si>
    <t>{BA85A790-4A3D-7D87-983C-DA433AD2F39E}</t>
  </si>
  <si>
    <t>{63498B23-D959-61FB-B593-13BEBE844946}</t>
  </si>
  <si>
    <t>{2F353C86-94BA-7258-8581-FA7E95551502}</t>
  </si>
  <si>
    <t>{2E2990B2-F412-83B5-A6B7-96BC58D47CDA}</t>
  </si>
  <si>
    <t>{0B86991F-58F0-A95C-93D7-BA9F35D24419}</t>
  </si>
  <si>
    <t>{144C2E86-2C36-9A55-9980-6C41B7FE5FA6}</t>
  </si>
  <si>
    <t>{A3CC226F-CD53-5AD8-9563-6FD85CCCB4D9}</t>
  </si>
  <si>
    <t>{56E769C4-A719-CC1E-8321-B99E521A35DC}</t>
  </si>
  <si>
    <t>{593BF9EA-2607-C62F-8E69-3C9C2259B9C7}</t>
  </si>
  <si>
    <t>{3A5BA7DD-A7DF-5C35-96DC-C00B4A6A42C1}</t>
  </si>
  <si>
    <t>{54F765B5-A631-4267-A52C-66F2F8CD9604}</t>
  </si>
  <si>
    <t>{03CF29C9-81CD-8DED-98D9-E5A9C633BAA8}</t>
  </si>
  <si>
    <t>{B564A733-9234-F3E2-BBC2-514A125B72C6}</t>
  </si>
  <si>
    <t>{E5861519-6836-959B-9C88-6DDD38C7D1B6}</t>
  </si>
  <si>
    <t>{F1C61677-3D45-3AF4-A6AD-1FBB9538BC72}</t>
  </si>
  <si>
    <t>{44C4AEB3-814E-B753-A6E1-5BECA55CEA3E}</t>
  </si>
  <si>
    <t>{4C40C3D7-BDA6-3EC2-8903-1698D5B68D28}</t>
  </si>
  <si>
    <t>{45CB592A-4F4B-5688-9A84-14E881264B66}</t>
  </si>
  <si>
    <t>{BA2724A5-749D-239E-A815-6925262B1731}</t>
  </si>
  <si>
    <t>{2AD32982-C86E-885E-AD67-DB470067F690}</t>
  </si>
  <si>
    <t>{C1AF4C07-975D-5AB0-A71A-6D979BAABDBC}</t>
  </si>
  <si>
    <t>{293C733E-5D1C-9EFA-B2DE-E52C557661E0}</t>
  </si>
  <si>
    <t>{922C8130-692B-1A58-8A55-56309988B532}</t>
  </si>
  <si>
    <t>{851D7A45-365A-B1C1-9D3D-75DAC574BEBB}</t>
  </si>
  <si>
    <t>{62B22484-2F4A-86AC-9609-6735540842A4}</t>
  </si>
  <si>
    <t>{93A97327-A38B-50F4-9388-D08893C64334}</t>
  </si>
  <si>
    <t>{75A45A37-1DDE-0200-AE6B-D4EA1F6E9776}</t>
  </si>
  <si>
    <t>{8553A1EB-DAE4-81C9-8643-498705824391}</t>
  </si>
  <si>
    <t>{1057697D-675C-B297-A6C0-F284FFDF19DC}</t>
  </si>
  <si>
    <t>{914158E5-2FC8-9884-AB92-E41B5C19E143}</t>
  </si>
  <si>
    <t>{76DF838A-61D7-E9B6-B369-145668BECC1C}</t>
  </si>
  <si>
    <t>{1AB5BD77-A64B-B968-97C8-366AAF818250}</t>
  </si>
  <si>
    <t>{CA81FCC3-5DA4-EC91-B76D-4E849D3F1558}</t>
  </si>
  <si>
    <t>{24E424A6-B3B2-5899-AD0A-23C8714C5A2B}</t>
  </si>
  <si>
    <t>{73AE185A-6215-D18A-983F-D651B48736D5}</t>
  </si>
  <si>
    <t>{2431BFE6-A85F-897C-A29C-3D67C5818DCA}</t>
  </si>
  <si>
    <t>{A36CFC84-E241-28A8-A8D3-2D232EF95416}</t>
  </si>
  <si>
    <t>{5CB2C55C-9C69-9146-A8B2-8A9C0F827FBE}</t>
  </si>
  <si>
    <t>{9D010C86-2379-D75D-BDCB-491CF3C9C41F}</t>
  </si>
  <si>
    <t>{D2C9974A-D221-C228-A5B0-5E9C5572551E}</t>
  </si>
  <si>
    <t>{87CC6BA3-4613-53BE-BB3E-9E63934CD716}</t>
  </si>
  <si>
    <t>{099B5BE6-ACCD-5168-9BD9-FCA919B7612C}</t>
  </si>
  <si>
    <t>{B4E65D3E-8222-CE3E-B450-5E692485B57C}</t>
  </si>
  <si>
    <t>{157C4583-42A0-8249-A143-A9E95065D82D}</t>
  </si>
  <si>
    <t>{78CF274C-4919-8DD2-9E63-B153F9F8AE68}</t>
  </si>
  <si>
    <t>{4A90B865-D4EE-9811-B840-98CE8DDE0D55}</t>
  </si>
  <si>
    <t>{E78E0C33-900F-B51D-9CAB-167548CAD93B}</t>
  </si>
  <si>
    <t>{DC4AD9BF-C8EC-C9F2-9625-1E7EC6592606}</t>
  </si>
  <si>
    <t>{76664244-EA46-B805-B26D-85F4533DA90C}</t>
  </si>
  <si>
    <t>{21A10BC7-52CD-6840-9D16-5E2C6C087657}</t>
  </si>
  <si>
    <t>{48AA1A94-6C23-BBFB-B4DD-6F226E78523D}</t>
  </si>
  <si>
    <t>{492563D1-96D6-9830-B356-9C2CA63E31A9}</t>
  </si>
  <si>
    <t>{819FC996-5AB8-E336-8740-DA44AFDCF8E3}</t>
  </si>
  <si>
    <t>{8BDB342E-E75A-AF15-AB3B-3DA2B7229B23}</t>
  </si>
  <si>
    <t>{95798571-D86B-A2E7-ADD8-5A7E69AFFE72}</t>
  </si>
  <si>
    <t>{3B19B2D6-9A8C-D0F4-99E7-45E3E216F817}</t>
  </si>
  <si>
    <t>{A96CAF66-696F-2D65-9CE9-E225DE158A1C}</t>
  </si>
  <si>
    <t>{8B23425A-B3A3-7E51-92AF-27418B3D8BAA}</t>
  </si>
  <si>
    <t>{1FCC6DBA-13E9-A8E2-87B9-E78C5541DE08}</t>
  </si>
  <si>
    <t>{B22AF7CF-B5E1-AE5F-99C7-17E1B8DD8A4E}</t>
  </si>
  <si>
    <t>{EDCCE392-275C-67A2-838A-8BB711A65188}</t>
  </si>
  <si>
    <t>{11753679-B6AA-B523-9283-4927BB4A370B}</t>
  </si>
  <si>
    <t>{87B29460-ECBC-9DEA-A372-2539456A13D1}</t>
  </si>
  <si>
    <t>{CC56129D-1713-E621-9117-0317E9A7C842}</t>
  </si>
  <si>
    <t>{3EC19549-946D-91ED-8AE3-D7F836C16A46}</t>
  </si>
  <si>
    <t>{2AE2F07D-EE6E-848B-BAB6-87167658AF26}</t>
  </si>
  <si>
    <t>{1A5B3872-74A5-94F2-AD12-E67717FD8B0B}</t>
  </si>
  <si>
    <t>{6C9C135F-91E2-B488-92A5-18668572D20D}</t>
  </si>
  <si>
    <t>{8D67944D-B0C5-DA48-9232-B4EA4D55A856}</t>
  </si>
  <si>
    <t>{C87AAF66-5FD0-CA6A-9B38-DD3C8B58C41C}</t>
  </si>
  <si>
    <t>{BB782AE1-BBD3-9916-AA79-6876DC1A3779}</t>
  </si>
  <si>
    <t>{92EFF9F6-508D-0B76-AB94-48DDAC3DA895}</t>
  </si>
  <si>
    <t>{E89201BE-9A52-14A1-BB49-447C48634AA8}</t>
  </si>
  <si>
    <t>{1B2E4543-D61E-99DE-A62A-6D8C1B58B3CC}</t>
  </si>
  <si>
    <t>{68387ADB-A156-8E3A-98B7-8B2494912628}</t>
  </si>
  <si>
    <t>{6B6CB681-46C7-C9DA-9DE1-927D2DEB49E6}</t>
  </si>
  <si>
    <t>{606ECB8B-2423-5D07-B537-74BF35E9104D}</t>
  </si>
  <si>
    <t>{D4EDA114-A4EA-EFCA-A85B-08F4164A7E46}</t>
  </si>
  <si>
    <t>{238B3822-46FE-845C-86DD-42734E905A2A}</t>
  </si>
  <si>
    <t>{B9E6580F-54CD-2FD4-998D-05452A9A9712}</t>
  </si>
  <si>
    <t>{E5C0F4C4-5B2A-867C-8E0C-379315D92924}</t>
  </si>
  <si>
    <t>{31B802B9-9994-BD5C-A4DB-CC948C3DD68B}</t>
  </si>
  <si>
    <t>{F97254D6-99DB-898C-95DA-9962DC18B16E}</t>
  </si>
  <si>
    <t>{9C9AD063-A882-ED65-9D89-9235824AA0E7}</t>
  </si>
  <si>
    <t>{86C48A7A-4267-CFEF-AAA9-AB26E853764D}</t>
  </si>
  <si>
    <t>{32BE3853-B4EB-0354-98CB-AA5C6C13199A}</t>
  </si>
  <si>
    <t>{DD0BCDF5-9BEE-8DCA-A4AE-92126C0A7CF5}</t>
  </si>
  <si>
    <t>{255A4DAA-2303-437C-9AD5-485D63DB75A7}</t>
  </si>
  <si>
    <t>{346B7E9B-D8C8-1861-A62D-A259AD5517B9}</t>
  </si>
  <si>
    <t>{A8B045C1-270E-D1E2-B61A-B25DB8E81863}</t>
  </si>
  <si>
    <t>{DE28A481-4C47-8217-A55A-3D52EF766BDD}</t>
  </si>
  <si>
    <t>{223582D7-D532-1109-809F-299EA07D1622}</t>
  </si>
  <si>
    <t>{FF96B11A-2C8F-41E1-A379-693D66B1DB77}</t>
  </si>
  <si>
    <t>{B4EC4733-A0C1-2607-9CA8-D3667ECFB317}</t>
  </si>
  <si>
    <t>{DBD8E979-ACC5-8753-A6DD-7A42565A9DF9}</t>
  </si>
  <si>
    <t>{B32BABF7-BD2D-662D-AE99-140868126266}</t>
  </si>
  <si>
    <t>{C75471E4-2F6B-898F-91AB-A4B21296E587}</t>
  </si>
  <si>
    <t>{64241089-505E-F4A2-9BA6-2EA7AF983975}</t>
  </si>
  <si>
    <t>{E63C8CCE-CA88-8BBC-8838-59D2BEB81466}</t>
  </si>
  <si>
    <t>{E93CBA0B-CCB7-33C7-B603-38998A977A75}</t>
  </si>
  <si>
    <t>{ABB57E4B-C28D-C12C-8FB6-9FE690E541DA}</t>
  </si>
  <si>
    <t>{9877CEB4-469B-49D3-93E3-84115B626BAC}</t>
  </si>
  <si>
    <t>{2C248C9E-8881-8E14-AB69-CA230A8FCE16}</t>
  </si>
  <si>
    <t>{A5599FE5-131D-88F7-86BB-6653372D5E5E}</t>
  </si>
  <si>
    <t>{9DBAEAFE-33D4-19C7-9E97-3CCB21CCD16E}</t>
  </si>
  <si>
    <t>{53E662D3-6484-268A-839E-13A3622D69AF}</t>
  </si>
  <si>
    <t>{51ADEBBC-04BD-9379-BE73-EC1448D0CC18}</t>
  </si>
  <si>
    <t>{E5926AC2-8F32-55BE-BEC3-BD453F95EEE3}</t>
  </si>
  <si>
    <t>{9B42B42D-4271-5170-AE50-6C41A51DB556}</t>
  </si>
  <si>
    <t>{A170DBE6-A83B-7AC8-AC9A-BB6DE4DA236C}</t>
  </si>
  <si>
    <t>{92CBA756-3F31-96EE-9453-B1A579AAFE5C}</t>
  </si>
  <si>
    <t>{CAE51B84-23F3-A9FB-A14A-4F5FB31E4A51}</t>
  </si>
  <si>
    <t>{A77DEAA9-0142-9828-A0D0-3D761BD8CC70}</t>
  </si>
  <si>
    <t>{94253BDE-24AE-479C-9EE5-8E40D09899E3}</t>
  </si>
  <si>
    <t>{FE8CC25B-09D9-9A61-B92A-16E69DED74E4}</t>
  </si>
  <si>
    <t>{44549239-FD72-86CE-9B01-DB82A0896389}</t>
  </si>
  <si>
    <t>{CE3C8091-7D49-D0ED-A257-A14B651C38EB}</t>
  </si>
  <si>
    <t>{1CD671BA-D6C0-9BD6-99AF-7A5A4747CA45}</t>
  </si>
  <si>
    <t>{69D159BD-82B7-ADE2-BEB9-2EC8A4A93DCC}</t>
  </si>
  <si>
    <t>{42DE1DB4-0FBD-DA28-AE26-91ED18E5368B}</t>
  </si>
  <si>
    <t>{039E73F5-9A75-27A2-8596-B5C2B1C9C8AA}</t>
  </si>
  <si>
    <t>{19A29C8A-BE9E-77B7-9DB9-718D29D7C861}</t>
  </si>
  <si>
    <t>{D1B83F8C-C9C9-A171-9620-B86ABDDF3BD8}</t>
  </si>
  <si>
    <t>{C6745043-37B7-B6F8-BA9B-7F71DB52D548}</t>
  </si>
  <si>
    <t>{4583C3B6-65E7-7D84-A8AB-7BE8E000ABAA}</t>
  </si>
  <si>
    <t>{AB988D3F-CE3A-CB2E-9A12-A1E966898257}</t>
  </si>
  <si>
    <t>{754373C7-B022-B31E-BD7D-149DAA8E6C56}</t>
  </si>
  <si>
    <t>{ED3488A5-966D-1A6E-B060-783C2AA131CF}</t>
  </si>
  <si>
    <t>{932C82E3-EEAD-B555-BCA9-C4BE22AFC20D}</t>
  </si>
  <si>
    <t>{D29A74C8-0584-A71B-8FD9-FA7D2D2C1607}</t>
  </si>
  <si>
    <t>{1562246E-55AF-B6AA-B693-E18199A7E105}</t>
  </si>
  <si>
    <t>{AA1196EC-3CC1-E65A-AD94-8B11C3015721}</t>
  </si>
  <si>
    <t>{0E489D8C-278A-0B44-917D-BE3646C82D93}</t>
  </si>
  <si>
    <t>{9DB83156-728A-0A8F-ADE1-6E395FA14772}</t>
  </si>
  <si>
    <t>{B3133372-A972-C855-809E-70146B58AA08}</t>
  </si>
  <si>
    <t>{ECF88928-09E3-49CD-9416-C81CE7513A4C}</t>
  </si>
  <si>
    <t>{86171882-1EAB-5222-B729-5A5D5D6BBB7A}</t>
  </si>
  <si>
    <t>{DDF2C3B7-264D-D689-B558-FB0DEC3644B7}</t>
  </si>
  <si>
    <t>{8D6890E2-9B7A-DB0D-AA62-91473164A64C}</t>
  </si>
  <si>
    <t>{B3FA5348-0CC1-25C7-B4E9-3E418594C833}</t>
  </si>
  <si>
    <t>{1B69E0E4-A502-982D-BDAC-98255877AEA4}</t>
  </si>
  <si>
    <t>{B2465B1D-E1BE-4909-852D-A31A05BD1CC6}</t>
  </si>
  <si>
    <t>{55506ACD-5DA7-DDB4-A51C-642AE8F8E7C3}</t>
  </si>
  <si>
    <t>{2E28025C-376C-7866-9B2A-AE9D9ED733D4}</t>
  </si>
  <si>
    <t>{AC5F35B2-E99E-EE27-9507-679C451BC51F}</t>
  </si>
  <si>
    <t>{3CB6B948-E3ED-2510-BD43-843F773681A0}</t>
  </si>
  <si>
    <t>{38CB8316-AD1A-EF79-B19E-D8AE93066BAC}</t>
  </si>
  <si>
    <t>{2E529744-88A6-537B-9DBB-5823131C595E}</t>
  </si>
  <si>
    <t>{5BE8C9FC-DD60-342F-BD39-E9A5351A2ECD}</t>
  </si>
  <si>
    <t>{3A31FD66-3BD9-77AD-AEB8-7E8C75AFC144}</t>
  </si>
  <si>
    <t>{39EA19BA-CCB3-014D-9D08-DED3308C33C8}</t>
  </si>
  <si>
    <t>{A4A61211-10BC-B618-979B-2CC1E2433B94}</t>
  </si>
  <si>
    <t>{1615BA93-8066-8A36-A642-0C7D0792CCDE}</t>
  </si>
  <si>
    <t>{BEC72779-9A72-52C1-999B-8413CD2ACCA2}</t>
  </si>
  <si>
    <t>{379C0DDB-8B90-132E-9B39-87B8C08C3E36}</t>
  </si>
  <si>
    <t>{BD1663D2-DE70-913A-89DB-F9974B7AD9A3}</t>
  </si>
  <si>
    <t>{DEC529A6-E2A3-DF4B-8123-B2E7CD83AE22}</t>
  </si>
  <si>
    <t>{D6882771-31D8-B57A-ACBE-B2B1A18694DA}</t>
  </si>
  <si>
    <t>{42E25058-F8B3-24FE-9952-D14D43E67EE6}</t>
  </si>
  <si>
    <t>{6C829987-C4E1-F3E3-A57A-01951193437C}</t>
  </si>
  <si>
    <t>{B428D626-F224-356E-ABEA-28F075FCD4B7}</t>
  </si>
  <si>
    <t>{94551C5B-EDEC-9EA9-B842-1A87DED428CD}</t>
  </si>
  <si>
    <t>{79CA0042-231A-35DD-B931-CC63B8D902D8}</t>
  </si>
  <si>
    <t>{A028A521-E12E-DC22-8968-33BB50AD6821}</t>
  </si>
  <si>
    <t>{A51EF102-B1CA-7A90-A789-21B921E14D9E}</t>
  </si>
  <si>
    <t>{D54DC72B-E1BD-F170-8C23-8C869743679A}</t>
  </si>
  <si>
    <t>{AC471D98-FD98-46CA-A8F7-5A481156C92D}</t>
  </si>
  <si>
    <t>{78DAA79F-441A-4ED7-96B6-7D1AFAC9598E}</t>
  </si>
  <si>
    <t>{A4987949-2EB6-CEC0-A3EF-BB23BE5DDAC8}</t>
  </si>
  <si>
    <t>{AC4178C0-1B4B-DABC-BA55-28ACBB836222}</t>
  </si>
  <si>
    <t>{ED66895A-776A-57C5-B995-89BE6C3BC5B4}</t>
  </si>
  <si>
    <t>{C5A78E02-BDA4-2833-9C53-D2812EC6F6A8}</t>
  </si>
  <si>
    <t>{BEC560FD-4BD8-240E-904D-083D4F34CB35}</t>
  </si>
  <si>
    <t>{17500F68-7C87-4C8E-A1E5-DEEB59D53974}</t>
  </si>
  <si>
    <t>{4B185279-BE63-78CE-9B1A-6AD5AA8A248D}</t>
  </si>
  <si>
    <t>{B78F4C58-7E1A-8A05-8B5E-6131AED46EAA}</t>
  </si>
  <si>
    <t>{D785A41E-173E-785A-8E62-D6E8C383E1E3}</t>
  </si>
  <si>
    <t>{188A6BE5-0570-36D8-80D5-BD635327BB90}</t>
  </si>
  <si>
    <t>{B65E8914-969F-88C6-8D67-CDABDB52A6A9}</t>
  </si>
  <si>
    <t>{4D83D183-562D-745D-A3AA-19E8A9D48468}</t>
  </si>
  <si>
    <t>{1CD9469B-91CA-CC95-9C5E-6653395B69E4}</t>
  </si>
  <si>
    <t>{9DDFBE66-B436-97B7-9824-B713C75B1A77}</t>
  </si>
  <si>
    <t>{3D382D0A-3B02-98EC-818B-E3320FA47C17}</t>
  </si>
  <si>
    <t>{59A359A2-74EE-D54B-8355-DBE82FD474E0}</t>
  </si>
  <si>
    <t>{5DC04685-CA9B-21EE-AC32-886D839D1547}</t>
  </si>
  <si>
    <t>{A741E6BB-AA9A-712D-99B3-CACBB6911527}</t>
  </si>
  <si>
    <t>{B2B5116E-81AA-B901-A587-9959166E77C8}</t>
  </si>
  <si>
    <t>{E9DCA9B6-B97C-BEA1-9C6F-C801FFC62142}</t>
  </si>
  <si>
    <t>{AC4AA3DA-A292-8556-ACDD-5B29DE59F6DC}</t>
  </si>
  <si>
    <t>{56BCE5E5-C6BA-D229-93A0-18BB10B8DB93}</t>
  </si>
  <si>
    <t>{63C4613E-8497-C923-9969-E2112FA3C5BA}</t>
  </si>
  <si>
    <t>{2E23EDAD-35B8-2EAB-AEC9-DD415ABA986D}</t>
  </si>
  <si>
    <t>{18677E9C-49DD-D8BB-AE6F-B1752D9E29B5}</t>
  </si>
  <si>
    <t>{9954D823-2A99-CA9B-85FD-7ED5D4E07DD8}</t>
  </si>
  <si>
    <t>{11772F6A-36A9-E854-9E23-EC891B50570F}</t>
  </si>
  <si>
    <t>{E984188A-D8A1-182D-9982-1DBA119EBC44}</t>
  </si>
  <si>
    <t>{802898BB-8E5E-3C30-80C9-B8814E4C92DE}</t>
  </si>
  <si>
    <t>{62F6A236-A434-3B94-A099-EF262419BBE7}</t>
  </si>
  <si>
    <t>{CABE3BF3-8702-0883-A5A4-88A1FB872C87}</t>
  </si>
  <si>
    <t>{4800195A-B267-7835-9C99-575B4275ACF5}</t>
  </si>
  <si>
    <t>{157C2E55-7305-90A2-B309-613D64744D5B}</t>
  </si>
  <si>
    <t>{BEC5622C-558D-2334-8495-998FCD24C5B2}</t>
  </si>
  <si>
    <t>{9298A607-968E-27C1-9C1C-B679DC373661}</t>
  </si>
  <si>
    <t>{2B98EFFF-B3CA-61C3-A9F1-CA15EC5C6871}</t>
  </si>
  <si>
    <t>{A764144C-26E1-E333-B712-BB9A7A143C1A}</t>
  </si>
  <si>
    <t>{A1ADE717-3D83-9448-91E1-5D21E3309A56}</t>
  </si>
  <si>
    <t>{86158D68-6551-471C-955C-96D39250848C}</t>
  </si>
  <si>
    <t>{944AAB98-F9EB-D1D8-8EC7-68F70325CFB6}</t>
  </si>
  <si>
    <t>{55EE56AF-8812-46B2-9B02-9897753E601B}</t>
  </si>
  <si>
    <t>{28A362D6-5B47-8BD4-97AA-3CDB734D3BB5}</t>
  </si>
  <si>
    <t>{7726B346-C359-5667-9D64-17EB59E315EA}</t>
  </si>
  <si>
    <t>{91195D16-68C9-C883-9CDD-1E1185EE03B6}</t>
  </si>
  <si>
    <t>{110D077E-8868-A95F-81C8-274472C2D75E}</t>
  </si>
  <si>
    <t>{33B3B38A-92C7-EB16-85B4-34BD7D4C88ED}</t>
  </si>
  <si>
    <t>{75C9668F-EE86-74CF-8752-3AB5030EEA9B}</t>
  </si>
  <si>
    <t>{33E3D687-1C65-38B4-9453-EF4481AAE280}</t>
  </si>
  <si>
    <t>{D9BE15AA-48F4-1BFB-8666-579252DE82E4}</t>
  </si>
  <si>
    <t>{D4DDE932-1DF5-D3BE-AC1D-66C8E34C91D1}</t>
  </si>
  <si>
    <t>{80115735-C9F8-9336-8228-E02EA194039D}</t>
  </si>
  <si>
    <t>{6AD743CD-D8BD-206B-8327-DAAEE766AC34}</t>
  </si>
  <si>
    <t>{BD137143-A7C5-6E95-9DDB-2990346481CC}</t>
  </si>
  <si>
    <t>{192406BE-B1D1-53FC-9CC5-A11BC34D66AE}</t>
  </si>
  <si>
    <t>{B7EBB647-44A0-B29B-9DC5-4739319350D3}</t>
  </si>
  <si>
    <t>{25E88718-DBB4-9FA8-AB5B-EE32C9152383}</t>
  </si>
  <si>
    <t>{A0EB5B57-C4CB-C15D-B528-9C4DE964B4E6}</t>
  </si>
  <si>
    <t>{C386F82E-8A89-4AB2-A5ED-16662D300636}</t>
  </si>
  <si>
    <t>{EB6973B6-7C8C-D01E-A949-4FE3A31AE06A}</t>
  </si>
  <si>
    <t>{6624A036-1487-867C-8DDE-3CED15B455BC}</t>
  </si>
  <si>
    <t>{AE7773B8-9017-3314-BD5C-938CA2DC3A63}</t>
  </si>
  <si>
    <t>{22F4C174-9BEF-B91C-A754-96FAD4145388}</t>
  </si>
  <si>
    <t>{3C699D91-64AF-0D81-A695-DA5D281BB534}</t>
  </si>
  <si>
    <t>{4B6ABE49-64F7-F5B7-97A1-85C1CC6453BF}</t>
  </si>
  <si>
    <t>{BA861895-2A88-95C9-9758-5A8B5CDDE422}</t>
  </si>
  <si>
    <t>{068C8EBC-C3F3-A0DE-A22A-4EA624F97B95}</t>
  </si>
  <si>
    <t>{8A1E26E8-F9F7-2B11-B4B8-27698176DC51}</t>
  </si>
  <si>
    <t>{A5BC9431-0B35-EC97-9AD3-F7CDFE060D7D}</t>
  </si>
  <si>
    <t>{D347FBDE-444E-F69C-A13A-A42AEA49D223}</t>
  </si>
  <si>
    <t>{7E3023EA-42C3-2E46-954F-028AB0CF4E8B}</t>
  </si>
  <si>
    <t>{E556FC9B-4E84-49AE-93C3-1524DC6A38BE}</t>
  </si>
  <si>
    <t>{A43A6E2C-C921-6B0E-9674-93029B9983F5}</t>
  </si>
  <si>
    <t>{178C5C84-2C2A-587D-ACD5-9E7A7A2D1467}</t>
  </si>
  <si>
    <t>{8BFE9C0B-D752-1524-B2B4-ED87D6A7DE3C}</t>
  </si>
  <si>
    <t>{7C3141BB-4356-774B-92A4-85702AC7C86F}</t>
  </si>
  <si>
    <t>{48C31EDC-BDB9-62EB-8A55-586EA33DB557}</t>
  </si>
  <si>
    <t>{59750B96-B44B-B95D-B866-2B6AEE8B99FC}</t>
  </si>
  <si>
    <t>{2DD9FBF2-A39C-8499-9688-F4BB67714AA8}</t>
  </si>
  <si>
    <t>{F19ED348-E55D-94D7-926D-A78B5BADAB63}</t>
  </si>
  <si>
    <t>{61779591-D92E-CF6F-A894-37D336B4B364}</t>
  </si>
  <si>
    <t>{A8E22815-FAA2-3A3B-95CE-6A0A646353D5}</t>
  </si>
  <si>
    <t>{45CF31DC-A595-8994-94BC-2519534B52DE}</t>
  </si>
  <si>
    <t>{93A1E231-478A-B190-A3ED-7A387EFDC3A8}</t>
  </si>
  <si>
    <t>{1D361239-3B32-C669-BE34-3181234A7B5B}</t>
  </si>
  <si>
    <t>{140183FF-EF4C-9B38-921E-3B5ABDA3400F}</t>
  </si>
  <si>
    <t>{01D15BBB-DE4B-F815-9A4E-7E9EBAF735EE}</t>
  </si>
  <si>
    <t>{41565095-57FC-EE47-A565-D08585C72E3F}</t>
  </si>
  <si>
    <t>{501154B6-B403-44E9-8D22-43668BB3E1FC}</t>
  </si>
  <si>
    <t>{8CB36B46-931D-FC23-A026-AD4B197C817C}</t>
  </si>
  <si>
    <t>{410C5C6E-3FBE-ED2B-9A21-D34C9BB4D4B8}</t>
  </si>
  <si>
    <t>{0B8D1B56-16A4-1B0D-A7A4-D7929E19BD09}</t>
  </si>
  <si>
    <t>{27F78B27-7491-49F0-856F-80645E3C3278}</t>
  </si>
  <si>
    <t>{120992F9-E614-6D2B-8F14-B2CC58B0162B}</t>
  </si>
  <si>
    <t>{26443315-C7DE-6BB9-B352-7012E8623E5D}</t>
  </si>
  <si>
    <t>{D3694484-7481-47C2-8BBA-814E8AC59026}</t>
  </si>
  <si>
    <t>{8318997C-6BCB-B79C-B61C-E78A9C983EAD}</t>
  </si>
  <si>
    <t>{A3D33629-E75F-CD33-AEDA-771D897CCE2C}</t>
  </si>
  <si>
    <t>{9197E091-85BC-61CD-93D3-2711AE1255BC}</t>
  </si>
  <si>
    <t>{B7C8CB1D-91A3-6494-AFB7-CB9C790AB684}</t>
  </si>
  <si>
    <t>{84358CB6-88C4-BCB0-9F19-67D95504E7BD}</t>
  </si>
  <si>
    <t>{526E38A5-A7C1-4D49-B087-CF0FADA2CB71}</t>
  </si>
  <si>
    <t>{9F169211-8957-ED78-ADC3-F937C1A338D6}</t>
  </si>
  <si>
    <t>{A8DAA014-6C0A-9075-A48C-B89A5AB82135}</t>
  </si>
  <si>
    <t>{096D65D5-CC8A-3969-B265-115078627B88}</t>
  </si>
  <si>
    <t>{1D7E879D-1686-AD6C-91FB-C991B5511B07}</t>
  </si>
  <si>
    <t>{239F2A65-A5A0-D3A8-A012-E4767D55D6D9}</t>
  </si>
  <si>
    <t>{A670F376-E797-CC54-8A38-46481FD0BF38}</t>
  </si>
  <si>
    <t>{23B115E7-48ED-3E99-8C1F-C5EF16B1AB2C}</t>
  </si>
  <si>
    <t>{D62245E2-3462-2D8F-8457-64C4BE8980DE}</t>
  </si>
  <si>
    <t>{4C3478AD-F8A6-6F6F-ABA1-F9ED85D94097}</t>
  </si>
  <si>
    <t>{B1A8A345-2159-E842-A1AC-7787D681A16E}</t>
  </si>
  <si>
    <t>{C23EA9ED-F91D-BB5F-911A-B3B71E12B78C}</t>
  </si>
  <si>
    <t>{BB6861B3-F193-8DB0-968A-A2B6AB2A5709}</t>
  </si>
  <si>
    <t>{E9E5CCDA-8178-64AC-909E-379D077D662F}</t>
  </si>
  <si>
    <t>{E985B18F-0851-243D-A807-4986819BC7E6}</t>
  </si>
  <si>
    <t>{06B924C9-D3FB-BF9B-8D74-BAB683537FA5}</t>
  </si>
  <si>
    <t>{9D42D9DF-7BE8-FDEE-AA85-81499A465477}</t>
  </si>
  <si>
    <t>{3BC1E5EC-32E9-D170-ACDC-8066E5F44872}</t>
  </si>
  <si>
    <t>{2DE42D27-9F9D-5E38-8139-AC352D3E31C0}</t>
  </si>
  <si>
    <t>{CE6E7498-E286-3B6E-A33C-DCCE7296F3A9}</t>
  </si>
  <si>
    <t>{9CBFB179-9684-6C3C-9F67-027C6DCA9336}</t>
  </si>
  <si>
    <t>{03B7E5E2-2827-D5CA-8388-03565C7BE58E}</t>
  </si>
  <si>
    <t>{6EE7E73A-D51F-8A40-AA43-B374AD4BDEDC}</t>
  </si>
  <si>
    <t>{2C1EAA5B-38DE-30B7-9145-271FDBDA4367}</t>
  </si>
  <si>
    <t>{A8CFF57E-7F54-DB88-9520-245032D72638}</t>
  </si>
  <si>
    <t>{6EB9DADB-4612-61AA-9284-9E6E30E55E66}</t>
  </si>
  <si>
    <t>{BC9C2EAA-C9B7-B547-A433-7A6430C2BF4B}</t>
  </si>
  <si>
    <t>{1EEAB7E4-95E4-BCA6-A8AC-9C88AF1F5DEF}</t>
  </si>
  <si>
    <t>{C17397D1-176A-5AD2-ABA0-D9D4EA5EED7B}</t>
  </si>
  <si>
    <t>{6FD795A9-8ABA-6511-99DF-55AF7D6E7418}</t>
  </si>
  <si>
    <t>{27C6A476-7C93-E06C-BEEB-B414A5C2D5EC}</t>
  </si>
  <si>
    <t>{86D2B871-49A7-B01C-A873-2B29DE361533}</t>
  </si>
  <si>
    <t>{06BA98BF-5DA6-C93A-9228-4F18955EE802}</t>
  </si>
  <si>
    <t>{D520466C-061F-E1FD-899A-342826CA6584}</t>
  </si>
  <si>
    <t>{9F93A7CE-CEB5-2A8F-9A8A-AE540D4A5DE0}</t>
  </si>
  <si>
    <t>{92D491D1-1437-4B08-A189-C4D3886E975F}</t>
  </si>
  <si>
    <t>{489506EA-4326-4891-9A57-47EC33C847DA}</t>
  </si>
  <si>
    <t>{FF64DC13-A833-E471-A394-2DAA593712C9}</t>
  </si>
  <si>
    <t>{3403F874-DF1C-55A1-96E1-4C45583CFA36}</t>
  </si>
  <si>
    <t>{42F25D46-2665-4E8A-930E-86C4AC88E637}</t>
  </si>
  <si>
    <t>{9712C291-D7CC-B615-A37D-E271B3BBCA05}</t>
  </si>
  <si>
    <t>{AED3499D-8103-707A-85FD-4274E7957ACA}</t>
  </si>
  <si>
    <t>{C506A785-9F99-8FD1-943E-7BD696A8DABD}</t>
  </si>
  <si>
    <t>{683BE17E-5E50-CA83-8CC3-73DE4C93E1D8}</t>
  </si>
  <si>
    <t>{F323EB94-3AB7-3588-9C7A-3DA636279173}</t>
  </si>
  <si>
    <t>{D25E8B1D-9181-83F9-9FB5-7E56E1E5AE95}</t>
  </si>
  <si>
    <t>{739CB413-FD6B-C92F-8254-5B27C78C1E88}</t>
  </si>
  <si>
    <t>{32806AAC-BDF8-DD12-90F7-892147AEB754}</t>
  </si>
  <si>
    <t>{7BC77314-3CD8-A30A-874F-1A7BAC0C9A22}</t>
  </si>
  <si>
    <t>{ABF4B371-D7CB-1D10-93CD-D66164368E3A}</t>
  </si>
  <si>
    <t>{3EC73EEC-2B62-046C-A151-CE08FADA7795}</t>
  </si>
  <si>
    <t>{81EFC9BE-535D-6837-AC7B-B97BBBBC598A}</t>
  </si>
  <si>
    <t>{F10E59E0-ED4D-2189-92DB-9AF2056BE824}</t>
  </si>
  <si>
    <t>{08A6C1B9-55C3-11AC-9F44-569453784A99}</t>
  </si>
  <si>
    <t>{06941743-E7AE-3DB7-B025-D39A11B23304}</t>
  </si>
  <si>
    <t>{657A0EB5-2171-6BC3-A15D-031E9BBB979B}</t>
  </si>
  <si>
    <t>{93DA9C38-5CD9-9D28-BE6F-CB2751347A78}</t>
  </si>
  <si>
    <t>{EB83B5E5-E989-ABCE-850A-F10EBBBBA3B3}</t>
  </si>
  <si>
    <t>{DA054C05-6221-7710-91D0-98DC191323A5}</t>
  </si>
  <si>
    <t>{DD11289E-1441-F5E4-AE8F-76C9E6BBA166}</t>
  </si>
  <si>
    <t>{32584DEC-6BA9-1BB4-ABBA-8EED9F85410E}</t>
  </si>
  <si>
    <t>{626A8E16-C4EB-AD78-A321-B58280F0D6B7}</t>
  </si>
  <si>
    <t>{CC08D124-9BC7-A068-9253-E1BE15CC46A8}</t>
  </si>
  <si>
    <t>{DBC3297D-4ECD-08AC-9511-14ACACBC76FB}</t>
  </si>
  <si>
    <t>{ED595B0D-38BF-896E-B9EC-E374C14F59D7}</t>
  </si>
  <si>
    <t>{7E6D4D1B-C62B-48B7-B995-944DBE36C575}</t>
  </si>
  <si>
    <t>{DA9FD3BE-74A4-E9CD-94BC-EA42F411BDDE}</t>
  </si>
  <si>
    <t>{7D9F1F21-9F19-92DB-A4F2-BAA9ECAF185A}</t>
  </si>
  <si>
    <t>{B60EB88A-A4FA-1618-97F6-099BE584A7F2}</t>
  </si>
  <si>
    <t>{1E8CC3F4-FEF9-4A7C-8969-9B22695D71EE}</t>
  </si>
  <si>
    <t>{E5CA32A6-0BC6-3342-A7ED-8685D6CD6966}</t>
  </si>
  <si>
    <t>{9578CBC8-3811-94A0-8C32-8BDD88836584}</t>
  </si>
  <si>
    <t>{9B468374-CE7A-83BF-96D7-A263FB31486F}</t>
  </si>
  <si>
    <t>{45B64DC2-6E94-D4B8-B29D-CD2E8D76E841}</t>
  </si>
  <si>
    <t>{1D98EF19-422C-6BB4-9A06-B368AA036841}</t>
  </si>
  <si>
    <t>{527B7D54-E7C6-3DEA-8DC1-8649AD787D78}</t>
  </si>
  <si>
    <t>{8D12ABCA-A821-1F85-969E-FCCA05671D2F}</t>
  </si>
  <si>
    <t>{1E0B9E84-F5EB-E59A-A321-19532C902A5E}</t>
  </si>
  <si>
    <t>{42F91AD9-47B9-A445-9EE6-92EC61A29B5D}</t>
  </si>
  <si>
    <t>{929AE5C4-DC39-4FCC-87BF-9BBE3E4F4337}</t>
  </si>
  <si>
    <t>{8C81428C-311B-8C49-B73E-E8E2F2172621}</t>
  </si>
  <si>
    <t>{5E6CC53A-B2E2-7EE3-9DF3-7EA027BB2946}</t>
  </si>
  <si>
    <t>{83ED8416-DA8B-ECC4-B4AC-23211BDB12BD}</t>
  </si>
  <si>
    <t>{78C55228-F969-C834-A90D-C96B3A27D3BF}</t>
  </si>
  <si>
    <t>{998335AA-784B-182B-A9A5-76BAD1317366}</t>
  </si>
  <si>
    <t>{43E8D1C4-B6B4-80C2-A034-EE359CC8C4D8}</t>
  </si>
  <si>
    <t>{D2856AAE-3D82-3462-AA5B-36F5A87CBC6E}</t>
  </si>
  <si>
    <t>{D21AA661-4C46-D912-95AA-224191E13F03}</t>
  </si>
  <si>
    <t>{A2387735-6E92-85FB-ABE3-A633B3C313EC}</t>
  </si>
  <si>
    <t>{AB8FD343-E134-2947-BBB5-97D37BC64A54}</t>
  </si>
  <si>
    <t>{4CB0AEA3-4EBE-7C1D-A2B1-FA894788BA53}</t>
  </si>
  <si>
    <t>{D27BCE9E-C6D1-7386-A9A7-944E72AB4820}</t>
  </si>
  <si>
    <t>{D761363C-033C-11DA-8E18-774B88DEE7C5}</t>
  </si>
  <si>
    <t>{B932BBA6-4271-3A33-81A5-6AA9C6C58C9A}</t>
  </si>
  <si>
    <t>{B57E4215-EF30-B4A7-B91D-51AEB92CEC98}</t>
  </si>
  <si>
    <t>{76E7DDAF-8739-8481-B6F3-3F65BD772CF7}</t>
  </si>
  <si>
    <t>{293C4490-570C-9CC8-B315-EB0540740EE1}</t>
  </si>
  <si>
    <t>{4BF069ED-CA6B-C3A5-BDD5-57A79CC57A9B}</t>
  </si>
  <si>
    <t>{49D042E2-5ED7-FC60-9232-59843E2A6321}</t>
  </si>
  <si>
    <t>{8E8EB2A5-6E4E-2C02-BBAE-E5B38524BBA9}</t>
  </si>
  <si>
    <t>{78ACAE5F-5912-28B3-B8D9-F07EEA736A5D}</t>
  </si>
  <si>
    <t>{73D91C29-8914-D4BC-A474-5DCDCCB73466}</t>
  </si>
  <si>
    <t>{EAD5A02C-7CC3-4426-9B3D-F30997A22CEB}</t>
  </si>
  <si>
    <t>{4C328C9E-7D01-3C19-AAA8-C53AA6D31716}</t>
  </si>
  <si>
    <t>{D4AE888B-0A5D-A3BD-9D84-A78888EAFA1D}</t>
  </si>
  <si>
    <t>{3EDD8649-7F69-7B4B-8372-8E2C77AAA9FB}</t>
  </si>
  <si>
    <t>{996D7BC2-49E5-8ADB-A511-4E3FE2A22908}</t>
  </si>
  <si>
    <t>{7E003D6D-B381-C5A7-9213-CED953833E5C}</t>
  </si>
  <si>
    <t>{5D45BE34-6ACD-3EC5-B517-004318EBCD10}</t>
  </si>
  <si>
    <t>{70EDD54D-9C8B-8C60-9ABE-C8948D9EEB5B}</t>
  </si>
  <si>
    <t>{549995D5-B44B-C2AE-91BB-2C063F1B5B68}</t>
  </si>
  <si>
    <t>{56D9C320-3FBD-E5CA-B2CB-E1A16A24125D}</t>
  </si>
  <si>
    <t>{D38E5438-7983-B9DB-BC61-FAAC8B66E555}</t>
  </si>
  <si>
    <t>{56282A37-E05B-241A-9B6B-4C331D75E886}</t>
  </si>
  <si>
    <t>{2C582C53-EED8-2981-8C5C-AC7C6F0ED119}</t>
  </si>
  <si>
    <t>{A3DD3FC7-D3A8-8C65-9AD4-2E90DCB6A228}</t>
  </si>
  <si>
    <t>{655A4699-477D-44E1-94A2-87B7F14A51DB}</t>
  </si>
  <si>
    <t>{B16E4514-6AE8-443C-9568-CA0B194BA27A}</t>
  </si>
  <si>
    <t>{F1AA024E-C8A9-6F61-98A5-DD93836B990D}</t>
  </si>
  <si>
    <t>{A3ED8152-BC50-9C95-9C4B-85B8D9591CBE}</t>
  </si>
  <si>
    <t>{14BA9677-B49D-CE14-ADBA-C57359A7EEB4}</t>
  </si>
  <si>
    <t>{B0B146C5-2B33-DBE4-97B3-82EB70242639}</t>
  </si>
  <si>
    <t>{E3A05586-50A0-A64E-B6E6-916AA9419644}</t>
  </si>
  <si>
    <t>{2929A8C2-CCB5-345C-9703-050841DE331E}</t>
  </si>
  <si>
    <t>{C0BD54B0-DF03-5945-A79A-95CDA58DC2D0}</t>
  </si>
  <si>
    <t>{443D2C7A-F43A-EA22-A26D-541451DD67A2}</t>
  </si>
  <si>
    <t>{E138E649-96EC-FC3B-A40D-06D2A2A0D6CC}</t>
  </si>
  <si>
    <t>{4460B625-04C8-5399-BA29-A07114651648}</t>
  </si>
  <si>
    <t>{99547066-B99E-D475-B262-17D9E3DDE84D}</t>
  </si>
  <si>
    <t>{6CC6D915-13D0-82E6-8668-4E54ADA963F5}</t>
  </si>
  <si>
    <t>{0C650559-8C5D-4336-B4EC-1C09AD785B97}</t>
  </si>
  <si>
    <t>{D3B2B97D-63A7-EA6C-A79E-641251ECA43C}</t>
  </si>
  <si>
    <t>{7E8EE978-436E-6DA3-ADF1-3A9624A653ED}</t>
  </si>
  <si>
    <t>{1A798B83-5853-A141-93C1-54CD64652B13}</t>
  </si>
  <si>
    <t>{242462D6-2114-993E-93B2-B5C29CBA13A5}</t>
  </si>
  <si>
    <t>{273F8299-1835-19B6-BC64-42CB19661EEB}</t>
  </si>
  <si>
    <t>{515BC1E7-7A74-F7FE-9976-E0E248E8E1E0}</t>
  </si>
  <si>
    <t>{5D3803E6-C582-5812-988A-835E9523AFEA}</t>
  </si>
  <si>
    <t>{59773CCE-74E1-DE47-8450-1F4A7D852F14}</t>
  </si>
  <si>
    <t>{D1B841BA-D47E-A196-8A88-5ABC3CC03465}</t>
  </si>
  <si>
    <t>{51BB06C2-61BE-8249-A7B3-47EE5EA4D335}</t>
  </si>
  <si>
    <t>{2513614C-786F-6679-9692-DB2832C2EF9D}</t>
  </si>
  <si>
    <t>{9A6D6434-7612-345C-95C4-EB5342B96EB6}</t>
  </si>
  <si>
    <t>{4E6BC6BF-D677-CEFC-811B-7BC6CA4B16B8}</t>
  </si>
  <si>
    <t>{6CBF9928-F64E-2BA3-85D7-40AB68E9F8CB}</t>
  </si>
  <si>
    <t>{8118A478-4209-1C66-BD19-5D0A4972EB19}</t>
  </si>
  <si>
    <t>{E9F6EAE5-3678-8971-A821-891CF877D3AA}</t>
  </si>
  <si>
    <t>{213B40A9-103B-65E9-B1DE-B708D398B4C6}</t>
  </si>
  <si>
    <t>{85569ADC-4AE4-A40A-B3D3-EBF855976295}</t>
  </si>
  <si>
    <t>{7229DD97-5351-3BDA-9DCF-EA15CB14B341}</t>
  </si>
  <si>
    <t>{5423DD13-9604-DE93-9B54-A985A2ADAAD1}</t>
  </si>
  <si>
    <t>{A8169176-60AD-836C-A811-2C6356F72CAD}</t>
  </si>
  <si>
    <t>{BA81F9EB-4DDE-4D7F-83B6-28F644CE0FB1}</t>
  </si>
  <si>
    <t>{F845DC9B-8B66-C2D4-A6E5-A157B8A64642}</t>
  </si>
  <si>
    <t>{CCD33FAC-A5C6-34C4-9E5E-8A9E5E4EA569}</t>
  </si>
  <si>
    <t>{A5FBD648-F7CD-3966-B992-ABF644564251}</t>
  </si>
  <si>
    <t>{ED5EB678-EF1E-C6D4-A361-06A41660E12E}</t>
  </si>
  <si>
    <t>{138CC293-F928-EF55-A76A-71B32F4A851D}</t>
  </si>
  <si>
    <t>{5237DEA3-72CC-7903-A431-EE59DD67F535}</t>
  </si>
  <si>
    <t>{561CE3DE-B5BA-57E5-9483-54B1ADA733BC}</t>
  </si>
  <si>
    <t>{4CBFD071-5064-6E66-94E3-86E2DA8A16DE}</t>
  </si>
  <si>
    <t>{B2DF9C7F-9EA8-956B-A23F-7A46F2C080A3}</t>
  </si>
  <si>
    <t>{F32DEC15-ED18-CD40-A9EA-04B4600A8742}</t>
  </si>
  <si>
    <t>{7B39E479-BA55-FC0B-96B3-279472E9D0F4}</t>
  </si>
  <si>
    <t>{A9A468C5-6F0E-F8D6-965B-A8E1922D8EC2}</t>
  </si>
  <si>
    <t>{E65D4D31-6BD5-B309-9563-9DE14F475703}</t>
  </si>
  <si>
    <t>{A2A767D4-1989-228B-AF7A-BACEC5175EA2}</t>
  </si>
  <si>
    <t>{4671CBE8-D6AC-2AA8-9253-1390B03C48F5}</t>
  </si>
  <si>
    <t>{224B4E86-2DDE-9075-B99B-7C9F4C3A3B16}</t>
  </si>
  <si>
    <t>{A0D7C4D5-6DDF-682C-B1D6-CBD5F7CFD92D}</t>
  </si>
  <si>
    <t>{6CC5311F-E330-86D6-B7E3-13893CAC5854}</t>
  </si>
  <si>
    <t>{86C4895B-38B2-CFCA-B642-19C469627DC1}</t>
  </si>
  <si>
    <t>{A77682B3-9BE3-3812-ACA3-C3DEDAB11BAD}</t>
  </si>
  <si>
    <t>{1D7C307E-8887-85C6-96B8-23D12A483813}</t>
  </si>
  <si>
    <t>{358577B7-7B2C-DA4E-9E22-0DE487ABA748}</t>
  </si>
  <si>
    <t>{6A332C93-B274-EC73-948F-49318D986D57}</t>
  </si>
  <si>
    <t>{3A45345D-B73D-C1AD-A192-DADD7AB04077}</t>
  </si>
  <si>
    <t>{E13C82FC-E8DB-3A06-A4EA-A416B8A342C2}</t>
  </si>
  <si>
    <t>{1AD90BBA-B34D-3E95-9748-9AE0C523398E}</t>
  </si>
  <si>
    <t>{D4BC95CE-72F3-92A3-A93C-94B51DBF19B7}</t>
  </si>
  <si>
    <t>{D9963343-92AD-6857-8668-837DEC38A893}</t>
  </si>
  <si>
    <t>{7817A96E-800D-67BC-AA8B-4E63C11F185B}</t>
  </si>
  <si>
    <t>{FBC1FD3A-98A4-8219-A136-C9AB15240F07}</t>
  </si>
  <si>
    <t>{D262F4EF-5830-CE78-B829-076227E872D2}</t>
  </si>
  <si>
    <t>{969B90B5-2B63-F01F-AC06-CEBD632A6401}</t>
  </si>
  <si>
    <t>{740EB7A5-4EDD-1B09-996B-03E7447C9A9E}</t>
  </si>
  <si>
    <t>{FA5B5D17-4D3F-E68C-9B0B-A908388F19C3}</t>
  </si>
  <si>
    <t>{742248E4-762A-73B4-B076-95378B02A5C6}</t>
  </si>
  <si>
    <t>{6E246B84-545D-97C6-A37B-ABAEBB8653A2}</t>
  </si>
  <si>
    <t>{1511AAEF-336A-38CC-B1AB-E29532CBE7AC}</t>
  </si>
  <si>
    <t>{16691B50-8201-490E-97A8-2A155E7366D1}</t>
  </si>
  <si>
    <t>{9CFD63DC-BAC2-9E86-A121-4C357B2D9585}</t>
  </si>
  <si>
    <t>{345E84BE-3A7D-3E8A-8AC7-3A5E167A87A4}</t>
  </si>
  <si>
    <t>{4B3D841E-5EA4-DC25-924A-E96A9B2BF185}</t>
  </si>
  <si>
    <t>{3D2A2705-8417-9C8E-932B-3EB257C1E841}</t>
  </si>
  <si>
    <t>{58D563B9-4636-43EE-9A3B-1D6AC63A400E}</t>
  </si>
  <si>
    <t>{271D1A66-C1D2-C65D-A3FA-6B8054C9EEE9}</t>
  </si>
  <si>
    <t>{06663322-A2AB-1815-AB39-1B696E7CC637}</t>
  </si>
  <si>
    <t>{637EA116-4543-FE2C-B087-E41E52A7BDE3}</t>
  </si>
  <si>
    <t>{99E7497B-E858-7ECD-AB86-18B99B38B753}</t>
  </si>
  <si>
    <t>{26700F69-257C-6C3E-ACF5-3D7185A0A971}</t>
  </si>
  <si>
    <t>{56BAC819-3B61-BC7A-AE76-578FADBF6795}</t>
  </si>
  <si>
    <t>{A5667894-95B4-52B9-ADA9-5B1B4107D6D7}</t>
  </si>
  <si>
    <t>{7F141521-C138-2332-874E-2D3FCB37EA61}</t>
  </si>
  <si>
    <t>{336552D9-195C-131E-B7D7-9213A9F1985A}</t>
  </si>
  <si>
    <t>{3A2943E5-EBD3-E767-A923-BDDD57E4B4CB}</t>
  </si>
  <si>
    <t>{F4D2BD8D-B57A-B564-BCB3-55B922C1331D}</t>
  </si>
  <si>
    <t>{DA4DA6BA-D1B4-5E3D-8A57-5BDE7638E939}</t>
  </si>
  <si>
    <t>{4BFEF2B5-BB62-A9FC-9291-A855CFBACB66}</t>
  </si>
  <si>
    <t>{A4A494B5-C312-ABD9-9D2F-3C557B39CCCD}</t>
  </si>
  <si>
    <t>{6EF051C4-7256-271C-9B94-EF18E613B497}</t>
  </si>
  <si>
    <t>{DA923D39-270E-12AF-B7BF-A4A69B2A94DC}</t>
  </si>
  <si>
    <t>{722A1F0D-2CAB-50E9-9D22-5037C80D42C5}</t>
  </si>
  <si>
    <t>{A24ACA6A-E1EE-C6D3-BA7B-D6F41A5F9299}</t>
  </si>
  <si>
    <t>{D7A25286-EE87-89C4-9B5C-3C16ACCE9863}</t>
  </si>
  <si>
    <t>{6E019B9B-8406-4CB7-AC77-26952B1D1A59}</t>
  </si>
  <si>
    <t>{B4D97BA3-3C2B-E6D4-AA89-A9C9C5BAFB85}</t>
  </si>
  <si>
    <t>{450BD603-3588-8972-9126-A9BB1487323F}</t>
  </si>
  <si>
    <t>{6CF6B0A5-1ADD-DB8A-9CEC-1BA55614A171}</t>
  </si>
  <si>
    <t>{888CDEE3-38BA-E045-8A9D-B3BC27E24C81}</t>
  </si>
  <si>
    <t>{144C55C4-EBD1-9CEC-87C9-950CA4E1EA78}</t>
  </si>
  <si>
    <t>{6CC8D880-A1D0-B487-9E21-96BB88A18D80}</t>
  </si>
  <si>
    <t>{FEDE7C41-E579-4D5E-AE54-8BF4F2B30CD1}</t>
  </si>
  <si>
    <t>{3622172E-033C-2A6A-9213-780C8DD74A82}</t>
  </si>
  <si>
    <t>{60327C41-59CA-32E4-B5D0-32DF869F2CBD}</t>
  </si>
  <si>
    <t>{29BFB0E2-63E4-7723-9689-9DC468BBA6AA}</t>
  </si>
  <si>
    <t>{AD6A9738-7D49-AE21-A1A2-ADE382DA9C73}</t>
  </si>
  <si>
    <t>{69D4164D-056B-DD15-A1D8-58756DAEF45E}</t>
  </si>
  <si>
    <t>{D9BB113A-76FA-D719-84DD-52735AC8A245}</t>
  </si>
  <si>
    <t>{6AB37D47-3CB6-A255-9643-CD25B3D78990}</t>
  </si>
  <si>
    <t>{68792E9C-A640-11F1-A4B7-7293148B7067}</t>
  </si>
  <si>
    <t>{31A10A42-4D48-1836-AA0C-4216B9777AD4}</t>
  </si>
  <si>
    <t>{6ED80481-516F-8C3C-A4A3-33A7126A6B2E}</t>
  </si>
  <si>
    <t>{31D11182-4C45-54FD-BF5A-188D87D4295F}</t>
  </si>
  <si>
    <t>{213B055C-9C8B-72D0-88B4-D7D388A698AE}</t>
  </si>
  <si>
    <t>{9D88C53A-ADD2-CAED-9B81-65CE7041AB35}</t>
  </si>
  <si>
    <t>{E2A85543-CBF9-325E-954F-A58ABB75594B}</t>
  </si>
  <si>
    <t>{AB1B8AA0-8372-9E3C-91B2-8C2EB7E375C9}</t>
  </si>
  <si>
    <t>{06724889-320C-D3CD-AD88-DFC3E03AE328}</t>
  </si>
  <si>
    <t>{8E9C7516-3349-042B-B554-A2B1A21CA950}</t>
  </si>
  <si>
    <t>{92FB1462-04C9-D78F-96C4-B91F59199A99}</t>
  </si>
  <si>
    <t>{9B50E9B3-F16B-40F1-AB89-1AD862E29B2D}</t>
  </si>
  <si>
    <t>{E86AEA22-76B3-44B9-A334-88644A4782E4}</t>
  </si>
  <si>
    <t>{15AA1AD7-015D-B6E0-9886-09CA4DC86245}</t>
  </si>
  <si>
    <t>{5DE220FC-EBDD-7CBE-B82E-7034E8171F5A}</t>
  </si>
  <si>
    <t>{2FB12DA9-9523-8A4C-AFAE-B2CA88D37E3B}</t>
  </si>
  <si>
    <t>{E7D6E927-799E-B4B3-89B7-C4A587CD6502}</t>
  </si>
  <si>
    <t>{20D5768C-F41F-E04A-A418-8A1C6576E7F5}</t>
  </si>
  <si>
    <t>{277B9AE4-7338-210B-AB52-C8196B9EC84D}</t>
  </si>
  <si>
    <t>{494C4895-6187-4B2E-AB24-84D418C61D04}</t>
  </si>
  <si>
    <t>{03E65698-3BBE-25CB-A122-A196B7CD8C62}</t>
  </si>
  <si>
    <t>{CF3AC826-2E9E-A22B-A9F9-2476D625277E}</t>
  </si>
  <si>
    <t>{EC997257-C8A7-D547-AF5B-B29ED19EC583}</t>
  </si>
  <si>
    <t>{E7D34954-6399-7576-91E9-7F1613B978A7}</t>
  </si>
  <si>
    <t>{2A992266-8C25-85D2-A953-3037EA46E605}</t>
  </si>
  <si>
    <t>{F48BFF94-81DB-EA73-9639-D909D3C624C3}</t>
  </si>
  <si>
    <t>{D059A827-BC6C-8991-844C-5EB43918151A}</t>
  </si>
  <si>
    <t>{3A852F18-9B78-3664-AE1D-8572799E9E15}</t>
  </si>
  <si>
    <t>{50EE5AA0-9BB1-F5E7-B36B-6179003885E9}</t>
  </si>
  <si>
    <t>{BD171C06-18C5-AB60-8CC9-C7B44A77ECD1}</t>
  </si>
  <si>
    <t>{DFAD4B44-6E56-3DF8-A9F5-9B8A84FB99E5}</t>
  </si>
  <si>
    <t>{F253EBA1-0B15-7FC9-8591-B4145A75714C}</t>
  </si>
  <si>
    <t>{92C8D156-5A82-651A-AC4B-335B18946731}</t>
  </si>
  <si>
    <t>{2BAE005C-C77C-E5D4-ABB8-CE971C0A61AA}</t>
  </si>
  <si>
    <t>{DB954DEB-B186-D26E-AF85-7B11C2685201}</t>
  </si>
  <si>
    <t>{5E3C8D3D-925E-30C4-9573-1CB0A65C1E4E}</t>
  </si>
  <si>
    <t>{E145C559-C787-D54B-9703-97ED14899DAA}</t>
  </si>
  <si>
    <t>{0E51C887-BDD1-A5DD-B4F6-E1A3699EA15D}</t>
  </si>
  <si>
    <t>{051E9CE1-C2EA-85D4-87FB-EC37034D5D60}</t>
  </si>
  <si>
    <t>{5031159E-6E56-7955-9CA5-8F936C25791A}</t>
  </si>
  <si>
    <t>{5C5517D8-E3C3-457B-A392-AD21F2D7E776}</t>
  </si>
  <si>
    <t>{772E87A6-DAF2-ED6E-8494-3CD61224BCBA}</t>
  </si>
  <si>
    <t>{3B3C6952-8184-4856-AE4A-1F0D369C9D11}</t>
  </si>
  <si>
    <t>{C64073F3-531A-395C-BD36-2BAF9DE09E91}</t>
  </si>
  <si>
    <t>{C509B7B3-CD44-B4A9-9E18-5604D3BF9584}</t>
  </si>
  <si>
    <t>{83082BB9-2DD1-AE75-8D91-924344AB74E2}</t>
  </si>
  <si>
    <t>{6DED753F-EE54-ECC8-A760-C4754C652114}</t>
  </si>
  <si>
    <t>{D27BB63C-8E8B-72EA-A817-D2D449AB81F2}</t>
  </si>
  <si>
    <t>{5A4FC50A-47F9-24E6-8C65-AF97A70086D5}</t>
  </si>
  <si>
    <t>{25FC96A1-A86D-E712-A0EC-21B7D22407E4}</t>
  </si>
  <si>
    <t>{BD42FD79-1C68-AF57-B15C-2B9C46B6E849}</t>
  </si>
  <si>
    <t>{82B1EF6A-D0BA-321E-BA57-A23150683D2D}</t>
  </si>
  <si>
    <t>{EC2941BE-80E5-9341-9A8A-9BCA6DCAAB87}</t>
  </si>
  <si>
    <t>{5B1CE68D-69A7-A735-9B98-CA74E99D47B1}</t>
  </si>
  <si>
    <t>{2A3AD41F-D8B3-52E5-AB22-34654271E4D2}</t>
  </si>
  <si>
    <t>{B623EE7C-6897-79A9-96E6-ACB5D2169703}</t>
  </si>
  <si>
    <t>{9B971ACE-6715-1299-A886-28AE271D157C}</t>
  </si>
  <si>
    <t>{16472C5D-41BE-EEDE-AF93-9C496C185247}</t>
  </si>
  <si>
    <t>{84A52822-6332-1582-96CD-CDCC31B543AC}</t>
  </si>
  <si>
    <t>{8F9FD373-2841-49DA-9AD4-B063CEB6BBB3}</t>
  </si>
  <si>
    <t>{57A8425B-0D6B-80F1-A859-5833B3BAB2A4}</t>
  </si>
  <si>
    <t>{568E4802-5073-BE1E-BCED-79465A742898}</t>
  </si>
  <si>
    <t>{19C3BAA1-8CE6-B73C-A250-1AE51263C5B8}</t>
  </si>
  <si>
    <t>{DD37AD5D-1D97-8191-8822-FD483667AC3C}</t>
  </si>
  <si>
    <t>{1F5BD644-4306-FE66-A814-395752E1A23D}</t>
  </si>
  <si>
    <t>{D6DBC888-4A28-69DD-8E30-67D7A06BEB68}</t>
  </si>
  <si>
    <t>{469971D0-9F98-DA3D-B7DE-6EEE7EC2CAD4}</t>
  </si>
  <si>
    <t>{C23D1DA6-461D-9025-AAD5-6CEAD4F67712}</t>
  </si>
  <si>
    <t>{D7799204-AA38-ADCC-A5C3-36324EA7D60C}</t>
  </si>
  <si>
    <t>{E2ECE523-5A98-D76C-9248-BFBD1A77DB0B}</t>
  </si>
  <si>
    <t>{6D58E92A-90FF-221D-90F6-FCB692155C28}</t>
  </si>
  <si>
    <t>{985C9433-D9EC-52E7-9A9C-C26464124C8A}</t>
  </si>
  <si>
    <t>{1D8ACA75-9332-7B33-ADCC-15C1DC3E827A}</t>
  </si>
  <si>
    <t>{3C25122D-F95A-58BD-816D-D4BFD70B447D}</t>
  </si>
  <si>
    <t>{9D9D9CED-AA89-2879-B1BD-B425E8F67749}</t>
  </si>
  <si>
    <t>{C7C8E7F8-7978-1798-9710-475B5C8A2375}</t>
  </si>
  <si>
    <t>{6647E757-D3C9-FA33-A026-616981474D49}</t>
  </si>
  <si>
    <t>{A5C96132-323B-C573-9981-0787D3EEBBDD}</t>
  </si>
  <si>
    <t>{23E068A2-D440-7D9E-8EE0-1CEEBC118F4B}</t>
  </si>
  <si>
    <t>{1A7BB2EE-46A7-C7A1-BBE4-67A79D7D70BB}</t>
  </si>
  <si>
    <t>{E9EB5231-D422-C7C0-9E4C-0AFACFA67165}</t>
  </si>
  <si>
    <t>{3A022D92-1931-5246-838C-BCFFC15B7671}</t>
  </si>
  <si>
    <t>{3C6E194A-35A4-4B3A-8572-8FDFEC3C5408}</t>
  </si>
  <si>
    <t>{6AB2E951-C11B-88B7-B29E-49B3B1CB1144}</t>
  </si>
  <si>
    <t>{21ABA310-2B29-2CF3-85B2-CEB378E76E5A}</t>
  </si>
  <si>
    <t>{CDDD487E-A17B-CD27-BC6E-2327A1316467}</t>
  </si>
  <si>
    <t>{DBE891C6-CCC5-915C-B453-2BE9973AE59F}</t>
  </si>
  <si>
    <t>{B79B7F3F-EBA5-58CB-9821-AC60C6A2D51E}</t>
  </si>
  <si>
    <t>{CD87E8C3-8ADC-E9AB-A587-BBA59C49290B}</t>
  </si>
  <si>
    <t>{7C4CC2B7-E6FC-5A07-9728-2BD17581A69E}</t>
  </si>
  <si>
    <t>{2E9CFD37-8AA4-6D15-AC83-D23ABC4841E1}</t>
  </si>
  <si>
    <t>{3117636A-C484-18EE-BF89-B2BCDF02ED3B}</t>
  </si>
  <si>
    <t>{107D0569-205E-4EDB-BDAB-B2BE3B7C9F86}</t>
  </si>
  <si>
    <t>{385FA86C-DAA2-D6E5-A3A9-B6493B592C18}</t>
  </si>
  <si>
    <t>{E65D418C-8F30-B244-BD23-A2954C48691C}</t>
  </si>
  <si>
    <t>{A737B402-6B98-D82F-B7BA-69BACBCA598A}</t>
  </si>
  <si>
    <t>{E67FF6E5-EC8C-1B91-8E3E-E3F144B1C2CA}</t>
  </si>
  <si>
    <t>{F1E5EC7E-8D9C-62D2-A012-0263E4AAC6D5}</t>
  </si>
  <si>
    <t>{432869C6-AB89-9E18-9713-AB2747393CE3}</t>
  </si>
  <si>
    <t>{4ADB7316-A2E2-975E-91D2-B367BA1DE93C}</t>
  </si>
  <si>
    <t>{529CDD65-EF78-60DD-B912-3D6BB8E6CFC9}</t>
  </si>
  <si>
    <t>{C62D8EFC-DEBD-DDDC-BD51-E02C8066C4E4}</t>
  </si>
  <si>
    <t>{352F78F4-FD8F-E354-9951-CED2BC2CCCA3}</t>
  </si>
  <si>
    <t>{EA228186-9761-679C-AAB2-BDB59BC9BC30}</t>
  </si>
  <si>
    <t>{42D59BC9-1912-4CBF-AC34-92EE982D89A3}</t>
  </si>
  <si>
    <t>{B8FA9DD6-E023-68D5-9B68-60862E9A1645}</t>
  </si>
  <si>
    <t>{BB226C17-8744-BF35-95EE-0BC59D10382D}</t>
  </si>
  <si>
    <t>{97FBFB62-3B25-36D9-A588-4AB36F1ED466}</t>
  </si>
  <si>
    <t>{C6393E12-7A68-9118-98C5-31A9E2460E47}</t>
  </si>
  <si>
    <t>{B869EB3C-AFBD-E4DC-9A56-8291A1588BD8}</t>
  </si>
  <si>
    <t>{C74E360D-37B5-148D-B9EB-63C1E8E54F63}</t>
  </si>
  <si>
    <t>{6179C4AA-8E2E-F533-B026-796226BC4FEE}</t>
  </si>
  <si>
    <t>{E198A83E-028C-7CE7-ACA6-D88DB6604FA5}</t>
  </si>
  <si>
    <t>{C46CB7E0-1D8D-7EF2-9A2B-555B258F44CD}</t>
  </si>
  <si>
    <t>{6777D6E8-2EE3-EF7B-A648-D404AECB2372}</t>
  </si>
  <si>
    <t>{36890A50-815D-B48C-AC9B-59B1C1E4DEB9}</t>
  </si>
  <si>
    <t>{9E22165E-C15D-C15C-AAE6-AA89F67B4CDD}</t>
  </si>
  <si>
    <t>{EC03D11E-3A93-0916-AAC8-BAB68C204106}</t>
  </si>
  <si>
    <t>{9CCB7CB7-4CDE-53E0-BBE4-7E60D093C24B}</t>
  </si>
  <si>
    <t>{293D9E61-41B2-83E3-99E8-CBAF7C85B1D6}</t>
  </si>
  <si>
    <t>{C2B84B54-B6CC-AB58-A075-96BCA187F5D0}</t>
  </si>
  <si>
    <t>{223C679A-07DD-9448-AC4C-C2C1D6498270}</t>
  </si>
  <si>
    <t>{664BD86A-8178-2EDA-8AEE-43E48B7C2CEF}</t>
  </si>
  <si>
    <t>{296491EE-A15B-5158-A71B-DF5E0CA0D836}</t>
  </si>
  <si>
    <t>{9A79664E-D218-0FCA-AE74-AB29B5957A9C}</t>
  </si>
  <si>
    <t>{55195C92-825E-2E78-AE98-6A7C23DC064C}</t>
  </si>
  <si>
    <t>{B4B63913-0CDE-826B-8249-22919236435D}</t>
  </si>
  <si>
    <t>{264EE0C8-CE3A-2FCC-8627-959E8E3432D8}</t>
  </si>
  <si>
    <t>{F745761C-3511-DAD3-97B2-DAAE5594BA34}</t>
  </si>
  <si>
    <t>{A4799FE6-AB14-A8A7-82CB-B5D863E9BE5B}</t>
  </si>
  <si>
    <t>{986B619E-AEE3-6D63-A2F3-297624E22576}</t>
  </si>
  <si>
    <t>{40BCAD2E-8B4E-ED4E-B5E9-FD8EF441D1DB}</t>
  </si>
  <si>
    <t>{E93C5CCE-BEB7-4D62-A75F-345B5195B686}</t>
  </si>
  <si>
    <t>{107C40B6-940E-32E5-A5C5-A2E5857EBBAC}</t>
  </si>
  <si>
    <t>{101D7D0E-87B4-B001-9B1B-4B7320AFC378}</t>
  </si>
  <si>
    <t>{67CDB9D1-0787-BBCE-86A3-E62E6BC7B312}</t>
  </si>
  <si>
    <t>{60301875-6E2B-2886-815C-9621B6868E92}</t>
  </si>
  <si>
    <t>{88145EE3-2A2E-CC30-BAB7-3091AA8D0B41}</t>
  </si>
  <si>
    <t>{2DD96164-9742-9A25-BD74-87A8876D3D36}</t>
  </si>
  <si>
    <t>{AA734300-3216-896D-9734-927FB6C6D89A}</t>
  </si>
  <si>
    <t>{7B5EBA00-564C-7B22-84A8-332EA6790388}</t>
  </si>
  <si>
    <t>{1E4DBA7C-6184-568A-9F6F-50EDB3F68E36}</t>
  </si>
  <si>
    <t>{BEC249AC-DE8D-FDCF-883B-EDE6581D53CD}</t>
  </si>
  <si>
    <t>{EAAA299B-1BCA-66FA-989C-CE61F44F4366}</t>
  </si>
  <si>
    <t>{2B88427E-642A-6553-8E53-E954E26D5238}</t>
  </si>
  <si>
    <t>{911B8481-652E-EEE2-B600-32EABDE7576E}</t>
  </si>
  <si>
    <t>{D6C5E7CA-4B77-D8E0-8B43-7C7CA5AD352E}</t>
  </si>
  <si>
    <t>{57855E83-94C4-3495-9BDC-ADE23432E073}</t>
  </si>
  <si>
    <t>{51DCAED3-B9B6-B80A-A35D-BA93B7435DA4}</t>
  </si>
  <si>
    <t>{406CBCE3-09FE-7858-BD67-9698AB6352D8}</t>
  </si>
  <si>
    <t>{91E48BDB-E03C-4AA7-88B9-262B6C41D23B}</t>
  </si>
  <si>
    <t>{B1F4F2E6-DAF3-014E-AEE4-3E3357ADC2D3}</t>
  </si>
  <si>
    <t>{1A4CE22A-351E-A249-9FB8-B429E81A25E9}</t>
  </si>
  <si>
    <t>{0C6052B1-5B04-12BD-85A6-ABE68C4692A5}</t>
  </si>
  <si>
    <t>{E22D06D2-BB91-24E4-AC8E-D9E28ED44B22}</t>
  </si>
  <si>
    <t>{4705F2A6-C166-DDF7-93E2-51257D82F685}</t>
  </si>
  <si>
    <t>{69B81B56-D715-140D-A571-C8B884E298F8}</t>
  </si>
  <si>
    <t>{C50745FB-6C4E-9A31-ADCB-53E45FA425B5}</t>
  </si>
  <si>
    <t>{C66366CC-BDB2-86B8-9AA3-C6D13B7860C2}</t>
  </si>
  <si>
    <t>{CAAA51D3-650F-AABD-98A7-15A776E16F79}</t>
  </si>
  <si>
    <t>{5C5F2977-B1C9-ED58-A389-168FAABBE7C2}</t>
  </si>
  <si>
    <t>{AA3296A2-1CCE-33B2-A7C9-AC92268BEB16}</t>
  </si>
  <si>
    <t>{31C39B9A-E690-7F12-A237-DC0844FE514C}</t>
  </si>
  <si>
    <t>{7AD32C7B-B8DE-8772-AE55-7BE972B81CAF}</t>
  </si>
  <si>
    <t>{C5121E7B-B14A-5E39-AAE1-6D8E3B76E276}</t>
  </si>
  <si>
    <t>{8DF046A4-8B84-CB42-B29D-97E1CECBF6A9}</t>
  </si>
  <si>
    <t>{3F5EB75D-563B-D1E2-A10B-0D48B6760D82}</t>
  </si>
  <si>
    <t>{37BE4681-BAE2-5445-95C9-74CC6018EC38}</t>
  </si>
  <si>
    <t>{C2DED965-0878-3881-AAA8-DE972833B8D5}</t>
  </si>
  <si>
    <t>{8C525324-997D-64DF-AC49-34D07A954590}</t>
  </si>
  <si>
    <t>{C3E6A8E5-EC74-BA59-A93D-57B0A4EF6692}</t>
  </si>
  <si>
    <t>{E12DCEE2-6B4B-3026-9C25-2D6F42C32204}</t>
  </si>
  <si>
    <t>{64B88942-7664-997E-93CE-8AE78EE04B0D}</t>
  </si>
  <si>
    <t>{9956CD1E-669D-FB7B-99BD-638E09D7C7C8}</t>
  </si>
  <si>
    <t>{EB988F71-B98A-2B46-9AB0-BB511C699A6B}</t>
  </si>
  <si>
    <t>{C73FA4BF-CBBA-0B05-A557-699315168911}</t>
  </si>
  <si>
    <t>{9BBB1EF4-1A1C-83E3-A545-4F5F619E99F1}</t>
  </si>
  <si>
    <t>{B2EDA657-D2F3-9416-A627-43CE8AA49D43}</t>
  </si>
  <si>
    <t>{98665CE1-AD4D-14B9-8591-4929DFC58A00}</t>
  </si>
  <si>
    <t>{ABC5E709-DA8D-D8E3-9E52-4676CCC34671}</t>
  </si>
  <si>
    <t>{56CB8BAA-D663-E3EC-BE19-2DE1BD4EA3BD}</t>
  </si>
  <si>
    <t>{E719DC0A-1B9D-3BCF-8359-B5BE0ED9A700}</t>
  </si>
  <si>
    <t>{DA4EEE55-D8BE-75B3-97C2-F11A2D32366E}</t>
  </si>
  <si>
    <t>{AB1D98AF-A877-B3DE-9843-C5FA76093623}</t>
  </si>
  <si>
    <t>{9706CC34-D876-DC6D-B23D-27B974D17946}</t>
  </si>
  <si>
    <t>{2AD7702B-E46D-C376-B253-C96E6687F51E}</t>
  </si>
  <si>
    <t>{B144679D-39EC-6D42-A362-C323D69FAE97}</t>
  </si>
  <si>
    <t>{A8DAA7B2-24A5-9ED9-A3EC-E63E22A85917}</t>
  </si>
  <si>
    <t>{7C4B04A3-1157-4C75-BEA2-499B96730A98}</t>
  </si>
  <si>
    <t>{794962A8-7C73-6A4C-8143-8FAFCFAF8661}</t>
  </si>
  <si>
    <t>{2C53C6CA-B2D8-CD58-A852-BD65F9EED29A}</t>
  </si>
  <si>
    <t>{C2491431-4F19-7AD2-8E8C-B914A2C1C14E}</t>
  </si>
  <si>
    <t>{D6AD1216-71C5-3512-A385-85B5441758B4}</t>
  </si>
  <si>
    <t>{D63EC291-B3BC-0200-A10B-D7901C515C05}</t>
  </si>
  <si>
    <t>{1C8E1ADB-7271-B6E5-A590-C3CE983FC158}</t>
  </si>
  <si>
    <t>{E84CDE1C-29B2-55E9-BBE4-3D8834737CC7}</t>
  </si>
  <si>
    <t>{D52A056D-1711-A535-81B7-DBE74B9C629A}</t>
  </si>
  <si>
    <t>{5EC78FE6-A84C-98D2-929A-D1314B6B65EA}</t>
  </si>
  <si>
    <t>{92C534D1-67D7-3617-9B3D-026191827CD0}</t>
  </si>
  <si>
    <t>{3CE30764-A391-300E-9833-34BDA88E7B93}</t>
  </si>
  <si>
    <t>{78B2DD98-D519-9CDF-9748-6B51CD23365B}</t>
  </si>
  <si>
    <t>{C5E39AA8-5CF2-4FB3-A411-7C637D0FB223}</t>
  </si>
  <si>
    <t>{AC3634CA-84EA-2DB1-AA3B-5B2B15B5E332}</t>
  </si>
  <si>
    <t>{7C2C8D17-DAA4-1A22-A758-DC841113AEA1}</t>
  </si>
  <si>
    <t>{91658CB8-C9BF-0C1F-A729-15E4BB9BC7B7}</t>
  </si>
  <si>
    <t>{67A224C6-AFEC-D692-B65E-B955931C539E}</t>
  </si>
  <si>
    <t>{5BA32998-D8BB-8CF0-8278-CD0EF4F9264E}</t>
  </si>
  <si>
    <t>{D9E97237-C1ED-E554-A646-37196A211511}</t>
  </si>
  <si>
    <t>{4E3421BC-E533-E4C6-AE6A-C8AE2414240C}</t>
  </si>
  <si>
    <t>{1714FB61-A11B-8C8E-A974-98E6AB94385B}</t>
  </si>
  <si>
    <t>{9E3BD55A-5349-74B6-9224-6A195D3F1535}</t>
  </si>
  <si>
    <t>{4359C4B4-667B-CF84-A52A-2330A898CFB3}</t>
  </si>
  <si>
    <t>{811D9BA5-5653-6313-90F9-B682E68E3C1C}</t>
  </si>
  <si>
    <t>{B30A3067-6271-237A-AD70-1929A684416A}</t>
  </si>
  <si>
    <t>{67DE86F1-1485-E402-9B2E-114C2267CFD6}</t>
  </si>
  <si>
    <t>{CA5C74AC-B94F-B9B3-86B7-A006D899CDA7}</t>
  </si>
  <si>
    <t>{5703EB82-DF32-5AD6-B9E8-BD8D34EA11D6}</t>
  </si>
  <si>
    <t>{8C83D3CA-C21B-C974-8344-3B1B930C9CBC}</t>
  </si>
  <si>
    <t>{7952AED1-2C7E-040B-A724-446D627623A8}</t>
  </si>
  <si>
    <t>{1FE2E8F4-3B41-33EE-BC84-14E030DDE665}</t>
  </si>
  <si>
    <t>{2EE684D4-1965-13D7-AA88-48C4E460D444}</t>
  </si>
  <si>
    <t>{36D076B9-139C-98DD-ACC3-A6321ADDE34C}</t>
  </si>
  <si>
    <t>{AF7E84BD-A568-A93A-B114-2243F0B7F6A8}</t>
  </si>
  <si>
    <t>{C955B2F8-4C99-38F6-A4EA-BE4D10CED39E}</t>
  </si>
  <si>
    <t>{2F21D4A3-35BD-0B5A-9128-333CB8B29D38}</t>
  </si>
  <si>
    <t>{0E84EFE5-FB88-167D-843D-925864131A9E}</t>
  </si>
  <si>
    <t>{D33FC7F7-EC98-5D78-ABDA-A1C781821D09}</t>
  </si>
  <si>
    <t>{28B362E2-749E-A685-83B0-74B46BC0AB82}</t>
  </si>
  <si>
    <t>{2CDE93DE-1F4B-E4DB-978E-CE468E7C9A6F}</t>
  </si>
  <si>
    <t>{6B445D14-1A21-1C83-85D6-A7A63849ECBB}</t>
  </si>
  <si>
    <t>{328378AC-D2FC-03B5-9778-D2FCF5C6789D}</t>
  </si>
  <si>
    <t>{0C4BF7BF-E362-9BAA-9CD5-526231B32150}</t>
  </si>
  <si>
    <t>{C3B5F563-998C-6337-AC9A-32C96995BA6B}</t>
  </si>
  <si>
    <t>{A4B9E5EA-7954-1273-A429-C60271CB0CC4}</t>
  </si>
  <si>
    <t>{1BB663C3-3723-703A-80D2-BB22AAC397C4}</t>
  </si>
  <si>
    <t>{883E2536-2D7A-91B4-8E75-F86F342A4F82}</t>
  </si>
  <si>
    <t>{64D1204D-A91A-5909-9BA3-7ED59993F938}</t>
  </si>
  <si>
    <t>{1C6E4730-4684-9D52-83EC-F4CB46BDA9ED}</t>
  </si>
  <si>
    <t>{0E687127-5287-33C7-A322-8D49984A35EC}</t>
  </si>
  <si>
    <t>{879D9F3A-49B5-2C92-A6B3-0E78EBD98E5C}</t>
  </si>
  <si>
    <t>{219F9894-77CD-51D9-AA82-5C82CB1B8C46}</t>
  </si>
  <si>
    <t>{2A2F617A-4962-92C6-9B2E-5BAC77A213E2}</t>
  </si>
  <si>
    <t>{FEBCDBE7-3C21-E673-A639-0102784B2568}</t>
  </si>
  <si>
    <t>{1A28EE24-9BBD-2115-9762-3FBA2C7999E2}</t>
  </si>
  <si>
    <t>{DBF27E56-D5C6-47C7-BA59-DCEDD21D53A6}</t>
  </si>
  <si>
    <t>{BCEB7E99-74FC-2DB2-ACA1-CDC6228647A0}</t>
  </si>
  <si>
    <t>{0BA4B525-B5F1-982C-9A27-167A4BB55A36}</t>
  </si>
  <si>
    <t>{34BD3401-2563-AC1F-915E-7A24B92B6151}</t>
  </si>
  <si>
    <t>{A2E7B376-01F4-3DB4-ABE7-FEEAE9785D49}</t>
  </si>
  <si>
    <t>{D4D363AC-C555-2143-9792-7908386C3838}</t>
  </si>
  <si>
    <t>{242FEBAD-EC15-5AC4-B0ED-CC831199B336}</t>
  </si>
  <si>
    <t>{E17E40C2-C6D6-BF90-A3AB-EEB6C1BDE37A}</t>
  </si>
  <si>
    <t>{96816401-CC67-34AF-BC6D-B398E56CAC3E}</t>
  </si>
  <si>
    <t>{9FD63D94-6C5A-AB4A-99C2-3D62B944D47B}</t>
  </si>
  <si>
    <t>{5A4E71B3-D45E-1C8A-B68A-255CB9066E88}</t>
  </si>
  <si>
    <t>{234B4177-BD06-4AA7-9E58-7C705442317E}</t>
  </si>
  <si>
    <t>{86AC64F8-5610-29A9-9FAA-28E5D3B93E66}</t>
  </si>
  <si>
    <t>{D1F4DD7F-2B2D-BED9-A562-1DF4B51C4C98}</t>
  </si>
  <si>
    <t>{8DE07325-79DE-CE5E-9C1F-1FB665DB5F2C}</t>
  </si>
  <si>
    <t>{FA332801-CBD4-4D34-9353-245341D74B3C}</t>
  </si>
  <si>
    <t>{946CC25C-8EED-2FB1-83DE-2FE3B49105E0}</t>
  </si>
  <si>
    <t>{B63D644F-119D-49FD-8951-16BF2BD7717F}</t>
  </si>
  <si>
    <t>{DD45C3E3-CC93-8122-B45B-ABC0033B8304}</t>
  </si>
  <si>
    <t>{6636D58F-207E-C858-AFAD-E66DA85E11B5}</t>
  </si>
  <si>
    <t>{ADBF9C2C-7601-25C7-86DA-C89187E11EAC}</t>
  </si>
  <si>
    <t>{2182DFF4-3CCA-4C98-979E-28930C926121}</t>
  </si>
  <si>
    <t>{4A2D823D-C08C-32F3-BC8E-DA8A8404EB3D}</t>
  </si>
  <si>
    <t>{575487E2-9BC6-DA02-8558-D2917BD6A308}</t>
  </si>
  <si>
    <t>{C5B5B659-1C59-1AEB-9BAC-24EF4DB96CBA}</t>
  </si>
  <si>
    <t>{2FE2219C-80B5-C7C9-9C3C-65AD595E1C9D}</t>
  </si>
  <si>
    <t>{A3A99DC4-72BB-E3D3-8689-BAE5085696A8}</t>
  </si>
  <si>
    <t>{DC8D0F38-4EDB-6532-9362-E7FCB95FE125}</t>
  </si>
  <si>
    <t>{194E4CE2-52D7-101D-8167-01EEF70CED2B}</t>
  </si>
  <si>
    <t>{A46D5819-1A6D-D980-8B39-CBD2101C84C4}</t>
  </si>
  <si>
    <t>{39B917D7-D220-B4C1-A07A-3B0F6E119666}</t>
  </si>
  <si>
    <t>{E7D36D64-279E-77E8-9ACA-268171BA09FC}</t>
  </si>
  <si>
    <t>{596B31E7-46AA-154E-87E8-8F8D93B8B3BE}</t>
  </si>
  <si>
    <t>{CC04658A-BAC3-63CD-A486-5B3D42BCB7D4}</t>
  </si>
  <si>
    <t>{BC7BEE56-E2B9-75BC-AB24-5FBAC846B967}</t>
  </si>
  <si>
    <t>{9643A283-372E-0135-8A82-7E3C9426DEAE}</t>
  </si>
  <si>
    <t>{B72B8459-E993-1A7E-9E51-BFDC32EDCCA4}</t>
  </si>
  <si>
    <t>{8AB668D1-A2D6-7582-9432-E5B2DE5CA6AF}</t>
  </si>
  <si>
    <t>{6CB13432-A099-36A7-B7B4-152615F431B9}</t>
  </si>
  <si>
    <t>{CABECB97-6E5C-1308-A4A9-E2123384601A}</t>
  </si>
  <si>
    <t>{217F3437-5AC1-1EAC-8791-82CCB4AC29DB}</t>
  </si>
  <si>
    <t>{BC83311A-B1B6-1EDB-AD3C-B97EE5FE5144}</t>
  </si>
  <si>
    <t>{299AC77A-2CAD-E7B0-932C-6B22543BEB5E}</t>
  </si>
  <si>
    <t>{9456CB8E-DC47-AC52-8510-8E1E4BD2BC51}</t>
  </si>
  <si>
    <t>{98664261-5A43-13F8-80A8-E66B38C4BA55}</t>
  </si>
  <si>
    <t>{946BEF48-0543-20BC-AF87-96447882C794}</t>
  </si>
  <si>
    <t>{D317C83E-48E7-A7B7-916B-65DD86CBD935}</t>
  </si>
  <si>
    <t>{E118B16B-71EE-BD41-90D6-4543BE32C552}</t>
  </si>
  <si>
    <t>{3CE1AD17-1AEB-1752-9997-0BAC90769E22}</t>
  </si>
  <si>
    <t>{E06F845B-728D-A923-AA41-AD4165260ACD}</t>
  </si>
  <si>
    <t>{B936274E-1376-77DC-9E82-0F3A9AE61C6E}</t>
  </si>
  <si>
    <t>{D4C68C3B-4C54-47A7-93FB-1591AD83A92C}</t>
  </si>
  <si>
    <t>{CC1D772A-88C9-1BAA-B46D-A4ACEA80A731}</t>
  </si>
  <si>
    <t>{E18EFD42-2486-BA11-9D59-CE76CCACF8B2}</t>
  </si>
  <si>
    <t>{ABD9E4CC-9C3A-37F1-BD7F-4C37A28983DA}</t>
  </si>
  <si>
    <t>{5ABE2DD1-5E67-5893-9F7F-1F2607C64AB2}</t>
  </si>
  <si>
    <t>{7ACEAE99-A5DC-2F12-AF0A-0D4D37240382}</t>
  </si>
  <si>
    <t>{76B95D2C-0D4B-5384-AAB2-1AC59F34B371}</t>
  </si>
  <si>
    <t>{9B200DB5-D524-F723-AD44-2AE4AC954C98}</t>
  </si>
  <si>
    <t>{67B3A47A-8747-E116-8453-23B5CA199622}</t>
  </si>
  <si>
    <t>{45224474-7135-2377-8B7F-E87E67319335}</t>
  </si>
  <si>
    <t>{81FE84EC-1EAD-648D-9079-7E4ADCAC38E9}</t>
  </si>
  <si>
    <t>{A809861A-BC53-B753-BDE1-AA42A92B4A99}</t>
  </si>
  <si>
    <t>{08C221E8-E7C4-011E-A276-619B194EBD4B}</t>
  </si>
  <si>
    <t>{1B1937BC-EBB2-27EA-A8CB-866099A8772A}</t>
  </si>
  <si>
    <t>{3061AFA1-45DD-0C1D-9E90-1DE995266A4C}</t>
  </si>
  <si>
    <t>{B2766CCC-52B7-8682-9F64-CC4E892A7CEB}</t>
  </si>
  <si>
    <t>{3DFD6359-7D1E-999E-B809-B889B3758230}</t>
  </si>
  <si>
    <t>{EF848870-2485-2A6C-96FE-B5F2BEA78E52}</t>
  </si>
  <si>
    <t>{64DCA148-B3BB-1C24-9506-B6B1C881685A}</t>
  </si>
  <si>
    <t>{E887A1FA-9751-56CE-82BF-91EC5C93E281}</t>
  </si>
  <si>
    <t>{E8439BA0-4B16-BAB4-88DA-39A1D89D21EE}</t>
  </si>
  <si>
    <t>{E1A23791-1C7D-3DEC-A509-8544B721EACC}</t>
  </si>
  <si>
    <t>{3D7478C5-5855-A5B1-85CB-88AF56ED2132}</t>
  </si>
  <si>
    <t>{2B3A5285-9A3F-152A-85E2-E63B2295AB68}</t>
  </si>
  <si>
    <t>{47A599EA-3ECB-425F-B01B-C5F077B68C77}</t>
  </si>
  <si>
    <t>{ED64441D-94BA-318B-84DB-0826B2238998}</t>
  </si>
  <si>
    <t>{8B274545-24AD-C5D4-ADE0-74C76E5B96D4}</t>
  </si>
  <si>
    <t>{7B72528C-4C44-D474-A80B-FD3ADA00A882}</t>
  </si>
  <si>
    <t>{3B228D19-6A3E-6272-A1AC-997871D1A3BA}</t>
  </si>
  <si>
    <t>{08B8BE06-D92D-4327-B595-2CA9A08E6C97}</t>
  </si>
  <si>
    <t>{7DD6D89A-26B3-6C8D-9E74-7A27D2AAD751}</t>
  </si>
  <si>
    <t>{D85BBEDE-AD8D-A3CB-9CDB-A7D876E4E90D}</t>
  </si>
  <si>
    <t>{95A9672C-BC6D-F93A-9B9C-7818E6EC86D8}</t>
  </si>
  <si>
    <t>{3F90966B-DDC6-56B3-B625-C3EC816483F8}</t>
  </si>
  <si>
    <t>{E5BF51D4-5F75-7CBC-9947-A98EC1EBD487}</t>
  </si>
  <si>
    <t>{42C98AAE-BD1B-7132-9394-E22814426DBC}</t>
  </si>
  <si>
    <t>{A35C1714-454B-2969-ADDB-71D0C6F925B1}</t>
  </si>
  <si>
    <t>{632BCC2C-71A3-587C-978C-3ACF64B2DD9C}</t>
  </si>
  <si>
    <t>{F1B5BE02-BFF5-1473-AC7A-F32F3A4C9C88}</t>
  </si>
  <si>
    <t>{C8DAB3DA-7CC0-4FA6-A834-CE27952936CC}</t>
  </si>
  <si>
    <t>{352B9CE0-04D6-B12E-8979-93C121088F53}</t>
  </si>
  <si>
    <t>{A439614A-D3C6-6A24-8ACC-24532A9A8C82}</t>
  </si>
  <si>
    <t>{92C5F313-5632-33BF-980C-76E8FD8F2253}</t>
  </si>
  <si>
    <t>{5B8E4982-DAC9-1D29-90AA-6DB72879331F}</t>
  </si>
  <si>
    <t>{6C0517B0-EA3D-CF79-8D67-DFD9E607A6CE}</t>
  </si>
  <si>
    <t>{12EB62D5-D41E-7CDA-9DE3-B087C3EB6EBA}</t>
  </si>
  <si>
    <t>{C8F12D19-142C-CA82-8CDD-03D93CB452E9}</t>
  </si>
  <si>
    <t>{FBB62E87-06E8-DBAA-97E8-8E078E3363A5}</t>
  </si>
  <si>
    <t>{18EA6864-1743-764B-BAB4-362A26F88806}</t>
  </si>
  <si>
    <t>{7C41B2DB-94AB-8EAE-A2D1-FD6B7EA58534}</t>
  </si>
  <si>
    <t>{83472DF4-18C4-E9EA-AA2E-BAE3E6E96D59}</t>
  </si>
  <si>
    <t>{A89171F7-D26C-A939-A11E-51E8D876E78C}</t>
  </si>
  <si>
    <t>{690B9F0D-5B05-95A4-A151-B584C1EB2617}</t>
  </si>
  <si>
    <t>{E4297E3E-036E-9171-97A6-DCE01DE9EEE1}</t>
  </si>
  <si>
    <t>{D29A13C3-3439-9FCA-81AE-8B341A212573}</t>
  </si>
  <si>
    <t>{721E21C4-5B06-77C7-890A-B5883432BEB6}</t>
  </si>
  <si>
    <t>{3F37AC8A-D685-3B82-8E5B-6E26D7DE80D2}</t>
  </si>
  <si>
    <t>{87A59A0D-2066-A252-9C52-5D259FA68C00}</t>
  </si>
  <si>
    <t>{B617CE76-864B-AD3F-9F9D-859E9A49A968}</t>
  </si>
  <si>
    <t>{58203E1D-84D4-4564-84DE-CBC97378BA22}</t>
  </si>
  <si>
    <t>{AA7EAEEB-87B2-5AF7-96B7-23D177B4A568}</t>
  </si>
  <si>
    <t>{28B42349-EC94-B331-A4D6-71EA14DC7D51}</t>
  </si>
  <si>
    <t>{3F91702D-1E2B-542B-87DC-9A319463E827}</t>
  </si>
  <si>
    <t>{3BB59AB3-7CE8-220E-9F8A-83BB95270AD1}</t>
  </si>
  <si>
    <t>{99C17741-60AB-E1E2-A761-1FC3639997C8}</t>
  </si>
  <si>
    <t>{C666F9D1-6716-C42E-9B31-35707A8B93F5}</t>
  </si>
  <si>
    <t>{3D45F7A9-CEA8-73AD-B88A-C8EB188DE4A0}</t>
  </si>
  <si>
    <t>{3BFC64C5-1332-EEB7-BB1D-CC5CB94E8DE2}</t>
  </si>
  <si>
    <t>{2D4E358B-7E54-1E73-A07A-27CDD97244E3}</t>
  </si>
  <si>
    <t>{81BC3ED5-91BE-D51A-9463-9B96C5A50CDA}</t>
  </si>
  <si>
    <t>{C004642A-B5E3-28A6-A277-20CDF899BBE3}</t>
  </si>
  <si>
    <t>{38C89B53-58B1-CB7D-A867-B88EC1E15535}</t>
  </si>
  <si>
    <t>{47C8C9A9-B5B8-B48A-92D4-4711BA4AADD7}</t>
  </si>
  <si>
    <t>{6895D155-7A9B-E615-AC6C-946B1247A913}</t>
  </si>
  <si>
    <t>{E7DEA77E-D3EA-4645-B4C4-A2D953A74E01}</t>
  </si>
  <si>
    <t>{5347313D-4B74-9833-B598-5571CB0B5FCA}</t>
  </si>
  <si>
    <t>{E57C43BC-32DA-D218-BC9B-826C0604C296}</t>
  </si>
  <si>
    <t>{4C12D132-02BE-071D-865D-3EE351529A9D}</t>
  </si>
  <si>
    <t>{A4C5DFB7-27AE-DB5A-9F7F-4D1C18A68CD9}</t>
  </si>
  <si>
    <t>{79582485-EE7D-75F7-94A1-8404C89FAEA2}</t>
  </si>
  <si>
    <t>{383CA2B3-D5AA-873C-91A3-F7F0CCC0B32F}</t>
  </si>
  <si>
    <t>{3C314E7A-4706-2724-8216-7A1974E7BE5A}</t>
  </si>
  <si>
    <t>{E5D7DDE4-9221-19E5-937A-F36858A6978B}</t>
  </si>
  <si>
    <t>{BCED7548-51AC-41C9-9391-5547A89D31CB}</t>
  </si>
  <si>
    <t>{0F17D79E-B047-A5D7-9C2A-85ABEE7C6F63}</t>
  </si>
  <si>
    <t>{4AD40A20-4C93-3749-9C96-68D198E53769}</t>
  </si>
  <si>
    <t>{CB03C2F5-5441-BE27-80C5-D2ECF3976DE8}</t>
  </si>
  <si>
    <t>{0C263457-5110-2DA9-9358-C72A7A24F748}</t>
  </si>
  <si>
    <t>{6BFDF36D-B182-5908-92D0-3D809A3AC771}</t>
  </si>
  <si>
    <t>{552A3432-D156-475C-A91C-E758A17CD4BB}</t>
  </si>
  <si>
    <t>{364B9CFB-3C3D-DBCE-A68E-DBA9198AE03F}</t>
  </si>
  <si>
    <t>{69F340E3-11A9-F988-B4E7-DCAD402401F7}</t>
  </si>
  <si>
    <t>{5C00F412-E989-86BF-9005-0F8CA2DA0B59}</t>
  </si>
  <si>
    <t>{7C04ABBF-345D-678E-A65A-197FAB6DC45E}</t>
  </si>
  <si>
    <t>{259E5CE5-4BC8-801D-9498-ED7E997E4E31}</t>
  </si>
  <si>
    <t>{C362BADB-8E87-C575-A56C-92D2F89D5F08}</t>
  </si>
  <si>
    <t>{D32CDABA-584D-3B0D-B77A-EBB2348BEBFB}</t>
  </si>
  <si>
    <t>{A171919A-358A-77BE-B571-CC3799D7E745}</t>
  </si>
  <si>
    <t>{B90DD2B4-822F-ACC2-ABF0-3A8B955458FC}</t>
  </si>
  <si>
    <t>{5974933F-9B9B-A170-A8BA-EAB6A380D15B}</t>
  </si>
  <si>
    <t>{ED659736-FDB0-58C1-965E-011E212C9768}</t>
  </si>
  <si>
    <t>{F281D4E1-E50D-96ED-947D-41A079CB6F7D}</t>
  </si>
  <si>
    <t>{C3875D76-EE34-512D-ABB8-91A10B3A2D83}</t>
  </si>
  <si>
    <t>{DD1AC8F1-77E5-8C79-8BDE-E44A41ECB6D1}</t>
  </si>
  <si>
    <t>{9DB949A7-BADF-0C2B-AE72-309588B11E9F}</t>
  </si>
  <si>
    <t>{5F3485A3-55A5-B639-9342-48C84C371AE8}</t>
  </si>
  <si>
    <t>{813C9E1D-93F6-8DFE-A4CE-110EDB03AEE3}</t>
  </si>
  <si>
    <t>{8D436C2D-E273-6782-AFDA-807EC2C2C0B8}</t>
  </si>
  <si>
    <t>{C228B20C-BDBC-38FB-B004-89336A4542A1}</t>
  </si>
  <si>
    <t>{BA7B93C3-7382-C585-94EC-E182131D0AA5}</t>
  </si>
  <si>
    <t>{B4EDC6A8-7D75-3156-9645-BB7538CB0C1D}</t>
  </si>
  <si>
    <t>{3A106DB7-2B37-4297-B4BD-BD4445201DE3}</t>
  </si>
  <si>
    <t>{9AA22F46-E766-DC52-AAD6-FC18A7CB326C}</t>
  </si>
  <si>
    <t>{32550F5D-4FA5-E4DE-A570-4BEABB6C3DB5}</t>
  </si>
  <si>
    <t>{8BB9E328-7EB2-6D44-811A-7F23EE9615F3}</t>
  </si>
  <si>
    <t>{F48FBDBC-0330-2CAC-9968-9CC9ABF8AE5F}</t>
  </si>
  <si>
    <t>{E9586364-48BD-184F-AD17-89176F52ECF3}</t>
  </si>
  <si>
    <t>{C6C3CA46-BBFC-1246-A7CA-27146736A416}</t>
  </si>
  <si>
    <t>{E8A1D57C-A7AC-11B8-9430-6CE92053EAB2}</t>
  </si>
  <si>
    <t>{AF3765C0-5875-E7B7-987E-95CDC99C76D5}</t>
  </si>
  <si>
    <t>{719664DE-D642-A5BD-A1B7-DD5A278711B4}</t>
  </si>
  <si>
    <t>{BCAB1372-670C-B28F-AD3A-8C835AA43B96}</t>
  </si>
  <si>
    <t>{CDB6EC3B-7F75-3447-856C-65A6CC881CEE}</t>
  </si>
  <si>
    <t>{76AC758E-6A95-79B3-83B3-251B864A3BD8}</t>
  </si>
  <si>
    <t>{B9C6E493-47D1-DDA7-859C-3A7F122A33A7}</t>
  </si>
  <si>
    <t>{2DE40A46-E54D-5CDB-AAB0-981C3E3E98F7}</t>
  </si>
  <si>
    <t>{2AD41BA6-5218-8753-81AE-64E74B7624DB}</t>
  </si>
  <si>
    <t>{A4C5E818-6E04-DCE6-9100-0E7841A65507}</t>
  </si>
  <si>
    <t>{166A85B6-AAA1-52DB-9764-5CB9997E1E92}</t>
  </si>
  <si>
    <t>{CC62B7A8-7FBE-CA5D-916B-41D2B27148B5}</t>
  </si>
  <si>
    <t>{446D8316-3ACD-3C74-B9B7-A02BE75DC399}</t>
  </si>
  <si>
    <t>{C91CCC39-499F-5A67-9E27-809DB6A59666}</t>
  </si>
  <si>
    <t>{E9017819-27B4-4A51-AC2B-A5717A478435}</t>
  </si>
  <si>
    <t>{00EA6AEE-21EC-C167-BE66-12EE91A5934D}</t>
  </si>
  <si>
    <t>{698A78E3-B3B8-D2A4-93A6-9D0F869EA6A9}</t>
  </si>
  <si>
    <t>{946FA63D-5AE8-5170-B68D-2BEB96A5839F}</t>
  </si>
  <si>
    <t>{E93BC8E8-431C-34C3-93BB-AEEA4E894D29}</t>
  </si>
  <si>
    <t>{C89FD33A-09D7-4EE6-96C1-FE15FAEABA90}</t>
  </si>
  <si>
    <t>{AC4ABB3C-FAE7-86E2-AD7D-2C841769BDFA}</t>
  </si>
  <si>
    <t>{E3DD5627-82ED-CE0E-9553-D071E1A75B83}</t>
  </si>
  <si>
    <t>{E7F98623-1D9B-1C54-9922-3B0315544A61}</t>
  </si>
  <si>
    <t>{265E4259-188F-44FB-9779-1463CE219CAC}</t>
  </si>
  <si>
    <t>{FC9D6CD2-D15C-3A3D-A91B-4DA98B9C289E}</t>
  </si>
  <si>
    <t>{C667DBF5-E1B1-C423-AE78-BE2FB78AC141}</t>
  </si>
  <si>
    <t>{116B93BA-975E-05D4-A26F-79CCBE888BDA}</t>
  </si>
  <si>
    <t>{183A765C-5ED5-B298-9083-43D90D483B94}</t>
  </si>
  <si>
    <t>{58856BE3-85E6-DE88-B681-118EE25AB776}</t>
  </si>
  <si>
    <t>{4E1B57B6-8632-41BE-AFFC-B7E6E77E11C9}</t>
  </si>
  <si>
    <t>{375F1CCE-DE57-ED71-9A85-49366A460FA6}</t>
  </si>
  <si>
    <t>{9E219155-CBF8-B7CA-82EA-8C88A8619645}</t>
  </si>
  <si>
    <t>{C21ED871-D8C6-83D2-93CD-76054B8199AE}</t>
  </si>
  <si>
    <t>{4CCBA86C-536E-46EF-AAC0-D9D593541D2B}</t>
  </si>
  <si>
    <t>{6BE7E43E-B685-D51D-9481-CA40E97CC8B4}</t>
  </si>
  <si>
    <t>{AA32A131-7FC9-3473-ACB2-0F5FCC8BBCB1}</t>
  </si>
  <si>
    <t>{583CA35B-DBDA-3748-91F2-8C3B9830BF2A}</t>
  </si>
  <si>
    <t>{DE97DFE7-565A-B397-9CF3-250BA93BC638}</t>
  </si>
  <si>
    <t>{BB23391B-5BE8-CDB7-AD65-DE0A7B1DC424}</t>
  </si>
  <si>
    <t>{4B5E87E2-4957-39A2-80C8-9C4E6C979EE6}</t>
  </si>
  <si>
    <t>{EAEDCBA2-8C24-DBAE-9FFD-35F2C75929D7}</t>
  </si>
  <si>
    <t>{168DEC66-8FF3-B8D5-8985-8A5B3A03592F}</t>
  </si>
  <si>
    <t>{19D1CC54-A192-B560-9910-9365E03714B7}</t>
  </si>
  <si>
    <t>{71974396-5B92-A577-9C4E-436666A44CF7}</t>
  </si>
  <si>
    <t>{8A425265-EC94-9E22-BED1-7E78F9EBC7E7}</t>
  </si>
  <si>
    <t>{B29FDEC8-D158-45AA-9D67-1AC336CC99C1}</t>
  </si>
  <si>
    <t>{8343CD09-947F-AC27-8593-FA7058CA97AC}</t>
  </si>
  <si>
    <t>{3BEAE430-839A-BAB3-9114-24A6CBA2A6C2}</t>
  </si>
  <si>
    <t>{47384685-0B58-4294-AE8A-6A9F2E17A949}</t>
  </si>
  <si>
    <t>{12BCB720-787B-49E5-AB98-B4649C88954C}</t>
  </si>
  <si>
    <t>{09472C2A-5683-94DC-92EC-F33BA2D65ED3}</t>
  </si>
  <si>
    <t>{8A597BBD-E240-3684-9F38-1D2EBBA2CB66}</t>
  </si>
  <si>
    <t>{10A49710-C853-E524-B11B-E867369BDEDD}</t>
  </si>
  <si>
    <t>{E7E5755B-364B-C5C5-A238-872B7D446C73}</t>
  </si>
  <si>
    <t>{9DC0D998-A7DB-8AA0-AE3D-9D86EF6B6A6C}</t>
  </si>
  <si>
    <t>{6ED4D82F-88B3-3AEC-B6BC-32BF17A3ACC5}</t>
  </si>
  <si>
    <t>{D6C24708-4572-A8B3-9275-28DE319A47B5}</t>
  </si>
  <si>
    <t>{5249096B-2BC9-C93C-9117-641CBA02E083}</t>
  </si>
  <si>
    <t>{3DFB0483-B769-8282-AD46-DA932F7AA939}</t>
  </si>
  <si>
    <t>{D7792B75-54D3-B6CB-958F-6078CC955AEE}</t>
  </si>
  <si>
    <t>{C983556C-61D6-5B51-85B5-F9F62E22D5ED}</t>
  </si>
  <si>
    <t>{51B88370-4714-551A-8856-7A3671A13E5D}</t>
  </si>
  <si>
    <t>{DBBA8CD9-762C-7852-AC25-B94E52E33C47}</t>
  </si>
  <si>
    <t>{E43A55A0-58B1-BA40-ADB2-B8690C88B3D3}</t>
  </si>
  <si>
    <t>{C8D7C02C-3A71-1DEB-88CB-6CBE0E22C669}</t>
  </si>
  <si>
    <t>{D543D368-9A1C-588E-A9F5-9B77A35149E3}</t>
  </si>
  <si>
    <t>{A51D638B-E325-6E41-9CEC-49AB67D4F498}</t>
  </si>
  <si>
    <t>{771653CE-725B-453A-AE44-4983A86DE7A1}</t>
  </si>
  <si>
    <t>{C5BF9959-C35F-C195-9CBA-7237C28CFA27}</t>
  </si>
  <si>
    <t>{0DD91845-24C2-D488-A3E2-E6D140F21142}</t>
  </si>
  <si>
    <t>{7C13A7BA-1F53-653D-8D8A-6BA8705E0E4A}</t>
  </si>
  <si>
    <t>{ADED47D2-D3A4-59BC-A935-D5B5CE44D829}</t>
  </si>
  <si>
    <t>{EE4AC0E3-FB64-735D-9281-384197706337}</t>
  </si>
  <si>
    <t>{AB9A34F7-D435-D719-B54E-5A735795937B}</t>
  </si>
  <si>
    <t>{609B5846-DAB6-5B28-8EF1-2E557B435C30}</t>
  </si>
  <si>
    <t>{69F112D9-6AB9-C4C4-9B65-9A2E5E2B857C}</t>
  </si>
  <si>
    <t>{155965E8-E2AD-3514-982D-811950DC1F79}</t>
  </si>
  <si>
    <t>{ED6635AC-CB65-6320-A1EB-D83DD929D16F}</t>
  </si>
  <si>
    <t>{51B8583D-646E-5232-A24D-84A36991DE67}</t>
  </si>
  <si>
    <t>{AA1EB2B5-397C-D752-87F5-79B24AE4EC89}</t>
  </si>
  <si>
    <t>{571B575A-873D-E7C8-AEA3-7B73EBB3FF2D}</t>
  </si>
  <si>
    <t>{C55D1C46-D943-75BD-94E6-8110C7AEEB2D}</t>
  </si>
  <si>
    <t>{5D87B592-9D4C-573A-9572-9BA04A77A5D1}</t>
  </si>
  <si>
    <t>{80585885-2EEC-6276-9BE4-727CA2BD2171}</t>
  </si>
  <si>
    <t>{A751B728-CBE2-A89B-96FE-188D891233F5}</t>
  </si>
  <si>
    <t>{2151C9B4-2EDD-F0D1-8241-622B3E35B1A6}</t>
  </si>
  <si>
    <t>{78DA8152-7560-4D40-987C-455E1DC7BEAD}</t>
  </si>
  <si>
    <t>{5B1A7832-1C0C-9CF7-921C-EBF87383D8EA}</t>
  </si>
  <si>
    <t>{73257A40-CAA2-EFCC-8084-17FE30F3EA9A}</t>
  </si>
  <si>
    <t>{C2DD053C-E523-3988-A419-CC5890265D4C}</t>
  </si>
  <si>
    <t>{D6251BF1-F912-5E64-BA6E-E22D2F8E271B}</t>
  </si>
  <si>
    <t>{EA7B84D5-543C-3587-A133-79A62BED1A4D}</t>
  </si>
  <si>
    <t>{8C925112-6016-AE0A-A207-39FC10F22CDC}</t>
  </si>
  <si>
    <t>{0818579E-8B6D-C227-8A9C-2447494C3231}</t>
  </si>
  <si>
    <t>{B9AF6CA5-33D4-53E5-A892-21BE458E3E43}</t>
  </si>
  <si>
    <t>{3EE8858D-B21A-459D-A799-227D5E68185B}</t>
  </si>
  <si>
    <t>{B3A29430-A5AF-7D48-9452-FC9AD37A9272}</t>
  </si>
  <si>
    <t>{B25E70E5-5966-D23C-9A7D-966D6D74C1E0}</t>
  </si>
  <si>
    <t>{BACD2BC6-1ADC-5676-B79C-F2E14C089ACD}</t>
  </si>
  <si>
    <t>{F78F6C1A-66A5-DD3A-976E-E46CECC5C133}</t>
  </si>
  <si>
    <t>{E65646BA-A88E-4D93-9785-63E8A86B5B69}</t>
  </si>
  <si>
    <t>{12B08D2F-4D2A-7AC9-92AE-41BDFD9D3C68}</t>
  </si>
  <si>
    <t>{B87E3852-A21A-6804-967E-74D448EA3989}</t>
  </si>
  <si>
    <t>{5533297A-320C-ED5D-8F83-D084E52346D5}</t>
  </si>
  <si>
    <t>{469C46B1-5A93-1CEC-AA9E-6AE761D75883}</t>
  </si>
  <si>
    <t>{E63C724E-688D-8AFB-834F-F63507B854BB}</t>
  </si>
  <si>
    <t>{C3C3A34B-E77C-6B91-8738-886636661C98}</t>
  </si>
  <si>
    <t>{48F1CCCF-3412-85F6-A117-E6D468828752}</t>
  </si>
  <si>
    <t>{9277A324-ABEC-CA45-AE7E-13961BBB99FE}</t>
  </si>
  <si>
    <t>{6EC54B52-CABD-22A4-AD3F-D5C57CC436C9}</t>
  </si>
  <si>
    <t>{F9BB8A91-DB25-7E4B-97B8-4EA9164B33E9}</t>
  </si>
  <si>
    <t>{BEDA4519-6DC4-A536-ABDA-164C57C28488}</t>
  </si>
  <si>
    <t>{1BD47DE4-BB6B-99AA-A537-5ED59A291EBD}</t>
  </si>
  <si>
    <t>{6C78FB49-539A-41D2-807E-DD9D5CD1C5A2}</t>
  </si>
  <si>
    <t>{3D36B152-8F03-81E5-A930-968CEA998D9D}</t>
  </si>
  <si>
    <t>{CBD0A346-CD54-4BEC-BE1D-6EDCB0244C89}</t>
  </si>
  <si>
    <t>{92E5972F-7A3F-682F-BAC7-4BD53AF0C7BD}</t>
  </si>
  <si>
    <t>{0F468125-1235-D8A7-9B1C-FF8DA7DE3054}</t>
  </si>
  <si>
    <t>{7E555580-D225-839C-9C6F-8111A0713C73}</t>
  </si>
  <si>
    <t>{6CE0E758-5581-6B38-AA9F-D3A58467B254}</t>
  </si>
  <si>
    <t>{25992DB7-E828-3692-A24D-CA74AE41D311}</t>
  </si>
  <si>
    <t>{2621FBE5-F88C-F7E3-9F0A-4B977CDE46C0}</t>
  </si>
  <si>
    <t>{CC16561A-E37D-9553-AF86-2C4459B21EAB}</t>
  </si>
  <si>
    <t>{921B125E-227B-F21B-9E71-6F96B39B02EA}</t>
  </si>
  <si>
    <t>{C6D112CB-1457-0423-A98B-EAB5151A13A6}</t>
  </si>
  <si>
    <t>{D3165CA9-1692-9EC5-9C57-A2D8ACD03807}</t>
  </si>
  <si>
    <t>{465BA611-92FA-A727-B474-6928058C3535}</t>
  </si>
  <si>
    <t>{5C531239-1723-2164-BCB2-26AF7CC11D4A}</t>
  </si>
  <si>
    <t>{73BB653C-DFBB-C2A3-A3A1-BCA56E5D978D}</t>
  </si>
  <si>
    <t>{24268442-6964-BD2C-B3E4-224257C2C608}</t>
  </si>
  <si>
    <t>{BD446373-11BD-B8EA-A948-48AD94C09EE2}</t>
  </si>
  <si>
    <t>{ACA5E708-4288-B743-9342-E7E191F8C674}</t>
  </si>
  <si>
    <t>{4C291519-6955-AF41-9BAD-3146BA196FA7}</t>
  </si>
  <si>
    <t>{094391BF-D4D4-541B-91EE-CBD37DA630C3}</t>
  </si>
  <si>
    <t>{42B08E43-2EB5-CACB-AEE5-B9C2258D3CF1}</t>
  </si>
  <si>
    <t>{8123B3BB-94AA-D6A8-9231-E25B20205969}</t>
  </si>
  <si>
    <t>{133B1353-9334-7CDC-9672-3787F94E6A24}</t>
  </si>
  <si>
    <t>{64898331-9611-7270-A85A-9E9DFD9A5669}</t>
  </si>
  <si>
    <t>{E3CE077D-EAF3-DBAA-B679-DCA799A32E53}</t>
  </si>
  <si>
    <t>{F9BB6453-2D7A-7CA5-997F-06ED2A499928}</t>
  </si>
  <si>
    <t>{F6D08EF8-7A47-4A87-A22D-EE782BFDAAD2}</t>
  </si>
  <si>
    <t>{64EC6B86-7E1B-287A-B904-7B70E97147B9}</t>
  </si>
  <si>
    <t>{9182DD16-7565-EC98-ADC4-923CF15344E6}</t>
  </si>
  <si>
    <t>{F760EBDE-DC17-9A27-9A2D-34989E649491}</t>
  </si>
  <si>
    <t>{F618581A-1191-2730-8DA0-381A4F263DD3}</t>
  </si>
  <si>
    <t>{E85A29B1-8DB3-46EC-A21D-838A6F48E4E4}</t>
  </si>
  <si>
    <t>{5AC72229-9F1D-0D84-A5F6-F8535A8BACDB}</t>
  </si>
  <si>
    <t>{8A2F585E-C352-412F-A41A-9C8B8E716BE5}</t>
  </si>
  <si>
    <t>{03E38088-562F-E4E7-8A0A-344B57B8F536}</t>
  </si>
  <si>
    <t>{11E3BCDE-C317-ECF4-A476-A4CD41125DD8}</t>
  </si>
  <si>
    <t>{32B0C58A-88EA-1E8D-AE00-0129972D5914}</t>
  </si>
  <si>
    <t>{B2FA9BA3-D159-6EBD-9667-1D96D97EEEF3}</t>
  </si>
  <si>
    <t>{2C622573-5AD3-B1AC-973B-B13E51D30FCB}</t>
  </si>
  <si>
    <t>{BF8837E1-403A-1A82-8E3E-EE298CDB7297}</t>
  </si>
  <si>
    <t>{163CC567-1F1D-3E86-98E1-AAAFD7394A8E}</t>
  </si>
  <si>
    <t>{6DE1C4EC-351D-14C3-9213-A9CA9E8D3DDA}</t>
  </si>
  <si>
    <t>{436418B9-FCCC-9D70-A644-E0B15D675EA3}</t>
  </si>
  <si>
    <t>{F25786E8-E419-AFA6-A346-63AC53976311}</t>
  </si>
  <si>
    <t>{074C33A0-5665-4F9D-94A9-E6C609BE6E5B}</t>
  </si>
  <si>
    <t>{BEE2C229-A071-317E-A51D-6E26DE7D478C}</t>
  </si>
  <si>
    <t>{8619697C-5E0B-7942-A534-C1F43D74D1CC}</t>
  </si>
  <si>
    <t>{C923CBC4-BD96-DC51-AEBC-E16975541F64}</t>
  </si>
  <si>
    <t>{05EEEE55-4BE3-5FB3-AE39-C49D2ECCD75A}</t>
  </si>
  <si>
    <t>{852EB63A-52A0-D691-9268-4DAA897E1DE9}</t>
  </si>
  <si>
    <t>{C642179C-6E6E-4523-A5EB-34D711FBA749}</t>
  </si>
  <si>
    <t>{3619E793-CFD1-8282-A473-994D21127772}</t>
  </si>
  <si>
    <t>{2F351877-EEB5-7FD6-8BA0-5415374484AC}</t>
  </si>
  <si>
    <t>{F0568131-3A8C-0348-8822-47669E629121}</t>
  </si>
  <si>
    <t>{341D3428-2E18-2211-868A-586AC6FBA2F8}</t>
  </si>
  <si>
    <t>{272BD757-F7D8-AE38-A298-6B4A38B2AB5A}</t>
  </si>
  <si>
    <t>{472E9FE5-42AC-8F07-B8ED-752C32457450}</t>
  </si>
  <si>
    <t>{EFAA312A-4927-A886-A63B-6A3B2F45EE22}</t>
  </si>
  <si>
    <t>{9D8CAE11-8CE7-FDFD-B700-0E9E8E750FF9}</t>
  </si>
  <si>
    <t>{AC48CEEE-669C-5376-991D-577EBA529BEC}</t>
  </si>
  <si>
    <t>{7B9B85CE-43EA-AE38-8714-48E52FBE9836}</t>
  </si>
  <si>
    <t>{7428C6E8-807E-D55B-BD93-96382B3BF8ED}</t>
  </si>
  <si>
    <t>{248F7675-A9FA-D8E9-BA5D-66733967814C}</t>
  </si>
  <si>
    <t>{B8718B7B-0B1E-804A-A8E1-6CCCA7F44769}</t>
  </si>
  <si>
    <t>{BBABC826-F45C-CE76-A611-AD6CF0A21F6E}</t>
  </si>
  <si>
    <t>{9CA332AB-0D83-8996-8D5B-FD6D8102CD84}</t>
  </si>
  <si>
    <t>{A725BC35-7544-A4E3-9D72-51F7C7C367D2}</t>
  </si>
  <si>
    <t>{67C42DDC-C83E-3494-8115-9C421E97BE91}</t>
  </si>
  <si>
    <t>{295F78D8-6304-DDB3-95D5-A476C31EBBD9}</t>
  </si>
  <si>
    <t>{4B488352-A155-B577-8662-8DBB62D95FD4}</t>
  </si>
  <si>
    <t>{576E5163-F0C2-8FFA-827D-EC3C58A870B9}</t>
  </si>
  <si>
    <t>{9B43A632-CB2B-5175-9297-E5EFE12CE292}</t>
  </si>
  <si>
    <t>{84968707-71E2-FC0D-A680-5C4E99E5AAA6}</t>
  </si>
  <si>
    <t>{8D08BADD-7BD5-69CE-A8D8-2732BDA3AC0E}</t>
  </si>
  <si>
    <t>{043B42FB-3986-6A11-8651-3901CB07BDD4}</t>
  </si>
  <si>
    <t>{65CD147A-E6B5-14DB-8C79-68C63DA2D26D}</t>
  </si>
  <si>
    <t>{0B71E483-4D04-2B57-8713-A7A84244DDB6}</t>
  </si>
  <si>
    <t>{55D5C75D-8D12-85BD-93AD-EBD0746DB5E4}</t>
  </si>
  <si>
    <t>{B36357A8-561C-30B8-BFAA-E5B4E6399CF4}</t>
  </si>
  <si>
    <t>{80EDBD8B-B95B-4ABE-A96C-94B2ED1C5417}</t>
  </si>
  <si>
    <t>{B2BCC9A1-B50B-4932-A6C3-C9A7A6299AA3}</t>
  </si>
  <si>
    <t>{959D6E64-98BD-3048-938C-8AAC9A21231F}</t>
  </si>
  <si>
    <t>{962471BA-DE22-E43B-9B4B-ABEB18A20355}</t>
  </si>
  <si>
    <t>{31FED6DE-E4E8-5925-BC9E-228B8C5E1EAB}</t>
  </si>
  <si>
    <t>{2DE071B1-ACE4-2E35-AF2B-8C3AA62C367F}</t>
  </si>
  <si>
    <t>{39EC5126-BA17-27AC-872A-F2CD69957771}</t>
  </si>
  <si>
    <t>{786DF26C-D3CA-E4A8-9226-62F9252E9854}</t>
  </si>
  <si>
    <t>{2AD7669B-9263-C2B5-BC6A-76A2BE873464}</t>
  </si>
  <si>
    <t>{99DA60CC-55A3-951B-B497-23F0825E30BA}</t>
  </si>
  <si>
    <t>{BBDA316A-BEAF-FDCB-B309-9A4232E4EE24}</t>
  </si>
  <si>
    <t>{61B5B265-9BDF-C39C-895E-86BBE81CA635}</t>
  </si>
  <si>
    <t>{E47A6E4B-7A18-1652-ABD0-A285D7D66467}</t>
  </si>
  <si>
    <t>{90AB2D26-D8BB-B833-852C-C1E67B130CC2}</t>
  </si>
  <si>
    <t>{E208C22D-1199-B078-A2F7-C8192042659D}</t>
  </si>
  <si>
    <t>{5533616A-8152-E12B-90ED-AB16433460F3}</t>
  </si>
  <si>
    <t>{28DABE35-A595-4175-8AB2-31254E79041A}</t>
  </si>
  <si>
    <t>{C6AEBF96-D905-928C-9EE3-6B6D83B325EC}</t>
  </si>
  <si>
    <t>{AC3268B6-9B41-EA9B-9944-200A89A196E2}</t>
  </si>
  <si>
    <t>{46447DDC-2609-1EB9-8763-53228ED46D02}</t>
  </si>
  <si>
    <t>{D255F403-06DF-E31F-93E2-D9ED221C6077}</t>
  </si>
  <si>
    <t>{0A46CF72-9983-8BD5-BA91-A7868CDB7169}</t>
  </si>
  <si>
    <t>{FC87C542-4BA5-9D45-BAE1-92235CE294F0}</t>
  </si>
  <si>
    <t>{45D8E9AA-79E6-3C55-BEA1-ACDDCEFD9F54}</t>
  </si>
  <si>
    <t>{40EB1FB5-9ED6-3D4F-9482-ABDE6E9277AE}</t>
  </si>
  <si>
    <t>{5A612DBA-0857-654C-A716-855D897E1028}</t>
  </si>
  <si>
    <t>{D1E717B2-33C7-D774-94EC-4C649B435DC8}</t>
  </si>
  <si>
    <t>{5F21B2E5-7B08-59FF-97D5-9739E19115E8}</t>
  </si>
  <si>
    <t>{23AD116B-5D9B-DF06-9D72-98E726285AA1}</t>
  </si>
  <si>
    <t>{A73DE96E-264F-5DA2-B452-15B6698AE329}</t>
  </si>
  <si>
    <t>{5A734F16-41A6-893A-9647-F2CD4476C37B}</t>
  </si>
  <si>
    <t>{77ECE88B-3C50-86A8-B1D1-333616ADDEDE}</t>
  </si>
  <si>
    <t>{9A7AE8F6-431C-2943-81B1-AD394991EA7C}</t>
  </si>
  <si>
    <t>{129E138F-E27D-3725-9286-36DE4B1F1A6C}</t>
  </si>
  <si>
    <t>{58195D5F-8633-C376-91F2-D16E68BA14D8}</t>
  </si>
  <si>
    <t>{BB6A8C9E-9BEC-A36E-AAA4-62E32D33CB17}</t>
  </si>
  <si>
    <t>{A763A575-6F4C-DB17-AB5E-CD93D7195503}</t>
  </si>
  <si>
    <t>{98939A1C-6DD1-2FA7-9081-0997012D65F3}</t>
  </si>
  <si>
    <t>{EBBB418C-027C-8549-B50B-D929F7E11110}</t>
  </si>
  <si>
    <t>{FC7C8E1D-AAAE-D024-866E-424028321C83}</t>
  </si>
  <si>
    <t>{486747C8-B328-1561-804B-2735EE847B64}</t>
  </si>
  <si>
    <t>{2B3A8EE6-978A-1837-9F63-6E11B89514DB}</t>
  </si>
  <si>
    <t>{691D4CF8-58A5-C3B5-A4B6-EDAC98D266C9}</t>
  </si>
  <si>
    <t>{EB0C76D1-3B4C-9EDA-933E-D5892F5086D6}</t>
  </si>
  <si>
    <t>{90545A38-7113-DCF0-B6C3-A77E01F94862}</t>
  </si>
  <si>
    <t>{6F64CE77-842D-A48A-9078-B23618F72A77}</t>
  </si>
  <si>
    <t>{7AF99F0C-A880-13F9-A48E-621642630E09}</t>
  </si>
  <si>
    <t>{28CCE244-7E9F-678A-8B13-317A6B9156A9}</t>
  </si>
  <si>
    <t>{94BAC822-8CB8-117C-9AB7-D85118E8676C}</t>
  </si>
  <si>
    <t>{C3E39AE5-C77F-95A6-A2BC-0ED4E6D8B548}</t>
  </si>
  <si>
    <t>{D9529145-F969-A425-8508-C7E920363C45}</t>
  </si>
  <si>
    <t>{2A829455-4979-F899-BF20-E75D639B2310}</t>
  </si>
  <si>
    <t>{82B1ABC6-0CBA-2DDA-97AC-BBBCD47D960C}</t>
  </si>
  <si>
    <t>{14BAAEC8-FCE3-C0AF-8E4B-86DD82B7B7D2}</t>
  </si>
  <si>
    <t>{4CD297F7-C766-B8C8-9A66-5AA151F38719}</t>
  </si>
  <si>
    <t>{87D56A7B-E9A4-E97F-86AE-DA5C9EE21BDA}</t>
  </si>
  <si>
    <t>{30560C6C-A08C-49AC-8FB4-3B1AB545376C}</t>
  </si>
  <si>
    <t>{B5E442F5-7772-ABB7-A347-2203139CC0BA}</t>
  </si>
  <si>
    <t>{71512F5C-CA43-E4A9-9BE9-A35E3488BA1A}</t>
  </si>
  <si>
    <t>{E22B799A-0891-19BA-9759-832554C80AA7}</t>
  </si>
  <si>
    <t>{631634F8-7A0C-ED14-B13A-D591011E8587}</t>
  </si>
  <si>
    <t>{62B1449E-A145-86CD-A72A-60D896EA1DD4}</t>
  </si>
  <si>
    <t>{4ADA8D95-F5EC-9810-95CA-1624711DA9D7}</t>
  </si>
  <si>
    <t>{6906D626-C4A3-3814-A8DC-DD8E1D373DA6}</t>
  </si>
  <si>
    <t>{4AD24178-8C49-29F2-ABEF-994EB7D99D7C}</t>
  </si>
  <si>
    <t>{3B219394-983E-61D2-8CC5-4E6D0CC3AE51}</t>
  </si>
  <si>
    <t>{9871C2B3-5544-C40C-B8FC-A3233995657C}</t>
  </si>
  <si>
    <t>{ED74A02D-400B-567B-9A36-C998A9F1A408}</t>
  </si>
  <si>
    <t>{97C934CB-B533-DC66-BE24-8715E995633B}</t>
  </si>
  <si>
    <t>{023351F6-2F6C-4B15-A456-B18366147310}</t>
  </si>
  <si>
    <t>{8B32EBD5-ED59-7771-A48C-69495B1DDBCD}</t>
  </si>
  <si>
    <t>{9E84D872-7A98-75D2-AD68-576247426EAC}</t>
  </si>
  <si>
    <t>{98DC1C14-24DA-0861-8B98-8E049553F3A5}</t>
  </si>
  <si>
    <t>{E5C97BC4-65C1-2636-AABF-D369A2DE9B11}</t>
  </si>
  <si>
    <t>{030DEACB-AB1B-A37A-B87C-3A99E9871DE8}</t>
  </si>
  <si>
    <t>{4C386E42-545A-9356-B171-87CCC80D5D83}</t>
  </si>
  <si>
    <t>{1EEACA41-B94E-BBE1-906C-A02BACF150E9}</t>
  </si>
  <si>
    <t>{D6F4E41E-6A79-0165-83E0-98DFE113E854}</t>
  </si>
  <si>
    <t>{1EE5D0B6-919A-66FA-86BB-3401F2E30CDC}</t>
  </si>
  <si>
    <t>{077F527E-DB52-B2C8-A561-59D74C4280BB}</t>
  </si>
  <si>
    <t>{29336E61-8661-E7F8-8D9F-EB7B3DA16807}</t>
  </si>
  <si>
    <t>{E3C1CBA6-0D58-EAA3-AB17-FEF622C088EA}</t>
  </si>
  <si>
    <t>{A1E89B85-BDC7-9111-8C5A-48A0755FB69C}</t>
  </si>
  <si>
    <t>{CE4AA318-239E-DF59-AA28-CC82A4E00636}</t>
  </si>
  <si>
    <t>{C978D866-8A31-9986-A422-60D32A424CD0}</t>
  </si>
  <si>
    <t>{0C311FB9-5F6B-C4EE-A6F6-F7CD46F65CC3}</t>
  </si>
  <si>
    <t>{D6164B48-11C1-44AC-BB48-766863BD3C26}</t>
  </si>
  <si>
    <t>{B3B8531D-1801-FDD8-B1B7-D2EC1D27B1E3}</t>
  </si>
  <si>
    <t>{0DD73850-A4CC-C4A9-9403-EE8382D5DC83}</t>
  </si>
  <si>
    <t>{3435B238-61A4-AD49-B0BC-92455DA675EC}</t>
  </si>
  <si>
    <t>{9240C3D0-9A78-7EC0-A395-DD68CC1C7E6A}</t>
  </si>
  <si>
    <t>{A4C9607E-ACA9-2A76-A83C-89F85AC7BD03}</t>
  </si>
  <si>
    <t>{C7636E2D-1517-8754-9B44-974B647838E0}</t>
  </si>
  <si>
    <t>{67CBB214-2133-9792-9B6A-DD6C57CFC169}</t>
  </si>
  <si>
    <t>{D1954E6C-4ADC-3179-8342-5F729F6C6C78}</t>
  </si>
  <si>
    <t>{A26EDB4C-F096-4812-AF7A-D2A489E2E055}</t>
  </si>
  <si>
    <t>{250989DF-9D1D-B184-ACC4-6A3CA20D5F27}</t>
  </si>
  <si>
    <t>{A7F62F5C-8FF6-7109-98DF-BB3444626028}</t>
  </si>
  <si>
    <t>{C6F582DC-32FE-6BA9-9C3D-EAB3DEAE2651}</t>
  </si>
  <si>
    <t>{BCA6B487-F2A8-75BB-B8AE-CC10BB7565E9}</t>
  </si>
  <si>
    <t>{18BB8A86-5CC3-744B-A7B3-465669843329}</t>
  </si>
  <si>
    <t>{15C4DB11-ACEE-6A7E-A52B-4B9C347D432A}</t>
  </si>
  <si>
    <t>{3E70B931-41CD-2D7E-9E98-A02B87E29BE4}</t>
  </si>
  <si>
    <t>{D482EA2D-B30F-9364-A2AA-691CD1813EDF}</t>
  </si>
  <si>
    <t>{8F886211-4244-AD88-9902-5C878C1BC2E5}</t>
  </si>
  <si>
    <t>{7E241522-792D-53D2-835F-6CB506036A6D}</t>
  </si>
  <si>
    <t>{3D17C779-956A-57BA-9A43-8EBDAB26DC61}</t>
  </si>
  <si>
    <t>{28E08E31-139C-BF2B-9B7D-98C9E8272B08}</t>
  </si>
  <si>
    <t>{8C612E80-6E64-6F5B-B590-8BF229852D8B}</t>
  </si>
  <si>
    <t>{F5288CAE-E491-3B64-B15A-3F7DCB11B5F4}</t>
  </si>
  <si>
    <t>{C0C9BBA7-11A4-198D-8D5C-87774A5CD998}</t>
  </si>
  <si>
    <t>{69F271A0-325E-EBE1-A738-7826E3266C73}</t>
  </si>
  <si>
    <t>{3D64B2E3-B250-A9A5-999D-D68432EF44DC}</t>
  </si>
  <si>
    <t>{89B07198-2E39-24E4-813C-95E7848964DB}</t>
  </si>
  <si>
    <t>{E89685B8-B4AB-53D6-AAA6-AA694483929A}</t>
  </si>
  <si>
    <t>{B797C18B-EE56-28A4-93BA-EA24D19EE141}</t>
  </si>
  <si>
    <t>{54834A4A-4BEA-6A85-96DA-494DA56B26F7}</t>
  </si>
  <si>
    <t>{39EBB4EE-F718-1C73-A1E6-AB013E8A47F6}</t>
  </si>
  <si>
    <t>{A57E34BE-9D60-14C5-B06E-E674B9AB2657}</t>
  </si>
  <si>
    <t>{22D08ED4-6B93-4585-8F14-0DC2B180A941}</t>
  </si>
  <si>
    <t>{1EBDA877-EC41-94EB-9B86-D63193B8C5EC}</t>
  </si>
  <si>
    <t>{D6A965A0-8E2B-F51F-9277-54BACCE46D63}</t>
  </si>
  <si>
    <t>{E673C998-9DD2-5C3A-8E86-5CA798C567ED}</t>
  </si>
  <si>
    <t>{9AABAA88-9615-7165-9C54-B42F84FBA693}</t>
  </si>
  <si>
    <t>{6E03EC87-D455-54D8-9A82-8D3BFC262F9C}</t>
  </si>
  <si>
    <t>{A11A74CE-C574-ECBA-94DE-9E255CD8B723}</t>
  </si>
  <si>
    <t>{BC824577-D511-1D26-85EC-CC12E3E0634D}</t>
  </si>
  <si>
    <t>{3E2A24A8-70BC-AC44-AB6B-2B2D5ADFE637}</t>
  </si>
  <si>
    <t>{4364169B-E327-9D5A-B2EC-6E7ECF764526}</t>
  </si>
  <si>
    <t>{771FD059-BA02-D564-A62E-8B3EC0456524}</t>
  </si>
  <si>
    <t>{37BC8539-43ED-47A8-B5B3-7696B7FC2A69}</t>
  </si>
  <si>
    <t>{CF2DFB25-F899-C841-AA5A-24BC034C7A2D}</t>
  </si>
  <si>
    <t>{BCD11684-38A6-5D54-9296-59CA1DB7376A}</t>
  </si>
  <si>
    <t>{5B97AA50-6EB5-CC1C-AA45-19E9462B4768}</t>
  </si>
  <si>
    <t>{2703CCC1-E787-17A1-ADD8-4A52F70AAE5E}</t>
  </si>
  <si>
    <t>{7DB3311E-30BB-043B-AA21-BF1BAE243247}</t>
  </si>
  <si>
    <t>{BA78EB52-A4D3-96D4-ABAF-6D5EB719C579}</t>
  </si>
  <si>
    <t>{38FBD364-2612-3F35-9ABE-EC0A4C643DB2}</t>
  </si>
  <si>
    <t>{4D2BB713-57DC-57E9-AD18-AB1BDB4C3E52}</t>
  </si>
  <si>
    <t>{58826883-B3EC-AA96-B4F8-1B60EA44D6D6}</t>
  </si>
  <si>
    <t>{C5D1CACB-B5F2-1055-9922-3E32B709E988}</t>
  </si>
  <si>
    <t>{00C8D435-BB9E-6A4C-8C34-DAAACD3D8C8F}</t>
  </si>
  <si>
    <t>{76E968B9-3183-9E96-A8C0-F4DF7A8264E5}</t>
  </si>
  <si>
    <t>{73E45BBE-735F-9269-A995-8E1B298674F1}</t>
  </si>
  <si>
    <t>{7478A33F-EEC4-58E0-9C55-506747FAB1CC}</t>
  </si>
  <si>
    <t>{D5383354-1E61-9552-8E81-5BEA4271108F}</t>
  </si>
  <si>
    <t>{23C3EE53-32E7-6EB8-9BD7-76EC74B84553}</t>
  </si>
  <si>
    <t>{99D9AC57-D208-984A-A029-94785A42656E}</t>
  </si>
  <si>
    <t>{B72B6178-5E43-1722-98C8-9AB443ED44DB}</t>
  </si>
  <si>
    <t>{D63BFEED-1268-C076-A2A4-7DDAA83CC7D2}</t>
  </si>
  <si>
    <t>{64C75BC2-7919-A661-B85D-1212E8DFE29A}</t>
  </si>
  <si>
    <t>{DD726C5B-E1D6-8F29-B875-4B747E86892D}</t>
  </si>
  <si>
    <t>{8EEAF4A5-E58E-5FC9-BDAA-0F39B8C283B4}</t>
  </si>
  <si>
    <t>{D4D229D5-B3A5-0A99-96AE-327A1272D276}</t>
  </si>
  <si>
    <t>{4AD89E34-D7E8-6690-9D23-C76FD7085A8C}</t>
  </si>
  <si>
    <t>{2D9D79CC-BDF9-7617-A0A7-95319635F32F}</t>
  </si>
  <si>
    <t>{DBC47DB5-A378-2E18-9BEB-9DD799B79D57}</t>
  </si>
  <si>
    <t>{EE1B9147-2317-35C9-9A82-98BB5E21205D}</t>
  </si>
  <si>
    <t>{A503C78B-8C74-BD65-AB48-A7E532238F59}</t>
  </si>
  <si>
    <t>{7B6DE499-3942-7C04-A9A1-8F8D9F6CAE64}</t>
  </si>
  <si>
    <t>{CCB9DDBA-A72F-66CC-A27C-46BDE58D64B5}</t>
  </si>
  <si>
    <t>{17D88717-33CD-7FF9-A04B-AFAC9D49A386}</t>
  </si>
  <si>
    <t>{954AD5B7-58CD-7CA1-A2BC-9094F63D7FD0}</t>
  </si>
  <si>
    <t>{E5BFBCD3-64CF-62FD-A383-2C8B8C0C8FFA}</t>
  </si>
  <si>
    <t>{53C913A4-C284-3527-B16C-18BBAB66E6FD}</t>
  </si>
  <si>
    <t>{4B48CA43-F1AA-A946-96CB-494DBFEA79F2}</t>
  </si>
  <si>
    <t>{3AACC9D6-5AC5-C473-9291-B36A364A2B41}</t>
  </si>
  <si>
    <t>{6CA6E389-4C93-6806-9E4B-5A387B27B4D3}</t>
  </si>
  <si>
    <t>{6EF53D72-24A5-7CF8-B89C-F4D2DC3F44EF}</t>
  </si>
  <si>
    <t>{8C4B7BDA-6DCC-D382-9D34-858FD40583B0}</t>
  </si>
  <si>
    <t>{442993DA-8489-82DB-BAB4-F059D159846C}</t>
  </si>
  <si>
    <t>{F03E879B-C58B-6D1D-99DB-3A864DBA3BFD}</t>
  </si>
  <si>
    <t>{1E4C3E44-AD84-4A50-A93B-1A2288EA4EBB}</t>
  </si>
  <si>
    <t>{DAD37BEE-9824-2CDC-A674-7262EC99D1C0}</t>
  </si>
  <si>
    <t>{E2A243C3-D4FA-D9BA-9B46-6670F658B742}</t>
  </si>
  <si>
    <t>{916B8919-0BB9-5423-9642-AC8513C7D76A}</t>
  </si>
  <si>
    <t>{439E15DA-6C20-814D-9339-39989EA62443}</t>
  </si>
  <si>
    <t>{561CD85F-63A0-5635-9E9A-01F4E6976312}</t>
  </si>
  <si>
    <t>{3556D8AF-7B39-A73E-A528-D7CF8649A7F2}</t>
  </si>
  <si>
    <t>{4E2BD9F4-E23C-5946-8391-B123CA5DC72A}</t>
  </si>
  <si>
    <t>{0C1CC175-5369-5FB2-A676-83482164A594}</t>
  </si>
  <si>
    <t>{CDDAA33C-EC72-9F9B-8889-2236D42D38A7}</t>
  </si>
  <si>
    <t>{FD154471-3915-ED2A-A868-8147824B537C}</t>
  </si>
  <si>
    <t>{187E974B-96D5-5E78-B2A6-7672755CFA2C}</t>
  </si>
  <si>
    <t>{5B9573E5-6161-A6AC-B123-F6001C13F3BF}</t>
  </si>
  <si>
    <t>{524BCB75-2479-C811-935E-E429C42D429E}</t>
  </si>
  <si>
    <t>{5AE09526-3DBE-BBAC-A4E9-45D7E72ECAB1}</t>
  </si>
  <si>
    <t>{DF65A30E-E9B3-53A8-81A4-DE6113C56261}</t>
  </si>
  <si>
    <t>{4E49FB48-B534-743D-852E-93F174B31CA5}</t>
  </si>
  <si>
    <t>{E43F622A-1BB5-1284-BEEB-68AC97979EB7}</t>
  </si>
  <si>
    <t>{4BD6CBAF-5915-12A4-98D8-23AFD8130DC0}</t>
  </si>
  <si>
    <t>{B3EE2C2E-EBC5-58D7-A078-C71193B72CE7}</t>
  </si>
  <si>
    <t>{B6095990-3F96-C944-B27A-4A195664D155}</t>
  </si>
  <si>
    <t>{92C7463C-A137-5A05-BA7F-6ED15C893F33}</t>
  </si>
  <si>
    <t>{C2E7D83D-AB29-DE42-B627-3B9023E9ECA9}</t>
  </si>
  <si>
    <t>{B41B04AA-9C2D-5C24-9124-735126321BC0}</t>
  </si>
  <si>
    <t>{C3D49CCB-E1C4-97D2-A725-2A5993F672D0}</t>
  </si>
  <si>
    <t>{5CF298BA-F5DD-9385-87CA-27B415E504E1}</t>
  </si>
  <si>
    <t>{DD14DA9F-35EA-3557-9BB6-5CA9E9C0A74C}</t>
  </si>
  <si>
    <t>{B2CC4893-0CAB-517E-92A7-AF418C174DEB}</t>
  </si>
  <si>
    <t>{65CAC6DC-C9B1-ECF5-863E-15C35A8ACE24}</t>
  </si>
  <si>
    <t>{25CF4895-E8CA-CB24-A5FD-6148B1DA2CF2}</t>
  </si>
  <si>
    <t>{8D5BA3E6-E579-02F2-9AA3-98EA2A982DAA}</t>
  </si>
  <si>
    <t>{DB20DBE7-1B6E-55C8-B402-8EE1E575B458}</t>
  </si>
  <si>
    <t>{8BDCC5E1-D959-B9AF-9D88-29548C2FD734}</t>
  </si>
  <si>
    <t>{092156EC-AADC-13B0-9307-5C7D5E397944}</t>
  </si>
  <si>
    <t>{B3AE6221-DBA5-5733-9301-0C54B6635FD3}</t>
  </si>
  <si>
    <t>{F317DCB8-D967-5920-A733-1E32314C7E18}</t>
  </si>
  <si>
    <t>{4709BADA-2FB1-1EDF-AD41-672D2A96BB0C}</t>
  </si>
  <si>
    <t>{FB26C2AE-0B43-5B5B-A3D8-EA52DF0119D9}</t>
  </si>
  <si>
    <t>{7C2DF540-E9AE-24DA-83AC-8CE6DC2D5DD5}</t>
  </si>
  <si>
    <t>{36914AD5-5594-5D86-AA4C-32237E9C7C1A}</t>
  </si>
  <si>
    <t>{974185A7-9CC4-DB86-9658-BE00322D5BA1}</t>
  </si>
  <si>
    <t>{F9BD9ABE-1ACF-9304-8392-29C75353DDC1}</t>
  </si>
  <si>
    <t>{CAA77E54-4D55-7828-ACA8-35A15EDA0792}</t>
  </si>
  <si>
    <t>{87BE077E-7017-610A-8F3C-E6A4A066AE5E}</t>
  </si>
  <si>
    <t>{7B953669-3096-30C3-98CF-311AA597A71E}</t>
  </si>
  <si>
    <t>{14D9C25A-C991-DABB-A432-EAFCB91CF5EA}</t>
  </si>
  <si>
    <t>{BD4CCE4B-B8B9-55EC-9E03-F7835A888D39}</t>
  </si>
  <si>
    <t>{D5702175-5ABF-647C-A5E4-5BE5C4A924D5}</t>
  </si>
  <si>
    <t>{D504BC1E-1A24-1C96-A386-CC5D9302CE47}</t>
  </si>
  <si>
    <t>{3CA76742-4698-3272-B698-6DC323515166}</t>
  </si>
  <si>
    <t>{360D1427-6ADA-A936-99BC-E49DB247BE8A}</t>
  </si>
  <si>
    <t>{4FB4A8D7-D39D-77FD-AA83-54D7DB66DDBE}</t>
  </si>
  <si>
    <t>{D48D29A9-1C50-61E0-96AB-82B8FB7DA239}</t>
  </si>
  <si>
    <t>{61095996-63D4-7946-98D7-72586F1DE024}</t>
  </si>
  <si>
    <t>{33D93FE8-43B9-8617-9DB6-FAC194D8BC96}</t>
  </si>
  <si>
    <t>{C6AB9EB5-2AA0-7A8D-82E9-FD69E59BDBDA}</t>
  </si>
  <si>
    <t>{77337B27-4459-4CC0-9321-614BCECA42F6}</t>
  </si>
  <si>
    <t>{E66B7E83-8680-B360-8AEC-2198432C07F2}</t>
  </si>
  <si>
    <t>{8A33246E-E554-9DF5-B117-0E7503172903}</t>
  </si>
  <si>
    <t>{ED947E6B-57AD-8EC4-941A-7518FD81BA59}</t>
  </si>
  <si>
    <t>{8B3D4593-395E-49E4-A0A7-68698E0AAE2D}</t>
  </si>
  <si>
    <t>{A1A28B2B-D7D8-C2AF-917D-BDA03243CD89}</t>
  </si>
  <si>
    <t>{D9AF243F-CE09-1E0D-A52E-581634ED18A3}</t>
  </si>
  <si>
    <t>{73D806E6-5B64-D246-875B-2DB422A875C5}</t>
  </si>
  <si>
    <t>{D8ECF589-EA97-3283-84A3-13C24825B9E7}</t>
  </si>
  <si>
    <t>{888B1521-E765-E2DC-B8D6-EB7804E3D753}</t>
  </si>
  <si>
    <t>{BD471AD4-CF6C-E79B-9186-CBC0DFC4C42E}</t>
  </si>
  <si>
    <t>{14C0EBED-FE40-35C7-9A63-691139596584}</t>
  </si>
  <si>
    <t>{CAD58A74-C2AD-9298-910D-C7645D318E8B}</t>
  </si>
  <si>
    <t>{6CF8DC92-A637-0138-B126-CBD2C81C347E}</t>
  </si>
  <si>
    <t>{35EAC77D-168D-67B0-A65D-59B2E69D3B64}</t>
  </si>
  <si>
    <t>{B35A3D51-5161-9856-AE53-552D34739885}</t>
  </si>
  <si>
    <t>{42CA0544-D161-8A34-96B8-A52DED4D2FEA}</t>
  </si>
  <si>
    <t>{5D19226E-233F-2083-993D-4CFA8FAFB5DC}</t>
  </si>
  <si>
    <t>{43B879FA-756B-5E5A-A573-10CC77676E74}</t>
  </si>
  <si>
    <t>{7E78DE20-52C7-EBE3-9419-D4CB21160FC8}</t>
  </si>
  <si>
    <t>{5DDA56E7-26D2-F966-85B2-BD11E84C7C24}</t>
  </si>
  <si>
    <t>{5BBCB5A8-4F6C-4EDB-B32B-60B43ABB9A9D}</t>
  </si>
  <si>
    <t>{D592E16C-2907-BE8B-ABE8-D11E73236D4D}</t>
  </si>
  <si>
    <t>{472AEC5B-1153-5D8E-9AA8-14291013BA6E}</t>
  </si>
  <si>
    <t>{FD158C9E-9310-E21E-AC2A-DE1B5D4C8527}</t>
  </si>
  <si>
    <t>{66F4B75E-1ADE-6D42-ADE2-252DD751A380}</t>
  </si>
  <si>
    <t>{0B975EB3-E550-A643-ABBC-DB79DADE18D2}</t>
  </si>
  <si>
    <t>{2B7E58E4-8F24-B139-A12D-D627D3A8A946}</t>
  </si>
  <si>
    <t>{335B992B-460B-515C-9CD3-2A5E4D3D5AD4}</t>
  </si>
  <si>
    <t>{9DDE1661-9486-8BA7-899E-8C38675EF0C5}</t>
  </si>
  <si>
    <t>{B7A792EC-E756-2571-94D1-E0FCBB9C8E41}</t>
  </si>
  <si>
    <t>{1D6723E8-9C3A-13E1-997A-4AB5A8A8DB61}</t>
  </si>
  <si>
    <t>{ECBD9B8B-2FA4-4812-A5EA-80A99831EA6C}</t>
  </si>
  <si>
    <t>{C25CC3DF-CC64-AA2A-A513-75E2D9C7915C}</t>
  </si>
  <si>
    <t>{18C3CB2B-2129-1C45-A564-2DA8084CB27A}</t>
  </si>
  <si>
    <t>{1CD25A69-6876-75A8-929D-5014602152DD}</t>
  </si>
  <si>
    <t>{4B3B64D1-210A-B76C-A762-1E4D5E1447BE}</t>
  </si>
  <si>
    <t>{135DEDBA-B486-C8AC-926E-2F5C5FC86536}</t>
  </si>
  <si>
    <t>{DC19CA2E-719A-8B9E-BE46-769CBFECBF6D}</t>
  </si>
  <si>
    <t>{28F1EF46-E4E7-D76C-9A99-17130B131C9C}</t>
  </si>
  <si>
    <t>{2FB42229-682D-AE3E-A237-B8E98EE95FCB}</t>
  </si>
  <si>
    <t>{61027612-5ADD-E63C-A092-6B68B7338C43}</t>
  </si>
  <si>
    <t>{577CBE26-18C8-737F-B278-E898E28E792B}</t>
  </si>
  <si>
    <t>{40A3D37F-2D9D-4830-857C-51A2998D1A9D}</t>
  </si>
  <si>
    <t>{9867B657-C6ED-2C96-955D-7ACD3AC033B2}</t>
  </si>
  <si>
    <t>{DB495BC5-9F6A-14BB-8E9C-4A230327D8A1}</t>
  </si>
  <si>
    <t>{56D98AF2-D6B3-E1D6-BDF9-84CC8E22EFA3}</t>
  </si>
  <si>
    <t>{75F83425-F689-AA12-B036-5BF139624CD1}</t>
  </si>
  <si>
    <t>{A5263F69-6B7B-2474-B1C2-67C941A8C363}</t>
  </si>
  <si>
    <t>{532490D5-843C-3157-BD7D-CA7E41847862}</t>
  </si>
  <si>
    <t>{D9723AC2-CA6B-E7B4-A3DA-492996A62105}</t>
  </si>
  <si>
    <t>{B7D1D337-8CA9-1BE2-9BB7-D9E1ACC0B277}</t>
  </si>
  <si>
    <t>{47019E6E-37B7-92E9-9696-7D0EC2712EDE}</t>
  </si>
  <si>
    <t>{D7834261-3634-6EF3-8D37-EC8B826A5C55}</t>
  </si>
  <si>
    <t>{0226B176-E6B2-6637-8029-28AE283C2E22}</t>
  </si>
  <si>
    <t>{166CE0B6-C300-7CCF-A820-178113977B5E}</t>
  </si>
  <si>
    <t>{6EF7C449-3AAF-88E4-94C9-AD5BCD3B4614}</t>
  </si>
  <si>
    <t>{78944259-9861-8BAB-AEB7-AF37A5BA739A}</t>
  </si>
  <si>
    <t>{AFD62C1E-48C5-5C31-96B9-225B16B3D809}</t>
  </si>
  <si>
    <t>{727C6A91-C89B-DDBB-A650-E8C27CE77879}</t>
  </si>
  <si>
    <t>{2A08EE28-6465-0665-9A4C-E8D235F72924}</t>
  </si>
  <si>
    <t>{3639AEBE-98D3-A854-913E-1594BB83CE22}</t>
  </si>
  <si>
    <t>{E2B17E9B-C1A5-CAB2-A5A7-45217D3B5DAA}</t>
  </si>
  <si>
    <t>{EA2E43E7-6B6C-4EB7-A477-6AB2B8B1B9E6}</t>
  </si>
  <si>
    <t>{6A34E0CB-C4C8-FB7B-9A2E-6B8E16A4B8EE}</t>
  </si>
  <si>
    <t>{F6B54696-CEAB-8D41-B934-FD43784E29D8}</t>
  </si>
  <si>
    <t>{DD222315-8E46-2634-9E78-205996A516DC}</t>
  </si>
  <si>
    <t>{AC31B0C0-6B91-DE8B-8ABE-E43E19948B40}</t>
  </si>
  <si>
    <t>{C1A4F2CE-D25D-9B4D-89B8-51EC4BCD713B}</t>
  </si>
  <si>
    <t>{A619CC59-3E2B-31B5-9817-48CAAAD1C7E8}</t>
  </si>
  <si>
    <t>{99341678-EE9B-A308-A359-9FC1937E568D}</t>
  </si>
  <si>
    <t>{2693B175-6E7E-C632-8641-4B4971371F35}</t>
  </si>
  <si>
    <t>{8AF79367-1955-9099-8E8D-313CB1CBDA06}</t>
  </si>
  <si>
    <t>{5201B178-4DD0-D437-98B1-34E1CEECA94A}</t>
  </si>
  <si>
    <t>{D951EEC0-76BE-A753-A18A-4972F93961F9}</t>
  </si>
  <si>
    <t>{9D881087-1182-BDF7-93AA-44F5CA44D76C}</t>
  </si>
  <si>
    <t>{D9662AD5-781B-1C6B-BCA3-2BA591CB1F9B}</t>
  </si>
  <si>
    <t>{2B8B03F4-1BCA-97B7-9A42-C2B8C771DEDE}</t>
  </si>
  <si>
    <t>{BE899CFB-458E-2324-A72A-1C39DAE5283F}</t>
  </si>
  <si>
    <t>{3121CC04-72DA-A5CA-A1DB-EE5118C9D3D6}</t>
  </si>
  <si>
    <t>{CDE18847-1E7D-11C3-A436-4F45EBCCE10A}</t>
  </si>
  <si>
    <t>{F2AAB2EB-88F9-4A56-ABAB-E121C28F48B5}</t>
  </si>
  <si>
    <t>{39DD311B-3A1C-278B-A61A-F92A27A3AB40}</t>
  </si>
  <si>
    <t>{C24CE7EE-8269-AB9C-AEE4-3B6C58D822A2}</t>
  </si>
  <si>
    <t>{3696DA9D-DB9E-9CA2-8309-7D1DB1BE9D34}</t>
  </si>
  <si>
    <t>{D55BC040-A36D-FDE3-AEEB-C348CE07D5EE}</t>
  </si>
  <si>
    <t>{384CAA20-5657-A379-9E59-0044DD52EB1A}</t>
  </si>
  <si>
    <t>{7E1B7F45-403C-937C-AED4-1A187A50A5B0}</t>
  </si>
  <si>
    <t>{444704D7-DE8C-9026-9B3C-C5FFE2A20727}</t>
  </si>
  <si>
    <t>{D4A03B11-8D08-A08E-A202-3611AEF7C66A}</t>
  </si>
  <si>
    <t>{BCC71A18-A850-A7ED-AEE7-317510F2F6AF}</t>
  </si>
  <si>
    <t>{496D56F7-AD25-896B-9E9A-8A7590427B11}</t>
  </si>
  <si>
    <t>{D62312F6-0827-2B12-ACBD-57199C873BD6}</t>
  </si>
  <si>
    <t>{E198144D-16D7-6338-B6E1-5A797272FA28}</t>
  </si>
  <si>
    <t>{D57D40E5-3215-32D7-B8D4-7BEEAC94CC0E}</t>
  </si>
  <si>
    <t>{10639926-CA53-8F58-8E39-AC7298BC86B4}</t>
  </si>
  <si>
    <t>{FD1AF719-696E-3E93-969E-E24AA36C1C6E}</t>
  </si>
  <si>
    <t>{0A134BD7-4DEB-25E0-ABB7-029248556328}</t>
  </si>
  <si>
    <t>{832E6BA6-D378-4568-8A31-DF71B4365E38}</t>
  </si>
  <si>
    <t>{F4EC4BA2-A5C6-7644-81AE-702E9491C5A8}</t>
  </si>
  <si>
    <t>{B91DC101-E275-BA9A-99DF-A7B53444B8B1}</t>
  </si>
  <si>
    <t>{3132DFDC-3435-D7A6-A254-5A5BE1B21F7A}</t>
  </si>
  <si>
    <t>{C5FA6C5C-CA98-C17E-B6DD-7D3B46CA9D2C}</t>
  </si>
  <si>
    <t>{E4184B99-2E6E-7B4C-A3FB-D57C820D57D0}</t>
  </si>
  <si>
    <t>{0A3B71DC-A037-BD39-A57E-86473F1D31CE}</t>
  </si>
  <si>
    <t>{73D4C24D-C9B5-896B-B8D8-45B59B98FF1E}</t>
  </si>
  <si>
    <t>{9CD343E6-D886-C41C-AAD9-252D3350A7DA}</t>
  </si>
  <si>
    <t>{E2D8A8FD-684C-6255-9620-DC7A63D53C5A}</t>
  </si>
  <si>
    <t>{DF6507AC-A5B8-485D-896E-8EF296D755A5}</t>
  </si>
  <si>
    <t>{B339231C-2D79-4A3D-A035-D1DE3AE724F6}</t>
  </si>
  <si>
    <t>{08E5F064-3C21-5E30-9734-E7389BD77D63}</t>
  </si>
  <si>
    <t>{1B3A74CD-4F6F-676A-9A2B-862836353726}</t>
  </si>
  <si>
    <t>{4AA97351-C2E5-5AE8-97AC-A2D577934557}</t>
  </si>
  <si>
    <t>{2F12D156-1163-0C1F-A858-2F99BBC19B2E}</t>
  </si>
  <si>
    <t>{E90493C7-A869-61D9-ACED-D36C7D5E1EB6}</t>
  </si>
  <si>
    <t>{33219CEA-D6B8-6C7F-AEFE-C176FCFE8535}</t>
  </si>
  <si>
    <t>{4929B4F9-15D0-D529-9C4A-DEE1B45FF1C3}</t>
  </si>
  <si>
    <t>{899DECED-C392-BDEE-B262-EFF43E13479A}</t>
  </si>
  <si>
    <t>{7E3D2A2D-5A7E-EB19-ABE7-E8B7BBC85CC3}</t>
  </si>
  <si>
    <t>{66AA2483-2A46-62A2-95A8-BD65A6412685}</t>
  </si>
  <si>
    <t>{CD95EB76-9E88-E7D0-8B47-45258A0D6809}</t>
  </si>
  <si>
    <t>{1FAC7600-23F6-7EDC-9B44-611E96CD3658}</t>
  </si>
  <si>
    <t>{99838958-3441-0DC0-A25F-274B644366AA}</t>
  </si>
  <si>
    <t>{B7C71898-2E08-57C3-9B4A-4C1452FCEB38}</t>
  </si>
  <si>
    <t>{E63B08E8-5FDD-712D-A384-C571ACAC9B1A}</t>
  </si>
  <si>
    <t>{A25E4D7F-3290-4FC9-97ED-84B9FE136968}</t>
  </si>
  <si>
    <t>{38E3BD78-44B1-871C-A317-71F897AE4B5C}</t>
  </si>
  <si>
    <t>{15875AFA-C2F1-5C12-A393-7C53D132F42D}</t>
  </si>
  <si>
    <t>{A4EDFB4D-3701-83D2-943F-6E05595D9AD5}</t>
  </si>
  <si>
    <t>{42A5835B-F17F-F1C3-A38D-49254BB1D1AB}</t>
  </si>
  <si>
    <t>{7C6EE77B-7BEE-99D0-9B3E-E3DC350CCCC8}</t>
  </si>
  <si>
    <t>{8EDA0BC7-233E-5140-9AD3-4E5363D15255}</t>
  </si>
  <si>
    <t>{D6BAC477-55C1-1C3B-AC4A-32B261EF457A}</t>
  </si>
  <si>
    <t>{FE8D26A3-7D84-B1CC-8EE5-A1318AE79B40}</t>
  </si>
  <si>
    <t>{3505E674-E9D9-3339-AC95-70D93D6A290E}</t>
  </si>
  <si>
    <t>{F6C21912-3492-559B-94EA-A3E3D719E2CF}</t>
  </si>
  <si>
    <t>{BD9383A5-9A6D-2E1C-AE94-1087D383BBCA}</t>
  </si>
  <si>
    <t>{C80A2757-99CD-72D3-8C35-9ADCAC888A37}</t>
  </si>
  <si>
    <t>{93B7CC50-8D82-4419-B76B-361EA2BA421F}</t>
  </si>
  <si>
    <t>{895B85B8-E34A-59D6-ADD9-B9334EAAB79B}</t>
  </si>
  <si>
    <t>{199727B8-16A8-B773-AA5D-2784DF27EEF4}</t>
  </si>
  <si>
    <t>{9E1A8678-645C-42E8-9A5B-4539C1A2BC51}</t>
  </si>
  <si>
    <t>{85859711-68E7-CC7E-BA81-166B900B16DA}</t>
  </si>
  <si>
    <t>{3A795ECB-5128-6D4E-88AE-612498C5CEAA}</t>
  </si>
  <si>
    <t>{1AA691AE-B9A1-C861-9D57-48B937ACECE8}</t>
  </si>
  <si>
    <t>{82CC43E5-ED11-021C-A948-8246D94533CC}</t>
  </si>
  <si>
    <t>{FC6D48B6-6A09-DD6B-A705-01D2F94EA670}</t>
  </si>
  <si>
    <t>{D839864A-7D4A-6296-835C-BAB5D6583B0B}</t>
  </si>
  <si>
    <t>{90D1E18A-9356-62D4-AACE-83171A2497A6}</t>
  </si>
  <si>
    <t>{72136DDE-260A-C23E-A91D-60E3D352EC8A}</t>
  </si>
  <si>
    <t>{1862CF5F-94D9-77ED-ABD9-248FCD8202C0}</t>
  </si>
  <si>
    <t>{928D1B25-4983-651B-9FC1-A6062566BBAE}</t>
  </si>
  <si>
    <t>{AA362759-93C8-72DD-9F86-F88D57AC1C3F}</t>
  </si>
  <si>
    <t>{8EEDD534-1C39-826E-A9BA-D041D1D8EA9B}</t>
  </si>
  <si>
    <t>{A9723CDC-F466-87E7-890C-52560CB72AF9}</t>
  </si>
  <si>
    <t>{79750E6D-C421-698E-AC2C-43E748EC9E84}</t>
  </si>
  <si>
    <t>{5A88431D-DAE8-1A6D-9D9D-863C10165E73}</t>
  </si>
  <si>
    <t>{A86ACBE6-A39D-51AD-8B3D-024DB1D72CDD}</t>
  </si>
  <si>
    <t>{DFAC8E4E-8AA1-2076-918E-B955B6EDEDED}</t>
  </si>
  <si>
    <t>{5DF05021-EDD4-7C01-AA41-72896DECB7BC}</t>
  </si>
  <si>
    <t>{8D1444A5-48C5-2B74-9514-3EF333825C80}</t>
  </si>
  <si>
    <t>{CD7A1F24-E737-10EA-AD88-C6EC835F9273}</t>
  </si>
  <si>
    <t>{9AE3A795-57A9-408B-AF61-3A7BCA269DAC}</t>
  </si>
  <si>
    <t>{4D2D1E32-D5DB-7081-A85B-43BB76651246}</t>
  </si>
  <si>
    <t>{579B1B32-EC70-B311-85D9-F1E3C1EE1578}</t>
  </si>
  <si>
    <t>{112DA1AE-EB16-DF36-B0BB-3B4A58515B5A}</t>
  </si>
  <si>
    <t>{E954B5CF-4B6E-D837-98A2-C6BB694EE825}</t>
  </si>
  <si>
    <t>{5BCE2BBD-6C19-832E-983C-B5AD7157A203}</t>
  </si>
  <si>
    <t>{A54ED8A3-B8C8-C334-AD0D-ED1AD94B8A1A}</t>
  </si>
  <si>
    <t>{5165B1A5-9D2A-AE8F-94C5-333911BC5884}</t>
  </si>
  <si>
    <t>{CDC1A9EE-77C1-E85A-9932-8B3364591F79}</t>
  </si>
  <si>
    <t>{662496A7-A28C-85BB-88D6-D9306EB38412}</t>
  </si>
  <si>
    <t>{971D7BF7-BBCC-6BDD-9E82-F3695DABBB86}</t>
  </si>
  <si>
    <t>{BD4E2D18-EE64-7CE7-88A5-DCD7ACA199F0}</t>
  </si>
  <si>
    <t>{46697302-C8F1-8003-B322-69D3D965E386}</t>
  </si>
  <si>
    <t>{8D1B7D0C-A624-9857-9976-8F734EA8AB63}</t>
  </si>
  <si>
    <t>{1EE7E441-E49F-8A1C-9955-23C24BEBB8BC}</t>
  </si>
  <si>
    <t>{27BCD9D7-0EE3-4B5D-8E6D-27374A0E1EBD}</t>
  </si>
  <si>
    <t>{441C22E9-52DD-AF41-9561-629BB872816E}</t>
  </si>
  <si>
    <t>{C186A4BD-5A12-AA00-ABDE-D75613071616}</t>
  </si>
  <si>
    <t>{2AEC526E-541F-22C3-AC88-7C72954D81CD}</t>
  </si>
  <si>
    <t>{ADCD1213-CDA6-19B2-940D-1426CBD5C7BE}</t>
  </si>
  <si>
    <t>{D7CBB7C5-1178-47F6-A1FE-858B1381EB11}</t>
  </si>
  <si>
    <t>{12A548EB-AC25-ACB8-9D2D-D2DAC9DEA5FB}</t>
  </si>
  <si>
    <t>{BBFC9671-DB5C-411F-981A-EF3B68800599}</t>
  </si>
  <si>
    <t>{417299AB-3AA0-D835-8B74-93B65E36D312}</t>
  </si>
  <si>
    <t>{0EA53395-07C0-6642-A5EC-C1A4D880128C}</t>
  </si>
  <si>
    <t>{6F574976-AC7C-BE7D-9144-7D1E822F8734}</t>
  </si>
  <si>
    <t>{E228B176-A947-D8D2-8CEB-7C2CA7B4462E}</t>
  </si>
  <si>
    <t>{D1A98DAF-57CE-A6B6-83B2-B406B5FF1497}</t>
  </si>
  <si>
    <t>{BAAA7459-24D5-FC24-9249-37E61971E4B4}</t>
  </si>
  <si>
    <t>{DAAC997C-6C0A-C142-B532-BAE32DEAACAE}</t>
  </si>
  <si>
    <t>{AC6EB161-9DEE-F74A-AA3B-343551EA428E}</t>
  </si>
  <si>
    <t>{9D84C021-2243-7446-9CD7-86F71E43978E}</t>
  </si>
  <si>
    <t>{0BBABAE2-68A7-2B7B-88E6-B65FB46492B5}</t>
  </si>
  <si>
    <t>{518556DF-CBCC-D315-AAF7-9A77BC3D176B}</t>
  </si>
  <si>
    <t>{FBC2A630-C854-9D2A-81BB-0477752119A9}</t>
  </si>
  <si>
    <t>{57F270FD-ACDC-42D4-B5D4-FA976BFE6FA8}</t>
  </si>
  <si>
    <t>{D2D7C76F-E327-B26A-A7E2-51E1D957EC80}</t>
  </si>
  <si>
    <t>{D51171AE-E9C5-E4E6-A1A4-1B9C4DDAB57A}</t>
  </si>
  <si>
    <t>{D04E62D3-2A66-BC8F-9FAB-FED115499D9D}</t>
  </si>
  <si>
    <t>{3E138D36-D5BA-1E7F-A0A8-10D89A346B24}</t>
  </si>
  <si>
    <t>{4C2DBAD1-9454-D1CE-BE4C-24AB6A3C2226}</t>
  </si>
  <si>
    <t>{862FEAD9-B5F2-F5C5-B727-3D72B21196CB}</t>
  </si>
  <si>
    <t>{59C8138A-A446-637B-87E9-13731E63DC5C}</t>
  </si>
  <si>
    <t>{12A8F9DC-CCCE-EC2A-8B54-B8BACBD3AAD3}</t>
  </si>
  <si>
    <t>{4B719236-7C5E-76C9-8EE6-118D56120376}</t>
  </si>
  <si>
    <t>{34D2C182-3065-17B3-AE72-E3E729B1CB7E}</t>
  </si>
  <si>
    <t>{577C9A17-64C3-81FD-B887-413D848DD8D6}</t>
  </si>
  <si>
    <t>{12E0C3FD-5318-B9C3-A7D6-125BE00B3DD4}</t>
  </si>
  <si>
    <t>{C0EE5060-8BF6-A55B-8800-1898CBE9A1A1}</t>
  </si>
  <si>
    <t>{EE271586-6A1C-27AE-A7A5-592C74D93555}</t>
  </si>
  <si>
    <t>{E93BF787-4A1C-2606-A285-A911639AAF29}</t>
  </si>
  <si>
    <t>{1EBBFA7C-A897-868A-9431-FC9D07ADF526}</t>
  </si>
  <si>
    <t>{E977E49E-C25B-4A53-A969-49CBACB31995}</t>
  </si>
  <si>
    <t>{B601B8F6-43EA-38A9-A1BE-52E3C18BD28D}</t>
  </si>
  <si>
    <t>{11164ADB-6714-4495-B4D1-2B2CBD973337}</t>
  </si>
  <si>
    <t>{383A8057-9C5A-634F-A162-8A7002B800BC}</t>
  </si>
  <si>
    <t>{972C6D91-4E7D-68E1-9421-8437E98C3E54}</t>
  </si>
  <si>
    <t>{A98CB8D3-DA1C-59A2-9A9F-EB69F097B307}</t>
  </si>
  <si>
    <t>{CDFC7324-BBC9-EAAA-9E8C-B65083A6711F}</t>
  </si>
  <si>
    <t>{5E3C73AD-4F54-3F13-9F7A-B913FE5C5E94}</t>
  </si>
  <si>
    <t>{D9DBBD98-E25C-1D15-A838-E8BABF482ECD}</t>
  </si>
  <si>
    <t>{9A9C261B-2165-69B8-9557-3790322BE7C4}</t>
  </si>
  <si>
    <t>{1E1E7151-364B-1745-9388-7BABB3968BB2}</t>
  </si>
  <si>
    <t>{92D2C461-9183-1BD5-8E6A-9A46DE59D1CD}</t>
  </si>
  <si>
    <t>{A1B7F373-CCD9-3AAF-B4AF-7677E1F5CB21}</t>
  </si>
  <si>
    <t>{984FD2C1-15E2-79CD-A1E7-256747395FD4}</t>
  </si>
  <si>
    <t>{D53A6563-D86B-BC77-80D3-5B306D98523E}</t>
  </si>
  <si>
    <t>{E21A8381-A2E6-E7B5-8E22-1C29A1D1A73A}</t>
  </si>
  <si>
    <t>{1DAD1D43-CD24-D0D1-B975-3E5B8DA3443E}</t>
  </si>
  <si>
    <t>{B3860BD3-A9B4-99E1-8D5E-95DE5FA10B35}</t>
  </si>
  <si>
    <t>{5F633F68-B158-E92E-A59C-54EC848AD466}</t>
  </si>
  <si>
    <t>{4EE69F1C-618F-B4A4-AFB1-21AC76D1A2E9}</t>
  </si>
  <si>
    <t>{FEBF1EF7-062B-1C97-B78A-F15895536817}</t>
  </si>
  <si>
    <t>{DA6F8351-0CBC-A923-BAAC-C6E65AA2ECC9}</t>
  </si>
  <si>
    <t>{4EB6EF52-C1E2-8E6D-94A5-67C1147E2267}</t>
  </si>
  <si>
    <t>{B95519F4-CE6D-9F91-9136-D7D13E5AFFF9}</t>
  </si>
  <si>
    <t>{75DCE59E-65D1-B2D5-AE1F-EC8C260358A9}</t>
  </si>
  <si>
    <t>{1EEC784A-1DE9-C953-88B2-89BE482C20BE}</t>
  </si>
  <si>
    <t>{D3357521-1749-BA22-AB1D-A4CE1F543C33}</t>
  </si>
  <si>
    <t>{3F68E258-EC72-7A8C-9483-3FB5D94C814D}</t>
  </si>
  <si>
    <t>{9F15B22B-1A53-DD99-BED4-F2DA13951426}</t>
  </si>
  <si>
    <t>{5FFCBB82-BD6B-D881-A7BE-EE37280F87E7}</t>
  </si>
  <si>
    <t>{ECBEE1D3-845E-6E7D-ABC5-1AE4762B12B9}</t>
  </si>
  <si>
    <t>{C3FD2729-B8CB-5686-B7A8-294977A867D3}</t>
  </si>
  <si>
    <t>{3E68558C-C772-82E3-9617-315F7A397B5D}</t>
  </si>
  <si>
    <t>{BDA06B44-3D14-08CD-9783-054FFB6C4362}</t>
  </si>
  <si>
    <t>{9A54327A-3711-9B5E-A4DC-8A4257F39329}</t>
  </si>
  <si>
    <t>{6337BB56-4359-329D-ABA4-B57DF88D71BA}</t>
  </si>
  <si>
    <t>{73D7DCD1-CA6E-BEC3-9889-7A0D5DCDAE5E}</t>
  </si>
  <si>
    <t>{28E77A64-4BE1-2728-A73E-AD18B242332F}</t>
  </si>
  <si>
    <t>{DD156915-0290-4FA6-A653-35C7A3CCE144}</t>
  </si>
  <si>
    <t>{2003BCD0-7B1D-1CA4-A087-F3537BECBDD5}</t>
  </si>
  <si>
    <t>{3C523A2A-F4F8-623A-926B-EDC49A549D2B}</t>
  </si>
  <si>
    <t>{9FC1D7FE-1803-4672-88B1-E8726AA2653E}</t>
  </si>
  <si>
    <t>{A5E18675-04CC-7B94-8128-E8666987F938}</t>
  </si>
  <si>
    <t>{DA731CD5-5416-E7B8-B532-D2C8D2B55E52}</t>
  </si>
  <si>
    <t>{8AF77E58-5550-9E27-85AC-8AC253CA58B1}</t>
  </si>
  <si>
    <t>{244EA1E7-845A-55C9-AA2B-D58B167ADC81}</t>
  </si>
  <si>
    <t>{12D878D9-4CC7-2E18-944D-D63C9A53CEE8}</t>
  </si>
  <si>
    <t>{B176C957-EB45-C2EB-ACB3-53FE4B062310}</t>
  </si>
  <si>
    <t>{7DB8A86A-EC65-429A-A13D-31E97543CF12}</t>
  </si>
  <si>
    <t>{C54EC94B-BDE8-7340-BD5C-7355A5BC8724}</t>
  </si>
  <si>
    <t>{03DB4121-AB7E-5A03-AFB2-DD3B37006F62}</t>
  </si>
  <si>
    <t>{941CE526-31A8-AC1C-A32C-76C487C14C12}</t>
  </si>
  <si>
    <t>{E584A761-AB37-7D94-852D-114813BDF23C}</t>
  </si>
  <si>
    <t>{73E36F1B-87AA-92A4-9265-93BF3677861A}</t>
  </si>
  <si>
    <t>{89F90F5D-41D3-0D84-A595-1E534DBEBBA5}</t>
  </si>
  <si>
    <t>{94467D50-2542-864B-BB5C-3B4AC6149855}</t>
  </si>
  <si>
    <t>{F27C9C4B-91A6-3124-936C-0BBF2B28E121}</t>
  </si>
  <si>
    <t>{3D3A5348-2FA2-BF26-B645-74CAAABBB833}</t>
  </si>
  <si>
    <t>{9432947E-1DE5-399A-A2B8-5A93CF5EC4C4}</t>
  </si>
  <si>
    <t>{921354F7-C92F-7189-A474-9262F7B238EA}</t>
  </si>
  <si>
    <t>{937E581A-BCE3-6B3A-98FB-2F5F9E85AAD1}</t>
  </si>
  <si>
    <t>{0515A4D1-56EE-DDA7-BB1C-D87512693EAE}</t>
  </si>
  <si>
    <t>{43861D74-02C4-EB38-994A-BE1ACC00A89C}</t>
  </si>
  <si>
    <t>{BB74881A-2B33-5AC5-9E63-9A382BE80CC3}</t>
  </si>
  <si>
    <t>{C99D09CD-10DC-1DC7-87E9-5D278CE3215A}</t>
  </si>
  <si>
    <t>{E98354D6-5B51-1B37-92AB-EDD06B91E87B}</t>
  </si>
  <si>
    <t>{78E66D5D-3B51-264C-A83B-4DAA3493484E}</t>
  </si>
  <si>
    <t>{D2773A8A-2C8C-342F-A829-34A0339825ED}</t>
  </si>
  <si>
    <t>{84C68F65-9984-48EA-AF46-B518E542539E}</t>
  </si>
  <si>
    <t>{DA846148-E108-39C4-B822-A4EBB742D67B}</t>
  </si>
  <si>
    <t>{4162A33A-8CAA-C9E6-816C-E673063694AC}</t>
  </si>
  <si>
    <t>{151E3A66-DC1A-2D78-94C7-71C73CB17169}</t>
  </si>
  <si>
    <t>{D41BFCE2-5AE8-FB94-80D3-3621B99351BC}</t>
  </si>
  <si>
    <t>{D839DB16-44E5-5670-B06E-FD97E76B28CC}</t>
  </si>
  <si>
    <t>{9F18BEEC-25A2-1326-92EC-B96443BBBBE4}</t>
  </si>
  <si>
    <t>{664898AD-4ACD-17DF-914C-6E9F29541019}</t>
  </si>
  <si>
    <t>{B88B4E62-321A-35C3-99DE-C262F8D41985}</t>
  </si>
  <si>
    <t>{E371A551-4608-741A-9884-E8F429EE9D71}</t>
  </si>
  <si>
    <t>{72B9B093-D466-B5DD-8BDC-A57D0B429EE5}</t>
  </si>
  <si>
    <t>{B3166453-68C7-E055-9D88-DD17197FE32A}</t>
  </si>
  <si>
    <t>{220776B6-40D9-E789-AB39-87DBA1278E38}</t>
  </si>
  <si>
    <t>{1A4CDBF7-E75F-A1C3-B28F-84004E0A5657}</t>
  </si>
  <si>
    <t>{EA87972D-C9D8-FF2A-BD2A-BBBE3DB93DA2}</t>
  </si>
  <si>
    <t>{3C778D73-35F5-D9B8-BBBC-1F20DBF51A6D}</t>
  </si>
  <si>
    <t>{309D850E-9576-22D5-96E4-666CC56CC095}</t>
  </si>
  <si>
    <t>{5EBA700A-56EC-CD89-AC63-B3BC46815481}</t>
  </si>
  <si>
    <t>{067F549D-E607-B1ED-99C9-DB28CB338948}</t>
  </si>
  <si>
    <t>{A46B15E1-A068-B24A-A9B7-C3E9A10365F4}</t>
  </si>
  <si>
    <t>{B350783C-11B0-D3A7-8AED-6E366492CDCC}</t>
  </si>
  <si>
    <t>{90CC7279-75BE-FA4E-871D-8319419F94FB}</t>
  </si>
  <si>
    <t>{9873F6F1-49E4-EA47-ADB6-35BAC4ADA098}</t>
  </si>
  <si>
    <t>{4703EAD9-D912-AACA-B999-3852698A14CC}</t>
  </si>
  <si>
    <t>{DA2D424D-B3B7-2C01-A757-81196DB986CE}</t>
  </si>
  <si>
    <t>{ED62C265-32B6-2612-A39E-15174E1819B9}</t>
  </si>
  <si>
    <t>{CE827E48-B38D-AC27-8A13-A875571983B4}</t>
  </si>
  <si>
    <t>{D83D4D3F-B3EF-9359-9953-4E6B147BE7F7}</t>
  </si>
  <si>
    <t>{9706E244-9C7B-DDDF-8C1E-CD24D3E10A9B}</t>
  </si>
  <si>
    <t>{589A80AC-AEE3-53D4-90F8-29B52E09C2C9}</t>
  </si>
  <si>
    <t>{89BCDD74-74D5-E58D-81BE-3558457631A9}</t>
  </si>
  <si>
    <t>{95FCDDE2-5A03-8AE6-8AD4-E736A2E61D64}</t>
  </si>
  <si>
    <t>{D8F9863D-9DED-1755-9A27-3456B20A4A32}</t>
  </si>
  <si>
    <t>{C1769B51-D965-7EB4-AD38-DE13E275CD2A}</t>
  </si>
  <si>
    <t>{D9022294-5BE9-A67A-BEBA-EC639DC49B68}</t>
  </si>
  <si>
    <t>{5E5DEC20-815B-7391-9C4B-329032D96723}</t>
  </si>
  <si>
    <t>{BE19E20C-D42C-D841-929D-A4B21C264782}</t>
  </si>
  <si>
    <t>{65D52572-A31C-AAA2-8B51-3611B7591DBF}</t>
  </si>
  <si>
    <t>{BD634B99-7ABB-DFED-9615-BD967124B2D3}</t>
  </si>
  <si>
    <t>{365259AA-86D9-6A4A-AE8B-2EAAA5371524}</t>
  </si>
  <si>
    <t>{294443BE-5209-11B3-8264-5D45D1321EAD}</t>
  </si>
  <si>
    <t>{F6E8FCFE-4BE8-D69E-BA3F-3FAF60B79296}</t>
  </si>
  <si>
    <t>{27EF4B82-BF4A-A0E6-B7BE-A8F2AF759327}</t>
  </si>
  <si>
    <t>{19DA23A2-299D-52E2-93A2-AC652B1CE768}</t>
  </si>
  <si>
    <t>{19898956-E7A3-C2CB-AA79-11F121409393}</t>
  </si>
  <si>
    <t>{A48D32E7-731A-1299-8A06-CAFE1B9D69CE}</t>
  </si>
  <si>
    <t>{3577316E-3B76-D876-90C8-CC8669B74135}</t>
  </si>
  <si>
    <t>{0A165B05-7C96-49A8-9790-DCB0756C2CFE}</t>
  </si>
  <si>
    <t>{AEEA95E1-B2F9-195A-8BFE-FED5CB4ED243}</t>
  </si>
  <si>
    <t>{6EB7C44C-6962-4D93-AB94-17EDAADD654A}</t>
  </si>
  <si>
    <t>{B839EB21-DE70-A99B-9231-FB328C0AAA1E}</t>
  </si>
  <si>
    <t>{17D5E1C4-7EC4-317C-AC65-AECBC13576D7}</t>
  </si>
  <si>
    <t>{B8678861-B51D-DA7E-96C3-06D2D14EDDCC}</t>
  </si>
  <si>
    <t>{3793C5FE-0EEE-789A-9C19-E69D3BA7A508}</t>
  </si>
  <si>
    <t>{D1E89DC6-A827-E138-9CE8-53172B3FC0A2}</t>
  </si>
  <si>
    <t>{2236D500-3E37-384F-9202-22871E8824F2}</t>
  </si>
  <si>
    <t>{66FF60B5-EDDF-221A-99E6-37166131A511}</t>
  </si>
  <si>
    <t>{1BF3342C-53B1-A3B1-9F65-76DDAEEA3818}</t>
  </si>
  <si>
    <t>{9DC22461-B98B-A15A-B010-C5142566A12E}</t>
  </si>
  <si>
    <t>{583B2698-9DD0-2E21-9886-37D34043156E}</t>
  </si>
  <si>
    <t>{A9A32D0D-5D6E-D24B-9579-72646C23382F}</t>
  </si>
  <si>
    <t>{1C06E0B7-55B8-DEC5-B399-98CD16A6FE5A}</t>
  </si>
  <si>
    <t>{DEC681DE-F1AC-E803-AC76-6149999D5D57}</t>
  </si>
  <si>
    <t>{8BB5D5AC-BCBD-1500-A1D2-DEEF6478392D}</t>
  </si>
  <si>
    <t>{7171B239-E59A-29E4-BA5B-D6E9D21777E8}</t>
  </si>
  <si>
    <t>{1A9C1AAD-06F5-18E7-A694-5C6D6FEC09EE}</t>
  </si>
  <si>
    <t>{B5D6D442-6E7B-B842-B24C-269779B6C759}</t>
  </si>
  <si>
    <t>{CCD1E21D-79C1-1BED-9814-379C7B36A320}</t>
  </si>
  <si>
    <t>{DD5A3B4A-A294-E932-A78C-6596B3ED829B}</t>
  </si>
  <si>
    <t>{25C69211-6776-4328-AB76-B3AEBB9A58D5}</t>
  </si>
  <si>
    <t>{20120B89-0418-FFF7-8061-F61CC3D1EB15}</t>
  </si>
  <si>
    <t>{39A06DEB-E529-02D9-921D-23E9755D5E64}</t>
  </si>
  <si>
    <t>{CF409A50-A64B-30E7-BD2D-2D6C1EB45809}</t>
  </si>
  <si>
    <t>{4D9378D0-762D-7D57-B120-BA9FEBB3DA0E}</t>
  </si>
  <si>
    <t>{10581AC4-CF52-CE43-86D6-FEBA98EBDBAC}</t>
  </si>
  <si>
    <t>{94033634-2EA7-F8D4-ABEF-BEE662FE3FFA}</t>
  </si>
  <si>
    <t>{4651CF39-C2AF-FE42-8D0D-EF6BC59BDA32}</t>
  </si>
  <si>
    <t>{7203CB1B-340A-B795-A7B1-64312D64A17A}</t>
  </si>
  <si>
    <t>{95AA0EE4-C268-1625-B6B9-2281D8F888FD}</t>
  </si>
  <si>
    <t>{2BE86CDA-F86A-EEDC-97A8-ED94512864C3}</t>
  </si>
  <si>
    <t>{518CEA17-24C1-4613-B54C-DB82F6652834}</t>
  </si>
  <si>
    <t>{B3066CB4-A12C-E1E1-AE29-AF73427FBB48}</t>
  </si>
  <si>
    <t>{BE28C8E8-0B2C-D47D-AEEC-5E808306F028}</t>
  </si>
  <si>
    <t>{AE8201EC-8163-E4E4-8248-CDE234ACCBFD}</t>
  </si>
  <si>
    <t>{F1C3EBC9-AC90-157A-A6DB-D1D1A22032F0}</t>
  </si>
  <si>
    <t>{129D7CB8-CC73-2A3A-B668-9C5559130948}</t>
  </si>
  <si>
    <t>{6CA178D1-6B9E-2B5C-B06E-B5A79806240E}</t>
  </si>
  <si>
    <t>{4FAEF36A-C791-E909-9EAE-40E0E8B9876B}</t>
  </si>
  <si>
    <t>{3625C270-6C3B-5B68-9FC9-1158B8DC0887}</t>
  </si>
  <si>
    <t>{8CC7D938-A610-6493-AF7F-2BE754119A9A}</t>
  </si>
  <si>
    <t>{A0551DBC-F3BC-E9C2-9951-36F6380713BE}</t>
  </si>
  <si>
    <t>{FC6D5345-BD04-DE2C-BBFD-549EA14E772A}</t>
  </si>
  <si>
    <t>{EF938EFA-5375-29DC-A227-6AE74A9999D8}</t>
  </si>
  <si>
    <t>{F495A405-3FC2-9DF9-996D-4C2A4297603F}</t>
  </si>
  <si>
    <t>{7824887D-B1A9-4FBC-9C82-D16E23E8CE38}</t>
  </si>
  <si>
    <t>{B7B1119C-52AC-D45E-AA13-19DD5B4EAA1C}</t>
  </si>
  <si>
    <t>{5D2C317A-708C-7FC7-8DB4-DDBF3648E7F4}</t>
  </si>
  <si>
    <t>{8906CC4E-67D8-D76E-A333-1F1C22977916}</t>
  </si>
  <si>
    <t>{C5FEC933-A543-1D4E-9812-941E98DC367D}</t>
  </si>
  <si>
    <t>{9DA72C50-A58A-D98E-B911-71DCE8C71261}</t>
  </si>
  <si>
    <t>{31C1A8DD-B440-4D57-82B0-6AAF9DE8F0E9}</t>
  </si>
  <si>
    <t>{2AFA53E4-5E15-2FD2-9ED0-7490F411C640}</t>
  </si>
  <si>
    <t>{B6E511BC-D1A9-5446-BC02-82C779C1698C}</t>
  </si>
  <si>
    <t>{7232A56F-A7AD-DDBC-98D5-6A7B79B9CCE7}</t>
  </si>
  <si>
    <t>{A9801625-4EB2-936E-BE1B-21C87F99C599}</t>
  </si>
  <si>
    <t>{C8924706-E487-5864-9A54-8AC4BA0357BB}</t>
  </si>
  <si>
    <t>{4CF62D4A-33BD-21D4-9A41-8AB7C5A76865}</t>
  </si>
  <si>
    <t>{635E8CFB-68E6-D309-8981-16CBFB24BBC0}</t>
  </si>
  <si>
    <t>{B66B5A51-E1E1-61FB-A4C6-E209BC3C6614}</t>
  </si>
  <si>
    <t>{84CC9984-483D-91E4-97AF-32A8736F3C79}</t>
  </si>
  <si>
    <t>{582310AC-BC8E-77F9-A1DE-ABD18A7D1309}</t>
  </si>
  <si>
    <t>{701EB2E4-C883-D755-9A14-43BB6218EDEB}</t>
  </si>
  <si>
    <t>{57528372-C9CC-A62F-83CF-EC7274B0B358}</t>
  </si>
  <si>
    <t>{5B8A496E-3B2A-D972-B5D2-8B3B2D454579}</t>
  </si>
  <si>
    <t>{E85AE8F3-7C1D-4494-BFDC-E722BB468967}</t>
  </si>
  <si>
    <t>{8A636448-D746-DBAE-AC6E-225CCA666459}</t>
  </si>
  <si>
    <t>{7D638376-D876-84B9-9A38-0014A655CB68}</t>
  </si>
  <si>
    <t>{30EB57B5-ED3B-211E-A4EC-7761BCA391CC}</t>
  </si>
  <si>
    <t>{2CAD963E-5349-99C5-B729-5C8B6811BB9F}</t>
  </si>
  <si>
    <t>{A1596509-944E-DF06-9F90-A29C264D2E18}</t>
  </si>
  <si>
    <t>{3980776F-2ECC-D8EA-AAE1-4ECD44DBAE41}</t>
  </si>
  <si>
    <t>{32E1B378-4E93-69B9-B3CD-05454C7B3262}</t>
  </si>
  <si>
    <t>{E72C3A5D-7143-768C-A7C5-DB2D7EDBB992}</t>
  </si>
  <si>
    <t>{E5D4B436-117C-E37C-93A9-C58D559E2C1A}</t>
  </si>
  <si>
    <t>{89C8334C-9BD0-A5A1-A309-96AF5B544FD5}</t>
  </si>
  <si>
    <t>{30789B98-5E2E-A163-9386-34BAB1CC1548}</t>
  </si>
  <si>
    <t>{45A6B461-B5E9-CABA-91C1-84D7F098745E}</t>
  </si>
  <si>
    <t>{36F280C0-4BDE-E7D1-B899-882F86585E5E}</t>
  </si>
  <si>
    <t>{6E2BD3FE-3FA2-0AED-9571-18CACECC9B43}</t>
  </si>
  <si>
    <t>{4BA4C324-1CE1-E82A-8416-05E027872D72}</t>
  </si>
  <si>
    <t>{385B1458-405D-978E-A32B-56BAEC46E9E6}</t>
  </si>
  <si>
    <t>{83B3AAC6-1687-EA53-AD51-EE61A99BC4D6}</t>
  </si>
  <si>
    <t>{C88A79A4-1A30-D6B1-BF37-A3FCBC47A37B}</t>
  </si>
  <si>
    <t>{6363581B-8AE7-30D0-968D-78B671CA88DD}</t>
  </si>
  <si>
    <t>{A11B4935-E27E-EBD9-BDD6-43C563E52B47}</t>
  </si>
  <si>
    <t>{FD172238-AE65-FDD4-A3E0-E743C1588DBE}</t>
  </si>
  <si>
    <t>{C614D63E-1B7B-3A1A-935C-686725A3867D}</t>
  </si>
  <si>
    <t>{97C45A60-A634-77A4-A8CC-8D4BCC87289C}</t>
  </si>
  <si>
    <t>{ADD764F5-CA5C-C8A9-82EE-590835962863}</t>
  </si>
  <si>
    <t>{75EE1706-D688-0163-BA56-91D5CA8D8BDA}</t>
  </si>
  <si>
    <t>{6AB928AC-5465-07EA-AEC2-48EBE811253A}</t>
  </si>
  <si>
    <t>{D9B9AB31-71A5-CE76-9CE2-44621CBDFBAC}</t>
  </si>
  <si>
    <t>{4FCE65A9-DAE8-2B11-BE48-79648237D249}</t>
  </si>
  <si>
    <t>{09795B42-CCD0-14F1-A2A4-DB17B63CBC48}</t>
  </si>
  <si>
    <t>{826A501F-B31B-6A51-A496-41A6366E81C2}</t>
  </si>
  <si>
    <t>{37525A6D-0A5C-1557-91DF-9C393D6D13EF}</t>
  </si>
  <si>
    <t>{76C14C43-2132-F70D-A410-C3E749CA66F9}</t>
  </si>
  <si>
    <t>{A998FCD8-616D-169C-9AC8-B9FAA66542F8}</t>
  </si>
  <si>
    <t>{4E466D67-588F-464C-92C9-648ADFBEA723}</t>
  </si>
  <si>
    <t>{937E76E6-3348-5B36-A5A4-96A053877D85}</t>
  </si>
  <si>
    <t>{32EE09B0-8D48-5B72-8227-46946B6E9774}</t>
  </si>
  <si>
    <t>{57490BEB-B521-2947-A4C5-488D8807FAEA}</t>
  </si>
  <si>
    <t>{813D5292-15A1-99C0-885C-A087130F8A3F}</t>
  </si>
  <si>
    <t>{1A4DE0FC-2A69-A224-9B5F-33C76A291C6C}</t>
  </si>
  <si>
    <t>{7238AB32-32FC-367B-998D-C47809E594B9}</t>
  </si>
  <si>
    <t>{129E686B-B828-3BE0-9E98-79B14C22F73E}</t>
  </si>
  <si>
    <t>{57312BB2-188E-75C9-A82E-06BB92522925}</t>
  </si>
  <si>
    <t>{9F90C86D-B1B1-E81F-92D3-619E6435FE96}</t>
  </si>
  <si>
    <t>{567C2477-0C7D-99FB-A954-8B85117B6CB8}</t>
  </si>
  <si>
    <t>{E9863347-6956-3DA7-9953-4B9504A647C6}</t>
  </si>
  <si>
    <t>{B35EDAB6-431A-C858-B061-8618AB8683C6}</t>
  </si>
  <si>
    <t>{3186FD3C-064C-4E19-A93D-401751BA1512}</t>
  </si>
  <si>
    <t>{C1EB82B2-1EAB-7513-A279-5CAA94E4D192}</t>
  </si>
  <si>
    <t>{CC026B80-CAC8-4F7B-95C5-A129AEB4BB9E}</t>
  </si>
  <si>
    <t>{B3886FAE-9464-A36E-B1E2-219D2FCAA951}</t>
  </si>
  <si>
    <t>{DF2E9167-F91D-8412-926E-B22F41C87EC1}</t>
  </si>
  <si>
    <t>{CE67C6D1-4787-C7AF-93ED-4707826D2136}</t>
  </si>
  <si>
    <t>{BD21E235-D971-524F-823E-B75D5C3B84BA}</t>
  </si>
  <si>
    <t>{48DCDA8B-3C6A-160A-BBC2-E44B0EF18B86}</t>
  </si>
  <si>
    <t>{9A4B931D-AC25-DA28-9A78-D5E814402CC1}</t>
  </si>
  <si>
    <t>{530DEFE3-A631-A2C3-BDC2-5B8CD9C82C94}</t>
  </si>
  <si>
    <t>{CBC3D646-975D-6311-BF7F-6E33DC3B8F28}</t>
  </si>
  <si>
    <t>{524C3A5C-EA2D-E13C-AD12-C21168283995}</t>
  </si>
  <si>
    <t>{730BE221-0D51-3F4D-A568-9951D9410E24}</t>
  </si>
  <si>
    <t>{7ABEEEEA-4C87-157C-91E5-9A3BBC35E4CC}</t>
  </si>
  <si>
    <t>{D62828C3-1461-74E1-8D87-A9A75FA5CED8}</t>
  </si>
  <si>
    <t>{01B861F2-D19E-53D5-99A1-D91E2C42937E}</t>
  </si>
  <si>
    <t>{585DAE90-1DC2-8561-9F21-E17A92BB24A9}</t>
  </si>
  <si>
    <t>{388BD5C6-09AA-EEAC-AC78-E3F1FB9378C0}</t>
  </si>
  <si>
    <t>{0DF1D8BC-3FB9-86CF-AD67-95DCC59853DA}</t>
  </si>
  <si>
    <t>{445E8D8B-FCCD-3D14-AD9E-0A356C6BB813}</t>
  </si>
  <si>
    <t>{4944C97B-CC88-CA82-8BBF-E9343C9E8D91}</t>
  </si>
  <si>
    <t>{7974AF96-0D7B-5162-A159-65F0A4E1B78C}</t>
  </si>
  <si>
    <t>{417CD613-1A56-97CC-9C3D-32A32D04292F}</t>
  </si>
  <si>
    <t>{1C107F19-50B9-9ED9-AAEC-46841677A972}</t>
  </si>
  <si>
    <t>{48DE52B4-3A65-2EB2-9726-949DCA0B3ABA}</t>
  </si>
  <si>
    <t>{4177514A-38F9-3BAE-9E9A-F127C742B314}</t>
  </si>
  <si>
    <t>{829C51C5-9318-A7B7-9DCB-623879D925A7}</t>
  </si>
  <si>
    <t>{69DD577B-C962-7925-A189-AAFB3B8456AA}</t>
  </si>
  <si>
    <t>{53FB3878-5786-74F1-B474-D0A85BD22B37}</t>
  </si>
  <si>
    <t>{AB86D7D3-8935-9C72-852B-B76666838966}</t>
  </si>
  <si>
    <t>{D04E2AE3-CB11-C8B1-BF41-335EB7386480}</t>
  </si>
  <si>
    <t>{5BB615C3-8AB8-DAE7-AF85-499ABB82BF9D}</t>
  </si>
  <si>
    <t>{7BBB7C89-23EC-C84C-A398-BE62DF3141E6}</t>
  </si>
  <si>
    <t>{9CB1446F-123E-86CA-A41B-86DD7FC61C83}</t>
  </si>
  <si>
    <t>{4A85527D-B24D-D8C8-A29D-A625E811F69B}</t>
  </si>
  <si>
    <t>{C2B9A8FD-72CB-C45F-97D1-E263B692D46A}</t>
  </si>
  <si>
    <t>{A11E2E16-AD78-2C98-B195-4ECC460AB9E6}</t>
  </si>
  <si>
    <t>{221686C1-C1D5-E7AA-BC5A-807DE31A6A69}</t>
  </si>
  <si>
    <t>{C26EE675-58B1-E9DE-A5B2-BA9C1B52BC1A}</t>
  </si>
  <si>
    <t>{DDD9222C-81AC-353D-A79B-B4533B83C4E2}</t>
  </si>
  <si>
    <t>{E2F62DFF-D649-71E1-9168-60D89E4C6639}</t>
  </si>
  <si>
    <t>{4B76BE26-B658-C12F-8DE8-A346C24F6529}</t>
  </si>
  <si>
    <t>{56EAD9D8-9C68-19F3-89BC-72B4232CC7BA}</t>
  </si>
  <si>
    <t>{8D138130-C62A-1EA3-8196-A07A1B757144}</t>
  </si>
  <si>
    <t>{41818B55-BE51-D548-8113-2494EA1756CF}</t>
  </si>
  <si>
    <t>{EAE3CC6F-D379-321B-B7D6-D0363C763B95}</t>
  </si>
  <si>
    <t>{E7FA3998-9045-2925-AD9F-CA8B3B5125BC}</t>
  </si>
  <si>
    <t>{B359B628-4266-7F9D-83FE-A6BB6768D950}</t>
  </si>
  <si>
    <t>{AC9D4717-558C-39BE-9395-89EF394C7AA7}</t>
  </si>
  <si>
    <t>{2D8AB18D-3657-2A8D-A934-475EE19ECDCA}</t>
  </si>
  <si>
    <t>{94ADE8C5-4268-4946-A359-B403281EA7F2}</t>
  </si>
  <si>
    <t>{7DBAD1F4-E56F-682F-8DB8-D6342C5C1C47}</t>
  </si>
  <si>
    <t>{245E7035-9A0D-8C22-A4FE-90FB5BFAE2C1}</t>
  </si>
  <si>
    <t>{E63C8AA0-B1E3-8B87-94C0-C79030B81BD9}</t>
  </si>
  <si>
    <t>{6EE4147C-A3B0-5886-89DA-512B17457D89}</t>
  </si>
  <si>
    <t>{CC36D2B5-CE15-C827-A1C0-3FB65D330CE7}</t>
  </si>
  <si>
    <t>{A9A3F7C0-9EB4-E0A5-9730-49A770229D4D}</t>
  </si>
  <si>
    <t>{53FA3A96-623B-7426-A8CB-62F9DAD325A4}</t>
  </si>
  <si>
    <t>{36CE8D72-A34C-78B3-A143-8ED4E9E58753}</t>
  </si>
  <si>
    <t>{BFCDC879-CE89-B1B5-9D37-938F090AB863}</t>
  </si>
  <si>
    <t>{4B9ADCB6-329F-4325-AB48-840487C38D0C}</t>
  </si>
  <si>
    <t>{45D4CE82-5942-E43B-B536-269BFEEEEA58}</t>
  </si>
  <si>
    <t>{1A4B56D3-711F-971E-A983-6D5CBD1ED47E}</t>
  </si>
  <si>
    <t>{38718413-16A9-31CA-A3FD-30611FC32FA8}</t>
  </si>
  <si>
    <t>{E9253E29-94B1-96B4-BF37-711191ECB10D}</t>
  </si>
  <si>
    <t>{BCD94A51-68F5-CBD6-BBD1-14558EEB8BB7}</t>
  </si>
  <si>
    <t>{0B5C9BB0-DE07-A669-829A-DF6675A165DC}</t>
  </si>
  <si>
    <t>{354F2680-7487-2975-B114-E77B919C53A8}</t>
  </si>
  <si>
    <t>{A534DEE9-9527-F942-A5FE-FEBE8D703751}</t>
  </si>
  <si>
    <t>{C7E88B04-AD76-4BF8-A9EA-1C3889FAD8D0}</t>
  </si>
  <si>
    <t>{19003EF9-0A44-C5B2-AB88-F33F2FBD4A8D}</t>
  </si>
  <si>
    <t>{C729ADE2-2923-88A6-A889-B8BD9C584282}</t>
  </si>
  <si>
    <t>{7DE5ED25-55A3-6CED-AA9C-2F1C6D8CD3D6}</t>
  </si>
  <si>
    <t>{6814C29C-2AA4-33A1-9144-3D43FEFAE2D3}</t>
  </si>
  <si>
    <t>{2447309F-D6A6-E328-A65E-B899BC425380}</t>
  </si>
  <si>
    <t>{EE1D1B48-E56B-705D-A76D-A3290415FC26}</t>
  </si>
  <si>
    <t>{524959BD-C374-BE97-B212-F21A4113D1BE}</t>
  </si>
  <si>
    <t>{9D6ADE28-CD9E-A3EF-B10B-7975DEEBB691}</t>
  </si>
  <si>
    <t>{4B218EA2-505E-128D-A2FB-2EA34C41A0C5}</t>
  </si>
  <si>
    <t>{A92E5E82-E772-EF9A-9082-C7ACD5C37385}</t>
  </si>
  <si>
    <t>{442224B2-D08A-214F-A95E-65A8162214E9}</t>
  </si>
  <si>
    <t>{67BCC199-9748-9AA4-8923-DED13ADE5728}</t>
  </si>
  <si>
    <t>{709E5B31-984B-3001-9D70-286DCFC9415C}</t>
  </si>
  <si>
    <t>{FA5988A1-2135-D76E-A215-F5672272A5AE}</t>
  </si>
  <si>
    <t>{43AD5B33-ACC6-8306-A283-7B07BD9A8A55}</t>
  </si>
  <si>
    <t>{B639A9ED-A89D-09FF-9B8A-6D64F0C2A37A}</t>
  </si>
  <si>
    <t>{C190661B-705D-5D83-9ACB-B3C835BA1536}</t>
  </si>
  <si>
    <t>{DF9187B4-81A6-56B9-BBD7-5D4BD923A4A2}</t>
  </si>
  <si>
    <t>{5EBBD11F-3747-E5CB-AB8E-23F6688C3414}</t>
  </si>
  <si>
    <t>{9AC26737-DFA1-F0C1-8651-172131A7CB87}</t>
  </si>
  <si>
    <t>{2E44EE63-16A5-7B13-98FE-FED39D353C43}</t>
  </si>
  <si>
    <t>{49E37CAB-17D4-4C9A-8E19-CE471BB45D6F}</t>
  </si>
  <si>
    <t>{777DC449-51EC-479E-9561-7B9506E73216}</t>
  </si>
  <si>
    <t>{1366FA64-5D82-7E38-B976-D9F5CC8D9F7D}</t>
  </si>
  <si>
    <t>{898CC516-5B42-9991-B7F9-DD8EE82888A1}</t>
  </si>
  <si>
    <t>{48614787-D5CE-BBE1-BAAA-6A7BA857C4E7}</t>
  </si>
  <si>
    <t>{ABB325EE-49D8-A860-911A-67E487DB6469}</t>
  </si>
  <si>
    <t>{10357476-E31F-6527-96EA-C601E3563E2F}</t>
  </si>
  <si>
    <t>{01671936-5E04-C73D-A6DA-6DEA36762862}</t>
  </si>
  <si>
    <t>{CCF9E757-CA77-A2DD-AE8A-20C8BFDC1549}</t>
  </si>
  <si>
    <t>{EDABD411-C1F9-194F-AC9C-F4D41A39E9EE}</t>
  </si>
  <si>
    <t>{A210C47C-BE5A-D48B-AABE-CC36742E9A9A}</t>
  </si>
  <si>
    <t>{95C5BAB2-F20B-E4D9-B694-8EE6675CFC55}</t>
  </si>
  <si>
    <t>{E5AD7D1B-E5CD-2052-9CCA-0F5D42621366}</t>
  </si>
  <si>
    <t>{4C28E18E-1650-7B3D-8905-33747111A3C7}</t>
  </si>
  <si>
    <t>{D9051957-B243-CA86-B8E2-FC836FE9A2D1}</t>
  </si>
  <si>
    <t>{37D7BAAA-5349-1282-9724-43A38AAB239A}</t>
  </si>
  <si>
    <t>{A26CDAA4-57E1-265B-A369-080A3FE9CC4D}</t>
  </si>
  <si>
    <t>{A8476B69-0BEB-EC2A-B645-13B5C96191E2}</t>
  </si>
  <si>
    <t>{95163425-EBF9-5817-BE75-4718D6A585D1}</t>
  </si>
  <si>
    <t>{D58B280F-64AB-4E39-899B-A80E91757E22}</t>
  </si>
  <si>
    <t>{E4473B21-D1B1-94DB-A258-2BD1976241EE}</t>
  </si>
  <si>
    <t>{21E934B1-AFBC-5C25-845B-76A5253BD26E}</t>
  </si>
  <si>
    <t>{D53335D8-4B6C-4D1E-AE57-BAA6A76234AA}</t>
  </si>
  <si>
    <t>{9FB4E3C1-2363-6BF0-9BDA-BF0BAAB71DFB}</t>
  </si>
  <si>
    <t>{BB3D6492-814E-99E2-A996-68DE6ADB826A}</t>
  </si>
  <si>
    <t>{A63F7A74-02C2-BD2D-A44A-9946647E562D}</t>
  </si>
  <si>
    <t>{BA7A1B80-D38C-BBAB-9688-488CF4118E4F}</t>
  </si>
  <si>
    <t>{679F1CED-814F-98B4-AFE1-68B99683E118}</t>
  </si>
  <si>
    <t>{274E71E7-778A-178E-9A43-BEF5A8568EA0}</t>
  </si>
  <si>
    <t>{37181E93-031D-2D25-9311-5088963A2E2E}</t>
  </si>
  <si>
    <t>{25CDC81B-917A-B1C0-B719-F08BBBB1A6AE}</t>
  </si>
  <si>
    <t>{5B0E9488-AD62-B496-94ED-A41785B81777}</t>
  </si>
  <si>
    <t>{186B6531-9583-1CA2-844F-4F5361B347A0}</t>
  </si>
  <si>
    <t>{D695002F-B38E-9E4B-A4BD-A779BA602B63}</t>
  </si>
  <si>
    <t>{244C6A8B-9606-3D7A-82F9-C1A2ED6288D8}</t>
  </si>
  <si>
    <t>{4C11888D-79B9-E167-98B3-901467667127}</t>
  </si>
  <si>
    <t>{9D943D5E-D938-895B-969A-D9CA8411BB7A}</t>
  </si>
  <si>
    <t>{92A56017-2235-0E5F-B532-A10BC11F6BF9}</t>
  </si>
  <si>
    <t>{B7C6E3DF-B25E-339A-9448-BCE18A0436CB}</t>
  </si>
  <si>
    <t>{4AA6CAE0-F346-1C56-AE6E-2EA33B9E1F2A}</t>
  </si>
  <si>
    <t>{A7E7DC62-64AB-8E8B-A146-AD69236F0B1F}</t>
  </si>
  <si>
    <t>{6A582D6B-4020-7E82-A88D-4C4DCA37D0D2}</t>
  </si>
  <si>
    <t>{C16A5128-1464-B052-8FD7-C16892978189}</t>
  </si>
  <si>
    <t>{55DE7BBE-3C17-4834-95D3-4E01E33EF261}</t>
  </si>
  <si>
    <t>{56657258-16CB-0B42-A540-8B312BBF187E}</t>
  </si>
  <si>
    <t>{4F9E383C-1C41-DDA2-AAB1-7A21B7D9A8FC}</t>
  </si>
  <si>
    <t>{8D2B9455-9D27-B59E-B4C5-0018142CB612}</t>
  </si>
  <si>
    <t>{7DBB89E9-151E-7430-9C4D-11F09C5927E8}</t>
  </si>
  <si>
    <t>{9AEFEC43-EEA9-008D-A2A9-8321AF11CFA8}</t>
  </si>
  <si>
    <t>{3278B25A-88A7-5DE1-9EBB-59B3A7E4A469}</t>
  </si>
  <si>
    <t>{C0F6BD66-5D97-3163-9122-68C011A39864}</t>
  </si>
  <si>
    <t>{A22AE591-AB4B-AE2A-A57F-859E3AED81B3}</t>
  </si>
  <si>
    <t>{63954C13-FE44-8C61-9763-B4498D54539B}</t>
  </si>
  <si>
    <t>{31E598E3-B342-BC3E-B49C-DAE67988E328}</t>
  </si>
  <si>
    <t>{97EDCD6B-35D5-35BC-A7BE-CAC0693A4571}</t>
  </si>
  <si>
    <t>{F32DCEA5-E1BD-DA33-9E78-9BEEC9FA2EDE}</t>
  </si>
  <si>
    <t>{B15573B6-459C-81B9-B57A-FF89E7889359}</t>
  </si>
  <si>
    <t>{4C06CDE9-9B13-3B7A-B956-FCCA4E86772A}</t>
  </si>
  <si>
    <t>{F3EFA256-52C0-B29C-B6BA-67D94CA3AE68}</t>
  </si>
  <si>
    <t>{51C3E715-D565-1549-9869-43DD4C80104D}</t>
  </si>
  <si>
    <t>{A3219E6E-A293-1C99-8CD3-65F2BBBD9DD2}</t>
  </si>
  <si>
    <t>{65A9705B-2318-AAC4-9FD6-B15DF61C4D6D}</t>
  </si>
  <si>
    <t>{E41D7D24-9768-B5F3-BD16-2C29891DC41A}</t>
  </si>
  <si>
    <t>{BBFC8CE1-8952-415E-9322-9C7DB28035EE}</t>
  </si>
  <si>
    <t>{291881EA-5665-100E-9CA9-E493EAE56535}</t>
  </si>
  <si>
    <t>{9AE17029-6A54-292C-B65D-2782A21C49F4}</t>
  </si>
  <si>
    <t>{79562ED6-12CD-41EF-ADC1-FC834288B576}</t>
  </si>
  <si>
    <t>{34C97F39-DA64-7B72-BEB1-87CE19F8ADD2}</t>
  </si>
  <si>
    <t>{361A685B-21D6-9BFA-95BF-9C5CA41CE842}</t>
  </si>
  <si>
    <t>{DCCADE64-5FC5-9883-BE9D-2F664E8687DC}</t>
  </si>
  <si>
    <t>{849AA58C-C4D1-4563-97CA-F62565E662BC}</t>
  </si>
  <si>
    <t>{B839C1EE-EBBA-A5A3-BA27-24BE65EA5A28}</t>
  </si>
  <si>
    <t>{C63826A0-3213-9F7C-8735-6E4EB9364629}</t>
  </si>
  <si>
    <t>{3B489A0B-E48A-06F7-97A3-B9EBCF792AF7}</t>
  </si>
  <si>
    <t>{33191118-ADB1-C06C-A933-19DEF444CABC}</t>
  </si>
  <si>
    <t>{593C7FFF-AB57-D0D3-8865-5350A3563BA0}</t>
  </si>
  <si>
    <t>{0C62B9E9-6A0E-2A75-A109-5B58585141CA}</t>
  </si>
  <si>
    <t>{9759B41E-4776-757A-A1A1-052153D5D165}</t>
  </si>
  <si>
    <t>{76846387-BD4E-D3EB-B4EB-57C10C93EE97}</t>
  </si>
  <si>
    <t>{17C39C8C-1A29-2A12-A68A-2481D34B6F7A}</t>
  </si>
  <si>
    <t>{B6B64327-C9A6-3D14-843D-618A536D1746}</t>
  </si>
  <si>
    <t>{0FFD4B8E-4996-F3EC-AB76-E3E6B8BAEB24}</t>
  </si>
  <si>
    <t>{3F3A8BEB-E489-6D02-8704-ADDB80E4DE3C}</t>
  </si>
  <si>
    <t>{C30D1666-3721-545E-9587-96731699C797}</t>
  </si>
  <si>
    <t>{15269238-6F1B-B829-91A1-81E5C87AA98C}</t>
  </si>
  <si>
    <t>{8535216A-F9EC-717B-B612-727B22194926}</t>
  </si>
  <si>
    <t>{9CDB9933-6182-619E-B47A-3E1D6E369A8B}</t>
  </si>
  <si>
    <t>{9ACADEBC-F35C-8DA9-A46B-AA152C7174F6}</t>
  </si>
  <si>
    <t>{F9A1D63E-3C2E-BBB5-9584-DA88A879E78D}</t>
  </si>
  <si>
    <t>{271074A2-6987-EE1A-9396-94926CE2CA6A}</t>
  </si>
  <si>
    <t>{8FB88C6F-0537-EBC1-A931-C979C87903B5}</t>
  </si>
  <si>
    <t>{7E3A157E-7ECE-C7F3-8516-614736B173A7}</t>
  </si>
  <si>
    <t>{6247F119-20FE-56E7-83B6-4E3403790158}</t>
  </si>
  <si>
    <t>{C68E2567-7767-6BA6-9FE1-6668AB3391E1}</t>
  </si>
  <si>
    <t>{F6916670-D1AA-0D7A-8757-8D0C9CAE36A9}</t>
  </si>
  <si>
    <t>{613EA99D-A876-016A-A698-B839228B979A}</t>
  </si>
  <si>
    <t>{70F9F2D8-5A8C-589E-A947-DB17C86BC6ED}</t>
  </si>
  <si>
    <t>{82802478-456D-D951-AC23-CBDEDCFDAAC9}</t>
  </si>
  <si>
    <t>{13941685-D3CA-88A9-9DCB-7CB8CBD42668}</t>
  </si>
  <si>
    <t>{6EC6AA39-8162-49C0-B8E3-B3BC11CE1ED1}</t>
  </si>
  <si>
    <t>{12C6D79B-ABC7-E2DD-9838-8323F95D685C}</t>
  </si>
  <si>
    <t>{5A3581F5-B1A8-660A-8B3C-D206F13207E4}</t>
  </si>
  <si>
    <t>{A3B3AA7E-1BA7-9A6E-AD90-749C851BC1E1}</t>
  </si>
  <si>
    <t>{79F10A20-2884-8334-9B24-5DFFE28BB969}</t>
  </si>
  <si>
    <t>{39AE9443-44CE-E492-A168-6457A442B576}</t>
  </si>
  <si>
    <t>{307C5BDE-EB29-D3B2-BA1C-8ACC18EE9862}</t>
  </si>
  <si>
    <t>{D9EC164C-7A42-34AA-A6C4-9698A9344833}</t>
  </si>
  <si>
    <t>{A2CEB884-5EDB-BBB6-8E3C-9BD3B6B1B833}</t>
  </si>
  <si>
    <t>{E6A245CE-F375-8DED-A207-5EA4BA27CE6A}</t>
  </si>
  <si>
    <t>{22488434-B5DE-6077-8AC5-C54512266D12}</t>
  </si>
  <si>
    <t>{9332660D-119A-468C-9756-D2CD395E7B51}</t>
  </si>
  <si>
    <t>{D63FD344-5367-0437-832B-7A667D61EB41}</t>
  </si>
  <si>
    <t>{36C1CD3E-E8E7-9FBE-ABE6-63384AFD9329}</t>
  </si>
  <si>
    <t>{11B719E6-5DC9-DC4B-9B65-B16C1DC67614}</t>
  </si>
  <si>
    <t>{E3939DA4-DDAF-CED5-B239-472A33697938}</t>
  </si>
  <si>
    <t>{27246B70-E739-4CC6-98D3-EB9A278962AF}</t>
  </si>
  <si>
    <t>{1CFB3A93-1517-2926-9D44-A2D646C534A2}</t>
  </si>
  <si>
    <t>{2CB90D25-85EA-681D-9DDB-4E35EDEEC358}</t>
  </si>
  <si>
    <t>{C72EB93E-C272-D1C4-946A-C7AFA87624DA}</t>
  </si>
  <si>
    <t>{76BB4318-4930-8564-8E82-1E7EB42B1C51}</t>
  </si>
  <si>
    <t>{76417DDB-68F5-3A14-B9D1-FABBAC9E80F5}</t>
  </si>
  <si>
    <t>{466E5FAF-7A50-D5ED-9029-7E9DCF8263EE}</t>
  </si>
  <si>
    <t>{4FB6ABBD-FCE2-7939-A0EB-705D88849A46}</t>
  </si>
  <si>
    <t>{D1E6772D-5B7C-CCFF-86E7-C3E454461A45}</t>
  </si>
  <si>
    <t>{76A29718-D39F-C378-9DDD-7CB98E699812}</t>
  </si>
  <si>
    <t>{7B970EA7-1FEA-61CC-A34E-40B6949D47B7}</t>
  </si>
  <si>
    <t>{4D688411-5E2F-8A25-A5DB-3323D383CC8C}</t>
  </si>
  <si>
    <t>{58A5298E-0BEE-15A9-9D44-3928C6CA4C8A}</t>
  </si>
  <si>
    <t>{0A2DA629-94D7-D473-AA39-18DFDA257CEA}</t>
  </si>
  <si>
    <t>{BD631C0A-63BB-ECBA-974B-B37F5C235FD3}</t>
  </si>
  <si>
    <t>{D0364268-D71A-23A7-921B-2F22A874CA8D}</t>
  </si>
  <si>
    <t>{DD162A6C-7A95-5C52-8668-32FD4BD8B313}</t>
  </si>
  <si>
    <t>{23B59A2F-7BEC-7CF4-A0D4-CD3D91D21C9B}</t>
  </si>
  <si>
    <t>{1CD387C9-66C1-78B6-9C1F-C8E9F731AB51}</t>
  </si>
  <si>
    <t>{071ED594-96B2-34AE-88A9-3648D8758458}</t>
  </si>
  <si>
    <t>{7E1B8896-8882-9418-BF64-CB74A3507CDD}</t>
  </si>
  <si>
    <t>{C1686519-8ABE-8C0B-9EDE-9DA4C3816818}</t>
  </si>
  <si>
    <t>{78D55106-171B-F4AF-A2BA-8FF394A95A00}</t>
  </si>
  <si>
    <t>{B3145EB4-8B27-CC4D-A7A8-569784680AEE}</t>
  </si>
  <si>
    <t>{2D94444C-5593-DBDD-9947-17A9FD517AFB}</t>
  </si>
  <si>
    <t>{133615D7-DF3E-2599-8648-96536F318F4E}</t>
  </si>
  <si>
    <t>{D27B879D-778B-8EB7-994D-D8BC24AA2EF2}</t>
  </si>
  <si>
    <t>{0423BDB8-A839-DC52-BEE5-A11D994D4B5D}</t>
  </si>
  <si>
    <t>{D8CF6D5E-C1F9-2291-A4E2-F5704BCAAB5A}</t>
  </si>
  <si>
    <t>{DA1F9B9A-5B6C-35BC-A6F2-B91A76D26340}</t>
  </si>
  <si>
    <t>{67B42BA3-8641-19CD-9197-C32797144547}</t>
  </si>
  <si>
    <t>{DA5EE3A1-FC19-74FD-8F92-15AD3A233878}</t>
  </si>
  <si>
    <t>{B18EE5CD-FB86-6973-A183-85E67BBD310B}</t>
  </si>
  <si>
    <t>{47140731-EE66-CD67-AE1A-F61AF874021B}</t>
  </si>
  <si>
    <t>{09811E14-543C-95D3-A8D8-6E321DF8A1CD}</t>
  </si>
  <si>
    <t>{55951D8D-7797-942E-899E-A37526FAF26C}</t>
  </si>
  <si>
    <t>{95E1DAA8-D457-B053-BCDB-A61DAF29E9F0}</t>
  </si>
  <si>
    <t>{372459CC-C81E-EC97-B172-5D32E6086CA1}</t>
  </si>
  <si>
    <t>{A8E17EE1-C15C-2F06-92E1-9DEC76654FA7}</t>
  </si>
  <si>
    <t>{44E61E4F-38D2-3BD6-ABE9-5A659CC2762B}</t>
  </si>
  <si>
    <t>{87D62DF0-6C5E-0641-9A2C-79D5B5FFE636}</t>
  </si>
  <si>
    <t>{BD5F814B-D964-844E-AB39-DD735D9C7311}</t>
  </si>
  <si>
    <t>{64E42C3A-EBB2-A937-9BC1-7D48B24B22C2}</t>
  </si>
  <si>
    <t>{D864E5E5-10D9-4B24-9694-2B8D7D9CB7A4}</t>
  </si>
  <si>
    <t>{856ECEA4-A39A-5C3D-9834-DD5CBD5E27BE}</t>
  </si>
  <si>
    <t>{C8969E9F-1186-A48B-AE5F-78DB2023663A}</t>
  </si>
  <si>
    <t>{3D8A48C1-C65C-3467-A698-EE540F9B4830}</t>
  </si>
  <si>
    <t>{E1FBB18E-2E9E-D2D8-AAAE-17CEB957B4E7}</t>
  </si>
  <si>
    <t>{919BCDC4-981B-9328-9723-D574B927AB89}</t>
  </si>
  <si>
    <t>{77E882D7-8E56-4A5E-8BC5-4C7C6D9B042E}</t>
  </si>
  <si>
    <t>{03B4B2E3-5E2C-BDA5-8236-03003164A3E0}</t>
  </si>
  <si>
    <t>{AEAF53FD-6511-0133-B707-3C3870237B05}</t>
  </si>
  <si>
    <t>{B85A4A51-3CB3-E922-B7E8-8D4CA8786497}</t>
  </si>
  <si>
    <t>{AB665A14-24E3-69A8-919A-2A4526146EDD}</t>
  </si>
  <si>
    <t>{E5829961-8632-58E2-8DAC-B86C55A741E3}</t>
  </si>
  <si>
    <t>{D26EDB60-D131-9814-BCB0-6BC9A2C1F0DD}</t>
  </si>
  <si>
    <t>{EDAD1449-80AE-3E39-A886-D7A489337F06}</t>
  </si>
  <si>
    <t>{75FE1935-E03D-0188-AEBE-2237588E8467}</t>
  </si>
  <si>
    <t>{E5E2DE4B-7D7C-D24C-9BE9-2F696B622337}</t>
  </si>
  <si>
    <t>{B94949B7-841D-B77B-AAC8-B4835E70408F}</t>
  </si>
  <si>
    <t>{3E933C9D-82C0-844E-A91A-C4CD5D77BFA8}</t>
  </si>
  <si>
    <t>{C392AD39-E335-2EEE-A542-4441E6EA66AA}</t>
  </si>
  <si>
    <t>{F1E67293-13EC-7B95-A91D-2816759758BD}</t>
  </si>
  <si>
    <t>{154E8CE2-6EB8-6D58-924F-267565214BFB}</t>
  </si>
  <si>
    <t>{8D3CC36F-4327-DA63-9C57-52861525339C}</t>
  </si>
  <si>
    <t>{B5622823-2CEA-B5DB-9515-8F73EE5714B8}</t>
  </si>
  <si>
    <t>{298C7346-67A2-05FC-A719-B3636155B287}</t>
  </si>
  <si>
    <t>{165FA612-6F1F-8BCC-B206-B38ED7C21333}</t>
  </si>
  <si>
    <t>{E859B68C-A3B3-3E85-BF8A-82FFBE5CFAD3}</t>
  </si>
  <si>
    <t>{3C4C78E1-7C5C-D45E-8C47-F4DD63A57D90}</t>
  </si>
  <si>
    <t>{4EB7C266-5A9C-9D62-A7EC-F061517D5FA3}</t>
  </si>
  <si>
    <t>{8C7BB515-A714-22C7-9A2B-78C2D4559634}</t>
  </si>
  <si>
    <t>{61190827-B184-74B6-8385-53196AFC065B}</t>
  </si>
  <si>
    <t>{4932AEA3-148B-8958-ADC8-847051059343}</t>
  </si>
  <si>
    <t>{82859DE2-1BBC-26D6-9797-DE1E322D4121}</t>
  </si>
  <si>
    <t>{97B39A0D-16D7-4F57-9B91-582C4BE9D50F}</t>
  </si>
  <si>
    <t>{E66CB72C-8E8A-C9E5-9867-C6C3EA265527}</t>
  </si>
  <si>
    <t>{DA43CA59-D269-A7E8-A8B9-2C2BB95584BE}</t>
  </si>
  <si>
    <t>{D1E6A8DA-6C22-BF58-B838-5E6CE74866C1}</t>
  </si>
  <si>
    <t>{461665DA-AB66-E56D-9665-43B01E7ED195}</t>
  </si>
  <si>
    <t>{8754C58F-FAC6-2D33-8D21-DB3D7CB9D844}</t>
  </si>
  <si>
    <t>{106FBCE4-C603-5DFD-BAE9-EE1E8D9831E6}</t>
  </si>
  <si>
    <t>{4DEA314F-7BBC-58D8-8A82-716BAECBDEC4}</t>
  </si>
  <si>
    <t>{7A8415AA-7793-13FB-B999-666B5BF5A7E5}</t>
  </si>
  <si>
    <t>{36DD3F5E-2548-728D-84A1-8348E2C5AE94}</t>
  </si>
  <si>
    <t>{CAA79463-E25A-7A9A-A689-DB1ACCDB99E7}</t>
  </si>
  <si>
    <t>{A6721601-4A8C-E167-9DC2-451959D88B18}</t>
  </si>
  <si>
    <t>{441D9B50-7A8D-B82E-A51C-944F147D3920}</t>
  </si>
  <si>
    <t>{E10A1889-0EEE-C6C8-9B29-DBF3595AA946}</t>
  </si>
  <si>
    <t>{2AFA51B6-446F-20BC-AA78-E24E7610CDB3}</t>
  </si>
  <si>
    <t>{3BAC5A3D-A792-8804-91D9-AA59F66E6B90}</t>
  </si>
  <si>
    <t>{92A218E9-A435-D5B8-BAEE-FA5B37E78815}</t>
  </si>
  <si>
    <t>{B9BB4F21-87DA-3A31-8358-D65EA459F73A}</t>
  </si>
  <si>
    <t>{0E69E41D-CD32-4C65-88B6-12AA9A46AD59}</t>
  </si>
  <si>
    <t>{CE7B0BB7-C3DC-2190-95C8-A258866E9069}</t>
  </si>
  <si>
    <t>{85725A67-059A-8AE8-8821-7B80C46292B4}</t>
  </si>
  <si>
    <t>{9E1FD435-CEFB-8E97-8B7E-636AE1D28971}</t>
  </si>
  <si>
    <t>{78F37D49-8DA2-E2A5-9D63-6B2F397D6AA9}</t>
  </si>
  <si>
    <t>{7DCC1BBD-AD6C-B849-AA9E-5BE809D70885}</t>
  </si>
  <si>
    <t>{0C4D82C9-9CBC-B7BE-8EB2-26DCDCCD684D}</t>
  </si>
  <si>
    <t>{80F7C6A5-B552-D20B-956C-A12622C35FFA}</t>
  </si>
  <si>
    <t>{7698CC69-74EE-2E6A-AC60-DFDC3396C2C4}</t>
  </si>
  <si>
    <t>{39C2782F-3711-50F2-913C-97387ED9B4E3}</t>
  </si>
  <si>
    <t>{18349F2F-5A8B-6BFB-BD92-DB62513BEA81}</t>
  </si>
  <si>
    <t>{8E812681-59ED-367F-B032-7172454D69B5}</t>
  </si>
  <si>
    <t>{1858116D-82D8-C3A6-A4AC-6DA2A8B1F5B8}</t>
  </si>
  <si>
    <t>{E35934FD-601B-E7B8-97A1-8428D744A4A4}</t>
  </si>
  <si>
    <t>{A946836A-4F28-88CE-A5D2-B91F4E8A489E}</t>
  </si>
  <si>
    <t>{9A9ED4CA-ADBE-99F1-ABDE-E37E6A22B7D3}</t>
  </si>
  <si>
    <t>{30343B57-D680-EF88-9557-15AF87CBE578}</t>
  </si>
  <si>
    <t>{C8856C39-473B-8E7C-AE0D-13B92329C796}</t>
  </si>
  <si>
    <t>{D0645C89-6B63-3C27-8671-B2D5A7DA5177}</t>
  </si>
  <si>
    <t>{B250F07E-A0B5-EC81-B752-173B638E4833}</t>
  </si>
  <si>
    <t>{EC1A3B34-52E5-93D1-BE62-E6D5D2D891E1}</t>
  </si>
  <si>
    <t>{BB54E3C0-DC91-2650-9731-330A61874EDB}</t>
  </si>
  <si>
    <t>{9A9C1B8C-BD6A-68F7-906E-D4D37B2B262A}</t>
  </si>
  <si>
    <t>{E7A57981-52F1-5F1E-A4BD-CC886E651DD5}</t>
  </si>
  <si>
    <t>{3D2D11E5-F416-CFBF-90BC-D123A7E61745}</t>
  </si>
  <si>
    <t>{BAA6D7D4-323B-BC21-913B-06EB925EF963}</t>
  </si>
  <si>
    <t>{EAE19184-472E-1C6D-93AC-2009B96DB797}</t>
  </si>
  <si>
    <t>{399C511D-B272-A2AB-92D0-24865CB536C9}</t>
  </si>
  <si>
    <t>{144ADD9B-DCD6-7334-AB75-E6AAD7E64A53}</t>
  </si>
  <si>
    <t>{B79B2954-250A-6401-9B1D-7A8CC5AEE84C}</t>
  </si>
  <si>
    <t>{CE501B6F-F891-4859-9D59-865863A205CE}</t>
  </si>
  <si>
    <t>{881786E8-C128-1556-A1E9-2C343D8E7311}</t>
  </si>
  <si>
    <t>{7E748E35-EC73-AE20-AE8D-244882D6393B}</t>
  </si>
  <si>
    <t>{D034C93F-D81F-0AEE-86C7-70CEDB792B68}</t>
  </si>
  <si>
    <t>{48DA6B30-EEB0-EBCB-B256-15CF87D72DCF}</t>
  </si>
  <si>
    <t>{E336394E-8E14-770F-8FCA-B88202C21489}</t>
  </si>
  <si>
    <t>{6EC806A4-33BC-62A2-ABE6-7C10A7D8E4CE}</t>
  </si>
  <si>
    <t>{1651D878-395A-A1DB-B258-38A1D5BC92C7}</t>
  </si>
  <si>
    <t>{467092D4-0CAC-27D5-AEA2-BE6E261DE29B}</t>
  </si>
  <si>
    <t>{6BD83A01-0B35-C9B7-B083-0571B88DE855}</t>
  </si>
  <si>
    <t>{F3377416-91B4-9DA9-91BC-EE1F38CB6A4B}</t>
  </si>
  <si>
    <t>{5810532C-49D9-46D6-8EB0-7244D1785C77}</t>
  </si>
  <si>
    <t>{C932BE7D-4247-D964-B55C-723621368222}</t>
  </si>
  <si>
    <t>{E13C8820-279B-3B7C-B123-D32E72B30163}</t>
  </si>
  <si>
    <t>{1CB2B65D-4578-4148-AEC4-8B3733A09C73}</t>
  </si>
  <si>
    <t>{98732C4D-F89E-ECDE-ABFF-6D76B0AE4A7A}</t>
  </si>
  <si>
    <t>{F10DA1FA-CD9D-1579-8356-6E36955EDE72}</t>
  </si>
  <si>
    <t>{832555AB-0127-9D41-9399-647E1E615CC3}</t>
  </si>
  <si>
    <t>{BA58DF98-1FEA-7B5C-8649-417799869A74}</t>
  </si>
  <si>
    <t>{F46854BB-6689-82E6-9916-FA59925D7CB0}</t>
  </si>
  <si>
    <t>{ADE6886B-7FA3-B725-8AB0-754E7479F6AD}</t>
  </si>
  <si>
    <t>{31917FA3-8AE8-0E13-85D8-866DAD99EC75}</t>
  </si>
  <si>
    <t>{0D1AEEA8-221A-3DF7-951E-21DF7A6D5541}</t>
  </si>
  <si>
    <t>{7DE2D9A5-82A8-38FB-A814-39DD6676F247}</t>
  </si>
  <si>
    <t>{EEE946B2-5975-F247-BA79-968ECE85CA82}</t>
  </si>
  <si>
    <t>{ECA0E706-B2FE-61E4-98FD-4A1D203AC16A}</t>
  </si>
  <si>
    <t>{C5D7D3BC-5AF6-6828-9D33-2A71C636CAC7}</t>
  </si>
  <si>
    <t>{E31EDCFB-6D1D-DD2F-88D9-0A112D18AB11}</t>
  </si>
  <si>
    <t>{B562DDC6-A84A-C2C3-ACEA-A05C9555E891}</t>
  </si>
  <si>
    <t>{32CEACA4-B991-2AD0-BFB7-3D498CFF0B37}</t>
  </si>
  <si>
    <t>{86DE3DBD-D7A7-8342-B976-7DE5C833A93D}</t>
  </si>
  <si>
    <t>{3F41522A-9F31-EE3E-B5E8-5599C491C5CB}</t>
  </si>
  <si>
    <t>{9AA721F3-4EBA-33B0-92BE-A74D0CE8432A}</t>
  </si>
  <si>
    <t>{23C25D81-5FE7-552D-A98A-7A3ABDBA0952}</t>
  </si>
  <si>
    <t>{3632DBDB-1187-2772-8AF9-827965B8EA9B}</t>
  </si>
  <si>
    <t>{8C91B29B-9361-94BB-976A-51DD56F5D3D6}</t>
  </si>
  <si>
    <t>{A9D1D342-1C0C-16D2-BCBC-C2446A77B247}</t>
  </si>
  <si>
    <t>{E228F867-F89C-CCA1-9C55-48AEF5C56F4C}</t>
  </si>
  <si>
    <t>{B4E7F624-A2C2-DA4E-94D5-8A449492CE2D}</t>
  </si>
  <si>
    <t>{8B1CC291-865C-15A5-ADED-9C2E947BB5F4}</t>
  </si>
  <si>
    <t>{B41B5EF7-11CD-403C-984D-5286713547E7}</t>
  </si>
  <si>
    <t>{ABA2736D-9ED6-71ED-9F87-9183775C2840}</t>
  </si>
  <si>
    <t>{962C3E02-477D-75BD-9557-8910D47BDC54}</t>
  </si>
  <si>
    <t>{54619181-3B5D-021D-9D3E-ECE1E3D47871}</t>
  </si>
  <si>
    <t>{81CF4AC2-D466-2549-9482-9A08EC4C2575}</t>
  </si>
  <si>
    <t>{8B1922CE-8E57-C578-A52F-57812F78C899}</t>
  </si>
  <si>
    <t>{BECFF9D0-98C3-D6C4-9D89-18A207E547F7}</t>
  </si>
  <si>
    <t>{98B1C81E-9C89-4B75-8A6F-B173EF8474B5}</t>
  </si>
  <si>
    <t>{74808182-C81A-D993-A873-363E55B6660C}</t>
  </si>
  <si>
    <t>{BEBBF883-B837-8657-9343-6CEB955CDE17}</t>
  </si>
  <si>
    <t>{E425232A-A86E-56D9-A792-39D32CE7D5EB}</t>
  </si>
  <si>
    <t>{524DD571-2573-FC62-A1FE-9F3D56264CC4}</t>
  </si>
  <si>
    <t>{64D424BD-7B15-8DEA-9D3B-6404A1A9EAD7}</t>
  </si>
  <si>
    <t>{9689B42B-27B3-CFCB-A9C7-9C7E7633C24E}</t>
  </si>
  <si>
    <t>{36FEA9B1-763F-B60C-8172-0BC52553B723}</t>
  </si>
  <si>
    <t>{A0D4C8C7-D43A-35C6-90ED-971128B8B1AC}</t>
  </si>
  <si>
    <t>{70CA1556-CC34-3251-94BB-448ADE16A2E3}</t>
  </si>
  <si>
    <t>{E36366A7-AD0C-81B6-A9A9-E53AB20A6F41}</t>
  </si>
  <si>
    <t>{857B9DC3-D446-263D-8B49-70682137DD9C}</t>
  </si>
  <si>
    <t>{9387A102-C99E-F6C0-A83C-B92C765D014F}</t>
  </si>
  <si>
    <t>{9955756B-DD98-D5C6-AB32-B5A12EEBAD52}</t>
  </si>
  <si>
    <t>{D467ED18-7B14-C947-A1DB-671D88C4C90C}</t>
  </si>
  <si>
    <t>{E18BEF42-0F81-956D-97D8-769A1E964768}</t>
  </si>
  <si>
    <t>{1B555F21-E6A1-3E51-A8CA-05513DD31CBC}</t>
  </si>
  <si>
    <t>{BF6332CC-9D33-9948-9371-D878435AED13}</t>
  </si>
  <si>
    <t>{6A764B6D-7FC8-895E-A26C-E429B99DEE94}</t>
  </si>
  <si>
    <t>{693E9F3D-DAF2-15AB-B34E-3D7DEF6DE576}</t>
  </si>
  <si>
    <t>{273EE434-4A8F-FE67-A2C7-6AAC5059C4E5}</t>
  </si>
  <si>
    <t>{02245CA9-0B12-4CCA-9B96-9CEF59237106}</t>
  </si>
  <si>
    <t>{76A19EA7-9A4A-C2DC-8C4C-AA5D5659D1E4}</t>
  </si>
  <si>
    <t>{EE76AD75-64A7-74E8-A19B-7801B3BEC6D7}</t>
  </si>
  <si>
    <t>{B9336E2B-B42B-47F4-9423-E931EDD257D7}</t>
  </si>
  <si>
    <t>{5278C5D3-2827-EF59-A583-F3176264484C}</t>
  </si>
  <si>
    <t>{26E7B7D5-EC69-82F1-AE8C-8AAA6C168D1F}</t>
  </si>
  <si>
    <t>{71501929-9C93-E333-BEB1-63357978FB79}</t>
  </si>
  <si>
    <t>{DF43BE07-7665-0727-BFCE-92EDF65B97A3}</t>
  </si>
  <si>
    <t>{AE60AC89-E461-A3D7-8F57-FBDE5D3F44C4}</t>
  </si>
  <si>
    <t>{5A59B6E7-7555-CAAB-AA2C-753FEDC5E7F5}</t>
  </si>
  <si>
    <t>{2FCDD349-74B4-628B-9CBC-F12933BC656E}</t>
  </si>
  <si>
    <t>{9A7DF4C8-5D6C-4EC1-94C9-65B379B6A249}</t>
  </si>
  <si>
    <t>{28DBE19B-7EE0-6574-BA03-96474C63839E}</t>
  </si>
  <si>
    <t>{14C6ABDD-34EE-99CC-AE1A-98DCEA741BA5}</t>
  </si>
  <si>
    <t>{DBDD19C6-1929-D1E3-9C80-309DCE791296}</t>
  </si>
  <si>
    <t>{EAB4107C-6C21-1EF1-A124-52B16723699A}</t>
  </si>
  <si>
    <t>{ADF9931A-A8A5-182E-9686-D36F2E2126BA}</t>
  </si>
  <si>
    <t>{626D76C8-2A46-D183-AC58-C6A25215FC3E}</t>
  </si>
  <si>
    <t>{A482AEBE-6EB5-5E59-9C4A-01C26EAFF320}</t>
  </si>
  <si>
    <t>{CE161215-A292-56B7-A6DD-58E6CF80FBB6}</t>
  </si>
  <si>
    <t>{31BB93F5-819E-CAC7-A3E1-C128E358DC29}</t>
  </si>
  <si>
    <t>{55122697-475A-A1C1-92F5-3DA024B7A974}</t>
  </si>
  <si>
    <t>{89C99214-5285-CDCC-ADCC-74A7E05E27EC}</t>
  </si>
  <si>
    <t>{4883E993-2EC1-1504-94E6-884493DE4A9B}</t>
  </si>
  <si>
    <t>{D100F14C-18CD-8C8E-A122-4092AAF8E7CA}</t>
  </si>
  <si>
    <t>{CDC0AC5A-9B2B-E795-B1F2-AED6714A1282}</t>
  </si>
  <si>
    <t>{7BA4E3C5-059B-4B4F-A026-883C65778FFA}</t>
  </si>
  <si>
    <t>{472BA604-C2AD-6CC7-8B5D-C3BAD23E545B}</t>
  </si>
  <si>
    <t>{9DE8BBF1-5D32-3E54-AF3B-72AA542245BE}</t>
  </si>
  <si>
    <t>{DAAA28E3-16AA-B6EE-985D-492528DF465B}</t>
  </si>
  <si>
    <t>{7A12A1F3-66D6-B9C0-A366-4E52CC194B5B}</t>
  </si>
  <si>
    <t>{CACF495A-AB57-2B20-AB15-47698A712AC6}</t>
  </si>
  <si>
    <t>{5664E521-53CC-E017-9E1B-3564E1B4C7F4}</t>
  </si>
  <si>
    <t>{7BAF6A7E-C7E6-FDCE-99F9-0E9B5B6536FE}</t>
  </si>
  <si>
    <t>{8623BD8C-6657-376E-867E-972726352BFD}</t>
  </si>
  <si>
    <t>{E28EC294-ACAD-721F-A43C-C530BEB3AC1A}</t>
  </si>
  <si>
    <t>{3C837C9C-E6AB-A2E9-8EC3-9ACE81C09C8C}</t>
  </si>
  <si>
    <t>{92B192EE-AFD0-CC35-9203-DD4AE8DCD26C}</t>
  </si>
  <si>
    <t>{AEC73783-350C-A5EB-AB6D-82AD63B95FD3}</t>
  </si>
  <si>
    <t>{AE6921B3-E4B2-4075-B6A2-8C2F4D07FA29}</t>
  </si>
  <si>
    <t>{2F355295-58BF-63CA-9F62-A1D90355A657}</t>
  </si>
  <si>
    <t>{5DDCA044-BE87-1323-846C-E512F1564994}</t>
  </si>
  <si>
    <t>{D41F1FE6-93E8-2297-A034-2DC493C8C71A}</t>
  </si>
  <si>
    <t>{E15E65C5-5383-8662-A177-5D47573C14F2}</t>
  </si>
  <si>
    <t>{1F8A94EA-59F9-25A8-A1D8-5A947854F474}</t>
  </si>
  <si>
    <t>{AD24938C-F4EB-D196-AE26-180274CF7C97}</t>
  </si>
  <si>
    <t>{16DA45B5-BF18-AE42-86C2-6B9BC64E7295}</t>
  </si>
  <si>
    <t>{C76F8EBC-E812-55D4-A49C-4887CB63D996}</t>
  </si>
  <si>
    <t>{2C6345AB-1988-D696-9425-950ED0DC85C3}</t>
  </si>
  <si>
    <t>{82767CA9-711C-379F-B33E-442A624B6C53}</t>
  </si>
  <si>
    <t>{6559D8E1-8B7D-2CE9-AD47-4A12DB406261}</t>
  </si>
  <si>
    <t>{329B8E98-B45D-AADC-8010-5D0FAA8B7A14}</t>
  </si>
  <si>
    <t>{35DF54D9-784C-A681-975A-81193BCD6A74}</t>
  </si>
  <si>
    <t>{FBE42BCB-14EB-F52F-9E96-A96ACA9727EA}</t>
  </si>
  <si>
    <t>{C15ADA98-1519-A9A0-A593-BC39E4B9957F}</t>
  </si>
  <si>
    <t>{22C47568-B747-787B-95E3-8C9004A4B73B}</t>
  </si>
  <si>
    <t>{6BFEC063-9637-678A-BB46-1FC579487477}</t>
  </si>
  <si>
    <t>{FA7DB0C1-EE87-5A36-945C-39D39DF59D4B}</t>
  </si>
  <si>
    <t>{49F0499C-4ED9-2675-8DB7-DFF2EE9C1BC1}</t>
  </si>
  <si>
    <t>{A726312B-E1EE-CD81-A226-D568C9CED03E}</t>
  </si>
  <si>
    <t>{AEA29A68-5266-2893-A029-4F22A92CC0AD}</t>
  </si>
  <si>
    <t>{8D223AAB-F0C1-27C2-8373-D374DB55C167}</t>
  </si>
  <si>
    <t>{CE38F61C-26EF-A248-A7B2-9479DC09C664}</t>
  </si>
  <si>
    <t>{C195D2B4-5152-9B2C-A9A8-575919DBA5FA}</t>
  </si>
  <si>
    <t>{EEE8B2CB-DDCA-D8A9-A6C5-122DCC895136}</t>
  </si>
  <si>
    <t>{A5D28A7A-38D7-7CE5-A9E8-963D95A5BF4D}</t>
  </si>
  <si>
    <t>{621421E9-BC3A-2E19-A195-EB82BDDFB459}</t>
  </si>
  <si>
    <t>{7F2E6941-D874-E15E-9889-E463B3E84582}</t>
  </si>
  <si>
    <t>{5BC1579A-0764-A8CD-BC56-85DAD3603511}</t>
  </si>
  <si>
    <t>{62BDB13C-969B-4A9E-99BD-842EB8E779FD}</t>
  </si>
  <si>
    <t>{11739932-02AA-AAE9-AB5E-E45A814EE781}</t>
  </si>
  <si>
    <t>{A3C3C6A2-A652-BD07-81B9-A9A5C8E791D3}</t>
  </si>
  <si>
    <t>{C54D4BD5-E143-68E1-A4B0-8A37EBB04D2D}</t>
  </si>
  <si>
    <t>{A4A4DCD4-3C1C-9ECD-92D2-9A39473AE078}</t>
  </si>
  <si>
    <t>{BC8570D7-F660-36D7-97DF-9DB457177C1A}</t>
  </si>
  <si>
    <t>{8A831907-9BED-1246-A259-891E68E6B90E}</t>
  </si>
  <si>
    <t>{4B6D9C7C-7857-3812-ABE1-4234E789A98C}</t>
  </si>
  <si>
    <t>{7AA6CE6F-083B-6B83-A365-BB6B516E22BC}</t>
  </si>
  <si>
    <t>{852BB4E8-995B-A2C4-9447-DADCF15927C7}</t>
  </si>
  <si>
    <t>{D76E4241-B737-EE0A-BB48-739264E88DE5}</t>
  </si>
  <si>
    <t>{DE114B80-BE91-E741-A518-9BD2C6CB493E}</t>
  </si>
  <si>
    <t>{D6C3A6DF-FB27-B1DF-AD48-06C6C5952FCB}</t>
  </si>
  <si>
    <t>{6A546676-FB7B-3DCE-9287-B896AC1424D6}</t>
  </si>
  <si>
    <t>{C956516E-1A4D-4356-BD87-975CC9DA2C95}</t>
  </si>
  <si>
    <t>{7E5858E0-A42F-B78E-9EE8-863FA7871C22}</t>
  </si>
  <si>
    <t>{D61B6433-36C0-9CA2-917A-7A68A4CCD995}</t>
  </si>
  <si>
    <t>{5C316651-0CD1-B8C7-BF9E-48013B595637}</t>
  </si>
  <si>
    <t>{50583571-93F2-1F27-A925-C43FA9BD8810}</t>
  </si>
  <si>
    <t>{3B32C3CC-48D4-86CB-99BE-233D7BBC3468}</t>
  </si>
  <si>
    <t>{6A6E077B-8627-E10A-BCFB-F8241DE45E49}</t>
  </si>
  <si>
    <t>{5C90C4A7-BB7B-44DE-AE8C-6A1ABC16DBDA}</t>
  </si>
  <si>
    <t>{6B750E77-5473-648F-AD22-3B4A05A39F55}</t>
  </si>
  <si>
    <t>{E4AE9B15-9ACD-4526-A45C-52DB337B8FD1}</t>
  </si>
  <si>
    <t>{75CE80A8-2E3A-CCD9-91DC-A1F7C31E9FA7}</t>
  </si>
  <si>
    <t>{68938F6A-3A4B-CEE4-BE52-2DC5323D95B0}</t>
  </si>
  <si>
    <t>{0BADBE62-3AA2-4F6D-8A7E-AC7EBB897364}</t>
  </si>
  <si>
    <t>{CABFD3CA-AC0C-147E-81C2-222AEC933EBB}</t>
  </si>
  <si>
    <t>{2358DEC9-DC0B-215E-9D2C-730312399CDF}</t>
  </si>
  <si>
    <t>{7139B889-4752-5918-9EFE-833098DD92E8}</t>
  </si>
  <si>
    <t>{31024432-588D-93D2-902A-57DAEC52223D}</t>
  </si>
  <si>
    <t>{BD6476DB-5D60-D3D5-BD2E-9429894412C9}</t>
  </si>
  <si>
    <t>{66EE24CE-C28A-FC4A-94BB-6D37BC4655C2}</t>
  </si>
  <si>
    <t>{A6634014-139C-D43A-8173-994BE3F8C272}</t>
  </si>
  <si>
    <t>{FA72B0D5-9C36-7ECC-AE25-1B6E982A7CD2}</t>
  </si>
  <si>
    <t>{ADAA6869-BC19-A14A-8B42-B8B9285E3838}</t>
  </si>
  <si>
    <t>{3EAF4DB8-EDC6-5FCC-93AA-7494D244CA9F}</t>
  </si>
  <si>
    <t>{E94F250C-9D1C-7E6B-93CE-43E74F9A573E}</t>
  </si>
  <si>
    <t>{58EC028C-188C-D25D-A67F-EA1BAEE5934F}</t>
  </si>
  <si>
    <t>{BA75B843-DAD8-7FBE-AA5D-7D189BE283DA}</t>
  </si>
  <si>
    <t>{8B8B4E86-41BF-3AC5-BBE8-A31862431A26}</t>
  </si>
  <si>
    <t>{48A07761-C7C2-F899-A602-8D537EA71F4D}</t>
  </si>
  <si>
    <t>{3C923809-BA91-BD65-9639-E2E030A17578}</t>
  </si>
  <si>
    <t>{C4E37699-97EC-4D41-9920-C50810FE31CD}</t>
  </si>
  <si>
    <t>{7D632448-CA76-9D54-9B86-0BC56C431778}</t>
  </si>
  <si>
    <t>{A4A32831-A0BC-83D7-990B-7A5EA23C1B9E}</t>
  </si>
  <si>
    <t>{A4434679-9462-11E3-BF42-14ED3B6D236A}</t>
  </si>
  <si>
    <t>{FAF4925B-2446-1BC1-AAD9-CE9978851304}</t>
  </si>
  <si>
    <t>{F466E1EF-8BD9-7878-A583-7E9AC244DE94}</t>
  </si>
  <si>
    <t>{2C4A265D-37DC-2C33-9EED-081BB73B5B43}</t>
  </si>
  <si>
    <t>{B22048CD-A4E0-EB17-92AA-5013931B8D38}</t>
  </si>
  <si>
    <t>{3EA81A7A-4DC5-D95F-8B6A-6AD9C385398D}</t>
  </si>
  <si>
    <t>{1085827A-62FA-CB14-A7DE-1B98B337537A}</t>
  </si>
  <si>
    <t>{937493E6-7C42-A68C-A4A6-3868CEA4DF28}</t>
  </si>
  <si>
    <t>{53081117-EA3B-5DB2-AC62-B56175BBA3BF}</t>
  </si>
  <si>
    <t>{8ED1E205-2788-B7EC-ACC3-A7CA10FD9358}</t>
  </si>
  <si>
    <t>{A0BD19E9-81D8-B645-A389-B2BE0D1B933B}</t>
  </si>
  <si>
    <t>{35426CEB-72DC-4FD4-9A36-FA65CAA6A751}</t>
  </si>
  <si>
    <t>{7A0BCF45-6835-38E3-AF89-45E7B26C8511}</t>
  </si>
  <si>
    <t>{EBBB37FC-A072-8488-BF13-866B41E04175}</t>
  </si>
  <si>
    <t>{D513775C-C574-18ED-9784-921CC4E1ADA6}</t>
  </si>
  <si>
    <t>{D4A2956D-15AC-C84A-929D-6E13B811A3DB}</t>
  </si>
  <si>
    <t>{35296456-0CDB-9AA9-ACEE-EE8579FE323D}</t>
  </si>
  <si>
    <t>{553AC951-E7A1-5132-932A-07AD645B22C5}</t>
  </si>
  <si>
    <t>{AE73BA95-41BD-F23B-B4ED-8C84F5C865EB}</t>
  </si>
  <si>
    <t>{91962A3B-68B2-62BF-A9EC-746098F5E298}</t>
  </si>
  <si>
    <t>{8654DD5C-C74E-74D7-91B5-B15BAB929B14}</t>
  </si>
  <si>
    <t>{DB3BCA21-DC15-3EE9-8728-299F89415777}</t>
  </si>
  <si>
    <t>{FDEEE3C1-E4B4-54F0-99A7-A133A191E8EA}</t>
  </si>
  <si>
    <t>{693D1D75-79FC-EA33-9202-3B6E6B5375A7}</t>
  </si>
  <si>
    <t>{6A983D46-D960-D6AA-AED9-9E5B4827B1B4}</t>
  </si>
  <si>
    <t>{6ED1385C-71BD-0BAF-8CDD-DD22839EB06B}</t>
  </si>
  <si>
    <t>{D186E2E1-CC87-4D4A-97BF-DE09B76A47C4}</t>
  </si>
  <si>
    <t>{3E686E1B-397C-83A4-9BFF-841C32394BF8}</t>
  </si>
  <si>
    <t>{C5096415-124D-BF04-866D-A57350ADA24F}</t>
  </si>
  <si>
    <t>{1E19E5E6-C59C-D774-938A-44648D766CA2}</t>
  </si>
  <si>
    <t>{5948D6E6-DDF8-AF2B-9E27-46E948354268}</t>
  </si>
  <si>
    <t>{22361D2E-9832-2B34-A6C4-7F6BDA89569C}</t>
  </si>
  <si>
    <t>{C3858EC8-72D9-21D5-9531-D5B2C3355D75}</t>
  </si>
  <si>
    <t>{BBE51EEA-C7A1-A447-890F-4B467CB74D2A}</t>
  </si>
  <si>
    <t>{6615A1DE-1436-8883-9EDE-B71134E119C7}</t>
  </si>
  <si>
    <t>{21973A9D-A62C-B4C2-8170-0C5A86539582}</t>
  </si>
  <si>
    <t>{572C816F-0833-1A4B-9D64-2F3AB1ADB684}</t>
  </si>
  <si>
    <t>{8554966C-88E9-8018-815A-E5C95D8172F6}</t>
  </si>
  <si>
    <t>{F8ED51AC-8222-EA61-A7F5-5352AB9E9BF0}</t>
  </si>
  <si>
    <t>{3C8CA579-725C-5C6D-8DE3-4BF9259627BA}</t>
  </si>
  <si>
    <t>{7FCE67EA-C538-7B38-8EE6-84CA2817EA5D}</t>
  </si>
  <si>
    <t>{5B668C39-D878-5CF7-998D-311D22C5DA13}</t>
  </si>
  <si>
    <t>{2FE2D77E-27BA-D3D5-997A-17C97C5DE9E3}</t>
  </si>
  <si>
    <t>{46247DC1-FDA2-E418-9A5D-1B499752ED35}</t>
  </si>
  <si>
    <t>{3C9C256A-C9EC-64AB-A9C7-2293EB83DAF2}</t>
  </si>
  <si>
    <t>{4F0BCF74-F73C-38D5-B388-2EE1D8828663}</t>
  </si>
  <si>
    <t>{DA025314-E221-44DF-A340-E66AC9FDF3B1}</t>
  </si>
  <si>
    <t>{7B5FA475-284B-8BB2-A780-8D391B87F7E2}</t>
  </si>
  <si>
    <t>{7E75B7BE-E47D-C5A5-8B08-C98439E08761}</t>
  </si>
  <si>
    <t>{3F447129-B435-14D2-BC79-AD7582B77615}</t>
  </si>
  <si>
    <t>{3B3CA5AE-F435-3C60-A664-EE24819EC948}</t>
  </si>
  <si>
    <t>{BE1D4895-012B-2378-A699-A2C982465501}</t>
  </si>
  <si>
    <t>{45794017-46AB-BD35-9798-9B9DE34DFE89}</t>
  </si>
  <si>
    <t>{4C117F3C-3164-EECB-8722-CEA93E67A909}</t>
  </si>
  <si>
    <t>{1172CC2D-2D05-9C67-93D8-1215A3325A9A}</t>
  </si>
  <si>
    <t>{1D704A22-9831-BA3E-A579-5829DB6DD753}</t>
  </si>
  <si>
    <t>{A1899E34-DE87-2D4A-9C87-86DE169D228C}</t>
  </si>
  <si>
    <t>{5670DCAB-5BC7-CAD4-A3B3-927DBD8F2141}</t>
  </si>
  <si>
    <t>{7AD4E980-8D83-8504-87BB-5D2E50C5A8A6}</t>
  </si>
  <si>
    <t>{6A659A1B-CE7B-52F2-9532-BF1A280FACF7}</t>
  </si>
  <si>
    <t>{A1B4D355-9D3F-16D7-99C6-9B49A4ED224A}</t>
  </si>
  <si>
    <t>{8C73A786-3661-A5DB-AF2A-F6034022CCB9}</t>
  </si>
  <si>
    <t>{7950DCC7-24CE-F528-A5ED-B461675AB29C}</t>
  </si>
  <si>
    <t>{D3FD5861-C4EB-E9C4-B6C1-A99B682AB5DC}</t>
  </si>
  <si>
    <t>{360A0C5A-8485-861A-BF64-CADBAD30CCC2}</t>
  </si>
  <si>
    <t>{B129DFCD-BE4E-81F1-AC69-1C38B53CBB85}</t>
  </si>
  <si>
    <t>{0CE8A613-E2B7-ECC2-8B7E-34CBDAD2874D}</t>
  </si>
  <si>
    <t>{69297322-68A0-90A5-8847-54DC8ABD1315}</t>
  </si>
  <si>
    <t>{416C1C44-91A9-7DB3-9E62-239622734424}</t>
  </si>
  <si>
    <t>{11526682-F653-6B24-9B8E-B50D2CC2FEA3}</t>
  </si>
  <si>
    <t>{259B6423-D67D-5C02-9B60-DD6DC75927B9}</t>
  </si>
  <si>
    <t>{FBE8EC41-BB9A-3684-AA85-82CEAFBBA381}</t>
  </si>
  <si>
    <t>{EFD9E213-E479-DDE2-A6AD-967811A87641}</t>
  </si>
  <si>
    <t>{6D2E5AA2-DCAB-4546-8A7C-0E8477CF6503}</t>
  </si>
  <si>
    <t>{D36AF937-11D1-44B8-8390-A11930C374FE}</t>
  </si>
  <si>
    <t>{9B4AC3DA-BDCA-CC71-9DA9-6161B742784D}</t>
  </si>
  <si>
    <t>{2362BDC5-7EF7-C5A8-A65A-33846ADD6527}</t>
  </si>
  <si>
    <t>{D78E9C3E-823A-2077-9951-EAAAB45620A5}</t>
  </si>
  <si>
    <t>{2544632F-6302-B3F5-B43F-8EFC034D8C0E}</t>
  </si>
  <si>
    <t>{573118C1-7E2E-737C-92A6-E293B242915C}</t>
  </si>
  <si>
    <t>{EB156E7B-2143-44E4-A055-E8B73E152FC8}</t>
  </si>
  <si>
    <t>{5E835B27-C6ED-1AA5-AAED-8871E4571E99}</t>
  </si>
  <si>
    <t>{EB39C4FC-EBEF-AAC8-AD2E-950841A961C9}</t>
  </si>
  <si>
    <t>{21C9AA34-DDC9-2976-A77A-0486AFBBECAE}</t>
  </si>
  <si>
    <t>{59D4D6F6-083B-3AC6-A2B0-C8137D3D9644}</t>
  </si>
  <si>
    <t>{E229697C-C9E6-E4E2-9B71-B8E727C151C1}</t>
  </si>
  <si>
    <t>{5749F9BD-AB7B-2922-B16C-B63BF916F17D}</t>
  </si>
  <si>
    <t>{F6E6AB03-EB99-BE7D-9C35-C81980AD8C43}</t>
  </si>
  <si>
    <t>{4BBE5376-17E2-A92E-8C69-B3972857C889}</t>
  </si>
  <si>
    <t>{8253C53D-7A25-CD4D-ADCB-891E3DA4C659}</t>
  </si>
  <si>
    <t>{48751563-92C4-1002-9B0A-01982C655DCC}</t>
  </si>
  <si>
    <t>{D9A5193E-B9AD-6584-93A7-3E4C53195139}</t>
  </si>
  <si>
    <t>{B2A495D9-5D55-910D-9173-D6534C73C689}</t>
  </si>
  <si>
    <t>{4E21AD6B-DB88-B797-B10D-FCD646118025}</t>
  </si>
  <si>
    <t>{CDBC17FC-AED9-8E68-9007-761CBBB57505}</t>
  </si>
  <si>
    <t>{D808C5D7-35E8-1AA9-AA11-372029FE7862}</t>
  </si>
  <si>
    <t>{CDB4CD22-C985-1E73-ADDB-1438CC7E8F64}</t>
  </si>
  <si>
    <t>{0981D5E5-EA32-91EE-A416-125D31E67D33}</t>
  </si>
  <si>
    <t>{E71EEE7B-F39C-8554-8C53-F4C9C40648E9}</t>
  </si>
  <si>
    <t>{E5EEEFDA-5F78-AFCC-9342-C1A4C25CC4DC}</t>
  </si>
  <si>
    <t>{6EE1CC5D-7D63-156E-A393-7B35C78CF5F8}</t>
  </si>
  <si>
    <t>{D08569EB-B80F-8A65-A9F7-B8762F56BF83}</t>
  </si>
  <si>
    <t>{968CABDD-7D1D-F3D7-A3FE-AC9E4848D8B6}</t>
  </si>
  <si>
    <t>{0D88775B-393C-55ED-9B5A-1CD87D25739A}</t>
  </si>
  <si>
    <t>{9428B16E-57EE-83D1-A1BA-EC5A4C8B4667}</t>
  </si>
  <si>
    <t>{B32C6C5E-2523-63C9-8EBE-113E012E3436}</t>
  </si>
  <si>
    <t>{CA164E34-3E4B-E9D0-9109-7E9C278C434E}</t>
  </si>
  <si>
    <t>{34A56C38-C227-093C-A549-F9BC1C7646AA}</t>
  </si>
  <si>
    <t>{6D8A8A73-5847-89E9-9821-87A82C8C3381}</t>
  </si>
  <si>
    <t>{B457BC2D-516C-5B4C-A55E-1BA7D460ED2A}</t>
  </si>
  <si>
    <t>{93BAC76E-1736-676F-A864-6AC281B16A81}</t>
  </si>
  <si>
    <t>{7765A071-0846-AE6B-8011-89429D416DEC}</t>
  </si>
  <si>
    <t>{BCE94A5C-815C-F677-A7E6-4B3D777EFC84}</t>
  </si>
  <si>
    <t>{B1157A58-2BEA-44CD-ABB5-A7B09B3BEA52}</t>
  </si>
  <si>
    <t>{E07A268E-27DE-6C75-A91C-702055E74CAD}</t>
  </si>
  <si>
    <t>{C6B95127-EEAB-53A7-8BAE-AA671174C891}</t>
  </si>
  <si>
    <t>{9182C039-FE10-EC9C-B11B-3ADC4C617142}</t>
  </si>
  <si>
    <t>{CA7687F0-A5BD-3C5C-8403-D589446F3BDB}</t>
  </si>
  <si>
    <t>{D2556A92-6C35-D911-A225-AF96842FDB85}</t>
  </si>
  <si>
    <t>{23A05038-8345-0702-9824-7C4C78316777}</t>
  </si>
  <si>
    <t>{19274BEB-9481-7937-829F-33A37D55B2CA}</t>
  </si>
  <si>
    <t>{F27A0104-DDA6-15EA-AC28-B5E3E12DAFA7}</t>
  </si>
  <si>
    <t>{694B858A-D957-DE43-948D-F8453D484636}</t>
  </si>
  <si>
    <t>{9B3ABCA6-D725-AB5A-A561-D2B2C26749A0}</t>
  </si>
  <si>
    <t>{16D78C92-61BE-7E69-8C63-5592293BBD2C}</t>
  </si>
  <si>
    <t>{3513D874-C4D4-0D86-A624-37FD704478B5}</t>
  </si>
  <si>
    <t>{654D8566-7D28-6CEB-8E55-6B1C53636CA2}</t>
  </si>
  <si>
    <t>{22578791-D939-5FB2-A395-E8E82E176F2B}</t>
  </si>
  <si>
    <t>{A8B2B33C-64A9-EB21-AE96-91B93E127639}</t>
  </si>
  <si>
    <t>{863D1D51-6A58-E531-B0F8-4AB7F2E47415}</t>
  </si>
  <si>
    <t>{167A7B37-58A6-512A-926B-080BE27E4EE7}</t>
  </si>
  <si>
    <t>{A508BFD7-9A74-1327-A291-91BE5D30C9D8}</t>
  </si>
  <si>
    <t>{CFA9D0AA-8D52-E15E-9B28-E718B0DAFA11}</t>
  </si>
  <si>
    <t>{D3FCB199-AEE1-DCD9-9BA3-1F22761DB4B8}</t>
  </si>
  <si>
    <t>{4BA237DB-59E1-DDE0-AED2-BF24EC8BECE8}</t>
  </si>
  <si>
    <t>{545C469A-EAF3-B79B-9174-DA3580C277E8}</t>
  </si>
  <si>
    <t>{8BBAC30D-EEB7-6C23-A0FA-7681BCA449B2}</t>
  </si>
  <si>
    <t>{5C5DA24E-A2CE-C491-9736-663CDDA148AD}</t>
  </si>
  <si>
    <t>{0506D875-82E9-D23B-A3A7-8064528956B3}</t>
  </si>
  <si>
    <t>{11443AB9-19B7-6A2D-812D-C75CA5DD593A}</t>
  </si>
  <si>
    <t>{DCD8AB55-76CA-616D-BD3B-2021236E453D}</t>
  </si>
  <si>
    <t>{C4531150-54E2-CB56-A48F-6FE838BD0FD4}</t>
  </si>
  <si>
    <t>{54756FE3-F19E-6E1D-A1CB-8ADB42897B57}</t>
  </si>
  <si>
    <t>{CACE8B45-C7A2-2D9D-83AE-6524BC737EDE}</t>
  </si>
  <si>
    <t>{B2115981-449A-ED4E-B4CB-E3D9F42B1C74}</t>
  </si>
  <si>
    <t>{57EBCDDD-B53A-B329-81C1-0A4475431A6E}</t>
  </si>
  <si>
    <t>{38FECC54-9612-6365-985E-9E7C9C8A5CB6}</t>
  </si>
  <si>
    <t>{A0EC3B4D-43C1-C13C-A418-949BB771E8B6}</t>
  </si>
  <si>
    <t>{2C64EDA1-3938-E2A6-A3AA-C0CA41D99074}</t>
  </si>
  <si>
    <t>{F817E8B8-B5B8-AAFB-BFD9-475FA5425A2A}</t>
  </si>
  <si>
    <t>{A19510AA-6332-DE54-A722-CC35537C0AE0}</t>
  </si>
  <si>
    <t>{939D4892-6E36-83C9-9758-66B4A4F885EE}</t>
  </si>
  <si>
    <t>{2BC467A5-5573-7D94-9AE9-D7E30788DE4E}</t>
  </si>
  <si>
    <t>{A5C6711E-848B-91DB-8EB8-250BD8CADC38}</t>
  </si>
  <si>
    <t>{AE5548E5-5610-E2B9-B055-3426836F63D4}</t>
  </si>
  <si>
    <t>{83E3B462-48DF-4665-9A6E-C97B85E9766A}</t>
  </si>
  <si>
    <t>{AE5DC79D-A86B-7107-AB98-07343938EAD4}</t>
  </si>
  <si>
    <t>{7F3857C1-E174-97B9-AE8F-A568EDBBA499}</t>
  </si>
  <si>
    <t>{41224714-80AA-7DB4-81D6-A6403E449892}</t>
  </si>
  <si>
    <t>{9FDA8D8E-C2AE-E81E-AE5D-EDE55764AA28}</t>
  </si>
  <si>
    <t>{C8E40C7A-3221-0C02-8585-529DC6C9A143}</t>
  </si>
  <si>
    <t>{462D9AE0-1DA3-8DA7-9F2D-C7650636AE3B}</t>
  </si>
  <si>
    <t>{78193B27-D103-7135-8BC8-4172542A882A}</t>
  </si>
  <si>
    <t>{B856B428-19B3-AAC6-9424-950D2D571328}</t>
  </si>
  <si>
    <t>{75A5283B-E284-1F83-87D2-B620DD6C437C}</t>
  </si>
  <si>
    <t>{3AB73C7B-E826-84A2-9193-9A12F11AFC21}</t>
  </si>
  <si>
    <t>{241BF61E-7918-FC4D-AD08-06DCD5E2357D}</t>
  </si>
  <si>
    <t>{DE75582D-E01D-6C8C-9AB1-EDC7D6B4BF7A}</t>
  </si>
  <si>
    <t>{B77229D2-C9B4-9A99-838E-45DA60F18161}</t>
  </si>
  <si>
    <t>{2AD34C73-63BE-7AAB-B4D1-F16FEF788E58}</t>
  </si>
  <si>
    <t>{753AA6EA-37CB-0ECB-9998-D57EC1CA9C8A}</t>
  </si>
  <si>
    <t>{22264B9F-858C-2E42-A145-E831729AAF1E}</t>
  </si>
  <si>
    <t>{8E69F07B-E792-9D36-A689-FCCD5C869B2E}</t>
  </si>
  <si>
    <t>{2893A9C7-9B9B-70A3-A715-F86DC05E55D2}</t>
  </si>
  <si>
    <t>{5A634BBA-2C5B-9AEF-AD87-DE394785C162}</t>
  </si>
  <si>
    <t>{727B9B6D-D941-C114-9892-744A1FE9C4E6}</t>
  </si>
  <si>
    <t>{EA6CBCE9-3C3C-285A-94D4-CED8B51C62A7}</t>
  </si>
  <si>
    <t>{42E56597-83BE-75B9-AA10-A11B94AE6EAE}</t>
  </si>
  <si>
    <t>{B5B8A76E-4989-9C9A-BBC5-F11C1951B114}</t>
  </si>
  <si>
    <t>{CE545998-DC3A-82E5-91B5-B20491B24B2F}</t>
  </si>
  <si>
    <t>{EB8A5F5C-A885-3AF4-A98E-BA1B9785E3EA}</t>
  </si>
  <si>
    <t>{69EB9DC4-2917-6ADD-8FE3-EC695A78BCBC}</t>
  </si>
  <si>
    <t>{B428F907-9C74-27BB-B163-4D28651D6C8F}</t>
  </si>
  <si>
    <t>{47D0754E-8D69-44C5-AACE-826E1504E79A}</t>
  </si>
  <si>
    <t>{61B4D8A3-5A8A-B534-B797-CF77D50D4117}</t>
  </si>
  <si>
    <t>{9D75256C-6E95-6001-A59D-D95814BA4D1D}</t>
  </si>
  <si>
    <t>{48933184-262B-3973-A060-945B2CBBD4C6}</t>
  </si>
  <si>
    <t>{CDEFEF52-EECE-05B3-94A1-14798BCFD659}</t>
  </si>
  <si>
    <t>{8B1936DD-345C-C7EA-AE01-FEFA8D785AEE}</t>
  </si>
  <si>
    <t>{ED921962-6258-6531-AB2E-67F7AF7713A1}</t>
  </si>
  <si>
    <t>{614A4DE5-C772-B3B0-98BC-24A85D6A17C6}</t>
  </si>
  <si>
    <t>{51A2C7C1-FD68-C6AE-9F5A-2735D5F41969}</t>
  </si>
  <si>
    <t>{3A797A0D-44CC-5137-AEB8-57A7B1D52E91}</t>
  </si>
  <si>
    <t>{4B525BC3-0551-6A61-8387-88474EAC2C96}</t>
  </si>
  <si>
    <t>{1EEC314A-BE94-C584-B868-CD3CEA1BF692}</t>
  </si>
  <si>
    <t>{F1E70CAC-BC47-86A9-9BEA-DC8121A281AB}</t>
  </si>
  <si>
    <t>{6EE5A411-7A1A-63FA-98DF-CA8B5E42B01C}</t>
  </si>
  <si>
    <t>{B5A60C91-678E-6EAE-ABC7-5A46C05A79CD}</t>
  </si>
  <si>
    <t>{51B91985-CC64-6ECE-8263-81D902ACA137}</t>
  </si>
  <si>
    <t>{ADC19FE4-395B-47A3-B752-449C60D94B41}</t>
  </si>
  <si>
    <t>{388CA409-E8F5-FC54-A946-578857911C43}</t>
  </si>
  <si>
    <t>{3C9C1ADB-67E2-63EA-A4DE-CED645831A57}</t>
  </si>
  <si>
    <t>{2892B7A3-12E2-70AE-94BD-7EBD84412886}</t>
  </si>
  <si>
    <t>{774D91A8-5595-07B9-B592-3C58928A3A37}</t>
  </si>
  <si>
    <t>{854E89D5-8C9D-1D33-B41C-1DBDCBE12544}</t>
  </si>
  <si>
    <t>{B1267682-369A-6744-BDCD-D426AC24EE14}</t>
  </si>
  <si>
    <t>{84965CB5-9D3C-0915-8E77-76BB71C55AB0}</t>
  </si>
  <si>
    <t>{5C6CFFB9-3F24-C8CE-83B8-D8A5B7A46C51}</t>
  </si>
  <si>
    <t>{781B54A6-6803-9799-8731-ED1BB932FA1E}</t>
  </si>
  <si>
    <t>{61445094-9477-6B9D-9894-8B17F64EF723}</t>
  </si>
  <si>
    <t>{75B5C6BC-4134-1A03-B28F-97E1D95A58A4}</t>
  </si>
  <si>
    <t>{3010BB46-A9D8-88E3-A2A5-24A2CE37D3CC}</t>
  </si>
  <si>
    <t>{EEE5F55B-6A25-A886-B4A6-D78123749AA4}</t>
  </si>
  <si>
    <t>{1EF57713-B19A-6004-9431-D5A843C25384}</t>
  </si>
  <si>
    <t>{0AEF2697-1AE9-A476-9EE8-E24EBBD21363}</t>
  </si>
  <si>
    <t>{3056D63F-E1D2-5715-927A-F35EC8449C8A}</t>
  </si>
  <si>
    <t>{FBE98CE4-93E5-4108-A889-FB3EE7B8E614}</t>
  </si>
  <si>
    <t>{C9581CEE-8CE3-7469-A0A6-C1E983DFE327}</t>
  </si>
  <si>
    <t>{25356B67-2A6C-B470-A4AF-57B5F95A88EB}</t>
  </si>
  <si>
    <t>{3C305E85-C801-1745-9227-73ABB6C99A8B}</t>
  </si>
  <si>
    <t>{9C08E962-F372-5211-86AC-390526ED0D3D}</t>
  </si>
  <si>
    <t>{A0400036-0771-77DC-8C02-5DDAA566C71C}</t>
  </si>
  <si>
    <t>{B496772A-628B-5CF0-B3C6-D664A2C4BA3E}</t>
  </si>
  <si>
    <t>{56AC4547-6E65-D784-B49A-95A996D8CCDD}</t>
  </si>
  <si>
    <t>{C2334BC4-89BC-EA91-9C3F-8104DF24D222}</t>
  </si>
  <si>
    <t>{84BA51EA-3133-7A6E-BA35-8C7CCB66DE44}</t>
  </si>
  <si>
    <t>{F81379B3-CF69-6D16-B93C-8D3AD44FB85C}</t>
  </si>
  <si>
    <t>{8CBD8865-B31E-96C1-A6E5-695778514273}</t>
  </si>
  <si>
    <t>{8C79642A-57B5-0AA6-AC11-122BE45B71D1}</t>
  </si>
  <si>
    <t>{75D81F0A-293B-8DEE-893F-6DAEC3DE4ABE}</t>
  </si>
  <si>
    <t>{B2AA504E-6404-05A3-A902-512972AB7234}</t>
  </si>
  <si>
    <t>{B0612AFF-A6DD-651C-A828-CEA53E430B5A}</t>
  </si>
  <si>
    <t>{DBDA7255-5B7A-9242-A442-AD7A8375DC6A}</t>
  </si>
  <si>
    <t>{82992C87-A069-817D-A812-D091CEC2D98B}</t>
  </si>
  <si>
    <t>{2F5D1DAF-405B-25C6-9226-4C417B09E6D6}</t>
  </si>
  <si>
    <t>{10A739E6-59F2-3466-8C32-C6A4E7BE0884}</t>
  </si>
  <si>
    <t>{B0576684-76EC-B274-95D3-62D28D8EE4BD}</t>
  </si>
  <si>
    <t>{9CEE9671-E5DB-941A-99CA-E424BB3DBC99}</t>
  </si>
  <si>
    <t>{021CA015-4361-BC7F-A3AA-5281EE593743}</t>
  </si>
  <si>
    <t>{6C829759-BA4B-F3CD-A112-7F43929349E0}</t>
  </si>
  <si>
    <t>{39DF3087-C81C-5A2C-BFC2-4182F3AAD6CA}</t>
  </si>
  <si>
    <t>{B4C66EC5-EA74-A6B5-A95B-AA669C22D3EA}</t>
  </si>
  <si>
    <t>{89F6394D-7B33-CCAF-8D7D-8209DCA93489}</t>
  </si>
  <si>
    <t>{D60F6229-CACA-C234-B7CA-BA9230F1BEBE}</t>
  </si>
  <si>
    <t>{3793DF8E-51E9-795B-9212-494AD2A875A3}</t>
  </si>
  <si>
    <t>{F752A597-9D62-A86E-BBC3-034A70713D8E}</t>
  </si>
  <si>
    <t>{85EB877B-CBA3-6465-81A1-CB9946EAED8A}</t>
  </si>
  <si>
    <t>{5C118B55-888E-9098-9C6A-A782B1C777BE}</t>
  </si>
  <si>
    <t>{C952756A-1194-1121-ADA0-6B3A3CB6D055}</t>
  </si>
  <si>
    <t>{487048B5-EF74-BB16-AE03-FCCD3648DC74}</t>
  </si>
  <si>
    <t>{360BCB8D-63D0-83A2-8C33-4E621A3D6256}</t>
  </si>
  <si>
    <t>{EFB412FC-F678-6D1B-B4D1-363235278302}</t>
  </si>
  <si>
    <t>{E13BE03A-07EB-206C-A29D-A854F2B6E6B1}</t>
  </si>
  <si>
    <t>{96223A5F-E1CC-CDDC-A229-98F2EF99BEAC}</t>
  </si>
  <si>
    <t>{5C37E684-31DA-2A84-A114-DB535972A2DB}</t>
  </si>
  <si>
    <t>{90EBF6F1-13A6-3C9C-AB2E-67729BE1B497}</t>
  </si>
  <si>
    <t>{AC3131DE-24E1-C74D-AEEA-1D9532A7D8F8}</t>
  </si>
  <si>
    <t>{11779A46-A15A-DE91-9617-C6D68B64D526}</t>
  </si>
  <si>
    <t>{277DF66E-2582-49DD-9E55-836CF3A8AD4B}</t>
  </si>
  <si>
    <t>{4CC74962-ED1A-FA2C-8544-2962E434477E}</t>
  </si>
  <si>
    <t>{ED326877-77B3-D596-9586-9D0EDD9976F9}</t>
  </si>
  <si>
    <t>{885F57A8-1E2C-D163-BBDB-A56A2A974EE3}</t>
  </si>
  <si>
    <t>{66C0DB3D-40D7-D0BC-A5D5-63AE27DE7665}</t>
  </si>
  <si>
    <t>{1645E94E-68B4-C7B9-AD41-9D0341E11FA8}</t>
  </si>
  <si>
    <t>{C46D84F4-E333-8C84-A382-3791F38CD0C4}</t>
  </si>
  <si>
    <t>{1BDB7277-3C25-E244-B188-268FAB54DCF2}</t>
  </si>
  <si>
    <t>{5A4DA7E1-92F9-0E22-A4C4-5D18A6F7F95A}</t>
  </si>
  <si>
    <t>{DC560788-A183-9556-A815-A3448F261B25}</t>
  </si>
  <si>
    <t>{3EA57766-9470-AAE9-8AED-FA5A8472066A}</t>
  </si>
  <si>
    <t>{BCEAEBA3-F852-0423-981C-4965208ACE54}</t>
  </si>
  <si>
    <t>{B4C74898-2BC9-A52D-AB12-629AB0214919}</t>
  </si>
  <si>
    <t>{C0EB733D-88A6-72F1-B4B1-5B35A1C55AD3}</t>
  </si>
  <si>
    <t>{3D075EBB-8C6A-41E4-8B97-D83C8F58E7BA}</t>
  </si>
  <si>
    <t>{6A9CC25A-74B5-2511-BF67-0DDA873AE4E7}</t>
  </si>
  <si>
    <t>{C27BCF24-DB66-C390-ACB0-A155253B4492}</t>
  </si>
  <si>
    <t>{B0334C4F-2EE0-4FA9-9F43-A5C7C6FDDDD4}</t>
  </si>
  <si>
    <t>{B2751DF5-9B12-6E65-84A1-EE48E52F94D5}</t>
  </si>
  <si>
    <t>{25E2165E-AD6C-360C-B799-6410D1535CDD}</t>
  </si>
  <si>
    <t>{543A3C84-C2A1-7898-86AD-F84815481BD6}</t>
  </si>
  <si>
    <t>{CC1E74CD-647E-1C60-9C9D-9009DC9EA527}</t>
  </si>
  <si>
    <t>{DB0EA124-D277-147C-B619-108AC6E8FDC9}</t>
  </si>
  <si>
    <t>{ECCBA9CF-864A-4607-8193-6CD62DF50A15}</t>
  </si>
  <si>
    <t>{8B158FE8-EEA8-9637-A8FA-7A446E559EE4}</t>
  </si>
  <si>
    <t>{D77C09A8-5833-E825-A9CE-2DEBE7B9A0BC}</t>
  </si>
  <si>
    <t>{89A32A36-4E89-321A-91C2-6AD613B32288}</t>
  </si>
  <si>
    <t>{D147A9AC-2D6C-571F-AA84-165C6D11EA80}</t>
  </si>
  <si>
    <t>{380BA832-336D-3B4C-A4A6-16873454DDCB}</t>
  </si>
  <si>
    <t>{1D8EFCFE-0B2B-B5E9-88D7-5C7DD44DFE94}</t>
  </si>
  <si>
    <t>{CC637A2D-E268-D72E-A5D9-CE6AD97D1312}</t>
  </si>
  <si>
    <t>{C16717E5-64B4-6716-A64C-538480951F4C}</t>
  </si>
  <si>
    <t>{791CB65E-BDCF-69E7-A7A1-CBD36554E87D}</t>
  </si>
  <si>
    <t>{41244DA2-6C5A-92BB-A7C7-3DA1B45B81CD}</t>
  </si>
  <si>
    <t>{944DBF18-CCE5-05C9-8150-5D261A3BBF55}</t>
  </si>
  <si>
    <t>{CE1AD39A-5942-873B-B1CC-305AA5A4885B}</t>
  </si>
  <si>
    <t>{5F39AA70-600E-0E19-A40B-AA671F56BEEA}</t>
  </si>
  <si>
    <t>{916C0BC2-6DBE-7D9B-B78E-A09496D2573A}</t>
  </si>
  <si>
    <t>{F034CAD8-CD30-AAFA-8616-05FAA7E92863}</t>
  </si>
  <si>
    <t>{E951FCAB-EC14-975E-9D43-B0C2BC2B34AD}</t>
  </si>
  <si>
    <t>{BA727575-48DB-3BC2-9AB5-A31425484122}</t>
  </si>
  <si>
    <t>{FD39185D-2C67-498A-982D-B4285CC252E9}</t>
  </si>
  <si>
    <t>{E136CB8C-0537-D7B2-B43B-C707BD985B4B}</t>
  </si>
  <si>
    <t>{113A842A-401B-B771-9A81-D1D9B82B2441}</t>
  </si>
  <si>
    <t>{B9C5245F-5886-D000-B8CD-C6E8A62C9E23}</t>
  </si>
  <si>
    <t>{67988355-9A46-2577-9993-7A5B144BAFEA}</t>
  </si>
  <si>
    <t>{7753A324-74EC-8BEF-ABA1-B33B40394BED}</t>
  </si>
  <si>
    <t>{45A76914-5149-C7A1-99A7-A4A2A5964837}</t>
  </si>
  <si>
    <t>{4D34AA3D-9EDD-0CC4-9036-03E5A102A8EE}</t>
  </si>
  <si>
    <t>{EDAA6AAA-B759-0162-9CE0-C330BF3E314D}</t>
  </si>
  <si>
    <t>{829B7EA1-1A6E-A8B3-8A84-C8893CCBE76A}</t>
  </si>
  <si>
    <t>{86B7BB6A-02BB-E6EF-B8A4-192A8679BF60}</t>
  </si>
  <si>
    <t>{67BD26E1-1BE2-A11F-90EE-692B27D87D85}</t>
  </si>
  <si>
    <t>{7241917A-83A3-DC6B-AF15-BCB45DAA17D3}</t>
  </si>
  <si>
    <t>{32EE1222-D69D-5C1D-93A8-080E946E6E92}</t>
  </si>
  <si>
    <t>{E46A6C1D-6163-163C-A778-203359D66BDA}</t>
  </si>
  <si>
    <t>{15637787-AEA4-DDE1-9805-E978F8B10FD5}</t>
  </si>
  <si>
    <t>{22793497-0D21-B774-9411-58D9DD8021BA}</t>
  </si>
  <si>
    <t>{665E9976-C97A-88ED-943A-51AC77F39393}</t>
  </si>
  <si>
    <t>{5EA26B3C-8E41-2577-B823-C9FB2FBB5A97}</t>
  </si>
  <si>
    <t>{5824AD13-8934-8258-8A7B-84EE448A5C00}</t>
  </si>
  <si>
    <t>{CE463631-37E5-938A-98E4-96BE52DE6DD5}</t>
  </si>
  <si>
    <t>{2ED8E8B0-0414-3C54-9E1C-C483B489826F}</t>
  </si>
  <si>
    <t>{C68BD8C8-5B63-44C1-99A6-1365C81B8DA7}</t>
  </si>
  <si>
    <t>{2FE0BB82-8B61-BD36-A541-579D0A4566E5}</t>
  </si>
  <si>
    <t>{98B68537-1FDD-7D9E-AD9E-7544C7A60E52}</t>
  </si>
  <si>
    <t>{8D8D3BDD-656B-6842-824D-61727B013CE5}</t>
  </si>
  <si>
    <t>{5A09A2B0-C7AA-6338-8B00-FF7E74E40408}</t>
  </si>
  <si>
    <t>{8CD7ADE6-B45A-61AA-8866-35643C014AA4}</t>
  </si>
  <si>
    <t>{6EB95398-A61C-58C1-9520-E66921F7C311}</t>
  </si>
  <si>
    <t>{604E65E0-EC71-1BB5-ADDE-18989E89A356}</t>
  </si>
  <si>
    <t>{FB19CA14-E247-819D-8E32-8D481336BF9C}</t>
  </si>
  <si>
    <t>{7DD9863E-2312-9CA5-94DA-4C63D8BDCB2D}</t>
  </si>
  <si>
    <t>{535F6D67-EC70-32E2-9B89-193F7CB2EC12}</t>
  </si>
  <si>
    <t>{D71B65E6-AA43-47BE-82CE-E8E73CE3D671}</t>
  </si>
  <si>
    <t>{A9BD60D5-CA0A-AF12-A24A-BDA394E1AD83}</t>
  </si>
  <si>
    <t>{F307456B-B866-5026-99BD-6D8AEF6C2872}</t>
  </si>
  <si>
    <t>{4389E6A2-D129-2C22-A4B9-CEB6AB064855}</t>
  </si>
  <si>
    <t>{E4F34AC1-90C2-EA4E-9E0D-D36E456ED465}</t>
  </si>
  <si>
    <t>{64F55412-6302-CD85-963A-8FBD1836D0BB}</t>
  </si>
  <si>
    <t>{1E31C97B-8588-8A3C-97E1-A9C9711C4080}</t>
  </si>
  <si>
    <t>{5056CC48-84F7-F66F-9CD1-35DCDCB3D9EA}</t>
  </si>
  <si>
    <t>{85F61590-BC0E-2555-959B-F60EB8CB9E15}</t>
  </si>
  <si>
    <t>{3BD095AA-994E-EB16-9BE2-F3687ED45636}</t>
  </si>
  <si>
    <t>{AD855381-8968-3DCA-BD73-1E426DBD1468}</t>
  </si>
  <si>
    <t>{6AB6125B-D71B-D1AB-97C0-3DA402EAACC3}</t>
  </si>
  <si>
    <t>{BB24B653-1FE8-D8E2-8499-34C7A629159E}</t>
  </si>
  <si>
    <t>{1F4D55A0-8FA1-1995-A281-18C3C81A11E4}</t>
  </si>
  <si>
    <t>{E3E5A36A-B3E4-68EE-9C54-9CD2C550A40B}</t>
  </si>
  <si>
    <t>{81BAA4CB-E864-CA06-A186-C72B1899C5ED}</t>
  </si>
  <si>
    <t>{765D4CFA-9990-1315-ABD7-8CB71E7846D3}</t>
  </si>
  <si>
    <t>{115F6212-3458-3733-9906-BFDE15BB1EF3}</t>
  </si>
  <si>
    <t>{AB71D848-154E-2B98-A585-45AAA7D41078}</t>
  </si>
  <si>
    <t>{C451A4A7-A7E2-A45E-8C34-144313B3216A}</t>
  </si>
  <si>
    <t>{C692B987-5904-C5BD-9C83-1DD0D3C844E1}</t>
  </si>
  <si>
    <t>{1EF4DCDF-8745-64CE-9144-188A55C54055}</t>
  </si>
  <si>
    <t>{0A17F4FA-9C46-55B9-A625-189BE57927A0}</t>
  </si>
  <si>
    <t>{148B12EF-16A6-9CB6-89A9-F21A1F55B019}</t>
  </si>
  <si>
    <t>{293BA62A-8957-8278-A978-03E78768B5E9}</t>
  </si>
  <si>
    <t>{ECC8F5A1-5BFA-177F-A015-04A5ACFF0BA2}</t>
  </si>
  <si>
    <t>{7259DDA4-249E-763B-96E5-7173EE61931A}</t>
  </si>
  <si>
    <t>{248D345B-5FF5-B2A3-A8DA-6D8ACA5D737C}</t>
  </si>
  <si>
    <t>{4117DCC1-3ABE-AE21-9374-9FE39B758EC0}</t>
  </si>
  <si>
    <t>{6596DB3B-516C-42BC-9254-1AE6CF779A6D}</t>
  </si>
  <si>
    <t>{DBBAF7B4-E0CC-6EAE-A429-A39BC2E6BA6D}</t>
  </si>
  <si>
    <t>{22243294-9482-EBEF-9395-4C2BEE92B4D9}</t>
  </si>
  <si>
    <t>{858671C4-9A4B-DBD8-8C47-CDA0A40A7B09}</t>
  </si>
  <si>
    <t>{717D99AA-6D9B-F380-BDE2-4A506CE1F5F4}</t>
  </si>
  <si>
    <t>{62AE8E42-7B41-5721-A224-665486F515E4}</t>
  </si>
  <si>
    <t>{A5D625B2-10DB-ADC2-979E-46D68DC7A111}</t>
  </si>
  <si>
    <t>{C6876343-B81D-08AC-98F2-ADFCAE19BC74}</t>
  </si>
  <si>
    <t>{13723B1D-B187-3CD9-92DE-84E2756B2C55}</t>
  </si>
  <si>
    <t>{E646633B-95D9-31A1-A206-CACD4E7CB4CC}</t>
  </si>
  <si>
    <t>{CDA4FED3-B3D3-E62A-A4F7-68B887FE7913}</t>
  </si>
  <si>
    <t>{243CC33E-7615-3470-B484-20FA9B824142}</t>
  </si>
  <si>
    <t>{4891B455-4A22-EEB9-AE3B-F7ACE8C6FE70}</t>
  </si>
  <si>
    <t>{9671B681-7DB7-283F-92BF-D2D7E97D97F7}</t>
  </si>
  <si>
    <t>{898CAED9-9C97-A80A-89B0-A5C3FB27EEDF}</t>
  </si>
  <si>
    <t>{8F657176-E242-5142-A1DC-44A88C74F941}</t>
  </si>
  <si>
    <t>{F4BB1282-EB78-3720-A5D8-848FD6349D65}</t>
  </si>
  <si>
    <t>{444E6743-16DA-11CC-B341-8A9187D8BD64}</t>
  </si>
  <si>
    <t>{CB8144B3-AC19-D16F-97C7-0A16DB413E66}</t>
  </si>
  <si>
    <t>{07419C2A-2CB4-8C22-BD2D-F9F65EEEF693}</t>
  </si>
  <si>
    <t>{441156A2-D38C-E81C-94D3-4B9A4E82F725}</t>
  </si>
  <si>
    <t>{1D916561-5C24-0977-85A8-C50B18CB1723}</t>
  </si>
  <si>
    <t>{A190AE82-D438-926B-9E4E-8A61455B3AB6}</t>
  </si>
  <si>
    <t>{8BA0164A-E76B-B811-9C35-51F415C34637}</t>
  </si>
  <si>
    <t>{287271A6-E25E-328F-8B3D-1CCD13D22D9E}</t>
  </si>
  <si>
    <t>{D495D2FB-41A2-E121-97E8-B2159B38B525}</t>
  </si>
  <si>
    <t>{1CCA0F44-5225-DADD-8E05-35F40A68F3E2}</t>
  </si>
  <si>
    <t>{3CA3EDC7-7F48-E4FC-9B24-5A93CD31CA2E}</t>
  </si>
  <si>
    <t>{92ED809E-37DD-E298-ABE7-173951330FD3}</t>
  </si>
  <si>
    <t>{B83DACE3-E575-D8C8-9B1E-4FC1011E9768}</t>
  </si>
  <si>
    <t>{1C1136EB-E6BE-9BE5-A72A-E8A14A7577C7}</t>
  </si>
  <si>
    <t>{DA5833B1-B76A-10E8-9BEA-E5E279178247}</t>
  </si>
  <si>
    <t>{9086657C-A31A-3A28-A5E1-2BBD0A75ACE2}</t>
  </si>
  <si>
    <t>{B858C456-386D-CF9E-9FFC-7F3B6A6ECCFE}</t>
  </si>
  <si>
    <t>{91725376-B215-D474-889F-D684E574B687}</t>
  </si>
  <si>
    <t>{9582C516-ADB2-4BE1-BB88-32D117578DB3}</t>
  </si>
  <si>
    <t>{3338313D-5604-EA3D-B659-5A692EB816CA}</t>
  </si>
  <si>
    <t>{B6276A26-499B-B753-A5C2-4247A63726D7}</t>
  </si>
  <si>
    <t>{AAEE45E6-B429-A489-9374-DC810A75C201}</t>
  </si>
  <si>
    <t>{6D5DC6C8-424E-76F8-ADFD-11818821DC70}</t>
  </si>
  <si>
    <t>{5AF7D2D4-30BA-33CA-A121-A24EBDED3B7D}</t>
  </si>
  <si>
    <t>{D0795D52-EA1E-BD26-9A6E-B5E3E479C4F2}</t>
  </si>
  <si>
    <t>{58862C4A-EDEB-EB35-9697-1DB68A669945}</t>
  </si>
  <si>
    <t>{42BD35E6-9611-A21E-A05A-82C11C645080}</t>
  </si>
  <si>
    <t>{17D1697D-412E-F3EC-A538-244BB7242CDB}</t>
  </si>
  <si>
    <t>{077EAEE9-59A7-A5F7-91E3-CA5E2635B56E}</t>
  </si>
  <si>
    <t>{9B39DA93-5D7A-AB56-9229-581386592C54}</t>
  </si>
  <si>
    <t>{43C1E181-9818-DC33-837D-A4B1742127D2}</t>
  </si>
  <si>
    <t>{59C5C6EC-7841-4AA5-81AE-B0713B5BCA13}</t>
  </si>
  <si>
    <t>{3A075EEE-7785-9BD6-A94E-725A4A7AD92E}</t>
  </si>
  <si>
    <t>{64F87EBE-E4A6-E31E-86FC-BD98FB4D6A3C}</t>
  </si>
  <si>
    <t>{41671B77-4A54-2755-B778-7851CD563277}</t>
  </si>
  <si>
    <t>{2FD5185E-E61F-0AD5-9665-75CD2A743315}</t>
  </si>
  <si>
    <t>{8B236B6E-44A8-92C4-9171-CA0751285320}</t>
  </si>
  <si>
    <t>{C1D2E8D0-A2A0-B34C-A43D-4B46DC2365D0}</t>
  </si>
  <si>
    <t>{5C9193DA-AAC6-5186-BB5B-CD922915715D}</t>
  </si>
  <si>
    <t>{8A114196-8BAB-429A-A48A-5544758D57C2}</t>
  </si>
  <si>
    <t>{D8E3D63C-B0E1-88B0-9A7A-B5645A5FFE64}</t>
  </si>
  <si>
    <t>{B2C747D5-A657-FA11-BABE-E41B38F93C4D}</t>
  </si>
  <si>
    <t>{746D79A9-B97D-8BB5-9115-D683583C0387}</t>
  </si>
  <si>
    <t>{8A575FD2-57E5-11E6-AB1E-5DE249A94768}</t>
  </si>
  <si>
    <t>{5345AE76-DA7E-8EBA-945C-526257E1DFFA}</t>
  </si>
  <si>
    <t>{38D78CCE-C1BB-C96B-89AE-B61AEEC2CE76}</t>
  </si>
  <si>
    <t>{A8CDBCD5-775A-B5F3-B795-7F248ACEC9F3}</t>
  </si>
  <si>
    <t>{1FB943E1-59EC-57B7-9AD2-71B879B6E4B9}</t>
  </si>
  <si>
    <t>{C93BD52B-B442-74B3-8F15-811F371A14C3}</t>
  </si>
  <si>
    <t>{4313A79C-23DC-103D-82ED-A2312F9B1C78}</t>
  </si>
  <si>
    <t>{E9C26D8D-E47B-FF4E-BE0D-CA66AFE9D3B1}</t>
  </si>
  <si>
    <t>{39271DF5-83B1-2610-8315-BDB724B46BD5}</t>
  </si>
  <si>
    <t>{5DC4793D-5C4A-7ACA-BAA5-616D19AD7BED}</t>
  </si>
  <si>
    <t>{E35AA85E-ACBB-DE95-B38C-B880CB562634}</t>
  </si>
  <si>
    <t>{48686D81-1FC3-3998-974D-A848B78D31B1}</t>
  </si>
  <si>
    <t>{D7B0BCED-E322-7CFE-A497-15DE49B490CA}</t>
  </si>
  <si>
    <t>{FDE17BBC-8378-7FDE-871B-D36BDDBA376B}</t>
  </si>
  <si>
    <t>{28AC8EF5-6B47-2583-9C7A-E7F7D222ECCB}</t>
  </si>
  <si>
    <t>{B393DAF2-EA6F-72E1-B064-37DAB28AB313}</t>
  </si>
  <si>
    <t>{1A6442CA-7A51-3B64-AE79-952DC9B48F7A}</t>
  </si>
  <si>
    <t>{ABA1CB97-79DB-6503-A46A-E7098641271B}</t>
  </si>
  <si>
    <t>{E22A4B80-5291-E4E6-BEC8-419764CF8D2C}</t>
  </si>
  <si>
    <t>{3A6095CE-7322-AB58-A952-671DAE1188A7}</t>
  </si>
  <si>
    <t>{D323BD8B-484C-826E-B1AA-3F96C4A63AE5}</t>
  </si>
  <si>
    <t>{750489ED-2D84-6A35-A370-AC5831405A1C}</t>
  </si>
  <si>
    <t>{40A3ED0F-7F98-49E1-8A65-B46E508DCB48}</t>
  </si>
  <si>
    <t>{BFC1CD18-AB38-E5CC-8428-2AF08E11929E}</t>
  </si>
  <si>
    <t>{4FFD1E31-3CD6-5FD1-AC4A-F3364A9AA239}</t>
  </si>
  <si>
    <t>{4CEAA591-6162-6E65-A27D-1448DDB8B261}</t>
  </si>
  <si>
    <t>{24576563-B45B-1772-8D61-415EB72DD42D}</t>
  </si>
  <si>
    <t>{51C554BD-9265-2D40-AFB5-9E84528AEEB8}</t>
  </si>
  <si>
    <t>{31E446CA-584C-A5E8-922A-D20D2A7ED548}</t>
  </si>
  <si>
    <t>{21742EB1-7375-6493-8142-0DE76EAA7CE7}</t>
  </si>
  <si>
    <t>{9B17C3AA-4ECD-5D89-8BBB-F87799CFB9DD}</t>
  </si>
  <si>
    <t>{0E5C48CF-37D6-66B2-AB48-95B7277D8F34}</t>
  </si>
  <si>
    <t>{A7F55258-AA51-7377-8E69-D9EE6654C422}</t>
  </si>
  <si>
    <t>{2192F64C-24CD-68D0-B2ED-A837D2266BC1}</t>
  </si>
  <si>
    <t>{A8E217D6-E1FC-3B16-A176-C8B8D6625A58}</t>
  </si>
  <si>
    <t>{BA878A5D-7C8D-AE42-A894-5C9BD0D954E2}</t>
  </si>
  <si>
    <t>{C32255BA-3423-C89B-9517-0A083C3B7EB5}</t>
  </si>
  <si>
    <t>{2E523A35-845B-6C3B-8371-D627570A9DEB}</t>
  </si>
  <si>
    <t>{4AD84107-C9E8-713A-9E71-C3229DF6A69C}</t>
  </si>
  <si>
    <t>{82554A38-7F7A-E7D0-96C7-972F7BBE7CF2}</t>
  </si>
  <si>
    <t>{63692D01-E491-9636-A4F5-56496D04E523}</t>
  </si>
  <si>
    <t>{38A5DD99-932D-6185-95CB-B5C7A0681459}</t>
  </si>
  <si>
    <t>{71E94F0B-D882-5DD4-A6D9-D7B3C08BBEAC}</t>
  </si>
  <si>
    <t>{66B6588E-229B-3F7C-84C1-8354192CC945}</t>
  </si>
  <si>
    <t>{97BCDB4B-DADD-EB67-9B52-BBB309CE375B}</t>
  </si>
  <si>
    <t>{609CDE5A-6016-65DC-980C-4518FB3FCE19}</t>
  </si>
  <si>
    <t>{3B1635E4-2ED8-A314-A692-157C6D128375}</t>
  </si>
  <si>
    <t>{58ABB442-82E3-7717-94A2-20389AE569D9}</t>
  </si>
  <si>
    <t>{612B7F6A-F8D6-B82E-9CED-4A452089265D}</t>
  </si>
  <si>
    <t>{94273C88-DC44-7952-9B16-67F94A80CC1B}</t>
  </si>
  <si>
    <t>{7B4EEFC2-9BEC-7FCA-AFAA-7D6E75892329}</t>
  </si>
  <si>
    <t>{66438C61-927E-BEC1-A46B-5FAD2E463DB1}</t>
  </si>
  <si>
    <t>{B0B5E96D-4C8C-1C5C-B5E9-E30E9246DF2A}</t>
  </si>
  <si>
    <t>{E445F912-07B7-7CB7-A1F6-2B8A7B5AFE5F}</t>
  </si>
  <si>
    <t>{51929183-4EBD-C418-9211-EE79E8038E87}</t>
  </si>
  <si>
    <t>{727EB4EC-5141-F678-95FB-21D3850155EA}</t>
  </si>
  <si>
    <t>{935A4966-B7E1-E921-9754-B5E29DF455A2}</t>
  </si>
  <si>
    <t>{42F52317-D16F-7139-96BD-82CC9F9D74D6}</t>
  </si>
  <si>
    <t>{CA113739-194B-A1DB-BBD7-8AABD67D97BF}</t>
  </si>
  <si>
    <t>{993D59D5-CD47-4D3E-A762-94A9DE44A166}</t>
  </si>
  <si>
    <t>{1B1A8E42-6912-4D7B-A30E-92FC05A397F3}</t>
  </si>
  <si>
    <t>{AC59AA79-694C-84BA-9B5C-89BDA6593DBE}</t>
  </si>
  <si>
    <t>{C99B93C4-1B88-F535-9FFD-4F174ED97AB2}</t>
  </si>
  <si>
    <t>{CE9F4B39-E984-8502-B9A1-A83F3AF24025}</t>
  </si>
  <si>
    <t>{28D69902-52E1-195B-A618-A83FD753842F}</t>
  </si>
  <si>
    <t>{33328158-925F-8749-A3B3-3341AF8F3BDA}</t>
  </si>
  <si>
    <t>{5C31D542-5371-C115-AB73-2E9A1246197E}</t>
  </si>
  <si>
    <t>{10849C09-B5F5-CCC5-ACC7-6E5669382425}</t>
  </si>
  <si>
    <t>{BACD9AB7-528C-7DB3-9371-D89B24E54D05}</t>
  </si>
  <si>
    <t>{B7BCC483-87A8-99D7-9A11-7E83AC3E6C48}</t>
  </si>
  <si>
    <t>{75E21DA5-B237-357A-A147-285650957506}</t>
  </si>
  <si>
    <t>{6E2C5A36-4EAB-23A5-A1C4-B72C9BD74A78}</t>
  </si>
  <si>
    <t>{D1D07250-98C6-4990-9838-222EDB88C3B6}</t>
  </si>
  <si>
    <t>{58DA7539-2C35-9C73-9335-6C668B57E2E8}</t>
  </si>
  <si>
    <t>{32CD2BEC-589B-0167-9E7A-4A3909E48B58}</t>
  </si>
  <si>
    <t>{C94967C0-7798-6985-8698-A293B0F1951C}</t>
  </si>
  <si>
    <t>{9BFD4DCD-16CC-AD14-A640-95CB1D1C0431}</t>
  </si>
  <si>
    <t>{169C743D-71F8-AE2D-AC32-DBE96DF8AAEA}</t>
  </si>
  <si>
    <t>{73A51E27-25BC-64DA-85ED-77363C457E74}</t>
  </si>
  <si>
    <t>{4208D1C5-6EB9-A072-AB44-4DBAC79344E4}</t>
  </si>
  <si>
    <t>{EC37D13E-B990-781D-8DB7-23AFAAA20075}</t>
  </si>
  <si>
    <t>{C0D1D2AC-74F1-B2C6-8705-1C3C3214A73E}</t>
  </si>
  <si>
    <t>{4AB7D847-189A-4FD3-A4C0-DD6ABB871C69}</t>
  </si>
  <si>
    <t>{C66AB937-F411-F67D-A3B7-8B83C2AE261E}</t>
  </si>
  <si>
    <t>{C18B6985-8511-DB9E-8D7C-DAACB329C885}</t>
  </si>
  <si>
    <t>{97C9AC89-253D-B48C-82B0-DE11EA98E7C6}</t>
  </si>
  <si>
    <t>{A5D5975B-4336-9273-BC02-6DB7C5CB771A}</t>
  </si>
  <si>
    <t>{6851FE05-49AC-4C68-8A22-5BFABE344C8A}</t>
  </si>
  <si>
    <t>{3AEAB7CF-864F-B7A5-8692-ABD135A24C5E}</t>
  </si>
  <si>
    <t>{7B45D5C1-8591-C552-9D32-439494A66B9E}</t>
  </si>
  <si>
    <t>{A61E2C44-947F-7D88-8D93-074C48F19D85}</t>
  </si>
  <si>
    <t>{16D99240-4D6D-9370-A254-DC13AE42A748}</t>
  </si>
  <si>
    <t>{39760BED-BE2B-1942-B727-A63E231B8CE2}</t>
  </si>
  <si>
    <t>{7C636B86-9548-D726-AA9B-59B9323C34BA}</t>
  </si>
  <si>
    <t>{3A539721-3B86-D024-B873-CBEA28377FCA}</t>
  </si>
  <si>
    <t>{C21693D7-E075-E887-AB6C-EFDB72B94549}</t>
  </si>
  <si>
    <t>{CC1B35F1-2DC4-F465-92EA-BBA48B869951}</t>
  </si>
  <si>
    <t>{7A155F97-6336-E9E7-A8DC-F29DB23C3F28}</t>
  </si>
  <si>
    <t>{44C3E7D2-EA49-BA47-AAB3-A9B0825E2DD9}</t>
  </si>
  <si>
    <t>{99C6E3EA-41A1-3D9B-B54D-A54447BA379C}</t>
  </si>
  <si>
    <t>{E5BD34E8-B42A-571E-B52D-E9525EE35189}</t>
  </si>
  <si>
    <t>{846B9124-CF48-0AC7-B6E4-4B2345967ED8}</t>
  </si>
  <si>
    <t>{E34E2E87-D0BA-2CFF-9652-B1BE567787A3}</t>
  </si>
  <si>
    <t>{8E29AF69-5222-83BE-A005-1B6DEF255C32}</t>
  </si>
  <si>
    <t>{929A19D4-813E-314E-8191-42389C50D48C}</t>
  </si>
  <si>
    <t>{BB44510D-FB91-1BB6-96C4-3848AA89F3DB}</t>
  </si>
  <si>
    <t>{37D54A21-0CE9-F73E-AA4F-D2D58692AC57}</t>
  </si>
  <si>
    <t>{701FCA45-11D8-D8E1-9B94-14279A18B619}</t>
  </si>
  <si>
    <t>{D473D593-850F-9304-8683-B42755AE2349}</t>
  </si>
  <si>
    <t>{EFBF6E54-C62D-2CA3-859A-C52D13F6C920}</t>
  </si>
  <si>
    <t>{FE973C9E-5FC5-69E4-B78D-2C3430AC8DB6}</t>
  </si>
  <si>
    <t>{7E99538D-7EB5-3D21-A81A-AE8138756333}</t>
  </si>
  <si>
    <t>{BA768657-AF8D-8D41-83B4-504D79FF3EC1}</t>
  </si>
  <si>
    <t>{31DECA16-5EE1-3D9D-9638-F5945EDBC5A7}</t>
  </si>
  <si>
    <t>{5C641401-D97D-434F-BD3A-82AA55BA3ADE}</t>
  </si>
  <si>
    <t>{89B63942-9BD6-825E-9558-EB9BB95B44AF}</t>
  </si>
  <si>
    <t>{26951CE0-11C9-EE14-A944-169D1741E523}</t>
  </si>
  <si>
    <t>{9E82A344-87E8-5E97-A8AD-C6CA9C3A1471}</t>
  </si>
  <si>
    <t>{4D4CC258-8AC4-A512-AC36-115AD5C893D2}</t>
  </si>
  <si>
    <t>{A2767D52-664C-D69B-837D-C9553CAB786D}</t>
  </si>
  <si>
    <t>{17CE797C-99C2-C87C-9934-E5151184784E}</t>
  </si>
  <si>
    <t>{F9C7DACF-7D26-6EAE-9AFA-4991CD02A69C}</t>
  </si>
  <si>
    <t>{C5416683-72E7-8D79-9482-B912DFC7C89E}</t>
  </si>
  <si>
    <t>{D7CA1EDF-E1C8-3BE6-9279-59B1A374D16E}</t>
  </si>
  <si>
    <t>{9B15CBDD-5878-395C-9173-DEA585C8C725}</t>
  </si>
  <si>
    <t>{70B16FC6-1488-7EB5-AD2E-5D18E2546C0A}</t>
  </si>
  <si>
    <t>{D06FDEA2-80B8-EF58-A43C-8B1255B8B826}</t>
  </si>
  <si>
    <t>{28B11EC8-2A99-8E4E-A25D-7BCB0CB68DB2}</t>
  </si>
  <si>
    <t>{B675E433-4DDB-23B2-A212-027C74FDC1D6}</t>
  </si>
  <si>
    <t>{043D622A-5830-9ED9-B229-153E181E77BA}</t>
  </si>
  <si>
    <t>{719A4DB5-C547-D8BD-8D46-772A35BA6578}</t>
  </si>
  <si>
    <t>{774B7C2E-02A0-D3A6-92F8-4E8758827D47}</t>
  </si>
  <si>
    <t>{65E2027C-6A1C-84AD-AB0F-4E6DCD349751}</t>
  </si>
  <si>
    <t>{A54DB3E9-5B2D-AEFB-A60C-6CF61253C5AD}</t>
  </si>
  <si>
    <t>{A6D073AD-4182-49B8-9F90-8D6A819DCC94}</t>
  </si>
  <si>
    <t>{D36848D0-98DB-371C-A38A-A4D387B6A23F}</t>
  </si>
  <si>
    <t>{9889E69A-BDEB-6C21-9D5C-9676925C3996}</t>
  </si>
  <si>
    <t>{53E16126-0D30-CE2C-ABB6-577E1D0057E2}</t>
  </si>
  <si>
    <t>{60419D89-E47B-323A-8A58-BCD44683F17B}</t>
  </si>
  <si>
    <t>{5A29610E-DE5D-9A81-85D4-ABEEB9741A59}</t>
  </si>
  <si>
    <t>{613BBFAD-3876-DD39-B9F8-26B7D2757796}</t>
  </si>
  <si>
    <t>{1D378CBE-6E87-DE6B-B247-E387EC372D89}</t>
  </si>
  <si>
    <t>{BEBD9E5A-CD31-9342-AD61-16757768E13B}</t>
  </si>
  <si>
    <t>{D07DE899-D314-ED03-A825-549BDD9BB6C6}</t>
  </si>
  <si>
    <t>{BD097EA4-E9CF-B6B8-9CF4-B1318B808170}</t>
  </si>
  <si>
    <t>{D511F7B3-7E15-FDA9-A9A0-225FCED73753}</t>
  </si>
  <si>
    <t>{A255750E-DE95-8AD0-9AD8-7A3E23309CA7}</t>
  </si>
  <si>
    <t>{7255DD80-76EF-5284-BB3C-9EE7E54CB575}</t>
  </si>
  <si>
    <t>{A0D3048E-C1C5-36CD-995F-85B3919C6614}</t>
  </si>
  <si>
    <t>{C98EDE34-3CD7-2CE5-A2E0-01B89300847E}</t>
  </si>
  <si>
    <t>{2AF84198-15B5-FBE4-AF9E-1721391814DC}</t>
  </si>
  <si>
    <t>{20D020E3-D711-A413-902C-8BF5EE66E886}</t>
  </si>
  <si>
    <t>{36D77F5D-D098-2D79-9F09-637C31A9E773}</t>
  </si>
  <si>
    <t>{BA9E1402-AADE-3B4F-BA07-73D15A9315DD}</t>
  </si>
  <si>
    <t>{28C6D315-8493-D39E-BDB5-BD3ABAC347EC}</t>
  </si>
  <si>
    <t>{DBFEC0B3-D877-17A0-B5D3-1AA2EBE95FC9}</t>
  </si>
  <si>
    <t>{42E7C012-3519-8D9A-9D13-6B6E3BA8459C}</t>
  </si>
  <si>
    <t>{B843A74B-C61C-5A98-94E5-969AF5AEEA8D}</t>
  </si>
  <si>
    <t>{B9A06A87-283E-53C0-B43A-9E6DB69D36B6}</t>
  </si>
  <si>
    <t>{A4BFDEEE-9803-6A4B-BB72-4AFFCB061A6E}</t>
  </si>
  <si>
    <t>{D323F7A9-9247-7553-B57C-8C7991A85D9F}</t>
  </si>
  <si>
    <t>{C389A9E1-928E-79FE-9EBB-5B049244F381}</t>
  </si>
  <si>
    <t>{E195C8DD-E487-4A77-A40E-89C82D5AE16A}</t>
  </si>
  <si>
    <t>{89045A86-06D4-CCE5-92E7-1CFDAD8C0947}</t>
  </si>
  <si>
    <t>{18691436-4533-E582-9535-C8AC81A9325C}</t>
  </si>
  <si>
    <t>{FA641803-2B36-9864-AA68-B21E224350C6}</t>
  </si>
  <si>
    <t>{ACA51B17-E78D-B9B5-9C33-AD5BFE0867B9}</t>
  </si>
  <si>
    <t>{7AEC249B-24DA-3EAD-BA44-819B639B3B61}</t>
  </si>
  <si>
    <t>{D2BB16A6-2ECB-DC56-AE4C-3D18DB9CB3D5}</t>
  </si>
  <si>
    <t>{3ED2C572-5413-B6D7-96DC-BBC9A5BAE15D}</t>
  </si>
  <si>
    <t>{ECD13536-2041-A189-ADA6-DC174BA899E3}</t>
  </si>
  <si>
    <t>{79684C0B-E025-8164-B367-86EA2B14A2DD}</t>
  </si>
  <si>
    <t>{2138DD0B-3F32-5B92-A0A3-BC9B92802E37}</t>
  </si>
  <si>
    <t>{7FE3EF6C-3B35-D469-8338-55342ABBB537}</t>
  </si>
  <si>
    <t>{C2274449-81C2-20D4-8888-34EA035887E6}</t>
  </si>
  <si>
    <t>{8586D2D9-7A96-E329-8B63-4DE9C6066C8C}</t>
  </si>
  <si>
    <t>{15C19C44-6745-4273-AA79-6657C2653754}</t>
  </si>
  <si>
    <t>{CD8767A4-C28C-02E9-916B-924E7326DC43}</t>
  </si>
  <si>
    <t>{3C793941-17FF-16A4-8BBA-A6F635EA42A4}</t>
  </si>
  <si>
    <t>{AD48C522-944C-55EC-A646-978864616A9D}</t>
  </si>
  <si>
    <t>{8D753072-C515-B1CA-9D9E-383B7D4B1B3A}</t>
  </si>
  <si>
    <t>{48CE4D67-271A-2F77-AF66-70FACD1A39A2}</t>
  </si>
  <si>
    <t>{3BE7E42C-D5DA-851B-874B-422BC28DB73B}</t>
  </si>
  <si>
    <t>{D28D26C8-8C38-B6CD-A1FF-82D7E5569CD2}</t>
  </si>
  <si>
    <t>{8A34A984-7A93-A7B9-8A14-25388414ABDB}</t>
  </si>
  <si>
    <t>{B0AA8287-1ADC-5D14-AE47-F0551B77C862}</t>
  </si>
  <si>
    <t>{CE80A4DC-C983-7B08-AB3B-0788D922F98D}</t>
  </si>
  <si>
    <t>{2466C5DA-1459-28AD-BC81-1EC768A41277}</t>
  </si>
  <si>
    <t>{2C1E1989-46DE-263D-9EE7-3B6D15DCF657}</t>
  </si>
  <si>
    <t>{44183414-BDD4-7ABF-AEF1-22624C5DAC55}</t>
  </si>
  <si>
    <t>{D7243A90-F5E9-EA7B-997B-D60C6BA8E79A}</t>
  </si>
  <si>
    <t>{73E3E258-5AAF-898C-99E9-5D67DE8ACB5F}</t>
  </si>
  <si>
    <t>{44044E64-49D7-2C28-AC1B-5BBA11A72D9C}</t>
  </si>
  <si>
    <t>{D52934FC-1E11-9768-8081-D61D61ADC39A}</t>
  </si>
  <si>
    <t>{95E39739-570C-E076-AE1A-DFAA592EA082}</t>
  </si>
  <si>
    <t>{DE026C33-4E4B-EA78-9729-2EA837DBC87A}</t>
  </si>
  <si>
    <t>{0F156933-639C-9AA9-A49D-A6307763F19C}</t>
  </si>
  <si>
    <t>{83CE9151-2E83-C420-B2F8-4B7A87772E22}</t>
  </si>
  <si>
    <t>{D7CEE9B6-D1CC-6DF6-AEF9-F380B1A73533}</t>
  </si>
  <si>
    <t>{57A43589-E31B-5A73-9541-919883A519D7}</t>
  </si>
  <si>
    <t>{50326AE6-C300-90B1-9370-19DD59209067}</t>
  </si>
  <si>
    <t>{5D076C12-DE3A-E1D6-8447-537780B9BDEC}</t>
  </si>
  <si>
    <t>{ADB41127-905A-641C-A646-3F8D841166AE}</t>
  </si>
  <si>
    <t>{CCFA6B4C-4522-CB7C-B43F-A539C2E88E96}</t>
  </si>
  <si>
    <t>{3579419C-6A21-1D4E-8BA1-A7B495CEEB1B}</t>
  </si>
  <si>
    <t>{25D3854F-5C17-2D9A-985D-FB248C759118}</t>
  </si>
  <si>
    <t>{19B62E7C-7796-D1A9-A6E4-96A4C28C63D4}</t>
  </si>
  <si>
    <t>{6ED40F6C-476D-3B84-A4F5-6A7BE3A44797}</t>
  </si>
  <si>
    <t>{9FCC0D28-280E-1362-9C32-5EA25C7D126A}</t>
  </si>
  <si>
    <t>{0A411CD9-7939-4A7C-8C5A-46726BAAB777}</t>
  </si>
  <si>
    <t>{0AE222B6-949E-D6CC-80D0-26F38AE83BE4}</t>
  </si>
  <si>
    <t>{1C50F1E8-07DE-9C99-B592-B36C17DA44EB}</t>
  </si>
  <si>
    <t>{9E4AAF88-1D99-801C-A622-20C98E2EE494}</t>
  </si>
  <si>
    <t>{EB54F1DE-4581-764D-812F-33704C682128}</t>
  </si>
  <si>
    <t>{8F2AEAD4-D854-5476-A23B-B179AD46A0BE}</t>
  </si>
  <si>
    <t>{C86051D1-6684-1CBD-9617-BCEE3E898471}</t>
  </si>
  <si>
    <t>{22C527EC-49E2-854C-A861-2B282BB29288}</t>
  </si>
  <si>
    <t>{E9E94442-BE2D-A23C-A7CB-B22D1180BF2B}</t>
  </si>
  <si>
    <t>{AA7D9AE7-64B7-58A6-ADE6-74184BA5E054}</t>
  </si>
  <si>
    <t>{91231E35-8470-7CD0-8863-583138A11859}</t>
  </si>
  <si>
    <t>{4A798535-9BF8-02F4-A400-309F3355FC46}</t>
  </si>
  <si>
    <t>{1432E410-E8DF-CE1A-9D4E-D27CC831A261}</t>
  </si>
  <si>
    <t>{59EC3EED-15D7-C56B-B1E1-62D155E5EBB3}</t>
  </si>
  <si>
    <t>{766939F6-5191-EB11-8B96-95142553C074}</t>
  </si>
  <si>
    <t>{F839C963-25BA-0631-98ED-6E3EB5DA22CD}</t>
  </si>
  <si>
    <t>{3BFD024B-D0D7-0916-85AA-A46B734BC7E8}</t>
  </si>
  <si>
    <t>{8C76A9C8-EEB5-CAA8-AD5A-6AD0C847B4DC}</t>
  </si>
  <si>
    <t>{6843A323-CBF6-5B4F-AF90-74A6156DCBE2}</t>
  </si>
  <si>
    <t>{3A05F374-C53B-8305-B64B-B707A3610421}</t>
  </si>
  <si>
    <t>{606D7EE2-6724-3511-9DDC-281A1FDE31B3}</t>
  </si>
  <si>
    <t>{551BF998-0D51-567A-9403-8BE8A78A47D0}</t>
  </si>
  <si>
    <t>{67B089BC-F692-CA8C-9482-E5D9D7F22B91}</t>
  </si>
  <si>
    <t>{12ECF279-BC69-875E-9BE7-39E71AD8A24D}</t>
  </si>
  <si>
    <t>{A26048E6-AC95-6118-87D5-3D59AFEBCEDE}</t>
  </si>
  <si>
    <t>{A3CB305B-44A8-5AD4-B22B-D63811BE879D}</t>
  </si>
  <si>
    <t>{73C1CEB2-DE63-4AD8-993A-17BDAC0F9E92}</t>
  </si>
  <si>
    <t>{7DFEE763-C954-043E-9AD4-C610DD511A25}</t>
  </si>
  <si>
    <t>{0F167066-A14C-9B2F-81C6-D6592272B03D}</t>
  </si>
  <si>
    <t>{95A85CE4-B1BE-D6B3-9983-4BA2D5E48226}</t>
  </si>
  <si>
    <t>{9B746124-6768-A922-A0CB-CC41648666E6}</t>
  </si>
  <si>
    <t>{6E2CA231-2E0C-1795-924E-8B512BCB30C6}</t>
  </si>
  <si>
    <t>{6A4F0542-5429-C635-9B8E-3EE99772D5EE}</t>
  </si>
  <si>
    <t>{1C9E4D70-5571-DA29-994A-CA43142A5969}</t>
  </si>
  <si>
    <t>{C1BB61F3-ADA4-278A-9733-33751E87717C}</t>
  </si>
  <si>
    <t>{E45553E4-9962-8382-92E9-5BBAD4362142}</t>
  </si>
  <si>
    <t>{E21CE88A-A64B-0158-A72D-2A39FFEA5DD3}</t>
  </si>
  <si>
    <t>{289226D1-30F2-6615-9260-730CCD53DB86}</t>
  </si>
  <si>
    <t>{1396CF3D-9324-96E1-9E72-3A5AACF1BF55}</t>
  </si>
  <si>
    <t>{0DA9D99A-4B75-9605-BBE3-555B0793CD78}</t>
  </si>
  <si>
    <t>{767C493F-A793-3B89-A384-B72A5ADCFA28}</t>
  </si>
  <si>
    <t>{C9BFD345-323E-6997-83D6-46EDD36C2A6D}</t>
  </si>
  <si>
    <t>{62139BD4-37DA-1556-A898-D5DE3CE34270}</t>
  </si>
  <si>
    <t>{AD185625-2555-220E-9D5C-781695F23688}</t>
  </si>
  <si>
    <t>{187FF851-673F-66B9-B1C2-E6BB9858DBA0}</t>
  </si>
  <si>
    <t>{EEE8768E-6A2A-E59F-ADAA-32087287351E}</t>
  </si>
  <si>
    <t>{BD14B5D8-8AC5-83C9-8286-2104A05F18ED}</t>
  </si>
  <si>
    <t>{D1939895-35D2-258E-A815-A6F8AD516A54}</t>
  </si>
  <si>
    <t>{B61615CD-D5E1-A0E8-9EE7-B7FCC83C1F7A}</t>
  </si>
  <si>
    <t>{B94CE0AC-C9B2-F72E-81CE-384A7C930B8A}</t>
  </si>
  <si>
    <t>{36B84C57-8CE6-015A-8B5A-0DD92635239C}</t>
  </si>
  <si>
    <t>{AA39C1F8-7B2D-A094-AB2C-1C1222925AE8}</t>
  </si>
  <si>
    <t>{71408FB8-E3E8-DA35-9DE4-39EDEC8A7797}</t>
  </si>
  <si>
    <t>{18AC5EBD-6F27-8344-9C52-68A5E2A18DB1}</t>
  </si>
  <si>
    <t>{BBF02233-4D5B-7EDA-97F7-8D6E7E83619E}</t>
  </si>
  <si>
    <t>{17EADE41-E925-B341-9893-8D4511E4F748}</t>
  </si>
  <si>
    <t>{491D581D-BE35-148F-9CC8-4D70026224E6}</t>
  </si>
  <si>
    <t>{EC3794B4-3C4A-85DE-9235-B237C2AFDBC2}</t>
  </si>
  <si>
    <t>{5DDB657B-ACD7-EC78-A38A-AE85CA6BF3D3}</t>
  </si>
  <si>
    <t>{EAB7C27C-8CCA-4D63-9D69-28A169376E72}</t>
  </si>
  <si>
    <t>{2D7D9DC1-4AA6-5DD8-BD73-04B21BB313A7}</t>
  </si>
  <si>
    <t>{65CDBDAE-301A-1011-9F67-25E32CAFE59C}</t>
  </si>
  <si>
    <t>{0C491630-BBB7-7A15-A0D5-725B19ACC879}</t>
  </si>
  <si>
    <t>{71AF9B8D-584D-501C-AB7F-EC343D6B9366}</t>
  </si>
  <si>
    <t>{2E7232EE-645D-8640-AEF5-5B95077D479B}</t>
  </si>
  <si>
    <t>{638FBE7D-5A98-22B9-B6E8-B3C6E291BA32}</t>
  </si>
  <si>
    <t>{B85A2541-88BD-E7AF-BD17-D6C24A77D252}</t>
  </si>
  <si>
    <t>{7DA34A83-6A6D-DA4B-82E4-CBEF7C928224}</t>
  </si>
  <si>
    <t>{2D18247A-4C3A-CFA6-A15F-5537E6B1BED1}</t>
  </si>
  <si>
    <t>{F55C9521-BBD3-ACE7-95C8-6AC322845C81}</t>
  </si>
  <si>
    <t>{81FF82CE-F408-6468-9C11-ECE96EAB3F7C}</t>
  </si>
  <si>
    <t>{2DB2D07B-934B-EC01-82C9-C3C426C94DAC}</t>
  </si>
  <si>
    <t>{38438372-D45B-182A-8481-E16AC77D6969}</t>
  </si>
  <si>
    <t>{2C3551C8-44DB-BEBC-AD18-4B07CD7799BA}</t>
  </si>
  <si>
    <t>{66375CB8-2E78-E110-9BF2-95B17569B1DA}</t>
  </si>
  <si>
    <t>{54EB5A59-F2D6-765D-8AEC-E5C04BE2A4FF}</t>
  </si>
  <si>
    <t>{501141C5-2AA3-429C-B799-3E4D9BA36834}</t>
  </si>
  <si>
    <t>{D8380354-0391-5817-ADA8-3663D45CA2AE}</t>
  </si>
  <si>
    <t>{5813850D-083E-6DD5-9BBA-E0387E9F9599}</t>
  </si>
  <si>
    <t>{1D41AB1B-983D-882F-BB7F-31F5DA0BD71C}</t>
  </si>
  <si>
    <t>{85725B95-1E4F-8A2D-BB88-1DC253529B41}</t>
  </si>
  <si>
    <t>{29578AC4-E803-69D9-A896-4AD86433876D}</t>
  </si>
  <si>
    <t>{47721AC0-8129-EA99-AC59-DB507B4FAE8B}</t>
  </si>
  <si>
    <t>{6DA1D2B2-5643-1178-9652-9652D527D6E4}</t>
  </si>
  <si>
    <t>{C666D5C2-B311-C3AC-9140-8E060C8B12AF}</t>
  </si>
  <si>
    <t>{0E82E728-1533-E341-9AD4-7985600B27E6}</t>
  </si>
  <si>
    <t>{5484FEEE-C84A-677B-ADB0-69285A68FAD0}</t>
  </si>
  <si>
    <t>{412DEE4B-5906-2367-B983-26D749348196}</t>
  </si>
  <si>
    <t>{240EBB6A-1518-1A4A-B7EE-A1DAA92CBC51}</t>
  </si>
  <si>
    <t>{69C73A61-6811-042E-8682-C16AC6C57439}</t>
  </si>
  <si>
    <t>{7C294179-BEAF-E34C-A10E-99813CFB9B67}</t>
  </si>
  <si>
    <t>{BAB4E1BA-7486-BBCB-8514-CE8539320613}</t>
  </si>
  <si>
    <t>{8F39F16E-1754-53D6-BE54-666E3938BA45}</t>
  </si>
  <si>
    <t>{6838549D-D2AB-9D93-998E-5368A79E8C56}</t>
  </si>
  <si>
    <t>{A262F070-534A-7E3B-8424-6AA9F2176F40}</t>
  </si>
  <si>
    <t>{B867B82D-D6B3-CCC7-99F4-925A84314849}</t>
  </si>
  <si>
    <t>{17F793D0-C7B6-9A80-96A1-CC94BBCCEC8B}</t>
  </si>
  <si>
    <t>{ECA463AE-93F3-AD9D-A7CA-EE8EF45B613E}</t>
  </si>
  <si>
    <t>{E43D1DC3-A71A-EA28-A820-DE63A99C876B}</t>
  </si>
  <si>
    <t>{5A357675-6EAD-6549-8644-7E584932374A}</t>
  </si>
  <si>
    <t>{9C5993AD-367C-D338-BEC5-C56921CA6314}</t>
  </si>
  <si>
    <t>{154B57A5-7B18-461E-AC85-95DCBA18F0D0}</t>
  </si>
  <si>
    <t>{439D8893-A921-7614-ADE4-E3CC549AD3C8}</t>
  </si>
  <si>
    <t>{721D1AA1-2D56-7651-ACD3-857F8A23E115}</t>
  </si>
  <si>
    <t>{3D5EF1E7-4459-2AEE-A8C1-6EEE88522CDE}</t>
  </si>
  <si>
    <t>{B3EE229E-99CA-5726-9B80-7454ECB65B4C}</t>
  </si>
  <si>
    <t>{AEA052CE-5A6B-021D-83AF-9AE6F2237388}</t>
  </si>
  <si>
    <t>{3D1294B1-13BB-1EDF-9BC1-B5CE251666AA}</t>
  </si>
  <si>
    <t>{DBD6BC9D-117A-61B4-82A4-AA15D3522AEB}</t>
  </si>
  <si>
    <t>{06BCC36C-DE5A-EFB3-83E9-7DF389667383}</t>
  </si>
  <si>
    <t>{18468867-BADB-8C16-A922-E3A08214567A}</t>
  </si>
  <si>
    <t>{7E22E3C6-30CD-2EF4-A41E-00454BFAA71A}</t>
  </si>
  <si>
    <t>{9712E7A0-9CC2-A887-AC5E-98DB21BB5B5A}</t>
  </si>
  <si>
    <t>{DD96582F-5B88-0FD7-A393-91CA90175684}</t>
  </si>
  <si>
    <t>{9D7E2C7C-C991-182C-A18C-ED1A058E7DCE}</t>
  </si>
  <si>
    <t>{555D38BE-74AD-B69F-A4BA-74D5CBD1A534}</t>
  </si>
  <si>
    <t>{6EC16E2E-B66D-FF59-A9E0-276252AED10C}</t>
  </si>
  <si>
    <t>{399BB4C6-FE73-9781-BBAB-CDB922AAE65F}</t>
  </si>
  <si>
    <t>{304B1EDC-978B-9341-89BD-7A257A72C856}</t>
  </si>
  <si>
    <t>{BE94539B-FE3A-D6C1-ADB7-F2ACC7B76D28}</t>
  </si>
  <si>
    <t>{4433540A-9F3F-4639-A548-4988851B99E0}</t>
  </si>
  <si>
    <t>{3AAB1652-C82A-B7A2-BD23-34D21F4D41E5}</t>
  </si>
  <si>
    <t>{DEBB6FBA-14AC-2D64-A2C6-B8D0C3DE673E}</t>
  </si>
  <si>
    <t>{BEF5435C-AF75-7D78-9012-A99C3D80D3D7}</t>
  </si>
  <si>
    <t>{35299742-2736-8C27-9389-1C509AE19636}</t>
  </si>
  <si>
    <t>{A0C64DC1-D88F-5E68-B8D9-B52277C36745}</t>
  </si>
  <si>
    <t>{9BBE2DF4-3E12-A895-ABB6-883B2EA54A4A}</t>
  </si>
  <si>
    <t>{437239F2-977C-9DB6-BABC-8AB51E592361}</t>
  </si>
  <si>
    <t>{34A24705-6E72-D314-8191-71C7A450C7BE}</t>
  </si>
  <si>
    <t>{CA2D5B35-1092-7DA6-ABF0-5F9A49594A7E}</t>
  </si>
  <si>
    <t>{545549A9-19AC-42C5-B67C-0A476D0561B8}</t>
  </si>
  <si>
    <t>{6B0AE69C-A632-348A-9EC7-76F66A152FA4}</t>
  </si>
  <si>
    <t>{4EDD5625-54E4-290E-908E-87DE9F285B8A}</t>
  </si>
  <si>
    <t>{6A7E4E7C-8E72-1579-9866-133B97C1E863}</t>
  </si>
  <si>
    <t>{398EB3BB-927C-CC03-921B-2DE39EDECB68}</t>
  </si>
  <si>
    <t>{19AE981A-EC94-53C5-AB21-8B6E22C1D8C2}</t>
  </si>
  <si>
    <t>{679DB3A2-F89A-7E07-A055-30A78D6A1497}</t>
  </si>
  <si>
    <t>{AEEC17A9-24FE-34C3-AC4A-F2E54E495322}</t>
  </si>
  <si>
    <t>{2B5C9A3A-CA82-564F-9E81-D35FB221796A}</t>
  </si>
  <si>
    <t>{5C7D107D-68C4-EAA6-A1D9-BAF1538E6BA9}</t>
  </si>
  <si>
    <t>{9BE08D9A-4B76-B51F-A1E3-7A206E352FF7}</t>
  </si>
  <si>
    <t>{6775C6BA-EF49-CAA3-AA6E-F9D672B4789B}</t>
  </si>
  <si>
    <t>{2BBCCF15-B1CC-EF9A-ABDE-3A5CC9DC5BAF}</t>
  </si>
  <si>
    <t>{24577DB4-1BA1-191D-9EF1-13BAEF3DAB4B}</t>
  </si>
  <si>
    <t>{DDE6A5EF-5D98-1A25-A277-673833696FA8}</t>
  </si>
  <si>
    <t>{C5296BBE-E241-E919-A2D3-2AE010205AEE}</t>
  </si>
  <si>
    <t>{37B1636C-564C-79E3-89F3-3409D2117136}</t>
  </si>
  <si>
    <t>{804DB2FF-D64B-AFFB-8668-85AC07DDA7B8}</t>
  </si>
  <si>
    <t>{3B7F4BA1-0EFE-6049-85B4-E5F2EA27D39C}</t>
  </si>
  <si>
    <t>{A8E8D5A8-2BF6-8F06-A1B5-6622188CF8FC}</t>
  </si>
  <si>
    <t>{50576410-9AF2-135A-B8FE-DE56CECFDA1F}</t>
  </si>
  <si>
    <t>{715DEA2E-E793-CD6E-A63E-22B6897F7EEE}</t>
  </si>
  <si>
    <t>{A79C3FDD-6D8A-B56B-A8E7-246BA45DAAD3}</t>
  </si>
  <si>
    <t>{3FC33686-8C78-AD79-99E8-CB8C9CEA61D4}</t>
  </si>
  <si>
    <t>{7682C33F-9DEC-9BB0-87D2-1B54BDE7873B}</t>
  </si>
  <si>
    <t>{F77AEA23-2EA8-7469-AE45-C8E97613F2E1}</t>
  </si>
  <si>
    <t>{2F5C7178-7C5B-1A9C-BBE2-E67541EEA65B}</t>
  </si>
  <si>
    <t>{3BB86B48-1398-5473-AA79-5A2F7A4A8687}</t>
  </si>
  <si>
    <t>{B85F8EBB-5F1C-3534-A88B-E90280986999}</t>
  </si>
  <si>
    <t>{12B2DE1A-8D7A-92E9-B1B9-A854DDA742BB}</t>
  </si>
  <si>
    <t>{A4A0316E-4963-5ECB-91C4-693ED018F527}</t>
  </si>
  <si>
    <t>{CCC977EE-D175-7202-B46A-03DAD38B77E4}</t>
  </si>
  <si>
    <t>{17A1A9A4-A072-CDA6-991D-7A5055B29D49}</t>
  </si>
  <si>
    <t>{B11599E7-33EA-37F1-AA9E-A2D7B03C5C52}</t>
  </si>
  <si>
    <t>{46964DC1-B69E-A418-B68D-7E9952AA8844}</t>
  </si>
  <si>
    <t>{03E67979-C62E-2728-B79A-C6BDA7CD243A}</t>
  </si>
  <si>
    <t>{74A53218-BF1C-5637-9B76-9C5E1C45F74C}</t>
  </si>
  <si>
    <t>{E5834AB8-FE37-659D-ADB2-B593FDB313B2}</t>
  </si>
  <si>
    <t>{E421B89F-E11F-1864-BC1D-26A4C7B75E94}</t>
  </si>
  <si>
    <t>{BD3E51E8-E276-45B4-B339-B3B9E6118C3B}</t>
  </si>
  <si>
    <t>{DC4C17C9-7DEC-EEC6-ADA7-60FDB652A381}</t>
  </si>
  <si>
    <t>{BE1CD16D-E221-0AB1-8A45-F376B53BA6DC}</t>
  </si>
  <si>
    <t>{A04D82DA-BAC6-6CAE-9486-7E6E3E5C5946}</t>
  </si>
  <si>
    <t>{1C811E5B-447B-EAD7-A728-C9ED9F56A2F7}</t>
  </si>
  <si>
    <t>{62775BF7-EAE2-8663-A2CE-B64C54D89418}</t>
  </si>
  <si>
    <t>{1CB14DF6-2BC9-376A-9E27-5973D8A5E4C1}</t>
  </si>
  <si>
    <t>{780EB872-53A2-B117-BBB5-79CA895BA73A}</t>
  </si>
  <si>
    <t>{E1EFA293-CD4D-1780-8466-E95AB48B928D}</t>
  </si>
  <si>
    <t>{F536FC81-173C-2E0E-A6BD-CD4BE4D8B8E2}</t>
  </si>
  <si>
    <t>{FF719E74-8C3D-DC9A-AC59-DAA7761FFE80}</t>
  </si>
  <si>
    <t>{5C525C86-8AC3-157D-B4DB-06D5C7C33971}</t>
  </si>
  <si>
    <t>{6A793ACE-8DCD-BBBE-9A14-43DE53A34DED}</t>
  </si>
  <si>
    <t>{A4970C86-E2BB-B6A8-BB74-67DB6651301D}</t>
  </si>
  <si>
    <t>{774CB7D6-1440-0951-A3DA-76148E8BC409}</t>
  </si>
  <si>
    <t>{4E494EE6-7139-68D2-8DC9-448207C5FFEA}</t>
  </si>
  <si>
    <t>{682E89EE-740A-D884-A901-A78B5CCCB618}</t>
  </si>
  <si>
    <t>{619C69E9-7B71-5E50-A121-B22BDC53DB7B}</t>
  </si>
  <si>
    <t>{8343C53C-D22F-AD9D-A2BA-3A89F2D9564D}</t>
  </si>
  <si>
    <t>{4DC4AFC3-15B5-CB55-A89E-14ED3A3F19B5}</t>
  </si>
  <si>
    <t>{FBDECDE3-82E4-8CC1-A15C-4451C2E6E9FC}</t>
  </si>
  <si>
    <t>{292434C7-A36B-E616-A896-9E1B35BECB2C}</t>
  </si>
  <si>
    <t>{2445B877-C7AC-DA61-8A0A-1836E047A46B}</t>
  </si>
  <si>
    <t>{58E25D1B-6987-2FD7-A44B-86EA402367D3}</t>
  </si>
  <si>
    <t>{23AAE8DC-D69B-B993-9208-EB5EA102D9BC}</t>
  </si>
  <si>
    <t>{0E505D02-8A8B-8CDB-BFE2-2DAC8093FE2E}</t>
  </si>
  <si>
    <t>{5A639296-E3F6-8EB9-AB99-111C4987BD44}</t>
  </si>
  <si>
    <t>{719379B1-6B9D-7367-A0BE-A9975871E833}</t>
  </si>
  <si>
    <t>{DF92E8B9-5201-6DFA-BA13-CC840B1E8435}</t>
  </si>
  <si>
    <t>{E21EE4A9-21E1-34AE-A816-5EEDCDF17664}</t>
  </si>
  <si>
    <t>{159B4199-46FD-AA99-B588-331A1CD983D6}</t>
  </si>
  <si>
    <t>{A6E7E3D2-1DC9-D5E5-9C2A-6FE44457BDD5}</t>
  </si>
  <si>
    <t>{21A4CE7A-0423-99D9-9C6C-B8D3C12CFB79}</t>
  </si>
  <si>
    <t>{E171C8AC-758A-CA8F-9211-21DE0EC822EB}</t>
  </si>
  <si>
    <t>{55EFD591-CEB3-6E0F-B7D5-7E315B2B2453}</t>
  </si>
  <si>
    <t>{E8DFCA5F-7D4A-4892-9A4C-B7E233A7D6C9}</t>
  </si>
  <si>
    <t>{F6C29A21-DCE2-4D5E-A726-CC59012B3E97}</t>
  </si>
  <si>
    <t>{ED662A2C-696A-626F-ABE3-8571232811B5}</t>
  </si>
  <si>
    <t>{496E507C-8F24-8AFB-B373-D58F156F718A}</t>
  </si>
  <si>
    <t>{465A1E49-8CF1-9A3C-9956-B09F14712301}</t>
  </si>
  <si>
    <t>{610A4BBA-EC8E-784A-AB3E-0BF8AB2C2D60}</t>
  </si>
  <si>
    <t>{16EECAF9-1B6F-184D-96AB-9BB249E343D1}</t>
  </si>
  <si>
    <t>{A3D9A13D-6654-4D7E-A67E-64F63995898C}</t>
  </si>
  <si>
    <t>{A279A29F-5AEC-FDD5-B837-5AEDD7B3B489}</t>
  </si>
  <si>
    <t>{615EB339-33C8-2CBB-A896-54CEC11DD813}</t>
  </si>
  <si>
    <t>{4C2BD842-7CA9-AE49-924C-43944336B94F}</t>
  </si>
  <si>
    <t>{A18ED7E2-8431-7877-83CA-1D96B8CB5D58}</t>
  </si>
  <si>
    <t>{2A3AA352-C71C-6F9C-A8E0-97EB9E7E9855}</t>
  </si>
  <si>
    <t>{E5BE219B-A0C0-57C4-9D5D-C6BE52F15E8F}</t>
  </si>
  <si>
    <t>{7EDA44E6-8C39-5534-9EA5-9C374EE374E0}</t>
  </si>
  <si>
    <t>{4440E38A-C9DA-2B06-9975-D16DB2E3EEDD}</t>
  </si>
  <si>
    <t>{AF7F0271-E263-B253-A98F-769A58B4A163}</t>
  </si>
  <si>
    <t>{0E4974E3-4484-1A52-AB74-62D65CD681B7}</t>
  </si>
  <si>
    <t>{CE3D2D17-4BEE-EA3C-BCD4-886A2D2872E3}</t>
  </si>
  <si>
    <t>{6B1CE507-4532-572B-A78F-BD5D361C4A4E}</t>
  </si>
  <si>
    <t>{4168CD0C-BCFE-2427-9BF6-F7D9E4630CC3}</t>
  </si>
  <si>
    <t>{BCDF9C2D-1EF6-4577-82EA-2826B3BB8EB8}</t>
  </si>
  <si>
    <t>{3A335585-A9D8-9144-AA0A-164CFFC7A438}</t>
  </si>
  <si>
    <t>{27E5CD79-E746-19B7-AED9-C47626376269}</t>
  </si>
  <si>
    <t>{E0D4E8E4-45C0-85E9-BD45-29D8838A9C65}</t>
  </si>
  <si>
    <t>{E091AB4D-2136-F822-92BF-F79E94933875}</t>
  </si>
  <si>
    <t>{A4BCDA7E-C608-4669-B9E8-45C1C4E02ABF}</t>
  </si>
  <si>
    <t>{69F87ACE-C108-44D9-9F92-E5B67143465E}</t>
  </si>
  <si>
    <t>{ABF36157-8DC6-E6C9-816A-DC78153B716A}</t>
  </si>
  <si>
    <t>{B76D8F42-5912-3243-9AD4-F13FEF6BBE1B}</t>
  </si>
  <si>
    <t>{2AD9CDC4-A16D-DB7D-99BD-26048B82D499}</t>
  </si>
  <si>
    <t>{4E162E09-D187-F692-88A9-4F3E4550D50D}</t>
  </si>
  <si>
    <t>{74A55628-6412-58A8-9557-43B87A469891}</t>
  </si>
  <si>
    <t>{24465A39-B9AC-D4FA-8C57-14E8A635E06B}</t>
  </si>
  <si>
    <t>{BC992E86-2B17-81AF-996A-98D836ADD1A6}</t>
  </si>
  <si>
    <t>{AA409737-27C4-31C1-9A21-A4B0755E3188}</t>
  </si>
  <si>
    <t>{59EA9A54-1983-B996-8A2B-4AA8D2DAE31A}</t>
  </si>
  <si>
    <t>{15491A16-5E03-2E48-A63A-52DAD7E1ED86}</t>
  </si>
  <si>
    <t>{6CECDCA5-54D7-35D0-9ADE-AC6CC3321314}</t>
  </si>
  <si>
    <t>{AA95E63A-85BD-E386-A5D8-4289205E58CB}</t>
  </si>
  <si>
    <t>{4AD34BED-5D48-2A92-80C7-E4593CE783D6}</t>
  </si>
  <si>
    <t>{9B6890D7-1C18-D10C-896D-A8E484ACA67B}</t>
  </si>
  <si>
    <t>{28D3E940-4BEB-DA1E-AD3A-6392634F97B5}</t>
  </si>
  <si>
    <t>{3EF53B31-3965-2CD1-A8FD-E96B464F3BDA}</t>
  </si>
  <si>
    <t>{395F4AE2-5124-9A8B-965A-3F9A897D65E4}</t>
  </si>
  <si>
    <t>{A6920B8C-10D9-1A57-95EE-39359A6A2B3B}</t>
  </si>
  <si>
    <t>{D26C6437-C236-8E5B-A06C-BB76D5C651B8}</t>
  </si>
  <si>
    <t>{4871561C-04C9-DDA3-A473-BB76C642CAB3}</t>
  </si>
  <si>
    <t>{456EA854-0355-FB94-8DB4-2C7BB97D8C54}</t>
  </si>
  <si>
    <t>{56D75D26-4A69-CB38-99C0-C4901C196BA5}</t>
  </si>
  <si>
    <t>{B88A4B9B-27B5-3497-A476-A6EB5AB75DFD}</t>
  </si>
  <si>
    <t>{E61856DC-06EB-271A-9948-A7B8C1253556}</t>
  </si>
  <si>
    <t>{6D227332-64AB-6BAA-86E6-AB1CDCE6E7F7}</t>
  </si>
  <si>
    <t>{8B488593-9C95-159E-8710-882318BA68F9}</t>
  </si>
  <si>
    <t>{AA4A725A-1B7A-D8E1-B857-4222A3319D85}</t>
  </si>
  <si>
    <t>{39CA3C90-3FBA-D8E9-B76C-BB23371A5BC3}</t>
  </si>
  <si>
    <t>{93689B6B-7346-DBBF-9FFE-CC5EF2D885EC}</t>
  </si>
  <si>
    <t>{44C49205-249E-C67C-ADA0-76DD705B2118}</t>
  </si>
  <si>
    <t>{9A9E1587-BE64-8B59-AE10-8EE70D23125F}</t>
  </si>
  <si>
    <t>{0188F938-9E57-126D-9DEF-EBA618E13DFB}</t>
  </si>
  <si>
    <t>{D5422212-3217-4BD3-B9DE-9E311A446723}</t>
  </si>
  <si>
    <t>{936B855B-D446-0EE1-9C9E-7EB152EEA5D1}</t>
  </si>
  <si>
    <t>{A686162F-1184-40BF-A4A0-6E6D4B80DA7B}</t>
  </si>
  <si>
    <t>{6D719AB5-3591-C368-9DC2-446164B8CBFC}</t>
  </si>
  <si>
    <t>{34BE1624-AE2D-BB14-B4A6-13C306398D9C}</t>
  </si>
  <si>
    <t>{861D6D87-C9AA-C0EA-A4DD-90CC9F83E584}</t>
  </si>
  <si>
    <t>{C0107634-21E8-E424-BB17-D0957C65D6DA}</t>
  </si>
  <si>
    <t>{5E752326-F397-1BD9-96F4-B6452A8235B9}</t>
  </si>
  <si>
    <t>{9FCE6893-CB59-2B44-8F45-1906E487E768}</t>
  </si>
  <si>
    <t>{0DDB1CA6-E6CC-087A-A57A-DB005718E1E1}</t>
  </si>
  <si>
    <t>{E63D3395-D193-9797-A355-F36BA0C4268B}</t>
  </si>
  <si>
    <t>{D585807B-E75C-DBE1-8785-53415B5B6B50}</t>
  </si>
  <si>
    <t>{1872187E-96D9-9A82-ABAB-C1E9C56F9577}</t>
  </si>
  <si>
    <t>{1AB5A1B9-499B-C882-AE77-416C799FB829}</t>
  </si>
  <si>
    <t>{39EE4D73-4E62-5A28-AC7B-B8D3B69CA97E}</t>
  </si>
  <si>
    <t>{E1B0C4B4-22CD-148E-A176-0975F7174CA1}</t>
  </si>
  <si>
    <t>{9CB826C6-2F8F-0ACE-A9F8-1A7C98A076D7}</t>
  </si>
  <si>
    <t>{ABB92BB1-B437-112E-91B4-C1E117174B2B}</t>
  </si>
  <si>
    <t>{8843C6AC-6B76-0DA8-A678-1EFABFDE61B4}</t>
  </si>
  <si>
    <t>{80F6ECD2-740C-D493-83A6-D9D21DC4EACB}</t>
  </si>
  <si>
    <t>{3E93827A-587A-7919-A72D-06A06E7AAB7A}</t>
  </si>
  <si>
    <t>{D2C97B9C-7571-C142-8C7F-799D2F818BE7}</t>
  </si>
  <si>
    <t>{D52BAD53-38B1-B146-904C-17B2BBA97B4C}</t>
  </si>
  <si>
    <t>{B557FBF4-0CE9-2B4D-9E45-D4579F7353B2}</t>
  </si>
  <si>
    <t>{DD106B9A-4F9B-E862-9529-948418BD156E}</t>
  </si>
  <si>
    <t>{9CE5B15D-5D88-18EB-907A-4C6393EC867D}</t>
  </si>
  <si>
    <t>{5EA6E265-B340-63D2-9BE8-B13AAADDBA26}</t>
  </si>
  <si>
    <t>{8ED5E1EA-BB83-DB7E-9333-E7148C227861}</t>
  </si>
  <si>
    <t>{99219327-D5F2-66C9-85EC-C318B56AB296}</t>
  </si>
  <si>
    <t>{DC4BCC12-6B4C-D82B-ACC4-297081585CCE}</t>
  </si>
  <si>
    <t>{D4C484D4-DBF4-268C-A77B-FD537B9A4D33}</t>
  </si>
  <si>
    <t>{DC6CABD6-A2D9-2336-9181-35D9E3C368EB}</t>
  </si>
  <si>
    <t>{62C52810-2A8C-D53E-85A7-944D4491A320}</t>
  </si>
  <si>
    <t>{B29CCEAA-A2AD-20D2-A38D-3F95E9B6DFEA}</t>
  </si>
  <si>
    <t>{677694CE-C4EE-D835-84C5-DB1B40C21492}</t>
  </si>
  <si>
    <t>{C0106BA5-CEED-E363-B62E-8CD7C5651530}</t>
  </si>
  <si>
    <t>{471C1A65-2D6D-53A3-A639-1712C541C7EC}</t>
  </si>
  <si>
    <t>{3B1AA628-2DDC-DE2E-9196-60E4BC153DD0}</t>
  </si>
  <si>
    <t>{17CBE216-5B2D-8AEC-B207-6B8517722E43}</t>
  </si>
  <si>
    <t>{48DEE258-13BF-3937-952A-0D0D13087D4E}</t>
  </si>
  <si>
    <t>{29E66B26-C163-C225-9883-2B974A793FFA}</t>
  </si>
  <si>
    <t>{39A36389-C1C9-36E1-88FE-AA6A0B653890}</t>
  </si>
  <si>
    <t>{C4A3BCC9-9182-4CA2-8010-8C9DB28B6C46}</t>
  </si>
  <si>
    <t>{45B95DF0-9D4E-F881-AC76-985CCA8DA217}</t>
  </si>
  <si>
    <t>{28652A44-22AE-4FA6-9BC3-D2CCA21BEB5B}</t>
  </si>
  <si>
    <t>{CC5606DF-AB63-E54A-A8B6-2D18A4B60E1A}</t>
  </si>
  <si>
    <t>{8C3ED6E9-962B-FE76-AEF0-50585E2DEE7C}</t>
  </si>
  <si>
    <t>{D6AEAF8B-4E7A-4F61-BD22-6DC3EC1392BB}</t>
  </si>
  <si>
    <t>{346636DE-322E-BD45-AEDB-3A93FB27CBEE}</t>
  </si>
  <si>
    <t>{E5158E29-ABB9-4B29-B1DC-ABDFD8F9915E}</t>
  </si>
  <si>
    <t>{634D6D76-39FB-B048-9FB7-B5B2DD4AC505}</t>
  </si>
  <si>
    <t>{1CBED7EC-2774-1DC8-A62B-4C729A9A4D28}</t>
  </si>
  <si>
    <t>{5D1AA1D5-E1D5-3AD2-A4CA-251949BB0FD4}</t>
  </si>
  <si>
    <t>{92E0DD48-E4DD-1A8F-B343-53CE673CDD6D}</t>
  </si>
  <si>
    <t>{56F0536E-8B1F-7228-A056-BCCC61CFCECE}</t>
  </si>
  <si>
    <t>{C7DBE551-462A-64B5-A886-45499213B551}</t>
  </si>
  <si>
    <t>{83528847-5ECF-B87D-A891-B13F88B9771B}</t>
  </si>
  <si>
    <t>{D3D5225A-529E-518B-BC18-34E67162E746}</t>
  </si>
  <si>
    <t>{464595B3-9C59-3317-B2CC-6587D6CD2CEB}</t>
  </si>
  <si>
    <t>{2723D899-8B8E-3338-844E-6739258DE953}</t>
  </si>
  <si>
    <t>{C52DCD16-7BE0-3527-BE3E-FE16AB412295}</t>
  </si>
  <si>
    <t>{B9E64B52-E72D-2EFE-A04C-2F46E599CCDA}</t>
  </si>
  <si>
    <t>{533E4675-5CD8-E4E4-A41A-B0E23D46BD5A}</t>
  </si>
  <si>
    <t>{FC85A1B7-E8A0-7832-A757-A35213E8D810}</t>
  </si>
  <si>
    <t>{249B6242-5656-A2C0-A6A4-DD8DC1321261}</t>
  </si>
  <si>
    <t>{25134B3D-B36A-7507-9CB1-35AEC4C15E48}</t>
  </si>
  <si>
    <t>{6CAA55A2-BB9C-A5EF-A73E-ACFD884783FC}</t>
  </si>
  <si>
    <t>{66E360D8-9C8E-46B2-A4BE-19926B5583A7}</t>
  </si>
  <si>
    <t>{8F9D53D9-C1E1-3E86-ADF0-5EA5C9AB4560}</t>
  </si>
  <si>
    <t>{155A32FD-B653-4396-A194-644E2DEAAB70}</t>
  </si>
  <si>
    <t>{92B9B14B-C986-65E9-8B3B-3AB8C6A29BE0}</t>
  </si>
  <si>
    <t>{658CE5CE-762B-9CC8-A985-880A4EB3FAF8}</t>
  </si>
  <si>
    <t>{E843B2ED-09B1-AB5B-B624-726CC49EBBC1}</t>
  </si>
  <si>
    <t>{A9ADEDA1-E01A-98AB-AEB7-BC18E305B473}</t>
  </si>
  <si>
    <t>{D57C8B32-96B5-36E1-B11E-5A151796E836}</t>
  </si>
  <si>
    <t>{F8216FB8-7764-6964-A79B-329B8D133C24}</t>
  </si>
  <si>
    <t>{7D8B7F6D-E2B7-382E-9F2E-37D5B2FB7664}</t>
  </si>
  <si>
    <t>{B32B9E49-517D-6547-A548-3EF93211983E}</t>
  </si>
  <si>
    <t>{25B3B394-2129-E617-B6B9-3C113AF389BE}</t>
  </si>
  <si>
    <t>{20D1B087-BF6B-BE87-9D12-F56536533B09}</t>
  </si>
  <si>
    <t>{10579A3A-7802-A4E0-9902-8DFD93D16559}</t>
  </si>
  <si>
    <t>{62A526C6-D89F-BA79-A53A-CA13DC2D39C6}</t>
  </si>
  <si>
    <t>{829B4863-4BB4-A62B-9C4B-90CD41D95D89}</t>
  </si>
  <si>
    <t>{CCBCF64A-2E2E-8C31-ADD6-D3465AA5D6B9}</t>
  </si>
  <si>
    <t>{BEB61373-BD82-31CF-A4BB-87B666319781}</t>
  </si>
  <si>
    <t>{A55A8337-A66D-8722-9C6A-8154E22C8527}</t>
  </si>
  <si>
    <t>{EB183CAE-2493-764E-B4A5-A62A59397596}</t>
  </si>
  <si>
    <t>{2EA312E1-B491-D160-861A-E961E8E85B34}</t>
  </si>
  <si>
    <t>{7BC8E928-B238-BCBD-904C-313E3C092C0B}</t>
  </si>
  <si>
    <t>{7D1AC69C-9B0A-DC50-ADFA-51BE822C9D43}</t>
  </si>
  <si>
    <t>{72288D46-BBA7-3670-BCD5-5C2745F3C205}</t>
  </si>
  <si>
    <t>{E5B4147C-80CE-BD36-978D-1A93E22C9D79}</t>
  </si>
  <si>
    <t>{446D3D4A-6523-48AA-8CA4-7D48D65BC7C7}</t>
  </si>
  <si>
    <t>{CAD6FEC6-B753-A925-B7E9-5A418C2D7129}</t>
  </si>
  <si>
    <t>{15CC4C59-F2E1-F6AF-85ED-A6C5344561A6}</t>
  </si>
  <si>
    <t>{51D2EBEC-83BA-1272-8261-650D66538B88}</t>
  </si>
  <si>
    <t>{2997DFB8-B753-B3A5-9AE4-5B028216C5D6}</t>
  </si>
  <si>
    <t>{BBCC0DF4-1959-0D60-8A38-7D0BE31011D9}</t>
  </si>
  <si>
    <t>{A51359C9-E77F-C5ED-AEDC-A12315F1459A}</t>
  </si>
  <si>
    <t>{511AA841-AD54-DE44-B593-C98056894552}</t>
  </si>
  <si>
    <t>{0B73DFA2-C7A8-4EAD-A80B-DB6B214A0637}</t>
  </si>
  <si>
    <t>{42DEE216-931D-D942-B6C6-ABEEC3F46C54}</t>
  </si>
  <si>
    <t>{62ECC4A6-8B33-8439-A993-3D21D9366CD1}</t>
  </si>
  <si>
    <t>{D56D4C89-1DBA-339C-9124-574BAFA2BAF5}</t>
  </si>
  <si>
    <t>{0AD34CF8-8744-C9B5-A7E9-FC8693F88BDA}</t>
  </si>
  <si>
    <t>{5DFBBB0C-538E-3D99-A9C3-12EA2ED98499}</t>
  </si>
  <si>
    <t>{2B6A9CEE-DE2C-5384-B541-6CCF91E5B769}</t>
  </si>
  <si>
    <t>{EFDCB5B6-96CE-1E8C-A505-0F2E74CC0B63}</t>
  </si>
  <si>
    <t>{16D618AB-E524-55CA-A7BE-C131173F45B1}</t>
  </si>
  <si>
    <t>{ED357BE7-3ABD-1988-872F-832DD5BF67A8}</t>
  </si>
  <si>
    <t>{027AC393-E05B-22DC-91B6-4C1D4A1C5634}</t>
  </si>
  <si>
    <t>{9D5724D7-649F-63E2-B345-D23AA4D7F89B}</t>
  </si>
  <si>
    <t>{3F7B32CA-1329-DFEE-976B-369B7DC042E8}</t>
  </si>
  <si>
    <t>{2388F2B7-58A9-6DFC-ACBB-2D8916870672}</t>
  </si>
  <si>
    <t>{E52E67A5-91B0-E144-9E03-BE1CE7BD3941}</t>
  </si>
  <si>
    <t>{D1FD58DC-592D-4EDC-B9D5-CD6E5EE4B28E}</t>
  </si>
  <si>
    <t>{65B5B966-DE64-7A11-B9D0-3CA7D8E97273}</t>
  </si>
  <si>
    <t>{ECE87D7A-9C42-49E7-ABC6-E31DB2506116}</t>
  </si>
  <si>
    <t>{D5656932-0069-BFA9-9C37-C3AC76C850A1}</t>
  </si>
  <si>
    <t>{A9BD73B6-756A-A26E-A8C3-D3BB73F1465B}</t>
  </si>
  <si>
    <t>{A782AD5D-59E4-F441-8B3B-D662258CF73E}</t>
  </si>
  <si>
    <t>{4B73BE12-18A8-AC78-A321-C1BAC82A8784}</t>
  </si>
  <si>
    <t>{E240B91B-2E38-8D2C-BA32-89FCF86BBA52}</t>
  </si>
  <si>
    <t>{068A7394-C853-8C67-9011-1240030176D3}</t>
  </si>
  <si>
    <t>{E6E3E1A2-8399-8E70-9E6E-21BD5599BF4D}</t>
  </si>
  <si>
    <t>{2E19E69E-CABC-8780-93DA-C99F59D669AC}</t>
  </si>
  <si>
    <t>{0BBD7762-DB5C-5B9E-AA15-E1EC7D785946}</t>
  </si>
  <si>
    <t>{E8726956-5209-D0F6-B1BE-5AEC0DF17334}</t>
  </si>
  <si>
    <t>{53E69172-6B84-18BD-9268-1CCA872EBB9F}</t>
  </si>
  <si>
    <t>{97CA030E-A38D-DA1D-8CE3-EB9C559317AE}</t>
  </si>
  <si>
    <t>{32CE9325-5796-292F-BABE-DA8CC5FE4B8C}</t>
  </si>
  <si>
    <t>{7E7525FC-037D-BA1A-9AAB-CDC274E24B51}</t>
  </si>
  <si>
    <t>{CB8CAFAE-F3B4-A218-975A-9B769C3D0B43}</t>
  </si>
  <si>
    <t>{A497F563-A31C-B532-9D5B-37C2BC42626C}</t>
  </si>
  <si>
    <t>{65631B44-8224-E7BD-9B5F-85CC20FE6115}</t>
  </si>
  <si>
    <t>{8A93C787-E99E-2DB6-9C07-6AC054D5CE37}</t>
  </si>
  <si>
    <t>{51B71B47-4819-3C63-AC13-CBC3A5A68F28}</t>
  </si>
  <si>
    <t>{468ECEAC-EA47-27DC-A813-9C109EE187F4}</t>
  </si>
  <si>
    <t>{B5ABE3DE-6BD8-B54A-8DB8-B2BD7D77BAD1}</t>
  </si>
  <si>
    <t>{2ACC5EF6-087C-F8D7-97A2-21E6AFC91EE7}</t>
  </si>
  <si>
    <t>{E484D64C-3DA4-C5BA-9393-9DD1AF975751}</t>
  </si>
  <si>
    <t>{6C828CC9-6741-F21C-AC29-2C96DB927955}</t>
  </si>
  <si>
    <t>{228628C6-E3C2-82E6-90E7-915EAD6968ED}</t>
  </si>
  <si>
    <t>{5F12BC6A-4C08-6A9F-BBBC-E24465AE1A62}</t>
  </si>
  <si>
    <t>{83E51DAE-D184-5E21-9A0A-018D9D1353DB}</t>
  </si>
  <si>
    <t>{28A121DB-0BE7-64B4-A890-C54493342662}</t>
  </si>
  <si>
    <t>{8BE5CA39-3A01-6F9F-A41E-2291C1C5595D}</t>
  </si>
  <si>
    <t>{2972FFA2-C851-44CD-9817-EBBAA686D2A7}</t>
  </si>
  <si>
    <t>{4EE9938C-3389-E896-A259-17DB7DE79298}</t>
  </si>
  <si>
    <t>{78DA9BD2-C76A-4E01-9D65-981BC5C88F58}</t>
  </si>
  <si>
    <t>{12F6CBEA-2064-3C57-980C-4483E7BA7EFF}</t>
  </si>
  <si>
    <t>{78FD28DD-7B57-A692-ADC0-0F69425E65A7}</t>
  </si>
  <si>
    <t>{187187B6-35C4-8119-9A6E-CED9515425A7}</t>
  </si>
  <si>
    <t>{5D2FEBCB-D98B-A0C5-BB8A-750A625CA508}</t>
  </si>
  <si>
    <t>{95AB3926-B51D-191D-9DC3-F815E018D8E4}</t>
  </si>
  <si>
    <t>{5B9437EE-552B-80EC-BBD8-4D315827A481}</t>
  </si>
  <si>
    <t>{EDABD86D-E554-198A-846C-2778173BEBF8}</t>
  </si>
  <si>
    <t>{B780219A-126A-892E-930E-8B2279D39574}</t>
  </si>
  <si>
    <t>{45D4E6BE-18EC-D5C2-A36F-6E57EBE0852A}</t>
  </si>
  <si>
    <t>{C4462BF3-559C-E2BD-B341-9521D9D3AE25}</t>
  </si>
  <si>
    <t>{D0799770-5419-A21A-9E31-13C6B17BF69C}</t>
  </si>
  <si>
    <t>{B61B4C5D-72E5-EBFE-92D2-AC72EC6A42B9}</t>
  </si>
  <si>
    <t>{E2BF1FB4-1AF0-B295-9AE4-673ADA3175A3}</t>
  </si>
  <si>
    <t>{D114D6EC-9BCA-DA25-A307-1648D69E7583}</t>
  </si>
  <si>
    <t>{CFDAA4EE-72F4-4AA8-B9DC-AFC56C454582}</t>
  </si>
  <si>
    <t>{59A34DE5-184E-D465-9A15-F7D9D9D3AAC8}</t>
  </si>
  <si>
    <t>{BB2E9735-BB49-8E76-924F-11BCBBFA997E}</t>
  </si>
  <si>
    <t>{63FC96B9-09A6-4B13-9B2D-A2884C5C17BC}</t>
  </si>
  <si>
    <t>{DBCE2ECA-4D24-D244-B650-DD65FA87C7BA}</t>
  </si>
  <si>
    <t>{72552580-C545-4552-8B97-6A79425DDE92}</t>
  </si>
  <si>
    <t>{83217D03-2BC8-6A56-AA63-5CF18E4E128B}</t>
  </si>
  <si>
    <t>{99F12C7B-AE5E-2577-AD94-66F12E0B55AE}</t>
  </si>
  <si>
    <t>{F567E712-B989-7AEE-83BA-AEA48C549D35}</t>
  </si>
  <si>
    <t>{2E23D2E0-C918-3EC5-A678-F84315B9CE36}</t>
  </si>
  <si>
    <t>{76C6B14C-3A8B-4644-937C-39D446FBBDEB}</t>
  </si>
  <si>
    <t>{55118822-79A5-9672-8868-45926AAB6F7C}</t>
  </si>
  <si>
    <t>{3A922DC6-E324-1298-A0EC-21A4F189A7E2}</t>
  </si>
  <si>
    <t>{610C7454-E489-9ECE-88A9-A13353257A95}</t>
  </si>
  <si>
    <t>{660E62E3-0885-223F-9D5E-B868EF31AD9D}</t>
  </si>
  <si>
    <t>{964BDABB-7BC8-7EF2-8B8D-4D5B225C35F4}</t>
  </si>
  <si>
    <t>{6C51B2D7-CCE4-A95E-9EF6-45446737F502}</t>
  </si>
  <si>
    <t>{48F1FC9C-55B7-875E-9449-724C1B74D3CD}</t>
  </si>
  <si>
    <t>{73DB71F6-74B3-ED3A-9817-D99C9CD1D282}</t>
  </si>
  <si>
    <t>{7B81123A-A599-EE19-8711-614C54EEB756}</t>
  </si>
  <si>
    <t>{BCB3B364-5408-4115-ADD6-EA85B2508753}</t>
  </si>
  <si>
    <t>{93115BC9-DDA3-E865-9838-6D8E3FC316C1}</t>
  </si>
  <si>
    <t>{8C4ADD75-9F27-C833-B4A7-AC612BF949B9}</t>
  </si>
  <si>
    <t>{E5E22E9D-1527-D7A6-ACD4-AC56E2731463}</t>
  </si>
  <si>
    <t>{28A7135C-9A43-D8D8-8D9E-53760DF15CE7}</t>
  </si>
  <si>
    <t>{944B9FDA-9D4B-D002-9677-73E8CD24058E}</t>
  </si>
  <si>
    <t>{B34DA850-79B1-A449-B01E-21E6AD9BF442}</t>
  </si>
  <si>
    <t>{E46E12D5-AB63-47BA-9916-139809182D59}</t>
  </si>
  <si>
    <t>{9240C1A2-80C3-7EAA-AE3D-4C174D1B65DD}</t>
  </si>
  <si>
    <t>{2982B9D0-83A2-4024-BB15-A28AC766B116}</t>
  </si>
  <si>
    <t>{E7D4C197-029E-8E5E-8D5D-272B22A6E41D}</t>
  </si>
  <si>
    <t>{77E7EA11-695B-3E64-A097-93F38B8EF3FA}</t>
  </si>
  <si>
    <t>{176BEC64-2488-268B-B1A4-E75870A0B316}</t>
  </si>
  <si>
    <t>{33E3C9C9-91B5-37CD-9A02-0A454BA93768}</t>
  </si>
  <si>
    <t>{471D675B-49B3-6973-AB74-C0E18A4B262B}</t>
  </si>
  <si>
    <t>{90AA9930-6D12-AE94-AF88-3C8579178475}</t>
  </si>
  <si>
    <t>{AA3B6592-7772-BC6A-93E2-253A85BC5381}</t>
  </si>
  <si>
    <t>{D260AE98-E485-A71C-A35E-7C283AED6A75}</t>
  </si>
  <si>
    <t>{94EA4B7B-210B-54A5-9A61-2A77D5499D7B}</t>
  </si>
  <si>
    <t>{4D693D44-8875-965A-A7B9-0041C281D1BB}</t>
  </si>
  <si>
    <t>{598D4C2B-8992-6357-8616-04CC9C44284D}</t>
  </si>
  <si>
    <t>{26E87A5A-7E13-9EC2-B30A-19338424596B}</t>
  </si>
  <si>
    <t>{1D5A9CF7-C589-3DC5-AA36-169D22C1482D}</t>
  </si>
  <si>
    <t>{8F43A83C-DA95-0597-9858-ED24A4EBF9BB}</t>
  </si>
  <si>
    <t>{16738123-3907-0953-8A13-841E9734415D}</t>
  </si>
  <si>
    <t>{ED9B1BF1-205E-1D1E-AC06-CF66584A141C}</t>
  </si>
  <si>
    <t>{855D4CE1-194D-1814-8AD2-946452C14612}</t>
  </si>
  <si>
    <t>{66480819-6373-FC6A-8247-E43FE257CD95}</t>
  </si>
  <si>
    <t>{CE1C2485-9991-AE5C-9FD7-97E185AC9CAE}</t>
  </si>
  <si>
    <t>{4B6A938B-0857-05D1-AE61-90C297738988}</t>
  </si>
  <si>
    <t>{28E45A45-1C46-E251-AC65-C3DA753A7859}</t>
  </si>
  <si>
    <t>{C2583ECA-231E-6BB4-A585-15639BB46D39}</t>
  </si>
  <si>
    <t>{A5382455-B771-4554-9592-6B7465AF3C43}</t>
  </si>
  <si>
    <t>{3D45100B-170D-7449-891A-9956428DBBCD}</t>
  </si>
  <si>
    <t>{B82DC607-BD75-DB9B-BEB0-94029A2DEEC2}</t>
  </si>
  <si>
    <t>{B2745A71-1967-6294-A033-60BFCE23B998}</t>
  </si>
  <si>
    <t>{97E88380-7486-EA6A-9B14-C2B7481B0139}</t>
  </si>
  <si>
    <t>{A43A536E-5C71-6A28-AD24-ADF366A8B9CD}</t>
  </si>
  <si>
    <t>{76EB9E35-2ED8-B5E5-91E2-17C9A38AA89D}</t>
  </si>
  <si>
    <t>{47BB5B1A-366D-D11A-A420-C5446C63D1B2}</t>
  </si>
  <si>
    <t>{974B4E28-E1C0-908F-937D-C99B0EE12852}</t>
  </si>
  <si>
    <t>{B04B7BA6-C991-D88D-A98C-EAD7E6B57398}</t>
  </si>
  <si>
    <t>{3F5CC6BE-3D81-AE5D-85FB-2C419E61A6AB}</t>
  </si>
  <si>
    <t>{521D2388-8A31-C7F6-A27C-53E166B4B5B5}</t>
  </si>
  <si>
    <t>{9342783C-2B4F-35A2-8BAE-642EB74E74DD}</t>
  </si>
  <si>
    <t>{616789D3-7C7E-DE89-AE44-42D4E1B3E94C}</t>
  </si>
  <si>
    <t>{16506AB5-EB6F-88B3-89DB-D3698CCFD71B}</t>
  </si>
  <si>
    <t>{018BD1EA-F5A1-4579-9727-0BC6D9065473}</t>
  </si>
  <si>
    <t>{BCCBE09C-F504-DAC4-84B7-AF535326239A}</t>
  </si>
  <si>
    <t>{86AE7DF3-571A-5D0B-AD5A-C31966B22A9B}</t>
  </si>
  <si>
    <t>{EAD75D27-6973-7137-9E94-3B226D986CBE}</t>
  </si>
  <si>
    <t>{44158442-A7DE-4B72-B632-CDC4C849AEFB}</t>
  </si>
  <si>
    <t>{E3E8D679-8CEE-8F13-9DA6-9C28E267E6AA}</t>
  </si>
  <si>
    <t>{500247F8-5863-4313-94C1-6E6746B227C5}</t>
  </si>
  <si>
    <t>{EA12ADE6-85BB-6AAA-8533-269A32D925A3}</t>
  </si>
  <si>
    <t>{1DB90C7C-8ECA-B902-9D8C-B9F9227EC65D}</t>
  </si>
  <si>
    <t>{25A829B3-B42E-3441-B87D-2CAC73321DEC}</t>
  </si>
  <si>
    <t>{AE7FE7E2-9068-C192-A497-23DD91B4D0B8}</t>
  </si>
  <si>
    <t>{E7DF6B22-6E4A-432B-8CA9-B2A3F8A523DA}</t>
  </si>
  <si>
    <t>{6A796B9B-AE73-AE17-9D46-CE47E6A5A96A}</t>
  </si>
  <si>
    <t>{75FBCA68-AA83-D98D-A41B-4DD2E7767891}</t>
  </si>
  <si>
    <t>{83098CBE-FE2B-B6B6-8CBC-028B66976586}</t>
  </si>
  <si>
    <t>{024188C9-E81D-3BBB-94E7-E17CA2D95354}</t>
  </si>
  <si>
    <t>{5C54A0AF-D4C8-3BB3-965E-0ECD35CC4741}</t>
  </si>
  <si>
    <t>{D1E3C979-5E2D-8DD8-8181-10A75D231777}</t>
  </si>
  <si>
    <t>{0BADF881-94AC-4452-8E31-0952978BA50E}</t>
  </si>
  <si>
    <t>{3845F2CD-2106-2348-8C1C-C0D64E97D72F}</t>
  </si>
  <si>
    <t>{C44ACA97-51EB-31D5-88B6-576CDFF6A2F2}</t>
  </si>
  <si>
    <t>{4A7C46F7-92FC-3231-ADCD-753DB759E9A0}</t>
  </si>
  <si>
    <t>{096D4927-61DA-3883-8814-2C514361A251}</t>
  </si>
  <si>
    <t>{6BCDD94D-1734-1BE5-B619-42E1DDBD903D}</t>
  </si>
  <si>
    <t>{DF5BCA74-F5BB-AD8E-A37D-CA34F411C86D}</t>
  </si>
  <si>
    <t>{C19A01D2-A501-E598-9BF2-8B5404091F2B}</t>
  </si>
  <si>
    <t>{9B4971B1-63C5-B53A-AB37-687858486A7D}</t>
  </si>
  <si>
    <t>{BCF81E29-ADA7-F38E-91DC-65AA6E6E9C9D}</t>
  </si>
  <si>
    <t>{8079A034-CF49-A3CD-8694-5733842BAAA4}</t>
  </si>
  <si>
    <t>{635B3838-565B-990D-AAFD-342A432279D9}</t>
  </si>
  <si>
    <t>{C23F9D30-9D6D-BA79-97B9-CDB8D911ED55}</t>
  </si>
  <si>
    <t>{19C7A263-E241-EB47-AB88-2A15D488DC31}</t>
  </si>
  <si>
    <t>{A5A17BE9-D185-2F82-930A-1E5A8E3958A4}</t>
  </si>
  <si>
    <t>{039FBEEB-B6CA-4C72-89D1-7D9165C427E8}</t>
  </si>
  <si>
    <t>{8D328093-EDC3-374D-ACAA-5D30D5DA3D06}</t>
  </si>
  <si>
    <t>{8428A318-E52E-D3FE-A71A-82214B2A6025}</t>
  </si>
  <si>
    <t>{70051D72-198C-24CD-98CF-DE9AF447B28E}</t>
  </si>
  <si>
    <t>{BF87A31B-C58F-F0F4-B98A-69C88AD0093A}</t>
  </si>
  <si>
    <t>{CE5E58DA-85E6-3B88-B9DB-F7C04C953972}</t>
  </si>
  <si>
    <t>{FA2D1229-9742-C9B4-B474-7ADB9637376C}</t>
  </si>
  <si>
    <t>{CE749500-7833-A1AF-86F4-D913D447D724}</t>
  </si>
  <si>
    <t>{8812F596-9279-A374-BB1B-F78F92652EDF}</t>
  </si>
  <si>
    <t>{A4971616-44B6-B769-B06C-CA982D51F1B8}</t>
  </si>
  <si>
    <t>{8DA6CEA7-E88A-B187-92A5-2537D3BC33D6}</t>
  </si>
  <si>
    <t>{A3FD0262-1DA6-A408-AC78-EDA43E37C973}</t>
  </si>
  <si>
    <t>{6E3FA48E-0EA8-5613-9C74-37079C7398B6}</t>
  </si>
  <si>
    <t>{1EEBAA36-3944-BBC1-AF5B-A789691E84B8}</t>
  </si>
  <si>
    <t>{3ED2E981-0818-B859-90BD-624313BB72A2}</t>
  </si>
  <si>
    <t>{2B9355B8-DAC6-31E6-9C5B-3B6CF43A66AC}</t>
  </si>
  <si>
    <t>{42E1B2E3-3A1D-19AF-8FB5-F82E8AEA35EE}</t>
  </si>
  <si>
    <t>{1D5A254A-558E-47AD-979A-BD9221BDC383}</t>
  </si>
  <si>
    <t>{DB9162D7-C7DB-AE39-9FAD-40EE464405B1}</t>
  </si>
  <si>
    <t>{29547DF2-DDA4-345B-A48D-835D341DDE91}</t>
  </si>
  <si>
    <t>{42353CA3-04A7-CC4B-93CB-6BE76AEB266A}</t>
  </si>
  <si>
    <t>{92D58433-A887-4A22-B838-DED4536DCD28}</t>
  </si>
  <si>
    <t>{A6F3589A-35C4-9528-BF64-C05B5B35CB11}</t>
  </si>
  <si>
    <t>{BB318C21-174E-BF56-A61F-0567D0F2045E}</t>
  </si>
  <si>
    <t>{4D2D06D0-9D86-7EE5-A7BA-81504D655A28}</t>
  </si>
  <si>
    <t>{BA7AB900-323C-C62C-8236-394DEF1E9587}</t>
  </si>
  <si>
    <t>{7CE89BB9-5102-9B15-A003-E25864A0D6B4}</t>
  </si>
  <si>
    <t>{D3186124-6897-B3C7-AFE1-90A9E6D8E4D7}</t>
  </si>
  <si>
    <t>{67983C79-C59B-31AC-9C81-38790349B328}</t>
  </si>
  <si>
    <t>{683BD5C1-E2A0-D9AC-9473-9DDF07A227A1}</t>
  </si>
  <si>
    <t>{51723D44-3C75-8200-A278-A6F56E8425A9}</t>
  </si>
  <si>
    <t>{9E2A3B2B-E1AC-4EDF-9321-551477A09139}</t>
  </si>
  <si>
    <t>{9DB7C27E-BBD5-E363-932D-8132BBA66F7A}</t>
  </si>
  <si>
    <t>{AA08C677-C9C0-65B4-8E2E-2B99893675A5}</t>
  </si>
  <si>
    <t>{51AD3D4C-A61D-8809-94C5-1B535CE2A7D1}</t>
  </si>
  <si>
    <t>{EE38EB07-BE6E-517D-BDB1-349673780947}</t>
  </si>
  <si>
    <t>{C179B4D1-5164-A527-A9A2-8B9B678B5F1F}</t>
  </si>
  <si>
    <t>{82E0AD01-E7AD-6751-B32A-C47C76BB8F63}</t>
  </si>
  <si>
    <t>{5E6D9A90-DEFB-8D12-B7E9-13513DC88D5A}</t>
  </si>
  <si>
    <t>{B56271C7-A5DF-DB82-93A0-3D51D9433C2D}</t>
  </si>
  <si>
    <t>{20BE14AE-9528-66EA-91FE-17B5F5DB74E6}</t>
  </si>
  <si>
    <t>{DDE37A8E-3B48-E264-9085-A587DE4255DB}</t>
  </si>
  <si>
    <t>{79B16661-C61E-7327-BBE5-BCFEF1288727}</t>
  </si>
  <si>
    <t>{3EB7DC7B-C12C-EE3C-90EE-5044BA0E2CC0}</t>
  </si>
  <si>
    <t>{8C97C3E9-9713-28CB-9922-557086A4EB2F}</t>
  </si>
  <si>
    <t>{DD121CE1-A791-F51E-A63E-91BAB1CAD73E}</t>
  </si>
  <si>
    <t>{90A69E9C-6C67-794B-90C8-175CB8E2D535}</t>
  </si>
  <si>
    <t>{3E273D14-2417-796D-969B-9C4F16BAC84B}</t>
  </si>
  <si>
    <t>{E623EE90-5942-D9AB-A33B-25DAFAF6979B}</t>
  </si>
  <si>
    <t>{644B9538-5AA6-8E4E-B448-A626FE34354B}</t>
  </si>
  <si>
    <t>{C4302636-A2E5-7E6E-8672-E44B71347686}</t>
  </si>
  <si>
    <t>{B2A26591-9DAF-7B15-9589-F373CD794082}</t>
  </si>
  <si>
    <t>{7C326893-AAA6-9A99-8C1D-A7D561B28659}</t>
  </si>
  <si>
    <t>{7E90E373-3368-9105-BBA1-D5AAA7AE4D33}</t>
  </si>
  <si>
    <t>{246C0A3A-96A8-738F-8C13-73EA1DE14B39}</t>
  </si>
  <si>
    <t>{DB497302-5E15-1552-BCD5-73DFEF287383}</t>
  </si>
  <si>
    <t>{1FE54012-B940-5B85-88B7-BA91BAE6B959}</t>
  </si>
  <si>
    <t>{2DF13793-43E9-2B42-AB69-3E56DA1A13D5}</t>
  </si>
  <si>
    <t>{722C5C9C-48A1-78CE-947C-A33AAC26552E}</t>
  </si>
  <si>
    <t>{88EA7558-4638-2726-9C81-2C649BC9625D}</t>
  </si>
  <si>
    <t>{AF3A75FD-872E-1C80-9457-70FB16A431AB}</t>
  </si>
  <si>
    <t>{527C5196-8A26-3C15-9471-913A7877A441}</t>
  </si>
  <si>
    <t>{EB71FD7A-AADE-7C0C-BBAC-75393DC4A256}</t>
  </si>
  <si>
    <t>{CBB84D92-5408-A171-A68B-D110A36A2DE3}</t>
  </si>
  <si>
    <t>{6B131846-E533-CD88-A0BE-D71746DBEB41}</t>
  </si>
  <si>
    <t>{2A13618E-E811-B67D-A6E7-3D3771C6F187}</t>
  </si>
  <si>
    <t>{63671BA4-AA42-7258-B5B4-D9C9A2FC42C0}</t>
  </si>
  <si>
    <t>{93A1FCB0-9985-B251-A8E6-CDE525FD8453}</t>
  </si>
  <si>
    <t>{259019EA-117C-9D90-ADFE-D0B4777BDA28}</t>
  </si>
  <si>
    <t>{78C5466A-9CB9-D85D-81BC-E46CE5261988}</t>
  </si>
  <si>
    <t>{E7E1775A-6AE9-7693-9EA3-EF19199D179C}</t>
  </si>
  <si>
    <t>{FEA581C3-15C0-5BA8-A39F-C5E32383C67C}</t>
  </si>
  <si>
    <t>{0BAF781A-EBFB-5DA5-BB25-7A109C961C52}</t>
  </si>
  <si>
    <t>{6A83123B-682E-61B4-84D2-B5BAD377ED53}</t>
  </si>
  <si>
    <t>{971E416D-D8C7-7AFB-A978-970A64B82FAB}</t>
  </si>
  <si>
    <t>{EFB40BC9-B8C8-6C95-97A8-F6188A18B561}</t>
  </si>
  <si>
    <t>{EE533597-75B0-1DC9-9A12-B72CA43983CD}</t>
  </si>
  <si>
    <t>{D27BB3D1-6A31-72A0-B056-BE404CBA8EE8}</t>
  </si>
  <si>
    <t>{45CF78DC-F5EA-7D62-A426-E19BA14C8BFB}</t>
  </si>
  <si>
    <t>{75EE6BA5-928D-E518-B311-42665D907E2F}</t>
  </si>
  <si>
    <t>{DE995F71-ACAA-DDEB-8AD7-96C9AE454C8B}</t>
  </si>
  <si>
    <t>{ED704979-9301-1A23-A52A-C3DE11EDDA58}</t>
  </si>
  <si>
    <t>{0F131DB8-C143-72C7-B19A-DBDCD1591B9E}</t>
  </si>
  <si>
    <t>{8F349174-A2E0-1612-98C8-A6EC9A18E5A8}</t>
  </si>
  <si>
    <t>{EB73D7C6-94D9-9D2B-9A84-16279BCB4A8B}</t>
  </si>
  <si>
    <t>{8E8FA6E7-F39D-2B2B-935D-10B54F33E272}</t>
  </si>
  <si>
    <t>{D60AF10F-4BC1-854B-9DE6-79CD13D0EF85}</t>
  </si>
  <si>
    <t>{3E95BC38-D920-9E92-97EE-358A538226EB}</t>
  </si>
  <si>
    <t>{05EFBD98-394C-6C6A-AC07-38257BCA7CDE}</t>
  </si>
  <si>
    <t>{B4BAE869-99D8-B4BA-A9D0-67A3F959C666}</t>
  </si>
  <si>
    <t>{BA8552B4-7483-88BC-9B1A-A86F28DF17BC}</t>
  </si>
  <si>
    <t>{6312ADC0-570C-BEA9-9D65-DD5276ED2418}</t>
  </si>
  <si>
    <t>{3B00F2B6-7ED6-3CA7-9E62-FBC35E43E273}</t>
  </si>
  <si>
    <t>{7EF021AF-57D1-C4C1-A8B2-D9CA1D826525}</t>
  </si>
  <si>
    <t>{ABA301D4-6C8B-8B4C-9924-789231586247}</t>
  </si>
  <si>
    <t>{3CA9855C-EB97-5745-9D3A-AF511459DDE1}</t>
  </si>
  <si>
    <t>{7EA4A341-72B5-EBE3-A185-62211445AB5A}</t>
  </si>
  <si>
    <t>{CE623EEA-5B86-6C6C-A1E3-8429ACAAB1AE}</t>
  </si>
  <si>
    <t>{B8652D51-E3B9-9EDB-B9F6-EB843B4B0203}</t>
  </si>
  <si>
    <t>{895C42BC-B7EF-6768-B65F-9B782CB75393}</t>
  </si>
  <si>
    <t>{BEEAA347-24C9-BA4C-B59D-691FCCA0A884}</t>
  </si>
  <si>
    <t>{A3DE2319-7608-8C8E-9283-4992A7C5D7E2}</t>
  </si>
  <si>
    <t>{C3A99749-393B-A278-A9AF-1F1729A7D512}</t>
  </si>
  <si>
    <t>{7C2BE512-BAF5-0E12-98C3-A1B89016940E}</t>
  </si>
  <si>
    <t>{2BC510AA-7523-89A4-A97E-13BE7794E9E1}</t>
  </si>
  <si>
    <t>{2B66EC2C-C828-2447-8B63-28312CD1BA1E}</t>
  </si>
  <si>
    <t>{EA91609E-3DD4-A413-BA40-B6490A9C0B63}</t>
  </si>
  <si>
    <t>{E4F56D5B-E3C7-2E42-A2A7-D1318E679145}</t>
  </si>
  <si>
    <t>{8542DB7A-8592-571A-AF37-5D0D15E26EAE}</t>
  </si>
  <si>
    <t>{29199C14-6115-3376-9EA2-21F90BED69E7}</t>
  </si>
  <si>
    <t>{3E2C9661-C1B2-B7BC-9CA8-2D3DCDEA6616}</t>
  </si>
  <si>
    <t>{00E9CC89-5347-B617-A5C9-3AC1D7A85946}</t>
  </si>
  <si>
    <t>{1B5304A6-4456-267E-85C7-4AFC96C927BF}</t>
  </si>
  <si>
    <t>{BBD832EF-10AF-DA4A-AA41-43EA56ECB489}</t>
  </si>
  <si>
    <t>{7E3A398E-33C4-C974-8EE7-17B194B205EC}</t>
  </si>
  <si>
    <t>{911A119B-EA74-C554-A15B-9D99ABEBDD12}</t>
  </si>
  <si>
    <t>{9EF78A4D-B25F-E4E2-AC4D-C99C1A293302}</t>
  </si>
  <si>
    <t>{D3B39CBF-06F7-EA86-AE4E-8E032BEBDA05}</t>
  </si>
  <si>
    <t>{CCEC3B28-342C-CB3A-821D-A3E54C13D724}</t>
  </si>
  <si>
    <t>{C7363A91-A86E-7C26-964C-3A7AEA302DA7}</t>
  </si>
  <si>
    <t>{4E4E7F52-DE8E-B273-A48B-F9DC71D36497}</t>
  </si>
  <si>
    <t>{9FA8ED64-231C-9158-AB8B-E5445BECBC3C}</t>
  </si>
  <si>
    <t>{47328A1E-E4A9-DCFE-A6FB-E1C9E9DD0DAE}</t>
  </si>
  <si>
    <t>{827C3A7B-AC16-8B7F-A37D-E29494662A07}</t>
  </si>
  <si>
    <t>{FB19B2B3-A9E2-8002-BDA1-CCDDDA26E77E}</t>
  </si>
  <si>
    <t>{D1B8250C-77CE-AFB0-9137-65AD07DE6A4D}</t>
  </si>
  <si>
    <t>{BE2A5872-537C-EEC2-9BC1-C05D8711676B}</t>
  </si>
  <si>
    <t>{D1CE114A-C77B-325E-891D-B2D6B88CD222}</t>
  </si>
  <si>
    <t>{B5877290-338B-5D90-A6AD-307E26D2BFA8}</t>
  </si>
  <si>
    <t>{B6E44289-E25E-569E-A033-1E4F2CB3C418}</t>
  </si>
  <si>
    <t>{42966341-7074-00A3-927D-417309CD157A}</t>
  </si>
  <si>
    <t>{B54CDB0D-299D-51C4-98FC-AC4F57B56526}</t>
  </si>
  <si>
    <t>{9B9970D9-6C6A-2B3C-9172-46AF6528BB25}</t>
  </si>
  <si>
    <t>{213B34EB-948B-7413-878D-D209ADA7E99E}</t>
  </si>
  <si>
    <t>{D3B5EC7C-4CA2-1282-A8E1-64587D04E6CB}</t>
  </si>
  <si>
    <t>{3ED58D95-A36D-E6B0-914B-C1C252DEA5C5}</t>
  </si>
  <si>
    <t>{7E3DEB8E-447E-F8D7-AC2D-ED9197C7FAD3}</t>
  </si>
  <si>
    <t>{218E1C41-8B76-1A1E-9748-BEECA88DDBFE}</t>
  </si>
  <si>
    <t>{9167C324-B714-237F-904B-28CDE5A42B6F}</t>
  </si>
  <si>
    <t>{3C791531-63FA-1532-81D9-FF8CC6E9A15E}</t>
  </si>
  <si>
    <t>{7E76B591-DAC7-C58F-98A0-4732BBEE8DD4}</t>
  </si>
  <si>
    <t>{A5FCBA8A-9B2D-388F-8152-C6E71E557829}</t>
  </si>
  <si>
    <t>{5BAC1728-E1BC-346B-887E-8EF34ECC8555}</t>
  </si>
  <si>
    <t>{CE497292-5944-BA4A-AAC6-576FA6067792}</t>
  </si>
  <si>
    <t>{7B51EC1E-2F46-A246-850A-3374C3915527}</t>
  </si>
  <si>
    <t>{CD855EA9-D183-DE97-B3AA-E73AE02EE21D}</t>
  </si>
  <si>
    <t>{2396A998-C9A9-5465-9288-87C98B6E328D}</t>
  </si>
  <si>
    <t>{E614B4F6-664C-D8C9-8D23-C97A01130AB0}</t>
  </si>
  <si>
    <t>{95B072F9-241A-7E0B-923B-B157CCAB50BC}</t>
  </si>
  <si>
    <t>{7B39D8BB-5DA5-0C25-AD73-42853CE816CC}</t>
  </si>
  <si>
    <t>{1712AA75-61BC-656D-8B69-2240CA8A1308}</t>
  </si>
  <si>
    <t>{A31AEC4E-BAF1-8DEE-98CE-65AEC6125998}</t>
  </si>
  <si>
    <t>{BBC27540-C604-5BCF-A144-EFE9B94FAE94}</t>
  </si>
  <si>
    <t>{BEE937B3-E174-A249-B18A-A629F3A4F746}</t>
  </si>
  <si>
    <t>{F82218BE-9714-7575-B621-6D77ED1F47C5}</t>
  </si>
  <si>
    <t>{E41BEB6B-3663-AB8A-9CC9-2A1A0612543A}</t>
  </si>
  <si>
    <t>{FE67C6F3-2832-2792-A034-C02C994D31CE}</t>
  </si>
  <si>
    <t>{86C56C9D-CB11-CEE4-8DE1-34C53461A499}</t>
  </si>
  <si>
    <t>{05C5C464-9C92-868A-92B1-5B4D132DA0D4}</t>
  </si>
  <si>
    <t>{C938DF8D-E793-51AB-9934-099EA1042AA7}</t>
  </si>
  <si>
    <t>{4FAF7523-3896-F472-A0EB-430F7CC4F73A}</t>
  </si>
  <si>
    <t>{E3BB886D-CC5B-7425-83B7-DCA9C12E1BA7}</t>
  </si>
  <si>
    <t>{102BFD75-3164-A6AD-AE27-DAB52A955C36}</t>
  </si>
  <si>
    <t>{3471A983-C07F-7D64-BEDD-024BC7E6ACDE}</t>
  </si>
  <si>
    <t>{AC7B91AE-E84E-DF61-919A-578342C402E9}</t>
  </si>
  <si>
    <t>{D4BC8911-1553-91CC-B1DC-AEA6D7CE408F}</t>
  </si>
  <si>
    <t>{47F585E3-836B-B5DE-AB76-FCCC25954CC9}</t>
  </si>
  <si>
    <t>{34C4596C-DF19-2292-9DE7-252057DAFADF}</t>
  </si>
  <si>
    <t>{16DA1B97-561D-AB5D-8200-1DB7E94D5FEA}</t>
  </si>
  <si>
    <t>{69DA6FB9-7418-4519-A751-9ADB696E3032}</t>
  </si>
  <si>
    <t>{7B726ADD-9599-D51F-A98B-BF95131F70AF}</t>
  </si>
  <si>
    <t>{B843EE4B-2661-5E67-A45F-622C53B014AB}</t>
  </si>
  <si>
    <t>{9CEDD4FB-7332-8748-855C-669B9530D24D}</t>
  </si>
  <si>
    <t>{74222C46-197A-72DD-8735-A0385611DB9E}</t>
  </si>
  <si>
    <t>{BC82AC34-451B-F54D-9888-341DE4E3D7D8}</t>
  </si>
  <si>
    <t>{D2CC6AED-8376-F3B2-B417-B852B896DA42}</t>
  </si>
  <si>
    <t>{308319BB-4E7A-6242-A872-5F2F339CB7D3}</t>
  </si>
  <si>
    <t>{A8A78155-D71D-2D4A-93C5-55891734F0C6}</t>
  </si>
  <si>
    <t>{761265E9-DD52-11B9-98D3-E9493C491288}</t>
  </si>
  <si>
    <t>{EB5C202C-6E37-1F11-8A57-71ED2A3DDBAB}</t>
  </si>
  <si>
    <t>{56DEA82F-3962-4B42-A154-B7D689405AC4}</t>
  </si>
  <si>
    <t>{2249E31B-8B84-7893-9698-A34BB5214528}</t>
  </si>
  <si>
    <t>{AC4CC308-D14C-A92E-98B6-36471B61A0A4}</t>
  </si>
  <si>
    <t>{72892E30-A64C-B60B-937D-372127C16EBC}</t>
  </si>
  <si>
    <t>{CD9EFAB9-4834-9073-A45E-89E026E0565C}</t>
  </si>
  <si>
    <t>{2D4F29CD-13A4-2D9C-A72A-32CE94707ABB}</t>
  </si>
  <si>
    <t>{EE1A8085-836C-4392-A861-15E5ED129112}</t>
  </si>
  <si>
    <t>{8CB11428-151E-D48B-95E3-078B8E55AD88}</t>
  </si>
  <si>
    <t>{53E3A9BF-153A-E5A2-8931-FCAAB519A527}</t>
  </si>
  <si>
    <t>{CF413574-D191-4B2C-B10B-DA89FCB15B38}</t>
  </si>
  <si>
    <t>{4D7BAA8D-E4C2-CB14-A9F2-9543B22BB6C2}</t>
  </si>
  <si>
    <t>{3B24DE04-AA8D-8993-9FB7-F11E52EAB81D}</t>
  </si>
  <si>
    <t>{E4D9B722-8276-49EE-AEEA-121437AC3845}</t>
  </si>
  <si>
    <t>{E57D360E-C53A-E132-844B-AD6DC113086E}</t>
  </si>
  <si>
    <t>{AA7023D2-036C-6495-AB5B-B74279BF2EB4}</t>
  </si>
  <si>
    <t>{60828FC5-76CA-A73F-83DA-24CA9E618F7D}</t>
  </si>
  <si>
    <t>{936332E1-ACE7-9E4A-A57A-B92EACB8FE94}</t>
  </si>
  <si>
    <t>{B0A51D7D-E182-1ECE-BFDA-99791F477160}</t>
  </si>
  <si>
    <t>{13171893-B14C-FC24-8E9B-7BE124CCCB09}</t>
  </si>
  <si>
    <t>{392B167A-79B5-5C53-AE6D-52AD57E91298}</t>
  </si>
  <si>
    <t>{5E810A2C-869D-E385-8CE3-12DA144D0946}</t>
  </si>
  <si>
    <t>{0F18CBD1-4497-B4F1-A4C9-90ACB98B953B}</t>
  </si>
  <si>
    <t>{99325CC0-3E41-95B1-B2A3-D13FB152BB91}</t>
  </si>
  <si>
    <t>{87B07214-A36C-790C-8341-B8AA7963508D}</t>
  </si>
  <si>
    <t>{264132C4-1E8A-47EC-A422-1C356E4C573A}</t>
  </si>
  <si>
    <t>{E4766E38-CC59-D1AA-9117-C009DDB286C2}</t>
  </si>
  <si>
    <t>{3BF1FD6A-5A8B-3C6C-B692-D83E4152E06A}</t>
  </si>
  <si>
    <t>{6970C482-14C2-2E3C-9172-39DE27CD6A4C}</t>
  </si>
  <si>
    <t>{0B95C6C7-46AB-9A54-AC48-9941ACC5D972}</t>
  </si>
  <si>
    <t>{5C00E764-8CD9-86D9-A7A5-2A8D7CD93222}</t>
  </si>
  <si>
    <t>{DA62FD50-351B-C506-9B68-82CEC4CA5886}</t>
  </si>
  <si>
    <t>{E15BFCE4-9BD4-4BE3-9703-C53B203931B6}</t>
  </si>
  <si>
    <t>{ED8CC847-3B02-EEB8-B636-D7FCDCB6AFEA}</t>
  </si>
  <si>
    <t>{5AA54674-7416-A39E-A6A2-8D3A7612AA5C}</t>
  </si>
  <si>
    <t>{87576AC2-AEC1-6CBE-B206-CC1E39CC14E4}</t>
  </si>
  <si>
    <t>{ED421949-59B3-E030-86E4-89B19397B219}</t>
  </si>
  <si>
    <t>{EB172824-D19D-523B-A10B-A7591F31B9B6}</t>
  </si>
  <si>
    <t>{ED668A88-8110-57EA-ADFD-2B10EB2BCD31}</t>
  </si>
  <si>
    <t>{50EF3591-E7BB-F475-B87A-BA0E9238F4A4}</t>
  </si>
  <si>
    <t>{9E44FD74-5E40-2C03-AE23-786D82E51027}</t>
  </si>
  <si>
    <t>{0735D66C-256E-A5BD-9CA8-2955251517D3}</t>
  </si>
  <si>
    <t>{1532A572-D6B7-83BC-9DA9-C31DCA47BDE1}</t>
  </si>
  <si>
    <t>{361A5ECB-CDDB-9B49-90C7-499FED1C2797}</t>
  </si>
  <si>
    <t>{B562C693-7A8A-C15C-8FB2-7034EA4529F0}</t>
  </si>
  <si>
    <t>{2FD6E212-2765-184D-A82B-4C123E739833}</t>
  </si>
  <si>
    <t>{C228A54E-512C-3725-87A4-94342554787A}</t>
  </si>
  <si>
    <t>{28D9D573-6440-321C-B8FA-69D13B7A9EDC}</t>
  </si>
  <si>
    <t>{70AA76A7-CD92-FC3B-99B1-9232BE97EE93}</t>
  </si>
  <si>
    <t>{543A6B23-D8A1-6BCB-9587-F36F39596DD5}</t>
  </si>
  <si>
    <t>{133A8B10-033E-63F4-991D-9E82EA52EFBD}</t>
  </si>
  <si>
    <t>{283BC976-B9DA-D9DD-A2F5-3BC26C425964}</t>
  </si>
  <si>
    <t>{CFFD1AAE-5646-A1A2-ABFE-DD68FCD9801F}</t>
  </si>
  <si>
    <t>{962243A1-3922-CE78-83A9-596C18A986CA}</t>
  </si>
  <si>
    <t>{E95857B6-DB1D-1769-A4C7-A4082A5123CB}</t>
  </si>
  <si>
    <t>{24312BE6-ACBA-7FBD-8CD7-A0648093484D}</t>
  </si>
  <si>
    <t>{A46D858A-07B8-DC9D-979B-44A7A61DDC47}</t>
  </si>
  <si>
    <t>{E59D889A-58C8-2113-92B3-531AE972C301}</t>
  </si>
  <si>
    <t>{5481E940-EB9A-4364-A8CF-D2A7C55212A4}</t>
  </si>
  <si>
    <t>{4DBACBC2-5EBF-16AB-A791-B6A5976C7B69}</t>
  </si>
  <si>
    <t>{2DE8D64A-EDE7-8F11-8B97-B32DCA43E548}</t>
  </si>
  <si>
    <t>{51BB2BD1-16B4-83BB-A194-ED68CCB5648A}</t>
  </si>
  <si>
    <t>{54D571CD-32D4-E6D6-A447-3A7EEA44CC57}</t>
  </si>
  <si>
    <t>{73D6D91A-B019-BC97-A322-6D88A0A0E2C7}</t>
  </si>
  <si>
    <t>{2B8D1CFE-0CC4-BA19-A8E3-6CCD6979C914}</t>
  </si>
  <si>
    <t>{C87D2B93-82D5-E573-915C-3A5784714855}</t>
  </si>
  <si>
    <t>{D845DD21-AFEB-22ED-990E-AC6D7B3733B4}</t>
  </si>
  <si>
    <t>{A6A545BF-C089-5392-AF89-A82A9C6CAC78}</t>
  </si>
  <si>
    <t>{BD4E3898-516E-7DA8-8DAD-309563A16A9A}</t>
  </si>
  <si>
    <t>{5DB28AB2-AD4B-4739-A2EC-19063DA65163}</t>
  </si>
  <si>
    <t>{F1C03178-44A1-D47C-B825-4986761B75EB}</t>
  </si>
  <si>
    <t>{05081ED1-8E4E-F89B-9CC9-A35D8B929A6B}</t>
  </si>
  <si>
    <t>{D61B2A15-CCC5-A9BD-9CA8-2C85D8CAB6FA}</t>
  </si>
  <si>
    <t>{EFAA475D-88C7-A9FC-8463-9955D955ACC3}</t>
  </si>
  <si>
    <t>{AF6659A3-2E12-1E91-9E8B-FEC6DCE263EC}</t>
  </si>
  <si>
    <t>{62EE465D-EC38-AEA3-8AEF-31316C42CCA1}</t>
  </si>
  <si>
    <t>{92F3F286-7ECA-5B59-9412-24ACB7D5CE26}</t>
  </si>
  <si>
    <t>{9E266145-1197-1BCF-A6A2-BB44698C4C66}</t>
  </si>
  <si>
    <t>{D22768C3-2142-B23B-9E50-DE4EBDC82CB9}</t>
  </si>
  <si>
    <t>{DA87DB47-1968-44B8-99DD-60B4326A5248}</t>
  </si>
  <si>
    <t>{D4F6B0DC-589C-867B-B4CA-54ED12F1A21A}</t>
  </si>
  <si>
    <t>{5A45E9A9-49AD-7CA0-B9C7-70E4EA2D215A}</t>
  </si>
  <si>
    <t>{BAE44CD6-592D-FC6D-9785-C8DE1991925F}</t>
  </si>
  <si>
    <t>{51A4CE9D-D4BC-E9DB-A9A3-31E7E90B0B12}</t>
  </si>
  <si>
    <t>{A9255316-682B-4834-ACD3-9E56D70D42BA}</t>
  </si>
  <si>
    <t>{22E7CF69-3FE9-DD8E-9DB4-D6346F484892}</t>
  </si>
  <si>
    <t>{16CC17CE-B8C8-AE25-8808-EB98CF6BD4A0}</t>
  </si>
  <si>
    <t>{E3642F50-6E67-9E0D-AA4F-A4CB9327093D}</t>
  </si>
  <si>
    <t>{255ECC35-9E58-7363-8E4A-13E7271C9C44}</t>
  </si>
  <si>
    <t>{074D1396-C56A-4E7C-B388-DD24C7DB931A}</t>
  </si>
  <si>
    <t>{A5356903-4E72-1556-97CB-B3394A9A6F4E}</t>
  </si>
  <si>
    <t>{2A75D2E4-757D-217F-B57A-4A5146A33659}</t>
  </si>
  <si>
    <t>{6117A0F8-3385-6B2E-B852-AC59C1D43267}</t>
  </si>
  <si>
    <t>{5A270BF4-D908-71ED-9CE8-9DDD7A6A64A1}</t>
  </si>
  <si>
    <t>{4647B71F-D6A9-57E5-A10D-D21691D6DE4E}</t>
  </si>
  <si>
    <t>{BD37B963-8527-D26B-B124-5D1B90E86959}</t>
  </si>
  <si>
    <t>{1087E428-43F5-E56B-A81A-0516F440F719}</t>
  </si>
  <si>
    <t>{A8D84D66-8C01-762D-A451-BD2D199F7C96}</t>
  </si>
  <si>
    <t>{F3F9AA65-BDBB-69B8-B2A9-7B9A3D76CE1A}</t>
  </si>
  <si>
    <t>{6D7DEE4E-43E6-9366-8CB4-1367EC96D1AC}</t>
  </si>
  <si>
    <t>{44031D3B-8932-F73E-9121-78DA92AD9885}</t>
  </si>
  <si>
    <t>{133BFE44-ED3E-7A6A-9C91-812C8B4EC9CE}</t>
  </si>
  <si>
    <t>{36C773AE-DB9B-E313-9AA5-4F47452889AF}</t>
  </si>
  <si>
    <t>{1A569287-B00B-536E-A82B-7A733BCC9B41}</t>
  </si>
  <si>
    <t>{1C992D24-E72C-8188-A398-15E79A0CE5BB}</t>
  </si>
  <si>
    <t>{99220C7D-EEA1-7FA7-95A8-F4BC00766A58}</t>
  </si>
  <si>
    <t>{1CAF32CD-2129-04E3-9C1E-2C2CC7ABF01E}</t>
  </si>
  <si>
    <t>{D4D3834B-DC55-2476-966B-732E5D7D8A28}</t>
  </si>
  <si>
    <t>{6A4C03F0-9CC5-9268-8D5D-CB1C1E5BFDCC}</t>
  </si>
  <si>
    <t>{2DAC7824-AD49-74F1-AE97-1A0C67174E15}</t>
  </si>
  <si>
    <t>{79A3C6D0-9C64-9D5A-97B8-3429B4413238}</t>
  </si>
  <si>
    <t>{BAE2E15B-A6C4-D48B-A482-1D8B7287BC52}</t>
  </si>
  <si>
    <t>{5C19CEB1-673A-3BDD-8173-9B690CADC297}</t>
  </si>
  <si>
    <t>{CDC94237-2B27-7859-896D-B2EDB1325723}</t>
  </si>
  <si>
    <t>{6AC340D7-4F6B-AE47-BBC1-554F2CC6212C}</t>
  </si>
  <si>
    <t>{9D95ADD9-3088-94AF-837E-5A88892A33CD}</t>
  </si>
  <si>
    <t>{C4F37F66-694C-4CCA-8CF7-96EF66E0623C}</t>
  </si>
  <si>
    <t>{7B8A79A6-484A-8BB1-850A-1B8E1EB6A374}</t>
  </si>
  <si>
    <t>{EFED90B2-2921-47BA-A839-919DFE4DDADB}</t>
  </si>
  <si>
    <t>{9DDBC8C2-6882-64C2-B344-39358437EC8B}</t>
  </si>
  <si>
    <t>{D1E6F60E-932C-D54C-A2CB-A99D3A34BE8C}</t>
  </si>
  <si>
    <t>{36DE0E81-1493-8F26-917F-F7CF4DC34327}</t>
  </si>
  <si>
    <t>{FA43C681-2984-58A5-BDF1-05144CC65164}</t>
  </si>
  <si>
    <t>{99B55127-5FA1-2302-83E1-A98271BDEA8B}</t>
  </si>
  <si>
    <t>{8116638C-02AA-E546-9FFE-E7646969D6B6}</t>
  </si>
  <si>
    <t>{1CC5F2C9-8E20-8399-ADCB-84B17159271C}</t>
  </si>
  <si>
    <t>{A994E245-61B4-E135-8B18-94B2E44093B7}</t>
  </si>
  <si>
    <t>{B33337D9-E525-E341-A564-DB8061BC2CDE}</t>
  </si>
  <si>
    <t>{A741A6EE-99E4-8DC5-A681-4E63239FB9AA}</t>
  </si>
  <si>
    <t>{E150438C-B8D3-962B-ABFE-B35386593E45}</t>
  </si>
  <si>
    <t>{DD21E3DD-CE91-014B-838D-4C8927AB80C5}</t>
  </si>
  <si>
    <t>{D9437A17-3ABE-B28D-97CE-9E3D34459274}</t>
  </si>
  <si>
    <t>{7287DD45-56EC-9EEA-A563-B08947B75969}</t>
  </si>
  <si>
    <t>{D26DF2AD-90DB-99AB-AA09-94859EC39ABE}</t>
  </si>
  <si>
    <t>{A6A8CA69-743B-99E8-B253-1E88B51749AC}</t>
  </si>
  <si>
    <t>{2CE62C92-3D9D-72C8-99E1-F58CF9365B5B}</t>
  </si>
  <si>
    <t>{B1D8EC7F-5AA2-3686-AD94-5BC9C6D0A5D3}</t>
  </si>
  <si>
    <t>{EF2F1E2A-3718-AC39-99DB-167799B5398B}</t>
  </si>
  <si>
    <t>{046B87CA-4E83-A91A-9A78-FAA0BE65CE5E}</t>
  </si>
  <si>
    <t>{7C3D2B99-D0A2-4122-AD0A-0C8AA2925885}</t>
  </si>
  <si>
    <t>{A565D09E-7514-56A8-9E24-2041C1FACB36}</t>
  </si>
  <si>
    <t>{F9748813-7C8B-AFC6-8A94-2A0A87211C9A}</t>
  </si>
  <si>
    <t>{E7292A2F-4298-41B4-BCEC-00EF42C400CB}</t>
  </si>
  <si>
    <t>{C91789EB-41EB-1E8A-92DB-A5295C8699E1}</t>
  </si>
  <si>
    <t>{1DEDA9A2-D744-ED61-8814-FED14516AE43}</t>
  </si>
  <si>
    <t>{216B6178-7134-B272-9A25-D13D671634EB}</t>
  </si>
  <si>
    <t>{6E04A368-7A5A-61E4-96CF-306720150CF2}</t>
  </si>
  <si>
    <t>{438554BB-5179-DDE1-9894-E178EBE41EAE}</t>
  </si>
  <si>
    <t>{2B915999-6021-0D90-AB53-F7A925244D2B}</t>
  </si>
  <si>
    <t>{65D79739-1411-B52B-AC9C-39213B648E8E}</t>
  </si>
  <si>
    <t>{7AF80296-DADA-08A9-99F2-89F88966B503}</t>
  </si>
  <si>
    <t>{B9967DE7-1F3D-AB55-BD34-DD687BBAC7BF}</t>
  </si>
  <si>
    <t>{AE6FEE85-2FBB-9555-A6E1-29997022A8CD}</t>
  </si>
  <si>
    <t>{A5F53A57-6624-C7D3-9FCC-33A4F23B3C75}</t>
  </si>
  <si>
    <t>{1B1946A8-6217-27E6-8584-FCB15DA949CE}</t>
  </si>
  <si>
    <t>{5C4A049E-7D27-7AC8-95AA-6C18EF1BC303}</t>
  </si>
  <si>
    <t>{D6495A45-0613-B4A1-AAEE-66A24522CE49}</t>
  </si>
  <si>
    <t>{03A73CE2-777C-D998-93E3-CED8AA8C1EAC}</t>
  </si>
  <si>
    <t>{423560AE-3F02-BEB8-BA65-89A29BDD8A64}</t>
  </si>
  <si>
    <t>{FC82E894-9956-4859-9CE8-9C5866D51497}</t>
  </si>
  <si>
    <t>{823EABF9-2328-5A73-A83B-BBE47523A171}</t>
  </si>
  <si>
    <t>{7DFC8BE8-3709-EB5D-A7D1-0BBC56573527}</t>
  </si>
  <si>
    <t>{0B7B6089-24AA-DD12-9796-41CB451486B4}</t>
  </si>
  <si>
    <t>{A96C4A14-75BA-16D8-A61D-6E48BF28977E}</t>
  </si>
  <si>
    <t>{D34FD292-77EA-79DA-9DD8-4B6D21155E72}</t>
  </si>
  <si>
    <t>{E5D5494B-96CC-FC20-ACA5-DB41D58A9EE4}</t>
  </si>
  <si>
    <t>{5BDD5558-5F1E-74F1-AD36-110C6A4A4DED}</t>
  </si>
  <si>
    <t>{73CAEBD1-EE64-D476-9E1A-C3D91BD46FA9}</t>
  </si>
  <si>
    <t>{A97BFE1E-E26A-20B9-BCD4-E5EE46F8B84D}</t>
  </si>
  <si>
    <t>{7961641A-B3C4-1E01-A252-6C6666483CE3}</t>
  </si>
  <si>
    <t>{3F5B111B-A231-9266-BC25-1B67E963C2D3}</t>
  </si>
  <si>
    <t>{49DBF92A-2742-B113-99DE-D92A4A196B15}</t>
  </si>
  <si>
    <t>{24B3E181-A397-4E3D-843E-A8A9C7DDDDD3}</t>
  </si>
  <si>
    <t>{1970DD56-8FF2-2FD0-B9D5-7E4BDB7D2E54}</t>
  </si>
  <si>
    <t>{A8D4B2A3-3A01-4852-B564-20F9F38C1192}</t>
  </si>
  <si>
    <t>{3C8165C0-1F56-8EBC-A58A-811B7CB8AAC4}</t>
  </si>
  <si>
    <t>{1315C9D6-8B92-D528-94E9-969BC2B4BF33}</t>
  </si>
  <si>
    <t>{C732B4ED-0A64-31CD-A131-44B1422D44E8}</t>
  </si>
  <si>
    <t>{A688493E-EA8D-67D4-A602-5EB468A72C1A}</t>
  </si>
  <si>
    <t>{2DB83ED2-A69F-5B66-811C-DAAD91E13DD4}</t>
  </si>
  <si>
    <t>{A7837710-9A49-03AA-9DE3-ADA6388B6C6D}</t>
  </si>
  <si>
    <t>{827808E2-351C-42B9-9863-9AE6AC46ACDD}</t>
  </si>
  <si>
    <t>{3812B88E-481E-B06C-A66C-1A195413E615}</t>
  </si>
  <si>
    <t>{42AF369E-96B0-A425-A15A-1BE43B81149B}</t>
  </si>
  <si>
    <t>{3148AE6C-2832-586E-A1D9-B3757C7EBD37}</t>
  </si>
  <si>
    <t>{39B6C81A-9C76-9CC5-B6B8-57BA1DF87A90}</t>
  </si>
  <si>
    <t>{86EA1CE7-A85D-5B63-8C9C-18936CFE4B5B}</t>
  </si>
  <si>
    <t>{A254700A-AA9A-898E-A118-CB67F722D683}</t>
  </si>
  <si>
    <t>{EAB4D88C-1CCB-1A32-90C9-863E29124E7C}</t>
  </si>
  <si>
    <t>{CBBB2996-4DA2-D4A6-8663-1B32408E6A34}</t>
  </si>
  <si>
    <t>{92FB3871-B9CE-C9F2-90A5-6179B71A2BEE}</t>
  </si>
  <si>
    <t>{C923F944-BBE1-C06E-8A2E-693D2B6468C7}</t>
  </si>
  <si>
    <t>{C0D36F18-B1AA-CB04-8181-EB98A92D1505}</t>
  </si>
  <si>
    <t>{E2CC4217-36AB-A20C-BF7D-EAC1DD062691}</t>
  </si>
  <si>
    <t>{BA90A377-7884-479E-9594-6AEF149E5FD4}</t>
  </si>
  <si>
    <t>{86FD5763-E305-9EC4-8B94-113DA9A8B6D6}</t>
  </si>
  <si>
    <t>{A38545F1-13BE-8DD5-8120-E2A33BB32ECF}</t>
  </si>
  <si>
    <t>{ACE85E6B-4552-E8E9-A2C7-E398D57E8DC9}</t>
  </si>
  <si>
    <t>{EFD88ADA-D67F-C43A-996A-F61644ADC71B}</t>
  </si>
  <si>
    <t>{C8E39B75-51C6-E5B1-8669-D355B3DDCFBF}</t>
  </si>
  <si>
    <t>{A3CA9756-2408-4EC4-A396-9B6D91B27CEC}</t>
  </si>
  <si>
    <t>{0C3052A4-8BB6-B76C-9C80-158868E9B1CB}</t>
  </si>
  <si>
    <t>{32B3B0A9-029F-41D4-A0F8-34EC76347296}</t>
  </si>
  <si>
    <t>{9EF4B66C-F655-B343-A98E-DD9538149553}</t>
  </si>
  <si>
    <t>{BFB44817-C488-00B1-95D4-E6C8F9391D5B}</t>
  </si>
  <si>
    <t>{D2832BD2-F7D8-1C66-A098-51A05664A098}</t>
  </si>
  <si>
    <t>{812254D4-CDF5-BE8C-977D-14648B256252}</t>
  </si>
  <si>
    <t>{0921B648-C382-084B-9513-E31D173C36C1}</t>
  </si>
  <si>
    <t>{C9304745-434C-B1AB-9808-D2D4543BD3FC}</t>
  </si>
  <si>
    <t>{5B01DAE3-9BB6-DAE6-BC10-B7E1AEC16B2F}</t>
  </si>
  <si>
    <t>{EC33558C-5891-4B43-9EC9-858B949E9561}</t>
  </si>
  <si>
    <t>{F968AB17-C58A-D6CA-AAD6-22AD615683E8}</t>
  </si>
  <si>
    <t>{FF5FB3DE-5136-82A5-ACF5-618F9295EBE1}</t>
  </si>
  <si>
    <t>{598A6EE9-7543-310C-B2C7-4669822EC271}</t>
  </si>
  <si>
    <t>{55C8A480-8161-B718-97ED-A8439F821BC1}</t>
  </si>
  <si>
    <t>{8EBA67CB-EE32-2CD0-B818-7A6636719CEB}</t>
  </si>
  <si>
    <t>{43F28CD5-2C65-42BD-A2D8-91EBC2894836}</t>
  </si>
  <si>
    <t>{DC3ED9D3-769B-FDA9-A0ED-E0FAC17E159C}</t>
  </si>
  <si>
    <t>{DA1161F1-6876-44DA-81E8-6DBB8DEEC664}</t>
  </si>
  <si>
    <t>{A8391964-5F95-F98B-BE9A-EC57758C61B8}</t>
  </si>
  <si>
    <t>{8248A547-98C9-02C4-A783-63E7E5E7D9BE}</t>
  </si>
  <si>
    <t>{05EE39A2-BE93-53CB-9763-A4B379CEF382}</t>
  </si>
  <si>
    <t>{7CDC8CDC-0FB2-C1AC-8ACB-B4D46DC5B559}</t>
  </si>
  <si>
    <t>{57B390E1-E7B7-4EAD-AD7B-89612089014E}</t>
  </si>
  <si>
    <t>{EE224A16-C263-C3D8-BD15-C6A41BCDAD89}</t>
  </si>
  <si>
    <t>{B2C96065-2D56-2075-B738-91A59D11BD32}</t>
  </si>
  <si>
    <t>{2C5B1526-4532-4C9C-9585-BC9C3224E782}</t>
  </si>
  <si>
    <t>{8A67FD52-A595-2B66-96BC-3EA335985D90}</t>
  </si>
  <si>
    <t>{589E3E41-AB42-820B-A57E-DBF1142DC596}</t>
  </si>
  <si>
    <t>{F4B08C0B-B3C8-75A4-9F5C-97BE3B5434AC}</t>
  </si>
  <si>
    <t>{D85DEBCB-49D7-C87A-B116-6715E8EC6C0B}</t>
  </si>
  <si>
    <t>{522740A7-9A32-7195-A74B-1E1CC59875BB}</t>
  </si>
  <si>
    <t>{DEBE8FD8-4356-523C-9DAE-930D10E622F6}</t>
  </si>
  <si>
    <t>{CAB28D97-8EF6-426A-91DF-C8F1358866E2}</t>
  </si>
  <si>
    <t>{A1E43FDC-ECC3-5466-AD7D-A32EA13E27C8}</t>
  </si>
  <si>
    <t>{BEE379E1-B67A-4D59-813B-18AFC08949A2}</t>
  </si>
  <si>
    <t>{72623EEB-7990-126C-A6B7-DCABFE39B1A7}</t>
  </si>
  <si>
    <t>{35EE5507-82E2-96A6-9AA2-136BA9CE6401}</t>
  </si>
  <si>
    <t>{863CC25A-4DF3-DF61-BBBD-82D84DF925D7}</t>
  </si>
  <si>
    <t>{A1DA771E-1881-92A5-8379-2B6A367BE952}</t>
  </si>
  <si>
    <t>{12A84B6B-7E2E-D1A9-90A6-D709D0E5959B}</t>
  </si>
  <si>
    <t>{3527136B-BC8B-7388-BDD4-87EE98E52DDA}</t>
  </si>
  <si>
    <t>{6808D245-4E58-6A6A-99C5-1142DB3E5638}</t>
  </si>
  <si>
    <t>{27EC6B21-9245-7D76-8E27-694D166F44CC}</t>
  </si>
  <si>
    <t>{CE82B648-13D3-A1E6-9A7C-64F7A42AACD1}</t>
  </si>
  <si>
    <t>{BA7BB6A4-1DD2-C7D2-A966-16A9E31D937D}</t>
  </si>
  <si>
    <t>{68683E9B-0EE3-E672-98B3-335C6DEBDBCB}</t>
  </si>
  <si>
    <t>{33193627-52B6-C2DE-A314-B15862456B12}</t>
  </si>
  <si>
    <t>{88FF9E81-65DC-6F41-A61A-A3A66BC81769}</t>
  </si>
  <si>
    <t>{D4DA3ED0-A5F6-A3B1-BE56-BD8DB737C4DB}</t>
  </si>
  <si>
    <t>{747B0A5D-7CC3-7187-9888-F617D22395B1}</t>
  </si>
  <si>
    <t>{D342D612-49E5-ADCC-9061-428C282B4E21}</t>
  </si>
  <si>
    <t>{6E10C536-670B-3E99-8280-73E515F0A635}</t>
  </si>
  <si>
    <t>{83658DE1-63C7-0636-8B87-8F89E753C114}</t>
  </si>
  <si>
    <t>{9C12247C-89C8-FBAB-B835-6B7249B392E9}</t>
  </si>
  <si>
    <t>{18967BD2-57C1-0231-A61C-DCD868F3DDEA}</t>
  </si>
  <si>
    <t>{42B46947-286F-FCF1-BFCC-E5E4A2918942}</t>
  </si>
  <si>
    <t>{B61AC3E6-5846-D222-8226-7BBD916E9917}</t>
  </si>
  <si>
    <t>{C24BABF8-6614-86CD-AAA9-638D93DDC273}</t>
  </si>
  <si>
    <t>{C206D785-AB7A-DC3B-A417-916C04CB389E}</t>
  </si>
  <si>
    <t>{42EB5BC5-8719-CB66-8DF1-198341BBA0A1}</t>
  </si>
  <si>
    <t>{8EBBEDD0-7582-3694-B115-8129B66C1EC4}</t>
  </si>
  <si>
    <t>{041890E0-D194-110D-AC05-1B48D070573F}</t>
  </si>
  <si>
    <t>{2181383C-27C1-31AC-AB72-8E291B865EFC}</t>
  </si>
  <si>
    <t>{5EC5ABBE-95E8-99D9-AB0B-BED3B45F1A53}</t>
  </si>
  <si>
    <t>{EB98EDAE-C78A-11AB-A963-B0AE566B5E5B}</t>
  </si>
  <si>
    <t>{5478D354-1A49-9A3C-8F38-5695208C1F4E}</t>
  </si>
  <si>
    <t>{142660B8-C9D4-1BB4-AC2B-87ED9C523235}</t>
  </si>
  <si>
    <t>{68436905-62FB-675B-9BDD-26C3386CA947}</t>
  </si>
  <si>
    <t>{DD7FD471-5131-743A-8900-195B416C5BAD}</t>
  </si>
  <si>
    <t>{BF7B8314-E234-3579-B332-43A142121B90}</t>
  </si>
  <si>
    <t>{8BD77C29-A3A5-7E52-9534-A9EB980EDF28}</t>
  </si>
  <si>
    <t>{9E5585B7-DD45-35DB-AB88-106391E38B8D}</t>
  </si>
  <si>
    <t>{54839F17-1295-5E5F-93FC-8B21B76D13C9}</t>
  </si>
  <si>
    <t>{38129241-8964-BEC5-B824-C25D67115B33}</t>
  </si>
  <si>
    <t>{89A47F7D-B334-5976-A79C-E521FFBD49E5}</t>
  </si>
  <si>
    <t>{C2F90DD6-18C4-037A-8C29-BBA4EBE2B106}</t>
  </si>
  <si>
    <t>{6F9141A2-E9B6-A2EA-9558-282E975197BF}</t>
  </si>
  <si>
    <t>{BE4C0DDA-CFB9-482E-9DDC-02AA7F99DF29}</t>
  </si>
  <si>
    <t>{2A9C48B7-E97F-BB11-B254-5A7ED26C6F7C}</t>
  </si>
  <si>
    <t>{2231D571-E288-C117-AE82-E894386B1AC1}</t>
  </si>
  <si>
    <t>{1FCAB921-0794-9B2C-91F4-CE54E235D660}</t>
  </si>
  <si>
    <t>{511AC8DF-B454-D277-B46C-C4B77A8BA752}</t>
  </si>
  <si>
    <t>{529FF7E4-6678-9641-B57B-DAE52D0D41CD}</t>
  </si>
  <si>
    <t>{7E1B2A68-7A72-AEA3-B1B1-C736695DB8EE}</t>
  </si>
  <si>
    <t>{452F2675-5B30-EEC4-840E-AF93A81AD2DA}</t>
  </si>
  <si>
    <t>{E07A0F41-6834-6ADD-BBC4-476468F6A3CB}</t>
  </si>
  <si>
    <t>{1CBD9B06-0B2E-E8F8-B2D2-7393D5A0EEEA}</t>
  </si>
  <si>
    <t>{E88ABCCC-B2A0-7B5C-95D8-58779CB9A94D}</t>
  </si>
  <si>
    <t>{0E8F79CC-C788-D812-A168-9929E9E2A920}</t>
  </si>
  <si>
    <t>{AC7E952E-BA49-0453-9323-5CB249DAE298}</t>
  </si>
  <si>
    <t>{5DE8150C-D682-D246-A7A7-4669183457C1}</t>
  </si>
  <si>
    <t>{7E8BBD8C-A714-4814-B9C6-7A69A29DCEE0}</t>
  </si>
  <si>
    <t>{5D1B92E8-7A8E-4AC6-B612-BDB885B93C3F}</t>
  </si>
  <si>
    <t>{75168859-BB84-9CC5-AB38-F4A01C4875A7}</t>
  </si>
  <si>
    <t>{333D65E6-D8A3-4419-85DB-3369A5C88C71}</t>
  </si>
  <si>
    <t>{02312BB9-4BBD-25CA-8E9C-3EEBBBFC38E4}</t>
  </si>
  <si>
    <t>{41A2A119-5443-2422-852A-EB8FAB837B09}</t>
  </si>
  <si>
    <t>{5A31DA0F-7B04-2547-A536-5D5ED32E4BF9}</t>
  </si>
  <si>
    <t>{AC9D9AB5-1182-2D63-9B50-3A81BC5E6DFC}</t>
  </si>
  <si>
    <t>{A269D852-9F9B-E28E-9439-953DA6C4D52A}</t>
  </si>
  <si>
    <t>{A954861D-64B4-85F3-8C92-438E2C5D869D}</t>
  </si>
  <si>
    <t>{3D0E8913-DAB9-BDC6-8FFA-48AD8B6E469C}</t>
  </si>
  <si>
    <t>{AB19B678-712C-8E33-AB24-6AC03FC61A32}</t>
  </si>
  <si>
    <t>{5F450266-92A0-CD52-8BBD-9C119524C5A4}</t>
  </si>
  <si>
    <t>{B6225007-9AE2-6E5A-BC59-C497281A5C0B}</t>
  </si>
  <si>
    <t>{3C609682-F8A4-5664-AAA6-D5AC37389583}</t>
  </si>
  <si>
    <t>{3EA1B71E-1776-789A-9356-A5482C4E8341}</t>
  </si>
  <si>
    <t>{29A489C8-43E9-AA33-B319-469476EEE97E}</t>
  </si>
  <si>
    <t>{580A01D4-18DD-D047-A57F-6FE78FB7DF35}</t>
  </si>
  <si>
    <t>{4865116D-B5C4-EE01-9729-144BB67B27BB}</t>
  </si>
  <si>
    <t>{57639E9A-D47C-D987-95D8-29D885B9A71A}</t>
  </si>
  <si>
    <t>{EFB67E95-A377-7612-9B4C-82C74A32628C}</t>
  </si>
  <si>
    <t>{7E0E9696-AD86-B9BB-B6D5-255F62763D38}</t>
  </si>
  <si>
    <t>{62ECE9B5-4038-86AB-A484-D58A4737ED36}</t>
  </si>
  <si>
    <t>{14315B1A-C83F-B20A-BEB9-A791582497BE}</t>
  </si>
  <si>
    <t>{D35BB3DF-B23B-52F0-B446-6FBA01DE1EEC}</t>
  </si>
  <si>
    <t>{3A2D024C-78DC-29B6-91AA-03E1AD2637E5}</t>
  </si>
  <si>
    <t>{97272F69-6AC3-2D54-91B6-578ABB7CF7E3}</t>
  </si>
  <si>
    <t>{4619EE7E-F3A1-3304-92FA-5E829681432D}</t>
  </si>
  <si>
    <t>{C3856486-8E34-3DEC-BE28-EE4EBA15FD8E}</t>
  </si>
  <si>
    <t>{8A4854C6-7BE0-1237-94DE-0CB965B81D7C}</t>
  </si>
  <si>
    <t>{CAD6B489-43A3-B51B-8FCF-7B2B232B55F2}</t>
  </si>
  <si>
    <t>{2C1E77B7-55DE-1B93-AD8A-30AB5EEEBA46}</t>
  </si>
  <si>
    <t>{D0616398-FB63-19E6-89D1-206357C43283}</t>
  </si>
  <si>
    <t>{609E8B55-A4C1-734D-9152-2E9B975A9ECE}</t>
  </si>
  <si>
    <t>{2948A506-DBA8-5CC1-9EA0-316B8C43D754}</t>
  </si>
  <si>
    <t>{882DC5D4-DDCA-8BA9-A27A-2BDC734EEE49}</t>
  </si>
  <si>
    <t>{EAC1CF17-26C7-E4EF-A571-D348E6EC99B9}</t>
  </si>
  <si>
    <t>{CAE098B8-144E-6BDB-B535-6AB534EEECEB}</t>
  </si>
  <si>
    <t>{8E6ABD80-BC47-ABB9-80E0-DE033B933725}</t>
  </si>
  <si>
    <t>{CCE63566-A9CD-737B-B255-49E8BCD71F63}</t>
  </si>
  <si>
    <t>{5E525295-34A1-BEC5-9DE0-97085CDB4856}</t>
  </si>
  <si>
    <t>{CB877171-AE15-589D-95F0-777CA2009123}</t>
  </si>
  <si>
    <t>{AC832EBE-3ADB-6C99-8ABC-916CB97EC5EE}</t>
  </si>
  <si>
    <t>{5DD274AA-A8D3-7163-B2D9-21C57B29039F}</t>
  </si>
  <si>
    <t>{89D37742-2331-739C-A433-6441F222BDC5}</t>
  </si>
  <si>
    <t>{A2B387CA-EBD5-ED05-A6C3-D2E51DD43B4C}</t>
  </si>
  <si>
    <t>{89E8A7A9-B8DD-E7DD-B7FA-617564C3934F}</t>
  </si>
  <si>
    <t>{8D15CBE8-D7CA-345D-9278-D708427EC7E6}</t>
  </si>
  <si>
    <t>{2AC8C8CE-C47D-B97C-A4DD-28B724A8AD78}</t>
  </si>
  <si>
    <t>{ADC49365-FB56-7B94-B9DB-39BB67EF2BEF}</t>
  </si>
  <si>
    <t>{A2A720E4-B934-3DBD-9F21-EE4B87163584}</t>
  </si>
  <si>
    <t>{64345374-8BAA-E62F-823F-4C62C28A9D7D}</t>
  </si>
  <si>
    <t>{51D9F14E-BC67-88D3-ADE8-0756B22F5AD6}</t>
  </si>
  <si>
    <t>{C6781D6B-BA1B-E932-AECA-3442B4845FD5}</t>
  </si>
  <si>
    <t>{5E828E12-F148-FC23-9187-964B16497293}</t>
  </si>
  <si>
    <t>{47D6386C-DDBE-A7FF-83CE-447C5410A748}</t>
  </si>
  <si>
    <t>{1C051D93-CB1D-CEC0-9F42-002DCAA8C21E}</t>
  </si>
  <si>
    <t>{0BA0E5CD-28F6-66CD-A391-CF68E483C71C}</t>
  </si>
  <si>
    <t>{9087C325-601A-432E-9B5C-7753207E8B7C}</t>
  </si>
  <si>
    <t>{462B8AB2-DE08-69DE-A445-EC37C92EF465}</t>
  </si>
  <si>
    <t>{5C4CF1DC-1272-9C44-8A0A-222D4C12F511}</t>
  </si>
  <si>
    <t>{4D8B2B9C-4527-D377-893E-0D3E17197386}</t>
  </si>
  <si>
    <t>{7698ED1C-0598-1192-BE71-63A394A6511F}</t>
  </si>
  <si>
    <t>{53143B83-9E87-2ACB-9792-3792229786C4}</t>
  </si>
  <si>
    <t>{319ECA19-8E93-E34D-9D13-6E363A8DE4CD}</t>
  </si>
  <si>
    <t>{9CF9CEC8-207C-612F-A1A4-DCA63C1A6253}</t>
  </si>
  <si>
    <t>{D2B5EDE8-C1C5-679A-ABF5-781B74DDE27D}</t>
  </si>
  <si>
    <t>{6C8039A1-0D4B-DAC7-9AB7-23AD7C985A76}</t>
  </si>
  <si>
    <t>{AA1C892B-2272-B1CD-AA7A-C47693EA9F64}</t>
  </si>
  <si>
    <t>{F80BB060-9A18-DDD6-A8F0-5ECD45749561}</t>
  </si>
  <si>
    <t>{D2FCC3B7-C4CE-3529-B0C8-A7ABCDF74FA5}</t>
  </si>
  <si>
    <t>{939FA64A-2B35-9BC1-AEB3-B259BA037469}</t>
  </si>
  <si>
    <t>{A9962D21-FC1D-16D3-AF42-54EE664816B5}</t>
  </si>
  <si>
    <t>{71A12F74-C3E8-69AA-B124-729540671BB2}</t>
  </si>
  <si>
    <t>{665E9E7B-FD75-8A4E-8D0A-0F74931258A8}</t>
  </si>
  <si>
    <t>{C6537041-E764-6CC8-9386-D2B5EAE7C1AF}</t>
  </si>
  <si>
    <t>{3C4A880B-0D57-D470-AD58-FD80A59749D1}</t>
  </si>
  <si>
    <t>{F6D9DCE4-BBED-D67D-AA2E-361D3DC4C665}</t>
  </si>
  <si>
    <t>{70BD4014-5ED9-57DA-848C-7265D22D3C75}</t>
  </si>
  <si>
    <t>{269898A3-63C8-2CDE-9931-A4B12D545137}</t>
  </si>
  <si>
    <t>{550AD9D9-455D-39A3-85CD-B1496DE847B7}</t>
  </si>
  <si>
    <t>{88B5F7B1-4239-635E-A401-9D251EAAB55A}</t>
  </si>
  <si>
    <t>{2E57C791-E60A-AC1C-B37D-1D7E8C3ABD0B}</t>
  </si>
  <si>
    <t>{83723D72-9C62-ECF3-BFB3-277D342A35F2}</t>
  </si>
  <si>
    <t>{12D62E8C-A422-065B-A492-AD3A823AE277}</t>
  </si>
  <si>
    <t>{37247009-87A9-EE3E-AEBB-96EED209E783}</t>
  </si>
  <si>
    <t>{62EB3402-A4D9-79B5-ABAE-C4B19239295C}</t>
  </si>
  <si>
    <t>{ECEE21AC-7642-AC26-972C-3CCA4C7A4D1F}</t>
  </si>
  <si>
    <t>{53CC3B34-4993-5B8B-BCC6-A545217D68E2}</t>
  </si>
  <si>
    <t>{E42656AE-8B6E-6A1C-9A4C-305798C26D0C}</t>
  </si>
  <si>
    <t>{39AC7757-A875-CEE3-8C4E-942A32393278}</t>
  </si>
  <si>
    <t>{720E7354-0D56-6C57-9E5D-D4C83844A97E}</t>
  </si>
  <si>
    <t>{39DE3CBE-16B2-3841-8E4A-D5872AB2AA36}</t>
  </si>
  <si>
    <t>{BCCB9AC1-3E59-E609-97A4-7C61522427C9}</t>
  </si>
  <si>
    <t>{628422B5-D347-6EC7-8334-86DC8DB283D8}</t>
  </si>
  <si>
    <t>{4A81FE37-299E-9CBA-9442-C31F5CFF2EE5}</t>
  </si>
  <si>
    <t>{4084CF18-C1EA-2E45-A196-F635A41A98B6}</t>
  </si>
  <si>
    <t>{DD2E9981-46EB-D89E-93D3-14871E92A354}</t>
  </si>
  <si>
    <t>{61F121BA-D633-CEC1-99B7-D22DCA4866E6}</t>
  </si>
  <si>
    <t>{56BA6ADB-2D61-C615-A1D4-534164ADA3A5}</t>
  </si>
  <si>
    <t>{191D491E-6745-C382-93C9-5D1A368151A9}</t>
  </si>
  <si>
    <t>{F7AAA46C-1251-9A61-8F58-D5929E84523C}</t>
  </si>
  <si>
    <t>{7C108D3B-8854-4FC9-8121-BE1E0A388C46}</t>
  </si>
  <si>
    <t>{F510BB75-48EF-88D6-A5B5-EDABE55CE42E}</t>
  </si>
  <si>
    <t>{EE3A2263-ACB4-77DC-97D3-588F9B825DEF}</t>
  </si>
  <si>
    <t>{A541B53B-1472-D4C8-A53C-C1C49A68ACCF}</t>
  </si>
  <si>
    <t>{95B35909-E9AA-A0D0-8953-4DA13DB1E7E9}</t>
  </si>
  <si>
    <t>{3A71E3E3-A92B-C14C-A2E5-A24ED20CE173}</t>
  </si>
  <si>
    <t>{C2EB5733-9179-2B27-BBB4-E4B504FB9D77}</t>
  </si>
  <si>
    <t>{D8E39BEF-4C41-95A7-9351-D63E015DC34C}</t>
  </si>
  <si>
    <t>{CA197243-0845-10F5-936B-7EE243A385DD}</t>
  </si>
  <si>
    <t>{F4ECF155-3226-823A-9885-91F9499EA982}</t>
  </si>
  <si>
    <t>{C24FEB6E-4463-C08E-A27C-218B5EEE1251}</t>
  </si>
  <si>
    <t>{A0B15788-ACDD-CD2B-A9D4-15C2D134A575}</t>
  </si>
  <si>
    <t>{1CE208E9-B716-8028-BC4B-41C45B1E6715}</t>
  </si>
  <si>
    <t>{5284E3AB-E1CC-CBAD-A874-98DC2B313D5A}</t>
  </si>
  <si>
    <t>{DD36EC07-A693-74E5-A71C-F1029C5ADA6D}</t>
  </si>
  <si>
    <t>{1C9AF914-4327-9E16-A8A7-6D7C3C0B5476}</t>
  </si>
  <si>
    <t>{6A6EECEC-342C-E049-A713-A56757E48D9E}</t>
  </si>
  <si>
    <t>{3536BCE6-D631-8CA8-8FB2-BAD868C56DFD}</t>
  </si>
  <si>
    <t>{E7B15C0C-A6F7-3769-BE74-7238CD30D6CC}</t>
  </si>
  <si>
    <t>{0E9E8175-102E-C797-A1D8-D151E3C4BD33}</t>
  </si>
  <si>
    <t>{C67F4E7B-5067-6F79-83A2-BB994552E76A}</t>
  </si>
  <si>
    <t>{ACF57A15-F353-B538-916F-F62B215B796A}</t>
  </si>
  <si>
    <t>{2DDE197D-6691-DBDC-A6B2-95FEE18E267D}</t>
  </si>
  <si>
    <t>{84ADDECA-04D3-98AE-A27A-6D6C249ED3C9}</t>
  </si>
  <si>
    <t>{4E23EE56-3BD8-CEB7-AE18-638C262A9578}</t>
  </si>
  <si>
    <t>{B9DD1F19-5722-854E-895C-6B7843D23193}</t>
  </si>
  <si>
    <t>{609F244A-D471-8E5D-9FD7-5A761757A971}</t>
  </si>
  <si>
    <t>{9FD83214-2E54-D03C-8B5A-2491C15AB52A}</t>
  </si>
  <si>
    <t>{C469FC9D-A58E-4DF4-9C65-BD10E97A77C9}</t>
  </si>
  <si>
    <t>{5AD28911-C1BE-CDCC-BCA8-EAFCD15AB495}</t>
  </si>
  <si>
    <t>{AFD4AC84-E175-42DD-A9D5-B19D11A961B6}</t>
  </si>
  <si>
    <t>{4F2E5A42-8183-9051-AE9A-F4EDD7176245}</t>
  </si>
  <si>
    <t>{66436852-ED79-BD5E-AA8A-A844A135AC7B}</t>
  </si>
  <si>
    <t>{81E2D9EC-8208-8DEF-9754-94A9E8C40361}</t>
  </si>
  <si>
    <t>{1CCB833A-CCCE-E57B-93A9-B9561C647C4D}</t>
  </si>
  <si>
    <t>{74815954-196F-D8FB-AA39-ED7369B5CB3B}</t>
  </si>
  <si>
    <t>{15B14262-C49A-3CA8-8886-362869781561}</t>
  </si>
  <si>
    <t>{4C2D1FAC-6A0E-C599-AB5E-668D6B3E1EE7}</t>
  </si>
  <si>
    <t>{8557C74C-474E-A717-9E55-54CDEBA8BB18}</t>
  </si>
  <si>
    <t>{3DFD4E4A-C919-982C-AE28-12205575F0DA}</t>
  </si>
  <si>
    <t>{B1C279EE-6AF0-AA0E-B859-65AC0635B298}</t>
  </si>
  <si>
    <t>{8C643B62-79C3-95C9-88B9-438B59ABD548}</t>
  </si>
  <si>
    <t>{0B6569BB-7103-6AB2-9AD8-9FE6CC654D35}</t>
  </si>
  <si>
    <t>{8B851935-BE60-EFD3-AB66-4EE5BC15D165}</t>
  </si>
  <si>
    <t>{89750DD7-AF9B-1975-8814-36D1956B9312}</t>
  </si>
  <si>
    <t>{71B63CFA-BE35-DC9F-8D63-59A1B2086864}</t>
  </si>
  <si>
    <t>{9E277996-59FC-1C6B-8732-8DAF928C1484}</t>
  </si>
  <si>
    <t>{7E39B9F4-DC74-AE21-9213-A6E39EA78DA9}</t>
  </si>
  <si>
    <t>{6EBCF13C-A36B-87D9-A996-A9A6271BC7DD}</t>
  </si>
  <si>
    <t>{DA330477-3B64-9BDB-BC7B-8A0F8657A659}</t>
  </si>
  <si>
    <t>{4E7BD7ED-E12C-CE22-B564-0D28583C2E45}</t>
  </si>
  <si>
    <t>{E70740B8-2046-E6E4-B10F-2829DB4BF6B8}</t>
  </si>
  <si>
    <t>{519742FD-5572-066B-9BEF-BD3B8B343FEC}</t>
  </si>
  <si>
    <t>{D8CBC1E9-DE50-E2AE-A3D3-C476C4A7B119}</t>
  </si>
  <si>
    <t>{EA549392-3681-81D7-837C-2E3203566D38}</t>
  </si>
  <si>
    <t>{F4D2BB5F-AAC5-B54E-985B-B36893D02A82}</t>
  </si>
  <si>
    <t>{5005002B-A7BC-84EB-9E30-7451E3C6DB4C}</t>
  </si>
  <si>
    <t>{7B7E643E-B8E9-B1F8-83AA-48248DF88684}</t>
  </si>
  <si>
    <t>{B4DFBCB2-2B2A-43AB-A26C-E2EBAFE8EF7E}</t>
  </si>
  <si>
    <t>{95C70DDB-5B01-1B2E-9806-77EEC6661A35}</t>
  </si>
  <si>
    <t>{6B162CB6-B73D-F17A-A247-CC365CE2CBE0}</t>
  </si>
  <si>
    <t>{943DDC79-B940-F8D7-9CB2-C6EBA14B18C8}</t>
  </si>
  <si>
    <t>{9AEE444D-CE09-F47D-9324-57553E05B5F6}</t>
  </si>
  <si>
    <t>{BBD8355B-34FA-CA85-9211-668D63DDC693}</t>
  </si>
  <si>
    <t>{84BB96AC-76D3-7E18-9737-C7AC9A760FD5}</t>
  </si>
  <si>
    <t>{41184B97-F154-C64D-9D37-7DEA307F66D7}</t>
  </si>
  <si>
    <t>{7DA13936-211E-B55D-93B3-6E60B28ACEC1}</t>
  </si>
  <si>
    <t>{771443A1-43A2-2173-846A-6E557B563DCA}</t>
  </si>
  <si>
    <t>{B9E36E1E-E4CE-ECA4-ABFD-63C3CA84771C}</t>
  </si>
  <si>
    <t>{921D80AA-6F26-1C39-98FC-5E1249B570B1}</t>
  </si>
  <si>
    <t>{7DE67B8B-2258-774C-B539-172A27982CDD}</t>
  </si>
  <si>
    <t>{C75B36E9-8915-EEE6-AE23-8145EEC061CC}</t>
  </si>
  <si>
    <t>{FBCDA4DE-11EE-795D-B29B-919AFC0B2387}</t>
  </si>
  <si>
    <t>{681EAAA2-05A4-DABB-8B22-4A52BDDB4554}</t>
  </si>
  <si>
    <t>{89CE2C5C-D2D7-3839-A777-52858E11BD4C}</t>
  </si>
  <si>
    <t>{ABAD1F17-0637-35EF-B23B-CD6DDC3B5189}</t>
  </si>
  <si>
    <t>{4A4C4829-DB55-E615-A911-701112FC1253}</t>
  </si>
  <si>
    <t>{C44BAA8C-C1E1-31B5-A7A5-5ECA9D14D6B2}</t>
  </si>
  <si>
    <t>{935B3A79-419B-E925-AA9B-4E91D91283ED}</t>
  </si>
  <si>
    <t>{252BBE38-A916-137F-9EA3-23AD45981B21}</t>
  </si>
  <si>
    <t>{A74E39B1-66EF-63BC-916C-E1382A764562}</t>
  </si>
  <si>
    <t>{C473805C-C4DA-0E44-BC79-8D6AE73C33E9}</t>
  </si>
  <si>
    <t>{C96A9714-6E85-A92E-8E98-CC4C277C9BE2}</t>
  </si>
  <si>
    <t>{24A5533E-8492-5885-946A-A32618F67272}</t>
  </si>
  <si>
    <t>{2FE398C5-9EB0-E081-A981-14012569BBB2}</t>
  </si>
  <si>
    <t>{59D65B01-FD81-5469-9AAB-D624BB474CEC}</t>
  </si>
  <si>
    <t>{0C1D6119-3BB4-6A36-A47B-FCA85861E827}</t>
  </si>
  <si>
    <t>{A759CD18-85EB-2622-8281-5CB75655B59D}</t>
  </si>
  <si>
    <t>{A52B5535-77C6-6C54-938B-C97813C67665}</t>
  </si>
  <si>
    <t>{6344FD99-6DF5-22F5-913D-5815FB5311A9}</t>
  </si>
  <si>
    <t>{5C63997C-A628-3A4C-A926-CEA57BCD89A0}</t>
  </si>
  <si>
    <t>{CE192DD7-BCE2-7B45-A9F6-2F710FA6A473}</t>
  </si>
  <si>
    <t>{47F77012-1D11-E835-9C6D-3191E4AC655B}</t>
  </si>
  <si>
    <t>{11CD8426-E526-7727-B01E-E52EA661A140}</t>
  </si>
  <si>
    <t>{B94C2E4B-D1C2-EA52-80A8-326192945D7A}</t>
  </si>
  <si>
    <t>{8CD55499-3BA6-58EE-99CB-0C6223E86D33}</t>
  </si>
  <si>
    <t>{E666E95B-5381-7515-A728-3959B7FB9783}</t>
  </si>
  <si>
    <t>{5473E297-B3E5-44DE-A85E-AB60BB7F0D91}</t>
  </si>
  <si>
    <t>{23B92276-B991-BA74-A712-48BD9AE47597}</t>
  </si>
  <si>
    <t>{CDCB7041-C127-9D2D-A2EE-147BB23BD4AD}</t>
  </si>
  <si>
    <t>{A279DF00-4746-E1E3-83A9-C3C37DC41DFC}</t>
  </si>
  <si>
    <t>{2C3334EC-A881-981D-89DE-7ACA5B6E25BC}</t>
  </si>
  <si>
    <t>{A9C9642D-41A5-7AA6-AF42-FEBB96BDC2F7}</t>
  </si>
  <si>
    <t>{94DD62CC-9D55-7AD3-A373-35BEBB6F16E3}</t>
  </si>
  <si>
    <t>{6A1E1412-EA32-7CDF-8011-1FDB3716C7C9}</t>
  </si>
  <si>
    <t>{891E5C26-C4D9-75D3-93CE-756C5661E993}</t>
  </si>
  <si>
    <t>{3C7C2321-87FE-4AD5-885A-5868850062A8}</t>
  </si>
  <si>
    <t>{0F0A494C-8142-CE3F-AC45-8E183F9514F2}</t>
  </si>
  <si>
    <t>{4147B69F-4C52-07DA-9D51-ED95C3D1C5C8}</t>
  </si>
  <si>
    <t>{7BF56B54-26D1-C92D-951C-9827BB538953}</t>
  </si>
  <si>
    <t>{DBB33091-7C7D-0923-A249-43B666CB459C}</t>
  </si>
  <si>
    <t>{FF430790-BADA-AAF2-9077-E4AB2ECCCDCB}</t>
  </si>
  <si>
    <t>{3324B579-5CB7-83D3-AB68-7D0F62150639}</t>
  </si>
  <si>
    <t>{E2075066-A094-96FF-91BA-C5FA9C46E4CD}</t>
  </si>
  <si>
    <t>{989DAA7D-2132-C86E-AC10-D0B43AF15CC2}</t>
  </si>
  <si>
    <t>{85869AD8-2B41-FE5A-BB09-726778E5437E}</t>
  </si>
  <si>
    <t>{328423C0-1C52-1DEA-AA56-9E19E4C38BCC}</t>
  </si>
  <si>
    <t>{0C252A6C-6015-EA57-85A7-3C15E72B1B13}</t>
  </si>
  <si>
    <t>{521A73B6-743B-97B9-A8AD-1E63E2AFB75A}</t>
  </si>
  <si>
    <t>{9EF62315-A355-CB39-91E9-294A4D1E74DD}</t>
  </si>
  <si>
    <t>{4D86EE83-7A23-9900-AA2B-63C468EA45B2}</t>
  </si>
  <si>
    <t>{AD6DCA47-4744-C645-A204-AD49BDF2DE22}</t>
  </si>
  <si>
    <t>{382BA96B-756A-6612-9423-DEA29BD75726}</t>
  </si>
  <si>
    <t>{4C807236-6226-3EAE-9D39-EB467C297115}</t>
  </si>
  <si>
    <t>{662C18A2-9838-2424-8AC8-C83ECF9A42EA}</t>
  </si>
  <si>
    <t>{D2A26016-6530-29AA-B8AF-4895EECA8DEB}</t>
  </si>
  <si>
    <t>{1BCE4D8C-36CE-2579-927F-51A138783943}</t>
  </si>
  <si>
    <t>{8126B73B-66A5-0A9A-94B9-D77A37364908}</t>
  </si>
  <si>
    <t>{8C569E3D-6473-AE46-BC4C-CE4A29B47364}</t>
  </si>
  <si>
    <t>{9B21CBCA-A9C9-05A5-86AA-1C298A93D88F}</t>
  </si>
  <si>
    <t>{1B164009-9568-E3DE-9F94-7540C79351A2}</t>
  </si>
  <si>
    <t>{58D7D115-83D1-6D2C-93A8-ECD74C44BEC5}</t>
  </si>
  <si>
    <t>{CE338435-EEE3-3877-BE98-78F66657F731}</t>
  </si>
  <si>
    <t>{EAAB2C62-252F-6836-8D15-EBD6A16D0EFD}</t>
  </si>
  <si>
    <t>{18E19FE4-A347-B253-BD9E-3B905936BA54}</t>
  </si>
  <si>
    <t>{A5A3D2E3-D5D9-4925-BBF6-2C5BDC43FE5C}</t>
  </si>
  <si>
    <t>{2D93C789-18A8-C3B6-92CB-C352A664BF40}</t>
  </si>
  <si>
    <t>{DD4254ED-C743-443D-BEBE-E3AB2329D226}</t>
  </si>
  <si>
    <t>{326E5D4A-715B-80C5-AD71-838FBE335948}</t>
  </si>
  <si>
    <t>{979AB7A5-5F80-9CA4-9B93-7518D743FBAE}</t>
  </si>
  <si>
    <t>{89977759-F193-5CE3-85D5-AE6DC8E9BB91}</t>
  </si>
  <si>
    <t>{56E3616E-A114-96CB-97C7-15A82ED68F29}</t>
  </si>
  <si>
    <t>{686F79FC-EC94-5D55-BD3B-8C2027B93B7E}</t>
  </si>
  <si>
    <t>{2D9D845C-1FF4-77C8-A590-E8DD4C35B3CA}</t>
  </si>
  <si>
    <t>{F33D8686-87B3-D64E-9AB7-4D1AEDE80B34}</t>
  </si>
  <si>
    <t>{53CF54B3-B193-71EF-B930-51DD8694E9D6}</t>
  </si>
  <si>
    <t>{9B14E22B-1723-3BE4-9EBC-276172B96107}</t>
  </si>
  <si>
    <t>{39BC25D7-F725-D964-A7EB-85DB2D2847A1}</t>
  </si>
  <si>
    <t>{8867E21F-CD28-7098-AF7F-6D67F6618F2A}</t>
  </si>
  <si>
    <t>{E5A73CFC-F7CE-D489-94E7-B73B67441F7D}</t>
  </si>
  <si>
    <t>{EB5BC9A6-E0D7-F981-8125-5452BE32BBC2}</t>
  </si>
  <si>
    <t>{C9E6AC56-15E3-B495-A397-3B12781C8761}</t>
  </si>
  <si>
    <t>{1A35BB24-B3B3-09E1-960F-3F64F1625753}</t>
  </si>
  <si>
    <t>{2BAADA29-75C7-BEBA-971E-46A2A4D5E1CE}</t>
  </si>
  <si>
    <t>{49371EAD-88D1-C62B-8364-33E3EF3468DF}</t>
  </si>
  <si>
    <t>{0E4A1AB9-5A8E-264D-9692-1B504EE282DB}</t>
  </si>
  <si>
    <t>{BA86E486-6683-9357-9D77-A322EECD53CC}</t>
  </si>
  <si>
    <t>{D7C97E4B-197D-2172-8485-EF506B779EDB}</t>
  </si>
  <si>
    <t>{B395A102-BF1E-93C5-A77B-B43423905A4E}</t>
  </si>
  <si>
    <t>{C8AA5DF2-C6D8-018B-B3FB-06D67FC85921}</t>
  </si>
  <si>
    <t>{76897954-B898-3BCB-95B6-B97FCEB29299}</t>
  </si>
  <si>
    <t>{2703E931-D4E2-0ABE-A94A-A3279D1A07C2}</t>
  </si>
  <si>
    <t>{39A7A2C2-A573-718D-9B69-D61638757EE1}</t>
  </si>
  <si>
    <t>{2726863D-78DE-6250-98A5-29751B91DC21}</t>
  </si>
  <si>
    <t>{4E216C9E-C9D3-B54E-8DCB-616D922E2599}</t>
  </si>
  <si>
    <t>{0C58592B-E612-6C82-977E-9F263A9F3C72}</t>
  </si>
  <si>
    <t>{CC4C10FD-4A1C-4D44-913F-9AA841D3D8D5}</t>
  </si>
  <si>
    <t>{0ABD855E-5292-4C9A-97BD-574C326A2BFA}</t>
  </si>
  <si>
    <t>{255BBD45-7A53-5DB0-87C9-B91B68E6ECEA}</t>
  </si>
  <si>
    <t>{76B88EEA-2EE1-56DC-ADE3-A64D43261DED}</t>
  </si>
  <si>
    <t>{6C84CB96-9DEB-2908-A6DC-01EA3CAA852B}</t>
  </si>
  <si>
    <t>{737F7A53-6223-AD7B-9E35-BE4CB325369E}</t>
  </si>
  <si>
    <t>{07297D47-E918-E65F-929D-A56A1246E79D}</t>
  </si>
  <si>
    <t>{6535AAAC-8E7C-B7BC-ADB6-C68DB5ADBA33}</t>
  </si>
  <si>
    <t>{2950E69B-900E-E6DA-9D51-09CD2BFB7595}</t>
  </si>
  <si>
    <t>{814C444C-A951-97D3-9EEC-3154AEE2FC0C}</t>
  </si>
  <si>
    <t>{067B8AB7-0603-8EDD-BC49-4259BD1F4574}</t>
  </si>
  <si>
    <t>{F8CB9B54-15C5-9123-A5E9-21F5A3263342}</t>
  </si>
  <si>
    <t>{D3CE7D0C-5158-C2AC-95AC-A3510CC69A60}</t>
  </si>
  <si>
    <t>{2225E519-173C-F8B1-A713-CBA4169E8F36}</t>
  </si>
  <si>
    <t>{137FF5A2-C333-167A-A9BC-71F84B52C7AC}</t>
  </si>
  <si>
    <t>{217D73D0-D2CB-0210-A77B-85951B90571C}</t>
  </si>
  <si>
    <t>{B9C153DA-B1D6-AE8B-ADDF-EE84C109128D}</t>
  </si>
  <si>
    <t>{49297ACB-BBD5-E135-9878-811CE75DDD29}</t>
  </si>
  <si>
    <t>{3B17CDEA-4E88-AE25-B627-5148CD1E9D27}</t>
  </si>
  <si>
    <t>{CE4B304F-D69E-EA83-815C-135EDE0B47A1}</t>
  </si>
  <si>
    <t>{AC779725-CF9A-7A79-96D9-CB6887B6BEDD}</t>
  </si>
  <si>
    <t>{0539E671-873B-523E-A35D-6FAD34EDD7E6}</t>
  </si>
  <si>
    <t>{5233149E-7823-46CD-9359-B3484244A8E4}</t>
  </si>
  <si>
    <t>{1025D3A4-011F-5B8C-A49D-CA4E2C68E31E}</t>
  </si>
  <si>
    <t>{9DAF48BA-8D84-5665-81BB-5AEB41EBAE8F}</t>
  </si>
  <si>
    <t>{5564481B-895E-4AB0-A672-6877EB9EAD7D}</t>
  </si>
  <si>
    <t>{940297BE-52F2-ED85-9263-D7D8A8F3F5F3}</t>
  </si>
  <si>
    <t>{E7295BEC-534D-441C-AF2D-9C68D5C66A47}</t>
  </si>
  <si>
    <t>{AA7B57CD-09B2-3160-9B74-8B21DD9BD274}</t>
  </si>
  <si>
    <t>{3AA96F8A-B220-AAB7-93E5-8A582D324EC0}</t>
  </si>
  <si>
    <t>{E463994B-D917-854A-9143-9D28132A8755}</t>
  </si>
  <si>
    <t>{5339B929-EB39-A423-B41C-879A08269E3A}</t>
  </si>
  <si>
    <t>{B4EBB44C-3526-1C68-B714-5E057CB449BA}</t>
  </si>
  <si>
    <t>{941B8CED-22AD-9354-97C8-C772BAB69CDC}</t>
  </si>
  <si>
    <t>{5F58E934-2052-2C1E-B10A-E5195FBB5CE8}</t>
  </si>
  <si>
    <t>{4364FD3A-AAC2-9CBE-A15B-9C1497668DF8}</t>
  </si>
  <si>
    <t>{EAEE8E37-0ECE-E77F-A37B-B38AEE66F534}</t>
  </si>
  <si>
    <t>{93877034-B8E9-0377-A5FA-3CA4C25BA6C3}</t>
  </si>
  <si>
    <t>{B8E1A789-15C2-B3D1-A29A-EEAA9ED666CE}</t>
  </si>
  <si>
    <t>{C8AA283F-9138-1CD2-97F9-CB96A1B83980}</t>
  </si>
  <si>
    <t>{2D84A77E-87AD-C385-81BA-C9AF6471E40E}</t>
  </si>
  <si>
    <t>{272F4970-76D2-EB22-8B8C-BC1E55D27A74}</t>
  </si>
  <si>
    <t>{4E1CC24B-B986-5AB1-B411-89EBB17AB307}</t>
  </si>
  <si>
    <t>{E21B2729-AD4B-F48B-B6E7-255124EBA0D2}</t>
  </si>
  <si>
    <t>{7EBD4D33-CEB1-ADA8-AED1-7285CB16271C}</t>
  </si>
  <si>
    <t>{4EC3F780-7A98-6A52-9A6D-56A142591BEE}</t>
  </si>
  <si>
    <t>{D1CB4B69-1C71-F1AF-965E-B7CDD6775472}</t>
  </si>
  <si>
    <t>{81891DE7-F11C-63BA-9D44-97340330D3EE}</t>
  </si>
  <si>
    <t>{CB8A3143-B50A-88DA-9DCD-BC0A26149D7C}</t>
  </si>
  <si>
    <t>{FC829C94-960B-5218-83AD-2A5CAAC36835}</t>
  </si>
  <si>
    <t>{813E23F4-1EA1-979C-B973-9660ED0E284F}</t>
  </si>
  <si>
    <t>{C521C8A9-8B9A-5A80-9EEF-344E6C66C1D5}</t>
  </si>
  <si>
    <t>{45EA73CF-5A88-721A-9D93-A831639B482E}</t>
  </si>
  <si>
    <t>{4E6B068C-E72C-B255-B44D-074F7D3D7135}</t>
  </si>
  <si>
    <t>{3C2467FA-CE06-4D88-8D7F-2692E90E414E}</t>
  </si>
  <si>
    <t>{9DC57A51-3DD5-CACC-97EA-DA72318D8B86}</t>
  </si>
  <si>
    <t>{BBFD23B8-9E5C-5C49-BD4E-46F7A38B4614}</t>
  </si>
  <si>
    <t>{15616769-710A-B828-AD3C-1E4BBBA9551E}</t>
  </si>
  <si>
    <t>{06AC0A6D-3EA0-D382-9343-4985D6779C91}</t>
  </si>
  <si>
    <t>{EA84F1DB-15DD-B19E-8945-BADD61B602F2}</t>
  </si>
  <si>
    <t>{4F95311D-9245-3686-AFC2-657EC605784A}</t>
  </si>
  <si>
    <t>{71719C2A-3095-3772-B07A-3F7E7407D5A3}</t>
  </si>
  <si>
    <t>{DBD90A3C-4C7F-898A-88FE-0D18B76A3D45}</t>
  </si>
  <si>
    <t>{DC6D6D5A-2484-30E7-A5FE-B4621AC03447}</t>
  </si>
  <si>
    <t>{EFCEABDE-5373-20D2-A22C-4695EBE8EEC4}</t>
  </si>
  <si>
    <t>{629CA8C0-26ED-2E52-9B18-8ADB97654212}</t>
  </si>
  <si>
    <t>{CE996868-1984-3E91-8E71-644B8AC6012B}</t>
  </si>
  <si>
    <t>{6453B1BE-6AF7-26D6-B808-C71E3FEB3247}</t>
  </si>
  <si>
    <t>{9C9C750C-A4D7-F93A-945E-A96CE555A89F}</t>
  </si>
  <si>
    <t>{E7D4AA69-43E4-9CB8-9F15-EE6F36B5593B}</t>
  </si>
  <si>
    <t>{BEEB35FF-85CE-C4B5-96DA-6B3E50BB2854}</t>
  </si>
  <si>
    <t>{6F64D906-D628-954B-9561-15E3BEF7EB12}</t>
  </si>
  <si>
    <t>{67FCAB96-B380-E383-B868-CED5E03BA6AD}</t>
  </si>
  <si>
    <t>{114682D8-87B7-83A4-8C61-7D1C3E063C3E}</t>
  </si>
  <si>
    <t>{CAD25E04-A05E-79D8-8E1B-16B3081974CE}</t>
  </si>
  <si>
    <t>{1090E733-8AF6-9B47-9A38-6CE0C90561A6}</t>
  </si>
  <si>
    <t>{3DE1419C-816D-CCE9-BC48-75FCDE8AD70D}</t>
  </si>
  <si>
    <t>{B0A44E4A-1238-0137-A21C-26D2A348CCEC}</t>
  </si>
  <si>
    <t>{E46BC674-8913-2E19-8724-52D7A4D1148C}</t>
  </si>
  <si>
    <t>{45C7DB53-6491-19B8-884F-ED253E14A215}</t>
  </si>
  <si>
    <t>{218833FE-FD72-B56D-9201-CDB5BE536CA0}</t>
  </si>
  <si>
    <t>{E44DD291-B465-F730-9117-E7DF928C3775}</t>
  </si>
  <si>
    <t>{1998BB51-12FD-C449-9113-3EBB4332E79C}</t>
  </si>
  <si>
    <t>{0F3AA658-65D9-1EB1-AFB6-88731E05AF4E}</t>
  </si>
  <si>
    <t>{12B384CE-29CA-9DD0-8890-C83D83A42695}</t>
  </si>
  <si>
    <t>{BCD26ACC-9C51-75BF-A871-D415EBB24EC7}</t>
  </si>
  <si>
    <t>{5C590E9A-592C-7877-BBDA-BE41C4FC1DED}</t>
  </si>
  <si>
    <t>{5E985541-9DEF-8C5F-9F7B-4DE96AF66832}</t>
  </si>
  <si>
    <t>{2E8142F9-E458-8761-8F16-5547496F23CB}</t>
  </si>
  <si>
    <t>{19A2B9EB-ABF9-7AC5-A82A-E963BFE821D4}</t>
  </si>
  <si>
    <t>{ACACA04F-4E82-2CC3-A778-DF7648317882}</t>
  </si>
  <si>
    <t>{3232DB1E-1BA3-7264-98A1-2B9730E9DCF0}</t>
  </si>
  <si>
    <t>{38E26D91-7D1C-7FE1-9754-9301F3A45355}</t>
  </si>
  <si>
    <t>{0B7C0DFE-E25E-E861-A233-28D9FE2FC0BA}</t>
  </si>
  <si>
    <t>{0893AF52-D42B-C21D-B4ED-A24BAEED1769}</t>
  </si>
  <si>
    <t>{AAC656D1-A133-FF1F-A925-246D61CD2D78}</t>
  </si>
  <si>
    <t>{6FD6D8A5-A615-678E-B079-737A9F52D821}</t>
  </si>
  <si>
    <t>{837328E7-6E72-ED93-949B-7288A8482A6C}</t>
  </si>
  <si>
    <t>{722D2BCF-37FB-7576-A13A-17C10824E992}</t>
  </si>
  <si>
    <t>{B896A776-7D61-F531-A4E8-466C1BA42ACA}</t>
  </si>
  <si>
    <t>{937DBF25-9C43-5F2A-B976-E4843E88903E}</t>
  </si>
  <si>
    <t>{8E7528C3-1243-6A4B-8E62-D55FCD5341D7}</t>
  </si>
  <si>
    <t>{F74BE6B9-3A10-29CD-9E6E-2DE755C4101C}</t>
  </si>
  <si>
    <t>{5A62DE11-715B-72E8-972B-8284228AD2E7}</t>
  </si>
  <si>
    <t>{D4A9E5E2-33A6-47C5-8449-074EA1399C8F}</t>
  </si>
  <si>
    <t>{3F921E84-DCC1-6E7A-9279-724E5C7E332D}</t>
  </si>
  <si>
    <t>{9AEB1E11-DB5A-DD43-AD6A-C6BD84EC79CA}</t>
  </si>
  <si>
    <t>{7258EB80-9AE4-7636-A3AD-E8C4A35366CE}</t>
  </si>
  <si>
    <t>{4167883A-775E-3E7D-AEE5-BCA92553DC32}</t>
  </si>
  <si>
    <t>{65D9CA48-ED1B-DB40-ADEE-3866577BC12D}</t>
  </si>
  <si>
    <t>{3A4095B3-4BD9-81A7-8C4C-2034B68E27DA}</t>
  </si>
  <si>
    <t>{3D6ADDE3-0B5A-E3EB-978F-774BAE2CA670}</t>
  </si>
  <si>
    <t>{AAC989EF-7A3D-2734-AA77-24B48CE56027}</t>
  </si>
  <si>
    <t>{2E3D7BD2-2614-E18B-A3B4-09A6CC8A3AF8}</t>
  </si>
  <si>
    <t>{E63789D3-5A9E-3439-ACE7-1C5BDBAA093C}</t>
  </si>
  <si>
    <t>{7D87B63A-836C-F746-95B1-21DB15E7A2EB}</t>
  </si>
  <si>
    <t>{32BEE8F1-2C41-1DE9-A7D1-2C6ED7F2375E}</t>
  </si>
  <si>
    <t>{7D9CF35F-85B9-6C6D-A1D8-F42EAC89509D}</t>
  </si>
  <si>
    <t>{B0B2DA7E-2788-E7B9-BE78-9923E33F2EC1}</t>
  </si>
  <si>
    <t>{53B07566-514D-7427-9B51-D4A4E7A47932}</t>
  </si>
  <si>
    <t>{B557A57E-8D99-05BD-9512-B7CA248733D8}</t>
  </si>
  <si>
    <t>{522660B1-2A3C-61B5-986C-17BF077A41EC}</t>
  </si>
  <si>
    <t>{86D08A66-94A7-9A48-90D1-C99AED3D88A8}</t>
  </si>
  <si>
    <t>{BD141986-46CA-777D-9A41-C29533520C32}</t>
  </si>
  <si>
    <t>{6672CF68-9D27-EC8E-932A-F4D664867294}</t>
  </si>
  <si>
    <t>{CACCA317-E75C-ECA4-A730-4578CD7CEE26}</t>
  </si>
  <si>
    <t>{798298BA-BF1C-5DD5-8321-9AB3DBB535D1}</t>
  </si>
  <si>
    <t>{BC73839A-6216-046B-B38E-C8ADFA004B0C}</t>
  </si>
  <si>
    <t>{134248BE-5CDA-E36F-931A-D283870E05A2}</t>
  </si>
  <si>
    <t>{C87CDB52-EA3A-E119-BF62-AD690D50571A}</t>
  </si>
  <si>
    <t>{78D6138B-99B6-0071-8638-1D8BBBA6265C}</t>
  </si>
  <si>
    <t>{510DD383-B51D-07DF-932D-F9EF2CA15692}</t>
  </si>
  <si>
    <t>{CD943D72-CAD3-D95D-A3C1-62DFACF0CB13}</t>
  </si>
  <si>
    <t>{6A59DA71-15C5-7B14-81E4-2E83A9457BC8}</t>
  </si>
  <si>
    <t>{75CEDCB8-2285-B32A-AA27-23E48E204A1A}</t>
  </si>
  <si>
    <t>{69A3285F-4EB4-83D9-AC1A-4359C8522CF1}</t>
  </si>
  <si>
    <t>{A4997291-E611-D04A-A36F-84ECB56AD6A6}</t>
  </si>
  <si>
    <t>{9241CE84-762D-8F85-8AC5-BAB5BE2B6C51}</t>
  </si>
  <si>
    <t>{9E491341-5A99-75D3-90ED-CA1C5414B32A}</t>
  </si>
  <si>
    <t>{27543321-FE36-966A-AE67-B8EBD0E5AF2A}</t>
  </si>
  <si>
    <t>{8822142C-B274-C636-A5D5-4899A05E259A}</t>
  </si>
  <si>
    <t>{4D43997B-0D33-1A9D-AD16-7F2F40E319A3}</t>
  </si>
  <si>
    <t>{C568A856-41E4-3798-968A-23C61C716F6C}</t>
  </si>
  <si>
    <t>{693134C6-D657-2161-AA14-46A55378ED2E}</t>
  </si>
  <si>
    <t>{884E2314-4B2C-CC3F-8732-ADE69DBCA7C3}</t>
  </si>
  <si>
    <t>{9E624957-CCE6-1D2B-99A5-5EB24BBB81B1}</t>
  </si>
  <si>
    <t>{071A9AB8-D663-D96D-AC1E-2D3FA8565011}</t>
  </si>
  <si>
    <t>{31181B61-F434-240E-9E1E-ED884F1E07DC}</t>
  </si>
  <si>
    <t>{861E8177-74FA-B247-BA56-B5E47E837D5C}</t>
  </si>
  <si>
    <t>{749ADE27-B266-984F-AD94-577CA285A598}</t>
  </si>
  <si>
    <t>{576EFA86-3A27-9A31-946A-B94946A674E8}</t>
  </si>
  <si>
    <t>{9C2BC8DE-49CE-AE22-AB69-BF93A785CD55}</t>
  </si>
  <si>
    <t>{90614C38-5B1D-B75D-BE52-6E9253D38728}</t>
  </si>
  <si>
    <t>{DEDF4ACB-DD94-AAEA-BAD3-7A5F84519549}</t>
  </si>
  <si>
    <t>{A447A9C1-3C11-5C02-9C8D-E704C77EEB11}</t>
  </si>
  <si>
    <t>{8D3A7A41-B527-B1CB-9124-ABD68A1C6FA8}</t>
  </si>
  <si>
    <t>{C7577565-E266-BD72-9334-A9D119ACD537}</t>
  </si>
  <si>
    <t>{DD5F9C64-319E-351B-B171-B66BD00D51B5}</t>
  </si>
  <si>
    <t>{2DC4C567-DE41-1DD1-9698-C76D4BB1978C}</t>
  </si>
  <si>
    <t>{1364E388-673C-4B0B-9F2D-B132C886ACB5}</t>
  </si>
  <si>
    <t>{0AD1FB0D-37E4-B294-B9DE-96DFB2EE6687}</t>
  </si>
  <si>
    <t>{62CAC4E1-AB36-47C3-A07D-1C9E97BBB8FB}</t>
  </si>
  <si>
    <t>{A4D34E7A-4FA5-CECE-807A-4979A28C865A}</t>
  </si>
  <si>
    <t>{2DB952C3-41EF-5DB3-9686-EFB671E1B6AC}</t>
  </si>
  <si>
    <t>{5B0DD103-3BB7-A7C5-BF70-258E6EAB4B2A}</t>
  </si>
  <si>
    <t>{8A62D152-6B9B-C210-97BA-9CEAC86AEBFC}</t>
  </si>
  <si>
    <t>{368526E9-5E4E-80BB-BB24-5C341BB1B95B}</t>
  </si>
  <si>
    <t>{CC2995E2-517F-D70E-864D-4872A45C9B5E}</t>
  </si>
  <si>
    <t>{A9BD3374-DDAF-ACF5-97D9-45CDEDE15510}</t>
  </si>
  <si>
    <t>{3824C4A7-43BE-D3D4-B865-477F651BDAC7}</t>
  </si>
  <si>
    <t>{D6DB5BC5-1C2D-51B6-97B4-229F577E31AD}</t>
  </si>
  <si>
    <t>{0195BFE6-87AC-E9C2-AF65-BB4642BA2CBA}</t>
  </si>
  <si>
    <t>{1311D342-3FDD-A142-BE19-17CD7E9EA247}</t>
  </si>
  <si>
    <t>{7AE1ACE2-628E-6C2E-8171-0A2B7CAD956C}</t>
  </si>
  <si>
    <t>{93B4EE1D-8932-11BE-A32B-799B9796EB42}</t>
  </si>
  <si>
    <t>{C93BBEED-0597-832B-91CB-58534A1979F1}</t>
  </si>
  <si>
    <t>{9A08E28C-4050-A58E-B821-8B6DE3B733C2}</t>
  </si>
  <si>
    <t>{42C95A10-A61B-7E0E-93CA-E801FE411CCC}</t>
  </si>
  <si>
    <t>{5C31EFC2-A67B-C2C5-A16A-7257C846DA29}</t>
  </si>
  <si>
    <t>{27EDA4BA-994F-940B-9B92-1E78BD699202}</t>
  </si>
  <si>
    <t>{2D825D23-FEF8-AAD8-821E-82AD5A68178D}</t>
  </si>
  <si>
    <t>{ADCDEF22-2356-1765-8E84-EF0EEBC54EE6}</t>
  </si>
  <si>
    <t>{33515ED2-710A-92DB-AE81-1CA4DD611C43}</t>
  </si>
  <si>
    <t>{19BB7F8B-7595-2D62-AEB7-DEC6ACBA66CC}</t>
  </si>
  <si>
    <t>{BEAF2735-6DD6-BD31-ACD5-499DA5732F9C}</t>
  </si>
  <si>
    <t>{9EDC6929-C55E-2953-B29D-1134545B3CDA}</t>
  </si>
  <si>
    <t>{16F31B6F-09BE-520E-9D7E-59B1E5F483BE}</t>
  </si>
  <si>
    <t>{81941130-77B7-3E6D-9B3B-D95B16FCF662}</t>
  </si>
  <si>
    <t>{7C605EA4-8AE9-B298-A783-833EF2177BED}</t>
  </si>
  <si>
    <t>{2417B904-AE14-B2C6-9EF5-6B8226D3E799}</t>
  </si>
  <si>
    <t>{16493558-32B8-1231-8D44-386DFF104D7C}</t>
  </si>
  <si>
    <t>{9C9897C9-A087-C7D1-801E-ECFAD94153C2}</t>
  </si>
  <si>
    <t>{36B4E49F-5642-B60D-B4F7-8D7032241B91}</t>
  </si>
  <si>
    <t>{3E6CFEC4-BE76-C3C0-A4BC-C1F8645B6C22}</t>
  </si>
  <si>
    <t>{2323BDAD-29D7-D251-9DE1-B8BAEC964B8D}</t>
  </si>
  <si>
    <t>{4DA81457-1025-D8D9-AD42-3AC118767AEC}</t>
  </si>
  <si>
    <t>{0DABD7D7-D0CE-B971-9153-1B6254AAEF86}</t>
  </si>
  <si>
    <t>{DEBD1A87-E6A6-6B50-B2C4-5EA62CC5AE65}</t>
  </si>
  <si>
    <t>{3C919460-BE4B-A190-AF64-DAB8CC957CC0}</t>
  </si>
  <si>
    <t>{64D357B9-A66F-7068-B5B5-82CEC2AC4DD1}</t>
  </si>
  <si>
    <t>{E236388B-1992-CCF3-9E76-4AF379AA17BE}</t>
  </si>
  <si>
    <t>{224A1C2F-6484-7B66-B949-077D4E309C82}</t>
  </si>
  <si>
    <t>{62A1D89D-04E5-61DC-92CE-9E669F1DE265}</t>
  </si>
  <si>
    <t>{3E298E0F-6467-918D-8496-03E6E7C4ED9E}</t>
  </si>
  <si>
    <t>{D254D7AB-E28A-C073-9C81-2A3582236338}</t>
  </si>
  <si>
    <t>{DBC2E4AB-F92E-14F3-A91F-C96CDD9C566A}</t>
  </si>
  <si>
    <t>{95548928-07B4-3F28-94E1-04B4650FAB5C}</t>
  </si>
  <si>
    <t>{7D8A8D49-681C-282A-8CD7-AE3576ED4828}</t>
  </si>
  <si>
    <t>{D005F438-88C7-D311-BC63-9D288C1602F5}</t>
  </si>
  <si>
    <t>{4975A11C-C576-2426-9234-B584E6FADA1C}</t>
  </si>
  <si>
    <t>{E59B892F-A9D8-FE72-B80A-1BA32D7AA876}</t>
  </si>
  <si>
    <t>{62F77168-838E-484C-BD68-63AC7017606B}</t>
  </si>
  <si>
    <t>{FA597D21-CE3A-D6AD-AC1C-A2AA7A72D514}</t>
  </si>
  <si>
    <t>{2B444372-C78B-BBCF-A3B8-CBD469591B78}</t>
  </si>
  <si>
    <t>{5275E672-1A22-CDD9-ACDB-A552C85EE9E2}</t>
  </si>
  <si>
    <t>{CA9E5B7B-D5AE-D0F5-9758-424CE5234388}</t>
  </si>
  <si>
    <t>{22424676-B3D3-E859-ADAC-68DD5B570B65}</t>
  </si>
  <si>
    <t>{A32DCCAB-014D-DA0F-8D8B-FB4C57A918BF}</t>
  </si>
  <si>
    <t>{BBE3B242-2AA1-9B40-A2A4-FF9157BC6EA1}</t>
  </si>
  <si>
    <t>{D843FA63-6D9B-FF34-B997-4A15C531D261}</t>
  </si>
  <si>
    <t>{55BC8C38-66B0-EBF3-9F15-B0C12EB56608}</t>
  </si>
  <si>
    <t>{AE232AD8-61CD-72B5-80BD-54DCA1EBD2B1}</t>
  </si>
  <si>
    <t>{42F4DA7D-D965-5AA4-B833-DC91E78427A1}</t>
  </si>
  <si>
    <t>{6B01804E-2D36-97E8-8535-6C063F3E4C03}</t>
  </si>
  <si>
    <t>{A6DB2066-B8D3-0DAA-B254-B955D58C05ED}</t>
  </si>
  <si>
    <t>{50336EEA-F70A-9212-8C40-B8A5753E568B}</t>
  </si>
  <si>
    <t>{C5A86125-475E-2837-AFAA-6B316BD424F4}</t>
  </si>
  <si>
    <t>{93DB0B1F-138E-A644-8923-A92EE53E637E}</t>
  </si>
  <si>
    <t>{049D12E0-B92B-1F60-857A-55889EDDD726}</t>
  </si>
  <si>
    <t>{765E89E1-B5E5-38D4-A122-5596B4739621}</t>
  </si>
  <si>
    <t>{75DF562A-638C-F6A8-A7E8-9B71C2AD6499}</t>
  </si>
  <si>
    <t>{4ED15CB4-3193-5C16-8670-0E50253F45A6}</t>
  </si>
  <si>
    <t>{6ED271E7-79B8-2134-9968-836C4A980D91}</t>
  </si>
  <si>
    <t>{419599CB-B99C-573C-9E62-0BAF7DA89271}</t>
  </si>
  <si>
    <t>{22BA989A-4EE1-C438-B11D-6E612BE1E871}</t>
  </si>
  <si>
    <t>{90E1835C-8456-7B7D-AC2C-8EC9C022D3B7}</t>
  </si>
  <si>
    <t>{E5CA3E59-E77B-3307-8E3D-62D2C8DB676D}</t>
  </si>
  <si>
    <t>{80F77E9A-D502-ED1C-A5E2-DCE282DF6A9B}</t>
  </si>
  <si>
    <t>{EB385867-B89A-92C6-991A-C30277ACBF9A}</t>
  </si>
  <si>
    <t>{661D9FD9-0ED5-125C-9B27-385BE6154C83}</t>
  </si>
  <si>
    <t>{79464928-0573-44D8-85D9-D3165A98156C}</t>
  </si>
  <si>
    <t>{74754A5D-3724-1C72-A4D1-C75B21F7DD90}</t>
  </si>
  <si>
    <t>{B34956A1-E269-6E62-94DE-D843B6D3BB16}</t>
  </si>
  <si>
    <t>{D154924A-A112-31C1-A373-FB1576EA7218}</t>
  </si>
  <si>
    <t>{1A56C354-C2A1-56B7-9B5D-06EBCECEE6CD}</t>
  </si>
  <si>
    <t>{DDFEDBF5-B0E4-A37D-AB20-EBED2A213D4E}</t>
  </si>
  <si>
    <t>{A6DEC256-D98D-3C1C-AF8A-8034D882FAC5}</t>
  </si>
  <si>
    <t>{C0A76A91-990C-C7BB-A32C-D9F872C15378}</t>
  </si>
  <si>
    <t>{C818A9EB-5C23-67A5-83A8-BA61367E2B61}</t>
  </si>
  <si>
    <t>{EBA36381-7F81-C1E0-ACBD-2998903C38C8}</t>
  </si>
  <si>
    <t>{A6269B68-7FC6-19B5-9B1C-D9C60CB98DC6}</t>
  </si>
  <si>
    <t>{642528DA-A8A4-E54D-AC36-E013D898F193}</t>
  </si>
  <si>
    <t>{835DEDF0-76CB-7891-8BDA-219780978557}</t>
  </si>
  <si>
    <t>{7D62CFE1-66CB-77E8-86BA-728B7F48F01B}</t>
  </si>
  <si>
    <t>{A3E2C3E6-B555-D67C-8867-C518145B5529}</t>
  </si>
  <si>
    <t>{7DADBC08-ED19-9A55-9D9F-1146B9716987}</t>
  </si>
  <si>
    <t>{5A378071-5EA8-889B-95E5-296DDC39228F}</t>
  </si>
  <si>
    <t>{A54C2355-74C3-9587-A817-E396CA568339}</t>
  </si>
  <si>
    <t>{CC6168C1-A919-B332-95A8-63EA1D7650BE}</t>
  </si>
  <si>
    <t>{3B53361B-5A3B-B8D3-B857-5BA1153B8E46}</t>
  </si>
  <si>
    <t>{3DB3804C-E6CB-9994-BEC5-C4D41C4513FA}</t>
  </si>
  <si>
    <t>{52334B9E-C887-4A9C-A3B3-8ECA9E55C212}</t>
  </si>
  <si>
    <t>{E3735B28-5B02-8F05-A4A1-927C1B0A9E96}</t>
  </si>
  <si>
    <t>{6D129612-0E0B-6DF7-9C6E-C135CBF67FBF}</t>
  </si>
  <si>
    <t>{3EC3EE86-3C13-B9AA-B98D-1F0A4EDA47B7}</t>
  </si>
  <si>
    <t>{934459BB-43EA-6747-B7BE-4426CF55DCA4}</t>
  </si>
  <si>
    <t>{3618ACDB-AD31-6BD7-A391-62B0EA1831B0}</t>
  </si>
  <si>
    <t>{35EDCBED-D988-8BA2-A8D6-5ED1FDA32B13}</t>
  </si>
  <si>
    <t>{3C76BA3B-22A0-C9CF-852D-EDC254D8A0C6}</t>
  </si>
  <si>
    <t>{79614DDC-E529-1C69-A418-23AA7A46A321}</t>
  </si>
  <si>
    <t>{76415BEA-BD95-48B7-A358-D593CD9EF73C}</t>
  </si>
  <si>
    <t>{92D4E6BD-DAD2-30C3-ADAB-F7B599629421}</t>
  </si>
  <si>
    <t>{47BBD45C-C663-EAD3-A284-7C496B6F5C27}</t>
  </si>
  <si>
    <t>{D49918D3-DD06-3922-99C3-2C6690393558}</t>
  </si>
  <si>
    <t>{D32C7786-7D4D-1496-94F6-E927839E02EB}</t>
  </si>
  <si>
    <t>{83E5E771-12D9-6C89-9BC1-C8C2A111B8F9}</t>
  </si>
  <si>
    <t>{6EA56BCA-286A-0915-AED3-9E6166504CBB}</t>
  </si>
  <si>
    <t>{D3ECB7BC-EC91-DE50-B8DB-4F3B212D7359}</t>
  </si>
  <si>
    <t>{4D8BE27E-EB2C-EF83-B56C-A05A4B0850EC}</t>
  </si>
  <si>
    <t>{1913CD19-819E-12C7-8346-B4E733B2A8AB}</t>
  </si>
  <si>
    <t>{A32240B5-2A97-2945-ACE8-623854CA70A2}</t>
  </si>
  <si>
    <t>{676B4D9A-23E8-1B24-9F44-8B382B038C25}</t>
  </si>
  <si>
    <t>{C49DBAC3-0830-CB7E-88B9-083EE6EAD23F}</t>
  </si>
  <si>
    <t>{244B8A96-2601-3E9B-A31A-CA442F545418}</t>
  </si>
  <si>
    <t>{E433830B-DA1A-3973-9BE5-C6A135BDD8D9}</t>
  </si>
  <si>
    <t>{81E5B95D-900C-BF6F-9FFB-D36D82D952BB}</t>
  </si>
  <si>
    <t>{5734F094-C489-A688-9BDE-F2B38467B7C5}</t>
  </si>
  <si>
    <t>{C39E2C06-E330-D3D5-BA4D-F9C987E7CB40}</t>
  </si>
  <si>
    <t>{42D634BE-49B2-58B0-8BB9-CDB9182A9355}</t>
  </si>
  <si>
    <t>{3E8A1AE4-44CE-EB41-9813-63BB63A1E41B}</t>
  </si>
  <si>
    <t>{F76D94B1-5E07-8280-8FDA-9DE8154CC1AC}</t>
  </si>
  <si>
    <t>{071DA55B-D61C-1EB6-BCB0-5377697BFE42}</t>
  </si>
  <si>
    <t>{BC2C43DD-579E-771B-8B65-7683CDF18312}</t>
  </si>
  <si>
    <t>{724B4170-1E5E-9FA8-8A89-0C32BE7A4136}</t>
  </si>
  <si>
    <t>{A439855A-88CB-6C96-94BD-CBBD889A1DC7}</t>
  </si>
  <si>
    <t>{C1981395-11A7-B32C-B692-C54DA702ED1D}</t>
  </si>
  <si>
    <t>{34F7AE69-24B2-8664-ACE7-C1EC875FB621}</t>
  </si>
  <si>
    <t>{49275EEF-208B-CB86-A55E-C1D075455A2B}</t>
  </si>
  <si>
    <t>{7EA9E55F-60B5-47BA-A967-AA43EE73AE44}</t>
  </si>
  <si>
    <t>{2E3D57C3-721E-EE19-A9D3-524C6E89A9A3}</t>
  </si>
  <si>
    <t>{B8747961-9019-A5CC-9E52-BC0623283C73}</t>
  </si>
  <si>
    <t>{A61E4153-5875-7FFA-8874-AEA7A7012EDA}</t>
  </si>
  <si>
    <t>{45ACA2B2-F7E3-22DD-91E9-2B6857B474F3}</t>
  </si>
  <si>
    <t>{12EE71D5-0913-928C-9564-196382F21F04}</t>
  </si>
  <si>
    <t>{5985A2B5-CA96-C332-9283-4ABFB17AD717}</t>
  </si>
  <si>
    <t>{9711299B-B72C-AAF5-94E8-B6A643BEBF54}</t>
  </si>
  <si>
    <t>{3843CC90-4D56-0C1E-9753-4E4EA48E9C04}</t>
  </si>
  <si>
    <t>{89BA70CB-B7D5-CD86-A954-D9B32E7B522E}</t>
  </si>
  <si>
    <t>{07293786-A468-E2A6-A59B-7A294335D6FC}</t>
  </si>
  <si>
    <t>{2D3ED8C8-5D81-5D76-99CB-D7CD6A6D1CA7}</t>
  </si>
  <si>
    <t>{287C46CA-32FF-D74D-A083-03B5D2B3E847}</t>
  </si>
  <si>
    <t>{96A265B6-AC64-8116-A693-D42A37D74114}</t>
  </si>
  <si>
    <t>{C2612BA3-3B60-1029-AA7B-4C34B66A1836}</t>
  </si>
  <si>
    <t>{38686CD8-2AA3-898C-96EE-231CDB1C24B6}</t>
  </si>
  <si>
    <t>{36492C72-D5DD-C17B-88AA-6ADB147089DC}</t>
  </si>
  <si>
    <t>{37A53185-C991-BB2C-AC32-E7C9AA43FBC3}</t>
  </si>
  <si>
    <t>{994B7C4B-739C-3D99-AF43-B0EF2D288EA1}</t>
  </si>
  <si>
    <t>{C7BCE6DD-1D82-4B2A-BD71-8785D8BE089E}</t>
  </si>
  <si>
    <t>{4FAA6175-37E2-AAC7-8399-63A338A65DB5}</t>
  </si>
  <si>
    <t>{5DC3D148-2C9B-6EB9-AB2F-359299A1715C}</t>
  </si>
  <si>
    <t>{7DB92C41-681F-5B39-B6D2-C55A775F486D}</t>
  </si>
  <si>
    <t>{1C2C46C7-481E-774E-9C62-162540519831}</t>
  </si>
  <si>
    <t>{76AD03E4-384A-8412-9C50-1C2A4F5675DF}</t>
  </si>
  <si>
    <t>{28FC68D0-A642-99DC-947C-8D82F2F1A391}</t>
  </si>
  <si>
    <t>{6EBA39B3-0CB7-89C6-AC58-7C66C4EF367D}</t>
  </si>
  <si>
    <t>{C5A87BA5-9959-29E8-A593-BEED12D5E4AE}</t>
  </si>
  <si>
    <t>{A94513C0-E8C8-7D7A-B8FD-5842497FC15C}</t>
  </si>
  <si>
    <t>{6852C46B-66A7-5B86-A419-0E9AC541A1AE}</t>
  </si>
  <si>
    <t>{7C6FA481-5094-A662-A495-C512031978CF}</t>
  </si>
  <si>
    <t>{244E9767-3150-6418-A633-81DE6F791BD6}</t>
  </si>
  <si>
    <t>{FA7E6128-678C-57D2-A573-36194612611B}</t>
  </si>
  <si>
    <t>{4CB217DB-4DB8-86C5-BD15-9ADB14936A87}</t>
  </si>
  <si>
    <t>{87A78CCA-52B6-C41C-ACB9-B07D35ACED64}</t>
  </si>
  <si>
    <t>{16E0981D-E015-16CF-AF12-7DE717E0EED7}</t>
  </si>
  <si>
    <t>{574C3CCC-7575-4147-B2BE-B682262D441C}</t>
  </si>
  <si>
    <t>{B63D4E31-6C98-488B-8F60-5E45BDD6DF2A}</t>
  </si>
  <si>
    <t>{AE73B462-131D-F1B5-96B6-5C7A5AB9A74A}</t>
  </si>
  <si>
    <t>{8EBD7E98-D686-501C-9251-83394A788EA4}</t>
  </si>
  <si>
    <t>{C1AD56DD-41A3-39BA-9FE3-D79AF8A36A50}</t>
  </si>
  <si>
    <t>{B4C45C79-A124-72C7-BA2A-4DD7D21A2197}</t>
  </si>
  <si>
    <t>{D3E15874-739A-2D7B-9199-8B27634EA473}</t>
  </si>
  <si>
    <t>{9AA53C17-F2B6-12D0-BDFE-B393D7E1D93A}</t>
  </si>
  <si>
    <t>{4892DD6A-BC27-123C-9DED-AB63BDB1B6E6}</t>
  </si>
  <si>
    <t>{578641A6-2C7E-339A-AE24-379171402DCE}</t>
  </si>
  <si>
    <t>{24F34AE4-816C-5A31-AB44-6B846C4DD5ED}</t>
  </si>
  <si>
    <t>{3CA9CE7A-5592-4B39-92EC-0C35E06B008A}</t>
  </si>
  <si>
    <t>{CB39C354-E6BF-0ABC-9DCF-10CC753954CE}</t>
  </si>
  <si>
    <t>{7E531AB8-CF75-7CE3-9B8C-59837A77D6C1}</t>
  </si>
  <si>
    <t>{82989ACF-4E64-7704-87C5-DD815AB669AB}</t>
  </si>
  <si>
    <t>{63B857B2-CF4B-FC19-AE49-71EF63C7D3A6}</t>
  </si>
  <si>
    <t>{7C6415A9-CE9D-E35B-BD89-17D6213A47E9}</t>
  </si>
  <si>
    <t>{3B3CC9BD-A93A-3ED2-A145-969DEE9F5A8D}</t>
  </si>
  <si>
    <t>{ECD15827-BA91-A3D6-843E-E13E3AB822BB}</t>
  </si>
  <si>
    <t>{2DE3A5EE-8193-4670-A5E5-1DC25134819B}</t>
  </si>
  <si>
    <t>{2932B66B-66B1-DBE8-AE19-B090BD946D56}</t>
  </si>
  <si>
    <t>{7C305EA8-B9AB-6747-AE5C-FBC1DDB99B24}</t>
  </si>
  <si>
    <t>{65AC74CB-E613-CEB6-926E-A78C0D232E1D}</t>
  </si>
  <si>
    <t>{6D38E91E-68A7-F76C-93E1-B5DDB983EB5A}</t>
  </si>
  <si>
    <t>{E384C58A-AC0A-C383-A172-1A1A4E88B815}</t>
  </si>
  <si>
    <t>{434FC976-E1CA-2833-A6C4-8B3B38C49774}</t>
  </si>
  <si>
    <t>{E91BEDEB-CFBA-0B94-A087-1E7BC4176EA2}</t>
  </si>
  <si>
    <t>{42991413-8679-3FDF-8A4B-86118DD212C5}</t>
  </si>
  <si>
    <t>{BA883125-9288-BA3C-93B2-E624C2E56616}</t>
  </si>
  <si>
    <t>{AD7A2A39-6EB7-61B5-A69A-26BFEDD16E9F}</t>
  </si>
  <si>
    <t>{8A2EC568-58A7-3781-AE66-17297C65E288}</t>
  </si>
  <si>
    <t>{BB25230C-CBE8-F1E8-ABF5-817CCB33E419}</t>
  </si>
  <si>
    <t>{AD21FB1B-365B-A3E5-B7D8-85CF38CB476A}</t>
  </si>
  <si>
    <t>{ADB051C0-0351-22BD-9EB0-E97B3DEDE385}</t>
  </si>
  <si>
    <t>{48B41952-8FB9-628B-AE3C-A378284BAAB1}</t>
  </si>
  <si>
    <t>{B9AD09D9-4835-3978-A40E-95F175759127}</t>
  </si>
  <si>
    <t>{9E4C337E-8944-9AAA-8BC6-A53A812A6DE1}</t>
  </si>
  <si>
    <t>{33216D5B-CEB8-6A4C-A035-C75FD8EC3345}</t>
  </si>
  <si>
    <t>{F3ECACA7-7621-9D85-8FCA-DF68B69CB53C}</t>
  </si>
  <si>
    <t>{5C60C49A-EA2E-F98D-B667-C3AC99B9FA01}</t>
  </si>
  <si>
    <t>{9B1AB94E-9A72-816E-919B-8646DCE4C7C9}</t>
  </si>
  <si>
    <t>{5C9D60CB-C1CC-3A61-BAF9-DD5BEDED3DBE}</t>
  </si>
  <si>
    <t>{CBC9AD79-1AAD-C89C-B15E-CE174766F5EA}</t>
  </si>
  <si>
    <t>{752E7541-C5C5-412A-B12E-2B8138ED20A4}</t>
  </si>
  <si>
    <t>{B56CAC7A-4AE5-7842-8638-EAF22B3674E4}</t>
  </si>
  <si>
    <t>{FA36383E-0A8D-720C-BD2C-0E818DEEF503}</t>
  </si>
  <si>
    <t>{AF390B97-6E7E-F4A3-849B-4E57BBA888FA}</t>
  </si>
  <si>
    <t>{3108FCDA-C539-014C-A446-AD8E32240111}</t>
  </si>
  <si>
    <t>{DC62FE13-AA8D-7E13-8CBC-0F5D5CE26561}</t>
  </si>
  <si>
    <t>{3DD8E677-6A1C-323E-B9AF-4ADD88D28812}</t>
  </si>
  <si>
    <t>{913CC822-6276-3EC7-96CE-614722655E5C}</t>
  </si>
  <si>
    <t>{730C6959-1C5B-49F5-81AC-49B3A64BAE49}</t>
  </si>
  <si>
    <t>{20EAAD27-C86B-66E2-9518-B75971368A11}</t>
  </si>
  <si>
    <t>{15A789A4-F159-79D6-AE82-BE53EEB6C7EA}</t>
  </si>
  <si>
    <t>{9EC3E228-13A3-69E9-8ACA-25D88B9A5AE1}</t>
  </si>
  <si>
    <t>{491CABBB-7A3A-1834-9672-FE118564274B}</t>
  </si>
  <si>
    <t>{6117BA88-858F-6CD0-BC4A-001687D5E312}</t>
  </si>
  <si>
    <t>{628113B5-BE43-4924-8BB3-4D01CE9BD28D}</t>
  </si>
  <si>
    <t>{B90C6A8B-7325-931A-9FAC-8B29C849A8C8}</t>
  </si>
  <si>
    <t>{A448D403-10C6-5FEA-A497-CD87EF8E4B07}</t>
  </si>
  <si>
    <t>{CDD63565-11C8-53CC-B644-FA63821C9F56}</t>
  </si>
  <si>
    <t>{547663BA-B3E9-81E9-9254-E5D72A72A8EB}</t>
  </si>
  <si>
    <t>{D2C9505A-82CC-CD59-A566-931A17713BF1}</t>
  </si>
  <si>
    <t>{A48EE33E-EB10-2E46-AA1B-C735A4AA3B9E}</t>
  </si>
  <si>
    <t>{38381E9E-3B56-58C6-9026-87618DAC8FEC}</t>
  </si>
  <si>
    <t>{DA86A7A4-DD5D-5F34-A234-B7D5D14A3A24}</t>
  </si>
  <si>
    <t>{16399486-50B8-1797-9BE7-3CAB3913F17C}</t>
  </si>
  <si>
    <t>{39D1C65E-EE17-6617-9AEF-EA0BE4A7D8EF}</t>
  </si>
  <si>
    <t>{AE2E4544-1529-4EDE-AADE-C61E6DC7B4C5}</t>
  </si>
  <si>
    <t>{E5B2B382-307F-9615-A973-A4FB12147826}</t>
  </si>
  <si>
    <t>{573C452D-BCCA-42D3-935F-78ED5E3D1B3A}</t>
  </si>
  <si>
    <t>{535EA162-17CB-3560-8323-37FA9EB5401A}</t>
  </si>
  <si>
    <t>{43B8D956-9C21-44D6-A67D-966C4F6A2BE0}</t>
  </si>
  <si>
    <t>{95F9B344-B95D-656C-9A12-B94ABDDE83E3}</t>
  </si>
  <si>
    <t>{A6C44432-E832-7B3C-9A9E-65CE66B2593A}</t>
  </si>
  <si>
    <t>{F1E7505A-784C-7B5E-A4A5-8D22A4B474F1}</t>
  </si>
  <si>
    <t>{D4D4CBD5-D45E-3AFB-B3D5-186A0577D75D}</t>
  </si>
  <si>
    <t>{CA5B9ADA-78EA-AB5A-B400-E9B2C59A5879}</t>
  </si>
  <si>
    <t>{110DA193-B3BD-B585-84A6-E46261CEEA8C}</t>
  </si>
  <si>
    <t>{348BD537-1E7B-49B4-AD87-1E6144B564A1}</t>
  </si>
  <si>
    <t>{81942BB0-C9B2-3F2E-9034-3C19BCFDC71C}</t>
  </si>
  <si>
    <t>{84C96675-6E34-79CE-965D-32625658EACA}</t>
  </si>
  <si>
    <t>{88CB7C70-4B80-EDEB-8D94-15945D56B122}</t>
  </si>
  <si>
    <t>{0C5A51E8-CC67-90BE-B1B8-A8D84EA72E2A}</t>
  </si>
  <si>
    <t>{5BE7D817-6D6A-3441-9E49-E257670CFA1E}</t>
  </si>
  <si>
    <t>{D25308E4-8C3A-C0C9-A2FA-A53943F647E6}</t>
  </si>
  <si>
    <t>{2D3CA5B9-8487-3751-9769-D7773D56C908}</t>
  </si>
  <si>
    <t>{6935A29D-C2F1-6D31-AC48-7C78A59A867F}</t>
  </si>
  <si>
    <t>{22DDF4BA-B248-3971-9D47-495705756253}</t>
  </si>
  <si>
    <t>{C5078157-C1EE-9D49-A6E6-4329AAA651DB}</t>
  </si>
  <si>
    <t>{BE313B6E-6AC3-70C4-B316-5B1A11CE2732}</t>
  </si>
  <si>
    <t>{5A2BD937-EC57-A448-9137-5A41857EB97E}</t>
  </si>
  <si>
    <t>{16677DD9-B45B-3EAF-BC1B-43E695672CD9}</t>
  </si>
  <si>
    <t>{4DB6EE9F-5B60-D451-A351-E9328B48258B}</t>
  </si>
  <si>
    <t>{C13CE5B5-4F6B-72C7-8E76-5232D155B858}</t>
  </si>
  <si>
    <t>{F7855566-75A4-33FC-ADB7-DD3618D21BB3}</t>
  </si>
  <si>
    <t>{4A9232CB-0C9E-B1EE-98FB-C973C8DAB616}</t>
  </si>
  <si>
    <t>{28F362EE-55EC-E1D6-BBD6-1A228E2D8C6B}</t>
  </si>
  <si>
    <t>{DC59E827-C83C-C7EB-9515-845A973C63EB}</t>
  </si>
  <si>
    <t>{04459A5D-D532-3747-AE4A-2B367EB74EDD}</t>
  </si>
  <si>
    <t>{8C81B16D-88BB-9486-A313-CE8CC8F5D969}</t>
  </si>
  <si>
    <t>{12995AE1-E524-D4BB-8E6E-D87DB3042B6A}</t>
  </si>
  <si>
    <t>{C4222F3F-FAEA-7211-9823-40DAC852E2BE}</t>
  </si>
  <si>
    <t>{B1E47EA8-6EF7-E9B7-9B5F-34F674CE1B82}</t>
  </si>
  <si>
    <t>{45803D74-B1EC-3FF8-B4C6-7A1733EC7E0A}</t>
  </si>
  <si>
    <t>{8B5313C7-8CE1-C67E-9B0B-B3878A8A1A84}</t>
  </si>
  <si>
    <t>{791A9BA1-3C2A-436E-87DF-9CF8714C6DFC}</t>
  </si>
  <si>
    <t>{2DFE1AA7-A89E-06A3-873F-6E2968129FC7}</t>
  </si>
  <si>
    <t>{B4AE6402-6ADD-F155-B7BC-1C35CC7A663A}</t>
  </si>
  <si>
    <t>{D9DC8CCB-C1A7-2BBC-B507-6C421C46C451}</t>
  </si>
  <si>
    <t>{CA38584A-589D-47C3-9CCF-6199A216AE42}</t>
  </si>
  <si>
    <t>{F352BB78-5B60-5AD0-B9A6-D034DB8BEB45}</t>
  </si>
  <si>
    <t>{CFDA9B8D-29AE-491C-A84C-DD6A34457D64}</t>
  </si>
  <si>
    <t>{BC82DCC3-5C1B-E771-9752-3E3418F449D8}</t>
  </si>
  <si>
    <t>{27E97240-3246-4A55-8287-B7CBC65925C8}</t>
  </si>
  <si>
    <t>{6CB1421E-26EE-37A3-946C-7B77C8E6037D}</t>
  </si>
  <si>
    <t>{E7983186-96A6-81C2-AAB4-51309C88D9D1}</t>
  </si>
  <si>
    <t>{354222AE-0E3C-4BCB-A21B-1B4F7FA37B39}</t>
  </si>
  <si>
    <t>{824DFAA2-BA23-5DC6-8726-CEBDDC16DEA1}</t>
  </si>
  <si>
    <t>{6A4AAEA8-282A-8B0C-B783-31D23152D660}</t>
  </si>
  <si>
    <t>{3B0A23DA-B3D2-C796-9CF2-65A6D936789E}</t>
  </si>
  <si>
    <t>{421D3C6F-D71B-28AB-A625-217342547855}</t>
  </si>
  <si>
    <t>{1925DF71-E236-5166-9E8C-685FD64BDBCC}</t>
  </si>
  <si>
    <t>{FEE0F127-6023-57EC-8308-106504BE763C}</t>
  </si>
  <si>
    <t>{7DF074AA-9D54-2E68-B128-1CDC286C5B9E}</t>
  </si>
  <si>
    <t>{D4053D24-E797-7B13-A38E-51DD9EE6323B}</t>
  </si>
  <si>
    <t>{9DA023AB-D88E-64E3-86DA-A482D3EB1C3A}</t>
  </si>
  <si>
    <t>{2691388A-CECA-BA53-88CC-1911432CD1B4}</t>
  </si>
  <si>
    <t>{CB8832C7-171A-6549-8515-74A34A1C63E2}</t>
  </si>
  <si>
    <t>{0A0715BC-3DE0-58E0-9846-AB625688A7EB}</t>
  </si>
  <si>
    <t>{3DCDC453-7D1B-679F-8EFE-9265B21392EA}</t>
  </si>
  <si>
    <t>{C37C36D1-653D-864F-B6F0-3BE5FB6CF816}</t>
  </si>
  <si>
    <t>{37A44E61-5FE6-AC28-99DA-6E2A6E35CD87}</t>
  </si>
  <si>
    <t>{B625D13A-9AE7-AB64-A65D-1E1D781DE766}</t>
  </si>
  <si>
    <t>{EB7FD466-C2DE-7939-98FB-21F894B55AEC}</t>
  </si>
  <si>
    <t>{1564391C-325E-EAB2-AC83-78F12FBDDA32}</t>
  </si>
  <si>
    <t>{AE74B866-3718-F316-8F86-0A4276C76C6E}</t>
  </si>
  <si>
    <t>{166E749C-4EAA-876D-8DB4-ACE22593E4AB}</t>
  </si>
  <si>
    <t>{A6C441C6-C4D7-8BE2-B3CE-423B69C05731}</t>
  </si>
  <si>
    <t>{EB67F33C-253D-C5BB-8C55-DE36BD007918}</t>
  </si>
  <si>
    <t>{34C690C8-CD6E-4802-8619-381971E34E88}</t>
  </si>
  <si>
    <t>{EAA3FCE2-192B-DAED-9D8A-54EE2D2AACBA}</t>
  </si>
  <si>
    <t>{7DBC1BA2-7614-8DA9-AD89-141F216597B8}</t>
  </si>
  <si>
    <t>{5785A331-5FC9-284A-9497-5E83B744D4C8}</t>
  </si>
  <si>
    <t>{C5BBC6A6-12FA-9E0B-9D64-18727D7865F4}</t>
  </si>
  <si>
    <t>{55225A3C-2B5A-B505-86AF-2524A0923184}</t>
  </si>
  <si>
    <t>{613834FA-D677-906D-891B-7894CB621B91}</t>
  </si>
  <si>
    <t>{47BE4729-A112-0451-A528-F9083B79F943}</t>
  </si>
  <si>
    <t>{745569D1-16CC-D514-8695-89995D76CFB3}</t>
  </si>
  <si>
    <t>{539D9E5A-5446-2892-B724-2F729D1B7128}</t>
  </si>
  <si>
    <t>{5257BAAE-E52E-A232-A665-8EC868E9D4BC}</t>
  </si>
  <si>
    <t>{CC13B206-4828-66FC-9F08-BCA52AAEDB88}</t>
  </si>
  <si>
    <t>{3E726A88-B8C3-3A2A-BEAE-AC6220FE7DB3}</t>
  </si>
  <si>
    <t>{E743C86D-B3EE-03B5-92F8-34F7F6877C86}</t>
  </si>
  <si>
    <t>{5F09AEB0-A30C-B303-94A6-37ACE8E9DF2A}</t>
  </si>
  <si>
    <t>{E67313B7-07DC-412E-9248-AA8B74D78987}</t>
  </si>
  <si>
    <t>{0731C99B-1A1E-803F-999E-62CBE6EE5E16}</t>
  </si>
  <si>
    <t>{1EE5C755-5945-656E-B52B-6395C9E345BE}</t>
  </si>
  <si>
    <t>{7A5EF14D-202E-C5D4-A2BD-81226B632FCA}</t>
  </si>
  <si>
    <t>{95ED497C-EC5D-A3C7-ADD7-A28949FFE361}</t>
  </si>
  <si>
    <t>{DC84871A-2A81-C553-A457-C9D4AD6975AB}</t>
  </si>
  <si>
    <t>{BCB2AC41-2659-4F9E-81AD-BB7B1741C8B2}</t>
  </si>
  <si>
    <t>{9137A137-4B77-D6C2-82AD-7C57D156A3CD}</t>
  </si>
  <si>
    <t>{C8855606-198B-8D06-82C5-D3A0781A1805}</t>
  </si>
  <si>
    <t>{CD7AA2E6-D937-2A75-AFE6-C2AD595CDD83}</t>
  </si>
  <si>
    <t>{0DAA7801-1929-A254-8580-3D6AB0AF177F}</t>
  </si>
  <si>
    <t>{C5A3BD8C-2604-E7BE-B164-0A2C49B27A12}</t>
  </si>
  <si>
    <t>{91465884-6C77-EFCB-9E23-2DFE2335F964}</t>
  </si>
  <si>
    <t>{CC142A3E-5723-7FB4-BB5C-6C18E7B98BAD}</t>
  </si>
  <si>
    <t>{D5AD29B4-44A8-8B91-83C1-C981E4E01307}</t>
  </si>
  <si>
    <t>{16C3394E-AFC7-08A9-8202-3AA385987599}</t>
  </si>
  <si>
    <t>{FD143FE6-E610-C917-95BF-83764742979C}</t>
  </si>
  <si>
    <t>{D73201D3-6444-C4E3-98A9-A82278907C29}</t>
  </si>
  <si>
    <t>{40BCA05C-95E4-ED64-A952-8ED17241D958}</t>
  </si>
  <si>
    <t>{7475F36D-D7CE-18A3-9477-0BC9C3E6B472}</t>
  </si>
  <si>
    <t>{EFFCDD3C-9776-3AE9-94BB-1215C7411F9F}</t>
  </si>
  <si>
    <t>{0FE244F3-4F9A-283E-97CE-86DCEBEF91D8}</t>
  </si>
  <si>
    <t>{31E61CD9-2DDC-D6CC-9842-6E588B846C75}</t>
  </si>
  <si>
    <t>{DEBB39E8-CEFC-39BA-96C4-7E9004BE479D}</t>
  </si>
  <si>
    <t>{66E08177-8E8A-1442-BB17-BADCC240345C}</t>
  </si>
  <si>
    <t>{3545E681-B937-7D8A-95CB-164752B819D9}</t>
  </si>
  <si>
    <t>{B64C6E4A-EC93-48AC-9181-68E8FFB8AB6B}</t>
  </si>
  <si>
    <t>{56A4BEEF-646E-49C1-99E8-831728111DFC}</t>
  </si>
  <si>
    <t>{721EFA97-9C5B-8521-9BC2-8CCC484125D4}</t>
  </si>
  <si>
    <t>{763CE669-E3F8-C2D3-B59E-3852BB0AB63C}</t>
  </si>
  <si>
    <t>{DFAC8790-D306-2112-A22E-7BB0DEFDB51B}</t>
  </si>
  <si>
    <t>{8D5B0794-A17E-E7A6-946D-497BAD9A11EF}</t>
  </si>
  <si>
    <t>{511E13BB-74A3-2CC9-9F17-DCCF9BAADBA9}</t>
  </si>
  <si>
    <t>{B6F5752E-C65E-7AC3-A4ED-15B498AD5C29}</t>
  </si>
  <si>
    <t>{2A150537-F466-D334-9DAC-566FD4D2092F}</t>
  </si>
  <si>
    <t>{957A0234-2566-BA1F-A554-AEC7B19CA93C}</t>
  </si>
  <si>
    <t>{611E74CF-9288-B260-9261-E89A3E2D9530}</t>
  </si>
  <si>
    <t>{6BE68568-FFD0-BDE1-88CD-EC585572D0BC}</t>
  </si>
  <si>
    <t>{92274426-9F27-C0D2-AB42-ABC5EA69875D}</t>
  </si>
  <si>
    <t>{13112C61-99E8-A536-83DB-65915A91C4E2}</t>
  </si>
  <si>
    <t>{D876CBF5-D588-7CF8-8DAB-A9D7DEA24ED1}</t>
  </si>
  <si>
    <t>{34A6D9EB-FE22-1245-9DB6-5E0564630165}</t>
  </si>
  <si>
    <t>{937F4B5C-5143-6A54-9FAA-4A516994D1A9}</t>
  </si>
  <si>
    <t>{6364E682-589C-4A3E-A02A-51D43AC7B3D5}</t>
  </si>
  <si>
    <t>{FF43BD72-51D0-A71D-9BB6-96C753CA9A31}</t>
  </si>
  <si>
    <t>{C59E9676-D8AD-7419-AF3C-CE5401115DB5}</t>
  </si>
  <si>
    <t>{41157598-3BB5-9569-A621-E091CF7ACEAB}</t>
  </si>
  <si>
    <t>{CE692D0E-C597-E146-9E31-EDB71B76F52A}</t>
  </si>
  <si>
    <t>{BB2A95E3-03E5-69A9-931E-9CE032D5B35B}</t>
  </si>
  <si>
    <t>{7419B16D-627E-D5DB-A27B-E1439F49ED68}</t>
  </si>
  <si>
    <t>{84C773B7-3DD4-4814-B6E6-C009A0418977}</t>
  </si>
  <si>
    <t>{38E3B3E8-D2B6-965B-AD2E-2C4AD0AE7AA2}</t>
  </si>
  <si>
    <t>{FD3D5349-DCB6-94CB-B4C8-CD318CE19641}</t>
  </si>
  <si>
    <t>{3F3948C2-9984-47BC-A591-B5E322DAC15C}</t>
  </si>
  <si>
    <t>{5B9468BB-66C1-8345-AE1A-C9A90B290E0D}</t>
  </si>
  <si>
    <t>{BE1FA64E-BD2B-3B70-8DE4-ED7E9740348B}</t>
  </si>
  <si>
    <t>{C34CE673-EC46-5684-ACD0-1799520E36F1}</t>
  </si>
  <si>
    <t>{08DB2E92-81C0-A8AB-B98D-2B339605E884}</t>
  </si>
  <si>
    <t>{B87B32A4-C56A-35EC-A18D-EC63B2E3406D}</t>
  </si>
  <si>
    <t>{51CFF6F1-37B6-D192-AD91-6153425B32A8}</t>
  </si>
  <si>
    <t>{4E766F92-3372-81B3-8E57-8B3A821C817A}</t>
  </si>
  <si>
    <t>{DD2162BE-2641-1988-AE52-2323ED98441C}</t>
  </si>
  <si>
    <t>{A98FD381-6BB2-7E3A-9A61-2954E4AE4D89}</t>
  </si>
  <si>
    <t>{E123A52F-6095-86C2-BE15-75D7DEE06306}</t>
  </si>
  <si>
    <t>{3ECBCEA4-A16C-4388-991E-1AE43C0CA8BE}</t>
  </si>
  <si>
    <t>{CE191457-6AE7-7A84-A40D-CCB358A5D3D8}</t>
  </si>
  <si>
    <t>{209E6851-38C6-31FE-AD93-816D906BF67D}</t>
  </si>
  <si>
    <t>{AC19C2AA-589A-3A01-9270-3B1B7EEDE8B7}</t>
  </si>
  <si>
    <t>{B33B04AB-4523-7CC3-9C34-B2D6520D8BCC}</t>
  </si>
  <si>
    <t>{CD86136C-6DD3-EB8D-8A81-1704962BB6E6}</t>
  </si>
  <si>
    <t>{4AC8D4F6-2C98-6A49-A925-02A0A7187B2D}</t>
  </si>
  <si>
    <t>{76934BA2-EEE4-DF4E-8493-84E1E275A1AA}</t>
  </si>
  <si>
    <t>{DCA72E86-1188-3EA5-98A9-83E0D2E02AA5}</t>
  </si>
  <si>
    <t>{D99570CD-1F03-5B86-A2EA-E5E5C62BDC47}</t>
  </si>
  <si>
    <t>{DA1D3690-5717-2B2A-BD06-AB1A38C8BCA7}</t>
  </si>
  <si>
    <t>{5CC11405-3464-8499-88AC-8D666775ADE0}</t>
  </si>
  <si>
    <t>{8A4E2E56-1399-770C-BD7E-7E32DDD48558}</t>
  </si>
  <si>
    <t>{02584B9B-7069-BB9C-AA2C-7487E89547E9}</t>
  </si>
  <si>
    <t>{1E7E5D1D-A854-5581-AB46-619C2568B8EB}</t>
  </si>
  <si>
    <t>{3E7159C5-2828-38E3-AC8D-299BCEEEDD77}</t>
  </si>
  <si>
    <t>{CDF1150A-4B78-39EB-9B92-949D43B9ABB5}</t>
  </si>
  <si>
    <t>{379E74D6-8FE5-3CB2-B435-A4C91E97D5DE}</t>
  </si>
  <si>
    <t>{D8FA7A70-314D-267E-92D6-4E578C1971FA}</t>
  </si>
  <si>
    <t>{3EC5ED01-CB13-DC4B-9346-57621AD26252}</t>
  </si>
  <si>
    <t>{95CEC1A3-AB05-6250-A226-C320249E8DED}</t>
  </si>
  <si>
    <t>{7978FA8B-4DC6-9CD5-AD15-77AB27F3B815}</t>
  </si>
  <si>
    <t>{37926DC6-E0E4-5FD3-B1C5-463A6EACF5D3}</t>
  </si>
  <si>
    <t>{4ABBEE99-2C42-90A2-98D6-37D8584D2A6D}</t>
  </si>
  <si>
    <t>{F2A7732E-425E-235A-B2F8-1CDB7F772BEE}</t>
  </si>
  <si>
    <t>{C8E5EE9E-BBCB-1B06-98DC-DB4D12D7DD9E}</t>
  </si>
  <si>
    <t>{2A443601-D658-10DC-9813-6846AB314576}</t>
  </si>
  <si>
    <t>{54464DAE-3DA7-4426-A04D-A80E982436CC}</t>
  </si>
  <si>
    <t>{E3ABEA90-1E56-6BDB-BA3A-8EBF364086BB}</t>
  </si>
  <si>
    <t>{3405311D-D717-7B36-A47B-E2700046475A}</t>
  </si>
  <si>
    <t>{9212E520-027A-586C-99A1-B47A63B741D3}</t>
  </si>
  <si>
    <t>{8A640B1F-EC41-E799-978B-CBD6BC73767D}</t>
  </si>
  <si>
    <t>{69BB58E5-031A-2BD4-ABBB-2BBB670AAB42}</t>
  </si>
  <si>
    <t>{ACA8D1E9-A288-EB74-90D2-9953D11DE569}</t>
  </si>
  <si>
    <t>{9EEB8933-5659-2974-93AD-29C6864D182B}</t>
  </si>
  <si>
    <t>{CD2526ED-5B20-AA1A-81A1-805CC34AF971}</t>
  </si>
  <si>
    <t>{75E69B3E-3E8C-6472-95AC-D2EF13C69C93}</t>
  </si>
  <si>
    <t>{31EEEE31-3B4D-5AB1-8D3E-E3E7B56EC7C9}</t>
  </si>
  <si>
    <t>{40E0F42B-D0E6-5111-85FA-985A24B69C1D}</t>
  </si>
  <si>
    <t>{1C799E27-7835-5D9A-9AAE-E764DB9CB1A6}</t>
  </si>
  <si>
    <t>{243CC55C-80BB-3495-A7DB-A25C2A734ABD}</t>
  </si>
  <si>
    <t>{C3C96AE4-6429-C91B-9B54-DE2A7B28FC6C}</t>
  </si>
  <si>
    <t>{66F05407-823F-2134-A1A6-42173B3FDBD9}</t>
  </si>
  <si>
    <t>{795175CC-447E-1138-B473-EF3CC857CC4E}</t>
  </si>
  <si>
    <t>{598DC46E-1897-7C30-B37B-ABC1AB31A3A4}</t>
  </si>
  <si>
    <t>{62463415-5B59-4864-A95F-6CFE256C6552}</t>
  </si>
  <si>
    <t>{213B89C7-6936-69DD-B4A1-15DCBEAAD660}</t>
  </si>
  <si>
    <t>{E3DCB9DF-CEED-B4C4-BF2E-89A4B69B1B18}</t>
  </si>
  <si>
    <t>{231AB865-C841-3B61-B769-CF7E98D0C863}</t>
  </si>
  <si>
    <t>{2D576B81-E2AF-B7BB-A923-9B83C1291298}</t>
  </si>
  <si>
    <t>{7172A57B-88EA-281D-910A-F1DAAC16ADC1}</t>
  </si>
  <si>
    <t>{68FA6B5D-F8A3-767E-8BA2-C6CC98499D25}</t>
  </si>
  <si>
    <t>{71938340-BD98-7328-B5B7-FD540F81B9DD}</t>
  </si>
  <si>
    <t>{E60BF07A-364A-3532-A9DD-7CA7505FE313}</t>
  </si>
  <si>
    <t>{250486E4-3C14-6A02-9283-1CA6CEEF44ED}</t>
  </si>
  <si>
    <t>{4B512B8A-56AB-4577-B79D-A476CFA2979E}</t>
  </si>
  <si>
    <t>{5B0DEB82-8DB2-A886-B468-783B15AB1CC5}</t>
  </si>
  <si>
    <t>{92CBD823-41D6-8946-8695-4C2D2CAB69D9}</t>
  </si>
  <si>
    <t>{AA49D965-EBCA-CCD1-A9C2-1656433483D4}</t>
  </si>
  <si>
    <t>{B33AB182-EB2E-558D-BAB2-B9EDE3F46DFC}</t>
  </si>
  <si>
    <t>{572C74A2-9B83-1965-9513-4A3B8AACEC5C}</t>
  </si>
  <si>
    <t>{D3B2E81C-79A7-ED9F-A668-6E3976ED162C}</t>
  </si>
  <si>
    <t>{B5AA01BA-D23D-B556-AA61-391E32699D84}</t>
  </si>
  <si>
    <t>{57A6A3E5-30B6-75A2-9EBC-701509BE77AC}</t>
  </si>
  <si>
    <t>{F757C3B5-D111-F3D9-AD2D-36446B9E99AE}</t>
  </si>
  <si>
    <t>{324C5662-52AD-42F7-9613-32D4C2A9E6B2}</t>
  </si>
  <si>
    <t>{63361EF4-FE5E-2643-A46E-660E8B90640F}</t>
  </si>
  <si>
    <t>{E8B604A5-33A3-85C4-839F-C8DC13F3C6AF}</t>
  </si>
  <si>
    <t>{3C9C18AC-6D4C-64C5-A077-3C84B68211CB}</t>
  </si>
  <si>
    <t>{9D691124-E8EA-956C-A895-974001EE2A9A}</t>
  </si>
  <si>
    <t>{97CD0323-523C-1EB5-96AB-CD2850B8E645}</t>
  </si>
  <si>
    <t>{9669B2D2-D5B6-A5F5-8859-C3540FA058E5}</t>
  </si>
  <si>
    <t>{E6FD3389-0045-5C56-AB3F-6CFD8C7745A2}</t>
  </si>
  <si>
    <t>{152A3A42-3D6B-E9D1-B9FE-9E4C339C92C4}</t>
  </si>
  <si>
    <t>{6F71CC35-CBC8-7FBD-8258-5D698FD24455}</t>
  </si>
  <si>
    <t>{51A1CE89-361D-B534-9EDA-6E6CEED72D7B}</t>
  </si>
  <si>
    <t>{457A3459-D9FB-BC5E-9E47-B69EBC4C3562}</t>
  </si>
  <si>
    <t>{9A6EB2DC-3212-5C53-AC30-47F857C44D31}</t>
  </si>
  <si>
    <t>{CC4E8C3B-8C11-685C-9653-E8C239FC5D2E}</t>
  </si>
  <si>
    <t>{388A488E-46AA-D472-8643-9C35B1873745}</t>
  </si>
  <si>
    <t>{39121A0E-EA6E-A5EC-8BBE-39585824D1DD}</t>
  </si>
  <si>
    <t>{3C56A6C3-C5FD-AFD4-A148-82556E643DEF}</t>
  </si>
  <si>
    <t>{BE281216-6527-C862-A3AE-AC645E1823B3}</t>
  </si>
  <si>
    <t>{1C0720EF-156D-F3BD-8E83-7CAD85A08562}</t>
  </si>
  <si>
    <t>{A2B5C697-318F-1501-9176-B64A7EEC5813}</t>
  </si>
  <si>
    <t>{DBD1F936-372E-1363-8537-7E52688E61E1}</t>
  </si>
  <si>
    <t>{351C8CD6-74DA-B00D-A868-9A2EEE16A422}</t>
  </si>
  <si>
    <t>{0D1865CC-7265-1218-979A-EDB74C4316CF}</t>
  </si>
  <si>
    <t>{AE737825-9F6D-0DAB-AE9B-7D54F0B78B23}</t>
  </si>
  <si>
    <t>{96FFA9F6-3875-66F1-AAFE-0D0F6522D844}</t>
  </si>
  <si>
    <t>{413CDD99-B95B-303F-9762-9301E824015A}</t>
  </si>
  <si>
    <t>{0ABBF916-9E92-3161-B188-1170E75EEA80}</t>
  </si>
  <si>
    <t>{416CE086-34F9-7CDC-A511-4E87EC727AEC}</t>
  </si>
  <si>
    <t>{6EA1A832-E811-C89C-A09C-3D5C453E83C9}</t>
  </si>
  <si>
    <t>{E2581431-3589-28D7-8DCB-B41B5E241A4D}</t>
  </si>
  <si>
    <t>{2503FAAC-7914-5FC7-AB5E-C6DA94D4F473}</t>
  </si>
  <si>
    <t>{67525DDC-0042-6484-95D5-38E2533E2582}</t>
  </si>
  <si>
    <t>{44F524CA-56D2-2A46-8712-0F5B27B482A2}</t>
  </si>
  <si>
    <t>{179E21BD-D875-8726-AE84-005E3E15EE1B}</t>
  </si>
  <si>
    <t>{4CDD59BE-E3BC-7D4C-87FB-2DF424E351B8}</t>
  </si>
  <si>
    <t>{2362A117-0357-D4C2-BD19-5D7535EC9BE0}</t>
  </si>
  <si>
    <t>{35EDEDCE-74E8-8DFE-AE5E-7409DCB4B4DB}</t>
  </si>
  <si>
    <t>{D1F1232D-B22D-7EDB-B79B-65A989088E93}</t>
  </si>
  <si>
    <t>{715A164D-3B99-9CB0-A37F-26BE966AE14F}</t>
  </si>
  <si>
    <t>{749DCA36-3B1A-CB96-9E8C-8B31819BCD29}</t>
  </si>
  <si>
    <t>{3469254F-4F24-EFA5-A783-7958953C3A48}</t>
  </si>
  <si>
    <t>{3F7DEB83-B374-ED36-B912-E44D5FEBDBD5}</t>
  </si>
  <si>
    <t>{B26B3128-13BB-BA32-90CB-B1291C6BB529}</t>
  </si>
  <si>
    <t>{59D4C948-9C8B-3AE0-A96E-D414484CCC2C}</t>
  </si>
  <si>
    <t>{4F87AB2C-CA95-527A-818D-3146403DD507}</t>
  </si>
  <si>
    <t>{1306A9CB-FA97-D507-B3C8-9DE980C1E402}</t>
  </si>
  <si>
    <t>{1111B97F-A913-D8B2-ADFE-0D2475C6DD35}</t>
  </si>
  <si>
    <t>{B336BE40-33B9-31B1-AB91-55206ADE86DA}</t>
  </si>
  <si>
    <t>{68399E56-E45A-B34D-AA61-8AE6DD99D308}</t>
  </si>
  <si>
    <t>{8BAA4DE9-6967-536F-A7ED-60CD3BA7C7D9}</t>
  </si>
  <si>
    <t>{8B489F23-EE90-0650-8CF8-EBDFB0BA3994}</t>
  </si>
  <si>
    <t>{B2A4892B-E1A5-AF27-A722-E1451772FB62}</t>
  </si>
  <si>
    <t>{9D8EEF0B-DC46-251E-A61A-75356E7D145C}</t>
  </si>
  <si>
    <t>{9979B70B-0EE5-594D-9373-5CCA427F679A}</t>
  </si>
  <si>
    <t>{F323D343-E262-33EC-BBDA-6B4B0D27C955}</t>
  </si>
  <si>
    <t>{464C39EB-E55D-9615-9C13-A6A12E063DB4}</t>
  </si>
  <si>
    <t>{DE67AE2D-6467-86FE-A29B-0235D2DB8AD2}</t>
  </si>
  <si>
    <t>{2B542601-DA31-C8B2-A846-530EC348B315}</t>
  </si>
  <si>
    <t>{879185CE-9569-5188-8B93-8D474EFDAC47}</t>
  </si>
  <si>
    <t>{6ED1B090-11B3-1488-B943-8626928B3BC1}</t>
  </si>
  <si>
    <t>{3DD4BB9B-AABD-E7DC-9E05-41C558B344BA}</t>
  </si>
  <si>
    <t>{52495BEB-CC29-BEBC-A66A-835BCE13DA4B}</t>
  </si>
  <si>
    <t>{289385B7-E696-7D31-AC24-51F3625DB48D}</t>
  </si>
  <si>
    <t>{2BA12C38-63C6-1A82-90D2-8EC48E13E4A8}</t>
  </si>
  <si>
    <t>{99F33676-9E59-58C9-8B44-1215A10341E5}</t>
  </si>
  <si>
    <t>{1D5A76BA-07DE-3C3D-ACEC-CDD235CEBD5B}</t>
  </si>
  <si>
    <t>{D647E21C-F719-AAE8-9E9B-B65078272E15}</t>
  </si>
  <si>
    <t>{6D7B7EB5-EC97-8813-9ED0-A2A9E78B6969}</t>
  </si>
  <si>
    <t>{12A50ECD-432A-B9C4-995B-8406FCCC8252}</t>
  </si>
  <si>
    <t>{5E77777D-6742-3245-ABCE-418F178C5C26}</t>
  </si>
  <si>
    <t>{9170ADDD-B6B1-C7AE-91DA-BD5C7269BDEE}</t>
  </si>
  <si>
    <t>{3571A626-AB25-7D29-972D-EEA7B905AAC5}</t>
  </si>
  <si>
    <t>{97EB3581-9520-29CC-A94A-98974B100711}</t>
  </si>
  <si>
    <t>{34BE5D15-EE73-AFD3-9401-CE55533AB7BA}</t>
  </si>
  <si>
    <t>{685BD70A-24AD-F473-A5E1-670A7D25910B}</t>
  </si>
  <si>
    <t>{9173B47B-9360-FBB6-87BA-45CD0770A71A}</t>
  </si>
  <si>
    <t>{39D4C8A0-966B-8AD4-A810-5ED86CCCCF12}</t>
  </si>
  <si>
    <t>{9E121A90-BC51-A5F7-A591-86541ADACD29}</t>
  </si>
  <si>
    <t>{4CBA6D95-41BF-2145-A9ED-A2576C5AB769}</t>
  </si>
  <si>
    <t>{81AFA7B6-A068-E1D9-A1B7-C62CB0DC6F2A}</t>
  </si>
  <si>
    <t>{D851CA3C-57DC-FAEA-A9BD-A6CA8102CB56}</t>
  </si>
  <si>
    <t>{9D70BC10-A1EB-2291-BE71-577A4C8BB143}</t>
  </si>
  <si>
    <t>{3DCC539A-1C17-5C26-ADB3-9E553E18221A}</t>
  </si>
  <si>
    <t>{16D770D4-F41E-7D83-9313-6093D43AE4E5}</t>
  </si>
  <si>
    <t>{93612A24-B693-6A1D-9A32-AF5CA8A10CEB}</t>
  </si>
  <si>
    <t>{31193574-CC34-27C2-B2B1-43C9D92D5E46}</t>
  </si>
  <si>
    <t>{4B6295FC-97A4-88F5-B46E-2D030330B01D}</t>
  </si>
  <si>
    <t>{313A3EE6-7F81-73B2-9EBD-34327289348A}</t>
  </si>
  <si>
    <t>{6B14D778-D48D-DA31-BD8D-4B9EA2D981C4}</t>
  </si>
  <si>
    <t>{59AE93BC-2F49-9488-BC5E-5731E1B1B8F4}</t>
  </si>
  <si>
    <t>{57AA45CB-C065-A4E3-AAD2-5D52BAD1A253}</t>
  </si>
  <si>
    <t>{C0A9B4EC-21A2-EF78-92C8-12098AD930E9}</t>
  </si>
  <si>
    <t>{415AF349-A0AE-4A61-80B1-88719E7B58EE}</t>
  </si>
  <si>
    <t>{F76ED6DA-A90C-99C6-A25C-96D17346DE8C}</t>
  </si>
  <si>
    <t>{7E775406-A87C-D0DE-A24C-2F5174EBC7DB}</t>
  </si>
  <si>
    <t>{14333EC8-0A8F-E4B5-9E22-19F9FE3BE813}</t>
  </si>
  <si>
    <t>{33347B67-2B05-B990-94BB-67148E96545B}</t>
  </si>
  <si>
    <t>{494A00FB-698D-2599-8E9A-EEA861CCB1DF}</t>
  </si>
  <si>
    <t>{A3D6BFAD-4EA9-1BD9-BA7E-84E0118E32A5}</t>
  </si>
  <si>
    <t>{DCC88E97-192A-7187-84DA-4A12ED7D7B16}</t>
  </si>
  <si>
    <t>{32B15300-5690-29DD-899C-D847512A941B}</t>
  </si>
  <si>
    <t>{11311FF1-50BA-29E3-9447-6199C8546DEC}</t>
  </si>
  <si>
    <t>{E4E989B2-842B-47D1-9478-994E919BCEC2}</t>
  </si>
  <si>
    <t>{3989C55B-5073-75E1-A3E3-865246A2BBC4}</t>
  </si>
  <si>
    <t>{4DC29706-3E61-9829-8E56-0B2B2638271C}</t>
  </si>
  <si>
    <t>{7C34E5DA-6DA6-A6C3-A343-EDA29BCCC7C3}</t>
  </si>
  <si>
    <t>{428EB122-79C3-72E8-9D69-513E2422B031}</t>
  </si>
  <si>
    <t>{2C65D2E3-CC88-F1CF-B96A-EBCB1AD8C65C}</t>
  </si>
  <si>
    <t>{56753A68-B676-1773-95D6-BFAEDDAEEE51}</t>
  </si>
  <si>
    <t>{6C51BFB8-B24D-A939-AA9D-A3E3D937EC75}</t>
  </si>
  <si>
    <t>{BDB8560D-2CAF-AC1D-A821-9ACE8922D5D2}</t>
  </si>
  <si>
    <t>{935CD37F-614B-F535-8921-796C5A1E9D9F}</t>
  </si>
  <si>
    <t>{8BAC4A36-FDB2-86DB-8B5D-26D388AEE9E7}</t>
  </si>
  <si>
    <t>{E38A617B-3DA4-3526-9B48-836B92A3DDE1}</t>
  </si>
  <si>
    <t>{35854946-7EC2-D731-94B1-861EE19A4DC5}</t>
  </si>
  <si>
    <t>{AE5EABE0-4BBB-8021-B347-2325F43720BC}</t>
  </si>
  <si>
    <t>{CD879871-E333-F542-849C-2DB7262838CF}</t>
  </si>
  <si>
    <t>{1CDDE712-DFC6-3999-8452-8CEDB51F8A37}</t>
  </si>
  <si>
    <t>{B9E59AFB-8E28-1252-8027-23004C8CEA1A}</t>
  </si>
  <si>
    <t>{407C6845-4DF9-84A4-A4BC-E51728516E94}</t>
  </si>
  <si>
    <t>{2C046518-87D8-73A6-9CA3-C84CA61BBAEA}</t>
  </si>
  <si>
    <t>{AB5D64AC-B897-B493-96BB-90B7536DE337}</t>
  </si>
  <si>
    <t>{5AF8491C-4EB5-5C82-9D65-52918AF8DB93}</t>
  </si>
  <si>
    <t>{75A51B8D-76D4-1EAC-9E82-D121A87B7945}</t>
  </si>
  <si>
    <t>{88158E2B-DAC4-E129-86A1-146229778157}</t>
  </si>
  <si>
    <t>{E0C8A62C-C824-B723-A174-DD996BBC2702}</t>
  </si>
  <si>
    <t>{099E5699-AD77-86C1-AB8A-32D2BADC1F6D}</t>
  </si>
  <si>
    <t>{4FFA85AB-E58C-123B-A2A5-E764A2874FB1}</t>
  </si>
  <si>
    <t>{01B9169B-DCF4-6FAB-B176-E147905C9B17}</t>
  </si>
  <si>
    <t>{B87EDD70-1E6F-4339-A58B-34A4DF1D1797}</t>
  </si>
  <si>
    <t>{B4C9C173-CA8E-B01D-AA87-A5C4DD3B7889}</t>
  </si>
  <si>
    <t>{8E69D4BD-7BE2-9C50-BD39-17CE2795C2E7}</t>
  </si>
  <si>
    <t>{86F1EB77-9C5A-DC3A-8B22-71BCE8BBE919}</t>
  </si>
  <si>
    <t>{1620EBB8-7C67-55C5-A1E3-B5E7CD50B3F6}</t>
  </si>
  <si>
    <t>{8B96A9C9-97BA-FA58-A96A-B965F41224E8}</t>
  </si>
  <si>
    <t>{73E528B4-4805-AFEB-831B-615107932FF8}</t>
  </si>
  <si>
    <t>{28CB3EBE-FCE5-5AB9-A895-92E344847B5D}</t>
  </si>
  <si>
    <t>{F8ECDFE4-212C-D0E8-96B9-5F4227932B20}</t>
  </si>
  <si>
    <t>{70F7DF8B-123C-33A1-9A16-7E970D63149A}</t>
  </si>
  <si>
    <t>{EB8B43AE-4BD5-3A2D-B04D-C51C529429C3}</t>
  </si>
  <si>
    <t>{C74ADF74-1AB5-C865-A5E1-65B983D541E4}</t>
  </si>
  <si>
    <t>{70D4A915-EB80-E2A1-B4DE-14C5EBC85E24}</t>
  </si>
  <si>
    <t>{62FA73AA-4BD4-7C18-8B98-C78AF92D478D}</t>
  </si>
  <si>
    <t>{E94C447C-6662-4CC6-A6CE-62E02885FE68}</t>
  </si>
  <si>
    <t>{835BEE85-D8CB-5500-A223-C93FB49F5ABC}</t>
  </si>
  <si>
    <t>{8BD8581A-EDA0-7CD0-9B54-F3813A0D4ED3}</t>
  </si>
  <si>
    <t>{60827546-24C0-A67E-8DE3-C11CE861BEC4}</t>
  </si>
  <si>
    <t>{8B192A30-C7AC-C614-86A0-19EC587781B7}</t>
  </si>
  <si>
    <t>{4BE15B12-5416-C3A9-913C-D156D8D4A7D7}</t>
  </si>
  <si>
    <t>{2CF6ED03-369D-8E96-9A28-FA65D435F95B}</t>
  </si>
  <si>
    <t>{7ABCC53C-BBD2-EEE3-A124-6C40C92D695B}</t>
  </si>
  <si>
    <t>{A3E2E6C7-5FA5-D8C9-9DE0-EA20F36BDDE2}</t>
  </si>
  <si>
    <t>{213826EB-7E87-4F61-801C-882DEE814955}</t>
  </si>
  <si>
    <t>{523168D1-9638-18D2-935B-2C62F95D71AE}</t>
  </si>
  <si>
    <t>{938A8291-E249-2865-943C-99248D536926}</t>
  </si>
  <si>
    <t>{6EE68853-1E6A-6224-9E8E-D58C1941E6D5}</t>
  </si>
  <si>
    <t>{13145D41-584C-CC26-90C5-D395E8B71D04}</t>
  </si>
  <si>
    <t>{1C76B993-2C70-2AB4-85CE-68968878A3BB}</t>
  </si>
  <si>
    <t>{C7EBAD51-E6C5-61E6-982B-79B755039B33}</t>
  </si>
  <si>
    <t>{A0151FC3-04CC-74E5-987D-E9029A27CB94}</t>
  </si>
  <si>
    <t>{1373D403-D137-48EA-A164-BEBDE5672606}</t>
  </si>
  <si>
    <t>{6CD6EF39-E985-B41C-AEA1-CDE383839293}</t>
  </si>
  <si>
    <t>{19EF268C-8A97-A975-ADE3-E9EBFE2B0292}</t>
  </si>
  <si>
    <t>{854E7C27-21ED-1D5C-8BBB-38AE96EF5B2C}</t>
  </si>
  <si>
    <t>{2E85C832-2858-C5BC-93DB-5C76C581734A}</t>
  </si>
  <si>
    <t>{40620BC4-ED58-C5EB-82D2-5C7807905C45}</t>
  </si>
  <si>
    <t>{67770C25-DD9D-E113-9481-1CB09BCCBC44}</t>
  </si>
  <si>
    <t>{E084B061-74DA-2E3B-A668-81840CB8A86F}</t>
  </si>
  <si>
    <t>{472A29BC-1DAD-519C-A529-8CEEA72314D1}</t>
  </si>
  <si>
    <t>{B9E9FD42-18C8-5D61-9D73-F626D7ADC3B1}</t>
  </si>
  <si>
    <t>{D2A2423A-EEDA-39AE-9BF7-D1453AD8BB47}</t>
  </si>
  <si>
    <t>{EFE5E99D-FD75-B7AF-8A55-F282DD83C18C}</t>
  </si>
  <si>
    <t>{7C53C9B4-A348-CD8B-B84E-5E177B3FE7AA}</t>
  </si>
  <si>
    <t>{B7ABC6A5-6905-6E5B-9253-C9EC32ACF5F7}</t>
  </si>
  <si>
    <t>{5A71E49B-9E4C-7158-A344-3779AD7CED7D}</t>
  </si>
  <si>
    <t>{7362E8AE-AECC-C8AA-97A1-9EA8394E9565}</t>
  </si>
  <si>
    <t>{AE3ED617-F629-5979-AC4B-C2C024C40FC5}</t>
  </si>
  <si>
    <t>{597984EC-F2E0-07DD-9F93-A6EA079DE3F8}</t>
  </si>
  <si>
    <t>{DEC2E479-1DF3-B811-9B68-305E237A6306}</t>
  </si>
  <si>
    <t>{9CF9DCA4-97C2-613B-9D5C-5406E1FC3417}</t>
  </si>
  <si>
    <t>{0D9E52D6-F92E-D464-A21F-D639CDC35B43}</t>
  </si>
  <si>
    <t>{81532728-B198-18D6-B532-BC11389FACC4}</t>
  </si>
  <si>
    <t>{71C743A3-2BDE-F0B7-9564-DAC48AF22CC1}</t>
  </si>
  <si>
    <t>{4AABA79E-A595-7132-8B67-337D22AA9073}</t>
  </si>
  <si>
    <t>{6A912A13-AA69-606E-87BA-8D437B4AEBE3}</t>
  </si>
  <si>
    <t>{3C579148-A70D-A174-9420-DC6FD3833269}</t>
  </si>
  <si>
    <t>{2E5F1E59-E801-478C-9E47-26EAD5F22AED}</t>
  </si>
  <si>
    <t>{8C7A576C-EA15-19C0-A3B1-2C2CBE5AA7B9}</t>
  </si>
  <si>
    <t>{D34752AA-1AE9-EB66-AE4D-D61DFB4BCEE5}</t>
  </si>
  <si>
    <t>{8D67F04D-C42F-C189-AC7D-37D7F96764B9}</t>
  </si>
  <si>
    <t>{D98B386B-6457-8E50-89E1-03C1236B5B4D}</t>
  </si>
  <si>
    <t>{5453DD2E-6752-29E4-9479-40E4C6FB8ABA}</t>
  </si>
  <si>
    <t>{6870E6BF-299E-767C-A697-C1787EB6E639}</t>
  </si>
  <si>
    <t>{53824546-17EF-6834-AC1A-9B76894C61E3}</t>
  </si>
  <si>
    <t>{A24ABFDA-9EE4-D522-B683-8347535ED1EE}</t>
  </si>
  <si>
    <t>{B05859C6-1A4C-B29D-AC82-8CD3589D3A86}</t>
  </si>
  <si>
    <t>{FA4CD821-E78A-F192-BDD8-6D73E59A41C1}</t>
  </si>
  <si>
    <t>{CDD85013-927C-7855-A616-394E75242AD7}</t>
  </si>
  <si>
    <t>{86ACA5B5-77B5-2C02-82DB-B46E76BB99E3}</t>
  </si>
  <si>
    <t>{A1689B51-E4E4-D1BE-AEE9-D4FB4522852B}</t>
  </si>
  <si>
    <t>{99AC38FD-64BA-8BB5-A7E1-AB3D4D07E099}</t>
  </si>
  <si>
    <t>{BD3A51D4-43B7-101C-9862-D14EEBEC9E96}</t>
  </si>
  <si>
    <t>{7892E81C-FFBC-63EF-AF2B-77359C919629}</t>
  </si>
  <si>
    <t>{3784C3C1-E449-7875-A9B1-644BACB7AB7B}</t>
  </si>
  <si>
    <t>{56A0E747-8E1F-16D6-A1C1-7B9998DDC3B5}</t>
  </si>
  <si>
    <t>{52A7478A-3BBE-3F5B-842C-A257CCB6DF1E}</t>
  </si>
  <si>
    <t>{763A99B1-46F8-B9DC-AD33-DCAC95F0C7A2}</t>
  </si>
  <si>
    <t>{42CAD134-3B6B-88B2-9CC7-0EB48F4D8EA5}</t>
  </si>
  <si>
    <t>{2E5613DD-69AA-9126-AB98-EDA5D73DE923}</t>
  </si>
  <si>
    <t>{6A40F314-4A74-C61F-9726-9D971871DB62}</t>
  </si>
  <si>
    <t>{825797D1-3B79-0FD7-AC22-E3C591C85B7C}</t>
  </si>
  <si>
    <t>{E13CC47C-9A4B-3E86-A84C-C355CCB52C99}</t>
  </si>
  <si>
    <t>{F4808CFF-E28A-3A54-9736-1151180653D3}</t>
  </si>
  <si>
    <t>{28E39582-80E6-E669-A48F-B311DF3DA470}</t>
  </si>
  <si>
    <t>{A916046D-C021-55D0-8CE8-9B8C8F1A1489}</t>
  </si>
  <si>
    <t>{25A9ACA9-3FC8-4DDF-9D12-A11E753D8758}</t>
  </si>
  <si>
    <t>{E65D647D-2A80-B490-93AC-C6BC3B48E2D5}</t>
  </si>
  <si>
    <t>{5BA22DE5-FC16-8C4A-A948-E29201EA2858}</t>
  </si>
  <si>
    <t>{EE69CE56-231C-9BD7-BD86-D60561D510E9}</t>
  </si>
  <si>
    <t>{ED325BB9-0B13-E5BF-9B46-A8FFA8A8ACC2}</t>
  </si>
  <si>
    <t>{E6BD9958-11CA-4DEA-90E9-2DB94304C32A}</t>
  </si>
  <si>
    <t>{338C8B4B-90F3-AB92-A850-4A6BAD9968FA}</t>
  </si>
  <si>
    <t>{316F07AA-253D-E1FD-8E1A-C22D35195F9B}</t>
  </si>
  <si>
    <t>{4BD6E0BE-0D1A-1326-92B9-CA1946149E25}</t>
  </si>
  <si>
    <t>{E2B24CA0-A65A-D744-BE1D-27665C49F9A1}</t>
  </si>
  <si>
    <t>{8E82CE77-799D-428F-9EB7-AC4DB54A7467}</t>
  </si>
  <si>
    <t>{8EE88C7C-D685-4612-9257-60D7EBC7D38F}</t>
  </si>
  <si>
    <t>{3EA56AA8-37C0-A913-929C-255B4E713C33}</t>
  </si>
  <si>
    <t>{1A483C53-EA00-61AB-AC19-C2B448E7538A}</t>
  </si>
  <si>
    <t>{8083E896-8AE5-60F3-AE8D-495847DB3BAD}</t>
  </si>
  <si>
    <t>{EA157199-4611-9B44-958A-804196FDAAC6}</t>
  </si>
  <si>
    <t>{A670BB86-9832-C886-AACE-8AB6C2CE951B}</t>
  </si>
  <si>
    <t>{41739B73-EDFA-FA11-BCEC-0EB2372E0096}</t>
  </si>
  <si>
    <t>{06BFF7AA-B3FA-16FD-B7A4-0E9A347EBEAE}</t>
  </si>
  <si>
    <t>{62C5C234-54D2-E165-9885-626A329EA65E}</t>
  </si>
  <si>
    <t>{B276E147-3E62-7D8E-9B51-1949B02ECABD}</t>
  </si>
  <si>
    <t>{8341580E-AE2A-9385-9C97-DC6F09B0E114}</t>
  </si>
  <si>
    <t>{21E7DC92-21BC-348D-8929-DEF59B130D7A}</t>
  </si>
  <si>
    <t>{E7287239-22E8-45A4-AD67-C524C2B8F529}</t>
  </si>
  <si>
    <t>{54871CED-EC4E-9B1E-A531-A3F4197FAB2A}</t>
  </si>
  <si>
    <t>{D2A273E7-0080-2B07-9D38-6DBDCEDA16B4}</t>
  </si>
  <si>
    <t>{B059A77E-B64C-D995-B4ED-C9886D981810}</t>
  </si>
  <si>
    <t>{881F8E9C-9D24-9AE1-9320-DA8E545A8837}</t>
  </si>
  <si>
    <t>{89A31E78-D2D9-3235-A872-75D7DCB25861}</t>
  </si>
  <si>
    <t>{3EA6FA5C-1F2A-B487-9082-8FBB867D7EB6}</t>
  </si>
  <si>
    <t>{F4B8573F-8379-F722-A711-EC44AB2EDF61}</t>
  </si>
  <si>
    <t>{37990A6B-B896-EE3C-99A1-9199B8674E87}</t>
  </si>
  <si>
    <t>{44DBD6E7-1D31-6EC1-A411-62D32BF5B262}</t>
  </si>
  <si>
    <t>{A74DD11D-DDEA-5C26-A3C2-435A318A2BFB}</t>
  </si>
  <si>
    <t>{BD52DDE5-8663-AC45-9394-29286397628A}</t>
  </si>
  <si>
    <t>{E3B7D396-925C-4387-A128-EA4421FC5938}</t>
  </si>
  <si>
    <t>{944E945A-6F45-04E3-98FF-7817C539E63D}</t>
  </si>
  <si>
    <t>{3C68244A-4AFF-E5A3-96D9-A9A9CD111C83}</t>
  </si>
  <si>
    <t>{1BE65A7D-BF1A-C9EE-A777-81249611A17F}</t>
  </si>
  <si>
    <t>{BA77193D-2A38-97DF-9858-D5AF7BFBA73D}</t>
  </si>
  <si>
    <t>{78AC4792-E917-319C-A54D-A874E960D6B4}</t>
  </si>
  <si>
    <t>{CF37C6C4-664A-8C5E-9AC8-B1996D10416C}</t>
  </si>
  <si>
    <t>{0DA69CFB-2070-7E2E-A5A8-0259348BBA3E}</t>
  </si>
  <si>
    <t>{9FCBAD42-6259-EA46-917E-71BBB8733964}</t>
  </si>
  <si>
    <t>{E136BFCE-9997-D6CB-8BDB-E2F888978224}</t>
  </si>
  <si>
    <t>{6E98C5CA-41BA-25F8-A09E-5A49D188A878}</t>
  </si>
  <si>
    <t>{7582C46D-A792-9BD5-AB39-ACA63CE781B8}</t>
  </si>
  <si>
    <t>{82B391B2-58B0-4EBA-AA6C-AF67F975F0EC}</t>
  </si>
  <si>
    <t>{EEDB2EEE-80C4-0391-9AD8-66A583B0FA4E}</t>
  </si>
  <si>
    <t>{2B8D333C-CA7E-BCA1-A63C-A589567A54D6}</t>
  </si>
  <si>
    <t>{8278D2B4-7662-4022-AA2A-623ABF4513FB}</t>
  </si>
  <si>
    <t>{804CE19D-ED4B-A23D-8532-8FC32BDF19B8}</t>
  </si>
  <si>
    <t>{829B53E3-ADBE-A7DC-9234-E47AF7DA2D33}</t>
  </si>
  <si>
    <t>{E4250D1A-F369-5467-ACA1-8279AED65496}</t>
  </si>
  <si>
    <t>{237AC5EE-6AFE-7CF5-9359-40D8ADA46019}</t>
  </si>
  <si>
    <t>{9B6AAED7-311C-05AF-B1DE-F2CF32C357C6}</t>
  </si>
  <si>
    <t>{A9677DDB-E266-D4AE-82DF-9A88D7E51DE3}</t>
  </si>
  <si>
    <t>{CA413646-DA99-EB3B-A40D-111A09CA7789}</t>
  </si>
  <si>
    <t>{59979E1D-8748-215E-A4E8-48AD07F479E2}</t>
  </si>
  <si>
    <t>{B41CCA8B-3423-583F-9C62-157C4A21E825}</t>
  </si>
  <si>
    <t>{665E7DB8-6DCA-8817-ABDA-7CAD3102C96C}</t>
  </si>
  <si>
    <t>{AC10BDDC-71FE-82FE-9C31-425B4829EECE}</t>
  </si>
  <si>
    <t>{14D15D21-D940-5C3D-8DE7-6AACCA454E95}</t>
  </si>
  <si>
    <t>{E861449D-E56E-BBCD-A9BD-CAD94607BDC8}</t>
  </si>
  <si>
    <t>{A761647A-1FEC-B4E6-8D44-67FC061030A0}</t>
  </si>
  <si>
    <t>{AC6292E1-C598-39C0-963B-144C78F0A966}</t>
  </si>
  <si>
    <t>{6434E318-63F4-F194-8035-A6C21987D002}</t>
  </si>
  <si>
    <t>{3A582B2A-55D0-2E6A-A7EF-32D73457C7BC}</t>
  </si>
  <si>
    <t>{8D8E2F20-E8BB-676B-98FD-7B73361F73CD}</t>
  </si>
  <si>
    <t>{B867E461-B868-C0B0-A11D-78DD9C51983F}</t>
  </si>
  <si>
    <t>{48945DE4-1376-3C80-BBD2-1B21B3CB3C39}</t>
  </si>
  <si>
    <t>{89D35105-6486-7105-A6E9-3B85152124F3}</t>
  </si>
  <si>
    <t>{E8B7C1BA-0858-9356-9C16-AA22D2006296}</t>
  </si>
  <si>
    <t>{D1E0944C-6B7D-669D-9BC7-8E10B31ACB5B}</t>
  </si>
  <si>
    <t>{B22EADB5-0A96-D003-AFCD-9B98D701453A}</t>
  </si>
  <si>
    <t>{E5E2E35B-2272-D4BD-95CA-C6C3D963B47C}</t>
  </si>
  <si>
    <t>{D81B5838-4E93-46D8-987D-03E8F7F21C49}</t>
  </si>
  <si>
    <t>{071CA285-CCB8-1C8A-8758-36F2BC5D42B9}</t>
  </si>
  <si>
    <t>{BFB4E469-2883-1B1B-9C29-454776372A06}</t>
  </si>
  <si>
    <t>{6CA4E41D-9E93-4665-8583-13C1902E9948}</t>
  </si>
  <si>
    <t>{7C7BB69B-BB9A-72D1-BD35-75D887D583A6}</t>
  </si>
  <si>
    <t>{4ADB1D39-DC47-A385-93B0-8085A81AEC6A}</t>
  </si>
  <si>
    <t>{52750102-6C2C-BE9A-A2D4-081E7F5FAA9C}</t>
  </si>
  <si>
    <t>{E2E8533C-BAE9-983B-9623-E2704964A155}</t>
  </si>
  <si>
    <t>{85F609E2-505E-357E-9C5B-11F083CAC5ED}</t>
  </si>
  <si>
    <t>{993EE75A-9BEC-598D-B10E-7BC79741EA6D}</t>
  </si>
  <si>
    <t>{7A42F38E-D874-F9A0-A1DE-E5FEE47816ED}</t>
  </si>
  <si>
    <t>{84D11FB8-9485-09EF-A899-62BEE6130DB6}</t>
  </si>
  <si>
    <t>{349C222D-3AC1-6F83-A3B1-C740E8A0B3EF}</t>
  </si>
  <si>
    <t>{F6242EC8-09E7-EE95-AE26-09AA79EF2CA3}</t>
  </si>
  <si>
    <t>{2639CAE1-8B88-AB4B-A848-FB17D4932E18}</t>
  </si>
  <si>
    <t>{335C39BF-2D56-6BC2-9AD8-84BE753A9D68}</t>
  </si>
  <si>
    <t>{765D314C-3CE0-123E-B386-A7B8C9877CAB}</t>
  </si>
  <si>
    <t>{6EBDA4B2-2516-94AA-BD14-383D4D28933A}</t>
  </si>
  <si>
    <t>{683C8846-645A-D67D-A8F1-2C673DAEF20D}</t>
  </si>
  <si>
    <t>{EE7BB213-555C-CC92-9DFD-585D07DB715C}</t>
  </si>
  <si>
    <t>{4E2A2541-65DC-5C5F-BBBA-A159255FE342}</t>
  </si>
  <si>
    <t>{E5DA9718-F17B-49CD-9DD9-1962F5BA5C04}</t>
  </si>
  <si>
    <t>{4D5B2B81-74C9-9826-9119-77C1E3BC92BC}</t>
  </si>
  <si>
    <t>{B62D97D3-4B97-3E81-A2EA-BEAD7BE69884}</t>
  </si>
  <si>
    <t>{AA03EF49-C576-0E17-AC3E-B412DB293492}</t>
  </si>
  <si>
    <t>{879AE7CA-7A15-EEF0-8E76-8B46AFC55920}</t>
  </si>
  <si>
    <t>{A985A5AE-BB16-C365-A371-DB6233BAED36}</t>
  </si>
  <si>
    <t>{9B74DB10-D218-9F7E-A7BE-B69ED48AE41D}</t>
  </si>
  <si>
    <t>{9C069F16-6ACD-4955-9712-F1041DD432BD}</t>
  </si>
  <si>
    <t>{27EDA6E8-A4E5-9421-9FF9-91CA4C699A8E}</t>
  </si>
  <si>
    <t>{A8CA04B2-2800-852A-BD37-692BDDBA147A}</t>
  </si>
  <si>
    <t>{8D5C8CA8-36CE-016A-AC6A-6F3E3D9783C8}</t>
  </si>
  <si>
    <t>{222525D6-38D2-EA19-AA44-671DB991EAA2}</t>
  </si>
  <si>
    <t>{D3D4B374-9BFA-486F-A255-57FEDC67103F}</t>
  </si>
  <si>
    <t>{3D3A48B8-CCA7-BE66-B15D-211DE3BBE789}</t>
  </si>
  <si>
    <t>{8CC89BAD-29BA-7164-B3ED-AA7F7B2D66E7}</t>
  </si>
  <si>
    <t>{3D5E918B-2BA4-3464-B6C6-D85EC05E6F62}</t>
  </si>
  <si>
    <t>{AC6D3C7A-3244-EDAC-9587-AED45EEEC833}</t>
  </si>
  <si>
    <t>{56B66394-981B-7047-ADC3-E32774AD8662}</t>
  </si>
  <si>
    <t>{98E8F91E-DADB-D26C-AA57-8761AB2D8C47}</t>
  </si>
  <si>
    <t>{CD94E325-5633-E644-BAA7-73B952FDA0DB}</t>
  </si>
  <si>
    <t>{838B15DE-77B4-92E8-9981-9959C4EEC568}</t>
  </si>
  <si>
    <t>{F55D6464-9A3D-B99F-A297-DD597E92E114}</t>
  </si>
  <si>
    <t>{B19BB4EC-3B31-4273-9389-16E2DD96E7E9}</t>
  </si>
  <si>
    <t>{12051A93-A86F-2FAB-A8E7-474B4EADAC30}</t>
  </si>
  <si>
    <t>{654B4A9E-6B78-4642-BD73-358E2C6816F0}</t>
  </si>
  <si>
    <t>{380F4A17-C31C-7A8D-80CB-E3B4E5761772}</t>
  </si>
  <si>
    <t>{D5D1EC37-4BCC-B298-AC92-4734E48986DE}</t>
  </si>
  <si>
    <t>{CB812705-3069-D189-9E77-2507A64F654E}</t>
  </si>
  <si>
    <t>{659FDECA-1E62-EAA9-A33B-7255775B9ACA}</t>
  </si>
  <si>
    <t>{1FCD06A0-3399-B4F2-974E-2257C65CE9A9}</t>
  </si>
  <si>
    <t>{27BA73CD-199D-22BB-9672-1A26FCE46816}</t>
  </si>
  <si>
    <t>{29282A5B-FF10-290C-BD66-2DEA88D3E917}</t>
  </si>
  <si>
    <t>{7287D063-6192-9D10-A9BA-52CBB5B852E6}</t>
  </si>
  <si>
    <t>{6CA6A83C-C9E3-75EC-A621-7B03212598AB}</t>
  </si>
  <si>
    <t>{763768D0-77A4-92DC-9149-7EA8F7D98D9F}</t>
  </si>
  <si>
    <t>{1CCBE396-E575-DA07-95B4-4FE6C56739BA}</t>
  </si>
  <si>
    <t>{8A114E78-71F6-4275-B132-C3E2E69D5E45}</t>
  </si>
  <si>
    <t>{5DAA30AD-97E9-BD7E-9E53-EDE6D7EDF277}</t>
  </si>
  <si>
    <t>{D247AA5E-93DE-021C-ACD8-84EBE638E75B}</t>
  </si>
  <si>
    <t>{8499A2B5-0296-2387-9652-8B298CFC3527}</t>
  </si>
  <si>
    <t>{B13EFCD9-3191-F5E7-9871-E6C929EC9DF6}</t>
  </si>
  <si>
    <t>{D4BA9DF3-8AAD-7D76-9FD4-7AE319B8270E}</t>
  </si>
  <si>
    <t>{5AEB6A4A-7D6F-715A-884E-3CCEC61F9569}</t>
  </si>
  <si>
    <t>{917246B8-5565-D39D-9F4E-E186AF73FC5F}</t>
  </si>
  <si>
    <t>{F4D027B6-9E70-A879-9196-AB4030B522E9}</t>
  </si>
  <si>
    <t>{EEE5D14B-A620-B614-B9C5-3127A573096E}</t>
  </si>
  <si>
    <t>{D0326882-F715-D097-B69B-86529A5077C9}</t>
  </si>
  <si>
    <t>{3377B1B1-D0F2-2B3B-829A-7F1A4CFB7052}</t>
  </si>
  <si>
    <t>{433490E0-BB84-6B08-AA83-02583916E93E}</t>
  </si>
  <si>
    <t>{9E3B0A69-174E-7638-9C15-1173CB31A68A}</t>
  </si>
  <si>
    <t>{721BD336-30F1-5FE2-84B1-7286512AAC6C}</t>
  </si>
  <si>
    <t>{5886119C-814B-EB5E-AC46-28B75575CF2D}</t>
  </si>
  <si>
    <t>{A02C7696-87CE-1E96-9567-0A2F35C1E4B7}</t>
  </si>
  <si>
    <t>{C49C197B-903B-BED2-9894-0AF84DEE1F60}</t>
  </si>
  <si>
    <t>{2189AC56-1722-CE4A-A2BC-0E690A6D1552}</t>
  </si>
  <si>
    <t>{24A2465C-7942-33F8-8151-EB8BD8D0CAA5}</t>
  </si>
  <si>
    <t>{29A7BAA8-125D-C233-9013-A59824153381}</t>
  </si>
  <si>
    <t>{8D19ED73-5FC5-8D03-AC93-2EA64A9D3420}</t>
  </si>
  <si>
    <t>{DC99D4D3-AD87-4CA2-928F-3EEDA61AB289}</t>
  </si>
  <si>
    <t>{64E86211-8706-E338-9DAB-D899C64C9105}</t>
  </si>
  <si>
    <t>{9FB55C27-4B02-74DD-9B86-E1B1E6B3B6AD}</t>
  </si>
  <si>
    <t>{DBA2B85D-463B-C5BA-99D0-5C8BA13E259A}</t>
  </si>
  <si>
    <t>{A54D79CB-E223-BB17-A24A-1F2345419313}</t>
  </si>
  <si>
    <t>{485A54AA-CD78-3AED-9365-DEBE2EA92421}</t>
  </si>
  <si>
    <t>{32776C12-24FC-3686-B8E1-CE79BAE98C1C}</t>
  </si>
  <si>
    <t>{CE55682C-6340-85F7-8F7D-B48973C1C2DE}</t>
  </si>
  <si>
    <t>{8A856C21-E6E3-398B-B3CC-72F7B7E1C7DE}</t>
  </si>
  <si>
    <t>{B2C73B27-49A7-093A-827D-1E1DE3086216}</t>
  </si>
  <si>
    <t>{D2BBCA59-AB2B-E84D-B622-5ED2719997BD}</t>
  </si>
  <si>
    <t>{4614FEDF-A612-DBCB-AD79-35AFC0643AED}</t>
  </si>
  <si>
    <t>{7C6FBCD2-98E9-A7FD-A525-977C3B293FED}</t>
  </si>
  <si>
    <t>{B16FE899-EC93-410D-A9D6-598331587CC6}</t>
  </si>
  <si>
    <t>{8EA4861D-E180-AAF3-853B-70FB3BB3E5A1}</t>
  </si>
  <si>
    <t>{53ED6B77-3180-9B25-B6C5-C0FD88F96EC6}</t>
  </si>
  <si>
    <t>{6BDD7B1F-F934-268E-B866-4DA393BBDB4D}</t>
  </si>
  <si>
    <t>{44139BDE-B73C-1F57-999D-CD32E99A4341}</t>
  </si>
  <si>
    <t>{5830AF3D-E639-5CC6-941B-43B5C85677E7}</t>
  </si>
  <si>
    <t>{E5E3BC03-D3CC-E2F6-8671-8575AA8F5E69}</t>
  </si>
  <si>
    <t>{77DE8799-09A5-931D-9B7D-9678EDC7CBE1}</t>
  </si>
  <si>
    <t>{7BC31429-C884-5636-A2B4-5AF91DDCC585}</t>
  </si>
  <si>
    <t>{3D4E37A9-8909-1E98-94C3-A82F57624D7E}</t>
  </si>
  <si>
    <t>{1BE4D574-BAB6-A15C-BF8B-731448070AD7}</t>
  </si>
  <si>
    <t>{90830290-C86A-11AA-B16D-90FE4A6B0FC6}</t>
  </si>
  <si>
    <t>{28AC7347-0F97-25AC-A32A-13E89C212294}</t>
  </si>
  <si>
    <t>{11E12BA2-DB1D-CF79-9562-AF39DAE75749}</t>
  </si>
  <si>
    <t>{C620E2C8-C97C-F749-A2D5-7BDB507F721F}</t>
  </si>
  <si>
    <t>{C5CBD903-3656-9E46-B534-3B257A69771D}</t>
  </si>
  <si>
    <t>{6A93B75A-7D69-7A98-ADEF-D410A6563B7D}</t>
  </si>
  <si>
    <t>{11466EF7-EC67-8157-B6D8-58E45FF6A466}</t>
  </si>
  <si>
    <t>{2667E512-1FD1-C5BC-9C9D-9EDAC3E9A502}</t>
  </si>
  <si>
    <t>{17961FC2-5376-1BE0-9BC2-69EB9DE12387}</t>
  </si>
  <si>
    <t>{41A3D152-13E8-491A-9114-CE602A8C0111}</t>
  </si>
  <si>
    <t>{1D2F1FB8-ACD6-5245-A935-A35FA77D36B5}</t>
  </si>
  <si>
    <t>{0BBABE4E-8CF2-1BB6-A0A6-CAE3B15594CE}</t>
  </si>
  <si>
    <t>{6615A30D-2EDB-88A8-B347-4963B3D21254}</t>
  </si>
  <si>
    <t>{ABC0D13C-DF34-8E13-BD98-D4C809A5937E}</t>
  </si>
  <si>
    <t>{37AB2DE6-1B9A-1340-AC5A-8F6A036F0A77}</t>
  </si>
  <si>
    <t>{75386D50-30C1-E946-BC1D-303329B24F55}</t>
  </si>
  <si>
    <t>{C226A4A5-A877-156E-BA93-BA8ACB5B4562}</t>
  </si>
  <si>
    <t>{9B17B7FC-D22D-6CA3-926B-136864CEEFA6}</t>
  </si>
  <si>
    <t>{6DBA8A7F-3994-C449-8156-2D1640DA246A}</t>
  </si>
  <si>
    <t>{73B20256-1A6C-3E6C-B2D5-B0ABEC2FB6A6}</t>
  </si>
  <si>
    <t>{4BBB04A9-D247-8224-93B7-DD52C64EBBB3}</t>
  </si>
  <si>
    <t>{216A83A1-0BC4-A2B8-9F9D-6B3228E908A9}</t>
  </si>
  <si>
    <t>{906D5475-E6B4-8442-A529-4D7281CD71A1}</t>
  </si>
  <si>
    <t>{06667C41-1BA6-1CF9-A0EA-694C3B7EE9C2}</t>
  </si>
  <si>
    <t>{B1F4C129-B95C-1EE7-BCB2-93BAB4AB7656}</t>
  </si>
  <si>
    <t>{4AD82449-6C48-8F54-962F-DD236805DC66}</t>
  </si>
  <si>
    <t>{E0A48CD8-7128-5458-ABC4-107EA42B0128}</t>
  </si>
  <si>
    <t>{2E26CD1E-43BC-512B-9761-2C06E4CFE7B8}</t>
  </si>
  <si>
    <t>{53C0DBF6-5088-8AC8-A694-F9D39582654B}</t>
  </si>
  <si>
    <t>{E862ABC6-F469-C586-9511-7A3C13126DFC}</t>
  </si>
  <si>
    <t>{4C9C12A7-9AC2-157C-8256-833BBA02D5F3}</t>
  </si>
  <si>
    <t>{DBE103C2-B271-3EC5-B635-1AE818119268}</t>
  </si>
  <si>
    <t>{024E644E-9518-16A8-815E-F2AB68D19774}</t>
  </si>
  <si>
    <t>{3B171847-B238-A23D-BD42-307D3811B95E}</t>
  </si>
  <si>
    <t>{B61915E2-7491-C59F-A9B0-9988C352ED11}</t>
  </si>
  <si>
    <t>{2DE72F68-57E2-8304-9E69-2102A65418E3}</t>
  </si>
  <si>
    <t>{BD414AE4-99BD-9386-ACDE-9C142EA91DFD}</t>
  </si>
  <si>
    <t>{F4C76B9B-A7C4-F76C-9ED1-10D8B811D279}</t>
  </si>
  <si>
    <t>{4C295789-1BA5-94C1-A1E1-4185BE2A497F}</t>
  </si>
  <si>
    <t>{E4E921F4-2421-50BA-91DC-4244A0895A37}</t>
  </si>
  <si>
    <t>{86D78E05-3CA9-2E83-9947-D82DD8FBC7BA}</t>
  </si>
  <si>
    <t>{519384C5-C31D-C332-A8C1-096AB312B550}</t>
  </si>
  <si>
    <t>{CFCC169C-52FE-64F0-8A18-9933AD6DD921}</t>
  </si>
  <si>
    <t>{5E16E864-170C-A506-9AB0-8CAE24BE4836}</t>
  </si>
  <si>
    <t>{6B203183-9ED9-997D-A787-B6E774B6C5C8}</t>
  </si>
  <si>
    <t>{438993F4-2524-287C-AB1E-2D2528F45510}</t>
  </si>
  <si>
    <t>{7F14230C-478D-233D-A4E7-94808E29BD15}</t>
  </si>
  <si>
    <t>{5F5EA6C8-41A6-81D8-BDE2-F13213E60210}</t>
  </si>
  <si>
    <t>{5EEC316D-9F3E-2576-959D-465113EA0629}</t>
  </si>
  <si>
    <t>{C99B8716-AED7-F45E-A6AC-5A1809D8A18A}</t>
  </si>
  <si>
    <t>{2CED9DD9-DB42-E38A-AEBE-218E536ED55B}</t>
  </si>
  <si>
    <t>{D4A35911-A20C-D532-A973-8EEC6D1E87A4}</t>
  </si>
  <si>
    <t>{4D5B9EB4-5EC9-A08D-B48C-686B94A88BCD}</t>
  </si>
  <si>
    <t>{D4B9511C-6E59-58B6-9AA9-B21354CCC8CF}</t>
  </si>
  <si>
    <t>{E66A6622-3E3B-B2C4-A95C-5F3C1A1C30D4}</t>
  </si>
  <si>
    <t>{FD12C24D-3911-A111-BD64-37C03238B812}</t>
  </si>
  <si>
    <t>{595E5977-CDA9-3B93-8452-3B2618DF45B3}</t>
  </si>
  <si>
    <t>{75E2F1E7-5687-3494-A7E6-33472AA4ABDE}</t>
  </si>
  <si>
    <t>{CC7B9CD7-4069-713D-96C2-307BB445DEAE}</t>
  </si>
  <si>
    <t>{AC9C215E-E8D2-1586-8B94-08CC6253B54A}</t>
  </si>
  <si>
    <t>{72F58396-DAAF-B6B7-A4FE-9181707042EA}</t>
  </si>
  <si>
    <t>{A94687B6-6473-8719-8D92-DDA35B7B4AA8}</t>
  </si>
  <si>
    <t>{AF2F31E8-E1CD-4E84-932D-A27A61D6B2BB}</t>
  </si>
  <si>
    <t>{D0326654-ED60-E172-8234-E4001B6F7D4C}</t>
  </si>
  <si>
    <t>{A83E1A21-A6EA-51D9-9673-988CCA997365}</t>
  </si>
  <si>
    <t>{73A5F379-B81C-6304-9C9C-9237E744A54C}</t>
  </si>
  <si>
    <t>{AF663376-5067-1DF9-9142-B61AE0F0C82B}</t>
  </si>
  <si>
    <t>{A8E3814D-19AB-44E4-B122-096C316DF30A}</t>
  </si>
  <si>
    <t>{EAFBEE19-317A-DA19-98CE-4147173CF722}</t>
  </si>
  <si>
    <t>{C2305412-3463-B685-94F7-70D41D1EBBAA}</t>
  </si>
  <si>
    <t>{AC41835F-7D46-DB7D-BF5D-7C69728433CC}</t>
  </si>
  <si>
    <t>{15BF811B-6C95-2EFB-A861-39E1B16C4392}</t>
  </si>
  <si>
    <t>{496B327D-6A2F-6558-BB02-9BA45649BF31}</t>
  </si>
  <si>
    <t>{A5C68B9D-D686-929C-84A1-78B98ECAADD3}</t>
  </si>
  <si>
    <t>{C6BE41A6-3B5A-AAEF-AE2F-D459E791D1B1}</t>
  </si>
  <si>
    <t>{F7A767CD-D65B-728A-891D-829EBB6C4EE3}</t>
  </si>
  <si>
    <t>{956EE34D-431A-EE96-AE1B-88AF79CEBB82}</t>
  </si>
  <si>
    <t>{2D87981E-BF57-F52A-ACBA-9AB68B874BD6}</t>
  </si>
  <si>
    <t>{ECB06B68-B7A4-7870-AFD9-CDEA4F27B3F7}</t>
  </si>
  <si>
    <t>{7DAA3374-96BE-5CAF-931A-F564325E070E}</t>
  </si>
  <si>
    <t>{1E06E16A-CA4A-88D1-A4EC-165C9EDD0B35}</t>
  </si>
  <si>
    <t>{3A548A63-CED6-DF4E-8E22-D6EBE236A693}</t>
  </si>
  <si>
    <t>{3F64D587-D223-450E-916A-683A9A26D970}</t>
  </si>
  <si>
    <t>{89C8D41E-8DD0-BF4A-9556-926212418BE5}</t>
  </si>
  <si>
    <t>{94306C03-1190-123B-B9A6-37B9A6568F2B}</t>
  </si>
  <si>
    <t>{CC4B64AB-0612-42E8-99EA-4B39C4D5CB3A}</t>
  </si>
  <si>
    <t>{8FACBC12-BAE6-239B-82C3-A52BD79F434B}</t>
  </si>
  <si>
    <t>{39025C8D-9BBE-9A7C-9012-48976D35CA96}</t>
  </si>
  <si>
    <t>{36FD3708-153A-AB83-AF36-08B6A1475753}</t>
  </si>
  <si>
    <t>{E34E12C9-731A-2C29-9C01-CBBF1186BD8B}</t>
  </si>
  <si>
    <t>{DC77F119-43D0-E146-8513-84BC2882E168}</t>
  </si>
  <si>
    <t>{6E57B9D2-D15A-FC24-841B-28E6231BC611}</t>
  </si>
  <si>
    <t>{D66D5E7A-A81A-35E9-A7AD-7C639EB353CD}</t>
  </si>
  <si>
    <t>{AE6DA6EB-17B1-8EC0-9977-746DC8285A98}</t>
  </si>
  <si>
    <t>{56E6946D-8A1E-BDE0-A829-15FE4BFDC2B8}</t>
  </si>
  <si>
    <t>{28B71C29-5C93-D662-A166-136C54E29D56}</t>
  </si>
  <si>
    <t>{8262E448-0B20-CD6E-BEEB-82B17F97928A}</t>
  </si>
  <si>
    <t>{FE9721E1-E325-681D-8E4C-4735FABBB48E}</t>
  </si>
  <si>
    <t>{CCF7943D-7073-9A98-9C28-37D061D2E769}</t>
  </si>
  <si>
    <t>{77333556-0EA9-4826-B62E-370BFFBA2165}</t>
  </si>
  <si>
    <t>{5AF9D882-1C6A-67D2-A702-39BE43F42599}</t>
  </si>
  <si>
    <t>{D4DC70CB-E556-CAD1-AC62-24249741E93E}</t>
  </si>
  <si>
    <t>{609CF369-151B-675E-92DD-EB726931605D}</t>
  </si>
  <si>
    <t>{5AC94476-D86D-2272-8537-65C31684603F}</t>
  </si>
  <si>
    <t>{31243928-CCDA-EF63-A1FF-836D09DBECEB}</t>
  </si>
  <si>
    <t>{4D4DB69A-2D24-A43B-B3D5-3B4BAFC7C9AA}</t>
  </si>
  <si>
    <t>{00D5BE03-68EA-4423-A88A-52A565181C95}</t>
  </si>
  <si>
    <t>{C38B297A-E8DD-8453-8B9F-CCC2975E7AD3}</t>
  </si>
  <si>
    <t>{23E2D83B-3B9F-88E3-ABC4-7DACB22BE78E}</t>
  </si>
  <si>
    <t>{4CC9C25C-8DBF-151B-83B9-6B9B225E76EF}</t>
  </si>
  <si>
    <t>{BCA1D907-6A0E-10E6-9E0E-5A975469ED2D}</t>
  </si>
  <si>
    <t>{D059E364-3F1C-7CAA-BB66-4DDA941A4142}</t>
  </si>
  <si>
    <t>{1253E5AA-498A-2171-9670-1AAB6DE54575}</t>
  </si>
  <si>
    <t>{D160C3F4-2418-FE72-BBDB-A6032FC7EEFE}</t>
  </si>
  <si>
    <t>{772F6179-1B57-ECC7-965A-F42A352322E8}</t>
  </si>
  <si>
    <t>{72329441-9DF8-DE97-A57C-D83AFAB8C46A}</t>
  </si>
  <si>
    <t>{2E586086-16AA-B81C-93E3-494AEC37C7AD}</t>
  </si>
  <si>
    <t>{F813AA8F-E11E-606E-AC6D-1A93783213C9}</t>
  </si>
  <si>
    <t>{5D224646-7BD6-C8A6-AE8D-4F5DF9668AF6}</t>
  </si>
  <si>
    <t>{98363903-4291-C71B-B6E3-9D93DC77126D}</t>
  </si>
  <si>
    <t>{47D048DD-911F-51B7-9F5D-29997DE49D28}</t>
  </si>
  <si>
    <t>{A6D067FF-D5D2-48D2-965F-A86C5BAC036D}</t>
  </si>
  <si>
    <t>{31C78981-9A99-9494-8888-2C32B0233656}</t>
  </si>
  <si>
    <t>{544595A9-1DF7-3816-91B8-7C3328172B2B}</t>
  </si>
  <si>
    <t>{7D1B7E82-BBA9-E861-BC8F-9C89E239A8E5}</t>
  </si>
  <si>
    <t>{E8B91954-1F53-B9DB-A980-505C9919AECB}</t>
  </si>
  <si>
    <t>{31F03B36-5783-7080-8279-ABB669592608}</t>
  </si>
  <si>
    <t>{A570E733-1F1A-2197-94EC-75FCD0B8E2A3}</t>
  </si>
  <si>
    <t>{BFC913A3-9489-8F27-AB99-A02A59D8F6E4}</t>
  </si>
  <si>
    <t>{BEBD829C-6281-926B-8520-2166426727F5}</t>
  </si>
  <si>
    <t>{3DCC4A49-C4B2-5B8A-9C22-CCEA16085AEC}</t>
  </si>
  <si>
    <t>{89B62EB2-48DB-819D-9060-98ED125B8305}</t>
  </si>
  <si>
    <t>{0E3B153E-3B8E-27DD-BA79-666AB3008746}</t>
  </si>
  <si>
    <t>{2ACDE1C9-E96C-1272-890F-1CA865B75AE7}</t>
  </si>
  <si>
    <t>{573BA7B8-EF25-3783-B8B2-90CE9521C233}</t>
  </si>
  <si>
    <t>{E4273C15-A869-793B-B543-D4F8AEEEC121}</t>
  </si>
  <si>
    <t>{6B216428-62C9-BEA1-9A31-BD5BF0A15CE9}</t>
  </si>
  <si>
    <t>{2AF835DA-A915-FA1D-B65D-2212041749B5}</t>
  </si>
  <si>
    <t>{7E4E7293-C9CE-129A-A52A-045427C37CBC}</t>
  </si>
  <si>
    <t>{E3942E6C-4FA5-D95E-9375-4A39B774DA08}</t>
  </si>
  <si>
    <t>{D4B9227D-5859-6573-9BC1-B7EC3FBB66C0}</t>
  </si>
  <si>
    <t>{A04E5EDF-9E7B-6A31-ACEC-61A41C59E54C}</t>
  </si>
  <si>
    <t>{B2D59ADA-52AC-ECAF-B268-1A799CDE6B78}</t>
  </si>
  <si>
    <t>{763CE898-0CAD-C1F8-A9F7-BA9439FBBEA8}</t>
  </si>
  <si>
    <t>{6AD53D3E-FB1D-FC54-9D47-533D6250B308}</t>
  </si>
  <si>
    <t>{BAA05EC9-BC8E-52E9-8BD9-A96E819C6B9E}</t>
  </si>
  <si>
    <t>{021E319E-99B1-C7C3-918E-B35EE4639E95}</t>
  </si>
  <si>
    <t>{9EDFA7B8-F153-4138-B8D7-643727734024}</t>
  </si>
  <si>
    <t>{ECA4B65D-5EF8-9343-A085-902F876D5473}</t>
  </si>
  <si>
    <t>{682D3497-005F-C229-9336-2C426FC29EAB}</t>
  </si>
  <si>
    <t>{6EDA24BE-7019-A2E5-9F8C-1DC54E7115E5}</t>
  </si>
  <si>
    <t>{5BAD4BBB-2CC7-38EF-B128-37E28EEC9C69}</t>
  </si>
  <si>
    <t>{9C069DE7-5128-493F-93A9-7EA29EE42841}</t>
  </si>
  <si>
    <t>{9CA5F059-8ADD-B9DE-A4D2-B85CC9079D92}</t>
  </si>
  <si>
    <t>{C94B663B-2598-8C25-9E51-F9FA9BE8C098}</t>
  </si>
  <si>
    <t>{9D88B6A4-7EE7-A73C-A2A7-15C56267B579}</t>
  </si>
  <si>
    <t>{58FCC3DD-128C-DF2B-A7A6-E0E499D44140}</t>
  </si>
  <si>
    <t>{6559A101-3B29-382A-9DDC-7E809D3E4843}</t>
  </si>
  <si>
    <t>{5F4E1634-695B-7664-BFFC-87C2CBE9BE8C}</t>
  </si>
  <si>
    <t>{657C1681-07C5-9EFF-9B96-2BC1A0C38944}</t>
  </si>
  <si>
    <t>{12857541-7127-8525-BC79-12C7875C9D92}</t>
  </si>
  <si>
    <t>{C228388B-2422-2EFD-9F37-5EEBCC57BDBE}</t>
  </si>
  <si>
    <t>{D3D52489-6C44-51A1-A171-B648EE63F1B3}</t>
  </si>
  <si>
    <t>{C18D4B53-B661-1D58-ADE5-4C05582029D8}</t>
  </si>
  <si>
    <t>{E7A27510-8EF7-2B3C-A235-C769675F3D36}</t>
  </si>
  <si>
    <t>{B4F2950A-33C7-9D56-AAE2-49707771F0F4}</t>
  </si>
  <si>
    <t>{831E9E4A-1D73-3AEC-A3CB-876F1556774C}</t>
  </si>
  <si>
    <t>{C1A967F8-ACA9-F438-B982-87617C8E7547}</t>
  </si>
  <si>
    <t>{DA61D44B-5C1B-C143-A8A7-3C9D3ABB012C}</t>
  </si>
  <si>
    <t>{3BE7D86E-784A-8535-9DFA-6C2C9B8CED04}</t>
  </si>
  <si>
    <t>{31DC6878-7EE6-2446-960C-0A371DB33118}</t>
  </si>
  <si>
    <t>{46E15982-CABF-739E-BD8E-FCE51ADE9D70}</t>
  </si>
  <si>
    <t>{D9C490E4-C856-7658-B011-3571F1912955}</t>
  </si>
  <si>
    <t>{47F810A6-E56B-03AA-9A63-9AF13B99A7CE}</t>
  </si>
  <si>
    <t>{FA4C9E02-8D8F-0DAD-B916-10AE18982D26}</t>
  </si>
  <si>
    <t>{61533110-1D73-698B-AACB-8A93242F7164}</t>
  </si>
  <si>
    <t>{D6BAB9E7-E3C6-1B7A-A842-DEF5A9EE74C0}</t>
  </si>
  <si>
    <t>{D7242ED3-8849-F996-902A-F2FD36A62D63}</t>
  </si>
  <si>
    <t>{C14134F8-5B6D-E614-BEF7-C6B707E76F86}</t>
  </si>
  <si>
    <t>{1FC1ED72-99E3-D70D-A086-337797621022}</t>
  </si>
  <si>
    <t>{0F444268-CC8A-B1AC-915A-2A3955C6148D}</t>
  </si>
  <si>
    <t>{1C6B03F3-63D4-7717-9E32-73339BA66EC2}</t>
  </si>
  <si>
    <t>{B5D8266B-B871-DF88-94BE-2E8FD8B0D528}</t>
  </si>
  <si>
    <t>{435991B9-4A21-DD17-8E81-057586A66BA9}</t>
  </si>
  <si>
    <t>{35612745-5575-66DB-AA49-081DE317E79C}</t>
  </si>
  <si>
    <t>{D7BEDC08-742C-6D2F-B5A8-1D818BA66BFB}</t>
  </si>
  <si>
    <t>{A513873A-D4C9-B8FB-BA5D-19F8AB129D1D}</t>
  </si>
  <si>
    <t>{1BFE19F4-231C-5B96-96DB-E19AD0DA830B}</t>
  </si>
  <si>
    <t>{68227A8D-9BA4-1A29-9511-878375D21DEE}</t>
  </si>
  <si>
    <t>{363C8CE1-AB33-DBAE-957D-C2F7C69824EE}</t>
  </si>
  <si>
    <t>{B2D13565-BE58-A17C-B1B5-A61162CC9A55}</t>
  </si>
  <si>
    <t>{69BD7823-32B5-51AB-9695-06E9A4116528}</t>
  </si>
  <si>
    <t>{B7751B34-8219-BE66-91AE-B8B7E8267883}</t>
  </si>
  <si>
    <t>{19B612BE-1AE6-D1C3-AD93-B1A59C8B99BC}</t>
  </si>
  <si>
    <t>{CC42511C-481B-991B-9913-D4CA2B11DBCD}</t>
  </si>
  <si>
    <t>{5B89AC27-782A-CD48-9FAD-366FD34914FF}</t>
  </si>
  <si>
    <t>{246B2A45-26A3-63A1-9D24-7B9D5FC31769}</t>
  </si>
  <si>
    <t>{826A8D81-A076-5D6E-AE17-B97BCC7FD935}</t>
  </si>
  <si>
    <t>{E336CB11-7114-8299-B237-B444B8BE509A}</t>
  </si>
  <si>
    <t>{D38FC72E-E53D-C37A-9115-8E1E9D626EA1}</t>
  </si>
  <si>
    <t>{9DE687B3-7A83-1719-BA61-E013A909E993}</t>
  </si>
  <si>
    <t>{802ADE36-7CA4-539F-A9EB-DB7A7855D687}</t>
  </si>
  <si>
    <t>{36CEA381-6742-7935-BB24-355D57E628A8}</t>
  </si>
  <si>
    <t>{EE81D7EB-980D-4123-ABCC-E2D5A27C852C}</t>
  </si>
  <si>
    <t>{131352AD-7C97-CB61-A895-E639F6A9101D}</t>
  </si>
  <si>
    <t>{22F616B1-7E9E-D047-9C1D-27928E2CAEA4}</t>
  </si>
  <si>
    <t>{77F9D86D-FDA6-62DF-85F8-5818D9962408}</t>
  </si>
  <si>
    <t>{8EADBDBB-638B-4552-8FE3-8EC542986753}</t>
  </si>
  <si>
    <t>{A6C48AE4-3DD2-7FD6-B791-9E1F35C279CB}</t>
  </si>
  <si>
    <t>{59EC233F-A937-D585-8891-7DD21FF4228B}</t>
  </si>
  <si>
    <t>{D4B87BA6-425E-5998-A1A3-1D734DB064AB}</t>
  </si>
  <si>
    <t>{B4E67961-75C7-C227-9B69-46EC4CA51563}</t>
  </si>
  <si>
    <t>{562810A7-8D51-235A-9673-E986677427DB}</t>
  </si>
  <si>
    <t>{05EE1593-099D-5159-9C72-0C591BCD623C}</t>
  </si>
  <si>
    <t>{4E297C5B-453C-414E-AC35-758DA543E890}</t>
  </si>
  <si>
    <t>{7E492A09-ACCE-C662-913E-163CB1A37E3D}</t>
  </si>
  <si>
    <t>{020FF4C6-AC15-D6CC-962D-D5AD7C80093D}</t>
  </si>
  <si>
    <t>{551BEDDA-91A0-5594-AAB3-A6E972897DA8}</t>
  </si>
  <si>
    <t>{C51EDB6C-E740-3814-A98F-6D391F6EAFC7}</t>
  </si>
  <si>
    <t>{CDA8A287-1B85-4334-9E53-11A591A394C2}</t>
  </si>
  <si>
    <t>{CB8A4652-6A1F-895C-98AE-637584152EC2}</t>
  </si>
  <si>
    <t>{3B54AB26-5F81-D275-A143-79B2534535EE}</t>
  </si>
  <si>
    <t>{59A798EA-5898-2FD8-96C1-18955CE5BB51}</t>
  </si>
  <si>
    <t>{A2331EE9-A2E7-479C-B5C7-2545ECA48532}</t>
  </si>
  <si>
    <t>{A2A8F65A-D63E-4CDB-A917-93EC8E2388A8}</t>
  </si>
  <si>
    <t>{95A83036-451E-D6DC-9033-56A39FF3B8EE}</t>
  </si>
  <si>
    <t>{E9C3B3C5-5826-16AA-85D8-55A18CE4FA2C}</t>
  </si>
  <si>
    <t>{2AD8524F-7D18-C37A-95AA-531EA296325B}</t>
  </si>
  <si>
    <t>{846913AE-0293-EF78-AC57-64048B9A35D2}</t>
  </si>
  <si>
    <t>{9417B94A-7159-62CA-8872-6DBB67A207B9}</t>
  </si>
  <si>
    <t>{A7923B2B-27D9-1C8A-94B8-335CBF6B8D3B}</t>
  </si>
  <si>
    <t>{38998B79-71F6-C6EF-ADDC-BAFFE2899B5E}</t>
  </si>
  <si>
    <t>{84AE7E7E-DB3D-A224-A06E-D7CC6B9B265D}</t>
  </si>
  <si>
    <t>{28921933-B452-653E-A81F-8DFD8852125E}</t>
  </si>
  <si>
    <t>{61E421DD-85D2-0468-A48F-A4A9C56D548B}</t>
  </si>
  <si>
    <t>{BA658998-9B91-52DA-AE6E-3C198D6EB01C}</t>
  </si>
  <si>
    <t>{9196579B-651C-55CD-845D-EC453E154A1A}</t>
  </si>
  <si>
    <t>{41384E0F-4D07-E138-A21D-D86735E3D9BD}</t>
  </si>
  <si>
    <t>{48E965FC-A110-EA55-A52D-D5B6DDC85E3E}</t>
  </si>
  <si>
    <t>{E15C7DAB-FCD8-656C-A84F-C74AA444A195}</t>
  </si>
  <si>
    <t>{AA228E35-9C21-1775-A924-A35EF5E9B31A}</t>
  </si>
  <si>
    <t>{EEE96AC1-0D7A-E4B9-B55A-4CF94C866BD7}</t>
  </si>
  <si>
    <t>{2B730788-8B73-E051-A693-9963D8BCAC14}</t>
  </si>
  <si>
    <t>{AD5F48A3-84EE-E174-9B80-8CB5351B5CD8}</t>
  </si>
  <si>
    <t>{D031233A-836B-C93B-AFB1-FB17AD566F6D}</t>
  </si>
  <si>
    <t>{31B56B76-E59A-7EC0-A006-CBB3BE2AB9DB}</t>
  </si>
  <si>
    <t>{1C9E168F-062B-E65A-89D0-0EB1C6193F5B}</t>
  </si>
  <si>
    <t>{ED7DE88E-53A1-E302-8710-6B4731E5B5F5}</t>
  </si>
  <si>
    <t>{23E215AC-28EA-8BF0-8645-E681583B5002}</t>
  </si>
  <si>
    <t>{18AC4310-0377-826D-A402-8396ACAFB499}</t>
  </si>
  <si>
    <t>{295E74D4-3E09-DC62-AC14-06BEA7E1F5C5}</t>
  </si>
  <si>
    <t>{C4A78E4E-4832-7E26-9B0E-64F297AEE9DC}</t>
  </si>
  <si>
    <t>{6337667A-7CAE-4CC3-AD91-839BE78B74E9}</t>
  </si>
  <si>
    <t>{64A00F8E-4713-1C81-815C-55A114368912}</t>
  </si>
  <si>
    <t>{34B23EA4-262C-D278-B010-AF6C7B411F91}</t>
  </si>
  <si>
    <t>{3DFBE9F3-656E-81C1-A84D-87D5787AD98E}</t>
  </si>
  <si>
    <t>{CF2024A5-7F98-FE94-A6B4-B1557854EB12}</t>
  </si>
  <si>
    <t>{65CE92E1-B36A-2E3A-9616-40D4E7AE2B65}</t>
  </si>
  <si>
    <t>{6AA768D1-BC65-D78C-95E3-FAAA32195CAF}</t>
  </si>
  <si>
    <t>{3D6B4B9B-B759-1BE2-AEEA-C4E1B43785FA}</t>
  </si>
  <si>
    <t>{399B305B-21C7-B074-BFCE-91B0EBA6978D}</t>
  </si>
  <si>
    <t>{DAF82A47-7670-A95A-A52F-554034277972}</t>
  </si>
  <si>
    <t>{9E31EE79-F2E3-CCBE-BA9C-D7A9EA5CEE01}</t>
  </si>
  <si>
    <t>{B1D77328-32F2-2DA9-9DD8-2A257BD50C31}</t>
  </si>
  <si>
    <t>{BEABA96E-823C-7162-A9A1-12CA5362864B}</t>
  </si>
  <si>
    <t>{F55D8873-4E33-BB11-AC88-85C4EC938269}</t>
  </si>
  <si>
    <t>{DE5DC47E-E6B6-C2D0-B12E-66588718B4A3}</t>
  </si>
  <si>
    <t>{DA7D808A-E257-A7E7-8534-AA71AD843F32}</t>
  </si>
  <si>
    <t>{526D81DD-91C6-325D-955A-3686BC96B95B}</t>
  </si>
  <si>
    <t>{A4BDCC92-5EB3-455D-9C40-DD7010FE571B}</t>
  </si>
  <si>
    <t>{4C1D26D0-98BE-C61F-9887-9697264DCC89}</t>
  </si>
  <si>
    <t>{873073DF-C97A-B9BA-A5D0-540549352E1C}</t>
  </si>
  <si>
    <t>{E2A3C6B9-5FA5-E358-A1EA-EBD10854319E}</t>
  </si>
  <si>
    <t>{D839E696-96E0-5731-B557-5154AD6BE877}</t>
  </si>
  <si>
    <t>{A762C6AD-FAEC-CB5D-B1C7-6897A7FC29B1}</t>
  </si>
  <si>
    <t>{CAFD5B29-E84A-4305-BEDA-17B251C7D992}</t>
  </si>
  <si>
    <t>{AE8C6901-CCB9-A351-9C52-42EC478BEB33}</t>
  </si>
  <si>
    <t>{A1C0E69D-04DB-D18A-97CD-DD51A7BA35BD}</t>
  </si>
  <si>
    <t>{3D58D4E8-0A5F-CF99-B9DE-CC371C24BA4A}</t>
  </si>
  <si>
    <t>{91D60A47-3DD7-54D5-B145-F587D36A5001}</t>
  </si>
  <si>
    <t>{78196AB5-E803-7468-8A91-4B99692BDA2A}</t>
  </si>
  <si>
    <t>{0E72DB6A-A883-E26A-A284-94863A1A5DBE}</t>
  </si>
  <si>
    <t>{B2D2419E-B9F8-C4E3-83CD-D37773C68E17}</t>
  </si>
  <si>
    <t>{0DD99E5A-A922-ED4C-BBEE-0C84C1EE832B}</t>
  </si>
  <si>
    <t>{4E28B9C6-C382-347D-98B7-D6F58D461C44}</t>
  </si>
  <si>
    <t>{E140973B-74D8-8BC0-A5A9-74D4195B2289}</t>
  </si>
  <si>
    <t>{520F1AA1-38D5-C85B-AD94-8A68DDD0A715}</t>
  </si>
  <si>
    <t>{FEF91851-5B2A-FE39-AF07-2DB93875712F}</t>
  </si>
  <si>
    <t>{32CB8653-4C46-E492-A7A5-23F296D983BF}</t>
  </si>
  <si>
    <t>{683848D0-76FB-9CBC-A13D-6D69729DB32F}</t>
  </si>
  <si>
    <t>{10B14220-55E8-DCA3-A931-D4082A74F476}</t>
  </si>
  <si>
    <t>{7423783C-35CF-98AC-8C6F-78171A0B3BDD}</t>
  </si>
  <si>
    <t>{2212A14C-8530-B4C4-A77A-01AE90E54D7D}</t>
  </si>
  <si>
    <t>{753CCE79-AECA-353E-9602-820846D21E8E}</t>
  </si>
  <si>
    <t>{CA14D7FB-2141-D028-A5A6-CE495A819419}</t>
  </si>
  <si>
    <t>{9E79AEFB-4642-A8A7-9237-DD8D5874A156}</t>
  </si>
  <si>
    <t>{3DEB2992-6B6E-74F4-A727-820C9D7B4B8E}</t>
  </si>
  <si>
    <t>{154C3BF7-1E68-4638-B435-BFDE751736A9}</t>
  </si>
  <si>
    <t>{91FBCA43-9ACE-D49B-9202-6C3B8C0877FF}</t>
  </si>
  <si>
    <t>{3DDABAAF-7C62-4137-A04D-6B3C11EED3A9}</t>
  </si>
  <si>
    <t>{57681E54-02C3-4333-899A-A30A7D7A7CC1}</t>
  </si>
  <si>
    <t>{4B778D69-A5A3-DEC7-9AB7-17CC3E4D1A9D}</t>
  </si>
  <si>
    <t>{85862BF7-C491-E71D-9035-9BBD92078E37}</t>
  </si>
  <si>
    <t>{7257BB57-EB4E-524D-A7B4-14F33459D1B7}</t>
  </si>
  <si>
    <t>{7D795372-566C-137F-BBF5-67A840E3E266}</t>
  </si>
  <si>
    <t>{06BDA6BE-73AA-EEDC-9999-98E45375A95B}</t>
  </si>
  <si>
    <t>{76A4CA17-BC99-EA9D-9E3F-6B0EAA71EAA1}</t>
  </si>
  <si>
    <t>{3ADE93C4-80E9-E9DA-9689-D6E3C2B6999E}</t>
  </si>
  <si>
    <t>{B13CE51C-494B-C2BB-BD27-CCF616E5AB4D}</t>
  </si>
  <si>
    <t>{551EB4E9-6750-8678-92CA-3343D39E05D5}</t>
  </si>
  <si>
    <t>{7455E694-43C7-ED3C-BD12-DEE2A573897D}</t>
  </si>
  <si>
    <t>{98925F44-5B42-09FD-8EAE-C31ACA241E41}</t>
  </si>
  <si>
    <t>{0164F403-EC5F-9115-9231-D4F5CD50A977}</t>
  </si>
  <si>
    <t>{399BA818-82C2-A6AB-835A-E8BADCA92C28}</t>
  </si>
  <si>
    <t>{9DAA618D-8939-00C8-AECA-F37493DE6C8C}</t>
  </si>
  <si>
    <t>{7B50F399-5D46-92A6-A122-D8695D7350BD}</t>
  </si>
  <si>
    <t>{6D4D6266-5DA9-6F7C-8612-8D946944E9E3}</t>
  </si>
  <si>
    <t>{A224722B-E4E2-4E54-AC4A-C75A52C5FE45}</t>
  </si>
  <si>
    <t>{B59239D2-8DD2-1364-AE5B-A9A774B484DD}</t>
  </si>
  <si>
    <t>{F3397BD3-8719-B1D6-AAF6-18C24CC35CE4}</t>
  </si>
  <si>
    <t>{C7BB2C36-6D28-3DD3-8BDA-C9E307926EA1}</t>
  </si>
  <si>
    <t>{A0C73213-7CDF-5D82-8F89-CF2342C29D2D}</t>
  </si>
  <si>
    <t>{E91D7FA4-21BF-151D-91C3-118A4713DE71}</t>
  </si>
  <si>
    <t>{0E3ED901-E789-589C-BD38-5272951515E5}</t>
  </si>
  <si>
    <t>{5DCC5562-2BEC-FC57-9269-A6D3887927A2}</t>
  </si>
  <si>
    <t>{4395B7EE-3B79-E557-9A27-E2149CD0F8BF}</t>
  </si>
  <si>
    <t>{493B13C2-83D2-27C5-B402-0A2E1DEA8C67}</t>
  </si>
  <si>
    <t>{A04E2D23-8DC6-77D8-A9BA-C53B69589AB1}</t>
  </si>
  <si>
    <t>{E170DC19-89D5-CACA-89D1-44721BC924F5}</t>
  </si>
  <si>
    <t>{6A7F32BE-22C2-1493-9E25-3E2C52D02E3B}</t>
  </si>
  <si>
    <t>{D66A4818-4BB1-1EBB-9E9B-622CA89CDA56}</t>
  </si>
  <si>
    <t>{81B8C11D-A614-984B-812E-65C37283648A}</t>
  </si>
  <si>
    <t>{26658364-3EC6-AB75-9C62-946D82C10163}</t>
  </si>
  <si>
    <t>{02336453-44B7-4B5F-9B16-D43763058519}</t>
  </si>
  <si>
    <t>{90A248F3-3068-3D14-BBCC-193552C2D6B6}</t>
  </si>
  <si>
    <t>{4D93137E-8178-66CA-9A44-37B3CBC6E872}</t>
  </si>
  <si>
    <t>{6775BA0C-8399-C9CC-B21E-24C73CB3AE74}</t>
  </si>
  <si>
    <t>{891B22B5-A27A-5C22-81DB-B3ABF249EFD6}</t>
  </si>
  <si>
    <t>{DF142DC2-6BCD-C4E3-926C-E97776F89ED1}</t>
  </si>
  <si>
    <t>{0701B35B-0B12-3468-B341-9B542883AF9B}</t>
  </si>
  <si>
    <t>{4DA2C789-0D28-71BB-911A-BD6953A7184F}</t>
  </si>
  <si>
    <t>{1D973C84-CF73-6EE3-8688-34D073F68CE5}</t>
  </si>
  <si>
    <t>{C482E985-BDDF-E358-915B-D4D1152122C5}</t>
  </si>
  <si>
    <t>{DD12C195-34E1-0105-BD15-A29557C8BB17}</t>
  </si>
  <si>
    <t>{A8E8B9EA-BF56-8E20-A865-8123D39B3DC5}</t>
  </si>
  <si>
    <t>{ADA6B5B0-9BA0-70D2-9D1B-57B5E73C7E46}</t>
  </si>
  <si>
    <t>{3C1A9A2C-46BF-9954-999A-E8741F4A6284}</t>
  </si>
  <si>
    <t>{B1B73D4A-2B04-DEAF-89B1-59868877FAC6}</t>
  </si>
  <si>
    <t>{A74B9241-9740-352A-B82E-6E16DE621F35}</t>
  </si>
  <si>
    <t>{5B689C67-1723-81B0-8567-1B3B5EDB94DA}</t>
  </si>
  <si>
    <t>{4ABE22A8-F64C-B7C7-9A38-363E84557C0C}</t>
  </si>
  <si>
    <t>{B2EE175C-B25D-AB58-A543-A318AC9E8DC6}</t>
  </si>
  <si>
    <t>{3BB95F8A-A7E7-539C-A228-75214549BC5F}</t>
  </si>
  <si>
    <t>{26ADD16B-41CA-92BB-8C99-7261B8F50DC0}</t>
  </si>
  <si>
    <t>{CD7E8E29-EC86-5CCE-B435-8E1164623451}</t>
  </si>
  <si>
    <t>{BECA4EDA-F7DC-881E-A29D-9E5AB4315529}</t>
  </si>
  <si>
    <t>{5542E4A8-EC5C-F9A4-A482-965426122644}</t>
  </si>
  <si>
    <t>{ED8773DC-29A7-A3B6-9693-7A370597AAF8}</t>
  </si>
  <si>
    <t>{F559C27D-0A8D-7A6D-9672-012CBE7EB76E}</t>
  </si>
  <si>
    <t>{D839C3B5-EB91-55D4-AEDE-3B3CBE5B50AE}</t>
  </si>
  <si>
    <t>{03E76DBB-697E-2642-8E49-E1AE72DC5AF3}</t>
  </si>
  <si>
    <t>{C21373B9-B1CA-B3BE-B084-15AD35A39B73}</t>
  </si>
  <si>
    <t>{A24FEAB6-5E43-2073-912D-9B50847D1546}</t>
  </si>
  <si>
    <t>{1E4AB61B-9E89-3298-9DD7-6ACEABEF9E87}</t>
  </si>
  <si>
    <t>{45A6BCB2-1D4E-CB56-A261-554338983B7C}</t>
  </si>
  <si>
    <t>{C323D1F2-E722-D4C5-BB4C-51C46747BF3F}</t>
  </si>
  <si>
    <t>{F35108E3-C9B5-4D2E-A538-51ABB47E10E9}</t>
  </si>
  <si>
    <t>{42D017BE-F0B8-0D7A-8CC7-3B029BED32B1}</t>
  </si>
  <si>
    <t>{1C82F29D-D7CB-E9F1-AEC8-D4EE6A55D8C0}</t>
  </si>
  <si>
    <t>{C1C6ACA7-ECAF-E4DA-86CB-4E9B8C45284E}</t>
  </si>
  <si>
    <t>{C87DEC05-7BD5-E340-9283-31306E7FD656}</t>
  </si>
  <si>
    <t>{9228C6DE-012C-DA5A-9C8E-ADD56D74F72D}</t>
  </si>
  <si>
    <t>{79782D6C-E825-9E32-A49D-8BC3060350DD}</t>
  </si>
  <si>
    <t>{DA1CC6B8-8162-040D-A343-BE1394CCD491}</t>
  </si>
  <si>
    <t>{43B6B70A-64C2-2FF8-874C-39EC7463789C}</t>
  </si>
  <si>
    <t>{EEE5D36A-B0C5-B639-AD3C-B378337402DB}</t>
  </si>
  <si>
    <t>{6A7A1E21-212D-BBD8-A2B4-5DC01DB274B6}</t>
  </si>
  <si>
    <t>{02E65D37-D369-243F-9081-EF3A8EBDC444}</t>
  </si>
  <si>
    <t>{331967E4-736B-B436-A646-5CB11546B79E}</t>
  </si>
  <si>
    <t>{68645C62-3DA4-8226-9E93-79ACEBED50EC}</t>
  </si>
  <si>
    <t>{E197F5B9-8FD2-6026-9838-59059F536468}</t>
  </si>
  <si>
    <t>{46733321-E5A7-4360-AEA6-A3F38C37E82A}</t>
  </si>
  <si>
    <t>{B777FCB3-A9B3-E1FB-BDAE-99CE012BC16A}</t>
  </si>
  <si>
    <t>{DF6635B7-5AB7-6D21-A2E0-C18197D0D230}</t>
  </si>
  <si>
    <t>{FBDFB245-2544-9CEA-A80C-5E528CE520C6}</t>
  </si>
  <si>
    <t>{87837677-9519-539E-8CA3-287B6D2B6053}</t>
  </si>
  <si>
    <t>{D1026875-26C8-9546-8D76-EFE4760396E0}</t>
  </si>
  <si>
    <t>{730C6B87-2701-482A-B515-CA05354CA7C6}</t>
  </si>
  <si>
    <t>{AA3354A6-E274-4144-813F-8ED7E488870C}</t>
  </si>
  <si>
    <t>{D536272A-04B1-72DA-BC77-2E8431881BCD}</t>
  </si>
  <si>
    <t>{8EA7B92C-CA8A-C227-868C-704257CA3750}</t>
  </si>
  <si>
    <t>{13450EA4-918E-2423-A911-663AB522B1AD}</t>
  </si>
  <si>
    <t>{DF92DC0B-E550-6C25-92B2-D785C62DBA0E}</t>
  </si>
  <si>
    <t>{407D3649-22AE-9136-8D23-C75CE66D0A9A}</t>
  </si>
  <si>
    <t>{C168E1A7-9519-767E-A7F3-1AC79394757A}</t>
  </si>
  <si>
    <t>{C012F14D-CA43-0E38-ADE4-941F38701DC8}</t>
  </si>
  <si>
    <t>{A82C4A45-2EEA-218B-8B94-5A5B13A3AACA}</t>
  </si>
  <si>
    <t>{C75792D5-EEB1-A08F-AEA6-22B6AFBD3D9A}</t>
  </si>
  <si>
    <t>{99340D27-A746-A26C-92C9-DD666A6E9D60}</t>
  </si>
  <si>
    <t>{89725F44-A34B-D95D-839D-74859E58AE44}</t>
  </si>
  <si>
    <t>{F6C28D73-7052-4C78-BEC5-E75ACB2A6560}</t>
  </si>
  <si>
    <t>{5BC56CCC-6A18-CED7-9100-0DCF5B86A5EB}</t>
  </si>
  <si>
    <t>{F52BF07B-DE41-55D1-A5ED-BB3C9B2A631E}</t>
  </si>
  <si>
    <t>{61751CA5-4A7A-B470-AA20-F5BAF89974F3}</t>
  </si>
  <si>
    <t>{D973A785-0756-F0DB-9A56-9D71ED93DBB1}</t>
  </si>
  <si>
    <t>{ECC69521-8595-ED5C-9332-9B89D9C76F9F}</t>
  </si>
  <si>
    <t>{E62DC8C3-4DE8-81CB-8262-C33B37D8F498}</t>
  </si>
  <si>
    <t>{441B3874-8FDD-9EA1-A189-178144649CF4}</t>
  </si>
  <si>
    <t>{615EA77B-C628-3BD5-AE46-7EB18B1C1EDB}</t>
  </si>
  <si>
    <t>{9A792AE2-6E68-1BB1-A74A-BBE46B935D76}</t>
  </si>
  <si>
    <t>{7C4B87E0-D45C-345C-8636-E4534E8650DC}</t>
  </si>
  <si>
    <t>{4445A1BE-7487-89D1-B9B9-DC0783A8E948}</t>
  </si>
  <si>
    <t>{6D369C66-BBA8-DE65-BC85-683894880CC1}</t>
  </si>
  <si>
    <t>{65B11E2E-F66F-3A34-9B3A-9D0EDFC781AE}</t>
  </si>
  <si>
    <t>{87752B11-A16E-6E64-B468-3F93C13668EA}</t>
  </si>
  <si>
    <t>{41129755-2855-632E-A2D1-333DB45579DD}</t>
  </si>
  <si>
    <t>{0E496735-D7D4-197B-B324-8CC717E5B780}</t>
  </si>
  <si>
    <t>{3C9B60B7-3D9C-58B5-A1E2-01B946850729}</t>
  </si>
  <si>
    <t>{37C99516-944D-22F1-AAEA-941ABDD74CC3}</t>
  </si>
  <si>
    <t>{6B72CB68-7A79-4C6A-ACC0-3BF5D88B5DB6}</t>
  </si>
  <si>
    <t>{355708E8-3ACE-CC28-A212-BA9F05433D19}</t>
  </si>
  <si>
    <t>{11191EBC-231E-7644-B780-1624A0ACB1D7}</t>
  </si>
  <si>
    <t>{6B39E5FF-CECA-5C25-8ACC-23AA257ADC76}</t>
  </si>
  <si>
    <t>{82767DD8-8BB2-36B5-A686-D67BE03B75D0}</t>
  </si>
  <si>
    <t>{E0919E8F-B486-F74B-996E-12806E926E5D}</t>
  </si>
  <si>
    <t>{021B3C2E-C7B6-93D2-AE06-CD3FEC5CBEE6}</t>
  </si>
  <si>
    <t>{25B43ACC-2024-0FBF-921D-CB73F70D38D3}</t>
  </si>
  <si>
    <t>{C51C7DB4-4B40-101D-9234-2294EA55C15C}</t>
  </si>
  <si>
    <t>{4FD6FB1B-65EA-A9E5-B91B-94A832E26C6B}</t>
  </si>
  <si>
    <t>{00B097EC-2A93-C17D-9654-26DB3B77E048}</t>
  </si>
  <si>
    <t>{835A468E-B82B-49EF-939D-9E644493501A}</t>
  </si>
  <si>
    <t>{1647DB0C-A914-F974-9EA9-0F5BD7E7610B}</t>
  </si>
  <si>
    <t>{24464D8B-5C0C-E424-9317-3EE971342644}</t>
  </si>
  <si>
    <t>{2AF77037-2CB5-ED27-AE78-11475E1A65DC}</t>
  </si>
  <si>
    <t>{660C4735-77D0-EBA6-9D8C-8A7DFB29231C}</t>
  </si>
  <si>
    <t>{631597B1-B70C-D2D9-9BE5-8FC4C603441D}</t>
  </si>
  <si>
    <t>{9DC276D1-6ADB-A6DA-9562-E4532A779BD7}</t>
  </si>
  <si>
    <t>{42C3A7DD-CD1C-1AD0-9874-AD4473262EC3}</t>
  </si>
  <si>
    <t>{DDC92EC0-6C52-36E3-8FCB-91BE2E91C3D8}</t>
  </si>
  <si>
    <t>{DC76C1C1-843A-CB5D-B928-A1EC98986A51}</t>
  </si>
  <si>
    <t>{9B688429-AF68-D026-911C-C3E54DBBDC54}</t>
  </si>
  <si>
    <t>{76424BD1-3DA9-4796-9247-DCE18BAC2BEB}</t>
  </si>
  <si>
    <t>{EAB2DB4F-8871-E7B7-AB69-C128CC1A2D7E}</t>
  </si>
  <si>
    <t>{547A585E-1E9E-B4CF-A724-74A56D96B6E7}</t>
  </si>
  <si>
    <t>{2E1A7756-2BB2-92E8-B426-CBAEDCE2D98C}</t>
  </si>
  <si>
    <t>{B8433D5F-4B6B-645B-ADF2-BC5D86AB6C67}</t>
  </si>
  <si>
    <t>{8BB67D93-DC6D-2111-8F67-1ABAC48544CF}</t>
  </si>
  <si>
    <t>{E7123D48-3847-AC5F-B706-D91E262E55CE}</t>
  </si>
  <si>
    <t>{56D84168-CEB8-CB52-917F-EE91D718928D}</t>
  </si>
  <si>
    <t>{26E88D4B-1963-912E-8984-3E5B7324D234}</t>
  </si>
  <si>
    <t>{B2C506EA-5607-D3E1-9CA4-8D7557E127EA}</t>
  </si>
  <si>
    <t>{873C719D-1225-85ED-97BF-D038C11F47E9}</t>
  </si>
  <si>
    <t>{03C1E16D-A77D-8C31-A647-3AAB5B41274A}</t>
  </si>
  <si>
    <t>{81214B83-85A0-CDE1-B6DC-42F95325AA34}</t>
  </si>
  <si>
    <t>{7D0E6526-175E-2B57-925F-1A58465DB5D0}</t>
  </si>
  <si>
    <t>{450A215F-A938-7D8B-9840-89E26E896D57}</t>
  </si>
  <si>
    <t>{44C48658-B8EE-C596-845F-81DE4A6A57D1}</t>
  </si>
  <si>
    <t>{F8FC6737-B112-E9C1-932D-08473681A686}</t>
  </si>
  <si>
    <t>{BC55A836-EE63-DC43-815A-C2639EAB2F8F}</t>
  </si>
  <si>
    <t>{0E6C307D-EF81-6526-9AA8-D35BEE6DB816}</t>
  </si>
  <si>
    <t>{2AD4F126-FE1D-8692-BBB6-114995756331}</t>
  </si>
  <si>
    <t>{8C6CD157-8AC9-25BE-A235-5F45EC75E62A}</t>
  </si>
  <si>
    <t>{A2A6C34B-1D35-16B6-A8B5-9396620B4619}</t>
  </si>
  <si>
    <t>{D6519C18-D51F-5CCF-ACE8-C06662CA6617}</t>
  </si>
  <si>
    <t>{861E52D9-6CFA-CE14-AB8C-BACD5A822B5C}</t>
  </si>
  <si>
    <t>{2D7EB7D4-13A6-51AB-A124-58E4A5C26A11}</t>
  </si>
  <si>
    <t>{1B32C234-53B4-D6BF-986F-9DF2A15C375D}</t>
  </si>
  <si>
    <t>{B9E9660F-78C3-4587-911E-5D21D8A1475B}</t>
  </si>
  <si>
    <t>{85548870-0294-8F1C-94A2-7E79999FAE42}</t>
  </si>
  <si>
    <t>{CB14FCCD-5AC8-8CA7-A1EA-E44341A9323A}</t>
  </si>
  <si>
    <t>{19B9A801-CEE0-1E5E-A278-A286699EC56C}</t>
  </si>
  <si>
    <t>{A9149E63-CBCB-3B4D-95FC-8D8C32006DE2}</t>
  </si>
  <si>
    <t>{1AB5951B-DDEB-C8AB-B627-6B5D449EEEF2}</t>
  </si>
  <si>
    <t>{974D9F23-4120-A7A0-8188-3132DEF93DA5}</t>
  </si>
  <si>
    <t>{AC7C73C3-72E9-DE65-A4D1-D1338DD23E45}</t>
  </si>
  <si>
    <t>{B7D32433-DCF9-3312-BAC2-5F878DC9C7CA}</t>
  </si>
  <si>
    <t>{2432977B-DF0F-88B0-80EB-6369599EEA7B}</t>
  </si>
  <si>
    <t>{6E2991D5-D5AC-D3A7-B30D-1FC260C37C73}</t>
  </si>
  <si>
    <t>{C43A2478-5B91-27F1-AE99-38171C1764D8}</t>
  </si>
  <si>
    <t>{C145286E-8D6C-2AD5-A06E-B343CB2B74E5}</t>
  </si>
  <si>
    <t>{D2CA6FDE-18C1-C16B-932E-948EEA80B1B0}</t>
  </si>
  <si>
    <t>{4389EE03-397E-1DBD-B559-9021D4160073}</t>
  </si>
  <si>
    <t>{8124AB03-5BF5-D723-92B1-AA14264D4546}</t>
  </si>
  <si>
    <t>{F83A69F6-EC15-11A6-A6E3-C89FFCD76552}</t>
  </si>
  <si>
    <t>{157D2D27-7850-908C-8E92-DEEBE57344CE}</t>
  </si>
  <si>
    <t>{348CBB9D-3B76-58D2-987D-B2124AC2C7C5}</t>
  </si>
  <si>
    <t>{C3191871-9326-2ECC-AE27-46498A65E27D}</t>
  </si>
  <si>
    <t>{3BB3280B-1AE3-0895-AE4D-80AB211B8A11}</t>
  </si>
  <si>
    <t>{DC3BB154-0F9C-D745-A474-44615B6783A7}</t>
  </si>
  <si>
    <t>{3323D584-DDA2-8304-8C78-76A2A4F7D269}</t>
  </si>
  <si>
    <t>{98296AD4-02E5-EE1B-94EC-0B977A9D5B70}</t>
  </si>
  <si>
    <t>{7CEE367B-D806-FE73-9671-D95838CAE313}</t>
  </si>
  <si>
    <t>{49153A65-CC86-9773-92B5-C21E3B4C9D4B}</t>
  </si>
  <si>
    <t>{4D5C6DE7-4D24-BD35-815A-DCE3E1A62141}</t>
  </si>
  <si>
    <t>{0455833A-9682-36C1-9212-DB1CC4A88F4C}</t>
  </si>
  <si>
    <t>{D9AEA149-535E-E57E-9F7A-C4A532E29F57}</t>
  </si>
  <si>
    <t>{3B1A996A-B23C-EE48-A846-7AD5872464A8}</t>
  </si>
  <si>
    <t>{752943B6-5CCB-E764-9614-D4D430CEA379}</t>
  </si>
  <si>
    <t>{049B9266-62CB-F51C-9886-D4BA99C370C3}</t>
  </si>
  <si>
    <t>{44017983-7DDC-EA69-A95B-61B32E928FED}</t>
  </si>
  <si>
    <t>{A22BCE54-EC91-AD83-A736-4CD34DEBE6D1}</t>
  </si>
  <si>
    <t>{A98987E2-1AB8-22A2-9C95-8D75627079E5}</t>
  </si>
  <si>
    <t>{88ED8586-65D2-4BEE-986A-F782C8C02C34}</t>
  </si>
  <si>
    <t>{CAF7A038-5790-D172-9415-9E601DBCB4C6}</t>
  </si>
  <si>
    <t>{CC47E932-4EB3-F464-AE65-38097EB545D3}</t>
  </si>
  <si>
    <t>{EB8D389A-87D9-6BFD-840D-C9B7778A83A3}</t>
  </si>
  <si>
    <t>{A26A5F8A-9E96-1A47-A18C-448073DE844F}</t>
  </si>
  <si>
    <t>{5E80444A-EF98-D678-80A4-6FADE14F2BE1}</t>
  </si>
  <si>
    <t>{6C8DEAE4-C792-B3CB-A004-4E582A704EAF}</t>
  </si>
  <si>
    <t>{4924379E-A331-9547-9C4D-B6998E2ED1B3}</t>
  </si>
  <si>
    <t>{51F40E82-0E18-5235-921F-9BA798DDB835}</t>
  </si>
  <si>
    <t>{EEAC46C9-26C6-DB9D-9C1B-D2ACA55CD75E}</t>
  </si>
  <si>
    <t>{92E0C18A-873D-19A9-89F2-7DC0314B2436}</t>
  </si>
  <si>
    <t>{A45E941E-8DBD-DEA0-8564-453B893C6306}</t>
  </si>
  <si>
    <t>{84A7955E-9536-209A-ABE1-2BF728DEA7E5}</t>
  </si>
  <si>
    <t>{AC6C96A4-1C49-D2B2-B96A-F55A6DD3C71D}</t>
  </si>
  <si>
    <t>{6B6D8D25-7D77-D82D-AC4F-C76FB3E9A687}</t>
  </si>
  <si>
    <t>{2C2B6FDB-168E-1816-8E52-666D76B3389A}</t>
  </si>
  <si>
    <t>{5B670020-5323-7696-AE32-B66E24C15360}</t>
  </si>
  <si>
    <t>{67C054FA-B1D2-C6D3-A870-BBA918D2FA0F}</t>
  </si>
  <si>
    <t>{B9E73F94-8A7D-2D28-A7EC-4A37AFA8F3A3}</t>
  </si>
  <si>
    <t>{A18C9825-4E86-517B-9927-384166A34282}</t>
  </si>
  <si>
    <t>{B84251C5-58BC-4417-9AB3-891E99B4CAA4}</t>
  </si>
  <si>
    <t>{4DB66FAD-04C0-CB14-B77D-1398A56A6254}</t>
  </si>
  <si>
    <t>{9C9BB8F7-DE32-EBA8-BBE8-C72716481C98}</t>
  </si>
  <si>
    <t>{52812ECA-35C3-9AEE-B4B4-9CD4392C9EAA}</t>
  </si>
  <si>
    <t>{AA37886E-7423-8A2F-9EA2-67C77A98FDB3}</t>
  </si>
  <si>
    <t>{2240E9CD-16D3-C152-9642-1B48365C2CDA}</t>
  </si>
  <si>
    <t>{155A254F-5AA3-42AF-A844-8E40E8E9D248}</t>
  </si>
  <si>
    <t>{F12813DC-CB44-C371-A148-A318FE1E3026}</t>
  </si>
  <si>
    <t>{314995DC-C637-57AD-ACE1-6FB7C57EEC8C}</t>
  </si>
  <si>
    <t>{126DC059-B73B-C59E-87ED-A788B9B81BB3}</t>
  </si>
  <si>
    <t>{2236697B-0BD2-1F4C-9DEE-5E81358B72C3}</t>
  </si>
  <si>
    <t>{BB53556A-1FEB-1BF1-BD94-5BEBA78A05D5}</t>
  </si>
  <si>
    <t>{4B65974E-5EF8-ACC2-828F-81D18B55A730}</t>
  </si>
  <si>
    <t>{202D0542-27B9-C9DA-9871-E4782EAC4EDE}</t>
  </si>
  <si>
    <t>{B32B839B-E4CD-6561-BCF8-59EAEC2FCE18}</t>
  </si>
  <si>
    <t>{83110545-13C8-548E-9BC7-A57053602DE5}</t>
  </si>
  <si>
    <t>{DBAD6F95-1E87-7A6C-918C-DC22BC2E2D9D}</t>
  </si>
  <si>
    <t>{3A71A8A6-367B-CD33-AACA-C318870AB54B}</t>
  </si>
  <si>
    <t>{E93D8291-F467-321A-9452-6D8B2FA5D727}</t>
  </si>
  <si>
    <t>{6873139B-B5E9-9B2B-99C1-91A5E1BE7937}</t>
  </si>
  <si>
    <t>{11F12DC1-E6B3-CF9D-98C9-428B68E850C6}</t>
  </si>
  <si>
    <t>{5168A867-F374-D29B-9D0C-4459D3D27EFB}</t>
  </si>
  <si>
    <t>{A55A7789-49CD-874B-941A-9B45BC3BBBE1}</t>
  </si>
  <si>
    <t>{59778D5E-2541-D4C6-99A2-2E79729619CC}</t>
  </si>
  <si>
    <t>{DA6EB2EF-13BC-AC55-8976-C11D7FA35DC9}</t>
  </si>
  <si>
    <t>{95E30795-7FA2-D5F1-A115-664A12226DFD}</t>
  </si>
  <si>
    <t>{E5834256-A6D2-64F2-9C32-F437C5A35B84}</t>
  </si>
  <si>
    <t>{580E577D-35DC-2B7F-B96A-5DFEE6D8DDB4}</t>
  </si>
  <si>
    <t>{39E93BF3-5763-F183-A372-79D7F1600886}</t>
  </si>
  <si>
    <t>{D601C32E-9A25-D975-B6F6-3ADB43EBAE42}</t>
  </si>
  <si>
    <t>{CAD6E328-5AA3-B84E-8E99-7542472CA7F2}</t>
  </si>
  <si>
    <t>{633A8EF9-E4AE-6337-AAFA-3E245CA2F5DD}</t>
  </si>
  <si>
    <t>{1C9D9BEA-D3C7-CD57-85CC-4BBAED2D8D1C}</t>
  </si>
  <si>
    <t>{33B2ED24-74BC-ECE8-ABBD-802C663E25C9}</t>
  </si>
  <si>
    <t>{445579CE-2522-8512-A96F-11753597CE3A}</t>
  </si>
  <si>
    <t>{8AE923E2-61A5-AAEC-AC62-92FAB6D65159}</t>
  </si>
  <si>
    <t>{855EC1C7-85E8-22A2-9086-28C554CCBF7E}</t>
  </si>
  <si>
    <t>{AD166586-FDAA-E069-A15C-981E8DEBDEA2}</t>
  </si>
  <si>
    <t>{43DED558-366D-D96B-8C75-C6DF9DF3932C}</t>
  </si>
  <si>
    <t>{BF5B1646-8CE2-E2A1-9EA1-B6700293E117}</t>
  </si>
  <si>
    <t>{922AEB97-6DC6-FD83-9480-3E08367DBC8A}</t>
  </si>
  <si>
    <t>{25FD5A65-35BD-E3F8-B8B3-32918721DBCD}</t>
  </si>
  <si>
    <t>{C67437C7-6E67-B54B-99EA-A563616042E9}</t>
  </si>
  <si>
    <t>{11416716-5863-3884-B2C6-6DA641C9C418}</t>
  </si>
  <si>
    <t>{3312EC4B-7D62-52D9-91E8-6E64731E7670}</t>
  </si>
  <si>
    <t>{A8889E9F-2B16-F686-A011-8DD473C11C3B}</t>
  </si>
  <si>
    <t>{ED355F39-CD1D-19A2-9DCE-AD2EAFBE9C71}</t>
  </si>
  <si>
    <t>{6FD92543-D219-8F54-B6C4-B57D7379EA6A}</t>
  </si>
  <si>
    <t>{5924C4D5-B4AB-3DC7-B6A1-A8E73AA2EB21}</t>
  </si>
  <si>
    <t>{59964F46-B093-1832-A835-6AB663F992EB}</t>
  </si>
  <si>
    <t>{AA016D81-6471-E59D-9BE2-C103681DB4C3}</t>
  </si>
  <si>
    <t>{CA0532DC-1AE6-C643-9B98-B0E4979346F0}</t>
  </si>
  <si>
    <t>{15328162-21B2-824A-94C8-2B946C363BAB}</t>
  </si>
  <si>
    <t>{07584E4A-1466-1BCC-A232-E949459A5ADD}</t>
  </si>
  <si>
    <t>{ECE851BC-3092-4811-B275-0D0E8B6E96EE}</t>
  </si>
  <si>
    <t>{43C4ABD2-F217-1C31-8144-5B1BAE35E4D7}</t>
  </si>
  <si>
    <t>{657A23C4-C576-6C45-AB3E-A97809BC38D0}</t>
  </si>
  <si>
    <t>{B29CABB9-175D-2D85-9C05-1A7D09A55722}</t>
  </si>
  <si>
    <t>{B3FB3ADC-3471-241A-9258-64342AA235C5}</t>
  </si>
  <si>
    <t>{C7268344-987E-632C-88B7-89D3A941C701}</t>
  </si>
  <si>
    <t>{4ACEAB29-90E7-C0C5-BA05-61751243E1EF}</t>
  </si>
  <si>
    <t>{98857696-B89B-304B-97B0-DD51B14A97B8}</t>
  </si>
  <si>
    <t>{2E19D9D1-5D1C-86A9-AA89-E49124D59F85}</t>
  </si>
  <si>
    <t>{691CB912-DC0A-B926-9F22-694B96D5ED7C}</t>
  </si>
  <si>
    <t>{A43E1954-A225-ABDB-B42A-32AA85BB75C9}</t>
  </si>
  <si>
    <t>{7C11AEDD-290E-3201-A342-52D56B571B82}</t>
  </si>
  <si>
    <t>{2E537EC9-BE55-62BF-AB1A-8D16982AB6F0}</t>
  </si>
  <si>
    <t>{17A55C5C-D1CB-0E2E-B754-DA6476D4573B}</t>
  </si>
  <si>
    <t>{A3A95D83-DA01-0D78-A59E-3C077235B56D}</t>
  </si>
  <si>
    <t>{6D2F3593-38A6-44C4-809B-581919CED4AD}</t>
  </si>
  <si>
    <t>{A497D9A5-476B-B45B-A5FA-52B387519745}</t>
  </si>
  <si>
    <t>{C3C25DE4-83C2-5435-B16C-FD3C586BE54C}</t>
  </si>
  <si>
    <t>{46507785-49AA-D89B-9F73-418DDAA0B1CB}</t>
  </si>
  <si>
    <t>{7BD129A4-F684-5596-BDDC-01EE99CEDF2B}</t>
  </si>
  <si>
    <t>{BD073A66-162F-9E7D-983A-3F99D1784544}</t>
  </si>
  <si>
    <t>{9A82BCF7-D51E-AA5A-9A4D-B3951E5CD78E}</t>
  </si>
  <si>
    <t>{6E02768C-DF01-4B45-A396-703BAD1C79F4}</t>
  </si>
  <si>
    <t>{86276B31-63A6-6776-8BE4-5A741C482FCB}</t>
  </si>
  <si>
    <t>{6C82712B-FB91-0136-B3C9-4787A591AE2D}</t>
  </si>
  <si>
    <t>{7FD57976-E580-EF7D-A505-1AAEC6C7FC24}</t>
  </si>
  <si>
    <t>{1BCE6B68-AC24-2575-BE28-C8F2EB6A0CE7}</t>
  </si>
  <si>
    <t>{AC0F2B1A-9EFE-7865-ABD4-4699823BA3CD}</t>
  </si>
  <si>
    <t>{A0298CA6-27CE-DB65-97C7-68BDD5BBC5B2}</t>
  </si>
  <si>
    <t>{62CB9452-A436-459F-A194-137872BA660C}</t>
  </si>
  <si>
    <t>{5DB62738-90E5-873B-B30A-4AF0A5C94BB4}</t>
  </si>
  <si>
    <t>{E18B2961-698B-8952-9A9A-C47EDA977A13}</t>
  </si>
  <si>
    <t>{78DA8E34-6ABA-4D2A-A515-A30C8FC7B621}</t>
  </si>
  <si>
    <t>{60551C9A-1222-99CF-BD1A-BDD21F271326}</t>
  </si>
  <si>
    <t>{34BAC8DC-CA73-6278-A13B-D627C829574B}</t>
  </si>
  <si>
    <t>{329A9423-E24E-AA4C-9B38-03E5367D7599}</t>
  </si>
  <si>
    <t>{C5A85796-E554-3776-AAB2-1874A4D46359}</t>
  </si>
  <si>
    <t>{7B82F35E-3E44-EE1D-9A58-F9EB91EDE492}</t>
  </si>
  <si>
    <t>{90C95E75-2CAE-C34A-97CB-9C66676A2D9D}</t>
  </si>
  <si>
    <t>{8F4D6D51-2A46-BA56-BDAD-D41B74CBB473}</t>
  </si>
  <si>
    <t>{B78114DC-A5B9-9948-99BD-962334E2CB5C}</t>
  </si>
  <si>
    <t>{9342376E-0A9A-435A-987D-D7A6145C2951}</t>
  </si>
  <si>
    <t>{8003CB02-A4A8-BC94-B6BB-7BDD60ADA1B9}</t>
  </si>
  <si>
    <t>{EA9495DC-1184-CB5D-AFFA-47E2A5A4478E}</t>
  </si>
  <si>
    <t>{4D84A827-8CCD-7391-8119-4EEA3EE2E119}</t>
  </si>
  <si>
    <t>{C896D9EC-8436-9795-9779-67117A268252}</t>
  </si>
  <si>
    <t>{15581D73-735E-2D83-9EEA-657DD4E2EE90}</t>
  </si>
  <si>
    <t>{727C39D3-A7E6-DB64-A32E-6C68C8E61DFC}</t>
  </si>
  <si>
    <t>{59A33147-9B9E-D48E-A2B4-12DAA4D2D191}</t>
  </si>
  <si>
    <t>{1A8CD9D5-BDF7-EBFD-B75C-892CD4683DA5}</t>
  </si>
  <si>
    <t>{3EB946C8-69C2-07E8-9E99-8846C327F941}</t>
  </si>
  <si>
    <t>{F6E92C37-EB9D-FB88-8729-1380DFB127AD}</t>
  </si>
  <si>
    <t>{EACD814A-E12C-CCE4-AABE-0DF385C48DE3}</t>
  </si>
  <si>
    <t>{6807473B-950D-4F55-A7F8-4CC72F232E4A}</t>
  </si>
  <si>
    <t>{DD354402-76E3-68D5-9887-C5362C4DCFBB}</t>
  </si>
  <si>
    <t>{96097C06-EE7B-1BAA-BB0C-6B47E8E476A0}</t>
  </si>
  <si>
    <t>{2E24C542-6C68-3DEF-BC27-1444D0B8F51F}</t>
  </si>
  <si>
    <t>{C42512EC-3B49-A3BB-A88A-A2336E685222}</t>
  </si>
  <si>
    <t>{12CC383F-C9C1-5157-8BC4-2C5EE2765201}</t>
  </si>
  <si>
    <t>{44AC3B33-919D-3BDB-B1B6-66BFD5A2F8E5}</t>
  </si>
  <si>
    <t>{E985E02E-1F51-2661-A7D1-43ACA6AC29E6}</t>
  </si>
  <si>
    <t>{4CD53B1B-72BA-F73F-9AD4-B93F9016BA4C}</t>
  </si>
  <si>
    <t>{D97F1242-536C-B260-A671-AC90319FAF11}</t>
  </si>
  <si>
    <t>{1EE357CB-F2E5-4A1A-9747-F2D7C4D8CD7C}</t>
  </si>
  <si>
    <t>{38F1E1DE-D917-8778-ABE8-9C4DD6831997}</t>
  </si>
  <si>
    <t>{C139B3A6-7662-5AA2-BD25-63EBB54D66B8}</t>
  </si>
  <si>
    <t>{474DB148-04A5-AAEE-BA7C-47F9DBAAB9DB}</t>
  </si>
  <si>
    <t>{D6DCC1C0-1273-6A58-BEA0-3FA0A688D746}</t>
  </si>
  <si>
    <t>{2B98C794-E97A-7E17-8750-0007725AC412}</t>
  </si>
  <si>
    <t>{6321A79C-195D-BD33-813C-AD48CBDE6577}</t>
  </si>
  <si>
    <t>{29275624-ECBB-2A04-97C7-1B9BF0B68E7F}</t>
  </si>
  <si>
    <t>{BA5A9941-C045-8994-A7EF-1F197AA23562}</t>
  </si>
  <si>
    <t>{944B832C-319B-DF2B-9C26-9DE998233B57}</t>
  </si>
  <si>
    <t>{12ABEAF0-7B7E-11C2-952C-9A45C6088878}</t>
  </si>
  <si>
    <t>{A02BB2E3-FB7E-02AF-9C82-E9558FC320DD}</t>
  </si>
  <si>
    <t>{BB6ADE1E-4D4C-A8EE-8007-81223245B6C0}</t>
  </si>
  <si>
    <t>{910A35AA-9E79-C7C6-AB4C-44F429EC6E67}</t>
  </si>
  <si>
    <t>{CCBA9ACF-7BC5-745E-8AD3-28E3B39B00BB}</t>
  </si>
  <si>
    <t>{BB3B13A6-41EF-72C2-8B8B-E2388AC26C17}</t>
  </si>
  <si>
    <t>{B90E7258-6979-B747-A9E5-A4EBDC519A81}</t>
  </si>
  <si>
    <t>{33E4AD1B-3415-47E7-A2B2-253616B86D31}</t>
  </si>
  <si>
    <t>{957BA9FB-3B61-C6FA-8171-5841A3A8BA52}</t>
  </si>
  <si>
    <t>{5B67494E-BC2D-6989-A3E4-1343FFC2860A}</t>
  </si>
  <si>
    <t>{C445730D-35EC-D6AD-A4BB-695579D6A473}</t>
  </si>
  <si>
    <t>{6AD81A62-1F6D-3EAE-9286-10917C6418C6}</t>
  </si>
  <si>
    <t>{7AC11593-9932-39A4-97E6-2A4E753DA939}</t>
  </si>
  <si>
    <t>{81AD66CA-6018-D9B8-83AC-5E75D0C35AC8}</t>
  </si>
  <si>
    <t>{EB20C210-BE94-0423-BF68-B16F09D5F1B8}</t>
  </si>
  <si>
    <t>{26E85EAC-1263-9DEC-8AAA-34345D238F34}</t>
  </si>
  <si>
    <t>{6CA8DEA8-B747-9B5C-8F43-8EEC4A3DDC54}</t>
  </si>
  <si>
    <t>{5B0E583B-4AB2-C18D-9BC4-B4D13BB6EB5F}</t>
  </si>
  <si>
    <t>{209D9E8E-E771-2296-9BDC-B9298C6C9140}</t>
  </si>
  <si>
    <t>{662487CB-3B37-95B0-AB3D-63DFAAC2B26D}</t>
  </si>
  <si>
    <t>{6A341618-8373-ED13-8867-944BF3A653C1}</t>
  </si>
  <si>
    <t>{AA7C3190-4A17-4FC8-AD3A-4364E1A947A2}</t>
  </si>
  <si>
    <t>{71AEA979-CE93-4118-9838-5484E25D6529}</t>
  </si>
  <si>
    <t>{4B6B86DD-9BA7-040A-A510-BAB36272B051}</t>
  </si>
  <si>
    <t>{7643ACE6-1DE4-5FC8-9163-4B3AAD981C8F}</t>
  </si>
  <si>
    <t>{8D15DEC9-822A-36AA-98F1-EC21228E5FBE}</t>
  </si>
  <si>
    <t>{CE5332B1-65EA-6E98-966B-919F5AC88D36}</t>
  </si>
  <si>
    <t>{A5BD7BC5-33D5-FBDB-B842-3CCF84147A1E}</t>
  </si>
  <si>
    <t>{9EF49F3E-37AA-B19B-BB45-95D94B130A81}</t>
  </si>
  <si>
    <t>{F6B87206-E1FB-A502-9B26-BEF5CC6534A5}</t>
  </si>
  <si>
    <t>{398A1874-BA78-9B36-B565-8E5AA5ACD994}</t>
  </si>
  <si>
    <t>{A43A46A1-E1C1-7942-A4C3-C8F431A7E096}</t>
  </si>
  <si>
    <t>{C449E1D5-2096-237C-B6FF-8128CBE74CC4}</t>
  </si>
  <si>
    <t>{0478FB18-8689-9BE0-A79B-AB01E33DC356}</t>
  </si>
  <si>
    <t>{A1665C94-AD4A-B9C3-A447-0EA6E3197955}</t>
  </si>
  <si>
    <t>{48B4E771-E569-603E-99B3-8D51484B22E8}</t>
  </si>
  <si>
    <t>{16339FE7-A7B7-845C-8281-2D284F55B26A}</t>
  </si>
  <si>
    <t>{96525B1E-52C4-1A54-8C6F-B23664062EC2}</t>
  </si>
  <si>
    <t>{45D4FE21-5142-D76D-B4F0-21B224EF5C48}</t>
  </si>
  <si>
    <t>{61687D25-11CE-DEA3-B6E3-6CD6BBC22E15}</t>
  </si>
  <si>
    <t>{64AEAC65-ED1D-E54A-AEE9-5CB8A53C7B42}</t>
  </si>
  <si>
    <t>{CC4891F9-55BC-115E-9A93-D28361C14607}</t>
  </si>
  <si>
    <t>{D6D50D19-A27E-0417-9581-E46E474F648D}</t>
  </si>
  <si>
    <t>{1D37D9BD-63D2-C4AC-9C82-6683A848D8EC}</t>
  </si>
  <si>
    <t>{C0BD274F-D3A9-5637-9C39-3C091E7C796C}</t>
  </si>
  <si>
    <t>{7859ABC7-8E73-8ED0-9116-3C18C78C2917}</t>
  </si>
  <si>
    <t>{848A6B6D-B3E1-31CE-87F8-59BB5D18CE15}</t>
  </si>
  <si>
    <t>{50023B4A-EBB3-523C-9B71-895811B15D9D}</t>
  </si>
  <si>
    <t>{4870FF96-8679-C722-AA41-AEE96A46AAC9}</t>
  </si>
  <si>
    <t>{C976AC8A-EED6-74D7-80E7-90A6A849B8D2}</t>
  </si>
  <si>
    <t>{4FC3372E-7298-5D85-9947-51C8675B6DEE}</t>
  </si>
  <si>
    <t>{27F863BB-AB41-4843-93CE-B656D33A9E19}</t>
  </si>
  <si>
    <t>{CDB6355A-D880-383B-893E-B38A99893E89}</t>
  </si>
  <si>
    <t>{AEBD8322-7606-E275-A839-3D8CF5E82377}</t>
  </si>
  <si>
    <t>{179E505C-EF75-8A59-AD5C-0A755317410B}</t>
  </si>
  <si>
    <t>{83097111-927B-B5D0-946B-2C7C21A69B5E}</t>
  </si>
  <si>
    <t>{6F9FC979-DABB-9833-B9F5-79CBCA46E78A}</t>
  </si>
  <si>
    <t>{18115FAD-44E4-E799-99B9-D58BBC984AD6}</t>
  </si>
  <si>
    <t>{FB1DD7E6-1C97-A62B-925A-45C3425B6769}</t>
  </si>
  <si>
    <t>{8426644B-AF74-BAF3-BD68-ACCBD912545E}</t>
  </si>
  <si>
    <t>{1E2BCBF5-9A3C-0858-8A92-C1BDEE7BE4DD}</t>
  </si>
  <si>
    <t>{178EE22D-397F-6443-93A9-A6A2DD492C1E}</t>
  </si>
  <si>
    <t>{EC1FCBDB-D8EE-D3FC-962F-32C1240AC21A}</t>
  </si>
  <si>
    <t>{096D3D79-F43A-48AC-9FB4-47420C60D839}</t>
  </si>
  <si>
    <t>{CA3B2BED-09E2-786C-AB26-CA4F062A3464}</t>
  </si>
  <si>
    <t>{9B187A72-54C8-6974-A6E9-A2E18ADBBAF3}</t>
  </si>
  <si>
    <t>{EAA51E5E-527B-1EDB-ACCB-B07EE832601D}</t>
  </si>
  <si>
    <t>{23B2EC8B-7E9C-4CDC-AA6E-1AE29BCE28CE}</t>
  </si>
  <si>
    <t>{92DED842-27DD-D89E-9D62-66821053B84C}</t>
  </si>
  <si>
    <t>{B4BDD8BA-A7DD-E62A-9287-B668937E25B1}</t>
  </si>
  <si>
    <t>{05EDBE2C-8B4D-3AC9-934E-E1BDA0C35254}</t>
  </si>
  <si>
    <t>{C2307172-21BD-B993-AE78-E8B9A41F242D}</t>
  </si>
  <si>
    <t>{7725F413-E4FE-58BF-9195-9364FCE57167}</t>
  </si>
  <si>
    <t>{727D2BE7-3191-EA68-8676-E51815F44A49}</t>
  </si>
  <si>
    <t>{2CB9CC58-7445-66B5-9AA9-B3BB59ED77DB}</t>
  </si>
  <si>
    <t>{06BAEB6D-19AB-BEDE-9BC2-E0A92861DC57}</t>
  </si>
  <si>
    <t>{690E7C30-6E54-B8FE-A5A0-73F7DB0F7CD4}</t>
  </si>
  <si>
    <t>{A4494518-E111-673B-A3B3-4DC0028A3C9B}</t>
  </si>
  <si>
    <t>{623938FE-0A82-92BE-A3DB-266BE781D2A5}</t>
  </si>
  <si>
    <t>{CE5F4C3C-1946-4AA2-818B-12C117A46F4A}</t>
  </si>
  <si>
    <t>{687C54C9-99EF-374B-9982-F33ABE94BB83}</t>
  </si>
  <si>
    <t>{8B30441D-C75E-6B85-896F-B0B16A02CAA8}</t>
  </si>
  <si>
    <t>{A33B1303-40E3-CCB7-9CD5-3CAA868D7EC2}</t>
  </si>
  <si>
    <t>{2C1082D1-5F8E-4E0A-AE94-6C1260D8AE08}</t>
  </si>
  <si>
    <t>{748C98CE-62B1-A687-9E3A-261E83A24E85}</t>
  </si>
  <si>
    <t>{E74239E8-E549-E865-976B-5CD94C7A338F}</t>
  </si>
  <si>
    <t>{F1C23A73-449A-08CE-96C6-E49A09146031}</t>
  </si>
  <si>
    <t>{1EEB9E78-CC94-BAEA-B60B-C27A341DBA81}</t>
  </si>
  <si>
    <t>{8C303B31-FAC6-25D1-A5CB-DA923B2816D9}</t>
  </si>
  <si>
    <t>{D750F5C6-39D2-EBCC-9EB6-12298AE56831}</t>
  </si>
  <si>
    <t>{6B0BCF5E-E787-33E3-918D-3D4A7E1385D2}</t>
  </si>
  <si>
    <t>{86D39105-7157-CE5F-86C2-511B744472D4}</t>
  </si>
  <si>
    <t>{B2773B1F-4112-8439-9C33-41C6D628216F}</t>
  </si>
  <si>
    <t>{6C98A588-B547-77B9-BF61-D283335149AC}</t>
  </si>
  <si>
    <t>{D3C8B397-49A9-6D17-8C2D-388AC69CEDC5}</t>
  </si>
  <si>
    <t>{92D56875-4BD7-4A4B-8EE8-F9C52D6C04E1}</t>
  </si>
  <si>
    <t>{0452994A-3682-0390-9472-49AA84926048}</t>
  </si>
  <si>
    <t>{77EC3C2E-675A-7B3B-A87A-DB2566BDE6E3}</t>
  </si>
  <si>
    <t>{6848144C-4AF1-9838-B884-B67B228E9A1B}</t>
  </si>
  <si>
    <t>{42F325CA-4C15-5DBD-A16D-CCB6428653D8}</t>
  </si>
  <si>
    <t>{53CE56E1-CA48-7115-AD98-D33F1485E363}</t>
  </si>
  <si>
    <t>{265C98BA-403A-0635-8AD4-FEDEF42B6EE4}</t>
  </si>
  <si>
    <t>{094BB36D-0A8C-D268-86C2-E51C6FE98B93}</t>
  </si>
  <si>
    <t>{683CB913-85F0-D9C6-9B32-B8C1C2A15D89}</t>
  </si>
  <si>
    <t>{BED08FE5-2D23-EF88-9786-2E5587E1B9D0}</t>
  </si>
  <si>
    <t>{5AD7DA29-50B8-19B5-959C-3CC10D7A83BE}</t>
  </si>
  <si>
    <t>{B7D2DFDA-695E-1CA7-A4E7-C55D90CEBF6D}</t>
  </si>
  <si>
    <t>{32814241-E4A8-DC55-AE56-BE13CBBC24E5}</t>
  </si>
  <si>
    <t>{37840764-2F54-6D09-915A-1C3AEDC6C38F}</t>
  </si>
  <si>
    <t>{237D138D-87F3-94CB-99A4-93DB71BB7353}</t>
  </si>
  <si>
    <t>{731B5AC5-8656-46E3-93E4-483EC33C288A}</t>
  </si>
  <si>
    <t>{82E19153-8A0D-677A-8AD9-EE7D41CAB63B}</t>
  </si>
  <si>
    <t>{BCBBEC40-D1A9-DB89-9C07-9BA056351281}</t>
  </si>
  <si>
    <t>{813E21C5-04FB-9777-951B-141D6F1D2FB3}</t>
  </si>
  <si>
    <t>{4AD9222A-5293-803E-A2C7-5CC1D904C4E9}</t>
  </si>
  <si>
    <t>{657BD659-4721-7916-8EAC-480121C9043C}</t>
  </si>
  <si>
    <t>{5E973F88-4045-6827-888A-BCD6A20DA3C5}</t>
  </si>
  <si>
    <t>{63FB1402-98A1-329A-BAD2-AE79B94197DC}</t>
  </si>
  <si>
    <t>{2E4958DD-DD04-B987-8373-1213E355B49A}</t>
  </si>
  <si>
    <t>{DE12F134-4BE1-0438-BCDE-ABBB7BC91D07}</t>
  </si>
  <si>
    <t>{FD15D14C-5E15-D6B4-B5D5-80ACE14E796B}</t>
  </si>
  <si>
    <t>{EAD3DD22-7324-3443-99F7-730C8D86CAD1}</t>
  </si>
  <si>
    <t>{104DECFB-07BB-F3EE-B4F5-6AE5DE2EE78D}</t>
  </si>
  <si>
    <t>{DBB4F102-757D-16E0-A370-499F41BAD39C}</t>
  </si>
  <si>
    <t>{B916EF5D-2B2B-536E-8317-E52312198345}</t>
  </si>
  <si>
    <t>{F6D69D27-7544-BE72-AF7C-52B8CCBBBA9E}</t>
  </si>
  <si>
    <t>{1ED4EE87-DF98-3C55-B65F-6478CD626EC4}</t>
  </si>
  <si>
    <t>{7E81D7B5-C7B8-912E-8351-E09B72AD74FB}</t>
  </si>
  <si>
    <t>{72BB5CDB-9766-D117-A211-FB49365DC06F}</t>
  </si>
  <si>
    <t>{97052211-AD21-C138-BF41-599C76D36527}</t>
  </si>
  <si>
    <t>{290E4D8E-77B9-75C9-9981-FFBBAE2E195C}</t>
  </si>
  <si>
    <t>{9579A35C-5EB1-A3E3-9A91-C1CF2C91C226}</t>
  </si>
  <si>
    <t>{58F326C5-B2D6-5DCE-91F2-A4115C0A61CC}</t>
  </si>
  <si>
    <t>{CC3F9DDE-1DBB-6A84-B874-7B989A1BDC6A}</t>
  </si>
  <si>
    <t>{51CC0BD2-BD11-BD4B-8C99-3C9E73551926}</t>
  </si>
  <si>
    <t>{527C45D8-1D76-3C3E-AB20-BC3C3376DA29}</t>
  </si>
  <si>
    <t>{4ACE4E1A-9B9C-CA84-A1B9-ED885632368C}</t>
  </si>
  <si>
    <t>{8784EDA0-A414-7C56-A9F7-B7CD3A261F87}</t>
  </si>
  <si>
    <t>{863D26A2-A2AD-E6CC-8188-1B233AF44B33}</t>
  </si>
  <si>
    <t>{928BCC58-14D9-4D1F-952E-C1B1B45DAFD8}</t>
  </si>
  <si>
    <t>{494DD5DC-2487-5758-8259-DAA143D15E8E}</t>
  </si>
  <si>
    <t>{D6D52446-7129-05AE-93C9-2C2A34410D6F}</t>
  </si>
  <si>
    <t>{C7329FDE-566E-3E5B-965F-9C57D42CA293}</t>
  </si>
  <si>
    <t>{78B63ABC-2019-D777-976C-0E6DBF254051}</t>
  </si>
  <si>
    <t>{554FC9FB-6BA7-D32A-A3B0-6869320AABC3}</t>
  </si>
  <si>
    <t>{BA6141D1-65EB-179D-A61B-ACA0A95DB811}</t>
  </si>
  <si>
    <t>{26CA8677-A876-77E9-8CED-AF3B71BE6C44}</t>
  </si>
  <si>
    <t>{D31B7DF6-73E6-E855-A309-673426EE9CA4}</t>
  </si>
  <si>
    <t>{7DE51A86-521D-5EFB-B60D-97D2149D4B59}</t>
  </si>
  <si>
    <t>{34F8335F-9F6B-A003-B29B-555D895B3E7D}</t>
  </si>
  <si>
    <t>{81E5BA7B-AAA2-BE85-8464-74B011DA6B48}</t>
  </si>
  <si>
    <t>{D27CA623-FD81-72C9-8706-D93107B9B5B2}</t>
  </si>
  <si>
    <t>{A32DCA8C-E698-DBDA-9923-69FAC9A91F33}</t>
  </si>
  <si>
    <t>{31AA1BB3-E199-B1EE-B68C-2823D45A61B4}</t>
  </si>
  <si>
    <t>{08B36DEC-6A24-F73E-9BA1-CAD5836E9D7D}</t>
  </si>
  <si>
    <t>{76E8A544-AED8-92C4-9452-756753758899}</t>
  </si>
  <si>
    <t>{D5E9D7D0-4A78-67C7-BD20-DCB3814E375D}</t>
  </si>
  <si>
    <t>{C478C90A-7984-5970-A4BB-1522A95B6EB5}</t>
  </si>
  <si>
    <t>{8D156DBA-C9CA-4EE7-84C5-C3BA087C13F6}</t>
  </si>
  <si>
    <t>{8E809A49-96ED-2A45-990D-2BA61A32284B}</t>
  </si>
  <si>
    <t>{346943A0-4C7E-D3B3-82F4-E22C3B4C84BB}</t>
  </si>
  <si>
    <t>{EB526C36-383B-6A78-9A5A-1B48D94C2980}</t>
  </si>
  <si>
    <t>{2E1ACBF4-D7B7-869D-8DC1-7C3060E4CCC1}</t>
  </si>
  <si>
    <t>{4C336424-A5A1-4B5C-9817-0A2C4BD184B7}</t>
  </si>
  <si>
    <t>{916B2BDB-EDB9-6DBC-98AF-A837C9B5237B}</t>
  </si>
  <si>
    <t>{A756D656-2E91-F316-B958-4B9785309E25}</t>
  </si>
  <si>
    <t>{CDA287AA-A4D8-CD63-97A4-B866BAE4CAED}</t>
  </si>
  <si>
    <t>{7EF115F2-EA31-D4EA-B061-04CBD8819BED}</t>
  </si>
  <si>
    <t>{19025374-5D49-E9C5-8E22-F2F169B6F67D}</t>
  </si>
  <si>
    <t>{E866355A-4BA3-132B-9196-861E9A25C075}</t>
  </si>
  <si>
    <t>{88CDA1BC-2F3F-1536-B25D-963CF86D0B4D}</t>
  </si>
  <si>
    <t>{56DA9AB4-666D-E41D-902A-2793EF327EFE}</t>
  </si>
  <si>
    <t>{9E4BE789-6CEE-74DB-868B-EB6BDC301DB2}</t>
  </si>
  <si>
    <t>{CD917A43-9E83-AAC6-9243-FAAD2BFACCAE}</t>
  </si>
  <si>
    <t>{619C383B-5ACB-6B08-AEEF-26A3395171EE}</t>
  </si>
  <si>
    <t>{A3DE175B-1958-8BA8-A933-548372C41DCA}</t>
  </si>
  <si>
    <t>{3117D9E9-3AD9-0EE0-9EBD-886642147948}</t>
  </si>
  <si>
    <t>{38D79520-1911-CAF7-9A3E-887527D28694}</t>
  </si>
  <si>
    <t>{45EE2D17-338D-A2D7-BA48-57C95CBD49E3}</t>
  </si>
  <si>
    <t>{A4EE58E6-E300-9BD8-AA9A-BAAA6E67795F}</t>
  </si>
  <si>
    <t>{C17739C7-A719-8913-B7C6-B621AA711822}</t>
  </si>
  <si>
    <t>{384996D2-CA5B-62AF-8D9A-3F658DAA1A52}</t>
  </si>
  <si>
    <t>{37D5615E-BB94-E9C6-9888-1A9172934629}</t>
  </si>
  <si>
    <t>{291A8056-E465-439F-A562-4BEAC6EC9FBF}</t>
  </si>
  <si>
    <t>{8C7AE811-C36F-2444-B1B5-968CF657EA4D}</t>
  </si>
  <si>
    <t>{BCB67C87-A353-72ED-A845-118D6E744BCB}</t>
  </si>
  <si>
    <t>{357D1212-02C0-4FB3-9690-7F187BE277A2}</t>
  </si>
  <si>
    <t>{44519DB9-3B77-52DC-9978-D563A97372D9}</t>
  </si>
  <si>
    <t>{551104B6-AC0A-AE74-8B7C-189844A711AB}</t>
  </si>
  <si>
    <t>{D54E3821-B218-18B2-8B4E-FCCEBA3E482E}</t>
  </si>
  <si>
    <t>{41991132-E742-85BD-958E-863076BAFB7C}</t>
  </si>
  <si>
    <t>{D3B38102-9957-E9A0-B5ED-99F4E6EA11CE}</t>
  </si>
  <si>
    <t>{3A4B8DC8-36DA-38B2-A71B-2C4475707B5B}</t>
  </si>
  <si>
    <t>{83E2DA9F-078A-370C-98A8-123871EB103C}</t>
  </si>
  <si>
    <t>{68598DBE-9BF8-DBB6-B555-3EF8651CB48A}</t>
  </si>
  <si>
    <t>{2731693E-3ED4-18F9-9AB3-87BD9E647A8C}</t>
  </si>
  <si>
    <t>{2D185547-6DDF-C2FE-A481-D29199B2295D}</t>
  </si>
  <si>
    <t>{C5B16302-74AA-CEDC-9E61-41C9A3A88414}</t>
  </si>
  <si>
    <t>{9DBB57A7-DED4-31BD-A6E3-897146C7B0E9}</t>
  </si>
  <si>
    <t>{D1B9185E-1A2E-BEDA-98D7-8FAEC2DD9116}</t>
  </si>
  <si>
    <t>{2C789A22-542A-5C59-A1DD-48ACA07DFB92}</t>
  </si>
  <si>
    <t>{9C9BB059-2787-ED44-8C78-99834E57C4B6}</t>
  </si>
  <si>
    <t>{DEA270FC-E106-77D4-B777-65891A1B0F9B}</t>
  </si>
  <si>
    <t>{4E6CAD54-1D26-CD40-9E6A-A1B96F497359}</t>
  </si>
  <si>
    <t>{287C3D79-E9AA-D5A2-9EF3-4259A9B32129}</t>
  </si>
  <si>
    <t>{09811484-F232-9422-A4E0-1B7556F8D033}</t>
  </si>
  <si>
    <t>{3D3B16BD-925C-CCE8-9AB3-F343C2B9838F}</t>
  </si>
  <si>
    <t>{213C284D-37DB-743C-9E4D-ECFB68A62077}</t>
  </si>
  <si>
    <t>{41133D2C-3D6F-7E09-8DFE-DCA7A6618A03}</t>
  </si>
  <si>
    <t>{EA923DA4-0289-B296-94A6-A88ED899976A}</t>
  </si>
  <si>
    <t>{9858F9EA-02E8-222A-8DE7-33BB7BE05AC6}</t>
  </si>
  <si>
    <t>{A806781B-975D-92A0-B77F-5265EB15895F}</t>
  </si>
  <si>
    <t>{774D9C4C-315A-187E-9CD1-29A58598382D}</t>
  </si>
  <si>
    <t>{70BE3CB7-4A8D-5890-ACCC-5DC2C53C2A6B}</t>
  </si>
  <si>
    <t>{11184B85-10B9-764B-81E2-F4C52890564E}</t>
  </si>
  <si>
    <t>{A5FCADCC-3E7D-38A9-98F1-D1E8D964AEE2}</t>
  </si>
  <si>
    <t>{B91B59C8-D37A-91E3-AD8B-F8536739198C}</t>
  </si>
  <si>
    <t>{8AF621AF-A851-7621-AD42-3D2C3CC16936}</t>
  </si>
  <si>
    <t>{956BFA7B-DDB1-CB8A-96C4-688FA7B9A51A}</t>
  </si>
  <si>
    <t>{560DCA73-EC6A-6639-A2D2-89A333A5906E}</t>
  </si>
  <si>
    <t>{087C74B1-43DF-3965-AE1D-88A13B544E3C}</t>
  </si>
  <si>
    <t>{3A58EC8C-4DD0-2B37-A816-38B01F5675CC}</t>
  </si>
  <si>
    <t>{375218DD-59FC-20C7-8B8C-7DE9395C3837}</t>
  </si>
  <si>
    <t>{7B3ABB0D-D1F5-0B4E-A522-5C8706E74C95}</t>
  </si>
  <si>
    <t>{6561FB25-537A-C2E5-A176-AAAEE3E7A73E}</t>
  </si>
  <si>
    <t>{6EC69C4C-1A1C-49C4-9B4A-4B6B5CDC4B2C}</t>
  </si>
  <si>
    <t>{D6DC73AC-847D-7513-821D-3404AE68EE87}</t>
  </si>
  <si>
    <t>{4662938C-1C5C-39EB-A0A2-4993453AA596}</t>
  </si>
  <si>
    <t>{DD08D2D6-114A-5A74-83A6-6E4D9DF45474}</t>
  </si>
  <si>
    <t>{385023E2-1D07-EEE7-B7BD-894F1555CE47}</t>
  </si>
  <si>
    <t>{91095BE7-5D24-C96D-9985-8CBF16ED0939}</t>
  </si>
  <si>
    <t>{86B551D0-6F61-CE1D-95A1-5FC6EE7FD962}</t>
  </si>
  <si>
    <t>{64332514-8E5F-E312-A7CE-C49C3B8A440B}</t>
  </si>
  <si>
    <t>{86F58F8B-47AE-1B92-9C9F-D05B37CE1C3B}</t>
  </si>
  <si>
    <t>{69BA838E-E610-2CB5-81B5-772A61EC572D}</t>
  </si>
  <si>
    <t>{6A34F437-E823-FBB6-A2EE-7F2313A6CAF8}</t>
  </si>
  <si>
    <t>{F6F2C79D-AA99-8BAC-ABBD-CB8CBB8968D4}</t>
  </si>
  <si>
    <t>{78B5D219-9714-B1C2-99C1-6180C53927EA}</t>
  </si>
  <si>
    <t>{4E1D2793-2D31-712C-89DB-1426AE75DA64}</t>
  </si>
  <si>
    <t>{D4BD7C64-98A3-A0E6-988B-C9A7A2CD7658}</t>
  </si>
  <si>
    <t>{9553C693-8519-2357-8173-753C4DF3D1F0}</t>
  </si>
  <si>
    <t>{E081197B-3E36-ED88-9052-FBDCDD95EC74}</t>
  </si>
  <si>
    <t>{30051903-1487-C591-93C9-43D2DE66A0EC}</t>
  </si>
  <si>
    <t>{D262CB74-8FD0-CCBB-9688-3C54ACE6DE73}</t>
  </si>
  <si>
    <t>{52583406-1ECE-BA1E-A621-B07CA4E58C6E}</t>
  </si>
  <si>
    <t>{FC7717C2-ED05-92C4-9F43-B15251038EB8}</t>
  </si>
  <si>
    <t>{3E8069DF-A823-3814-BD9E-233E02D1B9B8}</t>
  </si>
  <si>
    <t>{74231088-ACCA-72F7-9ED5-CA3921101268}</t>
  </si>
  <si>
    <t>{2AD1FED4-47B9-52C5-AD96-AD6C1C507B1E}</t>
  </si>
  <si>
    <t>{9D891A0C-D292-BE97-B783-9E1F4F52CCC6}</t>
  </si>
  <si>
    <t>{4AAD2728-FCE4-8B86-A94B-944A27B507C6}</t>
  </si>
  <si>
    <t>{9CEE3A71-E272-ADC9-8E80-7237012B0227}</t>
  </si>
  <si>
    <t>{F11B271E-2DE9-F98A-85E2-3C0D6745AF12}</t>
  </si>
  <si>
    <t>{C4A6D42B-1EDC-63E1-9822-97D5A8A2D6AE}</t>
  </si>
  <si>
    <t>{626E43CD-FEEB-EE16-85CE-A8E720239826}</t>
  </si>
  <si>
    <t>{58D53A5D-6CD6-5232-A88A-535D5A38BCA1}</t>
  </si>
  <si>
    <t>{D3CAAEB6-B45E-915C-AD15-5C4EA5932756}</t>
  </si>
  <si>
    <t>{8EDE833E-61D4-9EC1-A21F-B9D37CF3BB51}</t>
  </si>
  <si>
    <t>{97A3BCEE-A137-42A4-A22A-6D452BF96DC8}</t>
  </si>
  <si>
    <t>{99E7211F-2E08-8D11-8AE5-4EAB204624E4}</t>
  </si>
  <si>
    <t>{D33C93B9-18E8-373E-A720-2E3FD67AC2DD}</t>
  </si>
  <si>
    <t>{DE332826-DA98-4336-A45D-0509AA454CBD}</t>
  </si>
  <si>
    <t>{D99B946C-11A8-A541-9F5C-C542195977BC}</t>
  </si>
  <si>
    <t>{7005DCB5-F8D7-3275-959D-532250455702}</t>
  </si>
  <si>
    <t>{EE22E539-0CB8-CD1D-B1E2-93C10ACAB1B7}</t>
  </si>
  <si>
    <t>{B3929302-9A1A-7E23-AFFA-6B58647999F5}</t>
  </si>
  <si>
    <t>{3726C956-2F6E-07EB-AE56-CEE0EA23C4F3}</t>
  </si>
  <si>
    <t>{DA4E8D4F-1764-6D71-98A6-82C10A4656DA}</t>
  </si>
  <si>
    <t>{18BB9516-AECD-74FB-ABAB-99031185E4C4}</t>
  </si>
  <si>
    <t>{2B2CE3C2-8239-22A5-94F6-EACF88BEA2F7}</t>
  </si>
  <si>
    <t>{93357CAC-ED49-6994-8D37-694EBE65647C}</t>
  </si>
  <si>
    <t>{DA9315CD-4DAE-11E3-951E-DA982138018D}</t>
  </si>
  <si>
    <t>{3DD7A35E-1017-1AE8-974C-52E529C86A32}</t>
  </si>
  <si>
    <t>{3AC32976-9026-5DAD-A152-946E17E586B3}</t>
  </si>
  <si>
    <t>{1BE67D6E-6A6A-CB4B-BDEF-A64C75214948}</t>
  </si>
  <si>
    <t>{6EF27331-BBA6-4BFA-8AD6-5C87A12B77EA}</t>
  </si>
  <si>
    <t>{71961E03-2097-B1E3-A4A5-9B78168424E3}</t>
  </si>
  <si>
    <t>{BC74361F-E5B1-103C-96FC-6736211D2659}</t>
  </si>
  <si>
    <t>{913BCB8D-85C1-3D12-8E8F-85DB3E565156}</t>
  </si>
  <si>
    <t>{788CB677-5F6A-FE89-A8EC-E8AEAC0FA922}</t>
  </si>
  <si>
    <t>{C0F9D824-DE4C-57EB-91E4-86BAF5BA13D5}</t>
  </si>
  <si>
    <t>{D451379C-6017-4B43-9507-4436963673A9}</t>
  </si>
  <si>
    <t>{33249819-506C-80C5-91F6-053ACB05ADB6}</t>
  </si>
  <si>
    <t>{3623DEA3-3ADC-39AD-BF62-AEEF12D5A724}</t>
  </si>
  <si>
    <t>{3CEE1F92-4C46-0CF3-8F0A-249DD769552A}</t>
  </si>
  <si>
    <t>{91381F0D-132C-EDEE-9C61-5A4E75518AC4}</t>
  </si>
  <si>
    <t>{D19FA301-D93D-E2A8-9345-27296A3C4D68}</t>
  </si>
  <si>
    <t>{69C5EDC2-3C1B-DC58-8F37-8D67E3BC61EF}</t>
  </si>
  <si>
    <t>{9578A58B-6966-A218-9EE8-5322AB92CAA2}</t>
  </si>
  <si>
    <t>{D23BCC54-EBEE-3811-8C29-7B8ECF6C6EB9}</t>
  </si>
  <si>
    <t>{9CBE3A64-2134-5378-966A-EBC9DCCD215C}</t>
  </si>
  <si>
    <t>{31A2D2D6-65E8-1679-B85B-87F84E85D686}</t>
  </si>
  <si>
    <t>{2B9598D1-44CB-573C-AEBD-24556334848C}</t>
  </si>
  <si>
    <t>{B85A619D-FB6D-DAB8-A532-C6F8957A0D79}</t>
  </si>
  <si>
    <t>{65612135-077F-B467-AA57-511952E84884}</t>
  </si>
  <si>
    <t>{9D89ACCE-C492-C932-A9DF-9AB2055E18D6}</t>
  </si>
  <si>
    <t>{BD65E893-BE65-EC5E-9E6A-97391C4E8298}</t>
  </si>
  <si>
    <t>{2384D9BC-33AA-25F7-9799-3A99C57869E3}</t>
  </si>
  <si>
    <t>{4AB66461-ACE1-2555-9F2B-5909B98B941D}</t>
  </si>
  <si>
    <t>{8E8C5CAB-6AE9-036F-94B3-D8A3361A1502}</t>
  </si>
  <si>
    <t>{5DB8A7B2-E745-928E-A0DE-ABBDAAD3B307}</t>
  </si>
  <si>
    <t>{23D948CE-A094-C7BC-9260-C8537F787147}</t>
  </si>
  <si>
    <t>{3C9F06FA-E196-9641-95C7-F29A148933C9}</t>
  </si>
  <si>
    <t>{15ABD36B-37FD-B533-A6D5-3EBCD3C6CEE6}</t>
  </si>
  <si>
    <t>{1AAEB45C-DE59-47BD-B349-62E239D148B8}</t>
  </si>
  <si>
    <t>{A8497DC6-454B-1118-A576-704495695455}</t>
  </si>
  <si>
    <t>{3A1B15FE-E482-F74A-AB5A-4DDA511F16E7}</t>
  </si>
  <si>
    <t>{20D65E11-3BBF-FE8D-B376-BF0EE98453A6}</t>
  </si>
  <si>
    <t>{D3383D44-6594-EB0A-A56C-BAB7BC68F1AA}</t>
  </si>
  <si>
    <t>{B1B598A1-20AF-C2D9-92EB-425E256BF22D}</t>
  </si>
  <si>
    <t>{463B7261-96A3-6743-93B4-2ACC911F3C47}</t>
  </si>
  <si>
    <t>{CF2B90AA-564E-B06E-8757-5A687B338420}</t>
  </si>
  <si>
    <t>{A95616A8-BB13-9056-A976-B44C2268FDE1}</t>
  </si>
  <si>
    <t>{7F5C9871-22C1-0B42-87C0-3C81214F5CC1}</t>
  </si>
  <si>
    <t>{6EDD4D4E-F719-C859-9BE6-A96DB48897EA}</t>
  </si>
  <si>
    <t>{F48BC738-A78B-E9B6-B488-2EFB68D48164}</t>
  </si>
  <si>
    <t>{9B164B67-AEC8-44A0-8D57-50738AD23D78}</t>
  </si>
  <si>
    <t>{A20E7E25-5AA1-BC20-A5E4-42EB8634733E}</t>
  </si>
  <si>
    <t>{94246678-17A4-487D-A5FE-DAAFD97A36DE}</t>
  </si>
  <si>
    <t>{BD18D49A-4F75-AAA3-AA27-FCA6CF755973}</t>
  </si>
  <si>
    <t>{9B6ADF94-52B2-F808-B410-8D48D5C5B242}</t>
  </si>
  <si>
    <t>{7ACC4BBC-BA3C-F694-BB77-727E670A5666}</t>
  </si>
  <si>
    <t>{D60DEC2E-C575-A891-9EDE-AC82D2E61816}</t>
  </si>
  <si>
    <t>{2B9ED7E1-FE2B-E327-8917-F599A218CD5B}</t>
  </si>
  <si>
    <t>{A852D13C-A4E2-AC6E-B9AF-6CBE23327A6E}</t>
  </si>
  <si>
    <t>{D7B5DD49-4176-B78F-8A4A-CA3AB3D2F468}</t>
  </si>
  <si>
    <t>{357AD131-427B-28B3-89A6-1124DDCB3D8F}</t>
  </si>
  <si>
    <t>{0E52A12B-E581-A421-9255-2695EEAC1DEE}</t>
  </si>
  <si>
    <t>{B1CB3041-B456-50D3-9117-DDD5541786CD}</t>
  </si>
  <si>
    <t>{C8A965BA-1E8D-FF11-837B-4C1D79AB6D34}</t>
  </si>
  <si>
    <t>{918A33A0-6EB6-87E3-9545-2757CB29975B}</t>
  </si>
  <si>
    <t>{771F6E4A-12A2-ECA2-93F3-62C8A632296C}</t>
  </si>
  <si>
    <t>{E7E9EDA2-74E1-0356-A855-01BC7766C67E}</t>
  </si>
  <si>
    <t>{5EC9C310-1242-B028-A41D-D929AA7583BA}</t>
  </si>
  <si>
    <t>{194DD38B-3937-F731-B1AB-CF39ACF14569}</t>
  </si>
  <si>
    <t>{83F9E35D-5581-ADB8-9BEF-C735C9B9D194}</t>
  </si>
  <si>
    <t>{3AAA188F-D2CF-B6C7-A27A-B6349D3E5972}</t>
  </si>
  <si>
    <t>{69E41659-3DB4-08A6-9DED-805D5631652B}</t>
  </si>
  <si>
    <t>{9E84E1D3-B3ED-767D-AEF8-29CD705227CA}</t>
  </si>
  <si>
    <t>{25ED6D46-DF1D-E555-8E4B-57B966326496}</t>
  </si>
  <si>
    <t>{79FE91B9-FED4-6967-8B78-2C4B978011A7}</t>
  </si>
  <si>
    <t>{094A4E77-8ED3-B8CA-B13D-60AA6DED1247}</t>
  </si>
  <si>
    <t>{216E5C87-EBD8-D5C8-BC2D-15F1361C5C6C}</t>
  </si>
  <si>
    <t>{5B1DCD22-8167-B578-A9E7-F0667EABA352}</t>
  </si>
  <si>
    <t>{D6E7776F-CB2E-2CE5-A54C-2513934A2C3E}</t>
  </si>
  <si>
    <t>{3E9B4D89-27CE-0075-8CCC-6A3FEE9C7B3C}</t>
  </si>
  <si>
    <t>{CFDB26A7-D3F9-5421-9A29-92D5E050B552}</t>
  </si>
  <si>
    <t>{163804E2-786D-FD22-8DE2-C34BF216BEE9}</t>
  </si>
  <si>
    <t>{5F62BB72-56AD-CF81-A1E8-BF8B728E6B19}</t>
  </si>
  <si>
    <t>{0718338F-D768-C0A5-81BB-7DDCDB4BA1DC}</t>
  </si>
  <si>
    <t>{8BDC5D34-785E-C388-9AEC-C2698C1C6289}</t>
  </si>
  <si>
    <t>{567E2F96-8722-BC52-9A5C-AF48E0728549}</t>
  </si>
  <si>
    <t>{C6805DE1-7F62-823B-AC7A-0BA4533CED26}</t>
  </si>
  <si>
    <t>{56A1FD6A-BDBF-175C-BD09-BBA343EC8156}</t>
  </si>
  <si>
    <t>{5481E22C-BDEA-42ED-9AA7-A38D2B434313}</t>
  </si>
  <si>
    <t>{3BD1113F-CC94-0418-9006-B66E48DF1865}</t>
  </si>
  <si>
    <t>{68425DDB-675C-44D4-99C5-E96C2763B585}</t>
  </si>
  <si>
    <t>{4954AD39-DAC4-D79A-A4A6-13A1258E3DAA}</t>
  </si>
  <si>
    <t>{39C8D572-B1BB-BF62-AB39-1563ACE277DE}</t>
  </si>
  <si>
    <t>{A45DE8BC-49B3-C355-9E1E-E6BC1B3E565A}</t>
  </si>
  <si>
    <t>{1887BB23-EE7B-E79B-8707-69C5DE14CE36}</t>
  </si>
  <si>
    <t>{B12334EC-3D95-2D6D-8393-84D66222A6A9}</t>
  </si>
  <si>
    <t>{2BA33633-64C1-3DD4-AD82-3AE8221BDFED}</t>
  </si>
  <si>
    <t>{A3D6A52E-ECAE-1A28-B576-30335A8E610A}</t>
  </si>
  <si>
    <t>{B57E87D6-34D0-A851-9510-9BEE883C1D39}</t>
  </si>
  <si>
    <t>{BDFC9085-A824-ECB7-9AEE-3E2529A7CA83}</t>
  </si>
  <si>
    <t>{2A21E451-B51C-AB65-A1C3-D11D89AD8B4D}</t>
  </si>
  <si>
    <t>{468A5874-B648-D971-954D-A4D213C03785}</t>
  </si>
  <si>
    <t>{8EEAA1F6-3989-6A25-A4F0-5EA836CF9F6F}</t>
  </si>
  <si>
    <t>{9CCC444B-638E-5223-9A43-B45275A13DEC}</t>
  </si>
  <si>
    <t>{D6EA32B2-342D-5DE3-A413-CD6DCD5FD944}</t>
  </si>
  <si>
    <t>{5A41AB61-65F4-3314-A65C-5337BD1DD909}</t>
  </si>
  <si>
    <t>{56718373-72C2-D6CF-9ED0-4BF7AF9B2365}</t>
  </si>
  <si>
    <t>{D622344E-93B7-2B58-A237-D10D5D79F193}</t>
  </si>
  <si>
    <t>{23E2C55A-814F-8696-A54B-6994C32B6EC6}</t>
  </si>
  <si>
    <t>{984E686A-EC42-61E0-913B-D4B3FC3EA722}</t>
  </si>
  <si>
    <t>{B5B61197-338E-81AE-90A8-57833744AFEE}</t>
  </si>
  <si>
    <t>{D30B8429-B296-E9CB-9032-975CD00D6B45}</t>
  </si>
  <si>
    <t>{7FCEC628-D439-619D-9D99-9818632AAE5D}</t>
  </si>
  <si>
    <t>{E8AEBBBE-26F7-EA3E-A46E-3E1E3C4A6F31}</t>
  </si>
  <si>
    <t>{985C4823-D692-6BA6-9152-5F68A8008227}</t>
  </si>
  <si>
    <t>{FC79427E-7EAA-B85D-8F14-EE4C451A0939}</t>
  </si>
  <si>
    <t>{62A6ABDA-6DEF-C43C-AD36-D1C66D2AABAF}</t>
  </si>
  <si>
    <t>{54A26B8E-0EE2-857C-9778-2B2B6EC16B82}</t>
  </si>
  <si>
    <t>{101D5594-BE63-CE44-A96A-7265A5BD302A}</t>
  </si>
  <si>
    <t>{238A5C32-EAF4-86CD-80CE-E8DDAC91DB7F}</t>
  </si>
  <si>
    <t>{E8B96881-2D53-AE42-B733-549BC31C63CB}</t>
  </si>
  <si>
    <t>{CC486ABB-9612-1EB7-9C59-A9C774CFAB36}</t>
  </si>
  <si>
    <t>{2DDA48E8-CEE2-A968-9BC3-BD9A1B6B99D7}</t>
  </si>
  <si>
    <t>{663FD651-2572-546C-A15F-842D079102F8}</t>
  </si>
  <si>
    <t>{F4C7191C-0574-02DC-B98E-E198A30EE7A2}</t>
  </si>
  <si>
    <t>{4373D654-DB77-9812-A213-C9248B48301B}</t>
  </si>
  <si>
    <t>{BEC31131-153D-0B13-968A-23E8ED1BBF6E}</t>
  </si>
  <si>
    <t>{B667BDEB-FE46-21F9-93B7-C11E45196BC3}</t>
  </si>
  <si>
    <t>{9401918B-2352-EC1E-B53A-A7BE0EE33752}</t>
  </si>
  <si>
    <t>{D540A059-C112-3269-9893-AB218749F744}</t>
  </si>
  <si>
    <t>{D6C6CE6E-7326-E634-A9A2-A26E3ABB91B1}</t>
  </si>
  <si>
    <t>{1342E2D3-863F-FE95-95F7-AFA0750B18D1}</t>
  </si>
  <si>
    <t>{C956FEEE-68ED-4EC6-A835-771CC5C932CC}</t>
  </si>
  <si>
    <t>{84A1D8BB-74D2-BBC0-9F1A-1FCE75A4F3CD}</t>
  </si>
  <si>
    <t>{91E46371-27DC-48EA-9628-5B1DE25E4EDC}</t>
  </si>
  <si>
    <t>{8CB19546-CD6E-CB4E-B91E-20E2A877FA40}</t>
  </si>
  <si>
    <t>{93B64237-D437-3804-859E-7284F5A00912}</t>
  </si>
  <si>
    <t>{41A56D99-C7E7-5445-A758-252C5598428A}</t>
  </si>
  <si>
    <t>{E22EDD76-E241-3338-8BDD-2ED424E2A8B3}</t>
  </si>
  <si>
    <t>{03B29507-B4C2-98F6-AD0C-43C3BE5C2FE2}</t>
  </si>
  <si>
    <t>{E2426A63-863D-8AC9-AA48-863391788C22}</t>
  </si>
  <si>
    <t>{194C51C3-C832-ECB8-906E-CC2A28E6C59A}</t>
  </si>
  <si>
    <t>{C6633D51-E462-94FB-A912-0BC3B176DC73}</t>
  </si>
  <si>
    <t>{9667E433-586B-75BC-A3C3-0765C7AA88D6}</t>
  </si>
  <si>
    <t>{C5D87983-60F1-7414-A951-C409B742CBEB}</t>
  </si>
  <si>
    <t>{DE67A27A-88B2-7649-996C-26C8EECC9CEB}</t>
  </si>
  <si>
    <t>{31C4733F-2D4F-7D55-B086-12EAC90CBDEE}</t>
  </si>
  <si>
    <t>{369FB0CB-AB4A-4281-B87F-6D98C382351C}</t>
  </si>
  <si>
    <t>{4D8A6D88-7072-D6E5-A1C8-2BE9490CD69F}</t>
  </si>
  <si>
    <t>{C235518C-E767-1DC8-A431-1127972C978E}</t>
  </si>
  <si>
    <t>{3F5F8ED2-8CDB-DF36-8F59-334A4B846A34}</t>
  </si>
  <si>
    <t>{E47BDAC1-AD5D-2E54-AFE4-658AA1D32696}</t>
  </si>
  <si>
    <t>{5A583871-A7A0-BE5C-918F-9C1135B8ADFE}</t>
  </si>
  <si>
    <t>{C1967EFB-1552-A657-9EDC-AD1644E6E575}</t>
  </si>
  <si>
    <t>{C3D78089-2324-C89C-878C-8CB249FDC333}</t>
  </si>
  <si>
    <t>{ADDA6242-5EA7-EA25-A74F-1E1D839C4A61}</t>
  </si>
  <si>
    <t>{EC31D85E-259B-203A-89A6-38529B763F27}</t>
  </si>
  <si>
    <t>{DC9AD9D7-D182-4EE3-8B50-DCB5D23978AD}</t>
  </si>
  <si>
    <t>{EB996715-E13A-3989-B91E-E1539277071D}</t>
  </si>
  <si>
    <t>{84EC4710-BE36-C615-BF72-5A4156D0B27E}</t>
  </si>
  <si>
    <t>{13356E11-B934-19AD-AA1B-ECCA7D257D2A}</t>
  </si>
  <si>
    <t>{E623B22E-5CE7-D69D-98BA-BC0554E54D28}</t>
  </si>
  <si>
    <t>{98672485-D4ED-13FC-93E0-8E1B75D3E7A2}</t>
  </si>
  <si>
    <t>{67828A59-CDE9-A2E2-987C-48252D9C6EDE}</t>
  </si>
  <si>
    <t>{CE54DAB6-859A-7AA8-A5E1-CB6ABAC588D7}</t>
  </si>
  <si>
    <t>{2B5DE7D3-8682-7E46-A5EC-3EF5C82A58E5}</t>
  </si>
  <si>
    <t>{DA40B7D9-1F6E-83F6-B631-370CB34F9310}</t>
  </si>
  <si>
    <t>{67CA3CF0-9BD3-8DDE-935D-C7A9C7C35E81}</t>
  </si>
  <si>
    <t>{1E7E2C41-97AE-6339-B815-C42482765D6E}</t>
  </si>
  <si>
    <t>{6E2C8BE4-6F52-160D-A4F6-43954EC9A6E4}</t>
  </si>
  <si>
    <t>{B1444F22-619C-6B86-82B1-08256B9D1B49}</t>
  </si>
  <si>
    <t>{64973B13-1711-69D9-AD17-E8DD63728275}</t>
  </si>
  <si>
    <t>{E4C554BF-C07E-C340-A588-E715A419EFB1}</t>
  </si>
  <si>
    <t>{BD7E8D71-E766-ADB3-A3D6-F9D698F23746}</t>
  </si>
  <si>
    <t>{2C54AD5E-E988-DC9B-86A0-E4578EEC4E3B}</t>
  </si>
  <si>
    <t>{8D06A882-3385-45D2-99A7-BAB2F39BE9AB}</t>
  </si>
  <si>
    <t>{6E266122-200C-BBCD-996B-332E419C4CDD}</t>
  </si>
  <si>
    <t>{1974DD69-3DA1-4487-939D-51C6D5930CEA}</t>
  </si>
  <si>
    <t>{1D8EE27F-A821-C438-B3EE-09B12D4D3DE9}</t>
  </si>
  <si>
    <t>{A509736C-1C2D-10E8-851E-2F47854DA535}</t>
  </si>
  <si>
    <t>{6DA35479-B748-3BE1-B79D-9961582256B4}</t>
  </si>
  <si>
    <t>{830C9BBE-2331-EB69-843D-5A6725BD16C0}</t>
  </si>
  <si>
    <t>{92C51B75-9E87-345B-A99C-3853368FD981}</t>
  </si>
  <si>
    <t>{E8AF9BA4-95FC-FA1D-935D-366CE95894F0}</t>
  </si>
  <si>
    <t>{E13A3DA5-8431-239A-9D2F-29CBDBA92B75}</t>
  </si>
  <si>
    <t>{1838B671-B7D6-823A-86A4-E6A9474263F8}</t>
  </si>
  <si>
    <t>{AC271B5E-BB9A-2C04-888A-811DAAC350C3}</t>
  </si>
  <si>
    <t>{38D92268-DD10-D532-A174-DE4252DCC71D}</t>
  </si>
  <si>
    <t>{19DDDBC5-78E7-83CB-9C01-B35EC831BBE1}</t>
  </si>
  <si>
    <t>{ABE73FAE-1AC0-2828-A8E2-338A6C5EF474}</t>
  </si>
  <si>
    <t>{5BA4E23C-1F6B-9B44-90D7-03E1891783E0}</t>
  </si>
  <si>
    <t>{95A61588-B469-B054-A061-28B8ABEB4D7D}</t>
  </si>
  <si>
    <t>{C6AC71C9-A45A-7A82-9541-861931AA1826}</t>
  </si>
  <si>
    <t>{4A491638-2CF0-CE16-9B16-122C74D5C831}</t>
  </si>
  <si>
    <t>{9E3CBCEE-8AE9-83F9-A183-900BE34D72C6}</t>
  </si>
  <si>
    <t>{0F166714-69E7-9A84-AF36-14EDE962E810}</t>
  </si>
  <si>
    <t>{0886EAB2-F67B-E9CE-96D1-74FC04152136}</t>
  </si>
  <si>
    <t>{074E5B3F-CC65-6501-9013-835F7ED5E140}</t>
  </si>
  <si>
    <t>{67D06D86-4B35-F245-A98D-563FB7653B87}</t>
  </si>
  <si>
    <t>{861917FD-ACAB-74B3-90D2-A2B53963E605}</t>
  </si>
  <si>
    <t>{DF7B4A9E-8E69-D192-AFCE-7A084271F500}</t>
  </si>
  <si>
    <t>{C0C8ED92-3CFE-1B0B-A5D6-A5426C5E4D92}</t>
  </si>
  <si>
    <t>{B5AEE521-233D-E917-9BD8-269BE68DA2F3}</t>
  </si>
  <si>
    <t>{19A02552-AF94-6E0F-8265-D23B5CDC284B}</t>
  </si>
  <si>
    <t>{4B8C8150-4DE5-5FEB-921D-9B3CFADD8694}</t>
  </si>
  <si>
    <t>{A6E4EE62-4ACE-A113-9A92-69C54C41DD36}</t>
  </si>
  <si>
    <t>{A7885290-32D3-6870-B792-202E91A7D438}</t>
  </si>
  <si>
    <t>{B9D99014-52C3-485A-84B0-A35372C09EB5}</t>
  </si>
  <si>
    <t>{3BB89C05-344D-46CA-9DAA-E6982D3CE203}</t>
  </si>
  <si>
    <t>{88A45C9C-18D4-5729-9114-C00810ACA12C}</t>
  </si>
  <si>
    <t>{2D7E95E4-7856-5E5E-9A9B-44CBB5C2D248}</t>
  </si>
  <si>
    <t>{67A76942-B246-22A4-A6E2-262A7A3C5881}</t>
  </si>
  <si>
    <t>{B1FF9E9E-4253-B531-A2A7-5B1CBC8C093C}</t>
  </si>
  <si>
    <t>{88171935-842D-FC3E-A87D-C8DCD682C955}</t>
  </si>
  <si>
    <t>{398ECD4B-E577-CCB4-9704-71A055DE9B13}</t>
  </si>
  <si>
    <t>{311890CB-C1DE-1B0B-9AFB-3A927612569E}</t>
  </si>
  <si>
    <t>{DB52762C-9516-BB3D-9EF4-D9C9B5DDDC20}</t>
  </si>
  <si>
    <t>{95FD3349-BEAD-A251-91AE-72608EE124C0}</t>
  </si>
  <si>
    <t>{DAABCB77-9855-B3B0-ACCB-C8AD5FDC11A7}</t>
  </si>
  <si>
    <t>{071B35C2-8FBD-F462-9EDB-D2AA646287FE}</t>
  </si>
  <si>
    <t>{7ACF338F-1187-39A0-84AF-829E39207CDD}</t>
  </si>
  <si>
    <t>{BD87BAA9-9862-4783-99B7-BD943AB8B48D}</t>
  </si>
  <si>
    <t>{1FE3B088-62E0-3232-9AD3-59D3B5DB5316}</t>
  </si>
  <si>
    <t>{EBA32734-0CC1-DDD6-A494-3A7345391CA1}</t>
  </si>
  <si>
    <t>{BD58C6C6-C2B5-2FA9-A3AA-549C2864D766}</t>
  </si>
  <si>
    <t>{D4A4A086-205C-EBB2-A3A6-9B79C919979D}</t>
  </si>
  <si>
    <t>{C945898D-7348-374A-8259-E430A5DB5F4F}</t>
  </si>
  <si>
    <t>{DBDD7803-2829-C659-9A33-34EB198BC696}</t>
  </si>
  <si>
    <t>{86FC4E11-AAA0-9D38-BA14-4FC27198EEB8}</t>
  </si>
  <si>
    <t>{2664E3CF-578C-91F0-8D7D-2AFD5AC4BDEE}</t>
  </si>
  <si>
    <t>{28B34976-AB4E-A5C8-922E-A9A6E0CD1833}</t>
  </si>
  <si>
    <t>{E89B363E-F3A8-BEDA-92A9-C1F4C046C3CC}</t>
  </si>
  <si>
    <t>{D4BCAD21-B958-934D-8ABD-552146CEC2D5}</t>
  </si>
  <si>
    <t>{76B79475-4DD1-454C-891B-5B33CE172883}</t>
  </si>
  <si>
    <t>{0C4CCE54-1912-AAED-AA44-8854B6B18DE1}</t>
  </si>
  <si>
    <t>{F30C42D6-8B6B-9769-A9E7-0EBD898B0356}</t>
  </si>
  <si>
    <t>{C698E234-FFAE-10EA-B4C6-859785E770BB}</t>
  </si>
  <si>
    <t>{C3AE9386-E28B-E987-9681-1E0835C5B76A}</t>
  </si>
  <si>
    <t>{75E24A15-AF82-2888-BBB8-802BE6A5CD79}</t>
  </si>
  <si>
    <t>{29F1CBDA-B464-8FF7-921C-DE3725388812}</t>
  </si>
  <si>
    <t>{4C8D1C2C-7CC1-151C-A63E-DD453E10CA6D}</t>
  </si>
  <si>
    <t>{4B380014-365A-ADEF-A3CD-838E8EFB9993}</t>
  </si>
  <si>
    <t>{72A29BBB-7BB0-2CBA-A68B-A22A928ACACB}</t>
  </si>
  <si>
    <t>{6D99945A-AB92-7794-9B19-5041B56F4120}</t>
  </si>
  <si>
    <t>{59901C08-1192-93B5-91F5-511C543AE1D9}</t>
  </si>
  <si>
    <t>{C256CAEE-486E-5247-A1F2-89A4DBAAB01D}</t>
  </si>
  <si>
    <t>{148CC346-7EAA-9A62-A9BE-EE41A86282D8}</t>
  </si>
  <si>
    <t>{ADB4D936-4105-6F4D-96DC-74FB36104C81}</t>
  </si>
  <si>
    <t>{F9BCE2C9-EA2F-87F4-A41C-DD0BD346D32E}</t>
  </si>
  <si>
    <t>{5517F345-E9A9-05BC-AFFD-327A1AC42ACB}</t>
  </si>
  <si>
    <t>{4B73DFC5-A853-9EAF-8541-5481393A16CF}</t>
  </si>
  <si>
    <t>{1A837C7F-85AE-57E6-8188-3966AB298C33}</t>
  </si>
  <si>
    <t>{2EE5BD7D-EC6A-14B9-B082-9524DD53712E}</t>
  </si>
  <si>
    <t>{046B89F8-5938-A930-9ED0-8CE24C66C8DB}</t>
  </si>
  <si>
    <t>{F775C228-19A9-2B64-9923-D4F835F45671}</t>
  </si>
  <si>
    <t>{75D47D25-898C-4EAD-BC1A-807113BC1018}</t>
  </si>
  <si>
    <t>{E9486F17-3463-1805-B557-65645361DAE9}</t>
  </si>
  <si>
    <t>{B1537D28-68ED-6CA2-8E8A-78186272A93D}</t>
  </si>
  <si>
    <t>{4893AA7F-91CC-2FBE-A754-8D989BBE52EC}</t>
  </si>
  <si>
    <t>{FBD9CC36-3B9F-3663-8974-892C6DC9D75F}</t>
  </si>
  <si>
    <t>{48B7D795-9318-95D6-A37B-6FDB3361008E}</t>
  </si>
  <si>
    <t>{7ACDCEA3-36D7-1033-911B-06D07916CEC2}</t>
  </si>
  <si>
    <t>{2DDB59AB-5E9C-AB90-ADE4-51617C7A2923}</t>
  </si>
  <si>
    <t>{8F6299B4-8CE8-3D36-A7A5-2488BA6ED3C9}</t>
  </si>
  <si>
    <t>{2C4254F6-398B-993E-9AFF-747C8D52E1ED}</t>
  </si>
  <si>
    <t>{50EB7E9B-9216-C3B2-A274-3558741538A9}</t>
  </si>
  <si>
    <t>{883EECCB-542A-A0F7-9CD3-3D52B938AC33}</t>
  </si>
  <si>
    <t>{209DA49D-9B76-2418-95BD-6084EA6D2295}</t>
  </si>
  <si>
    <t>{95D7975C-F5AB-152D-B9C3-B23553449E27}</t>
  </si>
  <si>
    <t>{43AC8CFF-CD7B-765E-95B4-0770619CD5D2}</t>
  </si>
  <si>
    <t>{879E67CF-7165-3BD5-8522-446B80D7EBFD}</t>
  </si>
  <si>
    <t>{DD5C3CE4-6A39-1BE8-A5AD-4E401CD5A5A3}</t>
  </si>
  <si>
    <t>{9298B087-E989-2882-9205-19278437F71B}</t>
  </si>
  <si>
    <t>{33F1F7B0-9715-38FA-98CB-7A38428DC65D}</t>
  </si>
  <si>
    <t>{1A28C6B8-C36D-3F58-A5B1-65ACA287F693}</t>
  </si>
  <si>
    <t>{97BE12A7-C832-12C7-8564-CE9C33D77C04}</t>
  </si>
  <si>
    <t>{3564CEA6-2324-A48C-9387-8B413E2C2CC9}</t>
  </si>
  <si>
    <t>{4FD9C1EC-21E4-DAA4-ACBA-8FA114F7EA1B}</t>
  </si>
  <si>
    <t>{34BE0C95-4C13-BA53-BEAD-BF165E39CCE2}</t>
  </si>
  <si>
    <t>{7EA456C6-E460-08B4-B512-E1A94A4286A7}</t>
  </si>
  <si>
    <t>{5B5BB3B9-847C-A70E-9C68-267245F21C52}</t>
  </si>
  <si>
    <t>{68650786-68E9-9D5B-A281-46C9DAEA631B}</t>
  </si>
  <si>
    <t>{E17F2756-0D86-BDD4-B10A-24A866CB5F2B}</t>
  </si>
  <si>
    <t>{524DF851-BFC3-FEBE-B778-B4563636C59C}</t>
  </si>
  <si>
    <t>{175E8DA1-1B82-3316-80A9-DBDCC6C9B994}</t>
  </si>
  <si>
    <t>{8E739C8B-5E43-5F12-A82D-9E839357106D}</t>
  </si>
  <si>
    <t>{244C280B-E4A6-49EA-BCA7-A263D8509D1F}</t>
  </si>
  <si>
    <t>{43690759-497B-E4B8-99C5-29A4248357C4}</t>
  </si>
  <si>
    <t>{687C3D8B-CA45-35A4-AB48-BA7EC29331B2}</t>
  </si>
  <si>
    <t>{C2358EED-E4B2-11D6-BEA2-89EC3E3DF002}</t>
  </si>
  <si>
    <t>{FA34FF95-0283-5B77-A1A2-5A45C6D5A8CD}</t>
  </si>
  <si>
    <t>{502965AC-7259-EAB0-8CE9-21A2056A2D4D}</t>
  </si>
  <si>
    <t>{3DA6B35C-B0C5-C1B8-B037-B439386C5599}</t>
  </si>
  <si>
    <t>{227ADEBB-3876-C3A9-A6FD-2506CC8C24E9}</t>
  </si>
  <si>
    <t>{6637BC14-472E-D69B-8D0C-3B503D6C7D56}</t>
  </si>
  <si>
    <t>{6A7C307D-697C-D0C6-91E5-CA5FD8BA3719}</t>
  </si>
  <si>
    <t>{A8FA3E11-DCF3-C363-9C76-D61C1928454A}</t>
  </si>
  <si>
    <t>{7D639CF6-3B71-847A-9E21-54B15D569B13}</t>
  </si>
  <si>
    <t>{57555E76-C376-D945-93B7-278311D41FA9}</t>
  </si>
  <si>
    <t>{917259A9-F0B5-D5EA-A5C7-159D9E848528}</t>
  </si>
  <si>
    <t>{A76A71A9-3FED-5D94-9314-232866D5F1B6}</t>
  </si>
  <si>
    <t>{E7DEB9AC-EC9F-466A-A83B-342BC298478D}</t>
  </si>
  <si>
    <t>{DC8ED7CC-758B-7375-A2B1-3CEE5D5D5CB6}</t>
  </si>
  <si>
    <t>{C5FBD043-4543-DA1D-9B82-F29C48C61678}</t>
  </si>
  <si>
    <t>{3BE6A726-B995-6F4B-8211-895B2C9368EC}</t>
  </si>
  <si>
    <t>{7DFD33AF-4D04-F748-921D-A5364853364B}</t>
  </si>
  <si>
    <t>{E7C44508-5E4E-753B-A829-6B7316C8669D}</t>
  </si>
  <si>
    <t>{1528C548-3916-DF4E-9213-814BE482EB2B}</t>
  </si>
  <si>
    <t>{548CC597-79EB-E989-A95C-09A85E429BFD}</t>
  </si>
  <si>
    <t>{01A10A2E-5CAD-B834-9DB7-C9E19298695C}</t>
  </si>
  <si>
    <t>{97348927-5ECE-1F78-98E1-B53E39344B40}</t>
  </si>
  <si>
    <t>{73D927A9-DB1E-D47D-A97C-A18A83B7F511}</t>
  </si>
  <si>
    <t>{023EB7EC-511D-0B5C-8A08-A33CEBD38AC8}</t>
  </si>
  <si>
    <t>{A1E64F1A-2B7C-793E-9957-8E5CDD46D19E}</t>
  </si>
  <si>
    <t>{CAB0A33B-950C-214B-82F8-2704C792CCBB}</t>
  </si>
  <si>
    <t>{DD3CC787-4D4C-D9BB-91AC-747A05765249}</t>
  </si>
  <si>
    <t>{450B8127-6FDD-95A7-9314-66D90385456D}</t>
  </si>
  <si>
    <t>{5DDFD353-8881-3937-85BE-D5582C7D9B34}</t>
  </si>
  <si>
    <t>{9457A323-13E7-AA95-936E-B411C1E029E2}</t>
  </si>
  <si>
    <t>{5423C5B1-4DAF-DDF7-9AB4-E72A799ED3B3}</t>
  </si>
  <si>
    <t>{1BE44E55-B56B-A678-A56D-54BD8528BCBD}</t>
  </si>
  <si>
    <t>{265BD407-A4DA-FA4E-B30D-DE145E2D8A2A}</t>
  </si>
  <si>
    <t>{E10998FF-A89E-BC84-AD35-7A36544032F3}</t>
  </si>
  <si>
    <t>{E8AD4267-0D57-D252-94B2-FD6AD14FB78E}</t>
  </si>
  <si>
    <t>{78E8D367-31A6-30DE-9127-5BBB72ACEEE7}</t>
  </si>
  <si>
    <t>{FC6B4327-8E59-BA54-8124-79617437BC44}</t>
  </si>
  <si>
    <t>{D4C654B1-73F4-55EA-A15A-4A83339116CD}</t>
  </si>
  <si>
    <t>{89CA1B7A-7B35-D6AA-8E78-A55B3B5ACF9D}</t>
  </si>
  <si>
    <t>{68F75D5E-D3AD-41CB-8431-8CE1D932DCDB}</t>
  </si>
  <si>
    <t>{D01EFFA4-181D-7A78-A012-B66D8BCA33B0}</t>
  </si>
  <si>
    <t>{5BBF0575-7517-66D7-ADCE-45199BD4A664}</t>
  </si>
  <si>
    <t>{468B43E9-9848-DA11-B926-FEEB88ED2BEE}</t>
  </si>
  <si>
    <t>{EE32AD49-AC63-D94F-A198-C74EACB9979A}</t>
  </si>
  <si>
    <t>{D055298D-4017-4AAA-9FD7-942A85D7ED7D}</t>
  </si>
  <si>
    <t>{67A48B0E-AEE7-FF59-92A2-59B7601703B3}</t>
  </si>
  <si>
    <t>{F1DFC8C5-6491-DD76-869A-EA3DB8FBBB92}</t>
  </si>
  <si>
    <t>{0978D319-BDD6-EA49-8650-3CB5EA321C23}</t>
  </si>
  <si>
    <t>{DC4E92D3-3746-09DA-9084-2478736DEB7E}</t>
  </si>
  <si>
    <t>{08C3E88C-1D74-1052-B0D5-968DAE5C2AED}</t>
  </si>
  <si>
    <t>{C8C6CB1C-DE2D-E2E9-A3E6-772EEA729F77}</t>
  </si>
  <si>
    <t>{A8D9FEBC-F405-83C9-9467-BB64A2AB5E66}</t>
  </si>
  <si>
    <t>{06BB88A5-CDAA-C919-B207-4675536C2CC1}</t>
  </si>
  <si>
    <t>{3DED4AED-A5BE-A8D2-9758-ED8C5873EED2}</t>
  </si>
  <si>
    <t>{BB412CC1-17E1-E57B-A119-A6A10072B7AF}</t>
  </si>
  <si>
    <t>{DC55F155-63D3-94DF-9BDC-633AC5174C73}</t>
  </si>
  <si>
    <t>{3CCBCBC3-1244-9856-A462-1A2335E59266}</t>
  </si>
  <si>
    <t>{E8446344-72B6-B8F7-9639-7FA37CAB8D90}</t>
  </si>
  <si>
    <t>{AC6ECBE1-FFE9-F8FB-AE24-87E318EA1339}</t>
  </si>
  <si>
    <t>{A5EDD7D1-077D-3B7C-8BA2-36296374065B}</t>
  </si>
  <si>
    <t>{6F7F6D5D-1523-5791-A684-6062EBD65B4D}</t>
  </si>
  <si>
    <t>{4795727E-667B-5193-9E7A-1AE30CC4E919}</t>
  </si>
  <si>
    <t>{AA21D76D-8627-0B8A-9EF6-F9D513DCA2E6}</t>
  </si>
  <si>
    <t>{03919552-D3C5-5B9F-A4C7-22417BD18B0D}</t>
  </si>
  <si>
    <t>{BFB67D54-B737-26EA-9A9D-7760A4425977}</t>
  </si>
  <si>
    <t>{2B22659D-91DD-61B5-8F0B-CF6A06DE106C}</t>
  </si>
  <si>
    <t>{C4755256-CC89-1D27-BEAF-1D67F1588505}</t>
  </si>
  <si>
    <t>{E66E37A7-D5DA-E348-855B-3781EF31BC79}</t>
  </si>
  <si>
    <t>{1C91DAB7-1871-E553-BE7E-211E5E369AE3}</t>
  </si>
  <si>
    <t>{95AA3EA1-E31D-087D-A9EB-AD0A7BFAE379}</t>
  </si>
  <si>
    <t>{EB5C3AAB-C132-11C2-8F40-C49AD23DAB56}</t>
  </si>
  <si>
    <t>{6D48A0E0-1EAC-0378-9F2E-6709DD81B9A1}</t>
  </si>
  <si>
    <t>{860D9587-28F0-B4B9-B447-6B5EEC941EA2}</t>
  </si>
  <si>
    <t>{A35DEEA8-7BEB-27AC-8B3A-A6C36B178252}</t>
  </si>
  <si>
    <t>{2FD8607D-641E-237B-A2A8-2C7DA58C16F9}</t>
  </si>
  <si>
    <t>{793D1E1D-6E2C-9A3E-9251-B19947C382B2}</t>
  </si>
  <si>
    <t>{1C1ECEB3-D7B4-823D-9AC6-485D7D6AC7A2}</t>
  </si>
  <si>
    <t>{352C7484-3B85-BE62-97C8-C9B3B616EC04}</t>
  </si>
  <si>
    <t>{71E6049B-C632-3523-94E7-26127B64A5EE}</t>
  </si>
  <si>
    <t>{1A4D5320-0559-B98A-9ED3-24631B15068C}</t>
  </si>
  <si>
    <t>{9FB3555A-55BD-51A1-B24D-D7EDE2BBC4E5}</t>
  </si>
  <si>
    <t>{6CF6EF44-22DD-DEBD-9BB6-15CB7B151371}</t>
  </si>
  <si>
    <t>{CDA8F635-C78A-37D9-971D-B24624A58727}</t>
  </si>
  <si>
    <t>{40797D26-C354-515D-83B5-B154494A4612}</t>
  </si>
  <si>
    <t>{4FFA496E-72DC-2E22-B98B-083D5885148A}</t>
  </si>
  <si>
    <t>{19EB41F8-4EE2-758E-9813-7B1DAB06E5A7}</t>
  </si>
  <si>
    <t>{38FD552B-8717-49AD-ABFB-EE1AC07FAD92}</t>
  </si>
  <si>
    <t>{0AB17C11-B7FB-7FA6-A1F5-786CF38F4272}</t>
  </si>
  <si>
    <t>{ECD58CCF-4C40-ECB1-83A1-CA2EA1C89872}</t>
  </si>
  <si>
    <t>{6A0C7792-83A5-94E7-BEBF-EB8656F983A8}</t>
  </si>
  <si>
    <t>{C666453D-DBB6-B838-935A-2596C58DCE2C}</t>
  </si>
  <si>
    <t>{2513CC4B-7CB9-6CB9-A1DC-5D15EDD4AA00}</t>
  </si>
  <si>
    <t>{AC7DEC29-8A99-E842-B49D-12D7C9DDD7E7}</t>
  </si>
  <si>
    <t>{D75789ED-82D6-5EDA-A90C-5434C42C7909}</t>
  </si>
  <si>
    <t>{334196D3-CF50-86A9-8EDB-D9363B623661}</t>
  </si>
  <si>
    <t>{ECF9E8FF-CF97-52E9-AFDA-A6148B5C1254}</t>
  </si>
  <si>
    <t>{9F22758C-DE5D-B6B3-B889-AED7308DF1DC}</t>
  </si>
  <si>
    <t>{785B1F94-7923-985D-85A9-B8C79796C733}</t>
  </si>
  <si>
    <t>{2536CC7C-EBB6-DBB2-A3CA-B7FE1B56697F}</t>
  </si>
  <si>
    <t>{C083622E-C2BA-5638-9EAE-AEA32B4ECCDA}</t>
  </si>
  <si>
    <t>{17D2C3C4-59CE-1BCA-A5E4-65EF122EC58C}</t>
  </si>
  <si>
    <t>{37D304B5-1E94-D1CE-812D-CEFB6C8858AE}</t>
  </si>
  <si>
    <t>{9B47D9EA-5DCA-A940-9119-CEEE673C6859}</t>
  </si>
  <si>
    <t>{C1A049AA-7303-5B75-BF5A-4AE39EB9BBB4}</t>
  </si>
  <si>
    <t>{14BC2601-1BED-D967-9A9E-36315EB26607}</t>
  </si>
  <si>
    <t>{E21D5634-534B-295E-9D78-76DE15F53C6C}</t>
  </si>
  <si>
    <t>{A664CC5C-C69C-FE64-A6A8-E0083D1313EC}</t>
  </si>
  <si>
    <t>{CE617D93-D381-5FB0-81DD-87E3149DEEDE}</t>
  </si>
  <si>
    <t>{A6A34F21-E4D9-3E8B-8999-21A91655B34C}</t>
  </si>
  <si>
    <t>{B9DB061D-5627-52ED-ABAB-B163B1DA456D}</t>
  </si>
  <si>
    <t>{56ACA5A3-861A-CC1F-A5A5-3B496EDB895A}</t>
  </si>
  <si>
    <t>{E8B421E8-F154-6419-A337-66846CFC654C}</t>
  </si>
  <si>
    <t>{DCA44E26-F383-0B35-9102-453B49DACB5B}</t>
  </si>
  <si>
    <t>{9E4D1365-0849-9989-AAB5-AB985E3892B0}</t>
  </si>
  <si>
    <t>{8B0F63DD-7D57-2231-ADE3-91B30AA6BB83}</t>
  </si>
  <si>
    <t>{1FAB22B8-BE5C-6772-9669-D6C4B8C32EFB}</t>
  </si>
  <si>
    <t>{97D1341E-49D9-5165-91BA-73F5D661AF35}</t>
  </si>
  <si>
    <t>{80328E28-69A0-D225-A997-496CDF113255}</t>
  </si>
  <si>
    <t>{457DF70C-9A50-EEE8-AD9E-2F451161BA85}</t>
  </si>
  <si>
    <t>{443570D6-3B89-6BD7-9972-09B5F7241DFD}</t>
  </si>
  <si>
    <t>{D819FEEB-A6ED-3D2B-99C3-CAD7EED94FC8}</t>
  </si>
  <si>
    <t>{8ECA5847-783C-29CD-995F-79E25352163C}</t>
  </si>
  <si>
    <t>{94F77110-DEF6-4336-979A-C80E922D7442}</t>
  </si>
  <si>
    <t>{94534C7F-56EC-6F5B-AE63-CD5638ED5E43}</t>
  </si>
  <si>
    <t>{BC6CAFAD-5ABE-8269-9B49-5CE161529B36}</t>
  </si>
  <si>
    <t>{99E58FC3-37FD-6185-8ADF-4A17B92C2D55}</t>
  </si>
  <si>
    <t>{879CC008-5A6A-2FE9-A9E5-9AE29ECBE9D9}</t>
  </si>
  <si>
    <t>{E2046675-3095-73CE-942A-33885C31C5C9}</t>
  </si>
  <si>
    <t>{36DB3653-344D-5E3C-A600-E8345ECCA36E}</t>
  </si>
  <si>
    <t>{B2B414BA-A405-B84B-8C57-BCED235089C2}</t>
  </si>
  <si>
    <t>{0E5D06D4-1C8B-7444-B4AE-87FCF68A2B3A}</t>
  </si>
  <si>
    <t>{5C58EED7-B872-764F-99B9-3B7A63ED8EA2}</t>
  </si>
  <si>
    <t>{356693DD-3679-A386-8926-AC8EB7388661}</t>
  </si>
  <si>
    <t>{E626172E-C141-FF1F-AE95-C2636F1C288F}</t>
  </si>
  <si>
    <t>{D340C4A6-F095-89DE-A12F-C51C6C238BCD}</t>
  </si>
  <si>
    <t>{C80BE56C-6E73-8E66-959B-8C228A96262D}</t>
  </si>
  <si>
    <t>{371B68D0-9BB3-46D2-93BB-8899AE43FB90}</t>
  </si>
  <si>
    <t>{AD202259-F5F6-A48B-A521-BD9B24CCD23C}</t>
  </si>
  <si>
    <t>{67CB17E1-E6DD-8C6C-987D-204E69C2BC3B}</t>
  </si>
  <si>
    <t>{E1BB1CCE-CD29-D3CB-9A6F-85CDC8E481B5}</t>
  </si>
  <si>
    <t>{9694161C-2569-8DB3-97A8-D161D0E313D3}</t>
  </si>
  <si>
    <t>{C42308E2-3B4F-7079-9AD9-172EDB6057EC}</t>
  </si>
  <si>
    <t>{08D9B888-8B7B-9E18-9192-0D2248EA42DB}</t>
  </si>
  <si>
    <t>{9D882A16-638C-BEB8-9893-98A28244A817}</t>
  </si>
  <si>
    <t>{F1CF33A6-5D46-D492-AB7D-CAD7E51C7D78}</t>
  </si>
  <si>
    <t>{8041B57F-A846-D4DC-B8E1-7ACB0EE49867}</t>
  </si>
  <si>
    <t>{B59AB89B-CF3D-92B3-AA9E-8CB52A8CFADD}</t>
  </si>
  <si>
    <t>{DF7F1D42-3FBD-123B-BE26-D4BEA5958A23}</t>
  </si>
  <si>
    <t>{798EACAB-4567-2A8E-9229-67FE0CAE1C5F}</t>
  </si>
  <si>
    <t>{D07968D1-5C19-AED7-9F67-18AFAB7A94AC}</t>
  </si>
  <si>
    <t>{70EF251B-C236-A46B-9562-ADE8EEA7F722}</t>
  </si>
  <si>
    <t>{B672E762-338C-ED34-9EE8-4AE344D72919}</t>
  </si>
  <si>
    <t>{FDE1841D-DBCD-717A-98AC-A5C606BAEE89}</t>
  </si>
  <si>
    <t>{B5CDD037-278A-1267-9F2D-BFACA3F15CAB}</t>
  </si>
  <si>
    <t>{47C8EFE7-8463-B622-802C-70CCA73B47B9}</t>
  </si>
  <si>
    <t>{21909666-6D28-51B4-A63A-CB4F4D2B84B9}</t>
  </si>
  <si>
    <t>{9FD7BADB-215A-B775-A007-743EF45F15F5}</t>
  </si>
  <si>
    <t>{2E3D4E62-29B9-ED7D-9843-91D13679D185}</t>
  </si>
  <si>
    <t>{3B53283F-D4D6-C8D7-9BAE-E5515149BB82}</t>
  </si>
  <si>
    <t>{12C93B6D-BE71-3BD9-A7BB-65B5B250A934}</t>
  </si>
  <si>
    <t>{4D605D26-142B-1C8D-9838-F657D45D7FB4}</t>
  </si>
  <si>
    <t>{2DB88280-6295-401A-99B7-8B3E24E32129}</t>
  </si>
  <si>
    <t>{2C62AED4-E48D-C9AA-B808-EB85EEC184AD}</t>
  </si>
  <si>
    <t>{962D963A-4677-8E75-A29B-3863A1868B79}</t>
  </si>
  <si>
    <t>{F98C5EBC-B722-5394-9142-192FB6D52DB4}</t>
  </si>
  <si>
    <t>{B15EAC93-C14D-3A3D-A49B-91A48C5D2D87}</t>
  </si>
  <si>
    <t>{292493F5-B26B-DB7C-A649-93597EB1801B}</t>
  </si>
  <si>
    <t>{B18DE7FB-153B-6998-A4DB-1648FAAD3988}</t>
  </si>
  <si>
    <t>{C25CADC0-286E-A8A9-AB32-CD887BC60E07}</t>
  </si>
  <si>
    <t>{D910BB9A-5794-8DD7-97BE-CE525FCAE5B0}</t>
  </si>
  <si>
    <t>{3469D572-3E7E-EC5C-B451-EDDEE23ACFCB}</t>
  </si>
  <si>
    <t>{6E193DA1-FAAC-CB41-807A-1D46CED79363}</t>
  </si>
  <si>
    <t>{A6AF7A4F-38DF-FDCC-86E9-35923441259C}</t>
  </si>
  <si>
    <t>{86DC9175-24A8-6717-9341-27389D2878B3}</t>
  </si>
  <si>
    <t>{6B52946B-5AC6-0D4B-9441-D914672D53CE}</t>
  </si>
  <si>
    <t>{93AF494B-27DA-A58F-9468-4E6C0EE1B8F6}</t>
  </si>
  <si>
    <t>{9896852B-E786-53FD-8289-3D6BDF348D74}</t>
  </si>
  <si>
    <t>{C8B56C45-2779-C9CD-9723-99274677B771}</t>
  </si>
  <si>
    <t>{9FCEA2B2-2454-2E38-9307-67DAC0892A13}</t>
  </si>
  <si>
    <t>{6A623BB9-7AC6-1745-A1B6-8ABBA80CA965}</t>
  </si>
  <si>
    <t>{962F1D63-5572-A73D-9DEF-C8C57D813BAE}</t>
  </si>
  <si>
    <t>{AEB81DE9-4207-B41A-9564-354E7AC7B308}</t>
  </si>
  <si>
    <t>{D1DD1D74-AD26-3033-9495-96601B7E259A}</t>
  </si>
  <si>
    <t>{B83E142B-E47F-F281-A753-EE33CD19479D}</t>
  </si>
  <si>
    <t>{A24CE428-7293-FC6B-AA4C-14DEFD672C2A}</t>
  </si>
  <si>
    <t>{1AD79482-A443-25EC-BBE5-EB9D08288959}</t>
  </si>
  <si>
    <t>{4E91E793-E62D-413C-A61A-778659CD6464}</t>
  </si>
  <si>
    <t>{A917C272-A5C6-5363-965E-7DC25D27BF81}</t>
  </si>
  <si>
    <t>{C90C3838-4DEA-51A8-A962-E39972B741C9}</t>
  </si>
  <si>
    <t>{0A12011E-3B4B-0E46-9AD4-CA15126B1C76}</t>
  </si>
  <si>
    <t>{A8D62D3D-CC5B-5134-A867-DA5C8A96E78F}</t>
  </si>
  <si>
    <t>{311B65AC-8CD9-4CBA-8DAA-269A5827D45D}</t>
  </si>
  <si>
    <t>{0E51DAB5-C786-A5F3-A76E-73F4D89FB9DA}</t>
  </si>
  <si>
    <t>{8F574380-EAE2-6025-A324-C4A5869F5B5C}</t>
  </si>
  <si>
    <t>{20BFA325-63CD-724A-AB8B-FFC4AEE7BDED}</t>
  </si>
  <si>
    <t>{4C2ADECC-AAAA-ADA9-AD65-E88ACD18C5D5}</t>
  </si>
  <si>
    <t>{4147DAAE-F157-F95C-9732-941F41D2662D}</t>
  </si>
  <si>
    <t>{99B87BD5-D155-598B-B4B2-D77D75C5651C}</t>
  </si>
  <si>
    <t>{A43CA588-B776-826E-BF86-A6EBC5A2C8AD}</t>
  </si>
  <si>
    <t>{DC554DDF-E038-971E-B76E-D5A2AE1A7137}</t>
  </si>
  <si>
    <t>{9EC248F4-D85D-5DB4-87DC-68BA8D9D46B3}</t>
  </si>
  <si>
    <t>{4834891E-0D86-BA77-ADA0-246DCE0B3B88}</t>
  </si>
  <si>
    <t>{554CF658-BA53-9281-A469-0EB3CEE626A1}</t>
  </si>
  <si>
    <t>{12AA83C7-6C74-F719-B9C8-EAE309EDD944}</t>
  </si>
  <si>
    <t>{0AEF13B6-7F99-A229-896E-CD26CCC27A9A}</t>
  </si>
  <si>
    <t>{8CCB7D4C-5165-93F9-AFFC-8B769324BDBD}</t>
  </si>
  <si>
    <t>{F3FFA484-6C65-B1B2-A923-F83ACA94A8D5}</t>
  </si>
  <si>
    <t>{DB0B9DA4-1E7C-E18B-B481-2A5BCFD21D3A}</t>
  </si>
  <si>
    <t>{73A03CD5-B51A-159D-AAC8-C423FD80E2B5}</t>
  </si>
  <si>
    <t>{548E475F-CBE0-14F2-8A99-0BB7C24D1BCD}</t>
  </si>
  <si>
    <t>{BD46C12C-BDBD-D1E1-80A4-9543A9CA7D7C}</t>
  </si>
  <si>
    <t>{3A889D74-E823-5193-A799-64EDF0B80CDB}</t>
  </si>
  <si>
    <t>{07F4B47E-A9B1-6810-9D09-7DDE22B79D31}</t>
  </si>
  <si>
    <t>{A24CE646-8C49-FC81-AE95-A6317C682597}</t>
  </si>
  <si>
    <t>{85204A21-CD5A-E03E-A71C-C31B8B7A8746}</t>
  </si>
  <si>
    <t>{1D1F8429-E986-4921-8401-D7A79B8FA856}</t>
  </si>
  <si>
    <t>{99DB9866-5CAC-BB91-9212-C83B39588DE0}</t>
  </si>
  <si>
    <t>{94358B31-644E-6CA6-ABF0-6AB39274EA4B}</t>
  </si>
  <si>
    <t>{799C2282-8B1C-1F7A-AF5C-A3845094D562}</t>
  </si>
  <si>
    <t>{86C341B2-31B7-A945-A9C7-7498B268209B}</t>
  </si>
  <si>
    <t>{4867EBC9-AECD-2E20-A601-A5383472B1E1}</t>
  </si>
  <si>
    <t>{2A2AF7F0-8312-5442-A2AA-487C31818B9A}</t>
  </si>
  <si>
    <t>{6AAD576F-0915-3EC5-B864-249D173666C0}</t>
  </si>
  <si>
    <t>{9481E33F-9E95-91E0-A7DD-2BA34322539B}</t>
  </si>
  <si>
    <t>{03859B98-BF34-72BD-9BC8-33D621153844}</t>
  </si>
  <si>
    <t>{363A57A4-C883-B464-A0B4-416E3B80D9C3}</t>
  </si>
  <si>
    <t>{6851EBA9-2552-5D2D-A252-4757B2434A71}</t>
  </si>
  <si>
    <t>{266A6AA1-3321-1111-AE53-FCE53EED4275}</t>
  </si>
  <si>
    <t>{CB46A9C5-7EB0-D458-9166-64341022D3CA}</t>
  </si>
  <si>
    <t>{C6658E5B-44B1-AB2C-971C-72799180E2C6}</t>
  </si>
  <si>
    <t>{7398EC5E-E1B4-6B84-9C28-FCB15EC85474}</t>
  </si>
  <si>
    <t>{5C6FC8E7-1E79-F8C8-AD37-E74096AAFC1A}</t>
  </si>
  <si>
    <t>{A18B166C-DD81-4703-A8DB-3632D3A8C2A2}</t>
  </si>
  <si>
    <t>{FBAC9AD8-D7AC-2B5A-A7D5-BDAC7281B684}</t>
  </si>
  <si>
    <t>{AA635B62-7A6B-8AF9-A8C5-54DADED6A1B8}</t>
  </si>
  <si>
    <t>{187F1B32-128E-6816-865B-0BD377587378}</t>
  </si>
  <si>
    <t>{9373D071-FA97-99BB-9028-A9D0A8A714DC}</t>
  </si>
  <si>
    <t>{B61D8D48-B245-132F-80EC-2318CC74571B}</t>
  </si>
  <si>
    <t>{DED118D0-A358-A87C-9449-5C95625E4140}</t>
  </si>
  <si>
    <t>{58AB4551-4B43-5ECA-A8DE-498EC407A692}</t>
  </si>
  <si>
    <t>{91EE17D2-C6C3-0B72-985C-BF3E602F8A49}</t>
  </si>
  <si>
    <t>{158B659D-C2AB-826A-8254-A29B9257A46D}</t>
  </si>
  <si>
    <t>{2FE233BA-9A6B-C6EE-8195-F7EFC75F152A}</t>
  </si>
  <si>
    <t>{3DE24463-9BB3-CE25-B2A1-92638BA89495}</t>
  </si>
  <si>
    <t>{AC1D9DBE-4254-6D36-A257-672D0B123508}</t>
  </si>
  <si>
    <t>{F81423D6-09BE-784C-8C29-5B57C33CCB7A}</t>
  </si>
  <si>
    <t>{7D96AB12-31B3-E47E-9EC8-330A3FBA3D36}</t>
  </si>
  <si>
    <t>{A844385A-32E1-C505-B5E3-137EAD495D53}</t>
  </si>
  <si>
    <t>{C5BF91F8-7BFA-CE09-9B3A-B0CC998C3309}</t>
  </si>
  <si>
    <t>{71B7B714-788E-E794-A04F-1D2B7E139F62}</t>
  </si>
  <si>
    <t>{E8DD81B6-755F-221C-ADC2-22B68AAD8995}</t>
  </si>
  <si>
    <t>{97B2F346-F0DC-346C-A174-AEA35ADCC4DA}</t>
  </si>
  <si>
    <t>{0A15D2AD-54E6-31DB-97D4-AB1B3961655C}</t>
  </si>
  <si>
    <t>{7E773126-1D1C-DD82-9BB4-0A3885EB3F13}</t>
  </si>
  <si>
    <t>{6FA8C5D5-7912-4FA9-ACA4-9222C91B2955}</t>
  </si>
  <si>
    <t>{3A4AA406-E485-3A59-A554-65006272163C}</t>
  </si>
  <si>
    <t>{4CED91B0-EA17-92BB-9365-481BACCEDAD3}</t>
  </si>
  <si>
    <t>{1151802B-D958-5CF6-A188-116D16B49A8D}</t>
  </si>
  <si>
    <t>{E4277762-1C19-6C44-AC6C-B32D09E2FC48}</t>
  </si>
  <si>
    <t>{53EE3ABA-10DA-A8CC-8394-4485D4F71349}</t>
  </si>
  <si>
    <t>{9A79AD3E-316D-F399-BFCD-77AB139694BA}</t>
  </si>
  <si>
    <t>{3757C506-DC51-52E1-BEBB-31BA127EA2C4}</t>
  </si>
  <si>
    <t>{8538775A-7D56-9AED-9DED-87DA2D31148D}</t>
  </si>
  <si>
    <t>{01AD9653-62FD-9EC7-9933-4C32C27ECC31}</t>
  </si>
  <si>
    <t>{06882829-2608-6486-AC1D-47EC7CE791D5}</t>
  </si>
  <si>
    <t>{E358E1D5-1616-C172-B54E-8B30784A85C4}</t>
  </si>
  <si>
    <t>{33CDD4BE-8DB8-B7A5-BF65-EC36440A7E15}</t>
  </si>
  <si>
    <t>{4388E8D0-EBCE-1C47-A822-50083AF742D2}</t>
  </si>
  <si>
    <t>{7E3BF160-C9C9-C581-BA25-BADCB8B1D252}</t>
  </si>
  <si>
    <t>{4484E288-6679-C689-A521-FEDD5AE7249E}</t>
  </si>
  <si>
    <t>{FD15A070-4D60-D46B-82A4-E4334C5C1DDF}</t>
  </si>
  <si>
    <t>{197E2041-AB5C-125D-A06F-9C060C71835D}</t>
  </si>
  <si>
    <t>{04813623-2CDF-3689-9A14-CE7D06F45711}</t>
  </si>
  <si>
    <t>{19BCC83E-FD9A-4417-9C52-8CB496A68F33}</t>
  </si>
  <si>
    <t>{C5D1C9AD-AB5C-103F-96B9-9CD14918E10B}</t>
  </si>
  <si>
    <t>{75803D96-9297-8FEA-911C-F33C4ADB8F83}</t>
  </si>
  <si>
    <t>{966ACA43-2D1B-A691-99D9-84BF38B02F13}</t>
  </si>
  <si>
    <t>{832E85BA-BB78-493B-ADD3-34A25D56A692}</t>
  </si>
  <si>
    <t>{A9505037-C86E-3CF2-9AB7-D83D284D176A}</t>
  </si>
  <si>
    <t>{76AC21D0-BE90-851D-BA18-747A03484893}</t>
  </si>
  <si>
    <t>{45D6BCCE-DD9B-16A6-9A87-ECA15CE52B56}</t>
  </si>
  <si>
    <t>{828D373A-B113-B6D5-88C3-15C98FE788CB}</t>
  </si>
  <si>
    <t>{9B52453D-93B6-68D3-9E8C-C53B09FB721B}</t>
  </si>
  <si>
    <t>{FBE5EA0E-F346-02C7-9C64-2DE226A6BC6D}</t>
  </si>
  <si>
    <t>{F1E62CB7-4C42-77CA-BB0B-D63363955CEC}</t>
  </si>
  <si>
    <t>{1617AE8E-DC6B-BB16-8A12-F1282C8937BE}</t>
  </si>
  <si>
    <t>{99F7879F-2D53-95B2-A538-53DACD24101E}</t>
  </si>
  <si>
    <t>{1648A911-7EB8-07F7-A71F-D291B5F50C03}</t>
  </si>
  <si>
    <t>{C9A9D91B-6A3D-E6EC-AE57-71756DCCD1C5}</t>
  </si>
  <si>
    <t>{3EBC1CC7-3E71-38CC-86A1-159F342C817C}</t>
  </si>
  <si>
    <t>{B431376E-5725-C1AF-9BAB-843885C5F254}</t>
  </si>
  <si>
    <t>{B5B73D17-31D9-84BC-AB19-CF68CD550862}</t>
  </si>
  <si>
    <t>{ADE0E5DC-375D-562D-A18A-BE586A6EA8EF}</t>
  </si>
  <si>
    <t>{DC7C5104-B834-3C1A-AA9E-443FB6B2A705}</t>
  </si>
  <si>
    <t>{DB0C46A9-3E2C-EC9B-9316-56273FDE28DB}</t>
  </si>
  <si>
    <t>{E841A8E3-19B7-88F9-A873-C7584296C09B}</t>
  </si>
  <si>
    <t>{90C97D09-A3A4-C65C-8585-9DEA4979A45C}</t>
  </si>
  <si>
    <t>{2E487A16-68A5-B9CD-97EB-9C07A4389858}</t>
  </si>
  <si>
    <t>{107BB241-C659-2795-AB48-B9C6CC7382A6}</t>
  </si>
  <si>
    <t>{B2D609B2-2852-05CB-9D3C-E87130D9548E}</t>
  </si>
  <si>
    <t>{9E475593-CC4F-4599-AA66-1E2D2B1DE41B}</t>
  </si>
  <si>
    <t>{F53E891B-5ED3-BD27-AD88-1EE71BBF4665}</t>
  </si>
  <si>
    <t>{517E8B54-1BCB-539D-8542-CF166C8F2EC2}</t>
  </si>
  <si>
    <t>{1E963F76-5EAA-1925-AB44-34B1891D934C}</t>
  </si>
  <si>
    <t>{9A578998-A620-A4D5-AF2F-31F2D12B771D}</t>
  </si>
  <si>
    <t>{52416E05-7CCD-3908-AC84-AB10DE38AF5B}</t>
  </si>
  <si>
    <t>{AF15B3C4-0073-8DA5-8E33-8715DE151021}</t>
  </si>
  <si>
    <t>{01735B1D-CCA0-8504-83AB-A9295D539EC5}</t>
  </si>
  <si>
    <t>{B3FA3C0A-4D26-233F-86A0-E58599923E51}</t>
  </si>
  <si>
    <t>{526E39C3-B176-4D6E-A4DF-61512CA3C4FD}</t>
  </si>
  <si>
    <t>{1A4D4890-A35E-B8C9-99EA-C1A5541535D2}</t>
  </si>
  <si>
    <t>{88594D9A-7073-887A-9373-38BA9C7A6528}</t>
  </si>
  <si>
    <t>{E8423CD9-7462-9297-AC27-5BB9449249E7}</t>
  </si>
  <si>
    <t>{D797DA86-3CDB-B95B-A499-41BAD51EB569}</t>
  </si>
  <si>
    <t>{922A3BE8-0571-E3EC-B58A-CBE6BC8D9EC5}</t>
  </si>
  <si>
    <t>{846C250A-4AE3-1466-8B89-D18447A3E835}</t>
  </si>
  <si>
    <t>{3A2C9A14-79D2-11FD-A566-549DD11B88C0}</t>
  </si>
  <si>
    <t>{E2EB613C-DEEE-CCCE-8D94-3A5B087B62AF}</t>
  </si>
  <si>
    <t>{268A8C9D-16C8-3D1E-A1E1-58D617704A1B}</t>
  </si>
  <si>
    <t>{358AD36F-5C21-27D8-BD0E-A3666BCB471C}</t>
  </si>
  <si>
    <t>{899A56BA-1E98-8E63-8D7C-FD23620E1AEB}</t>
  </si>
  <si>
    <t>{915BCDB7-B8CE-58C7-AF0C-5D1696C9CAA0}</t>
  </si>
  <si>
    <t>{B88D4BAE-C665-684E-BE4E-877755DB3B93}</t>
  </si>
  <si>
    <t>{6AB37698-851B-A3E1-97C3-8F80EBD742BD}</t>
  </si>
  <si>
    <t>{E59A71BD-6173-FDD6-A77A-4948E56AD158}</t>
  </si>
  <si>
    <t>{C5D62037-C75B-5B67-BAB5-9BF8AE28EE8A}</t>
  </si>
  <si>
    <t>{6625583C-3437-928C-9C54-68B885C1606D}</t>
  </si>
  <si>
    <t>{2517FEC6-E4B4-A67F-BAF7-95B2E5E31739}</t>
  </si>
  <si>
    <t>{6D4E083D-63A4-7B67-A24F-272D5A41EB17}</t>
  </si>
  <si>
    <t>{9D7B589A-1E97-D67D-BDCC-E2132379DF1F}</t>
  </si>
  <si>
    <t>{215EC316-523D-CCC9-9B51-DAAAA92EC88A}</t>
  </si>
  <si>
    <t>{74775DD8-8A29-3185-877A-C52C6AF09970}</t>
  </si>
  <si>
    <t>{E387ED19-2409-E9E7-ACEB-A793B4AE4919}</t>
  </si>
  <si>
    <t>{EB3D56D3-8B9E-E919-AA44-634511BB8B7E}</t>
  </si>
  <si>
    <t>{E82B9B6C-2D6A-1615-9A34-EE4CBFF674D9}</t>
  </si>
  <si>
    <t>{58F293DE-573C-4431-8B5D-2EA04A0EE771}</t>
  </si>
  <si>
    <t>{85623152-8395-6785-996E-D8C90F77CB5D}</t>
  </si>
  <si>
    <t>{DD0A491E-2044-743C-9F0A-1DA16A0EF3A8}</t>
  </si>
  <si>
    <t>{DD8CD22E-98DC-4F6D-BBDF-A57EC856649A}</t>
  </si>
  <si>
    <t>{C198BDB8-4A0C-CD52-898F-836B950EF24B}</t>
  </si>
  <si>
    <t>{34C0D216-9265-D422-96BA-9A9F4DB891D4}</t>
  </si>
  <si>
    <t>{55E2233F-FBB7-86D5-BD20-C2343E44379C}</t>
  </si>
  <si>
    <t>{CE80754D-C383-89C5-AC62-FD61B411978E}</t>
  </si>
  <si>
    <t>{CE4ABD97-7599-D11A-AF11-204E6AE1C7D1}</t>
  </si>
  <si>
    <t>{D0D1D127-6E7A-62BC-93EC-10167E83AABC}</t>
  </si>
  <si>
    <t>{61E5C235-FCD7-1115-9495-A1EF7D79265B}</t>
  </si>
  <si>
    <t>{CC2767D8-AB70-B23B-AEBB-F7E4A3541EC4}</t>
  </si>
  <si>
    <t>{6117944A-C6D4-6A48-8EF1-C75A9BE36840}</t>
  </si>
  <si>
    <t>{A9864DA4-DBB6-DE75-B2F6-163D93C7F8D8}</t>
  </si>
  <si>
    <t>{1204672D-35B5-23DA-9479-B8C42791C2D4}</t>
  </si>
  <si>
    <t>{D852C7CF-3382-FBAF-92ED-92278411BA5C}</t>
  </si>
  <si>
    <t>{88FF60E2-5EDC-7C1D-9731-988E46C7B56A}</t>
  </si>
  <si>
    <t>{8EBE179D-0636-6B2C-A1D6-BE04AA749955}</t>
  </si>
  <si>
    <t>{373DC2EB-955F-AC26-9C9C-DAC04CB94827}</t>
  </si>
  <si>
    <t>{001F8433-78E8-4422-B505-CF0A5847B927}</t>
  </si>
  <si>
    <t>{44F3027D-2D82-0658-A8C1-93DB5CACCE5D}</t>
  </si>
  <si>
    <t>{719940E4-DFEC-D8D3-B19E-197CB4AB6D05}</t>
  </si>
  <si>
    <t>{F28323AD-3BA7-BDE8-9D20-26F5CBD47B44}</t>
  </si>
  <si>
    <t>{34719FF3-7D75-7CA3-B9E5-AE9D10E6EB34}</t>
  </si>
  <si>
    <t>{951289ED-13F5-183A-A2BE-A760DD83931C}</t>
  </si>
  <si>
    <t>{7F08C6A6-68D7-65A6-923D-F594A15B76F7}</t>
  </si>
  <si>
    <t>{41E46954-E8BC-4751-A8F2-8B52C6EE6A2B}</t>
  </si>
  <si>
    <t>{7675283F-1246-B532-9EBC-30B2B91E5393}</t>
  </si>
  <si>
    <t>{6A4CE742-3F25-A182-941D-D61DD96A3495}</t>
  </si>
  <si>
    <t>{8B1ABAC4-AEF7-D188-84A5-835C9F74C34B}</t>
  </si>
  <si>
    <t>{356076ED-EC7F-5930-9A34-1BC74A0B25CD}</t>
  </si>
  <si>
    <t>{C41CFEC8-644D-0DCF-B55A-439666B11C44}</t>
  </si>
  <si>
    <t>{D5923A8B-7302-B37F-BFAA-3ED34F3481E8}</t>
  </si>
  <si>
    <t>{A4A01B5E-956D-6D59-96E3-B3C5621764D2}</t>
  </si>
  <si>
    <t>{AD07686C-17FF-E295-96B5-A4753A199B39}</t>
  </si>
  <si>
    <t>{3F3834CC-668A-456B-BCC1-172BE6CB1B38}</t>
  </si>
  <si>
    <t>{C4F363B8-0D9C-4BE4-94A7-A1D121EE98F6}</t>
  </si>
  <si>
    <t>{D9E8BB56-3AF8-D948-A918-84ED372348AA}</t>
  </si>
  <si>
    <t>{A248CAEE-42EE-A442-A2B3-9E9C3E67771E}</t>
  </si>
  <si>
    <t>{D537DAAF-866B-8EAC-91E5-AD1B5785E629}</t>
  </si>
  <si>
    <t>{2B914DEB-F471-0CB9-A202-129AE02274F4}</t>
  </si>
  <si>
    <t>{B345E8DA-16BE-22A3-929A-A27F64C123B5}</t>
  </si>
  <si>
    <t>{36B5A194-3AE6-C38F-9C6D-60B51022B797}</t>
  </si>
  <si>
    <t>{D4B08B63-BDA8-C598-8E0C-128361D427A2}</t>
  </si>
  <si>
    <t>{36D85A4E-3B93-2CF7-9528-BC13C3A8662D}</t>
  </si>
  <si>
    <t>{8BDB0580-D05A-BCD2-9C62-238B92214923}</t>
  </si>
  <si>
    <t>{5F5D7D3E-49AB-6A54-A177-5BF65BECB4DA}</t>
  </si>
  <si>
    <t>{EEDC9973-B329-2B94-9DEB-29AB5CBCAB7D}</t>
  </si>
  <si>
    <t>{D6494D97-9963-B3CA-B29E-71A41021F513}</t>
  </si>
  <si>
    <t>{61167E92-693A-4611-88F0-4737C3E993D3}</t>
  </si>
  <si>
    <t>{0DF11FAC-8E1D-899E-ADC1-616E23A87CE8}</t>
  </si>
  <si>
    <t>{179BF60F-57C0-629C-ADB2-C2634A0D648A}</t>
  </si>
  <si>
    <t>{1AB727B3-4EE1-D224-9763-6E6CC8A96EC1}</t>
  </si>
  <si>
    <t>{54D35611-A13F-C15C-B476-0C84F73C42C6}</t>
  </si>
  <si>
    <t>{40B0971F-FB4D-217F-A389-9FF14456F1C1}</t>
  </si>
  <si>
    <t>{4BFEC1E8-AABC-B7A4-AE5F-2BDB2BC860E9}</t>
  </si>
  <si>
    <t>{D34FC6D4-1A4A-79F4-A587-665EEB14855A}</t>
  </si>
  <si>
    <t>{43439BEB-978A-6AA7-81B3-54901DE8232A}</t>
  </si>
  <si>
    <t>{179AF566-AE2A-4FD6-A192-E8BAE1154073}</t>
  </si>
  <si>
    <t>{8DE5E95D-ACDD-0CBA-A0D4-08F5E00DA09B}</t>
  </si>
  <si>
    <t>{31E46AD9-1C42-976A-AB1B-8868897F669D}</t>
  </si>
  <si>
    <t>{5E473E43-3CFA-E401-AFD7-5C4D173C59A2}</t>
  </si>
  <si>
    <t>{74804992-79B5-D6C4-9818-6AACF8A64BEF}</t>
  </si>
  <si>
    <t>{EB7E8E1E-6D34-52CE-8320-96BDA7BA3380}</t>
  </si>
  <si>
    <t>{24A3D5C3-46E7-4D57-9BDE-C4AA92DC14AB}</t>
  </si>
  <si>
    <t>{78DE3EF6-71BF-8C67-9DD3-F79A14DBA37A}</t>
  </si>
  <si>
    <t>{659162B1-891C-0448-A8CF-F7B689571326}</t>
  </si>
  <si>
    <t>{579B733C-CCC0-A7F1-B654-C62761D2FAC6}</t>
  </si>
  <si>
    <t>{9B8D3590-9769-6CCA-B311-3915154A7D84}</t>
  </si>
  <si>
    <t>{AD188D16-74AA-16CD-ADB6-3498E3135096}</t>
  </si>
  <si>
    <t>{AE8E15CD-16BE-B19D-914F-9A3D55A6A37C}</t>
  </si>
  <si>
    <t>{14B9C111-9794-B0E6-93B4-21C2539A8B90}</t>
  </si>
  <si>
    <t>{7E4B5914-52CE-EB36-A9B1-68BAA2ACFBB8}</t>
  </si>
  <si>
    <t>{4AB683F0-A4E1-2888-9EF5-5321DD8DE60D}</t>
  </si>
  <si>
    <t>{D5A964ED-19A9-5A03-A123-D63B44CD5098}</t>
  </si>
  <si>
    <t>{9AE6CF24-CEA8-66E0-ABDA-C715403C1E91}</t>
  </si>
  <si>
    <t>{E60B9AAD-6190-4167-ACBB-39C45E5C0641}</t>
  </si>
  <si>
    <t>{56ABC9B2-4B10-CE81-BF86-D2B3CCDC2BAF}</t>
  </si>
  <si>
    <t>{17773179-BBC8-D377-B1DD-B5D9167D42F6}</t>
  </si>
  <si>
    <t>{A53DB51C-3D7A-8471-AD5E-A76FA7C15D6C}</t>
  </si>
  <si>
    <t>{7B5E5AA4-3D97-8696-929C-AD8EDD76451B}</t>
  </si>
  <si>
    <t>{E8BDD568-09FC-EC11-8967-8B6E253D0C1C}</t>
  </si>
  <si>
    <t>{66D85A62-1C3D-7BF9-A26E-3537DA9866A6}</t>
  </si>
  <si>
    <t>{54808FE9-D3EA-3A87-A824-A1F37A5669F3}</t>
  </si>
  <si>
    <t>{1C466706-AAD3-DAD4-B756-B2F96019D829}</t>
  </si>
  <si>
    <t>{2DD9D7E3-ED97-8227-9CA7-5D52E970A953}</t>
  </si>
  <si>
    <t>{C3DCC3B6-2BC8-1579-B4B8-5726922BCFA9}</t>
  </si>
  <si>
    <t>{88ED30A9-AE37-5724-9B47-B5AEC7CD3053}</t>
  </si>
  <si>
    <t>{BBCFD2D5-C554-3E2E-BDE7-6903D5259E89}</t>
  </si>
  <si>
    <t>{D812BE62-29EE-BEB3-8847-4A5D38B31255}</t>
  </si>
  <si>
    <t>{4B74B987-E9A8-AC18-97F8-2BC54C387BED}</t>
  </si>
  <si>
    <t>{5287B65E-9222-FC47-B7CA-F2827F55B28C}</t>
  </si>
  <si>
    <t>{87ECAB11-AE0A-9379-955E-B2BE3CAAA93B}</t>
  </si>
  <si>
    <t>{38757BC5-7BF4-54D6-AC36-4182D2E84620}</t>
  </si>
  <si>
    <t>{C19EFCA5-57AD-45A5-8A1F-8124E9BE6C75}</t>
  </si>
  <si>
    <t>{AF2C23E8-CBC9-2AE1-9BAC-599EA2CE0172}</t>
  </si>
  <si>
    <t>{5EADD2A8-37E6-E7C2-BC9E-BC2987A9E82F}</t>
  </si>
  <si>
    <t>{1CD31E1C-F5C6-829E-9974-71ED062E36A6}</t>
  </si>
  <si>
    <t>{546D9E4E-83F8-DD41-8E0E-891379BE915E}</t>
  </si>
  <si>
    <t>{92DC7576-3C3D-CE22-99DE-DAC340391B21}</t>
  </si>
  <si>
    <t>{340276BB-7E17-4B38-A5A5-4935D5328A56}</t>
  </si>
  <si>
    <t>{856C8848-B545-36CD-AF12-CA639546D316}</t>
  </si>
  <si>
    <t>{03CEAD44-5D78-75EA-94C5-32A3EC37087A}</t>
  </si>
  <si>
    <t>{19B8ACD8-B440-EBD7-9060-75205896D1AA}</t>
  </si>
  <si>
    <t>{26E8683B-646D-9EAC-8E93-87D1152350DE}</t>
  </si>
  <si>
    <t>{8312E668-9C72-5383-BE1D-3E2F9E7E4A31}</t>
  </si>
  <si>
    <t>{BFB41BA6-D73D-1CA3-8A63-7DF36239A4D8}</t>
  </si>
  <si>
    <t>{26AEAA3E-822F-9124-9E50-39A5CB0363ED}</t>
  </si>
  <si>
    <t>{2473C808-09F9-F321-A968-584D389D69AA}</t>
  </si>
  <si>
    <t>{26C23B6D-B97C-07CE-A66A-CBE514887E26}</t>
  </si>
  <si>
    <t>{885BD675-1F28-A469-81D7-6AE4CA949488}</t>
  </si>
  <si>
    <t>{B7A1AD69-77AC-CCE7-B790-1853BA52B10C}</t>
  </si>
  <si>
    <t>{3F917741-5DCB-5692-A514-C9495D72A7B8}</t>
  </si>
  <si>
    <t>{4D9D5656-0E24-34A1-A615-73E2E3A46DD5}</t>
  </si>
  <si>
    <t>{5E77FEB0-F647-4B2D-9833-E9841679C78B}</t>
  </si>
  <si>
    <t>{EDCD7788-93F6-7141-982E-212813A2CAD4}</t>
  </si>
  <si>
    <t>{584293F6-50C2-A922-A198-EDE757DE4928}</t>
  </si>
  <si>
    <t>{EA855633-7988-D809-9F10-44285DB1295E}</t>
  </si>
  <si>
    <t>{41468557-9CAC-D3E1-8167-1AC554D74EC1}</t>
  </si>
  <si>
    <t>{A816269B-E6FD-AC20-A22D-4326D7F39E87}</t>
  </si>
  <si>
    <t>{8C971C17-011D-1BB0-9DE3-A34452B61DCA}</t>
  </si>
  <si>
    <t>{4B973BE4-3B9A-14D8-A27A-3F7613BE80A2}</t>
  </si>
  <si>
    <t>{41987A6A-D247-79C2-BA62-DCB685AEEA58}</t>
  </si>
  <si>
    <t>{E86ABB83-7EB3-5186-A46A-8E4C254630E4}</t>
  </si>
  <si>
    <t>{CE8EE395-628E-6E5C-9B26-0A41411527BE}</t>
  </si>
  <si>
    <t>{12B5F79A-147A-B75D-BC33-54EC53BDB3B1}</t>
  </si>
  <si>
    <t>{5C9DBCDA-D527-20A2-9544-5148A80EE922}</t>
  </si>
  <si>
    <t>{DCC9366E-3F25-8C72-AF18-D49BCE7A8D3B}</t>
  </si>
  <si>
    <t>{2D19387E-7145-C2F7-9A2F-03EE22DE74E5}</t>
  </si>
  <si>
    <t>{7CED9934-2407-E349-B14B-838BFDBEB298}</t>
  </si>
  <si>
    <t>{65267CB7-872B-B690-AFFD-578ACFC92B4D}</t>
  </si>
  <si>
    <t>{4554863E-1654-30F5-9404-6412E3BF963C}</t>
  </si>
  <si>
    <t>{8928CBC5-3E21-34A1-B901-9E4DE522157E}</t>
  </si>
  <si>
    <t>{7C4221A3-5A51-97CA-BCA4-DB5313A16C3B}</t>
  </si>
  <si>
    <t>{9B537AFE-D876-6C8C-AB8D-1E7CC81C92AB}</t>
  </si>
  <si>
    <t>{54EABCD3-3431-6BFD-A15F-1DA282D67AE8}</t>
  </si>
  <si>
    <t>{F1D9CC88-AA41-9667-A9B9-DB4BACDDE94A}</t>
  </si>
  <si>
    <t>{01A28D15-C858-C2C3-A26B-5D529494D3A8}</t>
  </si>
  <si>
    <t>{DD12E6A4-E8E6-0377-B7E6-580EC5C94C5C}</t>
  </si>
  <si>
    <t>{D6ABC97C-79DA-1E8C-961A-D1798B1D0A8E}</t>
  </si>
  <si>
    <t>{862E2BA7-D6A7-E82D-AA59-B9EA5613F258}</t>
  </si>
  <si>
    <t>{293CC16C-7C1C-8561-8182-E97A9E8825D0}</t>
  </si>
  <si>
    <t>{3D65BFB5-A7AA-A98F-9535-4432A4FE4A5F}</t>
  </si>
  <si>
    <t>{0E78CAF9-E532-4993-9515-BD79013767DF}</t>
  </si>
  <si>
    <t>{2817E732-A133-5AE2-9CC0-4A39F2B15DA8}</t>
  </si>
  <si>
    <t>{C8C3FA97-477E-BF75-97F7-AFBA056D13D2}</t>
  </si>
  <si>
    <t>{8A5AE742-2595-4E87-935C-D12585AD7C95}</t>
  </si>
  <si>
    <t>{BA60A36A-9747-0C4E-9C7E-C482E0427E1A}</t>
  </si>
  <si>
    <t>{B7831239-3914-BBB4-BE1E-6C3882E9ED5A}</t>
  </si>
  <si>
    <t>{1A8408B7-49AD-6221-A7CC-7E33E635CDAD}</t>
  </si>
  <si>
    <t>{F3E48C3C-42C5-E4AC-924A-11A85AC6E32C}</t>
  </si>
  <si>
    <t>{0C6361B1-7108-3661-8C37-F5C24A6D53EF}</t>
  </si>
  <si>
    <t>{73A2898D-621A-2D95-8234-21C8138AC14E}</t>
  </si>
  <si>
    <t>{D351EDBB-728A-9C52-9FE1-78C3320D4334}</t>
  </si>
  <si>
    <t>{89117E82-1C29-99B1-B21F-D1DC1268ACF6}</t>
  </si>
  <si>
    <t>{D282F4FA-8188-E918-A54E-4E4A1F6AE2AE}</t>
  </si>
  <si>
    <t>{4A547F5D-5856-8E74-9621-861888A5D876}</t>
  </si>
  <si>
    <t>{4E39B7A3-D134-5E09-9165-9B8CE8C78494}</t>
  </si>
  <si>
    <t>{1BC1C044-87C4-4EE3-A3BB-54B0BB83A913}</t>
  </si>
  <si>
    <t>{4DBB7C29-C7B4-2357-97A6-A3DC4F794D38}</t>
  </si>
  <si>
    <t>{20A9B38A-EDC7-EF61-8BF5-8D18E04844FF}</t>
  </si>
  <si>
    <t>{313C6880-778B-9947-BB48-C97D299372BF}</t>
  </si>
  <si>
    <t>{BB247E63-C093-E423-A430-68455818EB71}</t>
  </si>
  <si>
    <t>{4C01DB3B-35BE-D51C-927D-4195EA78657C}</t>
  </si>
  <si>
    <t>{12836523-427C-515C-81A1-37A94A55D3CB}</t>
  </si>
  <si>
    <t>{A65BFD51-4490-4B1B-9E7A-3087C55E4AA5}</t>
  </si>
  <si>
    <t>{771A9AED-A8A8-8952-968B-2E79E8256022}</t>
  </si>
  <si>
    <t>{C2611123-D965-1E68-A583-E9870F69478B}</t>
  </si>
  <si>
    <t>{110E6428-4568-C156-9724-73E987CBB6D9}</t>
  </si>
  <si>
    <t>{C28569F6-4862-8556-9AFC-A1C9DC0CBF54}</t>
  </si>
  <si>
    <t>{419415E5-4EE2-3D9E-B9BD-774E6BAC2925}</t>
  </si>
  <si>
    <t>{DAEC3B1E-A4CA-C139-9208-BA92905CD664}</t>
  </si>
  <si>
    <t>{2C2EC289-E789-326E-8E8D-60CBB7CBDC39}</t>
  </si>
  <si>
    <t>{62CABB9F-63D1-4637-AEDD-5B346EABF1DD}</t>
  </si>
  <si>
    <t>{17B2DD48-8472-E2DA-8CB7-71C4D19C266A}</t>
  </si>
  <si>
    <t>{99843CDD-A6EB-1A92-86CD-A6C48B404107}</t>
  </si>
  <si>
    <t>{45C19C67-48EF-9265-87BF-EE6CEA4547DB}</t>
  </si>
  <si>
    <t>{963BE31D-B42D-7F9D-9C2D-1FB65A5CFC22}</t>
  </si>
  <si>
    <t>{F9722318-7836-9634-92A8-1CE9491766E2}</t>
  </si>
  <si>
    <t>{CC361282-DFBA-CB70-A4F2-BB3EF1256764}</t>
  </si>
  <si>
    <t>{7917B591-578A-128A-91C8-1FAE0047D6C1}</t>
  </si>
  <si>
    <t>{6FB7FF7F-5C17-318B-83AD-ED71B2FDB531}</t>
  </si>
  <si>
    <t>{F9C6B645-2A21-4A9B-8761-4ACF8409DABC}</t>
  </si>
  <si>
    <t>{94F4DE2A-4E57-14E4-BB75-EAB2D20B4AAB}</t>
  </si>
  <si>
    <t>{BBE14B47-265B-72AD-BAA8-D29118A3B808}</t>
  </si>
  <si>
    <t>{BD5EE3C6-1BBE-79FE-A29C-F65494814919}</t>
  </si>
  <si>
    <t>{06BCB8DD-8C50-EEF2-8DE1-2A46C266A3D8}</t>
  </si>
  <si>
    <t>{F1DC71A6-D691-C5DF-8A57-447D3DD3E89D}</t>
  </si>
  <si>
    <t>{1A6D305A-8352-E2DE-B57F-56231487DD82}</t>
  </si>
  <si>
    <t>{A1F1CB01-F223-3AE9-B9EA-2760D22589AC}</t>
  </si>
  <si>
    <t>{2E4717D2-8DA5-9267-9568-9B6C034BAE47}</t>
  </si>
  <si>
    <t>{E2D10827-A398-0D61-8389-B651E4AB426A}</t>
  </si>
  <si>
    <t>{767D82C9-AE9D-521E-811E-5C56F2E6485D}</t>
  </si>
  <si>
    <t>{28CE7A2F-2E44-7379-BA88-639499AA851A}</t>
  </si>
  <si>
    <t>{5565C453-4C5E-55E9-8CA6-BE3336AAEEE8}</t>
  </si>
  <si>
    <t>{78E1667C-975C-CD78-A41A-536C257677F1}</t>
  </si>
  <si>
    <t>{EE2132A4-8A1D-C14C-AC74-0549D3BDE66B}</t>
  </si>
  <si>
    <t>{25A81E33-6224-3380-B485-C8E0CB324C52}</t>
  </si>
  <si>
    <t>{8816EF21-BA2D-096B-85CC-73AA4C7372DB}</t>
  </si>
  <si>
    <t>{832BA9A6-C2CD-1606-9DFB-1991B1325952}</t>
  </si>
  <si>
    <t>{747840FC-14C4-3189-A9C2-5ECCA61EC7BC}</t>
  </si>
  <si>
    <t>{B6AC892A-ECA0-7B2D-A6C1-587469AAC144}</t>
  </si>
  <si>
    <t>{D76A686A-C833-BCEA-9EB9-DAC245B44921}</t>
  </si>
  <si>
    <t>{2362D2D4-24FC-C62A-B14B-D9EDD8EEF67C}</t>
  </si>
  <si>
    <t>{1642ABA0-4BBE-AFD4-A8E6-4A006DC8FC6E}</t>
  </si>
  <si>
    <t>{ECBCD916-9DF9-4B41-917C-F13162241F10}</t>
  </si>
  <si>
    <t>{44525E11-947C-6E88-B99D-D39A428F44A9}</t>
  </si>
  <si>
    <t>{58C3D1E6-ACD9-1EC5-8CCA-D373599C6F62}</t>
  </si>
  <si>
    <t>{B5BF85C0-23DF-2E3C-96E3-D7D4261C6554}</t>
  </si>
  <si>
    <t>{A8D82EC7-85F1-83EA-A587-B406E59E2A97}</t>
  </si>
  <si>
    <t>{ADDD8323-2E0C-2225-A449-7C1231B48383}</t>
  </si>
  <si>
    <t>{2240C6EC-6B83-CEF5-81C8-E720564C8412}</t>
  </si>
  <si>
    <t>{71C0BC5C-B936-9C94-B6B6-1768B3C9128B}</t>
  </si>
  <si>
    <t>{F83E3A7B-94B5-432A-A2D2-A104D3FAE2F8}</t>
  </si>
  <si>
    <t>{33EB3592-58B1-C4CF-80BC-B92A12711690}</t>
  </si>
  <si>
    <t>{7FD891C7-52D9-26AC-BD16-35E5BDED759C}</t>
  </si>
  <si>
    <t>{39744245-1EC1-1B0A-8671-D79C52FFE305}</t>
  </si>
  <si>
    <t>{DC813C14-D936-8AD1-B79B-B7393B587423}</t>
  </si>
  <si>
    <t>{C6AD357C-30AA-8778-AC27-A7E3D6A8DCFE}</t>
  </si>
  <si>
    <t>{638B4196-7EED-D5EA-A4A4-8BE39F8F22D1}</t>
  </si>
  <si>
    <t>{1EBB349A-0292-897D-A7F3-5A62D4AE27C1}</t>
  </si>
  <si>
    <t>{460D1392-5665-592C-A6A4-D7871EB7B308}</t>
  </si>
  <si>
    <t>{66F293C4-C7D9-493F-9A58-275C9D58E7A0}</t>
  </si>
  <si>
    <t>{DA4AC75A-B3BF-2CBD-82A0-0D29DC238AEF}</t>
  </si>
  <si>
    <t>{0196855C-A4A7-F8E1-996B-6FE748C780DF}</t>
  </si>
  <si>
    <t>{5596C103-F942-91E0-9D1C-32FD4C07CCB8}</t>
  </si>
  <si>
    <t>{23DA6E87-1D4E-FBE5-A961-5876476235A3}</t>
  </si>
  <si>
    <t>{D72433E2-4D4E-EB17-9A0B-A86894A7BEB8}</t>
  </si>
  <si>
    <t>{0014448A-16E3-7671-9C9C-262CAF693C30}</t>
  </si>
  <si>
    <t>{D8496459-C3EA-6F59-ADC3-95ACF6589333}</t>
  </si>
  <si>
    <t>{EC668897-F2D8-ACB8-8842-1B3FD414C7D9}</t>
  </si>
  <si>
    <t>{7929857D-EE7A-42E8-AAA7-6CDEB73DAE6B}</t>
  </si>
  <si>
    <t>{1B155014-2663-E400-A0A4-7DE319852CD3}</t>
  </si>
  <si>
    <t>{0008DC93-D442-A638-86EA-33732A9B2577}</t>
  </si>
  <si>
    <t>{B2751E24-A5B7-6E8A-B809-719974209D62}</t>
  </si>
  <si>
    <t>{AF3ABCED-C774-015E-A4B1-4B8D54B55AC9}</t>
  </si>
  <si>
    <t>{34B9CA1A-D529-619C-A594-6868571950C8}</t>
  </si>
  <si>
    <t>{BCD34AB2-1B56-759E-9750-DA63B9CE7386}</t>
  </si>
  <si>
    <t>{A537E41C-F8CB-206B-B998-88A4E6A6A73B}</t>
  </si>
  <si>
    <t>{6A56CA43-E62B-574B-961B-44556C3DC2F2}</t>
  </si>
  <si>
    <t>{69F2A27D-4304-DE48-A96A-049F8728C7F0}</t>
  </si>
  <si>
    <t>{FDC88FC5-8A27-CB8A-8225-AC8AB2158C6F}</t>
  </si>
  <si>
    <t>{957C4771-0915-D159-9A1D-316E6BA4E558}</t>
  </si>
  <si>
    <t>{BA9DBD8B-3B8E-25BE-B1C4-6645EFA7F5F4}</t>
  </si>
  <si>
    <t>{ABDCE74C-6E34-6BD3-B0F8-4266B99E7379}</t>
  </si>
  <si>
    <t>{C5D9A9CB-2FA6-990C-B54A-A7CA373B5203}</t>
  </si>
  <si>
    <t>{A255E732-B995-9247-9D6B-7BC9C42C86B7}</t>
  </si>
  <si>
    <t>{9FE187B9-98A1-6BB8-94DC-A36DDC13E5B1}</t>
  </si>
  <si>
    <t>{FA4B8B77-3A8A-D89A-A77C-21DDCE906246}</t>
  </si>
  <si>
    <t>{3006A9A7-EBD2-DF16-92CE-BC422663E361}</t>
  </si>
  <si>
    <t>{CBD2E660-2859-6332-9181-68C51E2D5B69}</t>
  </si>
  <si>
    <t>{096E46CA-4C8E-4948-9144-18AD367F9057}</t>
  </si>
  <si>
    <t>{565C7C2F-B525-6551-AEC9-93F5D7199555}</t>
  </si>
  <si>
    <t>{304D9F77-EEDB-BC95-A692-EBD3708C4F99}</t>
  </si>
  <si>
    <t>{E1E163E9-4543-243B-A58C-E6816C98745C}</t>
  </si>
  <si>
    <t>{07E7DAC1-261B-8E5E-A61A-982619CD16A8}</t>
  </si>
  <si>
    <t>{CFE2DB23-EDE5-D216-A7ED-B6BCD2ED1BA5}</t>
  </si>
  <si>
    <t>{6403DE17-6EAC-A4E2-AE4E-72ACB92B3913}</t>
  </si>
  <si>
    <t>{E34CC1DE-33BB-F5F8-BEE6-6419317C9839}</t>
  </si>
  <si>
    <t>{C2119229-8920-9229-9474-34A72CAC339B}</t>
  </si>
  <si>
    <t>{DBAED7CD-1D82-9325-ADC1-7B748939CDB3}</t>
  </si>
  <si>
    <t>{C7E7B59E-817B-3CDA-8FE4-689783ED75BB}</t>
  </si>
  <si>
    <t>{C88B4238-41D0-D504-9D96-D9EE42451F2C}</t>
  </si>
  <si>
    <t>{C1693C9D-B16E-9B4E-AC4D-D397589EC4A9}</t>
  </si>
  <si>
    <t>{3592E456-0A77-BEBE-BCD5-71A1D573736D}</t>
  </si>
  <si>
    <t>{2C4DE1AE-90DC-5C21-9CA4-A156E2412947}</t>
  </si>
  <si>
    <t>{CDB595A6-0135-2DB6-8B3A-492A628CEB05}</t>
  </si>
  <si>
    <t>{B54D6846-DD9D-6BFE-AE32-030C82B1A691}</t>
  </si>
  <si>
    <t>{6F884D87-A2C5-1B2F-B33A-B234C29B3D22}</t>
  </si>
  <si>
    <t>{29341BB3-CA5B-F243-B5D5-4ADAAB9E75B2}</t>
  </si>
  <si>
    <t>{6ED2A4D2-A413-14A2-81F2-A1276B9A6299}</t>
  </si>
  <si>
    <t>{9B420D4B-AB7B-4564-B312-B924712FD8E1}</t>
  </si>
  <si>
    <t>{1EF60BE9-3C45-8992-A8D5-6A1955DDCCD0}</t>
  </si>
  <si>
    <t>{42BD9324-A411-9775-BDFC-861E47761470}</t>
  </si>
  <si>
    <t>{942998F3-7EAE-8224-BE19-225CC199A308}</t>
  </si>
  <si>
    <t>{7FD9FFAE-188E-3DC8-98CA-12EC52E85D93}</t>
  </si>
  <si>
    <t>{428E9E41-DE73-7F9B-87D0-3C1634122868}</t>
  </si>
  <si>
    <t>{78DA7801-3C1A-4CA4-87DC-73E3D5B8E78F}</t>
  </si>
  <si>
    <t>{6D7B6207-8FE7-873C-A68F-BCAAB29A9032}</t>
  </si>
  <si>
    <t>{7014507D-44D8-264B-BE69-0C5525392688}</t>
  </si>
  <si>
    <t>{1A33277B-B76E-ED2A-9E4A-284C9D574EAA}</t>
  </si>
  <si>
    <t>{BA9ABB49-743A-E1E2-A2A4-F37866821DD2}</t>
  </si>
  <si>
    <t>{BCE912E1-B7FC-05BA-8655-82211C8B6825}</t>
  </si>
  <si>
    <t>{7CC20EA8-1E66-1ECC-B6DF-997EDCF513BF}</t>
  </si>
  <si>
    <t>{78E3769A-C606-E341-AEE4-3D8A627D22C7}</t>
  </si>
  <si>
    <t>{0AED6CEE-699E-953E-AD42-249DDAC67976}</t>
  </si>
  <si>
    <t>{9173A7CD-26B0-FADF-9E7A-60CEC27EDDD3}</t>
  </si>
  <si>
    <t>{97332A41-9829-E75C-9D2D-C73895395448}</t>
  </si>
  <si>
    <t>{6ACDBAAE-1B6C-61DC-A80C-6C1191A5C0AD}</t>
  </si>
  <si>
    <t>{67D57B01-FE39-4989-BAB7-E6734173175C}</t>
  </si>
  <si>
    <t>{19281380-CB31-787A-90EE-689503532D6B}</t>
  </si>
  <si>
    <t>{BD379454-C022-D0E9-A643-A79232E7D814}</t>
  </si>
  <si>
    <t>{D1B4D596-897F-660E-9A64-A6A04BCD2A5F}</t>
  </si>
  <si>
    <t>{D06ED88E-5218-EDD2-9704-5BE8ABA9EA85}</t>
  </si>
  <si>
    <t>{16D86436-987D-7DAC-9AB2-8A94AD492ABD}</t>
  </si>
  <si>
    <t>{F2CF7BC4-B751-C886-A04F-28ABC11D9123}</t>
  </si>
  <si>
    <t>{EDC6D573-3C50-D3A7-B53B-297760E841CB}</t>
  </si>
  <si>
    <t>{568CA369-542D-A249-9538-622EE7591001}</t>
  </si>
  <si>
    <t>{A8B39BB1-8B59-EA64-8DE5-C6BBB410D3DA}</t>
  </si>
  <si>
    <t>{42EAA2A1-5CB4-B030-8A13-4B7653BE9C73}</t>
  </si>
  <si>
    <t>{8DE3CA43-07DD-D7E6-9842-B676FFF43311}</t>
  </si>
  <si>
    <t>{E94DCBB0-0567-56AE-9434-1AE527727ABD}</t>
  </si>
  <si>
    <t>{C0A9A83E-B502-EE92-A977-3CFB45E866B2}</t>
  </si>
  <si>
    <t>{9EB945E9-926C-A7D8-A5BD-01C1B7D8DC25}</t>
  </si>
  <si>
    <t>{B32B86E8-0828-64AB-A4B8-6C9DF911C111}</t>
  </si>
  <si>
    <t>{98915273-65D7-0923-B316-546B592428CD}</t>
  </si>
  <si>
    <t>{8BABAA92-2567-7B66-8D59-BC7341A2A663}</t>
  </si>
  <si>
    <t>{191A469E-954A-9E9F-9141-68DB2E7A611A}</t>
  </si>
  <si>
    <t>{8D7E3881-4111-68F7-A98D-4DDD6E1F3AEB}</t>
  </si>
  <si>
    <t>{45884592-749B-BC95-A3B1-41837D300920}</t>
  </si>
  <si>
    <t>{DCC973E9-AD7A-70A1-9B8A-5513A77CA2DE}</t>
  </si>
  <si>
    <t>{801FA5A1-475D-8665-ADAA-519679873842}</t>
  </si>
  <si>
    <t>{CCEDBF0E-AFC7-E5C8-97A2-38565E1E5081}</t>
  </si>
  <si>
    <t>{1E04972D-4295-6025-A442-DE5A85B52EB4}</t>
  </si>
  <si>
    <t>{A2123125-7B5A-FC82-922A-28DB89397915}</t>
  </si>
  <si>
    <t>{24A8622D-A8A6-8D28-9BDB-FBF2C61C33BB}</t>
  </si>
  <si>
    <t>{B1782C61-4539-E921-8E36-5BE7AA1042D0}</t>
  </si>
  <si>
    <t>{E4224715-BEB5-23A4-96AA-1DC280C3889B}</t>
  </si>
  <si>
    <t>{2C65C535-61D8-F0E9-8119-16CCD5E7FC25}</t>
  </si>
  <si>
    <t>{B4C48B18-A834-74FA-89E4-480D061B7387}</t>
  </si>
  <si>
    <t>{391D6FB7-126A-651F-AD09-8AAF6FF2EE19}</t>
  </si>
  <si>
    <t>{C7D35469-D929-C641-B9EA-DFEA7D4A35C4}</t>
  </si>
  <si>
    <t>{2BC44E49-8C23-7BD7-A858-1CD59C954BE0}</t>
  </si>
  <si>
    <t>{7283046E-77E8-6BDA-99D3-26BA29940596}</t>
  </si>
  <si>
    <t>{36CE98F1-1547-7874-B63B-D29190E5570D}</t>
  </si>
  <si>
    <t>{C737CF3A-B4B3-88EC-8C02-43A25D4B264F}</t>
  </si>
  <si>
    <t>{AE5E9E32-DF1B-8F4B-99E7-4D27BE465685}</t>
  </si>
  <si>
    <t>{3BE5EA21-D4E1-62B9-A99A-97164E85CCF6}</t>
  </si>
  <si>
    <t>{C99A9720-3FD3-F47F-B7BD-63AA4BCA7CBB}</t>
  </si>
  <si>
    <t>{D41F9867-4C93-3B96-91E1-672B31B54B0D}</t>
  </si>
  <si>
    <t>{C8E5D41E-69C1-1B45-93D4-88816BD72DE4}</t>
  </si>
  <si>
    <t>{03DA3E40-012E-58A6-9948-C81357F0D799}</t>
  </si>
  <si>
    <t>{E0828B33-913A-F7F1-B19E-FEEC62A16C44}</t>
  </si>
  <si>
    <t>{C46D4C04-93DD-88B5-9338-7B1EA67BB6A7}</t>
  </si>
  <si>
    <t>{399DF904-D222-BDBB-A165-5E52CCB2317B}</t>
  </si>
  <si>
    <t>{7ADB59A9-3182-F690-A820-E8CF2BFC2829}</t>
  </si>
  <si>
    <t>{03E7511D-FCCE-265B-95E9-0BA13CDB81CB}</t>
  </si>
  <si>
    <t>{3F62C569-A378-2146-A582-9D0C6D1F2FA9}</t>
  </si>
  <si>
    <t>{7D0BAAC4-AD5E-EB58-9499-731D1A49F8DB}</t>
  </si>
  <si>
    <t>{2865C478-5B04-5ADB-AEB1-9FDA9018EE89}</t>
  </si>
  <si>
    <t>{BD2E388C-2826-43F7-9188-E8BB7B2EE9CD}</t>
  </si>
  <si>
    <t>{A8F9AB2A-6158-B9C5-B8C2-52AB172CCBEE}</t>
  </si>
  <si>
    <t>{36853179-A149-817C-B02C-B0E1B3B18AF6}</t>
  </si>
  <si>
    <t>{D4839DA3-35AA-AE36-B628-E895F89DF92B}</t>
  </si>
  <si>
    <t>{1C72E6DF-7B2B-E82A-B577-FEE024541E98}</t>
  </si>
  <si>
    <t>{2E34EE57-DD6D-5162-ABD9-B7FAA5A2BC75}</t>
  </si>
  <si>
    <t>{953A9C13-DAE1-BD26-95EE-17EDE53AD9EA}</t>
  </si>
  <si>
    <t>{AC43D44A-BD96-F39D-AD68-E3F0539C4820}</t>
  </si>
  <si>
    <t>{E2E18937-F4ED-15C3-93C5-3E4C49890E3E}</t>
  </si>
  <si>
    <t>{B1E391D1-0AA8-E90D-A0C8-BEEA35A2E15E}</t>
  </si>
  <si>
    <t>{77EAEE81-3B55-6356-A321-882283A5D3A9}</t>
  </si>
  <si>
    <t>{8187685E-F5B7-57E5-967E-7F1B9025DA56}</t>
  </si>
  <si>
    <t>{6A7A0263-B47C-BA02-A863-78C1D8B1AA8E}</t>
  </si>
  <si>
    <t>{615490D7-D527-81A7-859E-6889B72A586A}</t>
  </si>
  <si>
    <t>{EEC516E3-C378-801C-A9B2-337E9B12A923}</t>
  </si>
  <si>
    <t>{737E6ACE-EB1D-AB69-A06C-BDB7C016A0DF}</t>
  </si>
  <si>
    <t>{682F6183-9BA9-E7C8-B76F-EC7DD2DA23A9}</t>
  </si>
  <si>
    <t>{2C590C49-6EDC-286F-AB3B-A4D92D2C05D9}</t>
  </si>
  <si>
    <t>{0BBC2449-8157-3459-9892-E8041E6E4A76}</t>
  </si>
  <si>
    <t>{8209BAAA-81A9-1EDC-9A32-8D24F381BAAA}</t>
  </si>
  <si>
    <t>{FBD0A587-B894-9B14-BEBB-795357F4569E}</t>
  </si>
  <si>
    <t>{E5D2C827-96C7-B026-A2A1-91CA8688E489}</t>
  </si>
  <si>
    <t>{9CBE1884-76D4-612B-80D2-C6A1FDCD8885}</t>
  </si>
  <si>
    <t>{9C2778E4-C47A-625E-96DD-0F21196507B8}</t>
  </si>
  <si>
    <t>{23ABCF71-0D4B-C8D6-AF67-2151461F465D}</t>
  </si>
  <si>
    <t>{BB1CE153-7DE7-57DA-890C-2F6AD16C288C}</t>
  </si>
  <si>
    <t>{C3DBE1A3-922D-1575-9171-CE87562D926C}</t>
  </si>
  <si>
    <t>{B5D88598-C781-C5EE-9262-23CD22C39928}</t>
  </si>
  <si>
    <t>{DF93C05D-88A0-7C4E-9862-F377912CE1D7}</t>
  </si>
  <si>
    <t>{ADCB77E9-145C-EEAD-A231-40AB2ECA9EC1}</t>
  </si>
  <si>
    <t>{8D2490A6-E525-3165-AA6E-E1752A6E770F}</t>
  </si>
  <si>
    <t>{EA2C1DAA-88BC-287C-BEBC-D92A2DA96EBA}</t>
  </si>
  <si>
    <t>{21A5A61E-3AC2-982C-AABB-EDC5562A682A}</t>
  </si>
  <si>
    <t>{AD3D6C0D-68E6-958E-AB3B-139C50924A58}</t>
  </si>
  <si>
    <t>{DC7835AD-7EDA-E5CA-ADBC-3CAB68A2087C}</t>
  </si>
  <si>
    <t>{3B14D537-E83D-8A19-ACEF-31280BF977AE}</t>
  </si>
  <si>
    <t>{F6B262B5-14A2-5B82-8675-024B96399B39}</t>
  </si>
  <si>
    <t>{B923BE7D-5CC6-3C6E-B61D-872E74E34922}</t>
  </si>
  <si>
    <t>{B2D7A089-3E5C-11B7-A859-92EA22E555A4}</t>
  </si>
  <si>
    <t>{8A9F2A12-F7E4-DDB4-BBE9-39C5DCC3C4E6}</t>
  </si>
  <si>
    <t>{62FB135E-233E-778D-898D-31EA412A8A11}</t>
  </si>
  <si>
    <t>{C3AC6E59-0EDB-C35C-91C7-8C618ABC7B4E}</t>
  </si>
  <si>
    <t>{3A62F159-267B-C439-9C55-2261462A7DA5}</t>
  </si>
  <si>
    <t>{D6ADBD68-B5C0-406C-9ACA-C424A115656E}</t>
  </si>
  <si>
    <t>{615F9ACD-6978-3A0E-B6E5-89B2562B45B4}</t>
  </si>
  <si>
    <t>{F8D87C92-6F26-7948-9C57-455394F0E3AC}</t>
  </si>
  <si>
    <t>{380837FD-3468-FF32-B9A1-CB10C5524371}</t>
  </si>
  <si>
    <t>{5E6FBE2A-32E1-A224-9A83-112277C1493A}</t>
  </si>
  <si>
    <t>{E5BE0830-C77F-6617-ABBC-0BA1D70EBB21}</t>
  </si>
  <si>
    <t>{4B97D846-7095-1F33-A8BF-8ED580BC9C5D}</t>
  </si>
  <si>
    <t>{CBB94397-7802-A3C2-9F5C-8ED8CE79D307}</t>
  </si>
  <si>
    <t>{D3B42D49-5D57-14DA-9B22-E0C121065258}</t>
  </si>
  <si>
    <t>{0E4A4B77-7B34-1995-99C3-97C8D2E4ED58}</t>
  </si>
  <si>
    <t>{8AEAA267-3E5A-B54C-860E-7A187EE29B50}</t>
  </si>
  <si>
    <t>{E3864524-F459-DDD7-9D66-7BC844933E68}</t>
  </si>
  <si>
    <t>{759CD9C5-37E3-66AD-BD99-7110BDA5ADA8}</t>
  </si>
  <si>
    <t>{BCD074B2-46A6-44BA-A149-5D1958C9EB5A}</t>
  </si>
  <si>
    <t>{E7E0D9D5-9C45-6B44-B426-17FB5192CC95}</t>
  </si>
  <si>
    <t>{907D2C85-A66E-9073-95BF-82E033BC4783}</t>
  </si>
  <si>
    <t>{242804CC-B1B4-C871-AFD7-931E5CDC4D5A}</t>
  </si>
  <si>
    <t>{E08273C2-48D5-0665-A01E-3D8139A19526}</t>
  </si>
  <si>
    <t>{60797ECE-B874-0169-8314-468E15BA432C}</t>
  </si>
  <si>
    <t>{E171DADB-8F30-CAA5-9578-A3318DC92A78}</t>
  </si>
  <si>
    <t>{DF378B20-E8BA-3951-A3FD-56AEDE7D214F}</t>
  </si>
  <si>
    <t>{B76E67D6-81B2-3186-A833-362275792ABC}</t>
  </si>
  <si>
    <t>{E6966125-94D9-A68C-A3D9-17B3CC5B0CE7}</t>
  </si>
  <si>
    <t>{B78E7D15-8FBF-8C5D-BE81-FC9953D6BA27}</t>
  </si>
  <si>
    <t>{A8E962E0-DFF5-9A30-87EA-BCEE53983876}</t>
  </si>
  <si>
    <t>{244632CD-E05C-E34D-9AB6-4ADB4B435C1C}</t>
  </si>
  <si>
    <t>{7856B2D7-1E73-5BAE-9485-8A9787770913}</t>
  </si>
  <si>
    <t>{22B9E744-C6EB-B78C-90F8-613A83D425A1}</t>
  </si>
  <si>
    <t>{8C3FA52C-7576-0B2D-ACCE-B4EEAA3B94F0}</t>
  </si>
  <si>
    <t>{154AD2AA-76B3-2D8B-B489-87CC6C0E5938}</t>
  </si>
  <si>
    <t>{28A97105-4743-F0DF-95F9-9E2B240B4B72}</t>
  </si>
  <si>
    <t>{221D5656-44D6-7951-AABE-EFE43DD43CE5}</t>
  </si>
  <si>
    <t>{7E1857B5-C92C-7C19-A27A-6D8F153933CB}</t>
  </si>
  <si>
    <t>{9B68786B-43B7-DE40-97BB-EDE618BA132D}</t>
  </si>
  <si>
    <t>{D5908C81-3E57-A51E-B755-5550A419B022}</t>
  </si>
  <si>
    <t>{A67E8A4D-D89C-A39C-AED5-A7D643D51004}</t>
  </si>
  <si>
    <t>{7D9456BA-BC18-DD13-88ED-A9C153BF16D9}</t>
  </si>
  <si>
    <t>{A693D421-4789-289A-A34D-6E282F7887DC}</t>
  </si>
  <si>
    <t>{9D290787-B592-595B-AA87-AD2536907925}</t>
  </si>
  <si>
    <t>{C0FAA528-A4F2-647D-AA5A-78E0D3C7BEDC}</t>
  </si>
  <si>
    <t>{89A4B32B-7E39-4D2B-A057-96A283BF3C39}</t>
  </si>
  <si>
    <t>{56D835AA-6218-CA7B-A83E-0982A127C856}</t>
  </si>
  <si>
    <t>{7447DEEB-1A21-FD97-AD81-A7AA9B81766A}</t>
  </si>
  <si>
    <t>{7D81A6E8-B613-ADC6-9F2E-6433DEAB197F}</t>
  </si>
  <si>
    <t>{A2578EF9-CE9E-AE32-A888-2543A53897DC}</t>
  </si>
  <si>
    <t>{8B496C38-C345-14C3-A56E-CD259DC8C59A}</t>
  </si>
  <si>
    <t>{670715AB-0ED6-A2E1-8372-43C0040AB6E3}</t>
  </si>
  <si>
    <t>{B1438CAC-EEE2-6EB4-AD43-799D44913FEC}</t>
  </si>
  <si>
    <t>{D79CB744-DE3A-2E46-B292-4685CB2A36C2}</t>
  </si>
  <si>
    <t>{44B5799A-5B4E-C5B0-9BFE-ABCF05698DA9}</t>
  </si>
  <si>
    <t>{665BA8D7-A2C0-5658-A83A-71A65EED3ABC}</t>
  </si>
  <si>
    <t>{89115845-5E7E-9829-84C6-A82125772224}</t>
  </si>
  <si>
    <t>{29764DDA-9CFB-8E69-AB72-1877D4961808}</t>
  </si>
  <si>
    <t>{935C6CE1-1AE6-1D34-AAED-A4B3D7FC1282}</t>
  </si>
  <si>
    <t>{6343AA70-04FF-0ABE-AEBA-502C9C59F3D9}</t>
  </si>
  <si>
    <t>{D6EAEAC1-D5C8-5924-94A9-F2DB714EB026}</t>
  </si>
  <si>
    <t>{78F332EC-1A01-FE9B-A649-8CF9CE7B3E82}</t>
  </si>
  <si>
    <t>{861E352B-015A-CE3D-B33B-C6BE24815225}</t>
  </si>
  <si>
    <t>{8BCC0985-1464-BD33-8632-C243CD3F0E48}</t>
  </si>
  <si>
    <t>{C7EE7232-A2CF-92A5-9BDA-74BF37172AD3}</t>
  </si>
  <si>
    <t>{D313746B-364C-6DCB-A2D8-833CBCC9984D}</t>
  </si>
  <si>
    <t>{0DCCE44A-2D7C-17BD-83C9-11E2DC265D93}</t>
  </si>
  <si>
    <t>{B2EAB6E6-C4FE-62A6-AD70-E419E18E4EE8}</t>
  </si>
  <si>
    <t>{5D0DDF87-9684-52AC-BC6C-01BB68D24F79}</t>
  </si>
  <si>
    <t>{5BB72457-11BD-DD09-9D4D-4A2F9DA1466C}</t>
  </si>
  <si>
    <t>{1AB6885D-714B-C7C5-8CC6-775E1E9D25CA}</t>
  </si>
  <si>
    <t>{E5ABD2C3-32CD-1527-A696-A9811766C2DC}</t>
  </si>
  <si>
    <t>{683923C1-C1F5-9A4A-A74C-B7EF149D31CA}</t>
  </si>
  <si>
    <t>{D1FD329E-8A73-5C46-8A9B-84A372F227BC}</t>
  </si>
  <si>
    <t>{ABAAF345-EBD7-1F62-AE23-06D3AC25A8CC}</t>
  </si>
  <si>
    <t>{45F06A0C-5ED2-C8A7-B083-10A811A89922}</t>
  </si>
  <si>
    <t>{187E5CFE-2335-6A6E-B98C-974C2B5ACEE5}</t>
  </si>
  <si>
    <t>{73D7AD43-C36E-BB91-99B0-70D638BC5C6F}</t>
  </si>
  <si>
    <t>{D2CA5321-AC21-CF85-9ACE-AE8FA58EE788}</t>
  </si>
  <si>
    <t>{A1D841A3-2A3C-7B45-AA67-18711C7394A9}</t>
  </si>
  <si>
    <t>{4CD15B11-AB11-A309-952B-81C1AC1837DA}</t>
  </si>
  <si>
    <t>{22557763-AA8F-3AE9-A7BC-1DBAD200B544}</t>
  </si>
  <si>
    <t>{9DE589E2-8438-173E-AEC9-726537FAE32F}</t>
  </si>
  <si>
    <t>{1A6385B5-A5AB-3DD2-9513-A3E8EBA7D474}</t>
  </si>
  <si>
    <t>{065D4007-6ABA-623A-991A-A57E99B86C9A}</t>
  </si>
  <si>
    <t>{CD66AEEF-41D5-A951-A78F-4C4E8DBC638B}</t>
  </si>
  <si>
    <t>{DC3CA596-93EC-D76E-BB33-6E622566B971}</t>
  </si>
  <si>
    <t>{91812734-CE60-E18B-A186-EE01CC656691}</t>
  </si>
  <si>
    <t>{65D51AE2-5112-A9E1-8658-D354F1585D15}</t>
  </si>
  <si>
    <t>{961943D8-8571-27B6-A74A-1D731CE34305}</t>
  </si>
  <si>
    <t>{B29DA63E-D86D-2E25-B1DC-65887EC44C9B}</t>
  </si>
  <si>
    <t>{3333272E-B75A-9335-9DE0-DCCA919B3CFF}</t>
  </si>
  <si>
    <t>{4889BBB1-7D26-793E-ACF5-4A52D3EAFA59}</t>
  </si>
  <si>
    <t>{7B41363D-8941-963A-98CC-81489E9277C2}</t>
  </si>
  <si>
    <t>{3B1B8DBC-558C-ED62-AEE5-95D652229A81}</t>
  </si>
  <si>
    <t>{C3888566-4E89-55EB-8B22-5C33583B47A1}</t>
  </si>
  <si>
    <t>{B0584174-C2E7-B1F2-9BF2-BB782F8E6268}</t>
  </si>
  <si>
    <t>{6D2B87EE-3B57-14AC-BA35-95CD13BBD0D0}</t>
  </si>
  <si>
    <t>{39934A2D-0879-3534-965D-EF5C8073A531}</t>
  </si>
  <si>
    <t>{8060512A-84ED-17A2-9A3A-8E5C03558694}</t>
  </si>
  <si>
    <t>{CC32AD1C-4C66-8F5C-A35D-56C6D7238641}</t>
  </si>
  <si>
    <t>{6C99352C-9C92-823D-8D66-5BF37A5D8C31}</t>
  </si>
  <si>
    <t>{CC47DD74-D213-F48D-B625-530A49B47BBB}</t>
  </si>
  <si>
    <t>{49EB7A4A-8987-C975-A91B-4216AFE827D9}</t>
  </si>
  <si>
    <t>{6E27FF98-EDA2-C62C-A3F8-1B4D09A976D4}</t>
  </si>
  <si>
    <t>{78AA52A6-9C13-0FBC-917D-A4C9C5787CD4}</t>
  </si>
  <si>
    <t>{E51656BD-D369-4A6D-9E3B-D1C26D07FCF0}</t>
  </si>
  <si>
    <t>{2F0A01B6-2C67-8A47-A9D3-A7703E14ED62}</t>
  </si>
  <si>
    <t>{85383718-D69B-9583-AC03-F9DCA7213242}</t>
  </si>
  <si>
    <t>{914ECBAC-5BC8-7D59-966D-9E4F12FDA0C9}</t>
  </si>
  <si>
    <t>{92E1B5DC-2A8D-19C3-91A2-98C1FB4A5A1E}</t>
  </si>
  <si>
    <t>{12BCE6BE-7E7B-4B27-AA62-BD8AB299F73C}</t>
  </si>
  <si>
    <t>{5064446D-E553-EB70-9E6C-F2A4AF999A7A}</t>
  </si>
  <si>
    <t>{C687A410-C9B4-FAF5-9A34-3A76520B27F1}</t>
  </si>
  <si>
    <t>{D3D6F9EE-895E-6ECE-9B77-6AE8057064D8}</t>
  </si>
  <si>
    <t>{02023914-80B5-FD16-8BD7-674527984559}</t>
  </si>
  <si>
    <t>{90AB37A6-3BB6-B9E4-8925-24A43213CD7C}</t>
  </si>
  <si>
    <t>{1962D9DE-E6D4-78AE-A1C2-784C7483C37A}</t>
  </si>
  <si>
    <t>{B9E724D6-2ECD-3D42-8E9B-553879A7398B}</t>
  </si>
  <si>
    <t>{1EEBD9C5-4044-BEF3-AE35-A2A08E10D6B8}</t>
  </si>
  <si>
    <t>{75FD01C3-A7D8-0FED-9D3D-51BB207EBC49}</t>
  </si>
  <si>
    <t>{58C17D1A-B239-E557-9846-57B49A83B246}</t>
  </si>
  <si>
    <t>{251424B2-EA19-734A-AA10-6AA169CEBAE9}</t>
  </si>
  <si>
    <t>{3867E8F3-AEF8-7FEE-B25A-9DABD911AB69}</t>
  </si>
  <si>
    <t>{EE7BBFE5-4BB7-CD7C-A995-B61C78DB78C0}</t>
  </si>
  <si>
    <t>{B4D37EB2-4BC5-721D-9F93-C8DBA2EDE555}</t>
  </si>
  <si>
    <t>{155B0982-ED03-41C9-BFE3-9942B3E81822}</t>
  </si>
  <si>
    <t>{5E76548C-BCE2-30E8-9656-2C67277BC45D}</t>
  </si>
  <si>
    <t>{ECF544EA-2543-2383-AE5C-46755C49EE21}</t>
  </si>
  <si>
    <t>{3C77CDB6-75A5-EEC3-98B7-EB939DD16CA6}</t>
  </si>
  <si>
    <t>{A9ADC545-27B9-96EE-8C26-E20A88132114}</t>
  </si>
  <si>
    <t>{92292E83-8921-E1F1-BA29-5CC358601193}</t>
  </si>
  <si>
    <t>{70A9BEC5-269C-E120-AD73-EF168A98224C}</t>
  </si>
  <si>
    <t>{B2B08A36-5CAA-7AA6-82B2-A11B8B4D2759}</t>
  </si>
  <si>
    <t>{B32C76DD-872D-648A-84A7-64EBB72EF5D1}</t>
  </si>
  <si>
    <t>{D17F56E5-1486-B116-81C4-2DCF7BCCA22B}</t>
  </si>
  <si>
    <t>{98691F94-6E93-4653-94E8-B3CE43E91033}</t>
  </si>
  <si>
    <t>{548BA613-E3E6-F777-8B94-07346C23153E}</t>
  </si>
  <si>
    <t>{62A6FD6A-1E4E-B9BC-B388-0105623B9667}</t>
  </si>
  <si>
    <t>{4D59DCB4-3E2F-712B-9756-927B92A486E6}</t>
  </si>
  <si>
    <t>{55355556-CD57-13FB-A4BD-90B1673BCAD3}</t>
  </si>
  <si>
    <t>{F3FA3E5B-3866-7357-965D-01EC4F734766}</t>
  </si>
  <si>
    <t>{A55A6ACB-CD2D-8665-ABC9-B646873AE2B9}</t>
  </si>
  <si>
    <t>{B7C5C0FE-170E-414D-BEBF-A7D89AF49D03}</t>
  </si>
  <si>
    <t>{962B62FD-63C8-673B-BCD1-A7CAF67E415D}</t>
  </si>
  <si>
    <t>{BE0D15F1-3C2B-FE45-A2DE-AA65F65BBDE1}</t>
  </si>
  <si>
    <t>{7D1BAD21-C2A9-DB93-8B59-96A1173A0AD5}</t>
  </si>
  <si>
    <t>{3DD52196-AE13-017F-B6F0-5ED696CCEA62}</t>
  </si>
  <si>
    <t>{7D3D6389-3FF7-44E1-8D65-C81C0FA37292}</t>
  </si>
  <si>
    <t>{78A35912-C017-8A31-AE47-E77EAE9C77AC}</t>
  </si>
  <si>
    <t>{CAD6C66A-EDF3-B768-9648-8043122BDDCA}</t>
  </si>
  <si>
    <t>{C189D0A9-E56C-C1AE-9F18-A783851F8914}</t>
  </si>
  <si>
    <t>{D85A4BF9-32D3-993D-B847-137774D870A2}</t>
  </si>
  <si>
    <t>{5DDBEB90-3237-163B-BC87-C5385B5875BB}</t>
  </si>
  <si>
    <t>{BBCDD588-41F9-1CA4-9887-A4FD782D7D7A}</t>
  </si>
  <si>
    <t>{61CFED19-DADB-8FEC-B9F7-93D166CB6D08}</t>
  </si>
  <si>
    <t>{C883F85C-6C8B-651F-AA79-870A631F398A}</t>
  </si>
  <si>
    <t>{4FA8FA7A-339C-9135-9A9D-55A2EA9CA72C}</t>
  </si>
  <si>
    <t>{43DFC99A-CABD-E885-9435-E1D16802C9F5}</t>
  </si>
  <si>
    <t>{2DA968E6-7E9F-5E38-A4BE-3FDE3A00854D}</t>
  </si>
  <si>
    <t>{5DD79B95-BDD3-B968-97FB-15B5BC38AE2E}</t>
  </si>
  <si>
    <t>{4E2758C1-E237-1C4C-999C-76BC7B4A3CB0}</t>
  </si>
  <si>
    <t>{5DFC9391-8A3E-4CDC-B822-48ECA4E7E03A}</t>
  </si>
  <si>
    <t>{E727313E-C299-2D83-8E5C-6D7DE2AED0C6}</t>
  </si>
  <si>
    <t>{775615C2-55E6-9547-ABDB-BD998252E18C}</t>
  </si>
  <si>
    <t>{5A2A2484-6107-A752-9952-4A77D071E5A6}</t>
  </si>
  <si>
    <t>{ED35437B-616D-18CB-A57D-B92079BDC349}</t>
  </si>
  <si>
    <t>{BD3767E4-D3B7-ECDC-ABC1-3ECC9BD67E92}</t>
  </si>
  <si>
    <t>{26D074E3-13C7-E9AC-B82C-8EA5B16CDDB5}</t>
  </si>
  <si>
    <t>{74B14DA3-7D1D-3276-A90E-AFC25722E2DD}</t>
  </si>
  <si>
    <t>{2389D95B-8E59-7B40-BA29-647BAA956223}</t>
  </si>
  <si>
    <t>{A1DB0B05-843B-AB43-982D-A1CB387762AE}</t>
  </si>
  <si>
    <t>{5976A8E8-0846-C5A8-BEBB-7AD96B79A6B8}</t>
  </si>
  <si>
    <t>{99EAC53E-4958-BC98-AB73-A6DCA14B2358}</t>
  </si>
  <si>
    <t>{ECE9450E-C4E2-573A-8925-2800566DCCB7}</t>
  </si>
  <si>
    <t>{9122FD83-E3C5-79A8-A652-C56AC792781D}</t>
  </si>
  <si>
    <t>{2237C3D2-2582-382A-ADAA-803581872A75}</t>
  </si>
  <si>
    <t>{DBB7B926-C4C8-47C8-ADCE-5F98EDDEA724}</t>
  </si>
  <si>
    <t>{4B749696-4E58-AABB-817E-06AC6C38E425}</t>
  </si>
  <si>
    <t>{ADFC5D6C-12A4-482C-855C-8AAA5935D3BF}</t>
  </si>
  <si>
    <t>{8E03C3A0-778A-1333-96E8-BFBA11866B0C}</t>
  </si>
  <si>
    <t>{3A270C8A-FD8D-C107-8101-9AE42DEA6023}</t>
  </si>
  <si>
    <t>{2E19CD23-E26C-86C3-A139-0E82EEE4C65D}</t>
  </si>
  <si>
    <t>{C77A1AB3-CEB8-169E-B43F-D2AABE4382A4}</t>
  </si>
  <si>
    <t>{71EAB962-F131-66B1-A685-18671B86675D}</t>
  </si>
  <si>
    <t>{972AAC5A-D678-6B45-A41B-86F151716C85}</t>
  </si>
  <si>
    <t>{97CBDA93-CA3D-D951-9A42-218EDAA17451}</t>
  </si>
  <si>
    <t>{ED8B2675-5A02-D42E-85D9-DB4A26C964EA}</t>
  </si>
  <si>
    <t>{E7ED7519-B295-41D6-8082-8B4C81782F79}</t>
  </si>
  <si>
    <t>{1FB2BB77-6D98-E580-B9EC-15AC767FAC28}</t>
  </si>
  <si>
    <t>{A497CDE8-DABB-C475-BCAA-6CB4425FCD1D}</t>
  </si>
  <si>
    <t>{3121AF94-7581-B2BD-966A-778B71C88963}</t>
  </si>
  <si>
    <t>{021C2794-99B6-A472-82DD-284A616BA360}</t>
  </si>
  <si>
    <t>{95EB2710-A40D-7EDA-9EA5-45097DE8301D}</t>
  </si>
  <si>
    <t>{468FA631-21E7-262F-8762-C212230EF495}</t>
  </si>
  <si>
    <t>{7168862E-5E44-8F5A-97C3-B47CBE42E33D}</t>
  </si>
  <si>
    <t>{A346AE13-A794-8EA3-8D89-CE60BC5FE311}</t>
  </si>
  <si>
    <t>{27B9E215-A898-1842-B536-171778E9E746}</t>
  </si>
  <si>
    <t>{6C83546E-8EE1-0150-9A88-528860A0D5E7}</t>
  </si>
  <si>
    <t>{DD43BB26-D64D-5CE5-9A13-931DEE34915B}</t>
  </si>
  <si>
    <t>{D79A1B76-FB30-E15A-A284-AEBE7335FE8B}</t>
  </si>
  <si>
    <t>{C72A2987-4C78-91A8-BBAD-7AB46654F3B1}</t>
  </si>
  <si>
    <t>{2892E870-3397-6307-86EE-0A3727428313}</t>
  </si>
  <si>
    <t>{47A26E7A-2D6C-299E-AD39-134E229F72AA}</t>
  </si>
  <si>
    <t>{92FA5EBE-7879-CA99-9DED-9935A31BB6C1}</t>
  </si>
  <si>
    <t>{832DBE55-9E7D-3A1D-94EB-81124748437D}</t>
  </si>
  <si>
    <t>{78DB6376-0E1A-4C44-ABB4-CDFD59D6ECE9}</t>
  </si>
  <si>
    <t>{CDB36E4A-13D1-F757-9228-36313874975C}</t>
  </si>
  <si>
    <t>{E17678EA-2A8F-3C5D-A4A7-BDD45ED449C0}</t>
  </si>
  <si>
    <t>{5BB5A29E-A0B8-C381-AC02-48102A96C58C}</t>
  </si>
  <si>
    <t>{5D21C360-003B-AE18-99D9-AAECE76A11AA}</t>
  </si>
  <si>
    <t>{5168BD76-A879-C41D-97ED-EAC341D20151}</t>
  </si>
  <si>
    <t>{D41D861A-F443-16A8-B2BF-EAAB65AD88AA}</t>
  </si>
  <si>
    <t>{22E0F435-6048-5B12-A6FE-91AED17C9CDD}</t>
  </si>
  <si>
    <t>{B781083E-4919-9862-A16D-B2140EE1F225}</t>
  </si>
  <si>
    <t>{F191891F-FB58-A0C2-AD8A-51053CA9AD87}</t>
  </si>
  <si>
    <t>{5CCF7B1F-14B4-7889-A927-539AE778934E}</t>
  </si>
  <si>
    <t>{14ADA348-CEED-E491-B1C4-8C0C99CC9782}</t>
  </si>
  <si>
    <t>{B60C24E2-A895-F942-A031-E2648268AE6A}</t>
  </si>
  <si>
    <t>{AE7CA314-FD6C-7CA4-940E-58E82B0A9D11}</t>
  </si>
  <si>
    <t>{598C46F8-4AE2-62D1-A9DE-C4B3E33569AC}</t>
  </si>
  <si>
    <t>{141FBFB7-DCE8-8C3F-AB7F-29FB3596E667}</t>
  </si>
  <si>
    <t>{59941589-3EEE-D3A8-A864-3CDB7EE11769}</t>
  </si>
  <si>
    <t>{78DB3B86-AEB5-5876-9B5A-027B0CC5C2DB}</t>
  </si>
  <si>
    <t>{EB76E6C6-B8DD-C3CE-92F5-6EF359D2EBD5}</t>
  </si>
  <si>
    <t>{2F143A93-A918-25CB-98F3-579BC4D97890}</t>
  </si>
  <si>
    <t>{7256EC14-0CE4-4496-99E6-917CC75B4B44}</t>
  </si>
  <si>
    <t>{4EDD1153-1E34-3555-A48D-4DAEC0183AE9}</t>
  </si>
  <si>
    <t>{12797B98-5D86-AB43-A47A-247B3B914AC8}</t>
  </si>
  <si>
    <t>{48AB13EA-247C-BC76-A55D-28DA55954E1A}</t>
  </si>
  <si>
    <t>{2E24A984-F0B8-3C19-84C7-3E35AAC63BD8}</t>
  </si>
  <si>
    <t>{3283549D-3DF7-0143-9D97-3B8397C5D759}</t>
  </si>
  <si>
    <t>{CD89E83D-28DC-2C4C-BD4F-031C78314496}</t>
  </si>
  <si>
    <t>{6EC7499E-5E17-542E-928F-9ADAC9CA58D7}</t>
  </si>
  <si>
    <t>{61FC5BD8-2B38-9D12-A618-D626E833D746}</t>
  </si>
  <si>
    <t>{22BB0544-EBE1-DC3E-9779-BA1641EBC6EB}</t>
  </si>
  <si>
    <t>{2DB439C8-2BE0-05BD-8164-0BC53FD22A2D}</t>
  </si>
  <si>
    <t>{A195DDBF-37D7-ECC6-8198-BE7A317996D7}</t>
  </si>
  <si>
    <t>{38F2C531-7C67-8692-A298-A74E91824F7F}</t>
  </si>
  <si>
    <t>{3E981456-672F-B739-A232-DB4BDDAA0AEF}</t>
  </si>
  <si>
    <t>{F3096147-54B1-75C4-BDE7-2DB76275AB7F}</t>
  </si>
  <si>
    <t>{F1E7CE4B-CEEC-839B-9079-64BB8AA23738}</t>
  </si>
  <si>
    <t>{9411335D-0552-E6A8-A687-9371C5D17363}</t>
  </si>
  <si>
    <t>{59F771C5-8383-9332-8DB2-AD2F7CC37226}</t>
  </si>
  <si>
    <t>{6D6B7EA9-B44E-5D62-A2BA-6AC10E09F98B}</t>
  </si>
  <si>
    <t>{6CEC3E35-0637-2A60-A031-CCACD7430CDC}</t>
  </si>
  <si>
    <t>{944C777E-C4EB-DE45-A4C6-B8DA53326220}</t>
  </si>
  <si>
    <t>{7F0A4BA0-6C3C-7D49-BA29-13A5EE652CAF}</t>
  </si>
  <si>
    <t>{6BD862E1-5A8A-CD85-80EC-C113169E1273}</t>
  </si>
  <si>
    <t>{C675EC8A-EBB7-C232-91C0-B64D166D16B3}</t>
  </si>
  <si>
    <t>{29839174-AA51-5E67-9A64-E77C6C742DA8}</t>
  </si>
  <si>
    <t>{B39164E7-E51A-595E-9768-29CA63711C7A}</t>
  </si>
  <si>
    <t>{FF704A3C-2883-B53F-967E-517C9925D724}</t>
  </si>
  <si>
    <t>{5BA1084B-9F6B-6813-A346-618E49E263EB}</t>
  </si>
  <si>
    <t>{33D4916D-C765-4611-A961-3037D0B7940A}</t>
  </si>
  <si>
    <t>{F3CAEAAB-3C2E-3472-A68E-C2AFCB154E88}</t>
  </si>
  <si>
    <t>{2823E94C-1C39-256F-A66F-EA0F869C789E}</t>
  </si>
  <si>
    <t>{EE60816A-E266-0EE1-B584-9E615D0EF466}</t>
  </si>
  <si>
    <t>{D251863C-2B35-A650-81BD-A31ACEEBC726}</t>
  </si>
  <si>
    <t>{50A7DECB-1367-1EA4-A58C-1B252613B6D8}</t>
  </si>
  <si>
    <t>{C5D28D51-37AC-2C26-AD90-BDBADE16C5D4}</t>
  </si>
  <si>
    <t>{9DC268F4-E486-A5DE-A8A9-7D036685C833}</t>
  </si>
  <si>
    <t>{26E942EE-96B3-AD16-9159-4E252822B60D}</t>
  </si>
  <si>
    <t>{CA173148-B8E6-F8D4-A451-074B639A718A}</t>
  </si>
  <si>
    <t>{17BB0849-99CD-8B63-9E3F-9B9DB271DDD4}</t>
  </si>
  <si>
    <t>{4AB89CEA-A5EA-4BC9-ACA6-FD456185E133}</t>
  </si>
  <si>
    <t>{EE9CE395-570E-1C52-9A65-F558ED5870BD}</t>
  </si>
  <si>
    <t>{411AD141-0CB9-D313-85FC-9522A39A6E7F}</t>
  </si>
  <si>
    <t>{DEB15826-22AB-7336-B82E-A2A9FFECB2BE}</t>
  </si>
  <si>
    <t>{13414F5D-1485-E2C4-8279-11275EFE4D84}</t>
  </si>
  <si>
    <t>{4B6B7A20-3EF7-1324-BCBF-D5B52C71E629}</t>
  </si>
  <si>
    <t>{D4A1ED96-0FA2-BC50-B670-C599C605A1B6}</t>
  </si>
  <si>
    <t>{4AC18ED7-D246-E28F-9B6C-C3DDA84A5253}</t>
  </si>
  <si>
    <t>{E96D402C-2365-87DB-A735-D5AA4EE1DD38}</t>
  </si>
  <si>
    <t>{3D36D79F-4DAD-728C-A769-CF48D69B286E}</t>
  </si>
  <si>
    <t>{75DA6957-A1D1-A6AB-88CA-96B0EBE8273F}</t>
  </si>
  <si>
    <t>{4AEDAA8C-C88E-E86F-A61A-1D39DBA8ADB2}</t>
  </si>
  <si>
    <t>{DB3D9D58-EF69-3DE2-ADB7-4BED125CA21E}</t>
  </si>
  <si>
    <t>{A43B3AF3-8421-796B-BB72-E3E5EBA6267E}</t>
  </si>
  <si>
    <t>{32A83275-1244-80F5-9B1C-1987E454C10B}</t>
  </si>
  <si>
    <t>{C034AB26-D595-67C5-AA07-83BE69F8B6DB}</t>
  </si>
  <si>
    <t>{CB806AF1-6BB4-D307-8511-43C2C832C947}</t>
  </si>
  <si>
    <t>{B04C534B-0141-E7C1-88DA-21C98BB3D049}</t>
  </si>
  <si>
    <t>{EB19691E-21EC-695C-8E16-2DEFE03ACE19}</t>
  </si>
  <si>
    <t>{DA978395-3958-5DB2-A753-116B734999DE}</t>
  </si>
  <si>
    <t>{D7768404-8634-8839-AD42-DD55819125B3}</t>
  </si>
  <si>
    <t>{61686177-A42E-DDCC-8D93-87C785C155DD}</t>
  </si>
  <si>
    <t>{C31CFE15-DECB-53B3-94F7-C517DD891079}</t>
  </si>
  <si>
    <t>{89054007-A4D9-CB35-9D0E-B941E78B389C}</t>
  </si>
  <si>
    <t>{F1001B75-6FE8-2D5B-A669-29893C68B470}</t>
  </si>
  <si>
    <t>{86AF5588-8DBA-5B4E-8BB9-F9FCEACF874C}</t>
  </si>
  <si>
    <t>{A694E178-5BDE-4B37-A9BE-2DD0BE62851B}</t>
  </si>
  <si>
    <t>{BC9DD35D-6617-C23D-AB09-8B4DD5CF9424}</t>
  </si>
  <si>
    <t>{262CE152-E8D3-C28A-B049-165EBAB9978F}</t>
  </si>
  <si>
    <t>{51032E9C-8E13-5256-A320-9459DBC08476}</t>
  </si>
  <si>
    <t>{A6CE4147-7737-24A9-9F5D-284883A44E01}</t>
  </si>
  <si>
    <t>{85325C88-4EE2-4FCC-8363-77643E05AA77}</t>
  </si>
  <si>
    <t>{69DD359A-3E12-77C8-AA11-96D34B74BED2}</t>
  </si>
  <si>
    <t>{AF71CE76-B718-CFD5-82E6-58C036B24C69}</t>
  </si>
  <si>
    <t>{A49C0F72-52B6-1D3A-96B4-B462496E4B47}</t>
  </si>
  <si>
    <t>{D3F2BAA8-5D9A-35D3-942C-8CB2033B9D83}</t>
  </si>
  <si>
    <t>{B931D641-2577-2B15-96AE-B718B0B72976}</t>
  </si>
  <si>
    <t>{83096453-36DB-C5F9-9B1A-477DEBA5C227}</t>
  </si>
  <si>
    <t>{CDFD1B29-DB79-F6BA-AE12-E22BF3A38BB1}</t>
  </si>
  <si>
    <t>{C5CCFFBB-94F0-B37E-8C25-BC3843633C7A}</t>
  </si>
  <si>
    <t>{1527E552-B911-C06F-A324-89DD3775B75C}</t>
  </si>
  <si>
    <t>{FBAEC015-CB5C-4295-AC9F-4F452C9912A0}</t>
  </si>
  <si>
    <t>{E4F2952D-1472-ED58-8737-C2859F61008C}</t>
  </si>
  <si>
    <t>{5BB329A4-1113-A791-BE9D-15D7EC8B972B}</t>
  </si>
  <si>
    <t>{8EA252C0-1DD1-84B8-9F71-EE6481AB9A85}</t>
  </si>
  <si>
    <t>{096E21BB-9789-47C6-9763-6244C77E1EF2}</t>
  </si>
  <si>
    <t>{388A6C9D-FAA0-D6E4-8124-439E3E88C89A}</t>
  </si>
  <si>
    <t>{67C52980-A4D4-3559-9954-78AD1296BC87}</t>
  </si>
  <si>
    <t>{15CF2BBA-10E5-382F-8D95-F58ACC5AB001}</t>
  </si>
  <si>
    <t>{9B495856-9A75-B47E-9996-AD6ADD46C61E}</t>
  </si>
  <si>
    <t>{78B5A27A-9114-CD9E-9AF8-6769A138C5FB}</t>
  </si>
  <si>
    <t>{F8E20F51-8E72-3988-BC7B-15AD91B29ECD}</t>
  </si>
  <si>
    <t>{A7804401-C13F-DB85-9C91-AD511C742ABE}</t>
  </si>
  <si>
    <t>{C23165C4-B42D-B9BC-A628-13AA6E2E5AF6}</t>
  </si>
  <si>
    <t>{C68446B3-D5BC-B547-B6A3-2CB42552159D}</t>
  </si>
  <si>
    <t>{3D3ACBF5-80AC-A64D-89D1-CCB59BBE3CDD}</t>
  </si>
  <si>
    <t>{47D4DAB4-21BE-8FF8-AB73-E7D73E16C8CD}</t>
  </si>
  <si>
    <t>{7E326727-2573-4581-8AF9-83226AE89AA7}</t>
  </si>
  <si>
    <t>{4FD54768-D89A-ADFD-A235-73CE8CE58883}</t>
  </si>
  <si>
    <t>{E88D6C9E-B8A5-AA99-8DA6-9C1511CD96A8}</t>
  </si>
  <si>
    <t>{F4CBCED3-4073-437A-9B2D-D3FE5322A920}</t>
  </si>
  <si>
    <t>{CE5F307E-AC96-4ACB-983A-3CB2C1A39623}</t>
  </si>
  <si>
    <t>{B6DA9679-8AAD-94B3-8E8E-7C89D7F150BA}</t>
  </si>
  <si>
    <t>{47ECE41C-376A-376B-BBCA-977DE1CCCC4D}</t>
  </si>
  <si>
    <t>{CC56116E-0D6D-E60B-ACAE-71C56BB6CEB5}</t>
  </si>
  <si>
    <t>{A498EEAA-7B66-B6AC-9ECA-FF8AA36E6D59}</t>
  </si>
  <si>
    <t>{5A6363F7-EBF6-8B87-ABC0-17E524865B44}</t>
  </si>
  <si>
    <t>{2A77527D-CCCD-3BC3-A35E-AB1D4BBDAD9C}</t>
  </si>
  <si>
    <t>{9364C067-7A9C-A99A-8E17-A13D66B5389B}</t>
  </si>
  <si>
    <t>{1EEC82CA-60E4-CA14-8DBA-DC7BFE2CE169}</t>
  </si>
  <si>
    <t>{EA9E8CD2-EB84-7358-9AD8-53E16485AA1F}</t>
  </si>
  <si>
    <t>{942CA4C4-89FD-B7A2-8232-D9D711B05AC6}</t>
  </si>
  <si>
    <t>{8626DDBB-95F1-5B27-A257-7255534CD5C5}</t>
  </si>
  <si>
    <t>{1D5BFCCE-8C3E-46E1-A5F9-E485B6CB3F34}</t>
  </si>
  <si>
    <t>{985D0538-BA47-7939-A9B8-32AD871D3D2D}</t>
  </si>
  <si>
    <t>{A1CDCD1E-8CDB-BA26-9A54-41C84293B4B9}</t>
  </si>
  <si>
    <t>{857A488B-7F9B-1EC3-B56E-E52D433DC640}</t>
  </si>
  <si>
    <t>{92D65BB7-DE37-5965-9697-14C6E87B3AC9}</t>
  </si>
  <si>
    <t>{62B0DBEA-2840-6027-B98E-B20AAC0EE47E}</t>
  </si>
  <si>
    <t>{33A9DB3D-B776-4612-ABD6-B2D2EC88E878}</t>
  </si>
  <si>
    <t>{825222A8-087A-B17C-995D-FA8616A7EB0D}</t>
  </si>
  <si>
    <t>{BA7B9294-68DC-D56F-AF85-6E3F851C0128}</t>
  </si>
  <si>
    <t>{39A52F19-447D-6614-AA2D-D407B5790E22}</t>
  </si>
  <si>
    <t>{6A91C141-18BE-4993-96C7-5D24036EC900}</t>
  </si>
  <si>
    <t>{ABDD5842-308E-7324-BE23-A2AFCB9A641D}</t>
  </si>
  <si>
    <t>{683CAC55-195F-D8E0-A2D2-C3C29CA08452}</t>
  </si>
  <si>
    <t>{2C3EC195-2FD1-5C0F-BB93-A7A4A05D5D16}</t>
  </si>
  <si>
    <t>{26949A38-AFC4-C59A-9808-138D84367553}</t>
  </si>
  <si>
    <t>{D2ECDD47-26C9-35DA-B5C1-0A6885F71050}</t>
  </si>
  <si>
    <t>{AA09AD0B-0070-63F7-AD8D-518C1E44D246}</t>
  </si>
  <si>
    <t>{1D6AC19C-9989-5309-9EE0-1D119DBBDF4D}</t>
  </si>
  <si>
    <t>{67B24A14-6E97-D838-A497-E2118F0EED60}</t>
  </si>
  <si>
    <t>{14ADD0B9-BB58-E7AE-9B45-F5C230DDF0E5}</t>
  </si>
  <si>
    <t>{82E18595-1D5D-6694-9189-196E1BC9EC04}</t>
  </si>
  <si>
    <t>{1A2A3EE1-C267-4811-8214-141E7E92A6B8}</t>
  </si>
  <si>
    <t>{4CEBC1D4-5417-635D-8886-EACBE6C81257}</t>
  </si>
  <si>
    <t>{64F33087-101C-A972-B391-81EBCE3C24DB}</t>
  </si>
  <si>
    <t>{DDE44213-63E8-F1A7-ADD4-DB796450B28C}</t>
  </si>
  <si>
    <t>{357D09B1-B97A-4D27-8510-BDAC53D2BF84}</t>
  </si>
  <si>
    <t>{A73F4C88-7045-65E8-96C5-1DAEC79402F9}</t>
  </si>
  <si>
    <t>{B1DBEEB2-13F6-6A53-BBB4-CEA65FF69B05}</t>
  </si>
  <si>
    <t>{DE12E476-DE41-0352-849D-C6AC46C844D0}</t>
  </si>
  <si>
    <t>{5B6323ED-50C3-444B-9AE3-080B19AB0D93}</t>
  </si>
  <si>
    <t>{A6AF8D21-C33F-FF28-9B63-5AB91441BC65}</t>
  </si>
  <si>
    <t>{3A570A68-B525-2C33-85CE-9E11C3484771}</t>
  </si>
  <si>
    <t>{644B6CCC-8156-8D82-9297-DB18844291EC}</t>
  </si>
  <si>
    <t>{9FECA986-9551-486D-809C-E5FAB2EE9EE3}</t>
  </si>
  <si>
    <t>{3A2BB5AD-5CD7-02D0-9A6F-A0EDDAFE24AB}</t>
  </si>
  <si>
    <t>{B177747B-258A-DD21-AEA1-212B3903373E}</t>
  </si>
  <si>
    <t>{7E81CA07-6A18-9048-9900-1B9C4CBCAAC5}</t>
  </si>
  <si>
    <t>{D1199D8B-8914-3D9E-862E-74996EBA6496}</t>
  </si>
  <si>
    <t>{53B2C21E-0D4C-9B2D-A3BC-31590CAD58AC}</t>
  </si>
  <si>
    <t>{43295BEA-3434-9E1C-AA59-34C683486A4E}</t>
  </si>
  <si>
    <t>{2DE11E27-7A98-3985-89B8-64586F287076}</t>
  </si>
  <si>
    <t>{3DD9E1EC-3B1C-33CE-9D87-95E8EDEF7D8B}</t>
  </si>
  <si>
    <t>{0174C564-E55F-ADD2-9367-DADDA95E5777}</t>
  </si>
  <si>
    <t>{E36E91C6-E303-5E07-B6EA-E932DFE6D191}</t>
  </si>
  <si>
    <t>{527C383A-A2C6-3B58-A3DF-D72D0D8511E3}</t>
  </si>
  <si>
    <t>{A83D91BA-9D4A-371B-86C7-67D87E9ECAB3}</t>
  </si>
  <si>
    <t>{43419DAE-0330-373B-AC63-9D8AB1E1021C}</t>
  </si>
  <si>
    <t>{A058341D-6027-1010-9252-514D1E2D9C36}</t>
  </si>
  <si>
    <t>{2A143823-2EB1-C5A1-8446-643A16D46D29}</t>
  </si>
  <si>
    <t>{2E24AE05-9DBD-3B58-8EDE-DA88E3C66A3D}</t>
  </si>
  <si>
    <t>{2A295CCC-48BD-491C-AEBC-8B6F3384787B}</t>
  </si>
  <si>
    <t>{69C535C3-8B61-D027-9F91-59EA41CD8A1D}</t>
  </si>
  <si>
    <t>{78B62DFE-B468-D691-9E1B-2A5F89347639}</t>
  </si>
  <si>
    <t>{A3AE1AAB-5C66-31A2-98CD-E1C85A673FF9}</t>
  </si>
  <si>
    <t>{772DE1DE-B4F8-D273-A976-836C3F18AA96}</t>
  </si>
  <si>
    <t>{4FD484D3-56E0-913C-9DB7-E44665D7BD37}</t>
  </si>
  <si>
    <t>{6A84E9B0-9ECD-7FF7-9231-FAAC78755AF5}</t>
  </si>
  <si>
    <t>{54CBD4BD-CB43-44FA-B393-98B8A5825818}</t>
  </si>
  <si>
    <t>{773C6AD6-67F0-E361-9C8F-A483879EA98A}</t>
  </si>
  <si>
    <t>{23874160-DFA4-5151-BCA5-31537C7A33A3}</t>
  </si>
  <si>
    <t>{D27C8A75-91D1-81E3-9EA5-E433C2B8EA9A}</t>
  </si>
  <si>
    <t>{018C1C3C-E856-4862-AE31-E259F216A469}</t>
  </si>
  <si>
    <t>{ED67BAB1-41A5-7CD4-B9E7-FED16A265348}</t>
  </si>
  <si>
    <t>{23DD6B59-289D-2173-AC7A-1FF07787ED61}</t>
  </si>
  <si>
    <t>{ED61111D-CAB1-1966-8389-18D1960B47E9}</t>
  </si>
  <si>
    <t>{CBC0A218-B4AE-4CC7-8AA5-DD9A3223440C}</t>
  </si>
  <si>
    <t>{18BCE181-5127-9CDD-9EAE-6457A79EC9C2}</t>
  </si>
  <si>
    <t>{3FB7E3AE-0ECC-E0A3-BC26-8F5D641DDB71}</t>
  </si>
  <si>
    <t>{8E808D8B-394D-3A6E-A1AC-46A7D4315E24}</t>
  </si>
  <si>
    <t>{93B79450-3D3C-404A-A702-6A7C64A928E2}</t>
  </si>
  <si>
    <t>{A71E1C44-9847-256D-9CC6-E20560181B25}</t>
  </si>
  <si>
    <t>{4934C961-9531-AFD2-9E9A-A25B541C2DB4}</t>
  </si>
  <si>
    <t>{B5ABC0ED-B188-B3FE-B73E-9DA68E673318}</t>
  </si>
  <si>
    <t>{7642E514-67FE-53BC-9535-991D79A93F2A}</t>
  </si>
  <si>
    <t>{EB9A0DDC-F635-4674-943B-9ACC83731832}</t>
  </si>
  <si>
    <t>{7F451D8E-E9CA-7E2E-81F5-75F927959358}</t>
  </si>
  <si>
    <t>{7EF1F844-8D81-D314-8711-2ECCA39EC2C6}</t>
  </si>
  <si>
    <t>{77609424-5FE7-564C-A43F-7A5082238A94}</t>
  </si>
  <si>
    <t>{B423D568-9BCF-DD11-9402-6CCB21DFC219}</t>
  </si>
  <si>
    <t>{A3E8BE29-DDA9-4D79-9337-DB57EC865C30}</t>
  </si>
  <si>
    <t>{CE53077E-8236-7AAF-8E52-B91C32B83D4F}</t>
  </si>
  <si>
    <t>{7522A1A1-D625-69DA-8311-EC338C153A61}</t>
  </si>
  <si>
    <t>{12C5A2C9-7727-ED34-AC36-59E3394D47BB}</t>
  </si>
  <si>
    <t>{F23FBE10-8FBD-0CC3-A731-D34695E25969}</t>
  </si>
  <si>
    <t>{A3CFEAAD-ADA8-8AC2-A0D2-7E844CC34493}</t>
  </si>
  <si>
    <t>{8E662B9A-2C97-6C77-B3CA-01C57A711D7F}</t>
  </si>
  <si>
    <t>{F494453E-792C-86DD-9DAA-6E33AD9C8828}</t>
  </si>
  <si>
    <t>{6E192B73-E107-CB2B-9B22-8CE541D69AD6}</t>
  </si>
  <si>
    <t>{2B67C4A1-0ED8-238A-9AC2-5D24A1DE27A1}</t>
  </si>
  <si>
    <t>{B65D04EF-2140-7E23-B45B-B7085B5624C1}</t>
  </si>
  <si>
    <t>{7B7DBD67-92EE-A51C-987D-9EAA9BEC756E}</t>
  </si>
  <si>
    <t>{C887E743-F186-9A82-91DA-C734DE441E94}</t>
  </si>
  <si>
    <t>{291A74A8-87B5-42B9-AC11-56EB91EBC688}</t>
  </si>
  <si>
    <t>{EAD939B1-B42D-72CC-96C3-1FDB2EB48E74}</t>
  </si>
  <si>
    <t>{88732B95-037E-4CC3-ABA1-D84BE53E4D60}</t>
  </si>
  <si>
    <t>{5E88107E-BF4A-68F6-A769-B4336F1BC795}</t>
  </si>
  <si>
    <t>{BBD90984-475F-D98E-88AF-78DCEBFA213A}</t>
  </si>
  <si>
    <t>{3BE7CDDE-2640-8474-9912-196FD58B2D59}</t>
  </si>
  <si>
    <t>{298360A7-99AB-5B1F-9732-5B04B872B23B}</t>
  </si>
  <si>
    <t>{D23CA626-2C43-3779-9ED1-43C3D36BC4E7}</t>
  </si>
  <si>
    <t>{D3B37554-3DA7-F8C9-8C9C-B4E5A1F947A7}</t>
  </si>
  <si>
    <t>{88A9CE79-2788-9639-9C28-A5939DDC1F82}</t>
  </si>
  <si>
    <t>{5EAE8AAD-6796-F3D2-9B14-E8E5F7B603C1}</t>
  </si>
  <si>
    <t>{82748B2A-4962-05FA-962E-73135935148C}</t>
  </si>
  <si>
    <t>{9FA8C6F8-5ABC-9F9B-B9EA-2A36E1EA39DD}</t>
  </si>
  <si>
    <t>{F3EE2E6F-D725-A7FE-A116-D2774AA7360C}</t>
  </si>
  <si>
    <t>{19E58A88-5B4D-124A-A954-9E1EA1EB0E21}</t>
  </si>
  <si>
    <t>{3F5EDD8B-24D6-C389-AE44-4614A3789864}</t>
  </si>
  <si>
    <t>{D1B90C91-9E7E-BEF4-AF96-AAA09CDCC7DE}</t>
  </si>
  <si>
    <t>{7AD7DBC2-46D8-B9C1-96EB-B20CC8DA9FC9}</t>
  </si>
  <si>
    <t>{69587057-77A3-B82A-8FE4-7040C523C65B}</t>
  </si>
  <si>
    <t>{F9CC8D68-9E7F-9027-9841-A9A4EE34508D}</t>
  </si>
  <si>
    <t>{B6E5192D-29FE-55D2-8D92-4432A2C131AA}</t>
  </si>
  <si>
    <t>{0E530791-63D0-CAA2-9B88-43315A983DD8}</t>
  </si>
  <si>
    <t>{4DC53B1A-C9B5-D78F-9EC3-6AAA654A5A4F}</t>
  </si>
  <si>
    <t>{CFCD9BA2-C75E-7DB4-8315-B0D63D696BFA}</t>
  </si>
  <si>
    <t>{212C1B8F-CA3B-7356-95EC-17EC33A55640}</t>
  </si>
  <si>
    <t>{AF7280CC-3F1D-DC81-A31B-5506CECD2E39}</t>
  </si>
  <si>
    <t>{B65EDCB2-5295-7D7B-8622-7E4C6E6499EE}</t>
  </si>
  <si>
    <t>{B3730757-BE62-4A6D-9DB0-67C76018ABB8}</t>
  </si>
  <si>
    <t>{218ED4D5-A326-2952-A697-E5DE3D8B4890}</t>
  </si>
  <si>
    <t>{5C246674-AA80-ED7E-9A67-2A8B367D44CC}</t>
  </si>
  <si>
    <t>{B4F3644D-1222-9BFD-B7B0-BCF7D47F9578}</t>
  </si>
  <si>
    <t>{B3BAC169-55AB-1817-BA43-B16884413EB9}</t>
  </si>
  <si>
    <t>{A5FC922E-C2CD-47C3-AEA1-FBE99463D5CA}</t>
  </si>
  <si>
    <t>{176A9B78-D438-0E6A-9299-71A28F96ADB3}</t>
  </si>
  <si>
    <t>{57B2C1AD-086C-4106-A1AC-15DAB38B6CCB}</t>
  </si>
  <si>
    <t>{BF8608E7-9A3A-E5CD-A79C-ACAA9BD3E51C}</t>
  </si>
  <si>
    <t>{CD86364D-1833-DDDA-9119-2C2C753C5EBE}</t>
  </si>
  <si>
    <t>{EE534DE9-BC15-1E65-AB93-7988DC385AEB}</t>
  </si>
  <si>
    <t>{7E9C1412-2564-6E95-B309-86E51D99EED9}</t>
  </si>
  <si>
    <t>{D9F59DC2-8EEE-B283-B4DE-3A8C96EDF192}</t>
  </si>
  <si>
    <t>{7B2AAF50-7555-1A68-BBC2-7788C1F6736D}</t>
  </si>
  <si>
    <t>{C3CF4DC6-5428-2F6D-8584-23FE1C544B65}</t>
  </si>
  <si>
    <t>{2A834C5B-6929-14AA-9EA5-2228D3983DB1}</t>
  </si>
  <si>
    <t>{00068128-32E7-9D57-93E7-692F83824E89}</t>
  </si>
  <si>
    <t>{BEEA1E47-2824-A08C-9FD9-DB1B88B264E7}</t>
  </si>
  <si>
    <t>{B4DEAB1E-8A70-4074-804C-6E254ED96033}</t>
  </si>
  <si>
    <t>{7B954B78-E59B-3245-92A1-D78513984854}</t>
  </si>
  <si>
    <t>{43ABD2CB-9326-6A29-92C7-4953739EC2A4}</t>
  </si>
  <si>
    <t>{86B54432-F3B1-DD37-9B50-6AB7B97E103A}</t>
  </si>
  <si>
    <t>{B28267B4-8F1D-5199-9BDB-4CEC54E7C832}</t>
  </si>
  <si>
    <t>{42B13E99-96BA-D777-8E1B-B718BD891EC1}</t>
  </si>
  <si>
    <t>{83D591EB-9489-4609-929E-BC3645169820}</t>
  </si>
  <si>
    <t>{E3AB6FF2-04FB-7358-A116-129B562C7858}</t>
  </si>
  <si>
    <t>{DCD891C5-24C0-71AC-B843-CC646B6E7583}</t>
  </si>
  <si>
    <t>{BCE9099E-7EA7-042E-B5B5-B0B5D47C9107}</t>
  </si>
  <si>
    <t>{E1B1AC77-5323-22E8-B33C-C1B91A16A2DE}</t>
  </si>
  <si>
    <t>{D4BD61A6-3CF3-AF1F-9E3B-E4A87CCCAC31}</t>
  </si>
  <si>
    <t>{F4B21844-76C7-80DE-A581-ED8B666F6537}</t>
  </si>
  <si>
    <t>{AC4CB979-8E42-A96D-93CD-D39A6461EE09}</t>
  </si>
  <si>
    <t>{5A2F277E-C102-FDC5-A493-87EDB38FF0DF}</t>
  </si>
  <si>
    <t>{69DA474D-AAB7-545C-86B0-D0CDEE7C9CC4}</t>
  </si>
  <si>
    <t>{383EFD3D-8805-A01E-B4A6-B15354C9981C}</t>
  </si>
  <si>
    <t>{31BB4E57-C599-D522-AA36-2F976F46E9C5}</t>
  </si>
  <si>
    <t>{D122FFC4-DE15-C9C0-A7E0-DFC26D728223}</t>
  </si>
  <si>
    <t>{752304CA-4129-7121-A584-E52AEB1E4841}</t>
  </si>
  <si>
    <t>{784E4184-3877-BF4C-92A3-26BB35BC1045}</t>
  </si>
  <si>
    <t>{5945BA1A-42AD-897C-AAED-76BCC62CCE6A}</t>
  </si>
  <si>
    <t>{64C83584-BA6E-A5C9-8A14-C9560BDD57B8}</t>
  </si>
  <si>
    <t>{2477A64B-1C59-257A-ADA7-15A153A2B077}</t>
  </si>
  <si>
    <t>{D6E2E237-972E-DE89-9277-3CD41829BBB0}</t>
  </si>
  <si>
    <t>{08DA0BA1-D670-A65E-A315-F61AA7E450BB}</t>
  </si>
  <si>
    <t>{14F1C9B1-35EC-80D2-BE10-658A8CC36191}</t>
  </si>
  <si>
    <t>{58D62E90-0136-515B-BE3A-6D5E2547E379}</t>
  </si>
  <si>
    <t>{4139F056-B50C-FDD5-9323-D59DCD0FAB8D}</t>
  </si>
  <si>
    <t>{4A9B333C-B1EF-6AA6-A57B-9091F3BDADD6}</t>
  </si>
  <si>
    <t>{B1CDCA5A-6DA1-6BE7-B3E3-A3601022BEBA}</t>
  </si>
  <si>
    <t>{22608CD9-3AD0-05A2-B91C-D12563CCD245}</t>
  </si>
  <si>
    <t>{B8136CE2-822E-1C3D-A4A6-2017875EDE8C}</t>
  </si>
  <si>
    <t>{12775FAB-B23C-8694-8F41-644EB988B6CA}</t>
  </si>
  <si>
    <t>{8B3D2A51-46A9-460C-989D-82D576EA5E37}</t>
  </si>
  <si>
    <t>{7006C007-9B37-319E-AC5D-7D232A448DCB}</t>
  </si>
  <si>
    <t>{4C8137D9-FD76-3B96-A600-1C21233755DE}</t>
  </si>
  <si>
    <t>{7E6E4210-EA26-4918-A366-4215EA448B8A}</t>
  </si>
  <si>
    <t>{5231D7B2-DDC8-212E-BF2F-031BCF4B24E6}</t>
  </si>
  <si>
    <t>{53B7EA19-234C-D413-87DD-244A5DBC043B}</t>
  </si>
  <si>
    <t>{ED926E3D-2803-59FB-A831-9ADAB1791082}</t>
  </si>
  <si>
    <t>{60621A58-59CD-6503-AEEA-590487F22B14}</t>
  </si>
  <si>
    <t>{45D7F281-234B-1A50-B688-26D12B063CE7}</t>
  </si>
  <si>
    <t>{DA83F910-D20E-101C-ACCD-F589EB373756}</t>
  </si>
  <si>
    <t>{9B45E50E-02C5-7870-8C4A-CA444235FE68}</t>
  </si>
  <si>
    <t>{E68FC985-EF32-2884-A4BD-7A2B9DA07857}</t>
  </si>
  <si>
    <t>{35117BCB-17D5-E58F-9EB9-DA576A49993A}</t>
  </si>
  <si>
    <t>{D77ADEEA-C78D-C39C-A91C-EE01E4A2354B}</t>
  </si>
  <si>
    <t>{567CD83B-99CD-96E3-A13A-9B5EB6793191}</t>
  </si>
  <si>
    <t>{F1B86D95-BC54-549A-A2E1-B67B20509165}</t>
  </si>
  <si>
    <t>{43DD5262-BBB3-CFCD-A7D1-427E9BF729C1}</t>
  </si>
  <si>
    <t>{787DA9B9-E3BA-FDA3-AFAB-13A1770EDFFA}</t>
  </si>
  <si>
    <t>{2D573AC4-C10A-B463-A6E2-1F192D27A71C}</t>
  </si>
  <si>
    <t>{A11CD7AA-BF24-0638-9873-2AD31CF2654D}</t>
  </si>
  <si>
    <t>{5C4E9675-1DC7-A919-A2C0-4945B03D0DA8}</t>
  </si>
  <si>
    <t>{AE9B5A7C-46B4-A14F-AE99-4168656C5574}</t>
  </si>
  <si>
    <t>{12C5D9C9-B67C-D2F3-8C80-2575775E61C9}</t>
  </si>
  <si>
    <t>{D57C3784-DAB0-314B-A754-A984749405D1}</t>
  </si>
  <si>
    <t>{834248E5-2E2F-9364-8B86-D4BCC7DD25C3}</t>
  </si>
  <si>
    <t>{69C5D124-C06B-DB62-96D6-9869BDBB97B8}</t>
  </si>
  <si>
    <t>{F3D7E63B-6A24-1F90-A406-CB71C4FE6ED9}</t>
  </si>
  <si>
    <t>{9EE87C62-4BFA-E4E6-8F85-524C5627515D}</t>
  </si>
  <si>
    <t>{B7D948C1-CEAD-7CBC-A734-20D4C1F6714F}</t>
  </si>
  <si>
    <t>{B9294DA1-81C0-9D2B-A783-2A72821C95C6}</t>
  </si>
  <si>
    <t>{017B6209-BD01-3C3B-AB53-253C0318913B}</t>
  </si>
  <si>
    <t>{FC9E8824-C301-2D26-9125-253C93BC7885}</t>
  </si>
  <si>
    <t>{1713A619-4C62-6523-94A8-1DACBD9911FE}</t>
  </si>
  <si>
    <t>{9D8A9011-68E2-C85B-B18E-B5B3C05D4EAE}</t>
  </si>
  <si>
    <t>{1CB44A44-B023-5AD6-8478-1F8835AB16CE}</t>
  </si>
  <si>
    <t>{DF4089CA-82B6-D0DD-8A14-11565B335B87}</t>
  </si>
  <si>
    <t>{64C162CD-5A6A-5E88-A1F5-8D25ADA5E4F0}</t>
  </si>
  <si>
    <t>{1715B875-86B1-8A11-83DA-7A2B7991C452}</t>
  </si>
  <si>
    <t>{449E71EA-617A-878E-AD74-AC955AB8CEB6}</t>
  </si>
  <si>
    <t>{571D6155-7737-1A2A-BC53-27888DBBEA53}</t>
  </si>
  <si>
    <t>{CE328BDD-2798-370C-9E28-BE3D703A1B44}</t>
  </si>
  <si>
    <t>{15ACC6BD-CB5D-C45D-BD94-59BD9DD505BF}</t>
  </si>
  <si>
    <t>{780D05ED-C107-A445-A747-DA42624DCCDE}</t>
  </si>
  <si>
    <t>{64F62DC4-9457-CBED-98E1-56F22B3456D9}</t>
  </si>
  <si>
    <t>{5536136B-A20B-218D-8C23-73F6454866D9}</t>
  </si>
  <si>
    <t>{A85EBADB-4797-762F-A29D-52773C1B02E7}</t>
  </si>
  <si>
    <t>{B91FF76C-DEC9-D10A-A3F2-BA9E6C4D1C69}</t>
  </si>
  <si>
    <t>{05F9C037-E743-1547-ACDE-918424AE6C3A}</t>
  </si>
  <si>
    <t>{D8CDF855-CBA5-191E-8C06-D76FFDB005B2}</t>
  </si>
  <si>
    <t>{CF2B84FC-E99E-BF88-9D07-75693632BAE8}</t>
  </si>
  <si>
    <t>{17A45758-ACC1-0DCD-9E84-3C9B5AC58227}</t>
  </si>
  <si>
    <t>{3B18487E-72DD-C727-893B-144DA71A4F65}</t>
  </si>
  <si>
    <t>{89F84AAA-A583-E19C-ACBE-EE78A8B1E7DC}</t>
  </si>
  <si>
    <t>{7C1443F3-C353-7167-A4BF-B174AA6A4EB5}</t>
  </si>
  <si>
    <t>{72EC1590-280D-39AF-9BDC-51493AB75A27}</t>
  </si>
  <si>
    <t>{E643A7AB-2234-008D-8FD7-A1319577ED4A}</t>
  </si>
  <si>
    <t>{36B6EB6C-4C96-D939-9D40-9743462B0D49}</t>
  </si>
  <si>
    <t>{BD08C8DC-D3C5-B9CC-A2C7-17A79A848F4B}</t>
  </si>
  <si>
    <t>{E9B83144-4470-558F-982D-16970D325679}</t>
  </si>
  <si>
    <t>{4688EBCB-1A48-B17A-BED3-583BEDC6580A}</t>
  </si>
  <si>
    <t>{F028FA8A-83EE-C2D5-AFA8-D2ACC61E6808}</t>
  </si>
  <si>
    <t>{942743AB-1AF4-7AC8-A94D-9713E49F8BAC}</t>
  </si>
  <si>
    <t>{8D38AA64-2D27-826D-B735-6D96C416971D}</t>
  </si>
  <si>
    <t>{2AE915C0-281A-0AEC-A63D-297FB2257D74}</t>
  </si>
  <si>
    <t>{C72C6625-787D-B98E-B2E7-CDB7497C160A}</t>
  </si>
  <si>
    <t>{0E52946D-88D1-A34A-A904-4196B9AB44C7}</t>
  </si>
  <si>
    <t>{2F3A82E1-A614-BD5A-A624-67447C741AF4}</t>
  </si>
  <si>
    <t>{847615B8-6D99-BAE6-B6E7-24CB007650C8}</t>
  </si>
  <si>
    <t>{BAA5311C-1B31-A136-A61E-5C72A053E84D}</t>
  </si>
  <si>
    <t>{FE98CA15-2C7A-7443-822A-0552E9B9C7BC}</t>
  </si>
  <si>
    <t>{CDC0B7DA-ED26-E855-B6EA-F283284BD23C}</t>
  </si>
  <si>
    <t>{830DFA96-DAC6-0376-9EF1-385EB9B8FDD7}</t>
  </si>
  <si>
    <t>{ABD0687F-6E39-A8EC-AAFC-8CCC18A21DD4}</t>
  </si>
  <si>
    <t>{84F9D790-E8D1-ACD2-A39E-E23694B8176C}</t>
  </si>
  <si>
    <t>{88196A30-D47D-245E-9688-4E83B69BDD98}</t>
  </si>
  <si>
    <t>{26B0B557-8CCF-B49B-9169-661BDCFC67A0}</t>
  </si>
  <si>
    <t>{A89EEE4F-7167-9FB1-8EC2-5DD8647B77BC}</t>
  </si>
  <si>
    <t>{AC76D910-EAE5-7CE7-BD73-E933B9B822E6}</t>
  </si>
  <si>
    <t>{50D56AE2-781A-5E66-880D-2D2247652D66}</t>
  </si>
  <si>
    <t>{4D7E670D-6676-0B38-9B21-BED06B318C53}</t>
  </si>
  <si>
    <t>{C3F1D27B-21CA-8684-A57E-C29493BD24D7}</t>
  </si>
  <si>
    <t>{5B0DA264-24B7-B592-B196-2A6749AAD93A}</t>
  </si>
  <si>
    <t>{4445B91F-CCDC-8A7C-9A59-9D62BBA8A166}</t>
  </si>
  <si>
    <t>{FA58ED97-77DA-CB5A-8F38-31EC75677DB1}</t>
  </si>
  <si>
    <t>{E9E63413-8073-7D65-ABE3-D7E0C4781545}</t>
  </si>
  <si>
    <t>{8EB16FBC-8436-74B4-AC29-65B4449C6C49}</t>
  </si>
  <si>
    <t>{364885AA-CFD4-B591-AD7D-B162226477B8}</t>
  </si>
  <si>
    <t>{4B5C5A16-AEFC-1303-ABAE-DC12EA8E1AE8}</t>
  </si>
  <si>
    <t>{3D8EE318-AE51-7444-834D-8EFCE8BD3A04}</t>
  </si>
  <si>
    <t>{567F03D8-2A72-BC7B-A1FB-CA39AA81BB13}</t>
  </si>
  <si>
    <t>{34DEAF91-7110-EFB3-9288-85F38B99825C}</t>
  </si>
  <si>
    <t>{126CAD78-2CDB-C342-B174-826FC9B783EA}</t>
  </si>
  <si>
    <t>{7DABF088-7B64-6A32-AB71-D7A90F6B9306}</t>
  </si>
  <si>
    <t>{B3598CF9-D86B-8BAA-8E3D-58D78B66B6B6}</t>
  </si>
  <si>
    <t>{4E282704-D182-29D4-965A-DA44C858C143}</t>
  </si>
  <si>
    <t>{8D98C5BF-B267-2AF7-8E99-62E523C2A8B7}</t>
  </si>
  <si>
    <t>{CB6A6A56-E7BC-512D-A57A-C20619934F49}</t>
  </si>
  <si>
    <t>{A55EDBFE-DC13-C37E-95CD-01BDD64D8C23}</t>
  </si>
  <si>
    <t>{66E51DC3-E039-5423-AB14-E2351771536C}</t>
  </si>
  <si>
    <t>{7DDED4FB-8DB1-D943-861D-6A84E8ED984D}</t>
  </si>
  <si>
    <t>{45CC449F-114A-5728-BE6B-6E03063430D0}</t>
  </si>
  <si>
    <t>{3A6E21E8-0877-92B9-A4AD-C3BB9C151E5B}</t>
  </si>
  <si>
    <t>{9B55510E-AD26-9D61-9295-8BC6391229D8}</t>
  </si>
  <si>
    <t>{0231C81A-80B8-3125-B5D2-8D6A38EA459E}</t>
  </si>
  <si>
    <t>{BCB37A45-EA0D-5C21-9914-9DA1E55D64B8}</t>
  </si>
  <si>
    <t>{468A3CB6-5A98-D89A-9CED-BED3CDDE6D5D}</t>
  </si>
  <si>
    <t>{DC59F3A7-2A37-C8AC-990D-D7085E3C3496}</t>
  </si>
  <si>
    <t>{2BAE922E-B97C-EE7D-AD15-CA59D3F8BCBA}</t>
  </si>
  <si>
    <t>{504C1E57-83F6-4337-95A4-7D0EB7E2CCD4}</t>
  </si>
  <si>
    <t>{D6C23C78-D377-A7F2-9D8C-C5227A99771A}</t>
  </si>
  <si>
    <t>{4AE0F2AB-469E-02F6-A24C-B4E966B182A6}</t>
  </si>
  <si>
    <t>{C9374217-29ED-465C-BE97-2170E8F7D1A0}</t>
  </si>
  <si>
    <t>{E17801D6-B934-484C-A22B-EF0C8CFE8841}</t>
  </si>
  <si>
    <t>{1A34132E-9313-EDD0-B77A-049981564CA1}</t>
  </si>
  <si>
    <t>{A52A6E2B-212B-4B5E-9A64-437C61CD13E8}</t>
  </si>
  <si>
    <t>{0CDBD7E4-A12C-14C2-9979-A2CF88F8C050}</t>
  </si>
  <si>
    <t>{9D3861B1-AF97-4D61-8E6A-04AB458477F1}</t>
  </si>
  <si>
    <t>{D492D0A9-895C-BC54-99C7-5D481213CEF2}</t>
  </si>
  <si>
    <t>{2DE739E8-AAEC-74B5-9452-74BE5D55D88D}</t>
  </si>
  <si>
    <t>{C5AA52A5-7E08-5ABC-9BAA-4B4773EA8BDA}</t>
  </si>
  <si>
    <t>{688B2E17-5440-4392-BD70-B9EAEF84ABF3}</t>
  </si>
  <si>
    <t>{333A7229-A654-125E-A564-C1010EB22B2D}</t>
  </si>
  <si>
    <t>{A2485232-D2E4-BD2A-9E27-37923D55E274}</t>
  </si>
  <si>
    <t>{3285935A-63A2-284E-974A-10D7E9DDE32F}</t>
  </si>
  <si>
    <t>{3E7239BA-972D-38C2-8C7C-21E98CFC1247}</t>
  </si>
  <si>
    <t>{26DEFA8C-EA27-D1DF-A860-5DF176623513}</t>
  </si>
  <si>
    <t>{434CE8D7-C831-F69D-89B4-AB2511CD4E9D}</t>
  </si>
  <si>
    <t>{247BCAE4-8EF8-7E46-BC3A-ED90C9B2262E}</t>
  </si>
  <si>
    <t>{230BA3DA-9941-3CF1-AB42-1A891CEECDCD}</t>
  </si>
  <si>
    <t>{9E9E68C4-7589-36D6-95BB-1519481319B4}</t>
  </si>
  <si>
    <t>{E2D4CCE9-6E92-3E2F-B648-B268C6B1D019}</t>
  </si>
  <si>
    <t>{AA8CE772-D11C-4BD4-9969-E69125982507}</t>
  </si>
  <si>
    <t>{14298A66-5A89-314D-9CED-B5D89069BCA6}</t>
  </si>
  <si>
    <t>{9B79AB00-27B7-F474-8B76-D55A95A59A3D}</t>
  </si>
  <si>
    <t>{AC1E2E77-A359-77AF-8394-694C8E2CA5C7}</t>
  </si>
  <si>
    <t>{B5A9D9D4-6ADD-92F9-AF17-27A9DB7FCF9B}</t>
  </si>
  <si>
    <t>{11D9CF5E-BA27-3698-9D71-E2C8F64EEEC1}</t>
  </si>
  <si>
    <t>{3C60C521-0FA4-5997-A970-DFC35C49E773}</t>
  </si>
  <si>
    <t>{75DCCE52-A635-B03D-A1C6-A4B13A02BDD7}</t>
  </si>
  <si>
    <t>{55D1B22A-2A6C-6E94-BE05-63EA1C484619}</t>
  </si>
  <si>
    <t>{3B3D62B3-C9D9-4AE2-BFCA-C1696EAC653E}</t>
  </si>
  <si>
    <t>{6361D425-1E4C-2642-B1D9-E4547ECE1F82}</t>
  </si>
  <si>
    <t>{693EDCA8-5857-F8DA-AEC1-9FE5C861292A}</t>
  </si>
  <si>
    <t>{8A346065-1198-B4C5-B652-C754B8127841}</t>
  </si>
  <si>
    <t>{53246374-96D2-4D4A-A30C-52A9AA732FEE}</t>
  </si>
  <si>
    <t>{2E8EB91E-55A4-7B72-8192-222E1B55D46B}</t>
  </si>
  <si>
    <t>{5A33586B-B9AE-4075-AEA2-3CCA5938AABF}</t>
  </si>
  <si>
    <t>{54A30484-2E92-818C-A6FD-57E6CECD7634}</t>
  </si>
  <si>
    <t>{86AEC1A2-131F-42A0-A615-749AE8C41DE1}</t>
  </si>
  <si>
    <t>{6EC684EB-C2B7-4838-8AA9-890124CD740E}</t>
  </si>
  <si>
    <t>{59CB228A-C84A-872E-8E6A-6C5FCC898DA6}</t>
  </si>
  <si>
    <t>{A23C8D87-7348-D5BA-90F9-FFA1508931F1}</t>
  </si>
  <si>
    <t>{D7CC8D3B-3D73-4524-8BF6-383C2A9D5F35}</t>
  </si>
  <si>
    <t>{432935AC-6689-9C75-AC21-FB1A9746C06C}</t>
  </si>
  <si>
    <t>{64E65816-871C-CFD6-BFFA-3D753444A6C0}</t>
  </si>
  <si>
    <t>{86D2DD8F-EEAC-B28E-A254-C2834C47A687}</t>
  </si>
  <si>
    <t>{358DA731-182A-5997-A1BD-9E7D4DD1C5BB}</t>
  </si>
  <si>
    <t>{BD98BB53-4117-7948-96D7-975D95B1E795}</t>
  </si>
  <si>
    <t>{8CB5ED0E-F413-179B-8262-A05A9C88F24B}</t>
  </si>
  <si>
    <t>{0D92136B-90CD-16D8-8D0E-AE9DB4E6D7D9}</t>
  </si>
  <si>
    <t>{9EC23F93-9108-5C28-A65C-9650559D8E95}</t>
  </si>
  <si>
    <t>{BB2328ED-4243-CD92-AAFC-5CA8ED2CCA97}</t>
  </si>
  <si>
    <t>{B117D153-214E-5D60-94A1-B5C1D945910A}</t>
  </si>
  <si>
    <t>{1A6D3E2B-79AC-E3A9-8117-B5C18597D5F5}</t>
  </si>
  <si>
    <t>{26B92572-C82B-6FA7-8DC3-40E26EC38CB0}</t>
  </si>
  <si>
    <t>{4EB87A6B-8A4C-A972-8672-3B4BB1896A55}</t>
  </si>
  <si>
    <t>{031C3123-EBB1-A532-87C6-7BE7286B740A}</t>
  </si>
  <si>
    <t>{AC553ED1-8848-4611-BD71-E53CD2399EEA}</t>
  </si>
  <si>
    <t>{AA4468AC-BE74-6245-A510-8B255A72BD2D}</t>
  </si>
  <si>
    <t>{6779A2CE-E9E3-FDD8-8B46-34E70ED8B5EB}</t>
  </si>
  <si>
    <t>{5195EF51-7567-EB13-9BC4-C4BD4A1B9B5D}</t>
  </si>
  <si>
    <t>{C3571679-CE82-220D-A338-3EB199CB239B}</t>
  </si>
  <si>
    <t>{4A620A53-53F1-75D1-AD35-78174A9A42DD}</t>
  </si>
  <si>
    <t>{2445BF16-8E57-D9C5-B97A-57CBB738DC4D}</t>
  </si>
  <si>
    <t>{BBC1FBE9-AD54-33E2-A198-BD356E34E6E3}</t>
  </si>
  <si>
    <t>{9E75C3E7-4C98-7672-8140-A27CBC515416}</t>
  </si>
  <si>
    <t>{F8141957-A7B4-778B-8731-F89A1C3CFBC0}</t>
  </si>
  <si>
    <t>{663CA341-5B78-3C47-AFED-84D8DB89BE59}</t>
  </si>
  <si>
    <t>{348076EE-9575-89DF-9644-5A5C76D795CA}</t>
  </si>
  <si>
    <t>{DEBE7558-D15B-517B-98B6-4F4159D6515B}</t>
  </si>
  <si>
    <t>{B36876C6-AABB-8A34-A205-29CED157F725}</t>
  </si>
  <si>
    <t>{3C3E7C61-4E56-1841-8ECF-EA1C79CB6D4F}</t>
  </si>
  <si>
    <t>{B8D25D51-3BCB-CECB-9DB7-982471E277F4}</t>
  </si>
  <si>
    <t>{B403EDAE-BBCC-A4FB-A88C-E75D616C296A}</t>
  </si>
  <si>
    <t>{8A4141A3-5BE9-9CEA-ACBF-EBA298DB48AB}</t>
  </si>
  <si>
    <t>{985D2B75-79E2-6BC1-9701-7A69730EB8E0}</t>
  </si>
  <si>
    <t>{5AD8832E-7068-25C5-A522-679C7D779D60}</t>
  </si>
  <si>
    <t>{3D725BE9-BCFB-8F12-A1A2-B873E4D59D34}</t>
  </si>
  <si>
    <t>{7DCC69EA-BC6C-AEA0-A842-503643E9BC85}</t>
  </si>
  <si>
    <t>{9886B16D-CA4B-46E6-9892-14DEE744DD6A}</t>
  </si>
  <si>
    <t>{19612769-6439-6BDD-9C54-E9B45D86F72E}</t>
  </si>
  <si>
    <t>{3CED9F17-E5E7-E2AF-9226-B3C0D25EDDD8}</t>
  </si>
  <si>
    <t>{6EDBFFAF-CB14-A073-959B-666AD1718491}</t>
  </si>
  <si>
    <t>{2DDB3B4A-6242-A882-9273-D88BD67AC0A0}</t>
  </si>
  <si>
    <t>{C48D2801-1630-B1E4-866C-0C7C200D963E}</t>
  </si>
  <si>
    <t>{BF84B92A-5580-CCC3-BCEA-C7563ACAD946}</t>
  </si>
  <si>
    <t>{6C9DD4B1-99E2-B255-83DB-1E4F7161801E}</t>
  </si>
  <si>
    <t>{374B8CFB-2105-83A4-85B2-B66230926DBF}</t>
  </si>
  <si>
    <t>{9C4D8714-787C-16F9-904D-B2E6E5FE8772}</t>
  </si>
  <si>
    <t>{D845B912-EAE6-3F7C-9F2D-F6F41D36A16E}</t>
  </si>
  <si>
    <t>{87D3364D-0604-C335-91E4-68B4E3DACFBE}</t>
  </si>
  <si>
    <t>{D6C6B3A1-1676-E65D-A151-CD60F5BAC799}</t>
  </si>
  <si>
    <t>{71A14483-88ED-5B2C-8A05-280EAD68AC17}</t>
  </si>
  <si>
    <t>{8512AEFD-B8FA-19AB-ABA0-5ECA5B843562}</t>
  </si>
  <si>
    <t>{AECBD627-225C-D414-A0D3-54E959CD53B1}</t>
  </si>
  <si>
    <t>{296CCE4A-33A5-C09C-854F-EE8634D5FC3C}</t>
  </si>
  <si>
    <t>{63976E6E-4794-A14E-B694-21B8595C16EE}</t>
  </si>
  <si>
    <t>{C7FA79BC-BBCB-7B62-A182-C1C904E3742E}</t>
  </si>
  <si>
    <t>{D247E37D-0CE9-F501-A09A-D2BFB2391AF5}</t>
  </si>
  <si>
    <t>{E21EC1B8-8691-3252-929C-39D5EEE1DD9B}</t>
  </si>
  <si>
    <t>{6121D7A7-A580-068D-831A-BB33E7B9B429}</t>
  </si>
  <si>
    <t>{ADFD2A71-D659-56AE-9DB3-6CE027337EB6}</t>
  </si>
  <si>
    <t>{23576E3F-85AC-16FB-A138-12451D2E258C}</t>
  </si>
  <si>
    <t>{4EDBA92A-1039-1B9D-9839-9E5C040D8BC4}</t>
  </si>
  <si>
    <t>{7C4DBD6B-C2A2-5ABC-AF58-084C789F9485}</t>
  </si>
  <si>
    <t>{191CA119-4795-B772-8444-233EB6844618}</t>
  </si>
  <si>
    <t>{8119386D-BDA4-27F5-83AD-D36B5B7D6466}</t>
  </si>
  <si>
    <t>{31C45772-B19F-7D7E-8736-2CEB941BE4B7}</t>
  </si>
  <si>
    <t>{95FD027B-9DF8-AE09-9D7C-D6F7EBEEC944}</t>
  </si>
  <si>
    <t>{09471D96-CF8D-91CA-A434-F2A6CFC7C924}</t>
  </si>
  <si>
    <t>{EB5F6EE9-A4D1-371C-B50A-56338C46E782}</t>
  </si>
  <si>
    <t>{B7C8FAAC-A8A3-67C7-AE81-D5B39E1B2874}</t>
  </si>
  <si>
    <t>{C952A4F9-2794-0454-AC79-666252B73244}</t>
  </si>
  <si>
    <t>{8E9C5007-8E44-02A9-BB73-EB56440B271A}</t>
  </si>
  <si>
    <t>{6338F4E0-4A54-5723-B82D-6AA9A097BDE0}</t>
  </si>
  <si>
    <t>{C3D774CB-B774-C8B6-9E3B-98A4040C191B}</t>
  </si>
  <si>
    <t>{1B48A4E2-5165-58AC-8B5C-876CBB09DE97}</t>
  </si>
  <si>
    <t>{A8FC885C-74A7-EB2F-8C11-1E1E234122BB}</t>
  </si>
  <si>
    <t>{F7A5E744-8EFB-6837-9C39-21C1B652C890}</t>
  </si>
  <si>
    <t>{6312C3DE-0B02-A12A-A846-84CBD4EDB56D}</t>
  </si>
  <si>
    <t>{69C31148-386B-BB14-BCF8-5B2807C5CE3D}</t>
  </si>
  <si>
    <t>{57799696-91C8-5C1B-B60E-5B0E8C67E837}</t>
  </si>
  <si>
    <t>{98C54713-82D9-8869-810B-7998C0961693}</t>
  </si>
  <si>
    <t>{986717C7-784D-2226-AAAF-991C3ED22D7A}</t>
  </si>
  <si>
    <t>{C5E1DCF9-CFA7-1F7A-8D8A-B18446F9F315}</t>
  </si>
  <si>
    <t>{8A118AB4-E4A6-458D-A85B-A32841908A7C}</t>
  </si>
  <si>
    <t>{4678F54F-34FB-978A-86B6-6410BC44A8D8}</t>
  </si>
  <si>
    <t>{62B833A3-2A46-0A97-A558-C975F5C65261}</t>
  </si>
  <si>
    <t>{4D91F628-1528-63EE-9FD4-B88077A86A3E}</t>
  </si>
  <si>
    <t>{53B354C7-6E42-A696-94F8-336980B9C87B}</t>
  </si>
  <si>
    <t>{01BE12D8-9553-B7B9-9C47-0038AB7A7D6E}</t>
  </si>
  <si>
    <t>{B1453374-F4EC-7BAF-9870-231736AC4112}</t>
  </si>
  <si>
    <t>{C2E58CB3-09CE-B761-9324-614C9BDF16AB}</t>
  </si>
  <si>
    <t>{B18104CD-208A-9E26-A7F4-CDC33AC4D256}</t>
  </si>
  <si>
    <t>{D7988BDC-A5D1-C607-84AF-3DE17D2A8738}</t>
  </si>
  <si>
    <t>{95CC1928-1550-543D-A5D7-86C1D274EC8C}</t>
  </si>
  <si>
    <t>{64DC72A9-ACBB-2AE1-963C-BB99A380066A}</t>
  </si>
  <si>
    <t>{A26A99A8-0791-0E3A-B45E-92645FD0A7EA}</t>
  </si>
  <si>
    <t>{BB16635D-6393-E553-8CEF-1D694244D555}</t>
  </si>
  <si>
    <t>{1D8FC6B2-4C71-C452-9A9E-24B2E84C64C2}</t>
  </si>
  <si>
    <t>{1368B41C-1EDC-7D71-AA2C-9896AD9A396B}</t>
  </si>
  <si>
    <t>{296F1477-1654-E6D6-BA09-702EDEED4858}</t>
  </si>
  <si>
    <t>{AC26A92B-D19A-159D-9506-8F7309D666B3}</t>
  </si>
  <si>
    <t>{1A4D773E-BA5E-BBFC-98B4-CACC791697C2}</t>
  </si>
  <si>
    <t>{CE8665DC-1E33-D01D-90D3-27449A3DA0AE}</t>
  </si>
  <si>
    <t>{357F553B-5BC5-66F8-A813-7801D9EB9582}</t>
  </si>
  <si>
    <t>{AACA4C65-FCD7-33F6-BEE5-A34CA4E34B73}</t>
  </si>
  <si>
    <t>{AC27FFA1-5EEA-2B2D-9E39-AB1E65C286AC}</t>
  </si>
  <si>
    <t>{96377318-CECE-33A9-9671-57918A4A6B44}</t>
  </si>
  <si>
    <t>{C59A9BC3-C803-5DA1-907B-991B5EEBAE75}</t>
  </si>
  <si>
    <t>{C5114D1A-C84A-426C-B9BA-68A651785466}</t>
  </si>
  <si>
    <t>{D32C6DF7-2A43-13D5-8E0D-9669DB8E4141}</t>
  </si>
  <si>
    <t>{7B8CDFA0-3D9E-9553-ACE6-299E5CC05A2C}</t>
  </si>
  <si>
    <t>{0AE1A85F-7BEE-BDEF-B034-D55E3FED7333}</t>
  </si>
  <si>
    <t>{ECEB9C2C-52E2-61C2-8568-CEB0D186A1AB}</t>
  </si>
  <si>
    <t>{9E3CA131-2D49-8223-A732-BAFCAD4CA7AF}</t>
  </si>
  <si>
    <t>{6D74A9B5-5A95-F70B-9543-9C4D22CE8C47}</t>
  </si>
  <si>
    <t>{C5439AC0-5597-A5A4-894B-4AA98ADF13BA}</t>
  </si>
  <si>
    <t>{2159599B-8ADE-8E45-A1DC-C77A540E4133}</t>
  </si>
  <si>
    <t>{DF58CA50-571C-79E7-98A5-E9A8FAEBEAC8}</t>
  </si>
  <si>
    <t>{6CEFD125-26D1-69B2-9D67-A39BDA58F3B3}</t>
  </si>
  <si>
    <t>{24B07325-66ED-24FF-9AB3-C94D50B4601C}</t>
  </si>
  <si>
    <t>{626A7486-62E1-ACB7-AD38-62D5C9FF151C}</t>
  </si>
  <si>
    <t>{B59ED963-B78D-E831-9388-419CB19CD8CB}</t>
  </si>
  <si>
    <t>{771E66F3-A152-BB87-A663-5A8A7549BC72}</t>
  </si>
  <si>
    <t>{0758316D-9D11-1AC1-9578-73E981A88839}</t>
  </si>
  <si>
    <t>{C01EFCCD-0848-DA47-AB6B-AEE0326A3D28}</t>
  </si>
  <si>
    <t>{2EF1BD6A-4DBB-DF12-A6B9-B398E33D9389}</t>
  </si>
  <si>
    <t>{90B1694B-CB18-2D5A-8145-A43913A5AB74}</t>
  </si>
  <si>
    <t>{7FECC49B-0BD1-8938-B89E-45CD2C8F5B10}</t>
  </si>
  <si>
    <t>{3A56D381-4DD5-F8D5-9A65-8C9B7C5D8987}</t>
  </si>
  <si>
    <t>{2D7E8846-1BA6-5D78-925A-5ECC80C11811}</t>
  </si>
  <si>
    <t>{C516AAE2-A3E4-8E2B-8BFF-9E79A399ECB7}</t>
  </si>
  <si>
    <t>{7CBB4DAD-A16E-8026-9513-32CA4357EBB1}</t>
  </si>
  <si>
    <t>{A22227A1-4198-2672-8947-1CF7BABB2948}</t>
  </si>
  <si>
    <t>{B2073906-005E-5466-963B-142998554A64}</t>
  </si>
  <si>
    <t>{17EE6AF4-4A15-E10B-9781-3B6926E7635C}</t>
  </si>
  <si>
    <t>{1E969DA3-7DAA-FE8B-A9E7-480EC421573C}</t>
  </si>
  <si>
    <t>{3790C83D-E49F-432C-89F0-3E03EB82FC3A}</t>
  </si>
  <si>
    <t>{DAABBFBA-2BA5-C3D9-A47B-E3AE1AEB4770}</t>
  </si>
  <si>
    <t>{666A7672-817B-52E9-B4E9-6A198CCE2B35}</t>
  </si>
  <si>
    <t>{468BD38D-7093-E586-871A-685CBFEA6E72}</t>
  </si>
  <si>
    <t>{C8A2C826-45DC-70C6-AA90-E2BF2ED11470}</t>
  </si>
  <si>
    <t>{876B3B53-8DB8-B8D3-891A-EC5B07630167}</t>
  </si>
  <si>
    <t>{C189E15C-7617-B3D6-A239-3A59E62E295F}</t>
  </si>
  <si>
    <t>{F29CFD5C-9958-6317-8E9D-B3D236A64273}</t>
  </si>
  <si>
    <t>{8646367A-564E-9D7D-9CF8-581B35AA7E08}</t>
  </si>
  <si>
    <t>{C9467DDF-1798-3664-98F8-1F226FDA8618}</t>
  </si>
  <si>
    <t>{493CC9A3-29D7-34D1-BF41-AD4A32E85ACC}</t>
  </si>
  <si>
    <t>{43B9FE1F-0ABB-681D-AD7F-268F0864E15C}</t>
  </si>
  <si>
    <t>{418EE13B-15E6-B934-9E46-6E193EFC1ED2}</t>
  </si>
  <si>
    <t>{913BA541-B726-3C7A-9146-4C2F4355B784}</t>
  </si>
  <si>
    <t>{CE72F067-7CDD-94DA-9E3E-B2DB712BDE7B}</t>
  </si>
  <si>
    <t>{28F1D5B7-91EC-D6AB-96A1-B45554124BE2}</t>
  </si>
  <si>
    <t>{185A2A69-83D3-E608-B35C-18C63AB8E1ED}</t>
  </si>
  <si>
    <t>{0C4DB396-AD62-A917-B1E3-A35681CFB4B9}</t>
  </si>
  <si>
    <t>{616B9486-7D29-05E2-9EF5-772CA2D8987D}</t>
  </si>
  <si>
    <t>{82549242-5FCA-DBC0-B742-6B541BB26251}</t>
  </si>
  <si>
    <t>{ECC9A1F3-AFF5-23CA-A75A-532429ED175C}</t>
  </si>
  <si>
    <t>{FC6AA6D0-CA5A-AE3A-AAEF-3394393C7CCA}</t>
  </si>
  <si>
    <t>{1FD78612-3D9A-75F7-9E92-DF0EC62D94C1}</t>
  </si>
  <si>
    <t>{81C334A2-4465-587A-9122-3C7A4D63457A}</t>
  </si>
  <si>
    <t>{DDCB96E8-7B5C-4EAB-AB2F-4022EBAB721D}</t>
  </si>
  <si>
    <t>{72A27F0D-1E10-2CD4-BC4B-CD1B6C890194}</t>
  </si>
  <si>
    <t>{BBE7E5FA-9C50-D52B-A126-C991DDCCD557}</t>
  </si>
  <si>
    <t>{155CBC16-70AD-5D9A-9361-38B9DAF5E37D}</t>
  </si>
  <si>
    <t>{EB71D86B-E5D9-7B8A-B2CB-CEBFB0C41001}</t>
  </si>
  <si>
    <t>{9CF53E11-9A73-2113-98E6-91BAEAE84139}</t>
  </si>
  <si>
    <t>{849AA35E-BA3B-454D-9372-64C3D7E5683F}</t>
  </si>
  <si>
    <t>{3DE12A5E-C2B3-CA52-8E0F-4C31E2884D3B}</t>
  </si>
  <si>
    <t>{F6A98939-2EAB-A778-A84E-EE1D7775F246}</t>
  </si>
  <si>
    <t>{4B74C317-4CA3-ADC9-9BE1-7E82F4394C98}</t>
  </si>
  <si>
    <t>{69D1BE2F-876C-B57E-A695-A2B5D486215A}</t>
  </si>
  <si>
    <t>{EBA26D8C-4B76-CF9E-B3ED-7BD1642D73B4}</t>
  </si>
  <si>
    <t>{2E859765-17A3-C264-A0A9-B11C318E28CE}</t>
  </si>
  <si>
    <t>{7FFD3DE2-2581-A316-885A-7672778A14B2}</t>
  </si>
  <si>
    <t>{5BBA474C-F2B2-34AD-BAAF-8148B3A22CC7}</t>
  </si>
  <si>
    <t>{3D8C879D-0BF7-5B62-914A-C4A862A45506}</t>
  </si>
  <si>
    <t>{53E5031B-9DDE-0D6D-B8DB-35ABCD238298}</t>
  </si>
  <si>
    <t>{48939EB2-342B-2ED8-BE13-989A66CD88B5}</t>
  </si>
  <si>
    <t>{59382ED6-2C5D-93EA-AE82-028B96366B86}</t>
  </si>
  <si>
    <t>{F4749793-E334-50BC-A6E7-4699B92BF223}</t>
  </si>
  <si>
    <t>{94E7CC1F-D351-3976-A1D5-4AFB5D3F2EB5}</t>
  </si>
  <si>
    <t>{9654C575-7A74-2332-9C2B-E3DABF02D774}</t>
  </si>
  <si>
    <t>{654863DB-062E-1336-A43A-246E5A43EF88}</t>
  </si>
  <si>
    <t>{60767C8C-012F-DC9C-B5E3-D3A29C946B0A}</t>
  </si>
  <si>
    <t>{E28D048F-D708-648D-9BC6-E2EAD1B61124}</t>
  </si>
  <si>
    <t>{882FD11D-D87A-AE21-A483-58438437D3FB}</t>
  </si>
  <si>
    <t>{8DEBF54D-9D34-8280-8ACA-D9E313CAB6CB}</t>
  </si>
  <si>
    <t>{5194475A-55B7-D0F3-BC4E-98E3DA1E81AB}</t>
  </si>
  <si>
    <t>{6CC79A6B-8BE5-9E92-A68D-4B8B46B535C5}</t>
  </si>
  <si>
    <t>{1E16D399-8B4C-A386-A449-D7D4C36EA95E}</t>
  </si>
  <si>
    <t>{B333F62C-D47F-F1E8-A233-4E27BDCAB252}</t>
  </si>
  <si>
    <t>{D6DCE81D-C12D-6BEF-ACE9-686B927A7228}</t>
  </si>
  <si>
    <t>{D5948DA4-DC07-C9B5-922D-37DBAD3D9EB8}</t>
  </si>
  <si>
    <t>{1A29BA0A-66BD-3E72-AC60-80AD7C863C6B}</t>
  </si>
  <si>
    <t>{F51D6457-C9E0-6E5E-A972-47FB5B44113A}</t>
  </si>
  <si>
    <t>{E1217EB4-7340-6F63-96F3-62EDB6D72E5D}</t>
  </si>
  <si>
    <t>{69F4DE59-DD5E-14D7-8D84-C4CB09204B0D}</t>
  </si>
  <si>
    <t>{BB47786E-68EA-32E5-ADD5-528F92A07B43}</t>
  </si>
  <si>
    <t>{548A20ED-6D96-DDB3-B398-E171DB379355}</t>
  </si>
  <si>
    <t>{9090DA4E-5B11-EA6C-A85B-85B75445876E}</t>
  </si>
  <si>
    <t>{0AF78D7A-9DEA-4E17-9BD2-F36C478B3B86}</t>
  </si>
  <si>
    <t>{E1701BA8-91D5-BDFD-88AA-4EA921CA86E4}</t>
  </si>
  <si>
    <t>{B09B4902-B181-5B36-AC85-3CA56E9369C3}</t>
  </si>
  <si>
    <t>{D41A3DBE-6B9D-EDEB-B314-B3995C95BB39}</t>
  </si>
  <si>
    <t>{A89D99E7-0CBC-7855-B9F7-C49D77716050}</t>
  </si>
  <si>
    <t>{ABC484C6-008D-C18C-ABDE-45DB2BD75B61}</t>
  </si>
  <si>
    <t>{3840C171-B3A2-C9B8-965A-1A8AC5787472}</t>
  </si>
  <si>
    <t>{9CB15522-A2D9-7802-863B-29A4C1D59BCE}</t>
  </si>
  <si>
    <t>{64C714D2-29B4-A392-A8E4-468F9ACEC87C}</t>
  </si>
  <si>
    <t>{FA34E3D7-96D3-5B91-A752-754691E4DDA6}</t>
  </si>
  <si>
    <t>{AD87B75C-7417-5748-A206-9A013DC7B274}</t>
  </si>
  <si>
    <t>{FA62636A-1FD1-8B9E-B393-9AD7BE37573D}</t>
  </si>
  <si>
    <t>{4B95EC37-E6E1-ECED-A7C7-5A22B1A674DB}</t>
  </si>
  <si>
    <t>{DEAF28DD-63F6-6D4C-AC34-CEC980E33BA7}</t>
  </si>
  <si>
    <t>{4053FA95-D3A3-C5C6-9D8A-CB26799E44C8}</t>
  </si>
  <si>
    <t>{EC4E5796-B496-16C1-A869-4542286ABF57}</t>
  </si>
  <si>
    <t>{200523EA-7162-2646-9873-1154BAF7648D}</t>
  </si>
  <si>
    <t>{575643C8-66C6-E86E-AA66-3285CBE34672}</t>
  </si>
  <si>
    <t>{EEC1AB59-E273-4362-8AD5-8EFCB7E1295E}</t>
  </si>
  <si>
    <t>{642730A7-8E09-287A-867E-F9C5ECAFE34B}</t>
  </si>
  <si>
    <t>{12F9B718-9A19-6E9D-89F5-6846B6B19771}</t>
  </si>
  <si>
    <t>{55074397-8154-EA27-91E7-CF6891D41B17}</t>
  </si>
  <si>
    <t>{ABD2A96A-BE89-B01C-9817-E374E9AB3337}</t>
  </si>
  <si>
    <t>{7F2ADFAC-9129-A3A9-9CF4-D8812BD6D309}</t>
  </si>
  <si>
    <t>{1F91B894-73F6-9814-8B5E-62C9A5041EB6}</t>
  </si>
  <si>
    <t>{E7C4294A-E2AE-8555-A0D8-7674C1C79C77}</t>
  </si>
  <si>
    <t>{747726E8-3AC4-4CB6-A711-099A1CEF7053}</t>
  </si>
  <si>
    <t>{11497595-C917-B56E-ACC8-D065D50C8D82}</t>
  </si>
  <si>
    <t>{2ACA189B-1A27-D178-AE80-0D1C86B1BA4E}</t>
  </si>
  <si>
    <t>{1EBCE5E2-7A96-972A-8818-57A87CBBE991}</t>
  </si>
  <si>
    <t>{59BFD1D2-5544-B97D-A6F2-A26224AC11B0}</t>
  </si>
  <si>
    <t>{4673DF73-39A2-4EBA-A5EC-0262E93505D5}</t>
  </si>
  <si>
    <t>{4398C5EE-517E-2AEA-9298-4BEF4AE7A919}</t>
  </si>
  <si>
    <t>{CAB1977D-395B-2165-98A7-420592910385}</t>
  </si>
  <si>
    <t>{4B8A1927-3EEA-4633-A6B9-FCD93DD3D67F}</t>
  </si>
  <si>
    <t>{01B83035-BEE9-518C-967E-4D96894F37E3}</t>
  </si>
  <si>
    <t>{77E9E1BE-450B-537B-9688-2A731296EC26}</t>
  </si>
  <si>
    <t>{1BCF1EED-2ECE-3246-9396-57892377D743}</t>
  </si>
  <si>
    <t>{4AF99FE9-B7D5-B307-9759-E8F22A83FE72}</t>
  </si>
  <si>
    <t>{502967DB-8C0E-E9D5-B151-A3E3836A36CA}</t>
  </si>
  <si>
    <t>{B8ED69EB-E9CC-9B1A-AB5F-9BA7BBBE5385}</t>
  </si>
  <si>
    <t>{E1097C42-4BEE-BB9D-B5D4-85371E4E78CB}</t>
  </si>
  <si>
    <t>{460B8318-FE15-4FC9-88B0-76B919AC5BB6}</t>
  </si>
  <si>
    <t>{34A58365-80C2-FBC4-9483-3278F877D17B}</t>
  </si>
  <si>
    <t>{27864184-4BC4-D398-92ED-BD8B58611D37}</t>
  </si>
  <si>
    <t>{6B5ECF8A-9ECB-CC8C-9182-ED0C8518C52E}</t>
  </si>
  <si>
    <t>{6EA1D593-E56B-BBAA-8B1D-A632DB4EDB4C}</t>
  </si>
  <si>
    <t>{AC4C75D4-AA42-8439-AF14-DB26D87557E8}</t>
  </si>
  <si>
    <t>{82A18588-4D10-2B44-9964-7301E87B1B3A}</t>
  </si>
  <si>
    <t>{5BA0E8B7-1966-66F1-B48D-600A56D3DC3C}</t>
  </si>
  <si>
    <t>{94D98499-8906-4798-9E33-774BA15AB025}</t>
  </si>
  <si>
    <t>{AAEE5D47-1C7E-9525-A404-AEEC3374892E}</t>
  </si>
  <si>
    <t>{FA7F37F9-FD82-63ED-A1A1-D9366A014D61}</t>
  </si>
  <si>
    <t>{EE3CE7C8-C9BE-76EB-82D9-FB30A29EB114}</t>
  </si>
  <si>
    <t>{D7B692EC-DDC6-C376-9320-EA1468D0D841}</t>
  </si>
  <si>
    <t>{4CBC1B9E-9569-3DA7-9143-9BEAF875873F}</t>
  </si>
  <si>
    <t>{8ED137C7-6C38-AB96-99C5-D11BDF1DB3E9}</t>
  </si>
  <si>
    <t>{08C4DCCE-A2C4-1E7C-8785-A18E695B51B6}</t>
  </si>
  <si>
    <t>{36251CBC-D0DC-5E72-97F4-F07D13DE34AE}</t>
  </si>
  <si>
    <t>{6495AECA-5412-4EAE-87D2-9211386741FA}</t>
  </si>
  <si>
    <t>{20C68611-7A25-E35C-93C1-8B8147957DB4}</t>
  </si>
  <si>
    <t>{B676A7B8-B086-2F83-B68F-81F59B0AAC32}</t>
  </si>
  <si>
    <t>{9227D6E8-8127-DA7B-ADAE-A787A166C36D}</t>
  </si>
  <si>
    <t>{219A28DA-4A77-D74D-A6C1-C260D45AB780}</t>
  </si>
  <si>
    <t>{CE6E52B7-4736-3912-ACA4-C7B692867AD1}</t>
  </si>
  <si>
    <t>{E8445786-1516-B821-ADE9-8A9437AAC468}</t>
  </si>
  <si>
    <t>{1ACD2C81-E197-5574-9422-0F423157A760}</t>
  </si>
  <si>
    <t>{62A987EF-6799-F752-BD2D-1CD7E94EF8E0}</t>
  </si>
  <si>
    <t>{89897BC9-B39D-81D5-876D-A58CDF0FAC30}</t>
  </si>
  <si>
    <t>{CF2DDD49-8244-D835-8D92-AD6B4E5B9769}</t>
  </si>
  <si>
    <t>{80F7A296-005C-D18A-9B8B-FAACB4C2BEA5}</t>
  </si>
  <si>
    <t>{47D5BCD8-AA69-9EFC-8EBA-81767A24F51A}</t>
  </si>
  <si>
    <t>{5258F348-ED29-C8B6-B4EF-340310E321D2}</t>
  </si>
  <si>
    <t>{2B1359E0-253D-70DE-96AA-EA6BC1ED4635}</t>
  </si>
  <si>
    <t>{23C3A406-CD47-7BAE-A4BC-87B729B6293B}</t>
  </si>
  <si>
    <t>{A22BD7B5-35E6-AE2E-88B6-1E4E76EBBE1E}</t>
  </si>
  <si>
    <t>{36AAD824-C6EA-1E96-9058-552A335EEAD6}</t>
  </si>
  <si>
    <t>{2C23AA7B-0ED6-8F1F-9822-4173BD8291CA}</t>
  </si>
  <si>
    <t>{C233F4D4-4A67-F6C2-8CC5-C5728213B815}</t>
  </si>
  <si>
    <t>{A17CD876-D631-46D6-AA12-B64EECC433BD}</t>
  </si>
  <si>
    <t>{28A13B6B-5EE2-6575-AD88-28E25935D71C}</t>
  </si>
  <si>
    <t>{935DC3EA-1F4B-27C6-93D9-C2C42616B83A}</t>
  </si>
  <si>
    <t>{8D36B22D-66CD-81E3-86B5-95DDDDE99A30}</t>
  </si>
  <si>
    <t>{35EABE2B-CE38-6624-95BC-9757BD9D7446}</t>
  </si>
  <si>
    <t>{2639DC2E-953D-AB61-AB90-8D6952842795}</t>
  </si>
  <si>
    <t>{BD95D05E-476D-4613-86F0-6B3CF89C9A54}</t>
  </si>
  <si>
    <t>{56CCCDC3-4068-1A23-917C-17D91B49B19D}</t>
  </si>
  <si>
    <t>{5E828AB6-DDED-0CD8-A9C7-839719587099}</t>
  </si>
  <si>
    <t>{3255DB4E-8AAF-F26C-AA8E-94815D6CAB6F}</t>
  </si>
  <si>
    <t>{6CF7D396-B53D-DDD7-A375-20CD45144949}</t>
  </si>
  <si>
    <t>{2C1747D5-C938-9561-BC1B-3A954C122B4D}</t>
  </si>
  <si>
    <t>{0C362C34-2360-2B33-B630-9811C11538A7}</t>
  </si>
  <si>
    <t>{692547CB-3E56-4765-9A55-4C594CAD648C}</t>
  </si>
  <si>
    <t>{9174ACC3-5ABA-FC31-B74A-1D86FD8D93F8}</t>
  </si>
  <si>
    <t>{1ED42E54-F14D-3EAD-A981-E0E16164B941}</t>
  </si>
  <si>
    <t>{4EE5A597-9F80-B314-BBE8-C79202C3BC8E}</t>
  </si>
  <si>
    <t>{9E7812B4-7242-9D7C-BBF3-87B22D7960DC}</t>
  </si>
  <si>
    <t>{6A0C5BD4-2605-9311-956E-167821F8B981}</t>
  </si>
  <si>
    <t>{1D44643E-E788-B8F8-B6DD-47FD8720AB85}</t>
  </si>
  <si>
    <t>{16CF13DD-437C-D27B-A9F1-2F6B9E72FC31}</t>
  </si>
  <si>
    <t>{D06D4A19-8464-D383-8C77-73DAE2ADA08E}</t>
  </si>
  <si>
    <t>{B8A1EFD8-280C-B277-9CD2-3782BE63AAC4}</t>
  </si>
  <si>
    <t>{2948F786-8C08-5251-A402-40AA8155C22B}</t>
  </si>
  <si>
    <t>{73C55629-1C17-7858-9168-924DB522089D}</t>
  </si>
  <si>
    <t>{3EE7C0CA-35BA-38A7-AFC3-0293A86A3472}</t>
  </si>
  <si>
    <t>{9A606AC2-52B2-6864-BBB5-73C4C7C158D2}</t>
  </si>
  <si>
    <t>{43CFF839-C1BD-DBB8-93FD-EBF88D133BE5}</t>
  </si>
  <si>
    <t>{64D67F48-2D6E-96CC-B13E-3E5837B3CFD5}</t>
  </si>
  <si>
    <t>{9924B4F7-9556-8DC9-92E6-311C5382FBB9}</t>
  </si>
  <si>
    <t>{224ABAA0-B334-86D7-A4E7-D83E4A2EB2BA}</t>
  </si>
  <si>
    <t>{68095759-C4A8-742D-92D1-27F56C3AD811}</t>
  </si>
  <si>
    <t>{E9F28E4C-5574-4CC6-9944-D49A345653D6}</t>
  </si>
  <si>
    <t>{12D41582-A327-D3FA-96E2-0326EE320642}</t>
  </si>
  <si>
    <t>{2E31F162-4953-2CD0-8579-67B1398DD76C}</t>
  </si>
  <si>
    <t>{AAC724D5-76D8-0D92-B38B-06A34EDBB97E}</t>
  </si>
  <si>
    <t>{04496434-B436-6A57-9BB9-B4F58CEA92A2}</t>
  </si>
  <si>
    <t>{9737B588-712D-3739-ABC3-76D18E5B451C}</t>
  </si>
  <si>
    <t>{CF421C18-1841-4A6F-9E69-107C82CEB8C9}</t>
  </si>
  <si>
    <t>{0A384DCD-D63D-9614-A41D-86F213E6EE3E}</t>
  </si>
  <si>
    <t>{A49C3E11-69B6-106D-959D-BE896E709D37}</t>
  </si>
  <si>
    <t>{382DC2EA-EC6A-8C76-918C-8B4A11EEC82A}</t>
  </si>
  <si>
    <t>{E56D1D93-FCDA-E076-929A-D35F56116510}</t>
  </si>
  <si>
    <t>{663CB632-E6C8-3E94-A676-A8E0CA895722}</t>
  </si>
  <si>
    <t>{D81ADED2-35E3-3DFB-88B2-C234ABF76497}</t>
  </si>
  <si>
    <t>{D7A84DB9-27DB-D1B2-972D-3355760A9E89}</t>
  </si>
  <si>
    <t>{B0A6E512-2832-1D12-9D39-CF6B9555DD12}</t>
  </si>
  <si>
    <t>{DEC4ACE3-A4A8-C723-98B6-7C9E7596F466}</t>
  </si>
  <si>
    <t>{A1946587-28DC-D32E-A545-1E28647EE6B2}</t>
  </si>
  <si>
    <t>{93C526F4-E182-351C-AE85-8B10DD80A92B}</t>
  </si>
  <si>
    <t>{0F09A375-7A47-B344-8228-D59F4D8902DC}</t>
  </si>
  <si>
    <t>{55EFE021-22BD-5FB1-BCCD-C2ED122CE4FD}</t>
  </si>
  <si>
    <t>{0E38D220-5284-F0C8-B927-662487E845A6}</t>
  </si>
  <si>
    <t>{6A865C9B-797D-8974-96C5-866B389EE820}</t>
  </si>
  <si>
    <t>{E47746BC-0409-DFED-AE66-06EB62BFE363}</t>
  </si>
  <si>
    <t>{E7BD82AA-4DF7-E76B-81BC-DADD932B18C7}</t>
  </si>
  <si>
    <t>{E2F9249D-B3E9-A5F8-8759-E75925535E66}</t>
  </si>
  <si>
    <t>{4FD9D2AF-B19E-DDDB-9EDB-137775178A57}</t>
  </si>
  <si>
    <t>{5CF1BEE8-B488-842C-B514-5F7102E79EC3}</t>
  </si>
  <si>
    <t>{972E91A0-2877-8E16-9673-837C259481E3}</t>
  </si>
  <si>
    <t>{69C45B00-4A1B-C2BE-8DDA-82A63DBF25DE}</t>
  </si>
  <si>
    <t>{31B1D410-A7E5-4140-A8C9-5133B60850D0}</t>
  </si>
  <si>
    <t>{5BA62D18-AAB6-B1D2-8401-B32D0B1016ED}</t>
  </si>
  <si>
    <t>{5314FD13-A23C-27BD-8B21-CECC8A863C51}</t>
  </si>
  <si>
    <t>{76BA6956-18DB-76FB-BCCA-473AA12CA733}</t>
  </si>
  <si>
    <t>{304B34EC-4C81-95B3-839E-218ED8736AAB}</t>
  </si>
  <si>
    <t>{ED66621C-B8B0-663D-8B5C-51F370393AD3}</t>
  </si>
  <si>
    <t>{1CACC9E1-DA27-CE74-8396-ABBDE3F22C02}</t>
  </si>
  <si>
    <t>{17CC5C91-FD78-A3CE-A50A-25D89E7BF541}</t>
  </si>
  <si>
    <t>{4B69E235-9052-E845-8E4A-938BEE67A7B8}</t>
  </si>
  <si>
    <t>{15327C06-1C67-8200-AC08-08F060453992}</t>
  </si>
  <si>
    <t>{E2C7E22B-B147-6549-9AE2-3A5D4ED65004}</t>
  </si>
  <si>
    <t>{4CEA26B0-29B2-5727-8599-2DADF7CB1D29}</t>
  </si>
  <si>
    <t>{642A0DDA-9258-5BC5-9ACE-B64807B44918}</t>
  </si>
  <si>
    <t>{C2298CD3-88CB-4658-9513-D926BA52D51B}</t>
  </si>
  <si>
    <t>{D49678C3-57AB-FC1B-B315-6B9E8C44B749}</t>
  </si>
  <si>
    <t>{F823D5B3-7CB9-83F7-9F87-5FACCB2CD3BB}</t>
  </si>
  <si>
    <t>{987E87FB-4494-AD53-A729-7C96F39B1EBA}</t>
  </si>
  <si>
    <t>{132B6394-3ADD-6247-B76C-C4747F605C6E}</t>
  </si>
  <si>
    <t>{D4E86DC6-AB46-94DD-BC20-3D81BD1B72C1}</t>
  </si>
  <si>
    <t>{57776ABA-F67D-376C-92D5-8BC31A6F7438}</t>
  </si>
  <si>
    <t>{DA576E79-A415-11EF-A55C-C393E1EA27AF}</t>
  </si>
  <si>
    <t>{E9492E4A-13BD-26AC-8226-D9EABF6E8F7D}</t>
  </si>
  <si>
    <t>{D0EDAF46-9F26-4ABC-96F2-9212D16C61AA}</t>
  </si>
  <si>
    <t>{3BD6D596-B6E0-6359-9C72-E221B393C160}</t>
  </si>
  <si>
    <t>{39D29463-B3BB-649A-A456-CC41C2B474E6}</t>
  </si>
  <si>
    <t>{5482C1D4-234A-42A7-963E-18996A507D55}</t>
  </si>
  <si>
    <t>{09776F23-423B-D1AA-A1AB-A854E83694B6}</t>
  </si>
  <si>
    <t>{95613557-9D1F-16CB-817E-7198D7D8DA62}</t>
  </si>
  <si>
    <t>{94F137B9-81A7-C643-9337-679E9607156F}</t>
  </si>
  <si>
    <t>{54C65853-6994-F529-8396-6161705238E8}</t>
  </si>
  <si>
    <t>{3E936D6B-A375-8797-AC4C-5F46E1791A25}</t>
  </si>
  <si>
    <t>{A3076B1B-BBFC-42D5-ADCA-2A47770EAE3D}</t>
  </si>
  <si>
    <t>{1CA2377B-EDC8-38FA-83EF-A48D5CB3E93A}</t>
  </si>
  <si>
    <t>{D846B5B5-C69B-3032-A85D-D3500045AE65}</t>
  </si>
  <si>
    <t>{7262D91F-B3E5-2D92-B9A4-A9C8ED36C5D5}</t>
  </si>
  <si>
    <t>{36B888A4-F096-E464-B475-ED0E71374EC4}</t>
  </si>
  <si>
    <t>{92F7969A-292E-9AB1-948E-833C06E8F248}</t>
  </si>
  <si>
    <t>{F2B1081C-7A50-D3B0-9674-7E780B29D29C}</t>
  </si>
  <si>
    <t>{B1B5A331-72AA-C39A-96E4-950BDC6CB3C8}</t>
  </si>
  <si>
    <t>{5D847A21-7BED-3F79-828E-CAFEE5509A24}</t>
  </si>
  <si>
    <t>{34DF5326-E3BA-FC84-A6F6-138BA3A65DA8}</t>
  </si>
  <si>
    <t>{AF673147-46B2-1DD4-ACE9-34C8720FCF9E}</t>
  </si>
  <si>
    <t>{2DABDAAE-D094-69A2-950A-32EEAD1BF51D}</t>
  </si>
  <si>
    <t>{1A7C5293-2D02-D225-89E8-D117C57AB34E}</t>
  </si>
  <si>
    <t>{D36B7C1D-7C8B-5D57-9844-357A32CEED5B}</t>
  </si>
  <si>
    <t>{D3183067-57E1-C17F-ACBE-143153D6896A}</t>
  </si>
  <si>
    <t>{96347E98-0CC4-1EB7-94E8-627273347A95}</t>
  </si>
  <si>
    <t>{5B7F1FE8-07C4-1C47-BA91-02682E869634}</t>
  </si>
  <si>
    <t>{9D7AF571-B492-BF37-9B6A-E92AB47FC140}</t>
  </si>
  <si>
    <t>{BAD5246B-80CD-0AA1-A5D3-1DC19EAE0EE1}</t>
  </si>
  <si>
    <t>{2C6162ED-D739-B4DB-B4BD-32A63AC5347E}</t>
  </si>
  <si>
    <t>{329DA323-1743-CEEF-93A9-5CC1E48436E4}</t>
  </si>
  <si>
    <t>{663CDA42-9ACD-2116-B057-5F6A388AD877}</t>
  </si>
  <si>
    <t>{17CDEE53-EF78-BD68-9757-219A65794151}</t>
  </si>
  <si>
    <t>{AF21B3A0-52C3-690D-A46A-A58AD4E1328B}</t>
  </si>
  <si>
    <t>{9CC72C51-5D8F-093E-B521-B1622492826D}</t>
  </si>
  <si>
    <t>{4B722E7D-415E-92F4-A53B-575A912D44F0}</t>
  </si>
  <si>
    <t>{08C19E30-86CE-E796-813A-6D7B86344D7C}</t>
  </si>
  <si>
    <t>{5E7462CE-8A93-0E3D-A5DE-B91E817563E9}</t>
  </si>
  <si>
    <t>{9C1C8B54-BB79-BBE3-8FD7-5E2BCE92A9A2}</t>
  </si>
  <si>
    <t>{3D5BC017-8504-F3EF-AAD7-01EAEA3AD3CB}</t>
  </si>
  <si>
    <t>{8EEF25F1-43D4-A96A-946C-B59532E1F762}</t>
  </si>
  <si>
    <t>{1B6A8D69-72A7-A37C-9849-70431183D8AA}</t>
  </si>
  <si>
    <t>{217DC05A-6021-E54E-930D-F61DE4838BB0}</t>
  </si>
  <si>
    <t>{3CD7CF1B-88E0-63E9-B159-4B3B38B1B6D9}</t>
  </si>
  <si>
    <t>{992991A6-46A5-D3B5-AFEE-46C749AD7B11}</t>
  </si>
  <si>
    <t>{C4E5F851-09E2-57B9-BA6C-C818940AA19D}</t>
  </si>
  <si>
    <t>{4AF9DA36-3B85-A611-8E73-C82775752A98}</t>
  </si>
  <si>
    <t>{48E74C7D-3911-C4F2-A8B4-392C68B1DC3A}</t>
  </si>
  <si>
    <t>{496EE24F-7124-9485-A4CF-D132CA5DBC9A}</t>
  </si>
  <si>
    <t>{AA12C0B5-5E71-0C05-8E76-B29D090AADD3}</t>
  </si>
  <si>
    <t>{E890EB06-3DA7-E078-A448-B3597069854B}</t>
  </si>
  <si>
    <t>{6099075B-9A67-4418-A1E5-B8BE9B3A37DC}</t>
  </si>
  <si>
    <t>{7DCF29BD-C361-DDEC-A210-A5C4B7FDB9DE}</t>
  </si>
  <si>
    <t>{9DC21674-4336-A15E-9357-5DB36274DE6A}</t>
  </si>
  <si>
    <t>{2B42C2B9-6686-A156-927B-C8B4D64EABA9}</t>
  </si>
  <si>
    <t>{95D03085-AA02-A42C-AAFE-D8E0A12CD6C2}</t>
  </si>
  <si>
    <t>{474B372E-5B5A-9EDA-98AF-838E2E9E72ED}</t>
  </si>
  <si>
    <t>{8C26A9A1-E520-64B7-881F-9B99BC676335}</t>
  </si>
  <si>
    <t>{E4108D52-C613-EACB-A8EE-0757C6248DD1}</t>
  </si>
  <si>
    <t>{C7C9B73B-68C3-1440-94DE-ABD2B988B809}</t>
  </si>
  <si>
    <t>{95D32976-1A02-D75D-A79E-8A62F132F5C6}</t>
  </si>
  <si>
    <t>{991DAB49-475F-182D-8EAF-7B1FFAC32A52}</t>
  </si>
  <si>
    <t>{50E93FDE-6C6C-ABB6-A8C2-510312FC2CD3}</t>
  </si>
  <si>
    <t>{2646AB4D-D6D9-8472-9EA6-2F65B46CDE82}</t>
  </si>
  <si>
    <t>{7895E3A1-0066-9858-8EDC-AC7D4DC64569}</t>
  </si>
  <si>
    <t>{B3970A5D-58B4-BC82-9616-EC363BA936B0}</t>
  </si>
  <si>
    <t>{42EDB74F-3963-E447-A1F4-C3D6D8C586AE}</t>
  </si>
  <si>
    <t>{8256EDBC-F224-E4A2-AA45-26A7A3CB484E}</t>
  </si>
  <si>
    <t>{E054A1CF-2C88-D1D8-907A-E8A2065C42C7}</t>
  </si>
  <si>
    <t>{E8B5B7BE-175D-7F05-8D55-1F0D5E087661}</t>
  </si>
  <si>
    <t>{C80C1595-2D27-A45E-A285-60E3199FAB35}</t>
  </si>
  <si>
    <t>{0AF99D98-CC95-63DF-86AA-DD8A8493E65C}</t>
  </si>
  <si>
    <t>{0C4C46D3-7167-92EE-8977-5D0D38C3191E}</t>
  </si>
  <si>
    <t>{2B66D39C-752D-2386-B77A-C47465D0EA64}</t>
  </si>
  <si>
    <t>{D33768DD-5899-ECDC-8B75-1627A65B9D86}</t>
  </si>
  <si>
    <t>{8F41ABE0-564B-D32B-B3F8-271D57E4C7BC}</t>
  </si>
  <si>
    <t>{9E31B0DA-EAE3-D98C-BBC4-DC82C65B9C01}</t>
  </si>
  <si>
    <t>{7BBB5BC6-9332-C615-9177-3B9B7E22B19A}</t>
  </si>
  <si>
    <t>{737D810B-AAB8-ACF1-ADA5-E674BC184AA2}</t>
  </si>
  <si>
    <t>{222A2794-8E36-5277-822C-13421DBDFC5F}</t>
  </si>
  <si>
    <t>{C54110B6-AB4C-999F-977E-863ECDC5DBCC}</t>
  </si>
  <si>
    <t>{D7A3427C-6E8C-89A3-BA4C-34646AECCC22}</t>
  </si>
  <si>
    <t>{B7DF802D-33A5-E4AB-A945-E0F84EB6A497}</t>
  </si>
  <si>
    <t>{C197E0B4-7657-B1C0-A029-A126B7E26545}</t>
  </si>
  <si>
    <t>{8F7C4677-8444-D249-BA7A-5914513FD654}</t>
  </si>
  <si>
    <t>{413D768E-E90B-3B4F-A6E7-CDDB59211BFC}</t>
  </si>
  <si>
    <t>{715C7514-E24E-B4CC-BD33-04A63A66C857}</t>
  </si>
  <si>
    <t>{8CA82741-1BBC-3E37-9FEC-D0AA63AE138C}</t>
  </si>
  <si>
    <t>{CFB3623B-93F8-A179-87C4-46124E9BADB5}</t>
  </si>
  <si>
    <t>{C74B280D-13B0-EEDA-B27A-1AE43ADE9E18}</t>
  </si>
  <si>
    <t>{CFE44FFF-D8A5-FB83-AB81-428BA216B9C1}</t>
  </si>
  <si>
    <t>{555CBC39-5158-AD9C-A0A7-A1DEF2D5E306}</t>
  </si>
  <si>
    <t>{B42563C4-D879-E84F-8C8D-4C3798F930D0}</t>
  </si>
  <si>
    <t>{5AFD28E8-FAB9-A193-AEC5-E8BDFE156577}</t>
  </si>
  <si>
    <t>{B398E0CE-F5B9-BBC1-912D-997974A86615}</t>
  </si>
  <si>
    <t>{3A94AF8E-5429-2B11-8139-24B4748427C2}</t>
  </si>
  <si>
    <t>{2D923A42-54A8-B88B-BB96-7C857B588EB5}</t>
  </si>
  <si>
    <t>{09438630-82D9-635A-9C06-7826B6A56F28}</t>
  </si>
  <si>
    <t>{3A567672-498B-1294-B02A-1AAFB14CCE24}</t>
  </si>
  <si>
    <t>{2C6EF040-F73E-9A83-A392-3849E8AC80D0}</t>
  </si>
  <si>
    <t>{2C2AF7A3-0785-FE5E-A30E-B61BA9A88975}</t>
  </si>
  <si>
    <t>{B63A52E3-C84D-151F-AA1F-994F60CEBD2C}</t>
  </si>
  <si>
    <t>{4731E229-C409-C1EE-9776-B5FD78C1F3FD}</t>
  </si>
  <si>
    <t>{1BDCBE6D-586A-1814-B6C3-EE6E505E3C31}</t>
  </si>
  <si>
    <t>{BFCD9A09-D23E-CDA8-83B6-3AAA63E95EEF}</t>
  </si>
  <si>
    <t>{7FB67B13-CCD7-C7D3-89F0-6CF90C624F52}</t>
  </si>
  <si>
    <t>{D83634A5-7546-28CE-9821-7A75AB57E391}</t>
  </si>
  <si>
    <t>{27EDCA08-68EA-8693-99DA-4734AA6A2CD4}</t>
  </si>
  <si>
    <t>{D79C1343-D385-1487-9BDC-B871863CE134}</t>
  </si>
  <si>
    <t>{56C5F29F-60B6-88A5-B9B7-C2639C7D15DA}</t>
  </si>
  <si>
    <t>{0E476B16-5D3F-E735-912B-581448DE9E0E}</t>
  </si>
  <si>
    <t>{4F9245FE-2790-1330-BEC9-41BAF7EE50C9}</t>
  </si>
  <si>
    <t>{84777262-2A99-D3ED-9D53-707125713E43}</t>
  </si>
  <si>
    <t>{4977D788-B3CB-4A86-BA56-C97D1E132FB5}</t>
  </si>
  <si>
    <t>{BA63797A-6CE6-3D23-8385-51DB51570636}</t>
  </si>
  <si>
    <t>{75C92C61-858B-81DB-8391-CDD137FDC7F1}</t>
  </si>
  <si>
    <t>{C66CB674-886A-29D9-9728-41982EA6482C}</t>
  </si>
  <si>
    <t>{38CC3ADC-C415-0B65-9CCC-723884127CC2}</t>
  </si>
  <si>
    <t>{1AAA6CB3-A35A-FB96-AE4E-74CBC4C13938}</t>
  </si>
  <si>
    <t>{B7A55330-A2AB-0D85-993E-1AA85A74737A}</t>
  </si>
  <si>
    <t>{AC7DD17B-2DE9-E76B-8A4C-3CD893DC2DB0}</t>
  </si>
  <si>
    <t>{45A6DA9E-8494-BC52-8E19-CC93EC890D31}</t>
  </si>
  <si>
    <t>{EE0C46D1-2E7B-429F-8256-BFE3B23C38F5}</t>
  </si>
  <si>
    <t>{1623E66B-8D12-8A3D-81A3-EA2E7F756247}</t>
  </si>
  <si>
    <t>{179AD157-EA25-4D65-A7B1-41508305AE2D}</t>
  </si>
  <si>
    <t>{6E32D9CB-E358-7D5C-923E-B99E478BD3D2}</t>
  </si>
  <si>
    <t>{587AE5F2-C34A-2F2F-9EBE-25332A99D48C}</t>
  </si>
  <si>
    <t>{7225E703-07AC-F7E4-88F0-6B4688EE9555}</t>
  </si>
  <si>
    <t>{17D2B627-EC2E-1BE4-8B94-70E1DC2DFB56}</t>
  </si>
  <si>
    <t>{85425555-0042-4D56-A63A-475A85E6ECC5}</t>
  </si>
  <si>
    <t>{670489E8-ACD6-6535-9485-95ACEDF75ADD}</t>
  </si>
  <si>
    <t>{EACA4717-317C-74B9-9124-8E1E83D31CA6}</t>
  </si>
  <si>
    <t>{9C3582CA-27C6-6119-99C6-C8A9A2481558}</t>
  </si>
  <si>
    <t>{C8E42F5B-CC71-FE5E-9B1E-67B6B5D9491B}</t>
  </si>
  <si>
    <t>{EAA8F4D2-AD20-42C2-829B-4E4C3B568D09}</t>
  </si>
  <si>
    <t>{71031487-2883-018B-B92E-4486714EC749}</t>
  </si>
  <si>
    <t>{A6A33463-8739-3DA5-9058-4B9AD154E925}</t>
  </si>
  <si>
    <t>{183A57BD-57D5-BE65-91B9-49B3D947D994}</t>
  </si>
  <si>
    <t>{136854A1-D636-87E5-A811-1206D5977BEE}</t>
  </si>
  <si>
    <t>{03DE2E54-AECD-8C5D-B401-9A9E5225B53E}</t>
  </si>
  <si>
    <t>{543CBAE0-1E5B-83C7-8F39-D7B48B6289AB}</t>
  </si>
  <si>
    <t>{7424DD8C-727E-8E89-A74B-AC6EFE2DAD6E}</t>
  </si>
  <si>
    <t>{CF448A64-55EA-659D-98D6-EFE818E8369F}</t>
  </si>
  <si>
    <t>{A24DA79C-E44D-093D-8EBA-93672574E767}</t>
  </si>
  <si>
    <t>{97C22851-DC39-508E-A76A-9DE6A160D60D}</t>
  </si>
  <si>
    <t>{ED91C1C8-5A5D-4EAC-9EA4-B2CB086DC68B}</t>
  </si>
  <si>
    <t>{113AA61A-EA6B-B9CD-A11A-F602972BAC19}</t>
  </si>
  <si>
    <t>{6D408D42-E8F4-852B-AA4B-4DC1DB4C6DE1}</t>
  </si>
  <si>
    <t>{60926AB6-C2B5-A5BD-88FA-7D503160ED29}</t>
  </si>
  <si>
    <t>{64A1226F-E262-1EDD-97D5-69C9F43622DA}</t>
  </si>
  <si>
    <t>{D73C9896-B79A-8683-A28D-2744A161DE5E}</t>
  </si>
  <si>
    <t>{36E5C264-9BEE-1117-A7A4-8AE9958E27AD}</t>
  </si>
  <si>
    <t>{BC6D83EF-ED1E-8283-92E9-67E33B61C21E}</t>
  </si>
  <si>
    <t>{F754C173-38BB-CE1D-A0EC-B376E289B28C}</t>
  </si>
  <si>
    <t>{43597016-BA76-DADF-AC61-72AE2596DC6D}</t>
  </si>
  <si>
    <t>{1B2E64D2-ED1E-9C12-A5E4-68A3315925BB}</t>
  </si>
  <si>
    <t>{AE54922D-4015-D6CD-9537-8AADA25462BE}</t>
  </si>
  <si>
    <t>{979ADEE3-2D3A-9D4A-99DC-BDC4B4459580}</t>
  </si>
  <si>
    <t>{43923D6A-D42F-B7A2-9F93-D63204CD9647}</t>
  </si>
  <si>
    <t>{FEEA74CB-FE74-271B-930A-E81DCF8E571C}</t>
  </si>
  <si>
    <t>{35668630-C9C9-A2AF-90C5-B8808237BC39}</t>
  </si>
  <si>
    <t>{547459BF-B2EE-6C97-84A3-4AC3887AACB6}</t>
  </si>
  <si>
    <t>{C8E5C1A3-4576-1B0A-BB24-64EC5EE61BDB}</t>
  </si>
  <si>
    <t>{ED6AD222-BD1E-A323-82F9-1927514BDCB1}</t>
  </si>
  <si>
    <t>{41745126-894A-1607-84C3-2E9BCD2CD47E}</t>
  </si>
  <si>
    <t>{2DE23218-15E8-2BD2-9F41-79615E28184E}</t>
  </si>
  <si>
    <t>{D25559DF-CC8A-E7D9-9005-2CC1231F5C49}</t>
  </si>
  <si>
    <t>{096D9DC5-2CDF-3D38-92BE-DCD2C57395A6}</t>
  </si>
  <si>
    <t>{E1BC0111-6179-D2E5-A22E-90CE93F3B78D}</t>
  </si>
  <si>
    <t>{E4F268BC-1727-EA4A-BBB6-59BFF850A719}</t>
  </si>
  <si>
    <t>{81DEA8F1-9A5B-4B5E-9D45-EDCC632A5972}</t>
  </si>
  <si>
    <t>{2204C6E4-49E5-B85C-A26B-424D3C1492DD}</t>
  </si>
  <si>
    <t>{251196D1-8E65-465A-B7CA-4A2BC4CA5657}</t>
  </si>
  <si>
    <t>{D7A6FCCE-C78B-B992-A913-CBAE95E18A37}</t>
  </si>
  <si>
    <t>{C475EDF6-80D9-274A-94D4-D9001C371274}</t>
  </si>
  <si>
    <t>{573D4D8F-153F-437E-94DF-4958873DC358}</t>
  </si>
  <si>
    <t>{DF700294-C31D-1255-86C6-FFAF7094B1FB}</t>
  </si>
  <si>
    <t>{C7EDEE5B-3725-8817-B736-DF5D351BA186}</t>
  </si>
  <si>
    <t>{9B3618DF-AC25-7ACC-93C3-EE6C32458731}</t>
  </si>
  <si>
    <t>{9A0A3377-80A0-CCAE-A63B-E204C4C15725}</t>
  </si>
  <si>
    <t>{386B8AD8-4EA8-AE30-8D7F-7BE89A24D500}</t>
  </si>
  <si>
    <t>{B6CEA12C-8B57-BA2B-9D40-A2C298260E0A}</t>
  </si>
  <si>
    <t>{C3F12B99-8AC5-7A77-A931-2E687EBE4772}</t>
  </si>
  <si>
    <t>{A884D177-A8B1-C46C-ACD2-B913ABAD939E}</t>
  </si>
  <si>
    <t>{D537A4DD-41BB-8A03-A5E4-73DB8874C688}</t>
  </si>
  <si>
    <t>{C49B7A16-C286-A383-9D17-23DA84D2C569}</t>
  </si>
  <si>
    <t>{C2523818-A8B0-1315-94DC-BC672A889668}</t>
  </si>
  <si>
    <t>{4C2AC21E-3E0A-ACC3-A514-138B9827FBAD}</t>
  </si>
  <si>
    <t>{AEA62C5E-E215-67D4-AC4F-2D6E694EEA54}</t>
  </si>
  <si>
    <t>{66742BD3-3072-1561-A62D-BD3AFB905892}</t>
  </si>
  <si>
    <t>{CE56A3E4-74EF-AAA2-9160-EA16A9CB2891}</t>
  </si>
  <si>
    <t>{64DCA9A9-0B10-1DB0-A696-772BE1912F78}</t>
  </si>
  <si>
    <t>{75A8122C-5284-33B3-8572-68923D826361}</t>
  </si>
  <si>
    <t>{8C78A195-D51A-FDD5-9893-7393CC4EA695}</t>
  </si>
  <si>
    <t>{E7EE8B3B-E045-435C-9DBA-BB563A87EE1B}</t>
  </si>
  <si>
    <t>{129A6619-FFC4-F733-8078-15D4C4FC1F2C}</t>
  </si>
  <si>
    <t>{684D5566-6157-1EA1-AD7C-4676E53E1EC1}</t>
  </si>
  <si>
    <t>{48882C4B-A071-6EDE-A368-623429EEB052}</t>
  </si>
  <si>
    <t>{2C19B2E0-2ADF-DAF5-8AEC-3D46AECCF8D8}</t>
  </si>
  <si>
    <t>{5484197D-2A45-673C-A3A8-BDC51269CB8A}</t>
  </si>
  <si>
    <t>{5886F61C-3E41-EA9D-A85D-C509AE65FE73}</t>
  </si>
  <si>
    <t>{98B37ED5-A384-5760-A68C-6AFCD19086DA}</t>
  </si>
  <si>
    <t>{6FD85601-F3BE-72BC-B9F5-52D6167B46D7}</t>
  </si>
  <si>
    <t>{3A8882B6-7C73-50BC-AE48-8EEEBAB733A4}</t>
  </si>
  <si>
    <t>{6653052F-AA7E-C697-B317-F63E4A243267}</t>
  </si>
  <si>
    <t>{6D089654-DB55-B767-9211-7DDD0333173B}</t>
  </si>
  <si>
    <t>{AE3A588D-8AC4-1972-B8D6-07367093D738}</t>
  </si>
  <si>
    <t>{9698E0E3-156E-B1C3-B338-7A30EE1667A7}</t>
  </si>
  <si>
    <t>{7FB2629E-C6D3-A191-9EA7-B913DA4C999E}</t>
  </si>
  <si>
    <t>{D76AB3B7-4BD3-AF04-97E3-B9F8A0B76558}</t>
  </si>
  <si>
    <t>{1B3FA876-C11E-B146-989D-6F27BC45ACDC}</t>
  </si>
  <si>
    <t>{86B33404-C417-A86E-A176-8F997C675664}</t>
  </si>
  <si>
    <t>{A6C53C79-A08B-8CA7-9A1E-3D985CDE5527}</t>
  </si>
  <si>
    <t>{D6D6A60E-D22E-1F27-A416-2F3AB84C7E3E}</t>
  </si>
  <si>
    <t>{89C3D342-278B-68DC-BD7D-D63CBD347948}</t>
  </si>
  <si>
    <t>{A3C31FC1-005C-B2EB-948B-0779A5F8B48D}</t>
  </si>
  <si>
    <t>{22C46AD8-644C-77BA-9FFA-39D35DA4F691}</t>
  </si>
  <si>
    <t>{5495B8A2-A1EC-9F54-8C7B-609314F7059A}</t>
  </si>
  <si>
    <t>{86B90C56-521B-1D10-A6AE-70B16683C5B3}</t>
  </si>
  <si>
    <t>{53EE2D0C-A33A-A7E7-9943-5E76AE064922}</t>
  </si>
  <si>
    <t>{F9C7FEDE-232B-6121-A4DB-E00A4B0338E2}</t>
  </si>
  <si>
    <t>{F3137514-3B6C-1DD7-A227-18779849A558}</t>
  </si>
  <si>
    <t>{AE4385B6-3BB0-B331-AEC6-BBE5126A6471}</t>
  </si>
  <si>
    <t>{8836122D-8DC6-2668-886A-D0AB14057A81}</t>
  </si>
  <si>
    <t>{DC6EE241-9F3E-4985-B993-48C32CDBAD94}</t>
  </si>
  <si>
    <t>{379C186B-DD9A-14D0-9132-DA75778DF0D1}</t>
  </si>
  <si>
    <t>{D56F6A93-B4BA-6861-A8A6-A9C9A0AB4780}</t>
  </si>
  <si>
    <t>{4389DC22-8E2E-2B61-AEC1-7A09F40678AA}</t>
  </si>
  <si>
    <t>{DC994210-BB87-3318-A033-333CE12D7688}</t>
  </si>
  <si>
    <t>{FF419196-B686-826F-A88B-C69BD1B32733}</t>
  </si>
  <si>
    <t>{2820BDDC-EAD9-0CAE-937C-385E32766ED2}</t>
  </si>
  <si>
    <t>{92F78B1B-C624-99FF-9E96-3F7E5FE731AD}</t>
  </si>
  <si>
    <t>{DA67F14B-9615-2B89-A7A9-CE55A7D863B0}</t>
  </si>
  <si>
    <t>{5DF1E0B5-C53E-8775-A845-DBE9A5E9F94F}</t>
  </si>
  <si>
    <t>{67745E82-D14E-B2EB-9E1B-5974A5B9C976}</t>
  </si>
  <si>
    <t>{758112D8-35E7-9E14-97BB-1D2D15DAB56B}</t>
  </si>
  <si>
    <t>{F4B81CE3-2EC9-1418-BEE7-1C1E512CA449}</t>
  </si>
  <si>
    <t>{4FDB34C9-1B94-0411-A15D-1B6FD4119837}</t>
  </si>
  <si>
    <t>{C46A6D93-85D8-6646-9B81-2C591C66675C}</t>
  </si>
  <si>
    <t>{971EAB30-7A72-80C6-9A7B-D73ACC95429D}</t>
  </si>
  <si>
    <t>{813D53C1-2F56-99E5-BCA5-32D8820083BC}</t>
  </si>
  <si>
    <t>{9585968B-4461-7D65-9777-0A45EC7B1968}</t>
  </si>
  <si>
    <t>{52A749A8-3564-3E71-B774-44A84BB6D89B}</t>
  </si>
  <si>
    <t>{01634F50-6F00-842D-9A5B-B42A2852C59D}</t>
  </si>
  <si>
    <t>{21597DAA-3FD4-81B7-AABD-7ED4C20EC388}</t>
  </si>
  <si>
    <t>{1D2BD9D2-1182-0954-A75A-481EA36DB782}</t>
  </si>
  <si>
    <t>{3468561C-61C9-D20D-AAB4-15C1483D85C5}</t>
  </si>
  <si>
    <t>{01D2B964-8B4A-101B-B29A-CA34DF012468}</t>
  </si>
  <si>
    <t>{CE28F601-FD97-7797-BAAC-5C91E4875596}</t>
  </si>
  <si>
    <t>{1BDB122B-147F-0CB8-BE8D-90EFD3512F76}</t>
  </si>
  <si>
    <t>{34BDB2CC-3A73-95A8-ADCB-8889283E7640}</t>
  </si>
  <si>
    <t>{846C195C-DE43-248F-9348-EB7512A12E0D}</t>
  </si>
  <si>
    <t>{987ADCB4-6B90-7D76-9A64-DCED19792CE7}</t>
  </si>
  <si>
    <t>{ADA8114A-4E1A-88B4-811E-12198E465444}</t>
  </si>
  <si>
    <t>{41959AF9-B442-5752-82BA-9DF2EB999BFD}</t>
  </si>
  <si>
    <t>{ACF25E29-68F8-9E89-AC36-46EEAD43E56C}</t>
  </si>
  <si>
    <t>{6F7121D3-87CD-6463-8A12-FEEA12E43799}</t>
  </si>
  <si>
    <t>{D59FF54D-9F52-9B35-8AE0-AC4BA51C45BC}</t>
  </si>
  <si>
    <t>{5A21C293-FB57-090A-A780-441AB28C140D}</t>
  </si>
  <si>
    <t>{6AB369EA-286B-A21A-AE83-AA71B6D67796}</t>
  </si>
  <si>
    <t>{53F9C26D-5331-6A6D-9C78-B3971DC8758E}</t>
  </si>
  <si>
    <t>{8192CF45-2768-274C-AD21-62A535E4E21F}</t>
  </si>
  <si>
    <t>{804E6698-E291-BBB1-AD3D-9DD46AE9B051}</t>
  </si>
  <si>
    <t>{9C806A91-0F8B-3D11-A92E-383B3879C68A}</t>
  </si>
  <si>
    <t>{4425C266-DCD9-5167-AEC5-28F40B3507B6}</t>
  </si>
  <si>
    <t>{B7E905E1-DBAB-A5EF-ADAF-4AF397868D14}</t>
  </si>
  <si>
    <t>{1346A9C8-CBD4-3F58-ABFD-2457A42EC4DB}</t>
  </si>
  <si>
    <t>{D07A0EA8-6314-BAC2-BA85-B2299C86A6C1}</t>
  </si>
  <si>
    <t>{6B48FA8A-FCCA-5C85-96E5-C891A05CD70C}</t>
  </si>
  <si>
    <t>{224E7195-F7D8-B79A-BAED-6CD569427DB5}</t>
  </si>
  <si>
    <t>{7F2E6713-CECD-E139-A421-621235E74B05}</t>
  </si>
  <si>
    <t>{C199A11A-DD5C-CD7B-913E-AD6C600D3814}</t>
  </si>
  <si>
    <t>{833E24B6-9323-4299-AAC7-24EE7625351A}</t>
  </si>
  <si>
    <t>{21AEC33D-5AC3-42BB-B19B-A9E1B50E2922}</t>
  </si>
  <si>
    <t>{C22CA562-0ECB-6CBC-927C-76BE2F79571F}</t>
  </si>
  <si>
    <t>{8C74143F-E361-BDD3-B785-52A8553BBB44}</t>
  </si>
  <si>
    <t>{07338343-CA69-8D77-BA35-316CB71BE9F4}</t>
  </si>
  <si>
    <t>{AEC806C6-1457-B294-B83B-F535B0B8F467}</t>
  </si>
  <si>
    <t>{DE0463D1-2BEA-2D80-8C1A-A629BCE2B296}</t>
  </si>
  <si>
    <t>{04789BBC-6DD4-A664-A580-15612A3A16DA}</t>
  </si>
  <si>
    <t>{9AD57771-46A3-404A-AD4E-39275641E63B}</t>
  </si>
  <si>
    <t>{EFCAF846-2329-DE68-83D6-D682BAB735D2}</t>
  </si>
  <si>
    <t>{7F080545-7ED7-57D9-9117-FFBBC55CD8F7}</t>
  </si>
  <si>
    <t>{97107196-977C-9EE5-B563-7ADAD3A2A5B2}</t>
  </si>
  <si>
    <t>{B2A24182-E9AA-8993-9AA8-5B195F78AE3C}</t>
  </si>
  <si>
    <t>{4D7E5821-E021-1B3C-AE68-588FB84FB99F}</t>
  </si>
  <si>
    <t>{A6278D8C-F971-19B9-AE54-637548C8BB22}</t>
  </si>
  <si>
    <t>{374BB4EB-705A-8773-952B-82E48DA387DC}</t>
  </si>
  <si>
    <t>{7E8BF087-C36E-4A82-A060-8824C49133F9}</t>
  </si>
  <si>
    <t>{A8A71669-6C5D-370D-ABC2-6B3C983172AE}</t>
  </si>
  <si>
    <t>{6142DBB8-A9C8-5220-A400-F05836255917}</t>
  </si>
  <si>
    <t>{E50965AD-087E-6F10-96AC-3AAD2B2DAD49}</t>
  </si>
  <si>
    <t>{B08E8562-D3D1-74E7-AE78-EE56B4BA738F}</t>
  </si>
  <si>
    <t>{2084221D-87C0-64DD-A902-218A6B9B7EF1}</t>
  </si>
  <si>
    <t>{A19720D8-82DC-131C-930B-A7639F83B4B7}</t>
  </si>
  <si>
    <t>{AE6A73DC-4EB7-57BB-9815-7518AB0118F9}</t>
  </si>
  <si>
    <t>{86AEF140-1A1F-45D3-A5EE-7EB21DC57FD1}</t>
  </si>
  <si>
    <t>{B5E39B3D-6177-9FCC-9729-78893181BE95}</t>
  </si>
  <si>
    <t>{85F84ADD-A0AE-4C8F-8A66-889663D3DA41}</t>
  </si>
  <si>
    <t>{856FDF66-3345-4F65-AA54-61232F6DB6FA}</t>
  </si>
  <si>
    <t>{E2C951F3-88EC-7D65-A5A5-2845D3D2370B}</t>
  </si>
  <si>
    <t>{56F573BA-E964-BBB9-8619-7238DAED437C}</t>
  </si>
  <si>
    <t>{0E7459C6-E53D-1C98-AA10-73F2A124BB85}</t>
  </si>
  <si>
    <t>{69E7A96D-D708-471C-9E7B-EFDD9544984E}</t>
  </si>
  <si>
    <t>{E22E889A-2C96-4D6D-9DCA-DBF113EEBBE1}</t>
  </si>
  <si>
    <t>{F49AB8A4-3176-E6A4-96CF-2C7785B50AA5}</t>
  </si>
  <si>
    <t>{0D1C3FA3-6269-4528-B429-87865A666994}</t>
  </si>
  <si>
    <t>{5923D2B1-3A01-3EC3-A369-2F48EE94BDD5}</t>
  </si>
  <si>
    <t>{76709425-E8EC-76EC-AF4F-C9D5BDED0BA1}</t>
  </si>
  <si>
    <t>{BEC45BF9-27CD-22BD-A77C-5A7624151621}</t>
  </si>
  <si>
    <t>{90BEFA65-1463-153D-B682-C6337EAAC36C}</t>
  </si>
  <si>
    <t>{67D26781-3B3E-2597-B73E-E1544A6C27BC}</t>
  </si>
  <si>
    <t>{9FFC9695-EAF1-4611-BA14-C1D2D3EE062A}</t>
  </si>
  <si>
    <t>{86915BBB-BC6A-5DB5-98E2-3815A5DE55DD}</t>
  </si>
  <si>
    <t>{B88DAB1A-ED1A-5DCA-B149-2D171DEEE81F}</t>
  </si>
  <si>
    <t>{71446BBC-ECA2-1C69-ADDB-650F88AEC4D8}</t>
  </si>
  <si>
    <t>{4D856EF9-24C3-8EAC-BC47-E21663DFCD6E}</t>
  </si>
  <si>
    <t>{7A10BAD9-103B-88CA-AB3E-B9552922D8ED}</t>
  </si>
  <si>
    <t>{65673395-EE7E-1DEC-A451-90141725D97D}</t>
  </si>
  <si>
    <t>{A839AC65-5B4B-044A-A45F-7A6BBA7AB545}</t>
  </si>
  <si>
    <t>{71472C42-8452-4EDE-B9CA-4C646DC3517D}</t>
  </si>
  <si>
    <t>{6C137673-0333-B3EE-BD62-DB558FDDAF31}</t>
  </si>
  <si>
    <t>{B65B9F23-3690-55A5-80C7-3B498B4C86A5}</t>
  </si>
  <si>
    <t>{DBC26B69-6929-FA2A-BBAA-2167DDAFDAF4}</t>
  </si>
  <si>
    <t>{5906B07D-2A8D-8686-ADAC-A1E9C4B79F57}</t>
  </si>
  <si>
    <t>{6AA9917A-B460-ED11-A26D-9FE6D913AAD5}</t>
  </si>
  <si>
    <t>{8C6BD286-946E-25D4-959D-E1977A65EFA7}</t>
  </si>
  <si>
    <t>{3CED79CA-364C-E118-A4DD-7A14E55D43F6}</t>
  </si>
  <si>
    <t>{A5D0498E-D887-55C4-8BDD-3F97A49CAAEA}</t>
  </si>
  <si>
    <t>{75D328CD-25D2-3842-A74F-053736C2E9BB}</t>
  </si>
  <si>
    <t>{E7971ACC-390B-6C99-A3B2-C11CC58F1474}</t>
  </si>
  <si>
    <t>{89BCE4A7-A285-E7F4-9DD7-6571EE85EF4A}</t>
  </si>
  <si>
    <t>{97D59984-DC3E-9C99-926E-D86C00737167}</t>
  </si>
  <si>
    <t>{9CA00E9C-3489-6271-8CF9-0D2865EA8BE5}</t>
  </si>
  <si>
    <t>{E7DD2908-1545-3BE5-AA37-B9BB999B040A}</t>
  </si>
  <si>
    <t>{E41FBCE1-DC13-DDFE-A7C8-027EDB36D0D1}</t>
  </si>
  <si>
    <t>{2DE5CE7D-0793-6BD4-A15E-AA6BB64B039F}</t>
  </si>
  <si>
    <t>{C21042C8-E275-9CBE-A38A-A7B9978B5251}</t>
  </si>
  <si>
    <t>{7C400C28-175B-72B7-991A-DC82C9A7A15B}</t>
  </si>
  <si>
    <t>{7A05E396-B6D6-D307-9271-312CCA4014B9}</t>
  </si>
  <si>
    <t>{3811E94B-59B4-A3B5-A99E-9682E7155192}</t>
  </si>
  <si>
    <t>{1314E470-6E87-D60A-AAE2-E2EBBBA65B2E}</t>
  </si>
  <si>
    <t>{86ADD73C-3110-4110-823D-298174B62877}</t>
  </si>
  <si>
    <t>{0E8E87A8-4ECE-C81D-9D11-117AADD37CD4}</t>
  </si>
  <si>
    <t>{C858EA1D-D283-721C-993C-ABD193DF6B5E}</t>
  </si>
  <si>
    <t>{71AAF374-8AEE-1F55-8232-DFDDC33AA92E}</t>
  </si>
  <si>
    <t>{44468624-9282-87FE-A4B0-81A799B55C6C}</t>
  </si>
  <si>
    <t>{9EBB8927-851C-CE23-9A88-836862E03841}</t>
  </si>
  <si>
    <t>{1DAAC1A4-922E-B80A-B32B-DB48AA9B31D5}</t>
  </si>
  <si>
    <t>{DCD560E5-647B-49BC-AB48-6E6FCD483B71}</t>
  </si>
  <si>
    <t>{77EA1BF1-38A0-5664-AD92-01F729A64C1C}</t>
  </si>
  <si>
    <t>{5C7BD912-7B7E-C446-B7C7-A6172A7627F1}</t>
  </si>
  <si>
    <t>{C7289C4E-8868-867E-9668-35E73B48B246}</t>
  </si>
  <si>
    <t>{54A23AB2-ED4C-8224-A537-8FA2BBCE1115}</t>
  </si>
  <si>
    <t>{4FA987B2-E69C-AC6E-B1D3-AB6E25A8E797}</t>
  </si>
  <si>
    <t>{16CE9758-1F27-C978-A6DC-5C65C5754BF3}</t>
  </si>
  <si>
    <t>{25B23EBE-A67F-DC79-A115-98BF38F71F62}</t>
  </si>
  <si>
    <t>{D813530A-2544-CB88-AE0C-52859BCE2AEC}</t>
  </si>
  <si>
    <t>{AC84D867-EB36-7AD1-AC63-6E1E8A8B6EDB}</t>
  </si>
  <si>
    <t>{EDB5A31C-63F5-CDA8-B5D9-B45562EDB247}</t>
  </si>
  <si>
    <t>{1856B712-E933-AAE9-A511-35A09FA72947}</t>
  </si>
  <si>
    <t>{7A17D9A1-1C80-04FC-9AA9-B6187D487726}</t>
  </si>
  <si>
    <t>{9D7A1FF1-169C-B0E8-9153-4CC77B7092EA}</t>
  </si>
  <si>
    <t>{C24E3C3B-6518-C3D7-94AE-BDF4E3E07DCD}</t>
  </si>
  <si>
    <t>{81252569-75A5-F001-A26C-EBB86148EDF8}</t>
  </si>
  <si>
    <t>{28AECDC2-A2E2-4C7D-962D-CC4C343A0892}</t>
  </si>
  <si>
    <t>{148B2C7E-68A1-8D76-8D92-55B7B65681B4}</t>
  </si>
  <si>
    <t>{B26B13B7-1661-C724-955A-5844765B6CA6}</t>
  </si>
  <si>
    <t>{8DE16895-26D4-CD9E-9817-BC09BEDB8E72}</t>
  </si>
  <si>
    <t>{D3C92041-E6A9-850D-9378-7530EC96DC5F}</t>
  </si>
  <si>
    <t>{20A82ED1-E272-D39B-9430-76D18C2D4B67}</t>
  </si>
  <si>
    <t>{CF2C48A0-76EE-CB7E-96DC-8534DB309EC2}</t>
  </si>
  <si>
    <t>{2EE682A6-0EBF-23B2-A621-B772767FDBB7}</t>
  </si>
  <si>
    <t>{AB97C02A-E985-CD9B-B1AB-CEA4977BE550}</t>
  </si>
  <si>
    <t>{C0E0E737-A2F1-A146-A32D-B222BDF6A2C5}</t>
  </si>
  <si>
    <t>{D970DB05-85B2-C0C8-A837-64D4449D153E}</t>
  </si>
  <si>
    <t>{56E881BA-1E69-E06B-8D8A-CB1498F4E4C6}</t>
  </si>
  <si>
    <t>{90F9DD72-9BA7-1638-AFB5-BAD836DA42A3}</t>
  </si>
  <si>
    <t>{0543A572-883C-0667-AA7A-278B59BFE4FD}</t>
  </si>
  <si>
    <t>{0167DBC5-52A9-C420-9B69-E5259075CFEE}</t>
  </si>
  <si>
    <t>{111576A3-54BF-459C-9D43-09CD358BC89F}</t>
  </si>
  <si>
    <t>{81FD4935-FC0D-4DD4-BE97-48BDB7A2D247}</t>
  </si>
  <si>
    <t>{CEA24992-A636-D32E-9B26-A61D708AD3E0}</t>
  </si>
  <si>
    <t>{45E14AE3-CED7-C886-AE72-1706CEB6BDE1}</t>
  </si>
  <si>
    <t>{515D4171-C2C3-1253-875A-51AF4D036843}</t>
  </si>
  <si>
    <t>{8F862354-1C9A-968C-9E5F-77433AE3B62E}</t>
  </si>
  <si>
    <t>{2C4BB395-FADC-376C-B522-5ED8E2479CBC}</t>
  </si>
  <si>
    <t>{851E168C-E95A-CBFA-B463-CB970F8FFF35}</t>
  </si>
  <si>
    <t>{46A1E232-7595-6790-B8B2-D3BAB17CB4A1}</t>
  </si>
  <si>
    <t>{9AB159DF-CA6B-DD34-90DF-586891BDCD58}</t>
  </si>
  <si>
    <t>{00D1139C-7641-0421-977C-21BAEDE51244}</t>
  </si>
  <si>
    <t>{D3C03182-C3F3-DE7D-A92A-32D923C375BC}</t>
  </si>
  <si>
    <t>{AF1F78D8-4023-4353-9388-7DFCBDE6DBD9}</t>
  </si>
  <si>
    <t>{B37FDEC7-4863-25FA-9257-BB4DEAF229B4}</t>
  </si>
  <si>
    <t>{78915879-2762-587B-A237-1DC555A45495}</t>
  </si>
  <si>
    <t>{5D14A8E4-5CD0-D2FE-AEB9-39CB4A8E3E95}</t>
  </si>
  <si>
    <t>{AE99D573-416E-97BC-B6AD-33681653BECB}</t>
  </si>
  <si>
    <t>{E7D2D23B-649E-6BBE-A495-D0B447BEC973}</t>
  </si>
  <si>
    <t>{856C6339-0140-345B-A531-1408374541B1}</t>
  </si>
  <si>
    <t>{C50B9EB3-94E3-E58D-B63F-D35D44B53CB1}</t>
  </si>
  <si>
    <t>{424E37E1-8958-749C-8323-13EBDABF5E99}</t>
  </si>
  <si>
    <t>{39C732EC-3E11-A391-98BB-86DA76D59C83}</t>
  </si>
  <si>
    <t>{275464ED-10DB-88B3-A299-446474E60AA7}</t>
  </si>
  <si>
    <t>{6887D2FD-894B-E82B-AD7C-2E9031646D2D}</t>
  </si>
  <si>
    <t>{69F06E54-E80E-C7F3-87E7-1B97281DA920}</t>
  </si>
  <si>
    <t>{876FD129-B8C7-E962-ACA8-DEA1A785B3C6}</t>
  </si>
  <si>
    <t>{4D664B77-5625-6490-9751-9DE83B898F57}</t>
  </si>
  <si>
    <t>{F9A58395-2EC8-FBB7-A692-1B732F9CE2DD}</t>
  </si>
  <si>
    <t>{17CB6CAB-8E73-A3EE-B51B-2E8AD16DC172}</t>
  </si>
  <si>
    <t>{E38BFCB3-E1A4-4151-B17C-D928CCAD2D6A}</t>
  </si>
  <si>
    <t>{09841804-C43B-B814-A678-01946D1DB0C2}</t>
  </si>
  <si>
    <t>{A75682A8-639B-0D62-A09D-9A06F23DABC1}</t>
  </si>
  <si>
    <t>{58B361D6-5B94-F662-AC9D-6A8705BEA39D}</t>
  </si>
  <si>
    <t>{6A5A77B8-D8C5-873D-A729-754FD451BC52}</t>
  </si>
  <si>
    <t>{59BDAA66-68EF-931D-8CDF-9E78FA94BC17}</t>
  </si>
  <si>
    <t>{61ABEE28-6694-101A-9A62-BB49B649A715}</t>
  </si>
  <si>
    <t>{3EB639F6-4E72-D26B-8B71-C1BB93F14284}</t>
  </si>
  <si>
    <t>{EFAC4E2A-6E2B-DD39-ADAC-A317DD6C9F7C}</t>
  </si>
  <si>
    <t>{3E1233BB-4361-F69D-9CA5-4675132A8526}</t>
  </si>
  <si>
    <t>{4884B9F4-27C1-22C1-952C-8E2D7DDDE8AB}</t>
  </si>
  <si>
    <t>{9AD4D9FA-780D-35EA-94A2-51189C45AB34}</t>
  </si>
  <si>
    <t>{819384E8-B4B8-2334-B506-838FCBE1B6E8}</t>
  </si>
  <si>
    <t>{987181F6-449E-D2A5-85CA-27AA859309E1}</t>
  </si>
  <si>
    <t>{2C1EE24C-7734-3486-A1AE-E3A228DB6C75}</t>
  </si>
  <si>
    <t>{8A1D7DE3-D957-1001-A533-EB9D1179C2AE}</t>
  </si>
  <si>
    <t>{4F3C2833-A789-793C-AD38-04A7BAFF2FA6}</t>
  </si>
  <si>
    <t>{97FCC525-7C7A-3442-B74E-1207731C4994}</t>
  </si>
  <si>
    <t>{1D3D78E1-87DB-4659-8D08-F9C6C6623491}</t>
  </si>
  <si>
    <t>{1062E8CF-625D-73AC-9E23-BE4BF0A0B4E4}</t>
  </si>
  <si>
    <t>{FA5829C9-5A80-CE43-9642-27608D77CDA7}</t>
  </si>
  <si>
    <t>{3A92FE37-DC24-1E65-A113-278DDB7855F3}</t>
  </si>
  <si>
    <t>{2BD06C12-55B9-573B-BB48-A2AA5663301E}</t>
  </si>
  <si>
    <t>{39C24981-2111-5DCE-9263-9C1159C752F4}</t>
  </si>
  <si>
    <t>{C31878DC-BBCB-1467-A132-DCD95378AFFA}</t>
  </si>
  <si>
    <t>{5344FD2E-727A-721E-B446-553BAED41D3B}</t>
  </si>
  <si>
    <t>{3525AE8E-C2DB-691B-8951-FB3FC9DC7FBE}</t>
  </si>
  <si>
    <t>{D85C7036-1682-BF77-ADF2-941F2EE1BBCD}</t>
  </si>
  <si>
    <t>{A76B355C-CB4D-697A-9BE9-43E21BD2C58F}</t>
  </si>
  <si>
    <t>{0F21D30A-4F9D-5B4E-80C9-ADF2EC42912D}</t>
  </si>
  <si>
    <t>{5C1D5E78-ED34-7AEA-A840-E7554ECEF3B1}</t>
  </si>
  <si>
    <t>{1BE48CC0-32B1-99A6-92E0-C5365D1AD161}</t>
  </si>
  <si>
    <t>{99525038-8AE4-BEAC-9688-3BABA6C63E77}</t>
  </si>
  <si>
    <t>{4209AECA-336E-BD04-95AA-2FF0A591D0EB}</t>
  </si>
  <si>
    <t>{918A6CCE-B8B1-8BD6-9807-753A973BBAF6}</t>
  </si>
  <si>
    <t>{D4958E5D-85AC-FB7B-9E3D-11841826C2CF}</t>
  </si>
  <si>
    <t>{97DBD870-E8D0-14DC-93EE-D6264533DB91}</t>
  </si>
  <si>
    <t>{280C5F8E-6DEC-9841-83DC-BB27C9E1EB73}</t>
  </si>
  <si>
    <t>{D2A9D881-4184-9CD2-A995-A4A1E311C58C}</t>
  </si>
  <si>
    <t>{416356B0-1F55-D6B7-95DA-75FB2D337E08}</t>
  </si>
  <si>
    <t>{A308BE35-15F1-682A-B04C-2330C519CC1D}</t>
  </si>
  <si>
    <t>{842BD627-BE28-0914-A97C-72666742A2C4}</t>
  </si>
  <si>
    <t>{3F5CA1AF-898B-ACDB-BB1A-76D7316F1466}</t>
  </si>
  <si>
    <t>{335B1406-B0AB-4799-93D6-049BBC42D8FB}</t>
  </si>
  <si>
    <t>{CBB8F345-D158-BD67-AE62-01EA5968E2CB}</t>
  </si>
  <si>
    <t>{745543A4-5722-E37C-985C-51DD618535D1}</t>
  </si>
  <si>
    <t>{9A92D84A-60B9-BDE3-AD67-E8AD62489772}</t>
  </si>
  <si>
    <t>{AA5EA742-A8BE-31E2-BA32-AC63B7410CB8}</t>
  </si>
  <si>
    <t>{F01C95C2-6BE4-12A2-BC6D-8155BF315ACC}</t>
  </si>
  <si>
    <t>{099B9515-16C8-545C-909B-5A7DD5B984C7}</t>
  </si>
  <si>
    <t>{217B7C32-062B-DDF8-A18A-0D2585896DE0}</t>
  </si>
  <si>
    <t>{B56D3161-B690-92C0-9BDC-7E532D32ED40}</t>
  </si>
  <si>
    <t>{4203A5BB-94B5-660B-9C32-A35118730610}</t>
  </si>
  <si>
    <t>{23FBBD6A-FB4B-3DB2-A13A-6D46C4EE9D78}</t>
  </si>
  <si>
    <t>{A5F86F95-5AC4-ED1C-9596-B44B9C447891}</t>
  </si>
  <si>
    <t>{56988064-0B1D-7B45-A4E7-6A7B0D349992}</t>
  </si>
  <si>
    <t>{918D1211-7CBB-B963-9CDC-661B654EE6A5}</t>
  </si>
  <si>
    <t>{B278CBA4-286C-9EAD-AA37-AA362D2564E3}</t>
  </si>
  <si>
    <t>{4618B065-5DB1-1D4F-B968-1C14A688B693}</t>
  </si>
  <si>
    <t>{8BDEC56C-7759-DB31-A641-71BB581712BE}</t>
  </si>
  <si>
    <t>{FBABCDC3-13F7-1DC8-9E6E-CB77A3742A8D}</t>
  </si>
  <si>
    <t>{F51FBFC2-6C4A-8730-9C75-125EE24DE638}</t>
  </si>
  <si>
    <t>{F4BB7E91-FFC3-2D61-BE23-077B924558D8}</t>
  </si>
  <si>
    <t>{554FEF38-2A53-C5B2-A209-A1352EFC3595}</t>
  </si>
  <si>
    <t>{746CF7E2-5878-714C-A0C8-D374C52283B7}</t>
  </si>
  <si>
    <t>{CDB289D4-E6D6-E839-B821-829122673448}</t>
  </si>
  <si>
    <t>{BEF29A39-512B-4DA0-95A4-9394817C2D6F}</t>
  </si>
  <si>
    <t>{A4BBE009-0408-35C9-9511-FAB65FD23556}</t>
  </si>
  <si>
    <t>{F9B08D8B-4C2E-C5BE-A309-8B20E9594E24}</t>
  </si>
  <si>
    <t>{2A8048DA-972E-D1B8-9C2C-3CF9DB824D12}</t>
  </si>
  <si>
    <t>{86DB153D-61A8-5CDD-BC1C-D16C631C3739}</t>
  </si>
  <si>
    <t>{8753C6AD-147C-2D58-B288-6D8FFAA9D1C1}</t>
  </si>
  <si>
    <t>{9AA76373-E01A-284F-A712-C78C01F93DD3}</t>
  </si>
  <si>
    <t>{1C69CDB6-8F35-51CD-9978-E19BE19D23A6}</t>
  </si>
  <si>
    <t>{6A58DC9E-2E7A-7B39-B55C-A1C537368555}</t>
  </si>
  <si>
    <t>{0F068347-4B9C-9D7C-974E-FA6211824806}</t>
  </si>
  <si>
    <t>{4923B5D6-423B-8BCE-BB01-B3891A1461D4}</t>
  </si>
  <si>
    <t>{946D4985-9DE8-3878-9E32-CE5581ABA415}</t>
  </si>
  <si>
    <t>{6B69227C-9C72-9A73-8D63-32EDDEC816B3}</t>
  </si>
  <si>
    <t>{1CC535C4-B97A-8517-9565-A27B934C7B16}</t>
  </si>
  <si>
    <t>{F54166A5-5382-DD6B-A1C7-4237F8A7D837}</t>
  </si>
  <si>
    <t>{AF7D9A48-D369-A89A-9D3B-C7388BA9024D}</t>
  </si>
  <si>
    <t>{691CB5B6-B8AF-B9DB-A752-46A799E4EB74}</t>
  </si>
  <si>
    <t>{AEAEBC36-5E16-E548-9BDA-83BE8E177AD1}</t>
  </si>
  <si>
    <t>{CCF264D2-122D-4117-A666-7284D7B483BC}</t>
  </si>
  <si>
    <t>{40A9C1D1-5F97-9053-B495-F843E1A91A31}</t>
  </si>
  <si>
    <t>{7454B66B-8422-D843-A227-0A123679F466}</t>
  </si>
  <si>
    <t>{C6A32A8C-2A5E-DCFF-9BAE-7D29F5C42575}</t>
  </si>
  <si>
    <t>{A257D079-71EE-A3B2-8DDB-4482BA497295}</t>
  </si>
  <si>
    <t>{75E0DD6C-F382-1F82-955C-4476D19AEEFE}</t>
  </si>
  <si>
    <t>{9B3E157E-1DC9-E6A8-BDC5-622BB67851AB}</t>
  </si>
  <si>
    <t>{82B36DB6-2C65-5C4D-B4D3-82ACC7729BD4}</t>
  </si>
  <si>
    <t>{943EAA8D-9DE5-0669-A538-A8318F49B4CE}</t>
  </si>
  <si>
    <t>{3E42DFDD-DC3B-F756-AD64-A9D13B9D7F87}</t>
  </si>
  <si>
    <t>{DFACC2EC-46A6-152B-9949-6AD649F0E133}</t>
  </si>
  <si>
    <t>{C2DE87E5-5628-4401-9556-C0672321CE1C}</t>
  </si>
  <si>
    <t>{93BAD2EE-6A31-6821-AD5B-BD8E37C22A3B}</t>
  </si>
  <si>
    <t>{8DBEA832-DD81-7692-AFDB-3865E272DBC9}</t>
  </si>
  <si>
    <t>{21ADECC7-3DC8-439C-9695-0541AEE1B51C}</t>
  </si>
  <si>
    <t>{A72686E8-B699-B35B-AF38-284BDAC2CC00}</t>
  </si>
  <si>
    <t>{ADC967CB-D5A2-C9D5-B757-657DD3B3D5EA}</t>
  </si>
  <si>
    <t>{7257667B-2594-6C73-A9A2-D2212256E4E5}</t>
  </si>
  <si>
    <t>{7E52752E-C421-612D-A4C8-425B176BDD29}</t>
  </si>
  <si>
    <t>{22887AEF-4DC7-A93C-A26A-99471C6486CD}</t>
  </si>
  <si>
    <t>{C68B5A15-1E68-3BA8-913A-BE2D702ED3EB}</t>
  </si>
  <si>
    <t>{EAFB0998-8375-DBCA-9DB7-94F5CD3DC8CC}</t>
  </si>
  <si>
    <t>{D9995BC3-19AD-8EBB-83C2-2017624F3987}</t>
  </si>
  <si>
    <t>{21F546CB-1BB2-2893-ADEB-357BA907FC55}</t>
  </si>
  <si>
    <t>{FBC1ABBA-E744-9D8A-9CD4-A96C0113154F}</t>
  </si>
  <si>
    <t>{E7BA73BA-28F3-C2B9-894B-8101D415678D}</t>
  </si>
  <si>
    <t>{51749FE2-0C7F-AB58-B2A4-A063A0ACC948}</t>
  </si>
  <si>
    <t>{A48EE69A-006A-1E81-93DC-EBC8B19B3DA8}</t>
  </si>
  <si>
    <t>{4DB96ACC-8E65-FE69-A865-465C84618AC5}</t>
  </si>
  <si>
    <t>{8995D3A1-E54D-413D-9E10-973665DDB3E9}</t>
  </si>
  <si>
    <t>{E5D3427E-AF77-C9F3-B26C-C27ED183AC3B}</t>
  </si>
  <si>
    <t>{CC337C4E-3BB1-8CE4-A02B-CA5D34213BB4}</t>
  </si>
  <si>
    <t>{9C35774B-C4CB-6F58-85CD-75FCEA4844AD}</t>
  </si>
  <si>
    <t>{A18A189A-E736-4728-AC33-C7836198DA3E}</t>
  </si>
  <si>
    <t>{86E44167-11A4-F6AC-93FC-852AF4D3B471}</t>
  </si>
  <si>
    <t>{7AE2E8D7-8DD4-83ED-86AA-C30B2198E59B}</t>
  </si>
  <si>
    <t>{F844E226-B966-C144-821D-564C439841C8}</t>
  </si>
  <si>
    <t>{6C9B3369-21EC-B5A9-A3B6-1209C864BD4E}</t>
  </si>
  <si>
    <t>{3489AECB-2126-2354-9565-EA871BAC2F08}</t>
  </si>
  <si>
    <t>{BCCC3A65-16A4-017D-95A9-D6D18921695C}</t>
  </si>
  <si>
    <t>{70F7BA7C-6C37-323F-9025-C83D9F528245}</t>
  </si>
  <si>
    <t>{BCB8342C-825F-AAB1-9298-85A6A9125C19}</t>
  </si>
  <si>
    <t>{EEC27A8C-D1CD-501A-97A3-F28424EEBED2}</t>
  </si>
  <si>
    <t>{93B362C6-C632-F684-9DE7-23DE6C8AAAB8}</t>
  </si>
  <si>
    <t>{F54CF130-BF3D-A238-AF24-DCCEDD9507F4}</t>
  </si>
  <si>
    <t>{92001AB4-1870-284D-8AC9-138CE6C0A7AD}</t>
  </si>
  <si>
    <t>{B7AC93BA-4EAA-7CDE-ABB9-AB3210AA91EE}</t>
  </si>
  <si>
    <t>{EEC4702B-AC7D-7421-8D94-89F5AAF5A70D}</t>
  </si>
  <si>
    <t>{9726955F-B179-134F-9ED9-93101F52B0F5}</t>
  </si>
  <si>
    <t>{FC53C75F-D76D-2D62-9B6A-BA8BAC7FCE1C}</t>
  </si>
  <si>
    <t>{AB1B2A44-6BCC-A9A1-9FB7-E68EFEEFB75C}</t>
  </si>
  <si>
    <t>{EFE16365-CA76-7944-A781-0A545362601E}</t>
  </si>
  <si>
    <t>{46A387DB-71E9-7355-AF86-EAE23497BC49}</t>
  </si>
  <si>
    <t>{FBC179BF-CBE9-AA1C-A54A-9BA2DE11A136}</t>
  </si>
  <si>
    <t>{9C1D1E4A-3724-C582-948B-D38CD19D220D}</t>
  </si>
  <si>
    <t>{75383C93-1E2B-E6ED-89DC-A4CA86CFE4D8}</t>
  </si>
  <si>
    <t>{E2B2D6C4-D0A0-E379-810B-E4844A460CDE}</t>
  </si>
  <si>
    <t>{8F5BE124-E742-904C-B889-87E17BA35E39}</t>
  </si>
  <si>
    <t>{9AB352AC-B1B1-F161-AA38-623AA5B5B0F1}</t>
  </si>
  <si>
    <t>{8E8CEBA5-999E-EB2D-9587-6869142E357D}</t>
  </si>
  <si>
    <t>{BA659428-FD9B-539B-A457-8FB6456E81B7}</t>
  </si>
  <si>
    <t>{A8F05F6C-4957-2CF4-A328-9B688346B9E8}</t>
  </si>
  <si>
    <t>{A5EC027B-EA73-3C5E-91AB-82896C669246}</t>
  </si>
  <si>
    <t>{3EEA819C-4BBE-68E4-9892-56312D7E31DC}</t>
  </si>
  <si>
    <t>{9FABBFE9-BABB-C3CC-B68A-BCA8310148D2}</t>
  </si>
  <si>
    <t>{55B09399-C31A-2131-9726-CA1816CBDE70}</t>
  </si>
  <si>
    <t>{CCC810B6-C27A-684A-9816-54781781C8CE}</t>
  </si>
  <si>
    <t>{6275EB77-249C-6C30-95FB-5D2191B1E806}</t>
  </si>
  <si>
    <t>{82853816-4612-321B-9A84-9B3B212B544F}</t>
  </si>
  <si>
    <t>{988BCCAA-838A-9D05-B564-23C00352B1B3}</t>
  </si>
  <si>
    <t>{11377C5D-69B7-8444-A148-C827A4143298}</t>
  </si>
  <si>
    <t>{3A294B47-3437-E9F3-BAA4-7E498FF37BF9}</t>
  </si>
  <si>
    <t>{81031FAF-60AD-A248-BE66-2C7EE3AF940E}</t>
  </si>
  <si>
    <t>{7E73CBA0-7AC8-925E-9A10-95B16AD96EDF}</t>
  </si>
  <si>
    <t>{533A4661-AE39-BE5C-9942-DD664321CEB5}</t>
  </si>
  <si>
    <t>{98DA820A-7A80-ED5B-99BC-BA89D937BBB8}</t>
  </si>
  <si>
    <t>{9C1354A5-497D-2194-852F-4F52B8BD2700}</t>
  </si>
  <si>
    <t>{DA85B19A-88B3-2E3E-991B-32D93D52C7B7}</t>
  </si>
  <si>
    <t>{A1C17DD1-93D1-EA63-9433-8566B6A7B124}</t>
  </si>
  <si>
    <t>{7AA69D93-E786-793B-A034-3FF3AD7DC640}</t>
  </si>
  <si>
    <t>{B4B7F617-D184-8FEE-9BAF-F4D67044DE44}</t>
  </si>
  <si>
    <t>{CBA37C68-CC5B-2295-9167-E72A7BCCEC68}</t>
  </si>
  <si>
    <t>{1B1913AC-46BC-2578-AEEA-DEF63BA7D5C5}</t>
  </si>
  <si>
    <t>{F29D9F2E-8B58-7CA1-B0EA-BE94EC949D83}</t>
  </si>
  <si>
    <t>{E90DF7E6-17CF-0E46-8227-6A1A2B44E9DA}</t>
  </si>
  <si>
    <t>{51DB2C2A-58B1-AD82-9212-C7833438DDD4}</t>
  </si>
  <si>
    <t>{83D6F6F5-98DE-6F9B-8A8A-CA4684204EB8}</t>
  </si>
  <si>
    <t>{1DA0779F-66C9-F89C-B911-675C96CC21A0}</t>
  </si>
  <si>
    <t>{3BD85521-1D40-7CAC-BA66-62EEB8AD38B3}</t>
  </si>
  <si>
    <t>{6B3FA3C1-FAC4-A105-BA2B-B12557958A2A}</t>
  </si>
  <si>
    <t>{184657AA-A936-9ABD-B6E1-6737DE22EBFD}</t>
  </si>
  <si>
    <t>{AEBD25E4-6806-0C1E-AA86-394EBAE66F87}</t>
  </si>
  <si>
    <t>{8A5621C7-A2E6-EB22-937C-0C644991BBDD}</t>
  </si>
  <si>
    <t>{1A9E205C-D3A4-3C0E-9C85-D4DEE5E3E32A}</t>
  </si>
  <si>
    <t>{B94906BB-69B3-C4ED-844E-96C82C8DDB86}</t>
  </si>
  <si>
    <t>{D4F7C83D-90E2-8717-955A-16584A017938}</t>
  </si>
  <si>
    <t>{E6664ACA-F5D1-6995-BC7A-4898CC1C824B}</t>
  </si>
  <si>
    <t>{4E2962CB-E332-408E-A74C-22C1FE4327E5}</t>
  </si>
  <si>
    <t>{67D12349-C784-0E3B-A264-66195C621051}</t>
  </si>
  <si>
    <t>{9D4B425B-0F99-9AA6-A87E-2B8B451C40A5}</t>
  </si>
  <si>
    <t>{6E0AC24A-0602-D716-A74E-367E32E29BFA}</t>
  </si>
  <si>
    <t>{17B09A2F-297C-CAA4-AB55-78DB7293178A}</t>
  </si>
  <si>
    <t>{221A9D23-D58B-4878-9151-D9FB81C1787D}</t>
  </si>
  <si>
    <t>{EDBBA17C-95FE-25BB-B4F2-5BE6B92AC2DA}</t>
  </si>
  <si>
    <t>{D543A826-B767-5596-82EB-B5E49B41E9FC}</t>
  </si>
  <si>
    <t>{6571A877-9775-CD41-A7BB-E91D61D5B4EA}</t>
  </si>
  <si>
    <t>{EAD76679-B1C8-72C3-A034-FD8C969824DC}</t>
  </si>
  <si>
    <t>{C136D563-6212-2867-B9D5-A588A92810EB}</t>
  </si>
  <si>
    <t>{772DFB6E-27F3-C334-AE6E-D61AD7197B41}</t>
  </si>
  <si>
    <t>{574D9BA4-4B2A-6863-9C82-9479B9282B14}</t>
  </si>
  <si>
    <t>{CE489B3B-3C4A-AB2C-81DF-A4CEAFE8148D}</t>
  </si>
  <si>
    <t>{4ACC0F5D-66E2-B389-A617-1934E52929B6}</t>
  </si>
  <si>
    <t>{269B9C23-35C3-51C1-9BB9-A9E1256A41C7}</t>
  </si>
  <si>
    <t>{DE3665B4-169D-6A1C-AAA8-580C8D5D5E17}</t>
  </si>
  <si>
    <t>{B04B3F5A-66E1-E574-B262-1BA29BB34771}</t>
  </si>
  <si>
    <t>{478E002C-817F-B541-9C98-A617BA1AFF5B}</t>
  </si>
  <si>
    <t>{D29DAA34-F2D8-CD7B-A8EB-1D6756255AAF}</t>
  </si>
  <si>
    <t>{DA3914B9-18BD-E54B-822C-37B8CC834EC6}</t>
  </si>
  <si>
    <t>{BED332E5-4ECD-2EEA-B4BB-05448AF6BEB7}</t>
  </si>
  <si>
    <t>{DA5BD6DF-E2BA-5E7F-BC79-5D23EA0C81AB}</t>
  </si>
  <si>
    <t>{AA4217B1-7E24-4A24-87F5-258D7A69A8CA}</t>
  </si>
  <si>
    <t>{8B48A9A3-419A-0711-91E1-4E9C77BAF94E}</t>
  </si>
  <si>
    <t>{C91D81DC-C6EF-675E-97EC-91776BA36A4E}</t>
  </si>
  <si>
    <t>{1143A277-79B2-5144-94B9-2E5796E1DDD5}</t>
  </si>
  <si>
    <t>{8F8AD2AA-9994-C8DB-B6D6-CD5582263948}</t>
  </si>
  <si>
    <t>{A1722580-A135-915C-8925-61999BD36192}</t>
  </si>
  <si>
    <t>{F1DB4E40-1C46-A0D1-8A05-DD5B30E85919}</t>
  </si>
  <si>
    <t>{BD474403-3868-EA8F-9558-29A4BBC6E7C9}</t>
  </si>
  <si>
    <t>{72551AF1-734A-4491-869E-17CC8B5C1EE8}</t>
  </si>
  <si>
    <t>{7BC77542-468D-A22F-BB98-ACCD2A0D94AE}</t>
  </si>
  <si>
    <t>{363C6910-01D3-E852-8EE5-BDDEE7988C26}</t>
  </si>
  <si>
    <t>{1E56CB73-2EDA-FC61-9E47-3D394CACBB87}</t>
  </si>
  <si>
    <t>{71C491B3-0B35-C165-A73D-04E587EC27E9}</t>
  </si>
  <si>
    <t>{CA37ABE8-1493-3B78-A57A-122A35189386}</t>
  </si>
  <si>
    <t>{7731D34C-A5A4-21E1-A4BC-3E1391B10386}</t>
  </si>
  <si>
    <t>{D48039C7-4A0A-85B8-B285-6CD638855C10}</t>
  </si>
  <si>
    <t>{7CC684D1-4265-4D37-99A4-82AC6716743D}</t>
  </si>
  <si>
    <t>{AEA4B873-0765-4D66-B8AB-92A09A254C38}</t>
  </si>
  <si>
    <t>{C5C8C9D5-07AB-697D-9A5A-51E73D52BD37}</t>
  </si>
  <si>
    <t>{5EC67C20-9EE8-97A6-AC32-B5BBAE5DA853}</t>
  </si>
  <si>
    <t>{957BD66B-38BB-C918-9BE3-B12549B814C5}</t>
  </si>
  <si>
    <t>{274ABAE2-33D5-D6CB-844C-3A5D8A33B3A4}</t>
  </si>
  <si>
    <t>{31F40DD9-09D8-A229-91C1-157BCD6DBB3A}</t>
  </si>
  <si>
    <t>{5D36A64C-1883-302A-B12E-37B98018C171}</t>
  </si>
  <si>
    <t>{CAA48563-CD56-55E7-AE18-833E1DC5E89D}</t>
  </si>
  <si>
    <t>{25ED8255-8413-E7C7-982C-0D23D432F5EB}</t>
  </si>
  <si>
    <t>{A8B2A14B-B959-E9C4-A91D-7CA14FF2ED61}</t>
  </si>
  <si>
    <t>{D2B3A46D-C9CA-4115-8D7A-C3DFCBC49558}</t>
  </si>
  <si>
    <t>{1D7193C6-2136-C1D4-A315-06F7C65900B9}</t>
  </si>
  <si>
    <t>{B7BB409C-1C0D-8049-866C-EA229A33E3EB}</t>
  </si>
  <si>
    <t>{3D24A128-2811-317C-8232-7476B50064E9}</t>
  </si>
  <si>
    <t>{8C90E369-A416-9614-9AAC-DC57FAE74D63}</t>
  </si>
  <si>
    <t>{7945A123-D5C3-38C8-B654-A84BEA9C0ACA}</t>
  </si>
  <si>
    <t>{FED5BD4F-D378-9916-A736-D426DCE100B9}</t>
  </si>
  <si>
    <t>{C8E47309-8876-E304-94B8-284748DB3C51}</t>
  </si>
  <si>
    <t>{615F53CC-1A23-3731-A68B-CD3F081A2B96}</t>
  </si>
  <si>
    <t>{269AF42D-1523-45B1-8C34-7D15A55D3735}</t>
  </si>
  <si>
    <t>{6895E9A6-B2E1-E7A1-ADFD-56C74A567131}</t>
  </si>
  <si>
    <t>{74F118A0-8E3C-3329-B776-798E2486AEE2}</t>
  </si>
  <si>
    <t>{D77C5623-D688-DC54-9651-9E63B0ACD560}</t>
  </si>
  <si>
    <t>{FBA99767-25A2-E768-A55C-B88D7A6AD6D5}</t>
  </si>
  <si>
    <t>{3147CE76-A93C-588F-82EA-BB27BE618978}</t>
  </si>
  <si>
    <t>{D1E8D398-EDC7-D5D1-A8FA-8D57EA50E142}</t>
  </si>
  <si>
    <t>{793CA7D5-6022-8186-B60D-11476AB8C28C}</t>
  </si>
  <si>
    <t>{67D31086-5BDE-31A7-97B4-2C2EBA79326E}</t>
  </si>
  <si>
    <t>{169D13A3-4EAD-B97C-B7CE-C31726F5E4E2}</t>
  </si>
  <si>
    <t>{C2EB8375-842D-2F1E-93CD-CA382C1BED6D}</t>
  </si>
  <si>
    <t>{298F5614-98F2-36A7-8772-26CB175C13EA}</t>
  </si>
  <si>
    <t>{66387F98-C9C8-E36C-927A-BAD8557959A3}</t>
  </si>
  <si>
    <t>{F776B44B-9354-2A68-BC7A-6CA8711283BC}</t>
  </si>
  <si>
    <t>{580A1936-5133-C1D3-A600-3152B8C7A753}</t>
  </si>
  <si>
    <t>{D586729E-7116-DBE6-9ADC-DCE1976A889B}</t>
  </si>
  <si>
    <t>{EB98A480-6D80-2DB8-A591-62CA7A6A3BB1}</t>
  </si>
  <si>
    <t>{F6E2B341-864E-8B62-93EC-B8E9BE8866CB}</t>
  </si>
  <si>
    <t>{633585DA-55F4-1A3D-B282-A284CE852B12}</t>
  </si>
  <si>
    <t>{9E1FEC86-1751-8033-9C0E-34C529D1519E}</t>
  </si>
  <si>
    <t>{0514CE7B-49E4-DE89-9116-34D40A5CCA99}</t>
  </si>
  <si>
    <t>{020221A2-4860-FC7A-BA57-95DAEE888D3B}</t>
  </si>
  <si>
    <t>{138AC674-7F84-CC1E-8663-4CEE51346C8B}</t>
  </si>
  <si>
    <t>{753CB4E9-5CC0-347D-9119-3E5A8FD25DD4}</t>
  </si>
  <si>
    <t>{A3ABCF4A-4B06-18E2-86DA-2F170641353C}</t>
  </si>
  <si>
    <t>{2AB5EB80-98C6-6C81-A388-247B2111D7CD}</t>
  </si>
  <si>
    <t>COUNT</t>
  </si>
  <si>
    <t>POZ_TEXT2</t>
  </si>
  <si>
    <t>{CE9AA1F2-128E-5525-ABFB-198732DF5E51}</t>
  </si>
  <si>
    <t>{A3CE92F9-25A3-742B-B247-C1A652D72B3C}</t>
  </si>
  <si>
    <t>{88348932-DE21-1A79-89E6-AD83E6EB4B11}</t>
  </si>
  <si>
    <t>{DE937CAF-CCAA-7799-90A7-52E61D2A0D82}</t>
  </si>
  <si>
    <t>{4426E547-8739-53B4-B55D-4D1CEB35908E}</t>
  </si>
  <si>
    <t>{864BD913-86A8-CEE6-8A4D-B82F57DC38E9}</t>
  </si>
  <si>
    <t>{C517D9EB-59E4-A4EF-9481-E1F894927942}</t>
  </si>
  <si>
    <t>{3F86B23C-1D2A-91E3-80BF-D3537E91EC1F}</t>
  </si>
  <si>
    <t>{DD73110E-7C36-9B11-805A-6C5E24846DF7}</t>
  </si>
  <si>
    <t>{AA02FBE7-3126-0FED-968F-A921211AFDC9}</t>
  </si>
  <si>
    <t>FLO_AA_-05_001</t>
  </si>
  <si>
    <t>LNC_AA_-05_001</t>
  </si>
  <si>
    <t>BEA_AA_-05_001</t>
  </si>
  <si>
    <t>BEA_AA_-05_002</t>
  </si>
  <si>
    <t>BEA_AA_-05_003</t>
  </si>
  <si>
    <t>BEA_AA_-05_004</t>
  </si>
  <si>
    <t>BEA_AA_-05_005</t>
  </si>
  <si>
    <t>BEA_AA_-05_006</t>
  </si>
  <si>
    <t>BEA_AA_-05_007</t>
  </si>
  <si>
    <t>BEA_AA_-05_008</t>
  </si>
  <si>
    <t>BEA_AA_-05_009</t>
  </si>
  <si>
    <t>BEA_AA_-05_010</t>
  </si>
  <si>
    <t>BEA_AA_-05_011</t>
  </si>
  <si>
    <t>BEA_AA_-05_012</t>
  </si>
  <si>
    <t>BEA_AA_-05_013</t>
  </si>
  <si>
    <t>BEA_AA_-05_014</t>
  </si>
  <si>
    <t>BEA_AA_-05_015</t>
  </si>
  <si>
    <t>BEA_AA_-05_016</t>
  </si>
  <si>
    <t>BEA_AA_-05_017</t>
  </si>
  <si>
    <t>BEA_AA_-05_018</t>
  </si>
  <si>
    <t>BEA_AA_-05_019</t>
  </si>
  <si>
    <t>BEA_AA_-05_020</t>
  </si>
  <si>
    <t>BEA_AA_-05_021</t>
  </si>
  <si>
    <t>BEA_AA_-05_022</t>
  </si>
  <si>
    <t>BEA_AA_-05_023</t>
  </si>
  <si>
    <t>BEA_AA_-05_024</t>
  </si>
  <si>
    <t>BEA_AA_-05_025</t>
  </si>
  <si>
    <t>BEA_AA_-05_026</t>
  </si>
  <si>
    <t>BEA_AA_-05_027</t>
  </si>
  <si>
    <t>BEA_AA_-05_028</t>
  </si>
  <si>
    <t>BEA_AA_-05_029</t>
  </si>
  <si>
    <t>BEA_AA_-05_030</t>
  </si>
  <si>
    <t>BEA_AA_-05_031</t>
  </si>
  <si>
    <t>BEA_AA_-05_032</t>
  </si>
  <si>
    <t>BEA_AA_-05_033</t>
  </si>
  <si>
    <t>BEA_AA_-05_034</t>
  </si>
  <si>
    <t>BEA_AA_-05_035</t>
  </si>
  <si>
    <t>BEA_AA_-05_036</t>
  </si>
  <si>
    <t>BEA_AA_-05_037</t>
  </si>
  <si>
    <t>BEA_AA_-05_038</t>
  </si>
  <si>
    <t>BEA_AA_-05_039</t>
  </si>
  <si>
    <t>BEA_AA_-05_040</t>
  </si>
  <si>
    <t>BEA_AA_-05_041</t>
  </si>
  <si>
    <t>BEA_AA_-05_042</t>
  </si>
  <si>
    <t>BEA_AA_-05_043</t>
  </si>
  <si>
    <t>BEA_AA_-05_044</t>
  </si>
  <si>
    <t>BEA_AA_-05_045</t>
  </si>
  <si>
    <t>BEA_AA_-05_046</t>
  </si>
  <si>
    <t>BEA_AA_-05_047</t>
  </si>
  <si>
    <t>BEA_AA_-05_048</t>
  </si>
  <si>
    <t>BEA_AA_-05_049</t>
  </si>
  <si>
    <t>BEA_AA_-05_050</t>
  </si>
  <si>
    <t>BEA_AA_-05_051</t>
  </si>
  <si>
    <t>BEA_AA_-05_052</t>
  </si>
  <si>
    <t>BEA_AA_-05_053</t>
  </si>
  <si>
    <t>BEA_AA_-05_054</t>
  </si>
  <si>
    <t>BEA_AA_-05_055</t>
  </si>
  <si>
    <t>BEA_AA_-05_056</t>
  </si>
  <si>
    <t>BEA_AA_-05_057</t>
  </si>
  <si>
    <t>BEA_AA_-05_058</t>
  </si>
  <si>
    <t>BEA_AA_-05_059</t>
  </si>
  <si>
    <t>BEA_AA_-05_060</t>
  </si>
  <si>
    <t>BEA_AA_-05_061</t>
  </si>
  <si>
    <t>BEA_AA_-05_062</t>
  </si>
  <si>
    <t>BEA_AA_-05_063</t>
  </si>
  <si>
    <t>BEA_AA_-05_064</t>
  </si>
  <si>
    <t>BEA_AA_-05_065</t>
  </si>
  <si>
    <t>BEA_AA_-05_066</t>
  </si>
  <si>
    <t>BEA_AA_-05_067</t>
  </si>
  <si>
    <t>BEA_AA_-05_068</t>
  </si>
  <si>
    <t>BEA_AA_-05_069</t>
  </si>
  <si>
    <t>BEA_AA_-05_070</t>
  </si>
  <si>
    <t>BEA_AA_-05_071</t>
  </si>
  <si>
    <t>BEA_AA_-05_072</t>
  </si>
  <si>
    <t>BEA_AA_-05_073</t>
  </si>
  <si>
    <t>BEA_AA_-05_074</t>
  </si>
  <si>
    <t>BEA_AA_-05_075</t>
  </si>
  <si>
    <t>BEA_AA_-05_076</t>
  </si>
  <si>
    <t>BEA_AA_-05_077</t>
  </si>
  <si>
    <t>BEA_AA_-05_078</t>
  </si>
  <si>
    <t>BEA_AA_-05_079</t>
  </si>
  <si>
    <t>BEA_AA_-05_080</t>
  </si>
  <si>
    <t>BEA_AA_-05_081</t>
  </si>
  <si>
    <t>BEA_AA_-05_082</t>
  </si>
  <si>
    <t>BEA_AA_-05_083</t>
  </si>
  <si>
    <t>BEA_AA_-05_084</t>
  </si>
  <si>
    <t>BEA_AA_-05_085</t>
  </si>
  <si>
    <t>BEA_AA_-05_086</t>
  </si>
  <si>
    <t>BEA_AA_-05_087</t>
  </si>
  <si>
    <t>BEA_AA_-05_088</t>
  </si>
  <si>
    <t>BEA_AA_-05_089</t>
  </si>
  <si>
    <t>BEA_AA_-05_090</t>
  </si>
  <si>
    <t>BEA_AA_-05_091</t>
  </si>
  <si>
    <t>BEA_AA_-05_092</t>
  </si>
  <si>
    <t>BEA_AA_-05_093</t>
  </si>
  <si>
    <t>BEA_AA_-05_094</t>
  </si>
  <si>
    <t>BEA_AA_-05_095</t>
  </si>
  <si>
    <t>BEA_AA_-05_096</t>
  </si>
  <si>
    <t>BEA_AA_-05_097</t>
  </si>
  <si>
    <t>BEA_AA_-05_098</t>
  </si>
  <si>
    <t>BEA_AA_-05_099</t>
  </si>
  <si>
    <t>BEA_AA_-05_100</t>
  </si>
  <si>
    <t>BEA_AA_-05_101</t>
  </si>
  <si>
    <t>BEA_AA_-05_102</t>
  </si>
  <si>
    <t>BEA_AA_-05_103</t>
  </si>
  <si>
    <t>BEA_AA_-05_104</t>
  </si>
  <si>
    <t>BEA_AA_-05_105</t>
  </si>
  <si>
    <t>BEA_AA_-05_106</t>
  </si>
  <si>
    <t>BEA_AA_-05_107</t>
  </si>
  <si>
    <t>BEA_AA_-05_108</t>
  </si>
  <si>
    <t>BEA_AA_-05_109</t>
  </si>
  <si>
    <t>BEA_AA_-05_110</t>
  </si>
  <si>
    <t>BEA_AA_-05_111</t>
  </si>
  <si>
    <t>BEA_AA_-05_112</t>
  </si>
  <si>
    <t>BEA_AA_-05_113</t>
  </si>
  <si>
    <t>BEA_AA_-05_114</t>
  </si>
  <si>
    <t>BEA_AA_-05_115</t>
  </si>
  <si>
    <t>BEA_AA_-05_116</t>
  </si>
  <si>
    <t>BEA_AA_-05_117</t>
  </si>
  <si>
    <t>BEA_AA_-05_118</t>
  </si>
  <si>
    <t>BEA_AA_-05_119</t>
  </si>
  <si>
    <t>BEA_AA_-05_120</t>
  </si>
  <si>
    <t>BEA_AA_-05_121</t>
  </si>
  <si>
    <t>BEA_AA_-05_122</t>
  </si>
  <si>
    <t>BEA_AA_-05_123</t>
  </si>
  <si>
    <t>BEA_AA_-05_124</t>
  </si>
  <si>
    <t>BEA_AA_-05_125</t>
  </si>
  <si>
    <t>BEA_AA_-05_126</t>
  </si>
  <si>
    <t>BEA_AA_-05_127</t>
  </si>
  <si>
    <t>BEA_AA_-05_128</t>
  </si>
  <si>
    <t>BEA_AA_-05_129</t>
  </si>
  <si>
    <t>BEA_AA_-05_130</t>
  </si>
  <si>
    <t>BEA_AA_-05_131</t>
  </si>
  <si>
    <t>BEA_AA_-05_132</t>
  </si>
  <si>
    <t>BEA_AA_-05_133</t>
  </si>
  <si>
    <t>BEA_AA_-05_134</t>
  </si>
  <si>
    <t>BEA_AA_-05_135</t>
  </si>
  <si>
    <t>BEA_AA_-05_136</t>
  </si>
  <si>
    <t>BEA_AA_-05_137</t>
  </si>
  <si>
    <t>BEA_AA_-05_138</t>
  </si>
  <si>
    <t>BEA_AA_-05_139</t>
  </si>
  <si>
    <t>BEA_AA_-05_140</t>
  </si>
  <si>
    <t>BEA_AA_-05_141</t>
  </si>
  <si>
    <t>BEA_AA_-05_142</t>
  </si>
  <si>
    <t>BEA_AA_-05_143</t>
  </si>
  <si>
    <t>BEA_AA_-05_144</t>
  </si>
  <si>
    <t>BEA_AA_-05_145</t>
  </si>
  <si>
    <t>BEA_AA_-05_146</t>
  </si>
  <si>
    <t>BEA_AA_-05_147</t>
  </si>
  <si>
    <t>BEA_AA_-05_148</t>
  </si>
  <si>
    <t>BEA_AA_-05_149</t>
  </si>
  <si>
    <t>BEA_AA_-05_150</t>
  </si>
  <si>
    <t>BEA_AA_-05_151</t>
  </si>
  <si>
    <t>BEA_AA_-05_152</t>
  </si>
  <si>
    <t>BEA_AA_-05_153</t>
  </si>
  <si>
    <t>BEA_AA_-05_154</t>
  </si>
  <si>
    <t>BEA_AA_-05_155</t>
  </si>
  <si>
    <t>BEA_AA_-05_156</t>
  </si>
  <si>
    <t>BEA_AA_-05_157</t>
  </si>
  <si>
    <t>BEA_AA_-05_158</t>
  </si>
  <si>
    <t>BEA_AA_-05_159</t>
  </si>
  <si>
    <t>BEA_AA_-05_160</t>
  </si>
  <si>
    <t>BEA_AA_-05_161</t>
  </si>
  <si>
    <t>BEA_AA_-05_162</t>
  </si>
  <si>
    <t>BEA_AA_-05_163</t>
  </si>
  <si>
    <t>BEA_AA_-05_164</t>
  </si>
  <si>
    <t>BEA_AA_-05_165</t>
  </si>
  <si>
    <t>BEA_AA_-05_166</t>
  </si>
  <si>
    <t>BEA_AA_-05_167</t>
  </si>
  <si>
    <t>BEA_AA_-05_168</t>
  </si>
  <si>
    <t>BEA_AA_-05_169</t>
  </si>
  <si>
    <t>BEA_AA_-05_170</t>
  </si>
  <si>
    <t>BEA_AA_-05_171</t>
  </si>
  <si>
    <t>BEA_AA_-05_172</t>
  </si>
  <si>
    <t>BEA_AA_-05_173</t>
  </si>
  <si>
    <t>BEA_AA_-05_174</t>
  </si>
  <si>
    <t>BEA_AA_-05_175</t>
  </si>
  <si>
    <t>COL_AA_-05_001</t>
  </si>
  <si>
    <t>COL_AA_-05_002</t>
  </si>
  <si>
    <t>COL_AA_-05_003</t>
  </si>
  <si>
    <t>COL_AA_-05_004</t>
  </si>
  <si>
    <t>COL_AA_-05_005</t>
  </si>
  <si>
    <t>COL_AA_-05_006</t>
  </si>
  <si>
    <t>COL_AA_-05_007</t>
  </si>
  <si>
    <t>COL_AA_-05_008</t>
  </si>
  <si>
    <t>COL_AA_-05_009</t>
  </si>
  <si>
    <t>COL_AA_-05_010</t>
  </si>
  <si>
    <t>COL_AA_-05_011</t>
  </si>
  <si>
    <t>COL_AA_-05_012</t>
  </si>
  <si>
    <t>COL_AA_-05_013</t>
  </si>
  <si>
    <t>COL_AA_-05_014</t>
  </si>
  <si>
    <t>COL_AA_-05_015</t>
  </si>
  <si>
    <t>COL_AA_-05_016</t>
  </si>
  <si>
    <t>COL_AA_-05_017</t>
  </si>
  <si>
    <t>COL_AA_-05_018</t>
  </si>
  <si>
    <t>COL_AA_-05_019</t>
  </si>
  <si>
    <t>COL_AA_-05_020</t>
  </si>
  <si>
    <t>COL_AA_-05_021</t>
  </si>
  <si>
    <t>COL_AA_-05_022</t>
  </si>
  <si>
    <t>COL_AA_-05_023</t>
  </si>
  <si>
    <t>COL_AA_-05_024</t>
  </si>
  <si>
    <t>COL_AA_-05_025</t>
  </si>
  <si>
    <t>COL_AA_-05_026</t>
  </si>
  <si>
    <t>COL_AA_-05_027</t>
  </si>
  <si>
    <t>COL_AA_-05_028</t>
  </si>
  <si>
    <t>COL_AA_-05_029</t>
  </si>
  <si>
    <t>COL_AA_-05_030</t>
  </si>
  <si>
    <t>COL_AA_-05_031</t>
  </si>
  <si>
    <t>COL_AA_-05_032</t>
  </si>
  <si>
    <t>COL_AA_-05_033</t>
  </si>
  <si>
    <t>COL_AA_-05_034</t>
  </si>
  <si>
    <t>COL_AA_-05_035</t>
  </si>
  <si>
    <t>COL_AA_-05_036</t>
  </si>
  <si>
    <t>COL_AA_-05_037</t>
  </si>
  <si>
    <t>COL_AA_-05_038</t>
  </si>
  <si>
    <t>COL_AA_-05_039</t>
  </si>
  <si>
    <t>COL_AA_-05_040</t>
  </si>
  <si>
    <t>COL_AA_-05_041</t>
  </si>
  <si>
    <t>COL_AA_-05_042</t>
  </si>
  <si>
    <t>COL_AA_-05_043</t>
  </si>
  <si>
    <t>COL_AA_-05_044</t>
  </si>
  <si>
    <t>COL_AA_-05_045</t>
  </si>
  <si>
    <t>COL_AA_-05_046</t>
  </si>
  <si>
    <t>COL_AA_-05_047</t>
  </si>
  <si>
    <t>COL_AA_-05_048</t>
  </si>
  <si>
    <t>COL_AA_-05_049</t>
  </si>
  <si>
    <t>COL_AA_-05_050</t>
  </si>
  <si>
    <t>COL_AA_-05_051</t>
  </si>
  <si>
    <t>COL_AA_-05_052</t>
  </si>
  <si>
    <t>COL_AA_-05_053</t>
  </si>
  <si>
    <t>COL_AA_-05_054</t>
  </si>
  <si>
    <t>COL_AA_-05_055</t>
  </si>
  <si>
    <t>COL_AA_-05_056</t>
  </si>
  <si>
    <t>COL_AA_-05_057</t>
  </si>
  <si>
    <t>COL_AA_-05_058</t>
  </si>
  <si>
    <t>COL_AA_-05_059</t>
  </si>
  <si>
    <t>COL_AA_-05_060</t>
  </si>
  <si>
    <t>COL_AA_-05_061</t>
  </si>
  <si>
    <t>PAR_AA_-05_001</t>
  </si>
  <si>
    <t>PAR_AA_-05_002</t>
  </si>
  <si>
    <t>PER_AA_-05_001</t>
  </si>
  <si>
    <t>PER_AA_-05_002</t>
  </si>
  <si>
    <t>PER_AA_-05_003</t>
  </si>
  <si>
    <t>PER_AA_-05_004</t>
  </si>
  <si>
    <t>PER_AA_-05_005</t>
  </si>
  <si>
    <t>PER_AA_-05_006</t>
  </si>
  <si>
    <t>PER_AA_-05_007</t>
  </si>
  <si>
    <t>PER_AA_-05_008</t>
  </si>
  <si>
    <t>PER_AA_-05_009</t>
  </si>
  <si>
    <t>PER_AA_-05_010</t>
  </si>
  <si>
    <t>PER_AA_-05_011</t>
  </si>
  <si>
    <t>PER_AA_-05_012</t>
  </si>
  <si>
    <t>PER_AA_-05_013</t>
  </si>
  <si>
    <t>PER_AA_-05_014</t>
  </si>
  <si>
    <t>PER_AA_-05_015</t>
  </si>
  <si>
    <t>PER_AA_-05_016</t>
  </si>
  <si>
    <t>PER_AA_-05_017</t>
  </si>
  <si>
    <t>PER_AA_-05_018</t>
  </si>
  <si>
    <t>PER_AA_-05_019</t>
  </si>
  <si>
    <t>PER_AA_-05_020</t>
  </si>
  <si>
    <t>PER_AA_-05_021</t>
  </si>
  <si>
    <t>PER_AA_-05_022</t>
  </si>
  <si>
    <t>PER_AA_-05_023</t>
  </si>
  <si>
    <t>PER_AA_-05_024</t>
  </si>
  <si>
    <t>PER_AA_-05_025</t>
  </si>
  <si>
    <t>PER_AA_-05_026</t>
  </si>
  <si>
    <t>PER_AA_-05_027</t>
  </si>
  <si>
    <t>PER_AA_-05_028</t>
  </si>
  <si>
    <t>PER_AA_-05_029</t>
  </si>
  <si>
    <t>PER_AA_-05_030</t>
  </si>
  <si>
    <t>PER_AA_-05_031</t>
  </si>
  <si>
    <t>PER_AA_-05_032</t>
  </si>
  <si>
    <t>PER_AA_-05_033</t>
  </si>
  <si>
    <t>PER_AA_-05_034</t>
  </si>
  <si>
    <t>PER_AA_-05_035</t>
  </si>
  <si>
    <t>PER_AA_-05_036</t>
  </si>
  <si>
    <t>PER_AA_-05_037</t>
  </si>
  <si>
    <t>PER_AA_-05_038</t>
  </si>
  <si>
    <t>PER_AA_-05_039</t>
  </si>
  <si>
    <t>PER_AA_-05_040</t>
  </si>
  <si>
    <t>PER_AA_-05_041</t>
  </si>
  <si>
    <t>PER_AA_-05_042</t>
  </si>
  <si>
    <t>PER_AA_-05_043</t>
  </si>
  <si>
    <t>PER_AA_-05_044</t>
  </si>
  <si>
    <t>PER_AA_-05_045</t>
  </si>
  <si>
    <t>PER_AA_-05_046</t>
  </si>
  <si>
    <t>PER_AA_-05_047</t>
  </si>
  <si>
    <t>PER_AA_-05_048</t>
  </si>
  <si>
    <t>PER_AA_-05_049</t>
  </si>
  <si>
    <t>PER_AA_-05_050</t>
  </si>
  <si>
    <t>PER_AA_-05_051</t>
  </si>
  <si>
    <t>PER_AA_-05_052</t>
  </si>
  <si>
    <t>PER_AA_-05_053</t>
  </si>
  <si>
    <t>PER_AA_-05_054</t>
  </si>
  <si>
    <t>PER_AA_-05_055</t>
  </si>
  <si>
    <t>PER_AA_-05_056</t>
  </si>
  <si>
    <t>PER_AA_-05_057</t>
  </si>
  <si>
    <t>PER_AA_-05_058</t>
  </si>
  <si>
    <t>FND_AA_-05_001</t>
  </si>
  <si>
    <t>FND_AA_-05_002</t>
  </si>
  <si>
    <t>FND_AA_-05_003</t>
  </si>
  <si>
    <t>FND_AA_-05_004</t>
  </si>
  <si>
    <t>FND_AA_-05_005</t>
  </si>
  <si>
    <t>FND_AA_-05_006</t>
  </si>
  <si>
    <t>FND_AA_-05_007</t>
  </si>
  <si>
    <t>FND_AA_-05_008</t>
  </si>
  <si>
    <t>FND_AA_-05_009</t>
  </si>
  <si>
    <t>FND_AA_-05_010</t>
  </si>
  <si>
    <t>FND_AA_-05_011</t>
  </si>
  <si>
    <t>FND_AA_-05_012</t>
  </si>
  <si>
    <t>FND_AA_-05_013</t>
  </si>
  <si>
    <t>FND_AA_-05_014</t>
  </si>
  <si>
    <t>FND_AA_-05_015</t>
  </si>
  <si>
    <t>FND_AA_-05_016</t>
  </si>
  <si>
    <t>FND_AA_-05_017</t>
  </si>
  <si>
    <t>FND_AA_-05_018</t>
  </si>
  <si>
    <t>FND_AA_-05_019</t>
  </si>
  <si>
    <t>FLO_AA_-04_001</t>
  </si>
  <si>
    <t>BEA_AA_-04_001</t>
  </si>
  <si>
    <t>BEA_AA_-04_002</t>
  </si>
  <si>
    <t>BEA_AA_-04_003</t>
  </si>
  <si>
    <t>BEA_AA_-04_004</t>
  </si>
  <si>
    <t>BEA_AA_-04_005</t>
  </si>
  <si>
    <t>BEA_AA_-04_006</t>
  </si>
  <si>
    <t>BEA_AA_-04_007</t>
  </si>
  <si>
    <t>BEA_AA_-04_008</t>
  </si>
  <si>
    <t>BEA_AA_-04_009</t>
  </si>
  <si>
    <t>BEA_AA_-04_010</t>
  </si>
  <si>
    <t>BEA_AA_-04_011</t>
  </si>
  <si>
    <t>BEA_AA_-04_012</t>
  </si>
  <si>
    <t>BEA_AA_-04_013</t>
  </si>
  <si>
    <t>BEA_AA_-04_014</t>
  </si>
  <si>
    <t>BEA_AA_-04_015</t>
  </si>
  <si>
    <t>BEA_AA_-04_016</t>
  </si>
  <si>
    <t>BEA_AA_-04_017</t>
  </si>
  <si>
    <t>BEA_AA_-04_018</t>
  </si>
  <si>
    <t>BEA_AA_-04_019</t>
  </si>
  <si>
    <t>BEA_AA_-04_020</t>
  </si>
  <si>
    <t>BEA_AA_-04_021</t>
  </si>
  <si>
    <t>BEA_AA_-04_022</t>
  </si>
  <si>
    <t>BEA_AA_-04_023</t>
  </si>
  <si>
    <t>BEA_AA_-04_024</t>
  </si>
  <si>
    <t>BEA_AA_-04_025</t>
  </si>
  <si>
    <t>BEA_AA_-04_026</t>
  </si>
  <si>
    <t>BEA_AA_-04_027</t>
  </si>
  <si>
    <t>BEA_AA_-04_028</t>
  </si>
  <si>
    <t>BEA_AA_-04_029</t>
  </si>
  <si>
    <t>BEA_AA_-04_030</t>
  </si>
  <si>
    <t>BEA_AA_-04_031</t>
  </si>
  <si>
    <t>BEA_AA_-04_032</t>
  </si>
  <si>
    <t>BEA_AA_-04_033</t>
  </si>
  <si>
    <t>BEA_AA_-04_034</t>
  </si>
  <si>
    <t>BEA_AA_-04_035</t>
  </si>
  <si>
    <t>BEA_AA_-04_036</t>
  </si>
  <si>
    <t>BEA_AA_-04_037</t>
  </si>
  <si>
    <t>BEA_AA_-04_038</t>
  </si>
  <si>
    <t>BEA_AA_-04_039</t>
  </si>
  <si>
    <t>BEA_AA_-04_040</t>
  </si>
  <si>
    <t>BEA_AA_-04_041</t>
  </si>
  <si>
    <t>BEA_AA_-04_042</t>
  </si>
  <si>
    <t>BEA_AA_-04_043</t>
  </si>
  <si>
    <t>BEA_AA_-04_044</t>
  </si>
  <si>
    <t>BEA_AA_-04_045</t>
  </si>
  <si>
    <t>BEA_AA_-04_046</t>
  </si>
  <si>
    <t>BEA_AA_-04_047</t>
  </si>
  <si>
    <t>BEA_AA_-04_048</t>
  </si>
  <si>
    <t>BEA_AA_-04_049</t>
  </si>
  <si>
    <t>BEA_AA_-04_050</t>
  </si>
  <si>
    <t>BEA_AA_-04_051</t>
  </si>
  <si>
    <t>BEA_AA_-04_052</t>
  </si>
  <si>
    <t>BEA_AA_-04_053</t>
  </si>
  <si>
    <t>BEA_AA_-04_054</t>
  </si>
  <si>
    <t>BEA_AA_-04_055</t>
  </si>
  <si>
    <t>BEA_AA_-04_056</t>
  </si>
  <si>
    <t>BEA_AA_-04_057</t>
  </si>
  <si>
    <t>BEA_AA_-04_058</t>
  </si>
  <si>
    <t>BEA_AA_-04_059</t>
  </si>
  <si>
    <t>BEA_AA_-04_060</t>
  </si>
  <si>
    <t>BEA_AA_-04_061</t>
  </si>
  <si>
    <t>BEA_AA_-04_062</t>
  </si>
  <si>
    <t>BEA_AA_-04_063</t>
  </si>
  <si>
    <t>BEA_AA_-04_064</t>
  </si>
  <si>
    <t>BEA_AA_-04_065</t>
  </si>
  <si>
    <t>BEA_AA_-04_066</t>
  </si>
  <si>
    <t>BEA_AA_-04_067</t>
  </si>
  <si>
    <t>BEA_AA_-04_068</t>
  </si>
  <si>
    <t>BEA_AA_-04_069</t>
  </si>
  <si>
    <t>BEA_AA_-04_070</t>
  </si>
  <si>
    <t>BEA_AA_-04_071</t>
  </si>
  <si>
    <t>BEA_AA_-04_072</t>
  </si>
  <si>
    <t>BEA_AA_-04_073</t>
  </si>
  <si>
    <t>BEA_AA_-04_074</t>
  </si>
  <si>
    <t>BEA_AA_-04_075</t>
  </si>
  <si>
    <t>BEA_AA_-04_076</t>
  </si>
  <si>
    <t>BEA_AA_-04_077</t>
  </si>
  <si>
    <t>BEA_AA_-04_078</t>
  </si>
  <si>
    <t>BEA_AA_-04_079</t>
  </si>
  <si>
    <t>BEA_AA_-04_080</t>
  </si>
  <si>
    <t>BEA_AA_-04_081</t>
  </si>
  <si>
    <t>BEA_AA_-04_082</t>
  </si>
  <si>
    <t>BEA_AA_-04_083</t>
  </si>
  <si>
    <t>BEA_AA_-04_084</t>
  </si>
  <si>
    <t>BEA_AA_-04_085</t>
  </si>
  <si>
    <t>BEA_AA_-04_086</t>
  </si>
  <si>
    <t>BEA_AA_-04_087</t>
  </si>
  <si>
    <t>BEA_AA_-04_088</t>
  </si>
  <si>
    <t>BEA_AA_-04_089</t>
  </si>
  <si>
    <t>BEA_AA_-04_090</t>
  </si>
  <si>
    <t>BEA_AA_-04_091</t>
  </si>
  <si>
    <t>BEA_AA_-04_092</t>
  </si>
  <si>
    <t>BEA_AA_-04_093</t>
  </si>
  <si>
    <t>BEA_AA_-04_094</t>
  </si>
  <si>
    <t>BEA_AA_-04_095</t>
  </si>
  <si>
    <t>BEA_AA_-04_096</t>
  </si>
  <si>
    <t>BEA_AA_-04_097</t>
  </si>
  <si>
    <t>BEA_AA_-04_098</t>
  </si>
  <si>
    <t>BEA_AA_-04_099</t>
  </si>
  <si>
    <t>BEA_AA_-04_100</t>
  </si>
  <si>
    <t>BEA_AA_-04_101</t>
  </si>
  <si>
    <t>BEA_AA_-04_102</t>
  </si>
  <si>
    <t>BEA_AA_-04_103</t>
  </si>
  <si>
    <t>BEA_AA_-04_104</t>
  </si>
  <si>
    <t>BEA_AA_-04_105</t>
  </si>
  <si>
    <t>BEA_AA_-04_106</t>
  </si>
  <si>
    <t>BEA_AA_-04_107</t>
  </si>
  <si>
    <t>BEA_AA_-04_108</t>
  </si>
  <si>
    <t>BEA_AA_-04_109</t>
  </si>
  <si>
    <t>BEA_AA_-04_110</t>
  </si>
  <si>
    <t>BEA_AA_-04_111</t>
  </si>
  <si>
    <t>BEA_AA_-04_112</t>
  </si>
  <si>
    <t>BEA_AA_-04_113</t>
  </si>
  <si>
    <t>BEA_AA_-04_114</t>
  </si>
  <si>
    <t>BEA_AA_-04_115</t>
  </si>
  <si>
    <t>BEA_AA_-04_116</t>
  </si>
  <si>
    <t>BEA_AA_-04_117</t>
  </si>
  <si>
    <t>BEA_AA_-04_118</t>
  </si>
  <si>
    <t>BEA_AA_-04_119</t>
  </si>
  <si>
    <t>BEA_AA_-04_120</t>
  </si>
  <si>
    <t>BEA_AA_-04_121</t>
  </si>
  <si>
    <t>BEA_AA_-04_122</t>
  </si>
  <si>
    <t>BEA_AA_-04_123</t>
  </si>
  <si>
    <t>BEA_AA_-04_124</t>
  </si>
  <si>
    <t>BEA_AA_-04_125</t>
  </si>
  <si>
    <t>BEA_AA_-04_126</t>
  </si>
  <si>
    <t>BEA_AA_-04_127</t>
  </si>
  <si>
    <t>BEA_AA_-04_128</t>
  </si>
  <si>
    <t>BEA_AA_-04_129</t>
  </si>
  <si>
    <t>BEA_AA_-04_130</t>
  </si>
  <si>
    <t>BEA_AA_-04_131</t>
  </si>
  <si>
    <t>BEA_AA_-04_132</t>
  </si>
  <si>
    <t>BEA_AA_-04_133</t>
  </si>
  <si>
    <t>BEA_AA_-04_134</t>
  </si>
  <si>
    <t>BEA_AA_-04_135</t>
  </si>
  <si>
    <t>BEA_AA_-04_136</t>
  </si>
  <si>
    <t>BEA_AA_-04_137</t>
  </si>
  <si>
    <t>BEA_AA_-04_138</t>
  </si>
  <si>
    <t>BEA_AA_-04_139</t>
  </si>
  <si>
    <t>BEA_AA_-04_140</t>
  </si>
  <si>
    <t>BEA_AA_-04_141</t>
  </si>
  <si>
    <t>BEA_AA_-04_142</t>
  </si>
  <si>
    <t>BEA_AA_-04_143</t>
  </si>
  <si>
    <t>BEA_AA_-04_144</t>
  </si>
  <si>
    <t>BEA_AA_-04_145</t>
  </si>
  <si>
    <t>BEA_AA_-04_146</t>
  </si>
  <si>
    <t>BEA_AA_-04_147</t>
  </si>
  <si>
    <t>BEA_AA_-04_148</t>
  </si>
  <si>
    <t>BEA_AA_-04_149</t>
  </si>
  <si>
    <t>BEA_AA_-04_150</t>
  </si>
  <si>
    <t>BEA_AA_-04_151</t>
  </si>
  <si>
    <t>BEA_AA_-04_152</t>
  </si>
  <si>
    <t>BEA_AA_-04_153</t>
  </si>
  <si>
    <t>BEA_AA_-04_154</t>
  </si>
  <si>
    <t>BEA_AA_-04_155</t>
  </si>
  <si>
    <t>BEA_AA_-04_156</t>
  </si>
  <si>
    <t>BEA_AA_-04_157</t>
  </si>
  <si>
    <t>BEA_AA_-04_158</t>
  </si>
  <si>
    <t>BEA_AA_-04_159</t>
  </si>
  <si>
    <t>BEA_AA_-04_160</t>
  </si>
  <si>
    <t>BEA_AA_-04_161</t>
  </si>
  <si>
    <t>BEA_AA_-04_162</t>
  </si>
  <si>
    <t>BEA_AA_-04_163</t>
  </si>
  <si>
    <t>BEA_AA_-04_164</t>
  </si>
  <si>
    <t>BEA_AA_-04_165</t>
  </si>
  <si>
    <t>BEA_AA_-04_166</t>
  </si>
  <si>
    <t>BEA_AA_-04_167</t>
  </si>
  <si>
    <t>BEA_AA_-04_168</t>
  </si>
  <si>
    <t>BEA_AA_-04_169</t>
  </si>
  <si>
    <t>BEA_AA_-04_170</t>
  </si>
  <si>
    <t>BEA_AA_-04_171</t>
  </si>
  <si>
    <t>BEA_AA_-04_172</t>
  </si>
  <si>
    <t>BEA_AA_-04_173</t>
  </si>
  <si>
    <t>BEA_AA_-04_174</t>
  </si>
  <si>
    <t>BEA_AA_-04_175</t>
  </si>
  <si>
    <t>BEA_AA_-04_176</t>
  </si>
  <si>
    <t>BEA_AA_-04_177</t>
  </si>
  <si>
    <t>BEA_AA_-04_178</t>
  </si>
  <si>
    <t>BEA_AA_-04_179</t>
  </si>
  <si>
    <t>BEA_AA_-04_180</t>
  </si>
  <si>
    <t>COL_AA_-04_001</t>
  </si>
  <si>
    <t>COL_AA_-04_002</t>
  </si>
  <si>
    <t>COL_AA_-04_003</t>
  </si>
  <si>
    <t>COL_AA_-04_004</t>
  </si>
  <si>
    <t>COL_AA_-04_005</t>
  </si>
  <si>
    <t>COL_AA_-04_006</t>
  </si>
  <si>
    <t>COL_AA_-04_007</t>
  </si>
  <si>
    <t>COL_AA_-04_008</t>
  </si>
  <si>
    <t>COL_AA_-04_009</t>
  </si>
  <si>
    <t>COL_AA_-04_010</t>
  </si>
  <si>
    <t>COL_AA_-04_011</t>
  </si>
  <si>
    <t>COL_AA_-04_012</t>
  </si>
  <si>
    <t>COL_AA_-04_013</t>
  </si>
  <si>
    <t>COL_AA_-04_014</t>
  </si>
  <si>
    <t>COL_AA_-04_015</t>
  </si>
  <si>
    <t>COL_AA_-04_016</t>
  </si>
  <si>
    <t>COL_AA_-04_017</t>
  </si>
  <si>
    <t>COL_AA_-04_018</t>
  </si>
  <si>
    <t>COL_AA_-04_019</t>
  </si>
  <si>
    <t>COL_AA_-04_020</t>
  </si>
  <si>
    <t>COL_AA_-04_021</t>
  </si>
  <si>
    <t>COL_AA_-04_022</t>
  </si>
  <si>
    <t>COL_AA_-04_023</t>
  </si>
  <si>
    <t>COL_AA_-04_024</t>
  </si>
  <si>
    <t>COL_AA_-04_025</t>
  </si>
  <si>
    <t>COL_AA_-04_026</t>
  </si>
  <si>
    <t>COL_AA_-04_027</t>
  </si>
  <si>
    <t>COL_AA_-04_028</t>
  </si>
  <si>
    <t>COL_AA_-04_029</t>
  </si>
  <si>
    <t>COL_AA_-04_030</t>
  </si>
  <si>
    <t>COL_AA_-04_031</t>
  </si>
  <si>
    <t>COL_AA_-04_032</t>
  </si>
  <si>
    <t>COL_AA_-04_033</t>
  </si>
  <si>
    <t>COL_AA_-04_034</t>
  </si>
  <si>
    <t>COL_AA_-04_035</t>
  </si>
  <si>
    <t>COL_AA_-04_036</t>
  </si>
  <si>
    <t>COL_AA_-04_037</t>
  </si>
  <si>
    <t>COL_AA_-04_038</t>
  </si>
  <si>
    <t>COL_AA_-04_039</t>
  </si>
  <si>
    <t>COL_AA_-04_040</t>
  </si>
  <si>
    <t>COL_AA_-04_041</t>
  </si>
  <si>
    <t>COL_AA_-04_042</t>
  </si>
  <si>
    <t>COL_AA_-04_043</t>
  </si>
  <si>
    <t>COL_AA_-04_044</t>
  </si>
  <si>
    <t>COL_AA_-04_045</t>
  </si>
  <si>
    <t>COL_AA_-04_046</t>
  </si>
  <si>
    <t>COL_AA_-04_047</t>
  </si>
  <si>
    <t>COL_AA_-04_048</t>
  </si>
  <si>
    <t>COL_AA_-04_049</t>
  </si>
  <si>
    <t>COL_AA_-04_050</t>
  </si>
  <si>
    <t>COL_AA_-04_051</t>
  </si>
  <si>
    <t>COL_AA_-04_052</t>
  </si>
  <si>
    <t>COL_AA_-04_053</t>
  </si>
  <si>
    <t>COL_AA_-04_054</t>
  </si>
  <si>
    <t>COL_AA_-04_055</t>
  </si>
  <si>
    <t>COL_AA_-04_056</t>
  </si>
  <si>
    <t>COL_AA_-04_057</t>
  </si>
  <si>
    <t>COL_AA_-04_058</t>
  </si>
  <si>
    <t>COL_AA_-04_059</t>
  </si>
  <si>
    <t>COL_AA_-04_060</t>
  </si>
  <si>
    <t>COL_AA_-04_061</t>
  </si>
  <si>
    <t>COL_AA_-04_062</t>
  </si>
  <si>
    <t>PER_AA_-04_001</t>
  </si>
  <si>
    <t>PER_AA_-04_002</t>
  </si>
  <si>
    <t>PER_AA_-04_003</t>
  </si>
  <si>
    <t>PER_AA_-04_004</t>
  </si>
  <si>
    <t>PER_AA_-04_005</t>
  </si>
  <si>
    <t>PER_AA_-04_006</t>
  </si>
  <si>
    <t>PER_AA_-04_007</t>
  </si>
  <si>
    <t>PER_AA_-04_008</t>
  </si>
  <si>
    <t>PER_AA_-04_009</t>
  </si>
  <si>
    <t>PER_AA_-04_010</t>
  </si>
  <si>
    <t>PER_AA_-04_011</t>
  </si>
  <si>
    <t>PER_AA_-04_012</t>
  </si>
  <si>
    <t>PER_AA_-04_013</t>
  </si>
  <si>
    <t>PER_AA_-04_014</t>
  </si>
  <si>
    <t>PER_AA_-04_015</t>
  </si>
  <si>
    <t>PER_AA_-04_016</t>
  </si>
  <si>
    <t>PER_AA_-04_017</t>
  </si>
  <si>
    <t>PER_AA_-04_018</t>
  </si>
  <si>
    <t>PER_AA_-04_019</t>
  </si>
  <si>
    <t>PER_AA_-04_020</t>
  </si>
  <si>
    <t>PER_AA_-04_021</t>
  </si>
  <si>
    <t>PER_AA_-04_022</t>
  </si>
  <si>
    <t>PER_AA_-04_023</t>
  </si>
  <si>
    <t>PER_AA_-04_024</t>
  </si>
  <si>
    <t>PER_AA_-04_025</t>
  </si>
  <si>
    <t>PER_AA_-04_026</t>
  </si>
  <si>
    <t>PER_AA_-04_027</t>
  </si>
  <si>
    <t>PER_AA_-04_028</t>
  </si>
  <si>
    <t>PER_AA_-04_029</t>
  </si>
  <si>
    <t>PER_AA_-04_030</t>
  </si>
  <si>
    <t>PER_AA_-04_031</t>
  </si>
  <si>
    <t>PER_AA_-04_032</t>
  </si>
  <si>
    <t>PER_AA_-04_033</t>
  </si>
  <si>
    <t>PER_AA_-04_034</t>
  </si>
  <si>
    <t>PER_AA_-04_035</t>
  </si>
  <si>
    <t>PER_AA_-04_036</t>
  </si>
  <si>
    <t>PER_AA_-04_037</t>
  </si>
  <si>
    <t>PER_AA_-04_038</t>
  </si>
  <si>
    <t>PER_AA_-04_039</t>
  </si>
  <si>
    <t>PER_AA_-04_040</t>
  </si>
  <si>
    <t>PER_AA_-04_041</t>
  </si>
  <si>
    <t>PER_AA_-04_042</t>
  </si>
  <si>
    <t>PER_AA_-04_043</t>
  </si>
  <si>
    <t>PER_AA_-04_044</t>
  </si>
  <si>
    <t>PER_AA_-04_045</t>
  </si>
  <si>
    <t>PER_AA_-04_046</t>
  </si>
  <si>
    <t>PER_AA_-04_047</t>
  </si>
  <si>
    <t>PER_AA_-04_048</t>
  </si>
  <si>
    <t>PER_AA_-04_049</t>
  </si>
  <si>
    <t>PER_AA_-04_050</t>
  </si>
  <si>
    <t>PER_AA_-04_051</t>
  </si>
  <si>
    <t>PER_AA_-04_052</t>
  </si>
  <si>
    <t>PER_AA_-04_053</t>
  </si>
  <si>
    <t>PER_AA_-04_054</t>
  </si>
  <si>
    <t>PER_AA_-04_055</t>
  </si>
  <si>
    <t>PER_AA_-04_056</t>
  </si>
  <si>
    <t>PER_AA_-04_057</t>
  </si>
  <si>
    <t>FLO_AA_-03_001</t>
  </si>
  <si>
    <t>BEA_AA_-03_001</t>
  </si>
  <si>
    <t>BEA_AA_-03_002</t>
  </si>
  <si>
    <t>BEA_AA_-03_003</t>
  </si>
  <si>
    <t>BEA_AA_-03_004</t>
  </si>
  <si>
    <t>BEA_AA_-03_005</t>
  </si>
  <si>
    <t>BEA_AA_-03_006</t>
  </si>
  <si>
    <t>BEA_AA_-03_007</t>
  </si>
  <si>
    <t>BEA_AA_-03_008</t>
  </si>
  <si>
    <t>BEA_AA_-03_009</t>
  </si>
  <si>
    <t>BEA_AA_-03_010</t>
  </si>
  <si>
    <t>BEA_AA_-03_011</t>
  </si>
  <si>
    <t>BEA_AA_-03_012</t>
  </si>
  <si>
    <t>BEA_AA_-03_013</t>
  </si>
  <si>
    <t>BEA_AA_-03_014</t>
  </si>
  <si>
    <t>BEA_AA_-03_015</t>
  </si>
  <si>
    <t>BEA_AA_-03_016</t>
  </si>
  <si>
    <t>BEA_AA_-03_017</t>
  </si>
  <si>
    <t>BEA_AA_-03_018</t>
  </si>
  <si>
    <t>BEA_AA_-03_019</t>
  </si>
  <si>
    <t>BEA_AA_-03_020</t>
  </si>
  <si>
    <t>BEA_AA_-03_021</t>
  </si>
  <si>
    <t>BEA_AA_-03_022</t>
  </si>
  <si>
    <t>BEA_AA_-03_023</t>
  </si>
  <si>
    <t>BEA_AA_-03_024</t>
  </si>
  <si>
    <t>BEA_AA_-03_025</t>
  </si>
  <si>
    <t>BEA_AA_-03_026</t>
  </si>
  <si>
    <t>BEA_AA_-03_027</t>
  </si>
  <si>
    <t>BEA_AA_-03_028</t>
  </si>
  <si>
    <t>BEA_AA_-03_029</t>
  </si>
  <si>
    <t>BEA_AA_-03_030</t>
  </si>
  <si>
    <t>BEA_AA_-03_031</t>
  </si>
  <si>
    <t>BEA_AA_-03_032</t>
  </si>
  <si>
    <t>BEA_AA_-03_033</t>
  </si>
  <si>
    <t>BEA_AA_-03_034</t>
  </si>
  <si>
    <t>BEA_AA_-03_035</t>
  </si>
  <si>
    <t>BEA_AA_-03_036</t>
  </si>
  <si>
    <t>BEA_AA_-03_037</t>
  </si>
  <si>
    <t>BEA_AA_-03_038</t>
  </si>
  <si>
    <t>BEA_AA_-03_039</t>
  </si>
  <si>
    <t>BEA_AA_-03_040</t>
  </si>
  <si>
    <t>BEA_AA_-03_041</t>
  </si>
  <si>
    <t>BEA_AA_-03_042</t>
  </si>
  <si>
    <t>BEA_AA_-03_043</t>
  </si>
  <si>
    <t>BEA_AA_-03_044</t>
  </si>
  <si>
    <t>BEA_AA_-03_045</t>
  </si>
  <si>
    <t>BEA_AA_-03_046</t>
  </si>
  <si>
    <t>BEA_AA_-03_047</t>
  </si>
  <si>
    <t>BEA_AA_-03_048</t>
  </si>
  <si>
    <t>BEA_AA_-03_049</t>
  </si>
  <si>
    <t>BEA_AA_-03_050</t>
  </si>
  <si>
    <t>BEA_AA_-03_051</t>
  </si>
  <si>
    <t>BEA_AA_-03_052</t>
  </si>
  <si>
    <t>BEA_AA_-03_053</t>
  </si>
  <si>
    <t>BEA_AA_-03_054</t>
  </si>
  <si>
    <t>BEA_AA_-03_055</t>
  </si>
  <si>
    <t>BEA_AA_-03_056</t>
  </si>
  <si>
    <t>BEA_AA_-03_057</t>
  </si>
  <si>
    <t>BEA_AA_-03_058</t>
  </si>
  <si>
    <t>BEA_AA_-03_059</t>
  </si>
  <si>
    <t>BEA_AA_-03_060</t>
  </si>
  <si>
    <t>BEA_AA_-03_061</t>
  </si>
  <si>
    <t>BEA_AA_-03_062</t>
  </si>
  <si>
    <t>BEA_AA_-03_063</t>
  </si>
  <si>
    <t>BEA_AA_-03_064</t>
  </si>
  <si>
    <t>BEA_AA_-03_065</t>
  </si>
  <si>
    <t>BEA_AA_-03_066</t>
  </si>
  <si>
    <t>BEA_AA_-03_067</t>
  </si>
  <si>
    <t>BEA_AA_-03_068</t>
  </si>
  <si>
    <t>BEA_AA_-03_069</t>
  </si>
  <si>
    <t>BEA_AA_-03_070</t>
  </si>
  <si>
    <t>BEA_AA_-03_071</t>
  </si>
  <si>
    <t>BEA_AA_-03_072</t>
  </si>
  <si>
    <t>BEA_AA_-03_073</t>
  </si>
  <si>
    <t>BEA_AA_-03_074</t>
  </si>
  <si>
    <t>BEA_AA_-03_075</t>
  </si>
  <si>
    <t>BEA_AA_-03_076</t>
  </si>
  <si>
    <t>BEA_AA_-03_077</t>
  </si>
  <si>
    <t>BEA_AA_-03_078</t>
  </si>
  <si>
    <t>BEA_AA_-03_079</t>
  </si>
  <si>
    <t>BEA_AA_-03_080</t>
  </si>
  <si>
    <t>BEA_AA_-03_081</t>
  </si>
  <si>
    <t>BEA_AA_-03_082</t>
  </si>
  <si>
    <t>BEA_AA_-03_083</t>
  </si>
  <si>
    <t>BEA_AA_-03_084</t>
  </si>
  <si>
    <t>BEA_AA_-03_085</t>
  </si>
  <si>
    <t>BEA_AA_-03_086</t>
  </si>
  <si>
    <t>BEA_AA_-03_087</t>
  </si>
  <si>
    <t>BEA_AA_-03_088</t>
  </si>
  <si>
    <t>BEA_AA_-03_089</t>
  </si>
  <si>
    <t>BEA_AA_-03_090</t>
  </si>
  <si>
    <t>BEA_AA_-03_091</t>
  </si>
  <si>
    <t>BEA_AA_-03_092</t>
  </si>
  <si>
    <t>BEA_AA_-03_093</t>
  </si>
  <si>
    <t>BEA_AA_-03_094</t>
  </si>
  <si>
    <t>BEA_AA_-03_095</t>
  </si>
  <si>
    <t>BEA_AA_-03_096</t>
  </si>
  <si>
    <t>BEA_AA_-03_097</t>
  </si>
  <si>
    <t>BEA_AA_-03_098</t>
  </si>
  <si>
    <t>BEA_AA_-03_099</t>
  </si>
  <si>
    <t>BEA_AA_-03_100</t>
  </si>
  <si>
    <t>BEA_AA_-03_101</t>
  </si>
  <si>
    <t>BEA_AA_-03_102</t>
  </si>
  <si>
    <t>BEA_AA_-03_103</t>
  </si>
  <si>
    <t>BEA_AA_-03_104</t>
  </si>
  <si>
    <t>BEA_AA_-03_105</t>
  </si>
  <si>
    <t>BEA_AA_-03_106</t>
  </si>
  <si>
    <t>BEA_AA_-03_107</t>
  </si>
  <si>
    <t>BEA_AA_-03_108</t>
  </si>
  <si>
    <t>BEA_AA_-03_109</t>
  </si>
  <si>
    <t>BEA_AA_-03_110</t>
  </si>
  <si>
    <t>BEA_AA_-03_111</t>
  </si>
  <si>
    <t>BEA_AA_-03_112</t>
  </si>
  <si>
    <t>BEA_AA_-03_113</t>
  </si>
  <si>
    <t>BEA_AA_-03_114</t>
  </si>
  <si>
    <t>BEA_AA_-03_115</t>
  </si>
  <si>
    <t>BEA_AA_-03_116</t>
  </si>
  <si>
    <t>BEA_AA_-03_117</t>
  </si>
  <si>
    <t>BEA_AA_-03_118</t>
  </si>
  <si>
    <t>BEA_AA_-03_119</t>
  </si>
  <si>
    <t>BEA_AA_-03_120</t>
  </si>
  <si>
    <t>BEA_AA_-03_121</t>
  </si>
  <si>
    <t>BEA_AA_-03_122</t>
  </si>
  <si>
    <t>BEA_AA_-03_123</t>
  </si>
  <si>
    <t>BEA_AA_-03_124</t>
  </si>
  <si>
    <t>BEA_AA_-03_125</t>
  </si>
  <si>
    <t>BEA_AA_-03_126</t>
  </si>
  <si>
    <t>BEA_AA_-03_127</t>
  </si>
  <si>
    <t>BEA_AA_-03_128</t>
  </si>
  <si>
    <t>BEA_AA_-03_129</t>
  </si>
  <si>
    <t>BEA_AA_-03_130</t>
  </si>
  <si>
    <t>BEA_AA_-03_131</t>
  </si>
  <si>
    <t>BEA_AA_-03_132</t>
  </si>
  <si>
    <t>BEA_AA_-03_133</t>
  </si>
  <si>
    <t>BEA_AA_-03_134</t>
  </si>
  <si>
    <t>BEA_AA_-03_135</t>
  </si>
  <si>
    <t>BEA_AA_-03_136</t>
  </si>
  <si>
    <t>BEA_AA_-03_137</t>
  </si>
  <si>
    <t>BEA_AA_-03_138</t>
  </si>
  <si>
    <t>BEA_AA_-03_139</t>
  </si>
  <si>
    <t>BEA_AA_-03_140</t>
  </si>
  <si>
    <t>BEA_AA_-03_141</t>
  </si>
  <si>
    <t>BEA_AA_-03_142</t>
  </si>
  <si>
    <t>BEA_AA_-03_143</t>
  </si>
  <si>
    <t>BEA_AA_-03_144</t>
  </si>
  <si>
    <t>BEA_AA_-03_145</t>
  </si>
  <si>
    <t>BEA_AA_-03_146</t>
  </si>
  <si>
    <t>BEA_AA_-03_147</t>
  </si>
  <si>
    <t>BEA_AA_-03_148</t>
  </si>
  <si>
    <t>BEA_AA_-03_149</t>
  </si>
  <si>
    <t>BEA_AA_-03_150</t>
  </si>
  <si>
    <t>BEA_AA_-03_151</t>
  </si>
  <si>
    <t>BEA_AA_-03_152</t>
  </si>
  <si>
    <t>BEA_AA_-03_153</t>
  </si>
  <si>
    <t>BEA_AA_-03_154</t>
  </si>
  <si>
    <t>BEA_AA_-03_155</t>
  </si>
  <si>
    <t>BEA_AA_-03_156</t>
  </si>
  <si>
    <t>BEA_AA_-03_157</t>
  </si>
  <si>
    <t>BEA_AA_-03_158</t>
  </si>
  <si>
    <t>BEA_AA_-03_159</t>
  </si>
  <si>
    <t>BEA_AA_-03_160</t>
  </si>
  <si>
    <t>BEA_AA_-03_161</t>
  </si>
  <si>
    <t>BEA_AA_-03_162</t>
  </si>
  <si>
    <t>BEA_AA_-03_163</t>
  </si>
  <si>
    <t>BEA_AA_-03_164</t>
  </si>
  <si>
    <t>BEA_AA_-03_165</t>
  </si>
  <si>
    <t>BEA_AA_-03_166</t>
  </si>
  <si>
    <t>BEA_AA_-03_167</t>
  </si>
  <si>
    <t>BEA_AA_-03_168</t>
  </si>
  <si>
    <t>BEA_AA_-03_169</t>
  </si>
  <si>
    <t>BEA_AA_-03_170</t>
  </si>
  <si>
    <t>BEA_AA_-03_171</t>
  </si>
  <si>
    <t>BEA_AA_-03_172</t>
  </si>
  <si>
    <t>BEA_AA_-03_173</t>
  </si>
  <si>
    <t>BEA_AA_-03_174</t>
  </si>
  <si>
    <t>BEA_AA_-03_175</t>
  </si>
  <si>
    <t>BEA_AA_-03_176</t>
  </si>
  <si>
    <t>BEA_AA_-03_177</t>
  </si>
  <si>
    <t>BEA_AA_-03_178</t>
  </si>
  <si>
    <t>BEA_AA_-03_179</t>
  </si>
  <si>
    <t>BEA_AA_-03_180</t>
  </si>
  <si>
    <t>BEA_AA_-03_181</t>
  </si>
  <si>
    <t>BEA_AA_-03_182</t>
  </si>
  <si>
    <t>BEA_AA_-03_183</t>
  </si>
  <si>
    <t>BEA_AA_-03_184</t>
  </si>
  <si>
    <t>BEA_AA_-03_185</t>
  </si>
  <si>
    <t>BEA_AA_-03_186</t>
  </si>
  <si>
    <t>BEA_AA_-03_187</t>
  </si>
  <si>
    <t>BEA_AA_-03_188</t>
  </si>
  <si>
    <t>BEA_AA_-03_189</t>
  </si>
  <si>
    <t>BEA_AA_-03_190</t>
  </si>
  <si>
    <t>BEA_AA_-03_191</t>
  </si>
  <si>
    <t>BEA_AA_-03_192</t>
  </si>
  <si>
    <t>BEA_AA_-03_193</t>
  </si>
  <si>
    <t>BEA_AA_-03_194</t>
  </si>
  <si>
    <t>BEA_AA_-03_195</t>
  </si>
  <si>
    <t>BEA_AA_-03_196</t>
  </si>
  <si>
    <t>BEA_AA_-03_197</t>
  </si>
  <si>
    <t>BEA_AA_-03_198</t>
  </si>
  <si>
    <t>BEA_AA_-03_199</t>
  </si>
  <si>
    <t>BEA_AA_-03_200</t>
  </si>
  <si>
    <t>BEA_AA_-03_201</t>
  </si>
  <si>
    <t>BEA_AA_-03_202</t>
  </si>
  <si>
    <t>BEA_AA_-03_203</t>
  </si>
  <si>
    <t>BEA_AA_-03_204</t>
  </si>
  <si>
    <t>BEA_AA_-03_205</t>
  </si>
  <si>
    <t>BEA_AA_-03_206</t>
  </si>
  <si>
    <t>BEA_AA_-03_207</t>
  </si>
  <si>
    <t>BEA_AA_-03_208</t>
  </si>
  <si>
    <t>BEA_AA_-03_209</t>
  </si>
  <si>
    <t>BEA_AA_-03_210</t>
  </si>
  <si>
    <t>BEA_AA_-03_211</t>
  </si>
  <si>
    <t>BEA_AA_-03_212</t>
  </si>
  <si>
    <t>BEA_AA_-03_213</t>
  </si>
  <si>
    <t>BEA_AA_-03_214</t>
  </si>
  <si>
    <t>BEA_AA_-03_215</t>
  </si>
  <si>
    <t>BEA_AA_-03_216</t>
  </si>
  <si>
    <t>BEA_AA_-03_217</t>
  </si>
  <si>
    <t>BEA_AA_-03_218</t>
  </si>
  <si>
    <t>BEA_AA_-03_219</t>
  </si>
  <si>
    <t>BEA_AA_-03_220</t>
  </si>
  <si>
    <t>BEA_AA_-03_221</t>
  </si>
  <si>
    <t>BEA_AA_-03_222</t>
  </si>
  <si>
    <t>BEA_AA_-03_223</t>
  </si>
  <si>
    <t>BEA_AA_-03_224</t>
  </si>
  <si>
    <t>BEA_AA_-03_225</t>
  </si>
  <si>
    <t>BEA_AA_-03_226</t>
  </si>
  <si>
    <t>BEA_AA_-03_227</t>
  </si>
  <si>
    <t>BEA_AA_-03_228</t>
  </si>
  <si>
    <t>BEA_AA_-03_229</t>
  </si>
  <si>
    <t>BEA_AA_-03_230</t>
  </si>
  <si>
    <t>BEA_AA_-03_231</t>
  </si>
  <si>
    <t>BEA_AA_-03_232</t>
  </si>
  <si>
    <t>BEA_AA_-03_233</t>
  </si>
  <si>
    <t>BEA_AA_-03_234</t>
  </si>
  <si>
    <t>BEA_AA_-03_235</t>
  </si>
  <si>
    <t>BEA_AA_-03_236</t>
  </si>
  <si>
    <t>BEA_AA_-03_237</t>
  </si>
  <si>
    <t>BEA_AA_-03_238</t>
  </si>
  <si>
    <t>BEA_AA_-03_239</t>
  </si>
  <si>
    <t>BEA_AA_-03_240</t>
  </si>
  <si>
    <t>BEA_AA_-03_241</t>
  </si>
  <si>
    <t>BEA_AA_-03_242</t>
  </si>
  <si>
    <t>BEA_AA_-03_243</t>
  </si>
  <si>
    <t>BEA_AA_-03_244</t>
  </si>
  <si>
    <t>BEA_AA_-03_245</t>
  </si>
  <si>
    <t>BEA_AA_-03_246</t>
  </si>
  <si>
    <t>BEA_AA_-03_247</t>
  </si>
  <si>
    <t>BEA_AA_-03_248</t>
  </si>
  <si>
    <t>BEA_AA_-03_249</t>
  </si>
  <si>
    <t>BEA_AA_-03_250</t>
  </si>
  <si>
    <t>BEA_AA_-03_251</t>
  </si>
  <si>
    <t>BEA_AA_-03_252</t>
  </si>
  <si>
    <t>BEA_AA_-03_253</t>
  </si>
  <si>
    <t>BEA_AA_-03_254</t>
  </si>
  <si>
    <t>BEA_AA_-03_255</t>
  </si>
  <si>
    <t>BEA_AA_-03_256</t>
  </si>
  <si>
    <t>BEA_AA_-03_257</t>
  </si>
  <si>
    <t>BEA_AA_-03_258</t>
  </si>
  <si>
    <t>BEA_AA_-03_259</t>
  </si>
  <si>
    <t>BEA_AA_-03_260</t>
  </si>
  <si>
    <t>BEA_AA_-03_261</t>
  </si>
  <si>
    <t>BEA_AA_-03_262</t>
  </si>
  <si>
    <t>BEA_AA_-03_263</t>
  </si>
  <si>
    <t>BEA_AA_-03_264</t>
  </si>
  <si>
    <t>BEA_AA_-03_265</t>
  </si>
  <si>
    <t>BEA_AA_-03_266</t>
  </si>
  <si>
    <t>BEA_AA_-03_267</t>
  </si>
  <si>
    <t>BEA_AA_-03_268</t>
  </si>
  <si>
    <t>BEA_AA_-03_269</t>
  </si>
  <si>
    <t>BEA_AA_-03_270</t>
  </si>
  <si>
    <t>COL_AA_-03_001</t>
  </si>
  <si>
    <t>COL_AA_-03_002</t>
  </si>
  <si>
    <t>COL_AA_-03_003</t>
  </si>
  <si>
    <t>COL_AA_-03_004</t>
  </si>
  <si>
    <t>COL_AA_-03_005</t>
  </si>
  <si>
    <t>COL_AA_-03_006</t>
  </si>
  <si>
    <t>COL_AA_-03_007</t>
  </si>
  <si>
    <t>COL_AA_-03_008</t>
  </si>
  <si>
    <t>COL_AA_-03_009</t>
  </si>
  <si>
    <t>COL_AA_-03_010</t>
  </si>
  <si>
    <t>COL_AA_-03_011</t>
  </si>
  <si>
    <t>COL_AA_-03_012</t>
  </si>
  <si>
    <t>COL_AA_-03_013</t>
  </si>
  <si>
    <t>COL_AA_-03_014</t>
  </si>
  <si>
    <t>COL_AA_-03_015</t>
  </si>
  <si>
    <t>COL_AA_-03_016</t>
  </si>
  <si>
    <t>COL_AA_-03_017</t>
  </si>
  <si>
    <t>COL_AA_-03_018</t>
  </si>
  <si>
    <t>COL_AA_-03_019</t>
  </si>
  <si>
    <t>COL_AA_-03_020</t>
  </si>
  <si>
    <t>COL_AA_-03_021</t>
  </si>
  <si>
    <t>COL_AA_-03_022</t>
  </si>
  <si>
    <t>COL_AA_-03_023</t>
  </si>
  <si>
    <t>COL_AA_-03_024</t>
  </si>
  <si>
    <t>COL_AA_-03_025</t>
  </si>
  <si>
    <t>COL_AA_-03_026</t>
  </si>
  <si>
    <t>COL_AA_-03_027</t>
  </si>
  <si>
    <t>COL_AA_-03_028</t>
  </si>
  <si>
    <t>COL_AA_-03_029</t>
  </si>
  <si>
    <t>COL_AA_-03_030</t>
  </si>
  <si>
    <t>COL_AA_-03_031</t>
  </si>
  <si>
    <t>COL_AA_-03_032</t>
  </si>
  <si>
    <t>COL_AA_-03_033</t>
  </si>
  <si>
    <t>COL_AA_-03_034</t>
  </si>
  <si>
    <t>COL_AA_-03_035</t>
  </si>
  <si>
    <t>COL_AA_-03_036</t>
  </si>
  <si>
    <t>COL_AA_-03_037</t>
  </si>
  <si>
    <t>COL_AA_-03_038</t>
  </si>
  <si>
    <t>COL_AA_-03_039</t>
  </si>
  <si>
    <t>COL_AA_-03_040</t>
  </si>
  <si>
    <t>COL_AA_-03_041</t>
  </si>
  <si>
    <t>COL_AA_-03_042</t>
  </si>
  <si>
    <t>COL_AA_-03_043</t>
  </si>
  <si>
    <t>COL_AA_-03_044</t>
  </si>
  <si>
    <t>COL_AA_-03_045</t>
  </si>
  <si>
    <t>COL_AA_-03_046</t>
  </si>
  <si>
    <t>COL_AA_-03_047</t>
  </si>
  <si>
    <t>COL_AA_-03_048</t>
  </si>
  <si>
    <t>COL_AA_-03_049</t>
  </si>
  <si>
    <t>COL_AA_-03_050</t>
  </si>
  <si>
    <t>COL_AA_-03_051</t>
  </si>
  <si>
    <t>COL_AA_-03_052</t>
  </si>
  <si>
    <t>COL_AA_-03_053</t>
  </si>
  <si>
    <t>COL_AA_-03_054</t>
  </si>
  <si>
    <t>COL_AA_-03_055</t>
  </si>
  <si>
    <t>COL_AA_-03_056</t>
  </si>
  <si>
    <t>COL_AA_-03_057</t>
  </si>
  <si>
    <t>COL_AA_-03_058</t>
  </si>
  <si>
    <t>COL_AA_-03_059</t>
  </si>
  <si>
    <t>COL_AA_-03_060</t>
  </si>
  <si>
    <t>COL_AA_-03_061</t>
  </si>
  <si>
    <t>PAR_AA_-03_001</t>
  </si>
  <si>
    <t>PAR_AA_-03_002</t>
  </si>
  <si>
    <t>PER_AA_-03_001</t>
  </si>
  <si>
    <t>PER_AA_-03_002</t>
  </si>
  <si>
    <t>PER_AA_-03_003</t>
  </si>
  <si>
    <t>PER_AA_-03_004</t>
  </si>
  <si>
    <t>PER_AA_-03_005</t>
  </si>
  <si>
    <t>PER_AA_-03_006</t>
  </si>
  <si>
    <t>PER_AA_-03_007</t>
  </si>
  <si>
    <t>PER_AA_-03_008</t>
  </si>
  <si>
    <t>PER_AA_-03_009</t>
  </si>
  <si>
    <t>PER_AA_-03_010</t>
  </si>
  <si>
    <t>PER_AA_-03_011</t>
  </si>
  <si>
    <t>PER_AA_-03_012</t>
  </si>
  <si>
    <t>PER_AA_-03_013</t>
  </si>
  <si>
    <t>PER_AA_-03_014</t>
  </si>
  <si>
    <t>PER_AA_-03_015</t>
  </si>
  <si>
    <t>PER_AA_-03_016</t>
  </si>
  <si>
    <t>PER_AA_-03_017</t>
  </si>
  <si>
    <t>PER_AA_-03_018</t>
  </si>
  <si>
    <t>PER_AA_-03_019</t>
  </si>
  <si>
    <t>PER_AA_-03_020</t>
  </si>
  <si>
    <t>PER_AA_-03_021</t>
  </si>
  <si>
    <t>PER_AA_-03_022</t>
  </si>
  <si>
    <t>PER_AA_-03_023</t>
  </si>
  <si>
    <t>PER_AA_-03_024</t>
  </si>
  <si>
    <t>PER_AA_-03_025</t>
  </si>
  <si>
    <t>PER_AA_-03_026</t>
  </si>
  <si>
    <t>PER_AA_-03_027</t>
  </si>
  <si>
    <t>PER_AA_-03_028</t>
  </si>
  <si>
    <t>PER_AA_-03_029</t>
  </si>
  <si>
    <t>PER_AA_-03_030</t>
  </si>
  <si>
    <t>PER_AA_-03_031</t>
  </si>
  <si>
    <t>PER_AA_-03_032</t>
  </si>
  <si>
    <t>PER_AA_-03_033</t>
  </si>
  <si>
    <t>PER_AA_-03_034</t>
  </si>
  <si>
    <t>PER_AA_-03_035</t>
  </si>
  <si>
    <t>PER_AA_-03_036</t>
  </si>
  <si>
    <t>PER_AA_-03_037</t>
  </si>
  <si>
    <t>PER_AA_-03_038</t>
  </si>
  <si>
    <t>PER_AA_-03_039</t>
  </si>
  <si>
    <t>PER_AA_-03_040</t>
  </si>
  <si>
    <t>PER_AA_-03_041</t>
  </si>
  <si>
    <t>PER_AA_-03_042</t>
  </si>
  <si>
    <t>PER_AA_-03_043</t>
  </si>
  <si>
    <t>PER_AA_-03_044</t>
  </si>
  <si>
    <t>PER_AA_-03_045</t>
  </si>
  <si>
    <t>PER_AA_-03_046</t>
  </si>
  <si>
    <t>PER_AA_-03_047</t>
  </si>
  <si>
    <t>PER_AA_-03_048</t>
  </si>
  <si>
    <t>PER_AA_-03_049</t>
  </si>
  <si>
    <t>PER_AA_-03_050</t>
  </si>
  <si>
    <t>PER_AA_-03_051</t>
  </si>
  <si>
    <t>FLO_AA_-02_001</t>
  </si>
  <si>
    <t>FLO_AA_-02_002</t>
  </si>
  <si>
    <t>FLO_AA_-02_003</t>
  </si>
  <si>
    <t>FLO_AA_-02_004</t>
  </si>
  <si>
    <t>FLO_AA_-02_005</t>
  </si>
  <si>
    <t>FLO_AA_-02_006</t>
  </si>
  <si>
    <t>FLO_AA_-02_007</t>
  </si>
  <si>
    <t>FLO_AA_-02_008</t>
  </si>
  <si>
    <t>FLO_AA_-02_009</t>
  </si>
  <si>
    <t>FLO_AA_-02_010</t>
  </si>
  <si>
    <t>FLO_AA_-02_011</t>
  </si>
  <si>
    <t>FLO_AA_-02_012</t>
  </si>
  <si>
    <t>FLO_AA_-02_013</t>
  </si>
  <si>
    <t>FLO_AA_-02_014</t>
  </si>
  <si>
    <t>FLO_AA_-02_015</t>
  </si>
  <si>
    <t>FLO_AA_-02_016</t>
  </si>
  <si>
    <t>FLO_AA_-02_017</t>
  </si>
  <si>
    <t>FLO_AA_-02_018</t>
  </si>
  <si>
    <t>BEA_AA_-02_001</t>
  </si>
  <si>
    <t>BEA_AA_-02_002</t>
  </si>
  <si>
    <t>BEA_AA_-02_003</t>
  </si>
  <si>
    <t>BEA_AA_-02_004</t>
  </si>
  <si>
    <t>BEA_AA_-02_005</t>
  </si>
  <si>
    <t>BEA_AA_-02_006</t>
  </si>
  <si>
    <t>BEA_AA_-02_007</t>
  </si>
  <si>
    <t>BEA_AA_-02_008</t>
  </si>
  <si>
    <t>BEA_AA_-02_009</t>
  </si>
  <si>
    <t>BEA_AA_-02_010</t>
  </si>
  <si>
    <t>BEA_AA_-02_011</t>
  </si>
  <si>
    <t>BEA_AA_-02_012</t>
  </si>
  <si>
    <t>BEA_AA_-02_013</t>
  </si>
  <si>
    <t>BEA_AA_-02_014</t>
  </si>
  <si>
    <t>BEA_AA_-02_015</t>
  </si>
  <si>
    <t>BEA_AA_-02_016</t>
  </si>
  <si>
    <t>BEA_AA_-02_017</t>
  </si>
  <si>
    <t>BEA_AA_-02_018</t>
  </si>
  <si>
    <t>BEA_AA_-02_019</t>
  </si>
  <si>
    <t>BEA_AA_-02_020</t>
  </si>
  <si>
    <t>BEA_AA_-02_021</t>
  </si>
  <si>
    <t>BEA_AA_-02_022</t>
  </si>
  <si>
    <t>BEA_AA_-02_023</t>
  </si>
  <si>
    <t>BEA_AA_-02_024</t>
  </si>
  <si>
    <t>BEA_AA_-02_025</t>
  </si>
  <si>
    <t>BEA_AA_-02_026</t>
  </si>
  <si>
    <t>BEA_AA_-02_027</t>
  </si>
  <si>
    <t>BEA_AA_-02_028</t>
  </si>
  <si>
    <t>BEA_AA_-02_029</t>
  </si>
  <si>
    <t>BEA_AA_-02_030</t>
  </si>
  <si>
    <t>BEA_AA_-02_031</t>
  </si>
  <si>
    <t>BEA_AA_-02_032</t>
  </si>
  <si>
    <t>BEA_AA_-02_033</t>
  </si>
  <si>
    <t>BEA_AA_-02_034</t>
  </si>
  <si>
    <t>BEA_AA_-02_035</t>
  </si>
  <si>
    <t>BEA_AA_-02_036</t>
  </si>
  <si>
    <t>BEA_AA_-02_037</t>
  </si>
  <si>
    <t>BEA_AA_-02_038</t>
  </si>
  <si>
    <t>BEA_AA_-02_039</t>
  </si>
  <si>
    <t>BEA_AA_-02_040</t>
  </si>
  <si>
    <t>BEA_AA_-02_041</t>
  </si>
  <si>
    <t>BEA_AA_-02_042</t>
  </si>
  <si>
    <t>BEA_AA_-02_043</t>
  </si>
  <si>
    <t>BEA_AA_-02_044</t>
  </si>
  <si>
    <t>BEA_AA_-02_045</t>
  </si>
  <si>
    <t>BEA_AA_-02_046</t>
  </si>
  <si>
    <t>BEA_AA_-02_047</t>
  </si>
  <si>
    <t>BEA_AA_-02_048</t>
  </si>
  <si>
    <t>BEA_AA_-02_049</t>
  </si>
  <si>
    <t>BEA_AA_-02_050</t>
  </si>
  <si>
    <t>BEA_AA_-02_051</t>
  </si>
  <si>
    <t>BEA_AA_-02_052</t>
  </si>
  <si>
    <t>BEA_AA_-02_053</t>
  </si>
  <si>
    <t>BEA_AA_-02_054</t>
  </si>
  <si>
    <t>BEA_AA_-02_055</t>
  </si>
  <si>
    <t>BEA_AA_-02_056</t>
  </si>
  <si>
    <t>BEA_AA_-02_057</t>
  </si>
  <si>
    <t>BEA_AA_-02_058</t>
  </si>
  <si>
    <t>BEA_AA_-02_059</t>
  </si>
  <si>
    <t>BEA_AA_-02_060</t>
  </si>
  <si>
    <t>BEA_AA_-02_061</t>
  </si>
  <si>
    <t>BEA_AA_-02_062</t>
  </si>
  <si>
    <t>BEA_AA_-02_063</t>
  </si>
  <si>
    <t>BEA_AA_-02_064</t>
  </si>
  <si>
    <t>BEA_AA_-02_065</t>
  </si>
  <si>
    <t>BEA_AA_-02_066</t>
  </si>
  <si>
    <t>BEA_AA_-02_067</t>
  </si>
  <si>
    <t>BEA_AA_-02_068</t>
  </si>
  <si>
    <t>BEA_AA_-02_069</t>
  </si>
  <si>
    <t>BEA_AA_-02_070</t>
  </si>
  <si>
    <t>BEA_AA_-02_071</t>
  </si>
  <si>
    <t>BEA_AA_-02_072</t>
  </si>
  <si>
    <t>BEA_AA_-02_073</t>
  </si>
  <si>
    <t>BEA_AA_-02_074</t>
  </si>
  <si>
    <t>BEA_AA_-02_075</t>
  </si>
  <si>
    <t>BEA_AA_-02_076</t>
  </si>
  <si>
    <t>BEA_AA_-02_077</t>
  </si>
  <si>
    <t>BEA_AA_-02_078</t>
  </si>
  <si>
    <t>BEA_AA_-02_079</t>
  </si>
  <si>
    <t>BEA_AA_-02_080</t>
  </si>
  <si>
    <t>BEA_AA_-02_081</t>
  </si>
  <si>
    <t>BEA_AA_-02_082</t>
  </si>
  <si>
    <t>BEA_AA_-02_083</t>
  </si>
  <si>
    <t>BEA_AA_-02_084</t>
  </si>
  <si>
    <t>BEA_AA_-02_085</t>
  </si>
  <si>
    <t>BEA_AA_-02_086</t>
  </si>
  <si>
    <t>BEA_AA_-02_087</t>
  </si>
  <si>
    <t>BEA_AA_-02_088</t>
  </si>
  <si>
    <t>BEA_AA_-02_089</t>
  </si>
  <si>
    <t>BEA_AA_-02_090</t>
  </si>
  <si>
    <t>BEA_AA_-02_091</t>
  </si>
  <si>
    <t>BEA_AA_-02_092</t>
  </si>
  <si>
    <t>BEA_AA_-02_093</t>
  </si>
  <si>
    <t>BEA_AA_-02_094</t>
  </si>
  <si>
    <t>BEA_AA_-02_095</t>
  </si>
  <si>
    <t>BEA_AA_-02_096</t>
  </si>
  <si>
    <t>BEA_AA_-02_097</t>
  </si>
  <si>
    <t>BEA_AA_-02_098</t>
  </si>
  <si>
    <t>BEA_AA_-02_099</t>
  </si>
  <si>
    <t>BEA_AA_-02_100</t>
  </si>
  <si>
    <t>BEA_AA_-02_101</t>
  </si>
  <si>
    <t>BEA_AA_-02_102</t>
  </si>
  <si>
    <t>BEA_AA_-02_103</t>
  </si>
  <si>
    <t>BEA_AA_-02_104</t>
  </si>
  <si>
    <t>BEA_AA_-02_105</t>
  </si>
  <si>
    <t>BEA_AA_-02_106</t>
  </si>
  <si>
    <t>BEA_AA_-02_107</t>
  </si>
  <si>
    <t>BEA_AA_-02_108</t>
  </si>
  <si>
    <t>BEA_AA_-02_109</t>
  </si>
  <si>
    <t>BEA_AA_-02_110</t>
  </si>
  <si>
    <t>BEA_AA_-02_111</t>
  </si>
  <si>
    <t>BEA_AA_-02_112</t>
  </si>
  <si>
    <t>BEA_AA_-02_113</t>
  </si>
  <si>
    <t>BEA_AA_-02_114</t>
  </si>
  <si>
    <t>BEA_AA_-02_115</t>
  </si>
  <si>
    <t>BEA_AA_-02_116</t>
  </si>
  <si>
    <t>BEA_AA_-02_117</t>
  </si>
  <si>
    <t>BEA_AA_-02_118</t>
  </si>
  <si>
    <t>BEA_AA_-02_119</t>
  </si>
  <si>
    <t>BEA_AA_-02_120</t>
  </si>
  <si>
    <t>BEA_AA_-02_121</t>
  </si>
  <si>
    <t>BEA_AA_-02_122</t>
  </si>
  <si>
    <t>BEA_AA_-02_123</t>
  </si>
  <si>
    <t>BEA_AA_-02_124</t>
  </si>
  <si>
    <t>BEA_AA_-02_125</t>
  </si>
  <si>
    <t>BEA_AA_-02_126</t>
  </si>
  <si>
    <t>BEA_AA_-02_127</t>
  </si>
  <si>
    <t>BEA_AA_-02_128</t>
  </si>
  <si>
    <t>BEA_AA_-02_129</t>
  </si>
  <si>
    <t>BEA_AA_-02_130</t>
  </si>
  <si>
    <t>BEA_AA_-02_131</t>
  </si>
  <si>
    <t>BEA_AA_-02_132</t>
  </si>
  <si>
    <t>BEA_AA_-02_133</t>
  </si>
  <si>
    <t>BEA_AA_-02_134</t>
  </si>
  <si>
    <t>BEA_AA_-02_135</t>
  </si>
  <si>
    <t>BEA_AA_-02_136</t>
  </si>
  <si>
    <t>BEA_AA_-02_137</t>
  </si>
  <si>
    <t>BEA_AA_-02_138</t>
  </si>
  <si>
    <t>BEA_AA_-02_139</t>
  </si>
  <si>
    <t>BEA_AA_-02_140</t>
  </si>
  <si>
    <t>BEA_AA_-02_141</t>
  </si>
  <si>
    <t>BEA_AA_-02_142</t>
  </si>
  <si>
    <t>BEA_AA_-02_143</t>
  </si>
  <si>
    <t>BEA_AA_-02_144</t>
  </si>
  <si>
    <t>BEA_AA_-02_145</t>
  </si>
  <si>
    <t>BEA_AA_-02_146</t>
  </si>
  <si>
    <t>BEA_AA_-02_147</t>
  </si>
  <si>
    <t>BEA_AA_-02_148</t>
  </si>
  <si>
    <t>BEA_AA_-02_149</t>
  </si>
  <si>
    <t>BEA_AA_-02_150</t>
  </si>
  <si>
    <t>BEA_AA_-02_151</t>
  </si>
  <si>
    <t>BEA_AA_-02_152</t>
  </si>
  <si>
    <t>BEA_AA_-02_153</t>
  </si>
  <si>
    <t>BEA_AA_-02_154</t>
  </si>
  <si>
    <t>BEA_AA_-02_155</t>
  </si>
  <si>
    <t>BEA_AA_-02_156</t>
  </si>
  <si>
    <t>BEA_AA_-02_157</t>
  </si>
  <si>
    <t>BEA_AA_-02_158</t>
  </si>
  <si>
    <t>BEA_AA_-02_159</t>
  </si>
  <si>
    <t>BEA_AA_-02_160</t>
  </si>
  <si>
    <t>BEA_AA_-02_161</t>
  </si>
  <si>
    <t>COL_AA_-02_001</t>
  </si>
  <si>
    <t>COL_AA_-02_002</t>
  </si>
  <si>
    <t>COL_AA_-02_003</t>
  </si>
  <si>
    <t>COL_AA_-02_004</t>
  </si>
  <si>
    <t>COL_AA_-02_005</t>
  </si>
  <si>
    <t>COL_AA_-02_006</t>
  </si>
  <si>
    <t>COL_AA_-02_007</t>
  </si>
  <si>
    <t>COL_AA_-02_008</t>
  </si>
  <si>
    <t>COL_AA_-02_009</t>
  </si>
  <si>
    <t>COL_AA_-02_010</t>
  </si>
  <si>
    <t>COL_AA_-02_011</t>
  </si>
  <si>
    <t>COL_AA_-02_012</t>
  </si>
  <si>
    <t>COL_AA_-02_013</t>
  </si>
  <si>
    <t>COL_AA_-02_014</t>
  </si>
  <si>
    <t>COL_AA_-02_015</t>
  </si>
  <si>
    <t>COL_AA_-02_016</t>
  </si>
  <si>
    <t>COL_AA_-02_017</t>
  </si>
  <si>
    <t>COL_AA_-02_018</t>
  </si>
  <si>
    <t>COL_AA_-02_019</t>
  </si>
  <si>
    <t>COL_AA_-02_020</t>
  </si>
  <si>
    <t>COL_AA_-02_021</t>
  </si>
  <si>
    <t>COL_AA_-02_022</t>
  </si>
  <si>
    <t>COL_AA_-02_023</t>
  </si>
  <si>
    <t>COL_AA_-02_024</t>
  </si>
  <si>
    <t>COL_AA_-02_025</t>
  </si>
  <si>
    <t>COL_AA_-02_026</t>
  </si>
  <si>
    <t>COL_AA_-02_027</t>
  </si>
  <si>
    <t>COL_AA_-02_028</t>
  </si>
  <si>
    <t>COL_AA_-02_029</t>
  </si>
  <si>
    <t>COL_AA_-02_030</t>
  </si>
  <si>
    <t>COL_AA_-02_031</t>
  </si>
  <si>
    <t>COL_AA_-02_032</t>
  </si>
  <si>
    <t>COL_AA_-02_033</t>
  </si>
  <si>
    <t>COL_AA_-02_034</t>
  </si>
  <si>
    <t>COL_AA_-02_035</t>
  </si>
  <si>
    <t>COL_AA_-02_036</t>
  </si>
  <si>
    <t>COL_AA_-02_037</t>
  </si>
  <si>
    <t>COL_AA_-02_038</t>
  </si>
  <si>
    <t>COL_AA_-02_039</t>
  </si>
  <si>
    <t>COL_AA_-02_040</t>
  </si>
  <si>
    <t>COL_AA_-02_041</t>
  </si>
  <si>
    <t>COL_AA_-02_042</t>
  </si>
  <si>
    <t>COL_AA_-02_043</t>
  </si>
  <si>
    <t>COL_AA_-02_044</t>
  </si>
  <si>
    <t>COL_AA_-02_045</t>
  </si>
  <si>
    <t>COL_AA_-02_046</t>
  </si>
  <si>
    <t>COL_AA_-02_047</t>
  </si>
  <si>
    <t>COL_AA_-02_048</t>
  </si>
  <si>
    <t>COL_AA_-02_049</t>
  </si>
  <si>
    <t>COL_AA_-02_050</t>
  </si>
  <si>
    <t>COL_AA_-02_051</t>
  </si>
  <si>
    <t>COL_AA_-02_052</t>
  </si>
  <si>
    <t>COL_AA_-02_053</t>
  </si>
  <si>
    <t>COL_AA_-02_054</t>
  </si>
  <si>
    <t>COL_AA_-02_055</t>
  </si>
  <si>
    <t>COL_AA_-02_056</t>
  </si>
  <si>
    <t>COL_AA_-02_057</t>
  </si>
  <si>
    <t>COL_AA_-02_058</t>
  </si>
  <si>
    <t>COL_AA_-02_059</t>
  </si>
  <si>
    <t>COL_AA_-02_060</t>
  </si>
  <si>
    <t>PAR_AA_-02_001</t>
  </si>
  <si>
    <t>PAR_AA_-02_002</t>
  </si>
  <si>
    <t>PAR_AA_-02_003</t>
  </si>
  <si>
    <t>PAR_AA_-02_004</t>
  </si>
  <si>
    <t>PAR_AA_-02_005</t>
  </si>
  <si>
    <t>PAR_AA_-02_006</t>
  </si>
  <si>
    <t>PAR_AA_-02_007</t>
  </si>
  <si>
    <t>PAR_AA_-02_008</t>
  </si>
  <si>
    <t>PAR_AA_-02_009</t>
  </si>
  <si>
    <t>PER_AA_-02_001</t>
  </si>
  <si>
    <t>PER_AA_-02_002</t>
  </si>
  <si>
    <t>PER_AA_-02_003</t>
  </si>
  <si>
    <t>PER_AA_-02_004</t>
  </si>
  <si>
    <t>PER_AA_-02_005</t>
  </si>
  <si>
    <t>PER_AA_-02_006</t>
  </si>
  <si>
    <t>PER_AA_-02_007</t>
  </si>
  <si>
    <t>PER_AA_-02_008</t>
  </si>
  <si>
    <t>PER_AA_-02_009</t>
  </si>
  <si>
    <t>PER_AA_-02_010</t>
  </si>
  <si>
    <t>PER_AA_-02_011</t>
  </si>
  <si>
    <t>PER_AA_-02_012</t>
  </si>
  <si>
    <t>PER_AA_-02_013</t>
  </si>
  <si>
    <t>PER_AA_-02_014</t>
  </si>
  <si>
    <t>PER_AA_-02_015</t>
  </si>
  <si>
    <t>PER_AA_-02_016</t>
  </si>
  <si>
    <t>PER_AA_-02_017</t>
  </si>
  <si>
    <t>PER_AA_-02_018</t>
  </si>
  <si>
    <t>PER_AA_-02_019</t>
  </si>
  <si>
    <t>PER_AA_-02_020</t>
  </si>
  <si>
    <t>PER_AA_-02_021</t>
  </si>
  <si>
    <t>PER_AA_-02_022</t>
  </si>
  <si>
    <t>PER_AA_-02_023</t>
  </si>
  <si>
    <t>PER_AA_-02_024</t>
  </si>
  <si>
    <t>PER_AA_-02_025</t>
  </si>
  <si>
    <t>_AA_-02_007</t>
  </si>
  <si>
    <t>_AA_-02_008</t>
  </si>
  <si>
    <t>_AA_-02_009</t>
  </si>
  <si>
    <t>_AA_-02_013</t>
  </si>
  <si>
    <t>_AA_-02_014</t>
  </si>
  <si>
    <t>_AA_-02_015</t>
  </si>
  <si>
    <t>FLO_AA_-01_001</t>
  </si>
  <si>
    <t>BEA_AA_-01_001</t>
  </si>
  <si>
    <t>BEA_AA_-01_002</t>
  </si>
  <si>
    <t>BEA_AA_-01_003</t>
  </si>
  <si>
    <t>BEA_AA_-01_004</t>
  </si>
  <si>
    <t>BEA_AA_-01_005</t>
  </si>
  <si>
    <t>BEA_AA_-01_006</t>
  </si>
  <si>
    <t>BEA_AA_-01_007</t>
  </si>
  <si>
    <t>BEA_AA_-01_008</t>
  </si>
  <si>
    <t>BEA_AA_-01_009</t>
  </si>
  <si>
    <t>BEA_AA_-01_010</t>
  </si>
  <si>
    <t>BEA_AA_-01_011</t>
  </si>
  <si>
    <t>BEA_AA_-01_012</t>
  </si>
  <si>
    <t>BEA_AA_-01_013</t>
  </si>
  <si>
    <t>BEA_AA_-01_014</t>
  </si>
  <si>
    <t>BEA_AA_-01_015</t>
  </si>
  <si>
    <t>BEA_AA_-01_016</t>
  </si>
  <si>
    <t>BEA_AA_-01_017</t>
  </si>
  <si>
    <t>BEA_AA_-01_018</t>
  </si>
  <si>
    <t>BEA_AA_-01_019</t>
  </si>
  <si>
    <t>BEA_AA_-01_020</t>
  </si>
  <si>
    <t>BEA_AA_-01_021</t>
  </si>
  <si>
    <t>BEA_AA_-01_022</t>
  </si>
  <si>
    <t>BEA_AA_-01_023</t>
  </si>
  <si>
    <t>BEA_AA_-01_024</t>
  </si>
  <si>
    <t>BEA_AA_-01_025</t>
  </si>
  <si>
    <t>BEA_AA_-01_026</t>
  </si>
  <si>
    <t>BEA_AA_-01_027</t>
  </si>
  <si>
    <t>BEA_AA_-01_028</t>
  </si>
  <si>
    <t>BEA_AA_-01_029</t>
  </si>
  <si>
    <t>BEA_AA_-01_030</t>
  </si>
  <si>
    <t>BEA_AA_-01_031</t>
  </si>
  <si>
    <t>BEA_AA_-01_032</t>
  </si>
  <si>
    <t>BEA_AA_-01_033</t>
  </si>
  <si>
    <t>BEA_AA_-01_034</t>
  </si>
  <si>
    <t>BEA_AA_-01_035</t>
  </si>
  <si>
    <t>BEA_AA_-01_036</t>
  </si>
  <si>
    <t>BEA_AA_-01_037</t>
  </si>
  <si>
    <t>BEA_AA_-01_038</t>
  </si>
  <si>
    <t>BEA_AA_-01_039</t>
  </si>
  <si>
    <t>BEA_AA_-01_040</t>
  </si>
  <si>
    <t>BEA_AA_-01_041</t>
  </si>
  <si>
    <t>BEA_AA_-01_042</t>
  </si>
  <si>
    <t>BEA_AA_-01_043</t>
  </si>
  <si>
    <t>BEA_AA_-01_044</t>
  </si>
  <si>
    <t>BEA_AA_-01_045</t>
  </si>
  <si>
    <t>BEA_AA_-01_046</t>
  </si>
  <si>
    <t>BEA_AA_-01_047</t>
  </si>
  <si>
    <t>BEA_AA_-01_048</t>
  </si>
  <si>
    <t>BEA_AA_-01_049</t>
  </si>
  <si>
    <t>BEA_AA_-01_050</t>
  </si>
  <si>
    <t>BEA_AA_-01_051</t>
  </si>
  <si>
    <t>BEA_AA_-01_052</t>
  </si>
  <si>
    <t>BEA_AA_-01_053</t>
  </si>
  <si>
    <t>BEA_AA_-01_054</t>
  </si>
  <si>
    <t>BEA_AA_-01_055</t>
  </si>
  <si>
    <t>BEA_AA_-01_056</t>
  </si>
  <si>
    <t>BEA_AA_-01_057</t>
  </si>
  <si>
    <t>COL_AA_-01_001</t>
  </si>
  <si>
    <t>COL_AA_-01_002</t>
  </si>
  <si>
    <t>COL_AA_-01_003</t>
  </si>
  <si>
    <t>COL_AA_-01_004</t>
  </si>
  <si>
    <t>COL_AA_-01_005</t>
  </si>
  <si>
    <t>COL_AA_-01_006</t>
  </si>
  <si>
    <t>COL_AA_-01_007</t>
  </si>
  <si>
    <t>COL_AA_-01_008</t>
  </si>
  <si>
    <t>COL_AA_-01_009</t>
  </si>
  <si>
    <t>COL_AA_-01_010</t>
  </si>
  <si>
    <t>COL_AA_-01_011</t>
  </si>
  <si>
    <t>COL_AA_-01_012</t>
  </si>
  <si>
    <t>COL_AA_-01_013</t>
  </si>
  <si>
    <t>COL_AA_-01_014</t>
  </si>
  <si>
    <t>COL_AA_-01_015</t>
  </si>
  <si>
    <t>COL_AA_-01_016</t>
  </si>
  <si>
    <t>COL_AA_-01_017</t>
  </si>
  <si>
    <t>COL_AA_-01_018</t>
  </si>
  <si>
    <t>COL_AA_-01_019</t>
  </si>
  <si>
    <t>COL_AA_-01_020</t>
  </si>
  <si>
    <t>COL_AA_-01_021</t>
  </si>
  <si>
    <t>COL_AA_-01_022</t>
  </si>
  <si>
    <t>COL_AA_-01_023</t>
  </si>
  <si>
    <t>COL_AA_-01_024</t>
  </si>
  <si>
    <t>COL_AA_-01_025</t>
  </si>
  <si>
    <t>COL_AA_-01_026</t>
  </si>
  <si>
    <t>COL_AA_-01_027</t>
  </si>
  <si>
    <t>COL_AA_-01_028</t>
  </si>
  <si>
    <t>COL_AA_-01_029</t>
  </si>
  <si>
    <t>COL_AA_-01_030</t>
  </si>
  <si>
    <t>PER_AA_-01_001</t>
  </si>
  <si>
    <t>PER_AA_-01_002</t>
  </si>
  <si>
    <t>PER_AA_-01_003</t>
  </si>
  <si>
    <t>PER_AA_-01_004</t>
  </si>
  <si>
    <t>PER_AA_-01_005</t>
  </si>
  <si>
    <t>PER_AA_-01_006</t>
  </si>
  <si>
    <t>PER_AA_-01_007</t>
  </si>
  <si>
    <t>PER_AA_-01_008</t>
  </si>
  <si>
    <t>PER_AA_-01_009</t>
  </si>
  <si>
    <t>PER_AA_-01_010</t>
  </si>
  <si>
    <t>PER_AA_-01_011</t>
  </si>
  <si>
    <t>PER_AA_-01_012</t>
  </si>
  <si>
    <t>PER_AA_-01_013</t>
  </si>
  <si>
    <t>PER_AA_-01_014</t>
  </si>
  <si>
    <t>PER_AA_-01_015</t>
  </si>
  <si>
    <t>PER_AA_-01_016</t>
  </si>
  <si>
    <t>PER_AA_-01_017</t>
  </si>
  <si>
    <t>PER_AA_-01_018</t>
  </si>
  <si>
    <t>PER_AA_-01_019</t>
  </si>
  <si>
    <t>PER_AA_-01_020</t>
  </si>
  <si>
    <t>PER_AA_-01_021</t>
  </si>
  <si>
    <t>PER_AA_-01_022</t>
  </si>
  <si>
    <t>PER_AA_-01_023</t>
  </si>
  <si>
    <t>PER_AA_-01_024</t>
  </si>
  <si>
    <t>FLO_AA_00_001</t>
  </si>
  <si>
    <t>FLO_AA_00_002</t>
  </si>
  <si>
    <t>FLO_AA_00_003</t>
  </si>
  <si>
    <t>FLO_AA_00_004</t>
  </si>
  <si>
    <t>FLO_AA_00_005</t>
  </si>
  <si>
    <t>FLO_AA_00_006</t>
  </si>
  <si>
    <t>BEA_AA_00_001</t>
  </si>
  <si>
    <t>BEA_AA_00_002</t>
  </si>
  <si>
    <t>BEA_AA_00_003</t>
  </si>
  <si>
    <t>BEA_AA_00_004</t>
  </si>
  <si>
    <t>BEA_AA_00_005</t>
  </si>
  <si>
    <t>BEA_AA_00_006</t>
  </si>
  <si>
    <t>BEA_AA_00_007</t>
  </si>
  <si>
    <t>BEA_AA_00_008</t>
  </si>
  <si>
    <t>BEA_AA_00_009</t>
  </si>
  <si>
    <t>BEA_AA_00_010</t>
  </si>
  <si>
    <t>BEA_AA_00_011</t>
  </si>
  <si>
    <t>BEA_AA_00_012</t>
  </si>
  <si>
    <t>BEA_AA_00_013</t>
  </si>
  <si>
    <t>BEA_AA_00_014</t>
  </si>
  <si>
    <t>BEA_AA_00_015</t>
  </si>
  <si>
    <t>BEA_AA_00_016</t>
  </si>
  <si>
    <t>BEA_AA_00_017</t>
  </si>
  <si>
    <t>BEA_AA_00_018</t>
  </si>
  <si>
    <t>BEA_AA_00_019</t>
  </si>
  <si>
    <t>BEA_AA_00_020</t>
  </si>
  <si>
    <t>BEA_AA_00_021</t>
  </si>
  <si>
    <t>BEA_AA_00_022</t>
  </si>
  <si>
    <t>BEA_AA_00_023</t>
  </si>
  <si>
    <t>BEA_AA_00_024</t>
  </si>
  <si>
    <t>BEA_AA_00_025</t>
  </si>
  <si>
    <t>BEA_AA_00_026</t>
  </si>
  <si>
    <t>BEA_AA_00_027</t>
  </si>
  <si>
    <t>BEA_AA_00_028</t>
  </si>
  <si>
    <t>BEA_AA_00_029</t>
  </si>
  <si>
    <t>BEA_AA_00_030</t>
  </si>
  <si>
    <t>BEA_AA_00_031</t>
  </si>
  <si>
    <t>BEA_AA_00_032</t>
  </si>
  <si>
    <t>BEA_AA_00_033</t>
  </si>
  <si>
    <t>BEA_AA_00_034</t>
  </si>
  <si>
    <t>BEA_AA_00_035</t>
  </si>
  <si>
    <t>BEA_AA_00_036</t>
  </si>
  <si>
    <t>BEA_AA_00_037</t>
  </si>
  <si>
    <t>BEA_AA_00_038</t>
  </si>
  <si>
    <t>BEA_AA_00_039</t>
  </si>
  <si>
    <t>BEA_AA_00_040</t>
  </si>
  <si>
    <t>BEA_AA_00_041</t>
  </si>
  <si>
    <t>BEA_AA_00_042</t>
  </si>
  <si>
    <t>BEA_AA_00_043</t>
  </si>
  <si>
    <t>BEA_AA_00_044</t>
  </si>
  <si>
    <t>BEA_AA_00_045</t>
  </si>
  <si>
    <t>BEA_AA_00_046</t>
  </si>
  <si>
    <t>BEA_AA_00_047</t>
  </si>
  <si>
    <t>BEA_AA_00_048</t>
  </si>
  <si>
    <t>BEA_AA_00_049</t>
  </si>
  <si>
    <t>BEA_AA_00_050</t>
  </si>
  <si>
    <t>BEA_AA_00_051</t>
  </si>
  <si>
    <t>BEA_AA_00_052</t>
  </si>
  <si>
    <t>BEA_AA_00_053</t>
  </si>
  <si>
    <t>BEA_AA_00_054</t>
  </si>
  <si>
    <t>BEA_AA_00_055</t>
  </si>
  <si>
    <t>BEA_AA_00_056</t>
  </si>
  <si>
    <t>BEA_AA_00_057</t>
  </si>
  <si>
    <t>BEA_AA_00_058</t>
  </si>
  <si>
    <t>BEA_AA_00_059</t>
  </si>
  <si>
    <t>BEA_AA_00_060</t>
  </si>
  <si>
    <t>BEA_AA_00_061</t>
  </si>
  <si>
    <t>BEA_AA_00_062</t>
  </si>
  <si>
    <t>BEA_AA_00_063</t>
  </si>
  <si>
    <t>BEA_AA_00_064</t>
  </si>
  <si>
    <t>BEA_AA_00_065</t>
  </si>
  <si>
    <t>BEA_AA_00_066</t>
  </si>
  <si>
    <t>BEA_AA_00_067</t>
  </si>
  <si>
    <t>BEA_AA_00_068</t>
  </si>
  <si>
    <t>BEA_AA_00_069</t>
  </si>
  <si>
    <t>BEA_AA_00_070</t>
  </si>
  <si>
    <t>BEA_AA_00_071</t>
  </si>
  <si>
    <t>BEA_AA_00_072</t>
  </si>
  <si>
    <t>BEA_AA_00_073</t>
  </si>
  <si>
    <t>BEA_AA_00_074</t>
  </si>
  <si>
    <t>BEA_AA_00_075</t>
  </si>
  <si>
    <t>BEA_AA_00_076</t>
  </si>
  <si>
    <t>BEA_AA_00_077</t>
  </si>
  <si>
    <t>BEA_AA_00_078</t>
  </si>
  <si>
    <t>BEA_AA_00_079</t>
  </si>
  <si>
    <t>BEA_AA_00_080</t>
  </si>
  <si>
    <t>BEA_AA_00_081</t>
  </si>
  <si>
    <t>BEA_AA_00_082</t>
  </si>
  <si>
    <t>BEA_AA_00_083</t>
  </si>
  <si>
    <t>BEA_AA_00_084</t>
  </si>
  <si>
    <t>BEA_AA_00_085</t>
  </si>
  <si>
    <t>BEA_AA_00_086</t>
  </si>
  <si>
    <t>BEA_AA_00_087</t>
  </si>
  <si>
    <t>BEA_AA_00_088</t>
  </si>
  <si>
    <t>BEA_AA_00_089</t>
  </si>
  <si>
    <t>BEA_AA_00_090</t>
  </si>
  <si>
    <t>BEA_AA_00_091</t>
  </si>
  <si>
    <t>BEA_AA_00_092</t>
  </si>
  <si>
    <t>BEA_AA_00_093</t>
  </si>
  <si>
    <t>BEA_AA_00_094</t>
  </si>
  <si>
    <t>BEA_AA_00_095</t>
  </si>
  <si>
    <t>BEA_AA_00_096</t>
  </si>
  <si>
    <t>BEA_AA_00_097</t>
  </si>
  <si>
    <t>BEA_AA_00_098</t>
  </si>
  <si>
    <t>BEA_AA_00_099</t>
  </si>
  <si>
    <t>BEA_AA_00_100</t>
  </si>
  <si>
    <t>BEA_AA_00_101</t>
  </si>
  <si>
    <t>BEA_AA_00_102</t>
  </si>
  <si>
    <t>BEA_AA_00_103</t>
  </si>
  <si>
    <t>BEA_AA_00_104</t>
  </si>
  <si>
    <t>BEA_AA_00_105</t>
  </si>
  <si>
    <t>BEA_AA_00_106</t>
  </si>
  <si>
    <t>BEA_AA_00_107</t>
  </si>
  <si>
    <t>BEA_AA_00_108</t>
  </si>
  <si>
    <t>BEA_AA_00_109</t>
  </si>
  <si>
    <t>BEA_AA_00_110</t>
  </si>
  <si>
    <t>BEA_AA_00_111</t>
  </si>
  <si>
    <t>BEA_AA_00_112</t>
  </si>
  <si>
    <t>BEA_AA_00_113</t>
  </si>
  <si>
    <t>BEA_AA_00_114</t>
  </si>
  <si>
    <t>BEA_AA_00_115</t>
  </si>
  <si>
    <t>BEA_AA_00_116</t>
  </si>
  <si>
    <t>BEA_AA_00_117</t>
  </si>
  <si>
    <t>BEA_AA_00_118</t>
  </si>
  <si>
    <t>BEA_AA_00_119</t>
  </si>
  <si>
    <t>BEA_AA_00_120</t>
  </si>
  <si>
    <t>BEA_AA_00_121</t>
  </si>
  <si>
    <t>BEA_AA_00_122</t>
  </si>
  <si>
    <t>BEA_AA_00_123</t>
  </si>
  <si>
    <t>BEA_AA_00_124</t>
  </si>
  <si>
    <t>BEA_AA_00_125</t>
  </si>
  <si>
    <t>COL_AA_00_001</t>
  </si>
  <si>
    <t>COL_AA_00_002</t>
  </si>
  <si>
    <t>COL_AA_00_003</t>
  </si>
  <si>
    <t>COL_AA_00_004</t>
  </si>
  <si>
    <t>COL_AA_00_005</t>
  </si>
  <si>
    <t>COL_AA_00_006</t>
  </si>
  <si>
    <t>COL_AA_00_007</t>
  </si>
  <si>
    <t>COL_AA_00_008</t>
  </si>
  <si>
    <t>COL_AA_00_009</t>
  </si>
  <si>
    <t>COL_AA_00_010</t>
  </si>
  <si>
    <t>COL_AA_00_011</t>
  </si>
  <si>
    <t>COL_AA_00_012</t>
  </si>
  <si>
    <t>COL_AA_00_013</t>
  </si>
  <si>
    <t>COL_AA_00_014</t>
  </si>
  <si>
    <t>COL_AA_00_015</t>
  </si>
  <si>
    <t>COL_AA_00_016</t>
  </si>
  <si>
    <t>COL_AA_00_017</t>
  </si>
  <si>
    <t>COL_AA_00_018</t>
  </si>
  <si>
    <t>COL_AA_00_019</t>
  </si>
  <si>
    <t>COL_AA_00_020</t>
  </si>
  <si>
    <t>COL_AA_00_021</t>
  </si>
  <si>
    <t>COL_AA_00_022</t>
  </si>
  <si>
    <t>COL_AA_00_023</t>
  </si>
  <si>
    <t>COL_AA_00_024</t>
  </si>
  <si>
    <t>COL_AA_00_025</t>
  </si>
  <si>
    <t>COL_AA_00_026</t>
  </si>
  <si>
    <t>COL_AA_00_027</t>
  </si>
  <si>
    <t>COL_AA_00_028</t>
  </si>
  <si>
    <t>COL_AA_00_029</t>
  </si>
  <si>
    <t>COL_AA_00_030</t>
  </si>
  <si>
    <t>PAR_AA_00_001</t>
  </si>
  <si>
    <t>PAR_AA_00_002</t>
  </si>
  <si>
    <t>PAR_AA_00_003</t>
  </si>
  <si>
    <t>PAR_AA_00_004</t>
  </si>
  <si>
    <t>PAR_AA_00_005</t>
  </si>
  <si>
    <t>PER_AA_00_001</t>
  </si>
  <si>
    <t>PER_AA_00_002</t>
  </si>
  <si>
    <t>PER_AA_00_003</t>
  </si>
  <si>
    <t>PER_AA_00_004</t>
  </si>
  <si>
    <t>PER_AA_00_005</t>
  </si>
  <si>
    <t>PER_AA_00_006</t>
  </si>
  <si>
    <t>PER_AA_00_007</t>
  </si>
  <si>
    <t>PER_AA_00_008</t>
  </si>
  <si>
    <t>PER_AA_00_009</t>
  </si>
  <si>
    <t>PER_AA_00_010</t>
  </si>
  <si>
    <t>PER_AA_00_011</t>
  </si>
  <si>
    <t>PER_AA_00_012</t>
  </si>
  <si>
    <t>PER_AA_00_013</t>
  </si>
  <si>
    <t>PER_AA_00_014</t>
  </si>
  <si>
    <t>PER_AA_00_015</t>
  </si>
  <si>
    <t>PER_AA_00_016</t>
  </si>
  <si>
    <t>PER_AA_00_017</t>
  </si>
  <si>
    <t>PER_AA_00_018</t>
  </si>
  <si>
    <t>PER_AA_00_019</t>
  </si>
  <si>
    <t>PER_AA_00_020</t>
  </si>
  <si>
    <t>PER_AA_00_021</t>
  </si>
  <si>
    <t>PER_AA_00_022</t>
  </si>
  <si>
    <t>PER_AA_00_023</t>
  </si>
  <si>
    <t>PER_AA_00_024</t>
  </si>
  <si>
    <t>FLO_AA_01_001</t>
  </si>
  <si>
    <t>FLO_AA_01_002</t>
  </si>
  <si>
    <t>FLO_AA_01_003</t>
  </si>
  <si>
    <t>FLO_AA_01_004</t>
  </si>
  <si>
    <t>FLO_AA_01_005</t>
  </si>
  <si>
    <t>FLO_AA_01_006</t>
  </si>
  <si>
    <t>FLO_AA_01_007</t>
  </si>
  <si>
    <t>FLO_AA_01_008</t>
  </si>
  <si>
    <t>FLO_AA_01_009</t>
  </si>
  <si>
    <t>BEA_AA_01_001</t>
  </si>
  <si>
    <t>BEA_AA_01_002</t>
  </si>
  <si>
    <t>BEA_AA_01_003</t>
  </si>
  <si>
    <t>BEA_AA_01_004</t>
  </si>
  <si>
    <t>BEA_AA_01_005</t>
  </si>
  <si>
    <t>BEA_AA_01_006</t>
  </si>
  <si>
    <t>BEA_AA_01_007</t>
  </si>
  <si>
    <t>BEA_AA_01_008</t>
  </si>
  <si>
    <t>BEA_AA_01_009</t>
  </si>
  <si>
    <t>BEA_AA_01_010</t>
  </si>
  <si>
    <t>BEA_AA_01_011</t>
  </si>
  <si>
    <t>BEA_AA_01_012</t>
  </si>
  <si>
    <t>BEA_AA_01_013</t>
  </si>
  <si>
    <t>BEA_AA_01_014</t>
  </si>
  <si>
    <t>BEA_AA_01_015</t>
  </si>
  <si>
    <t>BEA_AA_01_016</t>
  </si>
  <si>
    <t>BEA_AA_01_017</t>
  </si>
  <si>
    <t>BEA_AA_01_018</t>
  </si>
  <si>
    <t>BEA_AA_01_019</t>
  </si>
  <si>
    <t>BEA_AA_01_020</t>
  </si>
  <si>
    <t>BEA_AA_01_021</t>
  </si>
  <si>
    <t>BEA_AA_01_022</t>
  </si>
  <si>
    <t>BEA_AA_01_023</t>
  </si>
  <si>
    <t>BEA_AA_01_024</t>
  </si>
  <si>
    <t>BEA_AA_01_025</t>
  </si>
  <si>
    <t>BEA_AA_01_026</t>
  </si>
  <si>
    <t>BEA_AA_01_027</t>
  </si>
  <si>
    <t>BEA_AA_01_028</t>
  </si>
  <si>
    <t>BEA_AA_01_029</t>
  </si>
  <si>
    <t>BEA_AA_01_030</t>
  </si>
  <si>
    <t>BEA_AA_01_031</t>
  </si>
  <si>
    <t>BEA_AA_01_032</t>
  </si>
  <si>
    <t>BEA_AA_01_033</t>
  </si>
  <si>
    <t>BEA_AA_01_034</t>
  </si>
  <si>
    <t>BEA_AA_01_035</t>
  </si>
  <si>
    <t>BEA_AA_01_036</t>
  </si>
  <si>
    <t>BEA_AA_01_037</t>
  </si>
  <si>
    <t>BEA_AA_01_038</t>
  </si>
  <si>
    <t>BEA_AA_01_039</t>
  </si>
  <si>
    <t>BEA_AA_01_040</t>
  </si>
  <si>
    <t>BEA_AA_01_041</t>
  </si>
  <si>
    <t>BEA_AA_01_042</t>
  </si>
  <si>
    <t>BEA_AA_01_043</t>
  </si>
  <si>
    <t>BEA_AA_01_044</t>
  </si>
  <si>
    <t>BEA_AA_01_045</t>
  </si>
  <si>
    <t>BEA_AA_01_046</t>
  </si>
  <si>
    <t>BEA_AA_01_047</t>
  </si>
  <si>
    <t>BEA_AA_01_048</t>
  </si>
  <si>
    <t>BEA_AA_01_049</t>
  </si>
  <si>
    <t>COL_AA_01_001</t>
  </si>
  <si>
    <t>COL_AA_01_002</t>
  </si>
  <si>
    <t>COL_AA_01_003</t>
  </si>
  <si>
    <t>COL_AA_01_004</t>
  </si>
  <si>
    <t>COL_AA_01_005</t>
  </si>
  <si>
    <t>COL_AA_01_006</t>
  </si>
  <si>
    <t>COL_AA_01_007</t>
  </si>
  <si>
    <t>COL_AA_01_008</t>
  </si>
  <si>
    <t>COL_AA_01_009</t>
  </si>
  <si>
    <t>COL_AA_01_010</t>
  </si>
  <si>
    <t>COL_AA_01_011</t>
  </si>
  <si>
    <t>COL_AA_01_012</t>
  </si>
  <si>
    <t>COL_AA_01_013</t>
  </si>
  <si>
    <t>COL_AA_01_014</t>
  </si>
  <si>
    <t>PER_AA_01_001</t>
  </si>
  <si>
    <t>PER_AA_01_002</t>
  </si>
  <si>
    <t>PER_AA_01_003</t>
  </si>
  <si>
    <t>PER_AA_01_004</t>
  </si>
  <si>
    <t>PER_AA_01_005</t>
  </si>
  <si>
    <t>PER_AA_01_006</t>
  </si>
  <si>
    <t>PER_AA_01_007</t>
  </si>
  <si>
    <t>PER_AA_01_008</t>
  </si>
  <si>
    <t>PER_AA_01_009</t>
  </si>
  <si>
    <t>PER_AA_01_010</t>
  </si>
  <si>
    <t>PER_AA_01_011</t>
  </si>
  <si>
    <t>PER_AA_01_012</t>
  </si>
  <si>
    <t>PER_AA_01_013</t>
  </si>
  <si>
    <t>PER_AA_01_014</t>
  </si>
  <si>
    <t>PER_AA_01_015</t>
  </si>
  <si>
    <t>PER_AA_01_016</t>
  </si>
  <si>
    <t>PER_AA_01_017</t>
  </si>
  <si>
    <t>PER_AA_01_018</t>
  </si>
  <si>
    <t>PER_AA_01_019</t>
  </si>
  <si>
    <t>PER_AA_01_020</t>
  </si>
  <si>
    <t>PER_AA_01_021</t>
  </si>
  <si>
    <t>BEA_AB_-05_001</t>
  </si>
  <si>
    <t>BEA_AB_-05_002</t>
  </si>
  <si>
    <t>BEA_AB_-05_003</t>
  </si>
  <si>
    <t>BEA_AB_-05_004</t>
  </si>
  <si>
    <t>BEA_AB_-05_005</t>
  </si>
  <si>
    <t>BEA_AB_-05_006</t>
  </si>
  <si>
    <t>BEA_AB_-05_007</t>
  </si>
  <si>
    <t>BEA_AB_-05_008</t>
  </si>
  <si>
    <t>BEA_AB_-05_009</t>
  </si>
  <si>
    <t>BEA_AB_-05_010</t>
  </si>
  <si>
    <t>BEA_AB_-05_011</t>
  </si>
  <si>
    <t>BEA_AB_-05_012</t>
  </si>
  <si>
    <t>BEA_AB_-05_013</t>
  </si>
  <si>
    <t>BEA_AB_-05_014</t>
  </si>
  <si>
    <t>BEA_AB_-05_015</t>
  </si>
  <si>
    <t>BEA_AB_-05_016</t>
  </si>
  <si>
    <t>BEA_AB_-05_017</t>
  </si>
  <si>
    <t>BEA_AB_-05_018</t>
  </si>
  <si>
    <t>BEA_AB_-05_019</t>
  </si>
  <si>
    <t>BEA_AB_-05_020</t>
  </si>
  <si>
    <t>BEA_AB_-05_021</t>
  </si>
  <si>
    <t>BEA_AB_-05_022</t>
  </si>
  <si>
    <t>BEA_AB_-05_023</t>
  </si>
  <si>
    <t>BEA_AB_-05_024</t>
  </si>
  <si>
    <t>BEA_AB_-05_025</t>
  </si>
  <si>
    <t>BEA_AB_-05_026</t>
  </si>
  <si>
    <t>BEA_AB_-05_027</t>
  </si>
  <si>
    <t>BEA_AB_-05_028</t>
  </si>
  <si>
    <t>BEA_AB_-05_029</t>
  </si>
  <si>
    <t>BEA_AB_-05_030</t>
  </si>
  <si>
    <t>BEA_AB_-05_031</t>
  </si>
  <si>
    <t>BEA_AB_-05_032</t>
  </si>
  <si>
    <t>BEA_AB_-05_033</t>
  </si>
  <si>
    <t>BEA_AB_-05_034</t>
  </si>
  <si>
    <t>BEA_AB_-05_035</t>
  </si>
  <si>
    <t>BEA_AB_-05_036</t>
  </si>
  <si>
    <t>BEA_AB_-05_037</t>
  </si>
  <si>
    <t>BEA_AB_-05_038</t>
  </si>
  <si>
    <t>BEA_AB_-05_039</t>
  </si>
  <si>
    <t>BEA_AB_-05_040</t>
  </si>
  <si>
    <t>BEA_AB_-05_041</t>
  </si>
  <si>
    <t>BEA_AB_-05_042</t>
  </si>
  <si>
    <t>BEA_AB_-05_043</t>
  </si>
  <si>
    <t>BEA_AB_-05_044</t>
  </si>
  <si>
    <t>BEA_AB_-05_045</t>
  </si>
  <si>
    <t>BEA_AB_-05_046</t>
  </si>
  <si>
    <t>BEA_AB_-05_047</t>
  </si>
  <si>
    <t>BEA_AB_-05_048</t>
  </si>
  <si>
    <t>BEA_AB_-05_049</t>
  </si>
  <si>
    <t>BEA_AB_-05_050</t>
  </si>
  <si>
    <t>BEA_AB_-05_051</t>
  </si>
  <si>
    <t>BEA_AB_-05_052</t>
  </si>
  <si>
    <t>BEA_AB_-05_053</t>
  </si>
  <si>
    <t>BEA_AB_-05_054</t>
  </si>
  <si>
    <t>BEA_AB_-05_055</t>
  </si>
  <si>
    <t>BEA_AB_-05_056</t>
  </si>
  <si>
    <t>BEA_AB_-05_057</t>
  </si>
  <si>
    <t>BEA_AB_-05_058</t>
  </si>
  <si>
    <t>BEA_AB_-05_059</t>
  </si>
  <si>
    <t>BEA_AB_-05_060</t>
  </si>
  <si>
    <t>BEA_AB_-05_061</t>
  </si>
  <si>
    <t>BEA_AB_-05_062</t>
  </si>
  <si>
    <t>BEA_AB_-05_063</t>
  </si>
  <si>
    <t>BEA_AB_-05_064</t>
  </si>
  <si>
    <t>BEA_AB_-05_065</t>
  </si>
  <si>
    <t>BEA_AB_-05_066</t>
  </si>
  <si>
    <t>BEA_AB_-05_067</t>
  </si>
  <si>
    <t>BEA_AB_-05_068</t>
  </si>
  <si>
    <t>BEA_AB_-05_069</t>
  </si>
  <si>
    <t>BEA_AB_-05_070</t>
  </si>
  <si>
    <t>BEA_AB_-05_071</t>
  </si>
  <si>
    <t>BEA_AB_-05_072</t>
  </si>
  <si>
    <t>BEA_AB_-05_073</t>
  </si>
  <si>
    <t>BEA_AB_-05_074</t>
  </si>
  <si>
    <t>BEA_AB_-05_075</t>
  </si>
  <si>
    <t>BEA_AB_-05_076</t>
  </si>
  <si>
    <t>BEA_AB_-05_077</t>
  </si>
  <si>
    <t>BEA_AB_-05_078</t>
  </si>
  <si>
    <t>BEA_AB_-05_079</t>
  </si>
  <si>
    <t>BEA_AB_-05_080</t>
  </si>
  <si>
    <t>BEA_AB_-05_081</t>
  </si>
  <si>
    <t>BEA_AB_-05_082</t>
  </si>
  <si>
    <t>BEA_AB_-05_083</t>
  </si>
  <si>
    <t>BEA_AB_-05_084</t>
  </si>
  <si>
    <t>BEA_AB_-05_085</t>
  </si>
  <si>
    <t>BEA_AB_-05_086</t>
  </si>
  <si>
    <t>BEA_AB_-05_087</t>
  </si>
  <si>
    <t>BEA_AB_-05_088</t>
  </si>
  <si>
    <t>BEA_AB_-05_089</t>
  </si>
  <si>
    <t>BEA_AB_-05_090</t>
  </si>
  <si>
    <t>BEA_AB_-05_091</t>
  </si>
  <si>
    <t>BEA_AB_-05_092</t>
  </si>
  <si>
    <t>BEA_AB_-05_093</t>
  </si>
  <si>
    <t>BEA_AB_-05_094</t>
  </si>
  <si>
    <t>BEA_AB_-05_095</t>
  </si>
  <si>
    <t>BEA_AB_-05_096</t>
  </si>
  <si>
    <t>BEA_AB_-05_097</t>
  </si>
  <si>
    <t>BEA_AB_-05_098</t>
  </si>
  <si>
    <t>BEA_AB_-05_099</t>
  </si>
  <si>
    <t>BEA_AB_-05_100</t>
  </si>
  <si>
    <t>BEA_AB_-05_101</t>
  </si>
  <si>
    <t>BEA_AB_-05_102</t>
  </si>
  <si>
    <t>BEA_AB_-05_103</t>
  </si>
  <si>
    <t>BEA_AB_-05_104</t>
  </si>
  <si>
    <t>BEA_AB_-05_105</t>
  </si>
  <si>
    <t>BEA_AB_-05_106</t>
  </si>
  <si>
    <t>BEA_AB_-05_107</t>
  </si>
  <si>
    <t>BEA_AB_-05_108</t>
  </si>
  <si>
    <t>BEA_AB_-05_109</t>
  </si>
  <si>
    <t>BEA_AB_-05_110</t>
  </si>
  <si>
    <t>BEA_AB_-05_111</t>
  </si>
  <si>
    <t>BEA_AB_-05_112</t>
  </si>
  <si>
    <t>BEA_AB_-05_113</t>
  </si>
  <si>
    <t>BEA_AB_-05_114</t>
  </si>
  <si>
    <t>BEA_AB_-05_115</t>
  </si>
  <si>
    <t>BEA_AB_-05_116</t>
  </si>
  <si>
    <t>BEA_AB_-05_117</t>
  </si>
  <si>
    <t>BEA_AB_-05_118</t>
  </si>
  <si>
    <t>BEA_AB_-05_119</t>
  </si>
  <si>
    <t>BEA_AB_-05_120</t>
  </si>
  <si>
    <t>BEA_AB_-05_121</t>
  </si>
  <si>
    <t>BEA_AB_-05_122</t>
  </si>
  <si>
    <t>BEA_AB_-05_123</t>
  </si>
  <si>
    <t>BEA_AB_-05_124</t>
  </si>
  <si>
    <t>BEA_AB_-05_125</t>
  </si>
  <si>
    <t>BEA_AB_-05_126</t>
  </si>
  <si>
    <t>BEA_AB_-05_127</t>
  </si>
  <si>
    <t>BEA_AB_-05_128</t>
  </si>
  <si>
    <t>BEA_AB_-05_129</t>
  </si>
  <si>
    <t>BEA_AB_-05_130</t>
  </si>
  <si>
    <t>BEA_AB_-05_131</t>
  </si>
  <si>
    <t>BEA_AB_-05_132</t>
  </si>
  <si>
    <t>BEA_AB_-05_133</t>
  </si>
  <si>
    <t>BEA_AB_-05_134</t>
  </si>
  <si>
    <t>BEA_AB_-05_135</t>
  </si>
  <si>
    <t>BEA_AB_-05_136</t>
  </si>
  <si>
    <t>BEA_AB_-05_137</t>
  </si>
  <si>
    <t>BEA_AB_-05_138</t>
  </si>
  <si>
    <t>BEA_AB_-05_139</t>
  </si>
  <si>
    <t>BEA_AB_-05_140</t>
  </si>
  <si>
    <t>BEA_AB_-05_141</t>
  </si>
  <si>
    <t>BEA_AB_-05_142</t>
  </si>
  <si>
    <t>BEA_AB_-05_143</t>
  </si>
  <si>
    <t>BEA_AB_-05_144</t>
  </si>
  <si>
    <t>BEA_AB_-05_145</t>
  </si>
  <si>
    <t>BEA_AB_-05_146</t>
  </si>
  <si>
    <t>BEA_AB_-05_147</t>
  </si>
  <si>
    <t>BEA_AB_-05_148</t>
  </si>
  <si>
    <t>BEA_AB_-05_149</t>
  </si>
  <si>
    <t>BEA_AB_-05_150</t>
  </si>
  <si>
    <t>BEA_AB_-05_151</t>
  </si>
  <si>
    <t>BEA_AB_-05_152</t>
  </si>
  <si>
    <t>BEA_AB_-05_153</t>
  </si>
  <si>
    <t>BEA_AB_-05_154</t>
  </si>
  <si>
    <t>BEA_AB_-05_155</t>
  </si>
  <si>
    <t>BEA_AB_-05_156</t>
  </si>
  <si>
    <t>BEA_AB_-05_157</t>
  </si>
  <si>
    <t>BEA_AB_-05_158</t>
  </si>
  <si>
    <t>BEA_AB_-05_159</t>
  </si>
  <si>
    <t>BEA_AB_-05_160</t>
  </si>
  <si>
    <t>BEA_AB_-05_161</t>
  </si>
  <si>
    <t>BEA_AB_-05_162</t>
  </si>
  <si>
    <t>BEA_AB_-05_163</t>
  </si>
  <si>
    <t>BEA_AB_-05_164</t>
  </si>
  <si>
    <t>BEA_AB_-05_165</t>
  </si>
  <si>
    <t>BEA_AB_-05_166</t>
  </si>
  <si>
    <t>BEA_AB_-05_167</t>
  </si>
  <si>
    <t>BEA_AB_-05_168</t>
  </si>
  <si>
    <t>BEA_AB_-05_169</t>
  </si>
  <si>
    <t>BEA_AB_-05_170</t>
  </si>
  <si>
    <t>BEA_AB_-05_171</t>
  </si>
  <si>
    <t>BEA_AB_-05_172</t>
  </si>
  <si>
    <t>BEA_AB_-05_173</t>
  </si>
  <si>
    <t>BEA_AB_-05_174</t>
  </si>
  <si>
    <t>BEA_AB_-05_175</t>
  </si>
  <si>
    <t>BEA_AB_-05_176</t>
  </si>
  <si>
    <t>BEA_AB_-05_177</t>
  </si>
  <si>
    <t>BEA_AB_-05_178</t>
  </si>
  <si>
    <t>BEA_AB_-05_179</t>
  </si>
  <si>
    <t>BEA_AB_-05_180</t>
  </si>
  <si>
    <t>BEA_AB_-05_181</t>
  </si>
  <si>
    <t>BEA_AB_-05_182</t>
  </si>
  <si>
    <t>BEA_AB_-05_183</t>
  </si>
  <si>
    <t>BEA_AB_-05_184</t>
  </si>
  <si>
    <t>BEA_AB_-05_185</t>
  </si>
  <si>
    <t>BEA_AB_-05_186</t>
  </si>
  <si>
    <t>BEA_AB_-05_187</t>
  </si>
  <si>
    <t>BEA_AB_-05_188</t>
  </si>
  <si>
    <t>BEA_AB_-05_189</t>
  </si>
  <si>
    <t>BEA_AB_-05_190</t>
  </si>
  <si>
    <t>BEA_AB_-05_191</t>
  </si>
  <si>
    <t>BEA_AB_-05_192</t>
  </si>
  <si>
    <t>BEA_AB_-05_193</t>
  </si>
  <si>
    <t>BEA_AB_-05_194</t>
  </si>
  <si>
    <t>BEA_AB_-05_195</t>
  </si>
  <si>
    <t>BEA_AB_-05_196</t>
  </si>
  <si>
    <t>BEA_AB_-05_197</t>
  </si>
  <si>
    <t>BEA_AB_-05_198</t>
  </si>
  <si>
    <t>BEA_AB_-05_199</t>
  </si>
  <si>
    <t>BEA_AB_-05_200</t>
  </si>
  <si>
    <t>BEA_AB_-05_201</t>
  </si>
  <si>
    <t>BEA_AB_-05_202</t>
  </si>
  <si>
    <t>BEA_AB_-05_203</t>
  </si>
  <si>
    <t>BEA_AB_-05_204</t>
  </si>
  <si>
    <t>BEA_AB_-05_205</t>
  </si>
  <si>
    <t>BEA_AB_-05_206</t>
  </si>
  <si>
    <t>BEA_AB_-05_207</t>
  </si>
  <si>
    <t>BEA_AB_-05_208</t>
  </si>
  <si>
    <t>BEA_AB_-05_209</t>
  </si>
  <si>
    <t>BEA_AB_-05_210</t>
  </si>
  <si>
    <t>BEA_AB_-05_211</t>
  </si>
  <si>
    <t>BEA_AB_-05_212</t>
  </si>
  <si>
    <t>BEA_AB_-05_213</t>
  </si>
  <si>
    <t>BEA_AB_-05_214</t>
  </si>
  <si>
    <t>BEA_AB_-05_215</t>
  </si>
  <si>
    <t>BEA_AB_-05_216</t>
  </si>
  <si>
    <t>BEA_AB_-05_217</t>
  </si>
  <si>
    <t>BEA_AB_-05_218</t>
  </si>
  <si>
    <t>BEA_AB_-05_219</t>
  </si>
  <si>
    <t>BEA_AB_-05_220</t>
  </si>
  <si>
    <t>BEA_AB_-05_221</t>
  </si>
  <si>
    <t>BEA_AB_-05_222</t>
  </si>
  <si>
    <t>BEA_AB_-05_223</t>
  </si>
  <si>
    <t>BEA_AB_-05_224</t>
  </si>
  <si>
    <t>BEA_AB_-05_225</t>
  </si>
  <si>
    <t>BEA_AB_-05_226</t>
  </si>
  <si>
    <t>BEA_AB_-05_227</t>
  </si>
  <si>
    <t>BEA_AB_-05_228</t>
  </si>
  <si>
    <t>BEA_AB_-05_229</t>
  </si>
  <si>
    <t>BEA_AB_-05_230</t>
  </si>
  <si>
    <t>BEA_AB_-05_231</t>
  </si>
  <si>
    <t>BEA_AB_-05_232</t>
  </si>
  <si>
    <t>BEA_AB_-05_233</t>
  </si>
  <si>
    <t>BEA_AB_-05_234</t>
  </si>
  <si>
    <t>BEA_AB_-05_235</t>
  </si>
  <si>
    <t>BEA_AB_-05_236</t>
  </si>
  <si>
    <t>BEA_AB_-05_237</t>
  </si>
  <si>
    <t>BEA_AB_-05_238</t>
  </si>
  <si>
    <t>BEA_AB_-05_239</t>
  </si>
  <si>
    <t>BEA_AB_-05_240</t>
  </si>
  <si>
    <t>COL_AB_-05_001</t>
  </si>
  <si>
    <t>COL_AB_-05_002</t>
  </si>
  <si>
    <t>COL_AB_-05_003</t>
  </si>
  <si>
    <t>COL_AB_-05_004</t>
  </si>
  <si>
    <t>COL_AB_-05_005</t>
  </si>
  <si>
    <t>COL_AB_-05_006</t>
  </si>
  <si>
    <t>COL_AB_-05_007</t>
  </si>
  <si>
    <t>COL_AB_-05_008</t>
  </si>
  <si>
    <t>COL_AB_-05_009</t>
  </si>
  <si>
    <t>COL_AB_-05_010</t>
  </si>
  <si>
    <t>COL_AB_-05_011</t>
  </si>
  <si>
    <t>COL_AB_-05_012</t>
  </si>
  <si>
    <t>COL_AB_-05_013</t>
  </si>
  <si>
    <t>COL_AB_-05_014</t>
  </si>
  <si>
    <t>COL_AB_-05_015</t>
  </si>
  <si>
    <t>COL_AB_-05_016</t>
  </si>
  <si>
    <t>COL_AB_-05_017</t>
  </si>
  <si>
    <t>COL_AB_-05_018</t>
  </si>
  <si>
    <t>COL_AB_-05_019</t>
  </si>
  <si>
    <t>COL_AB_-05_020</t>
  </si>
  <si>
    <t>COL_AB_-05_021</t>
  </si>
  <si>
    <t>COL_AB_-05_022</t>
  </si>
  <si>
    <t>COL_AB_-05_023</t>
  </si>
  <si>
    <t>COL_AB_-05_024</t>
  </si>
  <si>
    <t>COL_AB_-05_025</t>
  </si>
  <si>
    <t>COL_AB_-05_026</t>
  </si>
  <si>
    <t>COL_AB_-05_027</t>
  </si>
  <si>
    <t>COL_AB_-05_028</t>
  </si>
  <si>
    <t>COL_AB_-05_029</t>
  </si>
  <si>
    <t>COL_AB_-05_030</t>
  </si>
  <si>
    <t>COL_AB_-05_031</t>
  </si>
  <si>
    <t>COL_AB_-05_032</t>
  </si>
  <si>
    <t>COL_AB_-05_033</t>
  </si>
  <si>
    <t>COL_AB_-05_034</t>
  </si>
  <si>
    <t>COL_AB_-05_035</t>
  </si>
  <si>
    <t>COL_AB_-05_036</t>
  </si>
  <si>
    <t>COL_AB_-05_037</t>
  </si>
  <si>
    <t>COL_AB_-05_038</t>
  </si>
  <si>
    <t>COL_AB_-05_039</t>
  </si>
  <si>
    <t>COL_AB_-05_040</t>
  </si>
  <si>
    <t>COL_AB_-05_041</t>
  </si>
  <si>
    <t>COL_AB_-05_042</t>
  </si>
  <si>
    <t>COL_AB_-05_043</t>
  </si>
  <si>
    <t>COL_AB_-05_044</t>
  </si>
  <si>
    <t>COL_AB_-05_045</t>
  </si>
  <si>
    <t>COL_AB_-05_046</t>
  </si>
  <si>
    <t>COL_AB_-05_047</t>
  </si>
  <si>
    <t>COL_AB_-05_048</t>
  </si>
  <si>
    <t>COL_AB_-05_049</t>
  </si>
  <si>
    <t>COL_AB_-05_050</t>
  </si>
  <si>
    <t>COL_AB_-05_051</t>
  </si>
  <si>
    <t>COL_AB_-05_052</t>
  </si>
  <si>
    <t>COL_AB_-05_053</t>
  </si>
  <si>
    <t>COL_AB_-05_054</t>
  </si>
  <si>
    <t>COL_AB_-05_055</t>
  </si>
  <si>
    <t>COL_AB_-05_056</t>
  </si>
  <si>
    <t>COL_AB_-05_057</t>
  </si>
  <si>
    <t>COL_AB_-05_058</t>
  </si>
  <si>
    <t>COL_AB_-05_059</t>
  </si>
  <si>
    <t>COL_AB_-05_060</t>
  </si>
  <si>
    <t>COL_AB_-05_061</t>
  </si>
  <si>
    <t>COL_AB_-05_062</t>
  </si>
  <si>
    <t>COL_AB_-05_063</t>
  </si>
  <si>
    <t>COL_AB_-05_064</t>
  </si>
  <si>
    <t>COL_AB_-05_065</t>
  </si>
  <si>
    <t>COL_AB_-05_066</t>
  </si>
  <si>
    <t>COL_AB_-05_067</t>
  </si>
  <si>
    <t>COL_AB_-05_068</t>
  </si>
  <si>
    <t>COL_AB_-05_069</t>
  </si>
  <si>
    <t>COL_AB_-05_070</t>
  </si>
  <si>
    <t>COL_AB_-05_071</t>
  </si>
  <si>
    <t>COL_AB_-05_072</t>
  </si>
  <si>
    <t>COL_AB_-05_073</t>
  </si>
  <si>
    <t>COL_AB_-05_074</t>
  </si>
  <si>
    <t>COL_AB_-05_075</t>
  </si>
  <si>
    <t>COL_AB_-05_076</t>
  </si>
  <si>
    <t>COL_AB_-05_077</t>
  </si>
  <si>
    <t>COL_AB_-05_078</t>
  </si>
  <si>
    <t>COL_AB_-05_079</t>
  </si>
  <si>
    <t>COL_AB_-05_080</t>
  </si>
  <si>
    <t>COL_AB_-05_081</t>
  </si>
  <si>
    <t>COL_AB_-05_082</t>
  </si>
  <si>
    <t>COL_AB_-05_083</t>
  </si>
  <si>
    <t>COL_AB_-05_084</t>
  </si>
  <si>
    <t>COL_AB_-05_085</t>
  </si>
  <si>
    <t>COL_AB_-05_086</t>
  </si>
  <si>
    <t>PAR_AB_-05_001</t>
  </si>
  <si>
    <t>PAR_AB_-05_002</t>
  </si>
  <si>
    <t>PER_AB_-05_001</t>
  </si>
  <si>
    <t>PER_AB_-05_002</t>
  </si>
  <si>
    <t>PER_AB_-05_003</t>
  </si>
  <si>
    <t>PER_AB_-05_004</t>
  </si>
  <si>
    <t>PER_AB_-05_005</t>
  </si>
  <si>
    <t>PER_AB_-05_006</t>
  </si>
  <si>
    <t>PER_AB_-05_007</t>
  </si>
  <si>
    <t>PER_AB_-05_008</t>
  </si>
  <si>
    <t>PER_AB_-05_009</t>
  </si>
  <si>
    <t>PER_AB_-05_010</t>
  </si>
  <si>
    <t>PER_AB_-05_011</t>
  </si>
  <si>
    <t>PER_AB_-05_012</t>
  </si>
  <si>
    <t>PER_AB_-05_013</t>
  </si>
  <si>
    <t>PER_AB_-05_014</t>
  </si>
  <si>
    <t>PER_AB_-05_015</t>
  </si>
  <si>
    <t>PER_AB_-05_016</t>
  </si>
  <si>
    <t>PER_AB_-05_017</t>
  </si>
  <si>
    <t>PER_AB_-05_018</t>
  </si>
  <si>
    <t>PER_AB_-05_019</t>
  </si>
  <si>
    <t>PER_AB_-05_020</t>
  </si>
  <si>
    <t>PER_AB_-05_021</t>
  </si>
  <si>
    <t>PER_AB_-05_022</t>
  </si>
  <si>
    <t>PER_AB_-05_023</t>
  </si>
  <si>
    <t>PER_AB_-05_024</t>
  </si>
  <si>
    <t>PER_AB_-05_025</t>
  </si>
  <si>
    <t>PER_AB_-05_026</t>
  </si>
  <si>
    <t>PER_AB_-05_027</t>
  </si>
  <si>
    <t>PER_AB_-05_028</t>
  </si>
  <si>
    <t>PER_AB_-05_029</t>
  </si>
  <si>
    <t>PER_AB_-05_030</t>
  </si>
  <si>
    <t>PER_AB_-05_031</t>
  </si>
  <si>
    <t>PER_AB_-05_032</t>
  </si>
  <si>
    <t>PER_AB_-05_033</t>
  </si>
  <si>
    <t>PER_AB_-05_034</t>
  </si>
  <si>
    <t>PER_AB_-05_035</t>
  </si>
  <si>
    <t>PER_AB_-05_036</t>
  </si>
  <si>
    <t>PER_AB_-05_037</t>
  </si>
  <si>
    <t>PER_AB_-05_038</t>
  </si>
  <si>
    <t>PER_AB_-05_039</t>
  </si>
  <si>
    <t>PER_AB_-05_040</t>
  </si>
  <si>
    <t>PER_AB_-05_041</t>
  </si>
  <si>
    <t>PER_AB_-05_042</t>
  </si>
  <si>
    <t>PER_AB_-05_043</t>
  </si>
  <si>
    <t>PER_AB_-05_044</t>
  </si>
  <si>
    <t>PER_AB_-05_045</t>
  </si>
  <si>
    <t>PER_AB_-05_046</t>
  </si>
  <si>
    <t>PER_AB_-05_047</t>
  </si>
  <si>
    <t>PER_AB_-05_048</t>
  </si>
  <si>
    <t>PER_AB_-05_049</t>
  </si>
  <si>
    <t>FND_AB_-05_001</t>
  </si>
  <si>
    <t>FND_AB_-05_002</t>
  </si>
  <si>
    <t>FND_AB_-05_003</t>
  </si>
  <si>
    <t>FND_AB_-05_004</t>
  </si>
  <si>
    <t>FND_AB_-05_005</t>
  </si>
  <si>
    <t>FND_AB_-05_006</t>
  </si>
  <si>
    <t>FND_AB_-05_007</t>
  </si>
  <si>
    <t>FND_AB_-05_008</t>
  </si>
  <si>
    <t>FND_AB_-05_009</t>
  </si>
  <si>
    <t>FND_AB_-05_010</t>
  </si>
  <si>
    <t>FND_AB_-05_011</t>
  </si>
  <si>
    <t>FND_AB_-05_012</t>
  </si>
  <si>
    <t>FND_AB_-05_013</t>
  </si>
  <si>
    <t>FND_AB_-05_014</t>
  </si>
  <si>
    <t>FND_AB_-05_015</t>
  </si>
  <si>
    <t>FND_AB_-05_016</t>
  </si>
  <si>
    <t>FND_AB_-05_017</t>
  </si>
  <si>
    <t>FND_AB_-05_018</t>
  </si>
  <si>
    <t>FND_AB_-05_019</t>
  </si>
  <si>
    <t>FND_AB_-05_020</t>
  </si>
  <si>
    <t>FND_AB_-05_021</t>
  </si>
  <si>
    <t>FND_AB_-05_022</t>
  </si>
  <si>
    <t>FND_AB_-05_023</t>
  </si>
  <si>
    <t>FND_AB_-05_024</t>
  </si>
  <si>
    <t>FND_AB_-05_025</t>
  </si>
  <si>
    <t>FND_AB_-05_026</t>
  </si>
  <si>
    <t>FND_AB_-05_027</t>
  </si>
  <si>
    <t>FND_AB_-05_028</t>
  </si>
  <si>
    <t>FND_AB_-05_029</t>
  </si>
  <si>
    <t>FND_AB_-05_030</t>
  </si>
  <si>
    <t>FND_AB_-05_031</t>
  </si>
  <si>
    <t>FND_AB_-05_032</t>
  </si>
  <si>
    <t>FND_AB_-05_033</t>
  </si>
  <si>
    <t>FND_AB_-05_034</t>
  </si>
  <si>
    <t>FND_AB_-05_035</t>
  </si>
  <si>
    <t>BEA_AB_-04_001</t>
  </si>
  <si>
    <t>BEA_AB_-04_002</t>
  </si>
  <si>
    <t>BEA_AB_-04_003</t>
  </si>
  <si>
    <t>BEA_AB_-04_004</t>
  </si>
  <si>
    <t>BEA_AB_-04_005</t>
  </si>
  <si>
    <t>BEA_AB_-04_006</t>
  </si>
  <si>
    <t>BEA_AB_-04_007</t>
  </si>
  <si>
    <t>BEA_AB_-04_008</t>
  </si>
  <si>
    <t>BEA_AB_-04_009</t>
  </si>
  <si>
    <t>BEA_AB_-04_010</t>
  </si>
  <si>
    <t>BEA_AB_-04_011</t>
  </si>
  <si>
    <t>BEA_AB_-04_012</t>
  </si>
  <si>
    <t>BEA_AB_-04_013</t>
  </si>
  <si>
    <t>BEA_AB_-04_014</t>
  </si>
  <si>
    <t>BEA_AB_-04_015</t>
  </si>
  <si>
    <t>BEA_AB_-04_016</t>
  </si>
  <si>
    <t>BEA_AB_-04_017</t>
  </si>
  <si>
    <t>BEA_AB_-04_018</t>
  </si>
  <si>
    <t>BEA_AB_-04_019</t>
  </si>
  <si>
    <t>BEA_AB_-04_020</t>
  </si>
  <si>
    <t>BEA_AB_-04_021</t>
  </si>
  <si>
    <t>BEA_AB_-04_022</t>
  </si>
  <si>
    <t>BEA_AB_-04_023</t>
  </si>
  <si>
    <t>BEA_AB_-04_024</t>
  </si>
  <si>
    <t>BEA_AB_-04_025</t>
  </si>
  <si>
    <t>BEA_AB_-04_026</t>
  </si>
  <si>
    <t>BEA_AB_-04_027</t>
  </si>
  <si>
    <t>BEA_AB_-04_028</t>
  </si>
  <si>
    <t>BEA_AB_-04_029</t>
  </si>
  <si>
    <t>BEA_AB_-04_030</t>
  </si>
  <si>
    <t>BEA_AB_-04_031</t>
  </si>
  <si>
    <t>BEA_AB_-04_032</t>
  </si>
  <si>
    <t>BEA_AB_-04_033</t>
  </si>
  <si>
    <t>BEA_AB_-04_034</t>
  </si>
  <si>
    <t>BEA_AB_-04_035</t>
  </si>
  <si>
    <t>BEA_AB_-04_036</t>
  </si>
  <si>
    <t>BEA_AB_-04_037</t>
  </si>
  <si>
    <t>BEA_AB_-04_038</t>
  </si>
  <si>
    <t>BEA_AB_-04_039</t>
  </si>
  <si>
    <t>BEA_AB_-04_040</t>
  </si>
  <si>
    <t>BEA_AB_-04_041</t>
  </si>
  <si>
    <t>BEA_AB_-04_042</t>
  </si>
  <si>
    <t>BEA_AB_-04_043</t>
  </si>
  <si>
    <t>BEA_AB_-04_044</t>
  </si>
  <si>
    <t>BEA_AB_-04_045</t>
  </si>
  <si>
    <t>BEA_AB_-04_046</t>
  </si>
  <si>
    <t>BEA_AB_-04_047</t>
  </si>
  <si>
    <t>BEA_AB_-04_048</t>
  </si>
  <si>
    <t>BEA_AB_-04_049</t>
  </si>
  <si>
    <t>BEA_AB_-04_050</t>
  </si>
  <si>
    <t>BEA_AB_-04_051</t>
  </si>
  <si>
    <t>BEA_AB_-04_052</t>
  </si>
  <si>
    <t>BEA_AB_-04_053</t>
  </si>
  <si>
    <t>BEA_AB_-04_054</t>
  </si>
  <si>
    <t>BEA_AB_-04_055</t>
  </si>
  <si>
    <t>BEA_AB_-04_056</t>
  </si>
  <si>
    <t>BEA_AB_-04_057</t>
  </si>
  <si>
    <t>BEA_AB_-04_058</t>
  </si>
  <si>
    <t>BEA_AB_-04_059</t>
  </si>
  <si>
    <t>BEA_AB_-04_060</t>
  </si>
  <si>
    <t>BEA_AB_-04_061</t>
  </si>
  <si>
    <t>BEA_AB_-04_062</t>
  </si>
  <si>
    <t>BEA_AB_-04_063</t>
  </si>
  <si>
    <t>BEA_AB_-04_064</t>
  </si>
  <si>
    <t>BEA_AB_-04_065</t>
  </si>
  <si>
    <t>BEA_AB_-04_066</t>
  </si>
  <si>
    <t>BEA_AB_-04_067</t>
  </si>
  <si>
    <t>BEA_AB_-04_068</t>
  </si>
  <si>
    <t>BEA_AB_-04_069</t>
  </si>
  <si>
    <t>BEA_AB_-04_070</t>
  </si>
  <si>
    <t>BEA_AB_-04_071</t>
  </si>
  <si>
    <t>BEA_AB_-04_072</t>
  </si>
  <si>
    <t>BEA_AB_-04_073</t>
  </si>
  <si>
    <t>BEA_AB_-04_074</t>
  </si>
  <si>
    <t>BEA_AB_-04_075</t>
  </si>
  <si>
    <t>BEA_AB_-04_076</t>
  </si>
  <si>
    <t>BEA_AB_-04_077</t>
  </si>
  <si>
    <t>BEA_AB_-04_078</t>
  </si>
  <si>
    <t>BEA_AB_-04_079</t>
  </si>
  <si>
    <t>BEA_AB_-04_080</t>
  </si>
  <si>
    <t>BEA_AB_-04_081</t>
  </si>
  <si>
    <t>BEA_AB_-04_082</t>
  </si>
  <si>
    <t>BEA_AB_-04_083</t>
  </si>
  <si>
    <t>BEA_AB_-04_084</t>
  </si>
  <si>
    <t>BEA_AB_-04_085</t>
  </si>
  <si>
    <t>BEA_AB_-04_086</t>
  </si>
  <si>
    <t>BEA_AB_-04_087</t>
  </si>
  <si>
    <t>BEA_AB_-04_088</t>
  </si>
  <si>
    <t>BEA_AB_-04_089</t>
  </si>
  <si>
    <t>BEA_AB_-04_090</t>
  </si>
  <si>
    <t>BEA_AB_-04_091</t>
  </si>
  <si>
    <t>BEA_AB_-04_092</t>
  </si>
  <si>
    <t>BEA_AB_-04_093</t>
  </si>
  <si>
    <t>BEA_AB_-04_094</t>
  </si>
  <si>
    <t>BEA_AB_-04_095</t>
  </si>
  <si>
    <t>BEA_AB_-04_096</t>
  </si>
  <si>
    <t>BEA_AB_-04_097</t>
  </si>
  <si>
    <t>BEA_AB_-04_098</t>
  </si>
  <si>
    <t>BEA_AB_-04_099</t>
  </si>
  <si>
    <t>BEA_AB_-04_100</t>
  </si>
  <si>
    <t>BEA_AB_-04_101</t>
  </si>
  <si>
    <t>BEA_AB_-04_102</t>
  </si>
  <si>
    <t>BEA_AB_-04_103</t>
  </si>
  <si>
    <t>BEA_AB_-04_104</t>
  </si>
  <si>
    <t>BEA_AB_-04_105</t>
  </si>
  <si>
    <t>BEA_AB_-04_106</t>
  </si>
  <si>
    <t>BEA_AB_-04_107</t>
  </si>
  <si>
    <t>BEA_AB_-04_108</t>
  </si>
  <si>
    <t>BEA_AB_-04_109</t>
  </si>
  <si>
    <t>BEA_AB_-04_110</t>
  </si>
  <si>
    <t>BEA_AB_-04_111</t>
  </si>
  <si>
    <t>BEA_AB_-04_112</t>
  </si>
  <si>
    <t>BEA_AB_-04_113</t>
  </si>
  <si>
    <t>BEA_AB_-04_114</t>
  </si>
  <si>
    <t>BEA_AB_-04_115</t>
  </si>
  <si>
    <t>BEA_AB_-04_116</t>
  </si>
  <si>
    <t>BEA_AB_-04_117</t>
  </si>
  <si>
    <t>BEA_AB_-04_118</t>
  </si>
  <si>
    <t>BEA_AB_-04_119</t>
  </si>
  <si>
    <t>BEA_AB_-04_120</t>
  </si>
  <si>
    <t>BEA_AB_-04_121</t>
  </si>
  <si>
    <t>BEA_AB_-04_122</t>
  </si>
  <si>
    <t>BEA_AB_-04_123</t>
  </si>
  <si>
    <t>BEA_AB_-04_124</t>
  </si>
  <si>
    <t>BEA_AB_-04_125</t>
  </si>
  <si>
    <t>BEA_AB_-04_126</t>
  </si>
  <si>
    <t>BEA_AB_-04_127</t>
  </si>
  <si>
    <t>BEA_AB_-04_128</t>
  </si>
  <si>
    <t>BEA_AB_-04_129</t>
  </si>
  <si>
    <t>BEA_AB_-04_130</t>
  </si>
  <si>
    <t>BEA_AB_-04_131</t>
  </si>
  <si>
    <t>BEA_AB_-04_132</t>
  </si>
  <si>
    <t>BEA_AB_-04_133</t>
  </si>
  <si>
    <t>BEA_AB_-04_134</t>
  </si>
  <si>
    <t>BEA_AB_-04_135</t>
  </si>
  <si>
    <t>BEA_AB_-04_136</t>
  </si>
  <si>
    <t>BEA_AB_-04_137</t>
  </si>
  <si>
    <t>BEA_AB_-04_138</t>
  </si>
  <si>
    <t>BEA_AB_-04_139</t>
  </si>
  <si>
    <t>BEA_AB_-04_140</t>
  </si>
  <si>
    <t>BEA_AB_-04_141</t>
  </si>
  <si>
    <t>BEA_AB_-04_142</t>
  </si>
  <si>
    <t>BEA_AB_-04_143</t>
  </si>
  <si>
    <t>BEA_AB_-04_144</t>
  </si>
  <si>
    <t>BEA_AB_-04_145</t>
  </si>
  <si>
    <t>BEA_AB_-04_146</t>
  </si>
  <si>
    <t>BEA_AB_-04_147</t>
  </si>
  <si>
    <t>BEA_AB_-04_148</t>
  </si>
  <si>
    <t>BEA_AB_-04_149</t>
  </si>
  <si>
    <t>BEA_AB_-04_150</t>
  </si>
  <si>
    <t>BEA_AB_-04_151</t>
  </si>
  <si>
    <t>BEA_AB_-04_152</t>
  </si>
  <si>
    <t>BEA_AB_-04_153</t>
  </si>
  <si>
    <t>BEA_AB_-04_154</t>
  </si>
  <si>
    <t>BEA_AB_-04_155</t>
  </si>
  <si>
    <t>BEA_AB_-04_156</t>
  </si>
  <si>
    <t>BEA_AB_-04_157</t>
  </si>
  <si>
    <t>BEA_AB_-04_158</t>
  </si>
  <si>
    <t>BEA_AB_-04_159</t>
  </si>
  <si>
    <t>BEA_AB_-04_160</t>
  </si>
  <si>
    <t>BEA_AB_-04_161</t>
  </si>
  <si>
    <t>BEA_AB_-04_162</t>
  </si>
  <si>
    <t>BEA_AB_-04_163</t>
  </si>
  <si>
    <t>BEA_AB_-04_164</t>
  </si>
  <si>
    <t>BEA_AB_-04_165</t>
  </si>
  <si>
    <t>BEA_AB_-04_166</t>
  </si>
  <si>
    <t>BEA_AB_-04_167</t>
  </si>
  <si>
    <t>BEA_AB_-04_168</t>
  </si>
  <si>
    <t>BEA_AB_-04_169</t>
  </si>
  <si>
    <t>BEA_AB_-04_170</t>
  </si>
  <si>
    <t>BEA_AB_-04_171</t>
  </si>
  <si>
    <t>BEA_AB_-04_172</t>
  </si>
  <si>
    <t>BEA_AB_-04_173</t>
  </si>
  <si>
    <t>BEA_AB_-04_174</t>
  </si>
  <si>
    <t>BEA_AB_-04_175</t>
  </si>
  <si>
    <t>BEA_AB_-04_176</t>
  </si>
  <si>
    <t>BEA_AB_-04_177</t>
  </si>
  <si>
    <t>BEA_AB_-04_178</t>
  </si>
  <si>
    <t>BEA_AB_-04_179</t>
  </si>
  <si>
    <t>BEA_AB_-04_180</t>
  </si>
  <si>
    <t>BEA_AB_-04_181</t>
  </si>
  <si>
    <t>BEA_AB_-04_182</t>
  </si>
  <si>
    <t>BEA_AB_-04_183</t>
  </si>
  <si>
    <t>BEA_AB_-04_184</t>
  </si>
  <si>
    <t>BEA_AB_-04_185</t>
  </si>
  <si>
    <t>BEA_AB_-04_186</t>
  </si>
  <si>
    <t>BEA_AB_-04_187</t>
  </si>
  <si>
    <t>BEA_AB_-04_188</t>
  </si>
  <si>
    <t>BEA_AB_-04_189</t>
  </si>
  <si>
    <t>BEA_AB_-04_190</t>
  </si>
  <si>
    <t>BEA_AB_-04_191</t>
  </si>
  <si>
    <t>BEA_AB_-04_192</t>
  </si>
  <si>
    <t>BEA_AB_-04_193</t>
  </si>
  <si>
    <t>BEA_AB_-04_194</t>
  </si>
  <si>
    <t>BEA_AB_-04_195</t>
  </si>
  <si>
    <t>BEA_AB_-04_196</t>
  </si>
  <si>
    <t>BEA_AB_-04_197</t>
  </si>
  <si>
    <t>BEA_AB_-04_198</t>
  </si>
  <si>
    <t>BEA_AB_-04_199</t>
  </si>
  <si>
    <t>BEA_AB_-04_200</t>
  </si>
  <si>
    <t>BEA_AB_-04_201</t>
  </si>
  <si>
    <t>BEA_AB_-04_202</t>
  </si>
  <si>
    <t>BEA_AB_-04_203</t>
  </si>
  <si>
    <t>BEA_AB_-04_204</t>
  </si>
  <si>
    <t>BEA_AB_-04_205</t>
  </si>
  <si>
    <t>BEA_AB_-04_206</t>
  </si>
  <si>
    <t>BEA_AB_-04_207</t>
  </si>
  <si>
    <t>BEA_AB_-04_208</t>
  </si>
  <si>
    <t>BEA_AB_-04_209</t>
  </si>
  <si>
    <t>BEA_AB_-04_210</t>
  </si>
  <si>
    <t>BEA_AB_-04_211</t>
  </si>
  <si>
    <t>BEA_AB_-04_212</t>
  </si>
  <si>
    <t>BEA_AB_-04_213</t>
  </si>
  <si>
    <t>BEA_AB_-04_214</t>
  </si>
  <si>
    <t>BEA_AB_-04_215</t>
  </si>
  <si>
    <t>BEA_AB_-04_216</t>
  </si>
  <si>
    <t>BEA_AB_-04_217</t>
  </si>
  <si>
    <t>BEA_AB_-04_218</t>
  </si>
  <si>
    <t>BEA_AB_-04_219</t>
  </si>
  <si>
    <t>BEA_AB_-04_220</t>
  </si>
  <si>
    <t>BEA_AB_-04_221</t>
  </si>
  <si>
    <t>BEA_AB_-04_222</t>
  </si>
  <si>
    <t>BEA_AB_-04_223</t>
  </si>
  <si>
    <t>BEA_AB_-04_224</t>
  </si>
  <si>
    <t>BEA_AB_-04_225</t>
  </si>
  <si>
    <t>BEA_AB_-04_226</t>
  </si>
  <si>
    <t>BEA_AB_-04_227</t>
  </si>
  <si>
    <t>BEA_AB_-04_228</t>
  </si>
  <si>
    <t>BEA_AB_-04_229</t>
  </si>
  <si>
    <t>BEA_AB_-04_230</t>
  </si>
  <si>
    <t>BEA_AB_-04_231</t>
  </si>
  <si>
    <t>BEA_AB_-04_232</t>
  </si>
  <si>
    <t>BEA_AB_-04_233</t>
  </si>
  <si>
    <t>BEA_AB_-04_234</t>
  </si>
  <si>
    <t>BEA_AB_-04_235</t>
  </si>
  <si>
    <t>BEA_AB_-04_236</t>
  </si>
  <si>
    <t>BEA_AB_-04_237</t>
  </si>
  <si>
    <t>BEA_AB_-04_238</t>
  </si>
  <si>
    <t>BEA_AB_-04_239</t>
  </si>
  <si>
    <t>BEA_AB_-04_240</t>
  </si>
  <si>
    <t>BEA_AB_-04_241</t>
  </si>
  <si>
    <t>BEA_AB_-04_242</t>
  </si>
  <si>
    <t>BEA_AB_-04_243</t>
  </si>
  <si>
    <t>BEA_AB_-04_244</t>
  </si>
  <si>
    <t>BEA_AB_-04_245</t>
  </si>
  <si>
    <t>COL_AB_-04_001</t>
  </si>
  <si>
    <t>COL_AB_-04_002</t>
  </si>
  <si>
    <t>COL_AB_-04_003</t>
  </si>
  <si>
    <t>COL_AB_-04_004</t>
  </si>
  <si>
    <t>COL_AB_-04_005</t>
  </si>
  <si>
    <t>COL_AB_-04_006</t>
  </si>
  <si>
    <t>COL_AB_-04_007</t>
  </si>
  <si>
    <t>COL_AB_-04_008</t>
  </si>
  <si>
    <t>COL_AB_-04_009</t>
  </si>
  <si>
    <t>COL_AB_-04_010</t>
  </si>
  <si>
    <t>COL_AB_-04_011</t>
  </si>
  <si>
    <t>COL_AB_-04_012</t>
  </si>
  <si>
    <t>COL_AB_-04_013</t>
  </si>
  <si>
    <t>COL_AB_-04_014</t>
  </si>
  <si>
    <t>COL_AB_-04_015</t>
  </si>
  <si>
    <t>COL_AB_-04_016</t>
  </si>
  <si>
    <t>COL_AB_-04_017</t>
  </si>
  <si>
    <t>COL_AB_-04_018</t>
  </si>
  <si>
    <t>COL_AB_-04_019</t>
  </si>
  <si>
    <t>COL_AB_-04_020</t>
  </si>
  <si>
    <t>COL_AB_-04_021</t>
  </si>
  <si>
    <t>COL_AB_-04_022</t>
  </si>
  <si>
    <t>COL_AB_-04_023</t>
  </si>
  <si>
    <t>COL_AB_-04_024</t>
  </si>
  <si>
    <t>COL_AB_-04_025</t>
  </si>
  <si>
    <t>COL_AB_-04_026</t>
  </si>
  <si>
    <t>COL_AB_-04_027</t>
  </si>
  <si>
    <t>COL_AB_-04_028</t>
  </si>
  <si>
    <t>COL_AB_-04_029</t>
  </si>
  <si>
    <t>COL_AB_-04_030</t>
  </si>
  <si>
    <t>COL_AB_-04_031</t>
  </si>
  <si>
    <t>COL_AB_-04_032</t>
  </si>
  <si>
    <t>COL_AB_-04_033</t>
  </si>
  <si>
    <t>COL_AB_-04_034</t>
  </si>
  <si>
    <t>COL_AB_-04_035</t>
  </si>
  <si>
    <t>COL_AB_-04_036</t>
  </si>
  <si>
    <t>COL_AB_-04_037</t>
  </si>
  <si>
    <t>COL_AB_-04_038</t>
  </si>
  <si>
    <t>COL_AB_-04_039</t>
  </si>
  <si>
    <t>COL_AB_-04_040</t>
  </si>
  <si>
    <t>COL_AB_-04_041</t>
  </si>
  <si>
    <t>COL_AB_-04_042</t>
  </si>
  <si>
    <t>COL_AB_-04_043</t>
  </si>
  <si>
    <t>COL_AB_-04_044</t>
  </si>
  <si>
    <t>COL_AB_-04_045</t>
  </si>
  <si>
    <t>COL_AB_-04_046</t>
  </si>
  <si>
    <t>COL_AB_-04_047</t>
  </si>
  <si>
    <t>COL_AB_-04_048</t>
  </si>
  <si>
    <t>COL_AB_-04_049</t>
  </si>
  <si>
    <t>COL_AB_-04_050</t>
  </si>
  <si>
    <t>COL_AB_-04_051</t>
  </si>
  <si>
    <t>COL_AB_-04_052</t>
  </si>
  <si>
    <t>COL_AB_-04_053</t>
  </si>
  <si>
    <t>COL_AB_-04_054</t>
  </si>
  <si>
    <t>COL_AB_-04_055</t>
  </si>
  <si>
    <t>COL_AB_-04_056</t>
  </si>
  <si>
    <t>COL_AB_-04_057</t>
  </si>
  <si>
    <t>COL_AB_-04_058</t>
  </si>
  <si>
    <t>COL_AB_-04_059</t>
  </si>
  <si>
    <t>COL_AB_-04_060</t>
  </si>
  <si>
    <t>COL_AB_-04_061</t>
  </si>
  <si>
    <t>COL_AB_-04_062</t>
  </si>
  <si>
    <t>COL_AB_-04_063</t>
  </si>
  <si>
    <t>COL_AB_-04_064</t>
  </si>
  <si>
    <t>COL_AB_-04_065</t>
  </si>
  <si>
    <t>COL_AB_-04_066</t>
  </si>
  <si>
    <t>COL_AB_-04_067</t>
  </si>
  <si>
    <t>COL_AB_-04_068</t>
  </si>
  <si>
    <t>COL_AB_-04_069</t>
  </si>
  <si>
    <t>COL_AB_-04_070</t>
  </si>
  <si>
    <t>COL_AB_-04_071</t>
  </si>
  <si>
    <t>COL_AB_-04_072</t>
  </si>
  <si>
    <t>COL_AB_-04_073</t>
  </si>
  <si>
    <t>COL_AB_-04_074</t>
  </si>
  <si>
    <t>COL_AB_-04_075</t>
  </si>
  <si>
    <t>COL_AB_-04_076</t>
  </si>
  <si>
    <t>COL_AB_-04_077</t>
  </si>
  <si>
    <t>COL_AB_-04_078</t>
  </si>
  <si>
    <t>COL_AB_-04_079</t>
  </si>
  <si>
    <t>COL_AB_-04_080</t>
  </si>
  <si>
    <t>COL_AB_-04_081</t>
  </si>
  <si>
    <t>COL_AB_-04_082</t>
  </si>
  <si>
    <t>COL_AB_-04_083</t>
  </si>
  <si>
    <t>COL_AB_-04_084</t>
  </si>
  <si>
    <t>COL_AB_-04_085</t>
  </si>
  <si>
    <t>COL_AB_-04_086</t>
  </si>
  <si>
    <t>COL_AB_-04_087</t>
  </si>
  <si>
    <t>PER_AB_-04_001</t>
  </si>
  <si>
    <t>PER_AB_-04_002</t>
  </si>
  <si>
    <t>PER_AB_-04_003</t>
  </si>
  <si>
    <t>PER_AB_-04_004</t>
  </si>
  <si>
    <t>PER_AB_-04_005</t>
  </si>
  <si>
    <t>PER_AB_-04_006</t>
  </si>
  <si>
    <t>PER_AB_-04_007</t>
  </si>
  <si>
    <t>PER_AB_-04_008</t>
  </si>
  <si>
    <t>PER_AB_-04_009</t>
  </si>
  <si>
    <t>PER_AB_-04_010</t>
  </si>
  <si>
    <t>PER_AB_-04_011</t>
  </si>
  <si>
    <t>PER_AB_-04_012</t>
  </si>
  <si>
    <t>PER_AB_-04_013</t>
  </si>
  <si>
    <t>PER_AB_-04_014</t>
  </si>
  <si>
    <t>PER_AB_-04_015</t>
  </si>
  <si>
    <t>PER_AB_-04_016</t>
  </si>
  <si>
    <t>PER_AB_-04_017</t>
  </si>
  <si>
    <t>PER_AB_-04_018</t>
  </si>
  <si>
    <t>PER_AB_-04_019</t>
  </si>
  <si>
    <t>PER_AB_-04_020</t>
  </si>
  <si>
    <t>PER_AB_-04_021</t>
  </si>
  <si>
    <t>PER_AB_-04_022</t>
  </si>
  <si>
    <t>PER_AB_-04_023</t>
  </si>
  <si>
    <t>PER_AB_-04_024</t>
  </si>
  <si>
    <t>PER_AB_-04_025</t>
  </si>
  <si>
    <t>PER_AB_-04_026</t>
  </si>
  <si>
    <t>PER_AB_-04_027</t>
  </si>
  <si>
    <t>PER_AB_-04_028</t>
  </si>
  <si>
    <t>PER_AB_-04_029</t>
  </si>
  <si>
    <t>PER_AB_-04_030</t>
  </si>
  <si>
    <t>PER_AB_-04_031</t>
  </si>
  <si>
    <t>PER_AB_-04_032</t>
  </si>
  <si>
    <t>PER_AB_-04_033</t>
  </si>
  <si>
    <t>PER_AB_-04_034</t>
  </si>
  <si>
    <t>PER_AB_-04_035</t>
  </si>
  <si>
    <t>PER_AB_-04_036</t>
  </si>
  <si>
    <t>PER_AB_-04_037</t>
  </si>
  <si>
    <t>PER_AB_-04_038</t>
  </si>
  <si>
    <t>PER_AB_-04_039</t>
  </si>
  <si>
    <t>PER_AB_-04_040</t>
  </si>
  <si>
    <t>PER_AB_-04_041</t>
  </si>
  <si>
    <t>PER_AB_-04_042</t>
  </si>
  <si>
    <t>PER_AB_-04_043</t>
  </si>
  <si>
    <t>PER_AB_-04_044</t>
  </si>
  <si>
    <t>PER_AB_-04_045</t>
  </si>
  <si>
    <t>BEA_AB_-03_001</t>
  </si>
  <si>
    <t>BEA_AB_-03_002</t>
  </si>
  <si>
    <t>BEA_AB_-03_003</t>
  </si>
  <si>
    <t>BEA_AB_-03_004</t>
  </si>
  <si>
    <t>BEA_AB_-03_005</t>
  </si>
  <si>
    <t>BEA_AB_-03_006</t>
  </si>
  <si>
    <t>BEA_AB_-03_007</t>
  </si>
  <si>
    <t>BEA_AB_-03_008</t>
  </si>
  <si>
    <t>BEA_AB_-03_009</t>
  </si>
  <si>
    <t>BEA_AB_-03_010</t>
  </si>
  <si>
    <t>BEA_AB_-03_011</t>
  </si>
  <si>
    <t>BEA_AB_-03_012</t>
  </si>
  <si>
    <t>BEA_AB_-03_013</t>
  </si>
  <si>
    <t>BEA_AB_-03_014</t>
  </si>
  <si>
    <t>BEA_AB_-03_015</t>
  </si>
  <si>
    <t>BEA_AB_-03_016</t>
  </si>
  <si>
    <t>BEA_AB_-03_017</t>
  </si>
  <si>
    <t>BEA_AB_-03_018</t>
  </si>
  <si>
    <t>BEA_AB_-03_019</t>
  </si>
  <si>
    <t>BEA_AB_-03_020</t>
  </si>
  <si>
    <t>BEA_AB_-03_021</t>
  </si>
  <si>
    <t>BEA_AB_-03_022</t>
  </si>
  <si>
    <t>BEA_AB_-03_023</t>
  </si>
  <si>
    <t>BEA_AB_-03_024</t>
  </si>
  <si>
    <t>BEA_AB_-03_025</t>
  </si>
  <si>
    <t>BEA_AB_-03_026</t>
  </si>
  <si>
    <t>BEA_AB_-03_027</t>
  </si>
  <si>
    <t>BEA_AB_-03_028</t>
  </si>
  <si>
    <t>BEA_AB_-03_029</t>
  </si>
  <si>
    <t>BEA_AB_-03_030</t>
  </si>
  <si>
    <t>BEA_AB_-03_031</t>
  </si>
  <si>
    <t>BEA_AB_-03_032</t>
  </si>
  <si>
    <t>BEA_AB_-03_033</t>
  </si>
  <si>
    <t>BEA_AB_-03_034</t>
  </si>
  <si>
    <t>BEA_AB_-03_035</t>
  </si>
  <si>
    <t>BEA_AB_-03_036</t>
  </si>
  <si>
    <t>BEA_AB_-03_037</t>
  </si>
  <si>
    <t>BEA_AB_-03_038</t>
  </si>
  <si>
    <t>BEA_AB_-03_039</t>
  </si>
  <si>
    <t>BEA_AB_-03_040</t>
  </si>
  <si>
    <t>BEA_AB_-03_041</t>
  </si>
  <si>
    <t>BEA_AB_-03_042</t>
  </si>
  <si>
    <t>BEA_AB_-03_043</t>
  </si>
  <si>
    <t>BEA_AB_-03_044</t>
  </si>
  <si>
    <t>BEA_AB_-03_045</t>
  </si>
  <si>
    <t>BEA_AB_-03_046</t>
  </si>
  <si>
    <t>BEA_AB_-03_047</t>
  </si>
  <si>
    <t>BEA_AB_-03_048</t>
  </si>
  <si>
    <t>BEA_AB_-03_049</t>
  </si>
  <si>
    <t>BEA_AB_-03_050</t>
  </si>
  <si>
    <t>BEA_AB_-03_051</t>
  </si>
  <si>
    <t>BEA_AB_-03_052</t>
  </si>
  <si>
    <t>BEA_AB_-03_053</t>
  </si>
  <si>
    <t>BEA_AB_-03_054</t>
  </si>
  <si>
    <t>BEA_AB_-03_055</t>
  </si>
  <si>
    <t>BEA_AB_-03_056</t>
  </si>
  <si>
    <t>BEA_AB_-03_057</t>
  </si>
  <si>
    <t>BEA_AB_-03_058</t>
  </si>
  <si>
    <t>BEA_AB_-03_059</t>
  </si>
  <si>
    <t>BEA_AB_-03_060</t>
  </si>
  <si>
    <t>BEA_AB_-03_061</t>
  </si>
  <si>
    <t>BEA_AB_-03_062</t>
  </si>
  <si>
    <t>BEA_AB_-03_063</t>
  </si>
  <si>
    <t>BEA_AB_-03_064</t>
  </si>
  <si>
    <t>BEA_AB_-03_065</t>
  </si>
  <si>
    <t>BEA_AB_-03_066</t>
  </si>
  <si>
    <t>BEA_AB_-03_067</t>
  </si>
  <si>
    <t>BEA_AB_-03_068</t>
  </si>
  <si>
    <t>BEA_AB_-03_069</t>
  </si>
  <si>
    <t>BEA_AB_-03_070</t>
  </si>
  <si>
    <t>BEA_AB_-03_071</t>
  </si>
  <si>
    <t>BEA_AB_-03_072</t>
  </si>
  <si>
    <t>BEA_AB_-03_073</t>
  </si>
  <si>
    <t>BEA_AB_-03_074</t>
  </si>
  <si>
    <t>BEA_AB_-03_075</t>
  </si>
  <si>
    <t>BEA_AB_-03_076</t>
  </si>
  <si>
    <t>BEA_AB_-03_077</t>
  </si>
  <si>
    <t>BEA_AB_-03_078</t>
  </si>
  <si>
    <t>BEA_AB_-03_079</t>
  </si>
  <si>
    <t>BEA_AB_-03_080</t>
  </si>
  <si>
    <t>BEA_AB_-03_081</t>
  </si>
  <si>
    <t>BEA_AB_-03_082</t>
  </si>
  <si>
    <t>BEA_AB_-03_083</t>
  </si>
  <si>
    <t>BEA_AB_-03_084</t>
  </si>
  <si>
    <t>BEA_AB_-03_085</t>
  </si>
  <si>
    <t>BEA_AB_-03_086</t>
  </si>
  <si>
    <t>BEA_AB_-03_087</t>
  </si>
  <si>
    <t>BEA_AB_-03_088</t>
  </si>
  <si>
    <t>BEA_AB_-03_089</t>
  </si>
  <si>
    <t>BEA_AB_-03_090</t>
  </si>
  <si>
    <t>BEA_AB_-03_091</t>
  </si>
  <si>
    <t>BEA_AB_-03_092</t>
  </si>
  <si>
    <t>BEA_AB_-03_093</t>
  </si>
  <si>
    <t>BEA_AB_-03_094</t>
  </si>
  <si>
    <t>BEA_AB_-03_095</t>
  </si>
  <si>
    <t>BEA_AB_-03_096</t>
  </si>
  <si>
    <t>BEA_AB_-03_097</t>
  </si>
  <si>
    <t>BEA_AB_-03_098</t>
  </si>
  <si>
    <t>BEA_AB_-03_099</t>
  </si>
  <si>
    <t>BEA_AB_-03_100</t>
  </si>
  <si>
    <t>BEA_AB_-03_101</t>
  </si>
  <si>
    <t>BEA_AB_-03_102</t>
  </si>
  <si>
    <t>BEA_AB_-03_103</t>
  </si>
  <si>
    <t>BEA_AB_-03_104</t>
  </si>
  <si>
    <t>BEA_AB_-03_105</t>
  </si>
  <si>
    <t>BEA_AB_-03_106</t>
  </si>
  <si>
    <t>BEA_AB_-03_107</t>
  </si>
  <si>
    <t>BEA_AB_-03_108</t>
  </si>
  <si>
    <t>BEA_AB_-03_109</t>
  </si>
  <si>
    <t>BEA_AB_-03_110</t>
  </si>
  <si>
    <t>BEA_AB_-03_111</t>
  </si>
  <si>
    <t>BEA_AB_-03_112</t>
  </si>
  <si>
    <t>BEA_AB_-03_113</t>
  </si>
  <si>
    <t>BEA_AB_-03_114</t>
  </si>
  <si>
    <t>BEA_AB_-03_115</t>
  </si>
  <si>
    <t>BEA_AB_-03_116</t>
  </si>
  <si>
    <t>BEA_AB_-03_117</t>
  </si>
  <si>
    <t>BEA_AB_-03_118</t>
  </si>
  <si>
    <t>BEA_AB_-03_119</t>
  </si>
  <si>
    <t>BEA_AB_-03_120</t>
  </si>
  <si>
    <t>BEA_AB_-03_121</t>
  </si>
  <si>
    <t>BEA_AB_-03_122</t>
  </si>
  <si>
    <t>BEA_AB_-03_123</t>
  </si>
  <si>
    <t>BEA_AB_-03_124</t>
  </si>
  <si>
    <t>BEA_AB_-03_125</t>
  </si>
  <si>
    <t>BEA_AB_-03_126</t>
  </si>
  <si>
    <t>BEA_AB_-03_127</t>
  </si>
  <si>
    <t>BEA_AB_-03_128</t>
  </si>
  <si>
    <t>BEA_AB_-03_129</t>
  </si>
  <si>
    <t>BEA_AB_-03_130</t>
  </si>
  <si>
    <t>BEA_AB_-03_131</t>
  </si>
  <si>
    <t>BEA_AB_-03_132</t>
  </si>
  <si>
    <t>BEA_AB_-03_133</t>
  </si>
  <si>
    <t>BEA_AB_-03_134</t>
  </si>
  <si>
    <t>BEA_AB_-03_135</t>
  </si>
  <si>
    <t>BEA_AB_-03_136</t>
  </si>
  <si>
    <t>BEA_AB_-03_137</t>
  </si>
  <si>
    <t>BEA_AB_-03_138</t>
  </si>
  <si>
    <t>BEA_AB_-03_139</t>
  </si>
  <si>
    <t>BEA_AB_-03_140</t>
  </si>
  <si>
    <t>BEA_AB_-03_141</t>
  </si>
  <si>
    <t>BEA_AB_-03_142</t>
  </si>
  <si>
    <t>BEA_AB_-03_143</t>
  </si>
  <si>
    <t>BEA_AB_-03_144</t>
  </si>
  <si>
    <t>BEA_AB_-03_145</t>
  </si>
  <si>
    <t>BEA_AB_-03_146</t>
  </si>
  <si>
    <t>BEA_AB_-03_147</t>
  </si>
  <si>
    <t>BEA_AB_-03_148</t>
  </si>
  <si>
    <t>BEA_AB_-03_149</t>
  </si>
  <si>
    <t>BEA_AB_-03_150</t>
  </si>
  <si>
    <t>BEA_AB_-03_151</t>
  </si>
  <si>
    <t>BEA_AB_-03_152</t>
  </si>
  <si>
    <t>BEA_AB_-03_153</t>
  </si>
  <si>
    <t>BEA_AB_-03_154</t>
  </si>
  <si>
    <t>BEA_AB_-03_155</t>
  </si>
  <si>
    <t>BEA_AB_-03_156</t>
  </si>
  <si>
    <t>BEA_AB_-03_157</t>
  </si>
  <si>
    <t>BEA_AB_-03_158</t>
  </si>
  <si>
    <t>BEA_AB_-03_159</t>
  </si>
  <si>
    <t>BEA_AB_-03_160</t>
  </si>
  <si>
    <t>BEA_AB_-03_161</t>
  </si>
  <si>
    <t>BEA_AB_-03_162</t>
  </si>
  <si>
    <t>BEA_AB_-03_163</t>
  </si>
  <si>
    <t>BEA_AB_-03_164</t>
  </si>
  <si>
    <t>BEA_AB_-03_165</t>
  </si>
  <si>
    <t>BEA_AB_-03_166</t>
  </si>
  <si>
    <t>BEA_AB_-03_167</t>
  </si>
  <si>
    <t>BEA_AB_-03_168</t>
  </si>
  <si>
    <t>BEA_AB_-03_169</t>
  </si>
  <si>
    <t>BEA_AB_-03_170</t>
  </si>
  <si>
    <t>BEA_AB_-03_171</t>
  </si>
  <si>
    <t>BEA_AB_-03_172</t>
  </si>
  <si>
    <t>BEA_AB_-03_173</t>
  </si>
  <si>
    <t>BEA_AB_-03_174</t>
  </si>
  <si>
    <t>BEA_AB_-03_175</t>
  </si>
  <si>
    <t>BEA_AB_-03_176</t>
  </si>
  <si>
    <t>BEA_AB_-03_177</t>
  </si>
  <si>
    <t>BEA_AB_-03_178</t>
  </si>
  <si>
    <t>BEA_AB_-03_179</t>
  </si>
  <si>
    <t>BEA_AB_-03_180</t>
  </si>
  <si>
    <t>BEA_AB_-03_181</t>
  </si>
  <si>
    <t>BEA_AB_-03_182</t>
  </si>
  <si>
    <t>BEA_AB_-03_183</t>
  </si>
  <si>
    <t>BEA_AB_-03_184</t>
  </si>
  <si>
    <t>BEA_AB_-03_185</t>
  </si>
  <si>
    <t>BEA_AB_-03_186</t>
  </si>
  <si>
    <t>BEA_AB_-03_187</t>
  </si>
  <si>
    <t>BEA_AB_-03_188</t>
  </si>
  <si>
    <t>BEA_AB_-03_189</t>
  </si>
  <si>
    <t>BEA_AB_-03_190</t>
  </si>
  <si>
    <t>BEA_AB_-03_191</t>
  </si>
  <si>
    <t>BEA_AB_-03_192</t>
  </si>
  <si>
    <t>BEA_AB_-03_193</t>
  </si>
  <si>
    <t>BEA_AB_-03_194</t>
  </si>
  <si>
    <t>BEA_AB_-03_195</t>
  </si>
  <si>
    <t>BEA_AB_-03_196</t>
  </si>
  <si>
    <t>BEA_AB_-03_197</t>
  </si>
  <si>
    <t>BEA_AB_-03_198</t>
  </si>
  <si>
    <t>BEA_AB_-03_199</t>
  </si>
  <si>
    <t>BEA_AB_-03_200</t>
  </si>
  <si>
    <t>BEA_AB_-03_201</t>
  </si>
  <si>
    <t>BEA_AB_-03_202</t>
  </si>
  <si>
    <t>BEA_AB_-03_203</t>
  </si>
  <si>
    <t>BEA_AB_-03_204</t>
  </si>
  <si>
    <t>BEA_AB_-03_205</t>
  </si>
  <si>
    <t>BEA_AB_-03_206</t>
  </si>
  <si>
    <t>BEA_AB_-03_207</t>
  </si>
  <si>
    <t>BEA_AB_-03_208</t>
  </si>
  <si>
    <t>BEA_AB_-03_209</t>
  </si>
  <si>
    <t>BEA_AB_-03_210</t>
  </si>
  <si>
    <t>BEA_AB_-03_211</t>
  </si>
  <si>
    <t>BEA_AB_-03_212</t>
  </si>
  <si>
    <t>BEA_AB_-03_213</t>
  </si>
  <si>
    <t>BEA_AB_-03_214</t>
  </si>
  <si>
    <t>BEA_AB_-03_215</t>
  </si>
  <si>
    <t>BEA_AB_-03_216</t>
  </si>
  <si>
    <t>BEA_AB_-03_217</t>
  </si>
  <si>
    <t>BEA_AB_-03_218</t>
  </si>
  <si>
    <t>BEA_AB_-03_219</t>
  </si>
  <si>
    <t>BEA_AB_-03_220</t>
  </si>
  <si>
    <t>BEA_AB_-03_221</t>
  </si>
  <si>
    <t>BEA_AB_-03_222</t>
  </si>
  <si>
    <t>BEA_AB_-03_223</t>
  </si>
  <si>
    <t>BEA_AB_-03_224</t>
  </si>
  <si>
    <t>BEA_AB_-03_225</t>
  </si>
  <si>
    <t>BEA_AB_-03_226</t>
  </si>
  <si>
    <t>BEA_AB_-03_227</t>
  </si>
  <si>
    <t>BEA_AB_-03_228</t>
  </si>
  <si>
    <t>BEA_AB_-03_229</t>
  </si>
  <si>
    <t>BEA_AB_-03_230</t>
  </si>
  <si>
    <t>BEA_AB_-03_231</t>
  </si>
  <si>
    <t>BEA_AB_-03_232</t>
  </si>
  <si>
    <t>BEA_AB_-03_233</t>
  </si>
  <si>
    <t>BEA_AB_-03_234</t>
  </si>
  <si>
    <t>BEA_AB_-03_235</t>
  </si>
  <si>
    <t>BEA_AB_-03_236</t>
  </si>
  <si>
    <t>BEA_AB_-03_237</t>
  </si>
  <si>
    <t>BEA_AB_-03_238</t>
  </si>
  <si>
    <t>BEA_AB_-03_239</t>
  </si>
  <si>
    <t>BEA_AB_-03_240</t>
  </si>
  <si>
    <t>BEA_AB_-03_241</t>
  </si>
  <si>
    <t>BEA_AB_-03_242</t>
  </si>
  <si>
    <t>BEA_AB_-03_243</t>
  </si>
  <si>
    <t>BEA_AB_-03_244</t>
  </si>
  <si>
    <t>BEA_AB_-03_245</t>
  </si>
  <si>
    <t>BEA_AB_-03_246</t>
  </si>
  <si>
    <t>BEA_AB_-03_247</t>
  </si>
  <si>
    <t>BEA_AB_-03_248</t>
  </si>
  <si>
    <t>BEA_AB_-03_249</t>
  </si>
  <si>
    <t>BEA_AB_-03_250</t>
  </si>
  <si>
    <t>BEA_AB_-03_251</t>
  </si>
  <si>
    <t>BEA_AB_-03_252</t>
  </si>
  <si>
    <t>BEA_AB_-03_253</t>
  </si>
  <si>
    <t>BEA_AB_-03_254</t>
  </si>
  <si>
    <t>BEA_AB_-03_255</t>
  </si>
  <si>
    <t>BEA_AB_-03_256</t>
  </si>
  <si>
    <t>BEA_AB_-03_257</t>
  </si>
  <si>
    <t>BEA_AB_-03_258</t>
  </si>
  <si>
    <t>BEA_AB_-03_259</t>
  </si>
  <si>
    <t>BEA_AB_-03_260</t>
  </si>
  <si>
    <t>BEA_AB_-03_261</t>
  </si>
  <si>
    <t>BEA_AB_-03_262</t>
  </si>
  <si>
    <t>BEA_AB_-03_263</t>
  </si>
  <si>
    <t>BEA_AB_-03_264</t>
  </si>
  <si>
    <t>BEA_AB_-03_265</t>
  </si>
  <si>
    <t>BEA_AB_-03_266</t>
  </si>
  <si>
    <t>BEA_AB_-03_267</t>
  </si>
  <si>
    <t>BEA_AB_-03_268</t>
  </si>
  <si>
    <t>BEA_AB_-03_269</t>
  </si>
  <si>
    <t>BEA_AB_-03_270</t>
  </si>
  <si>
    <t>BEA_AB_-03_271</t>
  </si>
  <si>
    <t>BEA_AB_-03_272</t>
  </si>
  <si>
    <t>BEA_AB_-03_273</t>
  </si>
  <si>
    <t>BEA_AB_-03_274</t>
  </si>
  <si>
    <t>BEA_AB_-03_275</t>
  </si>
  <si>
    <t>BEA_AB_-03_276</t>
  </si>
  <si>
    <t>BEA_AB_-03_277</t>
  </si>
  <si>
    <t>BEA_AB_-03_278</t>
  </si>
  <si>
    <t>BEA_AB_-03_279</t>
  </si>
  <si>
    <t>BEA_AB_-03_280</t>
  </si>
  <si>
    <t>BEA_AB_-03_281</t>
  </si>
  <si>
    <t>BEA_AB_-03_282</t>
  </si>
  <si>
    <t>BEA_AB_-03_283</t>
  </si>
  <si>
    <t>BEA_AB_-03_284</t>
  </si>
  <si>
    <t>BEA_AB_-03_285</t>
  </si>
  <si>
    <t>BEA_AB_-03_286</t>
  </si>
  <si>
    <t>BEA_AB_-03_287</t>
  </si>
  <si>
    <t>BEA_AB_-03_288</t>
  </si>
  <si>
    <t>BEA_AB_-03_289</t>
  </si>
  <si>
    <t>BEA_AB_-03_290</t>
  </si>
  <si>
    <t>BEA_AB_-03_291</t>
  </si>
  <si>
    <t>BEA_AB_-03_292</t>
  </si>
  <si>
    <t>BEA_AB_-03_293</t>
  </si>
  <si>
    <t>BEA_AB_-03_294</t>
  </si>
  <si>
    <t>BEA_AB_-03_295</t>
  </si>
  <si>
    <t>BEA_AB_-03_296</t>
  </si>
  <si>
    <t>BEA_AB_-03_297</t>
  </si>
  <si>
    <t>BEA_AB_-03_298</t>
  </si>
  <si>
    <t>BEA_AB_-03_299</t>
  </si>
  <si>
    <t>BEA_AB_-03_300</t>
  </si>
  <si>
    <t>BEA_AB_-03_301</t>
  </si>
  <si>
    <t>BEA_AB_-03_302</t>
  </si>
  <si>
    <t>BEA_AB_-03_303</t>
  </si>
  <si>
    <t>BEA_AB_-03_304</t>
  </si>
  <si>
    <t>BEA_AB_-03_305</t>
  </si>
  <si>
    <t>BEA_AB_-03_306</t>
  </si>
  <si>
    <t>COL_AB_-03_001</t>
  </si>
  <si>
    <t>COL_AB_-03_002</t>
  </si>
  <si>
    <t>COL_AB_-03_003</t>
  </si>
  <si>
    <t>COL_AB_-03_004</t>
  </si>
  <si>
    <t>COL_AB_-03_005</t>
  </si>
  <si>
    <t>COL_AB_-03_006</t>
  </si>
  <si>
    <t>COL_AB_-03_007</t>
  </si>
  <si>
    <t>COL_AB_-03_008</t>
  </si>
  <si>
    <t>COL_AB_-03_009</t>
  </si>
  <si>
    <t>COL_AB_-03_010</t>
  </si>
  <si>
    <t>COL_AB_-03_011</t>
  </si>
  <si>
    <t>COL_AB_-03_012</t>
  </si>
  <si>
    <t>COL_AB_-03_013</t>
  </si>
  <si>
    <t>COL_AB_-03_014</t>
  </si>
  <si>
    <t>COL_AB_-03_015</t>
  </si>
  <si>
    <t>COL_AB_-03_016</t>
  </si>
  <si>
    <t>COL_AB_-03_017</t>
  </si>
  <si>
    <t>COL_AB_-03_018</t>
  </si>
  <si>
    <t>COL_AB_-03_019</t>
  </si>
  <si>
    <t>COL_AB_-03_020</t>
  </si>
  <si>
    <t>COL_AB_-03_021</t>
  </si>
  <si>
    <t>COL_AB_-03_022</t>
  </si>
  <si>
    <t>COL_AB_-03_023</t>
  </si>
  <si>
    <t>COL_AB_-03_024</t>
  </si>
  <si>
    <t>COL_AB_-03_025</t>
  </si>
  <si>
    <t>COL_AB_-03_026</t>
  </si>
  <si>
    <t>COL_AB_-03_027</t>
  </si>
  <si>
    <t>COL_AB_-03_028</t>
  </si>
  <si>
    <t>COL_AB_-03_029</t>
  </si>
  <si>
    <t>COL_AB_-03_030</t>
  </si>
  <si>
    <t>COL_AB_-03_031</t>
  </si>
  <si>
    <t>COL_AB_-03_032</t>
  </si>
  <si>
    <t>COL_AB_-03_033</t>
  </si>
  <si>
    <t>COL_AB_-03_034</t>
  </si>
  <si>
    <t>COL_AB_-03_035</t>
  </si>
  <si>
    <t>COL_AB_-03_036</t>
  </si>
  <si>
    <t>COL_AB_-03_037</t>
  </si>
  <si>
    <t>COL_AB_-03_038</t>
  </si>
  <si>
    <t>COL_AB_-03_039</t>
  </si>
  <si>
    <t>COL_AB_-03_040</t>
  </si>
  <si>
    <t>COL_AB_-03_041</t>
  </si>
  <si>
    <t>COL_AB_-03_042</t>
  </si>
  <si>
    <t>COL_AB_-03_043</t>
  </si>
  <si>
    <t>COL_AB_-03_044</t>
  </si>
  <si>
    <t>COL_AB_-03_045</t>
  </si>
  <si>
    <t>COL_AB_-03_046</t>
  </si>
  <si>
    <t>COL_AB_-03_047</t>
  </si>
  <si>
    <t>COL_AB_-03_048</t>
  </si>
  <si>
    <t>COL_AB_-03_049</t>
  </si>
  <si>
    <t>COL_AB_-03_050</t>
  </si>
  <si>
    <t>COL_AB_-03_051</t>
  </si>
  <si>
    <t>COL_AB_-03_052</t>
  </si>
  <si>
    <t>COL_AB_-03_053</t>
  </si>
  <si>
    <t>COL_AB_-03_054</t>
  </si>
  <si>
    <t>COL_AB_-03_055</t>
  </si>
  <si>
    <t>COL_AB_-03_056</t>
  </si>
  <si>
    <t>COL_AB_-03_057</t>
  </si>
  <si>
    <t>COL_AB_-03_058</t>
  </si>
  <si>
    <t>COL_AB_-03_059</t>
  </si>
  <si>
    <t>COL_AB_-03_060</t>
  </si>
  <si>
    <t>COL_AB_-03_061</t>
  </si>
  <si>
    <t>COL_AB_-03_062</t>
  </si>
  <si>
    <t>COL_AB_-03_063</t>
  </si>
  <si>
    <t>COL_AB_-03_064</t>
  </si>
  <si>
    <t>COL_AB_-03_065</t>
  </si>
  <si>
    <t>COL_AB_-03_066</t>
  </si>
  <si>
    <t>COL_AB_-03_067</t>
  </si>
  <si>
    <t>COL_AB_-03_068</t>
  </si>
  <si>
    <t>COL_AB_-03_069</t>
  </si>
  <si>
    <t>COL_AB_-03_070</t>
  </si>
  <si>
    <t>COL_AB_-03_071</t>
  </si>
  <si>
    <t>COL_AB_-03_072</t>
  </si>
  <si>
    <t>COL_AB_-03_073</t>
  </si>
  <si>
    <t>COL_AB_-03_074</t>
  </si>
  <si>
    <t>COL_AB_-03_075</t>
  </si>
  <si>
    <t>COL_AB_-03_076</t>
  </si>
  <si>
    <t>COL_AB_-03_077</t>
  </si>
  <si>
    <t>COL_AB_-03_078</t>
  </si>
  <si>
    <t>COL_AB_-03_079</t>
  </si>
  <si>
    <t>COL_AB_-03_080</t>
  </si>
  <si>
    <t>COL_AB_-03_081</t>
  </si>
  <si>
    <t>COL_AB_-03_082</t>
  </si>
  <si>
    <t>COL_AB_-03_083</t>
  </si>
  <si>
    <t>COL_AB_-03_084</t>
  </si>
  <si>
    <t>COL_AB_-03_085</t>
  </si>
  <si>
    <t>COL_AB_-03_086</t>
  </si>
  <si>
    <t>COL_AB_-03_087</t>
  </si>
  <si>
    <t>PAR_AB_-03_001</t>
  </si>
  <si>
    <t>PAR_AB_-03_002</t>
  </si>
  <si>
    <t>PER_AB_-03_001</t>
  </si>
  <si>
    <t>PER_AB_-03_002</t>
  </si>
  <si>
    <t>PER_AB_-03_003</t>
  </si>
  <si>
    <t>PER_AB_-03_004</t>
  </si>
  <si>
    <t>PER_AB_-03_005</t>
  </si>
  <si>
    <t>PER_AB_-03_006</t>
  </si>
  <si>
    <t>PER_AB_-03_007</t>
  </si>
  <si>
    <t>PER_AB_-03_008</t>
  </si>
  <si>
    <t>PER_AB_-03_009</t>
  </si>
  <si>
    <t>PER_AB_-03_010</t>
  </si>
  <si>
    <t>PER_AB_-03_011</t>
  </si>
  <si>
    <t>PER_AB_-03_012</t>
  </si>
  <si>
    <t>PER_AB_-03_013</t>
  </si>
  <si>
    <t>PER_AB_-03_014</t>
  </si>
  <si>
    <t>PER_AB_-03_015</t>
  </si>
  <si>
    <t>PER_AB_-03_016</t>
  </si>
  <si>
    <t>PER_AB_-03_017</t>
  </si>
  <si>
    <t>PER_AB_-03_018</t>
  </si>
  <si>
    <t>PER_AB_-03_019</t>
  </si>
  <si>
    <t>PER_AB_-03_020</t>
  </si>
  <si>
    <t>PER_AB_-03_021</t>
  </si>
  <si>
    <t>PER_AB_-03_022</t>
  </si>
  <si>
    <t>PER_AB_-03_023</t>
  </si>
  <si>
    <t>PER_AB_-03_024</t>
  </si>
  <si>
    <t>PER_AB_-03_025</t>
  </si>
  <si>
    <t>PER_AB_-03_026</t>
  </si>
  <si>
    <t>PER_AB_-03_027</t>
  </si>
  <si>
    <t>FLO_AB_-02_001</t>
  </si>
  <si>
    <t>FLO_AB_-02_002</t>
  </si>
  <si>
    <t>FLO_AB_-02_003</t>
  </si>
  <si>
    <t>FLO_AB_-02_004</t>
  </si>
  <si>
    <t>FLO_AB_-02_005</t>
  </si>
  <si>
    <t>FLO_AB_-02_006</t>
  </si>
  <si>
    <t>FLO_AB_-02_007</t>
  </si>
  <si>
    <t>FLO_AB_-02_008</t>
  </si>
  <si>
    <t>FLO_AB_-02_009</t>
  </si>
  <si>
    <t>FLO_AB_-02_010</t>
  </si>
  <si>
    <t>FLO_AB_-02_011</t>
  </si>
  <si>
    <t>FLO_AB_-02_012</t>
  </si>
  <si>
    <t>FLO_AB_-02_013</t>
  </si>
  <si>
    <t>BEA_AB_-02_001</t>
  </si>
  <si>
    <t>BEA_AB_-02_002</t>
  </si>
  <si>
    <t>BEA_AB_-02_003</t>
  </si>
  <si>
    <t>BEA_AB_-02_004</t>
  </si>
  <si>
    <t>BEA_AB_-02_005</t>
  </si>
  <si>
    <t>BEA_AB_-02_006</t>
  </si>
  <si>
    <t>BEA_AB_-02_007</t>
  </si>
  <si>
    <t>BEA_AB_-02_008</t>
  </si>
  <si>
    <t>BEA_AB_-02_009</t>
  </si>
  <si>
    <t>BEA_AB_-02_010</t>
  </si>
  <si>
    <t>BEA_AB_-02_011</t>
  </si>
  <si>
    <t>BEA_AB_-02_012</t>
  </si>
  <si>
    <t>BEA_AB_-02_013</t>
  </si>
  <si>
    <t>BEA_AB_-02_014</t>
  </si>
  <si>
    <t>BEA_AB_-02_015</t>
  </si>
  <si>
    <t>BEA_AB_-02_016</t>
  </si>
  <si>
    <t>BEA_AB_-02_017</t>
  </si>
  <si>
    <t>BEA_AB_-02_018</t>
  </si>
  <si>
    <t>BEA_AB_-02_019</t>
  </si>
  <si>
    <t>BEA_AB_-02_020</t>
  </si>
  <si>
    <t>BEA_AB_-02_021</t>
  </si>
  <si>
    <t>BEA_AB_-02_022</t>
  </si>
  <si>
    <t>BEA_AB_-02_023</t>
  </si>
  <si>
    <t>BEA_AB_-02_024</t>
  </si>
  <si>
    <t>BEA_AB_-02_025</t>
  </si>
  <si>
    <t>BEA_AB_-02_026</t>
  </si>
  <si>
    <t>BEA_AB_-02_027</t>
  </si>
  <si>
    <t>BEA_AB_-02_028</t>
  </si>
  <si>
    <t>BEA_AB_-02_029</t>
  </si>
  <si>
    <t>BEA_AB_-02_030</t>
  </si>
  <si>
    <t>BEA_AB_-02_031</t>
  </si>
  <si>
    <t>BEA_AB_-02_032</t>
  </si>
  <si>
    <t>BEA_AB_-02_033</t>
  </si>
  <si>
    <t>BEA_AB_-02_034</t>
  </si>
  <si>
    <t>BEA_AB_-02_035</t>
  </si>
  <si>
    <t>BEA_AB_-02_036</t>
  </si>
  <si>
    <t>BEA_AB_-02_037</t>
  </si>
  <si>
    <t>BEA_AB_-02_038</t>
  </si>
  <si>
    <t>BEA_AB_-02_039</t>
  </si>
  <si>
    <t>BEA_AB_-02_040</t>
  </si>
  <si>
    <t>BEA_AB_-02_041</t>
  </si>
  <si>
    <t>BEA_AB_-02_042</t>
  </si>
  <si>
    <t>BEA_AB_-02_043</t>
  </si>
  <si>
    <t>BEA_AB_-02_044</t>
  </si>
  <si>
    <t>BEA_AB_-02_045</t>
  </si>
  <si>
    <t>BEA_AB_-02_046</t>
  </si>
  <si>
    <t>BEA_AB_-02_047</t>
  </si>
  <si>
    <t>BEA_AB_-02_048</t>
  </si>
  <si>
    <t>BEA_AB_-02_049</t>
  </si>
  <si>
    <t>BEA_AB_-02_050</t>
  </si>
  <si>
    <t>BEA_AB_-02_051</t>
  </si>
  <si>
    <t>BEA_AB_-02_052</t>
  </si>
  <si>
    <t>BEA_AB_-02_053</t>
  </si>
  <si>
    <t>BEA_AB_-02_054</t>
  </si>
  <si>
    <t>BEA_AB_-02_055</t>
  </si>
  <si>
    <t>BEA_AB_-02_056</t>
  </si>
  <si>
    <t>BEA_AB_-02_057</t>
  </si>
  <si>
    <t>BEA_AB_-02_058</t>
  </si>
  <si>
    <t>BEA_AB_-02_059</t>
  </si>
  <si>
    <t>BEA_AB_-02_060</t>
  </si>
  <si>
    <t>BEA_AB_-02_061</t>
  </si>
  <si>
    <t>BEA_AB_-02_062</t>
  </si>
  <si>
    <t>BEA_AB_-02_063</t>
  </si>
  <si>
    <t>BEA_AB_-02_064</t>
  </si>
  <si>
    <t>BEA_AB_-02_065</t>
  </si>
  <si>
    <t>BEA_AB_-02_066</t>
  </si>
  <si>
    <t>BEA_AB_-02_067</t>
  </si>
  <si>
    <t>BEA_AB_-02_068</t>
  </si>
  <si>
    <t>BEA_AB_-02_069</t>
  </si>
  <si>
    <t>BEA_AB_-02_070</t>
  </si>
  <si>
    <t>BEA_AB_-02_071</t>
  </si>
  <si>
    <t>BEA_AB_-02_072</t>
  </si>
  <si>
    <t>BEA_AB_-02_073</t>
  </si>
  <si>
    <t>BEA_AB_-02_074</t>
  </si>
  <si>
    <t>BEA_AB_-02_075</t>
  </si>
  <si>
    <t>BEA_AB_-02_076</t>
  </si>
  <si>
    <t>BEA_AB_-02_077</t>
  </si>
  <si>
    <t>BEA_AB_-02_078</t>
  </si>
  <si>
    <t>BEA_AB_-02_079</t>
  </si>
  <si>
    <t>BEA_AB_-02_080</t>
  </si>
  <si>
    <t>BEA_AB_-02_081</t>
  </si>
  <si>
    <t>BEA_AB_-02_082</t>
  </si>
  <si>
    <t>BEA_AB_-02_083</t>
  </si>
  <si>
    <t>BEA_AB_-02_084</t>
  </si>
  <si>
    <t>BEA_AB_-02_085</t>
  </si>
  <si>
    <t>BEA_AB_-02_086</t>
  </si>
  <si>
    <t>BEA_AB_-02_087</t>
  </si>
  <si>
    <t>BEA_AB_-02_088</t>
  </si>
  <si>
    <t>BEA_AB_-02_089</t>
  </si>
  <si>
    <t>BEA_AB_-02_090</t>
  </si>
  <si>
    <t>BEA_AB_-02_091</t>
  </si>
  <si>
    <t>BEA_AB_-02_092</t>
  </si>
  <si>
    <t>BEA_AB_-02_093</t>
  </si>
  <si>
    <t>BEA_AB_-02_094</t>
  </si>
  <si>
    <t>BEA_AB_-02_095</t>
  </si>
  <si>
    <t>BEA_AB_-02_096</t>
  </si>
  <si>
    <t>BEA_AB_-02_097</t>
  </si>
  <si>
    <t>BEA_AB_-02_098</t>
  </si>
  <si>
    <t>BEA_AB_-02_099</t>
  </si>
  <si>
    <t>BEA_AB_-02_100</t>
  </si>
  <si>
    <t>BEA_AB_-02_101</t>
  </si>
  <si>
    <t>BEA_AB_-02_102</t>
  </si>
  <si>
    <t>BEA_AB_-02_103</t>
  </si>
  <si>
    <t>BEA_AB_-02_104</t>
  </si>
  <si>
    <t>BEA_AB_-02_105</t>
  </si>
  <si>
    <t>BEA_AB_-02_106</t>
  </si>
  <si>
    <t>BEA_AB_-02_107</t>
  </si>
  <si>
    <t>BEA_AB_-02_108</t>
  </si>
  <si>
    <t>BEA_AB_-02_109</t>
  </si>
  <si>
    <t>BEA_AB_-02_110</t>
  </si>
  <si>
    <t>BEA_AB_-02_111</t>
  </si>
  <si>
    <t>BEA_AB_-02_112</t>
  </si>
  <si>
    <t>BEA_AB_-02_113</t>
  </si>
  <si>
    <t>BEA_AB_-02_114</t>
  </si>
  <si>
    <t>BEA_AB_-02_115</t>
  </si>
  <si>
    <t>BEA_AB_-02_116</t>
  </si>
  <si>
    <t>BEA_AB_-02_117</t>
  </si>
  <si>
    <t>BEA_AB_-02_118</t>
  </si>
  <si>
    <t>BEA_AB_-02_119</t>
  </si>
  <si>
    <t>BEA_AB_-02_120</t>
  </si>
  <si>
    <t>BEA_AB_-02_121</t>
  </si>
  <si>
    <t>BEA_AB_-02_122</t>
  </si>
  <si>
    <t>BEA_AB_-02_123</t>
  </si>
  <si>
    <t>BEA_AB_-02_124</t>
  </si>
  <si>
    <t>BEA_AB_-02_125</t>
  </si>
  <si>
    <t>BEA_AB_-02_126</t>
  </si>
  <si>
    <t>BEA_AB_-02_127</t>
  </si>
  <si>
    <t>BEA_AB_-02_128</t>
  </si>
  <si>
    <t>BEA_AB_-02_129</t>
  </si>
  <si>
    <t>BEA_AB_-02_130</t>
  </si>
  <si>
    <t>BEA_AB_-02_131</t>
  </si>
  <si>
    <t>BEA_AB_-02_132</t>
  </si>
  <si>
    <t>BEA_AB_-02_133</t>
  </si>
  <si>
    <t>BEA_AB_-02_134</t>
  </si>
  <si>
    <t>BEA_AB_-02_135</t>
  </si>
  <si>
    <t>BEA_AB_-02_136</t>
  </si>
  <si>
    <t>BEA_AB_-02_137</t>
  </si>
  <si>
    <t>BEA_AB_-02_138</t>
  </si>
  <si>
    <t>BEA_AB_-02_139</t>
  </si>
  <si>
    <t>BEA_AB_-02_140</t>
  </si>
  <si>
    <t>BEA_AB_-02_141</t>
  </si>
  <si>
    <t>BEA_AB_-02_142</t>
  </si>
  <si>
    <t>BEA_AB_-02_143</t>
  </si>
  <si>
    <t>BEA_AB_-02_144</t>
  </si>
  <si>
    <t>BEA_AB_-02_145</t>
  </si>
  <si>
    <t>BEA_AB_-02_146</t>
  </si>
  <si>
    <t>BEA_AB_-02_147</t>
  </si>
  <si>
    <t>BEA_AB_-02_148</t>
  </si>
  <si>
    <t>BEA_AB_-02_149</t>
  </si>
  <si>
    <t>BEA_AB_-02_150</t>
  </si>
  <si>
    <t>BEA_AB_-02_151</t>
  </si>
  <si>
    <t>BEA_AB_-02_152</t>
  </si>
  <si>
    <t>BEA_AB_-02_153</t>
  </si>
  <si>
    <t>BEA_AB_-02_154</t>
  </si>
  <si>
    <t>BEA_AB_-02_155</t>
  </si>
  <si>
    <t>BEA_AB_-02_156</t>
  </si>
  <si>
    <t>BEA_AB_-02_157</t>
  </si>
  <si>
    <t>BEA_AB_-02_158</t>
  </si>
  <si>
    <t>BEA_AB_-02_159</t>
  </si>
  <si>
    <t>BEA_AB_-02_160</t>
  </si>
  <si>
    <t>BEA_AB_-02_161</t>
  </si>
  <si>
    <t>BEA_AB_-02_162</t>
  </si>
  <si>
    <t>BEA_AB_-02_163</t>
  </si>
  <si>
    <t>BEA_AB_-02_164</t>
  </si>
  <si>
    <t>BEA_AB_-02_165</t>
  </si>
  <si>
    <t>BEA_AB_-02_166</t>
  </si>
  <si>
    <t>BEA_AB_-02_167</t>
  </si>
  <si>
    <t>BEA_AB_-02_168</t>
  </si>
  <si>
    <t>BEA_AB_-02_169</t>
  </si>
  <si>
    <t>BEA_AB_-02_170</t>
  </si>
  <si>
    <t>BEA_AB_-02_171</t>
  </si>
  <si>
    <t>BEA_AB_-02_172</t>
  </si>
  <si>
    <t>BEA_AB_-02_173</t>
  </si>
  <si>
    <t>BEA_AB_-02_174</t>
  </si>
  <si>
    <t>BEA_AB_-02_175</t>
  </si>
  <si>
    <t>BEA_AB_-02_176</t>
  </si>
  <si>
    <t>BEA_AB_-02_177</t>
  </si>
  <si>
    <t>BEA_AB_-02_178</t>
  </si>
  <si>
    <t>BEA_AB_-02_179</t>
  </si>
  <si>
    <t>BEA_AB_-02_180</t>
  </si>
  <si>
    <t>BEA_AB_-02_181</t>
  </si>
  <si>
    <t>BEA_AB_-02_182</t>
  </si>
  <si>
    <t>BEA_AB_-02_183</t>
  </si>
  <si>
    <t>BEA_AB_-02_184</t>
  </si>
  <si>
    <t>BEA_AB_-02_185</t>
  </si>
  <si>
    <t>BEA_AB_-02_186</t>
  </si>
  <si>
    <t>BEA_AB_-02_187</t>
  </si>
  <si>
    <t>BEA_AB_-02_188</t>
  </si>
  <si>
    <t>BEA_AB_-02_189</t>
  </si>
  <si>
    <t>BEA_AB_-02_190</t>
  </si>
  <si>
    <t>BEA_AB_-02_191</t>
  </si>
  <si>
    <t>BEA_AB_-02_192</t>
  </si>
  <si>
    <t>BEA_AB_-02_193</t>
  </si>
  <si>
    <t>BEA_AB_-02_194</t>
  </si>
  <si>
    <t>BEA_AB_-02_195</t>
  </si>
  <si>
    <t>COL_AB_-02_001</t>
  </si>
  <si>
    <t>COL_AB_-02_002</t>
  </si>
  <si>
    <t>COL_AB_-02_003</t>
  </si>
  <si>
    <t>COL_AB_-02_004</t>
  </si>
  <si>
    <t>COL_AB_-02_005</t>
  </si>
  <si>
    <t>COL_AB_-02_006</t>
  </si>
  <si>
    <t>COL_AB_-02_007</t>
  </si>
  <si>
    <t>COL_AB_-02_008</t>
  </si>
  <si>
    <t>COL_AB_-02_009</t>
  </si>
  <si>
    <t>COL_AB_-02_010</t>
  </si>
  <si>
    <t>COL_AB_-02_011</t>
  </si>
  <si>
    <t>COL_AB_-02_012</t>
  </si>
  <si>
    <t>COL_AB_-02_013</t>
  </si>
  <si>
    <t>COL_AB_-02_014</t>
  </si>
  <si>
    <t>COL_AB_-02_015</t>
  </si>
  <si>
    <t>COL_AB_-02_016</t>
  </si>
  <si>
    <t>COL_AB_-02_017</t>
  </si>
  <si>
    <t>COL_AB_-02_018</t>
  </si>
  <si>
    <t>COL_AB_-02_019</t>
  </si>
  <si>
    <t>COL_AB_-02_020</t>
  </si>
  <si>
    <t>COL_AB_-02_021</t>
  </si>
  <si>
    <t>COL_AB_-02_022</t>
  </si>
  <si>
    <t>COL_AB_-02_023</t>
  </si>
  <si>
    <t>COL_AB_-02_024</t>
  </si>
  <si>
    <t>COL_AB_-02_025</t>
  </si>
  <si>
    <t>COL_AB_-02_026</t>
  </si>
  <si>
    <t>COL_AB_-02_027</t>
  </si>
  <si>
    <t>COL_AB_-02_028</t>
  </si>
  <si>
    <t>COL_AB_-02_029</t>
  </si>
  <si>
    <t>COL_AB_-02_030</t>
  </si>
  <si>
    <t>COL_AB_-02_031</t>
  </si>
  <si>
    <t>COL_AB_-02_032</t>
  </si>
  <si>
    <t>COL_AB_-02_033</t>
  </si>
  <si>
    <t>COL_AB_-02_034</t>
  </si>
  <si>
    <t>COL_AB_-02_035</t>
  </si>
  <si>
    <t>COL_AB_-02_036</t>
  </si>
  <si>
    <t>COL_AB_-02_037</t>
  </si>
  <si>
    <t>COL_AB_-02_038</t>
  </si>
  <si>
    <t>COL_AB_-02_039</t>
  </si>
  <si>
    <t>COL_AB_-02_040</t>
  </si>
  <si>
    <t>COL_AB_-02_041</t>
  </si>
  <si>
    <t>COL_AB_-02_042</t>
  </si>
  <si>
    <t>COL_AB_-02_043</t>
  </si>
  <si>
    <t>COL_AB_-02_044</t>
  </si>
  <si>
    <t>COL_AB_-02_045</t>
  </si>
  <si>
    <t>COL_AB_-02_046</t>
  </si>
  <si>
    <t>COL_AB_-02_047</t>
  </si>
  <si>
    <t>COL_AB_-02_048</t>
  </si>
  <si>
    <t>COL_AB_-02_049</t>
  </si>
  <si>
    <t>COL_AB_-02_050</t>
  </si>
  <si>
    <t>COL_AB_-02_051</t>
  </si>
  <si>
    <t>COL_AB_-02_052</t>
  </si>
  <si>
    <t>COL_AB_-02_053</t>
  </si>
  <si>
    <t>COL_AB_-02_054</t>
  </si>
  <si>
    <t>COL_AB_-02_055</t>
  </si>
  <si>
    <t>COL_AB_-02_056</t>
  </si>
  <si>
    <t>COL_AB_-02_057</t>
  </si>
  <si>
    <t>COL_AB_-02_058</t>
  </si>
  <si>
    <t>COL_AB_-02_059</t>
  </si>
  <si>
    <t>COL_AB_-02_060</t>
  </si>
  <si>
    <t>COL_AB_-02_061</t>
  </si>
  <si>
    <t>COL_AB_-02_062</t>
  </si>
  <si>
    <t>COL_AB_-02_063</t>
  </si>
  <si>
    <t>COL_AB_-02_064</t>
  </si>
  <si>
    <t>COL_AB_-02_065</t>
  </si>
  <si>
    <t>COL_AB_-02_066</t>
  </si>
  <si>
    <t>COL_AB_-02_067</t>
  </si>
  <si>
    <t>COL_AB_-02_068</t>
  </si>
  <si>
    <t>COL_AB_-02_069</t>
  </si>
  <si>
    <t>COL_AB_-02_070</t>
  </si>
  <si>
    <t>COL_AB_-02_071</t>
  </si>
  <si>
    <t>COL_AB_-02_072</t>
  </si>
  <si>
    <t>COL_AB_-02_073</t>
  </si>
  <si>
    <t>COL_AB_-02_074</t>
  </si>
  <si>
    <t>PAR_AB_-02_001</t>
  </si>
  <si>
    <t>PAR_AB_-02_002</t>
  </si>
  <si>
    <t>PAR_AB_-02_003</t>
  </si>
  <si>
    <t>PAR_AB_-02_004</t>
  </si>
  <si>
    <t>PAR_AB_-02_005</t>
  </si>
  <si>
    <t>PAR_AB_-02_006</t>
  </si>
  <si>
    <t>PER_AB_-02_001</t>
  </si>
  <si>
    <t>PER_AB_-02_002</t>
  </si>
  <si>
    <t>PER_AB_-02_003</t>
  </si>
  <si>
    <t>PER_AB_-02_004</t>
  </si>
  <si>
    <t>PER_AB_-02_005</t>
  </si>
  <si>
    <t>PER_AB_-02_006</t>
  </si>
  <si>
    <t>PER_AB_-02_007</t>
  </si>
  <si>
    <t>PER_AB_-02_008</t>
  </si>
  <si>
    <t>PER_AB_-02_009</t>
  </si>
  <si>
    <t>PER_AB_-02_010</t>
  </si>
  <si>
    <t>PER_AB_-02_011</t>
  </si>
  <si>
    <t>PER_AB_-02_012</t>
  </si>
  <si>
    <t>PER_AB_-02_013</t>
  </si>
  <si>
    <t>PER_AB_-02_014</t>
  </si>
  <si>
    <t>PER_AB_-02_015</t>
  </si>
  <si>
    <t>PER_AB_-02_016</t>
  </si>
  <si>
    <t>PER_AB_-02_017</t>
  </si>
  <si>
    <t>PER_AB_-02_018</t>
  </si>
  <si>
    <t>PER_AB_-02_019</t>
  </si>
  <si>
    <t>PER_AB_-02_020</t>
  </si>
  <si>
    <t>PER_AB_-02_021</t>
  </si>
  <si>
    <t>PER_AB_-02_022</t>
  </si>
  <si>
    <t>PER_AB_-02_023</t>
  </si>
  <si>
    <t>PER_AB_-02_024</t>
  </si>
  <si>
    <t>PER_AB_-02_025</t>
  </si>
  <si>
    <t>PER_AB_-02_026</t>
  </si>
  <si>
    <t>PER_AB_-02_027</t>
  </si>
  <si>
    <t>PER_AB_-02_028</t>
  </si>
  <si>
    <t>PER_AB_-02_029</t>
  </si>
  <si>
    <t>PER_AB_-02_030</t>
  </si>
  <si>
    <t>PER_AB_-02_031</t>
  </si>
  <si>
    <t>PER_AB_-02_032</t>
  </si>
  <si>
    <t>PER_AB_-02_033</t>
  </si>
  <si>
    <t>PER_AB_-02_034</t>
  </si>
  <si>
    <t>PER_AB_-02_035</t>
  </si>
  <si>
    <t>PER_AB_-02_036</t>
  </si>
  <si>
    <t>BEA_AB_-01_001</t>
  </si>
  <si>
    <t>BEA_AB_-01_002</t>
  </si>
  <si>
    <t>BEA_AB_-01_003</t>
  </si>
  <si>
    <t>BEA_AB_-01_004</t>
  </si>
  <si>
    <t>BEA_AB_-01_005</t>
  </si>
  <si>
    <t>BEA_AB_-01_006</t>
  </si>
  <si>
    <t>BEA_AB_-01_007</t>
  </si>
  <si>
    <t>BEA_AB_-01_008</t>
  </si>
  <si>
    <t>BEA_AB_-01_009</t>
  </si>
  <si>
    <t>BEA_AB_-01_010</t>
  </si>
  <si>
    <t>BEA_AB_-01_011</t>
  </si>
  <si>
    <t>BEA_AB_-01_012</t>
  </si>
  <si>
    <t>BEA_AB_-01_013</t>
  </si>
  <si>
    <t>BEA_AB_-01_014</t>
  </si>
  <si>
    <t>BEA_AB_-01_015</t>
  </si>
  <si>
    <t>BEA_AB_-01_016</t>
  </si>
  <si>
    <t>BEA_AB_-01_017</t>
  </si>
  <si>
    <t>BEA_AB_-01_018</t>
  </si>
  <si>
    <t>BEA_AB_-01_019</t>
  </si>
  <si>
    <t>BEA_AB_-01_020</t>
  </si>
  <si>
    <t>BEA_AB_-01_021</t>
  </si>
  <si>
    <t>BEA_AB_-01_022</t>
  </si>
  <si>
    <t>BEA_AB_-01_023</t>
  </si>
  <si>
    <t>BEA_AB_-01_024</t>
  </si>
  <si>
    <t>BEA_AB_-01_025</t>
  </si>
  <si>
    <t>BEA_AB_-01_026</t>
  </si>
  <si>
    <t>BEA_AB_-01_027</t>
  </si>
  <si>
    <t>BEA_AB_-01_028</t>
  </si>
  <si>
    <t>BEA_AB_-01_029</t>
  </si>
  <si>
    <t>BEA_AB_-01_030</t>
  </si>
  <si>
    <t>BEA_AB_-01_031</t>
  </si>
  <si>
    <t>BEA_AB_-01_032</t>
  </si>
  <si>
    <t>BEA_AB_-01_033</t>
  </si>
  <si>
    <t>BEA_AB_-01_034</t>
  </si>
  <si>
    <t>BEA_AB_-01_035</t>
  </si>
  <si>
    <t>BEA_AB_-01_036</t>
  </si>
  <si>
    <t>BEA_AB_-01_037</t>
  </si>
  <si>
    <t>BEA_AB_-01_038</t>
  </si>
  <si>
    <t>BEA_AB_-01_039</t>
  </si>
  <si>
    <t>BEA_AB_-01_040</t>
  </si>
  <si>
    <t>BEA_AB_-01_041</t>
  </si>
  <si>
    <t>BEA_AB_-01_042</t>
  </si>
  <si>
    <t>BEA_AB_-01_043</t>
  </si>
  <si>
    <t>BEA_AB_-01_044</t>
  </si>
  <si>
    <t>BEA_AB_-01_045</t>
  </si>
  <si>
    <t>BEA_AB_-01_046</t>
  </si>
  <si>
    <t>BEA_AB_-01_047</t>
  </si>
  <si>
    <t>BEA_AB_-01_048</t>
  </si>
  <si>
    <t>BEA_AB_-01_049</t>
  </si>
  <si>
    <t>BEA_AB_-01_050</t>
  </si>
  <si>
    <t>BEA_AB_-01_051</t>
  </si>
  <si>
    <t>BEA_AB_-01_052</t>
  </si>
  <si>
    <t>BEA_AB_-01_053</t>
  </si>
  <si>
    <t>BEA_AB_-01_054</t>
  </si>
  <si>
    <t>BEA_AB_-01_055</t>
  </si>
  <si>
    <t>BEA_AB_-01_056</t>
  </si>
  <si>
    <t>BEA_AB_-01_057</t>
  </si>
  <si>
    <t>BEA_AB_-01_058</t>
  </si>
  <si>
    <t>BEA_AB_-01_059</t>
  </si>
  <si>
    <t>BEA_AB_-01_060</t>
  </si>
  <si>
    <t>BEA_AB_-01_061</t>
  </si>
  <si>
    <t>BEA_AB_-01_062</t>
  </si>
  <si>
    <t>BEA_AB_-01_063</t>
  </si>
  <si>
    <t>BEA_AB_-01_064</t>
  </si>
  <si>
    <t>BEA_AB_-01_065</t>
  </si>
  <si>
    <t>BEA_AB_-01_066</t>
  </si>
  <si>
    <t>BEA_AB_-01_067</t>
  </si>
  <si>
    <t>BEA_AB_-01_068</t>
  </si>
  <si>
    <t>BEA_AB_-01_069</t>
  </si>
  <si>
    <t>BEA_AB_-01_070</t>
  </si>
  <si>
    <t>BEA_AB_-01_071</t>
  </si>
  <si>
    <t>BEA_AB_-01_072</t>
  </si>
  <si>
    <t>BEA_AB_-01_073</t>
  </si>
  <si>
    <t>BEA_AB_-01_074</t>
  </si>
  <si>
    <t>BEA_AB_-01_075</t>
  </si>
  <si>
    <t>BEA_AB_-01_076</t>
  </si>
  <si>
    <t>COL_AB_-01_001</t>
  </si>
  <si>
    <t>COL_AB_-01_002</t>
  </si>
  <si>
    <t>COL_AB_-01_003</t>
  </si>
  <si>
    <t>COL_AB_-01_004</t>
  </si>
  <si>
    <t>COL_AB_-01_005</t>
  </si>
  <si>
    <t>COL_AB_-01_006</t>
  </si>
  <si>
    <t>COL_AB_-01_007</t>
  </si>
  <si>
    <t>COL_AB_-01_008</t>
  </si>
  <si>
    <t>COL_AB_-01_009</t>
  </si>
  <si>
    <t>COL_AB_-01_010</t>
  </si>
  <si>
    <t>COL_AB_-01_011</t>
  </si>
  <si>
    <t>COL_AB_-01_012</t>
  </si>
  <si>
    <t>COL_AB_-01_013</t>
  </si>
  <si>
    <t>COL_AB_-01_014</t>
  </si>
  <si>
    <t>COL_AB_-01_015</t>
  </si>
  <si>
    <t>COL_AB_-01_016</t>
  </si>
  <si>
    <t>COL_AB_-01_017</t>
  </si>
  <si>
    <t>COL_AB_-01_018</t>
  </si>
  <si>
    <t>COL_AB_-01_019</t>
  </si>
  <si>
    <t>COL_AB_-01_020</t>
  </si>
  <si>
    <t>COL_AB_-01_021</t>
  </si>
  <si>
    <t>COL_AB_-01_022</t>
  </si>
  <si>
    <t>COL_AB_-01_023</t>
  </si>
  <si>
    <t>COL_AB_-01_024</t>
  </si>
  <si>
    <t>COL_AB_-01_025</t>
  </si>
  <si>
    <t>COL_AB_-01_026</t>
  </si>
  <si>
    <t>COL_AB_-01_027</t>
  </si>
  <si>
    <t>COL_AB_-01_028</t>
  </si>
  <si>
    <t>COL_AB_-01_029</t>
  </si>
  <si>
    <t>COL_AB_-01_030</t>
  </si>
  <si>
    <t>COL_AB_-01_031</t>
  </si>
  <si>
    <t>COL_AB_-01_032</t>
  </si>
  <si>
    <t>COL_AB_-01_033</t>
  </si>
  <si>
    <t>COL_AB_-01_034</t>
  </si>
  <si>
    <t>COL_AB_-01_035</t>
  </si>
  <si>
    <t>COL_AB_-01_036</t>
  </si>
  <si>
    <t>COL_AB_-01_037</t>
  </si>
  <si>
    <t>COL_AB_-01_038</t>
  </si>
  <si>
    <t>COL_AB_-01_039</t>
  </si>
  <si>
    <t>COL_AB_-01_040</t>
  </si>
  <si>
    <t>COL_AB_-01_041</t>
  </si>
  <si>
    <t>COL_AB_-01_042</t>
  </si>
  <si>
    <t>COL_AB_-01_043</t>
  </si>
  <si>
    <t>COL_AB_-01_044</t>
  </si>
  <si>
    <t>COL_AB_-01_045</t>
  </si>
  <si>
    <t>COL_AB_-01_046</t>
  </si>
  <si>
    <t>COL_AB_-01_047</t>
  </si>
  <si>
    <t>COL_AB_-01_048</t>
  </si>
  <si>
    <t>PER_AB_-01_001</t>
  </si>
  <si>
    <t>PER_AB_-01_002</t>
  </si>
  <si>
    <t>PER_AB_-01_003</t>
  </si>
  <si>
    <t>PER_AB_-01_004</t>
  </si>
  <si>
    <t>PER_AB_-01_005</t>
  </si>
  <si>
    <t>PER_AB_-01_006</t>
  </si>
  <si>
    <t>PER_AB_-01_007</t>
  </si>
  <si>
    <t>PER_AB_-01_008</t>
  </si>
  <si>
    <t>PER_AB_-01_009</t>
  </si>
  <si>
    <t>PER_AB_-01_010</t>
  </si>
  <si>
    <t>PER_AB_-01_011</t>
  </si>
  <si>
    <t>PER_AB_-01_012</t>
  </si>
  <si>
    <t>PER_AB_-01_013</t>
  </si>
  <si>
    <t>PER_AB_-01_014</t>
  </si>
  <si>
    <t>PER_AB_-01_015</t>
  </si>
  <si>
    <t>PER_AB_-01_016</t>
  </si>
  <si>
    <t>PER_AB_-01_017</t>
  </si>
  <si>
    <t>PER_AB_-01_018</t>
  </si>
  <si>
    <t>FLO_AB_00_001</t>
  </si>
  <si>
    <t>FLO_AB_00_002</t>
  </si>
  <si>
    <t>FLO_AB_00_003</t>
  </si>
  <si>
    <t>FLO_AB_00_004</t>
  </si>
  <si>
    <t>FLO_AB_00_005</t>
  </si>
  <si>
    <t>FLO_AB_00_006</t>
  </si>
  <si>
    <t>BEA_AB_00_001</t>
  </si>
  <si>
    <t>BEA_AB_00_002</t>
  </si>
  <si>
    <t>BEA_AB_00_003</t>
  </si>
  <si>
    <t>BEA_AB_00_004</t>
  </si>
  <si>
    <t>BEA_AB_00_005</t>
  </si>
  <si>
    <t>BEA_AB_00_006</t>
  </si>
  <si>
    <t>BEA_AB_00_007</t>
  </si>
  <si>
    <t>BEA_AB_00_008</t>
  </si>
  <si>
    <t>BEA_AB_00_009</t>
  </si>
  <si>
    <t>BEA_AB_00_010</t>
  </si>
  <si>
    <t>BEA_AB_00_011</t>
  </si>
  <si>
    <t>BEA_AB_00_012</t>
  </si>
  <si>
    <t>BEA_AB_00_013</t>
  </si>
  <si>
    <t>BEA_AB_00_014</t>
  </si>
  <si>
    <t>BEA_AB_00_015</t>
  </si>
  <si>
    <t>BEA_AB_00_016</t>
  </si>
  <si>
    <t>BEA_AB_00_017</t>
  </si>
  <si>
    <t>BEA_AB_00_018</t>
  </si>
  <si>
    <t>BEA_AB_00_019</t>
  </si>
  <si>
    <t>BEA_AB_00_020</t>
  </si>
  <si>
    <t>BEA_AB_00_021</t>
  </si>
  <si>
    <t>BEA_AB_00_022</t>
  </si>
  <si>
    <t>BEA_AB_00_023</t>
  </si>
  <si>
    <t>BEA_AB_00_024</t>
  </si>
  <si>
    <t>BEA_AB_00_025</t>
  </si>
  <si>
    <t>BEA_AB_00_026</t>
  </si>
  <si>
    <t>BEA_AB_00_027</t>
  </si>
  <si>
    <t>BEA_AB_00_028</t>
  </si>
  <si>
    <t>BEA_AB_00_029</t>
  </si>
  <si>
    <t>BEA_AB_00_030</t>
  </si>
  <si>
    <t>BEA_AB_00_031</t>
  </si>
  <si>
    <t>BEA_AB_00_032</t>
  </si>
  <si>
    <t>BEA_AB_00_033</t>
  </si>
  <si>
    <t>BEA_AB_00_034</t>
  </si>
  <si>
    <t>BEA_AB_00_035</t>
  </si>
  <si>
    <t>BEA_AB_00_036</t>
  </si>
  <si>
    <t>BEA_AB_00_037</t>
  </si>
  <si>
    <t>BEA_AB_00_038</t>
  </si>
  <si>
    <t>BEA_AB_00_039</t>
  </si>
  <si>
    <t>BEA_AB_00_040</t>
  </si>
  <si>
    <t>BEA_AB_00_041</t>
  </si>
  <si>
    <t>BEA_AB_00_042</t>
  </si>
  <si>
    <t>BEA_AB_00_043</t>
  </si>
  <si>
    <t>BEA_AB_00_044</t>
  </si>
  <si>
    <t>BEA_AB_00_045</t>
  </si>
  <si>
    <t>BEA_AB_00_046</t>
  </si>
  <si>
    <t>BEA_AB_00_047</t>
  </si>
  <si>
    <t>BEA_AB_00_048</t>
  </si>
  <si>
    <t>BEA_AB_00_049</t>
  </si>
  <si>
    <t>BEA_AB_00_050</t>
  </si>
  <si>
    <t>BEA_AB_00_051</t>
  </si>
  <si>
    <t>BEA_AB_00_052</t>
  </si>
  <si>
    <t>BEA_AB_00_053</t>
  </si>
  <si>
    <t>BEA_AB_00_054</t>
  </si>
  <si>
    <t>BEA_AB_00_055</t>
  </si>
  <si>
    <t>BEA_AB_00_056</t>
  </si>
  <si>
    <t>BEA_AB_00_057</t>
  </si>
  <si>
    <t>BEA_AB_00_058</t>
  </si>
  <si>
    <t>BEA_AB_00_059</t>
  </si>
  <si>
    <t>BEA_AB_00_060</t>
  </si>
  <si>
    <t>BEA_AB_00_061</t>
  </si>
  <si>
    <t>BEA_AB_00_062</t>
  </si>
  <si>
    <t>BEA_AB_00_063</t>
  </si>
  <si>
    <t>BEA_AB_00_064</t>
  </si>
  <si>
    <t>BEA_AB_00_065</t>
  </si>
  <si>
    <t>BEA_AB_00_066</t>
  </si>
  <si>
    <t>BEA_AB_00_067</t>
  </si>
  <si>
    <t>BEA_AB_00_068</t>
  </si>
  <si>
    <t>BEA_AB_00_069</t>
  </si>
  <si>
    <t>BEA_AB_00_070</t>
  </si>
  <si>
    <t>BEA_AB_00_071</t>
  </si>
  <si>
    <t>BEA_AB_00_072</t>
  </si>
  <si>
    <t>BEA_AB_00_073</t>
  </si>
  <si>
    <t>BEA_AB_00_074</t>
  </si>
  <si>
    <t>BEA_AB_00_075</t>
  </si>
  <si>
    <t>BEA_AB_00_076</t>
  </si>
  <si>
    <t>BEA_AB_00_077</t>
  </si>
  <si>
    <t>BEA_AB_00_078</t>
  </si>
  <si>
    <t>BEA_AB_00_079</t>
  </si>
  <si>
    <t>BEA_AB_00_080</t>
  </si>
  <si>
    <t>BEA_AB_00_081</t>
  </si>
  <si>
    <t>BEA_AB_00_082</t>
  </si>
  <si>
    <t>BEA_AB_00_083</t>
  </si>
  <si>
    <t>BEA_AB_00_084</t>
  </si>
  <si>
    <t>BEA_AB_00_085</t>
  </si>
  <si>
    <t>BEA_AB_00_086</t>
  </si>
  <si>
    <t>BEA_AB_00_087</t>
  </si>
  <si>
    <t>BEA_AB_00_088</t>
  </si>
  <si>
    <t>BEA_AB_00_089</t>
  </si>
  <si>
    <t>BEA_AB_00_090</t>
  </si>
  <si>
    <t>BEA_AB_00_091</t>
  </si>
  <si>
    <t>BEA_AB_00_092</t>
  </si>
  <si>
    <t>BEA_AB_00_093</t>
  </si>
  <si>
    <t>BEA_AB_00_094</t>
  </si>
  <si>
    <t>BEA_AB_00_095</t>
  </si>
  <si>
    <t>BEA_AB_00_096</t>
  </si>
  <si>
    <t>BEA_AB_00_097</t>
  </si>
  <si>
    <t>BEA_AB_00_098</t>
  </si>
  <si>
    <t>BEA_AB_00_099</t>
  </si>
  <si>
    <t>BEA_AB_00_100</t>
  </si>
  <si>
    <t>BEA_AB_00_101</t>
  </si>
  <si>
    <t>BEA_AB_00_102</t>
  </si>
  <si>
    <t>BEA_AB_00_103</t>
  </si>
  <si>
    <t>BEA_AB_00_104</t>
  </si>
  <si>
    <t>BEA_AB_00_105</t>
  </si>
  <si>
    <t>BEA_AB_00_106</t>
  </si>
  <si>
    <t>BEA_AB_00_107</t>
  </si>
  <si>
    <t>BEA_AB_00_108</t>
  </si>
  <si>
    <t>BEA_AB_00_109</t>
  </si>
  <si>
    <t>BEA_AB_00_110</t>
  </si>
  <si>
    <t>BEA_AB_00_111</t>
  </si>
  <si>
    <t>BEA_AB_00_112</t>
  </si>
  <si>
    <t>BEA_AB_00_113</t>
  </si>
  <si>
    <t>BEA_AB_00_114</t>
  </si>
  <si>
    <t>BEA_AB_00_115</t>
  </si>
  <si>
    <t>BEA_AB_00_116</t>
  </si>
  <si>
    <t>BEA_AB_00_117</t>
  </si>
  <si>
    <t>BEA_AB_00_118</t>
  </si>
  <si>
    <t>BEA_AB_00_119</t>
  </si>
  <si>
    <t>BEA_AB_00_120</t>
  </si>
  <si>
    <t>BEA_AB_00_121</t>
  </si>
  <si>
    <t>BEA_AB_00_122</t>
  </si>
  <si>
    <t>BEA_AB_00_123</t>
  </si>
  <si>
    <t>BEA_AB_00_124</t>
  </si>
  <si>
    <t>BEA_AB_00_125</t>
  </si>
  <si>
    <t>BEA_AB_00_126</t>
  </si>
  <si>
    <t>BEA_AB_00_127</t>
  </si>
  <si>
    <t>BEA_AB_00_128</t>
  </si>
  <si>
    <t>BEA_AB_00_129</t>
  </si>
  <si>
    <t>BEA_AB_00_130</t>
  </si>
  <si>
    <t>BEA_AB_00_131</t>
  </si>
  <si>
    <t>BEA_AB_00_132</t>
  </si>
  <si>
    <t>BEA_AB_00_133</t>
  </si>
  <si>
    <t>BEA_AB_00_134</t>
  </si>
  <si>
    <t>BEA_AB_00_135</t>
  </si>
  <si>
    <t>BEA_AB_00_136</t>
  </si>
  <si>
    <t>BEA_AB_00_137</t>
  </si>
  <si>
    <t>BEA_AB_00_138</t>
  </si>
  <si>
    <t>BEA_AB_00_139</t>
  </si>
  <si>
    <t>BEA_AB_00_140</t>
  </si>
  <si>
    <t>BEA_AB_00_141</t>
  </si>
  <si>
    <t>BEA_AB_00_142</t>
  </si>
  <si>
    <t>BEA_AB_00_143</t>
  </si>
  <si>
    <t>BEA_AB_00_144</t>
  </si>
  <si>
    <t>BEA_AB_00_145</t>
  </si>
  <si>
    <t>BEA_AB_00_146</t>
  </si>
  <si>
    <t>BEA_AB_00_147</t>
  </si>
  <si>
    <t>BEA_AB_00_148</t>
  </si>
  <si>
    <t>BEA_AB_00_149</t>
  </si>
  <si>
    <t>BEA_AB_00_150</t>
  </si>
  <si>
    <t>BEA_AB_00_151</t>
  </si>
  <si>
    <t>BEA_AB_00_152</t>
  </si>
  <si>
    <t>BEA_AB_00_153</t>
  </si>
  <si>
    <t>BEA_AB_00_154</t>
  </si>
  <si>
    <t>BEA_AB_00_155</t>
  </si>
  <si>
    <t>BEA_AB_00_156</t>
  </si>
  <si>
    <t>BEA_AB_00_157</t>
  </si>
  <si>
    <t>BEA_AB_00_158</t>
  </si>
  <si>
    <t>BEA_AB_00_159</t>
  </si>
  <si>
    <t>BEA_AB_00_160</t>
  </si>
  <si>
    <t>BEA_AB_00_161</t>
  </si>
  <si>
    <t>BEA_AB_00_162</t>
  </si>
  <si>
    <t>BEA_AB_00_163</t>
  </si>
  <si>
    <t>BEA_AB_00_164</t>
  </si>
  <si>
    <t>BEA_AB_00_165</t>
  </si>
  <si>
    <t>BEA_AB_00_166</t>
  </si>
  <si>
    <t>BEA_AB_00_167</t>
  </si>
  <si>
    <t>BEA_AB_00_168</t>
  </si>
  <si>
    <t>BEA_AB_00_169</t>
  </si>
  <si>
    <t>BEA_AB_00_170</t>
  </si>
  <si>
    <t>BEA_AB_00_171</t>
  </si>
  <si>
    <t>BEA_AB_00_172</t>
  </si>
  <si>
    <t>BEA_AB_00_173</t>
  </si>
  <si>
    <t>BEA_AB_00_174</t>
  </si>
  <si>
    <t>BEA_AB_00_175</t>
  </si>
  <si>
    <t>BEA_AB_00_176</t>
  </si>
  <si>
    <t>BEA_AB_00_177</t>
  </si>
  <si>
    <t>BEA_AB_00_178</t>
  </si>
  <si>
    <t>COL_AB_00_001</t>
  </si>
  <si>
    <t>COL_AB_00_002</t>
  </si>
  <si>
    <t>COL_AB_00_003</t>
  </si>
  <si>
    <t>COL_AB_00_004</t>
  </si>
  <si>
    <t>COL_AB_00_005</t>
  </si>
  <si>
    <t>COL_AB_00_006</t>
  </si>
  <si>
    <t>COL_AB_00_007</t>
  </si>
  <si>
    <t>COL_AB_00_008</t>
  </si>
  <si>
    <t>COL_AB_00_009</t>
  </si>
  <si>
    <t>COL_AB_00_010</t>
  </si>
  <si>
    <t>COL_AB_00_011</t>
  </si>
  <si>
    <t>COL_AB_00_012</t>
  </si>
  <si>
    <t>COL_AB_00_013</t>
  </si>
  <si>
    <t>COL_AB_00_014</t>
  </si>
  <si>
    <t>COL_AB_00_015</t>
  </si>
  <si>
    <t>COL_AB_00_016</t>
  </si>
  <si>
    <t>COL_AB_00_017</t>
  </si>
  <si>
    <t>COL_AB_00_018</t>
  </si>
  <si>
    <t>COL_AB_00_019</t>
  </si>
  <si>
    <t>COL_AB_00_020</t>
  </si>
  <si>
    <t>COL_AB_00_021</t>
  </si>
  <si>
    <t>COL_AB_00_022</t>
  </si>
  <si>
    <t>COL_AB_00_023</t>
  </si>
  <si>
    <t>COL_AB_00_024</t>
  </si>
  <si>
    <t>COL_AB_00_025</t>
  </si>
  <si>
    <t>COL_AB_00_026</t>
  </si>
  <si>
    <t>COL_AB_00_027</t>
  </si>
  <si>
    <t>COL_AB_00_028</t>
  </si>
  <si>
    <t>COL_AB_00_029</t>
  </si>
  <si>
    <t>COL_AB_00_030</t>
  </si>
  <si>
    <t>COL_AB_00_031</t>
  </si>
  <si>
    <t>COL_AB_00_032</t>
  </si>
  <si>
    <t>COL_AB_00_033</t>
  </si>
  <si>
    <t>COL_AB_00_034</t>
  </si>
  <si>
    <t>COL_AB_00_035</t>
  </si>
  <si>
    <t>COL_AB_00_036</t>
  </si>
  <si>
    <t>COL_AB_00_037</t>
  </si>
  <si>
    <t>COL_AB_00_038</t>
  </si>
  <si>
    <t>COL_AB_00_039</t>
  </si>
  <si>
    <t>COL_AB_00_040</t>
  </si>
  <si>
    <t>COL_AB_00_041</t>
  </si>
  <si>
    <t>COL_AB_00_042</t>
  </si>
  <si>
    <t>COL_AB_00_043</t>
  </si>
  <si>
    <t>COL_AB_00_044</t>
  </si>
  <si>
    <t>PAR_AB_00_001</t>
  </si>
  <si>
    <t>PAR_AB_00_002</t>
  </si>
  <si>
    <t>PAR_AB_00_003</t>
  </si>
  <si>
    <t>PAR_AB_00_004</t>
  </si>
  <si>
    <t>PAR_AB_00_005</t>
  </si>
  <si>
    <t>PAR_AB_00_006</t>
  </si>
  <si>
    <t>PAR_AB_00_007</t>
  </si>
  <si>
    <t>PAR_AB_00_008</t>
  </si>
  <si>
    <t>PAR_AB_00_009</t>
  </si>
  <si>
    <t>PAR_AB_00_010</t>
  </si>
  <si>
    <t>PAR_AB_00_011</t>
  </si>
  <si>
    <t>PER_AB_00_001</t>
  </si>
  <si>
    <t>PER_AB_00_002</t>
  </si>
  <si>
    <t>PER_AB_00_003</t>
  </si>
  <si>
    <t>PER_AB_00_004</t>
  </si>
  <si>
    <t>PER_AB_00_005</t>
  </si>
  <si>
    <t>PER_AB_00_006</t>
  </si>
  <si>
    <t>PER_AB_00_007</t>
  </si>
  <si>
    <t>PER_AB_00_008</t>
  </si>
  <si>
    <t>PER_AB_00_009</t>
  </si>
  <si>
    <t>PER_AB_00_010</t>
  </si>
  <si>
    <t>PER_AB_00_011</t>
  </si>
  <si>
    <t>PER_AB_00_012</t>
  </si>
  <si>
    <t>PER_AB_00_013</t>
  </si>
  <si>
    <t>PER_AB_00_014</t>
  </si>
  <si>
    <t>PER_AB_00_015</t>
  </si>
  <si>
    <t>PER_AB_00_016</t>
  </si>
  <si>
    <t>PER_AB_00_017</t>
  </si>
  <si>
    <t>PER_AB_00_018</t>
  </si>
  <si>
    <t>PER_AB_00_019</t>
  </si>
  <si>
    <t>PER_AB_00_020</t>
  </si>
  <si>
    <t>PER_AB_00_021</t>
  </si>
  <si>
    <t>PER_AB_00_022</t>
  </si>
  <si>
    <t>FLO_AB_01_001</t>
  </si>
  <si>
    <t>FLO_AB_01_002</t>
  </si>
  <si>
    <t>FLO_AB_01_003</t>
  </si>
  <si>
    <t>FLO_AB_01_004</t>
  </si>
  <si>
    <t>FLO_AB_01_005</t>
  </si>
  <si>
    <t>FLO_AB_01_006</t>
  </si>
  <si>
    <t>FLO_AB_01_007</t>
  </si>
  <si>
    <t>FLO_AB_01_008</t>
  </si>
  <si>
    <t>FLO_AB_01_009</t>
  </si>
  <si>
    <t>BEA_AB_01_001</t>
  </si>
  <si>
    <t>BEA_AB_01_002</t>
  </si>
  <si>
    <t>BEA_AB_01_003</t>
  </si>
  <si>
    <t>BEA_AB_01_004</t>
  </si>
  <si>
    <t>BEA_AB_01_005</t>
  </si>
  <si>
    <t>BEA_AB_01_006</t>
  </si>
  <si>
    <t>BEA_AB_01_007</t>
  </si>
  <si>
    <t>BEA_AB_01_008</t>
  </si>
  <si>
    <t>BEA_AB_01_009</t>
  </si>
  <si>
    <t>BEA_AB_01_010</t>
  </si>
  <si>
    <t>BEA_AB_01_011</t>
  </si>
  <si>
    <t>BEA_AB_01_012</t>
  </si>
  <si>
    <t>BEA_AB_01_013</t>
  </si>
  <si>
    <t>BEA_AB_01_014</t>
  </si>
  <si>
    <t>BEA_AB_01_015</t>
  </si>
  <si>
    <t>BEA_AB_01_016</t>
  </si>
  <si>
    <t>BEA_AB_01_017</t>
  </si>
  <si>
    <t>BEA_AB_01_018</t>
  </si>
  <si>
    <t>BEA_AB_01_019</t>
  </si>
  <si>
    <t>BEA_AB_01_020</t>
  </si>
  <si>
    <t>BEA_AB_01_021</t>
  </si>
  <si>
    <t>BEA_AB_01_022</t>
  </si>
  <si>
    <t>BEA_AB_01_023</t>
  </si>
  <si>
    <t>BEA_AB_01_024</t>
  </si>
  <si>
    <t>BEA_AB_01_025</t>
  </si>
  <si>
    <t>BEA_AB_01_026</t>
  </si>
  <si>
    <t>BEA_AB_01_027</t>
  </si>
  <si>
    <t>BEA_AB_01_028</t>
  </si>
  <si>
    <t>BEA_AB_01_029</t>
  </si>
  <si>
    <t>BEA_AB_01_030</t>
  </si>
  <si>
    <t>BEA_AB_01_031</t>
  </si>
  <si>
    <t>BEA_AB_01_032</t>
  </si>
  <si>
    <t>BEA_AB_01_033</t>
  </si>
  <si>
    <t>BEA_AB_01_034</t>
  </si>
  <si>
    <t>BEA_AB_01_035</t>
  </si>
  <si>
    <t>BEA_AB_01_036</t>
  </si>
  <si>
    <t>BEA_AB_01_037</t>
  </si>
  <si>
    <t>BEA_AB_01_038</t>
  </si>
  <si>
    <t>BEA_AB_01_039</t>
  </si>
  <si>
    <t>BEA_AB_01_040</t>
  </si>
  <si>
    <t>BEA_AB_01_041</t>
  </si>
  <si>
    <t>BEA_AB_01_042</t>
  </si>
  <si>
    <t>BEA_AB_01_043</t>
  </si>
  <si>
    <t>BEA_AB_01_044</t>
  </si>
  <si>
    <t>BEA_AB_01_045</t>
  </si>
  <si>
    <t>BEA_AB_01_046</t>
  </si>
  <si>
    <t>BEA_AB_01_047</t>
  </si>
  <si>
    <t>BEA_AB_01_048</t>
  </si>
  <si>
    <t>BEA_AB_01_049</t>
  </si>
  <si>
    <t>BEA_AB_01_050</t>
  </si>
  <si>
    <t>BEA_AB_01_051</t>
  </si>
  <si>
    <t>BEA_AB_01_052</t>
  </si>
  <si>
    <t>BEA_AB_01_053</t>
  </si>
  <si>
    <t>BEA_AB_01_054</t>
  </si>
  <si>
    <t>BEA_AB_01_055</t>
  </si>
  <si>
    <t>BEA_AB_01_056</t>
  </si>
  <si>
    <t>BEA_AB_01_057</t>
  </si>
  <si>
    <t>BEA_AB_01_058</t>
  </si>
  <si>
    <t>COL_AB_01_001</t>
  </si>
  <si>
    <t>COL_AB_01_002</t>
  </si>
  <si>
    <t>COL_AB_01_003</t>
  </si>
  <si>
    <t>COL_AB_01_004</t>
  </si>
  <si>
    <t>COL_AB_01_005</t>
  </si>
  <si>
    <t>COL_AB_01_006</t>
  </si>
  <si>
    <t>COL_AB_01_007</t>
  </si>
  <si>
    <t>COL_AB_01_008</t>
  </si>
  <si>
    <t>COL_AB_01_009</t>
  </si>
  <si>
    <t>COL_AB_01_010</t>
  </si>
  <si>
    <t>COL_AB_01_011</t>
  </si>
  <si>
    <t>COL_AB_01_012</t>
  </si>
  <si>
    <t>COL_AB_01_013</t>
  </si>
  <si>
    <t>COL_AB_01_014</t>
  </si>
  <si>
    <t>COL_AB_01_015</t>
  </si>
  <si>
    <t>COL_AB_01_016</t>
  </si>
  <si>
    <t>COL_AB_01_017</t>
  </si>
  <si>
    <t>PER_AB_01_001</t>
  </si>
  <si>
    <t>PER_AB_01_002</t>
  </si>
  <si>
    <t>PER_AB_01_003</t>
  </si>
  <si>
    <t>PER_AB_01_004</t>
  </si>
  <si>
    <t>PER_AB_01_005</t>
  </si>
  <si>
    <t>PER_AB_01_006</t>
  </si>
  <si>
    <t>PER_AB_01_007</t>
  </si>
  <si>
    <t>PER_AB_01_008</t>
  </si>
  <si>
    <t>PER_AB_01_009</t>
  </si>
  <si>
    <t>PER_AB_01_010</t>
  </si>
  <si>
    <t>PER_AB_01_011</t>
  </si>
  <si>
    <t>PER_AB_01_012</t>
  </si>
  <si>
    <t>PER_AB_01_013</t>
  </si>
  <si>
    <t>PER_AB_01_014</t>
  </si>
  <si>
    <t>PER_AB_01_015</t>
  </si>
  <si>
    <t>PER_AB_01_016</t>
  </si>
  <si>
    <t>PER_AB_01_017</t>
  </si>
  <si>
    <t>PER_AB_01_018</t>
  </si>
  <si>
    <t>PER_AB_01_019</t>
  </si>
  <si>
    <t>PER_AB_01_020</t>
  </si>
  <si>
    <t>PER_AB_01_021</t>
  </si>
  <si>
    <t>FLO_AC_-05_001</t>
  </si>
  <si>
    <t>FLO_AC_-05_002</t>
  </si>
  <si>
    <t>LNC_AC_-05_001</t>
  </si>
  <si>
    <t>LNC_AC_-05_002</t>
  </si>
  <si>
    <t>BEA_AC_-05_001</t>
  </si>
  <si>
    <t>BEA_AC_-05_002</t>
  </si>
  <si>
    <t>BEA_AC_-05_003</t>
  </si>
  <si>
    <t>BEA_AC_-05_004</t>
  </si>
  <si>
    <t>BEA_AC_-05_005</t>
  </si>
  <si>
    <t>BEA_AC_-05_006</t>
  </si>
  <si>
    <t>BEA_AC_-05_007</t>
  </si>
  <si>
    <t>BEA_AC_-05_008</t>
  </si>
  <si>
    <t>BEA_AC_-05_009</t>
  </si>
  <si>
    <t>BEA_AC_-05_010</t>
  </si>
  <si>
    <t>BEA_AC_-05_011</t>
  </si>
  <si>
    <t>BEA_AC_-05_012</t>
  </si>
  <si>
    <t>BEA_AC_-05_013</t>
  </si>
  <si>
    <t>BEA_AC_-05_014</t>
  </si>
  <si>
    <t>BEA_AC_-05_015</t>
  </si>
  <si>
    <t>BEA_AC_-05_016</t>
  </si>
  <si>
    <t>BEA_AC_-05_017</t>
  </si>
  <si>
    <t>BEA_AC_-05_018</t>
  </si>
  <si>
    <t>BEA_AC_-05_019</t>
  </si>
  <si>
    <t>BEA_AC_-05_020</t>
  </si>
  <si>
    <t>BEA_AC_-05_021</t>
  </si>
  <si>
    <t>BEA_AC_-05_022</t>
  </si>
  <si>
    <t>BEA_AC_-05_023</t>
  </si>
  <si>
    <t>BEA_AC_-05_024</t>
  </si>
  <si>
    <t>BEA_AC_-05_025</t>
  </si>
  <si>
    <t>BEA_AC_-05_026</t>
  </si>
  <si>
    <t>BEA_AC_-05_027</t>
  </si>
  <si>
    <t>BEA_AC_-05_028</t>
  </si>
  <si>
    <t>BEA_AC_-05_029</t>
  </si>
  <si>
    <t>BEA_AC_-05_030</t>
  </si>
  <si>
    <t>BEA_AC_-05_031</t>
  </si>
  <si>
    <t>BEA_AC_-05_032</t>
  </si>
  <si>
    <t>BEA_AC_-05_033</t>
  </si>
  <si>
    <t>BEA_AC_-05_034</t>
  </si>
  <si>
    <t>BEA_AC_-05_035</t>
  </si>
  <si>
    <t>BEA_AC_-05_036</t>
  </si>
  <si>
    <t>BEA_AC_-05_037</t>
  </si>
  <si>
    <t>BEA_AC_-05_038</t>
  </si>
  <si>
    <t>BEA_AC_-05_039</t>
  </si>
  <si>
    <t>BEA_AC_-05_040</t>
  </si>
  <si>
    <t>BEA_AC_-05_041</t>
  </si>
  <si>
    <t>BEA_AC_-05_042</t>
  </si>
  <si>
    <t>BEA_AC_-05_043</t>
  </si>
  <si>
    <t>BEA_AC_-05_044</t>
  </si>
  <si>
    <t>BEA_AC_-05_045</t>
  </si>
  <si>
    <t>BEA_AC_-05_046</t>
  </si>
  <si>
    <t>BEA_AC_-05_047</t>
  </si>
  <si>
    <t>BEA_AC_-05_048</t>
  </si>
  <si>
    <t>BEA_AC_-05_049</t>
  </si>
  <si>
    <t>BEA_AC_-05_050</t>
  </si>
  <si>
    <t>BEA_AC_-05_051</t>
  </si>
  <si>
    <t>BEA_AC_-05_052</t>
  </si>
  <si>
    <t>BEA_AC_-05_053</t>
  </si>
  <si>
    <t>BEA_AC_-05_054</t>
  </si>
  <si>
    <t>BEA_AC_-05_055</t>
  </si>
  <si>
    <t>BEA_AC_-05_056</t>
  </si>
  <si>
    <t>BEA_AC_-05_057</t>
  </si>
  <si>
    <t>BEA_AC_-05_058</t>
  </si>
  <si>
    <t>BEA_AC_-05_059</t>
  </si>
  <si>
    <t>BEA_AC_-05_060</t>
  </si>
  <si>
    <t>BEA_AC_-05_061</t>
  </si>
  <si>
    <t>BEA_AC_-05_062</t>
  </si>
  <si>
    <t>BEA_AC_-05_063</t>
  </si>
  <si>
    <t>BEA_AC_-05_064</t>
  </si>
  <si>
    <t>BEA_AC_-05_065</t>
  </si>
  <si>
    <t>BEA_AC_-05_066</t>
  </si>
  <si>
    <t>BEA_AC_-05_067</t>
  </si>
  <si>
    <t>BEA_AC_-05_068</t>
  </si>
  <si>
    <t>BEA_AC_-05_069</t>
  </si>
  <si>
    <t>BEA_AC_-05_070</t>
  </si>
  <si>
    <t>BEA_AC_-05_071</t>
  </si>
  <si>
    <t>BEA_AC_-05_072</t>
  </si>
  <si>
    <t>BEA_AC_-05_073</t>
  </si>
  <si>
    <t>BEA_AC_-05_074</t>
  </si>
  <si>
    <t>BEA_AC_-05_075</t>
  </si>
  <si>
    <t>BEA_AC_-05_076</t>
  </si>
  <si>
    <t>BEA_AC_-05_077</t>
  </si>
  <si>
    <t>BEA_AC_-05_078</t>
  </si>
  <si>
    <t>BEA_AC_-05_079</t>
  </si>
  <si>
    <t>BEA_AC_-05_080</t>
  </si>
  <si>
    <t>BEA_AC_-05_081</t>
  </si>
  <si>
    <t>BEA_AC_-05_082</t>
  </si>
  <si>
    <t>BEA_AC_-05_083</t>
  </si>
  <si>
    <t>BEA_AC_-05_084</t>
  </si>
  <si>
    <t>BEA_AC_-05_085</t>
  </si>
  <si>
    <t>BEA_AC_-05_086</t>
  </si>
  <si>
    <t>BEA_AC_-05_087</t>
  </si>
  <si>
    <t>BEA_AC_-05_088</t>
  </si>
  <si>
    <t>BEA_AC_-05_089</t>
  </si>
  <si>
    <t>BEA_AC_-05_090</t>
  </si>
  <si>
    <t>BEA_AC_-05_091</t>
  </si>
  <si>
    <t>BEA_AC_-05_092</t>
  </si>
  <si>
    <t>BEA_AC_-05_093</t>
  </si>
  <si>
    <t>BEA_AC_-05_094</t>
  </si>
  <si>
    <t>BEA_AC_-05_095</t>
  </si>
  <si>
    <t>BEA_AC_-05_096</t>
  </si>
  <si>
    <t>BEA_AC_-05_097</t>
  </si>
  <si>
    <t>BEA_AC_-05_098</t>
  </si>
  <si>
    <t>BEA_AC_-05_099</t>
  </si>
  <si>
    <t>BEA_AC_-05_100</t>
  </si>
  <si>
    <t>BEA_AC_-05_101</t>
  </si>
  <si>
    <t>BEA_AC_-05_102</t>
  </si>
  <si>
    <t>BEA_AC_-05_103</t>
  </si>
  <si>
    <t>BEA_AC_-05_104</t>
  </si>
  <si>
    <t>BEA_AC_-05_105</t>
  </si>
  <si>
    <t>BEA_AC_-05_106</t>
  </si>
  <si>
    <t>BEA_AC_-05_107</t>
  </si>
  <si>
    <t>BEA_AC_-05_108</t>
  </si>
  <si>
    <t>BEA_AC_-05_109</t>
  </si>
  <si>
    <t>BEA_AC_-05_110</t>
  </si>
  <si>
    <t>BEA_AC_-05_111</t>
  </si>
  <si>
    <t>BEA_AC_-05_112</t>
  </si>
  <si>
    <t>BEA_AC_-05_113</t>
  </si>
  <si>
    <t>BEA_AC_-05_114</t>
  </si>
  <si>
    <t>BEA_AC_-05_115</t>
  </si>
  <si>
    <t>BEA_AC_-05_116</t>
  </si>
  <si>
    <t>BEA_AC_-05_117</t>
  </si>
  <si>
    <t>BEA_AC_-05_118</t>
  </si>
  <si>
    <t>BEA_AC_-05_119</t>
  </si>
  <si>
    <t>BEA_AC_-05_120</t>
  </si>
  <si>
    <t>BEA_AC_-05_121</t>
  </si>
  <si>
    <t>BEA_AC_-05_122</t>
  </si>
  <si>
    <t>BEA_AC_-05_123</t>
  </si>
  <si>
    <t>BEA_AC_-05_124</t>
  </si>
  <si>
    <t>BEA_AC_-05_125</t>
  </si>
  <si>
    <t>BEA_AC_-05_126</t>
  </si>
  <si>
    <t>BEA_AC_-05_127</t>
  </si>
  <si>
    <t>BEA_AC_-05_128</t>
  </si>
  <si>
    <t>BEA_AC_-05_129</t>
  </si>
  <si>
    <t>BEA_AC_-05_130</t>
  </si>
  <si>
    <t>BEA_AC_-05_131</t>
  </si>
  <si>
    <t>BEA_AC_-05_132</t>
  </si>
  <si>
    <t>BEA_AC_-05_133</t>
  </si>
  <si>
    <t>BEA_AC_-05_134</t>
  </si>
  <si>
    <t>BEA_AC_-05_135</t>
  </si>
  <si>
    <t>BEA_AC_-05_136</t>
  </si>
  <si>
    <t>BEA_AC_-05_137</t>
  </si>
  <si>
    <t>BEA_AC_-05_138</t>
  </si>
  <si>
    <t>BEA_AC_-05_139</t>
  </si>
  <si>
    <t>BEA_AC_-05_140</t>
  </si>
  <si>
    <t>BEA_AC_-05_141</t>
  </si>
  <si>
    <t>BEA_AC_-05_142</t>
  </si>
  <si>
    <t>BEA_AC_-05_143</t>
  </si>
  <si>
    <t>BEA_AC_-05_144</t>
  </si>
  <si>
    <t>BEA_AC_-05_145</t>
  </si>
  <si>
    <t>BEA_AC_-05_146</t>
  </si>
  <si>
    <t>BEA_AC_-05_147</t>
  </si>
  <si>
    <t>BEA_AC_-05_148</t>
  </si>
  <si>
    <t>BEA_AC_-05_149</t>
  </si>
  <si>
    <t>BEA_AC_-05_150</t>
  </si>
  <si>
    <t>BEA_AC_-05_151</t>
  </si>
  <si>
    <t>BEA_AC_-05_152</t>
  </si>
  <si>
    <t>BEA_AC_-05_153</t>
  </si>
  <si>
    <t>BEA_AC_-05_154</t>
  </si>
  <si>
    <t>BEA_AC_-05_155</t>
  </si>
  <si>
    <t>BEA_AC_-05_156</t>
  </si>
  <si>
    <t>BEA_AC_-05_157</t>
  </si>
  <si>
    <t>BEA_AC_-05_158</t>
  </si>
  <si>
    <t>BEA_AC_-05_159</t>
  </si>
  <si>
    <t>COL_AC_-05_001</t>
  </si>
  <si>
    <t>COL_AC_-05_002</t>
  </si>
  <si>
    <t>COL_AC_-05_003</t>
  </si>
  <si>
    <t>COL_AC_-05_004</t>
  </si>
  <si>
    <t>COL_AC_-05_005</t>
  </si>
  <si>
    <t>COL_AC_-05_006</t>
  </si>
  <si>
    <t>COL_AC_-05_007</t>
  </si>
  <si>
    <t>COL_AC_-05_008</t>
  </si>
  <si>
    <t>COL_AC_-05_009</t>
  </si>
  <si>
    <t>COL_AC_-05_010</t>
  </si>
  <si>
    <t>COL_AC_-05_011</t>
  </si>
  <si>
    <t>COL_AC_-05_012</t>
  </si>
  <si>
    <t>COL_AC_-05_013</t>
  </si>
  <si>
    <t>COL_AC_-05_014</t>
  </si>
  <si>
    <t>COL_AC_-05_015</t>
  </si>
  <si>
    <t>COL_AC_-05_016</t>
  </si>
  <si>
    <t>COL_AC_-05_017</t>
  </si>
  <si>
    <t>COL_AC_-05_018</t>
  </si>
  <si>
    <t>COL_AC_-05_019</t>
  </si>
  <si>
    <t>COL_AC_-05_020</t>
  </si>
  <si>
    <t>COL_AC_-05_021</t>
  </si>
  <si>
    <t>COL_AC_-05_022</t>
  </si>
  <si>
    <t>COL_AC_-05_023</t>
  </si>
  <si>
    <t>COL_AC_-05_024</t>
  </si>
  <si>
    <t>COL_AC_-05_025</t>
  </si>
  <si>
    <t>COL_AC_-05_026</t>
  </si>
  <si>
    <t>COL_AC_-05_027</t>
  </si>
  <si>
    <t>COL_AC_-05_028</t>
  </si>
  <si>
    <t>COL_AC_-05_029</t>
  </si>
  <si>
    <t>COL_AC_-05_030</t>
  </si>
  <si>
    <t>COL_AC_-05_031</t>
  </si>
  <si>
    <t>COL_AC_-05_032</t>
  </si>
  <si>
    <t>COL_AC_-05_033</t>
  </si>
  <si>
    <t>COL_AC_-05_034</t>
  </si>
  <si>
    <t>COL_AC_-05_035</t>
  </si>
  <si>
    <t>COL_AC_-05_036</t>
  </si>
  <si>
    <t>COL_AC_-05_037</t>
  </si>
  <si>
    <t>COL_AC_-05_038</t>
  </si>
  <si>
    <t>COL_AC_-05_039</t>
  </si>
  <si>
    <t>COL_AC_-05_040</t>
  </si>
  <si>
    <t>COL_AC_-05_041</t>
  </si>
  <si>
    <t>COL_AC_-05_042</t>
  </si>
  <si>
    <t>COL_AC_-05_043</t>
  </si>
  <si>
    <t>COL_AC_-05_044</t>
  </si>
  <si>
    <t>COL_AC_-05_045</t>
  </si>
  <si>
    <t>COL_AC_-05_046</t>
  </si>
  <si>
    <t>COL_AC_-05_047</t>
  </si>
  <si>
    <t>COL_AC_-05_048</t>
  </si>
  <si>
    <t>COL_AC_-05_049</t>
  </si>
  <si>
    <t>COL_AC_-05_050</t>
  </si>
  <si>
    <t>COL_AC_-05_051</t>
  </si>
  <si>
    <t>COL_AC_-05_052</t>
  </si>
  <si>
    <t>COL_AC_-05_053</t>
  </si>
  <si>
    <t>COL_AC_-05_054</t>
  </si>
  <si>
    <t>COL_AC_-05_055</t>
  </si>
  <si>
    <t>COL_AC_-05_056</t>
  </si>
  <si>
    <t>COL_AC_-05_057</t>
  </si>
  <si>
    <t>COL_AC_-05_058</t>
  </si>
  <si>
    <t>COL_AC_-05_059</t>
  </si>
  <si>
    <t>COL_AC_-05_060</t>
  </si>
  <si>
    <t>PAR_AC_-05_001</t>
  </si>
  <si>
    <t>PAR_AC_-05_002</t>
  </si>
  <si>
    <t>PER_AC_-05_001</t>
  </si>
  <si>
    <t>PER_AC_-05_002</t>
  </si>
  <si>
    <t>PER_AC_-05_003</t>
  </si>
  <si>
    <t>PER_AC_-05_004</t>
  </si>
  <si>
    <t>PER_AC_-05_005</t>
  </si>
  <si>
    <t>PER_AC_-05_006</t>
  </si>
  <si>
    <t>PER_AC_-05_007</t>
  </si>
  <si>
    <t>PER_AC_-05_008</t>
  </si>
  <si>
    <t>PER_AC_-05_009</t>
  </si>
  <si>
    <t>PER_AC_-05_010</t>
  </si>
  <si>
    <t>PER_AC_-05_011</t>
  </si>
  <si>
    <t>PER_AC_-05_012</t>
  </si>
  <si>
    <t>PER_AC_-05_013</t>
  </si>
  <si>
    <t>PER_AC_-05_014</t>
  </si>
  <si>
    <t>PER_AC_-05_015</t>
  </si>
  <si>
    <t>PER_AC_-05_016</t>
  </si>
  <si>
    <t>PER_AC_-05_017</t>
  </si>
  <si>
    <t>PER_AC_-05_018</t>
  </si>
  <si>
    <t>PER_AC_-05_019</t>
  </si>
  <si>
    <t>PER_AC_-05_020</t>
  </si>
  <si>
    <t>PER_AC_-05_021</t>
  </si>
  <si>
    <t>PER_AC_-05_022</t>
  </si>
  <si>
    <t>PER_AC_-05_023</t>
  </si>
  <si>
    <t>PER_AC_-05_024</t>
  </si>
  <si>
    <t>PER_AC_-05_025</t>
  </si>
  <si>
    <t>PER_AC_-05_026</t>
  </si>
  <si>
    <t>PER_AC_-05_027</t>
  </si>
  <si>
    <t>PER_AC_-05_028</t>
  </si>
  <si>
    <t>PER_AC_-05_029</t>
  </si>
  <si>
    <t>PER_AC_-05_030</t>
  </si>
  <si>
    <t>PER_AC_-05_031</t>
  </si>
  <si>
    <t>PER_AC_-05_032</t>
  </si>
  <si>
    <t>PER_AC_-05_033</t>
  </si>
  <si>
    <t>PER_AC_-05_034</t>
  </si>
  <si>
    <t>PER_AC_-05_035</t>
  </si>
  <si>
    <t>PER_AC_-05_036</t>
  </si>
  <si>
    <t>PER_AC_-05_037</t>
  </si>
  <si>
    <t>PER_AC_-05_038</t>
  </si>
  <si>
    <t>PER_AC_-05_039</t>
  </si>
  <si>
    <t>PER_AC_-05_040</t>
  </si>
  <si>
    <t>PER_AC_-05_041</t>
  </si>
  <si>
    <t>PER_AC_-05_042</t>
  </si>
  <si>
    <t>PER_AC_-05_043</t>
  </si>
  <si>
    <t>PER_AC_-05_044</t>
  </si>
  <si>
    <t>FND_AC_-05_001</t>
  </si>
  <si>
    <t>FND_AC_-05_002</t>
  </si>
  <si>
    <t>FND_AC_-05_003</t>
  </si>
  <si>
    <t>FND_AC_-05_004</t>
  </si>
  <si>
    <t>FND_AC_-05_005</t>
  </si>
  <si>
    <t>FND_AC_-05_006</t>
  </si>
  <si>
    <t>FND_AC_-05_007</t>
  </si>
  <si>
    <t>FND_AC_-05_008</t>
  </si>
  <si>
    <t>FND_AC_-05_009</t>
  </si>
  <si>
    <t>FND_AC_-05_010</t>
  </si>
  <si>
    <t>FND_AC_-05_011</t>
  </si>
  <si>
    <t>FND_AC_-05_012</t>
  </si>
  <si>
    <t>FND_AC_-05_013</t>
  </si>
  <si>
    <t>FND_AC_-05_014</t>
  </si>
  <si>
    <t>FLO_AC_-04_001</t>
  </si>
  <si>
    <t>FLO_AC_-04_002</t>
  </si>
  <si>
    <t>BEA_AC_-04_001</t>
  </si>
  <si>
    <t>BEA_AC_-04_002</t>
  </si>
  <si>
    <t>BEA_AC_-04_003</t>
  </si>
  <si>
    <t>BEA_AC_-04_004</t>
  </si>
  <si>
    <t>BEA_AC_-04_005</t>
  </si>
  <si>
    <t>BEA_AC_-04_006</t>
  </si>
  <si>
    <t>BEA_AC_-04_007</t>
  </si>
  <si>
    <t>BEA_AC_-04_008</t>
  </si>
  <si>
    <t>BEA_AC_-04_009</t>
  </si>
  <si>
    <t>BEA_AC_-04_010</t>
  </si>
  <si>
    <t>BEA_AC_-04_011</t>
  </si>
  <si>
    <t>BEA_AC_-04_012</t>
  </si>
  <si>
    <t>BEA_AC_-04_013</t>
  </si>
  <si>
    <t>BEA_AC_-04_014</t>
  </si>
  <si>
    <t>BEA_AC_-04_015</t>
  </si>
  <si>
    <t>BEA_AC_-04_016</t>
  </si>
  <si>
    <t>BEA_AC_-04_017</t>
  </si>
  <si>
    <t>BEA_AC_-04_018</t>
  </si>
  <si>
    <t>BEA_AC_-04_019</t>
  </si>
  <si>
    <t>BEA_AC_-04_020</t>
  </si>
  <si>
    <t>BEA_AC_-04_021</t>
  </si>
  <si>
    <t>BEA_AC_-04_022</t>
  </si>
  <si>
    <t>BEA_AC_-04_023</t>
  </si>
  <si>
    <t>BEA_AC_-04_024</t>
  </si>
  <si>
    <t>BEA_AC_-04_025</t>
  </si>
  <si>
    <t>BEA_AC_-04_026</t>
  </si>
  <si>
    <t>BEA_AC_-04_027</t>
  </si>
  <si>
    <t>BEA_AC_-04_028</t>
  </si>
  <si>
    <t>BEA_AC_-04_029</t>
  </si>
  <si>
    <t>BEA_AC_-04_030</t>
  </si>
  <si>
    <t>BEA_AC_-04_031</t>
  </si>
  <si>
    <t>BEA_AC_-04_032</t>
  </si>
  <si>
    <t>BEA_AC_-04_033</t>
  </si>
  <si>
    <t>BEA_AC_-04_034</t>
  </si>
  <si>
    <t>BEA_AC_-04_035</t>
  </si>
  <si>
    <t>BEA_AC_-04_036</t>
  </si>
  <si>
    <t>BEA_AC_-04_037</t>
  </si>
  <si>
    <t>BEA_AC_-04_038</t>
  </si>
  <si>
    <t>BEA_AC_-04_039</t>
  </si>
  <si>
    <t>BEA_AC_-04_040</t>
  </si>
  <si>
    <t>BEA_AC_-04_041</t>
  </si>
  <si>
    <t>BEA_AC_-04_042</t>
  </si>
  <si>
    <t>BEA_AC_-04_043</t>
  </si>
  <si>
    <t>BEA_AC_-04_044</t>
  </si>
  <si>
    <t>BEA_AC_-04_045</t>
  </si>
  <si>
    <t>BEA_AC_-04_046</t>
  </si>
  <si>
    <t>BEA_AC_-04_047</t>
  </si>
  <si>
    <t>BEA_AC_-04_048</t>
  </si>
  <si>
    <t>BEA_AC_-04_049</t>
  </si>
  <si>
    <t>BEA_AC_-04_050</t>
  </si>
  <si>
    <t>BEA_AC_-04_051</t>
  </si>
  <si>
    <t>BEA_AC_-04_052</t>
  </si>
  <si>
    <t>BEA_AC_-04_053</t>
  </si>
  <si>
    <t>BEA_AC_-04_054</t>
  </si>
  <si>
    <t>BEA_AC_-04_055</t>
  </si>
  <si>
    <t>BEA_AC_-04_056</t>
  </si>
  <si>
    <t>BEA_AC_-04_057</t>
  </si>
  <si>
    <t>BEA_AC_-04_058</t>
  </si>
  <si>
    <t>BEA_AC_-04_059</t>
  </si>
  <si>
    <t>BEA_AC_-04_060</t>
  </si>
  <si>
    <t>BEA_AC_-04_061</t>
  </si>
  <si>
    <t>BEA_AC_-04_062</t>
  </si>
  <si>
    <t>BEA_AC_-04_063</t>
  </si>
  <si>
    <t>BEA_AC_-04_064</t>
  </si>
  <si>
    <t>BEA_AC_-04_065</t>
  </si>
  <si>
    <t>BEA_AC_-04_066</t>
  </si>
  <si>
    <t>BEA_AC_-04_067</t>
  </si>
  <si>
    <t>BEA_AC_-04_068</t>
  </si>
  <si>
    <t>BEA_AC_-04_069</t>
  </si>
  <si>
    <t>BEA_AC_-04_070</t>
  </si>
  <si>
    <t>BEA_AC_-04_071</t>
  </si>
  <si>
    <t>BEA_AC_-04_072</t>
  </si>
  <si>
    <t>BEA_AC_-04_073</t>
  </si>
  <si>
    <t>BEA_AC_-04_074</t>
  </si>
  <si>
    <t>BEA_AC_-04_075</t>
  </si>
  <si>
    <t>BEA_AC_-04_076</t>
  </si>
  <si>
    <t>BEA_AC_-04_077</t>
  </si>
  <si>
    <t>BEA_AC_-04_078</t>
  </si>
  <si>
    <t>BEA_AC_-04_079</t>
  </si>
  <si>
    <t>BEA_AC_-04_080</t>
  </si>
  <si>
    <t>BEA_AC_-04_081</t>
  </si>
  <si>
    <t>BEA_AC_-04_082</t>
  </si>
  <si>
    <t>BEA_AC_-04_083</t>
  </si>
  <si>
    <t>BEA_AC_-04_084</t>
  </si>
  <si>
    <t>BEA_AC_-04_085</t>
  </si>
  <si>
    <t>BEA_AC_-04_086</t>
  </si>
  <si>
    <t>BEA_AC_-04_087</t>
  </si>
  <si>
    <t>BEA_AC_-04_088</t>
  </si>
  <si>
    <t>BEA_AC_-04_089</t>
  </si>
  <si>
    <t>BEA_AC_-04_090</t>
  </si>
  <si>
    <t>BEA_AC_-04_091</t>
  </si>
  <si>
    <t>BEA_AC_-04_092</t>
  </si>
  <si>
    <t>BEA_AC_-04_093</t>
  </si>
  <si>
    <t>BEA_AC_-04_094</t>
  </si>
  <si>
    <t>BEA_AC_-04_095</t>
  </si>
  <si>
    <t>BEA_AC_-04_096</t>
  </si>
  <si>
    <t>BEA_AC_-04_097</t>
  </si>
  <si>
    <t>BEA_AC_-04_098</t>
  </si>
  <si>
    <t>BEA_AC_-04_099</t>
  </si>
  <si>
    <t>BEA_AC_-04_100</t>
  </si>
  <si>
    <t>BEA_AC_-04_101</t>
  </si>
  <si>
    <t>BEA_AC_-04_102</t>
  </si>
  <si>
    <t>BEA_AC_-04_103</t>
  </si>
  <si>
    <t>BEA_AC_-04_104</t>
  </si>
  <si>
    <t>BEA_AC_-04_105</t>
  </si>
  <si>
    <t>BEA_AC_-04_106</t>
  </si>
  <si>
    <t>BEA_AC_-04_107</t>
  </si>
  <si>
    <t>BEA_AC_-04_108</t>
  </si>
  <si>
    <t>BEA_AC_-04_109</t>
  </si>
  <si>
    <t>BEA_AC_-04_110</t>
  </si>
  <si>
    <t>BEA_AC_-04_111</t>
  </si>
  <si>
    <t>BEA_AC_-04_112</t>
  </si>
  <si>
    <t>BEA_AC_-04_113</t>
  </si>
  <si>
    <t>BEA_AC_-04_114</t>
  </si>
  <si>
    <t>BEA_AC_-04_115</t>
  </si>
  <si>
    <t>BEA_AC_-04_116</t>
  </si>
  <si>
    <t>BEA_AC_-04_117</t>
  </si>
  <si>
    <t>BEA_AC_-04_118</t>
  </si>
  <si>
    <t>BEA_AC_-04_119</t>
  </si>
  <si>
    <t>BEA_AC_-04_120</t>
  </si>
  <si>
    <t>BEA_AC_-04_121</t>
  </si>
  <si>
    <t>BEA_AC_-04_122</t>
  </si>
  <si>
    <t>BEA_AC_-04_123</t>
  </si>
  <si>
    <t>BEA_AC_-04_124</t>
  </si>
  <si>
    <t>BEA_AC_-04_125</t>
  </si>
  <si>
    <t>BEA_AC_-04_126</t>
  </si>
  <si>
    <t>BEA_AC_-04_127</t>
  </si>
  <si>
    <t>BEA_AC_-04_128</t>
  </si>
  <si>
    <t>BEA_AC_-04_129</t>
  </si>
  <si>
    <t>BEA_AC_-04_130</t>
  </si>
  <si>
    <t>BEA_AC_-04_131</t>
  </si>
  <si>
    <t>BEA_AC_-04_132</t>
  </si>
  <si>
    <t>BEA_AC_-04_133</t>
  </si>
  <si>
    <t>BEA_AC_-04_134</t>
  </si>
  <si>
    <t>BEA_AC_-04_135</t>
  </si>
  <si>
    <t>BEA_AC_-04_136</t>
  </si>
  <si>
    <t>BEA_AC_-04_137</t>
  </si>
  <si>
    <t>BEA_AC_-04_138</t>
  </si>
  <si>
    <t>BEA_AC_-04_139</t>
  </si>
  <si>
    <t>BEA_AC_-04_140</t>
  </si>
  <si>
    <t>BEA_AC_-04_141</t>
  </si>
  <si>
    <t>BEA_AC_-04_142</t>
  </si>
  <si>
    <t>BEA_AC_-04_143</t>
  </si>
  <si>
    <t>BEA_AC_-04_144</t>
  </si>
  <si>
    <t>BEA_AC_-04_145</t>
  </si>
  <si>
    <t>BEA_AC_-04_146</t>
  </si>
  <si>
    <t>BEA_AC_-04_147</t>
  </si>
  <si>
    <t>BEA_AC_-04_148</t>
  </si>
  <si>
    <t>BEA_AC_-04_149</t>
  </si>
  <si>
    <t>BEA_AC_-04_150</t>
  </si>
  <si>
    <t>BEA_AC_-04_151</t>
  </si>
  <si>
    <t>BEA_AC_-04_152</t>
  </si>
  <si>
    <t>BEA_AC_-04_153</t>
  </si>
  <si>
    <t>BEA_AC_-04_154</t>
  </si>
  <si>
    <t>BEA_AC_-04_155</t>
  </si>
  <si>
    <t>BEA_AC_-04_156</t>
  </si>
  <si>
    <t>BEA_AC_-04_157</t>
  </si>
  <si>
    <t>BEA_AC_-04_158</t>
  </si>
  <si>
    <t>BEA_AC_-04_159</t>
  </si>
  <si>
    <t>BEA_AC_-04_160</t>
  </si>
  <si>
    <t>BEA_AC_-04_161</t>
  </si>
  <si>
    <t>BEA_AC_-04_162</t>
  </si>
  <si>
    <t>BEA_AC_-04_163</t>
  </si>
  <si>
    <t>BEA_AC_-04_164</t>
  </si>
  <si>
    <t>BEA_AC_-04_165</t>
  </si>
  <si>
    <t>COL_AC_-04_001</t>
  </si>
  <si>
    <t>COL_AC_-04_002</t>
  </si>
  <si>
    <t>COL_AC_-04_003</t>
  </si>
  <si>
    <t>COL_AC_-04_004</t>
  </si>
  <si>
    <t>COL_AC_-04_005</t>
  </si>
  <si>
    <t>COL_AC_-04_006</t>
  </si>
  <si>
    <t>COL_AC_-04_007</t>
  </si>
  <si>
    <t>COL_AC_-04_008</t>
  </si>
  <si>
    <t>COL_AC_-04_009</t>
  </si>
  <si>
    <t>COL_AC_-04_010</t>
  </si>
  <si>
    <t>COL_AC_-04_011</t>
  </si>
  <si>
    <t>COL_AC_-04_012</t>
  </si>
  <si>
    <t>COL_AC_-04_013</t>
  </si>
  <si>
    <t>COL_AC_-04_014</t>
  </si>
  <si>
    <t>COL_AC_-04_015</t>
  </si>
  <si>
    <t>COL_AC_-04_016</t>
  </si>
  <si>
    <t>COL_AC_-04_017</t>
  </si>
  <si>
    <t>COL_AC_-04_018</t>
  </si>
  <si>
    <t>COL_AC_-04_019</t>
  </si>
  <si>
    <t>COL_AC_-04_020</t>
  </si>
  <si>
    <t>COL_AC_-04_021</t>
  </si>
  <si>
    <t>COL_AC_-04_022</t>
  </si>
  <si>
    <t>COL_AC_-04_023</t>
  </si>
  <si>
    <t>COL_AC_-04_024</t>
  </si>
  <si>
    <t>COL_AC_-04_025</t>
  </si>
  <si>
    <t>COL_AC_-04_026</t>
  </si>
  <si>
    <t>COL_AC_-04_027</t>
  </si>
  <si>
    <t>COL_AC_-04_028</t>
  </si>
  <si>
    <t>COL_AC_-04_029</t>
  </si>
  <si>
    <t>COL_AC_-04_030</t>
  </si>
  <si>
    <t>COL_AC_-04_031</t>
  </si>
  <si>
    <t>COL_AC_-04_032</t>
  </si>
  <si>
    <t>COL_AC_-04_033</t>
  </si>
  <si>
    <t>COL_AC_-04_034</t>
  </si>
  <si>
    <t>COL_AC_-04_035</t>
  </si>
  <si>
    <t>COL_AC_-04_036</t>
  </si>
  <si>
    <t>COL_AC_-04_037</t>
  </si>
  <si>
    <t>COL_AC_-04_038</t>
  </si>
  <si>
    <t>COL_AC_-04_039</t>
  </si>
  <si>
    <t>COL_AC_-04_040</t>
  </si>
  <si>
    <t>COL_AC_-04_041</t>
  </si>
  <si>
    <t>COL_AC_-04_042</t>
  </si>
  <si>
    <t>COL_AC_-04_043</t>
  </si>
  <si>
    <t>COL_AC_-04_044</t>
  </si>
  <si>
    <t>COL_AC_-04_045</t>
  </si>
  <si>
    <t>COL_AC_-04_046</t>
  </si>
  <si>
    <t>COL_AC_-04_047</t>
  </si>
  <si>
    <t>COL_AC_-04_048</t>
  </si>
  <si>
    <t>COL_AC_-04_049</t>
  </si>
  <si>
    <t>COL_AC_-04_050</t>
  </si>
  <si>
    <t>COL_AC_-04_051</t>
  </si>
  <si>
    <t>COL_AC_-04_052</t>
  </si>
  <si>
    <t>COL_AC_-04_053</t>
  </si>
  <si>
    <t>COL_AC_-04_054</t>
  </si>
  <si>
    <t>COL_AC_-04_055</t>
  </si>
  <si>
    <t>COL_AC_-04_056</t>
  </si>
  <si>
    <t>COL_AC_-04_057</t>
  </si>
  <si>
    <t>COL_AC_-04_058</t>
  </si>
  <si>
    <t>COL_AC_-04_059</t>
  </si>
  <si>
    <t>COL_AC_-04_060</t>
  </si>
  <si>
    <t>PER_AC_-04_001</t>
  </si>
  <si>
    <t>PER_AC_-04_002</t>
  </si>
  <si>
    <t>PER_AC_-04_003</t>
  </si>
  <si>
    <t>PER_AC_-04_004</t>
  </si>
  <si>
    <t>PER_AC_-04_005</t>
  </si>
  <si>
    <t>PER_AC_-04_006</t>
  </si>
  <si>
    <t>PER_AC_-04_007</t>
  </si>
  <si>
    <t>PER_AC_-04_008</t>
  </si>
  <si>
    <t>PER_AC_-04_009</t>
  </si>
  <si>
    <t>PER_AC_-04_010</t>
  </si>
  <si>
    <t>PER_AC_-04_011</t>
  </si>
  <si>
    <t>PER_AC_-04_012</t>
  </si>
  <si>
    <t>PER_AC_-04_013</t>
  </si>
  <si>
    <t>PER_AC_-04_014</t>
  </si>
  <si>
    <t>PER_AC_-04_015</t>
  </si>
  <si>
    <t>PER_AC_-04_016</t>
  </si>
  <si>
    <t>PER_AC_-04_017</t>
  </si>
  <si>
    <t>PER_AC_-04_018</t>
  </si>
  <si>
    <t>PER_AC_-04_019</t>
  </si>
  <si>
    <t>PER_AC_-04_020</t>
  </si>
  <si>
    <t>PER_AC_-04_021</t>
  </si>
  <si>
    <t>PER_AC_-04_022</t>
  </si>
  <si>
    <t>PER_AC_-04_023</t>
  </si>
  <si>
    <t>PER_AC_-04_024</t>
  </si>
  <si>
    <t>PER_AC_-04_025</t>
  </si>
  <si>
    <t>PER_AC_-04_026</t>
  </si>
  <si>
    <t>PER_AC_-04_027</t>
  </si>
  <si>
    <t>PER_AC_-04_028</t>
  </si>
  <si>
    <t>PER_AC_-04_029</t>
  </si>
  <si>
    <t>PER_AC_-04_030</t>
  </si>
  <si>
    <t>PER_AC_-04_031</t>
  </si>
  <si>
    <t>PER_AC_-04_032</t>
  </si>
  <si>
    <t>PER_AC_-04_033</t>
  </si>
  <si>
    <t>PER_AC_-04_034</t>
  </si>
  <si>
    <t>PER_AC_-04_035</t>
  </si>
  <si>
    <t>PER_AC_-04_036</t>
  </si>
  <si>
    <t>PER_AC_-04_037</t>
  </si>
  <si>
    <t>PER_AC_-04_038</t>
  </si>
  <si>
    <t>PER_AC_-04_039</t>
  </si>
  <si>
    <t>FLO_AC_-03_001</t>
  </si>
  <si>
    <t>FLO_AC_-03_002</t>
  </si>
  <si>
    <t>BEA_AC_-03_001</t>
  </si>
  <si>
    <t>BEA_AC_-03_002</t>
  </si>
  <si>
    <t>BEA_AC_-03_003</t>
  </si>
  <si>
    <t>BEA_AC_-03_004</t>
  </si>
  <si>
    <t>BEA_AC_-03_005</t>
  </si>
  <si>
    <t>BEA_AC_-03_006</t>
  </si>
  <si>
    <t>BEA_AC_-03_007</t>
  </si>
  <si>
    <t>BEA_AC_-03_008</t>
  </si>
  <si>
    <t>BEA_AC_-03_009</t>
  </si>
  <si>
    <t>BEA_AC_-03_010</t>
  </si>
  <si>
    <t>BEA_AC_-03_011</t>
  </si>
  <si>
    <t>BEA_AC_-03_012</t>
  </si>
  <si>
    <t>BEA_AC_-03_013</t>
  </si>
  <si>
    <t>BEA_AC_-03_014</t>
  </si>
  <si>
    <t>BEA_AC_-03_015</t>
  </si>
  <si>
    <t>BEA_AC_-03_016</t>
  </si>
  <si>
    <t>BEA_AC_-03_017</t>
  </si>
  <si>
    <t>BEA_AC_-03_018</t>
  </si>
  <si>
    <t>BEA_AC_-03_019</t>
  </si>
  <si>
    <t>BEA_AC_-03_020</t>
  </si>
  <si>
    <t>BEA_AC_-03_021</t>
  </si>
  <si>
    <t>BEA_AC_-03_022</t>
  </si>
  <si>
    <t>BEA_AC_-03_023</t>
  </si>
  <si>
    <t>BEA_AC_-03_024</t>
  </si>
  <si>
    <t>BEA_AC_-03_025</t>
  </si>
  <si>
    <t>BEA_AC_-03_026</t>
  </si>
  <si>
    <t>BEA_AC_-03_027</t>
  </si>
  <si>
    <t>BEA_AC_-03_028</t>
  </si>
  <si>
    <t>BEA_AC_-03_029</t>
  </si>
  <si>
    <t>BEA_AC_-03_030</t>
  </si>
  <si>
    <t>BEA_AC_-03_031</t>
  </si>
  <si>
    <t>BEA_AC_-03_032</t>
  </si>
  <si>
    <t>BEA_AC_-03_033</t>
  </si>
  <si>
    <t>BEA_AC_-03_034</t>
  </si>
  <si>
    <t>BEA_AC_-03_035</t>
  </si>
  <si>
    <t>BEA_AC_-03_036</t>
  </si>
  <si>
    <t>BEA_AC_-03_037</t>
  </si>
  <si>
    <t>BEA_AC_-03_038</t>
  </si>
  <si>
    <t>BEA_AC_-03_039</t>
  </si>
  <si>
    <t>BEA_AC_-03_040</t>
  </si>
  <si>
    <t>BEA_AC_-03_041</t>
  </si>
  <si>
    <t>BEA_AC_-03_042</t>
  </si>
  <si>
    <t>BEA_AC_-03_043</t>
  </si>
  <si>
    <t>BEA_AC_-03_044</t>
  </si>
  <si>
    <t>BEA_AC_-03_045</t>
  </si>
  <si>
    <t>BEA_AC_-03_046</t>
  </si>
  <si>
    <t>BEA_AC_-03_047</t>
  </si>
  <si>
    <t>BEA_AC_-03_048</t>
  </si>
  <si>
    <t>BEA_AC_-03_049</t>
  </si>
  <si>
    <t>BEA_AC_-03_050</t>
  </si>
  <si>
    <t>BEA_AC_-03_051</t>
  </si>
  <si>
    <t>BEA_AC_-03_052</t>
  </si>
  <si>
    <t>BEA_AC_-03_053</t>
  </si>
  <si>
    <t>BEA_AC_-03_054</t>
  </si>
  <si>
    <t>BEA_AC_-03_055</t>
  </si>
  <si>
    <t>BEA_AC_-03_056</t>
  </si>
  <si>
    <t>BEA_AC_-03_057</t>
  </si>
  <si>
    <t>BEA_AC_-03_058</t>
  </si>
  <si>
    <t>BEA_AC_-03_059</t>
  </si>
  <si>
    <t>BEA_AC_-03_060</t>
  </si>
  <si>
    <t>BEA_AC_-03_061</t>
  </si>
  <si>
    <t>BEA_AC_-03_062</t>
  </si>
  <si>
    <t>BEA_AC_-03_063</t>
  </si>
  <si>
    <t>BEA_AC_-03_064</t>
  </si>
  <si>
    <t>BEA_AC_-03_065</t>
  </si>
  <si>
    <t>BEA_AC_-03_066</t>
  </si>
  <si>
    <t>BEA_AC_-03_067</t>
  </si>
  <si>
    <t>BEA_AC_-03_068</t>
  </si>
  <si>
    <t>BEA_AC_-03_069</t>
  </si>
  <si>
    <t>BEA_AC_-03_070</t>
  </si>
  <si>
    <t>BEA_AC_-03_071</t>
  </si>
  <si>
    <t>BEA_AC_-03_072</t>
  </si>
  <si>
    <t>BEA_AC_-03_073</t>
  </si>
  <si>
    <t>BEA_AC_-03_074</t>
  </si>
  <si>
    <t>BEA_AC_-03_075</t>
  </si>
  <si>
    <t>BEA_AC_-03_076</t>
  </si>
  <si>
    <t>BEA_AC_-03_077</t>
  </si>
  <si>
    <t>BEA_AC_-03_078</t>
  </si>
  <si>
    <t>BEA_AC_-03_079</t>
  </si>
  <si>
    <t>BEA_AC_-03_080</t>
  </si>
  <si>
    <t>BEA_AC_-03_081</t>
  </si>
  <si>
    <t>BEA_AC_-03_082</t>
  </si>
  <si>
    <t>BEA_AC_-03_083</t>
  </si>
  <si>
    <t>BEA_AC_-03_084</t>
  </si>
  <si>
    <t>BEA_AC_-03_085</t>
  </si>
  <si>
    <t>BEA_AC_-03_086</t>
  </si>
  <si>
    <t>BEA_AC_-03_087</t>
  </si>
  <si>
    <t>BEA_AC_-03_088</t>
  </si>
  <si>
    <t>BEA_AC_-03_089</t>
  </si>
  <si>
    <t>BEA_AC_-03_090</t>
  </si>
  <si>
    <t>BEA_AC_-03_091</t>
  </si>
  <si>
    <t>BEA_AC_-03_092</t>
  </si>
  <si>
    <t>BEA_AC_-03_093</t>
  </si>
  <si>
    <t>BEA_AC_-03_094</t>
  </si>
  <si>
    <t>BEA_AC_-03_095</t>
  </si>
  <si>
    <t>BEA_AC_-03_096</t>
  </si>
  <si>
    <t>BEA_AC_-03_097</t>
  </si>
  <si>
    <t>BEA_AC_-03_098</t>
  </si>
  <si>
    <t>BEA_AC_-03_099</t>
  </si>
  <si>
    <t>BEA_AC_-03_100</t>
  </si>
  <si>
    <t>BEA_AC_-03_101</t>
  </si>
  <si>
    <t>BEA_AC_-03_102</t>
  </si>
  <si>
    <t>BEA_AC_-03_103</t>
  </si>
  <si>
    <t>BEA_AC_-03_104</t>
  </si>
  <si>
    <t>BEA_AC_-03_105</t>
  </si>
  <si>
    <t>BEA_AC_-03_106</t>
  </si>
  <si>
    <t>BEA_AC_-03_107</t>
  </si>
  <si>
    <t>BEA_AC_-03_108</t>
  </si>
  <si>
    <t>BEA_AC_-03_109</t>
  </si>
  <si>
    <t>BEA_AC_-03_110</t>
  </si>
  <si>
    <t>BEA_AC_-03_111</t>
  </si>
  <si>
    <t>BEA_AC_-03_112</t>
  </si>
  <si>
    <t>BEA_AC_-03_113</t>
  </si>
  <si>
    <t>BEA_AC_-03_114</t>
  </si>
  <si>
    <t>BEA_AC_-03_115</t>
  </si>
  <si>
    <t>BEA_AC_-03_116</t>
  </si>
  <si>
    <t>BEA_AC_-03_117</t>
  </si>
  <si>
    <t>BEA_AC_-03_118</t>
  </si>
  <si>
    <t>BEA_AC_-03_119</t>
  </si>
  <si>
    <t>BEA_AC_-03_120</t>
  </si>
  <si>
    <t>BEA_AC_-03_121</t>
  </si>
  <si>
    <t>BEA_AC_-03_122</t>
  </si>
  <si>
    <t>BEA_AC_-03_123</t>
  </si>
  <si>
    <t>BEA_AC_-03_124</t>
  </si>
  <si>
    <t>BEA_AC_-03_125</t>
  </si>
  <si>
    <t>BEA_AC_-03_126</t>
  </si>
  <si>
    <t>BEA_AC_-03_127</t>
  </si>
  <si>
    <t>BEA_AC_-03_128</t>
  </si>
  <si>
    <t>BEA_AC_-03_129</t>
  </si>
  <si>
    <t>BEA_AC_-03_130</t>
  </si>
  <si>
    <t>BEA_AC_-03_131</t>
  </si>
  <si>
    <t>BEA_AC_-03_132</t>
  </si>
  <si>
    <t>BEA_AC_-03_133</t>
  </si>
  <si>
    <t>BEA_AC_-03_134</t>
  </si>
  <si>
    <t>BEA_AC_-03_135</t>
  </si>
  <si>
    <t>BEA_AC_-03_136</t>
  </si>
  <si>
    <t>BEA_AC_-03_137</t>
  </si>
  <si>
    <t>BEA_AC_-03_138</t>
  </si>
  <si>
    <t>BEA_AC_-03_139</t>
  </si>
  <si>
    <t>BEA_AC_-03_140</t>
  </si>
  <si>
    <t>BEA_AC_-03_141</t>
  </si>
  <si>
    <t>BEA_AC_-03_142</t>
  </si>
  <si>
    <t>BEA_AC_-03_143</t>
  </si>
  <si>
    <t>BEA_AC_-03_144</t>
  </si>
  <si>
    <t>BEA_AC_-03_145</t>
  </si>
  <si>
    <t>BEA_AC_-03_146</t>
  </si>
  <si>
    <t>BEA_AC_-03_147</t>
  </si>
  <si>
    <t>BEA_AC_-03_148</t>
  </si>
  <si>
    <t>BEA_AC_-03_149</t>
  </si>
  <si>
    <t>BEA_AC_-03_150</t>
  </si>
  <si>
    <t>BEA_AC_-03_151</t>
  </si>
  <si>
    <t>BEA_AC_-03_152</t>
  </si>
  <si>
    <t>BEA_AC_-03_153</t>
  </si>
  <si>
    <t>BEA_AC_-03_154</t>
  </si>
  <si>
    <t>BEA_AC_-03_155</t>
  </si>
  <si>
    <t>BEA_AC_-03_156</t>
  </si>
  <si>
    <t>BEA_AC_-03_157</t>
  </si>
  <si>
    <t>BEA_AC_-03_158</t>
  </si>
  <si>
    <t>BEA_AC_-03_159</t>
  </si>
  <si>
    <t>BEA_AC_-03_160</t>
  </si>
  <si>
    <t>BEA_AC_-03_161</t>
  </si>
  <si>
    <t>BEA_AC_-03_162</t>
  </si>
  <si>
    <t>BEA_AC_-03_163</t>
  </si>
  <si>
    <t>BEA_AC_-03_164</t>
  </si>
  <si>
    <t>BEA_AC_-03_165</t>
  </si>
  <si>
    <t>BEA_AC_-03_166</t>
  </si>
  <si>
    <t>BEA_AC_-03_167</t>
  </si>
  <si>
    <t>BEA_AC_-03_168</t>
  </si>
  <si>
    <t>BEA_AC_-03_169</t>
  </si>
  <si>
    <t>BEA_AC_-03_170</t>
  </si>
  <si>
    <t>BEA_AC_-03_171</t>
  </si>
  <si>
    <t>BEA_AC_-03_172</t>
  </si>
  <si>
    <t>BEA_AC_-03_173</t>
  </si>
  <si>
    <t>BEA_AC_-03_174</t>
  </si>
  <si>
    <t>BEA_AC_-03_175</t>
  </si>
  <si>
    <t>BEA_AC_-03_176</t>
  </si>
  <si>
    <t>BEA_AC_-03_177</t>
  </si>
  <si>
    <t>BEA_AC_-03_178</t>
  </si>
  <si>
    <t>BEA_AC_-03_179</t>
  </si>
  <si>
    <t>BEA_AC_-03_180</t>
  </si>
  <si>
    <t>BEA_AC_-03_181</t>
  </si>
  <si>
    <t>BEA_AC_-03_182</t>
  </si>
  <si>
    <t>BEA_AC_-03_183</t>
  </si>
  <si>
    <t>BEA_AC_-03_184</t>
  </si>
  <si>
    <t>BEA_AC_-03_185</t>
  </si>
  <si>
    <t>BEA_AC_-03_186</t>
  </si>
  <si>
    <t>BEA_AC_-03_187</t>
  </si>
  <si>
    <t>BEA_AC_-03_188</t>
  </si>
  <si>
    <t>BEA_AC_-03_189</t>
  </si>
  <si>
    <t>BEA_AC_-03_190</t>
  </si>
  <si>
    <t>BEA_AC_-03_191</t>
  </si>
  <si>
    <t>BEA_AC_-03_192</t>
  </si>
  <si>
    <t>BEA_AC_-03_193</t>
  </si>
  <si>
    <t>BEA_AC_-03_194</t>
  </si>
  <si>
    <t>BEA_AC_-03_195</t>
  </si>
  <si>
    <t>BEA_AC_-03_196</t>
  </si>
  <si>
    <t>BEA_AC_-03_197</t>
  </si>
  <si>
    <t>BEA_AC_-03_198</t>
  </si>
  <si>
    <t>BEA_AC_-03_199</t>
  </si>
  <si>
    <t>COL_AC_-03_001</t>
  </si>
  <si>
    <t>COL_AC_-03_002</t>
  </si>
  <si>
    <t>COL_AC_-03_003</t>
  </si>
  <si>
    <t>COL_AC_-03_004</t>
  </si>
  <si>
    <t>COL_AC_-03_005</t>
  </si>
  <si>
    <t>COL_AC_-03_006</t>
  </si>
  <si>
    <t>COL_AC_-03_007</t>
  </si>
  <si>
    <t>COL_AC_-03_008</t>
  </si>
  <si>
    <t>COL_AC_-03_009</t>
  </si>
  <si>
    <t>COL_AC_-03_010</t>
  </si>
  <si>
    <t>COL_AC_-03_011</t>
  </si>
  <si>
    <t>COL_AC_-03_012</t>
  </si>
  <si>
    <t>COL_AC_-03_013</t>
  </si>
  <si>
    <t>COL_AC_-03_014</t>
  </si>
  <si>
    <t>COL_AC_-03_015</t>
  </si>
  <si>
    <t>COL_AC_-03_016</t>
  </si>
  <si>
    <t>COL_AC_-03_017</t>
  </si>
  <si>
    <t>COL_AC_-03_018</t>
  </si>
  <si>
    <t>COL_AC_-03_019</t>
  </si>
  <si>
    <t>COL_AC_-03_020</t>
  </si>
  <si>
    <t>COL_AC_-03_021</t>
  </si>
  <si>
    <t>COL_AC_-03_022</t>
  </si>
  <si>
    <t>COL_AC_-03_023</t>
  </si>
  <si>
    <t>COL_AC_-03_024</t>
  </si>
  <si>
    <t>COL_AC_-03_025</t>
  </si>
  <si>
    <t>COL_AC_-03_026</t>
  </si>
  <si>
    <t>COL_AC_-03_027</t>
  </si>
  <si>
    <t>COL_AC_-03_028</t>
  </si>
  <si>
    <t>COL_AC_-03_029</t>
  </si>
  <si>
    <t>COL_AC_-03_030</t>
  </si>
  <si>
    <t>COL_AC_-03_031</t>
  </si>
  <si>
    <t>COL_AC_-03_032</t>
  </si>
  <si>
    <t>COL_AC_-03_033</t>
  </si>
  <si>
    <t>COL_AC_-03_034</t>
  </si>
  <si>
    <t>COL_AC_-03_035</t>
  </si>
  <si>
    <t>COL_AC_-03_036</t>
  </si>
  <si>
    <t>COL_AC_-03_037</t>
  </si>
  <si>
    <t>COL_AC_-03_038</t>
  </si>
  <si>
    <t>COL_AC_-03_039</t>
  </si>
  <si>
    <t>COL_AC_-03_040</t>
  </si>
  <si>
    <t>COL_AC_-03_041</t>
  </si>
  <si>
    <t>COL_AC_-03_042</t>
  </si>
  <si>
    <t>COL_AC_-03_043</t>
  </si>
  <si>
    <t>COL_AC_-03_044</t>
  </si>
  <si>
    <t>COL_AC_-03_045</t>
  </si>
  <si>
    <t>COL_AC_-03_046</t>
  </si>
  <si>
    <t>COL_AC_-03_047</t>
  </si>
  <si>
    <t>COL_AC_-03_048</t>
  </si>
  <si>
    <t>COL_AC_-03_049</t>
  </si>
  <si>
    <t>COL_AC_-03_050</t>
  </si>
  <si>
    <t>COL_AC_-03_051</t>
  </si>
  <si>
    <t>COL_AC_-03_052</t>
  </si>
  <si>
    <t>COL_AC_-03_053</t>
  </si>
  <si>
    <t>COL_AC_-03_054</t>
  </si>
  <si>
    <t>COL_AC_-03_055</t>
  </si>
  <si>
    <t>COL_AC_-03_056</t>
  </si>
  <si>
    <t>COL_AC_-03_057</t>
  </si>
  <si>
    <t>COL_AC_-03_058</t>
  </si>
  <si>
    <t>COL_AC_-03_059</t>
  </si>
  <si>
    <t>COL_AC_-03_060</t>
  </si>
  <si>
    <t>PAR_AC_-03_001</t>
  </si>
  <si>
    <t>PAR_AC_-03_002</t>
  </si>
  <si>
    <t>PAR_AC_-03_003</t>
  </si>
  <si>
    <t>PAR_AC_-03_004</t>
  </si>
  <si>
    <t>PER_AC_-03_001</t>
  </si>
  <si>
    <t>PER_AC_-03_002</t>
  </si>
  <si>
    <t>PER_AC_-03_003</t>
  </si>
  <si>
    <t>PER_AC_-03_004</t>
  </si>
  <si>
    <t>PER_AC_-03_005</t>
  </si>
  <si>
    <t>PER_AC_-03_006</t>
  </si>
  <si>
    <t>PER_AC_-03_007</t>
  </si>
  <si>
    <t>PER_AC_-03_008</t>
  </si>
  <si>
    <t>PER_AC_-03_009</t>
  </si>
  <si>
    <t>PER_AC_-03_010</t>
  </si>
  <si>
    <t>PER_AC_-03_011</t>
  </si>
  <si>
    <t>PER_AC_-03_012</t>
  </si>
  <si>
    <t>PER_AC_-03_013</t>
  </si>
  <si>
    <t>PER_AC_-03_014</t>
  </si>
  <si>
    <t>PER_AC_-03_015</t>
  </si>
  <si>
    <t>PER_AC_-03_016</t>
  </si>
  <si>
    <t>PER_AC_-03_017</t>
  </si>
  <si>
    <t>PER_AC_-03_018</t>
  </si>
  <si>
    <t>PER_AC_-03_019</t>
  </si>
  <si>
    <t>PER_AC_-03_020</t>
  </si>
  <si>
    <t>PER_AC_-03_021</t>
  </si>
  <si>
    <t>PER_AC_-03_022</t>
  </si>
  <si>
    <t>PER_AC_-03_023</t>
  </si>
  <si>
    <t>PER_AC_-03_024</t>
  </si>
  <si>
    <t>PER_AC_-03_025</t>
  </si>
  <si>
    <t>PER_AC_-03_026</t>
  </si>
  <si>
    <t>FLO_AC_-02_001</t>
  </si>
  <si>
    <t>FLO_AC_-02_002</t>
  </si>
  <si>
    <t>FLO_AC_-02_003</t>
  </si>
  <si>
    <t>FLO_AC_-02_004</t>
  </si>
  <si>
    <t>FLO_AC_-02_005</t>
  </si>
  <si>
    <t>FLO_AC_-02_006</t>
  </si>
  <si>
    <t>FLO_AC_-02_007</t>
  </si>
  <si>
    <t>FLO_AC_-02_008</t>
  </si>
  <si>
    <t>FLO_AC_-02_009</t>
  </si>
  <si>
    <t>FLO_AC_-02_010</t>
  </si>
  <si>
    <t>FLO_AC_-02_011</t>
  </si>
  <si>
    <t>FLO_AC_-02_012</t>
  </si>
  <si>
    <t>FLO_AC_-02_013</t>
  </si>
  <si>
    <t>FLO_AC_-02_014</t>
  </si>
  <si>
    <t>FLO_AC_-02_015</t>
  </si>
  <si>
    <t>FLO_AC_-02_016</t>
  </si>
  <si>
    <t>FLO_AC_-02_017</t>
  </si>
  <si>
    <t>FLO_AC_-02_018</t>
  </si>
  <si>
    <t>FLO_AC_-02_019</t>
  </si>
  <si>
    <t>FLO_AC_-02_020</t>
  </si>
  <si>
    <t>BEA_AC_-02_001</t>
  </si>
  <si>
    <t>BEA_AC_-02_002</t>
  </si>
  <si>
    <t>BEA_AC_-02_003</t>
  </si>
  <si>
    <t>BEA_AC_-02_004</t>
  </si>
  <si>
    <t>BEA_AC_-02_005</t>
  </si>
  <si>
    <t>BEA_AC_-02_006</t>
  </si>
  <si>
    <t>BEA_AC_-02_007</t>
  </si>
  <si>
    <t>BEA_AC_-02_008</t>
  </si>
  <si>
    <t>BEA_AC_-02_009</t>
  </si>
  <si>
    <t>BEA_AC_-02_010</t>
  </si>
  <si>
    <t>BEA_AC_-02_011</t>
  </si>
  <si>
    <t>BEA_AC_-02_012</t>
  </si>
  <si>
    <t>BEA_AC_-02_013</t>
  </si>
  <si>
    <t>BEA_AC_-02_014</t>
  </si>
  <si>
    <t>BEA_AC_-02_015</t>
  </si>
  <si>
    <t>BEA_AC_-02_016</t>
  </si>
  <si>
    <t>BEA_AC_-02_017</t>
  </si>
  <si>
    <t>BEA_AC_-02_018</t>
  </si>
  <si>
    <t>BEA_AC_-02_019</t>
  </si>
  <si>
    <t>BEA_AC_-02_020</t>
  </si>
  <si>
    <t>BEA_AC_-02_021</t>
  </si>
  <si>
    <t>BEA_AC_-02_022</t>
  </si>
  <si>
    <t>BEA_AC_-02_023</t>
  </si>
  <si>
    <t>BEA_AC_-02_024</t>
  </si>
  <si>
    <t>BEA_AC_-02_025</t>
  </si>
  <si>
    <t>BEA_AC_-02_026</t>
  </si>
  <si>
    <t>BEA_AC_-02_027</t>
  </si>
  <si>
    <t>BEA_AC_-02_028</t>
  </si>
  <si>
    <t>BEA_AC_-02_029</t>
  </si>
  <si>
    <t>BEA_AC_-02_030</t>
  </si>
  <si>
    <t>BEA_AC_-02_031</t>
  </si>
  <si>
    <t>BEA_AC_-02_032</t>
  </si>
  <si>
    <t>BEA_AC_-02_033</t>
  </si>
  <si>
    <t>BEA_AC_-02_034</t>
  </si>
  <si>
    <t>BEA_AC_-02_035</t>
  </si>
  <si>
    <t>BEA_AC_-02_036</t>
  </si>
  <si>
    <t>BEA_AC_-02_037</t>
  </si>
  <si>
    <t>BEA_AC_-02_038</t>
  </si>
  <si>
    <t>BEA_AC_-02_039</t>
  </si>
  <si>
    <t>BEA_AC_-02_040</t>
  </si>
  <si>
    <t>BEA_AC_-02_041</t>
  </si>
  <si>
    <t>BEA_AC_-02_042</t>
  </si>
  <si>
    <t>BEA_AC_-02_043</t>
  </si>
  <si>
    <t>BEA_AC_-02_044</t>
  </si>
  <si>
    <t>BEA_AC_-02_045</t>
  </si>
  <si>
    <t>BEA_AC_-02_046</t>
  </si>
  <si>
    <t>BEA_AC_-02_047</t>
  </si>
  <si>
    <t>BEA_AC_-02_048</t>
  </si>
  <si>
    <t>BEA_AC_-02_049</t>
  </si>
  <si>
    <t>BEA_AC_-02_050</t>
  </si>
  <si>
    <t>BEA_AC_-02_051</t>
  </si>
  <si>
    <t>BEA_AC_-02_052</t>
  </si>
  <si>
    <t>BEA_AC_-02_053</t>
  </si>
  <si>
    <t>BEA_AC_-02_054</t>
  </si>
  <si>
    <t>BEA_AC_-02_055</t>
  </si>
  <si>
    <t>BEA_AC_-02_056</t>
  </si>
  <si>
    <t>BEA_AC_-02_057</t>
  </si>
  <si>
    <t>BEA_AC_-02_058</t>
  </si>
  <si>
    <t>BEA_AC_-02_059</t>
  </si>
  <si>
    <t>BEA_AC_-02_060</t>
  </si>
  <si>
    <t>BEA_AC_-02_061</t>
  </si>
  <si>
    <t>BEA_AC_-02_062</t>
  </si>
  <si>
    <t>BEA_AC_-02_063</t>
  </si>
  <si>
    <t>BEA_AC_-02_064</t>
  </si>
  <si>
    <t>BEA_AC_-02_065</t>
  </si>
  <si>
    <t>BEA_AC_-02_066</t>
  </si>
  <si>
    <t>BEA_AC_-02_067</t>
  </si>
  <si>
    <t>BEA_AC_-02_068</t>
  </si>
  <si>
    <t>BEA_AC_-02_069</t>
  </si>
  <si>
    <t>BEA_AC_-02_070</t>
  </si>
  <si>
    <t>BEA_AC_-02_071</t>
  </si>
  <si>
    <t>BEA_AC_-02_072</t>
  </si>
  <si>
    <t>BEA_AC_-02_073</t>
  </si>
  <si>
    <t>BEA_AC_-02_074</t>
  </si>
  <si>
    <t>BEA_AC_-02_075</t>
  </si>
  <si>
    <t>BEA_AC_-02_076</t>
  </si>
  <si>
    <t>BEA_AC_-02_077</t>
  </si>
  <si>
    <t>BEA_AC_-02_078</t>
  </si>
  <si>
    <t>BEA_AC_-02_079</t>
  </si>
  <si>
    <t>BEA_AC_-02_080</t>
  </si>
  <si>
    <t>BEA_AC_-02_081</t>
  </si>
  <si>
    <t>BEA_AC_-02_082</t>
  </si>
  <si>
    <t>BEA_AC_-02_083</t>
  </si>
  <si>
    <t>BEA_AC_-02_084</t>
  </si>
  <si>
    <t>BEA_AC_-02_085</t>
  </si>
  <si>
    <t>BEA_AC_-02_086</t>
  </si>
  <si>
    <t>BEA_AC_-02_087</t>
  </si>
  <si>
    <t>BEA_AC_-02_088</t>
  </si>
  <si>
    <t>BEA_AC_-02_089</t>
  </si>
  <si>
    <t>BEA_AC_-02_090</t>
  </si>
  <si>
    <t>BEA_AC_-02_091</t>
  </si>
  <si>
    <t>BEA_AC_-02_092</t>
  </si>
  <si>
    <t>BEA_AC_-02_093</t>
  </si>
  <si>
    <t>BEA_AC_-02_094</t>
  </si>
  <si>
    <t>BEA_AC_-02_095</t>
  </si>
  <si>
    <t>BEA_AC_-02_096</t>
  </si>
  <si>
    <t>BEA_AC_-02_097</t>
  </si>
  <si>
    <t>BEA_AC_-02_098</t>
  </si>
  <si>
    <t>BEA_AC_-02_099</t>
  </si>
  <si>
    <t>BEA_AC_-02_100</t>
  </si>
  <si>
    <t>BEA_AC_-02_101</t>
  </si>
  <si>
    <t>BEA_AC_-02_102</t>
  </si>
  <si>
    <t>BEA_AC_-02_103</t>
  </si>
  <si>
    <t>BEA_AC_-02_104</t>
  </si>
  <si>
    <t>BEA_AC_-02_105</t>
  </si>
  <si>
    <t>BEA_AC_-02_106</t>
  </si>
  <si>
    <t>BEA_AC_-02_107</t>
  </si>
  <si>
    <t>BEA_AC_-02_108</t>
  </si>
  <si>
    <t>BEA_AC_-02_109</t>
  </si>
  <si>
    <t>BEA_AC_-02_110</t>
  </si>
  <si>
    <t>BEA_AC_-02_111</t>
  </si>
  <si>
    <t>BEA_AC_-02_112</t>
  </si>
  <si>
    <t>BEA_AC_-02_113</t>
  </si>
  <si>
    <t>BEA_AC_-02_114</t>
  </si>
  <si>
    <t>BEA_AC_-02_115</t>
  </si>
  <si>
    <t>BEA_AC_-02_116</t>
  </si>
  <si>
    <t>BEA_AC_-02_117</t>
  </si>
  <si>
    <t>BEA_AC_-02_118</t>
  </si>
  <si>
    <t>BEA_AC_-02_119</t>
  </si>
  <si>
    <t>BEA_AC_-02_120</t>
  </si>
  <si>
    <t>BEA_AC_-02_121</t>
  </si>
  <si>
    <t>BEA_AC_-02_122</t>
  </si>
  <si>
    <t>BEA_AC_-02_123</t>
  </si>
  <si>
    <t>BEA_AC_-02_124</t>
  </si>
  <si>
    <t>BEA_AC_-02_125</t>
  </si>
  <si>
    <t>BEA_AC_-02_126</t>
  </si>
  <si>
    <t>BEA_AC_-02_127</t>
  </si>
  <si>
    <t>COL_AC_-02_001</t>
  </si>
  <si>
    <t>COL_AC_-02_002</t>
  </si>
  <si>
    <t>COL_AC_-02_003</t>
  </si>
  <si>
    <t>COL_AC_-02_004</t>
  </si>
  <si>
    <t>COL_AC_-02_005</t>
  </si>
  <si>
    <t>COL_AC_-02_006</t>
  </si>
  <si>
    <t>COL_AC_-02_007</t>
  </si>
  <si>
    <t>COL_AC_-02_008</t>
  </si>
  <si>
    <t>COL_AC_-02_009</t>
  </si>
  <si>
    <t>COL_AC_-02_010</t>
  </si>
  <si>
    <t>COL_AC_-02_011</t>
  </si>
  <si>
    <t>COL_AC_-02_012</t>
  </si>
  <si>
    <t>COL_AC_-02_013</t>
  </si>
  <si>
    <t>COL_AC_-02_014</t>
  </si>
  <si>
    <t>COL_AC_-02_015</t>
  </si>
  <si>
    <t>COL_AC_-02_016</t>
  </si>
  <si>
    <t>COL_AC_-02_017</t>
  </si>
  <si>
    <t>COL_AC_-02_018</t>
  </si>
  <si>
    <t>COL_AC_-02_019</t>
  </si>
  <si>
    <t>COL_AC_-02_020</t>
  </si>
  <si>
    <t>COL_AC_-02_021</t>
  </si>
  <si>
    <t>COL_AC_-02_022</t>
  </si>
  <si>
    <t>COL_AC_-02_023</t>
  </si>
  <si>
    <t>COL_AC_-02_024</t>
  </si>
  <si>
    <t>COL_AC_-02_025</t>
  </si>
  <si>
    <t>COL_AC_-02_026</t>
  </si>
  <si>
    <t>COL_AC_-02_027</t>
  </si>
  <si>
    <t>COL_AC_-02_028</t>
  </si>
  <si>
    <t>COL_AC_-02_029</t>
  </si>
  <si>
    <t>COL_AC_-02_030</t>
  </si>
  <si>
    <t>COL_AC_-02_031</t>
  </si>
  <si>
    <t>COL_AC_-02_032</t>
  </si>
  <si>
    <t>COL_AC_-02_033</t>
  </si>
  <si>
    <t>COL_AC_-02_034</t>
  </si>
  <si>
    <t>COL_AC_-02_035</t>
  </si>
  <si>
    <t>COL_AC_-02_036</t>
  </si>
  <si>
    <t>COL_AC_-02_037</t>
  </si>
  <si>
    <t>COL_AC_-02_038</t>
  </si>
  <si>
    <t>COL_AC_-02_039</t>
  </si>
  <si>
    <t>COL_AC_-02_040</t>
  </si>
  <si>
    <t>COL_AC_-02_041</t>
  </si>
  <si>
    <t>COL_AC_-02_042</t>
  </si>
  <si>
    <t>COL_AC_-02_043</t>
  </si>
  <si>
    <t>COL_AC_-02_044</t>
  </si>
  <si>
    <t>COL_AC_-02_045</t>
  </si>
  <si>
    <t>COL_AC_-02_046</t>
  </si>
  <si>
    <t>COL_AC_-02_047</t>
  </si>
  <si>
    <t>COL_AC_-02_048</t>
  </si>
  <si>
    <t>COL_AC_-02_049</t>
  </si>
  <si>
    <t>COL_AC_-02_050</t>
  </si>
  <si>
    <t>COL_AC_-02_051</t>
  </si>
  <si>
    <t>COL_AC_-02_052</t>
  </si>
  <si>
    <t>COL_AC_-02_053</t>
  </si>
  <si>
    <t>COL_AC_-02_054</t>
  </si>
  <si>
    <t>COL_AC_-02_055</t>
  </si>
  <si>
    <t>PAR_AC_-02_001</t>
  </si>
  <si>
    <t>PAR_AC_-02_002</t>
  </si>
  <si>
    <t>PAR_AC_-02_003</t>
  </si>
  <si>
    <t>PAR_AC_-02_004</t>
  </si>
  <si>
    <t>PER_AC_-02_001</t>
  </si>
  <si>
    <t>PER_AC_-02_002</t>
  </si>
  <si>
    <t>PER_AC_-02_003</t>
  </si>
  <si>
    <t>PER_AC_-02_004</t>
  </si>
  <si>
    <t>PER_AC_-02_005</t>
  </si>
  <si>
    <t>PER_AC_-02_006</t>
  </si>
  <si>
    <t>PER_AC_-02_007</t>
  </si>
  <si>
    <t>PER_AC_-02_008</t>
  </si>
  <si>
    <t>PER_AC_-02_009</t>
  </si>
  <si>
    <t>PER_AC_-02_010</t>
  </si>
  <si>
    <t>PER_AC_-02_011</t>
  </si>
  <si>
    <t>PER_AC_-02_012</t>
  </si>
  <si>
    <t>PER_AC_-02_013</t>
  </si>
  <si>
    <t>PER_AC_-02_014</t>
  </si>
  <si>
    <t>PER_AC_-02_015</t>
  </si>
  <si>
    <t>PER_AC_-02_016</t>
  </si>
  <si>
    <t>PER_AC_-02_017</t>
  </si>
  <si>
    <t>PER_AC_-02_018</t>
  </si>
  <si>
    <t>PER_AC_-02_019</t>
  </si>
  <si>
    <t>PER_AC_-02_020</t>
  </si>
  <si>
    <t>PER_AC_-02_021</t>
  </si>
  <si>
    <t>PER_AC_-02_022</t>
  </si>
  <si>
    <t>PER_AC_-02_023</t>
  </si>
  <si>
    <t>PER_AC_-02_024</t>
  </si>
  <si>
    <t>PER_AC_-02_025</t>
  </si>
  <si>
    <t>PER_AC_-02_026</t>
  </si>
  <si>
    <t>PER_AC_-02_027</t>
  </si>
  <si>
    <t>PER_AC_-02_028</t>
  </si>
  <si>
    <t>PER_AC_-02_029</t>
  </si>
  <si>
    <t>PER_AC_-02_030</t>
  </si>
  <si>
    <t>PER_AC_-02_031</t>
  </si>
  <si>
    <t>FLO_AC_-01_001</t>
  </si>
  <si>
    <t>FLO_AC_-01_002</t>
  </si>
  <si>
    <t>BEA_AC_-01_001</t>
  </si>
  <si>
    <t>BEA_AC_-01_002</t>
  </si>
  <si>
    <t>BEA_AC_-01_003</t>
  </si>
  <si>
    <t>BEA_AC_-01_004</t>
  </si>
  <si>
    <t>BEA_AC_-01_005</t>
  </si>
  <si>
    <t>BEA_AC_-01_006</t>
  </si>
  <si>
    <t>BEA_AC_-01_007</t>
  </si>
  <si>
    <t>BEA_AC_-01_008</t>
  </si>
  <si>
    <t>BEA_AC_-01_009</t>
  </si>
  <si>
    <t>BEA_AC_-01_010</t>
  </si>
  <si>
    <t>BEA_AC_-01_011</t>
  </si>
  <si>
    <t>BEA_AC_-01_012</t>
  </si>
  <si>
    <t>BEA_AC_-01_013</t>
  </si>
  <si>
    <t>BEA_AC_-01_014</t>
  </si>
  <si>
    <t>BEA_AC_-01_015</t>
  </si>
  <si>
    <t>BEA_AC_-01_016</t>
  </si>
  <si>
    <t>BEA_AC_-01_017</t>
  </si>
  <si>
    <t>BEA_AC_-01_018</t>
  </si>
  <si>
    <t>BEA_AC_-01_019</t>
  </si>
  <si>
    <t>BEA_AC_-01_020</t>
  </si>
  <si>
    <t>BEA_AC_-01_021</t>
  </si>
  <si>
    <t>BEA_AC_-01_022</t>
  </si>
  <si>
    <t>BEA_AC_-01_023</t>
  </si>
  <si>
    <t>BEA_AC_-01_024</t>
  </si>
  <si>
    <t>BEA_AC_-01_025</t>
  </si>
  <si>
    <t>BEA_AC_-01_026</t>
  </si>
  <si>
    <t>BEA_AC_-01_027</t>
  </si>
  <si>
    <t>BEA_AC_-01_028</t>
  </si>
  <si>
    <t>BEA_AC_-01_029</t>
  </si>
  <si>
    <t>BEA_AC_-01_030</t>
  </si>
  <si>
    <t>BEA_AC_-01_031</t>
  </si>
  <si>
    <t>BEA_AC_-01_032</t>
  </si>
  <si>
    <t>BEA_AC_-01_033</t>
  </si>
  <si>
    <t>BEA_AC_-01_034</t>
  </si>
  <si>
    <t>BEA_AC_-01_035</t>
  </si>
  <si>
    <t>BEA_AC_-01_036</t>
  </si>
  <si>
    <t>BEA_AC_-01_037</t>
  </si>
  <si>
    <t>BEA_AC_-01_038</t>
  </si>
  <si>
    <t>BEA_AC_-01_039</t>
  </si>
  <si>
    <t>BEA_AC_-01_040</t>
  </si>
  <si>
    <t>BEA_AC_-01_041</t>
  </si>
  <si>
    <t>BEA_AC_-01_042</t>
  </si>
  <si>
    <t>BEA_AC_-01_043</t>
  </si>
  <si>
    <t>BEA_AC_-01_044</t>
  </si>
  <si>
    <t>BEA_AC_-01_045</t>
  </si>
  <si>
    <t>BEA_AC_-01_046</t>
  </si>
  <si>
    <t>BEA_AC_-01_047</t>
  </si>
  <si>
    <t>BEA_AC_-01_048</t>
  </si>
  <si>
    <t>BEA_AC_-01_049</t>
  </si>
  <si>
    <t>BEA_AC_-01_050</t>
  </si>
  <si>
    <t>BEA_AC_-01_051</t>
  </si>
  <si>
    <t>BEA_AC_-01_052</t>
  </si>
  <si>
    <t>BEA_AC_-01_053</t>
  </si>
  <si>
    <t>BEA_AC_-01_054</t>
  </si>
  <si>
    <t>BEA_AC_-01_055</t>
  </si>
  <si>
    <t>BEA_AC_-01_056</t>
  </si>
  <si>
    <t>BEA_AC_-01_057</t>
  </si>
  <si>
    <t>BEA_AC_-01_058</t>
  </si>
  <si>
    <t>BEA_AC_-01_059</t>
  </si>
  <si>
    <t>BEA_AC_-01_060</t>
  </si>
  <si>
    <t>BEA_AC_-01_061</t>
  </si>
  <si>
    <t>BEA_AC_-01_062</t>
  </si>
  <si>
    <t>BEA_AC_-01_063</t>
  </si>
  <si>
    <t>BEA_AC_-01_064</t>
  </si>
  <si>
    <t>BEA_AC_-01_065</t>
  </si>
  <si>
    <t>BEA_AC_-01_066</t>
  </si>
  <si>
    <t>BEA_AC_-01_067</t>
  </si>
  <si>
    <t>BEA_AC_-01_068</t>
  </si>
  <si>
    <t>BEA_AC_-01_069</t>
  </si>
  <si>
    <t>BEA_AC_-01_070</t>
  </si>
  <si>
    <t>BEA_AC_-01_071</t>
  </si>
  <si>
    <t>COL_AC_-01_001</t>
  </si>
  <si>
    <t>COL_AC_-01_002</t>
  </si>
  <si>
    <t>COL_AC_-01_003</t>
  </si>
  <si>
    <t>COL_AC_-01_004</t>
  </si>
  <si>
    <t>COL_AC_-01_005</t>
  </si>
  <si>
    <t>COL_AC_-01_006</t>
  </si>
  <si>
    <t>COL_AC_-01_007</t>
  </si>
  <si>
    <t>COL_AC_-01_008</t>
  </si>
  <si>
    <t>COL_AC_-01_009</t>
  </si>
  <si>
    <t>COL_AC_-01_010</t>
  </si>
  <si>
    <t>COL_AC_-01_011</t>
  </si>
  <si>
    <t>COL_AC_-01_012</t>
  </si>
  <si>
    <t>COL_AC_-01_013</t>
  </si>
  <si>
    <t>COL_AC_-01_014</t>
  </si>
  <si>
    <t>COL_AC_-01_015</t>
  </si>
  <si>
    <t>COL_AC_-01_016</t>
  </si>
  <si>
    <t>COL_AC_-01_017</t>
  </si>
  <si>
    <t>COL_AC_-01_018</t>
  </si>
  <si>
    <t>COL_AC_-01_019</t>
  </si>
  <si>
    <t>COL_AC_-01_020</t>
  </si>
  <si>
    <t>COL_AC_-01_021</t>
  </si>
  <si>
    <t>COL_AC_-01_022</t>
  </si>
  <si>
    <t>COL_AC_-01_023</t>
  </si>
  <si>
    <t>COL_AC_-01_024</t>
  </si>
  <si>
    <t>COL_AC_-01_025</t>
  </si>
  <si>
    <t>COL_AC_-01_026</t>
  </si>
  <si>
    <t>COL_AC_-01_027</t>
  </si>
  <si>
    <t>COL_AC_-01_028</t>
  </si>
  <si>
    <t>COL_AC_-01_029</t>
  </si>
  <si>
    <t>COL_AC_-01_030</t>
  </si>
  <si>
    <t>COL_AC_-01_031</t>
  </si>
  <si>
    <t>COL_AC_-01_032</t>
  </si>
  <si>
    <t>COL_AC_-01_033</t>
  </si>
  <si>
    <t>COL_AC_-01_034</t>
  </si>
  <si>
    <t>PER_AC_-01_001</t>
  </si>
  <si>
    <t>PER_AC_-01_002</t>
  </si>
  <si>
    <t>PER_AC_-01_003</t>
  </si>
  <si>
    <t>PER_AC_-01_004</t>
  </si>
  <si>
    <t>PER_AC_-01_005</t>
  </si>
  <si>
    <t>PER_AC_-01_006</t>
  </si>
  <si>
    <t>PER_AC_-01_007</t>
  </si>
  <si>
    <t>PER_AC_-01_008</t>
  </si>
  <si>
    <t>PER_AC_-01_009</t>
  </si>
  <si>
    <t>PER_AC_-01_010</t>
  </si>
  <si>
    <t>PER_AC_-01_011</t>
  </si>
  <si>
    <t>PER_AC_-01_012</t>
  </si>
  <si>
    <t>PER_AC_-01_013</t>
  </si>
  <si>
    <t>PER_AC_-01_014</t>
  </si>
  <si>
    <t>PER_AC_-01_015</t>
  </si>
  <si>
    <t>PER_AC_-01_016</t>
  </si>
  <si>
    <t>PER_AC_-01_017</t>
  </si>
  <si>
    <t>PER_AC_-01_018</t>
  </si>
  <si>
    <t>PER_AC_-01_019</t>
  </si>
  <si>
    <t>FLO_AC_00_001</t>
  </si>
  <si>
    <t>FLO_AC_00_002</t>
  </si>
  <si>
    <t>FLO_AC_00_003</t>
  </si>
  <si>
    <t>FLO_AC_00_004</t>
  </si>
  <si>
    <t>FLO_AC_00_005</t>
  </si>
  <si>
    <t>FLO_AC_00_006</t>
  </si>
  <si>
    <t>FLO_AC_00_007</t>
  </si>
  <si>
    <t>FLO_AC_00_008</t>
  </si>
  <si>
    <t>FLO_AC_00_009</t>
  </si>
  <si>
    <t>FLO_AC_00_010</t>
  </si>
  <si>
    <t>BEA_AC_00_001</t>
  </si>
  <si>
    <t>BEA_AC_00_002</t>
  </si>
  <si>
    <t>BEA_AC_00_003</t>
  </si>
  <si>
    <t>BEA_AC_00_004</t>
  </si>
  <si>
    <t>BEA_AC_00_005</t>
  </si>
  <si>
    <t>BEA_AC_00_006</t>
  </si>
  <si>
    <t>BEA_AC_00_007</t>
  </si>
  <si>
    <t>BEA_AC_00_008</t>
  </si>
  <si>
    <t>BEA_AC_00_009</t>
  </si>
  <si>
    <t>BEA_AC_00_010</t>
  </si>
  <si>
    <t>BEA_AC_00_011</t>
  </si>
  <si>
    <t>BEA_AC_00_012</t>
  </si>
  <si>
    <t>BEA_AC_00_013</t>
  </si>
  <si>
    <t>BEA_AC_00_014</t>
  </si>
  <si>
    <t>BEA_AC_00_015</t>
  </si>
  <si>
    <t>BEA_AC_00_016</t>
  </si>
  <si>
    <t>BEA_AC_00_017</t>
  </si>
  <si>
    <t>BEA_AC_00_018</t>
  </si>
  <si>
    <t>BEA_AC_00_019</t>
  </si>
  <si>
    <t>BEA_AC_00_020</t>
  </si>
  <si>
    <t>BEA_AC_00_021</t>
  </si>
  <si>
    <t>BEA_AC_00_022</t>
  </si>
  <si>
    <t>BEA_AC_00_023</t>
  </si>
  <si>
    <t>BEA_AC_00_024</t>
  </si>
  <si>
    <t>BEA_AC_00_025</t>
  </si>
  <si>
    <t>BEA_AC_00_026</t>
  </si>
  <si>
    <t>BEA_AC_00_027</t>
  </si>
  <si>
    <t>BEA_AC_00_028</t>
  </si>
  <si>
    <t>BEA_AC_00_029</t>
  </si>
  <si>
    <t>BEA_AC_00_030</t>
  </si>
  <si>
    <t>BEA_AC_00_031</t>
  </si>
  <si>
    <t>BEA_AC_00_032</t>
  </si>
  <si>
    <t>BEA_AC_00_033</t>
  </si>
  <si>
    <t>BEA_AC_00_034</t>
  </si>
  <si>
    <t>BEA_AC_00_035</t>
  </si>
  <si>
    <t>BEA_AC_00_036</t>
  </si>
  <si>
    <t>BEA_AC_00_037</t>
  </si>
  <si>
    <t>BEA_AC_00_038</t>
  </si>
  <si>
    <t>BEA_AC_00_039</t>
  </si>
  <si>
    <t>BEA_AC_00_040</t>
  </si>
  <si>
    <t>BEA_AC_00_041</t>
  </si>
  <si>
    <t>BEA_AC_00_042</t>
  </si>
  <si>
    <t>BEA_AC_00_043</t>
  </si>
  <si>
    <t>BEA_AC_00_044</t>
  </si>
  <si>
    <t>BEA_AC_00_045</t>
  </si>
  <si>
    <t>BEA_AC_00_046</t>
  </si>
  <si>
    <t>BEA_AC_00_047</t>
  </si>
  <si>
    <t>BEA_AC_00_048</t>
  </si>
  <si>
    <t>BEA_AC_00_049</t>
  </si>
  <si>
    <t>BEA_AC_00_050</t>
  </si>
  <si>
    <t>BEA_AC_00_051</t>
  </si>
  <si>
    <t>BEA_AC_00_052</t>
  </si>
  <si>
    <t>BEA_AC_00_053</t>
  </si>
  <si>
    <t>BEA_AC_00_054</t>
  </si>
  <si>
    <t>BEA_AC_00_055</t>
  </si>
  <si>
    <t>BEA_AC_00_056</t>
  </si>
  <si>
    <t>BEA_AC_00_057</t>
  </si>
  <si>
    <t>BEA_AC_00_058</t>
  </si>
  <si>
    <t>BEA_AC_00_059</t>
  </si>
  <si>
    <t>BEA_AC_00_060</t>
  </si>
  <si>
    <t>BEA_AC_00_061</t>
  </si>
  <si>
    <t>BEA_AC_00_062</t>
  </si>
  <si>
    <t>BEA_AC_00_063</t>
  </si>
  <si>
    <t>BEA_AC_00_064</t>
  </si>
  <si>
    <t>BEA_AC_00_065</t>
  </si>
  <si>
    <t>BEA_AC_00_066</t>
  </si>
  <si>
    <t>BEA_AC_00_067</t>
  </si>
  <si>
    <t>BEA_AC_00_068</t>
  </si>
  <si>
    <t>BEA_AC_00_069</t>
  </si>
  <si>
    <t>BEA_AC_00_070</t>
  </si>
  <si>
    <t>BEA_AC_00_071</t>
  </si>
  <si>
    <t>BEA_AC_00_072</t>
  </si>
  <si>
    <t>BEA_AC_00_073</t>
  </si>
  <si>
    <t>BEA_AC_00_074</t>
  </si>
  <si>
    <t>BEA_AC_00_075</t>
  </si>
  <si>
    <t>BEA_AC_00_076</t>
  </si>
  <si>
    <t>BEA_AC_00_077</t>
  </si>
  <si>
    <t>BEA_AC_00_078</t>
  </si>
  <si>
    <t>BEA_AC_00_079</t>
  </si>
  <si>
    <t>BEA_AC_00_080</t>
  </si>
  <si>
    <t>BEA_AC_00_081</t>
  </si>
  <si>
    <t>BEA_AC_00_082</t>
  </si>
  <si>
    <t>BEA_AC_00_083</t>
  </si>
  <si>
    <t>BEA_AC_00_084</t>
  </si>
  <si>
    <t>BEA_AC_00_085</t>
  </si>
  <si>
    <t>BEA_AC_00_086</t>
  </si>
  <si>
    <t>BEA_AC_00_087</t>
  </si>
  <si>
    <t>BEA_AC_00_088</t>
  </si>
  <si>
    <t>BEA_AC_00_089</t>
  </si>
  <si>
    <t>BEA_AC_00_090</t>
  </si>
  <si>
    <t>BEA_AC_00_091</t>
  </si>
  <si>
    <t>BEA_AC_00_092</t>
  </si>
  <si>
    <t>BEA_AC_00_093</t>
  </si>
  <si>
    <t>BEA_AC_00_094</t>
  </si>
  <si>
    <t>BEA_AC_00_095</t>
  </si>
  <si>
    <t>BEA_AC_00_096</t>
  </si>
  <si>
    <t>BEA_AC_00_097</t>
  </si>
  <si>
    <t>BEA_AC_00_098</t>
  </si>
  <si>
    <t>BEA_AC_00_099</t>
  </si>
  <si>
    <t>BEA_AC_00_100</t>
  </si>
  <si>
    <t>BEA_AC_00_101</t>
  </si>
  <si>
    <t>BEA_AC_00_102</t>
  </si>
  <si>
    <t>BEA_AC_00_103</t>
  </si>
  <si>
    <t>BEA_AC_00_104</t>
  </si>
  <si>
    <t>BEA_AC_00_105</t>
  </si>
  <si>
    <t>BEA_AC_00_106</t>
  </si>
  <si>
    <t>BEA_AC_00_107</t>
  </si>
  <si>
    <t>BEA_AC_00_108</t>
  </si>
  <si>
    <t>BEA_AC_00_109</t>
  </si>
  <si>
    <t>BEA_AC_00_110</t>
  </si>
  <si>
    <t>BEA_AC_00_111</t>
  </si>
  <si>
    <t>BEA_AC_00_112</t>
  </si>
  <si>
    <t>BEA_AC_00_113</t>
  </si>
  <si>
    <t>BEA_AC_00_114</t>
  </si>
  <si>
    <t>COL_AC_00_001</t>
  </si>
  <si>
    <t>COL_AC_00_002</t>
  </si>
  <si>
    <t>COL_AC_00_003</t>
  </si>
  <si>
    <t>COL_AC_00_004</t>
  </si>
  <si>
    <t>COL_AC_00_005</t>
  </si>
  <si>
    <t>COL_AC_00_006</t>
  </si>
  <si>
    <t>COL_AC_00_007</t>
  </si>
  <si>
    <t>COL_AC_00_008</t>
  </si>
  <si>
    <t>COL_AC_00_009</t>
  </si>
  <si>
    <t>COL_AC_00_010</t>
  </si>
  <si>
    <t>COL_AC_00_011</t>
  </si>
  <si>
    <t>COL_AC_00_012</t>
  </si>
  <si>
    <t>COL_AC_00_013</t>
  </si>
  <si>
    <t>COL_AC_00_014</t>
  </si>
  <si>
    <t>COL_AC_00_015</t>
  </si>
  <si>
    <t>COL_AC_00_016</t>
  </si>
  <si>
    <t>COL_AC_00_017</t>
  </si>
  <si>
    <t>COL_AC_00_018</t>
  </si>
  <si>
    <t>COL_AC_00_019</t>
  </si>
  <si>
    <t>COL_AC_00_020</t>
  </si>
  <si>
    <t>COL_AC_00_021</t>
  </si>
  <si>
    <t>COL_AC_00_022</t>
  </si>
  <si>
    <t>COL_AC_00_023</t>
  </si>
  <si>
    <t>COL_AC_00_024</t>
  </si>
  <si>
    <t>COL_AC_00_025</t>
  </si>
  <si>
    <t>COL_AC_00_026</t>
  </si>
  <si>
    <t>COL_AC_00_027</t>
  </si>
  <si>
    <t>COL_AC_00_028</t>
  </si>
  <si>
    <t>COL_AC_00_029</t>
  </si>
  <si>
    <t>COL_AC_00_030</t>
  </si>
  <si>
    <t>PAR_AC_00_001</t>
  </si>
  <si>
    <t>PAR_AC_00_002</t>
  </si>
  <si>
    <t>PAR_AC_00_003</t>
  </si>
  <si>
    <t>PAR_AC_00_004</t>
  </si>
  <si>
    <t>PAR_AC_00_005</t>
  </si>
  <si>
    <t>PAR_AC_00_006</t>
  </si>
  <si>
    <t>PAR_AC_00_007</t>
  </si>
  <si>
    <t>PAR_AC_00_008</t>
  </si>
  <si>
    <t>PAR_AC_00_009</t>
  </si>
  <si>
    <t>PER_AC_00_001</t>
  </si>
  <si>
    <t>PER_AC_00_002</t>
  </si>
  <si>
    <t>PER_AC_00_003</t>
  </si>
  <si>
    <t>PER_AC_00_004</t>
  </si>
  <si>
    <t>PER_AC_00_005</t>
  </si>
  <si>
    <t>PER_AC_00_006</t>
  </si>
  <si>
    <t>PER_AC_00_007</t>
  </si>
  <si>
    <t>PER_AC_00_008</t>
  </si>
  <si>
    <t>PER_AC_00_009</t>
  </si>
  <si>
    <t>PER_AC_00_010</t>
  </si>
  <si>
    <t>PER_AC_00_011</t>
  </si>
  <si>
    <t>PER_AC_00_012</t>
  </si>
  <si>
    <t>PER_AC_00_013</t>
  </si>
  <si>
    <t>PER_AC_00_014</t>
  </si>
  <si>
    <t>PER_AC_00_015</t>
  </si>
  <si>
    <t>PER_AC_00_016</t>
  </si>
  <si>
    <t>PER_AC_00_017</t>
  </si>
  <si>
    <t>PER_AC_00_018</t>
  </si>
  <si>
    <t>PER_AC_00_019</t>
  </si>
  <si>
    <t>PER_AC_00_020</t>
  </si>
  <si>
    <t>PER_AC_00_021</t>
  </si>
  <si>
    <t>PER_AC_00_022</t>
  </si>
  <si>
    <t>FLO_AC_01_001</t>
  </si>
  <si>
    <t>FLO_AC_01_002</t>
  </si>
  <si>
    <t>FLO_AC_01_003</t>
  </si>
  <si>
    <t>FLO_AC_01_004</t>
  </si>
  <si>
    <t>FLO_AC_01_005</t>
  </si>
  <si>
    <t>FLO_AC_01_006</t>
  </si>
  <si>
    <t>FLO_AC_01_007</t>
  </si>
  <si>
    <t>FLO_AC_01_008</t>
  </si>
  <si>
    <t>FLO_AC_01_009</t>
  </si>
  <si>
    <t>FLO_AC_01_010</t>
  </si>
  <si>
    <t>FLO_AC_01_011</t>
  </si>
  <si>
    <t>FLO_AC_01_012</t>
  </si>
  <si>
    <t>BEA_AC_01_001</t>
  </si>
  <si>
    <t>BEA_AC_01_002</t>
  </si>
  <si>
    <t>BEA_AC_01_003</t>
  </si>
  <si>
    <t>BEA_AC_01_004</t>
  </si>
  <si>
    <t>BEA_AC_01_005</t>
  </si>
  <si>
    <t>BEA_AC_01_006</t>
  </si>
  <si>
    <t>BEA_AC_01_007</t>
  </si>
  <si>
    <t>BEA_AC_01_008</t>
  </si>
  <si>
    <t>BEA_AC_01_009</t>
  </si>
  <si>
    <t>BEA_AC_01_010</t>
  </si>
  <si>
    <t>BEA_AC_01_011</t>
  </si>
  <si>
    <t>BEA_AC_01_012</t>
  </si>
  <si>
    <t>BEA_AC_01_013</t>
  </si>
  <si>
    <t>BEA_AC_01_014</t>
  </si>
  <si>
    <t>BEA_AC_01_015</t>
  </si>
  <si>
    <t>BEA_AC_01_016</t>
  </si>
  <si>
    <t>BEA_AC_01_017</t>
  </si>
  <si>
    <t>BEA_AC_01_018</t>
  </si>
  <si>
    <t>BEA_AC_01_019</t>
  </si>
  <si>
    <t>BEA_AC_01_020</t>
  </si>
  <si>
    <t>BEA_AC_01_021</t>
  </si>
  <si>
    <t>BEA_AC_01_022</t>
  </si>
  <si>
    <t>BEA_AC_01_023</t>
  </si>
  <si>
    <t>BEA_AC_01_024</t>
  </si>
  <si>
    <t>BEA_AC_01_025</t>
  </si>
  <si>
    <t>BEA_AC_01_026</t>
  </si>
  <si>
    <t>BEA_AC_01_027</t>
  </si>
  <si>
    <t>BEA_AC_01_028</t>
  </si>
  <si>
    <t>BEA_AC_01_029</t>
  </si>
  <si>
    <t>BEA_AC_01_030</t>
  </si>
  <si>
    <t>BEA_AC_01_031</t>
  </si>
  <si>
    <t>BEA_AC_01_032</t>
  </si>
  <si>
    <t>BEA_AC_01_033</t>
  </si>
  <si>
    <t>BEA_AC_01_034</t>
  </si>
  <si>
    <t>BEA_AC_01_035</t>
  </si>
  <si>
    <t>BEA_AC_01_036</t>
  </si>
  <si>
    <t>BEA_AC_01_037</t>
  </si>
  <si>
    <t>BEA_AC_01_038</t>
  </si>
  <si>
    <t>BEA_AC_01_039</t>
  </si>
  <si>
    <t>BEA_AC_01_040</t>
  </si>
  <si>
    <t>BEA_AC_01_041</t>
  </si>
  <si>
    <t>BEA_AC_01_042</t>
  </si>
  <si>
    <t>BEA_AC_01_043</t>
  </si>
  <si>
    <t>BEA_AC_01_044</t>
  </si>
  <si>
    <t>BEA_AC_01_045</t>
  </si>
  <si>
    <t>BEA_AC_01_046</t>
  </si>
  <si>
    <t>BEA_AC_01_047</t>
  </si>
  <si>
    <t>BEA_AC_01_048</t>
  </si>
  <si>
    <t>BEA_AC_01_049</t>
  </si>
  <si>
    <t>BEA_AC_01_050</t>
  </si>
  <si>
    <t>BEA_AC_01_051</t>
  </si>
  <si>
    <t>BEA_AC_01_052</t>
  </si>
  <si>
    <t>BEA_AC_01_053</t>
  </si>
  <si>
    <t>BEA_AC_01_054</t>
  </si>
  <si>
    <t>BEA_AC_01_055</t>
  </si>
  <si>
    <t>BEA_AC_01_056</t>
  </si>
  <si>
    <t>BEA_AC_01_057</t>
  </si>
  <si>
    <t>COL_AC_01_001</t>
  </si>
  <si>
    <t>COL_AC_01_002</t>
  </si>
  <si>
    <t>COL_AC_01_003</t>
  </si>
  <si>
    <t>COL_AC_01_004</t>
  </si>
  <si>
    <t>COL_AC_01_005</t>
  </si>
  <si>
    <t>COL_AC_01_006</t>
  </si>
  <si>
    <t>COL_AC_01_007</t>
  </si>
  <si>
    <t>COL_AC_01_008</t>
  </si>
  <si>
    <t>COL_AC_01_009</t>
  </si>
  <si>
    <t>COL_AC_01_010</t>
  </si>
  <si>
    <t>COL_AC_01_011</t>
  </si>
  <si>
    <t>COL_AC_01_012</t>
  </si>
  <si>
    <t>COL_AC_01_013</t>
  </si>
  <si>
    <t>COL_AC_01_014</t>
  </si>
  <si>
    <t>COL_AC_01_015</t>
  </si>
  <si>
    <t>COL_AC_01_016</t>
  </si>
  <si>
    <t>COL_AC_01_017</t>
  </si>
  <si>
    <t>PER_AC_01_001</t>
  </si>
  <si>
    <t>PER_AC_01_002</t>
  </si>
  <si>
    <t>PER_AC_01_003</t>
  </si>
  <si>
    <t>PER_AC_01_004</t>
  </si>
  <si>
    <t>PER_AC_01_005</t>
  </si>
  <si>
    <t>PER_AC_01_006</t>
  </si>
  <si>
    <t>PER_AC_01_007</t>
  </si>
  <si>
    <t>PER_AC_01_008</t>
  </si>
  <si>
    <t>PER_AC_01_009</t>
  </si>
  <si>
    <t>PER_AC_01_010</t>
  </si>
  <si>
    <t>PER_AC_01_011</t>
  </si>
  <si>
    <t>PER_AC_01_012</t>
  </si>
  <si>
    <t>PER_AC_01_013</t>
  </si>
  <si>
    <t>PER_AC_01_014</t>
  </si>
  <si>
    <t>PER_AC_01_015</t>
  </si>
  <si>
    <t>PER_AC_01_016</t>
  </si>
  <si>
    <t>PER_AC_01_017</t>
  </si>
  <si>
    <t>PER_AC_01_018</t>
  </si>
  <si>
    <t>PER_AC_01_019</t>
  </si>
  <si>
    <t>PER_AC_01_020</t>
  </si>
  <si>
    <t>PER_AC_01_021</t>
  </si>
  <si>
    <t>BEA_AD_-05_001</t>
  </si>
  <si>
    <t>BEA_AD_-05_002</t>
  </si>
  <si>
    <t>BEA_AD_-05_003</t>
  </si>
  <si>
    <t>BEA_AD_-05_004</t>
  </si>
  <si>
    <t>BEA_AD_-05_005</t>
  </si>
  <si>
    <t>BEA_AD_-05_006</t>
  </si>
  <si>
    <t>BEA_AD_-05_007</t>
  </si>
  <si>
    <t>BEA_AD_-05_008</t>
  </si>
  <si>
    <t>BEA_AD_-05_009</t>
  </si>
  <si>
    <t>BEA_AD_-05_010</t>
  </si>
  <si>
    <t>BEA_AD_-05_011</t>
  </si>
  <si>
    <t>BEA_AD_-05_012</t>
  </si>
  <si>
    <t>BEA_AD_-05_013</t>
  </si>
  <si>
    <t>BEA_AD_-05_014</t>
  </si>
  <si>
    <t>BEA_AD_-05_015</t>
  </si>
  <si>
    <t>BEA_AD_-05_016</t>
  </si>
  <si>
    <t>BEA_AD_-05_017</t>
  </si>
  <si>
    <t>BEA_AD_-05_018</t>
  </si>
  <si>
    <t>BEA_AD_-05_019</t>
  </si>
  <si>
    <t>BEA_AD_-05_020</t>
  </si>
  <si>
    <t>BEA_AD_-05_021</t>
  </si>
  <si>
    <t>BEA_AD_-05_022</t>
  </si>
  <si>
    <t>BEA_AD_-05_023</t>
  </si>
  <si>
    <t>BEA_AD_-05_024</t>
  </si>
  <si>
    <t>BEA_AD_-05_025</t>
  </si>
  <si>
    <t>BEA_AD_-05_026</t>
  </si>
  <si>
    <t>BEA_AD_-05_027</t>
  </si>
  <si>
    <t>BEA_AD_-05_028</t>
  </si>
  <si>
    <t>BEA_AD_-05_029</t>
  </si>
  <si>
    <t>BEA_AD_-05_030</t>
  </si>
  <si>
    <t>BEA_AD_-05_031</t>
  </si>
  <si>
    <t>BEA_AD_-05_032</t>
  </si>
  <si>
    <t>BEA_AD_-05_033</t>
  </si>
  <si>
    <t>BEA_AD_-05_034</t>
  </si>
  <si>
    <t>BEA_AD_-05_035</t>
  </si>
  <si>
    <t>BEA_AD_-05_036</t>
  </si>
  <si>
    <t>BEA_AD_-05_037</t>
  </si>
  <si>
    <t>BEA_AD_-05_038</t>
  </si>
  <si>
    <t>BEA_AD_-05_039</t>
  </si>
  <si>
    <t>BEA_AD_-05_040</t>
  </si>
  <si>
    <t>BEA_AD_-05_041</t>
  </si>
  <si>
    <t>BEA_AD_-05_042</t>
  </si>
  <si>
    <t>BEA_AD_-05_043</t>
  </si>
  <si>
    <t>BEA_AD_-05_044</t>
  </si>
  <si>
    <t>BEA_AD_-05_045</t>
  </si>
  <si>
    <t>BEA_AD_-05_046</t>
  </si>
  <si>
    <t>BEA_AD_-05_047</t>
  </si>
  <si>
    <t>BEA_AD_-05_048</t>
  </si>
  <si>
    <t>BEA_AD_-05_049</t>
  </si>
  <si>
    <t>BEA_AD_-05_050</t>
  </si>
  <si>
    <t>BEA_AD_-05_051</t>
  </si>
  <si>
    <t>BEA_AD_-05_052</t>
  </si>
  <si>
    <t>BEA_AD_-05_053</t>
  </si>
  <si>
    <t>BEA_AD_-05_054</t>
  </si>
  <si>
    <t>BEA_AD_-05_055</t>
  </si>
  <si>
    <t>BEA_AD_-05_056</t>
  </si>
  <si>
    <t>BEA_AD_-05_057</t>
  </si>
  <si>
    <t>BEA_AD_-05_058</t>
  </si>
  <si>
    <t>BEA_AD_-05_059</t>
  </si>
  <si>
    <t>BEA_AD_-05_060</t>
  </si>
  <si>
    <t>BEA_AD_-05_061</t>
  </si>
  <si>
    <t>BEA_AD_-05_062</t>
  </si>
  <si>
    <t>BEA_AD_-05_063</t>
  </si>
  <si>
    <t>BEA_AD_-05_064</t>
  </si>
  <si>
    <t>BEA_AD_-05_065</t>
  </si>
  <si>
    <t>BEA_AD_-05_066</t>
  </si>
  <si>
    <t>BEA_AD_-05_067</t>
  </si>
  <si>
    <t>BEA_AD_-05_068</t>
  </si>
  <si>
    <t>BEA_AD_-05_069</t>
  </si>
  <si>
    <t>BEA_AD_-05_070</t>
  </si>
  <si>
    <t>BEA_AD_-05_071</t>
  </si>
  <si>
    <t>BEA_AD_-05_072</t>
  </si>
  <si>
    <t>BEA_AD_-05_073</t>
  </si>
  <si>
    <t>BEA_AD_-05_074</t>
  </si>
  <si>
    <t>BEA_AD_-05_075</t>
  </si>
  <si>
    <t>BEA_AD_-05_076</t>
  </si>
  <si>
    <t>BEA_AD_-05_077</t>
  </si>
  <si>
    <t>BEA_AD_-05_078</t>
  </si>
  <si>
    <t>BEA_AD_-05_079</t>
  </si>
  <si>
    <t>BEA_AD_-05_080</t>
  </si>
  <si>
    <t>BEA_AD_-05_081</t>
  </si>
  <si>
    <t>BEA_AD_-05_082</t>
  </si>
  <si>
    <t>BEA_AD_-05_083</t>
  </si>
  <si>
    <t>BEA_AD_-05_084</t>
  </si>
  <si>
    <t>BEA_AD_-05_085</t>
  </si>
  <si>
    <t>BEA_AD_-05_086</t>
  </si>
  <si>
    <t>BEA_AD_-05_087</t>
  </si>
  <si>
    <t>BEA_AD_-05_088</t>
  </si>
  <si>
    <t>BEA_AD_-05_089</t>
  </si>
  <si>
    <t>BEA_AD_-05_090</t>
  </si>
  <si>
    <t>BEA_AD_-05_091</t>
  </si>
  <si>
    <t>BEA_AD_-05_092</t>
  </si>
  <si>
    <t>BEA_AD_-05_093</t>
  </si>
  <si>
    <t>BEA_AD_-05_094</t>
  </si>
  <si>
    <t>BEA_AD_-05_095</t>
  </si>
  <si>
    <t>BEA_AD_-05_096</t>
  </si>
  <si>
    <t>BEA_AD_-05_097</t>
  </si>
  <si>
    <t>BEA_AD_-05_098</t>
  </si>
  <si>
    <t>BEA_AD_-05_099</t>
  </si>
  <si>
    <t>BEA_AD_-05_100</t>
  </si>
  <si>
    <t>BEA_AD_-05_101</t>
  </si>
  <si>
    <t>BEA_AD_-05_102</t>
  </si>
  <si>
    <t>BEA_AD_-05_103</t>
  </si>
  <si>
    <t>BEA_AD_-05_104</t>
  </si>
  <si>
    <t>BEA_AD_-05_105</t>
  </si>
  <si>
    <t>BEA_AD_-05_106</t>
  </si>
  <si>
    <t>BEA_AD_-05_107</t>
  </si>
  <si>
    <t>BEA_AD_-05_108</t>
  </si>
  <si>
    <t>BEA_AD_-05_109</t>
  </si>
  <si>
    <t>BEA_AD_-05_110</t>
  </si>
  <si>
    <t>BEA_AD_-05_111</t>
  </si>
  <si>
    <t>BEA_AD_-05_112</t>
  </si>
  <si>
    <t>BEA_AD_-05_113</t>
  </si>
  <si>
    <t>BEA_AD_-05_114</t>
  </si>
  <si>
    <t>BEA_AD_-05_115</t>
  </si>
  <si>
    <t>BEA_AD_-05_116</t>
  </si>
  <si>
    <t>BEA_AD_-05_117</t>
  </si>
  <si>
    <t>BEA_AD_-05_118</t>
  </si>
  <si>
    <t>BEA_AD_-05_119</t>
  </si>
  <si>
    <t>BEA_AD_-05_120</t>
  </si>
  <si>
    <t>BEA_AD_-05_121</t>
  </si>
  <si>
    <t>BEA_AD_-05_122</t>
  </si>
  <si>
    <t>BEA_AD_-05_123</t>
  </si>
  <si>
    <t>BEA_AD_-05_124</t>
  </si>
  <si>
    <t>BEA_AD_-05_125</t>
  </si>
  <si>
    <t>BEA_AD_-05_126</t>
  </si>
  <si>
    <t>BEA_AD_-05_127</t>
  </si>
  <si>
    <t>BEA_AD_-05_128</t>
  </si>
  <si>
    <t>BEA_AD_-05_129</t>
  </si>
  <si>
    <t>BEA_AD_-05_130</t>
  </si>
  <si>
    <t>BEA_AD_-05_131</t>
  </si>
  <si>
    <t>BEA_AD_-05_132</t>
  </si>
  <si>
    <t>BEA_AD_-05_133</t>
  </si>
  <si>
    <t>BEA_AD_-05_134</t>
  </si>
  <si>
    <t>BEA_AD_-05_135</t>
  </si>
  <si>
    <t>BEA_AD_-05_136</t>
  </si>
  <si>
    <t>BEA_AD_-05_137</t>
  </si>
  <si>
    <t>BEA_AD_-05_138</t>
  </si>
  <si>
    <t>BEA_AD_-05_139</t>
  </si>
  <si>
    <t>COL_AD_-05_001</t>
  </si>
  <si>
    <t>COL_AD_-05_002</t>
  </si>
  <si>
    <t>COL_AD_-05_003</t>
  </si>
  <si>
    <t>COL_AD_-05_004</t>
  </si>
  <si>
    <t>COL_AD_-05_005</t>
  </si>
  <si>
    <t>COL_AD_-05_006</t>
  </si>
  <si>
    <t>COL_AD_-05_007</t>
  </si>
  <si>
    <t>COL_AD_-05_008</t>
  </si>
  <si>
    <t>COL_AD_-05_009</t>
  </si>
  <si>
    <t>COL_AD_-05_010</t>
  </si>
  <si>
    <t>COL_AD_-05_011</t>
  </si>
  <si>
    <t>COL_AD_-05_012</t>
  </si>
  <si>
    <t>COL_AD_-05_013</t>
  </si>
  <si>
    <t>COL_AD_-05_014</t>
  </si>
  <si>
    <t>COL_AD_-05_015</t>
  </si>
  <si>
    <t>COL_AD_-05_016</t>
  </si>
  <si>
    <t>COL_AD_-05_017</t>
  </si>
  <si>
    <t>COL_AD_-05_018</t>
  </si>
  <si>
    <t>COL_AD_-05_019</t>
  </si>
  <si>
    <t>COL_AD_-05_020</t>
  </si>
  <si>
    <t>COL_AD_-05_021</t>
  </si>
  <si>
    <t>COL_AD_-05_022</t>
  </si>
  <si>
    <t>COL_AD_-05_023</t>
  </si>
  <si>
    <t>COL_AD_-05_024</t>
  </si>
  <si>
    <t>COL_AD_-05_025</t>
  </si>
  <si>
    <t>COL_AD_-05_026</t>
  </si>
  <si>
    <t>COL_AD_-05_027</t>
  </si>
  <si>
    <t>COL_AD_-05_028</t>
  </si>
  <si>
    <t>COL_AD_-05_029</t>
  </si>
  <si>
    <t>COL_AD_-05_030</t>
  </si>
  <si>
    <t>COL_AD_-05_031</t>
  </si>
  <si>
    <t>COL_AD_-05_032</t>
  </si>
  <si>
    <t>COL_AD_-05_033</t>
  </si>
  <si>
    <t>COL_AD_-05_034</t>
  </si>
  <si>
    <t>COL_AD_-05_035</t>
  </si>
  <si>
    <t>COL_AD_-05_036</t>
  </si>
  <si>
    <t>COL_AD_-05_037</t>
  </si>
  <si>
    <t>COL_AD_-05_038</t>
  </si>
  <si>
    <t>COL_AD_-05_039</t>
  </si>
  <si>
    <t>COL_AD_-05_040</t>
  </si>
  <si>
    <t>COL_AD_-05_041</t>
  </si>
  <si>
    <t>COL_AD_-05_042</t>
  </si>
  <si>
    <t>COL_AD_-05_043</t>
  </si>
  <si>
    <t>COL_AD_-05_044</t>
  </si>
  <si>
    <t>COL_AD_-05_045</t>
  </si>
  <si>
    <t>COL_AD_-05_046</t>
  </si>
  <si>
    <t>PER_AD_-05_001</t>
  </si>
  <si>
    <t>PER_AD_-05_002</t>
  </si>
  <si>
    <t>PER_AD_-05_003</t>
  </si>
  <si>
    <t>PER_AD_-05_004</t>
  </si>
  <si>
    <t>PER_AD_-05_005</t>
  </si>
  <si>
    <t>PER_AD_-05_006</t>
  </si>
  <si>
    <t>PER_AD_-05_007</t>
  </si>
  <si>
    <t>PER_AD_-05_008</t>
  </si>
  <si>
    <t>PER_AD_-05_009</t>
  </si>
  <si>
    <t>PER_AD_-05_010</t>
  </si>
  <si>
    <t>PER_AD_-05_011</t>
  </si>
  <si>
    <t>PER_AD_-05_012</t>
  </si>
  <si>
    <t>PER_AD_-05_013</t>
  </si>
  <si>
    <t>PER_AD_-05_014</t>
  </si>
  <si>
    <t>PER_AD_-05_015</t>
  </si>
  <si>
    <t>PER_AD_-05_016</t>
  </si>
  <si>
    <t>PER_AD_-05_017</t>
  </si>
  <si>
    <t>PER_AD_-05_018</t>
  </si>
  <si>
    <t>PER_AD_-05_019</t>
  </si>
  <si>
    <t>PER_AD_-05_020</t>
  </si>
  <si>
    <t>PER_AD_-05_021</t>
  </si>
  <si>
    <t>PER_AD_-05_022</t>
  </si>
  <si>
    <t>PER_AD_-05_023</t>
  </si>
  <si>
    <t>PER_AD_-05_024</t>
  </si>
  <si>
    <t>PER_AD_-05_025</t>
  </si>
  <si>
    <t>PER_AD_-05_026</t>
  </si>
  <si>
    <t>PER_AD_-05_027</t>
  </si>
  <si>
    <t>PER_AD_-05_028</t>
  </si>
  <si>
    <t>FND_AD_-05_001</t>
  </si>
  <si>
    <t>FND_AD_-05_002</t>
  </si>
  <si>
    <t>FND_AD_-05_003</t>
  </si>
  <si>
    <t>FND_AD_-05_004</t>
  </si>
  <si>
    <t>FND_AD_-05_005</t>
  </si>
  <si>
    <t>FND_AD_-05_006</t>
  </si>
  <si>
    <t>FND_AD_-05_007</t>
  </si>
  <si>
    <t>FND_AD_-05_008</t>
  </si>
  <si>
    <t>FND_AD_-05_009</t>
  </si>
  <si>
    <t>FND_AD_-05_010</t>
  </si>
  <si>
    <t>FND_AD_-05_011</t>
  </si>
  <si>
    <t>FND_AD_-05_012</t>
  </si>
  <si>
    <t>FND_AD_-05_013</t>
  </si>
  <si>
    <t>FND_AD_-05_014</t>
  </si>
  <si>
    <t>FND_AD_-05_015</t>
  </si>
  <si>
    <t>FND_AD_-05_016</t>
  </si>
  <si>
    <t>FND_AD_-05_017</t>
  </si>
  <si>
    <t>FND_AD_-05_018</t>
  </si>
  <si>
    <t>FND_AD_-05_019</t>
  </si>
  <si>
    <t>FND_AD_-05_020</t>
  </si>
  <si>
    <t>FND_AD_-05_021</t>
  </si>
  <si>
    <t>FND_AD_-05_022</t>
  </si>
  <si>
    <t>FND_AD_-05_023</t>
  </si>
  <si>
    <t>FND_AD_-05_024</t>
  </si>
  <si>
    <t>FND_AD_-05_025</t>
  </si>
  <si>
    <t>FND_AD_-05_026</t>
  </si>
  <si>
    <t>FND_AD_-05_027</t>
  </si>
  <si>
    <t>BEA_AD_-04_001</t>
  </si>
  <si>
    <t>BEA_AD_-04_002</t>
  </si>
  <si>
    <t>BEA_AD_-04_003</t>
  </si>
  <si>
    <t>BEA_AD_-04_004</t>
  </si>
  <si>
    <t>BEA_AD_-04_005</t>
  </si>
  <si>
    <t>BEA_AD_-04_006</t>
  </si>
  <si>
    <t>BEA_AD_-04_007</t>
  </si>
  <si>
    <t>BEA_AD_-04_008</t>
  </si>
  <si>
    <t>BEA_AD_-04_009</t>
  </si>
  <si>
    <t>BEA_AD_-04_010</t>
  </si>
  <si>
    <t>BEA_AD_-04_011</t>
  </si>
  <si>
    <t>BEA_AD_-04_012</t>
  </si>
  <si>
    <t>BEA_AD_-04_013</t>
  </si>
  <si>
    <t>BEA_AD_-04_014</t>
  </si>
  <si>
    <t>BEA_AD_-04_015</t>
  </si>
  <si>
    <t>BEA_AD_-04_016</t>
  </si>
  <si>
    <t>BEA_AD_-04_017</t>
  </si>
  <si>
    <t>BEA_AD_-04_018</t>
  </si>
  <si>
    <t>BEA_AD_-04_019</t>
  </si>
  <si>
    <t>BEA_AD_-04_020</t>
  </si>
  <si>
    <t>BEA_AD_-04_021</t>
  </si>
  <si>
    <t>BEA_AD_-04_022</t>
  </si>
  <si>
    <t>BEA_AD_-04_023</t>
  </si>
  <si>
    <t>BEA_AD_-04_024</t>
  </si>
  <si>
    <t>BEA_AD_-04_025</t>
  </si>
  <si>
    <t>BEA_AD_-04_026</t>
  </si>
  <si>
    <t>BEA_AD_-04_027</t>
  </si>
  <si>
    <t>BEA_AD_-04_028</t>
  </si>
  <si>
    <t>BEA_AD_-04_029</t>
  </si>
  <si>
    <t>BEA_AD_-04_030</t>
  </si>
  <si>
    <t>BEA_AD_-04_031</t>
  </si>
  <si>
    <t>BEA_AD_-04_032</t>
  </si>
  <si>
    <t>BEA_AD_-04_033</t>
  </si>
  <si>
    <t>BEA_AD_-04_034</t>
  </si>
  <si>
    <t>BEA_AD_-04_035</t>
  </si>
  <si>
    <t>BEA_AD_-04_036</t>
  </si>
  <si>
    <t>BEA_AD_-04_037</t>
  </si>
  <si>
    <t>BEA_AD_-04_038</t>
  </si>
  <si>
    <t>BEA_AD_-04_039</t>
  </si>
  <si>
    <t>BEA_AD_-04_040</t>
  </si>
  <si>
    <t>BEA_AD_-04_041</t>
  </si>
  <si>
    <t>BEA_AD_-04_042</t>
  </si>
  <si>
    <t>BEA_AD_-04_043</t>
  </si>
  <si>
    <t>BEA_AD_-04_044</t>
  </si>
  <si>
    <t>BEA_AD_-04_045</t>
  </si>
  <si>
    <t>BEA_AD_-04_046</t>
  </si>
  <si>
    <t>BEA_AD_-04_047</t>
  </si>
  <si>
    <t>BEA_AD_-04_048</t>
  </si>
  <si>
    <t>BEA_AD_-04_049</t>
  </si>
  <si>
    <t>BEA_AD_-04_050</t>
  </si>
  <si>
    <t>BEA_AD_-04_051</t>
  </si>
  <si>
    <t>BEA_AD_-04_052</t>
  </si>
  <si>
    <t>BEA_AD_-04_053</t>
  </si>
  <si>
    <t>BEA_AD_-04_054</t>
  </si>
  <si>
    <t>BEA_AD_-04_055</t>
  </si>
  <si>
    <t>BEA_AD_-04_056</t>
  </si>
  <si>
    <t>BEA_AD_-04_057</t>
  </si>
  <si>
    <t>BEA_AD_-04_058</t>
  </si>
  <si>
    <t>BEA_AD_-04_059</t>
  </si>
  <si>
    <t>BEA_AD_-04_060</t>
  </si>
  <si>
    <t>BEA_AD_-04_061</t>
  </si>
  <si>
    <t>BEA_AD_-04_062</t>
  </si>
  <si>
    <t>BEA_AD_-04_063</t>
  </si>
  <si>
    <t>BEA_AD_-04_064</t>
  </si>
  <si>
    <t>BEA_AD_-04_065</t>
  </si>
  <si>
    <t>BEA_AD_-04_066</t>
  </si>
  <si>
    <t>BEA_AD_-04_067</t>
  </si>
  <si>
    <t>BEA_AD_-04_068</t>
  </si>
  <si>
    <t>BEA_AD_-04_069</t>
  </si>
  <si>
    <t>BEA_AD_-04_070</t>
  </si>
  <si>
    <t>BEA_AD_-04_071</t>
  </si>
  <si>
    <t>BEA_AD_-04_072</t>
  </si>
  <si>
    <t>BEA_AD_-04_073</t>
  </si>
  <si>
    <t>BEA_AD_-04_074</t>
  </si>
  <si>
    <t>BEA_AD_-04_075</t>
  </si>
  <si>
    <t>BEA_AD_-04_076</t>
  </si>
  <si>
    <t>BEA_AD_-04_077</t>
  </si>
  <si>
    <t>BEA_AD_-04_078</t>
  </si>
  <si>
    <t>BEA_AD_-04_079</t>
  </si>
  <si>
    <t>BEA_AD_-04_080</t>
  </si>
  <si>
    <t>BEA_AD_-04_081</t>
  </si>
  <si>
    <t>BEA_AD_-04_082</t>
  </si>
  <si>
    <t>BEA_AD_-04_083</t>
  </si>
  <si>
    <t>BEA_AD_-04_084</t>
  </si>
  <si>
    <t>BEA_AD_-04_085</t>
  </si>
  <si>
    <t>BEA_AD_-04_086</t>
  </si>
  <si>
    <t>BEA_AD_-04_087</t>
  </si>
  <si>
    <t>BEA_AD_-04_088</t>
  </si>
  <si>
    <t>BEA_AD_-04_089</t>
  </si>
  <si>
    <t>BEA_AD_-04_090</t>
  </si>
  <si>
    <t>BEA_AD_-04_091</t>
  </si>
  <si>
    <t>BEA_AD_-04_092</t>
  </si>
  <si>
    <t>BEA_AD_-04_093</t>
  </si>
  <si>
    <t>BEA_AD_-04_094</t>
  </si>
  <si>
    <t>BEA_AD_-04_095</t>
  </si>
  <si>
    <t>BEA_AD_-04_096</t>
  </si>
  <si>
    <t>BEA_AD_-04_097</t>
  </si>
  <si>
    <t>BEA_AD_-04_098</t>
  </si>
  <si>
    <t>BEA_AD_-04_099</t>
  </si>
  <si>
    <t>BEA_AD_-04_100</t>
  </si>
  <si>
    <t>BEA_AD_-04_101</t>
  </si>
  <si>
    <t>BEA_AD_-04_102</t>
  </si>
  <si>
    <t>BEA_AD_-04_103</t>
  </si>
  <si>
    <t>BEA_AD_-04_104</t>
  </si>
  <si>
    <t>BEA_AD_-04_105</t>
  </si>
  <si>
    <t>BEA_AD_-04_106</t>
  </si>
  <si>
    <t>BEA_AD_-04_107</t>
  </si>
  <si>
    <t>BEA_AD_-04_108</t>
  </si>
  <si>
    <t>BEA_AD_-04_109</t>
  </si>
  <si>
    <t>BEA_AD_-04_110</t>
  </si>
  <si>
    <t>BEA_AD_-04_111</t>
  </si>
  <si>
    <t>BEA_AD_-04_112</t>
  </si>
  <si>
    <t>BEA_AD_-04_113</t>
  </si>
  <si>
    <t>BEA_AD_-04_114</t>
  </si>
  <si>
    <t>BEA_AD_-04_115</t>
  </si>
  <si>
    <t>BEA_AD_-04_116</t>
  </si>
  <si>
    <t>BEA_AD_-04_117</t>
  </si>
  <si>
    <t>BEA_AD_-04_118</t>
  </si>
  <si>
    <t>BEA_AD_-04_119</t>
  </si>
  <si>
    <t>BEA_AD_-04_120</t>
  </si>
  <si>
    <t>BEA_AD_-04_121</t>
  </si>
  <si>
    <t>BEA_AD_-04_122</t>
  </si>
  <si>
    <t>BEA_AD_-04_123</t>
  </si>
  <si>
    <t>BEA_AD_-04_124</t>
  </si>
  <si>
    <t>BEA_AD_-04_125</t>
  </si>
  <si>
    <t>BEA_AD_-04_126</t>
  </si>
  <si>
    <t>BEA_AD_-04_127</t>
  </si>
  <si>
    <t>BEA_AD_-04_128</t>
  </si>
  <si>
    <t>BEA_AD_-04_129</t>
  </si>
  <si>
    <t>BEA_AD_-04_130</t>
  </si>
  <si>
    <t>BEA_AD_-04_131</t>
  </si>
  <si>
    <t>BEA_AD_-04_132</t>
  </si>
  <si>
    <t>BEA_AD_-04_133</t>
  </si>
  <si>
    <t>BEA_AD_-04_134</t>
  </si>
  <si>
    <t>BEA_AD_-04_135</t>
  </si>
  <si>
    <t>BEA_AD_-04_136</t>
  </si>
  <si>
    <t>BEA_AD_-04_137</t>
  </si>
  <si>
    <t>BEA_AD_-04_138</t>
  </si>
  <si>
    <t>BEA_AD_-04_139</t>
  </si>
  <si>
    <t>COL_AD_-04_001</t>
  </si>
  <si>
    <t>COL_AD_-04_002</t>
  </si>
  <si>
    <t>COL_AD_-04_003</t>
  </si>
  <si>
    <t>COL_AD_-04_004</t>
  </si>
  <si>
    <t>COL_AD_-04_005</t>
  </si>
  <si>
    <t>COL_AD_-04_006</t>
  </si>
  <si>
    <t>COL_AD_-04_007</t>
  </si>
  <si>
    <t>COL_AD_-04_008</t>
  </si>
  <si>
    <t>COL_AD_-04_009</t>
  </si>
  <si>
    <t>COL_AD_-04_010</t>
  </si>
  <si>
    <t>COL_AD_-04_011</t>
  </si>
  <si>
    <t>COL_AD_-04_012</t>
  </si>
  <si>
    <t>COL_AD_-04_013</t>
  </si>
  <si>
    <t>COL_AD_-04_014</t>
  </si>
  <si>
    <t>COL_AD_-04_015</t>
  </si>
  <si>
    <t>COL_AD_-04_016</t>
  </si>
  <si>
    <t>COL_AD_-04_017</t>
  </si>
  <si>
    <t>COL_AD_-04_018</t>
  </si>
  <si>
    <t>COL_AD_-04_019</t>
  </si>
  <si>
    <t>COL_AD_-04_020</t>
  </si>
  <si>
    <t>COL_AD_-04_021</t>
  </si>
  <si>
    <t>COL_AD_-04_022</t>
  </si>
  <si>
    <t>COL_AD_-04_023</t>
  </si>
  <si>
    <t>COL_AD_-04_024</t>
  </si>
  <si>
    <t>COL_AD_-04_025</t>
  </si>
  <si>
    <t>COL_AD_-04_026</t>
  </si>
  <si>
    <t>COL_AD_-04_027</t>
  </si>
  <si>
    <t>COL_AD_-04_028</t>
  </si>
  <si>
    <t>COL_AD_-04_029</t>
  </si>
  <si>
    <t>COL_AD_-04_030</t>
  </si>
  <si>
    <t>COL_AD_-04_031</t>
  </si>
  <si>
    <t>COL_AD_-04_032</t>
  </si>
  <si>
    <t>COL_AD_-04_033</t>
  </si>
  <si>
    <t>COL_AD_-04_034</t>
  </si>
  <si>
    <t>COL_AD_-04_035</t>
  </si>
  <si>
    <t>COL_AD_-04_036</t>
  </si>
  <si>
    <t>COL_AD_-04_037</t>
  </si>
  <si>
    <t>COL_AD_-04_038</t>
  </si>
  <si>
    <t>COL_AD_-04_039</t>
  </si>
  <si>
    <t>COL_AD_-04_040</t>
  </si>
  <si>
    <t>COL_AD_-04_041</t>
  </si>
  <si>
    <t>COL_AD_-04_042</t>
  </si>
  <si>
    <t>COL_AD_-04_043</t>
  </si>
  <si>
    <t>COL_AD_-04_044</t>
  </si>
  <si>
    <t>COL_AD_-04_045</t>
  </si>
  <si>
    <t>COL_AD_-04_046</t>
  </si>
  <si>
    <t>PER_AD_-04_001</t>
  </si>
  <si>
    <t>PER_AD_-04_002</t>
  </si>
  <si>
    <t>PER_AD_-04_003</t>
  </si>
  <si>
    <t>PER_AD_-04_004</t>
  </si>
  <si>
    <t>PER_AD_-04_005</t>
  </si>
  <si>
    <t>PER_AD_-04_006</t>
  </si>
  <si>
    <t>PER_AD_-04_007</t>
  </si>
  <si>
    <t>PER_AD_-04_008</t>
  </si>
  <si>
    <t>PER_AD_-04_009</t>
  </si>
  <si>
    <t>PER_AD_-04_010</t>
  </si>
  <si>
    <t>PER_AD_-04_011</t>
  </si>
  <si>
    <t>PER_AD_-04_012</t>
  </si>
  <si>
    <t>PER_AD_-04_013</t>
  </si>
  <si>
    <t>PER_AD_-04_014</t>
  </si>
  <si>
    <t>PER_AD_-04_015</t>
  </si>
  <si>
    <t>PER_AD_-04_016</t>
  </si>
  <si>
    <t>PER_AD_-04_017</t>
  </si>
  <si>
    <t>PER_AD_-04_018</t>
  </si>
  <si>
    <t>PER_AD_-04_019</t>
  </si>
  <si>
    <t>PER_AD_-04_020</t>
  </si>
  <si>
    <t>PER_AD_-04_021</t>
  </si>
  <si>
    <t>PER_AD_-04_022</t>
  </si>
  <si>
    <t>PER_AD_-04_023</t>
  </si>
  <si>
    <t>PER_AD_-04_024</t>
  </si>
  <si>
    <t>PER_AD_-04_025</t>
  </si>
  <si>
    <t>PER_AD_-04_026</t>
  </si>
  <si>
    <t>PER_AD_-04_027</t>
  </si>
  <si>
    <t>PER_AD_-04_028</t>
  </si>
  <si>
    <t>FLO_AD_-03_001</t>
  </si>
  <si>
    <t>BEA_AD_-03_001</t>
  </si>
  <si>
    <t>BEA_AD_-03_002</t>
  </si>
  <si>
    <t>BEA_AD_-03_003</t>
  </si>
  <si>
    <t>BEA_AD_-03_004</t>
  </si>
  <si>
    <t>BEA_AD_-03_005</t>
  </si>
  <si>
    <t>BEA_AD_-03_006</t>
  </si>
  <si>
    <t>BEA_AD_-03_007</t>
  </si>
  <si>
    <t>BEA_AD_-03_008</t>
  </si>
  <si>
    <t>BEA_AD_-03_009</t>
  </si>
  <si>
    <t>BEA_AD_-03_010</t>
  </si>
  <si>
    <t>BEA_AD_-03_011</t>
  </si>
  <si>
    <t>BEA_AD_-03_012</t>
  </si>
  <si>
    <t>BEA_AD_-03_013</t>
  </si>
  <si>
    <t>BEA_AD_-03_014</t>
  </si>
  <si>
    <t>BEA_AD_-03_015</t>
  </si>
  <si>
    <t>BEA_AD_-03_016</t>
  </si>
  <si>
    <t>BEA_AD_-03_017</t>
  </si>
  <si>
    <t>BEA_AD_-03_018</t>
  </si>
  <si>
    <t>BEA_AD_-03_019</t>
  </si>
  <si>
    <t>BEA_AD_-03_020</t>
  </si>
  <si>
    <t>BEA_AD_-03_021</t>
  </si>
  <si>
    <t>BEA_AD_-03_022</t>
  </si>
  <si>
    <t>BEA_AD_-03_023</t>
  </si>
  <si>
    <t>BEA_AD_-03_024</t>
  </si>
  <si>
    <t>BEA_AD_-03_025</t>
  </si>
  <si>
    <t>BEA_AD_-03_026</t>
  </si>
  <si>
    <t>BEA_AD_-03_027</t>
  </si>
  <si>
    <t>BEA_AD_-03_028</t>
  </si>
  <si>
    <t>BEA_AD_-03_029</t>
  </si>
  <si>
    <t>BEA_AD_-03_030</t>
  </si>
  <si>
    <t>BEA_AD_-03_031</t>
  </si>
  <si>
    <t>BEA_AD_-03_032</t>
  </si>
  <si>
    <t>BEA_AD_-03_033</t>
  </si>
  <si>
    <t>BEA_AD_-03_034</t>
  </si>
  <si>
    <t>BEA_AD_-03_035</t>
  </si>
  <si>
    <t>BEA_AD_-03_036</t>
  </si>
  <si>
    <t>BEA_AD_-03_037</t>
  </si>
  <si>
    <t>BEA_AD_-03_038</t>
  </si>
  <si>
    <t>BEA_AD_-03_039</t>
  </si>
  <si>
    <t>BEA_AD_-03_040</t>
  </si>
  <si>
    <t>BEA_AD_-03_041</t>
  </si>
  <si>
    <t>BEA_AD_-03_042</t>
  </si>
  <si>
    <t>BEA_AD_-03_043</t>
  </si>
  <si>
    <t>BEA_AD_-03_044</t>
  </si>
  <si>
    <t>BEA_AD_-03_045</t>
  </si>
  <si>
    <t>BEA_AD_-03_046</t>
  </si>
  <si>
    <t>BEA_AD_-03_047</t>
  </si>
  <si>
    <t>BEA_AD_-03_048</t>
  </si>
  <si>
    <t>BEA_AD_-03_049</t>
  </si>
  <si>
    <t>BEA_AD_-03_050</t>
  </si>
  <si>
    <t>BEA_AD_-03_051</t>
  </si>
  <si>
    <t>BEA_AD_-03_052</t>
  </si>
  <si>
    <t>BEA_AD_-03_053</t>
  </si>
  <si>
    <t>BEA_AD_-03_054</t>
  </si>
  <si>
    <t>BEA_AD_-03_055</t>
  </si>
  <si>
    <t>BEA_AD_-03_056</t>
  </si>
  <si>
    <t>BEA_AD_-03_057</t>
  </si>
  <si>
    <t>BEA_AD_-03_058</t>
  </si>
  <si>
    <t>BEA_AD_-03_059</t>
  </si>
  <si>
    <t>BEA_AD_-03_060</t>
  </si>
  <si>
    <t>BEA_AD_-03_061</t>
  </si>
  <si>
    <t>BEA_AD_-03_062</t>
  </si>
  <si>
    <t>BEA_AD_-03_063</t>
  </si>
  <si>
    <t>BEA_AD_-03_064</t>
  </si>
  <si>
    <t>BEA_AD_-03_065</t>
  </si>
  <si>
    <t>BEA_AD_-03_066</t>
  </si>
  <si>
    <t>BEA_AD_-03_067</t>
  </si>
  <si>
    <t>BEA_AD_-03_068</t>
  </si>
  <si>
    <t>BEA_AD_-03_069</t>
  </si>
  <si>
    <t>BEA_AD_-03_070</t>
  </si>
  <si>
    <t>BEA_AD_-03_071</t>
  </si>
  <si>
    <t>BEA_AD_-03_072</t>
  </si>
  <si>
    <t>BEA_AD_-03_073</t>
  </si>
  <si>
    <t>BEA_AD_-03_074</t>
  </si>
  <si>
    <t>BEA_AD_-03_075</t>
  </si>
  <si>
    <t>BEA_AD_-03_076</t>
  </si>
  <si>
    <t>BEA_AD_-03_077</t>
  </si>
  <si>
    <t>BEA_AD_-03_078</t>
  </si>
  <si>
    <t>BEA_AD_-03_079</t>
  </si>
  <si>
    <t>BEA_AD_-03_080</t>
  </si>
  <si>
    <t>BEA_AD_-03_081</t>
  </si>
  <si>
    <t>BEA_AD_-03_082</t>
  </si>
  <si>
    <t>BEA_AD_-03_083</t>
  </si>
  <si>
    <t>BEA_AD_-03_084</t>
  </si>
  <si>
    <t>BEA_AD_-03_085</t>
  </si>
  <si>
    <t>BEA_AD_-03_086</t>
  </si>
  <si>
    <t>BEA_AD_-03_087</t>
  </si>
  <si>
    <t>BEA_AD_-03_088</t>
  </si>
  <si>
    <t>BEA_AD_-03_089</t>
  </si>
  <si>
    <t>BEA_AD_-03_090</t>
  </si>
  <si>
    <t>BEA_AD_-03_091</t>
  </si>
  <si>
    <t>BEA_AD_-03_092</t>
  </si>
  <si>
    <t>BEA_AD_-03_093</t>
  </si>
  <si>
    <t>BEA_AD_-03_094</t>
  </si>
  <si>
    <t>BEA_AD_-03_095</t>
  </si>
  <si>
    <t>BEA_AD_-03_096</t>
  </si>
  <si>
    <t>BEA_AD_-03_097</t>
  </si>
  <si>
    <t>BEA_AD_-03_098</t>
  </si>
  <si>
    <t>BEA_AD_-03_099</t>
  </si>
  <si>
    <t>BEA_AD_-03_100</t>
  </si>
  <si>
    <t>BEA_AD_-03_101</t>
  </si>
  <si>
    <t>BEA_AD_-03_102</t>
  </si>
  <si>
    <t>BEA_AD_-03_103</t>
  </si>
  <si>
    <t>BEA_AD_-03_104</t>
  </si>
  <si>
    <t>BEA_AD_-03_105</t>
  </si>
  <si>
    <t>BEA_AD_-03_106</t>
  </si>
  <si>
    <t>BEA_AD_-03_107</t>
  </si>
  <si>
    <t>BEA_AD_-03_108</t>
  </si>
  <si>
    <t>BEA_AD_-03_109</t>
  </si>
  <si>
    <t>BEA_AD_-03_110</t>
  </si>
  <si>
    <t>BEA_AD_-03_111</t>
  </si>
  <si>
    <t>BEA_AD_-03_112</t>
  </si>
  <si>
    <t>BEA_AD_-03_113</t>
  </si>
  <si>
    <t>BEA_AD_-03_114</t>
  </si>
  <si>
    <t>BEA_AD_-03_115</t>
  </si>
  <si>
    <t>BEA_AD_-03_116</t>
  </si>
  <si>
    <t>BEA_AD_-03_117</t>
  </si>
  <si>
    <t>BEA_AD_-03_118</t>
  </si>
  <si>
    <t>BEA_AD_-03_119</t>
  </si>
  <si>
    <t>BEA_AD_-03_120</t>
  </si>
  <si>
    <t>BEA_AD_-03_121</t>
  </si>
  <si>
    <t>BEA_AD_-03_122</t>
  </si>
  <si>
    <t>BEA_AD_-03_123</t>
  </si>
  <si>
    <t>BEA_AD_-03_124</t>
  </si>
  <si>
    <t>BEA_AD_-03_125</t>
  </si>
  <si>
    <t>BEA_AD_-03_126</t>
  </si>
  <si>
    <t>BEA_AD_-03_127</t>
  </si>
  <si>
    <t>BEA_AD_-03_128</t>
  </si>
  <si>
    <t>BEA_AD_-03_129</t>
  </si>
  <si>
    <t>BEA_AD_-03_130</t>
  </si>
  <si>
    <t>BEA_AD_-03_131</t>
  </si>
  <si>
    <t>BEA_AD_-03_132</t>
  </si>
  <si>
    <t>BEA_AD_-03_133</t>
  </si>
  <si>
    <t>BEA_AD_-03_134</t>
  </si>
  <si>
    <t>BEA_AD_-03_135</t>
  </si>
  <si>
    <t>BEA_AD_-03_136</t>
  </si>
  <si>
    <t>BEA_AD_-03_137</t>
  </si>
  <si>
    <t>BEA_AD_-03_138</t>
  </si>
  <si>
    <t>BEA_AD_-03_139</t>
  </si>
  <si>
    <t>BEA_AD_-03_140</t>
  </si>
  <si>
    <t>BEA_AD_-03_141</t>
  </si>
  <si>
    <t>BEA_AD_-03_142</t>
  </si>
  <si>
    <t>BEA_AD_-03_143</t>
  </si>
  <si>
    <t>BEA_AD_-03_144</t>
  </si>
  <si>
    <t>BEA_AD_-03_145</t>
  </si>
  <si>
    <t>BEA_AD_-03_146</t>
  </si>
  <si>
    <t>BEA_AD_-03_147</t>
  </si>
  <si>
    <t>BEA_AD_-03_148</t>
  </si>
  <si>
    <t>BEA_AD_-03_149</t>
  </si>
  <si>
    <t>BEA_AD_-03_150</t>
  </si>
  <si>
    <t>BEA_AD_-03_151</t>
  </si>
  <si>
    <t>BEA_AD_-03_152</t>
  </si>
  <si>
    <t>BEA_AD_-03_153</t>
  </si>
  <si>
    <t>BEA_AD_-03_154</t>
  </si>
  <si>
    <t>BEA_AD_-03_155</t>
  </si>
  <si>
    <t>BEA_AD_-03_156</t>
  </si>
  <si>
    <t>BEA_AD_-03_157</t>
  </si>
  <si>
    <t>BEA_AD_-03_158</t>
  </si>
  <si>
    <t>BEA_AD_-03_159</t>
  </si>
  <si>
    <t>BEA_AD_-03_160</t>
  </si>
  <si>
    <t>BEA_AD_-03_161</t>
  </si>
  <si>
    <t>BEA_AD_-03_162</t>
  </si>
  <si>
    <t>BEA_AD_-03_163</t>
  </si>
  <si>
    <t>BEA_AD_-03_164</t>
  </si>
  <si>
    <t>BEA_AD_-03_165</t>
  </si>
  <si>
    <t>BEA_AD_-03_166</t>
  </si>
  <si>
    <t>BEA_AD_-03_167</t>
  </si>
  <si>
    <t>BEA_AD_-03_168</t>
  </si>
  <si>
    <t>BEA_AD_-03_169</t>
  </si>
  <si>
    <t>BEA_AD_-03_170</t>
  </si>
  <si>
    <t>BEA_AD_-03_171</t>
  </si>
  <si>
    <t>BEA_AD_-03_172</t>
  </si>
  <si>
    <t>BEA_AD_-03_173</t>
  </si>
  <si>
    <t>BEA_AD_-03_174</t>
  </si>
  <si>
    <t>BEA_AD_-03_175</t>
  </si>
  <si>
    <t>BEA_AD_-03_176</t>
  </si>
  <si>
    <t>BEA_AD_-03_177</t>
  </si>
  <si>
    <t>BEA_AD_-03_178</t>
  </si>
  <si>
    <t>BEA_AD_-03_179</t>
  </si>
  <si>
    <t>BEA_AD_-03_180</t>
  </si>
  <si>
    <t>BEA_AD_-03_181</t>
  </si>
  <si>
    <t>BEA_AD_-03_182</t>
  </si>
  <si>
    <t>BEA_AD_-03_183</t>
  </si>
  <si>
    <t>BEA_AD_-03_184</t>
  </si>
  <si>
    <t>BEA_AD_-03_185</t>
  </si>
  <si>
    <t>BEA_AD_-03_186</t>
  </si>
  <si>
    <t>BEA_AD_-03_187</t>
  </si>
  <si>
    <t>BEA_AD_-03_188</t>
  </si>
  <si>
    <t>BEA_AD_-03_189</t>
  </si>
  <si>
    <t>BEA_AD_-03_190</t>
  </si>
  <si>
    <t>BEA_AD_-03_191</t>
  </si>
  <si>
    <t>BEA_AD_-03_192</t>
  </si>
  <si>
    <t>BEA_AD_-03_193</t>
  </si>
  <si>
    <t>BEA_AD_-03_194</t>
  </si>
  <si>
    <t>COL_AD_-03_001</t>
  </si>
  <si>
    <t>COL_AD_-03_002</t>
  </si>
  <si>
    <t>COL_AD_-03_003</t>
  </si>
  <si>
    <t>COL_AD_-03_004</t>
  </si>
  <si>
    <t>COL_AD_-03_005</t>
  </si>
  <si>
    <t>COL_AD_-03_006</t>
  </si>
  <si>
    <t>COL_AD_-03_007</t>
  </si>
  <si>
    <t>COL_AD_-03_008</t>
  </si>
  <si>
    <t>COL_AD_-03_009</t>
  </si>
  <si>
    <t>COL_AD_-03_010</t>
  </si>
  <si>
    <t>COL_AD_-03_011</t>
  </si>
  <si>
    <t>COL_AD_-03_012</t>
  </si>
  <si>
    <t>COL_AD_-03_013</t>
  </si>
  <si>
    <t>COL_AD_-03_014</t>
  </si>
  <si>
    <t>COL_AD_-03_015</t>
  </si>
  <si>
    <t>COL_AD_-03_016</t>
  </si>
  <si>
    <t>COL_AD_-03_017</t>
  </si>
  <si>
    <t>COL_AD_-03_018</t>
  </si>
  <si>
    <t>COL_AD_-03_019</t>
  </si>
  <si>
    <t>COL_AD_-03_020</t>
  </si>
  <si>
    <t>COL_AD_-03_021</t>
  </si>
  <si>
    <t>COL_AD_-03_022</t>
  </si>
  <si>
    <t>COL_AD_-03_023</t>
  </si>
  <si>
    <t>COL_AD_-03_024</t>
  </si>
  <si>
    <t>COL_AD_-03_025</t>
  </si>
  <si>
    <t>COL_AD_-03_026</t>
  </si>
  <si>
    <t>COL_AD_-03_027</t>
  </si>
  <si>
    <t>COL_AD_-03_028</t>
  </si>
  <si>
    <t>COL_AD_-03_029</t>
  </si>
  <si>
    <t>COL_AD_-03_030</t>
  </si>
  <si>
    <t>COL_AD_-03_031</t>
  </si>
  <si>
    <t>COL_AD_-03_032</t>
  </si>
  <si>
    <t>COL_AD_-03_033</t>
  </si>
  <si>
    <t>COL_AD_-03_034</t>
  </si>
  <si>
    <t>COL_AD_-03_035</t>
  </si>
  <si>
    <t>COL_AD_-03_036</t>
  </si>
  <si>
    <t>COL_AD_-03_037</t>
  </si>
  <si>
    <t>COL_AD_-03_038</t>
  </si>
  <si>
    <t>COL_AD_-03_039</t>
  </si>
  <si>
    <t>COL_AD_-03_040</t>
  </si>
  <si>
    <t>COL_AD_-03_041</t>
  </si>
  <si>
    <t>COL_AD_-03_042</t>
  </si>
  <si>
    <t>COL_AD_-03_043</t>
  </si>
  <si>
    <t>COL_AD_-03_044</t>
  </si>
  <si>
    <t>COL_AD_-03_045</t>
  </si>
  <si>
    <t>COL_AD_-03_046</t>
  </si>
  <si>
    <t>PAR_AD_-03_001</t>
  </si>
  <si>
    <t>PAR_AD_-03_002</t>
  </si>
  <si>
    <t>PAR_AD_-03_003</t>
  </si>
  <si>
    <t>PAR_AD_-03_004</t>
  </si>
  <si>
    <t>PER_AD_-03_001</t>
  </si>
  <si>
    <t>PER_AD_-03_002</t>
  </si>
  <si>
    <t>PER_AD_-03_003</t>
  </si>
  <si>
    <t>PER_AD_-03_004</t>
  </si>
  <si>
    <t>PER_AD_-03_005</t>
  </si>
  <si>
    <t>PER_AD_-03_006</t>
  </si>
  <si>
    <t>PER_AD_-03_007</t>
  </si>
  <si>
    <t>PER_AD_-03_008</t>
  </si>
  <si>
    <t>PER_AD_-03_009</t>
  </si>
  <si>
    <t>PER_AD_-03_010</t>
  </si>
  <si>
    <t>PER_AD_-03_011</t>
  </si>
  <si>
    <t>PER_AD_-03_012</t>
  </si>
  <si>
    <t>PER_AD_-03_013</t>
  </si>
  <si>
    <t>PER_AD_-03_014</t>
  </si>
  <si>
    <t>PER_AD_-03_015</t>
  </si>
  <si>
    <t>PER_AD_-03_016</t>
  </si>
  <si>
    <t>PER_AD_-03_017</t>
  </si>
  <si>
    <t>PER_AD_-03_018</t>
  </si>
  <si>
    <t>PER_AD_-03_019</t>
  </si>
  <si>
    <t>PER_AD_-03_020</t>
  </si>
  <si>
    <t>PER_AD_-03_021</t>
  </si>
  <si>
    <t>PER_AD_-03_022</t>
  </si>
  <si>
    <t>PER_AD_-03_023</t>
  </si>
  <si>
    <t>PER_AD_-03_024</t>
  </si>
  <si>
    <t>PER_AD_-03_025</t>
  </si>
  <si>
    <t>PER_AD_-03_026</t>
  </si>
  <si>
    <t>FLO_AD_-02_001</t>
  </si>
  <si>
    <t>FLO_AD_-02_002</t>
  </si>
  <si>
    <t>FLO_AD_-02_003</t>
  </si>
  <si>
    <t>FLO_AD_-02_004</t>
  </si>
  <si>
    <t>FLO_AD_-02_005</t>
  </si>
  <si>
    <t>FLO_AD_-02_006</t>
  </si>
  <si>
    <t>FLO_AD_-02_007</t>
  </si>
  <si>
    <t>FLO_AD_-02_008</t>
  </si>
  <si>
    <t>FLO_AD_-02_009</t>
  </si>
  <si>
    <t>FLO_AD_-02_010</t>
  </si>
  <si>
    <t>FLO_AD_-02_011</t>
  </si>
  <si>
    <t>FLO_AD_-02_012</t>
  </si>
  <si>
    <t>FLO_AD_-02_013</t>
  </si>
  <si>
    <t>FLO_AD_-02_014</t>
  </si>
  <si>
    <t>FLO_AD_-02_015</t>
  </si>
  <si>
    <t>FLO_AD_-02_016</t>
  </si>
  <si>
    <t>FLO_AD_-02_017</t>
  </si>
  <si>
    <t>FLO_AD_-02_018</t>
  </si>
  <si>
    <t>FLO_AD_-02_019</t>
  </si>
  <si>
    <t>FLO_AD_-02_020</t>
  </si>
  <si>
    <t>BEA_AD_-02_001</t>
  </si>
  <si>
    <t>BEA_AD_-02_002</t>
  </si>
  <si>
    <t>BEA_AD_-02_003</t>
  </si>
  <si>
    <t>BEA_AD_-02_004</t>
  </si>
  <si>
    <t>BEA_AD_-02_005</t>
  </si>
  <si>
    <t>BEA_AD_-02_006</t>
  </si>
  <si>
    <t>BEA_AD_-02_007</t>
  </si>
  <si>
    <t>BEA_AD_-02_008</t>
  </si>
  <si>
    <t>BEA_AD_-02_009</t>
  </si>
  <si>
    <t>BEA_AD_-02_010</t>
  </si>
  <si>
    <t>BEA_AD_-02_011</t>
  </si>
  <si>
    <t>BEA_AD_-02_012</t>
  </si>
  <si>
    <t>BEA_AD_-02_013</t>
  </si>
  <si>
    <t>BEA_AD_-02_014</t>
  </si>
  <si>
    <t>BEA_AD_-02_015</t>
  </si>
  <si>
    <t>BEA_AD_-02_016</t>
  </si>
  <si>
    <t>BEA_AD_-02_017</t>
  </si>
  <si>
    <t>BEA_AD_-02_018</t>
  </si>
  <si>
    <t>BEA_AD_-02_019</t>
  </si>
  <si>
    <t>BEA_AD_-02_020</t>
  </si>
  <si>
    <t>BEA_AD_-02_021</t>
  </si>
  <si>
    <t>BEA_AD_-02_022</t>
  </si>
  <si>
    <t>BEA_AD_-02_023</t>
  </si>
  <si>
    <t>BEA_AD_-02_024</t>
  </si>
  <si>
    <t>BEA_AD_-02_025</t>
  </si>
  <si>
    <t>BEA_AD_-02_026</t>
  </si>
  <si>
    <t>BEA_AD_-02_027</t>
  </si>
  <si>
    <t>BEA_AD_-02_028</t>
  </si>
  <si>
    <t>BEA_AD_-02_029</t>
  </si>
  <si>
    <t>BEA_AD_-02_030</t>
  </si>
  <si>
    <t>BEA_AD_-02_031</t>
  </si>
  <si>
    <t>BEA_AD_-02_032</t>
  </si>
  <si>
    <t>BEA_AD_-02_033</t>
  </si>
  <si>
    <t>BEA_AD_-02_034</t>
  </si>
  <si>
    <t>BEA_AD_-02_035</t>
  </si>
  <si>
    <t>BEA_AD_-02_036</t>
  </si>
  <si>
    <t>BEA_AD_-02_037</t>
  </si>
  <si>
    <t>BEA_AD_-02_038</t>
  </si>
  <si>
    <t>BEA_AD_-02_039</t>
  </si>
  <si>
    <t>BEA_AD_-02_040</t>
  </si>
  <si>
    <t>BEA_AD_-02_041</t>
  </si>
  <si>
    <t>BEA_AD_-02_042</t>
  </si>
  <si>
    <t>BEA_AD_-02_043</t>
  </si>
  <si>
    <t>BEA_AD_-02_044</t>
  </si>
  <si>
    <t>BEA_AD_-02_045</t>
  </si>
  <si>
    <t>BEA_AD_-02_046</t>
  </si>
  <si>
    <t>BEA_AD_-02_047</t>
  </si>
  <si>
    <t>BEA_AD_-02_048</t>
  </si>
  <si>
    <t>BEA_AD_-02_049</t>
  </si>
  <si>
    <t>BEA_AD_-02_050</t>
  </si>
  <si>
    <t>BEA_AD_-02_051</t>
  </si>
  <si>
    <t>BEA_AD_-02_052</t>
  </si>
  <si>
    <t>BEA_AD_-02_053</t>
  </si>
  <si>
    <t>BEA_AD_-02_054</t>
  </si>
  <si>
    <t>BEA_AD_-02_055</t>
  </si>
  <si>
    <t>BEA_AD_-02_056</t>
  </si>
  <si>
    <t>BEA_AD_-02_057</t>
  </si>
  <si>
    <t>BEA_AD_-02_058</t>
  </si>
  <si>
    <t>BEA_AD_-02_059</t>
  </si>
  <si>
    <t>BEA_AD_-02_060</t>
  </si>
  <si>
    <t>BEA_AD_-02_061</t>
  </si>
  <si>
    <t>BEA_AD_-02_062</t>
  </si>
  <si>
    <t>BEA_AD_-02_063</t>
  </si>
  <si>
    <t>BEA_AD_-02_064</t>
  </si>
  <si>
    <t>BEA_AD_-02_065</t>
  </si>
  <si>
    <t>BEA_AD_-02_066</t>
  </si>
  <si>
    <t>BEA_AD_-02_067</t>
  </si>
  <si>
    <t>BEA_AD_-02_068</t>
  </si>
  <si>
    <t>BEA_AD_-02_069</t>
  </si>
  <si>
    <t>BEA_AD_-02_070</t>
  </si>
  <si>
    <t>BEA_AD_-02_071</t>
  </si>
  <si>
    <t>BEA_AD_-02_072</t>
  </si>
  <si>
    <t>BEA_AD_-02_073</t>
  </si>
  <si>
    <t>BEA_AD_-02_074</t>
  </si>
  <si>
    <t>BEA_AD_-02_075</t>
  </si>
  <si>
    <t>BEA_AD_-02_076</t>
  </si>
  <si>
    <t>BEA_AD_-02_077</t>
  </si>
  <si>
    <t>BEA_AD_-02_078</t>
  </si>
  <si>
    <t>BEA_AD_-02_079</t>
  </si>
  <si>
    <t>BEA_AD_-02_080</t>
  </si>
  <si>
    <t>BEA_AD_-02_081</t>
  </si>
  <si>
    <t>BEA_AD_-02_082</t>
  </si>
  <si>
    <t>BEA_AD_-02_083</t>
  </si>
  <si>
    <t>BEA_AD_-02_084</t>
  </si>
  <si>
    <t>BEA_AD_-02_085</t>
  </si>
  <si>
    <t>BEA_AD_-02_086</t>
  </si>
  <si>
    <t>BEA_AD_-02_087</t>
  </si>
  <si>
    <t>BEA_AD_-02_088</t>
  </si>
  <si>
    <t>BEA_AD_-02_089</t>
  </si>
  <si>
    <t>BEA_AD_-02_090</t>
  </si>
  <si>
    <t>BEA_AD_-02_091</t>
  </si>
  <si>
    <t>BEA_AD_-02_092</t>
  </si>
  <si>
    <t>BEA_AD_-02_093</t>
  </si>
  <si>
    <t>BEA_AD_-02_094</t>
  </si>
  <si>
    <t>BEA_AD_-02_095</t>
  </si>
  <si>
    <t>BEA_AD_-02_096</t>
  </si>
  <si>
    <t>BEA_AD_-02_097</t>
  </si>
  <si>
    <t>BEA_AD_-02_098</t>
  </si>
  <si>
    <t>BEA_AD_-02_099</t>
  </si>
  <si>
    <t>BEA_AD_-02_100</t>
  </si>
  <si>
    <t>BEA_AD_-02_101</t>
  </si>
  <si>
    <t>BEA_AD_-02_102</t>
  </si>
  <si>
    <t>BEA_AD_-02_103</t>
  </si>
  <si>
    <t>BEA_AD_-02_104</t>
  </si>
  <si>
    <t>BEA_AD_-02_105</t>
  </si>
  <si>
    <t>BEA_AD_-02_106</t>
  </si>
  <si>
    <t>BEA_AD_-02_107</t>
  </si>
  <si>
    <t>BEA_AD_-02_108</t>
  </si>
  <si>
    <t>BEA_AD_-02_109</t>
  </si>
  <si>
    <t>BEA_AD_-02_110</t>
  </si>
  <si>
    <t>BEA_AD_-02_111</t>
  </si>
  <si>
    <t>BEA_AD_-02_112</t>
  </si>
  <si>
    <t>BEA_AD_-02_113</t>
  </si>
  <si>
    <t>BEA_AD_-02_114</t>
  </si>
  <si>
    <t>BEA_AD_-02_115</t>
  </si>
  <si>
    <t>BEA_AD_-02_116</t>
  </si>
  <si>
    <t>BEA_AD_-02_117</t>
  </si>
  <si>
    <t>BEA_AD_-02_118</t>
  </si>
  <si>
    <t>COL_AD_-02_001</t>
  </si>
  <si>
    <t>COL_AD_-02_002</t>
  </si>
  <si>
    <t>COL_AD_-02_003</t>
  </si>
  <si>
    <t>COL_AD_-02_004</t>
  </si>
  <si>
    <t>COL_AD_-02_005</t>
  </si>
  <si>
    <t>COL_AD_-02_006</t>
  </si>
  <si>
    <t>COL_AD_-02_007</t>
  </si>
  <si>
    <t>COL_AD_-02_008</t>
  </si>
  <si>
    <t>COL_AD_-02_009</t>
  </si>
  <si>
    <t>COL_AD_-02_010</t>
  </si>
  <si>
    <t>COL_AD_-02_011</t>
  </si>
  <si>
    <t>COL_AD_-02_012</t>
  </si>
  <si>
    <t>COL_AD_-02_013</t>
  </si>
  <si>
    <t>COL_AD_-02_014</t>
  </si>
  <si>
    <t>COL_AD_-02_015</t>
  </si>
  <si>
    <t>COL_AD_-02_016</t>
  </si>
  <si>
    <t>COL_AD_-02_017</t>
  </si>
  <si>
    <t>COL_AD_-02_018</t>
  </si>
  <si>
    <t>COL_AD_-02_019</t>
  </si>
  <si>
    <t>COL_AD_-02_020</t>
  </si>
  <si>
    <t>COL_AD_-02_021</t>
  </si>
  <si>
    <t>COL_AD_-02_022</t>
  </si>
  <si>
    <t>COL_AD_-02_023</t>
  </si>
  <si>
    <t>COL_AD_-02_024</t>
  </si>
  <si>
    <t>COL_AD_-02_025</t>
  </si>
  <si>
    <t>COL_AD_-02_026</t>
  </si>
  <si>
    <t>COL_AD_-02_027</t>
  </si>
  <si>
    <t>COL_AD_-02_028</t>
  </si>
  <si>
    <t>COL_AD_-02_029</t>
  </si>
  <si>
    <t>COL_AD_-02_030</t>
  </si>
  <si>
    <t>COL_AD_-02_031</t>
  </si>
  <si>
    <t>COL_AD_-02_032</t>
  </si>
  <si>
    <t>COL_AD_-02_033</t>
  </si>
  <si>
    <t>COL_AD_-02_034</t>
  </si>
  <si>
    <t>COL_AD_-02_035</t>
  </si>
  <si>
    <t>COL_AD_-02_036</t>
  </si>
  <si>
    <t>COL_AD_-02_037</t>
  </si>
  <si>
    <t>COL_AD_-02_038</t>
  </si>
  <si>
    <t>COL_AD_-02_039</t>
  </si>
  <si>
    <t>COL_AD_-02_040</t>
  </si>
  <si>
    <t>COL_AD_-02_041</t>
  </si>
  <si>
    <t>COL_AD_-02_042</t>
  </si>
  <si>
    <t>COL_AD_-02_043</t>
  </si>
  <si>
    <t>COL_AD_-02_044</t>
  </si>
  <si>
    <t>COL_AD_-02_045</t>
  </si>
  <si>
    <t>COL_AD_-02_046</t>
  </si>
  <si>
    <t>COL_AD_-02_047</t>
  </si>
  <si>
    <t>COL_AD_-02_048</t>
  </si>
  <si>
    <t>COL_AD_-02_049</t>
  </si>
  <si>
    <t>COL_AD_-02_050</t>
  </si>
  <si>
    <t>COL_AD_-02_051</t>
  </si>
  <si>
    <t>COL_AD_-02_052</t>
  </si>
  <si>
    <t>PAR_AD_-02_001</t>
  </si>
  <si>
    <t>PAR_AD_-02_002</t>
  </si>
  <si>
    <t>PAR_AD_-02_003</t>
  </si>
  <si>
    <t>PAR_AD_-02_004</t>
  </si>
  <si>
    <t>PAR_AD_-02_005</t>
  </si>
  <si>
    <t>PAR_AD_-02_006</t>
  </si>
  <si>
    <t>PAR_AD_-02_007</t>
  </si>
  <si>
    <t>PER_AD_-02_001</t>
  </si>
  <si>
    <t>PER_AD_-02_002</t>
  </si>
  <si>
    <t>PER_AD_-02_003</t>
  </si>
  <si>
    <t>PER_AD_-02_004</t>
  </si>
  <si>
    <t>PER_AD_-02_005</t>
  </si>
  <si>
    <t>PER_AD_-02_006</t>
  </si>
  <si>
    <t>PER_AD_-02_007</t>
  </si>
  <si>
    <t>PER_AD_-02_008</t>
  </si>
  <si>
    <t>PER_AD_-02_009</t>
  </si>
  <si>
    <t>PER_AD_-02_010</t>
  </si>
  <si>
    <t>PER_AD_-02_011</t>
  </si>
  <si>
    <t>PER_AD_-02_012</t>
  </si>
  <si>
    <t>PER_AD_-02_013</t>
  </si>
  <si>
    <t>PER_AD_-02_014</t>
  </si>
  <si>
    <t>PER_AD_-02_015</t>
  </si>
  <si>
    <t>PER_AD_-02_016</t>
  </si>
  <si>
    <t>PER_AD_-02_017</t>
  </si>
  <si>
    <t>PER_AD_-02_018</t>
  </si>
  <si>
    <t>PER_AD_-02_019</t>
  </si>
  <si>
    <t>PER_AD_-02_020</t>
  </si>
  <si>
    <t>PER_AD_-02_021</t>
  </si>
  <si>
    <t>PER_AD_-02_022</t>
  </si>
  <si>
    <t>PER_AD_-02_023</t>
  </si>
  <si>
    <t>PER_AD_-02_024</t>
  </si>
  <si>
    <t>PER_AD_-02_025</t>
  </si>
  <si>
    <t>PER_AD_-02_026</t>
  </si>
  <si>
    <t>PER_AD_-02_027</t>
  </si>
  <si>
    <t>PER_AD_-02_028</t>
  </si>
  <si>
    <t>PER_AD_-02_029</t>
  </si>
  <si>
    <t>PER_AD_-02_030</t>
  </si>
  <si>
    <t>PER_AD_-02_031</t>
  </si>
  <si>
    <t>PER_AD_-02_032</t>
  </si>
  <si>
    <t>FLO_AD_-01_001</t>
  </si>
  <si>
    <t>FLO_AD_-01_002</t>
  </si>
  <si>
    <t>BEA_AD_-01_001</t>
  </si>
  <si>
    <t>BEA_AD_-01_002</t>
  </si>
  <si>
    <t>BEA_AD_-01_003</t>
  </si>
  <si>
    <t>BEA_AD_-01_004</t>
  </si>
  <si>
    <t>BEA_AD_-01_005</t>
  </si>
  <si>
    <t>BEA_AD_-01_006</t>
  </si>
  <si>
    <t>BEA_AD_-01_007</t>
  </si>
  <si>
    <t>BEA_AD_-01_008</t>
  </si>
  <si>
    <t>BEA_AD_-01_009</t>
  </si>
  <si>
    <t>BEA_AD_-01_010</t>
  </si>
  <si>
    <t>BEA_AD_-01_011</t>
  </si>
  <si>
    <t>BEA_AD_-01_012</t>
  </si>
  <si>
    <t>BEA_AD_-01_013</t>
  </si>
  <si>
    <t>BEA_AD_-01_014</t>
  </si>
  <si>
    <t>BEA_AD_-01_015</t>
  </si>
  <si>
    <t>BEA_AD_-01_016</t>
  </si>
  <si>
    <t>BEA_AD_-01_017</t>
  </si>
  <si>
    <t>BEA_AD_-01_018</t>
  </si>
  <si>
    <t>BEA_AD_-01_019</t>
  </si>
  <si>
    <t>BEA_AD_-01_020</t>
  </si>
  <si>
    <t>BEA_AD_-01_021</t>
  </si>
  <si>
    <t>BEA_AD_-01_022</t>
  </si>
  <si>
    <t>BEA_AD_-01_023</t>
  </si>
  <si>
    <t>BEA_AD_-01_024</t>
  </si>
  <si>
    <t>BEA_AD_-01_025</t>
  </si>
  <si>
    <t>BEA_AD_-01_026</t>
  </si>
  <si>
    <t>BEA_AD_-01_027</t>
  </si>
  <si>
    <t>BEA_AD_-01_028</t>
  </si>
  <si>
    <t>BEA_AD_-01_029</t>
  </si>
  <si>
    <t>BEA_AD_-01_030</t>
  </si>
  <si>
    <t>BEA_AD_-01_031</t>
  </si>
  <si>
    <t>BEA_AD_-01_032</t>
  </si>
  <si>
    <t>BEA_AD_-01_033</t>
  </si>
  <si>
    <t>BEA_AD_-01_034</t>
  </si>
  <si>
    <t>BEA_AD_-01_035</t>
  </si>
  <si>
    <t>BEA_AD_-01_036</t>
  </si>
  <si>
    <t>BEA_AD_-01_037</t>
  </si>
  <si>
    <t>BEA_AD_-01_038</t>
  </si>
  <si>
    <t>BEA_AD_-01_039</t>
  </si>
  <si>
    <t>BEA_AD_-01_040</t>
  </si>
  <si>
    <t>BEA_AD_-01_041</t>
  </si>
  <si>
    <t>BEA_AD_-01_042</t>
  </si>
  <si>
    <t>BEA_AD_-01_043</t>
  </si>
  <si>
    <t>BEA_AD_-01_044</t>
  </si>
  <si>
    <t>BEA_AD_-01_045</t>
  </si>
  <si>
    <t>BEA_AD_-01_046</t>
  </si>
  <si>
    <t>BEA_AD_-01_047</t>
  </si>
  <si>
    <t>COL_AD_-01_001</t>
  </si>
  <si>
    <t>COL_AD_-01_002</t>
  </si>
  <si>
    <t>COL_AD_-01_003</t>
  </si>
  <si>
    <t>COL_AD_-01_004</t>
  </si>
  <si>
    <t>COL_AD_-01_005</t>
  </si>
  <si>
    <t>COL_AD_-01_006</t>
  </si>
  <si>
    <t>COL_AD_-01_007</t>
  </si>
  <si>
    <t>COL_AD_-01_008</t>
  </si>
  <si>
    <t>COL_AD_-01_009</t>
  </si>
  <si>
    <t>COL_AD_-01_010</t>
  </si>
  <si>
    <t>COL_AD_-01_011</t>
  </si>
  <si>
    <t>COL_AD_-01_012</t>
  </si>
  <si>
    <t>COL_AD_-01_013</t>
  </si>
  <si>
    <t>COL_AD_-01_014</t>
  </si>
  <si>
    <t>COL_AD_-01_015</t>
  </si>
  <si>
    <t>COL_AD_-01_016</t>
  </si>
  <si>
    <t>COL_AD_-01_017</t>
  </si>
  <si>
    <t>COL_AD_-01_018</t>
  </si>
  <si>
    <t>COL_AD_-01_019</t>
  </si>
  <si>
    <t>COL_AD_-01_020</t>
  </si>
  <si>
    <t>COL_AD_-01_021</t>
  </si>
  <si>
    <t>COL_AD_-01_022</t>
  </si>
  <si>
    <t>COL_AD_-01_023</t>
  </si>
  <si>
    <t>COL_AD_-01_024</t>
  </si>
  <si>
    <t>COL_AD_-01_025</t>
  </si>
  <si>
    <t>COL_AD_-01_026</t>
  </si>
  <si>
    <t>COL_AD_-01_027</t>
  </si>
  <si>
    <t>PER_AD_-01_001</t>
  </si>
  <si>
    <t>PER_AD_-01_002</t>
  </si>
  <si>
    <t>PER_AD_-01_003</t>
  </si>
  <si>
    <t>PER_AD_-01_004</t>
  </si>
  <si>
    <t>PER_AD_-01_005</t>
  </si>
  <si>
    <t>PER_AD_-01_006</t>
  </si>
  <si>
    <t>PER_AD_-01_007</t>
  </si>
  <si>
    <t>PER_AD_-01_008</t>
  </si>
  <si>
    <t>PER_AD_-01_009</t>
  </si>
  <si>
    <t>PER_AD_-01_010</t>
  </si>
  <si>
    <t>PER_AD_-01_011</t>
  </si>
  <si>
    <t>PER_AD_-01_012</t>
  </si>
  <si>
    <t>PER_AD_-01_013</t>
  </si>
  <si>
    <t>PER_AD_-01_014</t>
  </si>
  <si>
    <t>PER_AD_-01_015</t>
  </si>
  <si>
    <t>PER_AD_-01_016</t>
  </si>
  <si>
    <t>PER_AD_-01_017</t>
  </si>
  <si>
    <t>PER_AD_-01_018</t>
  </si>
  <si>
    <t>BEA_AD_00_001</t>
  </si>
  <si>
    <t>BEA_AD_00_002</t>
  </si>
  <si>
    <t>BEA_AD_00_003</t>
  </si>
  <si>
    <t>BEA_AD_00_004</t>
  </si>
  <si>
    <t>BEA_AD_00_005</t>
  </si>
  <si>
    <t>BEA_AD_00_006</t>
  </si>
  <si>
    <t>BEA_AD_00_007</t>
  </si>
  <si>
    <t>BEA_AD_00_008</t>
  </si>
  <si>
    <t>BEA_AD_00_009</t>
  </si>
  <si>
    <t>BEA_AD_00_010</t>
  </si>
  <si>
    <t>BEA_AD_00_011</t>
  </si>
  <si>
    <t>BEA_AD_00_012</t>
  </si>
  <si>
    <t>BEA_AD_00_013</t>
  </si>
  <si>
    <t>BEA_AD_00_014</t>
  </si>
  <si>
    <t>BEA_AD_00_015</t>
  </si>
  <si>
    <t>BEA_AD_00_016</t>
  </si>
  <si>
    <t>BEA_AD_00_017</t>
  </si>
  <si>
    <t>BEA_AD_00_018</t>
  </si>
  <si>
    <t>BEA_AD_00_019</t>
  </si>
  <si>
    <t>BEA_AD_00_020</t>
  </si>
  <si>
    <t>BEA_AD_00_021</t>
  </si>
  <si>
    <t>BEA_AD_00_022</t>
  </si>
  <si>
    <t>BEA_AD_00_023</t>
  </si>
  <si>
    <t>BEA_AD_00_024</t>
  </si>
  <si>
    <t>BEA_AD_00_025</t>
  </si>
  <si>
    <t>BEA_AD_00_026</t>
  </si>
  <si>
    <t>BEA_AD_00_027</t>
  </si>
  <si>
    <t>BEA_AD_00_028</t>
  </si>
  <si>
    <t>BEA_AD_00_029</t>
  </si>
  <si>
    <t>BEA_AD_00_030</t>
  </si>
  <si>
    <t>BEA_AD_00_031</t>
  </si>
  <si>
    <t>BEA_AD_00_032</t>
  </si>
  <si>
    <t>BEA_AD_00_033</t>
  </si>
  <si>
    <t>BEA_AD_00_034</t>
  </si>
  <si>
    <t>BEA_AD_00_035</t>
  </si>
  <si>
    <t>BEA_AD_00_036</t>
  </si>
  <si>
    <t>BEA_AD_00_037</t>
  </si>
  <si>
    <t>BEA_AD_00_038</t>
  </si>
  <si>
    <t>BEA_AD_00_039</t>
  </si>
  <si>
    <t>BEA_AD_00_040</t>
  </si>
  <si>
    <t>BEA_AD_00_041</t>
  </si>
  <si>
    <t>BEA_AD_00_042</t>
  </si>
  <si>
    <t>BEA_AD_00_043</t>
  </si>
  <si>
    <t>BEA_AD_00_044</t>
  </si>
  <si>
    <t>BEA_AD_00_045</t>
  </si>
  <si>
    <t>BEA_AD_00_046</t>
  </si>
  <si>
    <t>BEA_AD_00_047</t>
  </si>
  <si>
    <t>BEA_AD_00_048</t>
  </si>
  <si>
    <t>BEA_AD_00_049</t>
  </si>
  <si>
    <t>BEA_AD_00_050</t>
  </si>
  <si>
    <t>BEA_AD_00_051</t>
  </si>
  <si>
    <t>BEA_AD_00_052</t>
  </si>
  <si>
    <t>BEA_AD_00_053</t>
  </si>
  <si>
    <t>BEA_AD_00_054</t>
  </si>
  <si>
    <t>BEA_AD_00_055</t>
  </si>
  <si>
    <t>BEA_AD_00_056</t>
  </si>
  <si>
    <t>BEA_AD_00_057</t>
  </si>
  <si>
    <t>BEA_AD_00_058</t>
  </si>
  <si>
    <t>BEA_AD_00_059</t>
  </si>
  <si>
    <t>BEA_AD_00_060</t>
  </si>
  <si>
    <t>BEA_AD_00_061</t>
  </si>
  <si>
    <t>BEA_AD_00_062</t>
  </si>
  <si>
    <t>BEA_AD_00_063</t>
  </si>
  <si>
    <t>BEA_AD_00_064</t>
  </si>
  <si>
    <t>BEA_AD_00_065</t>
  </si>
  <si>
    <t>BEA_AD_00_066</t>
  </si>
  <si>
    <t>BEA_AD_00_067</t>
  </si>
  <si>
    <t>BEA_AD_00_068</t>
  </si>
  <si>
    <t>BEA_AD_00_069</t>
  </si>
  <si>
    <t>BEA_AD_00_070</t>
  </si>
  <si>
    <t>BEA_AD_00_071</t>
  </si>
  <si>
    <t>BEA_AD_00_072</t>
  </si>
  <si>
    <t>BEA_AD_00_073</t>
  </si>
  <si>
    <t>BEA_AD_00_074</t>
  </si>
  <si>
    <t>BEA_AD_00_075</t>
  </si>
  <si>
    <t>BEA_AD_00_076</t>
  </si>
  <si>
    <t>BEA_AD_00_077</t>
  </si>
  <si>
    <t>BEA_AD_00_078</t>
  </si>
  <si>
    <t>BEA_AD_00_079</t>
  </si>
  <si>
    <t>BEA_AD_00_080</t>
  </si>
  <si>
    <t>BEA_AD_00_081</t>
  </si>
  <si>
    <t>BEA_AD_00_082</t>
  </si>
  <si>
    <t>BEA_AD_00_083</t>
  </si>
  <si>
    <t>BEA_AD_00_084</t>
  </si>
  <si>
    <t>BEA_AD_00_085</t>
  </si>
  <si>
    <t>BEA_AD_00_086</t>
  </si>
  <si>
    <t>BEA_AD_00_087</t>
  </si>
  <si>
    <t>BEA_AD_00_088</t>
  </si>
  <si>
    <t>BEA_AD_00_089</t>
  </si>
  <si>
    <t>BEA_AD_00_090</t>
  </si>
  <si>
    <t>BEA_AD_00_091</t>
  </si>
  <si>
    <t>BEA_AD_00_092</t>
  </si>
  <si>
    <t>BEA_AD_00_093</t>
  </si>
  <si>
    <t>BEA_AD_00_094</t>
  </si>
  <si>
    <t>BEA_AD_00_095</t>
  </si>
  <si>
    <t>COL_AD_00_001</t>
  </si>
  <si>
    <t>COL_AD_00_002</t>
  </si>
  <si>
    <t>COL_AD_00_003</t>
  </si>
  <si>
    <t>COL_AD_00_004</t>
  </si>
  <si>
    <t>COL_AD_00_005</t>
  </si>
  <si>
    <t>COL_AD_00_006</t>
  </si>
  <si>
    <t>COL_AD_00_007</t>
  </si>
  <si>
    <t>COL_AD_00_008</t>
  </si>
  <si>
    <t>COL_AD_00_009</t>
  </si>
  <si>
    <t>COL_AD_00_010</t>
  </si>
  <si>
    <t>COL_AD_00_011</t>
  </si>
  <si>
    <t>COL_AD_00_012</t>
  </si>
  <si>
    <t>COL_AD_00_013</t>
  </si>
  <si>
    <t>COL_AD_00_014</t>
  </si>
  <si>
    <t>COL_AD_00_015</t>
  </si>
  <si>
    <t>COL_AD_00_016</t>
  </si>
  <si>
    <t>COL_AD_00_017</t>
  </si>
  <si>
    <t>COL_AD_00_018</t>
  </si>
  <si>
    <t>COL_AD_00_019</t>
  </si>
  <si>
    <t>COL_AD_00_020</t>
  </si>
  <si>
    <t>COL_AD_00_021</t>
  </si>
  <si>
    <t>COL_AD_00_022</t>
  </si>
  <si>
    <t>COL_AD_00_023</t>
  </si>
  <si>
    <t>COL_AD_00_024</t>
  </si>
  <si>
    <t>COL_AD_00_025</t>
  </si>
  <si>
    <t>COL_AD_00_026</t>
  </si>
  <si>
    <t>COL_AD_00_027</t>
  </si>
  <si>
    <t>PER_AD_00_001</t>
  </si>
  <si>
    <t>PER_AD_00_002</t>
  </si>
  <si>
    <t>PER_AD_00_003</t>
  </si>
  <si>
    <t>PER_AD_00_004</t>
  </si>
  <si>
    <t>PER_AD_00_005</t>
  </si>
  <si>
    <t>PER_AD_00_006</t>
  </si>
  <si>
    <t>PER_AD_00_007</t>
  </si>
  <si>
    <t>PER_AD_00_008</t>
  </si>
  <si>
    <t>PER_AD_00_009</t>
  </si>
  <si>
    <t>PER_AD_00_010</t>
  </si>
  <si>
    <t>PER_AD_00_011</t>
  </si>
  <si>
    <t>PER_AD_00_012</t>
  </si>
  <si>
    <t>FLO_AD_01_001</t>
  </si>
  <si>
    <t>FLO_AD_01_002</t>
  </si>
  <si>
    <t>FLO_AD_01_003</t>
  </si>
  <si>
    <t>BEA_AD_01_001</t>
  </si>
  <si>
    <t>BEA_AD_01_002</t>
  </si>
  <si>
    <t>BEA_AD_01_003</t>
  </si>
  <si>
    <t>BEA_AD_01_004</t>
  </si>
  <si>
    <t>BEA_AD_01_005</t>
  </si>
  <si>
    <t>BEA_AD_01_006</t>
  </si>
  <si>
    <t>BEA_AD_01_007</t>
  </si>
  <si>
    <t>BEA_AD_01_008</t>
  </si>
  <si>
    <t>BEA_AD_01_009</t>
  </si>
  <si>
    <t>BEA_AD_01_010</t>
  </si>
  <si>
    <t>BEA_AD_01_011</t>
  </si>
  <si>
    <t>BEA_AD_01_012</t>
  </si>
  <si>
    <t>BEA_AD_01_013</t>
  </si>
  <si>
    <t>BEA_AD_01_014</t>
  </si>
  <si>
    <t>BEA_AD_01_015</t>
  </si>
  <si>
    <t>BEA_AD_01_016</t>
  </si>
  <si>
    <t>BEA_AD_01_017</t>
  </si>
  <si>
    <t>BEA_AD_01_018</t>
  </si>
  <si>
    <t>BEA_AD_01_019</t>
  </si>
  <si>
    <t>BEA_AD_01_020</t>
  </si>
  <si>
    <t>BEA_AD_01_021</t>
  </si>
  <si>
    <t>BEA_AD_01_022</t>
  </si>
  <si>
    <t>BEA_AD_01_023</t>
  </si>
  <si>
    <t>BEA_AD_01_024</t>
  </si>
  <si>
    <t>BEA_AD_01_025</t>
  </si>
  <si>
    <t>BEA_AD_01_026</t>
  </si>
  <si>
    <t>BEA_AD_01_027</t>
  </si>
  <si>
    <t>BEA_AD_01_028</t>
  </si>
  <si>
    <t>BEA_AD_01_029</t>
  </si>
  <si>
    <t>BEA_AD_01_030</t>
  </si>
  <si>
    <t>BEA_AD_01_031</t>
  </si>
  <si>
    <t>BEA_AD_01_032</t>
  </si>
  <si>
    <t>BEA_AD_01_033</t>
  </si>
  <si>
    <t>BEA_AD_01_034</t>
  </si>
  <si>
    <t>BEA_AD_01_035</t>
  </si>
  <si>
    <t>BEA_AD_01_036</t>
  </si>
  <si>
    <t>BEA_AD_01_037</t>
  </si>
  <si>
    <t>BEA_AD_01_038</t>
  </si>
  <si>
    <t>BEA_AD_01_039</t>
  </si>
  <si>
    <t>BEA_AD_01_040</t>
  </si>
  <si>
    <t>BEA_AD_01_041</t>
  </si>
  <si>
    <t>BEA_AD_01_042</t>
  </si>
  <si>
    <t>BEA_AD_01_043</t>
  </si>
  <si>
    <t>BEA_AD_01_044</t>
  </si>
  <si>
    <t>BEA_AD_01_045</t>
  </si>
  <si>
    <t>BEA_AD_01_046</t>
  </si>
  <si>
    <t>BEA_AD_01_047</t>
  </si>
  <si>
    <t>BEA_AD_01_048</t>
  </si>
  <si>
    <t>BEA_AD_01_049</t>
  </si>
  <si>
    <t>BEA_AD_01_050</t>
  </si>
  <si>
    <t>BEA_AD_01_051</t>
  </si>
  <si>
    <t>BEA_AD_01_052</t>
  </si>
  <si>
    <t>BEA_AD_01_053</t>
  </si>
  <si>
    <t>BEA_AD_01_054</t>
  </si>
  <si>
    <t>BEA_AD_01_055</t>
  </si>
  <si>
    <t>BEA_AD_01_056</t>
  </si>
  <si>
    <t>BEA_AD_01_057</t>
  </si>
  <si>
    <t>BEA_AD_01_058</t>
  </si>
  <si>
    <t>BEA_AD_01_059</t>
  </si>
  <si>
    <t>BEA_AD_01_060</t>
  </si>
  <si>
    <t>BEA_AD_01_061</t>
  </si>
  <si>
    <t>BEA_AD_01_062</t>
  </si>
  <si>
    <t>BEA_AD_01_063</t>
  </si>
  <si>
    <t>BEA_AD_01_064</t>
  </si>
  <si>
    <t>BEA_AD_01_065</t>
  </si>
  <si>
    <t>BEA_AD_01_066</t>
  </si>
  <si>
    <t>BEA_AD_01_067</t>
  </si>
  <si>
    <t>BEA_AD_01_068</t>
  </si>
  <si>
    <t>BEA_AD_01_069</t>
  </si>
  <si>
    <t>BEA_AD_01_070</t>
  </si>
  <si>
    <t>BEA_AD_01_071</t>
  </si>
  <si>
    <t>BEA_AD_01_072</t>
  </si>
  <si>
    <t>BEA_AD_01_073</t>
  </si>
  <si>
    <t>BEA_AD_01_074</t>
  </si>
  <si>
    <t>BEA_AD_01_075</t>
  </si>
  <si>
    <t>BEA_AD_01_076</t>
  </si>
  <si>
    <t>BEA_AD_01_077</t>
  </si>
  <si>
    <t>BEA_AD_01_078</t>
  </si>
  <si>
    <t>BEA_AD_01_079</t>
  </si>
  <si>
    <t>BEA_AD_01_080</t>
  </si>
  <si>
    <t>BEA_AD_01_081</t>
  </si>
  <si>
    <t>BEA_AD_01_082</t>
  </si>
  <si>
    <t>BEA_AD_01_083</t>
  </si>
  <si>
    <t>BEA_AD_01_084</t>
  </si>
  <si>
    <t>BEA_AD_01_085</t>
  </si>
  <si>
    <t>BEA_AD_01_086</t>
  </si>
  <si>
    <t>BEA_AD_01_087</t>
  </si>
  <si>
    <t>COL_AD_01_001</t>
  </si>
  <si>
    <t>COL_AD_01_002</t>
  </si>
  <si>
    <t>COL_AD_01_003</t>
  </si>
  <si>
    <t>COL_AD_01_004</t>
  </si>
  <si>
    <t>COL_AD_01_005</t>
  </si>
  <si>
    <t>COL_AD_01_006</t>
  </si>
  <si>
    <t>COL_AD_01_007</t>
  </si>
  <si>
    <t>COL_AD_01_008</t>
  </si>
  <si>
    <t>COL_AD_01_009</t>
  </si>
  <si>
    <t>COL_AD_01_010</t>
  </si>
  <si>
    <t>COL_AD_01_011</t>
  </si>
  <si>
    <t>COL_AD_01_012</t>
  </si>
  <si>
    <t>COL_AD_01_013</t>
  </si>
  <si>
    <t>COL_AD_01_014</t>
  </si>
  <si>
    <t>COL_AD_01_015</t>
  </si>
  <si>
    <t>COL_AD_01_016</t>
  </si>
  <si>
    <t>COL_AD_01_017</t>
  </si>
  <si>
    <t>COL_AD_01_018</t>
  </si>
  <si>
    <t>PER_AD_01_001</t>
  </si>
  <si>
    <t>PER_AD_01_002</t>
  </si>
  <si>
    <t>PER_AD_01_003</t>
  </si>
  <si>
    <t>PER_AD_01_004</t>
  </si>
  <si>
    <t>PER_AD_01_005</t>
  </si>
  <si>
    <t>PER_AD_01_006</t>
  </si>
  <si>
    <t>PER_AD_01_007</t>
  </si>
  <si>
    <t>PER_AD_01_008</t>
  </si>
  <si>
    <t>PER_AD_01_009</t>
  </si>
  <si>
    <t>PER_AD_01_010</t>
  </si>
  <si>
    <t>PER_AD_01_011</t>
  </si>
  <si>
    <t>PER_AD_01_012</t>
  </si>
  <si>
    <t>FLO_AE_-05_001</t>
  </si>
  <si>
    <t>FLO_AE_-05_002</t>
  </si>
  <si>
    <t>LNC_AE_-05_001</t>
  </si>
  <si>
    <t>LNC_AE_-05_002</t>
  </si>
  <si>
    <t>BEA_AE_-05_001</t>
  </si>
  <si>
    <t>BEA_AE_-05_002</t>
  </si>
  <si>
    <t>BEA_AE_-05_003</t>
  </si>
  <si>
    <t>BEA_AE_-05_004</t>
  </si>
  <si>
    <t>BEA_AE_-05_005</t>
  </si>
  <si>
    <t>BEA_AE_-05_006</t>
  </si>
  <si>
    <t>BEA_AE_-05_007</t>
  </si>
  <si>
    <t>BEA_AE_-05_008</t>
  </si>
  <si>
    <t>BEA_AE_-05_009</t>
  </si>
  <si>
    <t>BEA_AE_-05_010</t>
  </si>
  <si>
    <t>BEA_AE_-05_011</t>
  </si>
  <si>
    <t>BEA_AE_-05_012</t>
  </si>
  <si>
    <t>BEA_AE_-05_013</t>
  </si>
  <si>
    <t>BEA_AE_-05_014</t>
  </si>
  <si>
    <t>BEA_AE_-05_015</t>
  </si>
  <si>
    <t>BEA_AE_-05_016</t>
  </si>
  <si>
    <t>BEA_AE_-05_017</t>
  </si>
  <si>
    <t>BEA_AE_-05_018</t>
  </si>
  <si>
    <t>BEA_AE_-05_019</t>
  </si>
  <si>
    <t>BEA_AE_-05_020</t>
  </si>
  <si>
    <t>BEA_AE_-05_021</t>
  </si>
  <si>
    <t>BEA_AE_-05_022</t>
  </si>
  <si>
    <t>BEA_AE_-05_023</t>
  </si>
  <si>
    <t>BEA_AE_-05_024</t>
  </si>
  <si>
    <t>BEA_AE_-05_025</t>
  </si>
  <si>
    <t>BEA_AE_-05_026</t>
  </si>
  <si>
    <t>BEA_AE_-05_027</t>
  </si>
  <si>
    <t>BEA_AE_-05_028</t>
  </si>
  <si>
    <t>BEA_AE_-05_029</t>
  </si>
  <si>
    <t>BEA_AE_-05_030</t>
  </si>
  <si>
    <t>BEA_AE_-05_031</t>
  </si>
  <si>
    <t>BEA_AE_-05_032</t>
  </si>
  <si>
    <t>BEA_AE_-05_033</t>
  </si>
  <si>
    <t>BEA_AE_-05_034</t>
  </si>
  <si>
    <t>BEA_AE_-05_035</t>
  </si>
  <si>
    <t>BEA_AE_-05_036</t>
  </si>
  <si>
    <t>BEA_AE_-05_037</t>
  </si>
  <si>
    <t>BEA_AE_-05_038</t>
  </si>
  <si>
    <t>BEA_AE_-05_039</t>
  </si>
  <si>
    <t>BEA_AE_-05_040</t>
  </si>
  <si>
    <t>BEA_AE_-05_041</t>
  </si>
  <si>
    <t>BEA_AE_-05_042</t>
  </si>
  <si>
    <t>BEA_AE_-05_043</t>
  </si>
  <si>
    <t>BEA_AE_-05_044</t>
  </si>
  <si>
    <t>BEA_AE_-05_045</t>
  </si>
  <si>
    <t>BEA_AE_-05_046</t>
  </si>
  <si>
    <t>BEA_AE_-05_047</t>
  </si>
  <si>
    <t>BEA_AE_-05_048</t>
  </si>
  <si>
    <t>BEA_AE_-05_049</t>
  </si>
  <si>
    <t>BEA_AE_-05_050</t>
  </si>
  <si>
    <t>BEA_AE_-05_051</t>
  </si>
  <si>
    <t>BEA_AE_-05_052</t>
  </si>
  <si>
    <t>BEA_AE_-05_053</t>
  </si>
  <si>
    <t>BEA_AE_-05_054</t>
  </si>
  <si>
    <t>BEA_AE_-05_055</t>
  </si>
  <si>
    <t>BEA_AE_-05_056</t>
  </si>
  <si>
    <t>BEA_AE_-05_057</t>
  </si>
  <si>
    <t>BEA_AE_-05_058</t>
  </si>
  <si>
    <t>BEA_AE_-05_059</t>
  </si>
  <si>
    <t>BEA_AE_-05_060</t>
  </si>
  <si>
    <t>BEA_AE_-05_061</t>
  </si>
  <si>
    <t>BEA_AE_-05_062</t>
  </si>
  <si>
    <t>BEA_AE_-05_063</t>
  </si>
  <si>
    <t>BEA_AE_-05_064</t>
  </si>
  <si>
    <t>BEA_AE_-05_065</t>
  </si>
  <si>
    <t>BEA_AE_-05_066</t>
  </si>
  <si>
    <t>BEA_AE_-05_067</t>
  </si>
  <si>
    <t>BEA_AE_-05_068</t>
  </si>
  <si>
    <t>BEA_AE_-05_069</t>
  </si>
  <si>
    <t>BEA_AE_-05_070</t>
  </si>
  <si>
    <t>BEA_AE_-05_071</t>
  </si>
  <si>
    <t>BEA_AE_-05_072</t>
  </si>
  <si>
    <t>BEA_AE_-05_073</t>
  </si>
  <si>
    <t>BEA_AE_-05_074</t>
  </si>
  <si>
    <t>BEA_AE_-05_075</t>
  </si>
  <si>
    <t>BEA_AE_-05_076</t>
  </si>
  <si>
    <t>BEA_AE_-05_077</t>
  </si>
  <si>
    <t>BEA_AE_-05_078</t>
  </si>
  <si>
    <t>BEA_AE_-05_079</t>
  </si>
  <si>
    <t>BEA_AE_-05_080</t>
  </si>
  <si>
    <t>BEA_AE_-05_081</t>
  </si>
  <si>
    <t>BEA_AE_-05_082</t>
  </si>
  <si>
    <t>BEA_AE_-05_083</t>
  </si>
  <si>
    <t>BEA_AE_-05_084</t>
  </si>
  <si>
    <t>BEA_AE_-05_085</t>
  </si>
  <si>
    <t>BEA_AE_-05_086</t>
  </si>
  <si>
    <t>BEA_AE_-05_087</t>
  </si>
  <si>
    <t>BEA_AE_-05_088</t>
  </si>
  <si>
    <t>BEA_AE_-05_089</t>
  </si>
  <si>
    <t>BEA_AE_-05_090</t>
  </si>
  <si>
    <t>COL_AE_-05_001</t>
  </si>
  <si>
    <t>COL_AE_-05_002</t>
  </si>
  <si>
    <t>COL_AE_-05_003</t>
  </si>
  <si>
    <t>COL_AE_-05_004</t>
  </si>
  <si>
    <t>COL_AE_-05_005</t>
  </si>
  <si>
    <t>COL_AE_-05_006</t>
  </si>
  <si>
    <t>COL_AE_-05_007</t>
  </si>
  <si>
    <t>COL_AE_-05_008</t>
  </si>
  <si>
    <t>COL_AE_-05_009</t>
  </si>
  <si>
    <t>COL_AE_-05_010</t>
  </si>
  <si>
    <t>COL_AE_-05_011</t>
  </si>
  <si>
    <t>COL_AE_-05_012</t>
  </si>
  <si>
    <t>COL_AE_-05_013</t>
  </si>
  <si>
    <t>COL_AE_-05_014</t>
  </si>
  <si>
    <t>COL_AE_-05_015</t>
  </si>
  <si>
    <t>COL_AE_-05_016</t>
  </si>
  <si>
    <t>COL_AE_-05_017</t>
  </si>
  <si>
    <t>COL_AE_-05_018</t>
  </si>
  <si>
    <t>COL_AE_-05_019</t>
  </si>
  <si>
    <t>COL_AE_-05_020</t>
  </si>
  <si>
    <t>COL_AE_-05_021</t>
  </si>
  <si>
    <t>COL_AE_-05_022</t>
  </si>
  <si>
    <t>COL_AE_-05_023</t>
  </si>
  <si>
    <t>COL_AE_-05_024</t>
  </si>
  <si>
    <t>COL_AE_-05_025</t>
  </si>
  <si>
    <t>COL_AE_-05_026</t>
  </si>
  <si>
    <t>COL_AE_-05_027</t>
  </si>
  <si>
    <t>COL_AE_-05_028</t>
  </si>
  <si>
    <t>COL_AE_-05_029</t>
  </si>
  <si>
    <t>COL_AE_-05_030</t>
  </si>
  <si>
    <t>COL_AE_-05_031</t>
  </si>
  <si>
    <t>COL_AE_-05_032</t>
  </si>
  <si>
    <t>COL_AE_-05_033</t>
  </si>
  <si>
    <t>COL_AE_-05_034</t>
  </si>
  <si>
    <t>COL_AE_-05_035</t>
  </si>
  <si>
    <t>COL_AE_-05_036</t>
  </si>
  <si>
    <t>PER_AE_-05_001</t>
  </si>
  <si>
    <t>PER_AE_-05_002</t>
  </si>
  <si>
    <t>PER_AE_-05_003</t>
  </si>
  <si>
    <t>PER_AE_-05_004</t>
  </si>
  <si>
    <t>PER_AE_-05_005</t>
  </si>
  <si>
    <t>PER_AE_-05_006</t>
  </si>
  <si>
    <t>PER_AE_-05_007</t>
  </si>
  <si>
    <t>PER_AE_-05_008</t>
  </si>
  <si>
    <t>PER_AE_-05_009</t>
  </si>
  <si>
    <t>PER_AE_-05_010</t>
  </si>
  <si>
    <t>PER_AE_-05_011</t>
  </si>
  <si>
    <t>PER_AE_-05_012</t>
  </si>
  <si>
    <t>PER_AE_-05_013</t>
  </si>
  <si>
    <t>PER_AE_-05_014</t>
  </si>
  <si>
    <t>PER_AE_-05_015</t>
  </si>
  <si>
    <t>PER_AE_-05_016</t>
  </si>
  <si>
    <t>PER_AE_-05_017</t>
  </si>
  <si>
    <t>PER_AE_-05_018</t>
  </si>
  <si>
    <t>PER_AE_-05_019</t>
  </si>
  <si>
    <t>PER_AE_-05_020</t>
  </si>
  <si>
    <t>PER_AE_-05_021</t>
  </si>
  <si>
    <t>PER_AE_-05_022</t>
  </si>
  <si>
    <t>PER_AE_-05_023</t>
  </si>
  <si>
    <t>FND_AE_-05_001</t>
  </si>
  <si>
    <t>FND_AE_-05_002</t>
  </si>
  <si>
    <t>FND_AE_-05_003</t>
  </si>
  <si>
    <t>FND_AE_-05_004</t>
  </si>
  <si>
    <t>FND_AE_-05_005</t>
  </si>
  <si>
    <t>FND_AE_-05_006</t>
  </si>
  <si>
    <t>FND_AE_-05_007</t>
  </si>
  <si>
    <t>FND_AE_-05_008</t>
  </si>
  <si>
    <t>FND_AE_-05_009</t>
  </si>
  <si>
    <t>FND_AE_-05_010</t>
  </si>
  <si>
    <t>FND_AE_-05_011</t>
  </si>
  <si>
    <t>FND_AE_-05_012</t>
  </si>
  <si>
    <t>FND_AE_-05_013</t>
  </si>
  <si>
    <t>FND_AE_-05_014</t>
  </si>
  <si>
    <t>FLO_AE_-04_001</t>
  </si>
  <si>
    <t>FLO_AE_-04_002</t>
  </si>
  <si>
    <t>BEA_AE_-04_001</t>
  </si>
  <si>
    <t>BEA_AE_-04_002</t>
  </si>
  <si>
    <t>BEA_AE_-04_003</t>
  </si>
  <si>
    <t>BEA_AE_-04_004</t>
  </si>
  <si>
    <t>BEA_AE_-04_005</t>
  </si>
  <si>
    <t>BEA_AE_-04_006</t>
  </si>
  <si>
    <t>BEA_AE_-04_007</t>
  </si>
  <si>
    <t>BEA_AE_-04_008</t>
  </si>
  <si>
    <t>BEA_AE_-04_009</t>
  </si>
  <si>
    <t>BEA_AE_-04_010</t>
  </si>
  <si>
    <t>BEA_AE_-04_011</t>
  </si>
  <si>
    <t>BEA_AE_-04_012</t>
  </si>
  <si>
    <t>BEA_AE_-04_013</t>
  </si>
  <si>
    <t>BEA_AE_-04_014</t>
  </si>
  <si>
    <t>BEA_AE_-04_015</t>
  </si>
  <si>
    <t>BEA_AE_-04_016</t>
  </si>
  <si>
    <t>BEA_AE_-04_017</t>
  </si>
  <si>
    <t>BEA_AE_-04_018</t>
  </si>
  <si>
    <t>BEA_AE_-04_019</t>
  </si>
  <si>
    <t>BEA_AE_-04_020</t>
  </si>
  <si>
    <t>BEA_AE_-04_021</t>
  </si>
  <si>
    <t>BEA_AE_-04_022</t>
  </si>
  <si>
    <t>BEA_AE_-04_023</t>
  </si>
  <si>
    <t>BEA_AE_-04_024</t>
  </si>
  <si>
    <t>BEA_AE_-04_025</t>
  </si>
  <si>
    <t>BEA_AE_-04_026</t>
  </si>
  <si>
    <t>BEA_AE_-04_027</t>
  </si>
  <si>
    <t>BEA_AE_-04_028</t>
  </si>
  <si>
    <t>BEA_AE_-04_029</t>
  </si>
  <si>
    <t>BEA_AE_-04_030</t>
  </si>
  <si>
    <t>BEA_AE_-04_031</t>
  </si>
  <si>
    <t>BEA_AE_-04_032</t>
  </si>
  <si>
    <t>BEA_AE_-04_033</t>
  </si>
  <si>
    <t>BEA_AE_-04_034</t>
  </si>
  <si>
    <t>BEA_AE_-04_035</t>
  </si>
  <si>
    <t>BEA_AE_-04_036</t>
  </si>
  <si>
    <t>BEA_AE_-04_037</t>
  </si>
  <si>
    <t>BEA_AE_-04_038</t>
  </si>
  <si>
    <t>BEA_AE_-04_039</t>
  </si>
  <si>
    <t>BEA_AE_-04_040</t>
  </si>
  <si>
    <t>BEA_AE_-04_041</t>
  </si>
  <si>
    <t>BEA_AE_-04_042</t>
  </si>
  <si>
    <t>BEA_AE_-04_043</t>
  </si>
  <si>
    <t>BEA_AE_-04_044</t>
  </si>
  <si>
    <t>BEA_AE_-04_045</t>
  </si>
  <si>
    <t>BEA_AE_-04_046</t>
  </si>
  <si>
    <t>BEA_AE_-04_047</t>
  </si>
  <si>
    <t>BEA_AE_-04_048</t>
  </si>
  <si>
    <t>BEA_AE_-04_049</t>
  </si>
  <si>
    <t>BEA_AE_-04_050</t>
  </si>
  <si>
    <t>BEA_AE_-04_051</t>
  </si>
  <si>
    <t>BEA_AE_-04_052</t>
  </si>
  <si>
    <t>BEA_AE_-04_053</t>
  </si>
  <si>
    <t>BEA_AE_-04_054</t>
  </si>
  <si>
    <t>BEA_AE_-04_055</t>
  </si>
  <si>
    <t>BEA_AE_-04_056</t>
  </si>
  <si>
    <t>BEA_AE_-04_057</t>
  </si>
  <si>
    <t>BEA_AE_-04_058</t>
  </si>
  <si>
    <t>BEA_AE_-04_059</t>
  </si>
  <si>
    <t>BEA_AE_-04_060</t>
  </si>
  <si>
    <t>BEA_AE_-04_061</t>
  </si>
  <si>
    <t>BEA_AE_-04_062</t>
  </si>
  <si>
    <t>BEA_AE_-04_063</t>
  </si>
  <si>
    <t>BEA_AE_-04_064</t>
  </si>
  <si>
    <t>BEA_AE_-04_065</t>
  </si>
  <si>
    <t>BEA_AE_-04_066</t>
  </si>
  <si>
    <t>BEA_AE_-04_067</t>
  </si>
  <si>
    <t>BEA_AE_-04_068</t>
  </si>
  <si>
    <t>BEA_AE_-04_069</t>
  </si>
  <si>
    <t>BEA_AE_-04_070</t>
  </si>
  <si>
    <t>BEA_AE_-04_071</t>
  </si>
  <si>
    <t>BEA_AE_-04_072</t>
  </si>
  <si>
    <t>BEA_AE_-04_073</t>
  </si>
  <si>
    <t>BEA_AE_-04_074</t>
  </si>
  <si>
    <t>BEA_AE_-04_075</t>
  </si>
  <si>
    <t>BEA_AE_-04_076</t>
  </si>
  <si>
    <t>BEA_AE_-04_077</t>
  </si>
  <si>
    <t>BEA_AE_-04_078</t>
  </si>
  <si>
    <t>BEA_AE_-04_079</t>
  </si>
  <si>
    <t>BEA_AE_-04_080</t>
  </si>
  <si>
    <t>BEA_AE_-04_081</t>
  </si>
  <si>
    <t>BEA_AE_-04_082</t>
  </si>
  <si>
    <t>BEA_AE_-04_083</t>
  </si>
  <si>
    <t>BEA_AE_-04_084</t>
  </si>
  <si>
    <t>BEA_AE_-04_085</t>
  </si>
  <si>
    <t>BEA_AE_-04_086</t>
  </si>
  <si>
    <t>BEA_AE_-04_087</t>
  </si>
  <si>
    <t>BEA_AE_-04_088</t>
  </si>
  <si>
    <t>BEA_AE_-04_089</t>
  </si>
  <si>
    <t>COL_AE_-04_001</t>
  </si>
  <si>
    <t>COL_AE_-04_002</t>
  </si>
  <si>
    <t>COL_AE_-04_003</t>
  </si>
  <si>
    <t>COL_AE_-04_004</t>
  </si>
  <si>
    <t>COL_AE_-04_005</t>
  </si>
  <si>
    <t>COL_AE_-04_006</t>
  </si>
  <si>
    <t>COL_AE_-04_007</t>
  </si>
  <si>
    <t>COL_AE_-04_008</t>
  </si>
  <si>
    <t>COL_AE_-04_009</t>
  </si>
  <si>
    <t>COL_AE_-04_010</t>
  </si>
  <si>
    <t>COL_AE_-04_011</t>
  </si>
  <si>
    <t>COL_AE_-04_012</t>
  </si>
  <si>
    <t>COL_AE_-04_013</t>
  </si>
  <si>
    <t>COL_AE_-04_014</t>
  </si>
  <si>
    <t>COL_AE_-04_015</t>
  </si>
  <si>
    <t>COL_AE_-04_016</t>
  </si>
  <si>
    <t>COL_AE_-04_017</t>
  </si>
  <si>
    <t>COL_AE_-04_018</t>
  </si>
  <si>
    <t>COL_AE_-04_019</t>
  </si>
  <si>
    <t>COL_AE_-04_020</t>
  </si>
  <si>
    <t>COL_AE_-04_021</t>
  </si>
  <si>
    <t>COL_AE_-04_022</t>
  </si>
  <si>
    <t>COL_AE_-04_023</t>
  </si>
  <si>
    <t>COL_AE_-04_024</t>
  </si>
  <si>
    <t>COL_AE_-04_025</t>
  </si>
  <si>
    <t>COL_AE_-04_026</t>
  </si>
  <si>
    <t>COL_AE_-04_027</t>
  </si>
  <si>
    <t>COL_AE_-04_028</t>
  </si>
  <si>
    <t>COL_AE_-04_029</t>
  </si>
  <si>
    <t>COL_AE_-04_030</t>
  </si>
  <si>
    <t>COL_AE_-04_031</t>
  </si>
  <si>
    <t>COL_AE_-04_032</t>
  </si>
  <si>
    <t>COL_AE_-04_033</t>
  </si>
  <si>
    <t>COL_AE_-04_034</t>
  </si>
  <si>
    <t>COL_AE_-04_035</t>
  </si>
  <si>
    <t>COL_AE_-04_036</t>
  </si>
  <si>
    <t>PER_AE_-04_001</t>
  </si>
  <si>
    <t>PER_AE_-04_002</t>
  </si>
  <si>
    <t>PER_AE_-04_003</t>
  </si>
  <si>
    <t>PER_AE_-04_004</t>
  </si>
  <si>
    <t>PER_AE_-04_005</t>
  </si>
  <si>
    <t>PER_AE_-04_006</t>
  </si>
  <si>
    <t>PER_AE_-04_007</t>
  </si>
  <si>
    <t>PER_AE_-04_008</t>
  </si>
  <si>
    <t>PER_AE_-04_009</t>
  </si>
  <si>
    <t>PER_AE_-04_010</t>
  </si>
  <si>
    <t>PER_AE_-04_011</t>
  </si>
  <si>
    <t>PER_AE_-04_012</t>
  </si>
  <si>
    <t>PER_AE_-04_013</t>
  </si>
  <si>
    <t>PER_AE_-04_014</t>
  </si>
  <si>
    <t>PER_AE_-04_015</t>
  </si>
  <si>
    <t>PER_AE_-04_016</t>
  </si>
  <si>
    <t>PER_AE_-04_017</t>
  </si>
  <si>
    <t>PER_AE_-04_018</t>
  </si>
  <si>
    <t>PER_AE_-04_019</t>
  </si>
  <si>
    <t>PER_AE_-04_020</t>
  </si>
  <si>
    <t>PER_AE_-04_021</t>
  </si>
  <si>
    <t>PER_AE_-04_022</t>
  </si>
  <si>
    <t>PER_AE_-04_023</t>
  </si>
  <si>
    <t>FLO_AE_-03_001</t>
  </si>
  <si>
    <t>BEA_AE_-03_001</t>
  </si>
  <si>
    <t>BEA_AE_-03_002</t>
  </si>
  <si>
    <t>BEA_AE_-03_003</t>
  </si>
  <si>
    <t>BEA_AE_-03_004</t>
  </si>
  <si>
    <t>BEA_AE_-03_005</t>
  </si>
  <si>
    <t>BEA_AE_-03_006</t>
  </si>
  <si>
    <t>BEA_AE_-03_007</t>
  </si>
  <si>
    <t>BEA_AE_-03_008</t>
  </si>
  <si>
    <t>BEA_AE_-03_009</t>
  </si>
  <si>
    <t>BEA_AE_-03_010</t>
  </si>
  <si>
    <t>BEA_AE_-03_011</t>
  </si>
  <si>
    <t>BEA_AE_-03_012</t>
  </si>
  <si>
    <t>BEA_AE_-03_013</t>
  </si>
  <si>
    <t>BEA_AE_-03_014</t>
  </si>
  <si>
    <t>BEA_AE_-03_015</t>
  </si>
  <si>
    <t>BEA_AE_-03_016</t>
  </si>
  <si>
    <t>BEA_AE_-03_017</t>
  </si>
  <si>
    <t>BEA_AE_-03_018</t>
  </si>
  <si>
    <t>BEA_AE_-03_019</t>
  </si>
  <si>
    <t>BEA_AE_-03_020</t>
  </si>
  <si>
    <t>BEA_AE_-03_021</t>
  </si>
  <si>
    <t>BEA_AE_-03_022</t>
  </si>
  <si>
    <t>BEA_AE_-03_023</t>
  </si>
  <si>
    <t>BEA_AE_-03_024</t>
  </si>
  <si>
    <t>BEA_AE_-03_025</t>
  </si>
  <si>
    <t>BEA_AE_-03_026</t>
  </si>
  <si>
    <t>BEA_AE_-03_027</t>
  </si>
  <si>
    <t>BEA_AE_-03_028</t>
  </si>
  <si>
    <t>BEA_AE_-03_029</t>
  </si>
  <si>
    <t>BEA_AE_-03_030</t>
  </si>
  <si>
    <t>BEA_AE_-03_031</t>
  </si>
  <si>
    <t>BEA_AE_-03_032</t>
  </si>
  <si>
    <t>BEA_AE_-03_033</t>
  </si>
  <si>
    <t>BEA_AE_-03_034</t>
  </si>
  <si>
    <t>BEA_AE_-03_035</t>
  </si>
  <si>
    <t>BEA_AE_-03_036</t>
  </si>
  <si>
    <t>BEA_AE_-03_037</t>
  </si>
  <si>
    <t>BEA_AE_-03_038</t>
  </si>
  <si>
    <t>BEA_AE_-03_039</t>
  </si>
  <si>
    <t>BEA_AE_-03_040</t>
  </si>
  <si>
    <t>BEA_AE_-03_041</t>
  </si>
  <si>
    <t>BEA_AE_-03_042</t>
  </si>
  <si>
    <t>BEA_AE_-03_043</t>
  </si>
  <si>
    <t>BEA_AE_-03_044</t>
  </si>
  <si>
    <t>BEA_AE_-03_045</t>
  </si>
  <si>
    <t>BEA_AE_-03_046</t>
  </si>
  <si>
    <t>BEA_AE_-03_047</t>
  </si>
  <si>
    <t>BEA_AE_-03_048</t>
  </si>
  <si>
    <t>BEA_AE_-03_049</t>
  </si>
  <si>
    <t>BEA_AE_-03_050</t>
  </si>
  <si>
    <t>BEA_AE_-03_051</t>
  </si>
  <si>
    <t>BEA_AE_-03_052</t>
  </si>
  <si>
    <t>BEA_AE_-03_053</t>
  </si>
  <si>
    <t>BEA_AE_-03_054</t>
  </si>
  <si>
    <t>BEA_AE_-03_055</t>
  </si>
  <si>
    <t>BEA_AE_-03_056</t>
  </si>
  <si>
    <t>BEA_AE_-03_057</t>
  </si>
  <si>
    <t>BEA_AE_-03_058</t>
  </si>
  <si>
    <t>BEA_AE_-03_059</t>
  </si>
  <si>
    <t>BEA_AE_-03_060</t>
  </si>
  <si>
    <t>BEA_AE_-03_061</t>
  </si>
  <si>
    <t>BEA_AE_-03_062</t>
  </si>
  <si>
    <t>BEA_AE_-03_063</t>
  </si>
  <si>
    <t>BEA_AE_-03_064</t>
  </si>
  <si>
    <t>BEA_AE_-03_065</t>
  </si>
  <si>
    <t>BEA_AE_-03_066</t>
  </si>
  <si>
    <t>BEA_AE_-03_067</t>
  </si>
  <si>
    <t>BEA_AE_-03_068</t>
  </si>
  <si>
    <t>BEA_AE_-03_069</t>
  </si>
  <si>
    <t>BEA_AE_-03_070</t>
  </si>
  <si>
    <t>BEA_AE_-03_071</t>
  </si>
  <si>
    <t>BEA_AE_-03_072</t>
  </si>
  <si>
    <t>BEA_AE_-03_073</t>
  </si>
  <si>
    <t>BEA_AE_-03_074</t>
  </si>
  <si>
    <t>BEA_AE_-03_075</t>
  </si>
  <si>
    <t>BEA_AE_-03_076</t>
  </si>
  <si>
    <t>BEA_AE_-03_077</t>
  </si>
  <si>
    <t>BEA_AE_-03_078</t>
  </si>
  <si>
    <t>BEA_AE_-03_079</t>
  </si>
  <si>
    <t>BEA_AE_-03_080</t>
  </si>
  <si>
    <t>BEA_AE_-03_081</t>
  </si>
  <si>
    <t>BEA_AE_-03_082</t>
  </si>
  <si>
    <t>BEA_AE_-03_083</t>
  </si>
  <si>
    <t>BEA_AE_-03_084</t>
  </si>
  <si>
    <t>BEA_AE_-03_085</t>
  </si>
  <si>
    <t>BEA_AE_-03_086</t>
  </si>
  <si>
    <t>BEA_AE_-03_087</t>
  </si>
  <si>
    <t>BEA_AE_-03_088</t>
  </si>
  <si>
    <t>BEA_AE_-03_089</t>
  </si>
  <si>
    <t>BEA_AE_-03_090</t>
  </si>
  <si>
    <t>BEA_AE_-03_091</t>
  </si>
  <si>
    <t>BEA_AE_-03_092</t>
  </si>
  <si>
    <t>BEA_AE_-03_093</t>
  </si>
  <si>
    <t>BEA_AE_-03_094</t>
  </si>
  <si>
    <t>BEA_AE_-03_095</t>
  </si>
  <si>
    <t>BEA_AE_-03_096</t>
  </si>
  <si>
    <t>BEA_AE_-03_097</t>
  </si>
  <si>
    <t>BEA_AE_-03_098</t>
  </si>
  <si>
    <t>BEA_AE_-03_099</t>
  </si>
  <si>
    <t>BEA_AE_-03_100</t>
  </si>
  <si>
    <t>BEA_AE_-03_101</t>
  </si>
  <si>
    <t>BEA_AE_-03_102</t>
  </si>
  <si>
    <t>BEA_AE_-03_103</t>
  </si>
  <si>
    <t>BEA_AE_-03_104</t>
  </si>
  <si>
    <t>BEA_AE_-03_105</t>
  </si>
  <si>
    <t>BEA_AE_-03_106</t>
  </si>
  <si>
    <t>BEA_AE_-03_107</t>
  </si>
  <si>
    <t>BEA_AE_-03_108</t>
  </si>
  <si>
    <t>BEA_AE_-03_109</t>
  </si>
  <si>
    <t>BEA_AE_-03_110</t>
  </si>
  <si>
    <t>BEA_AE_-03_111</t>
  </si>
  <si>
    <t>BEA_AE_-03_112</t>
  </si>
  <si>
    <t>BEA_AE_-03_113</t>
  </si>
  <si>
    <t>BEA_AE_-03_114</t>
  </si>
  <si>
    <t>COL_AE_-03_001</t>
  </si>
  <si>
    <t>COL_AE_-03_002</t>
  </si>
  <si>
    <t>COL_AE_-03_003</t>
  </si>
  <si>
    <t>COL_AE_-03_004</t>
  </si>
  <si>
    <t>COL_AE_-03_005</t>
  </si>
  <si>
    <t>COL_AE_-03_006</t>
  </si>
  <si>
    <t>COL_AE_-03_007</t>
  </si>
  <si>
    <t>COL_AE_-03_008</t>
  </si>
  <si>
    <t>COL_AE_-03_009</t>
  </si>
  <si>
    <t>COL_AE_-03_010</t>
  </si>
  <si>
    <t>COL_AE_-03_011</t>
  </si>
  <si>
    <t>COL_AE_-03_012</t>
  </si>
  <si>
    <t>COL_AE_-03_013</t>
  </si>
  <si>
    <t>COL_AE_-03_014</t>
  </si>
  <si>
    <t>COL_AE_-03_015</t>
  </si>
  <si>
    <t>COL_AE_-03_016</t>
  </si>
  <si>
    <t>COL_AE_-03_017</t>
  </si>
  <si>
    <t>COL_AE_-03_018</t>
  </si>
  <si>
    <t>COL_AE_-03_019</t>
  </si>
  <si>
    <t>COL_AE_-03_020</t>
  </si>
  <si>
    <t>COL_AE_-03_021</t>
  </si>
  <si>
    <t>COL_AE_-03_022</t>
  </si>
  <si>
    <t>COL_AE_-03_023</t>
  </si>
  <si>
    <t>COL_AE_-03_024</t>
  </si>
  <si>
    <t>COL_AE_-03_025</t>
  </si>
  <si>
    <t>COL_AE_-03_026</t>
  </si>
  <si>
    <t>COL_AE_-03_027</t>
  </si>
  <si>
    <t>COL_AE_-03_028</t>
  </si>
  <si>
    <t>COL_AE_-03_029</t>
  </si>
  <si>
    <t>COL_AE_-03_030</t>
  </si>
  <si>
    <t>COL_AE_-03_031</t>
  </si>
  <si>
    <t>COL_AE_-03_032</t>
  </si>
  <si>
    <t>COL_AE_-03_033</t>
  </si>
  <si>
    <t>COL_AE_-03_034</t>
  </si>
  <si>
    <t>COL_AE_-03_035</t>
  </si>
  <si>
    <t>COL_AE_-03_036</t>
  </si>
  <si>
    <t>PER_AE_-03_001</t>
  </si>
  <si>
    <t>PER_AE_-03_002</t>
  </si>
  <si>
    <t>PER_AE_-03_003</t>
  </si>
  <si>
    <t>PER_AE_-03_004</t>
  </si>
  <si>
    <t>PER_AE_-03_005</t>
  </si>
  <si>
    <t>PER_AE_-03_006</t>
  </si>
  <si>
    <t>PER_AE_-03_007</t>
  </si>
  <si>
    <t>PER_AE_-03_008</t>
  </si>
  <si>
    <t>PER_AE_-03_009</t>
  </si>
  <si>
    <t>PER_AE_-03_010</t>
  </si>
  <si>
    <t>PER_AE_-03_011</t>
  </si>
  <si>
    <t>PER_AE_-03_012</t>
  </si>
  <si>
    <t>PER_AE_-03_013</t>
  </si>
  <si>
    <t>PER_AE_-03_014</t>
  </si>
  <si>
    <t>PER_AE_-03_015</t>
  </si>
  <si>
    <t>PER_AE_-03_016</t>
  </si>
  <si>
    <t>PER_AE_-03_017</t>
  </si>
  <si>
    <t>PER_AE_-03_018</t>
  </si>
  <si>
    <t>PER_AE_-03_019</t>
  </si>
  <si>
    <t>PER_AE_-03_020</t>
  </si>
  <si>
    <t>PER_AE_-03_021</t>
  </si>
  <si>
    <t>PER_AE_-03_022</t>
  </si>
  <si>
    <t>PER_AE_-03_023</t>
  </si>
  <si>
    <t>FLO_AE_-02_001</t>
  </si>
  <si>
    <t>FLO_AE_-02_002</t>
  </si>
  <si>
    <t>FLO_AE_-02_003</t>
  </si>
  <si>
    <t>FLO_AE_-02_004</t>
  </si>
  <si>
    <t>FLO_AE_-02_005</t>
  </si>
  <si>
    <t>FLO_AE_-02_006</t>
  </si>
  <si>
    <t>FLO_AE_-02_007</t>
  </si>
  <si>
    <t>BEA_AE_-02_001</t>
  </si>
  <si>
    <t>BEA_AE_-02_002</t>
  </si>
  <si>
    <t>BEA_AE_-02_003</t>
  </si>
  <si>
    <t>BEA_AE_-02_004</t>
  </si>
  <si>
    <t>BEA_AE_-02_005</t>
  </si>
  <si>
    <t>BEA_AE_-02_006</t>
  </si>
  <si>
    <t>BEA_AE_-02_007</t>
  </si>
  <si>
    <t>BEA_AE_-02_008</t>
  </si>
  <si>
    <t>BEA_AE_-02_009</t>
  </si>
  <si>
    <t>BEA_AE_-02_010</t>
  </si>
  <si>
    <t>BEA_AE_-02_011</t>
  </si>
  <si>
    <t>BEA_AE_-02_012</t>
  </si>
  <si>
    <t>BEA_AE_-02_013</t>
  </si>
  <si>
    <t>BEA_AE_-02_014</t>
  </si>
  <si>
    <t>BEA_AE_-02_015</t>
  </si>
  <si>
    <t>BEA_AE_-02_016</t>
  </si>
  <si>
    <t>BEA_AE_-02_017</t>
  </si>
  <si>
    <t>BEA_AE_-02_018</t>
  </si>
  <si>
    <t>BEA_AE_-02_019</t>
  </si>
  <si>
    <t>BEA_AE_-02_020</t>
  </si>
  <si>
    <t>BEA_AE_-02_021</t>
  </si>
  <si>
    <t>BEA_AE_-02_022</t>
  </si>
  <si>
    <t>BEA_AE_-02_023</t>
  </si>
  <si>
    <t>BEA_AE_-02_024</t>
  </si>
  <si>
    <t>BEA_AE_-02_025</t>
  </si>
  <si>
    <t>BEA_AE_-02_026</t>
  </si>
  <si>
    <t>BEA_AE_-02_027</t>
  </si>
  <si>
    <t>BEA_AE_-02_028</t>
  </si>
  <si>
    <t>BEA_AE_-02_029</t>
  </si>
  <si>
    <t>BEA_AE_-02_030</t>
  </si>
  <si>
    <t>BEA_AE_-02_031</t>
  </si>
  <si>
    <t>BEA_AE_-02_032</t>
  </si>
  <si>
    <t>BEA_AE_-02_033</t>
  </si>
  <si>
    <t>BEA_AE_-02_034</t>
  </si>
  <si>
    <t>BEA_AE_-02_035</t>
  </si>
  <si>
    <t>BEA_AE_-02_036</t>
  </si>
  <si>
    <t>BEA_AE_-02_037</t>
  </si>
  <si>
    <t>BEA_AE_-02_038</t>
  </si>
  <si>
    <t>BEA_AE_-02_039</t>
  </si>
  <si>
    <t>BEA_AE_-02_040</t>
  </si>
  <si>
    <t>BEA_AE_-02_041</t>
  </si>
  <si>
    <t>BEA_AE_-02_042</t>
  </si>
  <si>
    <t>BEA_AE_-02_043</t>
  </si>
  <si>
    <t>BEA_AE_-02_044</t>
  </si>
  <si>
    <t>BEA_AE_-02_045</t>
  </si>
  <si>
    <t>BEA_AE_-02_046</t>
  </si>
  <si>
    <t>BEA_AE_-02_047</t>
  </si>
  <si>
    <t>BEA_AE_-02_048</t>
  </si>
  <si>
    <t>BEA_AE_-02_049</t>
  </si>
  <si>
    <t>BEA_AE_-02_050</t>
  </si>
  <si>
    <t>BEA_AE_-02_051</t>
  </si>
  <si>
    <t>BEA_AE_-02_052</t>
  </si>
  <si>
    <t>BEA_AE_-02_053</t>
  </si>
  <si>
    <t>BEA_AE_-02_054</t>
  </si>
  <si>
    <t>BEA_AE_-02_055</t>
  </si>
  <si>
    <t>BEA_AE_-02_056</t>
  </si>
  <si>
    <t>BEA_AE_-02_057</t>
  </si>
  <si>
    <t>BEA_AE_-02_058</t>
  </si>
  <si>
    <t>BEA_AE_-02_059</t>
  </si>
  <si>
    <t>BEA_AE_-02_060</t>
  </si>
  <si>
    <t>BEA_AE_-02_061</t>
  </si>
  <si>
    <t>BEA_AE_-02_062</t>
  </si>
  <si>
    <t>BEA_AE_-02_063</t>
  </si>
  <si>
    <t>BEA_AE_-02_064</t>
  </si>
  <si>
    <t>BEA_AE_-02_065</t>
  </si>
  <si>
    <t>BEA_AE_-02_066</t>
  </si>
  <si>
    <t>BEA_AE_-02_067</t>
  </si>
  <si>
    <t>BEA_AE_-02_068</t>
  </si>
  <si>
    <t>BEA_AE_-02_069</t>
  </si>
  <si>
    <t>BEA_AE_-02_070</t>
  </si>
  <si>
    <t>BEA_AE_-02_071</t>
  </si>
  <si>
    <t>BEA_AE_-02_072</t>
  </si>
  <si>
    <t>BEA_AE_-02_073</t>
  </si>
  <si>
    <t>BEA_AE_-02_074</t>
  </si>
  <si>
    <t>BEA_AE_-02_075</t>
  </si>
  <si>
    <t>BEA_AE_-02_076</t>
  </si>
  <si>
    <t>BEA_AE_-02_077</t>
  </si>
  <si>
    <t>BEA_AE_-02_078</t>
  </si>
  <si>
    <t>BEA_AE_-02_079</t>
  </si>
  <si>
    <t>BEA_AE_-02_080</t>
  </si>
  <si>
    <t>BEA_AE_-02_081</t>
  </si>
  <si>
    <t>BEA_AE_-02_082</t>
  </si>
  <si>
    <t>BEA_AE_-02_083</t>
  </si>
  <si>
    <t>BEA_AE_-02_084</t>
  </si>
  <si>
    <t>BEA_AE_-02_085</t>
  </si>
  <si>
    <t>BEA_AE_-02_086</t>
  </si>
  <si>
    <t>BEA_AE_-02_087</t>
  </si>
  <si>
    <t>COL_AE_-02_001</t>
  </si>
  <si>
    <t>COL_AE_-02_002</t>
  </si>
  <si>
    <t>COL_AE_-02_003</t>
  </si>
  <si>
    <t>COL_AE_-02_004</t>
  </si>
  <si>
    <t>COL_AE_-02_005</t>
  </si>
  <si>
    <t>COL_AE_-02_006</t>
  </si>
  <si>
    <t>COL_AE_-02_007</t>
  </si>
  <si>
    <t>COL_AE_-02_008</t>
  </si>
  <si>
    <t>COL_AE_-02_009</t>
  </si>
  <si>
    <t>COL_AE_-02_010</t>
  </si>
  <si>
    <t>COL_AE_-02_011</t>
  </si>
  <si>
    <t>COL_AE_-02_012</t>
  </si>
  <si>
    <t>COL_AE_-02_013</t>
  </si>
  <si>
    <t>COL_AE_-02_014</t>
  </si>
  <si>
    <t>COL_AE_-02_015</t>
  </si>
  <si>
    <t>COL_AE_-02_016</t>
  </si>
  <si>
    <t>COL_AE_-02_017</t>
  </si>
  <si>
    <t>COL_AE_-02_018</t>
  </si>
  <si>
    <t>COL_AE_-02_019</t>
  </si>
  <si>
    <t>COL_AE_-02_020</t>
  </si>
  <si>
    <t>COL_AE_-02_021</t>
  </si>
  <si>
    <t>COL_AE_-02_022</t>
  </si>
  <si>
    <t>COL_AE_-02_023</t>
  </si>
  <si>
    <t>COL_AE_-02_024</t>
  </si>
  <si>
    <t>COL_AE_-02_025</t>
  </si>
  <si>
    <t>COL_AE_-02_026</t>
  </si>
  <si>
    <t>COL_AE_-02_027</t>
  </si>
  <si>
    <t>COL_AE_-02_028</t>
  </si>
  <si>
    <t>COL_AE_-02_029</t>
  </si>
  <si>
    <t>COL_AE_-02_030</t>
  </si>
  <si>
    <t>COL_AE_-02_031</t>
  </si>
  <si>
    <t>COL_AE_-02_032</t>
  </si>
  <si>
    <t>COL_AE_-02_033</t>
  </si>
  <si>
    <t>COL_AE_-02_034</t>
  </si>
  <si>
    <t>COL_AE_-02_035</t>
  </si>
  <si>
    <t>COL_AE_-02_036</t>
  </si>
  <si>
    <t>COL_AE_-02_037</t>
  </si>
  <si>
    <t>COL_AE_-02_038</t>
  </si>
  <si>
    <t>PAR_AE_-02_001</t>
  </si>
  <si>
    <t>PAR_AE_-02_002</t>
  </si>
  <si>
    <t>PAR_AE_-02_003</t>
  </si>
  <si>
    <t>PAR_AE_-02_004</t>
  </si>
  <si>
    <t>PAR_AE_-02_005</t>
  </si>
  <si>
    <t>PER_AE_-02_001</t>
  </si>
  <si>
    <t>PER_AE_-02_002</t>
  </si>
  <si>
    <t>PER_AE_-02_003</t>
  </si>
  <si>
    <t>PER_AE_-02_004</t>
  </si>
  <si>
    <t>PER_AE_-02_005</t>
  </si>
  <si>
    <t>PER_AE_-02_006</t>
  </si>
  <si>
    <t>PER_AE_-02_007</t>
  </si>
  <si>
    <t>PER_AE_-02_008</t>
  </si>
  <si>
    <t>PER_AE_-02_009</t>
  </si>
  <si>
    <t>PER_AE_-02_010</t>
  </si>
  <si>
    <t>PER_AE_-02_011</t>
  </si>
  <si>
    <t>PER_AE_-02_012</t>
  </si>
  <si>
    <t>PER_AE_-02_013</t>
  </si>
  <si>
    <t>PER_AE_-02_014</t>
  </si>
  <si>
    <t>PER_AE_-02_015</t>
  </si>
  <si>
    <t>PER_AE_-02_016</t>
  </si>
  <si>
    <t>PER_AE_-02_017</t>
  </si>
  <si>
    <t>PER_AE_-02_018</t>
  </si>
  <si>
    <t>FLO_AE_-01_001</t>
  </si>
  <si>
    <t>FLO_AE_-01_002</t>
  </si>
  <si>
    <t>BEA_AE_-01_001</t>
  </si>
  <si>
    <t>BEA_AE_-01_002</t>
  </si>
  <si>
    <t>BEA_AE_-01_003</t>
  </si>
  <si>
    <t>BEA_AE_-01_004</t>
  </si>
  <si>
    <t>BEA_AE_-01_005</t>
  </si>
  <si>
    <t>BEA_AE_-01_006</t>
  </si>
  <si>
    <t>BEA_AE_-01_007</t>
  </si>
  <si>
    <t>BEA_AE_-01_008</t>
  </si>
  <si>
    <t>BEA_AE_-01_009</t>
  </si>
  <si>
    <t>BEA_AE_-01_010</t>
  </si>
  <si>
    <t>BEA_AE_-01_011</t>
  </si>
  <si>
    <t>BEA_AE_-01_012</t>
  </si>
  <si>
    <t>BEA_AE_-01_013</t>
  </si>
  <si>
    <t>BEA_AE_-01_014</t>
  </si>
  <si>
    <t>BEA_AE_-01_015</t>
  </si>
  <si>
    <t>BEA_AE_-01_016</t>
  </si>
  <si>
    <t>BEA_AE_-01_017</t>
  </si>
  <si>
    <t>BEA_AE_-01_018</t>
  </si>
  <si>
    <t>BEA_AE_-01_019</t>
  </si>
  <si>
    <t>BEA_AE_-01_020</t>
  </si>
  <si>
    <t>BEA_AE_-01_021</t>
  </si>
  <si>
    <t>BEA_AE_-01_022</t>
  </si>
  <si>
    <t>BEA_AE_-01_023</t>
  </si>
  <si>
    <t>BEA_AE_-01_024</t>
  </si>
  <si>
    <t>BEA_AE_-01_025</t>
  </si>
  <si>
    <t>BEA_AE_-01_026</t>
  </si>
  <si>
    <t>BEA_AE_-01_027</t>
  </si>
  <si>
    <t>BEA_AE_-01_028</t>
  </si>
  <si>
    <t>BEA_AE_-01_029</t>
  </si>
  <si>
    <t>BEA_AE_-01_030</t>
  </si>
  <si>
    <t>BEA_AE_-01_031</t>
  </si>
  <si>
    <t>BEA_AE_-01_032</t>
  </si>
  <si>
    <t>BEA_AE_-01_033</t>
  </si>
  <si>
    <t>BEA_AE_-01_034</t>
  </si>
  <si>
    <t>BEA_AE_-01_035</t>
  </si>
  <si>
    <t>BEA_AE_-01_036</t>
  </si>
  <si>
    <t>BEA_AE_-01_037</t>
  </si>
  <si>
    <t>BEA_AE_-01_038</t>
  </si>
  <si>
    <t>BEA_AE_-01_039</t>
  </si>
  <si>
    <t>BEA_AE_-01_040</t>
  </si>
  <si>
    <t>BEA_AE_-01_041</t>
  </si>
  <si>
    <t>BEA_AE_-01_042</t>
  </si>
  <si>
    <t>BEA_AE_-01_043</t>
  </si>
  <si>
    <t>BEA_AE_-01_044</t>
  </si>
  <si>
    <t>BEA_AE_-01_045</t>
  </si>
  <si>
    <t>BEA_AE_-01_046</t>
  </si>
  <si>
    <t>COL_AE_-01_001</t>
  </si>
  <si>
    <t>COL_AE_-01_002</t>
  </si>
  <si>
    <t>COL_AE_-01_003</t>
  </si>
  <si>
    <t>COL_AE_-01_004</t>
  </si>
  <si>
    <t>COL_AE_-01_005</t>
  </si>
  <si>
    <t>COL_AE_-01_006</t>
  </si>
  <si>
    <t>COL_AE_-01_007</t>
  </si>
  <si>
    <t>COL_AE_-01_008</t>
  </si>
  <si>
    <t>COL_AE_-01_009</t>
  </si>
  <si>
    <t>COL_AE_-01_010</t>
  </si>
  <si>
    <t>COL_AE_-01_011</t>
  </si>
  <si>
    <t>COL_AE_-01_012</t>
  </si>
  <si>
    <t>COL_AE_-01_013</t>
  </si>
  <si>
    <t>COL_AE_-01_014</t>
  </si>
  <si>
    <t>COL_AE_-01_015</t>
  </si>
  <si>
    <t>COL_AE_-01_016</t>
  </si>
  <si>
    <t>COL_AE_-01_017</t>
  </si>
  <si>
    <t>COL_AE_-01_018</t>
  </si>
  <si>
    <t>COL_AE_-01_019</t>
  </si>
  <si>
    <t>COL_AE_-01_020</t>
  </si>
  <si>
    <t>COL_AE_-01_021</t>
  </si>
  <si>
    <t>COL_AE_-01_022</t>
  </si>
  <si>
    <t>COL_AE_-01_023</t>
  </si>
  <si>
    <t>COL_AE_-01_024</t>
  </si>
  <si>
    <t>COL_AE_-01_025</t>
  </si>
  <si>
    <t>COL_AE_-01_026</t>
  </si>
  <si>
    <t>COL_AE_-01_027</t>
  </si>
  <si>
    <t>COL_AE_-01_028</t>
  </si>
  <si>
    <t>COL_AE_-01_029</t>
  </si>
  <si>
    <t>COL_AE_-01_030</t>
  </si>
  <si>
    <t>COL_AE_-01_031</t>
  </si>
  <si>
    <t>PER_AE_-01_001</t>
  </si>
  <si>
    <t>PER_AE_-01_002</t>
  </si>
  <si>
    <t>PER_AE_-01_003</t>
  </si>
  <si>
    <t>PER_AE_-01_004</t>
  </si>
  <si>
    <t>PER_AE_-01_005</t>
  </si>
  <si>
    <t>PER_AE_-01_006</t>
  </si>
  <si>
    <t>PER_AE_-01_007</t>
  </si>
  <si>
    <t>PER_AE_-01_008</t>
  </si>
  <si>
    <t>PER_AE_-01_009</t>
  </si>
  <si>
    <t>PER_AE_-01_010</t>
  </si>
  <si>
    <t>PER_AE_-01_011</t>
  </si>
  <si>
    <t>PER_AE_-01_012</t>
  </si>
  <si>
    <t>PER_AE_-01_013</t>
  </si>
  <si>
    <t>PER_AE_-01_014</t>
  </si>
  <si>
    <t>PER_AE_-01_015</t>
  </si>
  <si>
    <t>PER_AE_-01_016</t>
  </si>
  <si>
    <t>PER_AE_-01_017</t>
  </si>
  <si>
    <t>PER_AE_-01_018</t>
  </si>
  <si>
    <t>PER_AE_-01_019</t>
  </si>
  <si>
    <t>PER_AE_-01_020</t>
  </si>
  <si>
    <t>FLO_AE_00_001</t>
  </si>
  <si>
    <t>FLO_AE_00_002</t>
  </si>
  <si>
    <t>BEA_AE_00_001</t>
  </si>
  <si>
    <t>BEA_AE_00_002</t>
  </si>
  <si>
    <t>BEA_AE_00_003</t>
  </si>
  <si>
    <t>BEA_AE_00_004</t>
  </si>
  <si>
    <t>BEA_AE_00_005</t>
  </si>
  <si>
    <t>BEA_AE_00_006</t>
  </si>
  <si>
    <t>BEA_AE_00_007</t>
  </si>
  <si>
    <t>BEA_AE_00_008</t>
  </si>
  <si>
    <t>BEA_AE_00_009</t>
  </si>
  <si>
    <t>BEA_AE_00_010</t>
  </si>
  <si>
    <t>BEA_AE_00_011</t>
  </si>
  <si>
    <t>BEA_AE_00_012</t>
  </si>
  <si>
    <t>BEA_AE_00_013</t>
  </si>
  <si>
    <t>BEA_AE_00_014</t>
  </si>
  <si>
    <t>BEA_AE_00_015</t>
  </si>
  <si>
    <t>BEA_AE_00_016</t>
  </si>
  <si>
    <t>BEA_AE_00_017</t>
  </si>
  <si>
    <t>BEA_AE_00_018</t>
  </si>
  <si>
    <t>BEA_AE_00_019</t>
  </si>
  <si>
    <t>BEA_AE_00_020</t>
  </si>
  <si>
    <t>BEA_AE_00_021</t>
  </si>
  <si>
    <t>BEA_AE_00_022</t>
  </si>
  <si>
    <t>BEA_AE_00_023</t>
  </si>
  <si>
    <t>BEA_AE_00_024</t>
  </si>
  <si>
    <t>BEA_AE_00_025</t>
  </si>
  <si>
    <t>BEA_AE_00_026</t>
  </si>
  <si>
    <t>BEA_AE_00_027</t>
  </si>
  <si>
    <t>BEA_AE_00_028</t>
  </si>
  <si>
    <t>BEA_AE_00_029</t>
  </si>
  <si>
    <t>BEA_AE_00_030</t>
  </si>
  <si>
    <t>BEA_AE_00_031</t>
  </si>
  <si>
    <t>BEA_AE_00_032</t>
  </si>
  <si>
    <t>BEA_AE_00_033</t>
  </si>
  <si>
    <t>BEA_AE_00_034</t>
  </si>
  <si>
    <t>BEA_AE_00_035</t>
  </si>
  <si>
    <t>BEA_AE_00_036</t>
  </si>
  <si>
    <t>BEA_AE_00_037</t>
  </si>
  <si>
    <t>BEA_AE_00_038</t>
  </si>
  <si>
    <t>BEA_AE_00_039</t>
  </si>
  <si>
    <t>BEA_AE_00_040</t>
  </si>
  <si>
    <t>BEA_AE_00_041</t>
  </si>
  <si>
    <t>BEA_AE_00_042</t>
  </si>
  <si>
    <t>BEA_AE_00_043</t>
  </si>
  <si>
    <t>BEA_AE_00_044</t>
  </si>
  <si>
    <t>BEA_AE_00_045</t>
  </si>
  <si>
    <t>BEA_AE_00_046</t>
  </si>
  <si>
    <t>BEA_AE_00_047</t>
  </si>
  <si>
    <t>BEA_AE_00_048</t>
  </si>
  <si>
    <t>BEA_AE_00_049</t>
  </si>
  <si>
    <t>BEA_AE_00_050</t>
  </si>
  <si>
    <t>BEA_AE_00_051</t>
  </si>
  <si>
    <t>BEA_AE_00_052</t>
  </si>
  <si>
    <t>BEA_AE_00_053</t>
  </si>
  <si>
    <t>BEA_AE_00_054</t>
  </si>
  <si>
    <t>BEA_AE_00_055</t>
  </si>
  <si>
    <t>BEA_AE_00_056</t>
  </si>
  <si>
    <t>BEA_AE_00_057</t>
  </si>
  <si>
    <t>BEA_AE_00_058</t>
  </si>
  <si>
    <t>BEA_AE_00_059</t>
  </si>
  <si>
    <t>BEA_AE_00_060</t>
  </si>
  <si>
    <t>BEA_AE_00_061</t>
  </si>
  <si>
    <t>BEA_AE_00_062</t>
  </si>
  <si>
    <t>BEA_AE_00_063</t>
  </si>
  <si>
    <t>BEA_AE_00_064</t>
  </si>
  <si>
    <t>BEA_AE_00_065</t>
  </si>
  <si>
    <t>BEA_AE_00_066</t>
  </si>
  <si>
    <t>BEA_AE_00_067</t>
  </si>
  <si>
    <t>BEA_AE_00_068</t>
  </si>
  <si>
    <t>BEA_AE_00_069</t>
  </si>
  <si>
    <t>BEA_AE_00_070</t>
  </si>
  <si>
    <t>BEA_AE_00_071</t>
  </si>
  <si>
    <t>BEA_AE_00_072</t>
  </si>
  <si>
    <t>BEA_AE_00_073</t>
  </si>
  <si>
    <t>BEA_AE_00_074</t>
  </si>
  <si>
    <t>BEA_AE_00_075</t>
  </si>
  <si>
    <t>BEA_AE_00_076</t>
  </si>
  <si>
    <t>BEA_AE_00_077</t>
  </si>
  <si>
    <t>BEA_AE_00_078</t>
  </si>
  <si>
    <t>BEA_AE_00_079</t>
  </si>
  <si>
    <t>BEA_AE_00_080</t>
  </si>
  <si>
    <t>BEA_AE_00_081</t>
  </si>
  <si>
    <t>BEA_AE_00_082</t>
  </si>
  <si>
    <t>BEA_AE_00_083</t>
  </si>
  <si>
    <t>BEA_AE_00_084</t>
  </si>
  <si>
    <t>BEA_AE_00_085</t>
  </si>
  <si>
    <t>BEA_AE_00_086</t>
  </si>
  <si>
    <t>BEA_AE_00_087</t>
  </si>
  <si>
    <t>BEA_AE_00_088</t>
  </si>
  <si>
    <t>BEA_AE_00_089</t>
  </si>
  <si>
    <t>BEA_AE_00_090</t>
  </si>
  <si>
    <t>BEA_AE_00_091</t>
  </si>
  <si>
    <t>BEA_AE_00_092</t>
  </si>
  <si>
    <t>COL_AE_00_001</t>
  </si>
  <si>
    <t>COL_AE_00_002</t>
  </si>
  <si>
    <t>COL_AE_00_003</t>
  </si>
  <si>
    <t>COL_AE_00_004</t>
  </si>
  <si>
    <t>COL_AE_00_005</t>
  </si>
  <si>
    <t>COL_AE_00_006</t>
  </si>
  <si>
    <t>COL_AE_00_007</t>
  </si>
  <si>
    <t>COL_AE_00_008</t>
  </si>
  <si>
    <t>COL_AE_00_009</t>
  </si>
  <si>
    <t>COL_AE_00_010</t>
  </si>
  <si>
    <t>COL_AE_00_011</t>
  </si>
  <si>
    <t>COL_AE_00_012</t>
  </si>
  <si>
    <t>COL_AE_00_013</t>
  </si>
  <si>
    <t>COL_AE_00_014</t>
  </si>
  <si>
    <t>COL_AE_00_015</t>
  </si>
  <si>
    <t>COL_AE_00_016</t>
  </si>
  <si>
    <t>COL_AE_00_017</t>
  </si>
  <si>
    <t>COL_AE_00_018</t>
  </si>
  <si>
    <t>COL_AE_00_019</t>
  </si>
  <si>
    <t>COL_AE_00_020</t>
  </si>
  <si>
    <t>COL_AE_00_021</t>
  </si>
  <si>
    <t>COL_AE_00_022</t>
  </si>
  <si>
    <t>COL_AE_00_023</t>
  </si>
  <si>
    <t>COL_AE_00_024</t>
  </si>
  <si>
    <t>COL_AE_00_025</t>
  </si>
  <si>
    <t>COL_AE_00_026</t>
  </si>
  <si>
    <t>COL_AE_00_027</t>
  </si>
  <si>
    <t>COL_AE_00_028</t>
  </si>
  <si>
    <t>COL_AE_00_029</t>
  </si>
  <si>
    <t>COL_AE_00_030</t>
  </si>
  <si>
    <t>COL_AE_00_031</t>
  </si>
  <si>
    <t>PER_AE_00_001</t>
  </si>
  <si>
    <t>PER_AE_00_002</t>
  </si>
  <si>
    <t>PER_AE_00_003</t>
  </si>
  <si>
    <t>PER_AE_00_004</t>
  </si>
  <si>
    <t>PER_AE_00_005</t>
  </si>
  <si>
    <t>PER_AE_00_006</t>
  </si>
  <si>
    <t>PER_AE_00_007</t>
  </si>
  <si>
    <t>PER_AE_00_008</t>
  </si>
  <si>
    <t>PER_AE_00_009</t>
  </si>
  <si>
    <t>PER_AE_00_010</t>
  </si>
  <si>
    <t>PER_AE_00_011</t>
  </si>
  <si>
    <t>PER_AE_00_012</t>
  </si>
  <si>
    <t>FLO_AE_01_001</t>
  </si>
  <si>
    <t>FLO_AE_01_002</t>
  </si>
  <si>
    <t>FLO_AE_01_003</t>
  </si>
  <si>
    <t>FLO_AE_01_004</t>
  </si>
  <si>
    <t>BEA_AE_01_001</t>
  </si>
  <si>
    <t>BEA_AE_01_002</t>
  </si>
  <si>
    <t>BEA_AE_01_003</t>
  </si>
  <si>
    <t>BEA_AE_01_004</t>
  </si>
  <si>
    <t>BEA_AE_01_005</t>
  </si>
  <si>
    <t>BEA_AE_01_006</t>
  </si>
  <si>
    <t>BEA_AE_01_007</t>
  </si>
  <si>
    <t>BEA_AE_01_008</t>
  </si>
  <si>
    <t>BEA_AE_01_009</t>
  </si>
  <si>
    <t>BEA_AE_01_010</t>
  </si>
  <si>
    <t>BEA_AE_01_011</t>
  </si>
  <si>
    <t>BEA_AE_01_012</t>
  </si>
  <si>
    <t>BEA_AE_01_013</t>
  </si>
  <si>
    <t>BEA_AE_01_014</t>
  </si>
  <si>
    <t>BEA_AE_01_015</t>
  </si>
  <si>
    <t>BEA_AE_01_016</t>
  </si>
  <si>
    <t>BEA_AE_01_017</t>
  </si>
  <si>
    <t>BEA_AE_01_018</t>
  </si>
  <si>
    <t>BEA_AE_01_019</t>
  </si>
  <si>
    <t>BEA_AE_01_020</t>
  </si>
  <si>
    <t>BEA_AE_01_021</t>
  </si>
  <si>
    <t>BEA_AE_01_022</t>
  </si>
  <si>
    <t>BEA_AE_01_023</t>
  </si>
  <si>
    <t>BEA_AE_01_024</t>
  </si>
  <si>
    <t>BEA_AE_01_025</t>
  </si>
  <si>
    <t>BEA_AE_01_026</t>
  </si>
  <si>
    <t>BEA_AE_01_027</t>
  </si>
  <si>
    <t>BEA_AE_01_028</t>
  </si>
  <si>
    <t>BEA_AE_01_029</t>
  </si>
  <si>
    <t>BEA_AE_01_030</t>
  </si>
  <si>
    <t>BEA_AE_01_031</t>
  </si>
  <si>
    <t>BEA_AE_01_032</t>
  </si>
  <si>
    <t>BEA_AE_01_033</t>
  </si>
  <si>
    <t>BEA_AE_01_034</t>
  </si>
  <si>
    <t>BEA_AE_01_035</t>
  </si>
  <si>
    <t>BEA_AE_01_036</t>
  </si>
  <si>
    <t>BEA_AE_01_037</t>
  </si>
  <si>
    <t>BEA_AE_01_038</t>
  </si>
  <si>
    <t>BEA_AE_01_039</t>
  </si>
  <si>
    <t>BEA_AE_01_040</t>
  </si>
  <si>
    <t>BEA_AE_01_041</t>
  </si>
  <si>
    <t>BEA_AE_01_042</t>
  </si>
  <si>
    <t>BEA_AE_01_043</t>
  </si>
  <si>
    <t>BEA_AE_01_044</t>
  </si>
  <si>
    <t>BEA_AE_01_045</t>
  </si>
  <si>
    <t>BEA_AE_01_046</t>
  </si>
  <si>
    <t>BEA_AE_01_047</t>
  </si>
  <si>
    <t>BEA_AE_01_048</t>
  </si>
  <si>
    <t>BEA_AE_01_049</t>
  </si>
  <si>
    <t>BEA_AE_01_050</t>
  </si>
  <si>
    <t>BEA_AE_01_051</t>
  </si>
  <si>
    <t>BEA_AE_01_052</t>
  </si>
  <si>
    <t>BEA_AE_01_053</t>
  </si>
  <si>
    <t>BEA_AE_01_054</t>
  </si>
  <si>
    <t>BEA_AE_01_055</t>
  </si>
  <si>
    <t>BEA_AE_01_056</t>
  </si>
  <si>
    <t>BEA_AE_01_057</t>
  </si>
  <si>
    <t>BEA_AE_01_058</t>
  </si>
  <si>
    <t>BEA_AE_01_059</t>
  </si>
  <si>
    <t>BEA_AE_01_060</t>
  </si>
  <si>
    <t>BEA_AE_01_061</t>
  </si>
  <si>
    <t>BEA_AE_01_062</t>
  </si>
  <si>
    <t>BEA_AE_01_063</t>
  </si>
  <si>
    <t>BEA_AE_01_064</t>
  </si>
  <si>
    <t>BEA_AE_01_065</t>
  </si>
  <si>
    <t>BEA_AE_01_066</t>
  </si>
  <si>
    <t>BEA_AE_01_067</t>
  </si>
  <si>
    <t>BEA_AE_01_068</t>
  </si>
  <si>
    <t>BEA_AE_01_069</t>
  </si>
  <si>
    <t>BEA_AE_01_070</t>
  </si>
  <si>
    <t>BEA_AE_01_071</t>
  </si>
  <si>
    <t>BEA_AE_01_072</t>
  </si>
  <si>
    <t>BEA_AE_01_073</t>
  </si>
  <si>
    <t>BEA_AE_01_074</t>
  </si>
  <si>
    <t>BEA_AE_01_075</t>
  </si>
  <si>
    <t>BEA_AE_01_076</t>
  </si>
  <si>
    <t>BEA_AE_01_077</t>
  </si>
  <si>
    <t>BEA_AE_01_078</t>
  </si>
  <si>
    <t>BEA_AE_01_079</t>
  </si>
  <si>
    <t>BEA_AE_01_080</t>
  </si>
  <si>
    <t>BEA_AE_01_081</t>
  </si>
  <si>
    <t>BEA_AE_01_082</t>
  </si>
  <si>
    <t>BEA_AE_01_083</t>
  </si>
  <si>
    <t>BEA_AE_01_084</t>
  </si>
  <si>
    <t>BEA_AE_01_085</t>
  </si>
  <si>
    <t>COL_AE_01_001</t>
  </si>
  <si>
    <t>COL_AE_01_002</t>
  </si>
  <si>
    <t>COL_AE_01_003</t>
  </si>
  <si>
    <t>COL_AE_01_004</t>
  </si>
  <si>
    <t>COL_AE_01_005</t>
  </si>
  <si>
    <t>COL_AE_01_006</t>
  </si>
  <si>
    <t>COL_AE_01_007</t>
  </si>
  <si>
    <t>COL_AE_01_008</t>
  </si>
  <si>
    <t>COL_AE_01_009</t>
  </si>
  <si>
    <t>COL_AE_01_010</t>
  </si>
  <si>
    <t>COL_AE_01_011</t>
  </si>
  <si>
    <t>COL_AE_01_012</t>
  </si>
  <si>
    <t>COL_AE_01_013</t>
  </si>
  <si>
    <t>COL_AE_01_014</t>
  </si>
  <si>
    <t>COL_AE_01_015</t>
  </si>
  <si>
    <t>COL_AE_01_016</t>
  </si>
  <si>
    <t>COL_AE_01_017</t>
  </si>
  <si>
    <t>COL_AE_01_018</t>
  </si>
  <si>
    <t>COL_AE_01_019</t>
  </si>
  <si>
    <t>COL_AE_01_020</t>
  </si>
  <si>
    <t>COL_AE_01_021</t>
  </si>
  <si>
    <t>PER_AE_01_001</t>
  </si>
  <si>
    <t>PER_AE_01_002</t>
  </si>
  <si>
    <t>PER_AE_01_003</t>
  </si>
  <si>
    <t>PER_AE_01_004</t>
  </si>
  <si>
    <t>PER_AE_01_005</t>
  </si>
  <si>
    <t>PER_AE_01_006</t>
  </si>
  <si>
    <t>PER_AE_01_007</t>
  </si>
  <si>
    <t>PER_AE_01_008</t>
  </si>
  <si>
    <t>PER_AE_01_009</t>
  </si>
  <si>
    <t>PER_AE_01_010</t>
  </si>
  <si>
    <t>PER_AE_01_011</t>
  </si>
  <si>
    <t>PER_AE_01_012</t>
  </si>
  <si>
    <t>FLO_AF_-05_001</t>
  </si>
  <si>
    <t>BEA_AF_-05_001</t>
  </si>
  <si>
    <t>BEA_AF_-05_002</t>
  </si>
  <si>
    <t>BEA_AF_-05_003</t>
  </si>
  <si>
    <t>BEA_AF_-05_004</t>
  </si>
  <si>
    <t>BEA_AF_-05_005</t>
  </si>
  <si>
    <t>BEA_AF_-05_006</t>
  </si>
  <si>
    <t>BEA_AF_-05_007</t>
  </si>
  <si>
    <t>BEA_AF_-05_008</t>
  </si>
  <si>
    <t>BEA_AF_-05_009</t>
  </si>
  <si>
    <t>BEA_AF_-05_010</t>
  </si>
  <si>
    <t>BEA_AF_-05_011</t>
  </si>
  <si>
    <t>BEA_AF_-05_012</t>
  </si>
  <si>
    <t>BEA_AF_-05_013</t>
  </si>
  <si>
    <t>BEA_AF_-05_014</t>
  </si>
  <si>
    <t>BEA_AF_-05_015</t>
  </si>
  <si>
    <t>BEA_AF_-05_016</t>
  </si>
  <si>
    <t>BEA_AF_-05_017</t>
  </si>
  <si>
    <t>BEA_AF_-05_018</t>
  </si>
  <si>
    <t>BEA_AF_-05_019</t>
  </si>
  <si>
    <t>BEA_AF_-05_020</t>
  </si>
  <si>
    <t>BEA_AF_-05_021</t>
  </si>
  <si>
    <t>BEA_AF_-05_022</t>
  </si>
  <si>
    <t>BEA_AF_-05_023</t>
  </si>
  <si>
    <t>BEA_AF_-05_024</t>
  </si>
  <si>
    <t>BEA_AF_-05_025</t>
  </si>
  <si>
    <t>BEA_AF_-05_026</t>
  </si>
  <si>
    <t>BEA_AF_-05_027</t>
  </si>
  <si>
    <t>BEA_AF_-05_028</t>
  </si>
  <si>
    <t>BEA_AF_-05_029</t>
  </si>
  <si>
    <t>BEA_AF_-05_030</t>
  </si>
  <si>
    <t>BEA_AF_-05_031</t>
  </si>
  <si>
    <t>BEA_AF_-05_032</t>
  </si>
  <si>
    <t>BEA_AF_-05_033</t>
  </si>
  <si>
    <t>BEA_AF_-05_034</t>
  </si>
  <si>
    <t>BEA_AF_-05_035</t>
  </si>
  <si>
    <t>BEA_AF_-05_036</t>
  </si>
  <si>
    <t>BEA_AF_-05_037</t>
  </si>
  <si>
    <t>BEA_AF_-05_038</t>
  </si>
  <si>
    <t>BEA_AF_-05_039</t>
  </si>
  <si>
    <t>BEA_AF_-05_040</t>
  </si>
  <si>
    <t>BEA_AF_-05_041</t>
  </si>
  <si>
    <t>BEA_AF_-05_042</t>
  </si>
  <si>
    <t>BEA_AF_-05_043</t>
  </si>
  <si>
    <t>BEA_AF_-05_044</t>
  </si>
  <si>
    <t>BEA_AF_-05_045</t>
  </si>
  <si>
    <t>BEA_AF_-05_046</t>
  </si>
  <si>
    <t>BEA_AF_-05_047</t>
  </si>
  <si>
    <t>BEA_AF_-05_048</t>
  </si>
  <si>
    <t>BEA_AF_-05_049</t>
  </si>
  <si>
    <t>BEA_AF_-05_050</t>
  </si>
  <si>
    <t>BEA_AF_-05_051</t>
  </si>
  <si>
    <t>BEA_AF_-05_052</t>
  </si>
  <si>
    <t>BEA_AF_-05_053</t>
  </si>
  <si>
    <t>BEA_AF_-05_054</t>
  </si>
  <si>
    <t>BEA_AF_-05_055</t>
  </si>
  <si>
    <t>BEA_AF_-05_056</t>
  </si>
  <si>
    <t>BEA_AF_-05_057</t>
  </si>
  <si>
    <t>BEA_AF_-05_058</t>
  </si>
  <si>
    <t>BEA_AF_-05_059</t>
  </si>
  <si>
    <t>BEA_AF_-05_060</t>
  </si>
  <si>
    <t>BEA_AF_-05_061</t>
  </si>
  <si>
    <t>BEA_AF_-05_062</t>
  </si>
  <si>
    <t>BEA_AF_-05_063</t>
  </si>
  <si>
    <t>BEA_AF_-05_064</t>
  </si>
  <si>
    <t>BEA_AF_-05_065</t>
  </si>
  <si>
    <t>BEA_AF_-05_066</t>
  </si>
  <si>
    <t>BEA_AF_-05_067</t>
  </si>
  <si>
    <t>BEA_AF_-05_068</t>
  </si>
  <si>
    <t>BEA_AF_-05_069</t>
  </si>
  <si>
    <t>BEA_AF_-05_070</t>
  </si>
  <si>
    <t>BEA_AF_-05_071</t>
  </si>
  <si>
    <t>BEA_AF_-05_072</t>
  </si>
  <si>
    <t>BEA_AF_-05_073</t>
  </si>
  <si>
    <t>BEA_AF_-05_074</t>
  </si>
  <si>
    <t>BEA_AF_-05_075</t>
  </si>
  <si>
    <t>BEA_AF_-05_076</t>
  </si>
  <si>
    <t>BEA_AF_-05_077</t>
  </si>
  <si>
    <t>BEA_AF_-05_078</t>
  </si>
  <si>
    <t>BEA_AF_-05_079</t>
  </si>
  <si>
    <t>BEA_AF_-05_080</t>
  </si>
  <si>
    <t>BEA_AF_-05_081</t>
  </si>
  <si>
    <t>BEA_AF_-05_082</t>
  </si>
  <si>
    <t>BEA_AF_-05_083</t>
  </si>
  <si>
    <t>BEA_AF_-05_084</t>
  </si>
  <si>
    <t>BEA_AF_-05_085</t>
  </si>
  <si>
    <t>BEA_AF_-05_086</t>
  </si>
  <si>
    <t>BEA_AF_-05_087</t>
  </si>
  <si>
    <t>BEA_AF_-05_088</t>
  </si>
  <si>
    <t>BEA_AF_-05_089</t>
  </si>
  <si>
    <t>BEA_AF_-05_090</t>
  </si>
  <si>
    <t>BEA_AF_-05_091</t>
  </si>
  <si>
    <t>BEA_AF_-05_092</t>
  </si>
  <si>
    <t>COL_AF_-05_001</t>
  </si>
  <si>
    <t>COL_AF_-05_002</t>
  </si>
  <si>
    <t>COL_AF_-05_003</t>
  </si>
  <si>
    <t>COL_AF_-05_004</t>
  </si>
  <si>
    <t>COL_AF_-05_005</t>
  </si>
  <si>
    <t>COL_AF_-05_006</t>
  </si>
  <si>
    <t>COL_AF_-05_007</t>
  </si>
  <si>
    <t>COL_AF_-05_008</t>
  </si>
  <si>
    <t>COL_AF_-05_009</t>
  </si>
  <si>
    <t>COL_AF_-05_010</t>
  </si>
  <si>
    <t>COL_AF_-05_011</t>
  </si>
  <si>
    <t>COL_AF_-05_012</t>
  </si>
  <si>
    <t>COL_AF_-05_013</t>
  </si>
  <si>
    <t>COL_AF_-05_014</t>
  </si>
  <si>
    <t>COL_AF_-05_015</t>
  </si>
  <si>
    <t>COL_AF_-05_016</t>
  </si>
  <si>
    <t>COL_AF_-05_017</t>
  </si>
  <si>
    <t>COL_AF_-05_018</t>
  </si>
  <si>
    <t>COL_AF_-05_019</t>
  </si>
  <si>
    <t>COL_AF_-05_020</t>
  </si>
  <si>
    <t>COL_AF_-05_021</t>
  </si>
  <si>
    <t>COL_AF_-05_022</t>
  </si>
  <si>
    <t>COL_AF_-05_023</t>
  </si>
  <si>
    <t>COL_AF_-05_024</t>
  </si>
  <si>
    <t>COL_AF_-05_025</t>
  </si>
  <si>
    <t>COL_AF_-05_026</t>
  </si>
  <si>
    <t>COL_AF_-05_027</t>
  </si>
  <si>
    <t>COL_AF_-05_028</t>
  </si>
  <si>
    <t>COL_AF_-05_029</t>
  </si>
  <si>
    <t>COL_AF_-05_030</t>
  </si>
  <si>
    <t>PER_AF_-05_001</t>
  </si>
  <si>
    <t>PER_AF_-05_002</t>
  </si>
  <si>
    <t>PER_AF_-05_003</t>
  </si>
  <si>
    <t>PER_AF_-05_004</t>
  </si>
  <si>
    <t>PER_AF_-05_005</t>
  </si>
  <si>
    <t>PER_AF_-05_006</t>
  </si>
  <si>
    <t>PER_AF_-05_007</t>
  </si>
  <si>
    <t>PER_AF_-05_008</t>
  </si>
  <si>
    <t>PER_AF_-05_009</t>
  </si>
  <si>
    <t>PER_AF_-05_010</t>
  </si>
  <si>
    <t>PER_AF_-05_011</t>
  </si>
  <si>
    <t>PER_AF_-05_012</t>
  </si>
  <si>
    <t>PER_AF_-05_013</t>
  </si>
  <si>
    <t>PER_AF_-05_014</t>
  </si>
  <si>
    <t>PER_AF_-05_015</t>
  </si>
  <si>
    <t>PER_AF_-05_016</t>
  </si>
  <si>
    <t>PER_AF_-05_017</t>
  </si>
  <si>
    <t>PER_AF_-05_018</t>
  </si>
  <si>
    <t>PER_AF_-05_019</t>
  </si>
  <si>
    <t>PER_AF_-05_020</t>
  </si>
  <si>
    <t>PER_AF_-05_021</t>
  </si>
  <si>
    <t>PER_AF_-05_022</t>
  </si>
  <si>
    <t>PER_AF_-05_023</t>
  </si>
  <si>
    <t>PER_AF_-05_024</t>
  </si>
  <si>
    <t>PER_AF_-05_025</t>
  </si>
  <si>
    <t>FND_AF_-05_001</t>
  </si>
  <si>
    <t>FND_AF_-05_002</t>
  </si>
  <si>
    <t>FND_AF_-05_003</t>
  </si>
  <si>
    <t>FND_AF_-05_004</t>
  </si>
  <si>
    <t>FND_AF_-05_005</t>
  </si>
  <si>
    <t>FND_AF_-05_006</t>
  </si>
  <si>
    <t>FND_AF_-05_007</t>
  </si>
  <si>
    <t>FND_AF_-05_008</t>
  </si>
  <si>
    <t>FND_AF_-05_009</t>
  </si>
  <si>
    <t>FND_AF_-05_010</t>
  </si>
  <si>
    <t>FND_AF_-05_011</t>
  </si>
  <si>
    <t>FND_AF_-05_012</t>
  </si>
  <si>
    <t>FND_AF_-05_013</t>
  </si>
  <si>
    <t>FLO_AF_-04_001</t>
  </si>
  <si>
    <t>FLO_AF_-04_002</t>
  </si>
  <si>
    <t>FLO_AF_-04_003</t>
  </si>
  <si>
    <t>BEA_AF_-04_001</t>
  </si>
  <si>
    <t>BEA_AF_-04_002</t>
  </si>
  <si>
    <t>BEA_AF_-04_003</t>
  </si>
  <si>
    <t>BEA_AF_-04_004</t>
  </si>
  <si>
    <t>BEA_AF_-04_005</t>
  </si>
  <si>
    <t>BEA_AF_-04_006</t>
  </si>
  <si>
    <t>BEA_AF_-04_007</t>
  </si>
  <si>
    <t>BEA_AF_-04_008</t>
  </si>
  <si>
    <t>BEA_AF_-04_009</t>
  </si>
  <si>
    <t>BEA_AF_-04_010</t>
  </si>
  <si>
    <t>BEA_AF_-04_011</t>
  </si>
  <si>
    <t>BEA_AF_-04_012</t>
  </si>
  <si>
    <t>BEA_AF_-04_013</t>
  </si>
  <si>
    <t>BEA_AF_-04_014</t>
  </si>
  <si>
    <t>BEA_AF_-04_015</t>
  </si>
  <si>
    <t>BEA_AF_-04_016</t>
  </si>
  <si>
    <t>BEA_AF_-04_017</t>
  </si>
  <si>
    <t>BEA_AF_-04_018</t>
  </si>
  <si>
    <t>BEA_AF_-04_019</t>
  </si>
  <si>
    <t>BEA_AF_-04_020</t>
  </si>
  <si>
    <t>BEA_AF_-04_021</t>
  </si>
  <si>
    <t>BEA_AF_-04_022</t>
  </si>
  <si>
    <t>BEA_AF_-04_023</t>
  </si>
  <si>
    <t>BEA_AF_-04_024</t>
  </si>
  <si>
    <t>BEA_AF_-04_025</t>
  </si>
  <si>
    <t>BEA_AF_-04_026</t>
  </si>
  <si>
    <t>BEA_AF_-04_027</t>
  </si>
  <si>
    <t>BEA_AF_-04_028</t>
  </si>
  <si>
    <t>BEA_AF_-04_029</t>
  </si>
  <si>
    <t>BEA_AF_-04_030</t>
  </si>
  <si>
    <t>BEA_AF_-04_031</t>
  </si>
  <si>
    <t>BEA_AF_-04_032</t>
  </si>
  <si>
    <t>BEA_AF_-04_033</t>
  </si>
  <si>
    <t>BEA_AF_-04_034</t>
  </si>
  <si>
    <t>BEA_AF_-04_035</t>
  </si>
  <si>
    <t>BEA_AF_-04_036</t>
  </si>
  <si>
    <t>BEA_AF_-04_037</t>
  </si>
  <si>
    <t>BEA_AF_-04_038</t>
  </si>
  <si>
    <t>BEA_AF_-04_039</t>
  </si>
  <si>
    <t>BEA_AF_-04_040</t>
  </si>
  <si>
    <t>BEA_AF_-04_041</t>
  </si>
  <si>
    <t>BEA_AF_-04_042</t>
  </si>
  <si>
    <t>BEA_AF_-04_043</t>
  </si>
  <si>
    <t>BEA_AF_-04_044</t>
  </si>
  <si>
    <t>BEA_AF_-04_045</t>
  </si>
  <si>
    <t>BEA_AF_-04_046</t>
  </si>
  <si>
    <t>BEA_AF_-04_047</t>
  </si>
  <si>
    <t>BEA_AF_-04_048</t>
  </si>
  <si>
    <t>BEA_AF_-04_049</t>
  </si>
  <si>
    <t>BEA_AF_-04_050</t>
  </si>
  <si>
    <t>BEA_AF_-04_051</t>
  </si>
  <si>
    <t>BEA_AF_-04_052</t>
  </si>
  <si>
    <t>BEA_AF_-04_053</t>
  </si>
  <si>
    <t>BEA_AF_-04_054</t>
  </si>
  <si>
    <t>BEA_AF_-04_055</t>
  </si>
  <si>
    <t>BEA_AF_-04_056</t>
  </si>
  <si>
    <t>BEA_AF_-04_057</t>
  </si>
  <si>
    <t>BEA_AF_-04_058</t>
  </si>
  <si>
    <t>BEA_AF_-04_059</t>
  </si>
  <si>
    <t>BEA_AF_-04_060</t>
  </si>
  <si>
    <t>BEA_AF_-04_061</t>
  </si>
  <si>
    <t>BEA_AF_-04_062</t>
  </si>
  <si>
    <t>BEA_AF_-04_063</t>
  </si>
  <si>
    <t>BEA_AF_-04_064</t>
  </si>
  <si>
    <t>BEA_AF_-04_065</t>
  </si>
  <si>
    <t>BEA_AF_-04_066</t>
  </si>
  <si>
    <t>BEA_AF_-04_067</t>
  </si>
  <si>
    <t>BEA_AF_-04_068</t>
  </si>
  <si>
    <t>BEA_AF_-04_069</t>
  </si>
  <si>
    <t>BEA_AF_-04_070</t>
  </si>
  <si>
    <t>BEA_AF_-04_071</t>
  </si>
  <si>
    <t>BEA_AF_-04_072</t>
  </si>
  <si>
    <t>BEA_AF_-04_073</t>
  </si>
  <si>
    <t>BEA_AF_-04_074</t>
  </si>
  <si>
    <t>BEA_AF_-04_075</t>
  </si>
  <si>
    <t>BEA_AF_-04_076</t>
  </si>
  <si>
    <t>BEA_AF_-04_077</t>
  </si>
  <si>
    <t>BEA_AF_-04_078</t>
  </si>
  <si>
    <t>BEA_AF_-04_079</t>
  </si>
  <si>
    <t>BEA_AF_-04_080</t>
  </si>
  <si>
    <t>BEA_AF_-04_081</t>
  </si>
  <si>
    <t>BEA_AF_-04_082</t>
  </si>
  <si>
    <t>BEA_AF_-04_083</t>
  </si>
  <si>
    <t>BEA_AF_-04_084</t>
  </si>
  <si>
    <t>BEA_AF_-04_085</t>
  </si>
  <si>
    <t>BEA_AF_-04_086</t>
  </si>
  <si>
    <t>BEA_AF_-04_087</t>
  </si>
  <si>
    <t>BEA_AF_-04_088</t>
  </si>
  <si>
    <t>BEA_AF_-04_089</t>
  </si>
  <si>
    <t>BEA_AF_-04_090</t>
  </si>
  <si>
    <t>BEA_AF_-04_091</t>
  </si>
  <si>
    <t>BEA_AF_-04_092</t>
  </si>
  <si>
    <t>COL_AF_-04_001</t>
  </si>
  <si>
    <t>COL_AF_-04_002</t>
  </si>
  <si>
    <t>COL_AF_-04_003</t>
  </si>
  <si>
    <t>COL_AF_-04_004</t>
  </si>
  <si>
    <t>COL_AF_-04_005</t>
  </si>
  <si>
    <t>COL_AF_-04_006</t>
  </si>
  <si>
    <t>COL_AF_-04_007</t>
  </si>
  <si>
    <t>COL_AF_-04_008</t>
  </si>
  <si>
    <t>COL_AF_-04_009</t>
  </si>
  <si>
    <t>COL_AF_-04_010</t>
  </si>
  <si>
    <t>COL_AF_-04_011</t>
  </si>
  <si>
    <t>COL_AF_-04_012</t>
  </si>
  <si>
    <t>COL_AF_-04_013</t>
  </si>
  <si>
    <t>COL_AF_-04_014</t>
  </si>
  <si>
    <t>COL_AF_-04_015</t>
  </si>
  <si>
    <t>COL_AF_-04_016</t>
  </si>
  <si>
    <t>COL_AF_-04_017</t>
  </si>
  <si>
    <t>COL_AF_-04_018</t>
  </si>
  <si>
    <t>COL_AF_-04_019</t>
  </si>
  <si>
    <t>COL_AF_-04_020</t>
  </si>
  <si>
    <t>COL_AF_-04_021</t>
  </si>
  <si>
    <t>COL_AF_-04_022</t>
  </si>
  <si>
    <t>COL_AF_-04_023</t>
  </si>
  <si>
    <t>COL_AF_-04_024</t>
  </si>
  <si>
    <t>COL_AF_-04_025</t>
  </si>
  <si>
    <t>COL_AF_-04_026</t>
  </si>
  <si>
    <t>COL_AF_-04_027</t>
  </si>
  <si>
    <t>COL_AF_-04_028</t>
  </si>
  <si>
    <t>COL_AF_-04_029</t>
  </si>
  <si>
    <t>COL_AF_-04_030</t>
  </si>
  <si>
    <t>COL_AF_-04_031</t>
  </si>
  <si>
    <t>PER_AF_-04_001</t>
  </si>
  <si>
    <t>PER_AF_-04_002</t>
  </si>
  <si>
    <t>PER_AF_-04_003</t>
  </si>
  <si>
    <t>PER_AF_-04_004</t>
  </si>
  <si>
    <t>PER_AF_-04_005</t>
  </si>
  <si>
    <t>PER_AF_-04_006</t>
  </si>
  <si>
    <t>PER_AF_-04_007</t>
  </si>
  <si>
    <t>PER_AF_-04_008</t>
  </si>
  <si>
    <t>PER_AF_-04_009</t>
  </si>
  <si>
    <t>PER_AF_-04_010</t>
  </si>
  <si>
    <t>PER_AF_-04_011</t>
  </si>
  <si>
    <t>PER_AF_-04_012</t>
  </si>
  <si>
    <t>PER_AF_-04_013</t>
  </si>
  <si>
    <t>PER_AF_-04_014</t>
  </si>
  <si>
    <t>PER_AF_-04_015</t>
  </si>
  <si>
    <t>PER_AF_-04_016</t>
  </si>
  <si>
    <t>PER_AF_-04_017</t>
  </si>
  <si>
    <t>PER_AF_-04_018</t>
  </si>
  <si>
    <t>PER_AF_-04_019</t>
  </si>
  <si>
    <t>PER_AF_-04_020</t>
  </si>
  <si>
    <t>PER_AF_-04_021</t>
  </si>
  <si>
    <t>PER_AF_-04_022</t>
  </si>
  <si>
    <t>PER_AF_-04_023</t>
  </si>
  <si>
    <t>PER_AF_-04_024</t>
  </si>
  <si>
    <t>_AF_-04_002</t>
  </si>
  <si>
    <t>_AF_-04_003</t>
  </si>
  <si>
    <t>FLO_AF_-03_001</t>
  </si>
  <si>
    <t>FLO_AF_-03_002</t>
  </si>
  <si>
    <t>BEA_AF_-03_001</t>
  </si>
  <si>
    <t>BEA_AF_-03_002</t>
  </si>
  <si>
    <t>BEA_AF_-03_003</t>
  </si>
  <si>
    <t>BEA_AF_-03_004</t>
  </si>
  <si>
    <t>BEA_AF_-03_005</t>
  </si>
  <si>
    <t>BEA_AF_-03_006</t>
  </si>
  <si>
    <t>BEA_AF_-03_007</t>
  </si>
  <si>
    <t>BEA_AF_-03_008</t>
  </si>
  <si>
    <t>BEA_AF_-03_009</t>
  </si>
  <si>
    <t>BEA_AF_-03_010</t>
  </si>
  <si>
    <t>BEA_AF_-03_011</t>
  </si>
  <si>
    <t>BEA_AF_-03_012</t>
  </si>
  <si>
    <t>BEA_AF_-03_013</t>
  </si>
  <si>
    <t>BEA_AF_-03_014</t>
  </si>
  <si>
    <t>BEA_AF_-03_015</t>
  </si>
  <si>
    <t>BEA_AF_-03_016</t>
  </si>
  <si>
    <t>BEA_AF_-03_017</t>
  </si>
  <si>
    <t>BEA_AF_-03_018</t>
  </si>
  <si>
    <t>BEA_AF_-03_019</t>
  </si>
  <si>
    <t>BEA_AF_-03_020</t>
  </si>
  <si>
    <t>BEA_AF_-03_021</t>
  </si>
  <si>
    <t>BEA_AF_-03_022</t>
  </si>
  <si>
    <t>BEA_AF_-03_023</t>
  </si>
  <si>
    <t>BEA_AF_-03_024</t>
  </si>
  <si>
    <t>BEA_AF_-03_025</t>
  </si>
  <si>
    <t>BEA_AF_-03_026</t>
  </si>
  <si>
    <t>BEA_AF_-03_027</t>
  </si>
  <si>
    <t>BEA_AF_-03_028</t>
  </si>
  <si>
    <t>BEA_AF_-03_029</t>
  </si>
  <si>
    <t>BEA_AF_-03_030</t>
  </si>
  <si>
    <t>BEA_AF_-03_031</t>
  </si>
  <si>
    <t>BEA_AF_-03_032</t>
  </si>
  <si>
    <t>BEA_AF_-03_033</t>
  </si>
  <si>
    <t>BEA_AF_-03_034</t>
  </si>
  <si>
    <t>BEA_AF_-03_035</t>
  </si>
  <si>
    <t>BEA_AF_-03_036</t>
  </si>
  <si>
    <t>BEA_AF_-03_037</t>
  </si>
  <si>
    <t>BEA_AF_-03_038</t>
  </si>
  <si>
    <t>BEA_AF_-03_039</t>
  </si>
  <si>
    <t>BEA_AF_-03_040</t>
  </si>
  <si>
    <t>BEA_AF_-03_041</t>
  </si>
  <si>
    <t>BEA_AF_-03_042</t>
  </si>
  <si>
    <t>BEA_AF_-03_043</t>
  </si>
  <si>
    <t>BEA_AF_-03_044</t>
  </si>
  <si>
    <t>BEA_AF_-03_045</t>
  </si>
  <si>
    <t>BEA_AF_-03_046</t>
  </si>
  <si>
    <t>BEA_AF_-03_047</t>
  </si>
  <si>
    <t>BEA_AF_-03_048</t>
  </si>
  <si>
    <t>BEA_AF_-03_049</t>
  </si>
  <si>
    <t>BEA_AF_-03_050</t>
  </si>
  <si>
    <t>BEA_AF_-03_051</t>
  </si>
  <si>
    <t>BEA_AF_-03_052</t>
  </si>
  <si>
    <t>BEA_AF_-03_053</t>
  </si>
  <si>
    <t>BEA_AF_-03_054</t>
  </si>
  <si>
    <t>BEA_AF_-03_055</t>
  </si>
  <si>
    <t>BEA_AF_-03_056</t>
  </si>
  <si>
    <t>BEA_AF_-03_057</t>
  </si>
  <si>
    <t>BEA_AF_-03_058</t>
  </si>
  <si>
    <t>BEA_AF_-03_059</t>
  </si>
  <si>
    <t>BEA_AF_-03_060</t>
  </si>
  <si>
    <t>BEA_AF_-03_061</t>
  </si>
  <si>
    <t>BEA_AF_-03_062</t>
  </si>
  <si>
    <t>BEA_AF_-03_063</t>
  </si>
  <si>
    <t>BEA_AF_-03_064</t>
  </si>
  <si>
    <t>BEA_AF_-03_065</t>
  </si>
  <si>
    <t>BEA_AF_-03_066</t>
  </si>
  <si>
    <t>BEA_AF_-03_067</t>
  </si>
  <si>
    <t>BEA_AF_-03_068</t>
  </si>
  <si>
    <t>BEA_AF_-03_069</t>
  </si>
  <si>
    <t>BEA_AF_-03_070</t>
  </si>
  <si>
    <t>BEA_AF_-03_071</t>
  </si>
  <si>
    <t>BEA_AF_-03_072</t>
  </si>
  <si>
    <t>BEA_AF_-03_073</t>
  </si>
  <si>
    <t>BEA_AF_-03_074</t>
  </si>
  <si>
    <t>BEA_AF_-03_075</t>
  </si>
  <si>
    <t>BEA_AF_-03_076</t>
  </si>
  <si>
    <t>BEA_AF_-03_077</t>
  </si>
  <si>
    <t>BEA_AF_-03_078</t>
  </si>
  <si>
    <t>BEA_AF_-03_079</t>
  </si>
  <si>
    <t>BEA_AF_-03_080</t>
  </si>
  <si>
    <t>BEA_AF_-03_081</t>
  </si>
  <si>
    <t>BEA_AF_-03_082</t>
  </si>
  <si>
    <t>BEA_AF_-03_083</t>
  </si>
  <si>
    <t>BEA_AF_-03_084</t>
  </si>
  <si>
    <t>BEA_AF_-03_085</t>
  </si>
  <si>
    <t>BEA_AF_-03_086</t>
  </si>
  <si>
    <t>BEA_AF_-03_087</t>
  </si>
  <si>
    <t>BEA_AF_-03_088</t>
  </si>
  <si>
    <t>BEA_AF_-03_089</t>
  </si>
  <si>
    <t>BEA_AF_-03_090</t>
  </si>
  <si>
    <t>BEA_AF_-03_091</t>
  </si>
  <si>
    <t>BEA_AF_-03_092</t>
  </si>
  <si>
    <t>BEA_AF_-03_093</t>
  </si>
  <si>
    <t>BEA_AF_-03_094</t>
  </si>
  <si>
    <t>BEA_AF_-03_095</t>
  </si>
  <si>
    <t>BEA_AF_-03_096</t>
  </si>
  <si>
    <t>BEA_AF_-03_097</t>
  </si>
  <si>
    <t>BEA_AF_-03_098</t>
  </si>
  <si>
    <t>BEA_AF_-03_099</t>
  </si>
  <si>
    <t>BEA_AF_-03_100</t>
  </si>
  <si>
    <t>BEA_AF_-03_101</t>
  </si>
  <si>
    <t>BEA_AF_-03_102</t>
  </si>
  <si>
    <t>BEA_AF_-03_103</t>
  </si>
  <si>
    <t>BEA_AF_-03_104</t>
  </si>
  <si>
    <t>BEA_AF_-03_105</t>
  </si>
  <si>
    <t>BEA_AF_-03_106</t>
  </si>
  <si>
    <t>BEA_AF_-03_107</t>
  </si>
  <si>
    <t>BEA_AF_-03_108</t>
  </si>
  <si>
    <t>BEA_AF_-03_109</t>
  </si>
  <si>
    <t>BEA_AF_-03_110</t>
  </si>
  <si>
    <t>BEA_AF_-03_111</t>
  </si>
  <si>
    <t>BEA_AF_-03_112</t>
  </si>
  <si>
    <t>BEA_AF_-03_113</t>
  </si>
  <si>
    <t>BEA_AF_-03_114</t>
  </si>
  <si>
    <t>BEA_AF_-03_115</t>
  </si>
  <si>
    <t>BEA_AF_-03_116</t>
  </si>
  <si>
    <t>BEA_AF_-03_117</t>
  </si>
  <si>
    <t>COL_AF_-03_001</t>
  </si>
  <si>
    <t>COL_AF_-03_002</t>
  </si>
  <si>
    <t>COL_AF_-03_003</t>
  </si>
  <si>
    <t>COL_AF_-03_004</t>
  </si>
  <si>
    <t>COL_AF_-03_005</t>
  </si>
  <si>
    <t>COL_AF_-03_006</t>
  </si>
  <si>
    <t>COL_AF_-03_007</t>
  </si>
  <si>
    <t>COL_AF_-03_008</t>
  </si>
  <si>
    <t>COL_AF_-03_009</t>
  </si>
  <si>
    <t>COL_AF_-03_010</t>
  </si>
  <si>
    <t>COL_AF_-03_011</t>
  </si>
  <si>
    <t>COL_AF_-03_012</t>
  </si>
  <si>
    <t>COL_AF_-03_013</t>
  </si>
  <si>
    <t>COL_AF_-03_014</t>
  </si>
  <si>
    <t>COL_AF_-03_015</t>
  </si>
  <si>
    <t>COL_AF_-03_016</t>
  </si>
  <si>
    <t>COL_AF_-03_017</t>
  </si>
  <si>
    <t>COL_AF_-03_018</t>
  </si>
  <si>
    <t>COL_AF_-03_019</t>
  </si>
  <si>
    <t>COL_AF_-03_020</t>
  </si>
  <si>
    <t>COL_AF_-03_021</t>
  </si>
  <si>
    <t>COL_AF_-03_022</t>
  </si>
  <si>
    <t>COL_AF_-03_023</t>
  </si>
  <si>
    <t>COL_AF_-03_024</t>
  </si>
  <si>
    <t>COL_AF_-03_025</t>
  </si>
  <si>
    <t>COL_AF_-03_026</t>
  </si>
  <si>
    <t>COL_AF_-03_027</t>
  </si>
  <si>
    <t>COL_AF_-03_028</t>
  </si>
  <si>
    <t>COL_AF_-03_029</t>
  </si>
  <si>
    <t>COL_AF_-03_030</t>
  </si>
  <si>
    <t>COL_AF_-03_031</t>
  </si>
  <si>
    <t>PER_AF_-03_001</t>
  </si>
  <si>
    <t>PER_AF_-03_002</t>
  </si>
  <si>
    <t>PER_AF_-03_003</t>
  </si>
  <si>
    <t>PER_AF_-03_004</t>
  </si>
  <si>
    <t>PER_AF_-03_005</t>
  </si>
  <si>
    <t>PER_AF_-03_006</t>
  </si>
  <si>
    <t>PER_AF_-03_007</t>
  </si>
  <si>
    <t>PER_AF_-03_008</t>
  </si>
  <si>
    <t>PER_AF_-03_009</t>
  </si>
  <si>
    <t>PER_AF_-03_010</t>
  </si>
  <si>
    <t>PER_AF_-03_011</t>
  </si>
  <si>
    <t>PER_AF_-03_012</t>
  </si>
  <si>
    <t>PER_AF_-03_013</t>
  </si>
  <si>
    <t>PER_AF_-03_014</t>
  </si>
  <si>
    <t>PER_AF_-03_015</t>
  </si>
  <si>
    <t>PER_AF_-03_016</t>
  </si>
  <si>
    <t>PER_AF_-03_017</t>
  </si>
  <si>
    <t>PER_AF_-03_018</t>
  </si>
  <si>
    <t>PER_AF_-03_019</t>
  </si>
  <si>
    <t>PER_AF_-03_020</t>
  </si>
  <si>
    <t>PER_AF_-03_021</t>
  </si>
  <si>
    <t>PER_AF_-03_022</t>
  </si>
  <si>
    <t>PER_AF_-03_023</t>
  </si>
  <si>
    <t>PER_AF_-03_024</t>
  </si>
  <si>
    <t>FLO_AF_-02_001</t>
  </si>
  <si>
    <t>FLO_AF_-02_002</t>
  </si>
  <si>
    <t>FLO_AF_-02_003</t>
  </si>
  <si>
    <t>FLO_AF_-02_004</t>
  </si>
  <si>
    <t>FLO_AF_-02_005</t>
  </si>
  <si>
    <t>FLO_AF_-02_006</t>
  </si>
  <si>
    <t>FLO_AF_-02_007</t>
  </si>
  <si>
    <t>BEA_AF_-02_001</t>
  </si>
  <si>
    <t>BEA_AF_-02_002</t>
  </si>
  <si>
    <t>BEA_AF_-02_003</t>
  </si>
  <si>
    <t>BEA_AF_-02_004</t>
  </si>
  <si>
    <t>BEA_AF_-02_005</t>
  </si>
  <si>
    <t>BEA_AF_-02_006</t>
  </si>
  <si>
    <t>BEA_AF_-02_007</t>
  </si>
  <si>
    <t>BEA_AF_-02_008</t>
  </si>
  <si>
    <t>BEA_AF_-02_009</t>
  </si>
  <si>
    <t>BEA_AF_-02_010</t>
  </si>
  <si>
    <t>BEA_AF_-02_011</t>
  </si>
  <si>
    <t>BEA_AF_-02_012</t>
  </si>
  <si>
    <t>BEA_AF_-02_013</t>
  </si>
  <si>
    <t>BEA_AF_-02_014</t>
  </si>
  <si>
    <t>BEA_AF_-02_015</t>
  </si>
  <si>
    <t>BEA_AF_-02_016</t>
  </si>
  <si>
    <t>BEA_AF_-02_017</t>
  </si>
  <si>
    <t>BEA_AF_-02_018</t>
  </si>
  <si>
    <t>BEA_AF_-02_019</t>
  </si>
  <si>
    <t>BEA_AF_-02_020</t>
  </si>
  <si>
    <t>BEA_AF_-02_021</t>
  </si>
  <si>
    <t>BEA_AF_-02_022</t>
  </si>
  <si>
    <t>BEA_AF_-02_023</t>
  </si>
  <si>
    <t>BEA_AF_-02_024</t>
  </si>
  <si>
    <t>BEA_AF_-02_025</t>
  </si>
  <si>
    <t>BEA_AF_-02_026</t>
  </si>
  <si>
    <t>BEA_AF_-02_027</t>
  </si>
  <si>
    <t>BEA_AF_-02_028</t>
  </si>
  <si>
    <t>BEA_AF_-02_029</t>
  </si>
  <si>
    <t>BEA_AF_-02_030</t>
  </si>
  <si>
    <t>BEA_AF_-02_031</t>
  </si>
  <si>
    <t>BEA_AF_-02_032</t>
  </si>
  <si>
    <t>BEA_AF_-02_033</t>
  </si>
  <si>
    <t>BEA_AF_-02_034</t>
  </si>
  <si>
    <t>BEA_AF_-02_035</t>
  </si>
  <si>
    <t>BEA_AF_-02_036</t>
  </si>
  <si>
    <t>BEA_AF_-02_037</t>
  </si>
  <si>
    <t>BEA_AF_-02_038</t>
  </si>
  <si>
    <t>BEA_AF_-02_039</t>
  </si>
  <si>
    <t>BEA_AF_-02_040</t>
  </si>
  <si>
    <t>BEA_AF_-02_041</t>
  </si>
  <si>
    <t>BEA_AF_-02_042</t>
  </si>
  <si>
    <t>BEA_AF_-02_043</t>
  </si>
  <si>
    <t>BEA_AF_-02_044</t>
  </si>
  <si>
    <t>BEA_AF_-02_045</t>
  </si>
  <si>
    <t>BEA_AF_-02_046</t>
  </si>
  <si>
    <t>BEA_AF_-02_047</t>
  </si>
  <si>
    <t>BEA_AF_-02_048</t>
  </si>
  <si>
    <t>BEA_AF_-02_049</t>
  </si>
  <si>
    <t>BEA_AF_-02_050</t>
  </si>
  <si>
    <t>BEA_AF_-02_051</t>
  </si>
  <si>
    <t>BEA_AF_-02_052</t>
  </si>
  <si>
    <t>BEA_AF_-02_053</t>
  </si>
  <si>
    <t>BEA_AF_-02_054</t>
  </si>
  <si>
    <t>BEA_AF_-02_055</t>
  </si>
  <si>
    <t>BEA_AF_-02_056</t>
  </si>
  <si>
    <t>BEA_AF_-02_057</t>
  </si>
  <si>
    <t>BEA_AF_-02_058</t>
  </si>
  <si>
    <t>BEA_AF_-02_059</t>
  </si>
  <si>
    <t>BEA_AF_-02_060</t>
  </si>
  <si>
    <t>BEA_AF_-02_061</t>
  </si>
  <si>
    <t>BEA_AF_-02_062</t>
  </si>
  <si>
    <t>BEA_AF_-02_063</t>
  </si>
  <si>
    <t>BEA_AF_-02_064</t>
  </si>
  <si>
    <t>BEA_AF_-02_065</t>
  </si>
  <si>
    <t>BEA_AF_-02_066</t>
  </si>
  <si>
    <t>BEA_AF_-02_067</t>
  </si>
  <si>
    <t>BEA_AF_-02_068</t>
  </si>
  <si>
    <t>BEA_AF_-02_069</t>
  </si>
  <si>
    <t>BEA_AF_-02_070</t>
  </si>
  <si>
    <t>BEA_AF_-02_071</t>
  </si>
  <si>
    <t>BEA_AF_-02_072</t>
  </si>
  <si>
    <t>BEA_AF_-02_073</t>
  </si>
  <si>
    <t>BEA_AF_-02_074</t>
  </si>
  <si>
    <t>BEA_AF_-02_075</t>
  </si>
  <si>
    <t>BEA_AF_-02_076</t>
  </si>
  <si>
    <t>BEA_AF_-02_077</t>
  </si>
  <si>
    <t>BEA_AF_-02_078</t>
  </si>
  <si>
    <t>BEA_AF_-02_079</t>
  </si>
  <si>
    <t>BEA_AF_-02_080</t>
  </si>
  <si>
    <t>BEA_AF_-02_081</t>
  </si>
  <si>
    <t>BEA_AF_-02_082</t>
  </si>
  <si>
    <t>BEA_AF_-02_083</t>
  </si>
  <si>
    <t>BEA_AF_-02_084</t>
  </si>
  <si>
    <t>BEA_AF_-02_085</t>
  </si>
  <si>
    <t>BEA_AF_-02_086</t>
  </si>
  <si>
    <t>BEA_AF_-02_087</t>
  </si>
  <si>
    <t>BEA_AF_-02_088</t>
  </si>
  <si>
    <t>BEA_AF_-02_089</t>
  </si>
  <si>
    <t>BEA_AF_-02_090</t>
  </si>
  <si>
    <t>BEA_AF_-02_091</t>
  </si>
  <si>
    <t>BEA_AF_-02_092</t>
  </si>
  <si>
    <t>BEA_AF_-02_093</t>
  </si>
  <si>
    <t>COL_AF_-02_001</t>
  </si>
  <si>
    <t>COL_AF_-02_002</t>
  </si>
  <si>
    <t>COL_AF_-02_003</t>
  </si>
  <si>
    <t>COL_AF_-02_004</t>
  </si>
  <si>
    <t>COL_AF_-02_005</t>
  </si>
  <si>
    <t>COL_AF_-02_006</t>
  </si>
  <si>
    <t>COL_AF_-02_007</t>
  </si>
  <si>
    <t>COL_AF_-02_008</t>
  </si>
  <si>
    <t>COL_AF_-02_009</t>
  </si>
  <si>
    <t>COL_AF_-02_010</t>
  </si>
  <si>
    <t>COL_AF_-02_011</t>
  </si>
  <si>
    <t>COL_AF_-02_012</t>
  </si>
  <si>
    <t>COL_AF_-02_013</t>
  </si>
  <si>
    <t>COL_AF_-02_014</t>
  </si>
  <si>
    <t>COL_AF_-02_015</t>
  </si>
  <si>
    <t>COL_AF_-02_016</t>
  </si>
  <si>
    <t>COL_AF_-02_017</t>
  </si>
  <si>
    <t>COL_AF_-02_018</t>
  </si>
  <si>
    <t>COL_AF_-02_019</t>
  </si>
  <si>
    <t>COL_AF_-02_020</t>
  </si>
  <si>
    <t>COL_AF_-02_021</t>
  </si>
  <si>
    <t>COL_AF_-02_022</t>
  </si>
  <si>
    <t>COL_AF_-02_023</t>
  </si>
  <si>
    <t>COL_AF_-02_024</t>
  </si>
  <si>
    <t>COL_AF_-02_025</t>
  </si>
  <si>
    <t>COL_AF_-02_026</t>
  </si>
  <si>
    <t>COL_AF_-02_027</t>
  </si>
  <si>
    <t>COL_AF_-02_028</t>
  </si>
  <si>
    <t>COL_AF_-02_029</t>
  </si>
  <si>
    <t>COL_AF_-02_030</t>
  </si>
  <si>
    <t>COL_AF_-02_031</t>
  </si>
  <si>
    <t>COL_AF_-02_032</t>
  </si>
  <si>
    <t>COL_AF_-02_033</t>
  </si>
  <si>
    <t>COL_AF_-02_034</t>
  </si>
  <si>
    <t>COL_AF_-02_035</t>
  </si>
  <si>
    <t>COL_AF_-02_036</t>
  </si>
  <si>
    <t>COL_AF_-02_037</t>
  </si>
  <si>
    <t>COL_AF_-02_038</t>
  </si>
  <si>
    <t>COL_AF_-02_039</t>
  </si>
  <si>
    <t>COL_AF_-02_040</t>
  </si>
  <si>
    <t>PAR_AF_-02_001</t>
  </si>
  <si>
    <t>PAR_AF_-02_002</t>
  </si>
  <si>
    <t>PAR_AF_-02_003</t>
  </si>
  <si>
    <t>PAR_AF_-02_004</t>
  </si>
  <si>
    <t>PAR_AF_-02_005</t>
  </si>
  <si>
    <t>PAR_AF_-02_006</t>
  </si>
  <si>
    <t>PAR_AF_-02_007</t>
  </si>
  <si>
    <t>PER_AF_-02_001</t>
  </si>
  <si>
    <t>PER_AF_-02_002</t>
  </si>
  <si>
    <t>PER_AF_-02_003</t>
  </si>
  <si>
    <t>PER_AF_-02_004</t>
  </si>
  <si>
    <t>PER_AF_-02_005</t>
  </si>
  <si>
    <t>PER_AF_-02_006</t>
  </si>
  <si>
    <t>PER_AF_-02_007</t>
  </si>
  <si>
    <t>PER_AF_-02_008</t>
  </si>
  <si>
    <t>PER_AF_-02_009</t>
  </si>
  <si>
    <t>PER_AF_-02_010</t>
  </si>
  <si>
    <t>PER_AF_-02_011</t>
  </si>
  <si>
    <t>PER_AF_-02_012</t>
  </si>
  <si>
    <t>PER_AF_-02_013</t>
  </si>
  <si>
    <t>PER_AF_-02_014</t>
  </si>
  <si>
    <t>PER_AF_-02_015</t>
  </si>
  <si>
    <t>PER_AF_-02_016</t>
  </si>
  <si>
    <t>PER_AF_-02_017</t>
  </si>
  <si>
    <t>PER_AF_-02_018</t>
  </si>
  <si>
    <t>PER_AF_-02_019</t>
  </si>
  <si>
    <t>PER_AF_-02_020</t>
  </si>
  <si>
    <t>PER_AF_-02_021</t>
  </si>
  <si>
    <t>PER_AF_-02_022</t>
  </si>
  <si>
    <t>PER_AF_-02_023</t>
  </si>
  <si>
    <t>PER_AF_-02_024</t>
  </si>
  <si>
    <t>PER_AF_-02_025</t>
  </si>
  <si>
    <t>PER_AF_-02_026</t>
  </si>
  <si>
    <t>PER_AF_-02_027</t>
  </si>
  <si>
    <t>PER_AF_-02_028</t>
  </si>
  <si>
    <t>PER_AF_-02_029</t>
  </si>
  <si>
    <t>PER_AF_-02_030</t>
  </si>
  <si>
    <t>FLO_AF_-01_001</t>
  </si>
  <si>
    <t>BEA_AF_-01_001</t>
  </si>
  <si>
    <t>BEA_AF_-01_002</t>
  </si>
  <si>
    <t>BEA_AF_-01_003</t>
  </si>
  <si>
    <t>BEA_AF_-01_004</t>
  </si>
  <si>
    <t>BEA_AF_-01_005</t>
  </si>
  <si>
    <t>BEA_AF_-01_006</t>
  </si>
  <si>
    <t>BEA_AF_-01_007</t>
  </si>
  <si>
    <t>BEA_AF_-01_008</t>
  </si>
  <si>
    <t>BEA_AF_-01_009</t>
  </si>
  <si>
    <t>BEA_AF_-01_010</t>
  </si>
  <si>
    <t>BEA_AF_-01_011</t>
  </si>
  <si>
    <t>BEA_AF_-01_012</t>
  </si>
  <si>
    <t>BEA_AF_-01_013</t>
  </si>
  <si>
    <t>BEA_AF_-01_014</t>
  </si>
  <si>
    <t>BEA_AF_-01_015</t>
  </si>
  <si>
    <t>BEA_AF_-01_016</t>
  </si>
  <si>
    <t>BEA_AF_-01_017</t>
  </si>
  <si>
    <t>BEA_AF_-01_018</t>
  </si>
  <si>
    <t>BEA_AF_-01_019</t>
  </si>
  <si>
    <t>BEA_AF_-01_020</t>
  </si>
  <si>
    <t>BEA_AF_-01_021</t>
  </si>
  <si>
    <t>BEA_AF_-01_022</t>
  </si>
  <si>
    <t>BEA_AF_-01_023</t>
  </si>
  <si>
    <t>BEA_AF_-01_024</t>
  </si>
  <si>
    <t>BEA_AF_-01_025</t>
  </si>
  <si>
    <t>BEA_AF_-01_026</t>
  </si>
  <si>
    <t>BEA_AF_-01_027</t>
  </si>
  <si>
    <t>BEA_AF_-01_028</t>
  </si>
  <si>
    <t>BEA_AF_-01_029</t>
  </si>
  <si>
    <t>BEA_AF_-01_030</t>
  </si>
  <si>
    <t>BEA_AF_-01_031</t>
  </si>
  <si>
    <t>BEA_AF_-01_032</t>
  </si>
  <si>
    <t>BEA_AF_-01_033</t>
  </si>
  <si>
    <t>BEA_AF_-01_034</t>
  </si>
  <si>
    <t>BEA_AF_-01_035</t>
  </si>
  <si>
    <t>BEA_AF_-01_036</t>
  </si>
  <si>
    <t>BEA_AF_-01_037</t>
  </si>
  <si>
    <t>BEA_AF_-01_038</t>
  </si>
  <si>
    <t>BEA_AF_-01_039</t>
  </si>
  <si>
    <t>BEA_AF_-01_040</t>
  </si>
  <si>
    <t>BEA_AF_-01_041</t>
  </si>
  <si>
    <t>BEA_AF_-01_042</t>
  </si>
  <si>
    <t>BEA_AF_-01_043</t>
  </si>
  <si>
    <t>BEA_AF_-01_044</t>
  </si>
  <si>
    <t>BEA_AF_-01_045</t>
  </si>
  <si>
    <t>BEA_AF_-01_046</t>
  </si>
  <si>
    <t>BEA_AF_-01_047</t>
  </si>
  <si>
    <t>BEA_AF_-01_048</t>
  </si>
  <si>
    <t>BEA_AF_-01_049</t>
  </si>
  <si>
    <t>BEA_AF_-01_050</t>
  </si>
  <si>
    <t>BEA_AF_-01_051</t>
  </si>
  <si>
    <t>BEA_AF_-01_052</t>
  </si>
  <si>
    <t>COL_AF_-01_001</t>
  </si>
  <si>
    <t>COL_AF_-01_002</t>
  </si>
  <si>
    <t>COL_AF_-01_003</t>
  </si>
  <si>
    <t>COL_AF_-01_004</t>
  </si>
  <si>
    <t>COL_AF_-01_005</t>
  </si>
  <si>
    <t>COL_AF_-01_006</t>
  </si>
  <si>
    <t>COL_AF_-01_007</t>
  </si>
  <si>
    <t>COL_AF_-01_008</t>
  </si>
  <si>
    <t>COL_AF_-01_009</t>
  </si>
  <si>
    <t>COL_AF_-01_010</t>
  </si>
  <si>
    <t>COL_AF_-01_011</t>
  </si>
  <si>
    <t>COL_AF_-01_012</t>
  </si>
  <si>
    <t>COL_AF_-01_013</t>
  </si>
  <si>
    <t>COL_AF_-01_014</t>
  </si>
  <si>
    <t>COL_AF_-01_015</t>
  </si>
  <si>
    <t>COL_AF_-01_016</t>
  </si>
  <si>
    <t>COL_AF_-01_017</t>
  </si>
  <si>
    <t>COL_AF_-01_018</t>
  </si>
  <si>
    <t>COL_AF_-01_019</t>
  </si>
  <si>
    <t>COL_AF_-01_020</t>
  </si>
  <si>
    <t>COL_AF_-01_021</t>
  </si>
  <si>
    <t>COL_AF_-01_022</t>
  </si>
  <si>
    <t>COL_AF_-01_023</t>
  </si>
  <si>
    <t>COL_AF_-01_024</t>
  </si>
  <si>
    <t>COL_AF_-01_025</t>
  </si>
  <si>
    <t>COL_AF_-01_026</t>
  </si>
  <si>
    <t>COL_AF_-01_027</t>
  </si>
  <si>
    <t>PER_AF_-01_001</t>
  </si>
  <si>
    <t>PER_AF_-01_002</t>
  </si>
  <si>
    <t>PER_AF_-01_003</t>
  </si>
  <si>
    <t>PER_AF_-01_004</t>
  </si>
  <si>
    <t>PER_AF_-01_005</t>
  </si>
  <si>
    <t>PER_AF_-01_006</t>
  </si>
  <si>
    <t>PER_AF_-01_007</t>
  </si>
  <si>
    <t>PER_AF_-01_008</t>
  </si>
  <si>
    <t>PER_AF_-01_009</t>
  </si>
  <si>
    <t>PER_AF_-01_010</t>
  </si>
  <si>
    <t>PER_AF_-01_011</t>
  </si>
  <si>
    <t>PER_AF_-01_012</t>
  </si>
  <si>
    <t>FLO_AF_00_001</t>
  </si>
  <si>
    <t>FLO_AF_00_002</t>
  </si>
  <si>
    <t>FLO_AF_00_003</t>
  </si>
  <si>
    <t>FLO_AF_00_004</t>
  </si>
  <si>
    <t>FLO_AF_00_005</t>
  </si>
  <si>
    <t>BEA_AF_00_001</t>
  </si>
  <si>
    <t>BEA_AF_00_002</t>
  </si>
  <si>
    <t>BEA_AF_00_003</t>
  </si>
  <si>
    <t>BEA_AF_00_004</t>
  </si>
  <si>
    <t>BEA_AF_00_005</t>
  </si>
  <si>
    <t>BEA_AF_00_006</t>
  </si>
  <si>
    <t>BEA_AF_00_007</t>
  </si>
  <si>
    <t>BEA_AF_00_008</t>
  </si>
  <si>
    <t>BEA_AF_00_009</t>
  </si>
  <si>
    <t>BEA_AF_00_010</t>
  </si>
  <si>
    <t>BEA_AF_00_011</t>
  </si>
  <si>
    <t>BEA_AF_00_012</t>
  </si>
  <si>
    <t>BEA_AF_00_013</t>
  </si>
  <si>
    <t>BEA_AF_00_014</t>
  </si>
  <si>
    <t>BEA_AF_00_015</t>
  </si>
  <si>
    <t>BEA_AF_00_016</t>
  </si>
  <si>
    <t>BEA_AF_00_017</t>
  </si>
  <si>
    <t>BEA_AF_00_018</t>
  </si>
  <si>
    <t>BEA_AF_00_019</t>
  </si>
  <si>
    <t>BEA_AF_00_020</t>
  </si>
  <si>
    <t>BEA_AF_00_021</t>
  </si>
  <si>
    <t>BEA_AF_00_022</t>
  </si>
  <si>
    <t>BEA_AF_00_023</t>
  </si>
  <si>
    <t>BEA_AF_00_024</t>
  </si>
  <si>
    <t>BEA_AF_00_025</t>
  </si>
  <si>
    <t>BEA_AF_00_026</t>
  </si>
  <si>
    <t>BEA_AF_00_027</t>
  </si>
  <si>
    <t>BEA_AF_00_028</t>
  </si>
  <si>
    <t>BEA_AF_00_029</t>
  </si>
  <si>
    <t>BEA_AF_00_030</t>
  </si>
  <si>
    <t>BEA_AF_00_031</t>
  </si>
  <si>
    <t>BEA_AF_00_032</t>
  </si>
  <si>
    <t>BEA_AF_00_033</t>
  </si>
  <si>
    <t>BEA_AF_00_034</t>
  </si>
  <si>
    <t>BEA_AF_00_035</t>
  </si>
  <si>
    <t>BEA_AF_00_036</t>
  </si>
  <si>
    <t>BEA_AF_00_037</t>
  </si>
  <si>
    <t>BEA_AF_00_038</t>
  </si>
  <si>
    <t>BEA_AF_00_039</t>
  </si>
  <si>
    <t>BEA_AF_00_040</t>
  </si>
  <si>
    <t>BEA_AF_00_041</t>
  </si>
  <si>
    <t>BEA_AF_00_042</t>
  </si>
  <si>
    <t>BEA_AF_00_043</t>
  </si>
  <si>
    <t>BEA_AF_00_044</t>
  </si>
  <si>
    <t>BEA_AF_00_045</t>
  </si>
  <si>
    <t>BEA_AF_00_046</t>
  </si>
  <si>
    <t>BEA_AF_00_047</t>
  </si>
  <si>
    <t>BEA_AF_00_048</t>
  </si>
  <si>
    <t>BEA_AF_00_049</t>
  </si>
  <si>
    <t>BEA_AF_00_050</t>
  </si>
  <si>
    <t>BEA_AF_00_051</t>
  </si>
  <si>
    <t>BEA_AF_00_052</t>
  </si>
  <si>
    <t>BEA_AF_00_053</t>
  </si>
  <si>
    <t>BEA_AF_00_054</t>
  </si>
  <si>
    <t>BEA_AF_00_055</t>
  </si>
  <si>
    <t>BEA_AF_00_056</t>
  </si>
  <si>
    <t>BEA_AF_00_057</t>
  </si>
  <si>
    <t>BEA_AF_00_058</t>
  </si>
  <si>
    <t>BEA_AF_00_059</t>
  </si>
  <si>
    <t>BEA_AF_00_060</t>
  </si>
  <si>
    <t>BEA_AF_00_061</t>
  </si>
  <si>
    <t>BEA_AF_00_062</t>
  </si>
  <si>
    <t>BEA_AF_00_063</t>
  </si>
  <si>
    <t>BEA_AF_00_064</t>
  </si>
  <si>
    <t>BEA_AF_00_065</t>
  </si>
  <si>
    <t>BEA_AF_00_066</t>
  </si>
  <si>
    <t>BEA_AF_00_067</t>
  </si>
  <si>
    <t>BEA_AF_00_068</t>
  </si>
  <si>
    <t>BEA_AF_00_069</t>
  </si>
  <si>
    <t>BEA_AF_00_070</t>
  </si>
  <si>
    <t>BEA_AF_00_071</t>
  </si>
  <si>
    <t>BEA_AF_00_072</t>
  </si>
  <si>
    <t>BEA_AF_00_073</t>
  </si>
  <si>
    <t>BEA_AF_00_074</t>
  </si>
  <si>
    <t>BEA_AF_00_075</t>
  </si>
  <si>
    <t>BEA_AF_00_076</t>
  </si>
  <si>
    <t>BEA_AF_00_077</t>
  </si>
  <si>
    <t>BEA_AF_00_078</t>
  </si>
  <si>
    <t>BEA_AF_00_079</t>
  </si>
  <si>
    <t>BEA_AF_00_080</t>
  </si>
  <si>
    <t>BEA_AF_00_081</t>
  </si>
  <si>
    <t>BEA_AF_00_082</t>
  </si>
  <si>
    <t>BEA_AF_00_083</t>
  </si>
  <si>
    <t>BEA_AF_00_084</t>
  </si>
  <si>
    <t>BEA_AF_00_085</t>
  </si>
  <si>
    <t>BEA_AF_00_086</t>
  </si>
  <si>
    <t>BEA_AF_00_087</t>
  </si>
  <si>
    <t>BEA_AF_00_088</t>
  </si>
  <si>
    <t>BEA_AF_00_089</t>
  </si>
  <si>
    <t>BEA_AF_00_090</t>
  </si>
  <si>
    <t>BEA_AF_00_091</t>
  </si>
  <si>
    <t>BEA_AF_00_092</t>
  </si>
  <si>
    <t>BEA_AF_00_093</t>
  </si>
  <si>
    <t>BEA_AF_00_094</t>
  </si>
  <si>
    <t>BEA_AF_00_095</t>
  </si>
  <si>
    <t>BEA_AF_00_096</t>
  </si>
  <si>
    <t>BEA_AF_00_097</t>
  </si>
  <si>
    <t>BEA_AF_00_098</t>
  </si>
  <si>
    <t>BEA_AF_00_099</t>
  </si>
  <si>
    <t>BEA_AF_00_100</t>
  </si>
  <si>
    <t>BEA_AF_00_101</t>
  </si>
  <si>
    <t>BEA_AF_00_102</t>
  </si>
  <si>
    <t>COL_AF_00_001</t>
  </si>
  <si>
    <t>COL_AF_00_002</t>
  </si>
  <si>
    <t>COL_AF_00_003</t>
  </si>
  <si>
    <t>COL_AF_00_004</t>
  </si>
  <si>
    <t>COL_AF_00_005</t>
  </si>
  <si>
    <t>COL_AF_00_006</t>
  </si>
  <si>
    <t>COL_AF_00_007</t>
  </si>
  <si>
    <t>COL_AF_00_008</t>
  </si>
  <si>
    <t>COL_AF_00_009</t>
  </si>
  <si>
    <t>COL_AF_00_010</t>
  </si>
  <si>
    <t>COL_AF_00_011</t>
  </si>
  <si>
    <t>COL_AF_00_012</t>
  </si>
  <si>
    <t>COL_AF_00_013</t>
  </si>
  <si>
    <t>COL_AF_00_014</t>
  </si>
  <si>
    <t>COL_AF_00_015</t>
  </si>
  <si>
    <t>COL_AF_00_016</t>
  </si>
  <si>
    <t>COL_AF_00_017</t>
  </si>
  <si>
    <t>COL_AF_00_018</t>
  </si>
  <si>
    <t>COL_AF_00_019</t>
  </si>
  <si>
    <t>COL_AF_00_020</t>
  </si>
  <si>
    <t>COL_AF_00_021</t>
  </si>
  <si>
    <t>COL_AF_00_022</t>
  </si>
  <si>
    <t>COL_AF_00_023</t>
  </si>
  <si>
    <t>COL_AF_00_024</t>
  </si>
  <si>
    <t>COL_AF_00_025</t>
  </si>
  <si>
    <t>COL_AF_00_026</t>
  </si>
  <si>
    <t>COL_AF_00_027</t>
  </si>
  <si>
    <t>PER_AF_00_001</t>
  </si>
  <si>
    <t>PER_AF_00_002</t>
  </si>
  <si>
    <t>PER_AF_00_003</t>
  </si>
  <si>
    <t>PER_AF_00_004</t>
  </si>
  <si>
    <t>PER_AF_00_005</t>
  </si>
  <si>
    <t>PER_AF_00_006</t>
  </si>
  <si>
    <t>PER_AF_00_007</t>
  </si>
  <si>
    <t>PER_AF_00_008</t>
  </si>
  <si>
    <t>PER_AF_00_009</t>
  </si>
  <si>
    <t>PER_AF_00_010</t>
  </si>
  <si>
    <t>PER_AF_00_011</t>
  </si>
  <si>
    <t>PER_AF_00_012</t>
  </si>
  <si>
    <t>FLO_AF_01_001</t>
  </si>
  <si>
    <t>FLO_AF_01_002</t>
  </si>
  <si>
    <t>FLO_AF_01_003</t>
  </si>
  <si>
    <t>FLO_AF_01_004</t>
  </si>
  <si>
    <t>BEA_AF_01_001</t>
  </si>
  <si>
    <t>BEA_AF_01_002</t>
  </si>
  <si>
    <t>BEA_AF_01_003</t>
  </si>
  <si>
    <t>BEA_AF_01_004</t>
  </si>
  <si>
    <t>BEA_AF_01_005</t>
  </si>
  <si>
    <t>BEA_AF_01_006</t>
  </si>
  <si>
    <t>BEA_AF_01_007</t>
  </si>
  <si>
    <t>BEA_AF_01_008</t>
  </si>
  <si>
    <t>BEA_AF_01_009</t>
  </si>
  <si>
    <t>BEA_AF_01_010</t>
  </si>
  <si>
    <t>BEA_AF_01_011</t>
  </si>
  <si>
    <t>BEA_AF_01_012</t>
  </si>
  <si>
    <t>BEA_AF_01_013</t>
  </si>
  <si>
    <t>BEA_AF_01_014</t>
  </si>
  <si>
    <t>BEA_AF_01_015</t>
  </si>
  <si>
    <t>BEA_AF_01_016</t>
  </si>
  <si>
    <t>BEA_AF_01_017</t>
  </si>
  <si>
    <t>BEA_AF_01_018</t>
  </si>
  <si>
    <t>BEA_AF_01_019</t>
  </si>
  <si>
    <t>BEA_AF_01_020</t>
  </si>
  <si>
    <t>BEA_AF_01_021</t>
  </si>
  <si>
    <t>BEA_AF_01_022</t>
  </si>
  <si>
    <t>BEA_AF_01_023</t>
  </si>
  <si>
    <t>BEA_AF_01_024</t>
  </si>
  <si>
    <t>BEA_AF_01_025</t>
  </si>
  <si>
    <t>BEA_AF_01_026</t>
  </si>
  <si>
    <t>BEA_AF_01_027</t>
  </si>
  <si>
    <t>BEA_AF_01_028</t>
  </si>
  <si>
    <t>BEA_AF_01_029</t>
  </si>
  <si>
    <t>BEA_AF_01_030</t>
  </si>
  <si>
    <t>BEA_AF_01_031</t>
  </si>
  <si>
    <t>BEA_AF_01_032</t>
  </si>
  <si>
    <t>BEA_AF_01_033</t>
  </si>
  <si>
    <t>BEA_AF_01_034</t>
  </si>
  <si>
    <t>BEA_AF_01_035</t>
  </si>
  <si>
    <t>BEA_AF_01_036</t>
  </si>
  <si>
    <t>BEA_AF_01_037</t>
  </si>
  <si>
    <t>BEA_AF_01_038</t>
  </si>
  <si>
    <t>BEA_AF_01_039</t>
  </si>
  <si>
    <t>BEA_AF_01_040</t>
  </si>
  <si>
    <t>BEA_AF_01_041</t>
  </si>
  <si>
    <t>BEA_AF_01_042</t>
  </si>
  <si>
    <t>BEA_AF_01_043</t>
  </si>
  <si>
    <t>BEA_AF_01_044</t>
  </si>
  <si>
    <t>BEA_AF_01_045</t>
  </si>
  <si>
    <t>BEA_AF_01_046</t>
  </si>
  <si>
    <t>BEA_AF_01_047</t>
  </si>
  <si>
    <t>BEA_AF_01_048</t>
  </si>
  <si>
    <t>BEA_AF_01_049</t>
  </si>
  <si>
    <t>BEA_AF_01_050</t>
  </si>
  <si>
    <t>BEA_AF_01_051</t>
  </si>
  <si>
    <t>BEA_AF_01_052</t>
  </si>
  <si>
    <t>BEA_AF_01_053</t>
  </si>
  <si>
    <t>BEA_AF_01_054</t>
  </si>
  <si>
    <t>BEA_AF_01_055</t>
  </si>
  <si>
    <t>BEA_AF_01_056</t>
  </si>
  <si>
    <t>BEA_AF_01_057</t>
  </si>
  <si>
    <t>BEA_AF_01_058</t>
  </si>
  <si>
    <t>BEA_AF_01_059</t>
  </si>
  <si>
    <t>BEA_AF_01_060</t>
  </si>
  <si>
    <t>BEA_AF_01_061</t>
  </si>
  <si>
    <t>BEA_AF_01_062</t>
  </si>
  <si>
    <t>BEA_AF_01_063</t>
  </si>
  <si>
    <t>BEA_AF_01_064</t>
  </si>
  <si>
    <t>BEA_AF_01_065</t>
  </si>
  <si>
    <t>BEA_AF_01_066</t>
  </si>
  <si>
    <t>BEA_AF_01_067</t>
  </si>
  <si>
    <t>BEA_AF_01_068</t>
  </si>
  <si>
    <t>BEA_AF_01_069</t>
  </si>
  <si>
    <t>BEA_AF_01_070</t>
  </si>
  <si>
    <t>BEA_AF_01_071</t>
  </si>
  <si>
    <t>BEA_AF_01_072</t>
  </si>
  <si>
    <t>BEA_AF_01_073</t>
  </si>
  <si>
    <t>BEA_AF_01_074</t>
  </si>
  <si>
    <t>BEA_AF_01_075</t>
  </si>
  <si>
    <t>BEA_AF_01_076</t>
  </si>
  <si>
    <t>BEA_AF_01_077</t>
  </si>
  <si>
    <t>BEA_AF_01_078</t>
  </si>
  <si>
    <t>BEA_AF_01_079</t>
  </si>
  <si>
    <t>BEA_AF_01_080</t>
  </si>
  <si>
    <t>BEA_AF_01_081</t>
  </si>
  <si>
    <t>BEA_AF_01_082</t>
  </si>
  <si>
    <t>BEA_AF_01_083</t>
  </si>
  <si>
    <t>BEA_AF_01_084</t>
  </si>
  <si>
    <t>BEA_AF_01_085</t>
  </si>
  <si>
    <t>BEA_AF_01_086</t>
  </si>
  <si>
    <t>BEA_AF_01_087</t>
  </si>
  <si>
    <t>COL_AF_01_001</t>
  </si>
  <si>
    <t>COL_AF_01_002</t>
  </si>
  <si>
    <t>COL_AF_01_003</t>
  </si>
  <si>
    <t>COL_AF_01_004</t>
  </si>
  <si>
    <t>COL_AF_01_005</t>
  </si>
  <si>
    <t>COL_AF_01_006</t>
  </si>
  <si>
    <t>COL_AF_01_007</t>
  </si>
  <si>
    <t>COL_AF_01_008</t>
  </si>
  <si>
    <t>COL_AF_01_009</t>
  </si>
  <si>
    <t>COL_AF_01_010</t>
  </si>
  <si>
    <t>COL_AF_01_011</t>
  </si>
  <si>
    <t>COL_AF_01_012</t>
  </si>
  <si>
    <t>COL_AF_01_013</t>
  </si>
  <si>
    <t>COL_AF_01_014</t>
  </si>
  <si>
    <t>COL_AF_01_015</t>
  </si>
  <si>
    <t>COL_AF_01_016</t>
  </si>
  <si>
    <t>COL_AF_01_017</t>
  </si>
  <si>
    <t>COL_AF_01_018</t>
  </si>
  <si>
    <t>PER_AF_01_001</t>
  </si>
  <si>
    <t>PER_AF_01_002</t>
  </si>
  <si>
    <t>PER_AF_01_003</t>
  </si>
  <si>
    <t>PER_AF_01_004</t>
  </si>
  <si>
    <t>PER_AF_01_005</t>
  </si>
  <si>
    <t>PER_AF_01_006</t>
  </si>
  <si>
    <t>PER_AF_01_007</t>
  </si>
  <si>
    <t>PER_AF_01_008</t>
  </si>
  <si>
    <t>PER_AF_01_009</t>
  </si>
  <si>
    <t>PER_AF_01_010</t>
  </si>
  <si>
    <t>PER_AF_01_011</t>
  </si>
  <si>
    <t>PER_AF_01_012</t>
  </si>
  <si>
    <t>PER_AF_01_013</t>
  </si>
  <si>
    <t>FLO_AG_-05_001</t>
  </si>
  <si>
    <t>FLO_AG_-05_002</t>
  </si>
  <si>
    <t>LNC_AG_-05_001</t>
  </si>
  <si>
    <t>LNC_AG_-05_002</t>
  </si>
  <si>
    <t>BEA_AG_-05_001</t>
  </si>
  <si>
    <t>BEA_AG_-05_002</t>
  </si>
  <si>
    <t>BEA_AG_-05_003</t>
  </si>
  <si>
    <t>BEA_AG_-05_004</t>
  </si>
  <si>
    <t>BEA_AG_-05_005</t>
  </si>
  <si>
    <t>BEA_AG_-05_006</t>
  </si>
  <si>
    <t>BEA_AG_-05_007</t>
  </si>
  <si>
    <t>BEA_AG_-05_008</t>
  </si>
  <si>
    <t>BEA_AG_-05_009</t>
  </si>
  <si>
    <t>BEA_AG_-05_010</t>
  </si>
  <si>
    <t>BEA_AG_-05_011</t>
  </si>
  <si>
    <t>BEA_AG_-05_012</t>
  </si>
  <si>
    <t>BEA_AG_-05_013</t>
  </si>
  <si>
    <t>BEA_AG_-05_014</t>
  </si>
  <si>
    <t>BEA_AG_-05_015</t>
  </si>
  <si>
    <t>BEA_AG_-05_016</t>
  </si>
  <si>
    <t>BEA_AG_-05_017</t>
  </si>
  <si>
    <t>BEA_AG_-05_018</t>
  </si>
  <si>
    <t>BEA_AG_-05_019</t>
  </si>
  <si>
    <t>BEA_AG_-05_020</t>
  </si>
  <si>
    <t>BEA_AG_-05_021</t>
  </si>
  <si>
    <t>BEA_AG_-05_022</t>
  </si>
  <si>
    <t>BEA_AG_-05_023</t>
  </si>
  <si>
    <t>BEA_AG_-05_024</t>
  </si>
  <si>
    <t>BEA_AG_-05_025</t>
  </si>
  <si>
    <t>BEA_AG_-05_026</t>
  </si>
  <si>
    <t>BEA_AG_-05_027</t>
  </si>
  <si>
    <t>BEA_AG_-05_028</t>
  </si>
  <si>
    <t>BEA_AG_-05_029</t>
  </si>
  <si>
    <t>BEA_AG_-05_030</t>
  </si>
  <si>
    <t>BEA_AG_-05_031</t>
  </si>
  <si>
    <t>BEA_AG_-05_032</t>
  </si>
  <si>
    <t>BEA_AG_-05_033</t>
  </si>
  <si>
    <t>BEA_AG_-05_034</t>
  </si>
  <si>
    <t>BEA_AG_-05_035</t>
  </si>
  <si>
    <t>BEA_AG_-05_036</t>
  </si>
  <si>
    <t>BEA_AG_-05_037</t>
  </si>
  <si>
    <t>BEA_AG_-05_038</t>
  </si>
  <si>
    <t>BEA_AG_-05_039</t>
  </si>
  <si>
    <t>BEA_AG_-05_040</t>
  </si>
  <si>
    <t>BEA_AG_-05_041</t>
  </si>
  <si>
    <t>BEA_AG_-05_042</t>
  </si>
  <si>
    <t>BEA_AG_-05_043</t>
  </si>
  <si>
    <t>BEA_AG_-05_044</t>
  </si>
  <si>
    <t>BEA_AG_-05_045</t>
  </si>
  <si>
    <t>BEA_AG_-05_046</t>
  </si>
  <si>
    <t>BEA_AG_-05_047</t>
  </si>
  <si>
    <t>BEA_AG_-05_048</t>
  </si>
  <si>
    <t>BEA_AG_-05_049</t>
  </si>
  <si>
    <t>BEA_AG_-05_050</t>
  </si>
  <si>
    <t>BEA_AG_-05_051</t>
  </si>
  <si>
    <t>BEA_AG_-05_052</t>
  </si>
  <si>
    <t>BEA_AG_-05_053</t>
  </si>
  <si>
    <t>BEA_AG_-05_054</t>
  </si>
  <si>
    <t>BEA_AG_-05_055</t>
  </si>
  <si>
    <t>BEA_AG_-05_056</t>
  </si>
  <si>
    <t>BEA_AG_-05_057</t>
  </si>
  <si>
    <t>BEA_AG_-05_058</t>
  </si>
  <si>
    <t>BEA_AG_-05_059</t>
  </si>
  <si>
    <t>BEA_AG_-05_060</t>
  </si>
  <si>
    <t>BEA_AG_-05_061</t>
  </si>
  <si>
    <t>BEA_AG_-05_062</t>
  </si>
  <si>
    <t>BEA_AG_-05_063</t>
  </si>
  <si>
    <t>BEA_AG_-05_064</t>
  </si>
  <si>
    <t>BEA_AG_-05_065</t>
  </si>
  <si>
    <t>BEA_AG_-05_066</t>
  </si>
  <si>
    <t>BEA_AG_-05_067</t>
  </si>
  <si>
    <t>BEA_AG_-05_068</t>
  </si>
  <si>
    <t>BEA_AG_-05_069</t>
  </si>
  <si>
    <t>BEA_AG_-05_070</t>
  </si>
  <si>
    <t>BEA_AG_-05_071</t>
  </si>
  <si>
    <t>BEA_AG_-05_072</t>
  </si>
  <si>
    <t>BEA_AG_-05_073</t>
  </si>
  <si>
    <t>BEA_AG_-05_074</t>
  </si>
  <si>
    <t>BEA_AG_-05_075</t>
  </si>
  <si>
    <t>BEA_AG_-05_076</t>
  </si>
  <si>
    <t>BEA_AG_-05_077</t>
  </si>
  <si>
    <t>BEA_AG_-05_078</t>
  </si>
  <si>
    <t>BEA_AG_-05_079</t>
  </si>
  <si>
    <t>BEA_AG_-05_080</t>
  </si>
  <si>
    <t>BEA_AG_-05_081</t>
  </si>
  <si>
    <t>COL_AG_-05_001</t>
  </si>
  <si>
    <t>COL_AG_-05_002</t>
  </si>
  <si>
    <t>COL_AG_-05_003</t>
  </si>
  <si>
    <t>COL_AG_-05_004</t>
  </si>
  <si>
    <t>COL_AG_-05_005</t>
  </si>
  <si>
    <t>COL_AG_-05_006</t>
  </si>
  <si>
    <t>COL_AG_-05_007</t>
  </si>
  <si>
    <t>COL_AG_-05_008</t>
  </si>
  <si>
    <t>COL_AG_-05_009</t>
  </si>
  <si>
    <t>COL_AG_-05_010</t>
  </si>
  <si>
    <t>COL_AG_-05_011</t>
  </si>
  <si>
    <t>COL_AG_-05_012</t>
  </si>
  <si>
    <t>COL_AG_-05_013</t>
  </si>
  <si>
    <t>COL_AG_-05_014</t>
  </si>
  <si>
    <t>COL_AG_-05_015</t>
  </si>
  <si>
    <t>COL_AG_-05_016</t>
  </si>
  <si>
    <t>COL_AG_-05_017</t>
  </si>
  <si>
    <t>COL_AG_-05_018</t>
  </si>
  <si>
    <t>COL_AG_-05_019</t>
  </si>
  <si>
    <t>COL_AG_-05_020</t>
  </si>
  <si>
    <t>COL_AG_-05_021</t>
  </si>
  <si>
    <t>COL_AG_-05_022</t>
  </si>
  <si>
    <t>COL_AG_-05_023</t>
  </si>
  <si>
    <t>COL_AG_-05_024</t>
  </si>
  <si>
    <t>COL_AG_-05_025</t>
  </si>
  <si>
    <t>COL_AG_-05_026</t>
  </si>
  <si>
    <t>COL_AG_-05_027</t>
  </si>
  <si>
    <t>COL_AG_-05_028</t>
  </si>
  <si>
    <t>PAR_AG_-05_001</t>
  </si>
  <si>
    <t>PAR_AG_-05_002</t>
  </si>
  <si>
    <t>PER_AG_-05_001</t>
  </si>
  <si>
    <t>PER_AG_-05_002</t>
  </si>
  <si>
    <t>PER_AG_-05_003</t>
  </si>
  <si>
    <t>PER_AG_-05_004</t>
  </si>
  <si>
    <t>PER_AG_-05_005</t>
  </si>
  <si>
    <t>PER_AG_-05_006</t>
  </si>
  <si>
    <t>PER_AG_-05_007</t>
  </si>
  <si>
    <t>PER_AG_-05_008</t>
  </si>
  <si>
    <t>PER_AG_-05_009</t>
  </si>
  <si>
    <t>PER_AG_-05_010</t>
  </si>
  <si>
    <t>PER_AG_-05_011</t>
  </si>
  <si>
    <t>PER_AG_-05_012</t>
  </si>
  <si>
    <t>PER_AG_-05_013</t>
  </si>
  <si>
    <t>PER_AG_-05_014</t>
  </si>
  <si>
    <t>PER_AG_-05_015</t>
  </si>
  <si>
    <t>PER_AG_-05_016</t>
  </si>
  <si>
    <t>PER_AG_-05_017</t>
  </si>
  <si>
    <t>PER_AG_-05_018</t>
  </si>
  <si>
    <t>PER_AG_-05_019</t>
  </si>
  <si>
    <t>FND_AG_-05_001</t>
  </si>
  <si>
    <t>FND_AG_-05_002</t>
  </si>
  <si>
    <t>FND_AG_-05_003</t>
  </si>
  <si>
    <t>FND_AG_-05_004</t>
  </si>
  <si>
    <t>FND_AG_-05_005</t>
  </si>
  <si>
    <t>FND_AG_-05_006</t>
  </si>
  <si>
    <t>FND_AG_-05_007</t>
  </si>
  <si>
    <t>FND_AG_-05_008</t>
  </si>
  <si>
    <t>FND_AG_-05_009</t>
  </si>
  <si>
    <t>BEA_AG_-04_001</t>
  </si>
  <si>
    <t>BEA_AG_-04_002</t>
  </si>
  <si>
    <t>BEA_AG_-04_003</t>
  </si>
  <si>
    <t>BEA_AG_-04_004</t>
  </si>
  <si>
    <t>BEA_AG_-04_005</t>
  </si>
  <si>
    <t>BEA_AG_-04_006</t>
  </si>
  <si>
    <t>BEA_AG_-04_007</t>
  </si>
  <si>
    <t>BEA_AG_-04_008</t>
  </si>
  <si>
    <t>BEA_AG_-04_009</t>
  </si>
  <si>
    <t>BEA_AG_-04_010</t>
  </si>
  <si>
    <t>BEA_AG_-04_011</t>
  </si>
  <si>
    <t>BEA_AG_-04_012</t>
  </si>
  <si>
    <t>BEA_AG_-04_013</t>
  </si>
  <si>
    <t>BEA_AG_-04_014</t>
  </si>
  <si>
    <t>BEA_AG_-04_015</t>
  </si>
  <si>
    <t>BEA_AG_-04_016</t>
  </si>
  <si>
    <t>BEA_AG_-04_017</t>
  </si>
  <si>
    <t>BEA_AG_-04_018</t>
  </si>
  <si>
    <t>BEA_AG_-04_019</t>
  </si>
  <si>
    <t>BEA_AG_-04_020</t>
  </si>
  <si>
    <t>BEA_AG_-04_021</t>
  </si>
  <si>
    <t>BEA_AG_-04_022</t>
  </si>
  <si>
    <t>BEA_AG_-04_023</t>
  </si>
  <si>
    <t>BEA_AG_-04_024</t>
  </si>
  <si>
    <t>BEA_AG_-04_025</t>
  </si>
  <si>
    <t>BEA_AG_-04_026</t>
  </si>
  <si>
    <t>BEA_AG_-04_027</t>
  </si>
  <si>
    <t>BEA_AG_-04_028</t>
  </si>
  <si>
    <t>BEA_AG_-04_029</t>
  </si>
  <si>
    <t>BEA_AG_-04_030</t>
  </si>
  <si>
    <t>BEA_AG_-04_031</t>
  </si>
  <si>
    <t>BEA_AG_-04_032</t>
  </si>
  <si>
    <t>BEA_AG_-04_033</t>
  </si>
  <si>
    <t>BEA_AG_-04_034</t>
  </si>
  <si>
    <t>BEA_AG_-04_035</t>
  </si>
  <si>
    <t>BEA_AG_-04_036</t>
  </si>
  <si>
    <t>BEA_AG_-04_037</t>
  </si>
  <si>
    <t>BEA_AG_-04_038</t>
  </si>
  <si>
    <t>BEA_AG_-04_039</t>
  </si>
  <si>
    <t>BEA_AG_-04_040</t>
  </si>
  <si>
    <t>BEA_AG_-04_041</t>
  </si>
  <si>
    <t>BEA_AG_-04_042</t>
  </si>
  <si>
    <t>BEA_AG_-04_043</t>
  </si>
  <si>
    <t>BEA_AG_-04_044</t>
  </si>
  <si>
    <t>BEA_AG_-04_045</t>
  </si>
  <si>
    <t>BEA_AG_-04_046</t>
  </si>
  <si>
    <t>BEA_AG_-04_047</t>
  </si>
  <si>
    <t>BEA_AG_-04_048</t>
  </si>
  <si>
    <t>BEA_AG_-04_049</t>
  </si>
  <si>
    <t>BEA_AG_-04_050</t>
  </si>
  <si>
    <t>BEA_AG_-04_051</t>
  </si>
  <si>
    <t>BEA_AG_-04_052</t>
  </si>
  <si>
    <t>BEA_AG_-04_053</t>
  </si>
  <si>
    <t>BEA_AG_-04_054</t>
  </si>
  <si>
    <t>BEA_AG_-04_055</t>
  </si>
  <si>
    <t>BEA_AG_-04_056</t>
  </si>
  <si>
    <t>BEA_AG_-04_057</t>
  </si>
  <si>
    <t>BEA_AG_-04_058</t>
  </si>
  <si>
    <t>BEA_AG_-04_059</t>
  </si>
  <si>
    <t>BEA_AG_-04_060</t>
  </si>
  <si>
    <t>BEA_AG_-04_061</t>
  </si>
  <si>
    <t>BEA_AG_-04_062</t>
  </si>
  <si>
    <t>BEA_AG_-04_063</t>
  </si>
  <si>
    <t>BEA_AG_-04_064</t>
  </si>
  <si>
    <t>BEA_AG_-04_065</t>
  </si>
  <si>
    <t>BEA_AG_-04_066</t>
  </si>
  <si>
    <t>BEA_AG_-04_067</t>
  </si>
  <si>
    <t>BEA_AG_-04_068</t>
  </si>
  <si>
    <t>BEA_AG_-04_069</t>
  </si>
  <si>
    <t>BEA_AG_-04_070</t>
  </si>
  <si>
    <t>BEA_AG_-04_071</t>
  </si>
  <si>
    <t>BEA_AG_-04_072</t>
  </si>
  <si>
    <t>BEA_AG_-04_073</t>
  </si>
  <si>
    <t>BEA_AG_-04_074</t>
  </si>
  <si>
    <t>BEA_AG_-04_075</t>
  </si>
  <si>
    <t>BEA_AG_-04_076</t>
  </si>
  <si>
    <t>BEA_AG_-04_077</t>
  </si>
  <si>
    <t>BEA_AG_-04_078</t>
  </si>
  <si>
    <t>BEA_AG_-04_079</t>
  </si>
  <si>
    <t>BEA_AG_-04_080</t>
  </si>
  <si>
    <t>BEA_AG_-04_081</t>
  </si>
  <si>
    <t>BEA_AG_-04_082</t>
  </si>
  <si>
    <t>BEA_AG_-04_083</t>
  </si>
  <si>
    <t>BEA_AG_-04_084</t>
  </si>
  <si>
    <t>BEA_AG_-04_085</t>
  </si>
  <si>
    <t>COL_AG_-04_001</t>
  </si>
  <si>
    <t>COL_AG_-04_002</t>
  </si>
  <si>
    <t>COL_AG_-04_003</t>
  </si>
  <si>
    <t>COL_AG_-04_004</t>
  </si>
  <si>
    <t>COL_AG_-04_005</t>
  </si>
  <si>
    <t>COL_AG_-04_006</t>
  </si>
  <si>
    <t>COL_AG_-04_007</t>
  </si>
  <si>
    <t>COL_AG_-04_008</t>
  </si>
  <si>
    <t>COL_AG_-04_009</t>
  </si>
  <si>
    <t>COL_AG_-04_010</t>
  </si>
  <si>
    <t>COL_AG_-04_011</t>
  </si>
  <si>
    <t>COL_AG_-04_012</t>
  </si>
  <si>
    <t>COL_AG_-04_013</t>
  </si>
  <si>
    <t>COL_AG_-04_014</t>
  </si>
  <si>
    <t>COL_AG_-04_015</t>
  </si>
  <si>
    <t>COL_AG_-04_016</t>
  </si>
  <si>
    <t>COL_AG_-04_017</t>
  </si>
  <si>
    <t>COL_AG_-04_018</t>
  </si>
  <si>
    <t>COL_AG_-04_019</t>
  </si>
  <si>
    <t>COL_AG_-04_020</t>
  </si>
  <si>
    <t>COL_AG_-04_021</t>
  </si>
  <si>
    <t>COL_AG_-04_022</t>
  </si>
  <si>
    <t>COL_AG_-04_023</t>
  </si>
  <si>
    <t>COL_AG_-04_024</t>
  </si>
  <si>
    <t>COL_AG_-04_025</t>
  </si>
  <si>
    <t>COL_AG_-04_026</t>
  </si>
  <si>
    <t>COL_AG_-04_027</t>
  </si>
  <si>
    <t>COL_AG_-04_028</t>
  </si>
  <si>
    <t>PER_AG_-04_001</t>
  </si>
  <si>
    <t>PER_AG_-04_002</t>
  </si>
  <si>
    <t>PER_AG_-04_003</t>
  </si>
  <si>
    <t>PER_AG_-04_004</t>
  </si>
  <si>
    <t>PER_AG_-04_005</t>
  </si>
  <si>
    <t>PER_AG_-04_006</t>
  </si>
  <si>
    <t>PER_AG_-04_007</t>
  </si>
  <si>
    <t>PER_AG_-04_008</t>
  </si>
  <si>
    <t>PER_AG_-04_009</t>
  </si>
  <si>
    <t>PER_AG_-04_010</t>
  </si>
  <si>
    <t>PER_AG_-04_011</t>
  </si>
  <si>
    <t>PER_AG_-04_012</t>
  </si>
  <si>
    <t>PER_AG_-04_013</t>
  </si>
  <si>
    <t>PER_AG_-04_014</t>
  </si>
  <si>
    <t>PER_AG_-04_015</t>
  </si>
  <si>
    <t>PER_AG_-04_016</t>
  </si>
  <si>
    <t>PER_AG_-04_017</t>
  </si>
  <si>
    <t>PER_AG_-04_018</t>
  </si>
  <si>
    <t>PER_AG_-04_019</t>
  </si>
  <si>
    <t>PER_AG_-04_020</t>
  </si>
  <si>
    <t>_AG_-04_002</t>
  </si>
  <si>
    <t>_AG_-04_005</t>
  </si>
  <si>
    <t>BEA_AG_-03_001</t>
  </si>
  <si>
    <t>BEA_AG_-03_002</t>
  </si>
  <si>
    <t>BEA_AG_-03_003</t>
  </si>
  <si>
    <t>BEA_AG_-03_004</t>
  </si>
  <si>
    <t>BEA_AG_-03_005</t>
  </si>
  <si>
    <t>BEA_AG_-03_006</t>
  </si>
  <si>
    <t>BEA_AG_-03_007</t>
  </si>
  <si>
    <t>BEA_AG_-03_008</t>
  </si>
  <si>
    <t>BEA_AG_-03_009</t>
  </si>
  <si>
    <t>BEA_AG_-03_010</t>
  </si>
  <si>
    <t>BEA_AG_-03_011</t>
  </si>
  <si>
    <t>BEA_AG_-03_012</t>
  </si>
  <si>
    <t>BEA_AG_-03_013</t>
  </si>
  <si>
    <t>BEA_AG_-03_014</t>
  </si>
  <si>
    <t>BEA_AG_-03_015</t>
  </si>
  <si>
    <t>BEA_AG_-03_016</t>
  </si>
  <si>
    <t>BEA_AG_-03_017</t>
  </si>
  <si>
    <t>BEA_AG_-03_018</t>
  </si>
  <si>
    <t>BEA_AG_-03_019</t>
  </si>
  <si>
    <t>BEA_AG_-03_020</t>
  </si>
  <si>
    <t>BEA_AG_-03_021</t>
  </si>
  <si>
    <t>BEA_AG_-03_022</t>
  </si>
  <si>
    <t>BEA_AG_-03_023</t>
  </si>
  <si>
    <t>BEA_AG_-03_024</t>
  </si>
  <si>
    <t>BEA_AG_-03_025</t>
  </si>
  <si>
    <t>BEA_AG_-03_026</t>
  </si>
  <si>
    <t>BEA_AG_-03_027</t>
  </si>
  <si>
    <t>BEA_AG_-03_028</t>
  </si>
  <si>
    <t>BEA_AG_-03_029</t>
  </si>
  <si>
    <t>BEA_AG_-03_030</t>
  </si>
  <si>
    <t>BEA_AG_-03_031</t>
  </si>
  <si>
    <t>BEA_AG_-03_032</t>
  </si>
  <si>
    <t>BEA_AG_-03_033</t>
  </si>
  <si>
    <t>BEA_AG_-03_034</t>
  </si>
  <si>
    <t>BEA_AG_-03_035</t>
  </si>
  <si>
    <t>BEA_AG_-03_036</t>
  </si>
  <si>
    <t>BEA_AG_-03_037</t>
  </si>
  <si>
    <t>BEA_AG_-03_038</t>
  </si>
  <si>
    <t>BEA_AG_-03_039</t>
  </si>
  <si>
    <t>BEA_AG_-03_040</t>
  </si>
  <si>
    <t>BEA_AG_-03_041</t>
  </si>
  <si>
    <t>BEA_AG_-03_042</t>
  </si>
  <si>
    <t>BEA_AG_-03_043</t>
  </si>
  <si>
    <t>BEA_AG_-03_044</t>
  </si>
  <si>
    <t>BEA_AG_-03_045</t>
  </si>
  <si>
    <t>BEA_AG_-03_046</t>
  </si>
  <si>
    <t>BEA_AG_-03_047</t>
  </si>
  <si>
    <t>BEA_AG_-03_048</t>
  </si>
  <si>
    <t>BEA_AG_-03_049</t>
  </si>
  <si>
    <t>BEA_AG_-03_050</t>
  </si>
  <si>
    <t>BEA_AG_-03_051</t>
  </si>
  <si>
    <t>BEA_AG_-03_052</t>
  </si>
  <si>
    <t>BEA_AG_-03_053</t>
  </si>
  <si>
    <t>BEA_AG_-03_054</t>
  </si>
  <si>
    <t>BEA_AG_-03_055</t>
  </si>
  <si>
    <t>BEA_AG_-03_056</t>
  </si>
  <si>
    <t>BEA_AG_-03_057</t>
  </si>
  <si>
    <t>BEA_AG_-03_058</t>
  </si>
  <si>
    <t>BEA_AG_-03_059</t>
  </si>
  <si>
    <t>BEA_AG_-03_060</t>
  </si>
  <si>
    <t>BEA_AG_-03_061</t>
  </si>
  <si>
    <t>BEA_AG_-03_062</t>
  </si>
  <si>
    <t>BEA_AG_-03_063</t>
  </si>
  <si>
    <t>BEA_AG_-03_064</t>
  </si>
  <si>
    <t>BEA_AG_-03_065</t>
  </si>
  <si>
    <t>BEA_AG_-03_066</t>
  </si>
  <si>
    <t>BEA_AG_-03_067</t>
  </si>
  <si>
    <t>BEA_AG_-03_068</t>
  </si>
  <si>
    <t>BEA_AG_-03_069</t>
  </si>
  <si>
    <t>BEA_AG_-03_070</t>
  </si>
  <si>
    <t>BEA_AG_-03_071</t>
  </si>
  <si>
    <t>BEA_AG_-03_072</t>
  </si>
  <si>
    <t>BEA_AG_-03_073</t>
  </si>
  <si>
    <t>BEA_AG_-03_074</t>
  </si>
  <si>
    <t>BEA_AG_-03_075</t>
  </si>
  <si>
    <t>BEA_AG_-03_076</t>
  </si>
  <si>
    <t>BEA_AG_-03_077</t>
  </si>
  <si>
    <t>BEA_AG_-03_078</t>
  </si>
  <si>
    <t>BEA_AG_-03_079</t>
  </si>
  <si>
    <t>BEA_AG_-03_080</t>
  </si>
  <si>
    <t>BEA_AG_-03_081</t>
  </si>
  <si>
    <t>BEA_AG_-03_082</t>
  </si>
  <si>
    <t>BEA_AG_-03_083</t>
  </si>
  <si>
    <t>BEA_AG_-03_084</t>
  </si>
  <si>
    <t>BEA_AG_-03_085</t>
  </si>
  <si>
    <t>BEA_AG_-03_086</t>
  </si>
  <si>
    <t>BEA_AG_-03_087</t>
  </si>
  <si>
    <t>BEA_AG_-03_088</t>
  </si>
  <si>
    <t>BEA_AG_-03_089</t>
  </si>
  <si>
    <t>BEA_AG_-03_090</t>
  </si>
  <si>
    <t>BEA_AG_-03_091</t>
  </si>
  <si>
    <t>BEA_AG_-03_092</t>
  </si>
  <si>
    <t>BEA_AG_-03_093</t>
  </si>
  <si>
    <t>BEA_AG_-03_094</t>
  </si>
  <si>
    <t>BEA_AG_-03_095</t>
  </si>
  <si>
    <t>BEA_AG_-03_096</t>
  </si>
  <si>
    <t>BEA_AG_-03_097</t>
  </si>
  <si>
    <t>BEA_AG_-03_098</t>
  </si>
  <si>
    <t>BEA_AG_-03_099</t>
  </si>
  <si>
    <t>BEA_AG_-03_100</t>
  </si>
  <si>
    <t>BEA_AG_-03_101</t>
  </si>
  <si>
    <t>BEA_AG_-03_102</t>
  </si>
  <si>
    <t>BEA_AG_-03_103</t>
  </si>
  <si>
    <t>BEA_AG_-03_104</t>
  </si>
  <si>
    <t>BEA_AG_-03_105</t>
  </si>
  <si>
    <t>BEA_AG_-03_106</t>
  </si>
  <si>
    <t>BEA_AG_-03_107</t>
  </si>
  <si>
    <t>BEA_AG_-03_108</t>
  </si>
  <si>
    <t>BEA_AG_-03_109</t>
  </si>
  <si>
    <t>BEA_AG_-03_110</t>
  </si>
  <si>
    <t>BEA_AG_-03_111</t>
  </si>
  <si>
    <t>BEA_AG_-03_112</t>
  </si>
  <si>
    <t>BEA_AG_-03_113</t>
  </si>
  <si>
    <t>BEA_AG_-03_114</t>
  </si>
  <si>
    <t>BEA_AG_-03_115</t>
  </si>
  <si>
    <t>BEA_AG_-03_116</t>
  </si>
  <si>
    <t>BEA_AG_-03_117</t>
  </si>
  <si>
    <t>BEA_AG_-03_118</t>
  </si>
  <si>
    <t>BEA_AG_-03_119</t>
  </si>
  <si>
    <t>BEA_AG_-03_120</t>
  </si>
  <si>
    <t>COL_AG_-03_001</t>
  </si>
  <si>
    <t>COL_AG_-03_002</t>
  </si>
  <si>
    <t>COL_AG_-03_003</t>
  </si>
  <si>
    <t>COL_AG_-03_004</t>
  </si>
  <si>
    <t>COL_AG_-03_005</t>
  </si>
  <si>
    <t>COL_AG_-03_006</t>
  </si>
  <si>
    <t>COL_AG_-03_007</t>
  </si>
  <si>
    <t>COL_AG_-03_008</t>
  </si>
  <si>
    <t>COL_AG_-03_009</t>
  </si>
  <si>
    <t>COL_AG_-03_010</t>
  </si>
  <si>
    <t>COL_AG_-03_011</t>
  </si>
  <si>
    <t>COL_AG_-03_012</t>
  </si>
  <si>
    <t>COL_AG_-03_013</t>
  </si>
  <si>
    <t>COL_AG_-03_014</t>
  </si>
  <si>
    <t>COL_AG_-03_015</t>
  </si>
  <si>
    <t>COL_AG_-03_016</t>
  </si>
  <si>
    <t>COL_AG_-03_017</t>
  </si>
  <si>
    <t>COL_AG_-03_018</t>
  </si>
  <si>
    <t>COL_AG_-03_019</t>
  </si>
  <si>
    <t>COL_AG_-03_020</t>
  </si>
  <si>
    <t>COL_AG_-03_021</t>
  </si>
  <si>
    <t>COL_AG_-03_022</t>
  </si>
  <si>
    <t>COL_AG_-03_023</t>
  </si>
  <si>
    <t>COL_AG_-03_024</t>
  </si>
  <si>
    <t>COL_AG_-03_025</t>
  </si>
  <si>
    <t>COL_AG_-03_026</t>
  </si>
  <si>
    <t>PER_AG_-03_001</t>
  </si>
  <si>
    <t>PER_AG_-03_002</t>
  </si>
  <si>
    <t>PER_AG_-03_003</t>
  </si>
  <si>
    <t>PER_AG_-03_004</t>
  </si>
  <si>
    <t>PER_AG_-03_005</t>
  </si>
  <si>
    <t>PER_AG_-03_006</t>
  </si>
  <si>
    <t>PER_AG_-03_007</t>
  </si>
  <si>
    <t>PER_AG_-03_008</t>
  </si>
  <si>
    <t>PER_AG_-03_009</t>
  </si>
  <si>
    <t>PER_AG_-03_010</t>
  </si>
  <si>
    <t>PER_AG_-03_011</t>
  </si>
  <si>
    <t>PER_AG_-03_012</t>
  </si>
  <si>
    <t>PER_AG_-03_013</t>
  </si>
  <si>
    <t>PER_AG_-03_014</t>
  </si>
  <si>
    <t>PER_AG_-03_015</t>
  </si>
  <si>
    <t>PER_AG_-03_016</t>
  </si>
  <si>
    <t>PER_AG_-03_017</t>
  </si>
  <si>
    <t>PER_AG_-03_018</t>
  </si>
  <si>
    <t>PER_AG_-03_019</t>
  </si>
  <si>
    <t>FLO_AG_-02_001</t>
  </si>
  <si>
    <t>FLO_AG_-02_002</t>
  </si>
  <si>
    <t>FLO_AG_-02_003</t>
  </si>
  <si>
    <t>FLO_AG_-02_004</t>
  </si>
  <si>
    <t>FLO_AG_-02_005</t>
  </si>
  <si>
    <t>BEA_AG_-02_001</t>
  </si>
  <si>
    <t>BEA_AG_-02_002</t>
  </si>
  <si>
    <t>BEA_AG_-02_003</t>
  </si>
  <si>
    <t>BEA_AG_-02_004</t>
  </si>
  <si>
    <t>BEA_AG_-02_005</t>
  </si>
  <si>
    <t>BEA_AG_-02_006</t>
  </si>
  <si>
    <t>BEA_AG_-02_007</t>
  </si>
  <si>
    <t>BEA_AG_-02_008</t>
  </si>
  <si>
    <t>BEA_AG_-02_009</t>
  </si>
  <si>
    <t>BEA_AG_-02_010</t>
  </si>
  <si>
    <t>BEA_AG_-02_011</t>
  </si>
  <si>
    <t>BEA_AG_-02_012</t>
  </si>
  <si>
    <t>BEA_AG_-02_013</t>
  </si>
  <si>
    <t>BEA_AG_-02_014</t>
  </si>
  <si>
    <t>BEA_AG_-02_015</t>
  </si>
  <si>
    <t>BEA_AG_-02_016</t>
  </si>
  <si>
    <t>BEA_AG_-02_017</t>
  </si>
  <si>
    <t>BEA_AG_-02_018</t>
  </si>
  <si>
    <t>BEA_AG_-02_019</t>
  </si>
  <si>
    <t>BEA_AG_-02_020</t>
  </si>
  <si>
    <t>BEA_AG_-02_021</t>
  </si>
  <si>
    <t>BEA_AG_-02_022</t>
  </si>
  <si>
    <t>BEA_AG_-02_023</t>
  </si>
  <si>
    <t>BEA_AG_-02_024</t>
  </si>
  <si>
    <t>BEA_AG_-02_025</t>
  </si>
  <si>
    <t>BEA_AG_-02_026</t>
  </si>
  <si>
    <t>BEA_AG_-02_027</t>
  </si>
  <si>
    <t>BEA_AG_-02_028</t>
  </si>
  <si>
    <t>BEA_AG_-02_029</t>
  </si>
  <si>
    <t>BEA_AG_-02_030</t>
  </si>
  <si>
    <t>BEA_AG_-02_031</t>
  </si>
  <si>
    <t>BEA_AG_-02_032</t>
  </si>
  <si>
    <t>BEA_AG_-02_033</t>
  </si>
  <si>
    <t>BEA_AG_-02_034</t>
  </si>
  <si>
    <t>BEA_AG_-02_035</t>
  </si>
  <si>
    <t>BEA_AG_-02_036</t>
  </si>
  <si>
    <t>BEA_AG_-02_037</t>
  </si>
  <si>
    <t>BEA_AG_-02_038</t>
  </si>
  <si>
    <t>BEA_AG_-02_039</t>
  </si>
  <si>
    <t>BEA_AG_-02_040</t>
  </si>
  <si>
    <t>BEA_AG_-02_041</t>
  </si>
  <si>
    <t>BEA_AG_-02_042</t>
  </si>
  <si>
    <t>BEA_AG_-02_043</t>
  </si>
  <si>
    <t>BEA_AG_-02_044</t>
  </si>
  <si>
    <t>BEA_AG_-02_045</t>
  </si>
  <si>
    <t>BEA_AG_-02_046</t>
  </si>
  <si>
    <t>BEA_AG_-02_047</t>
  </si>
  <si>
    <t>BEA_AG_-02_048</t>
  </si>
  <si>
    <t>BEA_AG_-02_049</t>
  </si>
  <si>
    <t>BEA_AG_-02_050</t>
  </si>
  <si>
    <t>BEA_AG_-02_051</t>
  </si>
  <si>
    <t>BEA_AG_-02_052</t>
  </si>
  <si>
    <t>BEA_AG_-02_053</t>
  </si>
  <si>
    <t>BEA_AG_-02_054</t>
  </si>
  <si>
    <t>BEA_AG_-02_055</t>
  </si>
  <si>
    <t>BEA_AG_-02_056</t>
  </si>
  <si>
    <t>BEA_AG_-02_057</t>
  </si>
  <si>
    <t>BEA_AG_-02_058</t>
  </si>
  <si>
    <t>BEA_AG_-02_059</t>
  </si>
  <si>
    <t>BEA_AG_-02_060</t>
  </si>
  <si>
    <t>BEA_AG_-02_061</t>
  </si>
  <si>
    <t>BEA_AG_-02_062</t>
  </si>
  <si>
    <t>BEA_AG_-02_063</t>
  </si>
  <si>
    <t>BEA_AG_-02_064</t>
  </si>
  <si>
    <t>BEA_AG_-02_065</t>
  </si>
  <si>
    <t>BEA_AG_-02_066</t>
  </si>
  <si>
    <t>BEA_AG_-02_067</t>
  </si>
  <si>
    <t>BEA_AG_-02_068</t>
  </si>
  <si>
    <t>BEA_AG_-02_069</t>
  </si>
  <si>
    <t>BEA_AG_-02_070</t>
  </si>
  <si>
    <t>BEA_AG_-02_071</t>
  </si>
  <si>
    <t>BEA_AG_-02_072</t>
  </si>
  <si>
    <t>BEA_AG_-02_073</t>
  </si>
  <si>
    <t>BEA_AG_-02_074</t>
  </si>
  <si>
    <t>BEA_AG_-02_075</t>
  </si>
  <si>
    <t>BEA_AG_-02_076</t>
  </si>
  <si>
    <t>BEA_AG_-02_077</t>
  </si>
  <si>
    <t>BEA_AG_-02_078</t>
  </si>
  <si>
    <t>BEA_AG_-02_079</t>
  </si>
  <si>
    <t>BEA_AG_-02_080</t>
  </si>
  <si>
    <t>BEA_AG_-02_081</t>
  </si>
  <si>
    <t>BEA_AG_-02_082</t>
  </si>
  <si>
    <t>BEA_AG_-02_083</t>
  </si>
  <si>
    <t>COL_AG_-02_001</t>
  </si>
  <si>
    <t>COL_AG_-02_002</t>
  </si>
  <si>
    <t>COL_AG_-02_003</t>
  </si>
  <si>
    <t>COL_AG_-02_004</t>
  </si>
  <si>
    <t>COL_AG_-02_005</t>
  </si>
  <si>
    <t>COL_AG_-02_006</t>
  </si>
  <si>
    <t>COL_AG_-02_007</t>
  </si>
  <si>
    <t>COL_AG_-02_008</t>
  </si>
  <si>
    <t>COL_AG_-02_009</t>
  </si>
  <si>
    <t>COL_AG_-02_010</t>
  </si>
  <si>
    <t>COL_AG_-02_011</t>
  </si>
  <si>
    <t>COL_AG_-02_012</t>
  </si>
  <si>
    <t>COL_AG_-02_013</t>
  </si>
  <si>
    <t>COL_AG_-02_014</t>
  </si>
  <si>
    <t>COL_AG_-02_015</t>
  </si>
  <si>
    <t>COL_AG_-02_016</t>
  </si>
  <si>
    <t>COL_AG_-02_017</t>
  </si>
  <si>
    <t>COL_AG_-02_018</t>
  </si>
  <si>
    <t>COL_AG_-02_019</t>
  </si>
  <si>
    <t>COL_AG_-02_020</t>
  </si>
  <si>
    <t>COL_AG_-02_021</t>
  </si>
  <si>
    <t>COL_AG_-02_022</t>
  </si>
  <si>
    <t>COL_AG_-02_023</t>
  </si>
  <si>
    <t>COL_AG_-02_024</t>
  </si>
  <si>
    <t>COL_AG_-02_025</t>
  </si>
  <si>
    <t>COL_AG_-02_026</t>
  </si>
  <si>
    <t>PER_AG_-02_001</t>
  </si>
  <si>
    <t>PER_AG_-02_002</t>
  </si>
  <si>
    <t>PER_AG_-02_003</t>
  </si>
  <si>
    <t>PER_AG_-02_004</t>
  </si>
  <si>
    <t>PER_AG_-02_005</t>
  </si>
  <si>
    <t>PER_AG_-02_006</t>
  </si>
  <si>
    <t>PER_AG_-02_007</t>
  </si>
  <si>
    <t>PER_AG_-02_008</t>
  </si>
  <si>
    <t>PER_AG_-02_009</t>
  </si>
  <si>
    <t>PER_AG_-02_010</t>
  </si>
  <si>
    <t>PER_AG_-02_011</t>
  </si>
  <si>
    <t>PER_AG_-02_012</t>
  </si>
  <si>
    <t>PER_AG_-02_013</t>
  </si>
  <si>
    <t>PER_AG_-02_014</t>
  </si>
  <si>
    <t>PER_AG_-02_015</t>
  </si>
  <si>
    <t>FLO_AG_-01_001</t>
  </si>
  <si>
    <t>BEA_AG_-01_001</t>
  </si>
  <si>
    <t>BEA_AG_-01_002</t>
  </si>
  <si>
    <t>BEA_AG_-01_003</t>
  </si>
  <si>
    <t>BEA_AG_-01_004</t>
  </si>
  <si>
    <t>BEA_AG_-01_005</t>
  </si>
  <si>
    <t>BEA_AG_-01_006</t>
  </si>
  <si>
    <t>BEA_AG_-01_007</t>
  </si>
  <si>
    <t>BEA_AG_-01_008</t>
  </si>
  <si>
    <t>BEA_AG_-01_009</t>
  </si>
  <si>
    <t>BEA_AG_-01_010</t>
  </si>
  <si>
    <t>BEA_AG_-01_011</t>
  </si>
  <si>
    <t>BEA_AG_-01_012</t>
  </si>
  <si>
    <t>BEA_AG_-01_013</t>
  </si>
  <si>
    <t>BEA_AG_-01_014</t>
  </si>
  <si>
    <t>BEA_AG_-01_015</t>
  </si>
  <si>
    <t>BEA_AG_-01_016</t>
  </si>
  <si>
    <t>BEA_AG_-01_017</t>
  </si>
  <si>
    <t>BEA_AG_-01_018</t>
  </si>
  <si>
    <t>BEA_AG_-01_019</t>
  </si>
  <si>
    <t>BEA_AG_-01_020</t>
  </si>
  <si>
    <t>BEA_AG_-01_021</t>
  </si>
  <si>
    <t>BEA_AG_-01_022</t>
  </si>
  <si>
    <t>BEA_AG_-01_023</t>
  </si>
  <si>
    <t>BEA_AG_-01_024</t>
  </si>
  <si>
    <t>BEA_AG_-01_025</t>
  </si>
  <si>
    <t>BEA_AG_-01_026</t>
  </si>
  <si>
    <t>BEA_AG_-01_027</t>
  </si>
  <si>
    <t>BEA_AG_-01_028</t>
  </si>
  <si>
    <t>BEA_AG_-01_029</t>
  </si>
  <si>
    <t>BEA_AG_-01_030</t>
  </si>
  <si>
    <t>BEA_AG_-01_031</t>
  </si>
  <si>
    <t>BEA_AG_-01_032</t>
  </si>
  <si>
    <t>BEA_AG_-01_033</t>
  </si>
  <si>
    <t>BEA_AG_-01_034</t>
  </si>
  <si>
    <t>BEA_AG_-01_035</t>
  </si>
  <si>
    <t>BEA_AG_-01_036</t>
  </si>
  <si>
    <t>BEA_AG_-01_037</t>
  </si>
  <si>
    <t>BEA_AG_-01_038</t>
  </si>
  <si>
    <t>BEA_AG_-01_039</t>
  </si>
  <si>
    <t>BEA_AG_-01_040</t>
  </si>
  <si>
    <t>BEA_AG_-01_041</t>
  </si>
  <si>
    <t>BEA_AG_-01_042</t>
  </si>
  <si>
    <t>BEA_AG_-01_043</t>
  </si>
  <si>
    <t>COL_AG_-01_001</t>
  </si>
  <si>
    <t>COL_AG_-01_002</t>
  </si>
  <si>
    <t>COL_AG_-01_003</t>
  </si>
  <si>
    <t>COL_AG_-01_004</t>
  </si>
  <si>
    <t>COL_AG_-01_005</t>
  </si>
  <si>
    <t>COL_AG_-01_006</t>
  </si>
  <si>
    <t>COL_AG_-01_007</t>
  </si>
  <si>
    <t>COL_AG_-01_008</t>
  </si>
  <si>
    <t>COL_AG_-01_009</t>
  </si>
  <si>
    <t>COL_AG_-01_010</t>
  </si>
  <si>
    <t>COL_AG_-01_011</t>
  </si>
  <si>
    <t>COL_AG_-01_012</t>
  </si>
  <si>
    <t>COL_AG_-01_013</t>
  </si>
  <si>
    <t>COL_AG_-01_014</t>
  </si>
  <si>
    <t>COL_AG_-01_015</t>
  </si>
  <si>
    <t>COL_AG_-01_016</t>
  </si>
  <si>
    <t>COL_AG_-01_017</t>
  </si>
  <si>
    <t>COL_AG_-01_018</t>
  </si>
  <si>
    <t>COL_AG_-01_019</t>
  </si>
  <si>
    <t>COL_AG_-01_020</t>
  </si>
  <si>
    <t>COL_AG_-01_021</t>
  </si>
  <si>
    <t>COL_AG_-01_022</t>
  </si>
  <si>
    <t>COL_AG_-01_023</t>
  </si>
  <si>
    <t>PER_AG_-01_001</t>
  </si>
  <si>
    <t>PER_AG_-01_002</t>
  </si>
  <si>
    <t>PER_AG_-01_003</t>
  </si>
  <si>
    <t>PER_AG_-01_004</t>
  </si>
  <si>
    <t>PER_AG_-01_005</t>
  </si>
  <si>
    <t>PER_AG_-01_006</t>
  </si>
  <si>
    <t>PER_AG_-01_007</t>
  </si>
  <si>
    <t>PER_AG_-01_008</t>
  </si>
  <si>
    <t>PER_AG_-01_009</t>
  </si>
  <si>
    <t>PER_AG_-01_010</t>
  </si>
  <si>
    <t>PER_AG_-01_011</t>
  </si>
  <si>
    <t>PER_AG_-01_012</t>
  </si>
  <si>
    <t>FLO_AG_00_001</t>
  </si>
  <si>
    <t>FLO_AG_00_002</t>
  </si>
  <si>
    <t>FLO_AG_00_003</t>
  </si>
  <si>
    <t>FLO_AG_00_004</t>
  </si>
  <si>
    <t>FLO_AG_00_005</t>
  </si>
  <si>
    <t>FLO_AG_00_006</t>
  </si>
  <si>
    <t>FLO_AG_00_007</t>
  </si>
  <si>
    <t>FLO_AG_00_008</t>
  </si>
  <si>
    <t>BEA_AG_00_001</t>
  </si>
  <si>
    <t>BEA_AG_00_002</t>
  </si>
  <si>
    <t>BEA_AG_00_003</t>
  </si>
  <si>
    <t>BEA_AG_00_004</t>
  </si>
  <si>
    <t>BEA_AG_00_005</t>
  </si>
  <si>
    <t>BEA_AG_00_006</t>
  </si>
  <si>
    <t>BEA_AG_00_007</t>
  </si>
  <si>
    <t>BEA_AG_00_008</t>
  </si>
  <si>
    <t>BEA_AG_00_009</t>
  </si>
  <si>
    <t>BEA_AG_00_010</t>
  </si>
  <si>
    <t>BEA_AG_00_011</t>
  </si>
  <si>
    <t>BEA_AG_00_012</t>
  </si>
  <si>
    <t>BEA_AG_00_013</t>
  </si>
  <si>
    <t>BEA_AG_00_014</t>
  </si>
  <si>
    <t>BEA_AG_00_015</t>
  </si>
  <si>
    <t>BEA_AG_00_016</t>
  </si>
  <si>
    <t>BEA_AG_00_017</t>
  </si>
  <si>
    <t>BEA_AG_00_018</t>
  </si>
  <si>
    <t>BEA_AG_00_019</t>
  </si>
  <si>
    <t>BEA_AG_00_020</t>
  </si>
  <si>
    <t>BEA_AG_00_021</t>
  </si>
  <si>
    <t>BEA_AG_00_022</t>
  </si>
  <si>
    <t>BEA_AG_00_023</t>
  </si>
  <si>
    <t>BEA_AG_00_024</t>
  </si>
  <si>
    <t>BEA_AG_00_025</t>
  </si>
  <si>
    <t>BEA_AG_00_026</t>
  </si>
  <si>
    <t>BEA_AG_00_027</t>
  </si>
  <si>
    <t>BEA_AG_00_028</t>
  </si>
  <si>
    <t>BEA_AG_00_029</t>
  </si>
  <si>
    <t>BEA_AG_00_030</t>
  </si>
  <si>
    <t>BEA_AG_00_031</t>
  </si>
  <si>
    <t>BEA_AG_00_032</t>
  </si>
  <si>
    <t>BEA_AG_00_033</t>
  </si>
  <si>
    <t>BEA_AG_00_034</t>
  </si>
  <si>
    <t>BEA_AG_00_035</t>
  </si>
  <si>
    <t>BEA_AG_00_036</t>
  </si>
  <si>
    <t>BEA_AG_00_037</t>
  </si>
  <si>
    <t>BEA_AG_00_038</t>
  </si>
  <si>
    <t>BEA_AG_00_039</t>
  </si>
  <si>
    <t>BEA_AG_00_040</t>
  </si>
  <si>
    <t>BEA_AG_00_041</t>
  </si>
  <si>
    <t>BEA_AG_00_042</t>
  </si>
  <si>
    <t>BEA_AG_00_043</t>
  </si>
  <si>
    <t>BEA_AG_00_044</t>
  </si>
  <si>
    <t>BEA_AG_00_045</t>
  </si>
  <si>
    <t>BEA_AG_00_046</t>
  </si>
  <si>
    <t>BEA_AG_00_047</t>
  </si>
  <si>
    <t>BEA_AG_00_048</t>
  </si>
  <si>
    <t>BEA_AG_00_049</t>
  </si>
  <si>
    <t>BEA_AG_00_050</t>
  </si>
  <si>
    <t>BEA_AG_00_051</t>
  </si>
  <si>
    <t>BEA_AG_00_052</t>
  </si>
  <si>
    <t>BEA_AG_00_053</t>
  </si>
  <si>
    <t>BEA_AG_00_054</t>
  </si>
  <si>
    <t>BEA_AG_00_055</t>
  </si>
  <si>
    <t>BEA_AG_00_056</t>
  </si>
  <si>
    <t>BEA_AG_00_057</t>
  </si>
  <si>
    <t>BEA_AG_00_058</t>
  </si>
  <si>
    <t>BEA_AG_00_059</t>
  </si>
  <si>
    <t>BEA_AG_00_060</t>
  </si>
  <si>
    <t>BEA_AG_00_061</t>
  </si>
  <si>
    <t>BEA_AG_00_062</t>
  </si>
  <si>
    <t>BEA_AG_00_063</t>
  </si>
  <si>
    <t>BEA_AG_00_064</t>
  </si>
  <si>
    <t>BEA_AG_00_065</t>
  </si>
  <si>
    <t>BEA_AG_00_066</t>
  </si>
  <si>
    <t>BEA_AG_00_067</t>
  </si>
  <si>
    <t>BEA_AG_00_068</t>
  </si>
  <si>
    <t>BEA_AG_00_069</t>
  </si>
  <si>
    <t>BEA_AG_00_070</t>
  </si>
  <si>
    <t>BEA_AG_00_071</t>
  </si>
  <si>
    <t>BEA_AG_00_072</t>
  </si>
  <si>
    <t>BEA_AG_00_073</t>
  </si>
  <si>
    <t>BEA_AG_00_074</t>
  </si>
  <si>
    <t>BEA_AG_00_075</t>
  </si>
  <si>
    <t>BEA_AG_00_076</t>
  </si>
  <si>
    <t>BEA_AG_00_077</t>
  </si>
  <si>
    <t>BEA_AG_00_078</t>
  </si>
  <si>
    <t>BEA_AG_00_079</t>
  </si>
  <si>
    <t>BEA_AG_00_080</t>
  </si>
  <si>
    <t>BEA_AG_00_081</t>
  </si>
  <si>
    <t>BEA_AG_00_082</t>
  </si>
  <si>
    <t>COL_AG_00_001</t>
  </si>
  <si>
    <t>COL_AG_00_002</t>
  </si>
  <si>
    <t>COL_AG_00_003</t>
  </si>
  <si>
    <t>COL_AG_00_004</t>
  </si>
  <si>
    <t>COL_AG_00_005</t>
  </si>
  <si>
    <t>COL_AG_00_006</t>
  </si>
  <si>
    <t>COL_AG_00_007</t>
  </si>
  <si>
    <t>COL_AG_00_008</t>
  </si>
  <si>
    <t>COL_AG_00_009</t>
  </si>
  <si>
    <t>COL_AG_00_010</t>
  </si>
  <si>
    <t>COL_AG_00_011</t>
  </si>
  <si>
    <t>COL_AG_00_012</t>
  </si>
  <si>
    <t>COL_AG_00_013</t>
  </si>
  <si>
    <t>COL_AG_00_014</t>
  </si>
  <si>
    <t>COL_AG_00_015</t>
  </si>
  <si>
    <t>COL_AG_00_016</t>
  </si>
  <si>
    <t>COL_AG_00_017</t>
  </si>
  <si>
    <t>COL_AG_00_018</t>
  </si>
  <si>
    <t>COL_AG_00_019</t>
  </si>
  <si>
    <t>COL_AG_00_020</t>
  </si>
  <si>
    <t>COL_AG_00_021</t>
  </si>
  <si>
    <t>COL_AG_00_022</t>
  </si>
  <si>
    <t>COL_AG_00_023</t>
  </si>
  <si>
    <t>PER_AG_00_001</t>
  </si>
  <si>
    <t>PER_AG_00_002</t>
  </si>
  <si>
    <t>PER_AG_00_003</t>
  </si>
  <si>
    <t>PER_AG_00_004</t>
  </si>
  <si>
    <t>PER_AG_00_005</t>
  </si>
  <si>
    <t>PER_AG_00_006</t>
  </si>
  <si>
    <t>PER_AG_00_007</t>
  </si>
  <si>
    <t>PER_AG_00_008</t>
  </si>
  <si>
    <t>PER_AG_00_009</t>
  </si>
  <si>
    <t>PER_AG_00_010</t>
  </si>
  <si>
    <t>PER_AG_00_011</t>
  </si>
  <si>
    <t>PER_AG_00_012</t>
  </si>
  <si>
    <t>FLO_AG_01_001</t>
  </si>
  <si>
    <t>FLO_AG_01_002</t>
  </si>
  <si>
    <t>FLO_AG_01_003</t>
  </si>
  <si>
    <t>FLO_AG_01_004</t>
  </si>
  <si>
    <t>BEA_AG_01_001</t>
  </si>
  <si>
    <t>BEA_AG_01_002</t>
  </si>
  <si>
    <t>BEA_AG_01_003</t>
  </si>
  <si>
    <t>BEA_AG_01_004</t>
  </si>
  <si>
    <t>BEA_AG_01_005</t>
  </si>
  <si>
    <t>BEA_AG_01_006</t>
  </si>
  <si>
    <t>BEA_AG_01_007</t>
  </si>
  <si>
    <t>BEA_AG_01_008</t>
  </si>
  <si>
    <t>BEA_AG_01_009</t>
  </si>
  <si>
    <t>BEA_AG_01_010</t>
  </si>
  <si>
    <t>BEA_AG_01_011</t>
  </si>
  <si>
    <t>BEA_AG_01_012</t>
  </si>
  <si>
    <t>BEA_AG_01_013</t>
  </si>
  <si>
    <t>BEA_AG_01_014</t>
  </si>
  <si>
    <t>BEA_AG_01_015</t>
  </si>
  <si>
    <t>BEA_AG_01_016</t>
  </si>
  <si>
    <t>BEA_AG_01_017</t>
  </si>
  <si>
    <t>BEA_AG_01_018</t>
  </si>
  <si>
    <t>BEA_AG_01_019</t>
  </si>
  <si>
    <t>BEA_AG_01_020</t>
  </si>
  <si>
    <t>BEA_AG_01_021</t>
  </si>
  <si>
    <t>BEA_AG_01_022</t>
  </si>
  <si>
    <t>BEA_AG_01_023</t>
  </si>
  <si>
    <t>BEA_AG_01_024</t>
  </si>
  <si>
    <t>BEA_AG_01_025</t>
  </si>
  <si>
    <t>BEA_AG_01_026</t>
  </si>
  <si>
    <t>BEA_AG_01_027</t>
  </si>
  <si>
    <t>BEA_AG_01_028</t>
  </si>
  <si>
    <t>BEA_AG_01_029</t>
  </si>
  <si>
    <t>BEA_AG_01_030</t>
  </si>
  <si>
    <t>BEA_AG_01_031</t>
  </si>
  <si>
    <t>BEA_AG_01_032</t>
  </si>
  <si>
    <t>BEA_AG_01_033</t>
  </si>
  <si>
    <t>BEA_AG_01_034</t>
  </si>
  <si>
    <t>BEA_AG_01_035</t>
  </si>
  <si>
    <t>BEA_AG_01_036</t>
  </si>
  <si>
    <t>BEA_AG_01_037</t>
  </si>
  <si>
    <t>BEA_AG_01_038</t>
  </si>
  <si>
    <t>BEA_AG_01_039</t>
  </si>
  <si>
    <t>BEA_AG_01_040</t>
  </si>
  <si>
    <t>BEA_AG_01_041</t>
  </si>
  <si>
    <t>BEA_AG_01_042</t>
  </si>
  <si>
    <t>BEA_AG_01_043</t>
  </si>
  <si>
    <t>BEA_AG_01_044</t>
  </si>
  <si>
    <t>BEA_AG_01_045</t>
  </si>
  <si>
    <t>BEA_AG_01_046</t>
  </si>
  <si>
    <t>BEA_AG_01_047</t>
  </si>
  <si>
    <t>BEA_AG_01_048</t>
  </si>
  <si>
    <t>BEA_AG_01_049</t>
  </si>
  <si>
    <t>BEA_AG_01_050</t>
  </si>
  <si>
    <t>BEA_AG_01_051</t>
  </si>
  <si>
    <t>BEA_AG_01_052</t>
  </si>
  <si>
    <t>BEA_AG_01_053</t>
  </si>
  <si>
    <t>BEA_AG_01_054</t>
  </si>
  <si>
    <t>BEA_AG_01_055</t>
  </si>
  <si>
    <t>BEA_AG_01_056</t>
  </si>
  <si>
    <t>BEA_AG_01_057</t>
  </si>
  <si>
    <t>BEA_AG_01_058</t>
  </si>
  <si>
    <t>BEA_AG_01_059</t>
  </si>
  <si>
    <t>BEA_AG_01_060</t>
  </si>
  <si>
    <t>BEA_AG_01_061</t>
  </si>
  <si>
    <t>BEA_AG_01_062</t>
  </si>
  <si>
    <t>BEA_AG_01_063</t>
  </si>
  <si>
    <t>BEA_AG_01_064</t>
  </si>
  <si>
    <t>BEA_AG_01_065</t>
  </si>
  <si>
    <t>BEA_AG_01_066</t>
  </si>
  <si>
    <t>BEA_AG_01_067</t>
  </si>
  <si>
    <t>BEA_AG_01_068</t>
  </si>
  <si>
    <t>BEA_AG_01_069</t>
  </si>
  <si>
    <t>BEA_AG_01_070</t>
  </si>
  <si>
    <t>BEA_AG_01_071</t>
  </si>
  <si>
    <t>BEA_AG_01_072</t>
  </si>
  <si>
    <t>BEA_AG_01_073</t>
  </si>
  <si>
    <t>BEA_AG_01_074</t>
  </si>
  <si>
    <t>BEA_AG_01_075</t>
  </si>
  <si>
    <t>BEA_AG_01_076</t>
  </si>
  <si>
    <t>BEA_AG_01_077</t>
  </si>
  <si>
    <t>BEA_AG_01_078</t>
  </si>
  <si>
    <t>BEA_AG_01_079</t>
  </si>
  <si>
    <t>BEA_AG_01_080</t>
  </si>
  <si>
    <t>BEA_AG_01_081</t>
  </si>
  <si>
    <t>BEA_AG_01_082</t>
  </si>
  <si>
    <t>BEA_AG_01_083</t>
  </si>
  <si>
    <t>BEA_AG_01_084</t>
  </si>
  <si>
    <t>BEA_AG_01_085</t>
  </si>
  <si>
    <t>COL_AG_01_001</t>
  </si>
  <si>
    <t>COL_AG_01_002</t>
  </si>
  <si>
    <t>COL_AG_01_003</t>
  </si>
  <si>
    <t>COL_AG_01_004</t>
  </si>
  <si>
    <t>COL_AG_01_005</t>
  </si>
  <si>
    <t>COL_AG_01_006</t>
  </si>
  <si>
    <t>COL_AG_01_007</t>
  </si>
  <si>
    <t>COL_AG_01_008</t>
  </si>
  <si>
    <t>COL_AG_01_009</t>
  </si>
  <si>
    <t>COL_AG_01_010</t>
  </si>
  <si>
    <t>COL_AG_01_011</t>
  </si>
  <si>
    <t>COL_AG_01_012</t>
  </si>
  <si>
    <t>COL_AG_01_013</t>
  </si>
  <si>
    <t>COL_AG_01_014</t>
  </si>
  <si>
    <t>COL_AG_01_015</t>
  </si>
  <si>
    <t>COL_AG_01_016</t>
  </si>
  <si>
    <t>COL_AG_01_017</t>
  </si>
  <si>
    <t>COL_AG_01_018</t>
  </si>
  <si>
    <t>COL_AG_01_019</t>
  </si>
  <si>
    <t>COL_AG_01_020</t>
  </si>
  <si>
    <t>COL_AG_01_021</t>
  </si>
  <si>
    <t>PER_AG_01_001</t>
  </si>
  <si>
    <t>PER_AG_01_002</t>
  </si>
  <si>
    <t>PER_AG_01_003</t>
  </si>
  <si>
    <t>PER_AG_01_004</t>
  </si>
  <si>
    <t>PER_AG_01_005</t>
  </si>
  <si>
    <t>PER_AG_01_006</t>
  </si>
  <si>
    <t>PER_AG_01_007</t>
  </si>
  <si>
    <t>PER_AG_01_008</t>
  </si>
  <si>
    <t>PER_AG_01_009</t>
  </si>
  <si>
    <t>PER_AG_01_010</t>
  </si>
  <si>
    <t>PER_AG_01_011</t>
  </si>
  <si>
    <t>PER_AG_01_012</t>
  </si>
  <si>
    <t>PER__00_001</t>
  </si>
  <si>
    <t>__00_001</t>
  </si>
  <si>
    <t>__00_002</t>
  </si>
  <si>
    <t>__00_003</t>
  </si>
  <si>
    <t>__00_004</t>
  </si>
  <si>
    <t>__00_005</t>
  </si>
  <si>
    <t>__00_006</t>
  </si>
  <si>
    <t>__00_007</t>
  </si>
  <si>
    <t>__00_008</t>
  </si>
  <si>
    <t>__00_009</t>
  </si>
  <si>
    <t>__00_010</t>
  </si>
  <si>
    <t>__00_011</t>
  </si>
  <si>
    <t>__00_012</t>
  </si>
  <si>
    <t>__00_013</t>
  </si>
  <si>
    <t>__00_014</t>
  </si>
  <si>
    <t>__00_015</t>
  </si>
  <si>
    <t>__00_016</t>
  </si>
  <si>
    <t>__00_017</t>
  </si>
  <si>
    <t>__00_018</t>
  </si>
  <si>
    <t>__00_031</t>
  </si>
  <si>
    <t>__00_032</t>
  </si>
  <si>
    <t>__00_033</t>
  </si>
  <si>
    <t>__00_034</t>
  </si>
  <si>
    <t>__00_035</t>
  </si>
  <si>
    <t>__00_036</t>
  </si>
  <si>
    <t>__00_037</t>
  </si>
  <si>
    <t>__00_038</t>
  </si>
  <si>
    <t>__00_039</t>
  </si>
  <si>
    <t>__00_040</t>
  </si>
  <si>
    <t>__00_041</t>
  </si>
  <si>
    <t>__00_042</t>
  </si>
  <si>
    <t>__00_043</t>
  </si>
  <si>
    <t>__00_044</t>
  </si>
  <si>
    <t>__00_045</t>
  </si>
  <si>
    <t>__00_046</t>
  </si>
  <si>
    <t>__00_047</t>
  </si>
  <si>
    <t>__00_048</t>
  </si>
  <si>
    <t>__00_049</t>
  </si>
  <si>
    <t>__00_050</t>
  </si>
  <si>
    <t>__00_051</t>
  </si>
  <si>
    <t>__00_052</t>
  </si>
  <si>
    <t>__00_053</t>
  </si>
  <si>
    <t>__00_054</t>
  </si>
  <si>
    <t>__00_055</t>
  </si>
  <si>
    <t>__00_056</t>
  </si>
  <si>
    <t>__00_057</t>
  </si>
  <si>
    <t>__00_058</t>
  </si>
  <si>
    <t>__00_059</t>
  </si>
  <si>
    <t>__00_060</t>
  </si>
  <si>
    <t>__00_061</t>
  </si>
  <si>
    <t>__00_062</t>
  </si>
  <si>
    <t>__00_063</t>
  </si>
  <si>
    <t>__00_064</t>
  </si>
  <si>
    <t>__00_065</t>
  </si>
  <si>
    <t>__00_066</t>
  </si>
  <si>
    <t>__00_067</t>
  </si>
  <si>
    <t>__00_068</t>
  </si>
  <si>
    <t>__00_069</t>
  </si>
  <si>
    <t>__00_070</t>
  </si>
  <si>
    <t>__00_071</t>
  </si>
  <si>
    <t>__00_072</t>
  </si>
  <si>
    <t>__00_073</t>
  </si>
  <si>
    <t>__00_074</t>
  </si>
  <si>
    <t>__00_075</t>
  </si>
  <si>
    <t>__00_076</t>
  </si>
  <si>
    <t>__00_077</t>
  </si>
  <si>
    <t>__00_078</t>
  </si>
  <si>
    <t>__00_079</t>
  </si>
  <si>
    <t>__00_080</t>
  </si>
  <si>
    <t>__00_081</t>
  </si>
  <si>
    <t>__00_082</t>
  </si>
  <si>
    <t>__00_083</t>
  </si>
  <si>
    <t>__00_084</t>
  </si>
  <si>
    <t>__00_085</t>
  </si>
  <si>
    <t>__00_086</t>
  </si>
  <si>
    <t>__00_087</t>
  </si>
  <si>
    <t>__00_088</t>
  </si>
  <si>
    <t>__00_089</t>
  </si>
  <si>
    <t>__00_090</t>
  </si>
  <si>
    <t>__00_091</t>
  </si>
  <si>
    <t>__00_092</t>
  </si>
  <si>
    <t>__00_093</t>
  </si>
  <si>
    <t>__00_094</t>
  </si>
  <si>
    <t>__00_095</t>
  </si>
  <si>
    <t>__00_096</t>
  </si>
  <si>
    <t>__00_097</t>
  </si>
  <si>
    <t>__00_098</t>
  </si>
  <si>
    <t>__00_099</t>
  </si>
  <si>
    <t>__00_100</t>
  </si>
  <si>
    <t>__00_101</t>
  </si>
  <si>
    <t>__00_102</t>
  </si>
  <si>
    <t>__00_103</t>
  </si>
  <si>
    <t>__00_104</t>
  </si>
  <si>
    <t>__00_105</t>
  </si>
  <si>
    <t>__00_106</t>
  </si>
  <si>
    <t>__00_107</t>
  </si>
  <si>
    <t>__00_108</t>
  </si>
  <si>
    <t>__00_109</t>
  </si>
  <si>
    <t>__00_110</t>
  </si>
  <si>
    <t>__00_111</t>
  </si>
  <si>
    <t>__00_112</t>
  </si>
  <si>
    <t>__00_113</t>
  </si>
  <si>
    <t>__00_114</t>
  </si>
  <si>
    <t>__00_115</t>
  </si>
  <si>
    <t>__00_116</t>
  </si>
  <si>
    <t>__00_117</t>
  </si>
  <si>
    <t>__00_118</t>
  </si>
  <si>
    <t>__00_119</t>
  </si>
  <si>
    <t>__00_120</t>
  </si>
  <si>
    <t>__00_121</t>
  </si>
  <si>
    <t>__00_122</t>
  </si>
  <si>
    <t>__00_123</t>
  </si>
  <si>
    <t>__00_124</t>
  </si>
  <si>
    <t>__00_125</t>
  </si>
  <si>
    <t>__00_126</t>
  </si>
  <si>
    <t>__00_127</t>
  </si>
  <si>
    <t>__00_128</t>
  </si>
  <si>
    <t>__00_129</t>
  </si>
  <si>
    <t>__00_130</t>
  </si>
  <si>
    <t>__00_131</t>
  </si>
  <si>
    <t>__00_132</t>
  </si>
  <si>
    <t>__00_133</t>
  </si>
  <si>
    <t>__00_134</t>
  </si>
  <si>
    <t>__00_135</t>
  </si>
  <si>
    <t>__00_136</t>
  </si>
  <si>
    <t>__00_137</t>
  </si>
  <si>
    <t>__00_138</t>
  </si>
  <si>
    <t>__00_139</t>
  </si>
  <si>
    <t>__00_140</t>
  </si>
  <si>
    <t>__00_141</t>
  </si>
  <si>
    <t>__00_142</t>
  </si>
  <si>
    <t>__00_143</t>
  </si>
  <si>
    <t>__00_144</t>
  </si>
  <si>
    <t>__00_145</t>
  </si>
  <si>
    <t>TARIH</t>
  </si>
  <si>
    <t>KB5154</t>
  </si>
  <si>
    <t>KB5155</t>
  </si>
  <si>
    <t>KB519</t>
  </si>
  <si>
    <t>KB520</t>
  </si>
  <si>
    <t>KB5156</t>
  </si>
  <si>
    <t>KB510</t>
  </si>
  <si>
    <t>KB509</t>
  </si>
  <si>
    <t>KB5161</t>
  </si>
  <si>
    <t>KB5162</t>
  </si>
  <si>
    <t>KB5171</t>
  </si>
  <si>
    <t>KB511</t>
  </si>
  <si>
    <t>KB521</t>
  </si>
  <si>
    <t>KB5170</t>
  </si>
  <si>
    <t>KB5168</t>
  </si>
  <si>
    <t>KB5167</t>
  </si>
  <si>
    <t>KB528</t>
  </si>
  <si>
    <t>KB527</t>
  </si>
  <si>
    <t>KB5160</t>
  </si>
  <si>
    <t>KB551</t>
  </si>
  <si>
    <t>KB5159</t>
  </si>
  <si>
    <t>KB552</t>
  </si>
  <si>
    <t>KB553</t>
  </si>
  <si>
    <t>KB5166</t>
  </si>
  <si>
    <t>KB5165</t>
  </si>
  <si>
    <t>KB5169</t>
  </si>
  <si>
    <t>KB5164</t>
  </si>
  <si>
    <t>KB5163</t>
  </si>
  <si>
    <t>KB582</t>
  </si>
  <si>
    <t>KB5157</t>
  </si>
  <si>
    <t>KB581</t>
  </si>
  <si>
    <t>KB5158</t>
  </si>
  <si>
    <t>KB568</t>
  </si>
  <si>
    <t>KB567</t>
  </si>
  <si>
    <t>KB5152</t>
  </si>
  <si>
    <t>KB5151</t>
  </si>
  <si>
    <t>KB580</t>
  </si>
  <si>
    <t>KB550</t>
  </si>
  <si>
    <t>KB5153</t>
  </si>
  <si>
    <t>KB566</t>
  </si>
  <si>
    <t>KB5146</t>
  </si>
  <si>
    <t>KB5150</t>
  </si>
  <si>
    <t>KB508</t>
  </si>
  <si>
    <t>KB5141</t>
  </si>
  <si>
    <t>KB518</t>
  </si>
  <si>
    <t>KB5149</t>
  </si>
  <si>
    <t>KB525</t>
  </si>
  <si>
    <t>KB5139</t>
  </si>
  <si>
    <t>KB537</t>
  </si>
  <si>
    <t>KB526</t>
  </si>
  <si>
    <t>KB5148</t>
  </si>
  <si>
    <t>KB538</t>
  </si>
  <si>
    <t>KB5144</t>
  </si>
  <si>
    <t>KB5147</t>
  </si>
  <si>
    <t>KB549</t>
  </si>
  <si>
    <t>KB5138</t>
  </si>
  <si>
    <t>KB555</t>
  </si>
  <si>
    <t>KB554</t>
  </si>
  <si>
    <t>KB548</t>
  </si>
  <si>
    <t>KB5143</t>
  </si>
  <si>
    <t>KB565</t>
  </si>
  <si>
    <t>KB5145</t>
  </si>
  <si>
    <t>KB579</t>
  </si>
  <si>
    <t>KB578</t>
  </si>
  <si>
    <t>KB5142</t>
  </si>
  <si>
    <t>KB564</t>
  </si>
  <si>
    <t>KB5137</t>
  </si>
  <si>
    <t>KB577</t>
  </si>
  <si>
    <t>KB5135</t>
  </si>
  <si>
    <t>KB5128</t>
  </si>
  <si>
    <t>KB583</t>
  </si>
  <si>
    <t>KB5127</t>
  </si>
  <si>
    <t>KB576</t>
  </si>
  <si>
    <t>KB569</t>
  </si>
  <si>
    <t>KB5113</t>
  </si>
  <si>
    <t>KB5111</t>
  </si>
  <si>
    <t>KB536</t>
  </si>
  <si>
    <t>KB534</t>
  </si>
  <si>
    <t>KB5119</t>
  </si>
  <si>
    <t>KB533</t>
  </si>
  <si>
    <t>KB5124</t>
  </si>
  <si>
    <t>KB541</t>
  </si>
  <si>
    <t>KB547</t>
  </si>
  <si>
    <t>KB5132</t>
  </si>
  <si>
    <t>KB5126</t>
  </si>
  <si>
    <t>KB546</t>
  </si>
  <si>
    <t>KB5129</t>
  </si>
  <si>
    <t>KB535</t>
  </si>
  <si>
    <t>KB5130</t>
  </si>
  <si>
    <t>KB5133</t>
  </si>
  <si>
    <t>KB524</t>
  </si>
  <si>
    <t>KB5134</t>
  </si>
  <si>
    <t>KB5140</t>
  </si>
  <si>
    <t>KB523</t>
  </si>
  <si>
    <t>KB5136</t>
  </si>
  <si>
    <t>KB5131</t>
  </si>
  <si>
    <t>KB507</t>
  </si>
  <si>
    <t>KB506</t>
  </si>
  <si>
    <t>KB5125</t>
  </si>
  <si>
    <t>KB516</t>
  </si>
  <si>
    <t>KB5120</t>
  </si>
  <si>
    <t>KB505</t>
  </si>
  <si>
    <t>KB5115</t>
  </si>
  <si>
    <t>KB515</t>
  </si>
  <si>
    <t>KB504</t>
  </si>
  <si>
    <t>KB5107</t>
  </si>
  <si>
    <t>KB503</t>
  </si>
  <si>
    <t>KB5101</t>
  </si>
  <si>
    <t>KB539</t>
  </si>
  <si>
    <t>KB597</t>
  </si>
  <si>
    <t>KB592</t>
  </si>
  <si>
    <t>KB529</t>
  </si>
  <si>
    <t>KB530</t>
  </si>
  <si>
    <t>KB591</t>
  </si>
  <si>
    <t>KB513</t>
  </si>
  <si>
    <t>KB598</t>
  </si>
  <si>
    <t>KB502</t>
  </si>
  <si>
    <t>KB590</t>
  </si>
  <si>
    <t>KB512</t>
  </si>
  <si>
    <t>KB570B</t>
  </si>
  <si>
    <t>KB570A</t>
  </si>
  <si>
    <t>KB570</t>
  </si>
  <si>
    <t>KB5117</t>
  </si>
  <si>
    <t>KB575</t>
  </si>
  <si>
    <t>KB5112</t>
  </si>
  <si>
    <t>KB545</t>
  </si>
  <si>
    <t>KB5118</t>
  </si>
  <si>
    <t>KB5121</t>
  </si>
  <si>
    <t>KB543</t>
  </si>
  <si>
    <t>KB5122</t>
  </si>
  <si>
    <t>KB542</t>
  </si>
  <si>
    <t>KB5116</t>
  </si>
  <si>
    <t>KB532</t>
  </si>
  <si>
    <t>KB5110</t>
  </si>
  <si>
    <t>KB514</t>
  </si>
  <si>
    <t>KB5100</t>
  </si>
  <si>
    <t>KB599</t>
  </si>
  <si>
    <t>KB522</t>
  </si>
  <si>
    <t>KB5106</t>
  </si>
  <si>
    <t>KB5105</t>
  </si>
  <si>
    <t>KB531</t>
  </si>
  <si>
    <t>KB5109</t>
  </si>
  <si>
    <t>KB5114</t>
  </si>
  <si>
    <t>KB544</t>
  </si>
  <si>
    <t>KB5108</t>
  </si>
  <si>
    <t>KB540</t>
  </si>
  <si>
    <t>KB5104</t>
  </si>
  <si>
    <t>KB559</t>
  </si>
  <si>
    <t>KB5102</t>
  </si>
  <si>
    <t>KB558</t>
  </si>
  <si>
    <t>KB596</t>
  </si>
  <si>
    <t>KB562</t>
  </si>
  <si>
    <t>KB563</t>
  </si>
  <si>
    <t>KB5103</t>
  </si>
  <si>
    <t>KB574</t>
  </si>
  <si>
    <t>KB573</t>
  </si>
  <si>
    <t>KB595</t>
  </si>
  <si>
    <t>KB561</t>
  </si>
  <si>
    <t>KB557</t>
  </si>
  <si>
    <t>KB593</t>
  </si>
  <si>
    <t>KB556</t>
  </si>
  <si>
    <t>KB560</t>
  </si>
  <si>
    <t>KB594</t>
  </si>
  <si>
    <t>KB572</t>
  </si>
  <si>
    <t>KB571</t>
  </si>
  <si>
    <t>KB585</t>
  </si>
  <si>
    <t>KB586</t>
  </si>
  <si>
    <t>KB587</t>
  </si>
  <si>
    <t>KB588</t>
  </si>
  <si>
    <t>KB589</t>
  </si>
  <si>
    <t>KB501</t>
  </si>
  <si>
    <t>KB4171</t>
  </si>
  <si>
    <t>KB4170</t>
  </si>
  <si>
    <t>KB4174</t>
  </si>
  <si>
    <t>KB4169</t>
  </si>
  <si>
    <t>KB4168</t>
  </si>
  <si>
    <t>KB476</t>
  </si>
  <si>
    <t>KB4162</t>
  </si>
  <si>
    <t>KB4163</t>
  </si>
  <si>
    <t>KB467</t>
  </si>
  <si>
    <t>KB468</t>
  </si>
  <si>
    <t>KB4164</t>
  </si>
  <si>
    <t>KB452</t>
  </si>
  <si>
    <t>KB451</t>
  </si>
  <si>
    <t>KB4165</t>
  </si>
  <si>
    <t>KB453</t>
  </si>
  <si>
    <t>KB4172</t>
  </si>
  <si>
    <t>KB5175</t>
  </si>
  <si>
    <t>KB421</t>
  </si>
  <si>
    <t>KB4173</t>
  </si>
  <si>
    <t>KB411</t>
  </si>
  <si>
    <t>KB428</t>
  </si>
  <si>
    <t>KB427</t>
  </si>
  <si>
    <t>KB4166</t>
  </si>
  <si>
    <t>KB420</t>
  </si>
  <si>
    <t>KB5176</t>
  </si>
  <si>
    <t>KB4167</t>
  </si>
  <si>
    <t>KB410</t>
  </si>
  <si>
    <t>KB4159</t>
  </si>
  <si>
    <t>KB4156</t>
  </si>
  <si>
    <t>KB474</t>
  </si>
  <si>
    <t>KB475</t>
  </si>
  <si>
    <t>KB4157</t>
  </si>
  <si>
    <t>KB466</t>
  </si>
  <si>
    <t>KB4158</t>
  </si>
  <si>
    <t>KB450</t>
  </si>
  <si>
    <t>KB4151</t>
  </si>
  <si>
    <t>KB449</t>
  </si>
  <si>
    <t>KB4149</t>
  </si>
  <si>
    <t>KB4152</t>
  </si>
  <si>
    <t>KB438</t>
  </si>
  <si>
    <t>KB4153</t>
  </si>
  <si>
    <t>KB4160</t>
  </si>
  <si>
    <t>KB426</t>
  </si>
  <si>
    <t>KB4154</t>
  </si>
  <si>
    <t>KB4161</t>
  </si>
  <si>
    <t>KB409</t>
  </si>
  <si>
    <t>KB419</t>
  </si>
  <si>
    <t>KB418</t>
  </si>
  <si>
    <t>KB4155</t>
  </si>
  <si>
    <t>KB408</t>
  </si>
  <si>
    <t>KB425</t>
  </si>
  <si>
    <t>KB437</t>
  </si>
  <si>
    <t>KB4144</t>
  </si>
  <si>
    <t>KB4150</t>
  </si>
  <si>
    <t>KB465</t>
  </si>
  <si>
    <t>KB473</t>
  </si>
  <si>
    <t>KB4147</t>
  </si>
  <si>
    <t>KB472</t>
  </si>
  <si>
    <t>KB4141</t>
  </si>
  <si>
    <t>KB471</t>
  </si>
  <si>
    <t>KB4139</t>
  </si>
  <si>
    <t>KB4132</t>
  </si>
  <si>
    <t>KB4142</t>
  </si>
  <si>
    <t>KB4148</t>
  </si>
  <si>
    <t>KB464</t>
  </si>
  <si>
    <t>KB448</t>
  </si>
  <si>
    <t>KB4143</t>
  </si>
  <si>
    <t>KB455</t>
  </si>
  <si>
    <t>KB454</t>
  </si>
  <si>
    <t>KB436</t>
  </si>
  <si>
    <t>KB4137</t>
  </si>
  <si>
    <t>KB4138</t>
  </si>
  <si>
    <t>KB424</t>
  </si>
  <si>
    <t>KB4145</t>
  </si>
  <si>
    <t>KB423</t>
  </si>
  <si>
    <t>KB4140</t>
  </si>
  <si>
    <t>KB417</t>
  </si>
  <si>
    <t>KB4146</t>
  </si>
  <si>
    <t>KB407</t>
  </si>
  <si>
    <t>KB4135</t>
  </si>
  <si>
    <t>KB406</t>
  </si>
  <si>
    <t>KB4130</t>
  </si>
  <si>
    <t>KB416</t>
  </si>
  <si>
    <t>KB4123</t>
  </si>
  <si>
    <t>KB4122</t>
  </si>
  <si>
    <t>KB469</t>
  </si>
  <si>
    <t>KB4116</t>
  </si>
  <si>
    <t>KB4115</t>
  </si>
  <si>
    <t>KB481</t>
  </si>
  <si>
    <t>KB4129</t>
  </si>
  <si>
    <t>KB484</t>
  </si>
  <si>
    <t>KB483</t>
  </si>
  <si>
    <t>KB4120</t>
  </si>
  <si>
    <t>KB482</t>
  </si>
  <si>
    <t>KB4121</t>
  </si>
  <si>
    <t>KB470B</t>
  </si>
  <si>
    <t>KB470A</t>
  </si>
  <si>
    <t>KB470</t>
  </si>
  <si>
    <t>KB447</t>
  </si>
  <si>
    <t>KB4136</t>
  </si>
  <si>
    <t>KB4131</t>
  </si>
  <si>
    <t>KB446</t>
  </si>
  <si>
    <t>KB4133</t>
  </si>
  <si>
    <t>KB4134</t>
  </si>
  <si>
    <t>KB434</t>
  </si>
  <si>
    <t>KB441</t>
  </si>
  <si>
    <t>KB433</t>
  </si>
  <si>
    <t>KB4128</t>
  </si>
  <si>
    <t>KB443</t>
  </si>
  <si>
    <t>KB4126</t>
  </si>
  <si>
    <t>KB4125</t>
  </si>
  <si>
    <t>KB442</t>
  </si>
  <si>
    <t>KB445</t>
  </si>
  <si>
    <t>KB4119</t>
  </si>
  <si>
    <t>KB432</t>
  </si>
  <si>
    <t>KB4117</t>
  </si>
  <si>
    <t>KB444</t>
  </si>
  <si>
    <t>KB4111</t>
  </si>
  <si>
    <t>KB4112</t>
  </si>
  <si>
    <t>KB4124</t>
  </si>
  <si>
    <t>KB405</t>
  </si>
  <si>
    <t>KB415</t>
  </si>
  <si>
    <t>KB4118</t>
  </si>
  <si>
    <t>KB404</t>
  </si>
  <si>
    <t>KB4110</t>
  </si>
  <si>
    <t>KB403</t>
  </si>
  <si>
    <t>KB463</t>
  </si>
  <si>
    <t>KB459</t>
  </si>
  <si>
    <t>KB4114</t>
  </si>
  <si>
    <t>KB480</t>
  </si>
  <si>
    <t>KB4106</t>
  </si>
  <si>
    <t>KB4105</t>
  </si>
  <si>
    <t>KB479</t>
  </si>
  <si>
    <t>KB495</t>
  </si>
  <si>
    <t>KB478</t>
  </si>
  <si>
    <t>KB497</t>
  </si>
  <si>
    <t>KB461</t>
  </si>
  <si>
    <t>KB4104</t>
  </si>
  <si>
    <t>KB462</t>
  </si>
  <si>
    <t>KB498</t>
  </si>
  <si>
    <t>KB458</t>
  </si>
  <si>
    <t>KB4103</t>
  </si>
  <si>
    <t>KB4107</t>
  </si>
  <si>
    <t>KB440</t>
  </si>
  <si>
    <t>KB4113</t>
  </si>
  <si>
    <t>KB4108</t>
  </si>
  <si>
    <t>KB431</t>
  </si>
  <si>
    <t>KB4102</t>
  </si>
  <si>
    <t>KB439</t>
  </si>
  <si>
    <t>KB499</t>
  </si>
  <si>
    <t>KB429</t>
  </si>
  <si>
    <t>KB493</t>
  </si>
  <si>
    <t>KB457</t>
  </si>
  <si>
    <t>KB494</t>
  </si>
  <si>
    <t>KB460</t>
  </si>
  <si>
    <t>KB496</t>
  </si>
  <si>
    <t>KB477</t>
  </si>
  <si>
    <t>KB486</t>
  </si>
  <si>
    <t>KB487</t>
  </si>
  <si>
    <t>KB456</t>
  </si>
  <si>
    <t>KB488</t>
  </si>
  <si>
    <t>KB489</t>
  </si>
  <si>
    <t>KB401</t>
  </si>
  <si>
    <t>KB402</t>
  </si>
  <si>
    <t>KB491</t>
  </si>
  <si>
    <t>KB492</t>
  </si>
  <si>
    <t>KB430</t>
  </si>
  <si>
    <t>KB4101</t>
  </si>
  <si>
    <t>KB422</t>
  </si>
  <si>
    <t>KB4109</t>
  </si>
  <si>
    <t>KB414</t>
  </si>
  <si>
    <t>KB4100</t>
  </si>
  <si>
    <t>KB413</t>
  </si>
  <si>
    <t>KB412</t>
  </si>
  <si>
    <t>KB490</t>
  </si>
  <si>
    <t>KB3237</t>
  </si>
  <si>
    <t>KB3234</t>
  </si>
  <si>
    <t>KB3235</t>
  </si>
  <si>
    <t>KB371</t>
  </si>
  <si>
    <t>KB386</t>
  </si>
  <si>
    <t>KB3226</t>
  </si>
  <si>
    <t>KB361</t>
  </si>
  <si>
    <t>KB3236</t>
  </si>
  <si>
    <t>KB3228</t>
  </si>
  <si>
    <t>KB346</t>
  </si>
  <si>
    <t>KB3222</t>
  </si>
  <si>
    <t>KB345</t>
  </si>
  <si>
    <t>KB3216</t>
  </si>
  <si>
    <t>KB3227</t>
  </si>
  <si>
    <t>KB370</t>
  </si>
  <si>
    <t>KB3221</t>
  </si>
  <si>
    <t>KB360</t>
  </si>
  <si>
    <t>KB3215</t>
  </si>
  <si>
    <t>KB3209</t>
  </si>
  <si>
    <t>KB359</t>
  </si>
  <si>
    <t>KB3210</t>
  </si>
  <si>
    <t>KB344</t>
  </si>
  <si>
    <t>KB331</t>
  </si>
  <si>
    <t>KB380</t>
  </si>
  <si>
    <t>KB3220</t>
  </si>
  <si>
    <t>KB385</t>
  </si>
  <si>
    <t>KB3214</t>
  </si>
  <si>
    <t>KB392</t>
  </si>
  <si>
    <t>KB3213</t>
  </si>
  <si>
    <t>KB3233</t>
  </si>
  <si>
    <t>KB3225</t>
  </si>
  <si>
    <t>KB3219</t>
  </si>
  <si>
    <t>KB3109</t>
  </si>
  <si>
    <t>KB3203</t>
  </si>
  <si>
    <t>KB369</t>
  </si>
  <si>
    <t>KB379</t>
  </si>
  <si>
    <t>KB384</t>
  </si>
  <si>
    <t>KB3208</t>
  </si>
  <si>
    <t>KB391</t>
  </si>
  <si>
    <t>KB3207</t>
  </si>
  <si>
    <t>KB3111</t>
  </si>
  <si>
    <t>KB3201</t>
  </si>
  <si>
    <t>KB3110</t>
  </si>
  <si>
    <t>KB3195</t>
  </si>
  <si>
    <t>KB390</t>
  </si>
  <si>
    <t>KB3202</t>
  </si>
  <si>
    <t>KB383</t>
  </si>
  <si>
    <t>KB3196</t>
  </si>
  <si>
    <t>KB378</t>
  </si>
  <si>
    <t>KB3197</t>
  </si>
  <si>
    <t>KB358</t>
  </si>
  <si>
    <t>KB3204</t>
  </si>
  <si>
    <t>KB3198</t>
  </si>
  <si>
    <t>KB343</t>
  </si>
  <si>
    <t>KB3230</t>
  </si>
  <si>
    <t>KB3231</t>
  </si>
  <si>
    <t>KB325</t>
  </si>
  <si>
    <t>KB3229</t>
  </si>
  <si>
    <t>KB3223</t>
  </si>
  <si>
    <t>KB332</t>
  </si>
  <si>
    <t>KB324</t>
  </si>
  <si>
    <t>KB3217</t>
  </si>
  <si>
    <t>KB3211</t>
  </si>
  <si>
    <t>KB323</t>
  </si>
  <si>
    <t>KB3205</t>
  </si>
  <si>
    <t>KB330</t>
  </si>
  <si>
    <t>KB3199</t>
  </si>
  <si>
    <t>KB322</t>
  </si>
  <si>
    <t>KB3193</t>
  </si>
  <si>
    <t>KB3192</t>
  </si>
  <si>
    <t>KB329</t>
  </si>
  <si>
    <t>KB357</t>
  </si>
  <si>
    <t>KB3185</t>
  </si>
  <si>
    <t>KB368</t>
  </si>
  <si>
    <t>KB3190</t>
  </si>
  <si>
    <t>KB3191</t>
  </si>
  <si>
    <t>KB342</t>
  </si>
  <si>
    <t>KB341</t>
  </si>
  <si>
    <t>KB3186</t>
  </si>
  <si>
    <t>KB3178</t>
  </si>
  <si>
    <t>KB356</t>
  </si>
  <si>
    <t>KB376</t>
  </si>
  <si>
    <t>KB377</t>
  </si>
  <si>
    <t>KB3189</t>
  </si>
  <si>
    <t>KB389</t>
  </si>
  <si>
    <t>KB3184</t>
  </si>
  <si>
    <t>KB388</t>
  </si>
  <si>
    <t>KB3177</t>
  </si>
  <si>
    <t>KB3187</t>
  </si>
  <si>
    <t>KB3188</t>
  </si>
  <si>
    <t>KB3108</t>
  </si>
  <si>
    <t>KB3183</t>
  </si>
  <si>
    <t>KB3176</t>
  </si>
  <si>
    <t>KB3182</t>
  </si>
  <si>
    <t>KB3107</t>
  </si>
  <si>
    <t>KB3106</t>
  </si>
  <si>
    <t>KB3174</t>
  </si>
  <si>
    <t>KB387</t>
  </si>
  <si>
    <t>KB363</t>
  </si>
  <si>
    <t>KB362</t>
  </si>
  <si>
    <t>KB3180</t>
  </si>
  <si>
    <t>KB3179</t>
  </si>
  <si>
    <t>KB340</t>
  </si>
  <si>
    <t>KB328</t>
  </si>
  <si>
    <t>KB3175</t>
  </si>
  <si>
    <t>KB327</t>
  </si>
  <si>
    <t>KB3172</t>
  </si>
  <si>
    <t>KB3171</t>
  </si>
  <si>
    <t>KB3168</t>
  </si>
  <si>
    <t>KB338</t>
  </si>
  <si>
    <t>KB3164</t>
  </si>
  <si>
    <t>KB3170</t>
  </si>
  <si>
    <t>KB354</t>
  </si>
  <si>
    <t>KB3167</t>
  </si>
  <si>
    <t>KB355</t>
  </si>
  <si>
    <t>KB349</t>
  </si>
  <si>
    <t>KB351</t>
  </si>
  <si>
    <t>KB3161</t>
  </si>
  <si>
    <t>KB337</t>
  </si>
  <si>
    <t>KB382A</t>
  </si>
  <si>
    <t>KB382</t>
  </si>
  <si>
    <t>KB3155</t>
  </si>
  <si>
    <t>KB3158</t>
  </si>
  <si>
    <t>KB3159</t>
  </si>
  <si>
    <t>KB3156</t>
  </si>
  <si>
    <t>KB3166</t>
  </si>
  <si>
    <t>KB3173</t>
  </si>
  <si>
    <t>KB3162</t>
  </si>
  <si>
    <t>KB3112</t>
  </si>
  <si>
    <t>KB3165</t>
  </si>
  <si>
    <t>KB3104</t>
  </si>
  <si>
    <t>KB3153</t>
  </si>
  <si>
    <t>KB398</t>
  </si>
  <si>
    <t>KB3154</t>
  </si>
  <si>
    <t>KB381</t>
  </si>
  <si>
    <t>KB350</t>
  </si>
  <si>
    <t>KB3152</t>
  </si>
  <si>
    <t>KB336</t>
  </si>
  <si>
    <t>KB353</t>
  </si>
  <si>
    <t>KB3149</t>
  </si>
  <si>
    <t>KB352</t>
  </si>
  <si>
    <t>KB3143</t>
  </si>
  <si>
    <t>KB3144</t>
  </si>
  <si>
    <t>KB3138</t>
  </si>
  <si>
    <t>KB367</t>
  </si>
  <si>
    <t>KB375</t>
  </si>
  <si>
    <t>KB3148</t>
  </si>
  <si>
    <t>KB3146</t>
  </si>
  <si>
    <t>KB3151</t>
  </si>
  <si>
    <t>KB397</t>
  </si>
  <si>
    <t>KB3147</t>
  </si>
  <si>
    <t>KB3103</t>
  </si>
  <si>
    <t>KB3141</t>
  </si>
  <si>
    <t>KB3102</t>
  </si>
  <si>
    <t>KB3136</t>
  </si>
  <si>
    <t>KB396</t>
  </si>
  <si>
    <t>KB3137</t>
  </si>
  <si>
    <t>KB3135</t>
  </si>
  <si>
    <t>KB3133</t>
  </si>
  <si>
    <t>KB348</t>
  </si>
  <si>
    <t>KB3139</t>
  </si>
  <si>
    <t>KB335</t>
  </si>
  <si>
    <t>KB3132</t>
  </si>
  <si>
    <t>KB3134</t>
  </si>
  <si>
    <t>KB3101</t>
  </si>
  <si>
    <t>KB395</t>
  </si>
  <si>
    <t>KB374</t>
  </si>
  <si>
    <t>KB366</t>
  </si>
  <si>
    <t>KB3126</t>
  </si>
  <si>
    <t>KB3127</t>
  </si>
  <si>
    <t>KB3128</t>
  </si>
  <si>
    <t>KB3129</t>
  </si>
  <si>
    <t>KB347</t>
  </si>
  <si>
    <t>KB334</t>
  </si>
  <si>
    <t>KB365</t>
  </si>
  <si>
    <t>KB373</t>
  </si>
  <si>
    <t>KB3125</t>
  </si>
  <si>
    <t>KB394</t>
  </si>
  <si>
    <t>KB3100</t>
  </si>
  <si>
    <t>KB3123</t>
  </si>
  <si>
    <t>KB3124</t>
  </si>
  <si>
    <t>KB3122</t>
  </si>
  <si>
    <t>KB3121</t>
  </si>
  <si>
    <t>KB399</t>
  </si>
  <si>
    <t>KB3118</t>
  </si>
  <si>
    <t>KB393</t>
  </si>
  <si>
    <t>KB372</t>
  </si>
  <si>
    <t>KB364</t>
  </si>
  <si>
    <t>KB333</t>
  </si>
  <si>
    <t>KB3113</t>
  </si>
  <si>
    <t>KB3114</t>
  </si>
  <si>
    <t>KB3115</t>
  </si>
  <si>
    <t>KB3145</t>
  </si>
  <si>
    <t>KB3140</t>
  </si>
  <si>
    <t>KB326</t>
  </si>
  <si>
    <t>KB3131</t>
  </si>
  <si>
    <t>KB3120</t>
  </si>
  <si>
    <t>KB3116</t>
  </si>
  <si>
    <t>KB321</t>
  </si>
  <si>
    <t>KB320</t>
  </si>
  <si>
    <t>KB319</t>
  </si>
  <si>
    <t>KB318</t>
  </si>
  <si>
    <t>KB317</t>
  </si>
  <si>
    <t>KB316</t>
  </si>
  <si>
    <t>KB315</t>
  </si>
  <si>
    <t>KB314</t>
  </si>
  <si>
    <t>KB313</t>
  </si>
  <si>
    <t>KB312</t>
  </si>
  <si>
    <t>KB3232</t>
  </si>
  <si>
    <t>KB3224</t>
  </si>
  <si>
    <t>KB3218</t>
  </si>
  <si>
    <t>KB3212</t>
  </si>
  <si>
    <t>KB3206</t>
  </si>
  <si>
    <t>KB3200</t>
  </si>
  <si>
    <t>KB3194</t>
  </si>
  <si>
    <t>KB3181</t>
  </si>
  <si>
    <t>KB3169</t>
  </si>
  <si>
    <t>KB3163</t>
  </si>
  <si>
    <t>KB3157</t>
  </si>
  <si>
    <t>KB3150</t>
  </si>
  <si>
    <t>KB3142</t>
  </si>
  <si>
    <t>KB3130</t>
  </si>
  <si>
    <t>KB3119</t>
  </si>
  <si>
    <t>KB3117</t>
  </si>
  <si>
    <t>KB311</t>
  </si>
  <si>
    <t>KB310</t>
  </si>
  <si>
    <t>KB309</t>
  </si>
  <si>
    <t>KB308</t>
  </si>
  <si>
    <t>KB307</t>
  </si>
  <si>
    <t>KB306</t>
  </si>
  <si>
    <t>KB305</t>
  </si>
  <si>
    <t>KB304</t>
  </si>
  <si>
    <t>KB303</t>
  </si>
  <si>
    <t>KB302</t>
  </si>
  <si>
    <t>KB301</t>
  </si>
  <si>
    <t>KB271</t>
  </si>
  <si>
    <t>KB2135</t>
  </si>
  <si>
    <t>KB2137</t>
  </si>
  <si>
    <t>KB2136</t>
  </si>
  <si>
    <t>KB223</t>
  </si>
  <si>
    <t>KB236</t>
  </si>
  <si>
    <t>KB235</t>
  </si>
  <si>
    <t>KB209</t>
  </si>
  <si>
    <t>KB208</t>
  </si>
  <si>
    <t>KB2146</t>
  </si>
  <si>
    <t>KB2147</t>
  </si>
  <si>
    <t>KB2148</t>
  </si>
  <si>
    <t>KB2149</t>
  </si>
  <si>
    <t>KB2150</t>
  </si>
  <si>
    <t>KB2151</t>
  </si>
  <si>
    <t>KB2152</t>
  </si>
  <si>
    <t>KB2153</t>
  </si>
  <si>
    <t>KB2154</t>
  </si>
  <si>
    <t>KB2155</t>
  </si>
  <si>
    <t>KB2156</t>
  </si>
  <si>
    <t>KB2157</t>
  </si>
  <si>
    <t>KB2158</t>
  </si>
  <si>
    <t>KB2159</t>
  </si>
  <si>
    <t>KB2138</t>
  </si>
  <si>
    <t>KB2139</t>
  </si>
  <si>
    <t>KB2140</t>
  </si>
  <si>
    <t>KB2141</t>
  </si>
  <si>
    <t>KB2142</t>
  </si>
  <si>
    <t>KB2143</t>
  </si>
  <si>
    <t>KB2145</t>
  </si>
  <si>
    <t>KB210</t>
  </si>
  <si>
    <t>KB217</t>
  </si>
  <si>
    <t>KB2133</t>
  </si>
  <si>
    <t>KB268</t>
  </si>
  <si>
    <t>KB2131</t>
  </si>
  <si>
    <t>KB2129</t>
  </si>
  <si>
    <t>KB2122</t>
  </si>
  <si>
    <t>KB2115</t>
  </si>
  <si>
    <t>KB2127</t>
  </si>
  <si>
    <t>KB261</t>
  </si>
  <si>
    <t>KB2130</t>
  </si>
  <si>
    <t>KB262</t>
  </si>
  <si>
    <t>KB2134</t>
  </si>
  <si>
    <t>KB249</t>
  </si>
  <si>
    <t>KB248</t>
  </si>
  <si>
    <t>KB270</t>
  </si>
  <si>
    <t>KB265</t>
  </si>
  <si>
    <t>KB2109</t>
  </si>
  <si>
    <t>KB297</t>
  </si>
  <si>
    <t>KB2144</t>
  </si>
  <si>
    <t>KB264</t>
  </si>
  <si>
    <t>KB293</t>
  </si>
  <si>
    <t>KB253</t>
  </si>
  <si>
    <t>KB252</t>
  </si>
  <si>
    <t>KB2117</t>
  </si>
  <si>
    <t>KB246</t>
  </si>
  <si>
    <t>KB247</t>
  </si>
  <si>
    <t>KB2123</t>
  </si>
  <si>
    <t>KB2124</t>
  </si>
  <si>
    <t>KB2125</t>
  </si>
  <si>
    <t>KB234</t>
  </si>
  <si>
    <t>KB222</t>
  </si>
  <si>
    <t>KB2118</t>
  </si>
  <si>
    <t>KB2114</t>
  </si>
  <si>
    <t>KB230</t>
  </si>
  <si>
    <t>KB229</t>
  </si>
  <si>
    <t>KB244</t>
  </si>
  <si>
    <t>KB2111</t>
  </si>
  <si>
    <t>KB259</t>
  </si>
  <si>
    <t>KB258</t>
  </si>
  <si>
    <t>KB257</t>
  </si>
  <si>
    <t>KB2107</t>
  </si>
  <si>
    <t>KB255</t>
  </si>
  <si>
    <t>KB237</t>
  </si>
  <si>
    <t>KB245</t>
  </si>
  <si>
    <t>KB298</t>
  </si>
  <si>
    <t>KB240</t>
  </si>
  <si>
    <t>KB2103</t>
  </si>
  <si>
    <t>KB2100</t>
  </si>
  <si>
    <t>KB2105</t>
  </si>
  <si>
    <t>KB228</t>
  </si>
  <si>
    <t>KB2112</t>
  </si>
  <si>
    <t>KB221</t>
  </si>
  <si>
    <t>KB220</t>
  </si>
  <si>
    <t>KB2119</t>
  </si>
  <si>
    <t>KB219</t>
  </si>
  <si>
    <t>KB2120</t>
  </si>
  <si>
    <t>KB2116</t>
  </si>
  <si>
    <t>KB216</t>
  </si>
  <si>
    <t>KB2126</t>
  </si>
  <si>
    <t>KB207</t>
  </si>
  <si>
    <t>KB206</t>
  </si>
  <si>
    <t>KB2106</t>
  </si>
  <si>
    <t>KB215</t>
  </si>
  <si>
    <t>KB2101</t>
  </si>
  <si>
    <t>KB205</t>
  </si>
  <si>
    <t>KB295</t>
  </si>
  <si>
    <t>KB214</t>
  </si>
  <si>
    <t>KB204</t>
  </si>
  <si>
    <t>KB227</t>
  </si>
  <si>
    <t>KB296</t>
  </si>
  <si>
    <t>KB243</t>
  </si>
  <si>
    <t>KB294</t>
  </si>
  <si>
    <t>KB242</t>
  </si>
  <si>
    <t>KB290</t>
  </si>
  <si>
    <t>KB291</t>
  </si>
  <si>
    <t>KB292</t>
  </si>
  <si>
    <t>KB226</t>
  </si>
  <si>
    <t>KB232</t>
  </si>
  <si>
    <t>KB285</t>
  </si>
  <si>
    <t>KB286</t>
  </si>
  <si>
    <t>KB287</t>
  </si>
  <si>
    <t>KB288</t>
  </si>
  <si>
    <t>KB213</t>
  </si>
  <si>
    <t>KB218</t>
  </si>
  <si>
    <t>KB284</t>
  </si>
  <si>
    <t>KB283</t>
  </si>
  <si>
    <t>KB282</t>
  </si>
  <si>
    <t>KB203</t>
  </si>
  <si>
    <t>KB231</t>
  </si>
  <si>
    <t>KB281</t>
  </si>
  <si>
    <t>KB251</t>
  </si>
  <si>
    <t>KB225</t>
  </si>
  <si>
    <t>KB202</t>
  </si>
  <si>
    <t>KB212</t>
  </si>
  <si>
    <t>KB278</t>
  </si>
  <si>
    <t>KB279</t>
  </si>
  <si>
    <t>KB250</t>
  </si>
  <si>
    <t>KB224</t>
  </si>
  <si>
    <t>KB266</t>
  </si>
  <si>
    <t>KB2121</t>
  </si>
  <si>
    <t>KB267</t>
  </si>
  <si>
    <t>KB2128</t>
  </si>
  <si>
    <t>KB2132</t>
  </si>
  <si>
    <t>KB272</t>
  </si>
  <si>
    <t>KB273</t>
  </si>
  <si>
    <t>KB274</t>
  </si>
  <si>
    <t>KB280</t>
  </si>
  <si>
    <t>KB211</t>
  </si>
  <si>
    <t>KB201</t>
  </si>
  <si>
    <t>KB275</t>
  </si>
  <si>
    <t>KB276</t>
  </si>
  <si>
    <t>KB277</t>
  </si>
  <si>
    <t>KB130</t>
  </si>
  <si>
    <t>KB155</t>
  </si>
  <si>
    <t>KB117</t>
  </si>
  <si>
    <t>KB153</t>
  </si>
  <si>
    <t>KB118</t>
  </si>
  <si>
    <t>KB156</t>
  </si>
  <si>
    <t>KB107</t>
  </si>
  <si>
    <t>KB106</t>
  </si>
  <si>
    <t>KB112</t>
  </si>
  <si>
    <t>KB152</t>
  </si>
  <si>
    <t>KB105</t>
  </si>
  <si>
    <t>KB114</t>
  </si>
  <si>
    <t>KB151</t>
  </si>
  <si>
    <t>KB113</t>
  </si>
  <si>
    <t>KB148</t>
  </si>
  <si>
    <t>KB104</t>
  </si>
  <si>
    <t>KB149</t>
  </si>
  <si>
    <t>KB129</t>
  </si>
  <si>
    <t>KB147</t>
  </si>
  <si>
    <t>KB116</t>
  </si>
  <si>
    <t>KB146</t>
  </si>
  <si>
    <t>KB115</t>
  </si>
  <si>
    <t>KB144</t>
  </si>
  <si>
    <t>KB145</t>
  </si>
  <si>
    <t>KB103</t>
  </si>
  <si>
    <t>KB143</t>
  </si>
  <si>
    <t>KB109</t>
  </si>
  <si>
    <t>KB142</t>
  </si>
  <si>
    <t>KB121</t>
  </si>
  <si>
    <t>KB126</t>
  </si>
  <si>
    <t>KB125</t>
  </si>
  <si>
    <t>KB140</t>
  </si>
  <si>
    <t>KB141</t>
  </si>
  <si>
    <t>KB122</t>
  </si>
  <si>
    <t>KB139</t>
  </si>
  <si>
    <t>KB108</t>
  </si>
  <si>
    <t>KB136</t>
  </si>
  <si>
    <t>KB102</t>
  </si>
  <si>
    <t>KB111</t>
  </si>
  <si>
    <t>KB124</t>
  </si>
  <si>
    <t>KB137</t>
  </si>
  <si>
    <t>KB128</t>
  </si>
  <si>
    <t>KB134</t>
  </si>
  <si>
    <t>KB135</t>
  </si>
  <si>
    <t>KB127</t>
  </si>
  <si>
    <t>KB131</t>
  </si>
  <si>
    <t>KB123</t>
  </si>
  <si>
    <t>KB138</t>
  </si>
  <si>
    <t>KB120</t>
  </si>
  <si>
    <t>KB119</t>
  </si>
  <si>
    <t>KB110</t>
  </si>
  <si>
    <t>KB133</t>
  </si>
  <si>
    <t>KB101</t>
  </si>
  <si>
    <t>KB132</t>
  </si>
  <si>
    <t>KZ108</t>
  </si>
  <si>
    <t>KZ111</t>
  </si>
  <si>
    <t>KZ107</t>
  </si>
  <si>
    <t>KZ33</t>
  </si>
  <si>
    <t>KZ110</t>
  </si>
  <si>
    <t>KZ61</t>
  </si>
  <si>
    <t>KZ118</t>
  </si>
  <si>
    <t>KZ119</t>
  </si>
  <si>
    <t>KZ63</t>
  </si>
  <si>
    <t>KZ117</t>
  </si>
  <si>
    <t>KZ62</t>
  </si>
  <si>
    <t>KZ116</t>
  </si>
  <si>
    <t>KZ49</t>
  </si>
  <si>
    <t>KZ48</t>
  </si>
  <si>
    <t>KZ56</t>
  </si>
  <si>
    <t>KZ55</t>
  </si>
  <si>
    <t>KZ54</t>
  </si>
  <si>
    <t>KZ34</t>
  </si>
  <si>
    <t>KZ115</t>
  </si>
  <si>
    <t>KZ27</t>
  </si>
  <si>
    <t>KZ24</t>
  </si>
  <si>
    <t>KZ23</t>
  </si>
  <si>
    <t>KZ17</t>
  </si>
  <si>
    <t>KZ09</t>
  </si>
  <si>
    <t>KZ114</t>
  </si>
  <si>
    <t>KZ113</t>
  </si>
  <si>
    <t>KZ109</t>
  </si>
  <si>
    <t>KZ07</t>
  </si>
  <si>
    <t>KZ32</t>
  </si>
  <si>
    <t>KZ25</t>
  </si>
  <si>
    <t>KZ103</t>
  </si>
  <si>
    <t>KZ15</t>
  </si>
  <si>
    <t>KZ81</t>
  </si>
  <si>
    <t>KZ14</t>
  </si>
  <si>
    <t>KZ13</t>
  </si>
  <si>
    <t>KZ12</t>
  </si>
  <si>
    <t>KZ19</t>
  </si>
  <si>
    <t>KZ18</t>
  </si>
  <si>
    <t>KZ51</t>
  </si>
  <si>
    <t>KZ78</t>
  </si>
  <si>
    <t>KZ58</t>
  </si>
  <si>
    <t>KZ72</t>
  </si>
  <si>
    <t>KZ50</t>
  </si>
  <si>
    <t>KZ66</t>
  </si>
  <si>
    <t>KZ102</t>
  </si>
  <si>
    <t>KZ31</t>
  </si>
  <si>
    <t>KZ105</t>
  </si>
  <si>
    <t>KZ46</t>
  </si>
  <si>
    <t>KZ100</t>
  </si>
  <si>
    <t>KZ65</t>
  </si>
  <si>
    <t>KZ64</t>
  </si>
  <si>
    <t>KZ47</t>
  </si>
  <si>
    <t>KZ93</t>
  </si>
  <si>
    <t>KZ94</t>
  </si>
  <si>
    <t>KZ28</t>
  </si>
  <si>
    <t>KZ30</t>
  </si>
  <si>
    <t>KZ38</t>
  </si>
  <si>
    <t>KZ98</t>
  </si>
  <si>
    <t>KZ40</t>
  </si>
  <si>
    <t>KZ97</t>
  </si>
  <si>
    <t>KZ39</t>
  </si>
  <si>
    <t>KZ45</t>
  </si>
  <si>
    <t>KZ90</t>
  </si>
  <si>
    <t>KZ92</t>
  </si>
  <si>
    <t>KZ29</t>
  </si>
  <si>
    <t>KZ52</t>
  </si>
  <si>
    <t>KZ59</t>
  </si>
  <si>
    <t>KZ84</t>
  </si>
  <si>
    <t>KZ60</t>
  </si>
  <si>
    <t>KZ53</t>
  </si>
  <si>
    <t>KZ20</t>
  </si>
  <si>
    <t>KZ88</t>
  </si>
  <si>
    <t>KZ89</t>
  </si>
  <si>
    <t>KZ44</t>
  </si>
  <si>
    <t>KZ87</t>
  </si>
  <si>
    <t>KZ43</t>
  </si>
  <si>
    <t>KZ83</t>
  </si>
  <si>
    <t>KZ37</t>
  </si>
  <si>
    <t>KZ79</t>
  </si>
  <si>
    <t>KZ36</t>
  </si>
  <si>
    <t>KZ42</t>
  </si>
  <si>
    <t>KZ41</t>
  </si>
  <si>
    <t>KZ73</t>
  </si>
  <si>
    <t>KZ67</t>
  </si>
  <si>
    <t>KZ74</t>
  </si>
  <si>
    <t>KZ76</t>
  </si>
  <si>
    <t>KZ22</t>
  </si>
  <si>
    <t>KZ99</t>
  </si>
  <si>
    <t>KZ104</t>
  </si>
  <si>
    <t>KZ06</t>
  </si>
  <si>
    <t>KZ05</t>
  </si>
  <si>
    <t>KZ91</t>
  </si>
  <si>
    <t>KZ04</t>
  </si>
  <si>
    <t>KZ85</t>
  </si>
  <si>
    <t>KZ03</t>
  </si>
  <si>
    <t>KZ82</t>
  </si>
  <si>
    <t>KZ75</t>
  </si>
  <si>
    <t>KZ11</t>
  </si>
  <si>
    <t>KZ77</t>
  </si>
  <si>
    <t>KZ02</t>
  </si>
  <si>
    <t>KZ01</t>
  </si>
  <si>
    <t>KZ10</t>
  </si>
  <si>
    <t>KZ70</t>
  </si>
  <si>
    <t>KZ21</t>
  </si>
  <si>
    <t>KZ68</t>
  </si>
  <si>
    <t>KZ69</t>
  </si>
  <si>
    <t>K125</t>
  </si>
  <si>
    <t>K126</t>
  </si>
  <si>
    <t>K149</t>
  </si>
  <si>
    <t>K115</t>
  </si>
  <si>
    <t>K114</t>
  </si>
  <si>
    <t>K143</t>
  </si>
  <si>
    <t>K146</t>
  </si>
  <si>
    <t>K109</t>
  </si>
  <si>
    <t>K144</t>
  </si>
  <si>
    <t>K121</t>
  </si>
  <si>
    <t>K141</t>
  </si>
  <si>
    <t>K142</t>
  </si>
  <si>
    <t>K113</t>
  </si>
  <si>
    <t>K108</t>
  </si>
  <si>
    <t>K147</t>
  </si>
  <si>
    <t>K105</t>
  </si>
  <si>
    <t>K148</t>
  </si>
  <si>
    <t>K104</t>
  </si>
  <si>
    <t>K145</t>
  </si>
  <si>
    <t>K103</t>
  </si>
  <si>
    <t>K138</t>
  </si>
  <si>
    <t>K137</t>
  </si>
  <si>
    <t>K107</t>
  </si>
  <si>
    <t>K132</t>
  </si>
  <si>
    <t>K102</t>
  </si>
  <si>
    <t>K134</t>
  </si>
  <si>
    <t>K140</t>
  </si>
  <si>
    <t>K118</t>
  </si>
  <si>
    <t>K117</t>
  </si>
  <si>
    <t>K120</t>
  </si>
  <si>
    <t>K119</t>
  </si>
  <si>
    <t>K136</t>
  </si>
  <si>
    <t>K135</t>
  </si>
  <si>
    <t>K116</t>
  </si>
  <si>
    <t>K133</t>
  </si>
  <si>
    <t>K124</t>
  </si>
  <si>
    <t>K111</t>
  </si>
  <si>
    <t>K106</t>
  </si>
  <si>
    <t>K131</t>
  </si>
  <si>
    <t>K101</t>
  </si>
  <si>
    <t>K110</t>
  </si>
  <si>
    <t>K123</t>
  </si>
  <si>
    <t>K129</t>
  </si>
  <si>
    <t>K130</t>
  </si>
  <si>
    <t>K112</t>
  </si>
  <si>
    <t>K122</t>
  </si>
  <si>
    <t>K139</t>
  </si>
  <si>
    <t>K128</t>
  </si>
  <si>
    <t>K127</t>
  </si>
  <si>
    <t>K1119</t>
  </si>
  <si>
    <t>K1108</t>
  </si>
  <si>
    <t>K1117</t>
  </si>
  <si>
    <t>K1118</t>
  </si>
  <si>
    <t>K1102</t>
  </si>
  <si>
    <t>K1116</t>
  </si>
  <si>
    <t>K1105</t>
  </si>
  <si>
    <t>K1104</t>
  </si>
  <si>
    <t>K1107</t>
  </si>
  <si>
    <t>K1106</t>
  </si>
  <si>
    <t>K1114</t>
  </si>
  <si>
    <t>K1113</t>
  </si>
  <si>
    <t>K1103</t>
  </si>
  <si>
    <t>K1112</t>
  </si>
  <si>
    <t>K1101</t>
  </si>
  <si>
    <t>K1109</t>
  </si>
  <si>
    <t>K1115</t>
  </si>
  <si>
    <t>K1111</t>
  </si>
  <si>
    <t>K1110</t>
  </si>
  <si>
    <t>KB5225</t>
  </si>
  <si>
    <t>KB5226</t>
  </si>
  <si>
    <t>KB5227</t>
  </si>
  <si>
    <t>KB5253</t>
  </si>
  <si>
    <t>KB5282</t>
  </si>
  <si>
    <t>KB5300</t>
  </si>
  <si>
    <t>KB5285</t>
  </si>
  <si>
    <t>KB5269</t>
  </si>
  <si>
    <t>KB5233</t>
  </si>
  <si>
    <t>KB5209</t>
  </si>
  <si>
    <t>KB5208</t>
  </si>
  <si>
    <t>KB5180</t>
  </si>
  <si>
    <t>KB5168A</t>
  </si>
  <si>
    <t>KB5250</t>
  </si>
  <si>
    <t>KB5254</t>
  </si>
  <si>
    <t>KB5277</t>
  </si>
  <si>
    <t>KB5266</t>
  </si>
  <si>
    <t>KB5283</t>
  </si>
  <si>
    <t>KB5293</t>
  </si>
  <si>
    <t>KB5296</t>
  </si>
  <si>
    <t>KB5295</t>
  </si>
  <si>
    <t>KB5294</t>
  </si>
  <si>
    <t>KB5290</t>
  </si>
  <si>
    <t>KB5289</t>
  </si>
  <si>
    <t>KB5272</t>
  </si>
  <si>
    <t>KB5297</t>
  </si>
  <si>
    <t>KB5288</t>
  </si>
  <si>
    <t>KB5287</t>
  </si>
  <si>
    <t>KB5286</t>
  </si>
  <si>
    <t>KB5299</t>
  </si>
  <si>
    <t>KB5298</t>
  </si>
  <si>
    <t>KB5304</t>
  </si>
  <si>
    <t>KB5303</t>
  </si>
  <si>
    <t>KB5302</t>
  </si>
  <si>
    <t>KB5181</t>
  </si>
  <si>
    <t>KB5301</t>
  </si>
  <si>
    <t>KB5178</t>
  </si>
  <si>
    <t>KB5179</t>
  </si>
  <si>
    <t>KB5281</t>
  </si>
  <si>
    <t>KB5292</t>
  </si>
  <si>
    <t>KB5190</t>
  </si>
  <si>
    <t>KB5264</t>
  </si>
  <si>
    <t>KB5278</t>
  </si>
  <si>
    <t>KB5177</t>
  </si>
  <si>
    <t>KB5257</t>
  </si>
  <si>
    <t>KB5248</t>
  </si>
  <si>
    <t>KB5252</t>
  </si>
  <si>
    <t>KB5256</t>
  </si>
  <si>
    <t>KB5265</t>
  </si>
  <si>
    <t>KB5276</t>
  </si>
  <si>
    <t>KB5279</t>
  </si>
  <si>
    <t>KB5268</t>
  </si>
  <si>
    <t>KB5284</t>
  </si>
  <si>
    <t>KB5280</t>
  </si>
  <si>
    <t>KB5258</t>
  </si>
  <si>
    <t>KB5270</t>
  </si>
  <si>
    <t>KB5259</t>
  </si>
  <si>
    <t>KB5275</t>
  </si>
  <si>
    <t>KB5274</t>
  </si>
  <si>
    <t>KB5262</t>
  </si>
  <si>
    <t>KB5263</t>
  </si>
  <si>
    <t>KB5291</t>
  </si>
  <si>
    <t>KB517</t>
  </si>
  <si>
    <t>KB5204</t>
  </si>
  <si>
    <t>KB5218</t>
  </si>
  <si>
    <t>KB5220</t>
  </si>
  <si>
    <t>KB5249</t>
  </si>
  <si>
    <t>KB5238</t>
  </si>
  <si>
    <t>KB5237</t>
  </si>
  <si>
    <t>KB5239</t>
  </si>
  <si>
    <t>KB5224</t>
  </si>
  <si>
    <t>KB5212</t>
  </si>
  <si>
    <t>KB5203</t>
  </si>
  <si>
    <t>KB5217</t>
  </si>
  <si>
    <t>KB5199</t>
  </si>
  <si>
    <t>KB5198</t>
  </si>
  <si>
    <t>KB5205</t>
  </si>
  <si>
    <t>KB5216</t>
  </si>
  <si>
    <t>KB5232</t>
  </si>
  <si>
    <t>KB5236</t>
  </si>
  <si>
    <t>KB5235</t>
  </si>
  <si>
    <t>KB5240</t>
  </si>
  <si>
    <t>KB5234</t>
  </si>
  <si>
    <t>KB5273</t>
  </si>
  <si>
    <t>KB5245</t>
  </si>
  <si>
    <t>KB5247</t>
  </si>
  <si>
    <t>KB5228</t>
  </si>
  <si>
    <t>KB5214</t>
  </si>
  <si>
    <t>KB5207</t>
  </si>
  <si>
    <t>KB5206</t>
  </si>
  <si>
    <t>KB5210</t>
  </si>
  <si>
    <t>KB5215</t>
  </si>
  <si>
    <t>KB5213</t>
  </si>
  <si>
    <t>KB5229</t>
  </si>
  <si>
    <t>KB5246</t>
  </si>
  <si>
    <t>KB5230</t>
  </si>
  <si>
    <t>KB5231</t>
  </si>
  <si>
    <t>KB5243</t>
  </si>
  <si>
    <t>KB5244</t>
  </si>
  <si>
    <t>KB5261</t>
  </si>
  <si>
    <t>KB5260</t>
  </si>
  <si>
    <t>KB5271</t>
  </si>
  <si>
    <t>KB5242</t>
  </si>
  <si>
    <t>KB5241</t>
  </si>
  <si>
    <t>KB5251</t>
  </si>
  <si>
    <t>KB5219</t>
  </si>
  <si>
    <t>KB5201</t>
  </si>
  <si>
    <t>KB5211</t>
  </si>
  <si>
    <t>KB5174</t>
  </si>
  <si>
    <t>KB5173</t>
  </si>
  <si>
    <t>KB5200</t>
  </si>
  <si>
    <t>KB5197</t>
  </si>
  <si>
    <t>KB5196</t>
  </si>
  <si>
    <t>KB5195</t>
  </si>
  <si>
    <t>KB5194</t>
  </si>
  <si>
    <t>KB5202</t>
  </si>
  <si>
    <t>KB5193</t>
  </si>
  <si>
    <t>KB5192</t>
  </si>
  <si>
    <t>KB5172</t>
  </si>
  <si>
    <t>KB4286</t>
  </si>
  <si>
    <t>KB4191</t>
  </si>
  <si>
    <t>KB4253</t>
  </si>
  <si>
    <t>KB4227</t>
  </si>
  <si>
    <t>KB4202</t>
  </si>
  <si>
    <t>KB4229</t>
  </si>
  <si>
    <t>KB4230</t>
  </si>
  <si>
    <t>KB4231</t>
  </si>
  <si>
    <t>KB4127</t>
  </si>
  <si>
    <t>KB4258</t>
  </si>
  <si>
    <t>KB4288</t>
  </si>
  <si>
    <t>KB4306</t>
  </si>
  <si>
    <t>KB4291</t>
  </si>
  <si>
    <t>KB4274</t>
  </si>
  <si>
    <t>KB4237</t>
  </si>
  <si>
    <t>KB4212</t>
  </si>
  <si>
    <t>KB4211</t>
  </si>
  <si>
    <t>KB4226</t>
  </si>
  <si>
    <t>KB4225</t>
  </si>
  <si>
    <t>KB4180</t>
  </si>
  <si>
    <t>KB4168A</t>
  </si>
  <si>
    <t>KB4255</t>
  </si>
  <si>
    <t>KB4259</t>
  </si>
  <si>
    <t>KB4282</t>
  </si>
  <si>
    <t>KB4271</t>
  </si>
  <si>
    <t>KB4289</t>
  </si>
  <si>
    <t>KB4299</t>
  </si>
  <si>
    <t>KB4302</t>
  </si>
  <si>
    <t>KB4301</t>
  </si>
  <si>
    <t>KB4300</t>
  </si>
  <si>
    <t>KB4296</t>
  </si>
  <si>
    <t>KB4295</t>
  </si>
  <si>
    <t>KB4277</t>
  </si>
  <si>
    <t>KB4303</t>
  </si>
  <si>
    <t>KB4294</t>
  </si>
  <si>
    <t>KB4293</t>
  </si>
  <si>
    <t>KB4292</t>
  </si>
  <si>
    <t>KB4305</t>
  </si>
  <si>
    <t>KB4304</t>
  </si>
  <si>
    <t>KB4310</t>
  </si>
  <si>
    <t>KB4309</t>
  </si>
  <si>
    <t>KB4308</t>
  </si>
  <si>
    <t>KB4181</t>
  </si>
  <si>
    <t>KB4307</t>
  </si>
  <si>
    <t>KB4178</t>
  </si>
  <si>
    <t>KB4179</t>
  </si>
  <si>
    <t>KB4287</t>
  </si>
  <si>
    <t>KB4298</t>
  </si>
  <si>
    <t>KB4192</t>
  </si>
  <si>
    <t>KB4269</t>
  </si>
  <si>
    <t>KB4283</t>
  </si>
  <si>
    <t>KB4177</t>
  </si>
  <si>
    <t>KB4262</t>
  </si>
  <si>
    <t>KB4252</t>
  </si>
  <si>
    <t>KB4257</t>
  </si>
  <si>
    <t>KB4261</t>
  </si>
  <si>
    <t>KB4270</t>
  </si>
  <si>
    <t>KB4281</t>
  </si>
  <si>
    <t>KB4284</t>
  </si>
  <si>
    <t>KB4273</t>
  </si>
  <si>
    <t>KB4290</t>
  </si>
  <si>
    <t>KB4285</t>
  </si>
  <si>
    <t>KB4263</t>
  </si>
  <si>
    <t>KB4275</t>
  </si>
  <si>
    <t>KB4264</t>
  </si>
  <si>
    <t>KB4280</t>
  </si>
  <si>
    <t>KB4279</t>
  </si>
  <si>
    <t>KB4267</t>
  </si>
  <si>
    <t>KB4268</t>
  </si>
  <si>
    <t>KB4297</t>
  </si>
  <si>
    <t>KB4207</t>
  </si>
  <si>
    <t>KB4221</t>
  </si>
  <si>
    <t>KB4223</t>
  </si>
  <si>
    <t>KB4254</t>
  </si>
  <si>
    <t>KB4242</t>
  </si>
  <si>
    <t>KB4241</t>
  </si>
  <si>
    <t>KB4176</t>
  </si>
  <si>
    <t>KB4243</t>
  </si>
  <si>
    <t>KB4175</t>
  </si>
  <si>
    <t>KB4228</t>
  </si>
  <si>
    <t>KB4215</t>
  </si>
  <si>
    <t>KB4206</t>
  </si>
  <si>
    <t>KB4220</t>
  </si>
  <si>
    <t>KB4201</t>
  </si>
  <si>
    <t>KB435</t>
  </si>
  <si>
    <t>KB4200</t>
  </si>
  <si>
    <t>KB4208</t>
  </si>
  <si>
    <t>KB4219</t>
  </si>
  <si>
    <t>KB4236</t>
  </si>
  <si>
    <t>KB4240</t>
  </si>
  <si>
    <t>KB4239</t>
  </si>
  <si>
    <t>KB4244</t>
  </si>
  <si>
    <t>KB4238</t>
  </si>
  <si>
    <t>KB4278</t>
  </si>
  <si>
    <t>KB4249</t>
  </si>
  <si>
    <t>KB4251</t>
  </si>
  <si>
    <t>KB4232</t>
  </si>
  <si>
    <t>KB4217</t>
  </si>
  <si>
    <t>KB4210</t>
  </si>
  <si>
    <t>KB4209</t>
  </si>
  <si>
    <t>KB4213</t>
  </si>
  <si>
    <t>KB4218</t>
  </si>
  <si>
    <t>KB4216</t>
  </si>
  <si>
    <t>KB4233</t>
  </si>
  <si>
    <t>KB4250</t>
  </si>
  <si>
    <t>KB4234</t>
  </si>
  <si>
    <t>KB4235</t>
  </si>
  <si>
    <t>KB4247</t>
  </si>
  <si>
    <t>KB4248</t>
  </si>
  <si>
    <t>KB4266</t>
  </si>
  <si>
    <t>KB4265</t>
  </si>
  <si>
    <t>KB4276</t>
  </si>
  <si>
    <t>KB4246</t>
  </si>
  <si>
    <t>KB4245</t>
  </si>
  <si>
    <t>KB4256</t>
  </si>
  <si>
    <t>KB485</t>
  </si>
  <si>
    <t>KB4222</t>
  </si>
  <si>
    <t>KB4204</t>
  </si>
  <si>
    <t>KB4214</t>
  </si>
  <si>
    <t>KB4203</t>
  </si>
  <si>
    <t>KB4199</t>
  </si>
  <si>
    <t>KB4198</t>
  </si>
  <si>
    <t>KB4197</t>
  </si>
  <si>
    <t>KB4196</t>
  </si>
  <si>
    <t>KB4205</t>
  </si>
  <si>
    <t>KB4195</t>
  </si>
  <si>
    <t>KB4194</t>
  </si>
  <si>
    <t>KB365A</t>
  </si>
  <si>
    <t>KB3314</t>
  </si>
  <si>
    <t>KB3351</t>
  </si>
  <si>
    <t>KB3339</t>
  </si>
  <si>
    <t>KB3336</t>
  </si>
  <si>
    <t>KB3335</t>
  </si>
  <si>
    <t>KB3320</t>
  </si>
  <si>
    <t>KB3304</t>
  </si>
  <si>
    <t>KB3264</t>
  </si>
  <si>
    <t>KB3255</t>
  </si>
  <si>
    <t>KB3239</t>
  </si>
  <si>
    <t>KB3285</t>
  </si>
  <si>
    <t>KB3263</t>
  </si>
  <si>
    <t>KB3254</t>
  </si>
  <si>
    <t>KB3243</t>
  </si>
  <si>
    <t>KB3238</t>
  </si>
  <si>
    <t>KB3303</t>
  </si>
  <si>
    <t>KB365B</t>
  </si>
  <si>
    <t>KB3323</t>
  </si>
  <si>
    <t>KB3287</t>
  </si>
  <si>
    <t>KB3258</t>
  </si>
  <si>
    <t>KB3260</t>
  </si>
  <si>
    <t>KB3261</t>
  </si>
  <si>
    <t>KB3262</t>
  </si>
  <si>
    <t>KB3325</t>
  </si>
  <si>
    <t>KB3346</t>
  </si>
  <si>
    <t>KB3328</t>
  </si>
  <si>
    <t>KB3310</t>
  </si>
  <si>
    <t>KB3270</t>
  </si>
  <si>
    <t>KB3241</t>
  </si>
  <si>
    <t>KB3240</t>
  </si>
  <si>
    <t>KB3257</t>
  </si>
  <si>
    <t>KB3256</t>
  </si>
  <si>
    <t>KB3166A</t>
  </si>
  <si>
    <t>KB3289</t>
  </si>
  <si>
    <t>KB3293</t>
  </si>
  <si>
    <t>KB3318</t>
  </si>
  <si>
    <t>KB3307</t>
  </si>
  <si>
    <t>KB3326</t>
  </si>
  <si>
    <t>KB3338</t>
  </si>
  <si>
    <t>KB3342</t>
  </si>
  <si>
    <t>KB3341</t>
  </si>
  <si>
    <t>KB3340</t>
  </si>
  <si>
    <t>KB3333</t>
  </si>
  <si>
    <t>KB3332</t>
  </si>
  <si>
    <t>KB3313</t>
  </si>
  <si>
    <t>KB3343</t>
  </si>
  <si>
    <t>KB3331</t>
  </si>
  <si>
    <t>KB3330</t>
  </si>
  <si>
    <t>KB3329</t>
  </si>
  <si>
    <t>KB3345</t>
  </si>
  <si>
    <t>KB3344</t>
  </si>
  <si>
    <t>KB339</t>
  </si>
  <si>
    <t>KB3350</t>
  </si>
  <si>
    <t>KB3349</t>
  </si>
  <si>
    <t>KB3348</t>
  </si>
  <si>
    <t>KB3347</t>
  </si>
  <si>
    <t>KB3324</t>
  </si>
  <si>
    <t>KB3337</t>
  </si>
  <si>
    <t>KB3305</t>
  </si>
  <si>
    <t>KB3319</t>
  </si>
  <si>
    <t>KB3296</t>
  </si>
  <si>
    <t>KB3286</t>
  </si>
  <si>
    <t>KB3291</t>
  </si>
  <si>
    <t>KB3295</t>
  </si>
  <si>
    <t>KB3306</t>
  </si>
  <si>
    <t>KB3317</t>
  </si>
  <si>
    <t>KB3321</t>
  </si>
  <si>
    <t>KB3309</t>
  </si>
  <si>
    <t>KB3327</t>
  </si>
  <si>
    <t>KB3322</t>
  </si>
  <si>
    <t>KB3297</t>
  </si>
  <si>
    <t>KB3311</t>
  </si>
  <si>
    <t>KB3298</t>
  </si>
  <si>
    <t>KB3316</t>
  </si>
  <si>
    <t>KB3315</t>
  </si>
  <si>
    <t>KB3301</t>
  </si>
  <si>
    <t>KB3302</t>
  </si>
  <si>
    <t>KB3334</t>
  </si>
  <si>
    <t>KB3252</t>
  </si>
  <si>
    <t>KB3288</t>
  </si>
  <si>
    <t>KB3275</t>
  </si>
  <si>
    <t>KB3274</t>
  </si>
  <si>
    <t>KB3276</t>
  </si>
  <si>
    <t>KB3259</t>
  </si>
  <si>
    <t>KB3245</t>
  </si>
  <si>
    <t>KB3248</t>
  </si>
  <si>
    <t>KB3249</t>
  </si>
  <si>
    <t>KB3269</t>
  </si>
  <si>
    <t>KB3273</t>
  </si>
  <si>
    <t>KB3272</t>
  </si>
  <si>
    <t>KB3277</t>
  </si>
  <si>
    <t>KB3271</t>
  </si>
  <si>
    <t>KB3282</t>
  </si>
  <si>
    <t>KB302C</t>
  </si>
  <si>
    <t>KB3284</t>
  </si>
  <si>
    <t>KB302B</t>
  </si>
  <si>
    <t>KB3265</t>
  </si>
  <si>
    <t>KB302A</t>
  </si>
  <si>
    <t>KB3247</t>
  </si>
  <si>
    <t>KB3242</t>
  </si>
  <si>
    <t>KB3250</t>
  </si>
  <si>
    <t>KB3246</t>
  </si>
  <si>
    <t>KB3266</t>
  </si>
  <si>
    <t>KB3283</t>
  </si>
  <si>
    <t>KB3267</t>
  </si>
  <si>
    <t>KB3268</t>
  </si>
  <si>
    <t>KB3280</t>
  </si>
  <si>
    <t>KB3281</t>
  </si>
  <si>
    <t>KB3300</t>
  </si>
  <si>
    <t>KB3299</t>
  </si>
  <si>
    <t>KB3312</t>
  </si>
  <si>
    <t>KB3279</t>
  </si>
  <si>
    <t>KB3278</t>
  </si>
  <si>
    <t>KB3290</t>
  </si>
  <si>
    <t>KB3251</t>
  </si>
  <si>
    <t>KB3244</t>
  </si>
  <si>
    <t>KB2220</t>
  </si>
  <si>
    <t>KB2233</t>
  </si>
  <si>
    <t>KB2250</t>
  </si>
  <si>
    <t>KB2230</t>
  </si>
  <si>
    <t>KB2223</t>
  </si>
  <si>
    <t>KB2222</t>
  </si>
  <si>
    <t>KB2228</t>
  </si>
  <si>
    <t>KB2254</t>
  </si>
  <si>
    <t>KB2231</t>
  </si>
  <si>
    <t>KB2242</t>
  </si>
  <si>
    <t>KB2253</t>
  </si>
  <si>
    <t>KB2248</t>
  </si>
  <si>
    <t>KB2249</t>
  </si>
  <si>
    <t>KB2208</t>
  </si>
  <si>
    <t>KB2243</t>
  </si>
  <si>
    <t>KB2234</t>
  </si>
  <si>
    <t>KB2238</t>
  </si>
  <si>
    <t>KB260</t>
  </si>
  <si>
    <t>KB2219</t>
  </si>
  <si>
    <t>KB2229</t>
  </si>
  <si>
    <t>KB2232</t>
  </si>
  <si>
    <t>KB2225</t>
  </si>
  <si>
    <t>KB2205</t>
  </si>
  <si>
    <t>KB2213</t>
  </si>
  <si>
    <t>KB2217</t>
  </si>
  <si>
    <t>KB2200</t>
  </si>
  <si>
    <t>KB2204</t>
  </si>
  <si>
    <t>KB2202</t>
  </si>
  <si>
    <t>KB2206</t>
  </si>
  <si>
    <t>KB2198</t>
  </si>
  <si>
    <t>KB2169</t>
  </si>
  <si>
    <t>KB2160</t>
  </si>
  <si>
    <t>KB2161</t>
  </si>
  <si>
    <t>KB2170</t>
  </si>
  <si>
    <t>KB2216</t>
  </si>
  <si>
    <t>KB2214</t>
  </si>
  <si>
    <t>KB2182</t>
  </si>
  <si>
    <t>KB2188</t>
  </si>
  <si>
    <t>KB238</t>
  </si>
  <si>
    <t>KB2245</t>
  </si>
  <si>
    <t>KB2236</t>
  </si>
  <si>
    <t>KB2240</t>
  </si>
  <si>
    <t>KB2164</t>
  </si>
  <si>
    <t>KB2171</t>
  </si>
  <si>
    <t>KB254</t>
  </si>
  <si>
    <t>KB2196</t>
  </si>
  <si>
    <t>KB2195</t>
  </si>
  <si>
    <t>KB2173</t>
  </si>
  <si>
    <t>KB2174</t>
  </si>
  <si>
    <t>KB2175</t>
  </si>
  <si>
    <t>KB2177</t>
  </si>
  <si>
    <t>KB2186</t>
  </si>
  <si>
    <t>KB2197</t>
  </si>
  <si>
    <t>KB2237</t>
  </si>
  <si>
    <t>KB2241</t>
  </si>
  <si>
    <t>KB2227</t>
  </si>
  <si>
    <t>KB2212</t>
  </si>
  <si>
    <t>KB2211</t>
  </si>
  <si>
    <t>KB2226</t>
  </si>
  <si>
    <t>KB2209</t>
  </si>
  <si>
    <t>KB2210</t>
  </si>
  <si>
    <t>KB2239</t>
  </si>
  <si>
    <t>KB2235</t>
  </si>
  <si>
    <t>KB2244</t>
  </si>
  <si>
    <t>KB2246</t>
  </si>
  <si>
    <t>KB2252</t>
  </si>
  <si>
    <t>KB2251</t>
  </si>
  <si>
    <t>KB239</t>
  </si>
  <si>
    <t>KB2247</t>
  </si>
  <si>
    <t>KB233</t>
  </si>
  <si>
    <t>KB2221</t>
  </si>
  <si>
    <t>KB2207</t>
  </si>
  <si>
    <t>KB2193</t>
  </si>
  <si>
    <t>KB2201</t>
  </si>
  <si>
    <t>KB2194</t>
  </si>
  <si>
    <t>KB2187</t>
  </si>
  <si>
    <t>KB2178</t>
  </si>
  <si>
    <t>KB2179</t>
  </si>
  <si>
    <t>KB256</t>
  </si>
  <si>
    <t>KB2163</t>
  </si>
  <si>
    <t>KB2162</t>
  </si>
  <si>
    <t>KB2189</t>
  </si>
  <si>
    <t>KB2192</t>
  </si>
  <si>
    <t>KB2190</t>
  </si>
  <si>
    <t>KB2191</t>
  </si>
  <si>
    <t>KB2181</t>
  </si>
  <si>
    <t>KB2184</t>
  </si>
  <si>
    <t>KB2180</t>
  </si>
  <si>
    <t>KB289</t>
  </si>
  <si>
    <t>KB2104</t>
  </si>
  <si>
    <t>KB2110</t>
  </si>
  <si>
    <t>KB2176</t>
  </si>
  <si>
    <t>KB2183</t>
  </si>
  <si>
    <t>KB2172</t>
  </si>
  <si>
    <t>KB2165</t>
  </si>
  <si>
    <t>KB2166</t>
  </si>
  <si>
    <t>KB2167</t>
  </si>
  <si>
    <t>KB2168</t>
  </si>
  <si>
    <t>KB1105</t>
  </si>
  <si>
    <t>KB158</t>
  </si>
  <si>
    <t>KB157</t>
  </si>
  <si>
    <t>KB166</t>
  </si>
  <si>
    <t>KB161</t>
  </si>
  <si>
    <t>KB1114</t>
  </si>
  <si>
    <t>KB162</t>
  </si>
  <si>
    <t>KB1112</t>
  </si>
  <si>
    <t>KB173</t>
  </si>
  <si>
    <t>KB1109</t>
  </si>
  <si>
    <t>KB160</t>
  </si>
  <si>
    <t>KB1107</t>
  </si>
  <si>
    <t>KB1110</t>
  </si>
  <si>
    <t>KB1108</t>
  </si>
  <si>
    <t>KB1106</t>
  </si>
  <si>
    <t>KB1113</t>
  </si>
  <si>
    <t>KB150</t>
  </si>
  <si>
    <t>KB1111</t>
  </si>
  <si>
    <t>KB1104</t>
  </si>
  <si>
    <t>KB159</t>
  </si>
  <si>
    <t>KB199</t>
  </si>
  <si>
    <t>KB1102</t>
  </si>
  <si>
    <t>KB1101</t>
  </si>
  <si>
    <t>KB1103</t>
  </si>
  <si>
    <t>KB1100</t>
  </si>
  <si>
    <t>KB196</t>
  </si>
  <si>
    <t>KB198</t>
  </si>
  <si>
    <t>KB194</t>
  </si>
  <si>
    <t>KB197</t>
  </si>
  <si>
    <t>KB195</t>
  </si>
  <si>
    <t>KB176</t>
  </si>
  <si>
    <t>KB177</t>
  </si>
  <si>
    <t>KB193</t>
  </si>
  <si>
    <t>KB192</t>
  </si>
  <si>
    <t>KB190</t>
  </si>
  <si>
    <t>KB185</t>
  </si>
  <si>
    <t>KB183</t>
  </si>
  <si>
    <t>KB167</t>
  </si>
  <si>
    <t>KB168</t>
  </si>
  <si>
    <t>KB189</t>
  </si>
  <si>
    <t>KB188</t>
  </si>
  <si>
    <t>KB186</t>
  </si>
  <si>
    <t>KB191</t>
  </si>
  <si>
    <t>KB184</t>
  </si>
  <si>
    <t>KB181</t>
  </si>
  <si>
    <t>KB182</t>
  </si>
  <si>
    <t>KB180</t>
  </si>
  <si>
    <t>KZ216</t>
  </si>
  <si>
    <t>KZ221</t>
  </si>
  <si>
    <t>KZ220</t>
  </si>
  <si>
    <t>KZ213</t>
  </si>
  <si>
    <t>KZ209</t>
  </si>
  <si>
    <t>KZ210</t>
  </si>
  <si>
    <t>KZ214</t>
  </si>
  <si>
    <t>KZ215</t>
  </si>
  <si>
    <t>KZ219</t>
  </si>
  <si>
    <t>KZ96</t>
  </si>
  <si>
    <t>KZ218</t>
  </si>
  <si>
    <t>KZ95</t>
  </si>
  <si>
    <t>KZ212</t>
  </si>
  <si>
    <t>KZ206</t>
  </si>
  <si>
    <t>KZ207</t>
  </si>
  <si>
    <t>KZ86</t>
  </si>
  <si>
    <t>KZ208</t>
  </si>
  <si>
    <t>KZ199</t>
  </si>
  <si>
    <t>KZ198</t>
  </si>
  <si>
    <t>KZ217</t>
  </si>
  <si>
    <t>KZ211</t>
  </si>
  <si>
    <t>KZ132</t>
  </si>
  <si>
    <t>KZ130</t>
  </si>
  <si>
    <t>KZ129</t>
  </si>
  <si>
    <t>KZ112</t>
  </si>
  <si>
    <t>KZ202</t>
  </si>
  <si>
    <t>KZ106</t>
  </si>
  <si>
    <t>KZ193</t>
  </si>
  <si>
    <t>KZ194</t>
  </si>
  <si>
    <t>KZ80</t>
  </si>
  <si>
    <t>KZ192</t>
  </si>
  <si>
    <t>KZ189</t>
  </si>
  <si>
    <t>KZ183</t>
  </si>
  <si>
    <t>KZ182</t>
  </si>
  <si>
    <t>KZ187</t>
  </si>
  <si>
    <t>KZ188</t>
  </si>
  <si>
    <t>KZ137</t>
  </si>
  <si>
    <t>KZ136</t>
  </si>
  <si>
    <t>KZ203</t>
  </si>
  <si>
    <t>KZ204</t>
  </si>
  <si>
    <t>KZ200</t>
  </si>
  <si>
    <t>KZ201</t>
  </si>
  <si>
    <t>KZ173</t>
  </si>
  <si>
    <t>KZ179</t>
  </si>
  <si>
    <t>KZ174</t>
  </si>
  <si>
    <t>KZ175</t>
  </si>
  <si>
    <t>KZ176</t>
  </si>
  <si>
    <t>KZ165</t>
  </si>
  <si>
    <t>KZ168</t>
  </si>
  <si>
    <t>KZ121</t>
  </si>
  <si>
    <t>KZ125</t>
  </si>
  <si>
    <t>KZ161</t>
  </si>
  <si>
    <t>KZ120</t>
  </si>
  <si>
    <t>KZ162</t>
  </si>
  <si>
    <t>KZ151</t>
  </si>
  <si>
    <t>KZ163</t>
  </si>
  <si>
    <t>KZ152</t>
  </si>
  <si>
    <t>KZ71</t>
  </si>
  <si>
    <t>KZ140</t>
  </si>
  <si>
    <t>KZ159</t>
  </si>
  <si>
    <t>KZ167</t>
  </si>
  <si>
    <t>KZ08</t>
  </si>
  <si>
    <t>KZ158</t>
  </si>
  <si>
    <t>KZ155</t>
  </si>
  <si>
    <t>KZ156</t>
  </si>
  <si>
    <t>KZ157</t>
  </si>
  <si>
    <t>KZ181</t>
  </si>
  <si>
    <t>KZ177</t>
  </si>
  <si>
    <t>KZ180</t>
  </si>
  <si>
    <t>KZ196</t>
  </si>
  <si>
    <t>KZ190</t>
  </si>
  <si>
    <t>KZ35</t>
  </si>
  <si>
    <t>KZ197</t>
  </si>
  <si>
    <t>KZ26</t>
  </si>
  <si>
    <t>KZ191</t>
  </si>
  <si>
    <t>KZ184</t>
  </si>
  <si>
    <t>KZ185</t>
  </si>
  <si>
    <t>KZ178</t>
  </si>
  <si>
    <t>KZ172</t>
  </si>
  <si>
    <t>KZ170</t>
  </si>
  <si>
    <t>KZ169</t>
  </si>
  <si>
    <t>KZ166</t>
  </si>
  <si>
    <t>KZ160</t>
  </si>
  <si>
    <t>KZ150</t>
  </si>
  <si>
    <t>KZ144</t>
  </si>
  <si>
    <t>KZ143</t>
  </si>
  <si>
    <t>KZ154</t>
  </si>
  <si>
    <t>KZ142</t>
  </si>
  <si>
    <t>KZ141</t>
  </si>
  <si>
    <t>KZ153</t>
  </si>
  <si>
    <t>KZ146</t>
  </si>
  <si>
    <t>KZ148</t>
  </si>
  <si>
    <t>KZ149</t>
  </si>
  <si>
    <t>KZ145</t>
  </si>
  <si>
    <t>K168</t>
  </si>
  <si>
    <t>K167</t>
  </si>
  <si>
    <t>K155</t>
  </si>
  <si>
    <t>K154</t>
  </si>
  <si>
    <t>K166</t>
  </si>
  <si>
    <t>K170</t>
  </si>
  <si>
    <t>K175</t>
  </si>
  <si>
    <t>K177</t>
  </si>
  <si>
    <t>K179</t>
  </si>
  <si>
    <t>K178</t>
  </si>
  <si>
    <t>K172</t>
  </si>
  <si>
    <t>K162</t>
  </si>
  <si>
    <t>K163</t>
  </si>
  <si>
    <t>K159</t>
  </si>
  <si>
    <t>K158</t>
  </si>
  <si>
    <t>K181</t>
  </si>
  <si>
    <t>K182</t>
  </si>
  <si>
    <t>K185</t>
  </si>
  <si>
    <t>K184</t>
  </si>
  <si>
    <t>K187</t>
  </si>
  <si>
    <t>K151</t>
  </si>
  <si>
    <t>K152</t>
  </si>
  <si>
    <t>K188</t>
  </si>
  <si>
    <t>K189</t>
  </si>
  <si>
    <t>K186A</t>
  </si>
  <si>
    <t>K186</t>
  </si>
  <si>
    <t>K183</t>
  </si>
  <si>
    <t>K176</t>
  </si>
  <si>
    <t>K171</t>
  </si>
  <si>
    <t>KB5347</t>
  </si>
  <si>
    <t>KB5339</t>
  </si>
  <si>
    <t>KB5375</t>
  </si>
  <si>
    <t>KB5378</t>
  </si>
  <si>
    <t>KB5369</t>
  </si>
  <si>
    <t>KB5336</t>
  </si>
  <si>
    <t>KB5324</t>
  </si>
  <si>
    <t>KB5309</t>
  </si>
  <si>
    <t>KB5334</t>
  </si>
  <si>
    <t>KB5348</t>
  </si>
  <si>
    <t>KB5356</t>
  </si>
  <si>
    <t>KB5362</t>
  </si>
  <si>
    <t>KB5386</t>
  </si>
  <si>
    <t>KB5367</t>
  </si>
  <si>
    <t>KB5368</t>
  </si>
  <si>
    <t>KB5372</t>
  </si>
  <si>
    <t>KB5376</t>
  </si>
  <si>
    <t>KB5377</t>
  </si>
  <si>
    <t>KB5385</t>
  </si>
  <si>
    <t>KB5384</t>
  </si>
  <si>
    <t>KB5382</t>
  </si>
  <si>
    <t>KB5383</t>
  </si>
  <si>
    <t>KB5359</t>
  </si>
  <si>
    <t>KB5330</t>
  </si>
  <si>
    <t>KB5331</t>
  </si>
  <si>
    <t>KB5325</t>
  </si>
  <si>
    <t>KB5326</t>
  </si>
  <si>
    <t>KB5307</t>
  </si>
  <si>
    <t>KB5328</t>
  </si>
  <si>
    <t>KB5184</t>
  </si>
  <si>
    <t>KB5346</t>
  </si>
  <si>
    <t>KB5185</t>
  </si>
  <si>
    <t>KB5345</t>
  </si>
  <si>
    <t>KB5342</t>
  </si>
  <si>
    <t>KB5170A</t>
  </si>
  <si>
    <t>KB5360</t>
  </si>
  <si>
    <t>KB5358</t>
  </si>
  <si>
    <t>KB5365</t>
  </si>
  <si>
    <t>KB5366</t>
  </si>
  <si>
    <t>KB5381</t>
  </si>
  <si>
    <t>KB5123</t>
  </si>
  <si>
    <t>KB5371</t>
  </si>
  <si>
    <t>KB5380</t>
  </si>
  <si>
    <t>KB5374</t>
  </si>
  <si>
    <t>KB5188</t>
  </si>
  <si>
    <t>KB5189</t>
  </si>
  <si>
    <t>KB5379</t>
  </si>
  <si>
    <t>KB5373</t>
  </si>
  <si>
    <t>KB5187</t>
  </si>
  <si>
    <t>KB5370</t>
  </si>
  <si>
    <t>KB5186</t>
  </si>
  <si>
    <t>KB5363</t>
  </si>
  <si>
    <t>KB5364</t>
  </si>
  <si>
    <t>KB5191</t>
  </si>
  <si>
    <t>KB5341</t>
  </si>
  <si>
    <t>KB5355</t>
  </si>
  <si>
    <t>KB5357</t>
  </si>
  <si>
    <t>KB5361</t>
  </si>
  <si>
    <t>KB5353</t>
  </si>
  <si>
    <t>KB5340</t>
  </si>
  <si>
    <t>KB5329</t>
  </si>
  <si>
    <t>KB5317</t>
  </si>
  <si>
    <t>KB5183</t>
  </si>
  <si>
    <t>KB5352</t>
  </si>
  <si>
    <t>KB5351</t>
  </si>
  <si>
    <t>KB5337</t>
  </si>
  <si>
    <t>KB5314</t>
  </si>
  <si>
    <t>KB5312</t>
  </si>
  <si>
    <t>KB5311</t>
  </si>
  <si>
    <t>KB5310</t>
  </si>
  <si>
    <t>KB5313</t>
  </si>
  <si>
    <t>KB5315</t>
  </si>
  <si>
    <t>KB5318</t>
  </si>
  <si>
    <t>KB5338</t>
  </si>
  <si>
    <t>KB5319</t>
  </si>
  <si>
    <t>KB5320</t>
  </si>
  <si>
    <t>KB5332</t>
  </si>
  <si>
    <t>KB5321</t>
  </si>
  <si>
    <t>KB5322</t>
  </si>
  <si>
    <t>KB5333</t>
  </si>
  <si>
    <t>KB5350</t>
  </si>
  <si>
    <t>KB5323</t>
  </si>
  <si>
    <t>KB5335</t>
  </si>
  <si>
    <t>KB5349</t>
  </si>
  <si>
    <t>KB5308</t>
  </si>
  <si>
    <t>KB5306</t>
  </si>
  <si>
    <t>KB5305</t>
  </si>
  <si>
    <t>KB5316</t>
  </si>
  <si>
    <t>KB5182</t>
  </si>
  <si>
    <t>KB4382</t>
  </si>
  <si>
    <t>KB4190</t>
  </si>
  <si>
    <t>KB4371</t>
  </si>
  <si>
    <t>KB4363</t>
  </si>
  <si>
    <t>KB4335</t>
  </si>
  <si>
    <t>KB4311</t>
  </si>
  <si>
    <t>KB4352</t>
  </si>
  <si>
    <t>KB4355</t>
  </si>
  <si>
    <t>KB4347</t>
  </si>
  <si>
    <t>KB4385</t>
  </si>
  <si>
    <t>KB4388</t>
  </si>
  <si>
    <t>KB4378</t>
  </si>
  <si>
    <t>KB4344</t>
  </si>
  <si>
    <t>KB4331</t>
  </si>
  <si>
    <t>KB4316</t>
  </si>
  <si>
    <t>KB4342</t>
  </si>
  <si>
    <t>KB4356</t>
  </si>
  <si>
    <t>KB4366</t>
  </si>
  <si>
    <t>KB4372</t>
  </si>
  <si>
    <t>KB4396</t>
  </si>
  <si>
    <t>KB4376</t>
  </si>
  <si>
    <t>KB4377</t>
  </si>
  <si>
    <t>KB4381</t>
  </si>
  <si>
    <t>KB4386</t>
  </si>
  <si>
    <t>KB4387</t>
  </si>
  <si>
    <t>KB4395</t>
  </si>
  <si>
    <t>KB4394</t>
  </si>
  <si>
    <t>KB4392</t>
  </si>
  <si>
    <t>KB4393</t>
  </si>
  <si>
    <t>KB4364</t>
  </si>
  <si>
    <t>KB4338</t>
  </si>
  <si>
    <t>KB4339</t>
  </si>
  <si>
    <t>KB4332</t>
  </si>
  <si>
    <t>KB4333</t>
  </si>
  <si>
    <t>KB4314</t>
  </si>
  <si>
    <t>KB4336</t>
  </si>
  <si>
    <t>KB4184</t>
  </si>
  <si>
    <t>KB4354</t>
  </si>
  <si>
    <t>KB4185</t>
  </si>
  <si>
    <t>KB4353</t>
  </si>
  <si>
    <t>KB4350</t>
  </si>
  <si>
    <t>KB4170A</t>
  </si>
  <si>
    <t>KB4369</t>
  </si>
  <si>
    <t>KB4368</t>
  </si>
  <si>
    <t>KB4374</t>
  </si>
  <si>
    <t>KB4375</t>
  </si>
  <si>
    <t>KB4391</t>
  </si>
  <si>
    <t>KB4380</t>
  </si>
  <si>
    <t>KB4390</t>
  </si>
  <si>
    <t>KB4384</t>
  </si>
  <si>
    <t>KB4188</t>
  </si>
  <si>
    <t>KB4189</t>
  </si>
  <si>
    <t>KB4389</t>
  </si>
  <si>
    <t>KB4383</t>
  </si>
  <si>
    <t>KB4187</t>
  </si>
  <si>
    <t>KB4379</t>
  </si>
  <si>
    <t>KB4186</t>
  </si>
  <si>
    <t>KB4373</t>
  </si>
  <si>
    <t>KB4193</t>
  </si>
  <si>
    <t>KB4349</t>
  </si>
  <si>
    <t>KB4365</t>
  </si>
  <si>
    <t>KB4367</t>
  </si>
  <si>
    <t>KB4370</t>
  </si>
  <si>
    <t>KB4361</t>
  </si>
  <si>
    <t>KB4348</t>
  </si>
  <si>
    <t>KB4337</t>
  </si>
  <si>
    <t>KB4324</t>
  </si>
  <si>
    <t>KB4183</t>
  </si>
  <si>
    <t>KB4360</t>
  </si>
  <si>
    <t>KB4359</t>
  </si>
  <si>
    <t>KB4345</t>
  </si>
  <si>
    <t>KB4321</t>
  </si>
  <si>
    <t>KB4319</t>
  </si>
  <si>
    <t>KB4318</t>
  </si>
  <si>
    <t>KB4317</t>
  </si>
  <si>
    <t>KB4320</t>
  </si>
  <si>
    <t>KB4322</t>
  </si>
  <si>
    <t>KB4325</t>
  </si>
  <si>
    <t>KB4346</t>
  </si>
  <si>
    <t>KB4326</t>
  </si>
  <si>
    <t>KB4327</t>
  </si>
  <si>
    <t>KB4340</t>
  </si>
  <si>
    <t>KB4328</t>
  </si>
  <si>
    <t>KB4329</t>
  </si>
  <si>
    <t>KB4341</t>
  </si>
  <si>
    <t>KB4358</t>
  </si>
  <si>
    <t>KB4330</t>
  </si>
  <si>
    <t>KB4343</t>
  </si>
  <si>
    <t>KB4357</t>
  </si>
  <si>
    <t>KB4315</t>
  </si>
  <si>
    <t>KB4313</t>
  </si>
  <si>
    <t>KB4312</t>
  </si>
  <si>
    <t>KB4323</t>
  </si>
  <si>
    <t>KB4182</t>
  </si>
  <si>
    <t>KB3152A</t>
  </si>
  <si>
    <t>KB3153A</t>
  </si>
  <si>
    <t>KB3405</t>
  </si>
  <si>
    <t>KB3385</t>
  </si>
  <si>
    <t>KB3445</t>
  </si>
  <si>
    <t>KB3441</t>
  </si>
  <si>
    <t>KB3440</t>
  </si>
  <si>
    <t>KB3430</t>
  </si>
  <si>
    <t>KB3424</t>
  </si>
  <si>
    <t>KB3408</t>
  </si>
  <si>
    <t>KB3395</t>
  </si>
  <si>
    <t>KB3384</t>
  </si>
  <si>
    <t>KB3378</t>
  </si>
  <si>
    <t>KB3365</t>
  </si>
  <si>
    <t>KB3364</t>
  </si>
  <si>
    <t>KB3433</t>
  </si>
  <si>
    <t>KB3419</t>
  </si>
  <si>
    <t>KB3411</t>
  </si>
  <si>
    <t>KB3380</t>
  </si>
  <si>
    <t>KB3363</t>
  </si>
  <si>
    <t>KB3398</t>
  </si>
  <si>
    <t>KB3401</t>
  </si>
  <si>
    <t>KB3392</t>
  </si>
  <si>
    <t>KB3436</t>
  </si>
  <si>
    <t>KB3439</t>
  </si>
  <si>
    <t>KB3428</t>
  </si>
  <si>
    <t>KB3389</t>
  </si>
  <si>
    <t>KB3374</t>
  </si>
  <si>
    <t>KB3356</t>
  </si>
  <si>
    <t>KB3387</t>
  </si>
  <si>
    <t>KB3402</t>
  </si>
  <si>
    <t>KB3414</t>
  </si>
  <si>
    <t>KB3420</t>
  </si>
  <si>
    <t>KB3450</t>
  </si>
  <si>
    <t>KB3426</t>
  </si>
  <si>
    <t>KB3427</t>
  </si>
  <si>
    <t>KB3432</t>
  </si>
  <si>
    <t>KB3437</t>
  </si>
  <si>
    <t>KB3438</t>
  </si>
  <si>
    <t>KB3449</t>
  </si>
  <si>
    <t>KB3105</t>
  </si>
  <si>
    <t>KB3448</t>
  </si>
  <si>
    <t>KB3446</t>
  </si>
  <si>
    <t>KB3447</t>
  </si>
  <si>
    <t>KB3412</t>
  </si>
  <si>
    <t>KB3382</t>
  </si>
  <si>
    <t>KB3383</t>
  </si>
  <si>
    <t>KB3375</t>
  </si>
  <si>
    <t>KB3376</t>
  </si>
  <si>
    <t>KB3354</t>
  </si>
  <si>
    <t>KB3379</t>
  </si>
  <si>
    <t>KB3400</t>
  </si>
  <si>
    <t>KB3399</t>
  </si>
  <si>
    <t>KB3396</t>
  </si>
  <si>
    <t>KB3168A</t>
  </si>
  <si>
    <t>KB3417</t>
  </si>
  <si>
    <t>KB3416</t>
  </si>
  <si>
    <t>KB3423</t>
  </si>
  <si>
    <t>KB3425</t>
  </si>
  <si>
    <t>KB3444</t>
  </si>
  <si>
    <t>KB3431</t>
  </si>
  <si>
    <t>KB3443</t>
  </si>
  <si>
    <t>KB3435</t>
  </si>
  <si>
    <t>KB3442</t>
  </si>
  <si>
    <t>KB3434</t>
  </si>
  <si>
    <t>KB3422</t>
  </si>
  <si>
    <t>KB3394</t>
  </si>
  <si>
    <t>KB3413</t>
  </si>
  <si>
    <t>KB3415</t>
  </si>
  <si>
    <t>KB3418</t>
  </si>
  <si>
    <t>KB3409</t>
  </si>
  <si>
    <t>KB3393</t>
  </si>
  <si>
    <t>KB3381</t>
  </si>
  <si>
    <t>KB3367</t>
  </si>
  <si>
    <t>KB3160</t>
  </si>
  <si>
    <t>KB3407</t>
  </si>
  <si>
    <t>KB3406</t>
  </si>
  <si>
    <t>KB3390</t>
  </si>
  <si>
    <t>KB3361</t>
  </si>
  <si>
    <t>KB3359</t>
  </si>
  <si>
    <t>KB3358</t>
  </si>
  <si>
    <t>KB3357</t>
  </si>
  <si>
    <t>KB3360</t>
  </si>
  <si>
    <t>KB3362</t>
  </si>
  <si>
    <t>KB3368</t>
  </si>
  <si>
    <t>KB3391</t>
  </si>
  <si>
    <t>KB3369</t>
  </si>
  <si>
    <t>KB3370</t>
  </si>
  <si>
    <t>KB3371</t>
  </si>
  <si>
    <t>KB3372</t>
  </si>
  <si>
    <t>KB3386</t>
  </si>
  <si>
    <t>KB3404</t>
  </si>
  <si>
    <t>KB3373</t>
  </si>
  <si>
    <t>KB3388</t>
  </si>
  <si>
    <t>KB3403</t>
  </si>
  <si>
    <t>KB3355</t>
  </si>
  <si>
    <t>KB3353</t>
  </si>
  <si>
    <t>KB3352</t>
  </si>
  <si>
    <t>KB3366</t>
  </si>
  <si>
    <t>KB2312</t>
  </si>
  <si>
    <t>KB2313</t>
  </si>
  <si>
    <t>KB2314</t>
  </si>
  <si>
    <t>KB2310</t>
  </si>
  <si>
    <t>KB2303</t>
  </si>
  <si>
    <t>KB2311</t>
  </si>
  <si>
    <t>KB2307</t>
  </si>
  <si>
    <t>KB2257</t>
  </si>
  <si>
    <t>KB2265</t>
  </si>
  <si>
    <t>KB2275</t>
  </si>
  <si>
    <t>KB2273</t>
  </si>
  <si>
    <t>KB241</t>
  </si>
  <si>
    <t>KB2260</t>
  </si>
  <si>
    <t>KB2301</t>
  </si>
  <si>
    <t>KB2302</t>
  </si>
  <si>
    <t>KB2300</t>
  </si>
  <si>
    <t>KB2299</t>
  </si>
  <si>
    <t>KB2287</t>
  </si>
  <si>
    <t>KB2278</t>
  </si>
  <si>
    <t>KB2134A</t>
  </si>
  <si>
    <t>KB2268</t>
  </si>
  <si>
    <t>KB2267</t>
  </si>
  <si>
    <t>KB2285</t>
  </si>
  <si>
    <t>KB2298</t>
  </si>
  <si>
    <t>KB2291</t>
  </si>
  <si>
    <t>KB2290</t>
  </si>
  <si>
    <t>KB2297</t>
  </si>
  <si>
    <t>KB2292</t>
  </si>
  <si>
    <t>KB2296</t>
  </si>
  <si>
    <t>KB2289</t>
  </si>
  <si>
    <t>KB2102</t>
  </si>
  <si>
    <t>KB2282</t>
  </si>
  <si>
    <t>KB2108</t>
  </si>
  <si>
    <t>KB2279</t>
  </si>
  <si>
    <t>KB2280</t>
  </si>
  <si>
    <t>KB2276</t>
  </si>
  <si>
    <t>KB2256</t>
  </si>
  <si>
    <t>KB2255</t>
  </si>
  <si>
    <t>KB2262</t>
  </si>
  <si>
    <t>KB2113</t>
  </si>
  <si>
    <t>KB2270</t>
  </si>
  <si>
    <t>KB2272</t>
  </si>
  <si>
    <t>KB2309</t>
  </si>
  <si>
    <t>KB2308</t>
  </si>
  <si>
    <t>KB2304</t>
  </si>
  <si>
    <t>KB2306</t>
  </si>
  <si>
    <t>KB299</t>
  </si>
  <si>
    <t>KB2315</t>
  </si>
  <si>
    <t>KB2316</t>
  </si>
  <si>
    <t>KB2317</t>
  </si>
  <si>
    <t>KB269</t>
  </si>
  <si>
    <t>KB2286</t>
  </si>
  <si>
    <t>KB2274</t>
  </si>
  <si>
    <t>KB2277</t>
  </si>
  <si>
    <t>KB2288</t>
  </si>
  <si>
    <t>KB2259</t>
  </si>
  <si>
    <t>KB2263</t>
  </si>
  <si>
    <t>KB2264</t>
  </si>
  <si>
    <t>KB2258</t>
  </si>
  <si>
    <t>KB263</t>
  </si>
  <si>
    <t>KB2266</t>
  </si>
  <si>
    <t>KB2261</t>
  </si>
  <si>
    <t>KB1140</t>
  </si>
  <si>
    <t>KB1122</t>
  </si>
  <si>
    <t>KB178</t>
  </si>
  <si>
    <t>KB1132</t>
  </si>
  <si>
    <t>KB1133</t>
  </si>
  <si>
    <t>KB179</t>
  </si>
  <si>
    <t>KB1135</t>
  </si>
  <si>
    <t>KB1141</t>
  </si>
  <si>
    <t>KB1143</t>
  </si>
  <si>
    <t>KB1145</t>
  </si>
  <si>
    <t>KB154</t>
  </si>
  <si>
    <t>KB1148</t>
  </si>
  <si>
    <t>KB169</t>
  </si>
  <si>
    <t>KB1147</t>
  </si>
  <si>
    <t>KB1144</t>
  </si>
  <si>
    <t>KB171</t>
  </si>
  <si>
    <t>KB170</t>
  </si>
  <si>
    <t>KB1139</t>
  </si>
  <si>
    <t>KB1142</t>
  </si>
  <si>
    <t>KB1138</t>
  </si>
  <si>
    <t>KB1137</t>
  </si>
  <si>
    <t>KB1136</t>
  </si>
  <si>
    <t>KB1134</t>
  </si>
  <si>
    <t>KB1131</t>
  </si>
  <si>
    <t>KB1130</t>
  </si>
  <si>
    <t>KB1128</t>
  </si>
  <si>
    <t>KB1126</t>
  </si>
  <si>
    <t>KB1129</t>
  </si>
  <si>
    <t>KB1125</t>
  </si>
  <si>
    <t>KB165</t>
  </si>
  <si>
    <t>KB164</t>
  </si>
  <si>
    <t>KB1120</t>
  </si>
  <si>
    <t>KB1121</t>
  </si>
  <si>
    <t>KB1123</t>
  </si>
  <si>
    <t>KB1124</t>
  </si>
  <si>
    <t>KB1119</t>
  </si>
  <si>
    <t>KB1117</t>
  </si>
  <si>
    <t>KB1116</t>
  </si>
  <si>
    <t>KB163</t>
  </si>
  <si>
    <t>KB1118</t>
  </si>
  <si>
    <t>KB1115</t>
  </si>
  <si>
    <t>KZ266</t>
  </si>
  <si>
    <t>KZ269</t>
  </si>
  <si>
    <t>KZ222</t>
  </si>
  <si>
    <t>KZ139</t>
  </si>
  <si>
    <t>KZ138</t>
  </si>
  <si>
    <t>KZ225</t>
  </si>
  <si>
    <t>KZ226</t>
  </si>
  <si>
    <t>KZ238</t>
  </si>
  <si>
    <t>KZ231</t>
  </si>
  <si>
    <t>KZ228</t>
  </si>
  <si>
    <t>KZ227</t>
  </si>
  <si>
    <t>KZ232</t>
  </si>
  <si>
    <t>KZ237</t>
  </si>
  <si>
    <t>KZ240</t>
  </si>
  <si>
    <t>KZ247</t>
  </si>
  <si>
    <t>KZ251</t>
  </si>
  <si>
    <t>KZ256</t>
  </si>
  <si>
    <t>KZ261</t>
  </si>
  <si>
    <t>KZ267</t>
  </si>
  <si>
    <t>KZ275</t>
  </si>
  <si>
    <t>KZ57</t>
  </si>
  <si>
    <t>KZ274</t>
  </si>
  <si>
    <t>KZ234</t>
  </si>
  <si>
    <t>KZ273</t>
  </si>
  <si>
    <t>KZ123</t>
  </si>
  <si>
    <t>KZ268</t>
  </si>
  <si>
    <t>KZ272</t>
  </si>
  <si>
    <t>KZ127</t>
  </si>
  <si>
    <t>KZ126</t>
  </si>
  <si>
    <t>KZ122</t>
  </si>
  <si>
    <t>KZ265</t>
  </si>
  <si>
    <t>KZ264</t>
  </si>
  <si>
    <t>KZ260</t>
  </si>
  <si>
    <t>KZ259</t>
  </si>
  <si>
    <t>KZ258</t>
  </si>
  <si>
    <t>KZ101</t>
  </si>
  <si>
    <t>KZ250</t>
  </si>
  <si>
    <t>KZ255</t>
  </si>
  <si>
    <t>KZ257</t>
  </si>
  <si>
    <t>KZ252</t>
  </si>
  <si>
    <t>KZ254</t>
  </si>
  <si>
    <t>KZ249</t>
  </si>
  <si>
    <t>KZ248</t>
  </si>
  <si>
    <t>KZ245</t>
  </si>
  <si>
    <t>KZ243</t>
  </si>
  <si>
    <t>KZ242</t>
  </si>
  <si>
    <t>KZ246</t>
  </si>
  <si>
    <t>KZ241</t>
  </si>
  <si>
    <t>KZ235</t>
  </si>
  <si>
    <t>KZ135</t>
  </si>
  <si>
    <t>KZ229</t>
  </si>
  <si>
    <t>KZ230</t>
  </si>
  <si>
    <t>KZ224</t>
  </si>
  <si>
    <t>KZ223</t>
  </si>
  <si>
    <t>KZ133</t>
  </si>
  <si>
    <t>KZ16</t>
  </si>
  <si>
    <t>K190</t>
  </si>
  <si>
    <t>K153</t>
  </si>
  <si>
    <t>K191</t>
  </si>
  <si>
    <t>K193</t>
  </si>
  <si>
    <t>K192</t>
  </si>
  <si>
    <t>K160</t>
  </si>
  <si>
    <t>K161</t>
  </si>
  <si>
    <t>K198</t>
  </si>
  <si>
    <t>K164</t>
  </si>
  <si>
    <t>K150</t>
  </si>
  <si>
    <t>K1100</t>
  </si>
  <si>
    <t>K194</t>
  </si>
  <si>
    <t>K196</t>
  </si>
  <si>
    <t>K165</t>
  </si>
  <si>
    <t>K156</t>
  </si>
  <si>
    <t>K157</t>
  </si>
  <si>
    <t>K197</t>
  </si>
  <si>
    <t>K195</t>
  </si>
  <si>
    <t>K186B</t>
  </si>
  <si>
    <t>KB584</t>
  </si>
  <si>
    <t>KB3181B</t>
  </si>
  <si>
    <t>KB3181A</t>
  </si>
  <si>
    <t>KB383A</t>
  </si>
  <si>
    <t>KBA213</t>
  </si>
  <si>
    <t>KBA209</t>
  </si>
  <si>
    <t>KBA211</t>
  </si>
  <si>
    <t>KBA210</t>
  </si>
  <si>
    <t>KBA207</t>
  </si>
  <si>
    <t>KBA203</t>
  </si>
  <si>
    <t>KBA204</t>
  </si>
  <si>
    <t>KBA202</t>
  </si>
  <si>
    <t>KBA206</t>
  </si>
  <si>
    <t>KBA208</t>
  </si>
  <si>
    <t>KBA201</t>
  </si>
  <si>
    <t>KBA205</t>
  </si>
  <si>
    <t>K180</t>
  </si>
  <si>
    <t>BAND</t>
  </si>
  <si>
    <t>K173</t>
  </si>
  <si>
    <t>K174</t>
  </si>
  <si>
    <t>K169</t>
  </si>
  <si>
    <t>K160A</t>
  </si>
  <si>
    <t>K164A</t>
  </si>
  <si>
    <t>K165A</t>
  </si>
  <si>
    <t>K163A</t>
  </si>
  <si>
    <t>KB384A</t>
  </si>
  <si>
    <t>KB2185</t>
  </si>
  <si>
    <t>KB187</t>
  </si>
  <si>
    <t>KZ134</t>
  </si>
  <si>
    <t>KZ131</t>
  </si>
  <si>
    <t>KZ128</t>
  </si>
  <si>
    <t>K199</t>
  </si>
  <si>
    <t>K1123</t>
  </si>
  <si>
    <t>K1120</t>
  </si>
  <si>
    <t>K1121</t>
  </si>
  <si>
    <t>K1126</t>
  </si>
  <si>
    <t>K1127</t>
  </si>
  <si>
    <t>K1122</t>
  </si>
  <si>
    <t>K157A</t>
  </si>
  <si>
    <t>K1124</t>
  </si>
  <si>
    <t>K158A</t>
  </si>
  <si>
    <t>K1124A</t>
  </si>
  <si>
    <t>K1125</t>
  </si>
  <si>
    <t>K1125A</t>
  </si>
  <si>
    <t>K1128</t>
  </si>
  <si>
    <t>K1128A</t>
  </si>
  <si>
    <t>KB546A</t>
  </si>
  <si>
    <t>KB172</t>
  </si>
  <si>
    <t>KB426A</t>
  </si>
  <si>
    <t>KB174</t>
  </si>
  <si>
    <t>KB175</t>
  </si>
  <si>
    <t>KZ147</t>
  </si>
  <si>
    <t>POZ_CIZIM2</t>
  </si>
  <si>
    <t>-</t>
  </si>
  <si>
    <t>YUZDE</t>
  </si>
  <si>
    <t>BETON IMALAT</t>
  </si>
  <si>
    <t>{78DA8152-7560-4D40-987C-455E1DC7BEAD2}</t>
  </si>
  <si>
    <t>FND_AC_-05_015</t>
  </si>
  <si>
    <t>İRSALİYE TARİHİ</t>
  </si>
  <si>
    <t>MALZEME SINIFI</t>
  </si>
  <si>
    <t>MİKTAR</t>
  </si>
  <si>
    <t>AÇIKLAMA</t>
  </si>
  <si>
    <t>COST CODE</t>
  </si>
  <si>
    <t>C40/50</t>
  </si>
  <si>
    <t>AJ Blok (Kule vinç) Temeli</t>
  </si>
  <si>
    <t>01-04-02</t>
  </si>
  <si>
    <t>-5</t>
  </si>
  <si>
    <t>AJ Blok (kule vinç) Temeli</t>
  </si>
  <si>
    <t>AC Blok Asansör Temeli</t>
  </si>
  <si>
    <t>C40/50 KATKISIZ</t>
  </si>
  <si>
    <t>AC Blok Temel Alt Kademe</t>
  </si>
  <si>
    <t>AC Blok Temel Alt Kademe (12 -&gt; 11)</t>
  </si>
  <si>
    <t>AB Blok Asansör Temeli</t>
  </si>
  <si>
    <t>AB Blok temel alt kademe</t>
  </si>
  <si>
    <t>AC blok Toplama çukurları temeli</t>
  </si>
  <si>
    <t>AC blok temel üst kademe</t>
  </si>
  <si>
    <t>AB blok temel üst kademe</t>
  </si>
  <si>
    <t>AA blok Asansör temeli</t>
  </si>
  <si>
    <t>AA Blok Temel alt kademe</t>
  </si>
  <si>
    <t>AA Blok Temel-1 Betonu (kule vinç alanı)</t>
  </si>
  <si>
    <t xml:space="preserve">AA Blok Temel-2 Betonu </t>
  </si>
  <si>
    <t>AC BLOK KOLON BETONU (-17.80/-14.30)</t>
  </si>
  <si>
    <t>KOLON - PERDE</t>
  </si>
  <si>
    <t>AA blok ust kademe temel dökümü</t>
  </si>
  <si>
    <t>A-C blok perde beton dökümü (-17.80/-14.30)</t>
  </si>
  <si>
    <t>AC BLOK PERDE-KOLON DÖKÜMÜ (-17.80/-14.30)</t>
  </si>
  <si>
    <t>AC BLOK MERDİVEN PERDE BETONU (-17.80/-14.30)</t>
  </si>
  <si>
    <t>AC BLOK ASANSÖR PERDE BETONU(-17.80/-14.30)</t>
  </si>
  <si>
    <t>AC BLOK ASANSÖR PERDE BETONU</t>
  </si>
  <si>
    <t>AC BLOK KOLON BETONU</t>
  </si>
  <si>
    <t>AC BLOK PERDE-KOLON DÖKÜMÜ</t>
  </si>
  <si>
    <t>AC BLOK PERDE BETONU</t>
  </si>
  <si>
    <t>AC BLOK PERDE</t>
  </si>
  <si>
    <t>AA BLOK SU TOPLMA ÇUKURU TEMEL BETONU</t>
  </si>
  <si>
    <t>AA BLOK ALT KADEME TEMEL DÖKÜMÜ</t>
  </si>
  <si>
    <t>AA BLOK ÜST KADEME TEMEL DÖKÜMÜ</t>
  </si>
  <si>
    <t>A-C BLOK PERDE DÖKÜMÜ</t>
  </si>
  <si>
    <t>AA BLOK ÜST DÖŞEME TEMEL DÖKÜMÜ</t>
  </si>
  <si>
    <t>A-A BLOK SU TOPLAMA ÇUKURU BETONU</t>
  </si>
  <si>
    <t>TABLIYE - DOSEME</t>
  </si>
  <si>
    <t>A-C BLOK PERDE BETON DÖKÜMÜ</t>
  </si>
  <si>
    <t>A-D BLOK SU TOPLAMA ÇUKURU</t>
  </si>
  <si>
    <t>A-D BLOK KADEME TEMELİ</t>
  </si>
  <si>
    <t>A-D BLOK ÜST KADEME TEMELİ</t>
  </si>
  <si>
    <t>A-C BLOK PERDO BETONU</t>
  </si>
  <si>
    <t>A-B BLOK PERDE (-17.80/-14.30)</t>
  </si>
  <si>
    <t>A-C BLOK PERDE</t>
  </si>
  <si>
    <t>A-B BLOK KOLON (-17.80/-14.30)</t>
  </si>
  <si>
    <t xml:space="preserve"> A-C BLOK KOLON BETON DÖKÜMÜ</t>
  </si>
  <si>
    <t>A-B BLOK PERDE</t>
  </si>
  <si>
    <t>a-b blok perde</t>
  </si>
  <si>
    <t>a-c blok -14,30 kotu tabliye</t>
  </si>
  <si>
    <t>ab blok perde-kolon</t>
  </si>
  <si>
    <t>ad blok temel betonu</t>
  </si>
  <si>
    <t>ac blok -10,80 kotu kolon</t>
  </si>
  <si>
    <t>-4</t>
  </si>
  <si>
    <t>aa blok perde-kolon (-17.80/14.30)</t>
  </si>
  <si>
    <t>ab blok tabliye betonu</t>
  </si>
  <si>
    <t>C40/50 BRT</t>
  </si>
  <si>
    <t>perde kolon betonu</t>
  </si>
  <si>
    <t>Blok Unknown</t>
  </si>
  <si>
    <t>tabliye betonu</t>
  </si>
  <si>
    <t>AA BLOK 14.30 perde kolon betonu</t>
  </si>
  <si>
    <t>AC BLOK 7.30 perde kolon betonu</t>
  </si>
  <si>
    <t>-3</t>
  </si>
  <si>
    <t>AA BLOK 14.30 tabliye betonu</t>
  </si>
  <si>
    <t>kolon perde betonu</t>
  </si>
  <si>
    <t>aa blok kolon perde betonu 10,80 k</t>
  </si>
  <si>
    <t>ab blok 10,80 tabliye betonu</t>
  </si>
  <si>
    <t>AC blok 7.30 döseme betonu</t>
  </si>
  <si>
    <t>AB blok 7.30 kolon perde betonu</t>
  </si>
  <si>
    <t>su deposu perde betonu</t>
  </si>
  <si>
    <t>SU DEPOSU KOLON PERDE BETONU</t>
  </si>
  <si>
    <t>AA BLOK -10,80 TABLİYE BETONU</t>
  </si>
  <si>
    <t>ab blok 10-80-7-30 rampa betonu</t>
  </si>
  <si>
    <t>aa blok 10,80 kolon betonu</t>
  </si>
  <si>
    <t>a+a kolon betonu</t>
  </si>
  <si>
    <t>A+C KOLON BETONU</t>
  </si>
  <si>
    <t>A+B KOLON BETONU</t>
  </si>
  <si>
    <t>A+B PERDE KOLONU</t>
  </si>
  <si>
    <t>A+A PERDE BETONU</t>
  </si>
  <si>
    <t>A+A KOLON PERDE BETONU</t>
  </si>
  <si>
    <t>A+C A+D KOLON PERDE</t>
  </si>
  <si>
    <t>A+A ASANSÖR PERDE</t>
  </si>
  <si>
    <t>A+B BLOK 7.30 DOSEME BETONU</t>
  </si>
  <si>
    <t>A+A BLOK KOLON PERDE</t>
  </si>
  <si>
    <t>SU DEPOSU PERDE</t>
  </si>
  <si>
    <t>A+A BLOK DÖŞEME BETONU</t>
  </si>
  <si>
    <t>A+B PERDE BETONU</t>
  </si>
  <si>
    <t>A+C 7,30 PERDE BETONU</t>
  </si>
  <si>
    <t>A+C 7,30 KOLON</t>
  </si>
  <si>
    <t>A+D BLOK PERDE</t>
  </si>
  <si>
    <t>A+A DÖSEME</t>
  </si>
  <si>
    <t>a+a kolon</t>
  </si>
  <si>
    <t>a+a su deposu kolon perde</t>
  </si>
  <si>
    <t>A+C KOLON PERDE</t>
  </si>
  <si>
    <t>A+B BLOK PERDE KOLON</t>
  </si>
  <si>
    <t>A+C BLOK KOLON PERDE</t>
  </si>
  <si>
    <t>A+D BLOK ASANSÖR TEMELİ</t>
  </si>
  <si>
    <t>A+A PERDE BETON A+C PERDE BETON</t>
  </si>
  <si>
    <t>A+C PERDE BETONU</t>
  </si>
  <si>
    <t>AD BLOK TEMEL</t>
  </si>
  <si>
    <t>AB BLOK PERDE BETONU</t>
  </si>
  <si>
    <t>AB BLOK KOLON BETONU</t>
  </si>
  <si>
    <t>AD BLOK PERDE BETONU</t>
  </si>
  <si>
    <t>AD BLOK KOLON BETONU</t>
  </si>
  <si>
    <t>10-80 AA BLOK DÖŞEME BETONU</t>
  </si>
  <si>
    <t>AC BLOK 7.30 ASANSÖR PERDE</t>
  </si>
  <si>
    <t>AC KOLON BETONU</t>
  </si>
  <si>
    <t>SU DEPOSU DÖŞEME BETONU</t>
  </si>
  <si>
    <t>AD BLOK KOLON PERDE BETONU</t>
  </si>
  <si>
    <t>AC BLOK KOLON PERDE</t>
  </si>
  <si>
    <t>AD KOLON PERDE BETONU</t>
  </si>
  <si>
    <t>AB KOLON PERDE BETONU</t>
  </si>
  <si>
    <t>AC PERDE BETONU</t>
  </si>
  <si>
    <t>AB BLOK KOLON PERDE 3. BODRUM KAT</t>
  </si>
  <si>
    <t>AE BLOK ASANSÖR TEMEL</t>
  </si>
  <si>
    <t>AD BLOK KOLON PERDE</t>
  </si>
  <si>
    <t>SU DEPOSU KOLON PERDE</t>
  </si>
  <si>
    <t>AE BLOK TEMEL</t>
  </si>
  <si>
    <t>AB BLOK KOLON PERDE</t>
  </si>
  <si>
    <t>AB BLOK 7,30 KOLON PERDE</t>
  </si>
  <si>
    <t>AA BLOK 10,80 KOLON PERDE</t>
  </si>
  <si>
    <t>AB BLOK 0,50 KOLON PERDE</t>
  </si>
  <si>
    <t>AC BLOK 0,50 MERDİVEN</t>
  </si>
  <si>
    <t>-2</t>
  </si>
  <si>
    <t>AB BLOK 0,50 KURANGLEZ</t>
  </si>
  <si>
    <t>AA BLOK 7,30 KOLON PERDE</t>
  </si>
  <si>
    <t>AD BLOK 14,30 KOLON PERDE</t>
  </si>
  <si>
    <t>AE BLOK ÜST TABLİYE (TEMEL)</t>
  </si>
  <si>
    <t>AE BLOK ÜST KADEME TEMEL</t>
  </si>
  <si>
    <t>6 NOLU KULE VİNÇ TEMELİ</t>
  </si>
  <si>
    <t>AC BLOK 0,50 DÜŞÜK TABLİYE</t>
  </si>
  <si>
    <t>AE BLOK ÜST TABLİYE</t>
  </si>
  <si>
    <t>AD BLOK 14,30 TABLİYE BETONU</t>
  </si>
  <si>
    <t>AE BLOK 14,30 KOLON PERDE</t>
  </si>
  <si>
    <t>AE BLOK KOLON PERDE</t>
  </si>
  <si>
    <t>AA BLOK 0,50 ASANSÖR PERDESİ</t>
  </si>
  <si>
    <t>AC BLOK 0,50 TABLİYE</t>
  </si>
  <si>
    <t>TABLIYE</t>
  </si>
  <si>
    <t>AE BLOK 14.30 KOLON PERDE</t>
  </si>
  <si>
    <t>AA BLOK 0,50 KOTU KOLON PERDE</t>
  </si>
  <si>
    <t>AA BLOK ASANSÖR PERDESİ</t>
  </si>
  <si>
    <t>AA BLOK 0,50 KOLON PERDE</t>
  </si>
  <si>
    <t>SU DEPOSU DÖŞEME</t>
  </si>
  <si>
    <t>AB BLOK -0,50 KOLON PERDE</t>
  </si>
  <si>
    <t>AE BLOK -0,50 KOLON PERDE</t>
  </si>
  <si>
    <t>AE BLOK 14,30 KOTU PERDE KOLON DÖKÜMÜ</t>
  </si>
  <si>
    <t>AE BLOK KOLON PERDE DÖKÜMÜ</t>
  </si>
  <si>
    <t>AB BLOK 0,50 KOTU MERDİVEN</t>
  </si>
  <si>
    <t>AA BLOK -0,50 KOTU PERDE KOLON DÖKÜMÜ</t>
  </si>
  <si>
    <t>AA BLOK PERDE DÖKÜMÜ -0,50 KOTU</t>
  </si>
  <si>
    <t>AA BLOK -0,50 KOTU KOLON PERDE DÖKÜMÜ</t>
  </si>
  <si>
    <t>AE BLOK -14,30 KOTU KOLON PERDE DÖKÜMÜ</t>
  </si>
  <si>
    <t>AB BLOK -0,50 KOTU MERDİVEN</t>
  </si>
  <si>
    <t>AB BLOK DÜŞÜK TABLİYE</t>
  </si>
  <si>
    <t>AB DÜŞÜK TABLİYE</t>
  </si>
  <si>
    <t>AA BLOK KOLON PERDE</t>
  </si>
  <si>
    <t>AB BLOK ÜST TABLİYE (TEMEL)</t>
  </si>
  <si>
    <t>AA BLOK KOLON PERDE -1.20</t>
  </si>
  <si>
    <t>AC BLOK -1.20 TABLIYE</t>
  </si>
  <si>
    <t>AB -7,30 TABLIYE</t>
  </si>
  <si>
    <t>AA BLOK 0,50 KURANGLEZ</t>
  </si>
  <si>
    <t>AA BLOK 0,50 RAMPA</t>
  </si>
  <si>
    <t>AD BLOK (-14,30)(-10,80) ARASI KOLON PERDE</t>
  </si>
  <si>
    <t>AA BLOK (-0,50)(3,20) ARASI KOLON PERDE</t>
  </si>
  <si>
    <t>-1</t>
  </si>
  <si>
    <t>AF BLOK (-17,80) ASANSÖR KUYUSU TEMEL BETONU</t>
  </si>
  <si>
    <t>AD BLOK (-14,30) YIRTIK TABLİYE BETONU</t>
  </si>
  <si>
    <t>AC BLOK (-0,50)(6,80) ARASI KOLON PERDE</t>
  </si>
  <si>
    <t>AF BLOK (-17,80) ALT KADEME TEMEL</t>
  </si>
  <si>
    <t>AA BLOK (-7,30)(-0,50) ARASI SAHANLIĞA KADAR MERDİVEN</t>
  </si>
  <si>
    <t>AB BLOK (-0,50)(6,80) ARASI KOLON PERDE</t>
  </si>
  <si>
    <t>AE BLOK (-14,30) TABLİYE</t>
  </si>
  <si>
    <t>AA BLOK (-7,30)(-0,50) ARASI PERDE</t>
  </si>
  <si>
    <t>AF BLOK (-17,80) ÜST KADEME TEMEL</t>
  </si>
  <si>
    <t>AA BLOK (-7,30)(-0,50) ARASI KOLON PERDE</t>
  </si>
  <si>
    <t>AA BLOK (-7,30)(-0,50) ARASI MERDİVEN</t>
  </si>
  <si>
    <t>AA BLOK (-7,30)(0,50) RAMPA BETONU</t>
  </si>
  <si>
    <t>AD-AE BLOK (-14,30)(-10,80) ARASI KOLON PERDE</t>
  </si>
  <si>
    <t>AE BLOK (-14,30)(-10,80) ARASI KOLON PERDE</t>
  </si>
  <si>
    <t>AA BLOK (-1,20) TABLİYE BETONU</t>
  </si>
  <si>
    <t>AA BLOK (-0,50) TABLİYE</t>
  </si>
  <si>
    <t>AF BLOK (-17,80)(-14,30) KOLON PERDE</t>
  </si>
  <si>
    <t>AD BLOK (-10,80) TABLİYE</t>
  </si>
  <si>
    <t>SAP 300 DOZ</t>
  </si>
  <si>
    <t>AA BLOK (-10,80) TABLİYE</t>
  </si>
  <si>
    <t>AA BLOK (-0,50)(6,80) ARASI KOLON PERDE</t>
  </si>
  <si>
    <t>AD BLOK (-10,80)(-7,30) ARASI KOLON PERDE</t>
  </si>
  <si>
    <t>AA BLOK (-7,30) TABLİYE</t>
  </si>
  <si>
    <t>AC BLOK (3,20) TABLİYE</t>
  </si>
  <si>
    <t>AC BLOK (-14,30) TABLİYE</t>
  </si>
  <si>
    <t>AC BLOK (3,20)(6,80) ARASI KOLON PERDE</t>
  </si>
  <si>
    <t>0</t>
  </si>
  <si>
    <t>AC BLOK (3,20)(6,80) KOLON PERDE</t>
  </si>
  <si>
    <t>AD BLOK (-10,80)(-7,30) KOLON PERDE</t>
  </si>
  <si>
    <t>AB BLOK (3,20) TABLİYE</t>
  </si>
  <si>
    <t>AA BLOK (-0,70) TABLİYE</t>
  </si>
  <si>
    <t>AB BLOK (3,20)(6,80) KOLON PERDE</t>
  </si>
  <si>
    <t>AD AE BLOK (-10,80) TABLİYE</t>
  </si>
  <si>
    <t>AB AC (3,20)(6,80) ARASI KOLON PERDE</t>
  </si>
  <si>
    <t>AB (3,20)(6,80) ARASI KOLON PERDE</t>
  </si>
  <si>
    <t>AD AE BLOK (-10,80)(-7,30) KOLON PERDE</t>
  </si>
  <si>
    <t>AB BLOK (-3,20)(-6,80) KOLON PERDE</t>
  </si>
  <si>
    <t>AC BLOK (-10,80) DÖŞEME (DB458)</t>
  </si>
  <si>
    <t>AD AE  BLOK (-10,80)(-7,30) ARASI KOLON PERDE (ADO BETON)</t>
  </si>
  <si>
    <t>AE  BLOK (-10,80)(-7,30) ARASI KOLON PERDE</t>
  </si>
  <si>
    <t>AD  BLOK (-10,80)(-7,30) ARASI KOLON PERDE</t>
  </si>
  <si>
    <t>AA BLOK (+3,20) TABLİYE</t>
  </si>
  <si>
    <t>AF BLOK (-14,30) TABLİYE</t>
  </si>
  <si>
    <t>AE BLOK (-10,80)(-7,30) ARASI KOLON PERDE</t>
  </si>
  <si>
    <t>AF BLOK (-14,30)(-10,80) ARASI KOLON PERDE</t>
  </si>
  <si>
    <t>AA BLOK (3,20)(6,80) ARASI KOLON PERDE</t>
  </si>
  <si>
    <t>AD BLOK (-7,30) TABLİYE</t>
  </si>
  <si>
    <t>AD BLOK (-7,30)(-0,50) ARASI KOLON PERDE</t>
  </si>
  <si>
    <t>AC BLOK (6,10)(5,50) TABLİYE</t>
  </si>
  <si>
    <t>AC BLOK (6,80)(6,40) TABLİYE</t>
  </si>
  <si>
    <t>AB BLOK (6,10)(6,40) TABLİYE</t>
  </si>
  <si>
    <t>AC BLOK (6,80)(10,40) ARASI KOLON PERDE</t>
  </si>
  <si>
    <t>1</t>
  </si>
  <si>
    <t>AB BLOK (6,80) TABLİYE</t>
  </si>
  <si>
    <t>AB BLOK (6,80)(10,40) ARASI KOLON PERDE</t>
  </si>
  <si>
    <t>AD BLOK (-7,30) TABLİYE (AD-B VE A-I AKSLARI ARASI)</t>
  </si>
  <si>
    <t>AB AC BLOK (6,40) DÖŞEME PARAPET</t>
  </si>
  <si>
    <t>AB AC BLOK (-14,30) TABLİYE YIRTIĞI</t>
  </si>
  <si>
    <t xml:space="preserve">AC BLOK (-0,50) KURANGLEZ </t>
  </si>
  <si>
    <t>AA BLOK (6,10)(6,40)(6,60) TABLİYE</t>
  </si>
  <si>
    <t>AA BLOK (6,60)(6,80) TABLİYE</t>
  </si>
  <si>
    <t>AC BLOK (-7,30) TABLİYE YIRTIĞI</t>
  </si>
  <si>
    <t>AA BLOK (-14,30) TABLİYE YIRTIĞI</t>
  </si>
  <si>
    <t>AB AC BLOK (-14,30)(-10,80) ARASI KOLON</t>
  </si>
  <si>
    <t>AA BLOK (6,80)(10,40) ARASI KOLON PERDE</t>
  </si>
  <si>
    <t>AD BLOK (-4,75) KURANGLEZ DÖŞEMESİ</t>
  </si>
  <si>
    <t xml:space="preserve">AB BLOK (-0,50) KURANGLEZ </t>
  </si>
  <si>
    <t>AA BLOK (-14,30)(-10,80) ARASI KOLON</t>
  </si>
  <si>
    <t>AD BLOK (6,80)(10,40) ARASI KOLON PERDE</t>
  </si>
  <si>
    <t>AD BLOK (-1,20) TABLİYE</t>
  </si>
  <si>
    <t>AC BLOK (10,40) TABLİYE</t>
  </si>
  <si>
    <t>AB BLOK (-0,50) KURANGLEZ PERDESİ</t>
  </si>
  <si>
    <t>AA BLOK (-0,50) KURANGLEZ PERDESİ</t>
  </si>
  <si>
    <t>AD BLOK (-7,30)(-0,50) ARASI PERDE</t>
  </si>
  <si>
    <t>AC BLOK (-0,50) TABLİYE YIRTIĞI</t>
  </si>
  <si>
    <t>AA BLOK (-10,80) TABLİYE YIRTIĞI</t>
  </si>
  <si>
    <t>241231-YT468-Antalya AJ Blok Kalıp ve Kalıp Donatı Planları</t>
  </si>
  <si>
    <t>241231-YT468-ANTALYA AJ BLOK KALIP VE KALIP DONATI PLANLARI</t>
  </si>
  <si>
    <t>FND_AJ_-05_001</t>
  </si>
  <si>
    <t>FND_AJ_-05_002</t>
  </si>
  <si>
    <t>{78DA8152-7560-4D40-987C-455E1DC7BEAD3}</t>
  </si>
  <si>
    <t>{78DA8152-7560-4D40-987C-455E1DC7BEAD4}</t>
  </si>
  <si>
    <t>TEMEL_BETON_LUVIYA_org_696e1ecb968ac4.03114501.dwg</t>
  </si>
  <si>
    <t>22372,77;20087,97;24582,77;20087,97;24582,77;16432,97;22927,77;16432,97;22927,77;16452,97;22907,77;16452,97;22907,77;18662,97;22432,77;18662,97;22432,77;18882,97;22372,77;18882,97;22372,77;20087,97</t>
  </si>
  <si>
    <t>00_TEMEL_H080</t>
  </si>
  <si>
    <t>IGcadLWPolyline</t>
  </si>
  <si>
    <t>C:\Users\Ozgur DENIZLIOGLU\yazilimportalim\storage\dwg-queue\20260119120843-001</t>
  </si>
  <si>
    <t>180DF</t>
  </si>
  <si>
    <t>FND-0000</t>
  </si>
  <si>
    <t>-1337,23;13857,97;-1337,23;13175,97;-1337,23;9977,97;-1592,23;9977,97;-1592,23;9307,97;-1337,23;9307,97;-1337,23;9067,97;-1412,23;7467,97;-1412,23;4984,92;-655,28;4227,97;1046,94;4227,97;2592,77;4682,69;2592,77;4682,69;8056,90;6290,04;11838,69;7852,40;11957,40;7614,98;12547,72;7910,14;12435,92;8133,75;13267,74;8549,66;13334,82;8415,50;13925,14;8710,66;13858,06;8844,82;14014,92;8923,25;17161,17;10598,33;17781,95;10948,03;19158,61;11723,53;19681,37;12018,01;19804,07;11800,19;20379,06;12124,09;20256,36;12341,91;21512,50;13049,52;23466,92;13863,55;26054,16;15320,99;26942,96;19672,55;27094,82;19641,53;27236,91;20337,17;27085,04;20368,19;27602,34;22900,90;28217,95;25914,94;28262,77;26134,34;28262,77;26777,97;28207,77;26777,97;27562,77;26777,97;26862,77;26777,97;25655,15;26777,97;23185,93;25847,97;22852,77;25847,97;22562,77;26137,97;22562,77;26500,82;22886,11;30122,97;20242,77;30122,97;17842,77;29992,97;15292,77;29992,97;15292,77;30252,97;14792,77;30252,97;14792,77;29992,97;10492,77;29992,97;10492,77;30252,97;9992,77;30252,97;9992,77;29992,97;4892,77;29992,97;4892,77;30252,97;4392,77;30252,97;4392,77;29992,97;2642,77;29992,97;1042,77;30067,97;-1412,23;30067,97;-1412,23;27467,97;-1337,23;23917,95;-1337,23;23517,95;-1337,23;22777,97;-1592,23;22777,97;-1592,23;22107,97;-1337,23;22107,97;-1337,23;16377,97;-1592,23;16377,97;-1592,23;15707,97;-1337,23;15707,97;-1337,23;13857,97;-1337,23;13857,97;-1337,23;9982,97</t>
  </si>
  <si>
    <t>1806B</t>
  </si>
  <si>
    <t>FND-0001</t>
  </si>
  <si>
    <t>18372,77;14852,97;18932,77;14852,97;18932,77;14392,97;18372,77;14392,97</t>
  </si>
  <si>
    <t>00_TEMEL_H030</t>
  </si>
  <si>
    <t>10C13</t>
  </si>
  <si>
    <t>FND-0002</t>
  </si>
  <si>
    <t>18372,77;13447,97;18932,77;13447,97;18932,77;12987,97;18372,77;12987,97</t>
  </si>
  <si>
    <t>10BF0</t>
  </si>
  <si>
    <t>FND-0003</t>
  </si>
  <si>
    <t>18372,77;14097,97;18932,77;14097,97;18932,77;13637,97;18372,77;13637,97</t>
  </si>
  <si>
    <t>10BCD</t>
  </si>
  <si>
    <t>FND-0004</t>
  </si>
  <si>
    <t>17612,77;14897,97;18072,77;14897,97;18072,77;14347,97;17612,77;14347,97</t>
  </si>
  <si>
    <t>10BAA</t>
  </si>
  <si>
    <t>FND-0005</t>
  </si>
  <si>
    <t>17612,77;13087,97;18072,77;13087,97;18072,77;12627,97;17612,77;12627,97</t>
  </si>
  <si>
    <t>10B87</t>
  </si>
  <si>
    <t>FND-0006</t>
  </si>
  <si>
    <t>17612,77;14097,97;18072,77;14097,97;18072,77;13637,97;17612,77;13637,97</t>
  </si>
  <si>
    <t>10B64</t>
  </si>
  <si>
    <t>FND-0007</t>
  </si>
  <si>
    <t>16002,77;15717,97;16562,77;15717,97;16562,77;15257,97;16002,77;15257,97</t>
  </si>
  <si>
    <t>10B41</t>
  </si>
  <si>
    <t>FND-0008</t>
  </si>
  <si>
    <t>16012,77;16497,97;16572,77;16497,97;16572,77;16037,97;16012,77;16037,97</t>
  </si>
  <si>
    <t>10B1E</t>
  </si>
  <si>
    <t>FND-0009</t>
  </si>
  <si>
    <t>15212,77;15717,97;15672,77;15717,97;15672,77;15257,97;15212,77;15257,97</t>
  </si>
  <si>
    <t>10AFB</t>
  </si>
  <si>
    <t>FND-0010</t>
  </si>
  <si>
    <t>15212,77;16497,97;15672,77;16497,97;15672,77;16037,97;15212,77;16037,97</t>
  </si>
  <si>
    <t>10AD8</t>
  </si>
  <si>
    <t>FND-0011</t>
  </si>
  <si>
    <t>14312,77;15717,97;14872,77;15717,97;14872,77;15257,97;14312,77;15257,97</t>
  </si>
  <si>
    <t>10AB5</t>
  </si>
  <si>
    <t>FND-0012</t>
  </si>
  <si>
    <t>14322,77;16497,97;14882,77;16497,97;14882,77;16037,97;14322,77;16037,97</t>
  </si>
  <si>
    <t>10A92</t>
  </si>
  <si>
    <t>FND-0013</t>
  </si>
  <si>
    <t>3212,77;7697,97;3672,77;7697,97;3672,77;7237,97;3212,77;7237,97</t>
  </si>
  <si>
    <t>10A6F</t>
  </si>
  <si>
    <t>FND-0014</t>
  </si>
  <si>
    <t>4012,77;7697,97;5272,77;7697,97;5272,77;7237,97;4012,77;7237,97</t>
  </si>
  <si>
    <t>10A4C</t>
  </si>
  <si>
    <t>FND-0015</t>
  </si>
  <si>
    <t>6412,77;7707,97;6872,77;7707,97;6872,77;7247,97;6412,77;7247,97</t>
  </si>
  <si>
    <t>10A29</t>
  </si>
  <si>
    <t>FND-0016</t>
  </si>
  <si>
    <t>5612,77;7710,47;6072,77;7710,47;6072,77;7250,47;5612,77;7250,47</t>
  </si>
  <si>
    <t>10A06</t>
  </si>
  <si>
    <t>FND-0017</t>
  </si>
  <si>
    <t>5622,77;8497,97;6082,77;8497,97;6082,77;8037,97;5622,77;8037,97</t>
  </si>
  <si>
    <t>FND-0018</t>
  </si>
  <si>
    <t>4812,77;8497,97;5272,77;8497,97;5272,77;8037,97;4812,77;8037,97</t>
  </si>
  <si>
    <t>109C0</t>
  </si>
  <si>
    <t>FND-0019</t>
  </si>
  <si>
    <t>4012,77;8497,97;4472,77;8497,97;4472,77;8037,97;4012,77;8037,97</t>
  </si>
  <si>
    <t>1099D</t>
  </si>
  <si>
    <t>FND-0020</t>
  </si>
  <si>
    <t>3212,77;8497,97;3672,77;8497,97;3672,77;8037,97;3212,77;8037,97</t>
  </si>
  <si>
    <t>1097A</t>
  </si>
  <si>
    <t>FND-0021</t>
  </si>
  <si>
    <t>3212,77;9277,97;3672,77;9277,97;3672,77;8817,97;3212,77;8817,97</t>
  </si>
  <si>
    <t>FND-0022</t>
  </si>
  <si>
    <t>3992,77;9277,97;4452,77;9277,97;4452,77;8817,97;3992,77;8817,97</t>
  </si>
  <si>
    <t>FND-0023</t>
  </si>
  <si>
    <t>4792,77;9277,97;5252,77;9277,97;5252,77;8817,97;4792,77;8817,97</t>
  </si>
  <si>
    <t>FND-0024</t>
  </si>
  <si>
    <t>4812,77;10097,97;5272,77;10097,97;5272,77;9637,97;4812,77;9637,97</t>
  </si>
  <si>
    <t>108EE</t>
  </si>
  <si>
    <t>FND-0025</t>
  </si>
  <si>
    <t>4012,77;10097,97;4472,77;10097,97;4472,77;9637,97;4012,77;9637,97</t>
  </si>
  <si>
    <t>108CB</t>
  </si>
  <si>
    <t>FND-0026</t>
  </si>
  <si>
    <t>3212,77;10097,97;3672,77;10097,97;3672,77;9637,97;3212,77;9637,97</t>
  </si>
  <si>
    <t>108A8</t>
  </si>
  <si>
    <t>FND-0027</t>
  </si>
  <si>
    <t>3992,77;10887,97;4452,77;10887,97;4452,77;10427,97;3992,77;10427,97</t>
  </si>
  <si>
    <t>FND-0028</t>
  </si>
  <si>
    <t>4792,77;10887,97;5252,77;10887,97;5252,77;10427,97;4792,77;10427,97</t>
  </si>
  <si>
    <t>FND-0029</t>
  </si>
  <si>
    <t>5632,77;10897,97;6092,77;10897,97;6092,77;10437,97;5632,77;10437,97</t>
  </si>
  <si>
    <t>1083F</t>
  </si>
  <si>
    <t>FND-0030</t>
  </si>
  <si>
    <t>6897,50;11244,28;7357,50;11244,28;7357,50;10784,28;6897,50;10784,28</t>
  </si>
  <si>
    <t>1081C</t>
  </si>
  <si>
    <t>FND-0031</t>
  </si>
  <si>
    <t>6241,50;11736,28;6701,50;11736,28;6701,50;11276,28;6241,50;11276,28</t>
  </si>
  <si>
    <t>107F9</t>
  </si>
  <si>
    <t>FND-0032</t>
  </si>
  <si>
    <t>5611,50;12196,28;6071,50;12196,28;6071,50;11736,28;5611,50;11736,28</t>
  </si>
  <si>
    <t>107D6</t>
  </si>
  <si>
    <t>FND-0033</t>
  </si>
  <si>
    <t>7329,50;11820,28;7789,50;11820,28;7789,50;11360,28;7329,50;11360,28</t>
  </si>
  <si>
    <t>107B3</t>
  </si>
  <si>
    <t>FND-0034</t>
  </si>
  <si>
    <t>6673,50;12312,28;7133,50;12312,28;7133,50;11852,28;6673,50;11852,28</t>
  </si>
  <si>
    <t>FND-0035</t>
  </si>
  <si>
    <t>6049,50;12780,28;6509,50;12780,28;6509,50;12320,28;6049,50;12320,28</t>
  </si>
  <si>
    <t>1076D</t>
  </si>
  <si>
    <t>FND-0036</t>
  </si>
  <si>
    <t>6481,50;13356,28;6941,50;13356,28;6941,50;12896,28;6481,50;12896,28</t>
  </si>
  <si>
    <t>1074A</t>
  </si>
  <si>
    <t>FND-0037</t>
  </si>
  <si>
    <t>7105,50;12888,28;7565,50;12888,28;7565,50;12428,28;7105,50;12428,28</t>
  </si>
  <si>
    <t>FND-0038</t>
  </si>
  <si>
    <t>7761,50;12396,28;8221,50;12396,28;8221,50;11936,28;7761,50;11936,28</t>
  </si>
  <si>
    <t>FND-0039</t>
  </si>
  <si>
    <t>8187,50;12964,28;8647,50;12964,28;8647,50;12504,28;8187,50;12504,28</t>
  </si>
  <si>
    <t>FND-0040</t>
  </si>
  <si>
    <t>7537,50;13464,28;7997,50;13464,28;7997,50;13004,28;7537,50;13004,28</t>
  </si>
  <si>
    <t>106BE</t>
  </si>
  <si>
    <t>FND-0041</t>
  </si>
  <si>
    <t>5632,77;13527,97;6092,77;13527,97;6092,77;13067,97;5632,77;13067,97</t>
  </si>
  <si>
    <t>1069B</t>
  </si>
  <si>
    <t>FND-0042</t>
  </si>
  <si>
    <t>3212,77;10947,97;3672,77;10947,97;3672,77;10487,97;3212,77;10487,97</t>
  </si>
  <si>
    <t>FND-0043</t>
  </si>
  <si>
    <t>4812,77;11647,97;5722,77;11647,97;5722,77;11187,97;4812,77;11187,97</t>
  </si>
  <si>
    <t>FND-0044</t>
  </si>
  <si>
    <t>3992,77;11697,97;4452,77;11697,97;4452,77;11237,97;3992,77;11237,97</t>
  </si>
  <si>
    <t>FND-0045</t>
  </si>
  <si>
    <t>3212,77;11647,97;3672,77;11647,97;3672,77;11187,97;3212,77;11187,97</t>
  </si>
  <si>
    <t>1060F</t>
  </si>
  <si>
    <t>FND-0046</t>
  </si>
  <si>
    <t>4812,77;12497,97;5272,77;12497,97;5272,77;12037,97;4812,77;12037,97</t>
  </si>
  <si>
    <t>105EC</t>
  </si>
  <si>
    <t>FND-0047</t>
  </si>
  <si>
    <t>3992,77;12497,97;4452,77;12497,97;4452,77;12037,97;3992,77;12037,97</t>
  </si>
  <si>
    <t>105C9</t>
  </si>
  <si>
    <t>FND-0048</t>
  </si>
  <si>
    <t>3212,77;12547,97;3672,77;12547,97;3672,77;12087,97;3212,77;12087,97</t>
  </si>
  <si>
    <t>105A6</t>
  </si>
  <si>
    <t>FND-0049</t>
  </si>
  <si>
    <t>3262,77;13297,97;3722,77;13297,97;3722,77;12837,97;3262,77;12837,97</t>
  </si>
  <si>
    <t>FND-0050</t>
  </si>
  <si>
    <t>3992,77;13297,97;4452,77;13297,97;4452,77;12837,97;3992,77;12837,97</t>
  </si>
  <si>
    <t>FND-0051</t>
  </si>
  <si>
    <t>4812,77;13297,97;5272,77;13297,97;5272,77;12837,97;4812,77;12837,97</t>
  </si>
  <si>
    <t>1053D</t>
  </si>
  <si>
    <t>FND-0052</t>
  </si>
  <si>
    <t>4812,77;14097,97;5272,77;14097,97;5272,77;13637,97;4812,77;13637,97</t>
  </si>
  <si>
    <t>1051A</t>
  </si>
  <si>
    <t>FND-0053</t>
  </si>
  <si>
    <t>3992,77;14097,97;4452,77;14097,97;4452,77;13637,97;3992,77;13637,97</t>
  </si>
  <si>
    <t>104F7</t>
  </si>
  <si>
    <t>FND-0054</t>
  </si>
  <si>
    <t>3262,77;14097,97;3722,77;14097,97;3722,77;13637,97;3262,77;13637,97</t>
  </si>
  <si>
    <t>104D4</t>
  </si>
  <si>
    <t>FND-0055</t>
  </si>
  <si>
    <t>3212,77;16497,97;3672,77;16497,97;3672,77;16037,97;3212,77;16037,97</t>
  </si>
  <si>
    <t>104B1</t>
  </si>
  <si>
    <t>FND-0056</t>
  </si>
  <si>
    <t>3212,77;15697,97;3672,77;15697,97;3672,77;15237,97;3212,77;15237,97</t>
  </si>
  <si>
    <t>1048E</t>
  </si>
  <si>
    <t>FND-0057</t>
  </si>
  <si>
    <t>3262,77;14897,97;3722,77;14897,97;3722,77;14437,97;3262,77;14437,97</t>
  </si>
  <si>
    <t>1046B</t>
  </si>
  <si>
    <t>FND-0058</t>
  </si>
  <si>
    <t>3992,77;14897,97;4452,77;14897,97;4452,77;14437,97;3992,77;14437,97</t>
  </si>
  <si>
    <t>FND-0059</t>
  </si>
  <si>
    <t>4812,77;14897,97;5272,77;14897,97;5272,77;14437,97;4812,77;14437,97</t>
  </si>
  <si>
    <t>FND-0060</t>
  </si>
  <si>
    <t>5612,77;16517,97;6072,77;16517,97;6072,77;16057,97;5612,77;16057,97</t>
  </si>
  <si>
    <t>FND-0061</t>
  </si>
  <si>
    <t>5562,77;15697,97;6022,77;15697,97;6022,77;15237,97;5562,77;15237,97</t>
  </si>
  <si>
    <t>103DF</t>
  </si>
  <si>
    <t>FND-0062</t>
  </si>
  <si>
    <t>5562,77;14897,97;6022,77;14897,97;6022,77;14437,97;5562,77;14437,97</t>
  </si>
  <si>
    <t>103BC</t>
  </si>
  <si>
    <t>FND-0063</t>
  </si>
  <si>
    <t>5632,77;14077,97;6092,77;14077,97;6092,77;13617,97;5632,77;13617,97</t>
  </si>
  <si>
    <t>FND-0064</t>
  </si>
  <si>
    <t>6412,77;14097,97;7532,77;14097,97;7532,77;13637,97;6412,77;13637,97</t>
  </si>
  <si>
    <t>FND-0065</t>
  </si>
  <si>
    <t>8012,77;14097,97;8472,77;14097,97;8472,77;13637,97;8012,77;13637,97</t>
  </si>
  <si>
    <t>FND-0066</t>
  </si>
  <si>
    <t>8782,77;14097,97;9242,77;14097,97;9242,77;13637,97;8782,77;13637,97</t>
  </si>
  <si>
    <t>FND-0067</t>
  </si>
  <si>
    <t>9612,77;14097,97;10072,77;14097,97;10072,77;13637,97;9612,77;13637,97</t>
  </si>
  <si>
    <t>1030D</t>
  </si>
  <si>
    <t>FND-0068</t>
  </si>
  <si>
    <t>10412,77;14097,97;10872,77;14097,97;10872,77;13637,97;10412,77;13637,97</t>
  </si>
  <si>
    <t>102EA</t>
  </si>
  <si>
    <t>FND-0069</t>
  </si>
  <si>
    <t>11222,77;14097,97;11682,77;14097,97;11682,77;13637,97;11222,77;13637,97</t>
  </si>
  <si>
    <t>102C7</t>
  </si>
  <si>
    <t>FND-0070</t>
  </si>
  <si>
    <t>12032,77;14097,97;12492,77;14097,97;12492,77;13637,97;12032,77;13637,97</t>
  </si>
  <si>
    <t>102A4</t>
  </si>
  <si>
    <t>FND-0071</t>
  </si>
  <si>
    <t>12812,77;14097,97;13272,77;14097,97;13272,77;13637,97;12812,77;13637,97</t>
  </si>
  <si>
    <t>FND-0072</t>
  </si>
  <si>
    <t>8802,77;13287,97;9262,77;13287,97;9262,77;12827,97;8802,77;12827,97</t>
  </si>
  <si>
    <t>1025E</t>
  </si>
  <si>
    <t>FND-0073</t>
  </si>
  <si>
    <t>8802,77;12517,97;9262,77;12517,97;9262,77;12057,97;8802,77;12057,97</t>
  </si>
  <si>
    <t>1023B</t>
  </si>
  <si>
    <t>FND-0074</t>
  </si>
  <si>
    <t>9642,77;12517,97;10102,77;12517,97;10102,77;12057,97;9642,77;12057,97</t>
  </si>
  <si>
    <t>FND-0075</t>
  </si>
  <si>
    <t>9642,77;13287,97;10102,77;13287,97;10102,77;12827,97;9642,77;12827,97</t>
  </si>
  <si>
    <t>101F5</t>
  </si>
  <si>
    <t>FND-0076</t>
  </si>
  <si>
    <t>10412,77;13297,97;10872,77;13297,97;10872,77;12837,97;10412,77;12837,97</t>
  </si>
  <si>
    <t>101D2</t>
  </si>
  <si>
    <t>FND-0077</t>
  </si>
  <si>
    <t>11212,77;13297,97;11672,77;13297,97;11672,77;12837,97;11212,77;12837,97</t>
  </si>
  <si>
    <t>101AF</t>
  </si>
  <si>
    <t>FND-0078</t>
  </si>
  <si>
    <t>13612,77;14897,97;14072,77;14897,97;14072,77;14437,97;13612,77;14437,97</t>
  </si>
  <si>
    <t>1018C</t>
  </si>
  <si>
    <t>FND-0079</t>
  </si>
  <si>
    <t>12812,77;14897,97;13272,77;14897,97;13272,77;14437,97;12812,77;14437,97</t>
  </si>
  <si>
    <t>FND-0080</t>
  </si>
  <si>
    <t>12032,77;14887,97;12492,77;14887,97;12492,77;14427,97;12032,77;14427,97</t>
  </si>
  <si>
    <t>FND-0081</t>
  </si>
  <si>
    <t>11222,77;14897,97;11682,77;14897,97;11682,77;14437,97;11222,77;14437,97</t>
  </si>
  <si>
    <t>FND-0082</t>
  </si>
  <si>
    <t>10412,77;14897,97;10872,77;14897,97;10872,77;14437,97;10412,77;14437,97</t>
  </si>
  <si>
    <t>FND-0083</t>
  </si>
  <si>
    <t>9612,77;14897,97;10072,77;14897,97;10072,77;14437,97;9612,77;14437,97</t>
  </si>
  <si>
    <t>100DD</t>
  </si>
  <si>
    <t>FND-0084</t>
  </si>
  <si>
    <t>8792,77;14897,97;9252,77;14897,97;9252,77;14437,97;8792,77;14437,97</t>
  </si>
  <si>
    <t>100BA</t>
  </si>
  <si>
    <t>FND-0085</t>
  </si>
  <si>
    <t>8012,77;14897,97;8472,77;14897,97;8472,77;14437,97;8012,77;14437,97</t>
  </si>
  <si>
    <t>FND-0086</t>
  </si>
  <si>
    <t>7232,77;14897,97;7692,77;14897,97;7692,77;14437,97;7232,77;14437,97</t>
  </si>
  <si>
    <t>FND-0087</t>
  </si>
  <si>
    <t>6412,77;14897,97;6872,77;14897,97;6872,77;14437,97;6412,77;14437,97</t>
  </si>
  <si>
    <t>FND-0088</t>
  </si>
  <si>
    <t>8792,77;15717,97;9252,77;15717,97;9252,77;15257,97;8792,77;15257,97</t>
  </si>
  <si>
    <t>1002E</t>
  </si>
  <si>
    <t>FND-0089</t>
  </si>
  <si>
    <t>9612,77;15717,97;10072,77;15717,97;10072,77;15257,97;9612,77;15257,97</t>
  </si>
  <si>
    <t>1000B</t>
  </si>
  <si>
    <t>FND-0090</t>
  </si>
  <si>
    <t>10412,77;15717,97;10872,77;15717,97;10872,77;15257,97;10412,77;15257,97</t>
  </si>
  <si>
    <t>FFE8</t>
  </si>
  <si>
    <t>FND-0091</t>
  </si>
  <si>
    <t>11212,77;15717,97;11672,77;15717,97;11672,77;15257,97;11212,77;15257,97</t>
  </si>
  <si>
    <t>FFC5</t>
  </si>
  <si>
    <t>FND-0092</t>
  </si>
  <si>
    <t>12012,77;15717,97;12472,77;15717,97;12472,77;15257,97;12012,77;15257,97</t>
  </si>
  <si>
    <t>FFA2</t>
  </si>
  <si>
    <t>FND-0093</t>
  </si>
  <si>
    <t>12812,77;15717,97;13272,77;15717,97;13272,77;15257,97;12812,77;15257,97</t>
  </si>
  <si>
    <t>FF7F</t>
  </si>
  <si>
    <t>FND-0094</t>
  </si>
  <si>
    <t>13612,77;15717,97;14072,77;15717,97;14072,77;15257,97;13612,77;15257,97</t>
  </si>
  <si>
    <t>FF5C</t>
  </si>
  <si>
    <t>FND-0095</t>
  </si>
  <si>
    <t>13612,77;16497,97;14072,77;16497,97;14072,77;16037,97;13612,77;16037,97</t>
  </si>
  <si>
    <t>FF39</t>
  </si>
  <si>
    <t>FND-0096</t>
  </si>
  <si>
    <t>12812,77;16497,97;13272,77;16497,97;13272,77;16037,97;12812,77;16037,97</t>
  </si>
  <si>
    <t>FF16</t>
  </si>
  <si>
    <t>FND-0097</t>
  </si>
  <si>
    <t>12012,77;16497,97;12472,77;16497,97;12472,77;16037,97;12012,77;16037,97</t>
  </si>
  <si>
    <t>FEF3</t>
  </si>
  <si>
    <t>FND-0098</t>
  </si>
  <si>
    <t>11212,77;16497,97;11672,77;16497,97;11672,77;16037,97;11212,77;16037,97</t>
  </si>
  <si>
    <t>FED0</t>
  </si>
  <si>
    <t>FND-0099</t>
  </si>
  <si>
    <t>10412,77;16497,97;10872,77;16497,97;10872,77;16037,97;10412,77;16037,97</t>
  </si>
  <si>
    <t>FEAD</t>
  </si>
  <si>
    <t>FND-0100</t>
  </si>
  <si>
    <t>9612,77;16497,97;10072,77;16497,97;10072,77;16037,97;9612,77;16037,97</t>
  </si>
  <si>
    <t>FE8A</t>
  </si>
  <si>
    <t>FND-0101</t>
  </si>
  <si>
    <t>8812,77;16497,97;9272,77;16497,97;9272,77;16037,97;8812,77;16037,97</t>
  </si>
  <si>
    <t>FE67</t>
  </si>
  <si>
    <t>FND-0102</t>
  </si>
  <si>
    <t>8012,77;16497,97;8472,77;16497,97;8472,77;16037,97;8012,77;16037,97</t>
  </si>
  <si>
    <t>FE44</t>
  </si>
  <si>
    <t>FND-0103</t>
  </si>
  <si>
    <t>8037,77;15697,97;8497,77;15697,97;8497,77;15237,97;8037,77;15237,97</t>
  </si>
  <si>
    <t>FE21</t>
  </si>
  <si>
    <t>FND-0104</t>
  </si>
  <si>
    <t>7232,77;15717,97;7692,77;15717,97;7692,77;15257,97;7232,77;15257,97</t>
  </si>
  <si>
    <t>FDFE</t>
  </si>
  <si>
    <t>FND-0105</t>
  </si>
  <si>
    <t>6412,77;15697,97;6872,77;15697,97;6872,77;15237,97;6412,77;15237,97</t>
  </si>
  <si>
    <t>FDDB</t>
  </si>
  <si>
    <t>FND-0106</t>
  </si>
  <si>
    <t>7212,77;16497,97;7672,77;16497,97;7672,77;16037,97;7212,77;16037,97</t>
  </si>
  <si>
    <t>FDB8</t>
  </si>
  <si>
    <t>FND-0107</t>
  </si>
  <si>
    <t>6392,77;16302,97;6852,77;16302,97;6852,77;15842,97;6392,77;15842,97</t>
  </si>
  <si>
    <t>FD95</t>
  </si>
  <si>
    <t>FND-0108</t>
  </si>
  <si>
    <t>22190,07;14322,00;22601,51;14527,71;22807,23;14116,28;22395,79;13910,56</t>
  </si>
  <si>
    <t>DD8D</t>
  </si>
  <si>
    <t>FND-0109</t>
  </si>
  <si>
    <t>20043,59;13405,47;20455,03;13611,18;20660,75;13199,75;20249,31;12994,03</t>
  </si>
  <si>
    <t>DD6A</t>
  </si>
  <si>
    <t>FND-0110</t>
  </si>
  <si>
    <t>19346,58;13012,82;19758,01;13218,54;19963,73;12807,11;19552,29;12601,39</t>
  </si>
  <si>
    <t>DD47</t>
  </si>
  <si>
    <t>FND-0111</t>
  </si>
  <si>
    <t>17150,87;11776,18;17562,31;11981,90;17768,03;11570,46;17356,59;11364,74</t>
  </si>
  <si>
    <t>DD24</t>
  </si>
  <si>
    <t>FND-0112</t>
  </si>
  <si>
    <t>14756,32;10470,96;15167,75;10676,68;15373,47;10265,24;14962,04;10059,52</t>
  </si>
  <si>
    <t>DD01</t>
  </si>
  <si>
    <t>FND-0113</t>
  </si>
  <si>
    <t>13334,82;9734,78;13746,26;9940,49;13951,97;9529,06;13540,54;9323,34</t>
  </si>
  <si>
    <t>DCDE</t>
  </si>
  <si>
    <t>FND-0114</t>
  </si>
  <si>
    <t>11903,74;9019,23;12315,17;9224,95;12520,89;8813,52;12109,45;8607,80</t>
  </si>
  <si>
    <t>DCBB</t>
  </si>
  <si>
    <t>FND-0115</t>
  </si>
  <si>
    <t>10452,05;8383,16;10877,20;8558,80;11052,84;8133,65;10627,69;7958,01</t>
  </si>
  <si>
    <t>DC98</t>
  </si>
  <si>
    <t>FND-0116</t>
  </si>
  <si>
    <t>8920,20;7750,31;9345,35;7925,95;9520,99;7500,80;9095,84;7325,16</t>
  </si>
  <si>
    <t>DC75</t>
  </si>
  <si>
    <t>FND-0117</t>
  </si>
  <si>
    <t>3164,10;5913,97;3605,40;6043,79;3735,22;5602,48;3293,92;5472,67</t>
  </si>
  <si>
    <t>DC52</t>
  </si>
  <si>
    <t>FND-0118</t>
  </si>
  <si>
    <t>4812,77;6997,97;6072,77;6997,97;6072,77;5987,97;4812,77;5987,97</t>
  </si>
  <si>
    <t>DC2F</t>
  </si>
  <si>
    <t>FND-0119</t>
  </si>
  <si>
    <t>4012,77;6897,97;4472,77;6897,97;4472,77;6437,97;4012,77;6437,97</t>
  </si>
  <si>
    <t>DC0C</t>
  </si>
  <si>
    <t>FND-0120</t>
  </si>
  <si>
    <t>3212,77;6897,97;3672,77;6897,97;3672,77;6437,97;3212,77;6437,97</t>
  </si>
  <si>
    <t>DBE9</t>
  </si>
  <si>
    <t>FND-0121</t>
  </si>
  <si>
    <t>1942,77;6117,97;2402,77;6117,97;2402,77;5657,97;1942,77;5657,97</t>
  </si>
  <si>
    <t>DBC6</t>
  </si>
  <si>
    <t>FND-0122</t>
  </si>
  <si>
    <t>1412,77;6117,97;1872,77;6117,97;1872,77;5657,97;1412,77;5657,97</t>
  </si>
  <si>
    <t>DBA3</t>
  </si>
  <si>
    <t>FND-0123</t>
  </si>
  <si>
    <t>552,77;6117,97;1012,77;6117,97;1012,77;5657,97;552,77;5657,97</t>
  </si>
  <si>
    <t>DB80</t>
  </si>
  <si>
    <t>FND-0124</t>
  </si>
  <si>
    <t>12,77;7697,97;2412,77;7697,97;2412,77;7237,97;12,77;7237,97</t>
  </si>
  <si>
    <t>DA04</t>
  </si>
  <si>
    <t>FND-0125</t>
  </si>
  <si>
    <t>12,77;6897,97;1022,77;6897,97;1022,77;6437,97;12,77;6437,97</t>
  </si>
  <si>
    <t>D9E1</t>
  </si>
  <si>
    <t>FND-0126</t>
  </si>
  <si>
    <t>1952,77;6897,97;2412,77;6897,97;2412,77;6437,97;1952,77;6437,97</t>
  </si>
  <si>
    <t>D9BE</t>
  </si>
  <si>
    <t>FND-0127</t>
  </si>
  <si>
    <t>1382,77;6897,97;1842,77;6897,97;1842,77;6437,97;1382,77;6437,97</t>
  </si>
  <si>
    <t>D99B</t>
  </si>
  <si>
    <t>FND-0128</t>
  </si>
  <si>
    <t>1932,77;14092,97;2892,77;14092,97;2892,77;13632,97;1932,77;13632,97</t>
  </si>
  <si>
    <t>D978</t>
  </si>
  <si>
    <t>FND-0129</t>
  </si>
  <si>
    <t>1202,77;14092,97;1662,77;14092,97;1662,77;13632,97;1202,77;13632,97</t>
  </si>
  <si>
    <t>D955</t>
  </si>
  <si>
    <t>FND-0130</t>
  </si>
  <si>
    <t>2,77;14092,97;887,77;14092,97;887,77;13632,97;2,77;13632,97</t>
  </si>
  <si>
    <t>D932</t>
  </si>
  <si>
    <t>FND-0131</t>
  </si>
  <si>
    <t>1932,77;13337,97;2892,77;13337,97;2892,77;12877,97;1932,77;12877,97</t>
  </si>
  <si>
    <t>D90F</t>
  </si>
  <si>
    <t>FND-0132</t>
  </si>
  <si>
    <t>1202,77;13347,97;1662,77;13347,97;1662,77;12887,97;1202,77;12887,97</t>
  </si>
  <si>
    <t>D8EC</t>
  </si>
  <si>
    <t>FND-0133</t>
  </si>
  <si>
    <t>2,77;13297,97;887,77;13297,97;887,77;12837,97;2,77;12837,97</t>
  </si>
  <si>
    <t>D8C9</t>
  </si>
  <si>
    <t>FND-0134</t>
  </si>
  <si>
    <t>2412,77;26097,97;2872,77;26097,97;2872,77;25637,97;2412,77;25637,97</t>
  </si>
  <si>
    <t>D8A6</t>
  </si>
  <si>
    <t>FND-0135</t>
  </si>
  <si>
    <t>1612,77;26097,97;2072,77;26097,97;2072,77;25637,97;1612,77;25637,97</t>
  </si>
  <si>
    <t>D883</t>
  </si>
  <si>
    <t>FND-0136</t>
  </si>
  <si>
    <t>812,77;26097,97;1272,77;26097,97;1272,77;25637,97;812,77;25637,97</t>
  </si>
  <si>
    <t>D860</t>
  </si>
  <si>
    <t>FND-0137</t>
  </si>
  <si>
    <t>12,77;26097,97;472,77;26097,97;472,77;25637,97;12,77;25637,97</t>
  </si>
  <si>
    <t>D83D</t>
  </si>
  <si>
    <t>FND-0138</t>
  </si>
  <si>
    <t>6137,77;26792,97;6637,77;26792,97;6637,77;26202,97;6137,77;26202,97</t>
  </si>
  <si>
    <t>00_TEMEL_H050</t>
  </si>
  <si>
    <t>D831</t>
  </si>
  <si>
    <t>FND-0139</t>
  </si>
  <si>
    <t>7192,77;26792,97;7692,77;26792,97;7692,77;26202,97;7192,77;26202,97</t>
  </si>
  <si>
    <t>D825</t>
  </si>
  <si>
    <t>FND-0140</t>
  </si>
  <si>
    <t>17592,77;26792,97;18092,77;26792,97;18092,77;26202,97;17592,77;26202,97</t>
  </si>
  <si>
    <t>D802</t>
  </si>
  <si>
    <t>FND-0141</t>
  </si>
  <si>
    <t>16537,77;27357,97;17037,77;27357,97;17037,77;26857,97;16537,77;26857,97</t>
  </si>
  <si>
    <t>D7F6</t>
  </si>
  <si>
    <t>FND-0142</t>
  </si>
  <si>
    <t>16567,77;28260,47;17067,77;28260,47;17067,77;27760,47;16567,77;27760,47</t>
  </si>
  <si>
    <t>D7EA</t>
  </si>
  <si>
    <t>FND-0143</t>
  </si>
  <si>
    <t>18612,77;29452,97;19112,77;29452,97;19112,77;28952,97;18612,77;28952,97</t>
  </si>
  <si>
    <t>D7DE</t>
  </si>
  <si>
    <t>FND-0144</t>
  </si>
  <si>
    <t>17572,77;29452,97;18072,77;29452,97;18072,77;28952,97;17572,77;28952,97</t>
  </si>
  <si>
    <t>D7D2</t>
  </si>
  <si>
    <t>FND-0145</t>
  </si>
  <si>
    <t>6137,77;27357,97;6637,77;27357,97;6637,77;26857,97;6137,77;26857,97</t>
  </si>
  <si>
    <t>D7C6</t>
  </si>
  <si>
    <t>FND-0146</t>
  </si>
  <si>
    <t>7192,77;27357,97;7692,77;27357,97;7692,77;26857,97;7192,77;26857,97</t>
  </si>
  <si>
    <t>D7BA</t>
  </si>
  <si>
    <t>FND-0147</t>
  </si>
  <si>
    <t>8247,77;27357,97;8747,77;27357,97;8747,77;26857,97;8247,77;26857,97</t>
  </si>
  <si>
    <t>D7AE</t>
  </si>
  <si>
    <t>FND-0148</t>
  </si>
  <si>
    <t>8217,77;28260,47;8717,77;28260,47;8717,77;27760,47;8217,77;27760,47</t>
  </si>
  <si>
    <t>D7A2</t>
  </si>
  <si>
    <t>FND-0149</t>
  </si>
  <si>
    <t>7180,27;28277,97;7680,27;28277,97;7680,27;27777,97;7180,27;27777,97</t>
  </si>
  <si>
    <t>D796</t>
  </si>
  <si>
    <t>FND-0150</t>
  </si>
  <si>
    <t>6167,77;28260,47;6667,77;28260,47;6667,77;27760,47;6167,77;27760,47</t>
  </si>
  <si>
    <t>D78A</t>
  </si>
  <si>
    <t>FND-0151</t>
  </si>
  <si>
    <t>-7,23;19767,97;867,77;19767,97;867,77;19267,97;-7,23;19267,97</t>
  </si>
  <si>
    <t>D761</t>
  </si>
  <si>
    <t>FND-0152</t>
  </si>
  <si>
    <t>-7,23;20467,97;867,77;20467,97;867,77;19967,97;-7,23;19967,97</t>
  </si>
  <si>
    <t>D73E</t>
  </si>
  <si>
    <t>FND-0153</t>
  </si>
  <si>
    <t>1852,77;20477,97;2352,77;20477,97;2352,77;19977,97;1852,77;19977,97</t>
  </si>
  <si>
    <t>D71B</t>
  </si>
  <si>
    <t>FND-0154</t>
  </si>
  <si>
    <t>1852,77;19757,97;2352,77;19757,97;2352,77;19257,97;1852,77;19257,97</t>
  </si>
  <si>
    <t>D6F8</t>
  </si>
  <si>
    <t>FND-0155</t>
  </si>
  <si>
    <t>1192,77;19757,97;1692,77;19757,97;1692,77;19257,97;1192,77;19257,97</t>
  </si>
  <si>
    <t>D6D5</t>
  </si>
  <si>
    <t>FND-0156</t>
  </si>
  <si>
    <t>1242,77;20427,97;1642,77;20427,97;1642,77;20027,97;1242,77;20027,97;1242,77;20427,97</t>
  </si>
  <si>
    <t>D6B2</t>
  </si>
  <si>
    <t>FND-0157</t>
  </si>
  <si>
    <t>22312,77;20087,97;22312,77;24597,96;24592,77;24597,96;24592,77;23627,97;24842,77;23627,97;24842,77;20977,97;24642,77;20977,97;24642,77;20087,97</t>
  </si>
  <si>
    <t>D6AE</t>
  </si>
  <si>
    <t>FND-0158</t>
  </si>
  <si>
    <t>4812,77;22897,97;6092,77;22897,97;6092,77;22437,97;4812,77;22437,97</t>
  </si>
  <si>
    <t>D68A</t>
  </si>
  <si>
    <t>FND-0159</t>
  </si>
  <si>
    <t>4812,77;23697,97;6092,77;23697,97;6092,77;23237,97;4812,77;23237,97</t>
  </si>
  <si>
    <t>D667</t>
  </si>
  <si>
    <t>FND-0160</t>
  </si>
  <si>
    <t>3192,77;22897,97;4452,77;22897,97;4452,77;22437,97;3192,77;22437,97</t>
  </si>
  <si>
    <t>D644</t>
  </si>
  <si>
    <t>FND-0161</t>
  </si>
  <si>
    <t>3192,77;23697,97;4452,77;23697,97;4452,77;23237,97;3192,77;23237,97</t>
  </si>
  <si>
    <t>D621</t>
  </si>
  <si>
    <t>FND-0162</t>
  </si>
  <si>
    <t>4812,77;24497,97;5652,77;24497,97;5652,77;24037,97;4812,77;24037,97</t>
  </si>
  <si>
    <t>D5FE</t>
  </si>
  <si>
    <t>FND-0163</t>
  </si>
  <si>
    <t>4012,77;24497,97;4472,77;24497,97;4472,77;24037,97;4012,77;24037,97</t>
  </si>
  <si>
    <t>D5DB</t>
  </si>
  <si>
    <t>FND-0164</t>
  </si>
  <si>
    <t>3192,77;24497,97;3652,77;24497,97;3652,77;24037,97;3192,77;24037,97</t>
  </si>
  <si>
    <t>D5B8</t>
  </si>
  <si>
    <t>{46465A67-29A9-4EFD-8993-86618BCBF1C5}</t>
  </si>
  <si>
    <t>FND-0165</t>
  </si>
  <si>
    <t>5227,77;25297,97;6047,77;25297,97;6047,77;24837,97;5227,77;24837,97</t>
  </si>
  <si>
    <t>D595</t>
  </si>
  <si>
    <t>{306513E7-DE7C-481C-ABDB-D10F413732E3}</t>
  </si>
  <si>
    <t>FND-0166</t>
  </si>
  <si>
    <t>3190,27;25297,97;3650,27;25297,97;3650,27;24837,97;3190,27;24837,97</t>
  </si>
  <si>
    <t>D572</t>
  </si>
  <si>
    <t>{44AC45B2-F398-3C9C-B6AE-B97C9CA2C88F}</t>
  </si>
  <si>
    <t>FND-0167</t>
  </si>
  <si>
    <t>3360,27;26097,97;3820,27;26097,97;3820,27;25637,97;3360,27;25637,97</t>
  </si>
  <si>
    <t>D54F</t>
  </si>
  <si>
    <t>{F1DDE8DE-E49B-DD97-A6AB-E3DFFADD97C3}</t>
  </si>
  <si>
    <t>FND-0168</t>
  </si>
  <si>
    <t>4072,77;26097,97;4532,77;26097,97;4532,77;25637,97;4072,77;25637,97</t>
  </si>
  <si>
    <t>D52C</t>
  </si>
  <si>
    <t>{B099EE87-1E37-4355-B982-6352C78984C5}</t>
  </si>
  <si>
    <t>FND-0169</t>
  </si>
  <si>
    <t>4772,77;26097,97;5232,77;26097,97;5232,77;25637,97;4772,77;25637,97</t>
  </si>
  <si>
    <t>D509</t>
  </si>
  <si>
    <t>{C0813CD2-EE0B-3FED-99E4-2D1B713672BE}</t>
  </si>
  <si>
    <t>FND-0170</t>
  </si>
  <si>
    <t>6412,77;23677,97;6872,77;23677,97;6872,77;23217,97;6412,77;23217,97</t>
  </si>
  <si>
    <t>D4E6</t>
  </si>
  <si>
    <t>{BD528818-B0B8-A87B-9682-E735529576B9}</t>
  </si>
  <si>
    <t>FND-0171</t>
  </si>
  <si>
    <t>7212,77;23677,97;7672,77;23677,97;7672,77;23217,97;7212,77;23217,97</t>
  </si>
  <si>
    <t>D4C3</t>
  </si>
  <si>
    <t>{E39F0533-1000-9134-99EB-B4E7E76535FB}</t>
  </si>
  <si>
    <t>FND-0172</t>
  </si>
  <si>
    <t>8012,77;23677,97;8472,77;23677,97;8472,77;23217,97;8012,77;23217,97</t>
  </si>
  <si>
    <t>D4A0</t>
  </si>
  <si>
    <t>{AF19688B-3A72-CE43-A1C1-796A8E38C39F}</t>
  </si>
  <si>
    <t>FND-0173</t>
  </si>
  <si>
    <t>8812,77;23677,97;9272,77;23677,97;9272,77;23217,97;8812,77;23217,97</t>
  </si>
  <si>
    <t>D47D</t>
  </si>
  <si>
    <t>{8D5FA538-ACCE-36CE-A9D4-0BB793AE04CD}</t>
  </si>
  <si>
    <t>FND-0174</t>
  </si>
  <si>
    <t>9612,77;23677,97;10072,77;23677,97;10072,77;23217,97;9612,77;23217,97</t>
  </si>
  <si>
    <t>D45A</t>
  </si>
  <si>
    <t>{CA13B143-B396-BBE0-ADA4-4E269288DEAC}</t>
  </si>
  <si>
    <t>FND-0175</t>
  </si>
  <si>
    <t>10412,77;23677,97;10872,77;23677,97;10872,77;23217,97;10412,77;23217,97</t>
  </si>
  <si>
    <t>D437</t>
  </si>
  <si>
    <t>{D3E47104-E99A-44DF-9C03-37B0C7562577}</t>
  </si>
  <si>
    <t>FND-0176</t>
  </si>
  <si>
    <t>11212,77;23677,97;11672,77;23677,97;11672,77;23217,97;11212,77;23217,97</t>
  </si>
  <si>
    <t>D414</t>
  </si>
  <si>
    <t>{4384B874-8D7A-C3B6-826F-AAACB1D8CD35}</t>
  </si>
  <si>
    <t>FND-0177</t>
  </si>
  <si>
    <t>12012,77;23677,97;12472,77;23677,97;12472,77;23217,97;12012,77;23217,97</t>
  </si>
  <si>
    <t>D3F1</t>
  </si>
  <si>
    <t>FND-0178</t>
  </si>
  <si>
    <t>12812,77;23677,97;13272,77;23677,97;13272,77;23217,97;12812,77;23217,97</t>
  </si>
  <si>
    <t>D3CE</t>
  </si>
  <si>
    <t>{6CDEB062-ED31-47DA-AF46-B1403D6C036B}</t>
  </si>
  <si>
    <t>FND-0179</t>
  </si>
  <si>
    <t>13612,77;23677,97;14072,77;23677,97;14072,77;23217,97;13612,77;23217,97</t>
  </si>
  <si>
    <t>D3AB</t>
  </si>
  <si>
    <t>{EFCC4931-7379-F689-A1E1-4C38AAC05A35}</t>
  </si>
  <si>
    <t>FND-0180</t>
  </si>
  <si>
    <t>14412,77;23677,97;14872,77;23677,97;14872,77;23217,97;14412,77;23217,97</t>
  </si>
  <si>
    <t>D388</t>
  </si>
  <si>
    <t>{6B39FD51-172F-5DB1-9B6C-E5165D799494}</t>
  </si>
  <si>
    <t>FND-0181</t>
  </si>
  <si>
    <t>15212,77;23677,97;15672,77;23677,97;15672,77;23217,97;15212,77;23217,97</t>
  </si>
  <si>
    <t>D365</t>
  </si>
  <si>
    <t>{2E97CF19-37F5-2399-A939-AD21C11AD6C1}</t>
  </si>
  <si>
    <t>FND-0182</t>
  </si>
  <si>
    <t>6412,77;18922,97;6872,77;18922,97;6872,77;18462,97;6412,77;18462,97</t>
  </si>
  <si>
    <t>D342</t>
  </si>
  <si>
    <t>{84C6A475-4E89-4A6C-A927-6B725443E4E4}</t>
  </si>
  <si>
    <t>FND-0183</t>
  </si>
  <si>
    <t>7212,77;18922,97;7672,77;18922,97;7672,77;18462,97;7212,77;18462,97</t>
  </si>
  <si>
    <t>D31F</t>
  </si>
  <si>
    <t>{195771CA-AA8D-B832-96B7-F34261B4B335}</t>
  </si>
  <si>
    <t>FND-0184</t>
  </si>
  <si>
    <t>8012,77;18922,97;8472,77;18922,97;8472,77;18462,97;8012,77;18462,97</t>
  </si>
  <si>
    <t>D2FC</t>
  </si>
  <si>
    <t>{19EA1822-C793-5132-9DA9-59A8651C37BD}</t>
  </si>
  <si>
    <t>FND-0185</t>
  </si>
  <si>
    <t>8812,77;18922,97;9272,77;18922,97;9272,77;18462,97;8812,77;18462,97</t>
  </si>
  <si>
    <t>D2D9</t>
  </si>
  <si>
    <t>{F2307195-1268-1995-BBAE-62CDBCFE24B6}</t>
  </si>
  <si>
    <t>FND-0186</t>
  </si>
  <si>
    <t>9612,77;18922,97;10072,77;18922,97;10072,77;18462,97;9612,77;18462,97</t>
  </si>
  <si>
    <t>D2B6</t>
  </si>
  <si>
    <t>{40C97E7C-D69E-C674-9C57-21DCD42A9146}</t>
  </si>
  <si>
    <t>FND-0187</t>
  </si>
  <si>
    <t>10412,77;18922,97;10872,77;18922,97;10872,77;18462,97;10412,77;18462,97</t>
  </si>
  <si>
    <t>D293</t>
  </si>
  <si>
    <t>{3E6615CF-91C7-6AE7-9C54-5C0A29216E87}</t>
  </si>
  <si>
    <t>FND-0188</t>
  </si>
  <si>
    <t>11212,77;18922,97;11672,77;18922,97;11672,77;18462,97;11212,77;18462,97</t>
  </si>
  <si>
    <t>D270</t>
  </si>
  <si>
    <t>{5BB71AC7-AEB3-DC48-9855-E762E7A175B2}</t>
  </si>
  <si>
    <t>FND-0189</t>
  </si>
  <si>
    <t>12012,77;18922,97;12472,77;18922,97;12472,77;18462,97;12012,77;18462,97</t>
  </si>
  <si>
    <t>D24D</t>
  </si>
  <si>
    <t>{E35C718C-8B11-1F9E-9DFB-C72BAA6CB6ED}</t>
  </si>
  <si>
    <t>FND-0190</t>
  </si>
  <si>
    <t>12812,77;18922,97;13272,77;18922,97;13272,77;18462,97;12812,77;18462,97</t>
  </si>
  <si>
    <t>D22A</t>
  </si>
  <si>
    <t>{81E72E58-9552-C802-87E7-F07ED0E30853}</t>
  </si>
  <si>
    <t>FND-0191</t>
  </si>
  <si>
    <t>13612,77;18922,97;14072,77;18922,97;14072,77;18462,97;13612,77;18462,97</t>
  </si>
  <si>
    <t>D207</t>
  </si>
  <si>
    <t>{72280831-3657-2CBC-A3D9-4674B5F65F2B}</t>
  </si>
  <si>
    <t>FND-0192</t>
  </si>
  <si>
    <t>14412,77;18922,97;14872,77;18922,97;14872,77;18462,97;14412,77;18462,97</t>
  </si>
  <si>
    <t>D1E4</t>
  </si>
  <si>
    <t>{23AEE151-CC90-EFD5-BC51-9F45D4368E70}</t>
  </si>
  <si>
    <t>FND-0193</t>
  </si>
  <si>
    <t>15212,77;18922,97;15672,77;18922,97;15672,77;18462,97;15212,77;18462,97</t>
  </si>
  <si>
    <t>D1C1</t>
  </si>
  <si>
    <t>{F11CDEE1-C4EE-0596-8120-DE298B338C67}</t>
  </si>
  <si>
    <t>FND-0194</t>
  </si>
  <si>
    <t>6412,77;18097,97;6872,77;18097,97;6872,77;17637,97;6412,77;17637,97</t>
  </si>
  <si>
    <t>D19E</t>
  </si>
  <si>
    <t>{6621B428-8AD2-6426-9CD6-F93947BD3C4A}</t>
  </si>
  <si>
    <t>FND-0195</t>
  </si>
  <si>
    <t>7212,77;18097,97;7672,77;18097,97;7672,77;17637,97;7212,77;17637,97</t>
  </si>
  <si>
    <t>D17B</t>
  </si>
  <si>
    <t>{C26D580F-8A1B-DE8F-9A25-D38E53568303}</t>
  </si>
  <si>
    <t>FND-0196</t>
  </si>
  <si>
    <t>8012,77;18097,97;8472,77;18097,97;8472,77;17637,97;8012,77;17637,97</t>
  </si>
  <si>
    <t>D158</t>
  </si>
  <si>
    <t>{8EA2BDDF-123B-7A09-A9BB-61504CBC55F8}</t>
  </si>
  <si>
    <t>FND-0197</t>
  </si>
  <si>
    <t>8812,77;18097,97;9272,77;18097,97;9272,77;17637,97;8812,77;17637,97</t>
  </si>
  <si>
    <t>D135</t>
  </si>
  <si>
    <t>{1A6EA9B1-AC02-FBAC-852B-87C76E839633}</t>
  </si>
  <si>
    <t>FND-0198</t>
  </si>
  <si>
    <t>9612,77;18097,97;10072,77;18097,97;10072,77;17637,97;9612,77;17637,97</t>
  </si>
  <si>
    <t>D112</t>
  </si>
  <si>
    <t>{C17520CC-A61F-66C1-A925-1B1C28782CDC}</t>
  </si>
  <si>
    <t>FND-0199</t>
  </si>
  <si>
    <t>10412,77;18097,97;10872,77;18097,97;10872,77;17637,97;10412,77;17637,97</t>
  </si>
  <si>
    <t>D0EF</t>
  </si>
  <si>
    <t>{2E561649-8D05-9061-9358-1148D42EEB3C}</t>
  </si>
  <si>
    <t>FND-0200</t>
  </si>
  <si>
    <t>11212,77;18097,97;11672,77;18097,97;11672,77;17637,97;11212,77;17637,97</t>
  </si>
  <si>
    <t>D0CC</t>
  </si>
  <si>
    <t>{70B05042-8D83-7CA3-BF66-5C831E35D74B}</t>
  </si>
  <si>
    <t>FND-0201</t>
  </si>
  <si>
    <t>12012,77;18097,97;12472,77;18097,97;12472,77;17637,97;12012,77;17637,97</t>
  </si>
  <si>
    <t>D0A9</t>
  </si>
  <si>
    <t>{4265C3DD-425A-F1C1-99FE-C326255CD442}</t>
  </si>
  <si>
    <t>FND-0202</t>
  </si>
  <si>
    <t>12812,77;18097,97;13272,77;18097,97;13272,77;17637,97;12812,77;17637,97</t>
  </si>
  <si>
    <t>D086</t>
  </si>
  <si>
    <t>{C0D57265-F9FA-E1E2-AFB3-58286435C858}</t>
  </si>
  <si>
    <t>FND-0203</t>
  </si>
  <si>
    <t>13612,77;18097,97;14072,77;18097,97;14072,77;17637,97;13612,77;17637,97</t>
  </si>
  <si>
    <t>D063</t>
  </si>
  <si>
    <t>{98C232D1-3E34-5140-AC53-E1A3576196A8}</t>
  </si>
  <si>
    <t>FND-0204</t>
  </si>
  <si>
    <t>14412,77;18097,97;14872,77;18097,97;14872,77;17637,97;14412,77;17637,97</t>
  </si>
  <si>
    <t>D040</t>
  </si>
  <si>
    <t>{05E9D888-3F98-17D3-8D7E-62EE5CAE3468}</t>
  </si>
  <si>
    <t>FND-0205</t>
  </si>
  <si>
    <t>15212,77;18097,97;15672,77;18097,97;15672,77;17637,97;15212,77;17637,97</t>
  </si>
  <si>
    <t>D01D</t>
  </si>
  <si>
    <t>{75EE5976-87D8-E6E3-9FA8-BF24CE9E7693}</t>
  </si>
  <si>
    <t>FND-0206</t>
  </si>
  <si>
    <t>6412,77;19697,97;6872,77;19697,97;6872,77;19237,97;6412,77;19237,97</t>
  </si>
  <si>
    <t>CFFA</t>
  </si>
  <si>
    <t>{5451A9E2-83A2-03A9-9EBF-BE5B2BD44F9E}</t>
  </si>
  <si>
    <t>FND-0207</t>
  </si>
  <si>
    <t>7212,77;19697,97;7672,77;19697,97;7672,77;19237,97;7212,77;19237,97</t>
  </si>
  <si>
    <t>CFD7</t>
  </si>
  <si>
    <t>{1DE1ABE3-8F98-122D-9644-63BDCE3B9666}</t>
  </si>
  <si>
    <t>FND-0208</t>
  </si>
  <si>
    <t>8012,77;19697,97;8472,77;19697,97;8472,77;19237,97;8012,77;19237,97</t>
  </si>
  <si>
    <t>CFB4</t>
  </si>
  <si>
    <t>{104E37B4-195B-1999-85D8-917315294D40}</t>
  </si>
  <si>
    <t>FND-0209</t>
  </si>
  <si>
    <t>9612,77;19697,97;10072,77;19697,97;10072,77;19237,97;9612,77;19237,97</t>
  </si>
  <si>
    <t>CF91</t>
  </si>
  <si>
    <t>{B61B4D8B-8B9A-EA24-964A-4EB37A5B4B45}</t>
  </si>
  <si>
    <t>FND-0210</t>
  </si>
  <si>
    <t>10412,77;19697,97;10872,77;19697,97;10872,77;19237,97;10412,77;19237,97</t>
  </si>
  <si>
    <t>CF6E</t>
  </si>
  <si>
    <t>{7CE7B653-3408-8CE7-861B-4EA85C93739F}</t>
  </si>
  <si>
    <t>FND-0211</t>
  </si>
  <si>
    <t>11212,77;19697,97;11672,77;19697,97;11672,77;19237,97;11212,77;19237,97</t>
  </si>
  <si>
    <t>CF4B</t>
  </si>
  <si>
    <t>{A1938463-9E33-C32A-92ED-86792861C976}</t>
  </si>
  <si>
    <t>FND-0212</t>
  </si>
  <si>
    <t>12012,77;19697,97;12472,77;19697,97;12472,77;19237,97;12012,77;19237,97</t>
  </si>
  <si>
    <t>CF28</t>
  </si>
  <si>
    <t>{BEAE7AD3-29DB-A3D6-B59F-EA3E388513E2}</t>
  </si>
  <si>
    <t>FND-0213</t>
  </si>
  <si>
    <t>13612,77;19697,97;14072,77;19697,97;14072,77;19237,97;13612,77;19237,97</t>
  </si>
  <si>
    <t>CF05</t>
  </si>
  <si>
    <t>{23CB91EC-3E93-E054-9D93-6E131991543A}</t>
  </si>
  <si>
    <t>FND-0214</t>
  </si>
  <si>
    <t>14412,77;19697,97;14872,77;19697,97;14872,77;19237,97;14412,77;19237,97</t>
  </si>
  <si>
    <t>CEE2</t>
  </si>
  <si>
    <t>{2AA9A9A8-2B2A-9EAA-A6B7-D83CF934626A}</t>
  </si>
  <si>
    <t>FND-0215</t>
  </si>
  <si>
    <t>15212,77;19697,97;15672,77;19697,97;15672,77;19237,97;15212,77;19237,97</t>
  </si>
  <si>
    <t>CEBF</t>
  </si>
  <si>
    <t>{51D9B94E-6D12-9415-9D8D-4BC4642E30B8}</t>
  </si>
  <si>
    <t>FND-0216</t>
  </si>
  <si>
    <t>6412,77;20497,97;6872,77;20497,97;6872,77;20037,97;6412,77;20037,97</t>
  </si>
  <si>
    <t>CE9C</t>
  </si>
  <si>
    <t>{F33A95E7-6019-B5A9-9DA7-6C04C6E2A45D}</t>
  </si>
  <si>
    <t>FND-0217</t>
  </si>
  <si>
    <t>7212,77;20497,97;7672,77;20497,97;7672,77;20037,97;7212,77;20037,97</t>
  </si>
  <si>
    <t>CE79</t>
  </si>
  <si>
    <t>{8D2E41BA-80C1-E491-85D3-31028B4EA163}</t>
  </si>
  <si>
    <t>FND-0218</t>
  </si>
  <si>
    <t>8012,77;20497,97;8472,77;20497,97;8472,77;20037,97;8012,77;20037,97</t>
  </si>
  <si>
    <t>CE56</t>
  </si>
  <si>
    <t>{6C7782E3-3AEA-3805-AFB2-ABD911D52C0F}</t>
  </si>
  <si>
    <t>FND-0219</t>
  </si>
  <si>
    <t>9612,77;20497,97;10072,77;20497,97;10072,77;20037,97;9612,77;20037,97</t>
  </si>
  <si>
    <t>CE33</t>
  </si>
  <si>
    <t>{0DC25C96-DA26-552D-B9E6-93D0A346EB5D}</t>
  </si>
  <si>
    <t>FND-0220</t>
  </si>
  <si>
    <t>10412,77;20497,97;10872,77;20497,97;10872,77;20037,97;10412,77;20037,97</t>
  </si>
  <si>
    <t>CE10</t>
  </si>
  <si>
    <t>{BBC2A4DE-CD04-4E03-BF2D-E911DE41F194}</t>
  </si>
  <si>
    <t>FND-0221</t>
  </si>
  <si>
    <t>11212,77;20497,97;11672,77;20497,97;11672,77;20037,97;11212,77;20037,97</t>
  </si>
  <si>
    <t>CDED</t>
  </si>
  <si>
    <t>{05165EF5-9144-E9DD-8EEA-A592006742DC}</t>
  </si>
  <si>
    <t>FND-0222</t>
  </si>
  <si>
    <t>12012,77;20497,97;12472,77;20497,97;12472,77;20037,97;12012,77;20037,97</t>
  </si>
  <si>
    <t>CDCA</t>
  </si>
  <si>
    <t>{445F3111-7E78-49D6-B21C-89BD8368936F}</t>
  </si>
  <si>
    <t>FND-0223</t>
  </si>
  <si>
    <t>13612,77;20497,97;14072,77;20497,97;14072,77;20037,97;13612,77;20037,97</t>
  </si>
  <si>
    <t>CDA7</t>
  </si>
  <si>
    <t>{C74E5D4A-F66F-1524-A735-9B8CD5E6D944}</t>
  </si>
  <si>
    <t>FND-0224</t>
  </si>
  <si>
    <t>14412,77;20497,97;14872,77;20497,97;14872,77;20037,97;14412,77;20037,97</t>
  </si>
  <si>
    <t>CD84</t>
  </si>
  <si>
    <t>{297489BB-72AB-5FD2-8AE4-A03552911995}</t>
  </si>
  <si>
    <t>FND-0225</t>
  </si>
  <si>
    <t>15212,77;20497,97;15672,77;20497,97;15672,77;20037,97;15212,77;20037,97</t>
  </si>
  <si>
    <t>CD61</t>
  </si>
  <si>
    <t>{9890BAAB-5FDC-ED37-98D9-BAE2671816A9}</t>
  </si>
  <si>
    <t>FND-0226</t>
  </si>
  <si>
    <t>6412,77;21297,97;6872,77;21297,97;6872,77;20837,97;6412,77;20837,97</t>
  </si>
  <si>
    <t>CD3E</t>
  </si>
  <si>
    <t>{9053C523-EBB3-C34C-ACC6-91BB70FDC689}</t>
  </si>
  <si>
    <t>FND-0227</t>
  </si>
  <si>
    <t>7212,77;21297,97;7672,77;21297,97;7672,77;20837,97;7212,77;20837,97</t>
  </si>
  <si>
    <t>CD1B</t>
  </si>
  <si>
    <t>{AD5EBB6B-C1EE-C54A-B55B-36E8FA111C6D}</t>
  </si>
  <si>
    <t>FND-0228</t>
  </si>
  <si>
    <t>8012,77;21297,97;8472,77;21297,97;8472,77;20837,97;8012,77;20837,97</t>
  </si>
  <si>
    <t>CCF8</t>
  </si>
  <si>
    <t>{0C42558C-4D11-E848-9D18-808341D2ED60}</t>
  </si>
  <si>
    <t>FND-0229</t>
  </si>
  <si>
    <t>10412,77;21297,97;10872,77;21297,97;10872,77;20837,97;10412,77;20837,97</t>
  </si>
  <si>
    <t>CCD5</t>
  </si>
  <si>
    <t>{39BD84BE-BDCA-E280-B3AE-63D3B2232EB7}</t>
  </si>
  <si>
    <t>FND-0230</t>
  </si>
  <si>
    <t>11212,77;21297,97;11672,77;21297,97;11672,77;20837,97;11212,77;20837,97</t>
  </si>
  <si>
    <t>CCB2</t>
  </si>
  <si>
    <t>{91734E2A-9DBA-D439-A1DE-B2E1D883B47D}</t>
  </si>
  <si>
    <t>FND-0231</t>
  </si>
  <si>
    <t>12012,77;21297,97;12472,77;21297,97;12472,77;20837,97;12012,77;20837,97</t>
  </si>
  <si>
    <t>CC8F</t>
  </si>
  <si>
    <t>{810178D8-5AA3-956D-9449-73E512A483D9}</t>
  </si>
  <si>
    <t>FND-0232</t>
  </si>
  <si>
    <t>13252,76;21297,97;14072,77;21297,97;14072,77;20837,97;13252,76;20837,97</t>
  </si>
  <si>
    <t>CC6C</t>
  </si>
  <si>
    <t>{832AF631-4F24-F935-898D-7A189A258D05}</t>
  </si>
  <si>
    <t>FND-0233</t>
  </si>
  <si>
    <t>14412,77;21297,97;14872,77;21297,97;14872,77;20837,97;14412,77;20837,97</t>
  </si>
  <si>
    <t>CC49</t>
  </si>
  <si>
    <t>{D67DBC3D-DADC-F5E7-BD5C-BC741EB78B18}</t>
  </si>
  <si>
    <t>FND-0234</t>
  </si>
  <si>
    <t>15212,77;21297,97;15672,77;21297,97;15672,77;20837,97;15212,77;20837,97</t>
  </si>
  <si>
    <t>CC26</t>
  </si>
  <si>
    <t>{179CAEF5-7770-7DAD-8C47-0C4EBA0A7E3B}</t>
  </si>
  <si>
    <t>FND-0235</t>
  </si>
  <si>
    <t>6412,77;22097,97;6872,77;22097,97;6872,77;21637,97;6412,77;21637,97</t>
  </si>
  <si>
    <t>CC03</t>
  </si>
  <si>
    <t>{805793C2-839C-558F-941D-52921BB04C98}</t>
  </si>
  <si>
    <t>FND-0236</t>
  </si>
  <si>
    <t>7212,77;22097,97;7672,77;22097,97;7672,77;21637,97;7212,77;21637,97</t>
  </si>
  <si>
    <t>CBE0</t>
  </si>
  <si>
    <t>{9F2E8CCA-78F4-93B7-AE51-9DB76E68DA65}</t>
  </si>
  <si>
    <t>FND-0237</t>
  </si>
  <si>
    <t>8012,77;22097,97;8472,77;22097,97;8472,77;21637,97;8012,77;21637,97</t>
  </si>
  <si>
    <t>CBBD</t>
  </si>
  <si>
    <t>{A1C25218-A635-F96C-8AC1-A7A54DC42BBB}</t>
  </si>
  <si>
    <t>FND-0238</t>
  </si>
  <si>
    <t>9612,77;22097,97;10072,77;22097,97;10072,77;21637,97;9612,77;21637,97</t>
  </si>
  <si>
    <t>CB9A</t>
  </si>
  <si>
    <t>{31E3D5C5-87E3-8DA7-930E-72B5F883E4B5}</t>
  </si>
  <si>
    <t>FND-0239</t>
  </si>
  <si>
    <t>10412,77;22097,97;10872,77;22097,97;10872,77;21637,97;10412,77;21637,97</t>
  </si>
  <si>
    <t>CB77</t>
  </si>
  <si>
    <t>{8C312B27-79CB-25B0-94BA-D2EFF9464A98}</t>
  </si>
  <si>
    <t>FND-0240</t>
  </si>
  <si>
    <t>11212,77;22097,97;11672,77;22097,97;11672,77;21637,97;11212,77;21637,97</t>
  </si>
  <si>
    <t>CB54</t>
  </si>
  <si>
    <t>{313DE948-D881-A3B0-9C84-CB8DAC9DE28E}</t>
  </si>
  <si>
    <t>FND-0241</t>
  </si>
  <si>
    <t>12012,77;22097,97;12472,77;22097,97;12472,77;21637,97;12012,77;21637,97</t>
  </si>
  <si>
    <t>CB31</t>
  </si>
  <si>
    <t>{78B94551-31B3-0CCF-A72D-3496715AEE91}</t>
  </si>
  <si>
    <t>FND-0242</t>
  </si>
  <si>
    <t>14412,77;22097,97;14872,77;22097,97;14872,77;21637,97;14412,77;21637,97</t>
  </si>
  <si>
    <t>CB0E</t>
  </si>
  <si>
    <t>{C154E078-CE12-2637-A126-F164B1FC2618}</t>
  </si>
  <si>
    <t>FND-0243</t>
  </si>
  <si>
    <t>15212,77;22097,97;15672,77;22097,97;15672,77;21637,97;15212,77;21637,97</t>
  </si>
  <si>
    <t>CAEB</t>
  </si>
  <si>
    <t>{A6AEF1D9-1F3F-E5EE-B63D-F4EDD9457CEB}</t>
  </si>
  <si>
    <t>FND-0244</t>
  </si>
  <si>
    <t>6412,77;22897,97;6872,77;22897,97;6872,77;22437,97;6412,77;22437,97</t>
  </si>
  <si>
    <t>CAC8</t>
  </si>
  <si>
    <t>{66683CAA-7ECB-4B4F-A317-338B57C4C573}</t>
  </si>
  <si>
    <t>FND-0245</t>
  </si>
  <si>
    <t>7212,77;22897,97;7672,77;22897,97;7672,77;22437,97;7212,77;22437,97</t>
  </si>
  <si>
    <t>CAA5</t>
  </si>
  <si>
    <t>{5C349514-6A76-1052-9541-6338865A16C9}</t>
  </si>
  <si>
    <t>FND-0246</t>
  </si>
  <si>
    <t>8012,77;22897,97;8472,77;22897,97;8472,77;22437,97;8012,77;22437,97</t>
  </si>
  <si>
    <t>CA82</t>
  </si>
  <si>
    <t>{15C1E221-3CEF-374D-A79B-A83AD4682425}</t>
  </si>
  <si>
    <t>FND-0247</t>
  </si>
  <si>
    <t>8812,77;22897,97;9272,77;22897,97;9272,77;22437,97;8812,77;22437,97</t>
  </si>
  <si>
    <t>CA5F</t>
  </si>
  <si>
    <t>{DCBE4517-54D9-A43B-A889-B79BBBBDE280}</t>
  </si>
  <si>
    <t>FND-0248</t>
  </si>
  <si>
    <t>9612,77;22897,97;10072,77;22897,97;10072,77;22437,97;9612,77;22437,97</t>
  </si>
  <si>
    <t>CA3C</t>
  </si>
  <si>
    <t>{21AE6500-4CC3-5B55-A2E8-A5A37BFB6532}</t>
  </si>
  <si>
    <t>FND-0249</t>
  </si>
  <si>
    <t>10412,77;22897,97;10872,77;22897,97;10872,77;22437,97;10412,77;22437,97</t>
  </si>
  <si>
    <t>CA19</t>
  </si>
  <si>
    <t>{5C524425-427D-13D2-A35B-447A9EC36253}</t>
  </si>
  <si>
    <t>FND-0250</t>
  </si>
  <si>
    <t>11212,77;22897,97;11672,77;22897,97;11672,77;22437,97;11212,77;22437,97</t>
  </si>
  <si>
    <t>C9F6</t>
  </si>
  <si>
    <t>{DD58C9AC-C28A-CEDA-9751-7B2972C4DDFC}</t>
  </si>
  <si>
    <t>FND-0251</t>
  </si>
  <si>
    <t>12012,77;22897,97;12472,77;22897,97;12472,77;22437,97;12012,77;22437,97</t>
  </si>
  <si>
    <t>C9D3</t>
  </si>
  <si>
    <t>{1062D792-57A8-7387-ABBB-2DE972AFAB67}</t>
  </si>
  <si>
    <t>FND-0252</t>
  </si>
  <si>
    <t>12812,77;22897,97;13272,77;22897,97;13272,77;22437,97;12812,77;22437,97</t>
  </si>
  <si>
    <t>C9B0</t>
  </si>
  <si>
    <t>{7011734A-3188-E4F1-AA29-40E21A25C0BA}</t>
  </si>
  <si>
    <t>FND-0253</t>
  </si>
  <si>
    <t>13612,77;22897,97;14072,77;22897,97;14072,77;22437,97;13612,77;22437,97</t>
  </si>
  <si>
    <t>C98D</t>
  </si>
  <si>
    <t>{5A1351A1-C9AB-2660-833C-B75C99B60110}</t>
  </si>
  <si>
    <t>FND-0254</t>
  </si>
  <si>
    <t>14412,77;22897,97;14872,77;22897,97;14872,77;22437,97;14412,77;22437,97</t>
  </si>
  <si>
    <t>C96A</t>
  </si>
  <si>
    <t>{3B1B861D-9DD2-EEFD-8086-67418A2252AE}</t>
  </si>
  <si>
    <t>FND-0255</t>
  </si>
  <si>
    <t>15212,77;22897,97;15672,77;22897,97;15672,77;22437,97;15212,77;22437,97</t>
  </si>
  <si>
    <t>C947</t>
  </si>
  <si>
    <t>{60A9E698-0ABC-42D1-8EC5-35E83A2AA891}</t>
  </si>
  <si>
    <t>FND-0256</t>
  </si>
  <si>
    <t>6412,77;24497,97;6872,77;24497,97;6872,77;24037,97;6412,77;24037,97</t>
  </si>
  <si>
    <t>C924</t>
  </si>
  <si>
    <t>{548C6769-5BEA-0423-ABBA-056A153FD70D}</t>
  </si>
  <si>
    <t>FND-0257</t>
  </si>
  <si>
    <t>7212,77;24497,97;7672,77;24497,97;7672,77;24037,97;7212,77;24037,97</t>
  </si>
  <si>
    <t>C901</t>
  </si>
  <si>
    <t>{6568CB9A-2E2E-290C-B3D6-CBDF8722D42E}</t>
  </si>
  <si>
    <t>FND-0258</t>
  </si>
  <si>
    <t>8012,77;24497,97;8472,77;24497,97;8472,77;24037,97;8012,77;24037,97</t>
  </si>
  <si>
    <t>C8DE</t>
  </si>
  <si>
    <t>{2DC93963-AFE7-87A6-A2FA-7C81FD81931B}</t>
  </si>
  <si>
    <t>FND-0259</t>
  </si>
  <si>
    <t>8812,77;24497,97;9272,77;24497,97;9272,77;24037,97;8812,77;24037,97</t>
  </si>
  <si>
    <t>C8BB</t>
  </si>
  <si>
    <t>{BC8354FB-6B16-1138-A3A6-CD87D50EE90C}</t>
  </si>
  <si>
    <t>FND-0260</t>
  </si>
  <si>
    <t>9612,77;24497,97;10072,77;24497,97;10072,77;24037,97;9612,77;24037,97</t>
  </si>
  <si>
    <t>C898</t>
  </si>
  <si>
    <t>{CD25317C-BD2A-9BCB-8599-D30A894BBA2B}</t>
  </si>
  <si>
    <t>FND-0261</t>
  </si>
  <si>
    <t>10412,77;24497,97;10872,77;24497,97;10872,77;24037,97;10412,77;24037,97</t>
  </si>
  <si>
    <t>C875</t>
  </si>
  <si>
    <t>{9B4FA4EF-13C6-3BA8-8477-822368060B70}</t>
  </si>
  <si>
    <t>FND-0262</t>
  </si>
  <si>
    <t>11212,77;24497,97;11672,77;24497,97;11672,77;24037,97;11212,77;24037,97</t>
  </si>
  <si>
    <t>C852</t>
  </si>
  <si>
    <t>{95A3A2AB-C9B9-96D6-ABDD-9C09ECC29052}</t>
  </si>
  <si>
    <t>FND-0263</t>
  </si>
  <si>
    <t>12012,77;24497,97;12472,77;24497,97;12472,77;24037,97;12012,77;24037,97</t>
  </si>
  <si>
    <t>C82F</t>
  </si>
  <si>
    <t>{36F12ECA-6B85-CE9E-A96D-29D6736C6DBB}</t>
  </si>
  <si>
    <t>FND-0264</t>
  </si>
  <si>
    <t>12812,77;24497,97;13272,77;24497,97;13272,77;24037,97;12812,77;24037,97</t>
  </si>
  <si>
    <t>C80C</t>
  </si>
  <si>
    <t>{CAC8D064-46F8-BB1A-A8D8-DBC2695869F3}</t>
  </si>
  <si>
    <t>FND-0265</t>
  </si>
  <si>
    <t>13612,77;24497,97;14072,77;24497,97;14072,77;24037,97;13612,77;24037,97</t>
  </si>
  <si>
    <t>C7E9</t>
  </si>
  <si>
    <t>{C0CAD9A1-B6A4-3E52-96DE-D9063B656623}</t>
  </si>
  <si>
    <t>FND-0266</t>
  </si>
  <si>
    <t>14412,77;24497,97;14872,77;24497,97;14872,77;24037,97;14412,77;24037,97</t>
  </si>
  <si>
    <t>C7C6</t>
  </si>
  <si>
    <t>{A2A810D9-3939-3D9C-AE00-E69945235853}</t>
  </si>
  <si>
    <t>FND-0267</t>
  </si>
  <si>
    <t>15212,77;24497,97;15672,77;24497,97;15672,77;24037,97;15212,77;24037,97</t>
  </si>
  <si>
    <t>C7A3</t>
  </si>
  <si>
    <t>{AC0248F6-3958-9D13-8E0D-06C6F43436CB}</t>
  </si>
  <si>
    <t>FND-0268</t>
  </si>
  <si>
    <t>6412,77;25297,97;6872,77;25297,97;6872,77;24837,97;6412,77;24837,97</t>
  </si>
  <si>
    <t>C780</t>
  </si>
  <si>
    <t>{6D877540-F592-52CF-A477-0EB3B467B4A6}</t>
  </si>
  <si>
    <t>FND-0269</t>
  </si>
  <si>
    <t>7212,77;25297,97;7672,77;25297,97;7672,77;24837,97;7212,77;24837,97</t>
  </si>
  <si>
    <t>C75D</t>
  </si>
  <si>
    <t>{11E97DDE-18B7-4119-982D-D389F23C0409}</t>
  </si>
  <si>
    <t>FND-0270</t>
  </si>
  <si>
    <t>8012,77;25297,97;8472,77;25297,97;8472,77;24837,97;8012,77;24837,97</t>
  </si>
  <si>
    <t>C73A</t>
  </si>
  <si>
    <t>{43B854EB-C066-5CD8-AA82-69621966DD2E}</t>
  </si>
  <si>
    <t>FND-0271</t>
  </si>
  <si>
    <t>8812,77;25297,97;9272,77;25297,97;9272,77;24837,97;8812,77;24837,97</t>
  </si>
  <si>
    <t>C717</t>
  </si>
  <si>
    <t>{40A6CE9E-9742-6B86-A674-85757784331E}</t>
  </si>
  <si>
    <t>FND-0272</t>
  </si>
  <si>
    <t>9612,77;25297,97;10072,77;25297,97;10072,77;24837,97;9612,77;24837,97</t>
  </si>
  <si>
    <t>C6F4</t>
  </si>
  <si>
    <t>{8561D110-EBEA-722B-B875-4ACB8966DA12}</t>
  </si>
  <si>
    <t>FND-0273</t>
  </si>
  <si>
    <t>10412,77;25297,97;10872,77;25297,97;10872,77;24837,97;10412,77;24837,97</t>
  </si>
  <si>
    <t>C6D1</t>
  </si>
  <si>
    <t>{7E9B7E69-191E-53CE-9B34-7EBDAA8DD631}</t>
  </si>
  <si>
    <t>FND-0274</t>
  </si>
  <si>
    <t>11212,77;25297,97;11672,77;25297,97;11672,77;24837,97;11212,77;24837,97</t>
  </si>
  <si>
    <t>C6AE</t>
  </si>
  <si>
    <t>{78D47EE2-8D61-E4BB-9F73-E653589A2DB4}</t>
  </si>
  <si>
    <t>FND-0275</t>
  </si>
  <si>
    <t>12012,77;25297,97;12472,77;25297,97;12472,77;24837,97;12012,77;24837,97</t>
  </si>
  <si>
    <t>C68B</t>
  </si>
  <si>
    <t>{E0EDB393-B471-3917-ADB2-B5B5DE5D73A4}</t>
  </si>
  <si>
    <t>FND-0276</t>
  </si>
  <si>
    <t>12812,77;25297,97;13272,77;25297,97;13272,77;24837,97;12812,77;24837,97</t>
  </si>
  <si>
    <t>C668</t>
  </si>
  <si>
    <t>{416632B5-09FE-18EC-A5B2-A11CB957CC59}</t>
  </si>
  <si>
    <t>FND-0277</t>
  </si>
  <si>
    <t>13612,77;25297,97;14072,77;25297,97;14072,77;24837,97;13612,77;24837,97</t>
  </si>
  <si>
    <t>C645</t>
  </si>
  <si>
    <t>{D8E1CE6F-C99C-6583-A132-AC9256480CBB}</t>
  </si>
  <si>
    <t>FND-0278</t>
  </si>
  <si>
    <t>14412,77;25297,97;14872,77;25297,97;14872,77;24837,97;14412,77;24837,97</t>
  </si>
  <si>
    <t>C622</t>
  </si>
  <si>
    <t>{332B7ECC-8218-1314-BCA4-AD6C02C12914}</t>
  </si>
  <si>
    <t>FND-0279</t>
  </si>
  <si>
    <t>15212,77;25297,97;15672,77;25297,97;15672,77;24837,97;15212,77;24837,97</t>
  </si>
  <si>
    <t>C5FF</t>
  </si>
  <si>
    <t>{9CC80514-8ED5-1797-87D8-87A64791E78B}</t>
  </si>
  <si>
    <t>FND-0280</t>
  </si>
  <si>
    <t>15157,77;26117,97;15617,77;26117,97;15617,77;25657,97;15157,77;25657,97</t>
  </si>
  <si>
    <t>C5DC</t>
  </si>
  <si>
    <t>{8277685D-5CB2-3745-9A6D-318664496A5A}</t>
  </si>
  <si>
    <t>FND-0281</t>
  </si>
  <si>
    <t>14467,77;26117,97;14927,77;26117,97;14927,77;25657,97;14467,77;25657,97</t>
  </si>
  <si>
    <t>C5B9</t>
  </si>
  <si>
    <t>{50C88BC3-386E-7656-95F7-8B26D58B6678}</t>
  </si>
  <si>
    <t>FND-0282</t>
  </si>
  <si>
    <t>13782,77;26117,97;14242,77;26117,97;14242,77;25657,97;13782,77;25657,97</t>
  </si>
  <si>
    <t>C596</t>
  </si>
  <si>
    <t>{838D549B-AD6D-A9E3-9344-7DAE2607D24E}</t>
  </si>
  <si>
    <t>FND-0283</t>
  </si>
  <si>
    <t>13072,77;26117,97;13532,77;26117,97;13532,77;25657,97;13072,77;25657,97</t>
  </si>
  <si>
    <t>C573</t>
  </si>
  <si>
    <t>{6646A6E1-197E-D525-A0C5-EB47845CBEB5}</t>
  </si>
  <si>
    <t>FND-0284</t>
  </si>
  <si>
    <t>12412,77;26117,97;12872,77;26117,97;12872,77;25657,97;12412,77;25657,97</t>
  </si>
  <si>
    <t>C550</t>
  </si>
  <si>
    <t>{689385DA-C741-CD33-B969-CA187A3DC425}</t>
  </si>
  <si>
    <t>FND-0285</t>
  </si>
  <si>
    <t>11752,77;26117,97;12212,77;26117,97;12212,77;25657,97;11752,77;25657,97</t>
  </si>
  <si>
    <t>C52D</t>
  </si>
  <si>
    <t>{E454A792-5567-8837-9BA4-0C5B67481487}</t>
  </si>
  <si>
    <t>FND-0286</t>
  </si>
  <si>
    <t>11052,77;26127,97;11512,77;26127,97;11512,77;25667,97;11052,77;25667,97</t>
  </si>
  <si>
    <t>C50A</t>
  </si>
  <si>
    <t>{67FB2F5E-0F80-C858-9233-7818B52F6533}</t>
  </si>
  <si>
    <t>FND-0287</t>
  </si>
  <si>
    <t>10357,77;26127,97;10817,77;26127,97;10817,77;25667,97;10357,77;25667,97</t>
  </si>
  <si>
    <t>C4E7</t>
  </si>
  <si>
    <t>{3C47B429-425C-A3C1-AAA8-0288C383BA32}</t>
  </si>
  <si>
    <t>FND-0288</t>
  </si>
  <si>
    <t>9667,77;26117,97;10127,77;26117,97;10127,77;25657,97;9667,77;25657,97</t>
  </si>
  <si>
    <t>C4C4</t>
  </si>
  <si>
    <t>{C3DA774B-897E-ECA8-91B5-9DC31B12E9AB}</t>
  </si>
  <si>
    <t>FND-0289</t>
  </si>
  <si>
    <t>8982,77;26117,97;9442,77;26117,97;9442,77;25657,97;8982,77;25657,97</t>
  </si>
  <si>
    <t>C4A1</t>
  </si>
  <si>
    <t>{856430CC-2294-9916-A227-2F21DB7EE6D8}</t>
  </si>
  <si>
    <t>FND-0290</t>
  </si>
  <si>
    <t>8269,27;26117,97;8729,27;26117,97;8729,27;25657,97;8269,27;25657,97</t>
  </si>
  <si>
    <t>C47E</t>
  </si>
  <si>
    <t>{D084C1E6-8850-7E55-9A72-8C9ABF49A5D2}</t>
  </si>
  <si>
    <t>FND-0291</t>
  </si>
  <si>
    <t>7212,77;26117,97;7672,77;26117,97;7672,77;25657,97;7212,77;25657,97</t>
  </si>
  <si>
    <t>C45B</t>
  </si>
  <si>
    <t>{20EC3FCF-3961-706B-B654-A979E4320AE0}</t>
  </si>
  <si>
    <t>FND-0292</t>
  </si>
  <si>
    <t>6156,27;26117,97;6616,27;26117,97;6616,27;25657,97;6156,27;25657,97</t>
  </si>
  <si>
    <t>C438</t>
  </si>
  <si>
    <t>{C23C5092-6268-9293-917E-8AB506E8DA1B}</t>
  </si>
  <si>
    <t>FND-0293</t>
  </si>
  <si>
    <t>13072,77;26772,97;13532,77;26772,97;13532,77;26222,97;13072,77;26222,97</t>
  </si>
  <si>
    <t>C415</t>
  </si>
  <si>
    <t>{33161675-9C17-AA04-9973-D4A6422E2B8C}</t>
  </si>
  <si>
    <t>FND-0294</t>
  </si>
  <si>
    <t>11752,77;26772,97;12212,77;26772,97;12212,77;26222,97;11752,77;26222,97</t>
  </si>
  <si>
    <t>C3F2</t>
  </si>
  <si>
    <t>{DD385872-48EC-9CC7-9A1F-BB553464B06B}</t>
  </si>
  <si>
    <t>FND-0295</t>
  </si>
  <si>
    <t>18702,77;28892,97;19092,77;28892,97;19092,77;27802,97;18702,77;27802,97</t>
  </si>
  <si>
    <t>C3EC</t>
  </si>
  <si>
    <t>{1034F9E1-B0BA-5C24-92D7-030B19698DE1}</t>
  </si>
  <si>
    <t>FND-0296</t>
  </si>
  <si>
    <t>16557,77;29435,47;17057,77;29435,47;17057,77;28435,47;16557,77;28435,47</t>
  </si>
  <si>
    <t>C3C9</t>
  </si>
  <si>
    <t>{56AA0DDB-7110-B124-9A78-82CF7CC08835}</t>
  </si>
  <si>
    <t>FND-0297</t>
  </si>
  <si>
    <t>13072,77;27622,97;13532,77;27622,97;13532,77;27162,97;13072,77;27162,97</t>
  </si>
  <si>
    <t>C3A6</t>
  </si>
  <si>
    <t>{FD6B4B79-C7AE-BBE0-92A5-4ACB9C478462}</t>
  </si>
  <si>
    <t>FND-0298</t>
  </si>
  <si>
    <t>13072,77;28232,97;13532,77;28232,97;13532,77;27772,97;13072,77;27772,97</t>
  </si>
  <si>
    <t>C383</t>
  </si>
  <si>
    <t>{71E8B5E2-3E37-42CF-A40C-2348147177BE}</t>
  </si>
  <si>
    <t>FND-0299</t>
  </si>
  <si>
    <t>12397,77;29402,97;12887,77;29402,97;12887,77;29002,97;12397,77;29002,97;12397,77;29402,97</t>
  </si>
  <si>
    <t>C360</t>
  </si>
  <si>
    <t>{2D00316F-1549-29CB-9E31-EE4C200B5534}</t>
  </si>
  <si>
    <t>FND-0300</t>
  </si>
  <si>
    <t>13067,77;29415,47;13527,77;29415,47;13527,77;28455,47;13067,77;28455,47</t>
  </si>
  <si>
    <t>C33E</t>
  </si>
  <si>
    <t>{7F349209-B675-662B-8CD1-B3035D99E12A}</t>
  </si>
  <si>
    <t>FND-0301</t>
  </si>
  <si>
    <t>11757,77;29415,47;12217,77;29415,47;12217,77;28455,47;11757,77;28455,47</t>
  </si>
  <si>
    <t>C31B</t>
  </si>
  <si>
    <t>{C445EDE9-AF9C-CCEA-ABBE-4392E9D9329A}</t>
  </si>
  <si>
    <t>FND-0302</t>
  </si>
  <si>
    <t>11752,77;27622,97;12212,77;27622,97;12212,77;27162,97;11752,77;27162,97</t>
  </si>
  <si>
    <t>C2F8</t>
  </si>
  <si>
    <t>{98C30846-5C3E-606D-9759-95536E7D0ACC}</t>
  </si>
  <si>
    <t>FND-0303</t>
  </si>
  <si>
    <t>11752,77;28232,97;12212,77;28232,97;12212,77;27772,97;11752,77;27772,97</t>
  </si>
  <si>
    <t>C2D5</t>
  </si>
  <si>
    <t>{377EB64A-09FC-F691-9B62-8B2F3A265FC9}</t>
  </si>
  <si>
    <t>FND-0304</t>
  </si>
  <si>
    <t>8247,77;29435,47;8747,77;29435,47;8747,77;28435,47;8247,77;28435,47</t>
  </si>
  <si>
    <t>C2C9</t>
  </si>
  <si>
    <t>{2DD81B1C-3397-84B9-A799-FD6E996316D9}</t>
  </si>
  <si>
    <t>FND-0305</t>
  </si>
  <si>
    <t>7192,77;29435,47;7692,77;29435,47;7692,77;28435,47;7192,77;28435,47</t>
  </si>
  <si>
    <t>C2BD</t>
  </si>
  <si>
    <t>{A8B1EDC6-47AE-DCF3-959F-ED2828E51215}</t>
  </si>
  <si>
    <t>FND-0306</t>
  </si>
  <si>
    <t>6157,77;29435,47;6657,77;29435,47;6657,77;28435,47;6157,77;28435,47</t>
  </si>
  <si>
    <t>C29A</t>
  </si>
  <si>
    <t>{44B9318F-91E4-0573-9205-3187348C59A5}</t>
  </si>
  <si>
    <t>FND-0307</t>
  </si>
  <si>
    <t>2412,77;26772,97;2872,77;26772,97;2872,77;26222,97;2412,77;26222,97</t>
  </si>
  <si>
    <t>C277</t>
  </si>
  <si>
    <t>{6D71B991-ACE6-C364-BA7A-BBB227AAAEA1}</t>
  </si>
  <si>
    <t>FND-0308</t>
  </si>
  <si>
    <t>1612,77;26772,97;2072,77;26772,97;2072,77;26222,97;1612,77;26222,97</t>
  </si>
  <si>
    <t>C254</t>
  </si>
  <si>
    <t>{60987B13-D767-29DD-8AB1-62E2512EF763}</t>
  </si>
  <si>
    <t>FND-0309</t>
  </si>
  <si>
    <t>812,77;26772,97;1272,77;26772,97;1272,77;26222,97;812,77;26222,97</t>
  </si>
  <si>
    <t>C231</t>
  </si>
  <si>
    <t>{99D15B0E-8D07-FD19-8058-394F5B8947D2}</t>
  </si>
  <si>
    <t>FND-0310</t>
  </si>
  <si>
    <t>12,77;26772,97;472,77;26772,97;472,77;26222,97;12,77;26222,97</t>
  </si>
  <si>
    <t>C20E</t>
  </si>
  <si>
    <t>{95CA3EBC-2B56-332E-A601-E6D3648C5447}</t>
  </si>
  <si>
    <t>FND-0311</t>
  </si>
  <si>
    <t>12,77;27622,97;472,77;27622,97;472,77;27162,97;12,77;27162,97</t>
  </si>
  <si>
    <t>C1EB</t>
  </si>
  <si>
    <t>{91261954-0D25-AF36-A96A-8BE507B831DB}</t>
  </si>
  <si>
    <t>FND-0312</t>
  </si>
  <si>
    <t>812,77;27622,97;1272,77;27622,97;1272,77;27162,97;812,77;27162,97</t>
  </si>
  <si>
    <t>C1C8</t>
  </si>
  <si>
    <t>{3873A1EE-A1F4-5678-9727-E09D82DBA3A6}</t>
  </si>
  <si>
    <t>FND-0313</t>
  </si>
  <si>
    <t>1612,77;27622,97;2072,77;27622,97;2072,77;27162,97;1612,77;27162,97</t>
  </si>
  <si>
    <t>C1A5</t>
  </si>
  <si>
    <t>{A78417B4-7284-1D2E-9BE7-17167088AFE1}</t>
  </si>
  <si>
    <t>FND-0314</t>
  </si>
  <si>
    <t>2412,77;27622,97;2872,77;27622,97;2872,77;27162,97;2412,77;27162,97</t>
  </si>
  <si>
    <t>C182</t>
  </si>
  <si>
    <t>{6BE723CD-CD85-C841-936A-C5671E7E29B4}</t>
  </si>
  <si>
    <t>FND-0315</t>
  </si>
  <si>
    <t>2412,77;28232,97;2872,77;28232,97;2872,77;27772,97;2412,77;27772,97</t>
  </si>
  <si>
    <t>C15F</t>
  </si>
  <si>
    <t>{E15EB874-1E88-7B16-B922-0EC8D94EF747}</t>
  </si>
  <si>
    <t>FND-0316</t>
  </si>
  <si>
    <t>1612,77;28232,97;2072,77;28232,97;2072,77;27772,97;1612,77;27772,97</t>
  </si>
  <si>
    <t>C13C</t>
  </si>
  <si>
    <t>{8469CBBD-B34E-FBA9-9CED-A8723E891BB4}</t>
  </si>
  <si>
    <t>FND-0317</t>
  </si>
  <si>
    <t>812,77;28232,97;1272,77;28232,97;1272,77;27772,97;812,77;27772,97</t>
  </si>
  <si>
    <t>C119</t>
  </si>
  <si>
    <t>{B2C941C6-1656-3D42-B85E-968D781F5B42}</t>
  </si>
  <si>
    <t>FND-0318</t>
  </si>
  <si>
    <t>12,77;28232,97;472,77;28232,97;472,77;27772,97;12,77;27772,97</t>
  </si>
  <si>
    <t>C0F6</t>
  </si>
  <si>
    <t>{D63EEDC3-A662-F5E8-8814-CD242461BCEA}</t>
  </si>
  <si>
    <t>FND-0319</t>
  </si>
  <si>
    <t>2412,77;29420,47;2872,77;29420,47;2872,77;28460,47;2412,77;28460,47</t>
  </si>
  <si>
    <t>C0D3</t>
  </si>
  <si>
    <t>{4D2AC5FF-CD32-57E5-9AB1-136B9F4E1106}</t>
  </si>
  <si>
    <t>FND-0320</t>
  </si>
  <si>
    <t>1612,77;29420,47;2072,77;29420,47;2072,77;28460,47;1612,77;28460,47</t>
  </si>
  <si>
    <t>C0B0</t>
  </si>
  <si>
    <t>{857BCC62-EA46-2861-8A13-7A8E45394F9C}</t>
  </si>
  <si>
    <t>FND-0321</t>
  </si>
  <si>
    <t>812,77;29420,47;1272,77;29420,47;1272,77;28460,47;812,77;28460,47</t>
  </si>
  <si>
    <t>C072</t>
  </si>
  <si>
    <t>{D9A3B844-695E-4D64-A59C-B8A673104BD6}</t>
  </si>
  <si>
    <t>FND-0322</t>
  </si>
  <si>
    <t>17,77;29420,47;477,77;29420,47;477,77;28460,47;17,77;28460,47</t>
  </si>
  <si>
    <t>C04F</t>
  </si>
  <si>
    <t>{C6839DBD-B51C-A937-A72D-D1E8B5550AEC}</t>
  </si>
  <si>
    <t>FND-0323</t>
  </si>
  <si>
    <t>15854,88;11458,77;15930,90;11306,73;7348,87;7015,72;5882,01;9949,44;14388,01;14182,44;15747,55;11405,10;15854,88;11458,77</t>
  </si>
  <si>
    <t>00_TEMEL_H090</t>
  </si>
  <si>
    <t>C02F</t>
  </si>
  <si>
    <t>{B7994FE7-3B11-33D2-8B36-C99F57A85E07}</t>
  </si>
  <si>
    <t>FND-0324</t>
  </si>
  <si>
    <t>15747,10;11406,01;15854,88;11458,76;17312,77;12142,76;17312,77;14787,97;14388,01;14787,97;14388,01;14182,44</t>
  </si>
  <si>
    <t>00_TEMEL_H040</t>
  </si>
  <si>
    <t>C02D</t>
  </si>
  <si>
    <t>{0B98A30A-59FA-CDAE-A188-66A4C7D93F4E}</t>
  </si>
  <si>
    <t>FND-0325</t>
  </si>
  <si>
    <t>22927,77;16452,97;22927,77;16392,97;18392,77;16392,97;18392,77;18632,96;19337,77;18632,97;19337,77;18882,97;22432,77;18882,97;22432,77;18662,97;22907,77;18662,97;22907,77;16452,97</t>
  </si>
  <si>
    <t>00_TEMEL_H060</t>
  </si>
  <si>
    <t>C029</t>
  </si>
  <si>
    <t>{1D21AD3D-7A8B-6C94-B3B2-8B6D617A7FCC}</t>
  </si>
  <si>
    <t>FND-0326</t>
  </si>
  <si>
    <t>-37,23;7787,97;1542,77;7787,97;1542,77;8037,97;2792,77;8037,97;2792,77;12497,97;1542,77;12497,97;1542,77;12747,97;-37,23;12747,97</t>
  </si>
  <si>
    <t>00_TEMEL_H070</t>
  </si>
  <si>
    <t>C027</t>
  </si>
  <si>
    <t>{6AE1338B-FB64-C6FB-BD86-2DE5A03A14B8}</t>
  </si>
  <si>
    <t>FND-0327</t>
  </si>
  <si>
    <t>-47,23;14177,97;1552,77;14177,97;1552,77;14427,97;2762,77;14427,97;2762,77;18907,97;1552,77;18907,97;1552,77;19157,97;-47,23;19157,97</t>
  </si>
  <si>
    <t>C025</t>
  </si>
  <si>
    <t>{4E9C274B-5824-1EDD-9E84-2274F3AAD15A}</t>
  </si>
  <si>
    <t>FND-0328</t>
  </si>
  <si>
    <t>-57,23;20567,97;1562,77;20567,97;1562,77;20817,97;2772,77;20817,97;2772,77;25317,97;1562,77;25317,97;1562,77;25567,97;-57,23;25567,97</t>
  </si>
  <si>
    <t>C023</t>
  </si>
  <si>
    <t>{26C16086-EE7C-F962-915B-7B01B47BDBAB}</t>
  </si>
  <si>
    <t>FND-0329</t>
  </si>
  <si>
    <t>19192,77;27352,97;19192,77;29522,97;22092,77;29522,97;22092,77;26212,97;19192,77;26212,97</t>
  </si>
  <si>
    <t>C021</t>
  </si>
  <si>
    <t>{6E31E185-2AFD-7CD2-92BE-E0D6516DD7E5}</t>
  </si>
  <si>
    <t>FND-0330</t>
  </si>
  <si>
    <t>13592,77;27352,97;13592,77;29522,97;16492,77;29522,97;16492,77;26212,97;13592,77;26212,97</t>
  </si>
  <si>
    <t>C01F</t>
  </si>
  <si>
    <t>{737B9E4E-7878-7A46-8D4D-842A2611D95D}</t>
  </si>
  <si>
    <t>FND-0331</t>
  </si>
  <si>
    <t>8792,77;27352,97;8792,77;29522,97;11692,77;29522,97;11692,77;26212,97;8792,77;26212,97</t>
  </si>
  <si>
    <t>C01D</t>
  </si>
  <si>
    <t>{C2325D1C-256D-EAD7-A2A8-2BE89117B6E0}</t>
  </si>
  <si>
    <t>FND-0332</t>
  </si>
  <si>
    <t>3192,77;27352,97;3192,77;29522,97;6092,77;29522,97;6092,77;26212,97;3192,77;26212,97</t>
  </si>
  <si>
    <t>C01B</t>
  </si>
  <si>
    <t>{B62512F7-BB9C-ADBC-A98E-AA872B1E53D3}</t>
  </si>
  <si>
    <t>FND-0333</t>
  </si>
  <si>
    <t>FND__00_001</t>
  </si>
  <si>
    <t>FND__00_002</t>
  </si>
  <si>
    <t>FND__00_003</t>
  </si>
  <si>
    <t>FND__00_004</t>
  </si>
  <si>
    <t>FND__00_005</t>
  </si>
  <si>
    <t>FND__00_006</t>
  </si>
  <si>
    <t>FND__00_007</t>
  </si>
  <si>
    <t>FND__00_008</t>
  </si>
  <si>
    <t>FND__00_009</t>
  </si>
  <si>
    <t>FND__00_010</t>
  </si>
  <si>
    <t>FND__00_011</t>
  </si>
  <si>
    <t>FND__00_012</t>
  </si>
  <si>
    <t>FND__00_013</t>
  </si>
  <si>
    <t>FND__00_014</t>
  </si>
  <si>
    <t>FND__00_015</t>
  </si>
  <si>
    <t>FND__00_016</t>
  </si>
  <si>
    <t>FND__00_017</t>
  </si>
  <si>
    <t>FND__00_018</t>
  </si>
  <si>
    <t>FND__00_019</t>
  </si>
  <si>
    <t>FND__00_020</t>
  </si>
  <si>
    <t>FND__00_021</t>
  </si>
  <si>
    <t>FND__00_022</t>
  </si>
  <si>
    <t>FND__00_023</t>
  </si>
  <si>
    <t>FND__00_024</t>
  </si>
  <si>
    <t>FND__00_025</t>
  </si>
  <si>
    <t>FND__00_026</t>
  </si>
  <si>
    <t>FND__00_027</t>
  </si>
  <si>
    <t>FND__00_028</t>
  </si>
  <si>
    <t>FND__00_029</t>
  </si>
  <si>
    <t>FND__00_030</t>
  </si>
  <si>
    <t>FND__00_031</t>
  </si>
  <si>
    <t>FND__00_032</t>
  </si>
  <si>
    <t>FND__00_033</t>
  </si>
  <si>
    <t>FND__00_034</t>
  </si>
  <si>
    <t>FND__00_035</t>
  </si>
  <si>
    <t>FND__00_036</t>
  </si>
  <si>
    <t>FND__00_037</t>
  </si>
  <si>
    <t>FND__00_038</t>
  </si>
  <si>
    <t>FND__00_039</t>
  </si>
  <si>
    <t>FND__00_040</t>
  </si>
  <si>
    <t>FND__00_041</t>
  </si>
  <si>
    <t>FND__00_042</t>
  </si>
  <si>
    <t>FND__00_043</t>
  </si>
  <si>
    <t>FND__00_044</t>
  </si>
  <si>
    <t>FND__00_045</t>
  </si>
  <si>
    <t>FND__00_046</t>
  </si>
  <si>
    <t>FND__00_047</t>
  </si>
  <si>
    <t>FND__00_048</t>
  </si>
  <si>
    <t>FND__00_049</t>
  </si>
  <si>
    <t>FND__00_050</t>
  </si>
  <si>
    <t>FND__00_051</t>
  </si>
  <si>
    <t>FND__00_052</t>
  </si>
  <si>
    <t>FND__00_053</t>
  </si>
  <si>
    <t>FND__00_054</t>
  </si>
  <si>
    <t>FND__00_055</t>
  </si>
  <si>
    <t>FND__00_056</t>
  </si>
  <si>
    <t>FND__00_057</t>
  </si>
  <si>
    <t>FND__00_058</t>
  </si>
  <si>
    <t>FND__00_059</t>
  </si>
  <si>
    <t>FND__00_060</t>
  </si>
  <si>
    <t>FND__00_061</t>
  </si>
  <si>
    <t>FND__00_062</t>
  </si>
  <si>
    <t>FND__00_063</t>
  </si>
  <si>
    <t>FND__00_064</t>
  </si>
  <si>
    <t>FND__00_065</t>
  </si>
  <si>
    <t>FND__00_066</t>
  </si>
  <si>
    <t>FND__00_067</t>
  </si>
  <si>
    <t>FND__00_068</t>
  </si>
  <si>
    <t>FND__00_069</t>
  </si>
  <si>
    <t>FND__00_070</t>
  </si>
  <si>
    <t>FND__00_071</t>
  </si>
  <si>
    <t>FND__00_072</t>
  </si>
  <si>
    <t>FND__00_073</t>
  </si>
  <si>
    <t>FND__00_074</t>
  </si>
  <si>
    <t>FND__00_075</t>
  </si>
  <si>
    <t>FND__00_076</t>
  </si>
  <si>
    <t>FND__00_077</t>
  </si>
  <si>
    <t>FND__00_078</t>
  </si>
  <si>
    <t>FND__00_079</t>
  </si>
  <si>
    <t>FND__00_080</t>
  </si>
  <si>
    <t>FND__00_081</t>
  </si>
  <si>
    <t>FND__00_082</t>
  </si>
  <si>
    <t>FND__00_083</t>
  </si>
  <si>
    <t>FND__00_084</t>
  </si>
  <si>
    <t>FND__00_085</t>
  </si>
  <si>
    <t>FND__00_086</t>
  </si>
  <si>
    <t>FND__00_087</t>
  </si>
  <si>
    <t>FND__00_088</t>
  </si>
  <si>
    <t>FND__00_089</t>
  </si>
  <si>
    <t>FND__00_090</t>
  </si>
  <si>
    <t>FND__00_091</t>
  </si>
  <si>
    <t>FND__00_092</t>
  </si>
  <si>
    <t>FND__00_093</t>
  </si>
  <si>
    <t>FND__00_094</t>
  </si>
  <si>
    <t>FND__00_095</t>
  </si>
  <si>
    <t>FND__00_096</t>
  </si>
  <si>
    <t>FND__00_097</t>
  </si>
  <si>
    <t>FND__00_098</t>
  </si>
  <si>
    <t>FND__00_099</t>
  </si>
  <si>
    <t>FND__00_100</t>
  </si>
  <si>
    <t>FND__00_101</t>
  </si>
  <si>
    <t>FND__00_102</t>
  </si>
  <si>
    <t>FND__00_103</t>
  </si>
  <si>
    <t>FND__00_104</t>
  </si>
  <si>
    <t>FND__00_105</t>
  </si>
  <si>
    <t>FND__00_106</t>
  </si>
  <si>
    <t>FND__00_107</t>
  </si>
  <si>
    <t>FND__00_108</t>
  </si>
  <si>
    <t>FND__00_109</t>
  </si>
  <si>
    <t>FND__00_110</t>
  </si>
  <si>
    <t>FND__00_111</t>
  </si>
  <si>
    <t>FND__00_112</t>
  </si>
  <si>
    <t>FND__00_113</t>
  </si>
  <si>
    <t>FND__00_114</t>
  </si>
  <si>
    <t>FND__00_115</t>
  </si>
  <si>
    <t>FND__00_116</t>
  </si>
  <si>
    <t>FND__00_117</t>
  </si>
  <si>
    <t>FND__00_118</t>
  </si>
  <si>
    <t>FND__00_119</t>
  </si>
  <si>
    <t>FND__00_120</t>
  </si>
  <si>
    <t>FND__00_121</t>
  </si>
  <si>
    <t>FND__00_122</t>
  </si>
  <si>
    <t>FND__00_123</t>
  </si>
  <si>
    <t>FND__00_124</t>
  </si>
  <si>
    <t>FND__00_125</t>
  </si>
  <si>
    <t>FND__00_126</t>
  </si>
  <si>
    <t>FND__00_127</t>
  </si>
  <si>
    <t>FND__00_128</t>
  </si>
  <si>
    <t>FND__00_129</t>
  </si>
  <si>
    <t>FND__00_130</t>
  </si>
  <si>
    <t>FND__00_131</t>
  </si>
  <si>
    <t>FND__00_132</t>
  </si>
  <si>
    <t>FND__00_133</t>
  </si>
  <si>
    <t>FND__00_134</t>
  </si>
  <si>
    <t>FND__00_135</t>
  </si>
  <si>
    <t>FND__00_136</t>
  </si>
  <si>
    <t>FND__00_137</t>
  </si>
  <si>
    <t>FND__00_138</t>
  </si>
  <si>
    <t>FND__00_139</t>
  </si>
  <si>
    <t>FND__00_140</t>
  </si>
  <si>
    <t>FND__00_141</t>
  </si>
  <si>
    <t>FND__00_142</t>
  </si>
  <si>
    <t>FND__00_143</t>
  </si>
  <si>
    <t>FND__00_144</t>
  </si>
  <si>
    <t>FND__00_145</t>
  </si>
  <si>
    <t>FND__00_146</t>
  </si>
  <si>
    <t>FND__00_147</t>
  </si>
  <si>
    <t>FND__00_148</t>
  </si>
  <si>
    <t>FND__00_149</t>
  </si>
  <si>
    <t>FND__00_150</t>
  </si>
  <si>
    <t>FND__00_151</t>
  </si>
  <si>
    <t>FND__00_152</t>
  </si>
  <si>
    <t>FND__00_153</t>
  </si>
  <si>
    <t>FND__00_154</t>
  </si>
  <si>
    <t>FND__00_155</t>
  </si>
  <si>
    <t>FND__00_156</t>
  </si>
  <si>
    <t>FND__00_157</t>
  </si>
  <si>
    <t>FND__00_158</t>
  </si>
  <si>
    <t>FND__00_159</t>
  </si>
  <si>
    <t>FND__00_160</t>
  </si>
  <si>
    <t>FND__00_161</t>
  </si>
  <si>
    <t>FND__00_162</t>
  </si>
  <si>
    <t>FND__00_163</t>
  </si>
  <si>
    <t>FND__00_164</t>
  </si>
  <si>
    <t>FND__00_165</t>
  </si>
  <si>
    <t>FND__00_166</t>
  </si>
  <si>
    <t>FND__00_167</t>
  </si>
  <si>
    <t>FND__00_168</t>
  </si>
  <si>
    <t>FND__00_169</t>
  </si>
  <si>
    <t>FND__00_170</t>
  </si>
  <si>
    <t>FND__00_171</t>
  </si>
  <si>
    <t>FND__00_172</t>
  </si>
  <si>
    <t>FND__00_173</t>
  </si>
  <si>
    <t>FND__00_174</t>
  </si>
  <si>
    <t>FND__00_175</t>
  </si>
  <si>
    <t>FND__00_176</t>
  </si>
  <si>
    <t>FND__00_177</t>
  </si>
  <si>
    <t>FND__00_178</t>
  </si>
  <si>
    <t>FND__00_179</t>
  </si>
  <si>
    <t>FND__00_180</t>
  </si>
  <si>
    <t>FND__00_181</t>
  </si>
  <si>
    <t>FND__00_182</t>
  </si>
  <si>
    <t>FND__00_183</t>
  </si>
  <si>
    <t>FND__00_184</t>
  </si>
  <si>
    <t>FND__00_185</t>
  </si>
  <si>
    <t>FND__00_186</t>
  </si>
  <si>
    <t>FND__00_187</t>
  </si>
  <si>
    <t>FND__00_188</t>
  </si>
  <si>
    <t>FND__00_189</t>
  </si>
  <si>
    <t>FND__00_190</t>
  </si>
  <si>
    <t>FND__00_191</t>
  </si>
  <si>
    <t>FND__00_192</t>
  </si>
  <si>
    <t>FND__00_193</t>
  </si>
  <si>
    <t>FND__00_194</t>
  </si>
  <si>
    <t>FND__00_195</t>
  </si>
  <si>
    <t>FND__00_196</t>
  </si>
  <si>
    <t>FND__00_197</t>
  </si>
  <si>
    <t>FND__00_198</t>
  </si>
  <si>
    <t>FND__00_199</t>
  </si>
  <si>
    <t>FND__00_200</t>
  </si>
  <si>
    <t>FND__00_201</t>
  </si>
  <si>
    <t>FND__00_202</t>
  </si>
  <si>
    <t>FND__00_203</t>
  </si>
  <si>
    <t>FND__00_204</t>
  </si>
  <si>
    <t>FND__00_205</t>
  </si>
  <si>
    <t>FND__00_206</t>
  </si>
  <si>
    <t>FND__00_207</t>
  </si>
  <si>
    <t>FND__00_208</t>
  </si>
  <si>
    <t>FND__00_209</t>
  </si>
  <si>
    <t>FND__00_210</t>
  </si>
  <si>
    <t>FND__00_211</t>
  </si>
  <si>
    <t>FND__00_212</t>
  </si>
  <si>
    <t>FND__00_213</t>
  </si>
  <si>
    <t>FND__00_214</t>
  </si>
  <si>
    <t>FND__00_215</t>
  </si>
  <si>
    <t>FND__00_216</t>
  </si>
  <si>
    <t>FND__00_217</t>
  </si>
  <si>
    <t>FND__00_218</t>
  </si>
  <si>
    <t>FND__00_219</t>
  </si>
  <si>
    <t>FND__00_220</t>
  </si>
  <si>
    <t>FND__00_221</t>
  </si>
  <si>
    <t>FND__00_222</t>
  </si>
  <si>
    <t>FND__00_223</t>
  </si>
  <si>
    <t>FND__00_224</t>
  </si>
  <si>
    <t>FND__00_225</t>
  </si>
  <si>
    <t>FND__00_226</t>
  </si>
  <si>
    <t>FND__00_227</t>
  </si>
  <si>
    <t>FND__00_228</t>
  </si>
  <si>
    <t>FND__00_229</t>
  </si>
  <si>
    <t>FND__00_230</t>
  </si>
  <si>
    <t>FND__00_231</t>
  </si>
  <si>
    <t>FND__00_232</t>
  </si>
  <si>
    <t>FND__00_233</t>
  </si>
  <si>
    <t>FND__00_234</t>
  </si>
  <si>
    <t>FND__00_235</t>
  </si>
  <si>
    <t>FND__00_236</t>
  </si>
  <si>
    <t>FND__00_237</t>
  </si>
  <si>
    <t>FND__00_238</t>
  </si>
  <si>
    <t>FND__00_239</t>
  </si>
  <si>
    <t>FND__00_240</t>
  </si>
  <si>
    <t>FND__00_241</t>
  </si>
  <si>
    <t>FND__00_242</t>
  </si>
  <si>
    <t>FND__00_243</t>
  </si>
  <si>
    <t>FND__00_244</t>
  </si>
  <si>
    <t>FND__00_245</t>
  </si>
  <si>
    <t>FND__00_246</t>
  </si>
  <si>
    <t>FND__00_247</t>
  </si>
  <si>
    <t>FND__00_248</t>
  </si>
  <si>
    <t>FND__00_249</t>
  </si>
  <si>
    <t>FND__00_250</t>
  </si>
  <si>
    <t>FND__00_251</t>
  </si>
  <si>
    <t>FND__00_252</t>
  </si>
  <si>
    <t>FND__00_253</t>
  </si>
  <si>
    <t>FND__00_254</t>
  </si>
  <si>
    <t>FND__00_255</t>
  </si>
  <si>
    <t>FND__00_256</t>
  </si>
  <si>
    <t>FND__00_257</t>
  </si>
  <si>
    <t>FND__00_258</t>
  </si>
  <si>
    <t>FND__00_259</t>
  </si>
  <si>
    <t>FND__00_260</t>
  </si>
  <si>
    <t>FND__00_261</t>
  </si>
  <si>
    <t>FND__00_262</t>
  </si>
  <si>
    <t>FND__00_263</t>
  </si>
  <si>
    <t>FND__00_264</t>
  </si>
  <si>
    <t>FND__00_265</t>
  </si>
  <si>
    <t>FND__00_266</t>
  </si>
  <si>
    <t>FND__00_267</t>
  </si>
  <si>
    <t>FND__00_268</t>
  </si>
  <si>
    <t>FND__00_269</t>
  </si>
  <si>
    <t>FND__00_270</t>
  </si>
  <si>
    <t>FND__00_271</t>
  </si>
  <si>
    <t>FND__00_272</t>
  </si>
  <si>
    <t>FND__00_273</t>
  </si>
  <si>
    <t>FND__00_274</t>
  </si>
  <si>
    <t>FND__00_275</t>
  </si>
  <si>
    <t>FND__00_276</t>
  </si>
  <si>
    <t>FND__00_277</t>
  </si>
  <si>
    <t>FND__00_278</t>
  </si>
  <si>
    <t>FND__00_279</t>
  </si>
  <si>
    <t>FND__00_280</t>
  </si>
  <si>
    <t>FND__00_281</t>
  </si>
  <si>
    <t>FND__00_282</t>
  </si>
  <si>
    <t>FND__00_283</t>
  </si>
  <si>
    <t>FND__00_284</t>
  </si>
  <si>
    <t>FND__00_285</t>
  </si>
  <si>
    <t>FND__00_286</t>
  </si>
  <si>
    <t>FND__00_287</t>
  </si>
  <si>
    <t>FND__00_288</t>
  </si>
  <si>
    <t>FND__00_289</t>
  </si>
  <si>
    <t>FND__00_290</t>
  </si>
  <si>
    <t>FND__00_291</t>
  </si>
  <si>
    <t>FND__00_292</t>
  </si>
  <si>
    <t>FND__00_293</t>
  </si>
  <si>
    <t>FND__00_294</t>
  </si>
  <si>
    <t>FND__00_295</t>
  </si>
  <si>
    <t>FND__00_296</t>
  </si>
  <si>
    <t>FND__00_297</t>
  </si>
  <si>
    <t>FND__00_298</t>
  </si>
  <si>
    <t>FND__00_299</t>
  </si>
  <si>
    <t>FND__00_300</t>
  </si>
  <si>
    <t>FND__00_301</t>
  </si>
  <si>
    <t>FND__00_302</t>
  </si>
  <si>
    <t>FND__00_303</t>
  </si>
  <si>
    <t>FND__00_304</t>
  </si>
  <si>
    <t>FND__00_305</t>
  </si>
  <si>
    <t>FND__00_306</t>
  </si>
  <si>
    <t>FND__00_307</t>
  </si>
  <si>
    <t>FND__00_308</t>
  </si>
  <si>
    <t>FND__00_309</t>
  </si>
  <si>
    <t>FND__00_310</t>
  </si>
  <si>
    <t>FND__00_311</t>
  </si>
  <si>
    <t>FND__00_312</t>
  </si>
  <si>
    <t>FND__00_313</t>
  </si>
  <si>
    <t>FND__00_314</t>
  </si>
  <si>
    <t>FND__00_315</t>
  </si>
  <si>
    <t>FND__00_316</t>
  </si>
  <si>
    <t>FND__00_317</t>
  </si>
  <si>
    <t>FND__00_318</t>
  </si>
  <si>
    <t>FND__00_319</t>
  </si>
  <si>
    <t>FND__00_320</t>
  </si>
  <si>
    <t>FND__00_321</t>
  </si>
  <si>
    <t>FND__00_322</t>
  </si>
  <si>
    <t>FND__00_323</t>
  </si>
  <si>
    <t>FND__00_324</t>
  </si>
  <si>
    <t>FND__00_325</t>
  </si>
  <si>
    <t>FND__00_326</t>
  </si>
  <si>
    <t>FND__00_327</t>
  </si>
  <si>
    <t>FND__00_328</t>
  </si>
  <si>
    <t>FND__00_329</t>
  </si>
  <si>
    <t>FND__00_330</t>
  </si>
  <si>
    <t>FND__00_331</t>
  </si>
  <si>
    <t>FND__00_332</t>
  </si>
  <si>
    <t>FND__00_333</t>
  </si>
  <si>
    <t>FND__00_334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</si>
</sst>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00\ _T_L_-;\-* #,##0.00\ _T_L_-;_-* &quot;-&quot;??\ _T_L_-;_-@_-"/>
    <numFmt numFmtId="165" formatCode="_-* #,##0.00_-;\-* #,##0.00_-;_-* &quot;-&quot;??_-;_-@_-"/>
  </numFmts>
  <fonts count="27" x14ac:knownFonts="1">
    <font>
      <sz val="11"/>
      <color theme="1"/>
      <name val="Calibri"/>
      <family val="2"/>
      <scheme val="minor"/>
    </font>
    <font>
      <sz val="11"/>
      <color theme="1"/>
      <name val="Calibri"/>
      <family val="2"/>
      <charset val="162"/>
      <scheme val="minor"/>
    </font>
    <font>
      <sz val="11"/>
      <color theme="1"/>
      <name val="Arial"/>
      <family val="2"/>
      <charset val="162"/>
    </font>
    <font>
      <sz val="11"/>
      <color theme="1"/>
      <name val="Arial"/>
      <family val="2"/>
      <charset val="162"/>
    </font>
    <font>
      <b/>
      <sz val="11"/>
      <color theme="1"/>
      <name val="Arial"/>
      <family val="2"/>
      <charset val="162"/>
    </font>
    <font>
      <sz val="10"/>
      <name val="Arial"/>
      <family val="2"/>
      <charset val="162"/>
    </font>
    <font>
      <sz val="10"/>
      <name val="Arial Tur"/>
      <charset val="162"/>
    </font>
    <font>
      <b/>
      <sz val="13"/>
      <color theme="0"/>
      <name val="Calibri Light"/>
      <family val="2"/>
      <charset val="162"/>
      <scheme val="major"/>
    </font>
    <font>
      <sz val="11"/>
      <color theme="1"/>
      <name val="Calibri"/>
      <family val="2"/>
      <charset val="162"/>
      <scheme val="minor"/>
    </font>
    <font>
      <b/>
      <sz val="9"/>
      <color indexed="81"/>
      <name val="Tahoma"/>
      <family val="2"/>
      <charset val="162"/>
    </font>
    <font>
      <sz val="9"/>
      <color indexed="81"/>
      <name val="Tahoma"/>
      <family val="2"/>
      <charset val="162"/>
    </font>
    <font>
      <sz val="11"/>
      <color theme="1"/>
      <name val="Calibri"/>
      <family val="2"/>
      <scheme val="minor"/>
    </font>
    <font>
      <b/>
      <sz val="11"/>
      <color theme="0"/>
      <name val="Arial"/>
      <family val="2"/>
      <charset val="162"/>
    </font>
    <font>
      <sz val="8"/>
      <name val="Calibri"/>
      <family val="2"/>
      <scheme val="minor"/>
    </font>
    <font>
      <b/>
      <sz val="11"/>
      <color theme="1"/>
      <name val="Calibri"/>
      <family val="2"/>
      <charset val="162"/>
      <scheme val="minor"/>
    </font>
    <font>
      <b/>
      <i/>
      <sz val="14"/>
      <color rgb="FFFF0000"/>
      <name val="Calibri"/>
      <family val="2"/>
      <charset val="162"/>
      <scheme val="minor"/>
    </font>
    <font>
      <sz val="11"/>
      <color theme="4" tint="-0.249977111117893"/>
      <name val="Calibri"/>
      <family val="2"/>
      <scheme val="minor"/>
    </font>
    <font>
      <b/>
      <i/>
      <sz val="11"/>
      <color rgb="FFFF0000"/>
      <name val="Calibri"/>
      <family val="2"/>
      <charset val="162"/>
      <scheme val="minor"/>
    </font>
    <font>
      <b/>
      <sz val="12"/>
      <color theme="1"/>
      <name val="Calibri"/>
      <family val="2"/>
      <charset val="162"/>
      <scheme val="minor"/>
    </font>
    <font>
      <b/>
      <sz val="9"/>
      <color theme="1"/>
      <name val="Calibri"/>
      <family val="2"/>
      <charset val="162"/>
      <scheme val="minor"/>
    </font>
    <font>
      <sz val="9"/>
      <color theme="4" tint="-0.249977111117893"/>
      <name val="Calibri"/>
      <family val="2"/>
      <scheme val="minor"/>
    </font>
    <font>
      <sz val="9"/>
      <color theme="1"/>
      <name val="Calibri"/>
      <family val="2"/>
      <scheme val="minor"/>
    </font>
    <font>
      <sz val="11"/>
      <color theme="1"/>
      <name val="Calibri"/>
      <family val="2"/>
      <charset val="162"/>
    </font>
    <font>
      <b/>
      <i/>
      <sz val="11"/>
      <color theme="4" tint="-0.249977111117893"/>
      <name val="Calibri"/>
      <family val="2"/>
      <scheme val="minor"/>
    </font>
    <font>
      <b/>
      <i/>
      <sz val="11"/>
      <color theme="1"/>
      <name val="Calibri"/>
      <family val="2"/>
      <charset val="162"/>
      <scheme val="minor"/>
    </font>
    <font>
      <sz val="11"/>
      <name val="Arial"/>
      <family val="2"/>
      <charset val="162"/>
    </font>
    <font>
      <sz val="11"/>
      <color rgb="FF0C0D0E"/>
      <name val="Arial"/>
      <family val="2"/>
      <charset val="162"/>
    </font>
  </fonts>
  <fills count="12">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rgb="FFFFC000"/>
        <bgColor indexed="64"/>
      </patternFill>
    </fill>
  </fills>
  <borders count="9">
    <border>
      <left/>
      <right/>
      <top/>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19">
    <xf numFmtId="0" fontId="0" fillId="0" borderId="0"/>
    <xf numFmtId="0" fontId="2" fillId="0" borderId="0"/>
    <xf numFmtId="0" fontId="3" fillId="0" borderId="0"/>
    <xf numFmtId="0" fontId="6" fillId="0" borderId="0"/>
    <xf numFmtId="9" fontId="5" fillId="0" borderId="0" applyFont="0" applyFill="0" applyBorder="0" applyAlignment="0" applyProtection="0"/>
    <xf numFmtId="43" fontId="5" fillId="0" borderId="0" applyFont="0" applyFill="0" applyBorder="0" applyAlignment="0" applyProtection="0"/>
    <xf numFmtId="0" fontId="6" fillId="0" borderId="0"/>
    <xf numFmtId="43" fontId="3" fillId="0" borderId="0" applyFont="0" applyFill="0" applyBorder="0" applyAlignment="0" applyProtection="0"/>
    <xf numFmtId="0" fontId="5" fillId="0" borderId="0" applyNumberFormat="0" applyFont="0" applyFill="0" applyBorder="0" applyAlignment="0" applyProtection="0">
      <alignment vertical="top"/>
    </xf>
    <xf numFmtId="0" fontId="5" fillId="0" borderId="0"/>
    <xf numFmtId="43" fontId="3" fillId="0" borderId="0" applyFont="0" applyFill="0" applyBorder="0" applyAlignment="0" applyProtection="0"/>
    <xf numFmtId="9" fontId="3" fillId="0" borderId="0" applyFont="0" applyFill="0" applyBorder="0" applyAlignment="0" applyProtection="0"/>
    <xf numFmtId="43" fontId="11" fillId="0" borderId="0" applyFont="0" applyFill="0" applyBorder="0" applyAlignment="0" applyProtection="0"/>
    <xf numFmtId="0" fontId="5" fillId="0" borderId="0"/>
    <xf numFmtId="164" fontId="5"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165" fontId="11" fillId="0" borderId="0" applyFont="0" applyFill="0" applyBorder="0" applyAlignment="0" applyProtection="0"/>
    <xf numFmtId="9" fontId="11" fillId="0" borderId="0" applyFont="0" applyFill="0" applyBorder="0" applyAlignment="0" applyProtection="0"/>
  </cellStyleXfs>
  <cellXfs count="148">
    <xf numFmtId="0" fontId="0" fillId="0" borderId="0" xfId="0"/>
    <xf numFmtId="0" fontId="3" fillId="0" borderId="0" xfId="1" applyFont="1"/>
    <xf numFmtId="0" fontId="2" fillId="0" borderId="0" xfId="1"/>
    <xf numFmtId="0" fontId="2" fillId="0" borderId="0" xfId="1" applyAlignment="1">
      <alignment horizontal="center" vertical="center" wrapText="1"/>
    </xf>
    <xf numFmtId="0" fontId="4" fillId="0" borderId="1" xfId="2" applyFont="1" applyBorder="1" applyAlignment="1">
      <alignment horizontal="center" vertical="center" wrapText="1"/>
    </xf>
    <xf numFmtId="0" fontId="5" fillId="0" borderId="0" xfId="1" applyFont="1" applyAlignment="1">
      <alignment horizontal="center" vertical="center" wrapText="1"/>
    </xf>
    <xf numFmtId="0" fontId="7" fillId="2" borderId="1" xfId="3" applyFont="1" applyFill="1" applyBorder="1" applyAlignment="1">
      <alignment horizontal="center" vertical="center" wrapText="1"/>
    </xf>
    <xf numFmtId="0" fontId="3" fillId="0" borderId="0" xfId="1" applyFont="1" applyAlignment="1">
      <alignment horizontal="center" vertical="center"/>
    </xf>
    <xf numFmtId="0" fontId="3" fillId="0" borderId="2" xfId="2" applyBorder="1" applyAlignment="1">
      <alignment horizontal="left" vertical="center"/>
    </xf>
    <xf numFmtId="9" fontId="3" fillId="0" borderId="1" xfId="4" applyFont="1" applyFill="1" applyBorder="1" applyAlignment="1">
      <alignment horizontal="left" vertical="center"/>
    </xf>
    <xf numFmtId="0" fontId="5" fillId="3" borderId="0" xfId="1" applyFont="1" applyFill="1"/>
    <xf numFmtId="0" fontId="5" fillId="3" borderId="0" xfId="1" applyFont="1" applyFill="1" applyAlignment="1">
      <alignment horizontal="center"/>
    </xf>
    <xf numFmtId="43" fontId="0" fillId="3" borderId="0" xfId="5" applyFont="1" applyFill="1"/>
    <xf numFmtId="0" fontId="8" fillId="0" borderId="2" xfId="6" applyFont="1" applyBorder="1" applyAlignment="1">
      <alignment horizontal="left" vertical="top"/>
    </xf>
    <xf numFmtId="0" fontId="2" fillId="0" borderId="0" xfId="1" applyAlignment="1">
      <alignment horizontal="center"/>
    </xf>
    <xf numFmtId="2" fontId="3" fillId="0" borderId="0" xfId="1" quotePrefix="1" applyNumberFormat="1" applyFont="1"/>
    <xf numFmtId="9" fontId="3" fillId="0" borderId="2" xfId="4" applyFont="1" applyFill="1" applyBorder="1" applyAlignment="1">
      <alignment horizontal="left" vertical="center"/>
    </xf>
    <xf numFmtId="2" fontId="3" fillId="0" borderId="0" xfId="1" applyNumberFormat="1" applyFont="1"/>
    <xf numFmtId="0" fontId="3" fillId="0" borderId="0" xfId="1" quotePrefix="1" applyFont="1"/>
    <xf numFmtId="0" fontId="3" fillId="0" borderId="3" xfId="2" applyBorder="1" applyAlignment="1">
      <alignment horizontal="left" vertical="center"/>
    </xf>
    <xf numFmtId="9" fontId="3" fillId="0" borderId="3" xfId="4" applyFont="1" applyFill="1" applyBorder="1" applyAlignment="1">
      <alignment horizontal="left" vertical="center"/>
    </xf>
    <xf numFmtId="0" fontId="5" fillId="0" borderId="0" xfId="1" applyFont="1"/>
    <xf numFmtId="0" fontId="5" fillId="0" borderId="0" xfId="1" applyFont="1" applyAlignment="1">
      <alignment horizontal="center"/>
    </xf>
    <xf numFmtId="2" fontId="0" fillId="0" borderId="0" xfId="5" applyNumberFormat="1" applyFont="1"/>
    <xf numFmtId="0" fontId="5" fillId="0" borderId="0" xfId="1" quotePrefix="1" applyFont="1"/>
    <xf numFmtId="43" fontId="0" fillId="0" borderId="0" xfId="5" applyFont="1"/>
    <xf numFmtId="43" fontId="0" fillId="3" borderId="0" xfId="7" applyFont="1" applyFill="1"/>
    <xf numFmtId="43" fontId="0" fillId="0" borderId="0" xfId="7" applyFont="1"/>
    <xf numFmtId="13" fontId="0" fillId="3" borderId="0" xfId="7" applyNumberFormat="1" applyFont="1" applyFill="1"/>
    <xf numFmtId="0" fontId="8" fillId="4" borderId="2" xfId="6" applyFont="1" applyFill="1" applyBorder="1" applyAlignment="1">
      <alignment horizontal="left" vertical="top"/>
    </xf>
    <xf numFmtId="0" fontId="8" fillId="0" borderId="3" xfId="6" applyFont="1" applyBorder="1" applyAlignment="1">
      <alignment horizontal="left" vertical="top"/>
    </xf>
    <xf numFmtId="0" fontId="12" fillId="2" borderId="4" xfId="1" applyFont="1" applyFill="1" applyBorder="1" applyAlignment="1">
      <alignment horizontal="center" vertical="center"/>
    </xf>
    <xf numFmtId="0" fontId="8" fillId="0" borderId="1" xfId="6" applyFont="1" applyBorder="1" applyAlignment="1">
      <alignment horizontal="left" vertical="top"/>
    </xf>
    <xf numFmtId="0" fontId="3" fillId="0" borderId="0" xfId="1" applyFont="1" applyAlignment="1">
      <alignment horizontal="center" vertical="center" wrapText="1"/>
    </xf>
    <xf numFmtId="0" fontId="2" fillId="0" borderId="0" xfId="1" quotePrefix="1" applyAlignment="1">
      <alignment horizontal="center"/>
    </xf>
    <xf numFmtId="0" fontId="12" fillId="0" borderId="1" xfId="0" applyFont="1" applyBorder="1" applyAlignment="1">
      <alignment horizontal="center" vertical="center" wrapText="1"/>
    </xf>
    <xf numFmtId="0" fontId="2" fillId="0" borderId="2" xfId="0" applyFont="1" applyBorder="1" applyAlignment="1">
      <alignment horizontal="left" vertical="center"/>
    </xf>
    <xf numFmtId="0" fontId="2" fillId="0" borderId="2" xfId="0" applyFont="1" applyBorder="1" applyAlignment="1">
      <alignment horizontal="left" vertical="center" wrapText="1"/>
    </xf>
    <xf numFmtId="43" fontId="2" fillId="0" borderId="2" xfId="10" applyFont="1" applyFill="1" applyBorder="1" applyAlignment="1">
      <alignment horizontal="left" vertical="center"/>
    </xf>
    <xf numFmtId="0" fontId="2" fillId="0" borderId="3" xfId="0" applyFont="1" applyBorder="1" applyAlignment="1">
      <alignment horizontal="left" vertical="center"/>
    </xf>
    <xf numFmtId="0" fontId="2" fillId="0" borderId="3" xfId="0" applyFont="1" applyBorder="1" applyAlignment="1">
      <alignment horizontal="left" vertical="center" wrapText="1"/>
    </xf>
    <xf numFmtId="43" fontId="2" fillId="0" borderId="3" xfId="10" applyFont="1" applyFill="1" applyBorder="1" applyAlignment="1">
      <alignment horizontal="left"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3" borderId="2" xfId="0" applyFont="1" applyFill="1" applyBorder="1" applyAlignment="1">
      <alignment horizontal="left"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wrapText="1"/>
    </xf>
    <xf numFmtId="43" fontId="2" fillId="3" borderId="2" xfId="10" applyFont="1" applyFill="1" applyBorder="1" applyAlignment="1">
      <alignment horizontal="left" vertical="center"/>
    </xf>
    <xf numFmtId="0" fontId="2" fillId="6" borderId="2" xfId="0" applyFont="1" applyFill="1" applyBorder="1" applyAlignment="1">
      <alignment horizontal="left" vertical="center"/>
    </xf>
    <xf numFmtId="0" fontId="2" fillId="6" borderId="2" xfId="0" applyFont="1" applyFill="1" applyBorder="1" applyAlignment="1">
      <alignment horizontal="center" vertical="center"/>
    </xf>
    <xf numFmtId="0" fontId="2" fillId="6" borderId="2" xfId="0" applyFont="1" applyFill="1" applyBorder="1" applyAlignment="1">
      <alignment horizontal="left" vertical="center" wrapText="1"/>
    </xf>
    <xf numFmtId="43" fontId="2" fillId="6" borderId="2" xfId="10" applyFont="1" applyFill="1" applyBorder="1" applyAlignment="1">
      <alignment horizontal="left" vertical="center"/>
    </xf>
    <xf numFmtId="0" fontId="0" fillId="0" borderId="2" xfId="0" applyBorder="1"/>
    <xf numFmtId="43" fontId="2" fillId="0" borderId="1" xfId="12" applyFont="1" applyFill="1" applyBorder="1" applyAlignment="1">
      <alignment horizontal="left" vertical="center"/>
    </xf>
    <xf numFmtId="43" fontId="2" fillId="0" borderId="2" xfId="12" applyFont="1" applyFill="1" applyBorder="1" applyAlignment="1">
      <alignment horizontal="left" vertical="center"/>
    </xf>
    <xf numFmtId="43" fontId="2" fillId="0" borderId="3" xfId="12" applyFont="1" applyFill="1" applyBorder="1" applyAlignment="1">
      <alignment horizontal="left" vertical="center"/>
    </xf>
    <xf numFmtId="0" fontId="0" fillId="0" borderId="0" xfId="0" applyAlignment="1">
      <alignment horizontal="center"/>
    </xf>
    <xf numFmtId="43" fontId="2" fillId="0" borderId="0" xfId="12" applyFont="1"/>
    <xf numFmtId="0" fontId="0" fillId="0" borderId="3" xfId="1" applyFont="1" applyBorder="1"/>
    <xf numFmtId="0" fontId="0" fillId="0" borderId="3" xfId="0" applyBorder="1"/>
    <xf numFmtId="0" fontId="0" fillId="0" borderId="0" xfId="1" applyFont="1"/>
    <xf numFmtId="0" fontId="0" fillId="0" borderId="2" xfId="1" applyFont="1" applyBorder="1"/>
    <xf numFmtId="43" fontId="4" fillId="0" borderId="0" xfId="12" applyFont="1"/>
    <xf numFmtId="4" fontId="2" fillId="0" borderId="0" xfId="12" applyNumberFormat="1" applyFont="1" applyFill="1" applyAlignment="1"/>
    <xf numFmtId="0" fontId="2" fillId="0" borderId="0" xfId="8" applyFont="1" applyFill="1" applyAlignment="1"/>
    <xf numFmtId="14" fontId="0" fillId="0" borderId="0" xfId="0" applyNumberFormat="1"/>
    <xf numFmtId="43" fontId="0" fillId="0" borderId="0" xfId="12" applyFont="1"/>
    <xf numFmtId="0" fontId="15" fillId="0" borderId="0" xfId="0" applyFont="1"/>
    <xf numFmtId="0" fontId="16" fillId="0" borderId="0" xfId="0" applyFont="1"/>
    <xf numFmtId="165" fontId="17" fillId="0" borderId="0" xfId="0" applyNumberFormat="1" applyFont="1" applyAlignment="1">
      <alignment horizontal="left" vertical="center"/>
    </xf>
    <xf numFmtId="165" fontId="1" fillId="0" borderId="0" xfId="0" applyNumberFormat="1" applyFont="1" applyAlignment="1">
      <alignment horizontal="left" vertical="center"/>
    </xf>
    <xf numFmtId="0" fontId="18" fillId="0" borderId="0" xfId="0" applyFont="1"/>
    <xf numFmtId="165" fontId="0" fillId="0" borderId="0" xfId="0" applyNumberFormat="1" applyAlignment="1">
      <alignment horizontal="center" vertical="center"/>
    </xf>
    <xf numFmtId="165" fontId="1" fillId="0" borderId="0" xfId="0" applyNumberFormat="1" applyFont="1" applyAlignment="1">
      <alignment horizontal="center" vertical="center"/>
    </xf>
    <xf numFmtId="0" fontId="19" fillId="0" borderId="5" xfId="0" applyFont="1" applyBorder="1"/>
    <xf numFmtId="0" fontId="15" fillId="0" borderId="0" xfId="0" applyFont="1" applyAlignment="1">
      <alignment wrapText="1"/>
    </xf>
    <xf numFmtId="0" fontId="20" fillId="0" borderId="0" xfId="0" applyFont="1" applyAlignment="1">
      <alignment wrapText="1"/>
    </xf>
    <xf numFmtId="0" fontId="0" fillId="0" borderId="0" xfId="0" applyAlignment="1">
      <alignment wrapText="1"/>
    </xf>
    <xf numFmtId="0" fontId="17" fillId="0" borderId="0" xfId="0" applyFont="1" applyAlignment="1">
      <alignment horizontal="left" vertical="center" wrapText="1"/>
    </xf>
    <xf numFmtId="0" fontId="1" fillId="0" borderId="0" xfId="0" applyFont="1" applyAlignment="1">
      <alignment horizontal="left" vertical="center" wrapText="1"/>
    </xf>
    <xf numFmtId="0" fontId="21" fillId="0" borderId="0" xfId="0" applyFont="1" applyAlignment="1">
      <alignment wrapText="1"/>
    </xf>
    <xf numFmtId="0" fontId="1" fillId="0" borderId="0" xfId="0" applyFont="1" applyAlignment="1">
      <alignment horizontal="center" vertical="center" wrapText="1"/>
    </xf>
    <xf numFmtId="0" fontId="22" fillId="0" borderId="0" xfId="0" applyFont="1" applyAlignment="1">
      <alignment horizontal="center" vertical="center" wrapText="1"/>
    </xf>
    <xf numFmtId="165" fontId="24" fillId="0" borderId="0" xfId="0" applyNumberFormat="1" applyFont="1" applyAlignment="1">
      <alignment horizontal="center"/>
    </xf>
    <xf numFmtId="165" fontId="1" fillId="0" borderId="5" xfId="0" applyNumberFormat="1" applyFont="1" applyBorder="1" applyAlignment="1">
      <alignment horizontal="left" vertical="center"/>
    </xf>
    <xf numFmtId="0" fontId="21" fillId="7" borderId="5" xfId="0" applyFont="1" applyFill="1" applyBorder="1"/>
    <xf numFmtId="165" fontId="0" fillId="7" borderId="5" xfId="17" applyFont="1" applyFill="1" applyBorder="1" applyAlignment="1">
      <alignment horizontal="center" vertical="center"/>
    </xf>
    <xf numFmtId="165" fontId="0" fillId="7" borderId="5" xfId="17" applyFont="1" applyFill="1" applyBorder="1"/>
    <xf numFmtId="0" fontId="24" fillId="0" borderId="0" xfId="0" applyFont="1" applyAlignment="1">
      <alignment horizontal="center"/>
    </xf>
    <xf numFmtId="0" fontId="21" fillId="8" borderId="5" xfId="0" applyFont="1" applyFill="1" applyBorder="1"/>
    <xf numFmtId="165" fontId="0" fillId="8" borderId="5" xfId="17" applyFont="1" applyFill="1" applyBorder="1" applyAlignment="1">
      <alignment horizontal="center" vertical="center"/>
    </xf>
    <xf numFmtId="165" fontId="0" fillId="8" borderId="5" xfId="17" applyFont="1" applyFill="1" applyBorder="1"/>
    <xf numFmtId="0" fontId="21" fillId="9" borderId="5" xfId="0" applyFont="1" applyFill="1" applyBorder="1"/>
    <xf numFmtId="165" fontId="0" fillId="9" borderId="5" xfId="17" applyFont="1" applyFill="1" applyBorder="1" applyAlignment="1">
      <alignment horizontal="center" vertical="center"/>
    </xf>
    <xf numFmtId="165" fontId="0" fillId="9" borderId="5" xfId="17" applyFont="1" applyFill="1" applyBorder="1"/>
    <xf numFmtId="165" fontId="24" fillId="0" borderId="0" xfId="0" applyNumberFormat="1" applyFont="1" applyAlignment="1">
      <alignment horizontal="center" vertical="center"/>
    </xf>
    <xf numFmtId="0" fontId="21" fillId="10" borderId="5" xfId="0" applyFont="1" applyFill="1" applyBorder="1"/>
    <xf numFmtId="165" fontId="0" fillId="10" borderId="5" xfId="17" applyFont="1" applyFill="1" applyBorder="1" applyAlignment="1">
      <alignment horizontal="center" vertical="center"/>
    </xf>
    <xf numFmtId="0" fontId="24" fillId="0" borderId="0" xfId="0" applyFont="1" applyAlignment="1">
      <alignment horizontal="center" vertical="center"/>
    </xf>
    <xf numFmtId="0" fontId="21" fillId="0" borderId="5" xfId="0" applyFont="1" applyBorder="1"/>
    <xf numFmtId="0" fontId="0" fillId="0" borderId="5" xfId="0" applyBorder="1" applyAlignment="1">
      <alignment horizontal="center" vertical="center"/>
    </xf>
    <xf numFmtId="0" fontId="0" fillId="0" borderId="5" xfId="0" applyBorder="1"/>
    <xf numFmtId="0" fontId="17" fillId="0" borderId="0" xfId="0" applyFont="1" applyAlignment="1">
      <alignment horizontal="left" vertical="center"/>
    </xf>
    <xf numFmtId="0" fontId="21" fillId="0" borderId="0" xfId="0" applyFont="1"/>
    <xf numFmtId="0" fontId="0" fillId="0" borderId="0" xfId="0" applyAlignment="1">
      <alignment horizontal="center" vertical="center"/>
    </xf>
    <xf numFmtId="0" fontId="15" fillId="0" borderId="6" xfId="0" applyFont="1" applyBorder="1"/>
    <xf numFmtId="0" fontId="17" fillId="0" borderId="5" xfId="0" applyFont="1" applyBorder="1" applyAlignment="1">
      <alignment horizontal="left" vertical="center"/>
    </xf>
    <xf numFmtId="0" fontId="1" fillId="0" borderId="0" xfId="0" applyFont="1" applyAlignment="1">
      <alignment horizontal="left"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7" fillId="0" borderId="8" xfId="0" applyFont="1" applyBorder="1" applyAlignment="1">
      <alignment horizontal="left" vertical="center"/>
    </xf>
    <xf numFmtId="165" fontId="1" fillId="0" borderId="8" xfId="0" applyNumberFormat="1" applyFont="1" applyBorder="1" applyAlignment="1">
      <alignment horizontal="left" vertical="center"/>
    </xf>
    <xf numFmtId="0" fontId="21" fillId="0" borderId="8" xfId="0" applyFont="1" applyBorder="1"/>
    <xf numFmtId="0" fontId="0" fillId="0" borderId="8" xfId="0" applyBorder="1" applyAlignment="1">
      <alignment horizontal="center" vertical="center"/>
    </xf>
    <xf numFmtId="0" fontId="0" fillId="0" borderId="8" xfId="0" applyBorder="1"/>
    <xf numFmtId="0" fontId="25" fillId="0" borderId="0" xfId="8" applyFont="1" applyAlignment="1">
      <alignment horizontal="center" vertical="center"/>
    </xf>
    <xf numFmtId="0" fontId="25" fillId="0" borderId="0" xfId="8" applyFont="1" applyAlignment="1">
      <alignment horizontal="center" vertical="center" wrapText="1"/>
    </xf>
    <xf numFmtId="43" fontId="25" fillId="0" borderId="0" xfId="12" applyFont="1" applyAlignment="1">
      <alignment horizontal="center" vertical="center"/>
    </xf>
    <xf numFmtId="0" fontId="25" fillId="5" borderId="0" xfId="8" applyFont="1" applyFill="1" applyAlignment="1">
      <alignment horizontal="center" vertical="center"/>
    </xf>
    <xf numFmtId="0" fontId="25" fillId="5" borderId="0" xfId="8" applyFont="1" applyFill="1" applyAlignment="1">
      <alignment horizontal="center" vertical="center" wrapText="1"/>
    </xf>
    <xf numFmtId="0" fontId="25" fillId="5" borderId="0" xfId="9" applyFont="1" applyFill="1" applyAlignment="1">
      <alignment horizontal="center" vertical="center" wrapText="1"/>
    </xf>
    <xf numFmtId="43" fontId="25" fillId="0" borderId="0" xfId="12" applyFont="1" applyFill="1" applyAlignment="1"/>
    <xf numFmtId="0" fontId="2" fillId="5" borderId="0" xfId="8" applyFont="1" applyFill="1" applyAlignment="1">
      <alignment horizontal="center" vertical="center" wrapText="1"/>
    </xf>
    <xf numFmtId="43" fontId="2" fillId="0" borderId="0" xfId="12" applyFont="1" applyFill="1"/>
    <xf numFmtId="0" fontId="26" fillId="0" borderId="0" xfId="8" applyFont="1" applyFill="1" applyAlignment="1"/>
    <xf numFmtId="0" fontId="26" fillId="0" borderId="0" xfId="8" applyNumberFormat="1" applyFont="1" applyFill="1" applyAlignment="1"/>
    <xf numFmtId="43" fontId="26" fillId="0" borderId="0" xfId="12" applyFont="1" applyFill="1" applyAlignment="1"/>
    <xf numFmtId="4" fontId="26" fillId="0" borderId="0" xfId="8" applyNumberFormat="1" applyFont="1" applyFill="1" applyAlignment="1"/>
    <xf numFmtId="0" fontId="2" fillId="0" borderId="0" xfId="0" applyFont="1"/>
    <xf numFmtId="0" fontId="2" fillId="0" borderId="0" xfId="1" applyAlignment="1">
      <alignment horizontal="center" vertical="center"/>
    </xf>
    <xf numFmtId="14" fontId="2" fillId="0" borderId="0" xfId="1" applyNumberFormat="1"/>
    <xf numFmtId="0" fontId="25" fillId="11" borderId="0" xfId="8" applyFont="1" applyFill="1" applyAlignment="1">
      <alignment horizontal="center" vertical="center" wrapText="1"/>
    </xf>
    <xf numFmtId="0" fontId="25" fillId="11" borderId="0" xfId="8" applyFont="1" applyFill="1" applyAlignment="1">
      <alignment horizontal="center" vertical="center"/>
    </xf>
    <xf numFmtId="0" fontId="2" fillId="11" borderId="0" xfId="1" applyFill="1" applyAlignment="1">
      <alignment horizontal="center" vertical="center"/>
    </xf>
    <xf numFmtId="9" fontId="2" fillId="0" borderId="0" xfId="18" applyFont="1" applyFill="1"/>
    <xf numFmtId="43" fontId="2" fillId="0" borderId="0" xfId="1" applyNumberFormat="1"/>
    <xf numFmtId="43" fontId="14" fillId="0" borderId="0" xfId="12" applyFont="1"/>
    <xf numFmtId="0" fontId="15" fillId="0" borderId="5" xfId="0" applyFont="1" applyBorder="1" applyAlignment="1">
      <alignment horizontal="center" vertical="center"/>
    </xf>
    <xf numFmtId="165" fontId="23" fillId="0" borderId="5" xfId="0" applyNumberFormat="1" applyFont="1" applyBorder="1" applyAlignment="1">
      <alignment horizontal="center"/>
    </xf>
    <xf numFmtId="0" fontId="23" fillId="0" borderId="5" xfId="0" applyFont="1" applyBorder="1" applyAlignment="1">
      <alignment horizontal="center"/>
    </xf>
    <xf numFmtId="165" fontId="24" fillId="0" borderId="5" xfId="0" applyNumberFormat="1" applyFont="1" applyBorder="1" applyAlignment="1">
      <alignment horizontal="center"/>
    </xf>
    <xf numFmtId="0" fontId="24" fillId="0" borderId="5" xfId="0" applyFont="1" applyBorder="1" applyAlignment="1">
      <alignment horizontal="center"/>
    </xf>
    <xf numFmtId="165" fontId="24" fillId="0" borderId="5" xfId="0" applyNumberFormat="1" applyFont="1" applyBorder="1" applyAlignment="1">
      <alignment horizontal="center" vertical="center"/>
    </xf>
    <xf numFmtId="0" fontId="24" fillId="0" borderId="5" xfId="0" applyFont="1" applyBorder="1" applyAlignment="1">
      <alignment horizontal="center" vertical="center"/>
    </xf>
    <xf numFmtId="0" fontId="2" fillId="0" borderId="0" xfId="1" applyFont="1" applyFill="1"/>
    <xf numFmtId="11" fontId="26" fillId="0" borderId="0" xfId="8" applyNumberFormat="1" applyFont="1" applyFill="1" applyAlignment="1"/>
    <xf numFmtId="9" fontId="26" fillId="0" borderId="0" xfId="11" applyNumberFormat="1" applyFont="1" applyFill="1"/>
    <xf numFmtId="14" fontId="2" fillId="0" borderId="0" xfId="1" applyNumberFormat="1" applyFont="1" applyFill="1"/>
  </cellXfs>
  <cellStyles count="19">
    <cellStyle name="Comma" xfId="12" builtinId="3"/>
    <cellStyle name="Comma 2" xfId="7" xr:uid="{780227BD-6499-4CAD-B725-930A98061330}"/>
    <cellStyle name="Comma 2 2" xfId="16" xr:uid="{9230A42A-625D-4B83-AD33-DCCD3490BF0C}"/>
    <cellStyle name="Comma 3" xfId="5" xr:uid="{C45961A3-5F38-40A5-A5F3-B01EEF632AA1}"/>
    <cellStyle name="Comma 4" xfId="10" xr:uid="{6B84641C-EF34-4860-A81F-781C5CF07834}"/>
    <cellStyle name="Comma 5" xfId="17" xr:uid="{F3AC3776-059E-4908-B19A-4F41DE480A26}"/>
    <cellStyle name="Normal" xfId="0" builtinId="0"/>
    <cellStyle name="Normal 2" xfId="1" xr:uid="{14E34EC5-D468-4997-9288-E6A6938E7DE3}"/>
    <cellStyle name="Normal 2 2" xfId="6" xr:uid="{55C9438B-1FF9-4698-91E1-CD028E45850D}"/>
    <cellStyle name="Normal 21" xfId="2" xr:uid="{C67540E4-67FF-4A46-8565-81BC9B119F27}"/>
    <cellStyle name="Normal 4" xfId="8" xr:uid="{BC68912C-8B6B-4295-9E6B-DB5B67789614}"/>
    <cellStyle name="Normal 4 2" xfId="9" xr:uid="{79C87CF8-DA3C-4F9A-A3D5-A0B7E7157231}"/>
    <cellStyle name="Normal 4 2 2" xfId="13" xr:uid="{22E52C3D-2BF4-4B89-AB6C-E65BC3F390C7}"/>
    <cellStyle name="Normal_M. Keşif C Blok" xfId="3" xr:uid="{32317740-A795-4CDB-84E6-9077F4524458}"/>
    <cellStyle name="Percent" xfId="18" builtinId="5"/>
    <cellStyle name="Percent 2" xfId="11" xr:uid="{AF67FA2D-DD42-481B-99B7-49EC128F272B}"/>
    <cellStyle name="Percent 2 2" xfId="4" xr:uid="{FB8115C6-AE31-41CE-991A-9CAFA9FE3DA5}"/>
    <cellStyle name="Percent 2 3" xfId="15" xr:uid="{BEC2CE2F-D01C-4CA8-938C-FE7F9AC15E53}"/>
    <cellStyle name="Virgül 9 2" xfId="14" xr:uid="{A2E07198-EA14-4932-9E54-A194E8D177CE}"/>
  </cellStyles>
  <dxfs count="126">
    <dxf>
      <font>
        <strike val="0"/>
        <outline val="0"/>
        <shadow val="0"/>
        <u val="none"/>
        <vertAlign val="baseline"/>
        <sz val="11"/>
        <name val="Arial"/>
        <family val="2"/>
        <charset val="162"/>
        <scheme val="none"/>
      </font>
      <numFmt numFmtId="4" formatCode="#,##0.00"/>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charset val="162"/>
        <scheme val="none"/>
      </font>
      <numFmt numFmtId="4" formatCode="#,##0.00"/>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numFmt numFmtId="4" formatCode="#,##0.00"/>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charset val="162"/>
        <scheme val="minor"/>
      </font>
      <numFmt numFmtId="165" formatCode="_-* #,##0.00_-;\-* #,##0.00_-;_-* &quot;-&quot;??_-;_-@_-"/>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charset val="162"/>
        <scheme val="minor"/>
      </font>
      <numFmt numFmtId="165" formatCode="_-* #,##0.00_-;\-* #,##0.00_-;_-* &quot;-&quot;??_-;_-@_-"/>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strike val="0"/>
        <condense val="0"/>
        <extend val="0"/>
        <outline val="0"/>
        <shadow val="0"/>
        <u val="none"/>
        <vertAlign val="baseline"/>
        <sz val="11"/>
        <color rgb="FFFF0000"/>
        <name val="Calibri"/>
        <family val="2"/>
        <charset val="162"/>
        <scheme val="minor"/>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strike val="0"/>
        <condense val="0"/>
        <extend val="0"/>
        <outline val="0"/>
        <shadow val="0"/>
        <u val="none"/>
        <vertAlign val="baseline"/>
        <sz val="14"/>
        <color rgb="FFFF0000"/>
        <name val="Calibri"/>
        <family val="2"/>
        <charset val="162"/>
        <scheme val="minor"/>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family val="2"/>
        <charset val="162"/>
        <scheme val="none"/>
      </font>
      <alignment horizontal="center" vertical="center" textRotation="0" wrapText="1"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Arial"/>
        <family val="2"/>
        <charset val="162"/>
        <scheme val="none"/>
      </font>
      <fill>
        <patternFill patternType="none">
          <fgColor indexed="64"/>
          <bgColor auto="1"/>
        </patternFill>
      </fill>
      <alignment horizontal="center" vertical="center"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Arial"/>
        <family val="2"/>
        <charset val="16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charset val="162"/>
        <scheme val="minor"/>
      </font>
      <numFmt numFmtId="0" formatCode="Genera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charset val="162"/>
        <scheme val="minor"/>
      </font>
      <numFmt numFmtId="0" formatCode="Genera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charset val="162"/>
        <scheme val="minor"/>
      </font>
      <numFmt numFmtId="0" formatCode="Genera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charset val="162"/>
        <scheme val="minor"/>
      </font>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3"/>
        <color theme="0"/>
        <name val="Calibri Light"/>
        <family val="2"/>
        <charset val="162"/>
        <scheme val="major"/>
      </font>
      <numFmt numFmtId="0" formatCode="General"/>
      <fill>
        <patternFill patternType="solid">
          <fgColor theme="4"/>
          <bgColor theme="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charset val="162"/>
        <scheme val="none"/>
      </font>
    </dxf>
    <dxf>
      <font>
        <b val="0"/>
        <i val="0"/>
        <strike val="0"/>
        <condense val="0"/>
        <extend val="0"/>
        <outline val="0"/>
        <shadow val="0"/>
        <u val="none"/>
        <vertAlign val="baseline"/>
        <sz val="11"/>
        <color theme="1"/>
        <name val="Arial"/>
        <family val="2"/>
        <charset val="162"/>
        <scheme val="none"/>
      </font>
    </dxf>
    <dxf>
      <font>
        <b val="0"/>
        <i val="0"/>
        <strike val="0"/>
        <condense val="0"/>
        <extend val="0"/>
        <outline val="0"/>
        <shadow val="0"/>
        <u val="none"/>
        <vertAlign val="baseline"/>
        <sz val="11"/>
        <color theme="1"/>
        <name val="Arial"/>
        <family val="2"/>
        <charset val="162"/>
        <scheme val="none"/>
      </font>
      <numFmt numFmtId="2" formatCode="0.00"/>
    </dxf>
    <dxf>
      <font>
        <b val="0"/>
        <i val="0"/>
        <strike val="0"/>
        <condense val="0"/>
        <extend val="0"/>
        <outline val="0"/>
        <shadow val="0"/>
        <u val="none"/>
        <vertAlign val="baseline"/>
        <sz val="11"/>
        <color theme="1"/>
        <name val="Arial"/>
        <family val="2"/>
        <charset val="162"/>
        <scheme val="none"/>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family val="2"/>
        <charset val="16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charset val="16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charset val="162"/>
        <scheme val="none"/>
      </font>
    </dxf>
    <dxf>
      <font>
        <b val="0"/>
        <i val="0"/>
        <strike val="0"/>
        <condense val="0"/>
        <extend val="0"/>
        <outline val="0"/>
        <shadow val="0"/>
        <u val="none"/>
        <vertAlign val="baseline"/>
        <sz val="10"/>
        <color auto="1"/>
        <name val="Arial"/>
        <family val="2"/>
        <charset val="16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alignment horizontal="left" vertical="center" textRotation="0" wrapText="0" indent="0" justifyLastLine="0" shrinkToFit="0" readingOrder="0"/>
      <border diagonalUp="0" diagonalDown="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charset val="162"/>
        <scheme val="none"/>
      </font>
      <numFmt numFmtId="0" formatCode="General"/>
      <fill>
        <patternFill patternType="none">
          <fgColor indexed="64"/>
          <bgColor auto="1"/>
        </patternFill>
      </fill>
      <alignment horizontal="left"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Arial"/>
        <family val="2"/>
        <charset val="162"/>
        <scheme val="none"/>
      </font>
      <numFmt numFmtId="0" formatCode="General"/>
      <fill>
        <patternFill patternType="none">
          <fgColor indexed="64"/>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strike val="0"/>
        <outline val="0"/>
        <shadow val="0"/>
        <u val="none"/>
        <vertAlign val="baseline"/>
        <sz val="11"/>
        <name val="Arial"/>
        <family val="2"/>
        <charset val="162"/>
        <scheme val="none"/>
      </font>
      <fill>
        <patternFill patternType="none">
          <fgColor indexed="64"/>
          <bgColor auto="1"/>
        </patternFill>
      </fill>
    </dxf>
    <dxf>
      <font>
        <b val="0"/>
        <i val="0"/>
        <strike val="0"/>
        <condense val="0"/>
        <extend val="0"/>
        <outline val="0"/>
        <shadow val="0"/>
        <u val="none"/>
        <vertAlign val="baseline"/>
        <sz val="11"/>
        <color theme="1"/>
        <name val="Arial"/>
        <family val="2"/>
        <charset val="162"/>
        <scheme val="none"/>
      </font>
      <numFmt numFmtId="19" formatCode="dd/mm/yyyy"/>
      <fill>
        <patternFill patternType="none">
          <fgColor indexed="64"/>
          <bgColor indexed="65"/>
        </patternFill>
      </fill>
    </dxf>
    <dxf>
      <font>
        <b val="0"/>
        <i val="0"/>
        <strike val="0"/>
        <condense val="0"/>
        <extend val="0"/>
        <outline val="0"/>
        <shadow val="0"/>
        <u val="none"/>
        <vertAlign val="baseline"/>
        <sz val="11"/>
        <color theme="1"/>
        <name val="Arial"/>
        <family val="2"/>
        <charset val="162"/>
        <scheme val="none"/>
      </font>
      <fill>
        <patternFill patternType="none">
          <fgColor indexed="64"/>
          <bgColor indexed="65"/>
        </patternFill>
      </fill>
    </dxf>
    <dxf>
      <font>
        <strike val="0"/>
        <outline val="0"/>
        <shadow val="0"/>
        <u val="none"/>
        <vertAlign val="baseline"/>
        <sz val="11"/>
        <name val="Arial"/>
        <family val="2"/>
        <charset val="162"/>
        <scheme val="none"/>
      </font>
      <numFmt numFmtId="19" formatCode="dd/mm/yyyy"/>
      <fill>
        <patternFill patternType="none">
          <fgColor indexed="64"/>
          <bgColor auto="1"/>
        </patternFill>
      </fill>
    </dxf>
    <dxf>
      <font>
        <strike val="0"/>
        <outline val="0"/>
        <shadow val="0"/>
        <u val="none"/>
        <vertAlign val="baseline"/>
        <sz val="11"/>
        <name val="Arial"/>
        <family val="2"/>
        <charset val="162"/>
        <scheme val="none"/>
      </font>
      <fill>
        <patternFill patternType="none">
          <fgColor indexed="64"/>
          <bgColor auto="1"/>
        </patternFill>
      </fill>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auto="1"/>
        </patternFill>
      </fill>
    </dxf>
    <dxf>
      <font>
        <strike val="0"/>
        <outline val="0"/>
        <shadow val="0"/>
        <u val="none"/>
        <vertAlign val="baseline"/>
        <sz val="11"/>
        <name val="Arial"/>
        <family val="2"/>
        <charset val="162"/>
        <scheme val="none"/>
      </font>
      <fill>
        <patternFill patternType="none">
          <fgColor rgb="FF000000"/>
          <bgColor auto="1"/>
        </patternFill>
      </fill>
    </dxf>
    <dxf>
      <font>
        <strike val="0"/>
        <outline val="0"/>
        <shadow val="0"/>
        <u val="none"/>
        <vertAlign val="baseline"/>
        <sz val="11"/>
        <name val="Arial"/>
        <family val="2"/>
        <charset val="162"/>
        <scheme val="none"/>
      </font>
      <alignment horizontal="center" vertical="center"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indexed="65"/>
        </patternFill>
      </fill>
    </dxf>
    <dxf>
      <font>
        <strike val="0"/>
        <outline val="0"/>
        <shadow val="0"/>
        <u val="none"/>
        <vertAlign val="baseline"/>
        <sz val="11"/>
        <name val="Arial"/>
        <family val="2"/>
        <charset val="162"/>
        <scheme val="none"/>
      </font>
      <fill>
        <patternFill patternType="none">
          <fgColor indexed="64"/>
          <bgColor auto="1"/>
        </patternFill>
      </fill>
    </dxf>
    <dxf>
      <font>
        <strike val="0"/>
        <outline val="0"/>
        <shadow val="0"/>
        <u val="none"/>
        <vertAlign val="baseline"/>
        <sz val="11"/>
        <name val="Arial"/>
        <family val="2"/>
        <charset val="162"/>
        <scheme val="none"/>
      </font>
      <numFmt numFmtId="19" formatCode="dd/mm/yyyy"/>
      <fill>
        <patternFill patternType="none">
          <fgColor indexed="64"/>
          <bgColor auto="1"/>
        </patternFill>
      </fill>
    </dxf>
    <dxf>
      <font>
        <strike val="0"/>
        <outline val="0"/>
        <shadow val="0"/>
        <u val="none"/>
        <vertAlign val="baseline"/>
        <sz val="11"/>
        <name val="Arial"/>
        <family val="2"/>
        <charset val="162"/>
        <scheme val="none"/>
      </font>
      <fill>
        <patternFill patternType="none">
          <fgColor indexed="64"/>
          <bgColor auto="1"/>
        </patternFill>
      </fill>
    </dxf>
    <dxf>
      <font>
        <b val="0"/>
        <i val="0"/>
        <strike val="0"/>
        <condense val="0"/>
        <extend val="0"/>
        <outline val="0"/>
        <shadow val="0"/>
        <u val="none"/>
        <vertAlign val="baseline"/>
        <sz val="11"/>
        <color rgb="FF0C0D0E"/>
        <name val="Arial"/>
        <family val="2"/>
        <charset val="162"/>
        <scheme val="none"/>
      </font>
      <numFmt numFmtId="4" formatCode="#,##0.00"/>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numFmt numFmtId="13" formatCode="0%"/>
      <fill>
        <patternFill patternType="none">
          <fgColor indexed="64"/>
          <bgColor auto="1"/>
        </patternFill>
      </fill>
    </dxf>
    <dxf>
      <font>
        <b val="0"/>
        <i val="0"/>
        <strike val="0"/>
        <condense val="0"/>
        <extend val="0"/>
        <outline val="0"/>
        <shadow val="0"/>
        <u val="none"/>
        <vertAlign val="baseline"/>
        <sz val="11"/>
        <color rgb="FF0C0D0E"/>
        <name val="Arial"/>
        <family val="2"/>
        <charset val="162"/>
        <scheme val="none"/>
      </font>
      <numFmt numFmtId="0" formatCode="General"/>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numFmt numFmtId="0" formatCode="General"/>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numFmt numFmtId="0" formatCode="General"/>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C0D0E"/>
        <name val="Arial"/>
        <family val="2"/>
        <charset val="162"/>
        <scheme val="none"/>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auto="1"/>
        </patternFill>
      </fill>
    </dxf>
    <dxf>
      <font>
        <strike val="0"/>
        <outline val="0"/>
        <shadow val="0"/>
        <u val="none"/>
        <vertAlign val="baseline"/>
        <sz val="11"/>
        <name val="Arial"/>
        <family val="2"/>
        <charset val="162"/>
        <scheme val="none"/>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dxf>
    <dxf>
      <font>
        <strike val="0"/>
        <outline val="0"/>
        <shadow val="0"/>
        <u val="none"/>
        <vertAlign val="baseline"/>
        <sz val="11"/>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Arial"/>
        <family val="2"/>
        <charset val="16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dxf>
    <dxf>
      <font>
        <b val="0"/>
        <i val="0"/>
        <strike val="0"/>
        <condense val="0"/>
        <extend val="0"/>
        <outline val="0"/>
        <shadow val="0"/>
        <u val="none"/>
        <vertAlign val="baseline"/>
        <sz val="11"/>
        <color theme="1"/>
        <name val="Arial"/>
        <family val="2"/>
        <charset val="162"/>
        <scheme val="none"/>
      </font>
      <fill>
        <patternFill patternType="none">
          <fgColor indexed="64"/>
          <bgColor auto="1"/>
        </patternFill>
      </fill>
    </dxf>
    <dxf>
      <font>
        <strike val="0"/>
        <outline val="0"/>
        <shadow val="0"/>
        <u val="none"/>
        <vertAlign val="baseline"/>
        <sz val="11"/>
        <name val="Arial"/>
        <family val="2"/>
        <charset val="162"/>
        <scheme val="none"/>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name val="Arial"/>
        <family val="2"/>
        <charset val="162"/>
        <scheme val="none"/>
      </font>
      <fill>
        <patternFill patternType="none">
          <fgColor indexed="64"/>
          <bgColor auto="1"/>
        </patternFill>
      </fill>
    </dxf>
    <dxf>
      <font>
        <strike val="0"/>
        <outline val="0"/>
        <shadow val="0"/>
        <u val="none"/>
        <vertAlign val="baseline"/>
        <sz val="11"/>
        <name val="Arial"/>
        <family val="2"/>
        <charset val="162"/>
        <scheme val="none"/>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EFA8164-EE34-4453-8802-5B2F8F14DCD8}" autoFormatId="16" applyNumberFormats="0" applyBorderFormats="0" applyFontFormats="0" applyPatternFormats="0" applyAlignmentFormats="0" applyWidthHeightFormats="0">
  <queryTableRefresh nextId="9">
    <queryTableFields count="8">
      <queryTableField id="1" name="İRSALİYE TARİHİ" tableColumnId="1"/>
      <queryTableField id="2" name="MALZEME SINIFI" tableColumnId="2"/>
      <queryTableField id="3" name="MİKTAR" tableColumnId="3"/>
      <queryTableField id="4" name="AÇIKLAMA" tableColumnId="4"/>
      <queryTableField id="5" name="COST CODE" tableColumnId="5"/>
      <queryTableField id="6" name="YAPI ELEMAN TUR" tableColumnId="6"/>
      <queryTableField id="7" name="BLOK" tableColumnId="7"/>
      <queryTableField id="8" name="KAT"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6DB1823-CB9F-4945-A29C-A1F08945B67C}" autoFormatId="16" applyNumberFormats="0" applyBorderFormats="0" applyFontFormats="0" applyPatternFormats="0" applyAlignmentFormats="0" applyWidthHeightFormats="0">
  <queryTableRefresh nextId="6">
    <queryTableFields count="5">
      <queryTableField id="1" name="PROJE" tableColumnId="1"/>
      <queryTableField id="2" name="BINA TURU" tableColumnId="2"/>
      <queryTableField id="3" name="BINA" tableColumnId="3"/>
      <queryTableField id="4" name="KAT" tableColumnId="4"/>
      <queryTableField id="5" name="DOSEME YUKSEKLIGI"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36B56B-8B47-4545-A68E-7ABF53DE81A1}" name="tbl_Metraj" displayName="tbl_Metraj" ref="A3:AL337" totalsRowShown="0" headerRowDxfId="125" dataDxfId="124">
  <autoFilter ref="A3:AL337" xr:uid="{0E0861A8-5388-4AC3-84A5-7D4188D9D65C}"/>
  <sortState xmlns:xlrd2="http://schemas.microsoft.com/office/spreadsheetml/2017/richdata2" ref="A4:AL337">
    <sortCondition ref="Z4:Z337"/>
    <sortCondition ref="AB4:AB337"/>
    <sortCondition ref="O4:O337"/>
  </sortState>
  <tableColumns count="38">
    <tableColumn id="1" xr3:uid="{156AF0DE-E3A0-453A-A20B-FE1CAA44CFB1}" name="CIZIM" dataDxfId="3" dataCellStyle="Normal 4"/>
    <tableColumn id="6" xr3:uid="{5F5F2D8E-86CB-4AE1-ABA2-0D395C32F1B6}" name="COOR_X" dataDxfId="2" dataCellStyle="Comma"/>
    <tableColumn id="12" xr3:uid="{EED41A19-2E2B-4B54-A9F6-C2F213486080}" name="COOR_Y" dataDxfId="0" dataCellStyle="Comma"/>
    <tableColumn id="25" xr3:uid="{1A4FFB6F-CDEC-46F3-8410-47C2E45BD309}" name="COOR" dataDxfId="1" dataCellStyle="Comma"/>
    <tableColumn id="2" xr3:uid="{24E28489-32F2-4E0F-8FEA-5C87ED9B63A2}" name="LAYER" dataDxfId="123" dataCellStyle="Normal 4"/>
    <tableColumn id="20" xr3:uid="{CA7C9AD4-BD1B-4306-9EED-B38A16B84645}" name="LENGTH" dataDxfId="122" dataCellStyle="Comma"/>
    <tableColumn id="31" xr3:uid="{C5C218BC-FC4D-412F-81CA-4312D42E0D80}" name="SIZE1" dataDxfId="121" dataCellStyle="Comma"/>
    <tableColumn id="29" xr3:uid="{9D4449FB-76F0-4439-B809-F63023A9073D}" name="SIZE2" dataDxfId="120" dataCellStyle="Comma"/>
    <tableColumn id="5" xr3:uid="{12BD5E45-F137-46A8-99F1-15198A26B053}" name="AREA" dataDxfId="119" dataCellStyle="Comma"/>
    <tableColumn id="4" xr3:uid="{0DED144E-4CB3-4ADC-BB94-6A1D65E40080}" name="TYPE_NAME" dataDxfId="118" dataCellStyle="Normal 4"/>
    <tableColumn id="9" xr3:uid="{336E6509-B734-4A0E-B252-66487F66D0EB}" name="HEIGHT" dataDxfId="117" dataCellStyle="Comma"/>
    <tableColumn id="3" xr3:uid="{ED882658-799A-4BB2-B9F4-FEF1FA9CC9DE}" name="POZ" dataDxfId="116" dataCellStyle="Normal 4"/>
    <tableColumn id="8" xr3:uid="{5146BF19-D6E3-4A46-9284-FE02C96C6322}" name="MINHA" dataDxfId="115" dataCellStyle="Normal 4"/>
    <tableColumn id="13" xr3:uid="{D9D7BE3B-9240-4382-A6C0-7296B8B957D1}" name="TUR_MALZEME" dataDxfId="114" dataCellStyle="Normal 4"/>
    <tableColumn id="15" xr3:uid="{57D6FBCB-3952-4E18-AC4F-886FF9432F88}" name="TUR_YAPI_ELEMANI" dataDxfId="113" dataCellStyle="Normal 2"/>
    <tableColumn id="18" xr3:uid="{0D057720-6ECE-450C-96BE-60475B946D14}" name="KLASOR" dataDxfId="112" dataCellStyle="Normal 4"/>
    <tableColumn id="14" xr3:uid="{B44FE96F-4FF7-43C1-975C-82A4A14D1C22}" name="HANDLE" dataDxfId="111" dataCellStyle="Normal 4"/>
    <tableColumn id="36" xr3:uid="{8CBC626B-4ACE-459D-BF6E-DAED1D1D6F7D}" name="ID" dataDxfId="110" dataCellStyle="Normal 4"/>
    <tableColumn id="26" xr3:uid="{60BC381C-6B59-4768-9A43-0D924FC62835}" name="TEXT" dataDxfId="109" dataCellStyle="Normal 4"/>
    <tableColumn id="27" xr3:uid="{A66E9E62-7D23-42B7-BB6A-D85DA13B34E4}" name="POZ_TEXT" dataDxfId="108" dataCellStyle="Normal 4"/>
    <tableColumn id="19" xr3:uid="{90C5626A-A293-4195-B350-70F5557CFF0F}" name="HESAP_TURU" dataDxfId="107" dataCellStyle="Normal 4"/>
    <tableColumn id="28" xr3:uid="{974094C4-FCA6-4131-A333-85CE0C026D15}" name="METRAJ_BETON" dataDxfId="106" dataCellStyle="Comma"/>
    <tableColumn id="30" xr3:uid="{6A03797C-7737-411F-9FC7-565CE606FC16}" name="METRAJ_KALIP" dataDxfId="105" dataCellStyle="Comma"/>
    <tableColumn id="35" xr3:uid="{B6BCD54B-BA74-495C-B0E9-430299A1BDC4}" name="METRAJ_DONATI" dataDxfId="104" dataCellStyle="Comma"/>
    <tableColumn id="23" xr3:uid="{60A58CA6-A16A-468A-9F18-A9CD49752A90}" name="MAHAL" dataDxfId="103" dataCellStyle="Normal 4"/>
    <tableColumn id="10" xr3:uid="{5A131C6C-EE6B-4222-8419-F342B5E4D109}" name="BLOCK" dataDxfId="102" dataCellStyle="Normal 4"/>
    <tableColumn id="32" xr3:uid="{26B6591F-C6F6-448F-A453-876B812F448C}" name="BLOCK2" dataDxfId="101" dataCellStyle="Normal 4"/>
    <tableColumn id="11" xr3:uid="{C9B4E3A3-60DE-4184-9963-09007EE374A5}" name="FLOOR" dataDxfId="100" dataCellStyle="Normal 4"/>
    <tableColumn id="34" xr3:uid="{FF263ED7-0D00-487D-A627-6BB8145B4DB4}" name="POZ_CIZIM" dataDxfId="99" dataCellStyle="Normal 4"/>
    <tableColumn id="24" xr3:uid="{9AB83D9B-6586-4251-976B-D9DB51D13ACA}" name="POZ_HAKEDIS" dataDxfId="98" dataCellStyle="Normal 4"/>
    <tableColumn id="16" xr3:uid="{2589F558-92F3-42CD-BF1D-CB38A11F208E}" name="MINHA_KATSAYI" dataDxfId="97" dataCellStyle="Normal 4"/>
    <tableColumn id="21" xr3:uid="{0CF1C923-5626-46A7-81E6-6A69A85DE566}" name="KATSAYI" dataDxfId="96" dataCellStyle="Percent 2"/>
    <tableColumn id="22" xr3:uid="{84CF637E-2F6E-479E-9F92-A2FE3C1EEA03}" name="KATSAYI_ACIKLAMASI" dataDxfId="95" dataCellStyle="Normal 4"/>
    <tableColumn id="17" xr3:uid="{2B766D09-2960-42BB-9B49-C4858A2C679D}" name="NOT" dataDxfId="94" dataCellStyle="Normal 4"/>
    <tableColumn id="33" xr3:uid="{2D89826F-1BA0-44F2-AC1B-E9B08DDD0CE6}" name="POZ_TEXT2" dataDxfId="93"/>
    <tableColumn id="7" xr3:uid="{22E771BD-06E9-4C25-AA58-D6C89CABEA55}" name="TARIH" dataDxfId="92"/>
    <tableColumn id="38" xr3:uid="{6B31ED84-EEB6-4E81-BA3D-9C981DC18A74}" name="POZ_CIZIM2" dataDxfId="91"/>
    <tableColumn id="39" xr3:uid="{8A53957F-39BA-4F11-ACEB-2DBE117329B2}" name="COUNT" dataDxfId="9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DB992FC-2DC7-4EDB-9958-2F6E62135F4B}" name="tbl_Metraj22" displayName="tbl_Metraj22" ref="A3:K9585" totalsRowShown="0" headerRowDxfId="89" dataDxfId="88">
  <autoFilter ref="A3:K9585" xr:uid="{0E0861A8-5388-4AC3-84A5-7D4188D9D65C}"/>
  <tableColumns count="11">
    <tableColumn id="15" xr3:uid="{2AFFB290-6780-4B3B-B5C9-2AA4887F1C5A}" name="TUR_YAPI_ELEMANI" dataDxfId="87" dataCellStyle="Normal 2"/>
    <tableColumn id="36" xr3:uid="{2D3C8655-9A24-444E-A390-FA08D3AA38CB}" name="ID" dataDxfId="86" dataCellStyle="Normal 4"/>
    <tableColumn id="26" xr3:uid="{9511ECB3-93F4-4752-8770-8111A8113472}" name="TEXT" dataDxfId="85" dataCellStyle="Normal 4"/>
    <tableColumn id="28" xr3:uid="{28D63060-A6AE-4329-A697-66060F5E61D2}" name="METRAJ_BETON" dataDxfId="84" dataCellStyle="Comma"/>
    <tableColumn id="10" xr3:uid="{0A6B571C-8A88-4EBE-8799-2431D72E89B2}" name="BLOCK" dataDxfId="83" dataCellStyle="Normal 4"/>
    <tableColumn id="11" xr3:uid="{5EDA23DE-F024-48C2-B60E-B8982CB1E44D}" name="FLOOR" dataDxfId="82" dataCellStyle="Normal 4"/>
    <tableColumn id="33" xr3:uid="{8D08F9DD-F04C-42AD-94A0-93875F853DAF}" name="POZ_TEXT2" dataDxfId="81"/>
    <tableColumn id="7" xr3:uid="{A1E48FE0-2040-4635-8013-C0BB95F1005E}" name="TARIH" dataDxfId="80"/>
    <tableColumn id="40" xr3:uid="{2537A161-0F41-41BE-9731-B6FDBA281E20}" name="YUZDE" dataDxfId="79" dataCellStyle="Percent"/>
    <tableColumn id="41" xr3:uid="{C74B2FB8-9395-406F-959D-A2B169634CAB}" name="BETON IMALAT" dataDxfId="78" dataCellStyle="Comma">
      <calculatedColumnFormula>IF(OR(tbl_Metraj22[[#This Row],[TARIH]]="",tbl_Metraj22[[#This Row],[TARIH]]="-"),0,IF(tbl_Metraj22[[#This Row],[YUZDE]]=0,tbl_Metraj22[[#This Row],[METRAJ_BETON]],tbl_Metraj22[[#This Row],[YUZDE]]*tbl_Metraj22[[#This Row],[METRAJ_BETON]]))</calculatedColumnFormula>
    </tableColumn>
    <tableColumn id="38" xr3:uid="{0302456C-7C1A-4A76-A7DC-9D911E9FA757}" name="POZ_CIZIM2" dataDxfId="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44BABAC-B414-4C76-BBF0-B87FC39AC4DF}" name="tbl_Beton" displayName="tbl_Beton" ref="A2:H4649" tableType="queryTable" totalsRowShown="0">
  <autoFilter ref="A2:H4649" xr:uid="{544BABAC-B414-4C76-BBF0-B87FC39AC4DF}">
    <filterColumn colId="0">
      <filters>
        <dateGroupItem year="2025" month="4" dateTimeGrouping="month"/>
      </filters>
    </filterColumn>
    <filterColumn colId="6">
      <filters>
        <filter val="AB"/>
      </filters>
    </filterColumn>
  </autoFilter>
  <tableColumns count="8">
    <tableColumn id="1" xr3:uid="{CD39211A-6ECA-44E7-92D1-094CAACC01FC}" uniqueName="1" name="İRSALİYE TARİHİ" queryTableFieldId="1" dataDxfId="76"/>
    <tableColumn id="2" xr3:uid="{09CBB314-6772-47B4-910B-A6DC3F8E8B16}" uniqueName="2" name="MALZEME SINIFI" queryTableFieldId="2" dataDxfId="75"/>
    <tableColumn id="3" xr3:uid="{64A33297-3C6F-4DBC-BCB1-AFD12BCE697B}" uniqueName="3" name="MİKTAR" queryTableFieldId="3"/>
    <tableColumn id="4" xr3:uid="{8406D41A-ED0D-4713-BBB7-060DE259C9E2}" uniqueName="4" name="AÇIKLAMA" queryTableFieldId="4" dataDxfId="74"/>
    <tableColumn id="5" xr3:uid="{2689005C-3FF9-4D03-934B-07D10FE0DB18}" uniqueName="5" name="COST CODE" queryTableFieldId="5" dataDxfId="73"/>
    <tableColumn id="6" xr3:uid="{441DD486-E0EA-4EBF-BFCD-950ED5A43578}" uniqueName="6" name="YAPI ELEMAN TUR" queryTableFieldId="6" dataDxfId="72"/>
    <tableColumn id="7" xr3:uid="{0DB0C0F5-2963-4FB7-9401-12152CCA83EE}" uniqueName="7" name="BLOK" queryTableFieldId="7" dataDxfId="71"/>
    <tableColumn id="8" xr3:uid="{78EB4DF2-78E7-4C2F-8E86-CE06B5D08B8C}" uniqueName="8" name="KAT" queryTableFieldId="8" dataDxfId="7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ED8144-6058-470B-BE77-BC5664BF172F}" name="tbl_Floor" displayName="tbl_Floor" ref="A1:D4" totalsRowShown="0" headerRowDxfId="69" dataDxfId="68">
  <autoFilter ref="A1:D4" xr:uid="{00484243-6611-428D-B83F-AF0920A02885}"/>
  <sortState xmlns:xlrd2="http://schemas.microsoft.com/office/spreadsheetml/2017/richdata2" ref="A2:A4">
    <sortCondition ref="A1:A4"/>
  </sortState>
  <tableColumns count="4">
    <tableColumn id="1" xr3:uid="{04F971C9-658F-4C9A-A3AA-732DFE25074C}" name="FLOOR" dataDxfId="67"/>
    <tableColumn id="2" xr3:uid="{67CBDE33-40F7-4F65-B763-76E022127EB3}" name="HEIGHT" dataDxfId="66" dataCellStyle="Normal 2"/>
    <tableColumn id="3" xr3:uid="{BD6CD0EC-FD6C-4764-B5BE-F2B99DC47915}" name="SCREED HEIGHT" dataDxfId="65" dataCellStyle="Normal 2"/>
    <tableColumn id="4" xr3:uid="{05C64AF6-FF90-4EA8-B2AA-42EE1181B1A8}" name="CLEAN HEIGHT" dataDxfId="64" dataCellStyle="Normal 2">
      <calculatedColumnFormula>+tbl_Floor[[#This Row],[HEIGHT]]-tbl_Floor[[#This Row],[SCREED HEIGHT]]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8AAEC3E-9D45-446B-8D7C-7A85CAF82543}" name="Table3" displayName="Table3" ref="F1:G3" totalsRowShown="0" headerRowDxfId="63">
  <autoFilter ref="F1:G3" xr:uid="{62C74734-FE9B-40B0-AE5A-14BA968E5336}"/>
  <tableColumns count="2">
    <tableColumn id="1" xr3:uid="{FD79619F-5FDA-4B49-9F4C-68284F469BA6}" name="DOVIZ TURU"/>
    <tableColumn id="2" xr3:uid="{3BA7A67A-780C-4C98-9532-99C114A6078F}" name="PARIT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6D2D94-88FD-4624-82DE-B7981EDD9E86}" name="tbl_PozKalemTuru" displayName="tbl_PozKalemTuru" ref="I1:J8" totalsRowShown="0" headerRowDxfId="62" dataDxfId="60" headerRowBorderDxfId="61" tableBorderDxfId="59" totalsRowBorderDxfId="58" headerRowCellStyle="Normal 21" dataCellStyle="Normal 21">
  <autoFilter ref="I1:J8" xr:uid="{39421C73-581B-4778-AC49-1679CAD31E1F}"/>
  <tableColumns count="2">
    <tableColumn id="1" xr3:uid="{EE410DFE-680D-4555-AF02-91D88A226059}" name="TUR" dataDxfId="57" dataCellStyle="Normal 21"/>
    <tableColumn id="2" xr3:uid="{F735A34D-2A2B-4A96-8ADC-A3565507BF40}" name="ORAN" dataDxfId="56"/>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252099-034B-4033-9BDE-02086BEB4BF4}" name="tbl_MalzemeBF" displayName="tbl_MalzemeBF" ref="L1:O63" totalsRowShown="0" headerRowDxfId="55">
  <autoFilter ref="L1:O63" xr:uid="{261E5231-D2E4-487B-9FCC-C328C3707544}"/>
  <tableColumns count="4">
    <tableColumn id="1" xr3:uid="{2A7684E5-CF53-4CAB-949E-A06957FA9169}" name="MALZEME" dataDxfId="54"/>
    <tableColumn id="3" xr3:uid="{21F07D0A-C107-49A1-BDF1-329512807662}" name="BIRIM" dataDxfId="53"/>
    <tableColumn id="5" xr3:uid="{A801E371-E545-48BC-B5E8-FA072D0297E6}" name="PARA BIRIMI" dataDxfId="52"/>
    <tableColumn id="2" xr3:uid="{E18693CD-86CF-4D2B-81C6-E7EFF8045BCF}" name="BIRIM FIYAT"/>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51B6ECA-1D07-4E5B-8B74-9C63089CC6F6}" name="tbl_HesapTuru" displayName="tbl_HesapTuru" ref="V1:Z8" totalsRowShown="0" headerRowDxfId="51">
  <autoFilter ref="V1:Z8" xr:uid="{0DBF1D50-FADF-41BD-9F15-7291C0FA5CF6}"/>
  <tableColumns count="5">
    <tableColumn id="1" xr3:uid="{9ACD3726-D364-4317-9669-BDC0E7E3E6F5}" name="NO" dataDxfId="50"/>
    <tableColumn id="2" xr3:uid="{50FDA968-CA72-42F9-BB66-F57DF9D82361}" name="TUR"/>
    <tableColumn id="4" xr3:uid="{449E429A-C7A2-42CC-9A52-0ED72FB7C3AC}" name="BIRIM CINSI" dataCellStyle="Normal 2"/>
    <tableColumn id="3" xr3:uid="{598DA063-4E4D-4701-8951-2064E8429E5B}" name="ACIKLAMA"/>
    <tableColumn id="5" xr3:uid="{82BB0BC0-A738-4A7B-A9D9-56134B296D35}" name="HESAP_TURU" dataDxfId="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BBFF46-FDA3-4DDE-AFA1-3F229F0594C7}" name="tbl_WBS1" displayName="tbl_WBS1" ref="AB1:AD11" totalsRowShown="0" headerRowDxfId="48">
  <autoFilter ref="AB1:AD11" xr:uid="{40EE7062-FEFF-463C-AC6D-0DFE16D549E9}"/>
  <tableColumns count="3">
    <tableColumn id="1" xr3:uid="{4489340B-F67D-401E-A268-38A16E001815}" name="NO" dataDxfId="47"/>
    <tableColumn id="2" xr3:uid="{BF133F19-22FC-4691-A433-55BC0853BB04}" name="WBS1" dataDxfId="46"/>
    <tableColumn id="3" xr3:uid="{6A6D93EA-4BF6-4DFA-A1B2-F59FB321F1E0}" name="CODE" dataDxfId="45" dataCellStyle="Normal 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9CE5256-A415-464B-9880-87ADBEBCEDDB}" name="tbl_WBS3" displayName="tbl_WBS3" ref="AF1:AH19" totalsRowShown="0" headerRowDxfId="44" dataDxfId="42" headerRowBorderDxfId="43" tableBorderDxfId="41" totalsRowBorderDxfId="40" headerRowCellStyle="Normal_M. Keşif C Blok" dataCellStyle="Normal 2 2">
  <autoFilter ref="AF1:AH19" xr:uid="{C9CE5256-A415-464B-9880-87ADBEBCEDDB}"/>
  <tableColumns count="3">
    <tableColumn id="3" xr3:uid="{A1B16CBF-2E65-479F-9AB9-6A449173043F}" name="WBS1" dataDxfId="39" dataCellStyle="Normal 2 2"/>
    <tableColumn id="1" xr3:uid="{6581CA81-E49B-4B25-B8D8-AD144B2A3D59}" name="WBS2" dataDxfId="38" dataCellStyle="Normal 2 2"/>
    <tableColumn id="2" xr3:uid="{7E377883-94CA-4181-8852-01788033C861}" name="WBS3" dataDxfId="37" dataCellStyle="Normal 2 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E79F82D-CA57-4301-B1AB-07EE6391B352}" name="tbl_PozHesapTuru" displayName="tbl_PozHesapTuru" ref="Q1:T16" totalsRowShown="0" headerRowDxfId="36" dataDxfId="34" headerRowBorderDxfId="35" tableBorderDxfId="33" totalsRowBorderDxfId="32">
  <autoFilter ref="Q1:T16" xr:uid="{DE79F82D-CA57-4301-B1AB-07EE6391B352}"/>
  <sortState xmlns:xlrd2="http://schemas.microsoft.com/office/spreadsheetml/2017/richdata2" ref="Q2:T11">
    <sortCondition descending="1" ref="T1:T11"/>
  </sortState>
  <tableColumns count="4">
    <tableColumn id="1" xr3:uid="{4CF9DB6F-9F98-4322-B5E3-AE8BAA2AC24E}" name="POZ_CIZIM" dataDxfId="31"/>
    <tableColumn id="3" xr3:uid="{57AAF4C4-B78A-40F8-9B72-0ECBBE351A36}" name="POZ CODE" dataDxfId="30" dataCellStyle="Normal 2"/>
    <tableColumn id="2" xr3:uid="{BF7D37A5-E61B-4B73-92E9-247C5C320425}" name="HESAP_TURU" dataDxfId="29"/>
    <tableColumn id="5" xr3:uid="{8E457253-0048-4FF1-8471-42D4B97726AA}" name="LEN" dataDxfId="28">
      <calculatedColumnFormula>LEN(tbl_PozHesapTuru[[#This Row],[POZ_CIZIM]])</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1494CC-9BF7-4F20-8283-314E02E407B3}" name="Table10" displayName="Table10" ref="AJ1:AM55" totalsRowShown="0" headerRowDxfId="27">
  <autoFilter ref="AJ1:AM55" xr:uid="{511494CC-9BF7-4F20-8283-314E02E407B3}"/>
  <tableColumns count="4">
    <tableColumn id="1" xr3:uid="{FEF1B34B-914A-45CA-8433-DEDD92479B0C}" name="BİNA"/>
    <tableColumn id="2" xr3:uid="{EE140EFE-4E7F-4FFF-9101-ECB78C8A3D4F}" name="KAT"/>
    <tableColumn id="4" xr3:uid="{B4E83257-170D-44ED-A8C4-6B9E874E7554}" name="MAHAL KODU" dataCellStyle="Normal 2"/>
    <tableColumn id="3" xr3:uid="{E5F4F239-34C0-4E3B-B2E4-B61D716B1F2B}" name="MAHAL ADI"/>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3ACD399-FFC1-447E-A906-F269F62F4FCD}" name="Table13" displayName="Table13" ref="A1:D2" insertRow="1" totalsRowShown="0">
  <autoFilter ref="A1:D2" xr:uid="{73ACD399-FFC1-447E-A906-F269F62F4FCD}"/>
  <tableColumns count="4">
    <tableColumn id="1" xr3:uid="{1F90345F-51C1-4AD8-A528-8E747A9E2A3A}" name="PROJE"/>
    <tableColumn id="2" xr3:uid="{30DEE1B1-9CC0-4078-9E02-3426F30CDFBB}" name="BLOK"/>
    <tableColumn id="3" xr3:uid="{FE44F0DF-CD07-4132-9785-371FA9EF7B19}" name="KAT"/>
    <tableColumn id="4" xr3:uid="{93879C8B-19D6-4F3C-B8C7-5C1CF9FDBF5F}" name="DOSEME YUKSEKLIGI"/>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BF4BC14-EEBA-427E-B8FA-E6A4FFEC7F67}" name="tbl_POZ" displayName="tbl_POZ" ref="A1:I258" totalsRowShown="0" headerRowDxfId="26" dataDxfId="24" headerRowBorderDxfId="25" tableBorderDxfId="23" totalsRowBorderDxfId="22">
  <autoFilter ref="A1:I258" xr:uid="{FBF4BC14-EEBA-427E-B8FA-E6A4FFEC7F67}"/>
  <tableColumns count="9">
    <tableColumn id="1" xr3:uid="{15642B12-EF41-4BD5-941B-6EE645AAA681}" name="CODE DESCRIPTION" dataDxfId="21"/>
    <tableColumn id="2" xr3:uid="{51759072-9D30-421C-83C6-B005D95B6E59}" name="POZ UST KIRILIM" dataDxfId="20"/>
    <tableColumn id="3" xr3:uid="{91ED644E-6642-4E60-A401-D1690D4C0AC1}" name="POZ UST KIRILIM ACIKLAMA" dataDxfId="19"/>
    <tableColumn id="4" xr3:uid="{EA939012-1D6D-49FC-87FF-FBAE2E707F15}" name="POZ" dataDxfId="18"/>
    <tableColumn id="5" xr3:uid="{3CCA2B0D-77D1-498C-B3D8-79D878A7FB3E}" name="POZ ACIKLAMA" dataDxfId="17"/>
    <tableColumn id="6" xr3:uid="{61B198BF-E136-438B-97AC-DD427F6AD611}" name="CURRENCY" dataDxfId="16"/>
    <tableColumn id="7" xr3:uid="{DA941B46-2A4E-4270-8E22-8D65F358BCA6}" name="QUANTITY" dataDxfId="15" dataCellStyle="Comma 4"/>
    <tableColumn id="8" xr3:uid="{6A5C07C2-3220-4F26-989C-0138472DDF65}" name="UNIT" dataDxfId="14"/>
    <tableColumn id="9" xr3:uid="{DEA61EFC-1306-4504-8585-3EDAA3F33387}" name="QUANTITY_metraj" dataDxfId="13" dataCellStyle="Comma">
      <calculatedColumnFormula>SUMIFS(#REF!,#REF!,tbl_POZ[[#This Row],[CODE DESCRIPTION]],#REF!,tbl_POZ[[#This Row],[POZ]])</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6ADF1B7-B0F1-4507-AA50-5E808536AC5F}" name="tbl_Bina_Katlar" displayName="tbl_Bina_Katlar" ref="A1:E255" tableType="queryTable" totalsRowShown="0">
  <autoFilter ref="A1:E255" xr:uid="{36ADF1B7-B0F1-4507-AA50-5E808536AC5F}"/>
  <tableColumns count="5">
    <tableColumn id="1" xr3:uid="{9CABF96A-3F24-402F-ABFB-04D22F5D2687}" uniqueName="1" name="PROJE" queryTableFieldId="1" dataDxfId="12"/>
    <tableColumn id="2" xr3:uid="{37F770A4-03F5-47D8-8AF6-146CC7AA677E}" uniqueName="2" name="BINA TURU" queryTableFieldId="2" dataDxfId="11"/>
    <tableColumn id="3" xr3:uid="{456CC572-9EAF-449D-9D3F-A700EF78C4A7}" uniqueName="3" name="BINA" queryTableFieldId="3" dataDxfId="10"/>
    <tableColumn id="4" xr3:uid="{E89FD7BE-3B2A-4A59-9D88-F0C1F4865F10}" uniqueName="4" name="KAT" queryTableFieldId="4"/>
    <tableColumn id="5" xr3:uid="{09D7D91F-732B-407D-BED1-DA1EE66DED63}" uniqueName="5" name="DOSEME YUKSEKLIGI" queryTableFieldId="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B06D1A-BF39-45A0-A9EA-95E7D87F2AB0}" name="tbl_DonatiOran" displayName="tbl_DonatiOran" ref="H6:X81" totalsRowShown="0" headerRowDxfId="9" tableBorderDxfId="8">
  <autoFilter ref="H6:X81" xr:uid="{31B06D1A-BF39-45A0-A9EA-95E7D87F2AB0}"/>
  <tableColumns count="17">
    <tableColumn id="1" xr3:uid="{B393DFCF-032E-455C-8480-F132FC4AB0AB}" name="KAT" dataDxfId="7"/>
    <tableColumn id="2" xr3:uid="{0FF872BE-EC9F-45C6-B0F0-71D40BDB5F8F}" name="ACIKLAMA" dataDxfId="6"/>
    <tableColumn id="3" xr3:uid="{68B3A6A3-21BC-47D0-9A7C-120DEDB9B82B}" name="KG" dataDxfId="5"/>
    <tableColumn id="17" xr3:uid="{BAA7ACE1-603E-4A46-9F11-202415012BC4}" name="Column1" dataDxfId="4"/>
    <tableColumn id="4" xr3:uid="{BFA209A7-38E8-4DF4-A11A-A9DCE638E3FC}" name="ELEMAN"/>
    <tableColumn id="5" xr3:uid="{E93F330B-0D97-4CFA-BA5A-58AC2D8F240E}" name="Ø8"/>
    <tableColumn id="6" xr3:uid="{30B3BFEB-A1EF-408E-AA6E-758EF5FD0045}" name="Ø10"/>
    <tableColumn id="7" xr3:uid="{3EE97412-3E1D-4314-A340-3239F47D87A8}" name="Ø12"/>
    <tableColumn id="8" xr3:uid="{D9FC876A-5CFD-4B57-9346-FB7BE4DCE99F}" name="Ø14"/>
    <tableColumn id="9" xr3:uid="{3644B459-4DFE-48DD-8593-4E01B340607C}" name="Ø16"/>
    <tableColumn id="10" xr3:uid="{C34C5184-B085-4055-933B-65164411BE92}" name="Ø18"/>
    <tableColumn id="11" xr3:uid="{F5FA1D34-8802-4139-9367-04E383F7E0A4}" name="Ø20"/>
    <tableColumn id="12" xr3:uid="{767ADCD3-88B2-4B13-B8B0-FD3D0345C5D1}" name="Ø22"/>
    <tableColumn id="13" xr3:uid="{51799098-98B4-4EF5-ABEE-FC7052812477}" name="Ø24"/>
    <tableColumn id="14" xr3:uid="{595BA5EC-2D6A-4D1D-A70F-0C1675F4E841}" name="Ø26"/>
    <tableColumn id="15" xr3:uid="{A78524D1-6310-426E-BFB1-FD22623464AC}" name="BETON"/>
    <tableColumn id="16" xr3:uid="{FC44F7C2-613A-4DD5-BD4C-42CB89517D77}" name="DONATI/BETON" dataCellStyle="Comma"/>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A8053-ECE4-4055-9FB4-3FABF07CCAA0}">
  <sheetPr codeName="Sheet106">
    <tabColor rgb="FF7030A0"/>
  </sheetPr>
  <dimension ref="A1:AL337"/>
  <sheetViews>
    <sheetView tabSelected="1" topLeftCell="A2" zoomScale="55" zoomScaleNormal="55" workbookViewId="0">
      <pane ySplit="2" topLeftCell="A4" activePane="bottomLeft" state="frozen"/>
      <selection activeCell="J2" sqref="J2"/>
      <selection pane="bottomLeft" activeCell="X4" sqref="X4:X337"/>
    </sheetView>
  </sheetViews>
  <sheetFormatPr defaultColWidth="9.140625" defaultRowHeight="14.25" x14ac:dyDescent="0.2"/>
  <cols>
    <col min="1" max="1" width="90.140625" style="2" customWidth="1"/>
    <col min="2" max="2" width="21.85546875" style="2" customWidth="1"/>
    <col min="3" max="3" width="15" style="2" customWidth="1"/>
    <col min="4" max="4" width="43" style="2" customWidth="1"/>
    <col min="5" max="5" width="21.5703125" style="2" customWidth="1"/>
    <col min="6" max="6" width="11.7109375" style="2" customWidth="1"/>
    <col min="7" max="7" width="14.42578125" style="2" customWidth="1"/>
    <col min="8" max="8" width="11.7109375" style="2" customWidth="1"/>
    <col min="9" max="9" width="17.5703125" style="2" customWidth="1"/>
    <col min="10" max="10" width="18" style="2" customWidth="1"/>
    <col min="11" max="11" width="9.7109375" style="2" customWidth="1"/>
    <col min="12" max="12" width="22" style="2" customWidth="1"/>
    <col min="13" max="13" width="9.85546875" style="2" customWidth="1"/>
    <col min="14" max="14" width="9.28515625" style="2" customWidth="1"/>
    <col min="15" max="15" width="10.140625" style="2" customWidth="1"/>
    <col min="16" max="16" width="15.140625" style="2" customWidth="1"/>
    <col min="17" max="18" width="11.7109375" style="2" customWidth="1"/>
    <col min="19" max="19" width="13.140625" style="2" customWidth="1"/>
    <col min="20" max="20" width="20.85546875" style="2" customWidth="1"/>
    <col min="21" max="21" width="17.140625" style="2" customWidth="1"/>
    <col min="22" max="24" width="18.85546875" style="2" customWidth="1"/>
    <col min="25" max="25" width="9.140625" style="128" customWidth="1"/>
    <col min="26" max="27" width="20.42578125" style="2" customWidth="1"/>
    <col min="28" max="29" width="9.140625" style="2" customWidth="1"/>
    <col min="30" max="30" width="18.85546875" style="2" customWidth="1"/>
    <col min="31" max="33" width="9.140625" style="2" customWidth="1"/>
    <col min="34" max="34" width="9.140625" style="128" customWidth="1"/>
    <col min="35" max="35" width="25.140625" style="2" bestFit="1" customWidth="1"/>
    <col min="36" max="36" width="12.42578125" style="2" bestFit="1" customWidth="1"/>
    <col min="37" max="16384" width="9.140625" style="2"/>
  </cols>
  <sheetData>
    <row r="1" spans="1:38" ht="15" x14ac:dyDescent="0.25">
      <c r="F1" s="57">
        <f>SUBTOTAL(9,tbl_Metraj[LENGTH])</f>
        <v>9204.8661153997546</v>
      </c>
      <c r="G1" s="57"/>
      <c r="H1" s="57"/>
      <c r="I1" s="57">
        <f>SUBTOTAL(9,tbl_Metraj[AREA])</f>
        <v>81124.397075920118</v>
      </c>
      <c r="V1" s="62">
        <f>SUBTOTAL(9,tbl_Metraj[METRAJ_BETON])</f>
        <v>61299.349999999642</v>
      </c>
      <c r="W1" s="62">
        <f>SUBTOTAL(9,tbl_Metraj[METRAJ_KALIP])</f>
        <v>4296.3599999999951</v>
      </c>
      <c r="X1" s="62"/>
      <c r="Y1" s="2"/>
      <c r="AH1" s="2"/>
    </row>
    <row r="2" spans="1:38" ht="15" x14ac:dyDescent="0.25">
      <c r="F2" s="57"/>
      <c r="G2" s="57"/>
      <c r="H2" s="57"/>
      <c r="I2" s="62">
        <f>SUBTOTAL(9,tbl_Metraj[AREA])</f>
        <v>81124.397075920118</v>
      </c>
      <c r="R2" s="2" t="s">
        <v>4769</v>
      </c>
      <c r="V2" s="62">
        <f>SUBTOTAL(9,tbl_Metraj[METRAJ_BETON])</f>
        <v>61299.349999999642</v>
      </c>
      <c r="W2" s="62">
        <f>SUBTOTAL(9,tbl_Metraj[METRAJ_KALIP])</f>
        <v>4296.3599999999951</v>
      </c>
      <c r="X2" s="62">
        <f>SUBTOTAL(9,tbl_Metraj[METRAJ_DONATI])</f>
        <v>0</v>
      </c>
      <c r="Y2" s="2"/>
      <c r="AH2" s="2"/>
    </row>
    <row r="3" spans="1:38" ht="42.75" customHeight="1" x14ac:dyDescent="0.2">
      <c r="A3" s="115" t="s">
        <v>128</v>
      </c>
      <c r="B3" s="115" t="s">
        <v>129</v>
      </c>
      <c r="C3" s="115" t="s">
        <v>130</v>
      </c>
      <c r="D3" s="115" t="s">
        <v>722</v>
      </c>
      <c r="E3" s="115" t="s">
        <v>131</v>
      </c>
      <c r="F3" s="115" t="s">
        <v>22</v>
      </c>
      <c r="G3" s="115" t="s">
        <v>785</v>
      </c>
      <c r="H3" s="115" t="s">
        <v>786</v>
      </c>
      <c r="I3" s="115" t="s">
        <v>41</v>
      </c>
      <c r="J3" s="115" t="s">
        <v>3005</v>
      </c>
      <c r="K3" s="115" t="s">
        <v>31</v>
      </c>
      <c r="L3" s="115" t="s">
        <v>10</v>
      </c>
      <c r="M3" s="115" t="s">
        <v>132</v>
      </c>
      <c r="N3" s="116" t="s">
        <v>3006</v>
      </c>
      <c r="O3" s="116" t="s">
        <v>3007</v>
      </c>
      <c r="P3" s="115" t="s">
        <v>133</v>
      </c>
      <c r="Q3" s="115" t="s">
        <v>3004</v>
      </c>
      <c r="R3" s="115" t="s">
        <v>134</v>
      </c>
      <c r="S3" s="115" t="s">
        <v>721</v>
      </c>
      <c r="T3" s="115" t="s">
        <v>3008</v>
      </c>
      <c r="U3" s="115" t="s">
        <v>3009</v>
      </c>
      <c r="V3" s="115" t="s">
        <v>3010</v>
      </c>
      <c r="W3" s="115" t="s">
        <v>3011</v>
      </c>
      <c r="X3" s="117" t="s">
        <v>3012</v>
      </c>
      <c r="Y3" s="118" t="s">
        <v>635</v>
      </c>
      <c r="Z3" s="119" t="s">
        <v>2975</v>
      </c>
      <c r="AA3" s="119" t="s">
        <v>2978</v>
      </c>
      <c r="AB3" s="119" t="s">
        <v>0</v>
      </c>
      <c r="AC3" s="118" t="s">
        <v>3013</v>
      </c>
      <c r="AD3" s="120" t="s">
        <v>3016</v>
      </c>
      <c r="AE3" s="122" t="s">
        <v>3015</v>
      </c>
      <c r="AF3" s="122" t="s">
        <v>136</v>
      </c>
      <c r="AG3" s="122" t="s">
        <v>3014</v>
      </c>
      <c r="AH3" s="119" t="s">
        <v>137</v>
      </c>
      <c r="AI3" s="115" t="s">
        <v>12583</v>
      </c>
      <c r="AJ3" s="129" t="s">
        <v>22169</v>
      </c>
      <c r="AK3" s="129" t="s">
        <v>24264</v>
      </c>
      <c r="AL3" s="129" t="s">
        <v>12582</v>
      </c>
    </row>
    <row r="4" spans="1:38" x14ac:dyDescent="0.2">
      <c r="A4" s="64" t="s">
        <v>24521</v>
      </c>
      <c r="B4" s="63">
        <v>22372.77</v>
      </c>
      <c r="C4" s="63">
        <v>20087.97</v>
      </c>
      <c r="D4" s="63" t="s">
        <v>24522</v>
      </c>
      <c r="E4" s="64" t="s">
        <v>24523</v>
      </c>
      <c r="F4" s="123">
        <v>117.2999018445647</v>
      </c>
      <c r="G4" s="123">
        <v>36.549999999999997</v>
      </c>
      <c r="H4" s="123">
        <v>22.1</v>
      </c>
      <c r="I4" s="121">
        <v>687.08820610926159</v>
      </c>
      <c r="J4" s="64" t="s">
        <v>24524</v>
      </c>
      <c r="K4" s="123">
        <v>0.8</v>
      </c>
      <c r="L4" s="64" t="s">
        <v>754</v>
      </c>
      <c r="M4" s="64"/>
      <c r="N4" s="64" t="s">
        <v>790</v>
      </c>
      <c r="O4" s="144" t="s">
        <v>754</v>
      </c>
      <c r="P4" s="64" t="s">
        <v>24525</v>
      </c>
      <c r="Q4" s="124" t="s">
        <v>24526</v>
      </c>
      <c r="R4" s="124" t="s">
        <v>3017</v>
      </c>
      <c r="S4" s="124"/>
      <c r="T4" s="124" t="s">
        <v>24527</v>
      </c>
      <c r="U4" s="125">
        <v>30</v>
      </c>
      <c r="V4" s="126">
        <v>549.66999999999996</v>
      </c>
      <c r="W4" s="126">
        <v>93.84</v>
      </c>
      <c r="X4" s="126">
        <v>0</v>
      </c>
      <c r="Y4" s="124"/>
      <c r="Z4" s="124"/>
      <c r="AA4" s="124"/>
      <c r="AB4" s="124"/>
      <c r="AC4" s="125"/>
      <c r="AD4" s="125"/>
      <c r="AE4" s="125"/>
      <c r="AF4" s="146"/>
      <c r="AG4" s="124"/>
      <c r="AH4" s="127"/>
      <c r="AI4" s="144" t="s">
        <v>25670</v>
      </c>
      <c r="AJ4" s="147"/>
      <c r="AK4" s="144"/>
      <c r="AL4" s="144"/>
    </row>
    <row r="5" spans="1:38" x14ac:dyDescent="0.2">
      <c r="A5" s="64" t="s">
        <v>24521</v>
      </c>
      <c r="B5" s="63">
        <v>-1337.23</v>
      </c>
      <c r="C5" s="63">
        <v>13857.97</v>
      </c>
      <c r="D5" s="63" t="s">
        <v>24528</v>
      </c>
      <c r="E5" s="64" t="s">
        <v>24523</v>
      </c>
      <c r="F5" s="123">
        <v>1138.1128331686923</v>
      </c>
      <c r="G5" s="123">
        <v>57.300000000000018</v>
      </c>
      <c r="H5" s="123">
        <v>56.956378641377817</v>
      </c>
      <c r="I5" s="121">
        <v>58690.953634301019</v>
      </c>
      <c r="J5" s="64" t="s">
        <v>24524</v>
      </c>
      <c r="K5" s="123">
        <v>0.8</v>
      </c>
      <c r="L5" s="64" t="s">
        <v>754</v>
      </c>
      <c r="M5" s="64"/>
      <c r="N5" s="64" t="s">
        <v>790</v>
      </c>
      <c r="O5" s="144" t="s">
        <v>754</v>
      </c>
      <c r="P5" s="64" t="s">
        <v>24525</v>
      </c>
      <c r="Q5" s="124" t="s">
        <v>24529</v>
      </c>
      <c r="R5" s="124" t="s">
        <v>3018</v>
      </c>
      <c r="S5" s="124"/>
      <c r="T5" s="124" t="s">
        <v>24530</v>
      </c>
      <c r="U5" s="125">
        <v>30</v>
      </c>
      <c r="V5" s="126">
        <v>46952.76</v>
      </c>
      <c r="W5" s="126">
        <v>910.49</v>
      </c>
      <c r="X5" s="126">
        <v>0</v>
      </c>
      <c r="Y5" s="124"/>
      <c r="Z5" s="124"/>
      <c r="AA5" s="124"/>
      <c r="AB5" s="124"/>
      <c r="AC5" s="125"/>
      <c r="AD5" s="125"/>
      <c r="AE5" s="125"/>
      <c r="AF5" s="146"/>
      <c r="AG5" s="124"/>
      <c r="AH5" s="127"/>
      <c r="AI5" s="144" t="s">
        <v>25671</v>
      </c>
      <c r="AJ5" s="147"/>
      <c r="AK5" s="144"/>
      <c r="AL5" s="144"/>
    </row>
    <row r="6" spans="1:38" x14ac:dyDescent="0.2">
      <c r="A6" s="64" t="s">
        <v>24521</v>
      </c>
      <c r="B6" s="63">
        <v>18372.77</v>
      </c>
      <c r="C6" s="63">
        <v>14852.97</v>
      </c>
      <c r="D6" s="63" t="s">
        <v>24531</v>
      </c>
      <c r="E6" s="64" t="s">
        <v>24532</v>
      </c>
      <c r="F6" s="123">
        <v>20.399999999999999</v>
      </c>
      <c r="G6" s="123">
        <v>5.6</v>
      </c>
      <c r="H6" s="123">
        <v>4.5999999999999996</v>
      </c>
      <c r="I6" s="121">
        <v>25.76</v>
      </c>
      <c r="J6" s="64" t="s">
        <v>24524</v>
      </c>
      <c r="K6" s="123">
        <v>0.3</v>
      </c>
      <c r="L6" s="64" t="s">
        <v>754</v>
      </c>
      <c r="M6" s="64"/>
      <c r="N6" s="64" t="s">
        <v>790</v>
      </c>
      <c r="O6" s="144" t="s">
        <v>754</v>
      </c>
      <c r="P6" s="64" t="s">
        <v>24525</v>
      </c>
      <c r="Q6" s="124" t="s">
        <v>24533</v>
      </c>
      <c r="R6" s="124" t="s">
        <v>3019</v>
      </c>
      <c r="S6" s="124"/>
      <c r="T6" s="124" t="s">
        <v>24534</v>
      </c>
      <c r="U6" s="125">
        <v>30</v>
      </c>
      <c r="V6" s="126">
        <v>7.73</v>
      </c>
      <c r="W6" s="126">
        <v>6.12</v>
      </c>
      <c r="X6" s="126">
        <v>0</v>
      </c>
      <c r="Y6" s="124"/>
      <c r="Z6" s="124"/>
      <c r="AA6" s="124"/>
      <c r="AB6" s="124"/>
      <c r="AC6" s="125"/>
      <c r="AD6" s="125"/>
      <c r="AE6" s="125"/>
      <c r="AF6" s="146"/>
      <c r="AG6" s="124"/>
      <c r="AH6" s="127"/>
      <c r="AI6" s="144" t="s">
        <v>25672</v>
      </c>
      <c r="AJ6" s="147"/>
      <c r="AK6" s="144"/>
      <c r="AL6" s="144"/>
    </row>
    <row r="7" spans="1:38" x14ac:dyDescent="0.2">
      <c r="A7" s="64" t="s">
        <v>24521</v>
      </c>
      <c r="B7" s="63">
        <v>18372.77</v>
      </c>
      <c r="C7" s="63">
        <v>13447.97</v>
      </c>
      <c r="D7" s="63" t="s">
        <v>24535</v>
      </c>
      <c r="E7" s="64" t="s">
        <v>24532</v>
      </c>
      <c r="F7" s="123">
        <v>20.399999999999999</v>
      </c>
      <c r="G7" s="123">
        <v>5.6</v>
      </c>
      <c r="H7" s="123">
        <v>4.5999999999999996</v>
      </c>
      <c r="I7" s="121">
        <v>25.76</v>
      </c>
      <c r="J7" s="64" t="s">
        <v>24524</v>
      </c>
      <c r="K7" s="123">
        <v>0.3</v>
      </c>
      <c r="L7" s="64" t="s">
        <v>754</v>
      </c>
      <c r="M7" s="64"/>
      <c r="N7" s="64" t="s">
        <v>790</v>
      </c>
      <c r="O7" s="144" t="s">
        <v>754</v>
      </c>
      <c r="P7" s="64" t="s">
        <v>24525</v>
      </c>
      <c r="Q7" s="124" t="s">
        <v>24536</v>
      </c>
      <c r="R7" s="124" t="s">
        <v>3020</v>
      </c>
      <c r="S7" s="124"/>
      <c r="T7" s="124" t="s">
        <v>24537</v>
      </c>
      <c r="U7" s="125">
        <v>30</v>
      </c>
      <c r="V7" s="126">
        <v>7.73</v>
      </c>
      <c r="W7" s="126">
        <v>6.12</v>
      </c>
      <c r="X7" s="126">
        <v>0</v>
      </c>
      <c r="Y7" s="124"/>
      <c r="Z7" s="124"/>
      <c r="AA7" s="124"/>
      <c r="AB7" s="124"/>
      <c r="AC7" s="125"/>
      <c r="AD7" s="125"/>
      <c r="AE7" s="125"/>
      <c r="AF7" s="146"/>
      <c r="AG7" s="124"/>
      <c r="AH7" s="127"/>
      <c r="AI7" s="144" t="s">
        <v>25673</v>
      </c>
      <c r="AJ7" s="147"/>
      <c r="AK7" s="144"/>
      <c r="AL7" s="144"/>
    </row>
    <row r="8" spans="1:38" x14ac:dyDescent="0.2">
      <c r="A8" s="64" t="s">
        <v>24521</v>
      </c>
      <c r="B8" s="63">
        <v>18372.77</v>
      </c>
      <c r="C8" s="63">
        <v>14097.97</v>
      </c>
      <c r="D8" s="63" t="s">
        <v>24538</v>
      </c>
      <c r="E8" s="64" t="s">
        <v>24532</v>
      </c>
      <c r="F8" s="123">
        <v>20.399999999999999</v>
      </c>
      <c r="G8" s="123">
        <v>5.6</v>
      </c>
      <c r="H8" s="123">
        <v>4.5999999999999996</v>
      </c>
      <c r="I8" s="121">
        <v>25.76</v>
      </c>
      <c r="J8" s="64" t="s">
        <v>24524</v>
      </c>
      <c r="K8" s="123">
        <v>0.3</v>
      </c>
      <c r="L8" s="64" t="s">
        <v>754</v>
      </c>
      <c r="M8" s="64"/>
      <c r="N8" s="64" t="s">
        <v>790</v>
      </c>
      <c r="O8" s="144" t="s">
        <v>754</v>
      </c>
      <c r="P8" s="64" t="s">
        <v>24525</v>
      </c>
      <c r="Q8" s="124" t="s">
        <v>24539</v>
      </c>
      <c r="R8" s="124" t="s">
        <v>3021</v>
      </c>
      <c r="S8" s="124"/>
      <c r="T8" s="124" t="s">
        <v>24540</v>
      </c>
      <c r="U8" s="125">
        <v>30</v>
      </c>
      <c r="V8" s="126">
        <v>7.73</v>
      </c>
      <c r="W8" s="126">
        <v>6.12</v>
      </c>
      <c r="X8" s="126">
        <v>0</v>
      </c>
      <c r="Y8" s="124"/>
      <c r="Z8" s="124"/>
      <c r="AA8" s="124"/>
      <c r="AB8" s="124"/>
      <c r="AC8" s="125"/>
      <c r="AD8" s="125"/>
      <c r="AE8" s="125"/>
      <c r="AF8" s="146"/>
      <c r="AG8" s="124"/>
      <c r="AH8" s="127"/>
      <c r="AI8" s="144" t="s">
        <v>25674</v>
      </c>
      <c r="AJ8" s="147"/>
      <c r="AK8" s="144"/>
      <c r="AL8" s="144"/>
    </row>
    <row r="9" spans="1:38" x14ac:dyDescent="0.2">
      <c r="A9" s="64" t="s">
        <v>24521</v>
      </c>
      <c r="B9" s="63">
        <v>17612.77</v>
      </c>
      <c r="C9" s="63">
        <v>14897.97</v>
      </c>
      <c r="D9" s="63" t="s">
        <v>24541</v>
      </c>
      <c r="E9" s="64" t="s">
        <v>24532</v>
      </c>
      <c r="F9" s="123">
        <v>20.2</v>
      </c>
      <c r="G9" s="123">
        <v>5.5</v>
      </c>
      <c r="H9" s="123">
        <v>4.5999999999999996</v>
      </c>
      <c r="I9" s="121">
        <v>25.3</v>
      </c>
      <c r="J9" s="64" t="s">
        <v>24524</v>
      </c>
      <c r="K9" s="123">
        <v>0.3</v>
      </c>
      <c r="L9" s="64" t="s">
        <v>754</v>
      </c>
      <c r="M9" s="64"/>
      <c r="N9" s="64" t="s">
        <v>790</v>
      </c>
      <c r="O9" s="144" t="s">
        <v>754</v>
      </c>
      <c r="P9" s="64" t="s">
        <v>24525</v>
      </c>
      <c r="Q9" s="124" t="s">
        <v>24542</v>
      </c>
      <c r="R9" s="124" t="s">
        <v>3022</v>
      </c>
      <c r="S9" s="124"/>
      <c r="T9" s="124" t="s">
        <v>24543</v>
      </c>
      <c r="U9" s="125">
        <v>30</v>
      </c>
      <c r="V9" s="126">
        <v>7.59</v>
      </c>
      <c r="W9" s="126">
        <v>6.06</v>
      </c>
      <c r="X9" s="126">
        <v>0</v>
      </c>
      <c r="Y9" s="124"/>
      <c r="Z9" s="124"/>
      <c r="AA9" s="124"/>
      <c r="AB9" s="124"/>
      <c r="AC9" s="125"/>
      <c r="AD9" s="125"/>
      <c r="AE9" s="125"/>
      <c r="AF9" s="146"/>
      <c r="AG9" s="124"/>
      <c r="AH9" s="127"/>
      <c r="AI9" s="144" t="s">
        <v>25675</v>
      </c>
      <c r="AJ9" s="147"/>
      <c r="AK9" s="144"/>
      <c r="AL9" s="144"/>
    </row>
    <row r="10" spans="1:38" x14ac:dyDescent="0.2">
      <c r="A10" s="64" t="s">
        <v>24521</v>
      </c>
      <c r="B10" s="63">
        <v>17612.77</v>
      </c>
      <c r="C10" s="63">
        <v>13087.97</v>
      </c>
      <c r="D10" s="63" t="s">
        <v>24544</v>
      </c>
      <c r="E10" s="64" t="s">
        <v>24532</v>
      </c>
      <c r="F10" s="123">
        <v>18.399999999999999</v>
      </c>
      <c r="G10" s="123">
        <v>4.5999999999999996</v>
      </c>
      <c r="H10" s="123">
        <v>0</v>
      </c>
      <c r="I10" s="121">
        <v>21.16</v>
      </c>
      <c r="J10" s="64" t="s">
        <v>24524</v>
      </c>
      <c r="K10" s="123">
        <v>0.3</v>
      </c>
      <c r="L10" s="64" t="s">
        <v>754</v>
      </c>
      <c r="M10" s="64"/>
      <c r="N10" s="64" t="s">
        <v>790</v>
      </c>
      <c r="O10" s="144" t="s">
        <v>754</v>
      </c>
      <c r="P10" s="64" t="s">
        <v>24525</v>
      </c>
      <c r="Q10" s="124" t="s">
        <v>24545</v>
      </c>
      <c r="R10" s="124" t="s">
        <v>3023</v>
      </c>
      <c r="S10" s="124"/>
      <c r="T10" s="124" t="s">
        <v>24546</v>
      </c>
      <c r="U10" s="125">
        <v>30</v>
      </c>
      <c r="V10" s="126">
        <v>6.35</v>
      </c>
      <c r="W10" s="126">
        <v>5.52</v>
      </c>
      <c r="X10" s="126">
        <v>0</v>
      </c>
      <c r="Y10" s="124"/>
      <c r="Z10" s="124"/>
      <c r="AA10" s="124"/>
      <c r="AB10" s="124"/>
      <c r="AC10" s="125"/>
      <c r="AD10" s="125"/>
      <c r="AE10" s="125"/>
      <c r="AF10" s="146"/>
      <c r="AG10" s="124"/>
      <c r="AH10" s="127"/>
      <c r="AI10" s="144" t="s">
        <v>25676</v>
      </c>
      <c r="AJ10" s="147"/>
      <c r="AK10" s="144"/>
      <c r="AL10" s="144"/>
    </row>
    <row r="11" spans="1:38" x14ac:dyDescent="0.2">
      <c r="A11" s="64" t="s">
        <v>24521</v>
      </c>
      <c r="B11" s="63">
        <v>17612.77</v>
      </c>
      <c r="C11" s="63">
        <v>14097.97</v>
      </c>
      <c r="D11" s="63" t="s">
        <v>24547</v>
      </c>
      <c r="E11" s="64" t="s">
        <v>24532</v>
      </c>
      <c r="F11" s="123">
        <v>18.399999999999999</v>
      </c>
      <c r="G11" s="123">
        <v>4.5999999999999996</v>
      </c>
      <c r="H11" s="123">
        <v>0</v>
      </c>
      <c r="I11" s="121">
        <v>21.16</v>
      </c>
      <c r="J11" s="64" t="s">
        <v>24524</v>
      </c>
      <c r="K11" s="123">
        <v>0.3</v>
      </c>
      <c r="L11" s="64" t="s">
        <v>754</v>
      </c>
      <c r="M11" s="64"/>
      <c r="N11" s="64" t="s">
        <v>790</v>
      </c>
      <c r="O11" s="144" t="s">
        <v>754</v>
      </c>
      <c r="P11" s="64" t="s">
        <v>24525</v>
      </c>
      <c r="Q11" s="124" t="s">
        <v>24548</v>
      </c>
      <c r="R11" s="124" t="s">
        <v>3024</v>
      </c>
      <c r="S11" s="124"/>
      <c r="T11" s="124" t="s">
        <v>24549</v>
      </c>
      <c r="U11" s="125">
        <v>30</v>
      </c>
      <c r="V11" s="126">
        <v>6.35</v>
      </c>
      <c r="W11" s="126">
        <v>5.52</v>
      </c>
      <c r="X11" s="126">
        <v>0</v>
      </c>
      <c r="Y11" s="124"/>
      <c r="Z11" s="124"/>
      <c r="AA11" s="124"/>
      <c r="AB11" s="124"/>
      <c r="AC11" s="125"/>
      <c r="AD11" s="125"/>
      <c r="AE11" s="125"/>
      <c r="AF11" s="146"/>
      <c r="AG11" s="124"/>
      <c r="AH11" s="127"/>
      <c r="AI11" s="144" t="s">
        <v>25677</v>
      </c>
      <c r="AJ11" s="147"/>
      <c r="AK11" s="144"/>
      <c r="AL11" s="144"/>
    </row>
    <row r="12" spans="1:38" x14ac:dyDescent="0.2">
      <c r="A12" s="64" t="s">
        <v>24521</v>
      </c>
      <c r="B12" s="63">
        <v>16002.77</v>
      </c>
      <c r="C12" s="63">
        <v>15717.97</v>
      </c>
      <c r="D12" s="63" t="s">
        <v>24550</v>
      </c>
      <c r="E12" s="64" t="s">
        <v>24532</v>
      </c>
      <c r="F12" s="123">
        <v>20.399999999999999</v>
      </c>
      <c r="G12" s="123">
        <v>5.6</v>
      </c>
      <c r="H12" s="123">
        <v>4.5999999999999996</v>
      </c>
      <c r="I12" s="121">
        <v>25.76</v>
      </c>
      <c r="J12" s="64" t="s">
        <v>24524</v>
      </c>
      <c r="K12" s="123">
        <v>0.3</v>
      </c>
      <c r="L12" s="64" t="s">
        <v>754</v>
      </c>
      <c r="M12" s="64"/>
      <c r="N12" s="64" t="s">
        <v>790</v>
      </c>
      <c r="O12" s="144" t="s">
        <v>754</v>
      </c>
      <c r="P12" s="64" t="s">
        <v>24525</v>
      </c>
      <c r="Q12" s="124" t="s">
        <v>24551</v>
      </c>
      <c r="R12" s="124" t="s">
        <v>3025</v>
      </c>
      <c r="S12" s="124"/>
      <c r="T12" s="124" t="s">
        <v>24552</v>
      </c>
      <c r="U12" s="125">
        <v>30</v>
      </c>
      <c r="V12" s="126">
        <v>7.73</v>
      </c>
      <c r="W12" s="126">
        <v>6.12</v>
      </c>
      <c r="X12" s="126">
        <v>0</v>
      </c>
      <c r="Y12" s="124"/>
      <c r="Z12" s="124"/>
      <c r="AA12" s="124"/>
      <c r="AB12" s="124"/>
      <c r="AC12" s="125"/>
      <c r="AD12" s="125"/>
      <c r="AE12" s="125"/>
      <c r="AF12" s="146"/>
      <c r="AG12" s="124"/>
      <c r="AH12" s="127"/>
      <c r="AI12" s="144" t="s">
        <v>25678</v>
      </c>
      <c r="AJ12" s="147"/>
      <c r="AK12" s="144"/>
      <c r="AL12" s="144"/>
    </row>
    <row r="13" spans="1:38" x14ac:dyDescent="0.2">
      <c r="A13" s="64" t="s">
        <v>24521</v>
      </c>
      <c r="B13" s="63">
        <v>16012.77</v>
      </c>
      <c r="C13" s="63">
        <v>16497.97</v>
      </c>
      <c r="D13" s="63" t="s">
        <v>24553</v>
      </c>
      <c r="E13" s="64" t="s">
        <v>24532</v>
      </c>
      <c r="F13" s="123">
        <v>20.399999999999999</v>
      </c>
      <c r="G13" s="123">
        <v>5.6</v>
      </c>
      <c r="H13" s="123">
        <v>4.6000000000000183</v>
      </c>
      <c r="I13" s="121">
        <v>25.76</v>
      </c>
      <c r="J13" s="64" t="s">
        <v>24524</v>
      </c>
      <c r="K13" s="123">
        <v>0.3</v>
      </c>
      <c r="L13" s="64" t="s">
        <v>754</v>
      </c>
      <c r="M13" s="64"/>
      <c r="N13" s="64" t="s">
        <v>790</v>
      </c>
      <c r="O13" s="144" t="s">
        <v>754</v>
      </c>
      <c r="P13" s="64" t="s">
        <v>24525</v>
      </c>
      <c r="Q13" s="124" t="s">
        <v>24554</v>
      </c>
      <c r="R13" s="124" t="s">
        <v>3026</v>
      </c>
      <c r="S13" s="124"/>
      <c r="T13" s="124" t="s">
        <v>24555</v>
      </c>
      <c r="U13" s="125">
        <v>30</v>
      </c>
      <c r="V13" s="126">
        <v>7.73</v>
      </c>
      <c r="W13" s="126">
        <v>6.12</v>
      </c>
      <c r="X13" s="126">
        <v>0</v>
      </c>
      <c r="Y13" s="124"/>
      <c r="Z13" s="124"/>
      <c r="AA13" s="124"/>
      <c r="AB13" s="124"/>
      <c r="AC13" s="125"/>
      <c r="AD13" s="125"/>
      <c r="AE13" s="125"/>
      <c r="AF13" s="146"/>
      <c r="AG13" s="124"/>
      <c r="AH13" s="127"/>
      <c r="AI13" s="144" t="s">
        <v>25679</v>
      </c>
      <c r="AJ13" s="147"/>
      <c r="AK13" s="144"/>
      <c r="AL13" s="144"/>
    </row>
    <row r="14" spans="1:38" x14ac:dyDescent="0.2">
      <c r="A14" s="64" t="s">
        <v>24521</v>
      </c>
      <c r="B14" s="63">
        <v>15212.77</v>
      </c>
      <c r="C14" s="63">
        <v>15717.97</v>
      </c>
      <c r="D14" s="63" t="s">
        <v>24556</v>
      </c>
      <c r="E14" s="64" t="s">
        <v>24532</v>
      </c>
      <c r="F14" s="123">
        <v>18.399999999999999</v>
      </c>
      <c r="G14" s="123">
        <v>4.5999999999999996</v>
      </c>
      <c r="H14" s="123">
        <v>0</v>
      </c>
      <c r="I14" s="121">
        <v>21.16</v>
      </c>
      <c r="J14" s="64" t="s">
        <v>24524</v>
      </c>
      <c r="K14" s="123">
        <v>0.3</v>
      </c>
      <c r="L14" s="64" t="s">
        <v>754</v>
      </c>
      <c r="M14" s="64"/>
      <c r="N14" s="64" t="s">
        <v>790</v>
      </c>
      <c r="O14" s="144" t="s">
        <v>754</v>
      </c>
      <c r="P14" s="64" t="s">
        <v>24525</v>
      </c>
      <c r="Q14" s="124" t="s">
        <v>24557</v>
      </c>
      <c r="R14" s="124" t="s">
        <v>3027</v>
      </c>
      <c r="S14" s="124"/>
      <c r="T14" s="124" t="s">
        <v>24558</v>
      </c>
      <c r="U14" s="125">
        <v>30</v>
      </c>
      <c r="V14" s="126">
        <v>6.35</v>
      </c>
      <c r="W14" s="126">
        <v>5.52</v>
      </c>
      <c r="X14" s="126">
        <v>0</v>
      </c>
      <c r="Y14" s="124"/>
      <c r="Z14" s="124"/>
      <c r="AA14" s="124"/>
      <c r="AB14" s="124"/>
      <c r="AC14" s="125"/>
      <c r="AD14" s="125"/>
      <c r="AE14" s="125"/>
      <c r="AF14" s="146"/>
      <c r="AG14" s="124"/>
      <c r="AH14" s="127"/>
      <c r="AI14" s="144" t="s">
        <v>25680</v>
      </c>
      <c r="AJ14" s="147"/>
      <c r="AK14" s="144"/>
      <c r="AL14" s="144"/>
    </row>
    <row r="15" spans="1:38" x14ac:dyDescent="0.2">
      <c r="A15" s="64" t="s">
        <v>24521</v>
      </c>
      <c r="B15" s="63">
        <v>15212.77</v>
      </c>
      <c r="C15" s="63">
        <v>16497.97</v>
      </c>
      <c r="D15" s="63" t="s">
        <v>24559</v>
      </c>
      <c r="E15" s="64" t="s">
        <v>24532</v>
      </c>
      <c r="F15" s="123">
        <v>18.399999999999999</v>
      </c>
      <c r="G15" s="123">
        <v>4.6000000000000183</v>
      </c>
      <c r="H15" s="123">
        <v>4.5999999999999996</v>
      </c>
      <c r="I15" s="121">
        <v>21.16</v>
      </c>
      <c r="J15" s="64" t="s">
        <v>24524</v>
      </c>
      <c r="K15" s="123">
        <v>0.3</v>
      </c>
      <c r="L15" s="64" t="s">
        <v>754</v>
      </c>
      <c r="M15" s="64"/>
      <c r="N15" s="64" t="s">
        <v>790</v>
      </c>
      <c r="O15" s="144" t="s">
        <v>754</v>
      </c>
      <c r="P15" s="64" t="s">
        <v>24525</v>
      </c>
      <c r="Q15" s="124" t="s">
        <v>24560</v>
      </c>
      <c r="R15" s="124" t="s">
        <v>3028</v>
      </c>
      <c r="S15" s="124"/>
      <c r="T15" s="124" t="s">
        <v>24561</v>
      </c>
      <c r="U15" s="125">
        <v>30</v>
      </c>
      <c r="V15" s="126">
        <v>6.35</v>
      </c>
      <c r="W15" s="126">
        <v>5.52</v>
      </c>
      <c r="X15" s="126">
        <v>0</v>
      </c>
      <c r="Y15" s="124"/>
      <c r="Z15" s="124"/>
      <c r="AA15" s="124"/>
      <c r="AB15" s="124"/>
      <c r="AC15" s="125"/>
      <c r="AD15" s="125"/>
      <c r="AE15" s="125"/>
      <c r="AF15" s="146"/>
      <c r="AG15" s="124"/>
      <c r="AH15" s="127"/>
      <c r="AI15" s="144" t="s">
        <v>25681</v>
      </c>
      <c r="AJ15" s="147"/>
      <c r="AK15" s="144"/>
      <c r="AL15" s="144"/>
    </row>
    <row r="16" spans="1:38" x14ac:dyDescent="0.2">
      <c r="A16" s="64" t="s">
        <v>24521</v>
      </c>
      <c r="B16" s="63">
        <v>14312.77</v>
      </c>
      <c r="C16" s="63">
        <v>15717.97</v>
      </c>
      <c r="D16" s="63" t="s">
        <v>24562</v>
      </c>
      <c r="E16" s="64" t="s">
        <v>24532</v>
      </c>
      <c r="F16" s="123">
        <v>20.399999999999999</v>
      </c>
      <c r="G16" s="123">
        <v>5.6</v>
      </c>
      <c r="H16" s="123">
        <v>4.5999999999999996</v>
      </c>
      <c r="I16" s="121">
        <v>25.76</v>
      </c>
      <c r="J16" s="64" t="s">
        <v>24524</v>
      </c>
      <c r="K16" s="123">
        <v>0.3</v>
      </c>
      <c r="L16" s="64" t="s">
        <v>754</v>
      </c>
      <c r="M16" s="64"/>
      <c r="N16" s="64" t="s">
        <v>790</v>
      </c>
      <c r="O16" s="144" t="s">
        <v>754</v>
      </c>
      <c r="P16" s="64" t="s">
        <v>24525</v>
      </c>
      <c r="Q16" s="124" t="s">
        <v>24563</v>
      </c>
      <c r="R16" s="124" t="s">
        <v>3029</v>
      </c>
      <c r="S16" s="124"/>
      <c r="T16" s="124" t="s">
        <v>24564</v>
      </c>
      <c r="U16" s="125">
        <v>30</v>
      </c>
      <c r="V16" s="126">
        <v>7.73</v>
      </c>
      <c r="W16" s="126">
        <v>6.12</v>
      </c>
      <c r="X16" s="126">
        <v>0</v>
      </c>
      <c r="Y16" s="124"/>
      <c r="Z16" s="124"/>
      <c r="AA16" s="124"/>
      <c r="AB16" s="124"/>
      <c r="AC16" s="125"/>
      <c r="AD16" s="125"/>
      <c r="AE16" s="125"/>
      <c r="AF16" s="146"/>
      <c r="AG16" s="124"/>
      <c r="AH16" s="127"/>
      <c r="AI16" s="144" t="s">
        <v>25682</v>
      </c>
      <c r="AJ16" s="147"/>
      <c r="AK16" s="144"/>
      <c r="AL16" s="144"/>
    </row>
    <row r="17" spans="1:38" x14ac:dyDescent="0.2">
      <c r="A17" s="64" t="s">
        <v>24521</v>
      </c>
      <c r="B17" s="63">
        <v>14322.77</v>
      </c>
      <c r="C17" s="63">
        <v>16497.97</v>
      </c>
      <c r="D17" s="63" t="s">
        <v>24565</v>
      </c>
      <c r="E17" s="64" t="s">
        <v>24532</v>
      </c>
      <c r="F17" s="123">
        <v>20.399999999999999</v>
      </c>
      <c r="G17" s="123">
        <v>5.6</v>
      </c>
      <c r="H17" s="123">
        <v>4.6000000000000183</v>
      </c>
      <c r="I17" s="121">
        <v>25.76</v>
      </c>
      <c r="J17" s="64" t="s">
        <v>24524</v>
      </c>
      <c r="K17" s="123">
        <v>0.3</v>
      </c>
      <c r="L17" s="64" t="s">
        <v>754</v>
      </c>
      <c r="M17" s="64"/>
      <c r="N17" s="64" t="s">
        <v>790</v>
      </c>
      <c r="O17" s="144" t="s">
        <v>754</v>
      </c>
      <c r="P17" s="64" t="s">
        <v>24525</v>
      </c>
      <c r="Q17" s="124" t="s">
        <v>24566</v>
      </c>
      <c r="R17" s="124" t="s">
        <v>3030</v>
      </c>
      <c r="S17" s="124"/>
      <c r="T17" s="124" t="s">
        <v>24567</v>
      </c>
      <c r="U17" s="125">
        <v>30</v>
      </c>
      <c r="V17" s="126">
        <v>7.73</v>
      </c>
      <c r="W17" s="126">
        <v>6.12</v>
      </c>
      <c r="X17" s="126">
        <v>0</v>
      </c>
      <c r="Y17" s="124"/>
      <c r="Z17" s="124"/>
      <c r="AA17" s="124"/>
      <c r="AB17" s="124"/>
      <c r="AC17" s="125"/>
      <c r="AD17" s="125"/>
      <c r="AE17" s="125"/>
      <c r="AF17" s="146"/>
      <c r="AG17" s="124"/>
      <c r="AH17" s="127"/>
      <c r="AI17" s="144" t="s">
        <v>25683</v>
      </c>
      <c r="AJ17" s="147"/>
      <c r="AK17" s="144"/>
      <c r="AL17" s="144"/>
    </row>
    <row r="18" spans="1:38" x14ac:dyDescent="0.2">
      <c r="A18" s="64" t="s">
        <v>24521</v>
      </c>
      <c r="B18" s="63">
        <v>3212.77</v>
      </c>
      <c r="C18" s="63">
        <v>7697.97</v>
      </c>
      <c r="D18" s="63" t="s">
        <v>24568</v>
      </c>
      <c r="E18" s="64" t="s">
        <v>24532</v>
      </c>
      <c r="F18" s="123">
        <v>18.399999999999999</v>
      </c>
      <c r="G18" s="123">
        <v>4.5999999999999996</v>
      </c>
      <c r="H18" s="123">
        <v>0</v>
      </c>
      <c r="I18" s="121">
        <v>21.16</v>
      </c>
      <c r="J18" s="64" t="s">
        <v>24524</v>
      </c>
      <c r="K18" s="123">
        <v>0.3</v>
      </c>
      <c r="L18" s="64" t="s">
        <v>754</v>
      </c>
      <c r="M18" s="64"/>
      <c r="N18" s="64" t="s">
        <v>790</v>
      </c>
      <c r="O18" s="144" t="s">
        <v>754</v>
      </c>
      <c r="P18" s="64" t="s">
        <v>24525</v>
      </c>
      <c r="Q18" s="124" t="s">
        <v>24569</v>
      </c>
      <c r="R18" s="124" t="s">
        <v>3031</v>
      </c>
      <c r="S18" s="124"/>
      <c r="T18" s="124" t="s">
        <v>24570</v>
      </c>
      <c r="U18" s="125">
        <v>30</v>
      </c>
      <c r="V18" s="126">
        <v>6.35</v>
      </c>
      <c r="W18" s="126">
        <v>5.52</v>
      </c>
      <c r="X18" s="126">
        <v>0</v>
      </c>
      <c r="Y18" s="124"/>
      <c r="Z18" s="124"/>
      <c r="AA18" s="124"/>
      <c r="AB18" s="124"/>
      <c r="AC18" s="125"/>
      <c r="AD18" s="125"/>
      <c r="AE18" s="125"/>
      <c r="AF18" s="146"/>
      <c r="AG18" s="124"/>
      <c r="AH18" s="127"/>
      <c r="AI18" s="144" t="s">
        <v>25684</v>
      </c>
      <c r="AJ18" s="147"/>
      <c r="AK18" s="144"/>
      <c r="AL18" s="144"/>
    </row>
    <row r="19" spans="1:38" x14ac:dyDescent="0.2">
      <c r="A19" s="64" t="s">
        <v>24521</v>
      </c>
      <c r="B19" s="63">
        <v>4012.77</v>
      </c>
      <c r="C19" s="63">
        <v>7697.97</v>
      </c>
      <c r="D19" s="63" t="s">
        <v>24571</v>
      </c>
      <c r="E19" s="64" t="s">
        <v>24532</v>
      </c>
      <c r="F19" s="123">
        <v>34.399999999260324</v>
      </c>
      <c r="G19" s="123">
        <v>12.600000000000005</v>
      </c>
      <c r="H19" s="123">
        <v>4.5999999999999996</v>
      </c>
      <c r="I19" s="121">
        <v>57.959999998298755</v>
      </c>
      <c r="J19" s="64" t="s">
        <v>24524</v>
      </c>
      <c r="K19" s="123">
        <v>0.3</v>
      </c>
      <c r="L19" s="64" t="s">
        <v>754</v>
      </c>
      <c r="M19" s="64"/>
      <c r="N19" s="64" t="s">
        <v>790</v>
      </c>
      <c r="O19" s="144" t="s">
        <v>754</v>
      </c>
      <c r="P19" s="64" t="s">
        <v>24525</v>
      </c>
      <c r="Q19" s="124" t="s">
        <v>24572</v>
      </c>
      <c r="R19" s="124" t="s">
        <v>3032</v>
      </c>
      <c r="S19" s="124"/>
      <c r="T19" s="124" t="s">
        <v>24573</v>
      </c>
      <c r="U19" s="125">
        <v>30</v>
      </c>
      <c r="V19" s="126">
        <v>17.39</v>
      </c>
      <c r="W19" s="126">
        <v>10.32</v>
      </c>
      <c r="X19" s="126">
        <v>0</v>
      </c>
      <c r="Y19" s="124"/>
      <c r="Z19" s="124"/>
      <c r="AA19" s="124"/>
      <c r="AB19" s="124"/>
      <c r="AC19" s="125"/>
      <c r="AD19" s="125"/>
      <c r="AE19" s="125"/>
      <c r="AF19" s="146"/>
      <c r="AG19" s="124"/>
      <c r="AH19" s="127"/>
      <c r="AI19" s="144" t="s">
        <v>25685</v>
      </c>
      <c r="AJ19" s="147"/>
      <c r="AK19" s="144"/>
      <c r="AL19" s="144"/>
    </row>
    <row r="20" spans="1:38" x14ac:dyDescent="0.2">
      <c r="A20" s="64" t="s">
        <v>24521</v>
      </c>
      <c r="B20" s="63">
        <v>6412.77</v>
      </c>
      <c r="C20" s="63">
        <v>7707.97</v>
      </c>
      <c r="D20" s="63" t="s">
        <v>24574</v>
      </c>
      <c r="E20" s="64" t="s">
        <v>24532</v>
      </c>
      <c r="F20" s="123">
        <v>18.399999999999981</v>
      </c>
      <c r="G20" s="123">
        <v>4.5999999999999996</v>
      </c>
      <c r="H20" s="123">
        <v>0</v>
      </c>
      <c r="I20" s="121">
        <v>21.159999999999958</v>
      </c>
      <c r="J20" s="64" t="s">
        <v>24524</v>
      </c>
      <c r="K20" s="123">
        <v>0.3</v>
      </c>
      <c r="L20" s="64" t="s">
        <v>754</v>
      </c>
      <c r="M20" s="64"/>
      <c r="N20" s="64" t="s">
        <v>790</v>
      </c>
      <c r="O20" s="144" t="s">
        <v>754</v>
      </c>
      <c r="P20" s="64" t="s">
        <v>24525</v>
      </c>
      <c r="Q20" s="124" t="s">
        <v>24575</v>
      </c>
      <c r="R20" s="124" t="s">
        <v>3033</v>
      </c>
      <c r="S20" s="124"/>
      <c r="T20" s="124" t="s">
        <v>24576</v>
      </c>
      <c r="U20" s="125">
        <v>30</v>
      </c>
      <c r="V20" s="126">
        <v>6.35</v>
      </c>
      <c r="W20" s="126">
        <v>5.52</v>
      </c>
      <c r="X20" s="126">
        <v>0</v>
      </c>
      <c r="Y20" s="124"/>
      <c r="Z20" s="124"/>
      <c r="AA20" s="124"/>
      <c r="AB20" s="124"/>
      <c r="AC20" s="125"/>
      <c r="AD20" s="125"/>
      <c r="AE20" s="125"/>
      <c r="AF20" s="146"/>
      <c r="AG20" s="124"/>
      <c r="AH20" s="127"/>
      <c r="AI20" s="144" t="s">
        <v>25686</v>
      </c>
      <c r="AJ20" s="147"/>
      <c r="AK20" s="144"/>
      <c r="AL20" s="144"/>
    </row>
    <row r="21" spans="1:38" x14ac:dyDescent="0.2">
      <c r="A21" s="64" t="s">
        <v>24521</v>
      </c>
      <c r="B21" s="63">
        <v>5612.77</v>
      </c>
      <c r="C21" s="63">
        <v>7710.47</v>
      </c>
      <c r="D21" s="63" t="s">
        <v>24577</v>
      </c>
      <c r="E21" s="64" t="s">
        <v>24532</v>
      </c>
      <c r="F21" s="123">
        <v>18.399999999999999</v>
      </c>
      <c r="G21" s="123">
        <v>4.5999999999999996</v>
      </c>
      <c r="H21" s="123">
        <v>0</v>
      </c>
      <c r="I21" s="121">
        <v>21.16</v>
      </c>
      <c r="J21" s="64" t="s">
        <v>24524</v>
      </c>
      <c r="K21" s="123">
        <v>0.3</v>
      </c>
      <c r="L21" s="64" t="s">
        <v>754</v>
      </c>
      <c r="M21" s="64"/>
      <c r="N21" s="64" t="s">
        <v>790</v>
      </c>
      <c r="O21" s="144" t="s">
        <v>754</v>
      </c>
      <c r="P21" s="64" t="s">
        <v>24525</v>
      </c>
      <c r="Q21" s="124" t="s">
        <v>24578</v>
      </c>
      <c r="R21" s="124" t="s">
        <v>3034</v>
      </c>
      <c r="S21" s="124"/>
      <c r="T21" s="124" t="s">
        <v>24579</v>
      </c>
      <c r="U21" s="125">
        <v>30</v>
      </c>
      <c r="V21" s="126">
        <v>6.35</v>
      </c>
      <c r="W21" s="126">
        <v>5.52</v>
      </c>
      <c r="X21" s="126">
        <v>0</v>
      </c>
      <c r="Y21" s="124"/>
      <c r="Z21" s="124"/>
      <c r="AA21" s="124"/>
      <c r="AB21" s="124"/>
      <c r="AC21" s="125"/>
      <c r="AD21" s="125"/>
      <c r="AE21" s="125"/>
      <c r="AF21" s="146"/>
      <c r="AG21" s="124"/>
      <c r="AH21" s="127"/>
      <c r="AI21" s="144" t="s">
        <v>25687</v>
      </c>
      <c r="AJ21" s="147"/>
      <c r="AK21" s="144"/>
      <c r="AL21" s="144"/>
    </row>
    <row r="22" spans="1:38" x14ac:dyDescent="0.2">
      <c r="A22" s="64" t="s">
        <v>24521</v>
      </c>
      <c r="B22" s="63">
        <v>5622.77</v>
      </c>
      <c r="C22" s="63">
        <v>8497.9699999999993</v>
      </c>
      <c r="D22" s="63" t="s">
        <v>24580</v>
      </c>
      <c r="E22" s="64" t="s">
        <v>24532</v>
      </c>
      <c r="F22" s="123">
        <v>18.399999999999999</v>
      </c>
      <c r="G22" s="123">
        <v>4.5999999999999996</v>
      </c>
      <c r="H22" s="123">
        <v>4.5999999999999908</v>
      </c>
      <c r="I22" s="121">
        <v>21.16</v>
      </c>
      <c r="J22" s="64" t="s">
        <v>24524</v>
      </c>
      <c r="K22" s="123">
        <v>0.3</v>
      </c>
      <c r="L22" s="64" t="s">
        <v>754</v>
      </c>
      <c r="M22" s="64"/>
      <c r="N22" s="64" t="s">
        <v>790</v>
      </c>
      <c r="O22" s="144" t="s">
        <v>754</v>
      </c>
      <c r="P22" s="64" t="s">
        <v>24525</v>
      </c>
      <c r="Q22" s="145">
        <v>109000</v>
      </c>
      <c r="R22" s="124" t="s">
        <v>3035</v>
      </c>
      <c r="S22" s="124"/>
      <c r="T22" s="124" t="s">
        <v>24581</v>
      </c>
      <c r="U22" s="125">
        <v>30</v>
      </c>
      <c r="V22" s="126">
        <v>6.35</v>
      </c>
      <c r="W22" s="126">
        <v>5.52</v>
      </c>
      <c r="X22" s="126">
        <v>0</v>
      </c>
      <c r="Y22" s="124"/>
      <c r="Z22" s="124"/>
      <c r="AA22" s="124"/>
      <c r="AB22" s="124"/>
      <c r="AC22" s="125"/>
      <c r="AD22" s="125"/>
      <c r="AE22" s="125"/>
      <c r="AF22" s="146"/>
      <c r="AG22" s="124"/>
      <c r="AH22" s="127"/>
      <c r="AI22" s="144" t="s">
        <v>25688</v>
      </c>
      <c r="AJ22" s="147"/>
      <c r="AK22" s="144"/>
      <c r="AL22" s="144"/>
    </row>
    <row r="23" spans="1:38" x14ac:dyDescent="0.2">
      <c r="A23" s="64" t="s">
        <v>24521</v>
      </c>
      <c r="B23" s="63">
        <v>4812.7700000000004</v>
      </c>
      <c r="C23" s="63">
        <v>8497.9699999999993</v>
      </c>
      <c r="D23" s="63" t="s">
        <v>24582</v>
      </c>
      <c r="E23" s="64" t="s">
        <v>24532</v>
      </c>
      <c r="F23" s="123">
        <v>18.399999999999999</v>
      </c>
      <c r="G23" s="123">
        <v>4.5999999999999996</v>
      </c>
      <c r="H23" s="123">
        <v>4.5999999999999908</v>
      </c>
      <c r="I23" s="121">
        <v>21.16</v>
      </c>
      <c r="J23" s="64" t="s">
        <v>24524</v>
      </c>
      <c r="K23" s="123">
        <v>0.3</v>
      </c>
      <c r="L23" s="64" t="s">
        <v>754</v>
      </c>
      <c r="M23" s="64"/>
      <c r="N23" s="64" t="s">
        <v>790</v>
      </c>
      <c r="O23" s="144" t="s">
        <v>754</v>
      </c>
      <c r="P23" s="64" t="s">
        <v>24525</v>
      </c>
      <c r="Q23" s="124" t="s">
        <v>24583</v>
      </c>
      <c r="R23" s="124" t="s">
        <v>3036</v>
      </c>
      <c r="S23" s="124"/>
      <c r="T23" s="124" t="s">
        <v>24584</v>
      </c>
      <c r="U23" s="125">
        <v>30</v>
      </c>
      <c r="V23" s="126">
        <v>6.35</v>
      </c>
      <c r="W23" s="126">
        <v>5.52</v>
      </c>
      <c r="X23" s="126">
        <v>0</v>
      </c>
      <c r="Y23" s="124"/>
      <c r="Z23" s="124"/>
      <c r="AA23" s="124"/>
      <c r="AB23" s="124"/>
      <c r="AC23" s="125"/>
      <c r="AD23" s="125"/>
      <c r="AE23" s="125"/>
      <c r="AF23" s="146"/>
      <c r="AG23" s="124"/>
      <c r="AH23" s="127"/>
      <c r="AI23" s="144" t="s">
        <v>25689</v>
      </c>
      <c r="AJ23" s="147"/>
      <c r="AK23" s="144"/>
      <c r="AL23" s="144"/>
    </row>
    <row r="24" spans="1:38" x14ac:dyDescent="0.2">
      <c r="A24" s="64" t="s">
        <v>24521</v>
      </c>
      <c r="B24" s="63">
        <v>4012.77</v>
      </c>
      <c r="C24" s="63">
        <v>8497.9699999999993</v>
      </c>
      <c r="D24" s="63" t="s">
        <v>24585</v>
      </c>
      <c r="E24" s="64" t="s">
        <v>24532</v>
      </c>
      <c r="F24" s="123">
        <v>18.399999999999999</v>
      </c>
      <c r="G24" s="123">
        <v>4.600000000000005</v>
      </c>
      <c r="H24" s="123">
        <v>4.5999999999999908</v>
      </c>
      <c r="I24" s="121">
        <v>21.16</v>
      </c>
      <c r="J24" s="64" t="s">
        <v>24524</v>
      </c>
      <c r="K24" s="123">
        <v>0.3</v>
      </c>
      <c r="L24" s="64" t="s">
        <v>754</v>
      </c>
      <c r="M24" s="64"/>
      <c r="N24" s="64" t="s">
        <v>790</v>
      </c>
      <c r="O24" s="144" t="s">
        <v>754</v>
      </c>
      <c r="P24" s="64" t="s">
        <v>24525</v>
      </c>
      <c r="Q24" s="124" t="s">
        <v>24586</v>
      </c>
      <c r="R24" s="124" t="s">
        <v>3037</v>
      </c>
      <c r="S24" s="124"/>
      <c r="T24" s="124" t="s">
        <v>24587</v>
      </c>
      <c r="U24" s="125">
        <v>30</v>
      </c>
      <c r="V24" s="126">
        <v>6.35</v>
      </c>
      <c r="W24" s="126">
        <v>5.52</v>
      </c>
      <c r="X24" s="126">
        <v>0</v>
      </c>
      <c r="Y24" s="124"/>
      <c r="Z24" s="124"/>
      <c r="AA24" s="124"/>
      <c r="AB24" s="124"/>
      <c r="AC24" s="125"/>
      <c r="AD24" s="125"/>
      <c r="AE24" s="125"/>
      <c r="AF24" s="146"/>
      <c r="AG24" s="124"/>
      <c r="AH24" s="127"/>
      <c r="AI24" s="144" t="s">
        <v>25690</v>
      </c>
      <c r="AJ24" s="147"/>
      <c r="AK24" s="144"/>
      <c r="AL24" s="144"/>
    </row>
    <row r="25" spans="1:38" x14ac:dyDescent="0.2">
      <c r="A25" s="64" t="s">
        <v>24521</v>
      </c>
      <c r="B25" s="63">
        <v>3212.77</v>
      </c>
      <c r="C25" s="63">
        <v>8497.9699999999993</v>
      </c>
      <c r="D25" s="63" t="s">
        <v>24588</v>
      </c>
      <c r="E25" s="64" t="s">
        <v>24532</v>
      </c>
      <c r="F25" s="123">
        <v>18.399999999999999</v>
      </c>
      <c r="G25" s="123">
        <v>4.5999999999999996</v>
      </c>
      <c r="H25" s="123">
        <v>4.5999999999999908</v>
      </c>
      <c r="I25" s="121">
        <v>21.16</v>
      </c>
      <c r="J25" s="64" t="s">
        <v>24524</v>
      </c>
      <c r="K25" s="123">
        <v>0.3</v>
      </c>
      <c r="L25" s="64" t="s">
        <v>754</v>
      </c>
      <c r="M25" s="64"/>
      <c r="N25" s="64" t="s">
        <v>790</v>
      </c>
      <c r="O25" s="144" t="s">
        <v>754</v>
      </c>
      <c r="P25" s="64" t="s">
        <v>24525</v>
      </c>
      <c r="Q25" s="124" t="s">
        <v>24589</v>
      </c>
      <c r="R25" s="124" t="s">
        <v>3038</v>
      </c>
      <c r="S25" s="124"/>
      <c r="T25" s="124" t="s">
        <v>24590</v>
      </c>
      <c r="U25" s="125">
        <v>30</v>
      </c>
      <c r="V25" s="126">
        <v>6.35</v>
      </c>
      <c r="W25" s="126">
        <v>5.52</v>
      </c>
      <c r="X25" s="126">
        <v>0</v>
      </c>
      <c r="Y25" s="124"/>
      <c r="Z25" s="124"/>
      <c r="AA25" s="124"/>
      <c r="AB25" s="124"/>
      <c r="AC25" s="125"/>
      <c r="AD25" s="125"/>
      <c r="AE25" s="125"/>
      <c r="AF25" s="146"/>
      <c r="AG25" s="124"/>
      <c r="AH25" s="127"/>
      <c r="AI25" s="144" t="s">
        <v>25691</v>
      </c>
      <c r="AJ25" s="147"/>
      <c r="AK25" s="144"/>
      <c r="AL25" s="144"/>
    </row>
    <row r="26" spans="1:38" x14ac:dyDescent="0.2">
      <c r="A26" s="64" t="s">
        <v>24521</v>
      </c>
      <c r="B26" s="63">
        <v>3212.77</v>
      </c>
      <c r="C26" s="63">
        <v>9277.9699999999993</v>
      </c>
      <c r="D26" s="63" t="s">
        <v>24591</v>
      </c>
      <c r="E26" s="64" t="s">
        <v>24532</v>
      </c>
      <c r="F26" s="123">
        <v>18.399999999999999</v>
      </c>
      <c r="G26" s="123">
        <v>4.5999999999999996</v>
      </c>
      <c r="H26" s="123">
        <v>0</v>
      </c>
      <c r="I26" s="121">
        <v>21.16</v>
      </c>
      <c r="J26" s="64" t="s">
        <v>24524</v>
      </c>
      <c r="K26" s="123">
        <v>0.3</v>
      </c>
      <c r="L26" s="64" t="s">
        <v>754</v>
      </c>
      <c r="M26" s="64"/>
      <c r="N26" s="64" t="s">
        <v>790</v>
      </c>
      <c r="O26" s="144" t="s">
        <v>754</v>
      </c>
      <c r="P26" s="64" t="s">
        <v>24525</v>
      </c>
      <c r="Q26" s="124">
        <v>10957</v>
      </c>
      <c r="R26" s="124" t="s">
        <v>3039</v>
      </c>
      <c r="S26" s="124"/>
      <c r="T26" s="124" t="s">
        <v>24592</v>
      </c>
      <c r="U26" s="125">
        <v>30</v>
      </c>
      <c r="V26" s="126">
        <v>6.35</v>
      </c>
      <c r="W26" s="126">
        <v>5.52</v>
      </c>
      <c r="X26" s="126">
        <v>0</v>
      </c>
      <c r="Y26" s="124"/>
      <c r="Z26" s="124"/>
      <c r="AA26" s="124"/>
      <c r="AB26" s="124"/>
      <c r="AC26" s="125"/>
      <c r="AD26" s="125"/>
      <c r="AE26" s="125"/>
      <c r="AF26" s="146"/>
      <c r="AG26" s="124"/>
      <c r="AH26" s="127"/>
      <c r="AI26" s="144" t="s">
        <v>25692</v>
      </c>
      <c r="AJ26" s="147"/>
      <c r="AK26" s="144"/>
      <c r="AL26" s="144"/>
    </row>
    <row r="27" spans="1:38" x14ac:dyDescent="0.2">
      <c r="A27" s="64" t="s">
        <v>24521</v>
      </c>
      <c r="B27" s="63">
        <v>3992.77</v>
      </c>
      <c r="C27" s="63">
        <v>9277.9699999999993</v>
      </c>
      <c r="D27" s="63" t="s">
        <v>24593</v>
      </c>
      <c r="E27" s="64" t="s">
        <v>24532</v>
      </c>
      <c r="F27" s="123">
        <v>18.399999999999999</v>
      </c>
      <c r="G27" s="123">
        <v>4.600000000000005</v>
      </c>
      <c r="H27" s="123">
        <v>4.5999999999999996</v>
      </c>
      <c r="I27" s="121">
        <v>21.16</v>
      </c>
      <c r="J27" s="64" t="s">
        <v>24524</v>
      </c>
      <c r="K27" s="123">
        <v>0.3</v>
      </c>
      <c r="L27" s="64" t="s">
        <v>754</v>
      </c>
      <c r="M27" s="64"/>
      <c r="N27" s="64" t="s">
        <v>790</v>
      </c>
      <c r="O27" s="144" t="s">
        <v>754</v>
      </c>
      <c r="P27" s="64" t="s">
        <v>24525</v>
      </c>
      <c r="Q27" s="124">
        <v>10934</v>
      </c>
      <c r="R27" s="124" t="s">
        <v>3040</v>
      </c>
      <c r="S27" s="124"/>
      <c r="T27" s="124" t="s">
        <v>24594</v>
      </c>
      <c r="U27" s="125">
        <v>30</v>
      </c>
      <c r="V27" s="126">
        <v>6.35</v>
      </c>
      <c r="W27" s="126">
        <v>5.52</v>
      </c>
      <c r="X27" s="126">
        <v>0</v>
      </c>
      <c r="Y27" s="124"/>
      <c r="Z27" s="124"/>
      <c r="AA27" s="124"/>
      <c r="AB27" s="124"/>
      <c r="AC27" s="125"/>
      <c r="AD27" s="125"/>
      <c r="AE27" s="125"/>
      <c r="AF27" s="146"/>
      <c r="AG27" s="124"/>
      <c r="AH27" s="127"/>
      <c r="AI27" s="144" t="s">
        <v>25693</v>
      </c>
      <c r="AJ27" s="147"/>
      <c r="AK27" s="144"/>
      <c r="AL27" s="144"/>
    </row>
    <row r="28" spans="1:38" x14ac:dyDescent="0.2">
      <c r="A28" s="64" t="s">
        <v>24521</v>
      </c>
      <c r="B28" s="63">
        <v>4792.7700000000004</v>
      </c>
      <c r="C28" s="63">
        <v>9277.9699999999993</v>
      </c>
      <c r="D28" s="63" t="s">
        <v>24595</v>
      </c>
      <c r="E28" s="64" t="s">
        <v>24532</v>
      </c>
      <c r="F28" s="123">
        <v>18.399999999999999</v>
      </c>
      <c r="G28" s="123">
        <v>4.5999999999999996</v>
      </c>
      <c r="H28" s="123">
        <v>0</v>
      </c>
      <c r="I28" s="121">
        <v>21.16</v>
      </c>
      <c r="J28" s="64" t="s">
        <v>24524</v>
      </c>
      <c r="K28" s="123">
        <v>0.3</v>
      </c>
      <c r="L28" s="64" t="s">
        <v>754</v>
      </c>
      <c r="M28" s="64"/>
      <c r="N28" s="64" t="s">
        <v>790</v>
      </c>
      <c r="O28" s="144" t="s">
        <v>754</v>
      </c>
      <c r="P28" s="64" t="s">
        <v>24525</v>
      </c>
      <c r="Q28" s="124">
        <v>10911</v>
      </c>
      <c r="R28" s="124" t="s">
        <v>3041</v>
      </c>
      <c r="S28" s="124"/>
      <c r="T28" s="124" t="s">
        <v>24596</v>
      </c>
      <c r="U28" s="125">
        <v>30</v>
      </c>
      <c r="V28" s="126">
        <v>6.35</v>
      </c>
      <c r="W28" s="126">
        <v>5.52</v>
      </c>
      <c r="X28" s="126">
        <v>0</v>
      </c>
      <c r="Y28" s="124"/>
      <c r="Z28" s="124"/>
      <c r="AA28" s="124"/>
      <c r="AB28" s="124"/>
      <c r="AC28" s="125"/>
      <c r="AD28" s="125"/>
      <c r="AE28" s="125"/>
      <c r="AF28" s="146"/>
      <c r="AG28" s="124"/>
      <c r="AH28" s="127"/>
      <c r="AI28" s="144" t="s">
        <v>25694</v>
      </c>
      <c r="AJ28" s="147"/>
      <c r="AK28" s="144"/>
      <c r="AL28" s="144"/>
    </row>
    <row r="29" spans="1:38" x14ac:dyDescent="0.2">
      <c r="A29" s="64" t="s">
        <v>24521</v>
      </c>
      <c r="B29" s="63">
        <v>4812.7700000000004</v>
      </c>
      <c r="C29" s="63">
        <v>10097.969999999999</v>
      </c>
      <c r="D29" s="63" t="s">
        <v>24597</v>
      </c>
      <c r="E29" s="64" t="s">
        <v>24532</v>
      </c>
      <c r="F29" s="123">
        <v>18.399999999999999</v>
      </c>
      <c r="G29" s="123">
        <v>4.5999999999999996</v>
      </c>
      <c r="H29" s="123">
        <v>0</v>
      </c>
      <c r="I29" s="121">
        <v>21.16</v>
      </c>
      <c r="J29" s="64" t="s">
        <v>24524</v>
      </c>
      <c r="K29" s="123">
        <v>0.3</v>
      </c>
      <c r="L29" s="64" t="s">
        <v>754</v>
      </c>
      <c r="M29" s="64"/>
      <c r="N29" s="64" t="s">
        <v>790</v>
      </c>
      <c r="O29" s="144" t="s">
        <v>754</v>
      </c>
      <c r="P29" s="64" t="s">
        <v>24525</v>
      </c>
      <c r="Q29" s="124" t="s">
        <v>24598</v>
      </c>
      <c r="R29" s="124" t="s">
        <v>3042</v>
      </c>
      <c r="S29" s="124"/>
      <c r="T29" s="124" t="s">
        <v>24599</v>
      </c>
      <c r="U29" s="125">
        <v>30</v>
      </c>
      <c r="V29" s="126">
        <v>6.35</v>
      </c>
      <c r="W29" s="126">
        <v>5.52</v>
      </c>
      <c r="X29" s="126">
        <v>0</v>
      </c>
      <c r="Y29" s="124"/>
      <c r="Z29" s="124"/>
      <c r="AA29" s="124"/>
      <c r="AB29" s="124"/>
      <c r="AC29" s="125"/>
      <c r="AD29" s="125"/>
      <c r="AE29" s="125"/>
      <c r="AF29" s="146"/>
      <c r="AG29" s="124"/>
      <c r="AH29" s="127"/>
      <c r="AI29" s="144" t="s">
        <v>25695</v>
      </c>
      <c r="AJ29" s="147"/>
      <c r="AK29" s="144"/>
      <c r="AL29" s="144"/>
    </row>
    <row r="30" spans="1:38" x14ac:dyDescent="0.2">
      <c r="A30" s="64" t="s">
        <v>24521</v>
      </c>
      <c r="B30" s="63">
        <v>4012.77</v>
      </c>
      <c r="C30" s="63">
        <v>10097.969999999999</v>
      </c>
      <c r="D30" s="63" t="s">
        <v>24600</v>
      </c>
      <c r="E30" s="64" t="s">
        <v>24532</v>
      </c>
      <c r="F30" s="123">
        <v>18.399999999999999</v>
      </c>
      <c r="G30" s="123">
        <v>4.600000000000005</v>
      </c>
      <c r="H30" s="123">
        <v>4.5999999999999996</v>
      </c>
      <c r="I30" s="121">
        <v>21.16</v>
      </c>
      <c r="J30" s="64" t="s">
        <v>24524</v>
      </c>
      <c r="K30" s="123">
        <v>0.3</v>
      </c>
      <c r="L30" s="64" t="s">
        <v>754</v>
      </c>
      <c r="M30" s="64"/>
      <c r="N30" s="64" t="s">
        <v>790</v>
      </c>
      <c r="O30" s="144" t="s">
        <v>754</v>
      </c>
      <c r="P30" s="64" t="s">
        <v>24525</v>
      </c>
      <c r="Q30" s="124" t="s">
        <v>24601</v>
      </c>
      <c r="R30" s="124" t="s">
        <v>3043</v>
      </c>
      <c r="S30" s="124"/>
      <c r="T30" s="124" t="s">
        <v>24602</v>
      </c>
      <c r="U30" s="125">
        <v>30</v>
      </c>
      <c r="V30" s="126">
        <v>6.35</v>
      </c>
      <c r="W30" s="126">
        <v>5.52</v>
      </c>
      <c r="X30" s="126">
        <v>0</v>
      </c>
      <c r="Y30" s="124"/>
      <c r="Z30" s="124"/>
      <c r="AA30" s="124"/>
      <c r="AB30" s="124"/>
      <c r="AC30" s="125"/>
      <c r="AD30" s="125"/>
      <c r="AE30" s="125"/>
      <c r="AF30" s="146"/>
      <c r="AG30" s="124"/>
      <c r="AH30" s="127"/>
      <c r="AI30" s="144" t="s">
        <v>25696</v>
      </c>
      <c r="AJ30" s="147"/>
      <c r="AK30" s="144"/>
      <c r="AL30" s="144"/>
    </row>
    <row r="31" spans="1:38" x14ac:dyDescent="0.2">
      <c r="A31" s="64" t="s">
        <v>24521</v>
      </c>
      <c r="B31" s="63">
        <v>3212.77</v>
      </c>
      <c r="C31" s="63">
        <v>10097.969999999999</v>
      </c>
      <c r="D31" s="63" t="s">
        <v>24603</v>
      </c>
      <c r="E31" s="64" t="s">
        <v>24532</v>
      </c>
      <c r="F31" s="123">
        <v>18.399999999999999</v>
      </c>
      <c r="G31" s="123">
        <v>4.5999999999999996</v>
      </c>
      <c r="H31" s="123">
        <v>0</v>
      </c>
      <c r="I31" s="121">
        <v>21.16</v>
      </c>
      <c r="J31" s="64" t="s">
        <v>24524</v>
      </c>
      <c r="K31" s="123">
        <v>0.3</v>
      </c>
      <c r="L31" s="64" t="s">
        <v>754</v>
      </c>
      <c r="M31" s="64"/>
      <c r="N31" s="64" t="s">
        <v>790</v>
      </c>
      <c r="O31" s="144" t="s">
        <v>754</v>
      </c>
      <c r="P31" s="64" t="s">
        <v>24525</v>
      </c>
      <c r="Q31" s="124" t="s">
        <v>24604</v>
      </c>
      <c r="R31" s="124" t="s">
        <v>3044</v>
      </c>
      <c r="S31" s="124"/>
      <c r="T31" s="124" t="s">
        <v>24605</v>
      </c>
      <c r="U31" s="125">
        <v>30</v>
      </c>
      <c r="V31" s="126">
        <v>6.35</v>
      </c>
      <c r="W31" s="126">
        <v>5.52</v>
      </c>
      <c r="X31" s="126">
        <v>0</v>
      </c>
      <c r="Y31" s="124"/>
      <c r="Z31" s="124"/>
      <c r="AA31" s="124"/>
      <c r="AB31" s="124"/>
      <c r="AC31" s="125"/>
      <c r="AD31" s="125"/>
      <c r="AE31" s="125"/>
      <c r="AF31" s="146"/>
      <c r="AG31" s="124"/>
      <c r="AH31" s="127"/>
      <c r="AI31" s="144" t="s">
        <v>25697</v>
      </c>
      <c r="AJ31" s="147"/>
      <c r="AK31" s="144"/>
      <c r="AL31" s="144"/>
    </row>
    <row r="32" spans="1:38" x14ac:dyDescent="0.2">
      <c r="A32" s="64" t="s">
        <v>24521</v>
      </c>
      <c r="B32" s="63">
        <v>3992.77</v>
      </c>
      <c r="C32" s="63">
        <v>10887.97</v>
      </c>
      <c r="D32" s="63" t="s">
        <v>24606</v>
      </c>
      <c r="E32" s="64" t="s">
        <v>24532</v>
      </c>
      <c r="F32" s="123">
        <v>18.399999999999999</v>
      </c>
      <c r="G32" s="123">
        <v>4.600000000000005</v>
      </c>
      <c r="H32" s="123">
        <v>4.5999999999999996</v>
      </c>
      <c r="I32" s="121">
        <v>21.16</v>
      </c>
      <c r="J32" s="64" t="s">
        <v>24524</v>
      </c>
      <c r="K32" s="123">
        <v>0.3</v>
      </c>
      <c r="L32" s="64" t="s">
        <v>754</v>
      </c>
      <c r="M32" s="64"/>
      <c r="N32" s="64" t="s">
        <v>790</v>
      </c>
      <c r="O32" s="144" t="s">
        <v>754</v>
      </c>
      <c r="P32" s="64" t="s">
        <v>24525</v>
      </c>
      <c r="Q32" s="124">
        <v>10885</v>
      </c>
      <c r="R32" s="124" t="s">
        <v>3045</v>
      </c>
      <c r="S32" s="124"/>
      <c r="T32" s="124" t="s">
        <v>24607</v>
      </c>
      <c r="U32" s="125">
        <v>30</v>
      </c>
      <c r="V32" s="126">
        <v>6.35</v>
      </c>
      <c r="W32" s="126">
        <v>5.52</v>
      </c>
      <c r="X32" s="126">
        <v>0</v>
      </c>
      <c r="Y32" s="124"/>
      <c r="Z32" s="124"/>
      <c r="AA32" s="124"/>
      <c r="AB32" s="124"/>
      <c r="AC32" s="125"/>
      <c r="AD32" s="125"/>
      <c r="AE32" s="125"/>
      <c r="AF32" s="146"/>
      <c r="AG32" s="124"/>
      <c r="AH32" s="127"/>
      <c r="AI32" s="144" t="s">
        <v>25698</v>
      </c>
      <c r="AJ32" s="147"/>
      <c r="AK32" s="144"/>
      <c r="AL32" s="144"/>
    </row>
    <row r="33" spans="1:38" x14ac:dyDescent="0.2">
      <c r="A33" s="64" t="s">
        <v>24521</v>
      </c>
      <c r="B33" s="63">
        <v>4792.7700000000004</v>
      </c>
      <c r="C33" s="63">
        <v>10887.97</v>
      </c>
      <c r="D33" s="63" t="s">
        <v>24608</v>
      </c>
      <c r="E33" s="64" t="s">
        <v>24532</v>
      </c>
      <c r="F33" s="123">
        <v>18.399999999999999</v>
      </c>
      <c r="G33" s="123">
        <v>4.5999999999999996</v>
      </c>
      <c r="H33" s="123">
        <v>0</v>
      </c>
      <c r="I33" s="121">
        <v>21.16</v>
      </c>
      <c r="J33" s="64" t="s">
        <v>24524</v>
      </c>
      <c r="K33" s="123">
        <v>0.3</v>
      </c>
      <c r="L33" s="64" t="s">
        <v>754</v>
      </c>
      <c r="M33" s="64"/>
      <c r="N33" s="64" t="s">
        <v>790</v>
      </c>
      <c r="O33" s="144" t="s">
        <v>754</v>
      </c>
      <c r="P33" s="64" t="s">
        <v>24525</v>
      </c>
      <c r="Q33" s="124">
        <v>10862</v>
      </c>
      <c r="R33" s="124" t="s">
        <v>3046</v>
      </c>
      <c r="S33" s="124"/>
      <c r="T33" s="124" t="s">
        <v>24609</v>
      </c>
      <c r="U33" s="125">
        <v>30</v>
      </c>
      <c r="V33" s="126">
        <v>6.35</v>
      </c>
      <c r="W33" s="126">
        <v>5.52</v>
      </c>
      <c r="X33" s="126">
        <v>0</v>
      </c>
      <c r="Y33" s="124"/>
      <c r="Z33" s="124"/>
      <c r="AA33" s="124"/>
      <c r="AB33" s="124"/>
      <c r="AC33" s="125"/>
      <c r="AD33" s="125"/>
      <c r="AE33" s="125"/>
      <c r="AF33" s="146"/>
      <c r="AG33" s="124"/>
      <c r="AH33" s="127"/>
      <c r="AI33" s="144" t="s">
        <v>25699</v>
      </c>
      <c r="AJ33" s="147"/>
      <c r="AK33" s="144"/>
      <c r="AL33" s="144"/>
    </row>
    <row r="34" spans="1:38" x14ac:dyDescent="0.2">
      <c r="A34" s="64" t="s">
        <v>24521</v>
      </c>
      <c r="B34" s="63">
        <v>5632.77</v>
      </c>
      <c r="C34" s="63">
        <v>10897.97</v>
      </c>
      <c r="D34" s="63" t="s">
        <v>24610</v>
      </c>
      <c r="E34" s="64" t="s">
        <v>24532</v>
      </c>
      <c r="F34" s="123">
        <v>18.399999999999999</v>
      </c>
      <c r="G34" s="123">
        <v>4.5999999999999996</v>
      </c>
      <c r="H34" s="123">
        <v>0</v>
      </c>
      <c r="I34" s="121">
        <v>21.16</v>
      </c>
      <c r="J34" s="64" t="s">
        <v>24524</v>
      </c>
      <c r="K34" s="123">
        <v>0.3</v>
      </c>
      <c r="L34" s="64" t="s">
        <v>754</v>
      </c>
      <c r="M34" s="64"/>
      <c r="N34" s="64" t="s">
        <v>790</v>
      </c>
      <c r="O34" s="144" t="s">
        <v>754</v>
      </c>
      <c r="P34" s="64" t="s">
        <v>24525</v>
      </c>
      <c r="Q34" s="124" t="s">
        <v>24611</v>
      </c>
      <c r="R34" s="124" t="s">
        <v>3047</v>
      </c>
      <c r="S34" s="124"/>
      <c r="T34" s="124" t="s">
        <v>24612</v>
      </c>
      <c r="U34" s="125">
        <v>30</v>
      </c>
      <c r="V34" s="126">
        <v>6.35</v>
      </c>
      <c r="W34" s="126">
        <v>5.52</v>
      </c>
      <c r="X34" s="126">
        <v>0</v>
      </c>
      <c r="Y34" s="124"/>
      <c r="Z34" s="124"/>
      <c r="AA34" s="124"/>
      <c r="AB34" s="124"/>
      <c r="AC34" s="125"/>
      <c r="AD34" s="125"/>
      <c r="AE34" s="125"/>
      <c r="AF34" s="146"/>
      <c r="AG34" s="124"/>
      <c r="AH34" s="127"/>
      <c r="AI34" s="144" t="s">
        <v>25700</v>
      </c>
      <c r="AJ34" s="147"/>
      <c r="AK34" s="144"/>
      <c r="AL34" s="144"/>
    </row>
    <row r="35" spans="1:38" x14ac:dyDescent="0.2">
      <c r="A35" s="64" t="s">
        <v>24521</v>
      </c>
      <c r="B35" s="63">
        <v>6897.5</v>
      </c>
      <c r="C35" s="63">
        <v>11244.28</v>
      </c>
      <c r="D35" s="63" t="s">
        <v>24613</v>
      </c>
      <c r="E35" s="64" t="s">
        <v>24532</v>
      </c>
      <c r="F35" s="123">
        <v>18.399999999999999</v>
      </c>
      <c r="G35" s="123">
        <v>4.5999999999999996</v>
      </c>
      <c r="H35" s="123">
        <v>0</v>
      </c>
      <c r="I35" s="121">
        <v>21.16</v>
      </c>
      <c r="J35" s="64" t="s">
        <v>24524</v>
      </c>
      <c r="K35" s="123">
        <v>0.3</v>
      </c>
      <c r="L35" s="64" t="s">
        <v>754</v>
      </c>
      <c r="M35" s="64"/>
      <c r="N35" s="64" t="s">
        <v>790</v>
      </c>
      <c r="O35" s="144" t="s">
        <v>754</v>
      </c>
      <c r="P35" s="64" t="s">
        <v>24525</v>
      </c>
      <c r="Q35" s="124" t="s">
        <v>24614</v>
      </c>
      <c r="R35" s="124" t="s">
        <v>3048</v>
      </c>
      <c r="S35" s="124"/>
      <c r="T35" s="124" t="s">
        <v>24615</v>
      </c>
      <c r="U35" s="125">
        <v>30</v>
      </c>
      <c r="V35" s="126">
        <v>6.35</v>
      </c>
      <c r="W35" s="126">
        <v>5.52</v>
      </c>
      <c r="X35" s="126">
        <v>0</v>
      </c>
      <c r="Y35" s="124"/>
      <c r="Z35" s="124"/>
      <c r="AA35" s="124"/>
      <c r="AB35" s="124"/>
      <c r="AC35" s="125"/>
      <c r="AD35" s="125"/>
      <c r="AE35" s="125"/>
      <c r="AF35" s="146"/>
      <c r="AG35" s="124"/>
      <c r="AH35" s="127"/>
      <c r="AI35" s="144" t="s">
        <v>25701</v>
      </c>
      <c r="AJ35" s="147"/>
      <c r="AK35" s="144"/>
      <c r="AL35" s="144"/>
    </row>
    <row r="36" spans="1:38" x14ac:dyDescent="0.2">
      <c r="A36" s="64" t="s">
        <v>24521</v>
      </c>
      <c r="B36" s="63">
        <v>6241.5</v>
      </c>
      <c r="C36" s="63">
        <v>11736.28</v>
      </c>
      <c r="D36" s="63" t="s">
        <v>24616</v>
      </c>
      <c r="E36" s="64" t="s">
        <v>24532</v>
      </c>
      <c r="F36" s="123">
        <v>18.399999999999981</v>
      </c>
      <c r="G36" s="123">
        <v>4.5999999999999996</v>
      </c>
      <c r="H36" s="123">
        <v>0</v>
      </c>
      <c r="I36" s="121">
        <v>21.159999999999958</v>
      </c>
      <c r="J36" s="64" t="s">
        <v>24524</v>
      </c>
      <c r="K36" s="123">
        <v>0.3</v>
      </c>
      <c r="L36" s="64" t="s">
        <v>754</v>
      </c>
      <c r="M36" s="64"/>
      <c r="N36" s="64" t="s">
        <v>790</v>
      </c>
      <c r="O36" s="144" t="s">
        <v>754</v>
      </c>
      <c r="P36" s="64" t="s">
        <v>24525</v>
      </c>
      <c r="Q36" s="124" t="s">
        <v>24617</v>
      </c>
      <c r="R36" s="124" t="s">
        <v>3049</v>
      </c>
      <c r="S36" s="124"/>
      <c r="T36" s="124" t="s">
        <v>24618</v>
      </c>
      <c r="U36" s="125">
        <v>30</v>
      </c>
      <c r="V36" s="126">
        <v>6.35</v>
      </c>
      <c r="W36" s="126">
        <v>5.52</v>
      </c>
      <c r="X36" s="126">
        <v>0</v>
      </c>
      <c r="Y36" s="124"/>
      <c r="Z36" s="124"/>
      <c r="AA36" s="124"/>
      <c r="AB36" s="124"/>
      <c r="AC36" s="125"/>
      <c r="AD36" s="125"/>
      <c r="AE36" s="125"/>
      <c r="AF36" s="146"/>
      <c r="AG36" s="124"/>
      <c r="AH36" s="127"/>
      <c r="AI36" s="144" t="s">
        <v>25702</v>
      </c>
      <c r="AJ36" s="147"/>
      <c r="AK36" s="144"/>
      <c r="AL36" s="144"/>
    </row>
    <row r="37" spans="1:38" x14ac:dyDescent="0.2">
      <c r="A37" s="64" t="s">
        <v>24521</v>
      </c>
      <c r="B37" s="63">
        <v>5611.5</v>
      </c>
      <c r="C37" s="63">
        <v>12196.28</v>
      </c>
      <c r="D37" s="63" t="s">
        <v>24619</v>
      </c>
      <c r="E37" s="64" t="s">
        <v>24532</v>
      </c>
      <c r="F37" s="123">
        <v>18.399999999999999</v>
      </c>
      <c r="G37" s="123">
        <v>4.5999999999999996</v>
      </c>
      <c r="H37" s="123">
        <v>0</v>
      </c>
      <c r="I37" s="121">
        <v>21.16</v>
      </c>
      <c r="J37" s="64" t="s">
        <v>24524</v>
      </c>
      <c r="K37" s="123">
        <v>0.3</v>
      </c>
      <c r="L37" s="64" t="s">
        <v>754</v>
      </c>
      <c r="M37" s="64"/>
      <c r="N37" s="64" t="s">
        <v>790</v>
      </c>
      <c r="O37" s="144" t="s">
        <v>754</v>
      </c>
      <c r="P37" s="64" t="s">
        <v>24525</v>
      </c>
      <c r="Q37" s="124" t="s">
        <v>24620</v>
      </c>
      <c r="R37" s="124" t="s">
        <v>3050</v>
      </c>
      <c r="S37" s="124"/>
      <c r="T37" s="124" t="s">
        <v>24621</v>
      </c>
      <c r="U37" s="125">
        <v>30</v>
      </c>
      <c r="V37" s="126">
        <v>6.35</v>
      </c>
      <c r="W37" s="126">
        <v>5.52</v>
      </c>
      <c r="X37" s="126">
        <v>0</v>
      </c>
      <c r="Y37" s="124"/>
      <c r="Z37" s="124"/>
      <c r="AA37" s="124"/>
      <c r="AB37" s="124"/>
      <c r="AC37" s="125"/>
      <c r="AD37" s="125"/>
      <c r="AE37" s="125"/>
      <c r="AF37" s="146"/>
      <c r="AG37" s="124"/>
      <c r="AH37" s="127"/>
      <c r="AI37" s="144" t="s">
        <v>25703</v>
      </c>
      <c r="AJ37" s="147"/>
      <c r="AK37" s="144"/>
      <c r="AL37" s="144"/>
    </row>
    <row r="38" spans="1:38" x14ac:dyDescent="0.2">
      <c r="A38" s="64" t="s">
        <v>24521</v>
      </c>
      <c r="B38" s="63">
        <v>7329.5</v>
      </c>
      <c r="C38" s="63">
        <v>11820.28</v>
      </c>
      <c r="D38" s="63" t="s">
        <v>24622</v>
      </c>
      <c r="E38" s="64" t="s">
        <v>24532</v>
      </c>
      <c r="F38" s="123">
        <v>18.399999999999999</v>
      </c>
      <c r="G38" s="123">
        <v>4.5999999999999996</v>
      </c>
      <c r="H38" s="123">
        <v>0</v>
      </c>
      <c r="I38" s="121">
        <v>21.16</v>
      </c>
      <c r="J38" s="64" t="s">
        <v>24524</v>
      </c>
      <c r="K38" s="123">
        <v>0.3</v>
      </c>
      <c r="L38" s="64" t="s">
        <v>754</v>
      </c>
      <c r="M38" s="64"/>
      <c r="N38" s="64" t="s">
        <v>790</v>
      </c>
      <c r="O38" s="144" t="s">
        <v>754</v>
      </c>
      <c r="P38" s="64" t="s">
        <v>24525</v>
      </c>
      <c r="Q38" s="124" t="s">
        <v>24623</v>
      </c>
      <c r="R38" s="124" t="s">
        <v>3051</v>
      </c>
      <c r="S38" s="124"/>
      <c r="T38" s="124" t="s">
        <v>24624</v>
      </c>
      <c r="U38" s="125">
        <v>30</v>
      </c>
      <c r="V38" s="126">
        <v>6.35</v>
      </c>
      <c r="W38" s="126">
        <v>5.52</v>
      </c>
      <c r="X38" s="126">
        <v>0</v>
      </c>
      <c r="Y38" s="124"/>
      <c r="Z38" s="124"/>
      <c r="AA38" s="124"/>
      <c r="AB38" s="124"/>
      <c r="AC38" s="125"/>
      <c r="AD38" s="125"/>
      <c r="AE38" s="125"/>
      <c r="AF38" s="146"/>
      <c r="AG38" s="124"/>
      <c r="AH38" s="127"/>
      <c r="AI38" s="144" t="s">
        <v>25704</v>
      </c>
      <c r="AJ38" s="147"/>
      <c r="AK38" s="144"/>
      <c r="AL38" s="144"/>
    </row>
    <row r="39" spans="1:38" x14ac:dyDescent="0.2">
      <c r="A39" s="64" t="s">
        <v>24521</v>
      </c>
      <c r="B39" s="63">
        <v>6673.5</v>
      </c>
      <c r="C39" s="63">
        <v>12312.28</v>
      </c>
      <c r="D39" s="63" t="s">
        <v>24625</v>
      </c>
      <c r="E39" s="64" t="s">
        <v>24532</v>
      </c>
      <c r="F39" s="123">
        <v>18.399999999999999</v>
      </c>
      <c r="G39" s="123">
        <v>4.5999999999999996</v>
      </c>
      <c r="H39" s="123">
        <v>0</v>
      </c>
      <c r="I39" s="121">
        <v>21.16</v>
      </c>
      <c r="J39" s="64" t="s">
        <v>24524</v>
      </c>
      <c r="K39" s="123">
        <v>0.3</v>
      </c>
      <c r="L39" s="64" t="s">
        <v>754</v>
      </c>
      <c r="M39" s="64"/>
      <c r="N39" s="64" t="s">
        <v>790</v>
      </c>
      <c r="O39" s="144" t="s">
        <v>754</v>
      </c>
      <c r="P39" s="64" t="s">
        <v>24525</v>
      </c>
      <c r="Q39" s="124">
        <v>10790</v>
      </c>
      <c r="R39" s="124" t="s">
        <v>3052</v>
      </c>
      <c r="S39" s="124"/>
      <c r="T39" s="124" t="s">
        <v>24626</v>
      </c>
      <c r="U39" s="125">
        <v>30</v>
      </c>
      <c r="V39" s="126">
        <v>6.35</v>
      </c>
      <c r="W39" s="126">
        <v>5.52</v>
      </c>
      <c r="X39" s="126">
        <v>0</v>
      </c>
      <c r="Y39" s="124"/>
      <c r="Z39" s="124"/>
      <c r="AA39" s="124"/>
      <c r="AB39" s="124"/>
      <c r="AC39" s="125"/>
      <c r="AD39" s="125"/>
      <c r="AE39" s="125"/>
      <c r="AF39" s="146"/>
      <c r="AG39" s="124"/>
      <c r="AH39" s="127"/>
      <c r="AI39" s="144" t="s">
        <v>25705</v>
      </c>
      <c r="AJ39" s="147"/>
      <c r="AK39" s="144"/>
      <c r="AL39" s="144"/>
    </row>
    <row r="40" spans="1:38" x14ac:dyDescent="0.2">
      <c r="A40" s="64" t="s">
        <v>24521</v>
      </c>
      <c r="B40" s="63">
        <v>6049.5</v>
      </c>
      <c r="C40" s="63">
        <v>12780.28</v>
      </c>
      <c r="D40" s="63" t="s">
        <v>24627</v>
      </c>
      <c r="E40" s="64" t="s">
        <v>24532</v>
      </c>
      <c r="F40" s="123">
        <v>18.399999999999981</v>
      </c>
      <c r="G40" s="123">
        <v>4.5999999999999996</v>
      </c>
      <c r="H40" s="123">
        <v>0</v>
      </c>
      <c r="I40" s="121">
        <v>21.159999999999958</v>
      </c>
      <c r="J40" s="64" t="s">
        <v>24524</v>
      </c>
      <c r="K40" s="123">
        <v>0.3</v>
      </c>
      <c r="L40" s="64" t="s">
        <v>754</v>
      </c>
      <c r="M40" s="64"/>
      <c r="N40" s="64" t="s">
        <v>790</v>
      </c>
      <c r="O40" s="144" t="s">
        <v>754</v>
      </c>
      <c r="P40" s="64" t="s">
        <v>24525</v>
      </c>
      <c r="Q40" s="124" t="s">
        <v>24628</v>
      </c>
      <c r="R40" s="124" t="s">
        <v>3053</v>
      </c>
      <c r="S40" s="124"/>
      <c r="T40" s="124" t="s">
        <v>24629</v>
      </c>
      <c r="U40" s="125">
        <v>30</v>
      </c>
      <c r="V40" s="126">
        <v>6.35</v>
      </c>
      <c r="W40" s="126">
        <v>5.52</v>
      </c>
      <c r="X40" s="126">
        <v>0</v>
      </c>
      <c r="Y40" s="124"/>
      <c r="Z40" s="124"/>
      <c r="AA40" s="124"/>
      <c r="AB40" s="124"/>
      <c r="AC40" s="125"/>
      <c r="AD40" s="125"/>
      <c r="AE40" s="125"/>
      <c r="AF40" s="146"/>
      <c r="AG40" s="124"/>
      <c r="AH40" s="127"/>
      <c r="AI40" s="144" t="s">
        <v>25706</v>
      </c>
      <c r="AJ40" s="147"/>
      <c r="AK40" s="144"/>
      <c r="AL40" s="144"/>
    </row>
    <row r="41" spans="1:38" x14ac:dyDescent="0.2">
      <c r="A41" s="64" t="s">
        <v>24521</v>
      </c>
      <c r="B41" s="63">
        <v>6481.5</v>
      </c>
      <c r="C41" s="63">
        <v>13356.28</v>
      </c>
      <c r="D41" s="63" t="s">
        <v>24630</v>
      </c>
      <c r="E41" s="64" t="s">
        <v>24532</v>
      </c>
      <c r="F41" s="123">
        <v>18.399999999999999</v>
      </c>
      <c r="G41" s="123">
        <v>4.5999999999999996</v>
      </c>
      <c r="H41" s="123">
        <v>0</v>
      </c>
      <c r="I41" s="121">
        <v>21.16</v>
      </c>
      <c r="J41" s="64" t="s">
        <v>24524</v>
      </c>
      <c r="K41" s="123">
        <v>0.3</v>
      </c>
      <c r="L41" s="64" t="s">
        <v>754</v>
      </c>
      <c r="M41" s="64"/>
      <c r="N41" s="64" t="s">
        <v>790</v>
      </c>
      <c r="O41" s="144" t="s">
        <v>754</v>
      </c>
      <c r="P41" s="64" t="s">
        <v>24525</v>
      </c>
      <c r="Q41" s="124" t="s">
        <v>24631</v>
      </c>
      <c r="R41" s="124" t="s">
        <v>3054</v>
      </c>
      <c r="S41" s="124"/>
      <c r="T41" s="124" t="s">
        <v>24632</v>
      </c>
      <c r="U41" s="125">
        <v>30</v>
      </c>
      <c r="V41" s="126">
        <v>6.35</v>
      </c>
      <c r="W41" s="126">
        <v>5.52</v>
      </c>
      <c r="X41" s="126">
        <v>0</v>
      </c>
      <c r="Y41" s="124"/>
      <c r="Z41" s="124"/>
      <c r="AA41" s="124"/>
      <c r="AB41" s="124"/>
      <c r="AC41" s="125"/>
      <c r="AD41" s="125"/>
      <c r="AE41" s="125"/>
      <c r="AF41" s="146"/>
      <c r="AG41" s="124"/>
      <c r="AH41" s="127"/>
      <c r="AI41" s="144" t="s">
        <v>25707</v>
      </c>
      <c r="AJ41" s="147"/>
      <c r="AK41" s="144"/>
      <c r="AL41" s="144"/>
    </row>
    <row r="42" spans="1:38" x14ac:dyDescent="0.2">
      <c r="A42" s="64" t="s">
        <v>24521</v>
      </c>
      <c r="B42" s="63">
        <v>7105.5</v>
      </c>
      <c r="C42" s="63">
        <v>12888.28</v>
      </c>
      <c r="D42" s="63" t="s">
        <v>24633</v>
      </c>
      <c r="E42" s="64" t="s">
        <v>24532</v>
      </c>
      <c r="F42" s="123">
        <v>18.399999999999999</v>
      </c>
      <c r="G42" s="123">
        <v>4.5999999999999996</v>
      </c>
      <c r="H42" s="123">
        <v>0</v>
      </c>
      <c r="I42" s="121">
        <v>21.16</v>
      </c>
      <c r="J42" s="64" t="s">
        <v>24524</v>
      </c>
      <c r="K42" s="123">
        <v>0.3</v>
      </c>
      <c r="L42" s="64" t="s">
        <v>754</v>
      </c>
      <c r="M42" s="64"/>
      <c r="N42" s="64" t="s">
        <v>790</v>
      </c>
      <c r="O42" s="144" t="s">
        <v>754</v>
      </c>
      <c r="P42" s="64" t="s">
        <v>24525</v>
      </c>
      <c r="Q42" s="124">
        <v>10727</v>
      </c>
      <c r="R42" s="124" t="s">
        <v>3055</v>
      </c>
      <c r="S42" s="124"/>
      <c r="T42" s="124" t="s">
        <v>24634</v>
      </c>
      <c r="U42" s="125">
        <v>30</v>
      </c>
      <c r="V42" s="126">
        <v>6.35</v>
      </c>
      <c r="W42" s="126">
        <v>5.52</v>
      </c>
      <c r="X42" s="126">
        <v>0</v>
      </c>
      <c r="Y42" s="124"/>
      <c r="Z42" s="124"/>
      <c r="AA42" s="124"/>
      <c r="AB42" s="124"/>
      <c r="AC42" s="125"/>
      <c r="AD42" s="125"/>
      <c r="AE42" s="125"/>
      <c r="AF42" s="146"/>
      <c r="AG42" s="124"/>
      <c r="AH42" s="127"/>
      <c r="AI42" s="144" t="s">
        <v>25708</v>
      </c>
      <c r="AJ42" s="147"/>
      <c r="AK42" s="144"/>
      <c r="AL42" s="144"/>
    </row>
    <row r="43" spans="1:38" x14ac:dyDescent="0.2">
      <c r="A43" s="64" t="s">
        <v>24521</v>
      </c>
      <c r="B43" s="63">
        <v>7761.5</v>
      </c>
      <c r="C43" s="63">
        <v>12396.28</v>
      </c>
      <c r="D43" s="63" t="s">
        <v>24635</v>
      </c>
      <c r="E43" s="64" t="s">
        <v>24532</v>
      </c>
      <c r="F43" s="123">
        <v>18.399999999999981</v>
      </c>
      <c r="G43" s="123">
        <v>4.5999999999999996</v>
      </c>
      <c r="H43" s="123">
        <v>0</v>
      </c>
      <c r="I43" s="121">
        <v>21.159999999999958</v>
      </c>
      <c r="J43" s="64" t="s">
        <v>24524</v>
      </c>
      <c r="K43" s="123">
        <v>0.3</v>
      </c>
      <c r="L43" s="64" t="s">
        <v>754</v>
      </c>
      <c r="M43" s="64"/>
      <c r="N43" s="64" t="s">
        <v>790</v>
      </c>
      <c r="O43" s="144" t="s">
        <v>754</v>
      </c>
      <c r="P43" s="64" t="s">
        <v>24525</v>
      </c>
      <c r="Q43" s="124">
        <v>10704</v>
      </c>
      <c r="R43" s="124" t="s">
        <v>3056</v>
      </c>
      <c r="S43" s="124"/>
      <c r="T43" s="124" t="s">
        <v>24636</v>
      </c>
      <c r="U43" s="125">
        <v>30</v>
      </c>
      <c r="V43" s="126">
        <v>6.35</v>
      </c>
      <c r="W43" s="126">
        <v>5.52</v>
      </c>
      <c r="X43" s="126">
        <v>0</v>
      </c>
      <c r="Y43" s="124"/>
      <c r="Z43" s="124"/>
      <c r="AA43" s="124"/>
      <c r="AB43" s="124"/>
      <c r="AC43" s="125"/>
      <c r="AD43" s="125"/>
      <c r="AE43" s="125"/>
      <c r="AF43" s="146"/>
      <c r="AG43" s="124"/>
      <c r="AH43" s="127"/>
      <c r="AI43" s="144" t="s">
        <v>25709</v>
      </c>
      <c r="AJ43" s="147"/>
      <c r="AK43" s="144"/>
      <c r="AL43" s="144"/>
    </row>
    <row r="44" spans="1:38" x14ac:dyDescent="0.2">
      <c r="A44" s="64" t="s">
        <v>24521</v>
      </c>
      <c r="B44" s="63">
        <v>8187.5</v>
      </c>
      <c r="C44" s="63">
        <v>12964.28</v>
      </c>
      <c r="D44" s="63" t="s">
        <v>24637</v>
      </c>
      <c r="E44" s="64" t="s">
        <v>24532</v>
      </c>
      <c r="F44" s="123">
        <v>18.399999999999981</v>
      </c>
      <c r="G44" s="123">
        <v>4.5999999999999996</v>
      </c>
      <c r="H44" s="123">
        <v>0</v>
      </c>
      <c r="I44" s="121">
        <v>21.159999999999958</v>
      </c>
      <c r="J44" s="64" t="s">
        <v>24524</v>
      </c>
      <c r="K44" s="123">
        <v>0.3</v>
      </c>
      <c r="L44" s="64" t="s">
        <v>754</v>
      </c>
      <c r="M44" s="64"/>
      <c r="N44" s="64" t="s">
        <v>790</v>
      </c>
      <c r="O44" s="144" t="s">
        <v>754</v>
      </c>
      <c r="P44" s="64" t="s">
        <v>24525</v>
      </c>
      <c r="Q44" s="145">
        <v>1060</v>
      </c>
      <c r="R44" s="124" t="s">
        <v>3057</v>
      </c>
      <c r="S44" s="124"/>
      <c r="T44" s="124" t="s">
        <v>24638</v>
      </c>
      <c r="U44" s="125">
        <v>30</v>
      </c>
      <c r="V44" s="126">
        <v>6.35</v>
      </c>
      <c r="W44" s="126">
        <v>5.52</v>
      </c>
      <c r="X44" s="126">
        <v>0</v>
      </c>
      <c r="Y44" s="124"/>
      <c r="Z44" s="124"/>
      <c r="AA44" s="124"/>
      <c r="AB44" s="124"/>
      <c r="AC44" s="125"/>
      <c r="AD44" s="125"/>
      <c r="AE44" s="125"/>
      <c r="AF44" s="146"/>
      <c r="AG44" s="124"/>
      <c r="AH44" s="127"/>
      <c r="AI44" s="144" t="s">
        <v>25710</v>
      </c>
      <c r="AJ44" s="147"/>
      <c r="AK44" s="144"/>
      <c r="AL44" s="144"/>
    </row>
    <row r="45" spans="1:38" x14ac:dyDescent="0.2">
      <c r="A45" s="64" t="s">
        <v>24521</v>
      </c>
      <c r="B45" s="63">
        <v>7537.5</v>
      </c>
      <c r="C45" s="63">
        <v>13464.28</v>
      </c>
      <c r="D45" s="63" t="s">
        <v>24639</v>
      </c>
      <c r="E45" s="64" t="s">
        <v>24532</v>
      </c>
      <c r="F45" s="123">
        <v>18.399999999999999</v>
      </c>
      <c r="G45" s="123">
        <v>4.5999999999999996</v>
      </c>
      <c r="H45" s="123">
        <v>0</v>
      </c>
      <c r="I45" s="121">
        <v>21.16</v>
      </c>
      <c r="J45" s="64" t="s">
        <v>24524</v>
      </c>
      <c r="K45" s="123">
        <v>0.3</v>
      </c>
      <c r="L45" s="64" t="s">
        <v>754</v>
      </c>
      <c r="M45" s="64"/>
      <c r="N45" s="64" t="s">
        <v>790</v>
      </c>
      <c r="O45" s="144" t="s">
        <v>754</v>
      </c>
      <c r="P45" s="64" t="s">
        <v>24525</v>
      </c>
      <c r="Q45" s="124" t="s">
        <v>24640</v>
      </c>
      <c r="R45" s="124" t="s">
        <v>3058</v>
      </c>
      <c r="S45" s="124"/>
      <c r="T45" s="124" t="s">
        <v>24641</v>
      </c>
      <c r="U45" s="125">
        <v>30</v>
      </c>
      <c r="V45" s="126">
        <v>6.35</v>
      </c>
      <c r="W45" s="126">
        <v>5.52</v>
      </c>
      <c r="X45" s="126">
        <v>0</v>
      </c>
      <c r="Y45" s="124"/>
      <c r="Z45" s="124"/>
      <c r="AA45" s="124"/>
      <c r="AB45" s="124"/>
      <c r="AC45" s="125"/>
      <c r="AD45" s="125"/>
      <c r="AE45" s="125"/>
      <c r="AF45" s="146"/>
      <c r="AG45" s="124"/>
      <c r="AH45" s="127"/>
      <c r="AI45" s="144" t="s">
        <v>25711</v>
      </c>
      <c r="AJ45" s="147"/>
      <c r="AK45" s="144"/>
      <c r="AL45" s="144"/>
    </row>
    <row r="46" spans="1:38" x14ac:dyDescent="0.2">
      <c r="A46" s="64" t="s">
        <v>24521</v>
      </c>
      <c r="B46" s="63">
        <v>5632.77</v>
      </c>
      <c r="C46" s="63">
        <v>13527.97</v>
      </c>
      <c r="D46" s="63" t="s">
        <v>24642</v>
      </c>
      <c r="E46" s="64" t="s">
        <v>24532</v>
      </c>
      <c r="F46" s="123">
        <v>18.399999999999999</v>
      </c>
      <c r="G46" s="123">
        <v>4.5999999999999996</v>
      </c>
      <c r="H46" s="123">
        <v>0</v>
      </c>
      <c r="I46" s="121">
        <v>21.16</v>
      </c>
      <c r="J46" s="64" t="s">
        <v>24524</v>
      </c>
      <c r="K46" s="123">
        <v>0.3</v>
      </c>
      <c r="L46" s="64" t="s">
        <v>754</v>
      </c>
      <c r="M46" s="64"/>
      <c r="N46" s="64" t="s">
        <v>790</v>
      </c>
      <c r="O46" s="144" t="s">
        <v>754</v>
      </c>
      <c r="P46" s="64" t="s">
        <v>24525</v>
      </c>
      <c r="Q46" s="124" t="s">
        <v>24643</v>
      </c>
      <c r="R46" s="124" t="s">
        <v>3059</v>
      </c>
      <c r="S46" s="124"/>
      <c r="T46" s="124" t="s">
        <v>24644</v>
      </c>
      <c r="U46" s="125">
        <v>30</v>
      </c>
      <c r="V46" s="126">
        <v>6.35</v>
      </c>
      <c r="W46" s="126">
        <v>5.52</v>
      </c>
      <c r="X46" s="126">
        <v>0</v>
      </c>
      <c r="Y46" s="124"/>
      <c r="Z46" s="124"/>
      <c r="AA46" s="124"/>
      <c r="AB46" s="124"/>
      <c r="AC46" s="125"/>
      <c r="AD46" s="125"/>
      <c r="AE46" s="125"/>
      <c r="AF46" s="146"/>
      <c r="AG46" s="124"/>
      <c r="AH46" s="127"/>
      <c r="AI46" s="144" t="s">
        <v>25712</v>
      </c>
      <c r="AJ46" s="147"/>
      <c r="AK46" s="144"/>
      <c r="AL46" s="144"/>
    </row>
    <row r="47" spans="1:38" x14ac:dyDescent="0.2">
      <c r="A47" s="64" t="s">
        <v>24521</v>
      </c>
      <c r="B47" s="63">
        <v>3212.77</v>
      </c>
      <c r="C47" s="63">
        <v>10947.97</v>
      </c>
      <c r="D47" s="63" t="s">
        <v>24645</v>
      </c>
      <c r="E47" s="64" t="s">
        <v>24532</v>
      </c>
      <c r="F47" s="123">
        <v>18.399999999999999</v>
      </c>
      <c r="G47" s="123">
        <v>4.5999999999999996</v>
      </c>
      <c r="H47" s="123">
        <v>0</v>
      </c>
      <c r="I47" s="121">
        <v>21.16</v>
      </c>
      <c r="J47" s="64" t="s">
        <v>24524</v>
      </c>
      <c r="K47" s="123">
        <v>0.3</v>
      </c>
      <c r="L47" s="64" t="s">
        <v>754</v>
      </c>
      <c r="M47" s="64"/>
      <c r="N47" s="64" t="s">
        <v>790</v>
      </c>
      <c r="O47" s="144" t="s">
        <v>754</v>
      </c>
      <c r="P47" s="64" t="s">
        <v>24525</v>
      </c>
      <c r="Q47" s="124">
        <v>10678</v>
      </c>
      <c r="R47" s="124" t="s">
        <v>3060</v>
      </c>
      <c r="S47" s="124"/>
      <c r="T47" s="124" t="s">
        <v>24646</v>
      </c>
      <c r="U47" s="125">
        <v>30</v>
      </c>
      <c r="V47" s="126">
        <v>6.35</v>
      </c>
      <c r="W47" s="126">
        <v>5.52</v>
      </c>
      <c r="X47" s="126">
        <v>0</v>
      </c>
      <c r="Y47" s="124"/>
      <c r="Z47" s="124"/>
      <c r="AA47" s="124"/>
      <c r="AB47" s="124"/>
      <c r="AC47" s="125"/>
      <c r="AD47" s="125"/>
      <c r="AE47" s="125"/>
      <c r="AF47" s="146"/>
      <c r="AG47" s="124"/>
      <c r="AH47" s="127"/>
      <c r="AI47" s="144" t="s">
        <v>25713</v>
      </c>
      <c r="AJ47" s="147"/>
      <c r="AK47" s="144"/>
      <c r="AL47" s="144"/>
    </row>
    <row r="48" spans="1:38" x14ac:dyDescent="0.2">
      <c r="A48" s="64" t="s">
        <v>24521</v>
      </c>
      <c r="B48" s="63">
        <v>4812.7700000000004</v>
      </c>
      <c r="C48" s="63">
        <v>11647.97</v>
      </c>
      <c r="D48" s="63" t="s">
        <v>24647</v>
      </c>
      <c r="E48" s="64" t="s">
        <v>24532</v>
      </c>
      <c r="F48" s="123">
        <v>27.4</v>
      </c>
      <c r="G48" s="123">
        <v>9.1</v>
      </c>
      <c r="H48" s="123">
        <v>4.5999999999999996</v>
      </c>
      <c r="I48" s="121">
        <v>41.86</v>
      </c>
      <c r="J48" s="64" t="s">
        <v>24524</v>
      </c>
      <c r="K48" s="123">
        <v>0.3</v>
      </c>
      <c r="L48" s="64" t="s">
        <v>754</v>
      </c>
      <c r="M48" s="64"/>
      <c r="N48" s="64" t="s">
        <v>790</v>
      </c>
      <c r="O48" s="144" t="s">
        <v>754</v>
      </c>
      <c r="P48" s="64" t="s">
        <v>24525</v>
      </c>
      <c r="Q48" s="124">
        <v>10655</v>
      </c>
      <c r="R48" s="124" t="s">
        <v>3061</v>
      </c>
      <c r="S48" s="124"/>
      <c r="T48" s="124" t="s">
        <v>24648</v>
      </c>
      <c r="U48" s="125">
        <v>30</v>
      </c>
      <c r="V48" s="126">
        <v>12.56</v>
      </c>
      <c r="W48" s="126">
        <v>8.2200000000000006</v>
      </c>
      <c r="X48" s="126">
        <v>0</v>
      </c>
      <c r="Y48" s="124"/>
      <c r="Z48" s="124"/>
      <c r="AA48" s="124"/>
      <c r="AB48" s="124"/>
      <c r="AC48" s="125"/>
      <c r="AD48" s="125"/>
      <c r="AE48" s="125"/>
      <c r="AF48" s="146"/>
      <c r="AG48" s="124"/>
      <c r="AH48" s="127"/>
      <c r="AI48" s="144" t="s">
        <v>25714</v>
      </c>
      <c r="AJ48" s="147"/>
      <c r="AK48" s="144"/>
      <c r="AL48" s="144"/>
    </row>
    <row r="49" spans="1:38" x14ac:dyDescent="0.2">
      <c r="A49" s="64" t="s">
        <v>24521</v>
      </c>
      <c r="B49" s="63">
        <v>3992.77</v>
      </c>
      <c r="C49" s="63">
        <v>11697.97</v>
      </c>
      <c r="D49" s="63" t="s">
        <v>24649</v>
      </c>
      <c r="E49" s="64" t="s">
        <v>24532</v>
      </c>
      <c r="F49" s="123">
        <v>18.399999999999999</v>
      </c>
      <c r="G49" s="123">
        <v>4.600000000000005</v>
      </c>
      <c r="H49" s="123">
        <v>4.5999999999999996</v>
      </c>
      <c r="I49" s="121">
        <v>21.16</v>
      </c>
      <c r="J49" s="64" t="s">
        <v>24524</v>
      </c>
      <c r="K49" s="123">
        <v>0.3</v>
      </c>
      <c r="L49" s="64" t="s">
        <v>754</v>
      </c>
      <c r="M49" s="64"/>
      <c r="N49" s="64" t="s">
        <v>790</v>
      </c>
      <c r="O49" s="144" t="s">
        <v>754</v>
      </c>
      <c r="P49" s="64" t="s">
        <v>24525</v>
      </c>
      <c r="Q49" s="124">
        <v>10632</v>
      </c>
      <c r="R49" s="124" t="s">
        <v>3062</v>
      </c>
      <c r="S49" s="124"/>
      <c r="T49" s="124" t="s">
        <v>24650</v>
      </c>
      <c r="U49" s="125">
        <v>30</v>
      </c>
      <c r="V49" s="126">
        <v>6.35</v>
      </c>
      <c r="W49" s="126">
        <v>5.52</v>
      </c>
      <c r="X49" s="126">
        <v>0</v>
      </c>
      <c r="Y49" s="124"/>
      <c r="Z49" s="124"/>
      <c r="AA49" s="124"/>
      <c r="AB49" s="124"/>
      <c r="AC49" s="125"/>
      <c r="AD49" s="125"/>
      <c r="AE49" s="125"/>
      <c r="AF49" s="146"/>
      <c r="AG49" s="124"/>
      <c r="AH49" s="127"/>
      <c r="AI49" s="144" t="s">
        <v>25715</v>
      </c>
      <c r="AJ49" s="147"/>
      <c r="AK49" s="144"/>
      <c r="AL49" s="144"/>
    </row>
    <row r="50" spans="1:38" x14ac:dyDescent="0.2">
      <c r="A50" s="64" t="s">
        <v>24521</v>
      </c>
      <c r="B50" s="63">
        <v>3212.77</v>
      </c>
      <c r="C50" s="63">
        <v>11647.97</v>
      </c>
      <c r="D50" s="63" t="s">
        <v>24651</v>
      </c>
      <c r="E50" s="64" t="s">
        <v>24532</v>
      </c>
      <c r="F50" s="123">
        <v>18.399999999999999</v>
      </c>
      <c r="G50" s="123">
        <v>4.5999999999999996</v>
      </c>
      <c r="H50" s="123">
        <v>0</v>
      </c>
      <c r="I50" s="121">
        <v>21.16</v>
      </c>
      <c r="J50" s="64" t="s">
        <v>24524</v>
      </c>
      <c r="K50" s="123">
        <v>0.3</v>
      </c>
      <c r="L50" s="64" t="s">
        <v>754</v>
      </c>
      <c r="M50" s="64"/>
      <c r="N50" s="64" t="s">
        <v>790</v>
      </c>
      <c r="O50" s="144" t="s">
        <v>754</v>
      </c>
      <c r="P50" s="64" t="s">
        <v>24525</v>
      </c>
      <c r="Q50" s="124" t="s">
        <v>24652</v>
      </c>
      <c r="R50" s="124" t="s">
        <v>3063</v>
      </c>
      <c r="S50" s="124"/>
      <c r="T50" s="124" t="s">
        <v>24653</v>
      </c>
      <c r="U50" s="125">
        <v>30</v>
      </c>
      <c r="V50" s="126">
        <v>6.35</v>
      </c>
      <c r="W50" s="126">
        <v>5.52</v>
      </c>
      <c r="X50" s="126">
        <v>0</v>
      </c>
      <c r="Y50" s="124"/>
      <c r="Z50" s="124"/>
      <c r="AA50" s="124"/>
      <c r="AB50" s="124"/>
      <c r="AC50" s="125"/>
      <c r="AD50" s="125"/>
      <c r="AE50" s="125"/>
      <c r="AF50" s="146"/>
      <c r="AG50" s="124"/>
      <c r="AH50" s="127"/>
      <c r="AI50" s="144" t="s">
        <v>25716</v>
      </c>
      <c r="AJ50" s="147"/>
      <c r="AK50" s="144"/>
      <c r="AL50" s="144"/>
    </row>
    <row r="51" spans="1:38" x14ac:dyDescent="0.2">
      <c r="A51" s="64" t="s">
        <v>24521</v>
      </c>
      <c r="B51" s="63">
        <v>4812.7700000000004</v>
      </c>
      <c r="C51" s="63">
        <v>12497.97</v>
      </c>
      <c r="D51" s="63" t="s">
        <v>24654</v>
      </c>
      <c r="E51" s="64" t="s">
        <v>24532</v>
      </c>
      <c r="F51" s="123">
        <v>18.399999999999999</v>
      </c>
      <c r="G51" s="123">
        <v>4.5999999999999996</v>
      </c>
      <c r="H51" s="123">
        <v>0</v>
      </c>
      <c r="I51" s="121">
        <v>21.16</v>
      </c>
      <c r="J51" s="64" t="s">
        <v>24524</v>
      </c>
      <c r="K51" s="123">
        <v>0.3</v>
      </c>
      <c r="L51" s="64" t="s">
        <v>754</v>
      </c>
      <c r="M51" s="64"/>
      <c r="N51" s="64" t="s">
        <v>790</v>
      </c>
      <c r="O51" s="144" t="s">
        <v>754</v>
      </c>
      <c r="P51" s="64" t="s">
        <v>24525</v>
      </c>
      <c r="Q51" s="124" t="s">
        <v>24655</v>
      </c>
      <c r="R51" s="124" t="s">
        <v>3064</v>
      </c>
      <c r="S51" s="124"/>
      <c r="T51" s="124" t="s">
        <v>24656</v>
      </c>
      <c r="U51" s="125">
        <v>30</v>
      </c>
      <c r="V51" s="126">
        <v>6.35</v>
      </c>
      <c r="W51" s="126">
        <v>5.52</v>
      </c>
      <c r="X51" s="126">
        <v>0</v>
      </c>
      <c r="Y51" s="124"/>
      <c r="Z51" s="124"/>
      <c r="AA51" s="124"/>
      <c r="AB51" s="124"/>
      <c r="AC51" s="125"/>
      <c r="AD51" s="125"/>
      <c r="AE51" s="125"/>
      <c r="AF51" s="146"/>
      <c r="AG51" s="124"/>
      <c r="AH51" s="127"/>
      <c r="AI51" s="144" t="s">
        <v>25717</v>
      </c>
      <c r="AJ51" s="147"/>
      <c r="AK51" s="144"/>
      <c r="AL51" s="144"/>
    </row>
    <row r="52" spans="1:38" x14ac:dyDescent="0.2">
      <c r="A52" s="64" t="s">
        <v>24521</v>
      </c>
      <c r="B52" s="63">
        <v>3992.77</v>
      </c>
      <c r="C52" s="63">
        <v>12497.97</v>
      </c>
      <c r="D52" s="63" t="s">
        <v>24657</v>
      </c>
      <c r="E52" s="64" t="s">
        <v>24532</v>
      </c>
      <c r="F52" s="123">
        <v>18.399999999999999</v>
      </c>
      <c r="G52" s="123">
        <v>4.600000000000005</v>
      </c>
      <c r="H52" s="123">
        <v>4.5999999999999996</v>
      </c>
      <c r="I52" s="121">
        <v>21.16</v>
      </c>
      <c r="J52" s="64" t="s">
        <v>24524</v>
      </c>
      <c r="K52" s="123">
        <v>0.3</v>
      </c>
      <c r="L52" s="64" t="s">
        <v>754</v>
      </c>
      <c r="M52" s="64"/>
      <c r="N52" s="64" t="s">
        <v>790</v>
      </c>
      <c r="O52" s="144" t="s">
        <v>754</v>
      </c>
      <c r="P52" s="64" t="s">
        <v>24525</v>
      </c>
      <c r="Q52" s="124" t="s">
        <v>24658</v>
      </c>
      <c r="R52" s="124" t="s">
        <v>3065</v>
      </c>
      <c r="S52" s="124"/>
      <c r="T52" s="124" t="s">
        <v>24659</v>
      </c>
      <c r="U52" s="125">
        <v>30</v>
      </c>
      <c r="V52" s="126">
        <v>6.35</v>
      </c>
      <c r="W52" s="126">
        <v>5.52</v>
      </c>
      <c r="X52" s="126">
        <v>0</v>
      </c>
      <c r="Y52" s="124"/>
      <c r="Z52" s="124"/>
      <c r="AA52" s="124"/>
      <c r="AB52" s="124"/>
      <c r="AC52" s="125"/>
      <c r="AD52" s="125"/>
      <c r="AE52" s="125"/>
      <c r="AF52" s="146"/>
      <c r="AG52" s="124"/>
      <c r="AH52" s="127"/>
      <c r="AI52" s="144" t="s">
        <v>25718</v>
      </c>
      <c r="AJ52" s="147"/>
      <c r="AK52" s="144"/>
      <c r="AL52" s="144"/>
    </row>
    <row r="53" spans="1:38" x14ac:dyDescent="0.2">
      <c r="A53" s="64" t="s">
        <v>24521</v>
      </c>
      <c r="B53" s="63">
        <v>3212.77</v>
      </c>
      <c r="C53" s="63">
        <v>12547.97</v>
      </c>
      <c r="D53" s="63" t="s">
        <v>24660</v>
      </c>
      <c r="E53" s="64" t="s">
        <v>24532</v>
      </c>
      <c r="F53" s="123">
        <v>18.399999999999999</v>
      </c>
      <c r="G53" s="123">
        <v>4.5999999999999996</v>
      </c>
      <c r="H53" s="123">
        <v>0</v>
      </c>
      <c r="I53" s="121">
        <v>21.16</v>
      </c>
      <c r="J53" s="64" t="s">
        <v>24524</v>
      </c>
      <c r="K53" s="123">
        <v>0.3</v>
      </c>
      <c r="L53" s="64" t="s">
        <v>754</v>
      </c>
      <c r="M53" s="64"/>
      <c r="N53" s="64" t="s">
        <v>790</v>
      </c>
      <c r="O53" s="144" t="s">
        <v>754</v>
      </c>
      <c r="P53" s="64" t="s">
        <v>24525</v>
      </c>
      <c r="Q53" s="124" t="s">
        <v>24661</v>
      </c>
      <c r="R53" s="124" t="s">
        <v>3066</v>
      </c>
      <c r="S53" s="124"/>
      <c r="T53" s="124" t="s">
        <v>24662</v>
      </c>
      <c r="U53" s="125">
        <v>30</v>
      </c>
      <c r="V53" s="126">
        <v>6.35</v>
      </c>
      <c r="W53" s="126">
        <v>5.52</v>
      </c>
      <c r="X53" s="126">
        <v>0</v>
      </c>
      <c r="Y53" s="124"/>
      <c r="Z53" s="124"/>
      <c r="AA53" s="124"/>
      <c r="AB53" s="124"/>
      <c r="AC53" s="125"/>
      <c r="AD53" s="125"/>
      <c r="AE53" s="125"/>
      <c r="AF53" s="146"/>
      <c r="AG53" s="124"/>
      <c r="AH53" s="127"/>
      <c r="AI53" s="144" t="s">
        <v>25719</v>
      </c>
      <c r="AJ53" s="147"/>
      <c r="AK53" s="144"/>
      <c r="AL53" s="144"/>
    </row>
    <row r="54" spans="1:38" x14ac:dyDescent="0.2">
      <c r="A54" s="64" t="s">
        <v>24521</v>
      </c>
      <c r="B54" s="63">
        <v>3262.77</v>
      </c>
      <c r="C54" s="63">
        <v>13297.97</v>
      </c>
      <c r="D54" s="63" t="s">
        <v>24663</v>
      </c>
      <c r="E54" s="64" t="s">
        <v>24532</v>
      </c>
      <c r="F54" s="123">
        <v>18.399999999999999</v>
      </c>
      <c r="G54" s="123">
        <v>4.5999999999999996</v>
      </c>
      <c r="H54" s="123">
        <v>0</v>
      </c>
      <c r="I54" s="121">
        <v>21.16</v>
      </c>
      <c r="J54" s="64" t="s">
        <v>24524</v>
      </c>
      <c r="K54" s="123">
        <v>0.3</v>
      </c>
      <c r="L54" s="64" t="s">
        <v>754</v>
      </c>
      <c r="M54" s="64"/>
      <c r="N54" s="64" t="s">
        <v>790</v>
      </c>
      <c r="O54" s="144" t="s">
        <v>754</v>
      </c>
      <c r="P54" s="64" t="s">
        <v>24525</v>
      </c>
      <c r="Q54" s="124">
        <v>10583</v>
      </c>
      <c r="R54" s="124" t="s">
        <v>3067</v>
      </c>
      <c r="S54" s="124"/>
      <c r="T54" s="124" t="s">
        <v>24664</v>
      </c>
      <c r="U54" s="125">
        <v>30</v>
      </c>
      <c r="V54" s="126">
        <v>6.35</v>
      </c>
      <c r="W54" s="126">
        <v>5.52</v>
      </c>
      <c r="X54" s="126">
        <v>0</v>
      </c>
      <c r="Y54" s="124"/>
      <c r="Z54" s="124"/>
      <c r="AA54" s="124"/>
      <c r="AB54" s="124"/>
      <c r="AC54" s="125"/>
      <c r="AD54" s="125"/>
      <c r="AE54" s="125"/>
      <c r="AF54" s="146"/>
      <c r="AG54" s="124"/>
      <c r="AH54" s="127"/>
      <c r="AI54" s="144" t="s">
        <v>25720</v>
      </c>
      <c r="AJ54" s="147"/>
      <c r="AK54" s="144"/>
      <c r="AL54" s="144"/>
    </row>
    <row r="55" spans="1:38" x14ac:dyDescent="0.2">
      <c r="A55" s="64" t="s">
        <v>24521</v>
      </c>
      <c r="B55" s="63">
        <v>3992.77</v>
      </c>
      <c r="C55" s="63">
        <v>13297.97</v>
      </c>
      <c r="D55" s="63" t="s">
        <v>24665</v>
      </c>
      <c r="E55" s="64" t="s">
        <v>24532</v>
      </c>
      <c r="F55" s="123">
        <v>18.399999999999999</v>
      </c>
      <c r="G55" s="123">
        <v>4.600000000000005</v>
      </c>
      <c r="H55" s="123">
        <v>4.5999999999999996</v>
      </c>
      <c r="I55" s="121">
        <v>21.16</v>
      </c>
      <c r="J55" s="64" t="s">
        <v>24524</v>
      </c>
      <c r="K55" s="123">
        <v>0.3</v>
      </c>
      <c r="L55" s="64" t="s">
        <v>754</v>
      </c>
      <c r="M55" s="64"/>
      <c r="N55" s="64" t="s">
        <v>790</v>
      </c>
      <c r="O55" s="144" t="s">
        <v>754</v>
      </c>
      <c r="P55" s="64" t="s">
        <v>24525</v>
      </c>
      <c r="Q55" s="124">
        <v>10560</v>
      </c>
      <c r="R55" s="124" t="s">
        <v>3068</v>
      </c>
      <c r="S55" s="124"/>
      <c r="T55" s="124" t="s">
        <v>24666</v>
      </c>
      <c r="U55" s="125">
        <v>30</v>
      </c>
      <c r="V55" s="126">
        <v>6.35</v>
      </c>
      <c r="W55" s="126">
        <v>5.52</v>
      </c>
      <c r="X55" s="126">
        <v>0</v>
      </c>
      <c r="Y55" s="124"/>
      <c r="Z55" s="124"/>
      <c r="AA55" s="124"/>
      <c r="AB55" s="124"/>
      <c r="AC55" s="125"/>
      <c r="AD55" s="125"/>
      <c r="AE55" s="125"/>
      <c r="AF55" s="146"/>
      <c r="AG55" s="124"/>
      <c r="AH55" s="127"/>
      <c r="AI55" s="144" t="s">
        <v>25721</v>
      </c>
      <c r="AJ55" s="147"/>
      <c r="AK55" s="144"/>
      <c r="AL55" s="144"/>
    </row>
    <row r="56" spans="1:38" x14ac:dyDescent="0.2">
      <c r="A56" s="64" t="s">
        <v>24521</v>
      </c>
      <c r="B56" s="63">
        <v>4812.7700000000004</v>
      </c>
      <c r="C56" s="63">
        <v>13297.97</v>
      </c>
      <c r="D56" s="63" t="s">
        <v>24667</v>
      </c>
      <c r="E56" s="64" t="s">
        <v>24532</v>
      </c>
      <c r="F56" s="123">
        <v>18.399999999999999</v>
      </c>
      <c r="G56" s="123">
        <v>4.5999999999999996</v>
      </c>
      <c r="H56" s="123">
        <v>0</v>
      </c>
      <c r="I56" s="121">
        <v>21.16</v>
      </c>
      <c r="J56" s="64" t="s">
        <v>24524</v>
      </c>
      <c r="K56" s="123">
        <v>0.3</v>
      </c>
      <c r="L56" s="64" t="s">
        <v>754</v>
      </c>
      <c r="M56" s="64"/>
      <c r="N56" s="64" t="s">
        <v>790</v>
      </c>
      <c r="O56" s="144" t="s">
        <v>754</v>
      </c>
      <c r="P56" s="64" t="s">
        <v>24525</v>
      </c>
      <c r="Q56" s="124" t="s">
        <v>24668</v>
      </c>
      <c r="R56" s="124" t="s">
        <v>3069</v>
      </c>
      <c r="S56" s="124"/>
      <c r="T56" s="124" t="s">
        <v>24669</v>
      </c>
      <c r="U56" s="125">
        <v>30</v>
      </c>
      <c r="V56" s="126">
        <v>6.35</v>
      </c>
      <c r="W56" s="126">
        <v>5.52</v>
      </c>
      <c r="X56" s="126">
        <v>0</v>
      </c>
      <c r="Y56" s="124"/>
      <c r="Z56" s="124"/>
      <c r="AA56" s="124"/>
      <c r="AB56" s="124"/>
      <c r="AC56" s="125"/>
      <c r="AD56" s="125"/>
      <c r="AE56" s="125"/>
      <c r="AF56" s="146"/>
      <c r="AG56" s="124"/>
      <c r="AH56" s="127"/>
      <c r="AI56" s="144" t="s">
        <v>25722</v>
      </c>
      <c r="AJ56" s="147"/>
      <c r="AK56" s="144"/>
      <c r="AL56" s="144"/>
    </row>
    <row r="57" spans="1:38" x14ac:dyDescent="0.2">
      <c r="A57" s="64" t="s">
        <v>24521</v>
      </c>
      <c r="B57" s="63">
        <v>4812.7700000000004</v>
      </c>
      <c r="C57" s="63">
        <v>14097.97</v>
      </c>
      <c r="D57" s="63" t="s">
        <v>24670</v>
      </c>
      <c r="E57" s="64" t="s">
        <v>24532</v>
      </c>
      <c r="F57" s="123">
        <v>18.399999999999999</v>
      </c>
      <c r="G57" s="123">
        <v>4.5999999999999996</v>
      </c>
      <c r="H57" s="123">
        <v>0</v>
      </c>
      <c r="I57" s="121">
        <v>21.16</v>
      </c>
      <c r="J57" s="64" t="s">
        <v>24524</v>
      </c>
      <c r="K57" s="123">
        <v>0.3</v>
      </c>
      <c r="L57" s="64" t="s">
        <v>754</v>
      </c>
      <c r="M57" s="64"/>
      <c r="N57" s="64" t="s">
        <v>790</v>
      </c>
      <c r="O57" s="144" t="s">
        <v>754</v>
      </c>
      <c r="P57" s="64" t="s">
        <v>24525</v>
      </c>
      <c r="Q57" s="124" t="s">
        <v>24671</v>
      </c>
      <c r="R57" s="124" t="s">
        <v>3070</v>
      </c>
      <c r="S57" s="124"/>
      <c r="T57" s="124" t="s">
        <v>24672</v>
      </c>
      <c r="U57" s="125">
        <v>30</v>
      </c>
      <c r="V57" s="126">
        <v>6.35</v>
      </c>
      <c r="W57" s="126">
        <v>5.52</v>
      </c>
      <c r="X57" s="126">
        <v>0</v>
      </c>
      <c r="Y57" s="124"/>
      <c r="Z57" s="124"/>
      <c r="AA57" s="124"/>
      <c r="AB57" s="124"/>
      <c r="AC57" s="125"/>
      <c r="AD57" s="125"/>
      <c r="AE57" s="125"/>
      <c r="AF57" s="146"/>
      <c r="AG57" s="124"/>
      <c r="AH57" s="127"/>
      <c r="AI57" s="144" t="s">
        <v>25723</v>
      </c>
      <c r="AJ57" s="147"/>
      <c r="AK57" s="144"/>
      <c r="AL57" s="144"/>
    </row>
    <row r="58" spans="1:38" x14ac:dyDescent="0.2">
      <c r="A58" s="64" t="s">
        <v>24521</v>
      </c>
      <c r="B58" s="63">
        <v>3992.77</v>
      </c>
      <c r="C58" s="63">
        <v>14097.97</v>
      </c>
      <c r="D58" s="63" t="s">
        <v>24673</v>
      </c>
      <c r="E58" s="64" t="s">
        <v>24532</v>
      </c>
      <c r="F58" s="123">
        <v>18.399999999999999</v>
      </c>
      <c r="G58" s="123">
        <v>4.600000000000005</v>
      </c>
      <c r="H58" s="123">
        <v>4.5999999999999996</v>
      </c>
      <c r="I58" s="121">
        <v>21.16</v>
      </c>
      <c r="J58" s="64" t="s">
        <v>24524</v>
      </c>
      <c r="K58" s="123">
        <v>0.3</v>
      </c>
      <c r="L58" s="64" t="s">
        <v>754</v>
      </c>
      <c r="M58" s="64"/>
      <c r="N58" s="64" t="s">
        <v>790</v>
      </c>
      <c r="O58" s="144" t="s">
        <v>754</v>
      </c>
      <c r="P58" s="64" t="s">
        <v>24525</v>
      </c>
      <c r="Q58" s="124" t="s">
        <v>24674</v>
      </c>
      <c r="R58" s="124" t="s">
        <v>3071</v>
      </c>
      <c r="S58" s="124"/>
      <c r="T58" s="124" t="s">
        <v>24675</v>
      </c>
      <c r="U58" s="125">
        <v>30</v>
      </c>
      <c r="V58" s="126">
        <v>6.35</v>
      </c>
      <c r="W58" s="126">
        <v>5.52</v>
      </c>
      <c r="X58" s="126">
        <v>0</v>
      </c>
      <c r="Y58" s="124"/>
      <c r="Z58" s="124"/>
      <c r="AA58" s="124"/>
      <c r="AB58" s="124"/>
      <c r="AC58" s="125"/>
      <c r="AD58" s="125"/>
      <c r="AE58" s="125"/>
      <c r="AF58" s="146"/>
      <c r="AG58" s="124"/>
      <c r="AH58" s="127"/>
      <c r="AI58" s="144" t="s">
        <v>25724</v>
      </c>
      <c r="AJ58" s="147"/>
      <c r="AK58" s="144"/>
      <c r="AL58" s="144"/>
    </row>
    <row r="59" spans="1:38" x14ac:dyDescent="0.2">
      <c r="A59" s="64" t="s">
        <v>24521</v>
      </c>
      <c r="B59" s="63">
        <v>3262.77</v>
      </c>
      <c r="C59" s="63">
        <v>14097.97</v>
      </c>
      <c r="D59" s="63" t="s">
        <v>24676</v>
      </c>
      <c r="E59" s="64" t="s">
        <v>24532</v>
      </c>
      <c r="F59" s="123">
        <v>18.399999999999999</v>
      </c>
      <c r="G59" s="123">
        <v>4.5999999999999996</v>
      </c>
      <c r="H59" s="123">
        <v>0</v>
      </c>
      <c r="I59" s="121">
        <v>21.16</v>
      </c>
      <c r="J59" s="64" t="s">
        <v>24524</v>
      </c>
      <c r="K59" s="123">
        <v>0.3</v>
      </c>
      <c r="L59" s="64" t="s">
        <v>754</v>
      </c>
      <c r="M59" s="64"/>
      <c r="N59" s="64" t="s">
        <v>790</v>
      </c>
      <c r="O59" s="144" t="s">
        <v>754</v>
      </c>
      <c r="P59" s="64" t="s">
        <v>24525</v>
      </c>
      <c r="Q59" s="124" t="s">
        <v>24677</v>
      </c>
      <c r="R59" s="124" t="s">
        <v>3072</v>
      </c>
      <c r="S59" s="124"/>
      <c r="T59" s="124" t="s">
        <v>24678</v>
      </c>
      <c r="U59" s="125">
        <v>30</v>
      </c>
      <c r="V59" s="126">
        <v>6.35</v>
      </c>
      <c r="W59" s="126">
        <v>5.52</v>
      </c>
      <c r="X59" s="126">
        <v>0</v>
      </c>
      <c r="Y59" s="124"/>
      <c r="Z59" s="124"/>
      <c r="AA59" s="124"/>
      <c r="AB59" s="124"/>
      <c r="AC59" s="125"/>
      <c r="AD59" s="125"/>
      <c r="AE59" s="125"/>
      <c r="AF59" s="146"/>
      <c r="AG59" s="124"/>
      <c r="AH59" s="127"/>
      <c r="AI59" s="144" t="s">
        <v>25725</v>
      </c>
      <c r="AJ59" s="147"/>
      <c r="AK59" s="144"/>
      <c r="AL59" s="144"/>
    </row>
    <row r="60" spans="1:38" x14ac:dyDescent="0.2">
      <c r="A60" s="64" t="s">
        <v>24521</v>
      </c>
      <c r="B60" s="63">
        <v>3212.77</v>
      </c>
      <c r="C60" s="63">
        <v>16497.97</v>
      </c>
      <c r="D60" s="63" t="s">
        <v>24679</v>
      </c>
      <c r="E60" s="64" t="s">
        <v>24532</v>
      </c>
      <c r="F60" s="123">
        <v>18.399999999999999</v>
      </c>
      <c r="G60" s="123">
        <v>4.6000000000000183</v>
      </c>
      <c r="H60" s="123">
        <v>4.5999999999999996</v>
      </c>
      <c r="I60" s="121">
        <v>21.16</v>
      </c>
      <c r="J60" s="64" t="s">
        <v>24524</v>
      </c>
      <c r="K60" s="123">
        <v>0.3</v>
      </c>
      <c r="L60" s="64" t="s">
        <v>754</v>
      </c>
      <c r="M60" s="64"/>
      <c r="N60" s="64" t="s">
        <v>790</v>
      </c>
      <c r="O60" s="144" t="s">
        <v>754</v>
      </c>
      <c r="P60" s="64" t="s">
        <v>24525</v>
      </c>
      <c r="Q60" s="124" t="s">
        <v>24680</v>
      </c>
      <c r="R60" s="124" t="s">
        <v>3073</v>
      </c>
      <c r="S60" s="124"/>
      <c r="T60" s="124" t="s">
        <v>24681</v>
      </c>
      <c r="U60" s="125">
        <v>30</v>
      </c>
      <c r="V60" s="126">
        <v>6.35</v>
      </c>
      <c r="W60" s="126">
        <v>5.52</v>
      </c>
      <c r="X60" s="126">
        <v>0</v>
      </c>
      <c r="Y60" s="124"/>
      <c r="Z60" s="124"/>
      <c r="AA60" s="124"/>
      <c r="AB60" s="124"/>
      <c r="AC60" s="125"/>
      <c r="AD60" s="125"/>
      <c r="AE60" s="125"/>
      <c r="AF60" s="146"/>
      <c r="AG60" s="124"/>
      <c r="AH60" s="127"/>
      <c r="AI60" s="144" t="s">
        <v>25726</v>
      </c>
      <c r="AJ60" s="147"/>
      <c r="AK60" s="144"/>
      <c r="AL60" s="144"/>
    </row>
    <row r="61" spans="1:38" x14ac:dyDescent="0.2">
      <c r="A61" s="64" t="s">
        <v>24521</v>
      </c>
      <c r="B61" s="63">
        <v>3212.77</v>
      </c>
      <c r="C61" s="63">
        <v>15697.97</v>
      </c>
      <c r="D61" s="63" t="s">
        <v>24682</v>
      </c>
      <c r="E61" s="64" t="s">
        <v>24532</v>
      </c>
      <c r="F61" s="123">
        <v>18.399999999999999</v>
      </c>
      <c r="G61" s="123">
        <v>4.5999999999999996</v>
      </c>
      <c r="H61" s="123">
        <v>0</v>
      </c>
      <c r="I61" s="121">
        <v>21.16</v>
      </c>
      <c r="J61" s="64" t="s">
        <v>24524</v>
      </c>
      <c r="K61" s="123">
        <v>0.3</v>
      </c>
      <c r="L61" s="64" t="s">
        <v>754</v>
      </c>
      <c r="M61" s="64"/>
      <c r="N61" s="64" t="s">
        <v>790</v>
      </c>
      <c r="O61" s="144" t="s">
        <v>754</v>
      </c>
      <c r="P61" s="64" t="s">
        <v>24525</v>
      </c>
      <c r="Q61" s="124" t="s">
        <v>24683</v>
      </c>
      <c r="R61" s="124" t="s">
        <v>3074</v>
      </c>
      <c r="S61" s="124"/>
      <c r="T61" s="124" t="s">
        <v>24684</v>
      </c>
      <c r="U61" s="125">
        <v>30</v>
      </c>
      <c r="V61" s="126">
        <v>6.35</v>
      </c>
      <c r="W61" s="126">
        <v>5.52</v>
      </c>
      <c r="X61" s="126">
        <v>0</v>
      </c>
      <c r="Y61" s="124"/>
      <c r="Z61" s="124"/>
      <c r="AA61" s="124"/>
      <c r="AB61" s="124"/>
      <c r="AC61" s="125"/>
      <c r="AD61" s="125"/>
      <c r="AE61" s="125"/>
      <c r="AF61" s="146"/>
      <c r="AG61" s="124"/>
      <c r="AH61" s="127"/>
      <c r="AI61" s="144" t="s">
        <v>25727</v>
      </c>
      <c r="AJ61" s="147"/>
      <c r="AK61" s="144"/>
      <c r="AL61" s="144"/>
    </row>
    <row r="62" spans="1:38" x14ac:dyDescent="0.2">
      <c r="A62" s="64" t="s">
        <v>24521</v>
      </c>
      <c r="B62" s="63">
        <v>3262.77</v>
      </c>
      <c r="C62" s="63">
        <v>14897.97</v>
      </c>
      <c r="D62" s="63" t="s">
        <v>24685</v>
      </c>
      <c r="E62" s="64" t="s">
        <v>24532</v>
      </c>
      <c r="F62" s="123">
        <v>18.399999999999999</v>
      </c>
      <c r="G62" s="123">
        <v>4.5999999999999996</v>
      </c>
      <c r="H62" s="123">
        <v>0</v>
      </c>
      <c r="I62" s="121">
        <v>21.16</v>
      </c>
      <c r="J62" s="64" t="s">
        <v>24524</v>
      </c>
      <c r="K62" s="123">
        <v>0.3</v>
      </c>
      <c r="L62" s="64" t="s">
        <v>754</v>
      </c>
      <c r="M62" s="64"/>
      <c r="N62" s="64" t="s">
        <v>790</v>
      </c>
      <c r="O62" s="144" t="s">
        <v>754</v>
      </c>
      <c r="P62" s="64" t="s">
        <v>24525</v>
      </c>
      <c r="Q62" s="124" t="s">
        <v>24686</v>
      </c>
      <c r="R62" s="124" t="s">
        <v>3075</v>
      </c>
      <c r="S62" s="124"/>
      <c r="T62" s="124" t="s">
        <v>24687</v>
      </c>
      <c r="U62" s="125">
        <v>30</v>
      </c>
      <c r="V62" s="126">
        <v>6.35</v>
      </c>
      <c r="W62" s="126">
        <v>5.52</v>
      </c>
      <c r="X62" s="126">
        <v>0</v>
      </c>
      <c r="Y62" s="124"/>
      <c r="Z62" s="124"/>
      <c r="AA62" s="124"/>
      <c r="AB62" s="124"/>
      <c r="AC62" s="125"/>
      <c r="AD62" s="125"/>
      <c r="AE62" s="125"/>
      <c r="AF62" s="146"/>
      <c r="AG62" s="124"/>
      <c r="AH62" s="127"/>
      <c r="AI62" s="144" t="s">
        <v>25728</v>
      </c>
      <c r="AJ62" s="147"/>
      <c r="AK62" s="144"/>
      <c r="AL62" s="144"/>
    </row>
    <row r="63" spans="1:38" x14ac:dyDescent="0.2">
      <c r="A63" s="64" t="s">
        <v>24521</v>
      </c>
      <c r="B63" s="63">
        <v>3992.77</v>
      </c>
      <c r="C63" s="63">
        <v>14897.97</v>
      </c>
      <c r="D63" s="63" t="s">
        <v>24688</v>
      </c>
      <c r="E63" s="64" t="s">
        <v>24532</v>
      </c>
      <c r="F63" s="123">
        <v>18.399999999999999</v>
      </c>
      <c r="G63" s="123">
        <v>4.600000000000005</v>
      </c>
      <c r="H63" s="123">
        <v>4.5999999999999996</v>
      </c>
      <c r="I63" s="121">
        <v>21.16</v>
      </c>
      <c r="J63" s="64" t="s">
        <v>24524</v>
      </c>
      <c r="K63" s="123">
        <v>0.3</v>
      </c>
      <c r="L63" s="64" t="s">
        <v>754</v>
      </c>
      <c r="M63" s="64"/>
      <c r="N63" s="64" t="s">
        <v>790</v>
      </c>
      <c r="O63" s="144" t="s">
        <v>754</v>
      </c>
      <c r="P63" s="64" t="s">
        <v>24525</v>
      </c>
      <c r="Q63" s="124">
        <v>10448</v>
      </c>
      <c r="R63" s="124" t="s">
        <v>3076</v>
      </c>
      <c r="S63" s="124"/>
      <c r="T63" s="124" t="s">
        <v>24689</v>
      </c>
      <c r="U63" s="125">
        <v>30</v>
      </c>
      <c r="V63" s="126">
        <v>6.35</v>
      </c>
      <c r="W63" s="126">
        <v>5.52</v>
      </c>
      <c r="X63" s="126">
        <v>0</v>
      </c>
      <c r="Y63" s="124"/>
      <c r="Z63" s="124"/>
      <c r="AA63" s="124"/>
      <c r="AB63" s="124"/>
      <c r="AC63" s="125"/>
      <c r="AD63" s="125"/>
      <c r="AE63" s="125"/>
      <c r="AF63" s="146"/>
      <c r="AG63" s="124"/>
      <c r="AH63" s="127"/>
      <c r="AI63" s="144" t="s">
        <v>25729</v>
      </c>
      <c r="AJ63" s="147"/>
      <c r="AK63" s="144"/>
      <c r="AL63" s="144"/>
    </row>
    <row r="64" spans="1:38" x14ac:dyDescent="0.2">
      <c r="A64" s="64" t="s">
        <v>24521</v>
      </c>
      <c r="B64" s="63">
        <v>4812.7700000000004</v>
      </c>
      <c r="C64" s="63">
        <v>14897.97</v>
      </c>
      <c r="D64" s="63" t="s">
        <v>24690</v>
      </c>
      <c r="E64" s="64" t="s">
        <v>24532</v>
      </c>
      <c r="F64" s="123">
        <v>18.399999999999999</v>
      </c>
      <c r="G64" s="123">
        <v>4.5999999999999996</v>
      </c>
      <c r="H64" s="123">
        <v>0</v>
      </c>
      <c r="I64" s="121">
        <v>21.16</v>
      </c>
      <c r="J64" s="64" t="s">
        <v>24524</v>
      </c>
      <c r="K64" s="123">
        <v>0.3</v>
      </c>
      <c r="L64" s="64" t="s">
        <v>754</v>
      </c>
      <c r="M64" s="64"/>
      <c r="N64" s="64" t="s">
        <v>790</v>
      </c>
      <c r="O64" s="144" t="s">
        <v>754</v>
      </c>
      <c r="P64" s="64" t="s">
        <v>24525</v>
      </c>
      <c r="Q64" s="124">
        <v>10425</v>
      </c>
      <c r="R64" s="124" t="s">
        <v>3077</v>
      </c>
      <c r="S64" s="124"/>
      <c r="T64" s="124" t="s">
        <v>24691</v>
      </c>
      <c r="U64" s="125">
        <v>30</v>
      </c>
      <c r="V64" s="126">
        <v>6.35</v>
      </c>
      <c r="W64" s="126">
        <v>5.52</v>
      </c>
      <c r="X64" s="126">
        <v>0</v>
      </c>
      <c r="Y64" s="124"/>
      <c r="Z64" s="124"/>
      <c r="AA64" s="124"/>
      <c r="AB64" s="124"/>
      <c r="AC64" s="125"/>
      <c r="AD64" s="125"/>
      <c r="AE64" s="125"/>
      <c r="AF64" s="146"/>
      <c r="AG64" s="124"/>
      <c r="AH64" s="127"/>
      <c r="AI64" s="144" t="s">
        <v>25730</v>
      </c>
      <c r="AJ64" s="147"/>
      <c r="AK64" s="144"/>
      <c r="AL64" s="144"/>
    </row>
    <row r="65" spans="1:38" x14ac:dyDescent="0.2">
      <c r="A65" s="64" t="s">
        <v>24521</v>
      </c>
      <c r="B65" s="63">
        <v>5612.77</v>
      </c>
      <c r="C65" s="63">
        <v>16517.97</v>
      </c>
      <c r="D65" s="63" t="s">
        <v>24692</v>
      </c>
      <c r="E65" s="64" t="s">
        <v>24532</v>
      </c>
      <c r="F65" s="123">
        <v>18.399999999999999</v>
      </c>
      <c r="G65" s="123">
        <v>4.6000000000000183</v>
      </c>
      <c r="H65" s="123">
        <v>4.5999999999999996</v>
      </c>
      <c r="I65" s="121">
        <v>21.16</v>
      </c>
      <c r="J65" s="64" t="s">
        <v>24524</v>
      </c>
      <c r="K65" s="123">
        <v>0.3</v>
      </c>
      <c r="L65" s="64" t="s">
        <v>754</v>
      </c>
      <c r="M65" s="64"/>
      <c r="N65" s="64" t="s">
        <v>790</v>
      </c>
      <c r="O65" s="144" t="s">
        <v>754</v>
      </c>
      <c r="P65" s="64" t="s">
        <v>24525</v>
      </c>
      <c r="Q65" s="124">
        <v>10402</v>
      </c>
      <c r="R65" s="124" t="s">
        <v>3078</v>
      </c>
      <c r="S65" s="124"/>
      <c r="T65" s="124" t="s">
        <v>24693</v>
      </c>
      <c r="U65" s="125">
        <v>30</v>
      </c>
      <c r="V65" s="126">
        <v>6.35</v>
      </c>
      <c r="W65" s="126">
        <v>5.52</v>
      </c>
      <c r="X65" s="126">
        <v>0</v>
      </c>
      <c r="Y65" s="124"/>
      <c r="Z65" s="124"/>
      <c r="AA65" s="124"/>
      <c r="AB65" s="124"/>
      <c r="AC65" s="125"/>
      <c r="AD65" s="125"/>
      <c r="AE65" s="125"/>
      <c r="AF65" s="146"/>
      <c r="AG65" s="124"/>
      <c r="AH65" s="127"/>
      <c r="AI65" s="144" t="s">
        <v>25731</v>
      </c>
      <c r="AJ65" s="147"/>
      <c r="AK65" s="144"/>
      <c r="AL65" s="144"/>
    </row>
    <row r="66" spans="1:38" x14ac:dyDescent="0.2">
      <c r="A66" s="64" t="s">
        <v>24521</v>
      </c>
      <c r="B66" s="63">
        <v>5562.77</v>
      </c>
      <c r="C66" s="63">
        <v>15697.97</v>
      </c>
      <c r="D66" s="63" t="s">
        <v>24694</v>
      </c>
      <c r="E66" s="64" t="s">
        <v>24532</v>
      </c>
      <c r="F66" s="123">
        <v>18.399999999999999</v>
      </c>
      <c r="G66" s="123">
        <v>4.5999999999999996</v>
      </c>
      <c r="H66" s="123">
        <v>0</v>
      </c>
      <c r="I66" s="121">
        <v>21.16</v>
      </c>
      <c r="J66" s="64" t="s">
        <v>24524</v>
      </c>
      <c r="K66" s="123">
        <v>0.3</v>
      </c>
      <c r="L66" s="64" t="s">
        <v>754</v>
      </c>
      <c r="M66" s="64"/>
      <c r="N66" s="64" t="s">
        <v>790</v>
      </c>
      <c r="O66" s="144" t="s">
        <v>754</v>
      </c>
      <c r="P66" s="64" t="s">
        <v>24525</v>
      </c>
      <c r="Q66" s="124" t="s">
        <v>24695</v>
      </c>
      <c r="R66" s="124" t="s">
        <v>3079</v>
      </c>
      <c r="S66" s="124"/>
      <c r="T66" s="124" t="s">
        <v>24696</v>
      </c>
      <c r="U66" s="125">
        <v>30</v>
      </c>
      <c r="V66" s="126">
        <v>6.35</v>
      </c>
      <c r="W66" s="126">
        <v>5.52</v>
      </c>
      <c r="X66" s="126">
        <v>0</v>
      </c>
      <c r="Y66" s="124"/>
      <c r="Z66" s="124"/>
      <c r="AA66" s="124"/>
      <c r="AB66" s="124"/>
      <c r="AC66" s="125"/>
      <c r="AD66" s="125"/>
      <c r="AE66" s="125"/>
      <c r="AF66" s="146"/>
      <c r="AG66" s="124"/>
      <c r="AH66" s="127"/>
      <c r="AI66" s="144" t="s">
        <v>25732</v>
      </c>
      <c r="AJ66" s="147"/>
      <c r="AK66" s="144"/>
      <c r="AL66" s="144"/>
    </row>
    <row r="67" spans="1:38" x14ac:dyDescent="0.2">
      <c r="A67" s="64" t="s">
        <v>24521</v>
      </c>
      <c r="B67" s="63">
        <v>5562.77</v>
      </c>
      <c r="C67" s="63">
        <v>14897.97</v>
      </c>
      <c r="D67" s="63" t="s">
        <v>24697</v>
      </c>
      <c r="E67" s="64" t="s">
        <v>24532</v>
      </c>
      <c r="F67" s="123">
        <v>18.399999999999999</v>
      </c>
      <c r="G67" s="123">
        <v>4.5999999999999996</v>
      </c>
      <c r="H67" s="123">
        <v>0</v>
      </c>
      <c r="I67" s="121">
        <v>21.16</v>
      </c>
      <c r="J67" s="64" t="s">
        <v>24524</v>
      </c>
      <c r="K67" s="123">
        <v>0.3</v>
      </c>
      <c r="L67" s="64" t="s">
        <v>754</v>
      </c>
      <c r="M67" s="64"/>
      <c r="N67" s="64" t="s">
        <v>790</v>
      </c>
      <c r="O67" s="144" t="s">
        <v>754</v>
      </c>
      <c r="P67" s="64" t="s">
        <v>24525</v>
      </c>
      <c r="Q67" s="124" t="s">
        <v>24698</v>
      </c>
      <c r="R67" s="124" t="s">
        <v>3080</v>
      </c>
      <c r="S67" s="124"/>
      <c r="T67" s="124" t="s">
        <v>24699</v>
      </c>
      <c r="U67" s="125">
        <v>30</v>
      </c>
      <c r="V67" s="126">
        <v>6.35</v>
      </c>
      <c r="W67" s="126">
        <v>5.52</v>
      </c>
      <c r="X67" s="126">
        <v>0</v>
      </c>
      <c r="Y67" s="124"/>
      <c r="Z67" s="124"/>
      <c r="AA67" s="124"/>
      <c r="AB67" s="124"/>
      <c r="AC67" s="125"/>
      <c r="AD67" s="125"/>
      <c r="AE67" s="125"/>
      <c r="AF67" s="146"/>
      <c r="AG67" s="124"/>
      <c r="AH67" s="127"/>
      <c r="AI67" s="144" t="s">
        <v>25733</v>
      </c>
      <c r="AJ67" s="147"/>
      <c r="AK67" s="144"/>
      <c r="AL67" s="144"/>
    </row>
    <row r="68" spans="1:38" x14ac:dyDescent="0.2">
      <c r="A68" s="64" t="s">
        <v>24521</v>
      </c>
      <c r="B68" s="63">
        <v>5632.77</v>
      </c>
      <c r="C68" s="63">
        <v>14077.97</v>
      </c>
      <c r="D68" s="63" t="s">
        <v>24700</v>
      </c>
      <c r="E68" s="64" t="s">
        <v>24532</v>
      </c>
      <c r="F68" s="123">
        <v>18.399999999999999</v>
      </c>
      <c r="G68" s="123">
        <v>4.5999999999999996</v>
      </c>
      <c r="H68" s="123">
        <v>0</v>
      </c>
      <c r="I68" s="121">
        <v>21.16</v>
      </c>
      <c r="J68" s="64" t="s">
        <v>24524</v>
      </c>
      <c r="K68" s="123">
        <v>0.3</v>
      </c>
      <c r="L68" s="64" t="s">
        <v>754</v>
      </c>
      <c r="M68" s="64"/>
      <c r="N68" s="64" t="s">
        <v>790</v>
      </c>
      <c r="O68" s="144" t="s">
        <v>754</v>
      </c>
      <c r="P68" s="64" t="s">
        <v>24525</v>
      </c>
      <c r="Q68" s="124">
        <v>10399</v>
      </c>
      <c r="R68" s="124" t="s">
        <v>3081</v>
      </c>
      <c r="S68" s="124"/>
      <c r="T68" s="124" t="s">
        <v>24701</v>
      </c>
      <c r="U68" s="125">
        <v>30</v>
      </c>
      <c r="V68" s="126">
        <v>6.35</v>
      </c>
      <c r="W68" s="126">
        <v>5.52</v>
      </c>
      <c r="X68" s="126">
        <v>0</v>
      </c>
      <c r="Y68" s="124"/>
      <c r="Z68" s="124"/>
      <c r="AA68" s="124"/>
      <c r="AB68" s="124"/>
      <c r="AC68" s="125"/>
      <c r="AD68" s="125"/>
      <c r="AE68" s="125"/>
      <c r="AF68" s="146"/>
      <c r="AG68" s="124"/>
      <c r="AH68" s="127"/>
      <c r="AI68" s="144" t="s">
        <v>25734</v>
      </c>
      <c r="AJ68" s="147"/>
      <c r="AK68" s="144"/>
      <c r="AL68" s="144"/>
    </row>
    <row r="69" spans="1:38" x14ac:dyDescent="0.2">
      <c r="A69" s="64" t="s">
        <v>24521</v>
      </c>
      <c r="B69" s="63">
        <v>6412.77</v>
      </c>
      <c r="C69" s="63">
        <v>14097.97</v>
      </c>
      <c r="D69" s="63" t="s">
        <v>24702</v>
      </c>
      <c r="E69" s="64" t="s">
        <v>24532</v>
      </c>
      <c r="F69" s="123">
        <v>31.59999999999998</v>
      </c>
      <c r="G69" s="123">
        <v>11.2</v>
      </c>
      <c r="H69" s="123">
        <v>4.5999999999999996</v>
      </c>
      <c r="I69" s="121">
        <v>51.51999999999996</v>
      </c>
      <c r="J69" s="64" t="s">
        <v>24524</v>
      </c>
      <c r="K69" s="123">
        <v>0.3</v>
      </c>
      <c r="L69" s="64" t="s">
        <v>754</v>
      </c>
      <c r="M69" s="64"/>
      <c r="N69" s="64" t="s">
        <v>790</v>
      </c>
      <c r="O69" s="144" t="s">
        <v>754</v>
      </c>
      <c r="P69" s="64" t="s">
        <v>24525</v>
      </c>
      <c r="Q69" s="124">
        <v>10376</v>
      </c>
      <c r="R69" s="124" t="s">
        <v>3082</v>
      </c>
      <c r="S69" s="124"/>
      <c r="T69" s="124" t="s">
        <v>24703</v>
      </c>
      <c r="U69" s="125">
        <v>30</v>
      </c>
      <c r="V69" s="126">
        <v>15.46</v>
      </c>
      <c r="W69" s="126">
        <v>9.48</v>
      </c>
      <c r="X69" s="126">
        <v>0</v>
      </c>
      <c r="Y69" s="124"/>
      <c r="Z69" s="124"/>
      <c r="AA69" s="124"/>
      <c r="AB69" s="124"/>
      <c r="AC69" s="125"/>
      <c r="AD69" s="125"/>
      <c r="AE69" s="125"/>
      <c r="AF69" s="146"/>
      <c r="AG69" s="124"/>
      <c r="AH69" s="127"/>
      <c r="AI69" s="144" t="s">
        <v>25735</v>
      </c>
      <c r="AJ69" s="147"/>
      <c r="AK69" s="144"/>
      <c r="AL69" s="144"/>
    </row>
    <row r="70" spans="1:38" x14ac:dyDescent="0.2">
      <c r="A70" s="64" t="s">
        <v>24521</v>
      </c>
      <c r="B70" s="63">
        <v>8012.77</v>
      </c>
      <c r="C70" s="63">
        <v>14097.97</v>
      </c>
      <c r="D70" s="63" t="s">
        <v>24704</v>
      </c>
      <c r="E70" s="64" t="s">
        <v>24532</v>
      </c>
      <c r="F70" s="123">
        <v>18.399999999999981</v>
      </c>
      <c r="G70" s="123">
        <v>4.5999999999999996</v>
      </c>
      <c r="H70" s="123">
        <v>0</v>
      </c>
      <c r="I70" s="121">
        <v>21.159999999999958</v>
      </c>
      <c r="J70" s="64" t="s">
        <v>24524</v>
      </c>
      <c r="K70" s="123">
        <v>0.3</v>
      </c>
      <c r="L70" s="64" t="s">
        <v>754</v>
      </c>
      <c r="M70" s="64"/>
      <c r="N70" s="64" t="s">
        <v>790</v>
      </c>
      <c r="O70" s="144" t="s">
        <v>754</v>
      </c>
      <c r="P70" s="64" t="s">
        <v>24525</v>
      </c>
      <c r="Q70" s="124">
        <v>10353</v>
      </c>
      <c r="R70" s="124" t="s">
        <v>3083</v>
      </c>
      <c r="S70" s="124"/>
      <c r="T70" s="124" t="s">
        <v>24705</v>
      </c>
      <c r="U70" s="125">
        <v>30</v>
      </c>
      <c r="V70" s="126">
        <v>6.35</v>
      </c>
      <c r="W70" s="126">
        <v>5.52</v>
      </c>
      <c r="X70" s="126">
        <v>0</v>
      </c>
      <c r="Y70" s="124"/>
      <c r="Z70" s="124"/>
      <c r="AA70" s="124"/>
      <c r="AB70" s="124"/>
      <c r="AC70" s="125"/>
      <c r="AD70" s="125"/>
      <c r="AE70" s="125"/>
      <c r="AF70" s="146"/>
      <c r="AG70" s="124"/>
      <c r="AH70" s="127"/>
      <c r="AI70" s="144" t="s">
        <v>25736</v>
      </c>
      <c r="AJ70" s="147"/>
      <c r="AK70" s="144"/>
      <c r="AL70" s="144"/>
    </row>
    <row r="71" spans="1:38" x14ac:dyDescent="0.2">
      <c r="A71" s="64" t="s">
        <v>24521</v>
      </c>
      <c r="B71" s="63">
        <v>8782.77</v>
      </c>
      <c r="C71" s="63">
        <v>14097.97</v>
      </c>
      <c r="D71" s="63" t="s">
        <v>24706</v>
      </c>
      <c r="E71" s="64" t="s">
        <v>24532</v>
      </c>
      <c r="F71" s="123">
        <v>18.399999999999999</v>
      </c>
      <c r="G71" s="123">
        <v>4.5999999999999996</v>
      </c>
      <c r="H71" s="123">
        <v>0</v>
      </c>
      <c r="I71" s="121">
        <v>21.16</v>
      </c>
      <c r="J71" s="64" t="s">
        <v>24524</v>
      </c>
      <c r="K71" s="123">
        <v>0.3</v>
      </c>
      <c r="L71" s="64" t="s">
        <v>754</v>
      </c>
      <c r="M71" s="64"/>
      <c r="N71" s="64" t="s">
        <v>790</v>
      </c>
      <c r="O71" s="144" t="s">
        <v>754</v>
      </c>
      <c r="P71" s="64" t="s">
        <v>24525</v>
      </c>
      <c r="Q71" s="124">
        <v>10330</v>
      </c>
      <c r="R71" s="124" t="s">
        <v>3084</v>
      </c>
      <c r="S71" s="124"/>
      <c r="T71" s="124" t="s">
        <v>24707</v>
      </c>
      <c r="U71" s="125">
        <v>30</v>
      </c>
      <c r="V71" s="126">
        <v>6.35</v>
      </c>
      <c r="W71" s="126">
        <v>5.52</v>
      </c>
      <c r="X71" s="126">
        <v>0</v>
      </c>
      <c r="Y71" s="124"/>
      <c r="Z71" s="124"/>
      <c r="AA71" s="124"/>
      <c r="AB71" s="124"/>
      <c r="AC71" s="125"/>
      <c r="AD71" s="125"/>
      <c r="AE71" s="125"/>
      <c r="AF71" s="146"/>
      <c r="AG71" s="124"/>
      <c r="AH71" s="127"/>
      <c r="AI71" s="144" t="s">
        <v>25737</v>
      </c>
      <c r="AJ71" s="147"/>
      <c r="AK71" s="144"/>
      <c r="AL71" s="144"/>
    </row>
    <row r="72" spans="1:38" x14ac:dyDescent="0.2">
      <c r="A72" s="64" t="s">
        <v>24521</v>
      </c>
      <c r="B72" s="63">
        <v>9612.77</v>
      </c>
      <c r="C72" s="63">
        <v>14097.97</v>
      </c>
      <c r="D72" s="63" t="s">
        <v>24708</v>
      </c>
      <c r="E72" s="64" t="s">
        <v>24532</v>
      </c>
      <c r="F72" s="123">
        <v>18.399999999999999</v>
      </c>
      <c r="G72" s="123">
        <v>4.5999999999999996</v>
      </c>
      <c r="H72" s="123">
        <v>0</v>
      </c>
      <c r="I72" s="121">
        <v>21.16</v>
      </c>
      <c r="J72" s="64" t="s">
        <v>24524</v>
      </c>
      <c r="K72" s="123">
        <v>0.3</v>
      </c>
      <c r="L72" s="64" t="s">
        <v>754</v>
      </c>
      <c r="M72" s="64"/>
      <c r="N72" s="64" t="s">
        <v>790</v>
      </c>
      <c r="O72" s="144" t="s">
        <v>754</v>
      </c>
      <c r="P72" s="64" t="s">
        <v>24525</v>
      </c>
      <c r="Q72" s="124" t="s">
        <v>24709</v>
      </c>
      <c r="R72" s="124" t="s">
        <v>3085</v>
      </c>
      <c r="S72" s="124"/>
      <c r="T72" s="124" t="s">
        <v>24710</v>
      </c>
      <c r="U72" s="125">
        <v>30</v>
      </c>
      <c r="V72" s="126">
        <v>6.35</v>
      </c>
      <c r="W72" s="126">
        <v>5.52</v>
      </c>
      <c r="X72" s="126">
        <v>0</v>
      </c>
      <c r="Y72" s="124"/>
      <c r="Z72" s="124"/>
      <c r="AA72" s="124"/>
      <c r="AB72" s="124"/>
      <c r="AC72" s="125"/>
      <c r="AD72" s="125"/>
      <c r="AE72" s="125"/>
      <c r="AF72" s="146"/>
      <c r="AG72" s="124"/>
      <c r="AH72" s="127"/>
      <c r="AI72" s="144" t="s">
        <v>25738</v>
      </c>
      <c r="AJ72" s="147"/>
      <c r="AK72" s="144"/>
      <c r="AL72" s="144"/>
    </row>
    <row r="73" spans="1:38" x14ac:dyDescent="0.2">
      <c r="A73" s="64" t="s">
        <v>24521</v>
      </c>
      <c r="B73" s="63">
        <v>10412.77</v>
      </c>
      <c r="C73" s="63">
        <v>14097.97</v>
      </c>
      <c r="D73" s="63" t="s">
        <v>24711</v>
      </c>
      <c r="E73" s="64" t="s">
        <v>24532</v>
      </c>
      <c r="F73" s="123">
        <v>18.399999999999999</v>
      </c>
      <c r="G73" s="123">
        <v>4.5999999999999996</v>
      </c>
      <c r="H73" s="123">
        <v>0</v>
      </c>
      <c r="I73" s="121">
        <v>21.16</v>
      </c>
      <c r="J73" s="64" t="s">
        <v>24524</v>
      </c>
      <c r="K73" s="123">
        <v>0.3</v>
      </c>
      <c r="L73" s="64" t="s">
        <v>754</v>
      </c>
      <c r="M73" s="64"/>
      <c r="N73" s="64" t="s">
        <v>790</v>
      </c>
      <c r="O73" s="144" t="s">
        <v>754</v>
      </c>
      <c r="P73" s="64" t="s">
        <v>24525</v>
      </c>
      <c r="Q73" s="124" t="s">
        <v>24712</v>
      </c>
      <c r="R73" s="124" t="s">
        <v>3086</v>
      </c>
      <c r="S73" s="124"/>
      <c r="T73" s="124" t="s">
        <v>24713</v>
      </c>
      <c r="U73" s="125">
        <v>30</v>
      </c>
      <c r="V73" s="126">
        <v>6.35</v>
      </c>
      <c r="W73" s="126">
        <v>5.52</v>
      </c>
      <c r="X73" s="126">
        <v>0</v>
      </c>
      <c r="Y73" s="124"/>
      <c r="Z73" s="124"/>
      <c r="AA73" s="124"/>
      <c r="AB73" s="124"/>
      <c r="AC73" s="125"/>
      <c r="AD73" s="125"/>
      <c r="AE73" s="125"/>
      <c r="AF73" s="146"/>
      <c r="AG73" s="124"/>
      <c r="AH73" s="127"/>
      <c r="AI73" s="144" t="s">
        <v>25739</v>
      </c>
      <c r="AJ73" s="147"/>
      <c r="AK73" s="144"/>
      <c r="AL73" s="144"/>
    </row>
    <row r="74" spans="1:38" x14ac:dyDescent="0.2">
      <c r="A74" s="64" t="s">
        <v>24521</v>
      </c>
      <c r="B74" s="63">
        <v>11222.77</v>
      </c>
      <c r="C74" s="63">
        <v>14097.97</v>
      </c>
      <c r="D74" s="63" t="s">
        <v>24714</v>
      </c>
      <c r="E74" s="64" t="s">
        <v>24532</v>
      </c>
      <c r="F74" s="123">
        <v>18.399999999999999</v>
      </c>
      <c r="G74" s="123">
        <v>4.5999999999999996</v>
      </c>
      <c r="H74" s="123">
        <v>0</v>
      </c>
      <c r="I74" s="121">
        <v>21.16</v>
      </c>
      <c r="J74" s="64" t="s">
        <v>24524</v>
      </c>
      <c r="K74" s="123">
        <v>0.3</v>
      </c>
      <c r="L74" s="64" t="s">
        <v>754</v>
      </c>
      <c r="M74" s="64"/>
      <c r="N74" s="64" t="s">
        <v>790</v>
      </c>
      <c r="O74" s="144" t="s">
        <v>754</v>
      </c>
      <c r="P74" s="64" t="s">
        <v>24525</v>
      </c>
      <c r="Q74" s="124" t="s">
        <v>24715</v>
      </c>
      <c r="R74" s="124" t="s">
        <v>3087</v>
      </c>
      <c r="S74" s="124"/>
      <c r="T74" s="124" t="s">
        <v>24716</v>
      </c>
      <c r="U74" s="125">
        <v>30</v>
      </c>
      <c r="V74" s="126">
        <v>6.35</v>
      </c>
      <c r="W74" s="126">
        <v>5.52</v>
      </c>
      <c r="X74" s="126">
        <v>0</v>
      </c>
      <c r="Y74" s="124"/>
      <c r="Z74" s="124"/>
      <c r="AA74" s="124"/>
      <c r="AB74" s="124"/>
      <c r="AC74" s="125"/>
      <c r="AD74" s="125"/>
      <c r="AE74" s="125"/>
      <c r="AF74" s="146"/>
      <c r="AG74" s="124"/>
      <c r="AH74" s="127"/>
      <c r="AI74" s="144" t="s">
        <v>25740</v>
      </c>
      <c r="AJ74" s="147"/>
      <c r="AK74" s="144"/>
      <c r="AL74" s="144"/>
    </row>
    <row r="75" spans="1:38" x14ac:dyDescent="0.2">
      <c r="A75" s="64" t="s">
        <v>24521</v>
      </c>
      <c r="B75" s="63">
        <v>12032.77</v>
      </c>
      <c r="C75" s="63">
        <v>14097.97</v>
      </c>
      <c r="D75" s="63" t="s">
        <v>24717</v>
      </c>
      <c r="E75" s="64" t="s">
        <v>24532</v>
      </c>
      <c r="F75" s="123">
        <v>18.399999999999999</v>
      </c>
      <c r="G75" s="123">
        <v>4.5999999999999996</v>
      </c>
      <c r="H75" s="123">
        <v>0</v>
      </c>
      <c r="I75" s="121">
        <v>21.16</v>
      </c>
      <c r="J75" s="64" t="s">
        <v>24524</v>
      </c>
      <c r="K75" s="123">
        <v>0.3</v>
      </c>
      <c r="L75" s="64" t="s">
        <v>754</v>
      </c>
      <c r="M75" s="64"/>
      <c r="N75" s="64" t="s">
        <v>790</v>
      </c>
      <c r="O75" s="144" t="s">
        <v>754</v>
      </c>
      <c r="P75" s="64" t="s">
        <v>24525</v>
      </c>
      <c r="Q75" s="124" t="s">
        <v>24718</v>
      </c>
      <c r="R75" s="124" t="s">
        <v>3088</v>
      </c>
      <c r="S75" s="124"/>
      <c r="T75" s="124" t="s">
        <v>24719</v>
      </c>
      <c r="U75" s="125">
        <v>30</v>
      </c>
      <c r="V75" s="126">
        <v>6.35</v>
      </c>
      <c r="W75" s="126">
        <v>5.52</v>
      </c>
      <c r="X75" s="126">
        <v>0</v>
      </c>
      <c r="Y75" s="124"/>
      <c r="Z75" s="124"/>
      <c r="AA75" s="124"/>
      <c r="AB75" s="124"/>
      <c r="AC75" s="125"/>
      <c r="AD75" s="125"/>
      <c r="AE75" s="125"/>
      <c r="AF75" s="146"/>
      <c r="AG75" s="124"/>
      <c r="AH75" s="127"/>
      <c r="AI75" s="144" t="s">
        <v>25741</v>
      </c>
      <c r="AJ75" s="147"/>
      <c r="AK75" s="144"/>
      <c r="AL75" s="144"/>
    </row>
    <row r="76" spans="1:38" x14ac:dyDescent="0.2">
      <c r="A76" s="64" t="s">
        <v>24521</v>
      </c>
      <c r="B76" s="63">
        <v>12812.77</v>
      </c>
      <c r="C76" s="63">
        <v>14097.97</v>
      </c>
      <c r="D76" s="63" t="s">
        <v>24720</v>
      </c>
      <c r="E76" s="64" t="s">
        <v>24532</v>
      </c>
      <c r="F76" s="123">
        <v>18.399999999999999</v>
      </c>
      <c r="G76" s="123">
        <v>4.5999999999999996</v>
      </c>
      <c r="H76" s="123">
        <v>0</v>
      </c>
      <c r="I76" s="121">
        <v>21.16</v>
      </c>
      <c r="J76" s="64" t="s">
        <v>24524</v>
      </c>
      <c r="K76" s="123">
        <v>0.3</v>
      </c>
      <c r="L76" s="64" t="s">
        <v>754</v>
      </c>
      <c r="M76" s="64"/>
      <c r="N76" s="64" t="s">
        <v>790</v>
      </c>
      <c r="O76" s="144" t="s">
        <v>754</v>
      </c>
      <c r="P76" s="64" t="s">
        <v>24525</v>
      </c>
      <c r="Q76" s="124">
        <v>10281</v>
      </c>
      <c r="R76" s="124" t="s">
        <v>3089</v>
      </c>
      <c r="S76" s="124"/>
      <c r="T76" s="124" t="s">
        <v>24721</v>
      </c>
      <c r="U76" s="125">
        <v>30</v>
      </c>
      <c r="V76" s="126">
        <v>6.35</v>
      </c>
      <c r="W76" s="126">
        <v>5.52</v>
      </c>
      <c r="X76" s="126">
        <v>0</v>
      </c>
      <c r="Y76" s="124"/>
      <c r="Z76" s="124"/>
      <c r="AA76" s="124"/>
      <c r="AB76" s="124"/>
      <c r="AC76" s="125"/>
      <c r="AD76" s="125"/>
      <c r="AE76" s="125"/>
      <c r="AF76" s="146"/>
      <c r="AG76" s="124"/>
      <c r="AH76" s="127"/>
      <c r="AI76" s="144" t="s">
        <v>25742</v>
      </c>
      <c r="AJ76" s="147"/>
      <c r="AK76" s="144"/>
      <c r="AL76" s="144"/>
    </row>
    <row r="77" spans="1:38" x14ac:dyDescent="0.2">
      <c r="A77" s="64" t="s">
        <v>24521</v>
      </c>
      <c r="B77" s="63">
        <v>8802.77</v>
      </c>
      <c r="C77" s="63">
        <v>13287.97</v>
      </c>
      <c r="D77" s="63" t="s">
        <v>24722</v>
      </c>
      <c r="E77" s="64" t="s">
        <v>24532</v>
      </c>
      <c r="F77" s="123">
        <v>18.399999999999999</v>
      </c>
      <c r="G77" s="123">
        <v>4.5999999999999996</v>
      </c>
      <c r="H77" s="123">
        <v>0</v>
      </c>
      <c r="I77" s="121">
        <v>21.16</v>
      </c>
      <c r="J77" s="64" t="s">
        <v>24524</v>
      </c>
      <c r="K77" s="123">
        <v>0.3</v>
      </c>
      <c r="L77" s="64" t="s">
        <v>754</v>
      </c>
      <c r="M77" s="64"/>
      <c r="N77" s="64" t="s">
        <v>790</v>
      </c>
      <c r="O77" s="144" t="s">
        <v>754</v>
      </c>
      <c r="P77" s="64" t="s">
        <v>24525</v>
      </c>
      <c r="Q77" s="124" t="s">
        <v>24723</v>
      </c>
      <c r="R77" s="124" t="s">
        <v>3090</v>
      </c>
      <c r="S77" s="124"/>
      <c r="T77" s="124" t="s">
        <v>24724</v>
      </c>
      <c r="U77" s="125">
        <v>30</v>
      </c>
      <c r="V77" s="126">
        <v>6.35</v>
      </c>
      <c r="W77" s="126">
        <v>5.52</v>
      </c>
      <c r="X77" s="126">
        <v>0</v>
      </c>
      <c r="Y77" s="124"/>
      <c r="Z77" s="124"/>
      <c r="AA77" s="124"/>
      <c r="AB77" s="124"/>
      <c r="AC77" s="125"/>
      <c r="AD77" s="125"/>
      <c r="AE77" s="125"/>
      <c r="AF77" s="146"/>
      <c r="AG77" s="124"/>
      <c r="AH77" s="127"/>
      <c r="AI77" s="144" t="s">
        <v>25743</v>
      </c>
      <c r="AJ77" s="147"/>
      <c r="AK77" s="144"/>
      <c r="AL77" s="144"/>
    </row>
    <row r="78" spans="1:38" x14ac:dyDescent="0.2">
      <c r="A78" s="64" t="s">
        <v>24521</v>
      </c>
      <c r="B78" s="63">
        <v>8802.77</v>
      </c>
      <c r="C78" s="63">
        <v>12517.97</v>
      </c>
      <c r="D78" s="63" t="s">
        <v>24725</v>
      </c>
      <c r="E78" s="64" t="s">
        <v>24532</v>
      </c>
      <c r="F78" s="123">
        <v>18.399999999999999</v>
      </c>
      <c r="G78" s="123">
        <v>4.5999999999999996</v>
      </c>
      <c r="H78" s="123">
        <v>0</v>
      </c>
      <c r="I78" s="121">
        <v>21.16</v>
      </c>
      <c r="J78" s="64" t="s">
        <v>24524</v>
      </c>
      <c r="K78" s="123">
        <v>0.3</v>
      </c>
      <c r="L78" s="64" t="s">
        <v>754</v>
      </c>
      <c r="M78" s="64"/>
      <c r="N78" s="64" t="s">
        <v>790</v>
      </c>
      <c r="O78" s="144" t="s">
        <v>754</v>
      </c>
      <c r="P78" s="64" t="s">
        <v>24525</v>
      </c>
      <c r="Q78" s="124" t="s">
        <v>24726</v>
      </c>
      <c r="R78" s="124" t="s">
        <v>3091</v>
      </c>
      <c r="S78" s="124"/>
      <c r="T78" s="124" t="s">
        <v>24727</v>
      </c>
      <c r="U78" s="125">
        <v>30</v>
      </c>
      <c r="V78" s="126">
        <v>6.35</v>
      </c>
      <c r="W78" s="126">
        <v>5.52</v>
      </c>
      <c r="X78" s="126">
        <v>0</v>
      </c>
      <c r="Y78" s="124"/>
      <c r="Z78" s="124"/>
      <c r="AA78" s="124"/>
      <c r="AB78" s="124"/>
      <c r="AC78" s="125"/>
      <c r="AD78" s="125"/>
      <c r="AE78" s="125"/>
      <c r="AF78" s="146"/>
      <c r="AG78" s="124"/>
      <c r="AH78" s="127"/>
      <c r="AI78" s="144" t="s">
        <v>25744</v>
      </c>
      <c r="AJ78" s="147"/>
      <c r="AK78" s="144"/>
      <c r="AL78" s="144"/>
    </row>
    <row r="79" spans="1:38" x14ac:dyDescent="0.2">
      <c r="A79" s="64" t="s">
        <v>24521</v>
      </c>
      <c r="B79" s="63">
        <v>9642.77</v>
      </c>
      <c r="C79" s="63">
        <v>12517.97</v>
      </c>
      <c r="D79" s="63" t="s">
        <v>24728</v>
      </c>
      <c r="E79" s="64" t="s">
        <v>24532</v>
      </c>
      <c r="F79" s="123">
        <v>18.399999999999999</v>
      </c>
      <c r="G79" s="123">
        <v>4.5999999999999996</v>
      </c>
      <c r="H79" s="123">
        <v>0</v>
      </c>
      <c r="I79" s="121">
        <v>21.16</v>
      </c>
      <c r="J79" s="64" t="s">
        <v>24524</v>
      </c>
      <c r="K79" s="123">
        <v>0.3</v>
      </c>
      <c r="L79" s="64" t="s">
        <v>754</v>
      </c>
      <c r="M79" s="64"/>
      <c r="N79" s="64" t="s">
        <v>790</v>
      </c>
      <c r="O79" s="144" t="s">
        <v>754</v>
      </c>
      <c r="P79" s="64" t="s">
        <v>24525</v>
      </c>
      <c r="Q79" s="124">
        <v>10218</v>
      </c>
      <c r="R79" s="124" t="s">
        <v>3092</v>
      </c>
      <c r="S79" s="124"/>
      <c r="T79" s="124" t="s">
        <v>24729</v>
      </c>
      <c r="U79" s="125">
        <v>30</v>
      </c>
      <c r="V79" s="126">
        <v>6.35</v>
      </c>
      <c r="W79" s="126">
        <v>5.52</v>
      </c>
      <c r="X79" s="126">
        <v>0</v>
      </c>
      <c r="Y79" s="124"/>
      <c r="Z79" s="124"/>
      <c r="AA79" s="124"/>
      <c r="AB79" s="124"/>
      <c r="AC79" s="125"/>
      <c r="AD79" s="125"/>
      <c r="AE79" s="125"/>
      <c r="AF79" s="146"/>
      <c r="AG79" s="124"/>
      <c r="AH79" s="127"/>
      <c r="AI79" s="144" t="s">
        <v>25745</v>
      </c>
      <c r="AJ79" s="147"/>
      <c r="AK79" s="144"/>
      <c r="AL79" s="144"/>
    </row>
    <row r="80" spans="1:38" x14ac:dyDescent="0.2">
      <c r="A80" s="64" t="s">
        <v>24521</v>
      </c>
      <c r="B80" s="63">
        <v>9642.77</v>
      </c>
      <c r="C80" s="63">
        <v>13287.97</v>
      </c>
      <c r="D80" s="63" t="s">
        <v>24730</v>
      </c>
      <c r="E80" s="64" t="s">
        <v>24532</v>
      </c>
      <c r="F80" s="123">
        <v>18.399999999999999</v>
      </c>
      <c r="G80" s="123">
        <v>4.5999999999999996</v>
      </c>
      <c r="H80" s="123">
        <v>0</v>
      </c>
      <c r="I80" s="121">
        <v>21.16</v>
      </c>
      <c r="J80" s="64" t="s">
        <v>24524</v>
      </c>
      <c r="K80" s="123">
        <v>0.3</v>
      </c>
      <c r="L80" s="64" t="s">
        <v>754</v>
      </c>
      <c r="M80" s="64"/>
      <c r="N80" s="64" t="s">
        <v>790</v>
      </c>
      <c r="O80" s="144" t="s">
        <v>754</v>
      </c>
      <c r="P80" s="64" t="s">
        <v>24525</v>
      </c>
      <c r="Q80" s="124" t="s">
        <v>24731</v>
      </c>
      <c r="R80" s="124" t="s">
        <v>3093</v>
      </c>
      <c r="S80" s="124"/>
      <c r="T80" s="124" t="s">
        <v>24732</v>
      </c>
      <c r="U80" s="125">
        <v>30</v>
      </c>
      <c r="V80" s="126">
        <v>6.35</v>
      </c>
      <c r="W80" s="126">
        <v>5.52</v>
      </c>
      <c r="X80" s="126">
        <v>0</v>
      </c>
      <c r="Y80" s="124"/>
      <c r="Z80" s="124"/>
      <c r="AA80" s="124"/>
      <c r="AB80" s="124"/>
      <c r="AC80" s="125"/>
      <c r="AD80" s="125"/>
      <c r="AE80" s="125"/>
      <c r="AF80" s="146"/>
      <c r="AG80" s="124"/>
      <c r="AH80" s="127"/>
      <c r="AI80" s="144" t="s">
        <v>25746</v>
      </c>
      <c r="AJ80" s="147"/>
      <c r="AK80" s="144"/>
      <c r="AL80" s="144"/>
    </row>
    <row r="81" spans="1:38" x14ac:dyDescent="0.2">
      <c r="A81" s="64" t="s">
        <v>24521</v>
      </c>
      <c r="B81" s="63">
        <v>10412.77</v>
      </c>
      <c r="C81" s="63">
        <v>13297.97</v>
      </c>
      <c r="D81" s="63" t="s">
        <v>24733</v>
      </c>
      <c r="E81" s="64" t="s">
        <v>24532</v>
      </c>
      <c r="F81" s="123">
        <v>18.399999999999999</v>
      </c>
      <c r="G81" s="123">
        <v>4.5999999999999996</v>
      </c>
      <c r="H81" s="123">
        <v>0</v>
      </c>
      <c r="I81" s="121">
        <v>21.16</v>
      </c>
      <c r="J81" s="64" t="s">
        <v>24524</v>
      </c>
      <c r="K81" s="123">
        <v>0.3</v>
      </c>
      <c r="L81" s="64" t="s">
        <v>754</v>
      </c>
      <c r="M81" s="64"/>
      <c r="N81" s="64" t="s">
        <v>790</v>
      </c>
      <c r="O81" s="144" t="s">
        <v>754</v>
      </c>
      <c r="P81" s="64" t="s">
        <v>24525</v>
      </c>
      <c r="Q81" s="124" t="s">
        <v>24734</v>
      </c>
      <c r="R81" s="124" t="s">
        <v>3094</v>
      </c>
      <c r="S81" s="124"/>
      <c r="T81" s="124" t="s">
        <v>24735</v>
      </c>
      <c r="U81" s="125">
        <v>30</v>
      </c>
      <c r="V81" s="126">
        <v>6.35</v>
      </c>
      <c r="W81" s="126">
        <v>5.52</v>
      </c>
      <c r="X81" s="126">
        <v>0</v>
      </c>
      <c r="Y81" s="124"/>
      <c r="Z81" s="124"/>
      <c r="AA81" s="124"/>
      <c r="AB81" s="124"/>
      <c r="AC81" s="125"/>
      <c r="AD81" s="125"/>
      <c r="AE81" s="125"/>
      <c r="AF81" s="146"/>
      <c r="AG81" s="124"/>
      <c r="AH81" s="127"/>
      <c r="AI81" s="144" t="s">
        <v>25747</v>
      </c>
      <c r="AJ81" s="147"/>
      <c r="AK81" s="144"/>
      <c r="AL81" s="144"/>
    </row>
    <row r="82" spans="1:38" x14ac:dyDescent="0.2">
      <c r="A82" s="64" t="s">
        <v>24521</v>
      </c>
      <c r="B82" s="63">
        <v>11212.77</v>
      </c>
      <c r="C82" s="63">
        <v>13297.97</v>
      </c>
      <c r="D82" s="63" t="s">
        <v>24736</v>
      </c>
      <c r="E82" s="64" t="s">
        <v>24532</v>
      </c>
      <c r="F82" s="123">
        <v>18.399999999999999</v>
      </c>
      <c r="G82" s="123">
        <v>4.5999999999999996</v>
      </c>
      <c r="H82" s="123">
        <v>0</v>
      </c>
      <c r="I82" s="121">
        <v>21.16</v>
      </c>
      <c r="J82" s="64" t="s">
        <v>24524</v>
      </c>
      <c r="K82" s="123">
        <v>0.3</v>
      </c>
      <c r="L82" s="64" t="s">
        <v>754</v>
      </c>
      <c r="M82" s="64"/>
      <c r="N82" s="64" t="s">
        <v>790</v>
      </c>
      <c r="O82" s="144" t="s">
        <v>754</v>
      </c>
      <c r="P82" s="64" t="s">
        <v>24525</v>
      </c>
      <c r="Q82" s="124" t="s">
        <v>24737</v>
      </c>
      <c r="R82" s="124" t="s">
        <v>3095</v>
      </c>
      <c r="S82" s="124"/>
      <c r="T82" s="124" t="s">
        <v>24738</v>
      </c>
      <c r="U82" s="125">
        <v>30</v>
      </c>
      <c r="V82" s="126">
        <v>6.35</v>
      </c>
      <c r="W82" s="126">
        <v>5.52</v>
      </c>
      <c r="X82" s="126">
        <v>0</v>
      </c>
      <c r="Y82" s="124"/>
      <c r="Z82" s="124"/>
      <c r="AA82" s="124"/>
      <c r="AB82" s="124"/>
      <c r="AC82" s="125"/>
      <c r="AD82" s="125"/>
      <c r="AE82" s="125"/>
      <c r="AF82" s="146"/>
      <c r="AG82" s="124"/>
      <c r="AH82" s="127"/>
      <c r="AI82" s="144" t="s">
        <v>25748</v>
      </c>
      <c r="AJ82" s="147"/>
      <c r="AK82" s="144"/>
      <c r="AL82" s="144"/>
    </row>
    <row r="83" spans="1:38" x14ac:dyDescent="0.2">
      <c r="A83" s="64" t="s">
        <v>24521</v>
      </c>
      <c r="B83" s="63">
        <v>13612.77</v>
      </c>
      <c r="C83" s="63">
        <v>14897.97</v>
      </c>
      <c r="D83" s="63" t="s">
        <v>24739</v>
      </c>
      <c r="E83" s="64" t="s">
        <v>24532</v>
      </c>
      <c r="F83" s="123">
        <v>18.399999999999999</v>
      </c>
      <c r="G83" s="123">
        <v>4.5999999999999996</v>
      </c>
      <c r="H83" s="123">
        <v>0</v>
      </c>
      <c r="I83" s="121">
        <v>21.16</v>
      </c>
      <c r="J83" s="64" t="s">
        <v>24524</v>
      </c>
      <c r="K83" s="123">
        <v>0.3</v>
      </c>
      <c r="L83" s="64" t="s">
        <v>754</v>
      </c>
      <c r="M83" s="64"/>
      <c r="N83" s="64" t="s">
        <v>790</v>
      </c>
      <c r="O83" s="144" t="s">
        <v>754</v>
      </c>
      <c r="P83" s="64" t="s">
        <v>24525</v>
      </c>
      <c r="Q83" s="124" t="s">
        <v>24740</v>
      </c>
      <c r="R83" s="124" t="s">
        <v>3096</v>
      </c>
      <c r="S83" s="124"/>
      <c r="T83" s="124" t="s">
        <v>24741</v>
      </c>
      <c r="U83" s="125">
        <v>30</v>
      </c>
      <c r="V83" s="126">
        <v>6.35</v>
      </c>
      <c r="W83" s="126">
        <v>5.52</v>
      </c>
      <c r="X83" s="126">
        <v>0</v>
      </c>
      <c r="Y83" s="124"/>
      <c r="Z83" s="124"/>
      <c r="AA83" s="124"/>
      <c r="AB83" s="124"/>
      <c r="AC83" s="125"/>
      <c r="AD83" s="125"/>
      <c r="AE83" s="125"/>
      <c r="AF83" s="146"/>
      <c r="AG83" s="124"/>
      <c r="AH83" s="127"/>
      <c r="AI83" s="144" t="s">
        <v>25749</v>
      </c>
      <c r="AJ83" s="147"/>
      <c r="AK83" s="144"/>
      <c r="AL83" s="144"/>
    </row>
    <row r="84" spans="1:38" x14ac:dyDescent="0.2">
      <c r="A84" s="64" t="s">
        <v>24521</v>
      </c>
      <c r="B84" s="63">
        <v>12812.77</v>
      </c>
      <c r="C84" s="63">
        <v>14897.97</v>
      </c>
      <c r="D84" s="63" t="s">
        <v>24742</v>
      </c>
      <c r="E84" s="64" t="s">
        <v>24532</v>
      </c>
      <c r="F84" s="123">
        <v>18.399999999999999</v>
      </c>
      <c r="G84" s="123">
        <v>4.5999999999999996</v>
      </c>
      <c r="H84" s="123">
        <v>0</v>
      </c>
      <c r="I84" s="121">
        <v>21.16</v>
      </c>
      <c r="J84" s="64" t="s">
        <v>24524</v>
      </c>
      <c r="K84" s="123">
        <v>0.3</v>
      </c>
      <c r="L84" s="64" t="s">
        <v>754</v>
      </c>
      <c r="M84" s="64"/>
      <c r="N84" s="64" t="s">
        <v>790</v>
      </c>
      <c r="O84" s="144" t="s">
        <v>754</v>
      </c>
      <c r="P84" s="64" t="s">
        <v>24525</v>
      </c>
      <c r="Q84" s="124">
        <v>10169</v>
      </c>
      <c r="R84" s="124" t="s">
        <v>3097</v>
      </c>
      <c r="S84" s="124"/>
      <c r="T84" s="124" t="s">
        <v>24743</v>
      </c>
      <c r="U84" s="125">
        <v>30</v>
      </c>
      <c r="V84" s="126">
        <v>6.35</v>
      </c>
      <c r="W84" s="126">
        <v>5.52</v>
      </c>
      <c r="X84" s="126">
        <v>0</v>
      </c>
      <c r="Y84" s="124"/>
      <c r="Z84" s="124"/>
      <c r="AA84" s="124"/>
      <c r="AB84" s="124"/>
      <c r="AC84" s="125"/>
      <c r="AD84" s="125"/>
      <c r="AE84" s="125"/>
      <c r="AF84" s="146"/>
      <c r="AG84" s="124"/>
      <c r="AH84" s="127"/>
      <c r="AI84" s="144" t="s">
        <v>25750</v>
      </c>
      <c r="AJ84" s="147"/>
      <c r="AK84" s="144"/>
      <c r="AL84" s="144"/>
    </row>
    <row r="85" spans="1:38" x14ac:dyDescent="0.2">
      <c r="A85" s="64" t="s">
        <v>24521</v>
      </c>
      <c r="B85" s="63">
        <v>12032.77</v>
      </c>
      <c r="C85" s="63">
        <v>14887.97</v>
      </c>
      <c r="D85" s="63" t="s">
        <v>24744</v>
      </c>
      <c r="E85" s="64" t="s">
        <v>24532</v>
      </c>
      <c r="F85" s="123">
        <v>18.399999999999999</v>
      </c>
      <c r="G85" s="123">
        <v>4.5999999999999996</v>
      </c>
      <c r="H85" s="123">
        <v>0</v>
      </c>
      <c r="I85" s="121">
        <v>21.16</v>
      </c>
      <c r="J85" s="64" t="s">
        <v>24524</v>
      </c>
      <c r="K85" s="123">
        <v>0.3</v>
      </c>
      <c r="L85" s="64" t="s">
        <v>754</v>
      </c>
      <c r="M85" s="64"/>
      <c r="N85" s="64" t="s">
        <v>790</v>
      </c>
      <c r="O85" s="144" t="s">
        <v>754</v>
      </c>
      <c r="P85" s="64" t="s">
        <v>24525</v>
      </c>
      <c r="Q85" s="124">
        <v>10146</v>
      </c>
      <c r="R85" s="124" t="s">
        <v>3098</v>
      </c>
      <c r="S85" s="124"/>
      <c r="T85" s="124" t="s">
        <v>24745</v>
      </c>
      <c r="U85" s="125">
        <v>30</v>
      </c>
      <c r="V85" s="126">
        <v>6.35</v>
      </c>
      <c r="W85" s="126">
        <v>5.52</v>
      </c>
      <c r="X85" s="126">
        <v>0</v>
      </c>
      <c r="Y85" s="124"/>
      <c r="Z85" s="124"/>
      <c r="AA85" s="124"/>
      <c r="AB85" s="124"/>
      <c r="AC85" s="125"/>
      <c r="AD85" s="125"/>
      <c r="AE85" s="125"/>
      <c r="AF85" s="146"/>
      <c r="AG85" s="124"/>
      <c r="AH85" s="127"/>
      <c r="AI85" s="144" t="s">
        <v>25751</v>
      </c>
      <c r="AJ85" s="147"/>
      <c r="AK85" s="144"/>
      <c r="AL85" s="144"/>
    </row>
    <row r="86" spans="1:38" x14ac:dyDescent="0.2">
      <c r="A86" s="64" t="s">
        <v>24521</v>
      </c>
      <c r="B86" s="63">
        <v>11222.77</v>
      </c>
      <c r="C86" s="63">
        <v>14897.97</v>
      </c>
      <c r="D86" s="63" t="s">
        <v>24746</v>
      </c>
      <c r="E86" s="64" t="s">
        <v>24532</v>
      </c>
      <c r="F86" s="123">
        <v>18.399999999999999</v>
      </c>
      <c r="G86" s="123">
        <v>4.5999999999999996</v>
      </c>
      <c r="H86" s="123">
        <v>0</v>
      </c>
      <c r="I86" s="121">
        <v>21.16</v>
      </c>
      <c r="J86" s="64" t="s">
        <v>24524</v>
      </c>
      <c r="K86" s="123">
        <v>0.3</v>
      </c>
      <c r="L86" s="64" t="s">
        <v>754</v>
      </c>
      <c r="M86" s="64"/>
      <c r="N86" s="64" t="s">
        <v>790</v>
      </c>
      <c r="O86" s="144" t="s">
        <v>754</v>
      </c>
      <c r="P86" s="64" t="s">
        <v>24525</v>
      </c>
      <c r="Q86" s="124">
        <v>10123</v>
      </c>
      <c r="R86" s="124" t="s">
        <v>3099</v>
      </c>
      <c r="S86" s="124"/>
      <c r="T86" s="124" t="s">
        <v>24747</v>
      </c>
      <c r="U86" s="125">
        <v>30</v>
      </c>
      <c r="V86" s="126">
        <v>6.35</v>
      </c>
      <c r="W86" s="126">
        <v>5.52</v>
      </c>
      <c r="X86" s="126">
        <v>0</v>
      </c>
      <c r="Y86" s="124"/>
      <c r="Z86" s="124"/>
      <c r="AA86" s="124"/>
      <c r="AB86" s="124"/>
      <c r="AC86" s="125"/>
      <c r="AD86" s="125"/>
      <c r="AE86" s="125"/>
      <c r="AF86" s="146"/>
      <c r="AG86" s="124"/>
      <c r="AH86" s="127"/>
      <c r="AI86" s="144" t="s">
        <v>25752</v>
      </c>
      <c r="AJ86" s="147"/>
      <c r="AK86" s="144"/>
      <c r="AL86" s="144"/>
    </row>
    <row r="87" spans="1:38" x14ac:dyDescent="0.2">
      <c r="A87" s="64" t="s">
        <v>24521</v>
      </c>
      <c r="B87" s="63">
        <v>10412.77</v>
      </c>
      <c r="C87" s="63">
        <v>14897.97</v>
      </c>
      <c r="D87" s="63" t="s">
        <v>24748</v>
      </c>
      <c r="E87" s="64" t="s">
        <v>24532</v>
      </c>
      <c r="F87" s="123">
        <v>18.399999999999999</v>
      </c>
      <c r="G87" s="123">
        <v>4.5999999999999996</v>
      </c>
      <c r="H87" s="123">
        <v>0</v>
      </c>
      <c r="I87" s="121">
        <v>21.16</v>
      </c>
      <c r="J87" s="64" t="s">
        <v>24524</v>
      </c>
      <c r="K87" s="123">
        <v>0.3</v>
      </c>
      <c r="L87" s="64" t="s">
        <v>754</v>
      </c>
      <c r="M87" s="64"/>
      <c r="N87" s="64" t="s">
        <v>790</v>
      </c>
      <c r="O87" s="144" t="s">
        <v>754</v>
      </c>
      <c r="P87" s="64" t="s">
        <v>24525</v>
      </c>
      <c r="Q87" s="124">
        <v>10100</v>
      </c>
      <c r="R87" s="124" t="s">
        <v>3100</v>
      </c>
      <c r="S87" s="124"/>
      <c r="T87" s="124" t="s">
        <v>24749</v>
      </c>
      <c r="U87" s="125">
        <v>30</v>
      </c>
      <c r="V87" s="126">
        <v>6.35</v>
      </c>
      <c r="W87" s="126">
        <v>5.52</v>
      </c>
      <c r="X87" s="126">
        <v>0</v>
      </c>
      <c r="Y87" s="124"/>
      <c r="Z87" s="124"/>
      <c r="AA87" s="124"/>
      <c r="AB87" s="124"/>
      <c r="AC87" s="125"/>
      <c r="AD87" s="125"/>
      <c r="AE87" s="125"/>
      <c r="AF87" s="146"/>
      <c r="AG87" s="124"/>
      <c r="AH87" s="127"/>
      <c r="AI87" s="144" t="s">
        <v>25753</v>
      </c>
      <c r="AJ87" s="147"/>
      <c r="AK87" s="144"/>
      <c r="AL87" s="144"/>
    </row>
    <row r="88" spans="1:38" x14ac:dyDescent="0.2">
      <c r="A88" s="64" t="s">
        <v>24521</v>
      </c>
      <c r="B88" s="63">
        <v>9612.77</v>
      </c>
      <c r="C88" s="63">
        <v>14897.97</v>
      </c>
      <c r="D88" s="63" t="s">
        <v>24750</v>
      </c>
      <c r="E88" s="64" t="s">
        <v>24532</v>
      </c>
      <c r="F88" s="123">
        <v>18.399999999999999</v>
      </c>
      <c r="G88" s="123">
        <v>4.5999999999999996</v>
      </c>
      <c r="H88" s="123">
        <v>0</v>
      </c>
      <c r="I88" s="121">
        <v>21.16</v>
      </c>
      <c r="J88" s="64" t="s">
        <v>24524</v>
      </c>
      <c r="K88" s="123">
        <v>0.3</v>
      </c>
      <c r="L88" s="64" t="s">
        <v>754</v>
      </c>
      <c r="M88" s="64"/>
      <c r="N88" s="64" t="s">
        <v>790</v>
      </c>
      <c r="O88" s="144" t="s">
        <v>754</v>
      </c>
      <c r="P88" s="64" t="s">
        <v>24525</v>
      </c>
      <c r="Q88" s="124" t="s">
        <v>24751</v>
      </c>
      <c r="R88" s="124" t="s">
        <v>3101</v>
      </c>
      <c r="S88" s="124"/>
      <c r="T88" s="124" t="s">
        <v>24752</v>
      </c>
      <c r="U88" s="125">
        <v>30</v>
      </c>
      <c r="V88" s="126">
        <v>6.35</v>
      </c>
      <c r="W88" s="126">
        <v>5.52</v>
      </c>
      <c r="X88" s="126">
        <v>0</v>
      </c>
      <c r="Y88" s="124"/>
      <c r="Z88" s="124"/>
      <c r="AA88" s="124"/>
      <c r="AB88" s="124"/>
      <c r="AC88" s="125"/>
      <c r="AD88" s="125"/>
      <c r="AE88" s="125"/>
      <c r="AF88" s="146"/>
      <c r="AG88" s="124"/>
      <c r="AH88" s="127"/>
      <c r="AI88" s="144" t="s">
        <v>25754</v>
      </c>
      <c r="AJ88" s="147"/>
      <c r="AK88" s="144"/>
      <c r="AL88" s="144"/>
    </row>
    <row r="89" spans="1:38" x14ac:dyDescent="0.2">
      <c r="A89" s="64" t="s">
        <v>24521</v>
      </c>
      <c r="B89" s="63">
        <v>8792.77</v>
      </c>
      <c r="C89" s="63">
        <v>14897.97</v>
      </c>
      <c r="D89" s="63" t="s">
        <v>24753</v>
      </c>
      <c r="E89" s="64" t="s">
        <v>24532</v>
      </c>
      <c r="F89" s="123">
        <v>18.399999999999999</v>
      </c>
      <c r="G89" s="123">
        <v>4.5999999999999996</v>
      </c>
      <c r="H89" s="123">
        <v>0</v>
      </c>
      <c r="I89" s="121">
        <v>21.16</v>
      </c>
      <c r="J89" s="64" t="s">
        <v>24524</v>
      </c>
      <c r="K89" s="123">
        <v>0.3</v>
      </c>
      <c r="L89" s="64" t="s">
        <v>754</v>
      </c>
      <c r="M89" s="64"/>
      <c r="N89" s="64" t="s">
        <v>790</v>
      </c>
      <c r="O89" s="144" t="s">
        <v>754</v>
      </c>
      <c r="P89" s="64" t="s">
        <v>24525</v>
      </c>
      <c r="Q89" s="124" t="s">
        <v>24754</v>
      </c>
      <c r="R89" s="124" t="s">
        <v>3102</v>
      </c>
      <c r="S89" s="124"/>
      <c r="T89" s="124" t="s">
        <v>24755</v>
      </c>
      <c r="U89" s="125">
        <v>30</v>
      </c>
      <c r="V89" s="126">
        <v>6.35</v>
      </c>
      <c r="W89" s="126">
        <v>5.52</v>
      </c>
      <c r="X89" s="126">
        <v>0</v>
      </c>
      <c r="Y89" s="124"/>
      <c r="Z89" s="124"/>
      <c r="AA89" s="124"/>
      <c r="AB89" s="124"/>
      <c r="AC89" s="125"/>
      <c r="AD89" s="125"/>
      <c r="AE89" s="125"/>
      <c r="AF89" s="146"/>
      <c r="AG89" s="124"/>
      <c r="AH89" s="127"/>
      <c r="AI89" s="144" t="s">
        <v>25755</v>
      </c>
      <c r="AJ89" s="147"/>
      <c r="AK89" s="144"/>
      <c r="AL89" s="144"/>
    </row>
    <row r="90" spans="1:38" x14ac:dyDescent="0.2">
      <c r="A90" s="64" t="s">
        <v>24521</v>
      </c>
      <c r="B90" s="63">
        <v>8012.77</v>
      </c>
      <c r="C90" s="63">
        <v>14897.97</v>
      </c>
      <c r="D90" s="63" t="s">
        <v>24756</v>
      </c>
      <c r="E90" s="64" t="s">
        <v>24532</v>
      </c>
      <c r="F90" s="123">
        <v>18.399999999999981</v>
      </c>
      <c r="G90" s="123">
        <v>4.5999999999999996</v>
      </c>
      <c r="H90" s="123">
        <v>0</v>
      </c>
      <c r="I90" s="121">
        <v>21.159999999999958</v>
      </c>
      <c r="J90" s="64" t="s">
        <v>24524</v>
      </c>
      <c r="K90" s="123">
        <v>0.3</v>
      </c>
      <c r="L90" s="64" t="s">
        <v>754</v>
      </c>
      <c r="M90" s="64"/>
      <c r="N90" s="64" t="s">
        <v>790</v>
      </c>
      <c r="O90" s="144" t="s">
        <v>754</v>
      </c>
      <c r="P90" s="64" t="s">
        <v>24525</v>
      </c>
      <c r="Q90" s="124">
        <v>10097</v>
      </c>
      <c r="R90" s="124" t="s">
        <v>3103</v>
      </c>
      <c r="S90" s="124"/>
      <c r="T90" s="124" t="s">
        <v>24757</v>
      </c>
      <c r="U90" s="125">
        <v>30</v>
      </c>
      <c r="V90" s="126">
        <v>6.35</v>
      </c>
      <c r="W90" s="126">
        <v>5.52</v>
      </c>
      <c r="X90" s="126">
        <v>0</v>
      </c>
      <c r="Y90" s="124"/>
      <c r="Z90" s="124"/>
      <c r="AA90" s="124"/>
      <c r="AB90" s="124"/>
      <c r="AC90" s="125"/>
      <c r="AD90" s="125"/>
      <c r="AE90" s="125"/>
      <c r="AF90" s="146"/>
      <c r="AG90" s="124"/>
      <c r="AH90" s="127"/>
      <c r="AI90" s="144" t="s">
        <v>25756</v>
      </c>
      <c r="AJ90" s="147"/>
      <c r="AK90" s="144"/>
      <c r="AL90" s="144"/>
    </row>
    <row r="91" spans="1:38" x14ac:dyDescent="0.2">
      <c r="A91" s="64" t="s">
        <v>24521</v>
      </c>
      <c r="B91" s="63">
        <v>7232.77</v>
      </c>
      <c r="C91" s="63">
        <v>14897.97</v>
      </c>
      <c r="D91" s="63" t="s">
        <v>24758</v>
      </c>
      <c r="E91" s="64" t="s">
        <v>24532</v>
      </c>
      <c r="F91" s="123">
        <v>18.399999999999999</v>
      </c>
      <c r="G91" s="123">
        <v>4.5999999999999996</v>
      </c>
      <c r="H91" s="123">
        <v>0</v>
      </c>
      <c r="I91" s="121">
        <v>21.16</v>
      </c>
      <c r="J91" s="64" t="s">
        <v>24524</v>
      </c>
      <c r="K91" s="123">
        <v>0.3</v>
      </c>
      <c r="L91" s="64" t="s">
        <v>754</v>
      </c>
      <c r="M91" s="64"/>
      <c r="N91" s="64" t="s">
        <v>790</v>
      </c>
      <c r="O91" s="144" t="s">
        <v>754</v>
      </c>
      <c r="P91" s="64" t="s">
        <v>24525</v>
      </c>
      <c r="Q91" s="124">
        <v>10074</v>
      </c>
      <c r="R91" s="124" t="s">
        <v>3104</v>
      </c>
      <c r="S91" s="124"/>
      <c r="T91" s="124" t="s">
        <v>24759</v>
      </c>
      <c r="U91" s="125">
        <v>30</v>
      </c>
      <c r="V91" s="126">
        <v>6.35</v>
      </c>
      <c r="W91" s="126">
        <v>5.52</v>
      </c>
      <c r="X91" s="126">
        <v>0</v>
      </c>
      <c r="Y91" s="124"/>
      <c r="Z91" s="124"/>
      <c r="AA91" s="124"/>
      <c r="AB91" s="124"/>
      <c r="AC91" s="125"/>
      <c r="AD91" s="125"/>
      <c r="AE91" s="125"/>
      <c r="AF91" s="146"/>
      <c r="AG91" s="124"/>
      <c r="AH91" s="127"/>
      <c r="AI91" s="144" t="s">
        <v>25757</v>
      </c>
      <c r="AJ91" s="147"/>
      <c r="AK91" s="144"/>
      <c r="AL91" s="144"/>
    </row>
    <row r="92" spans="1:38" x14ac:dyDescent="0.2">
      <c r="A92" s="64" t="s">
        <v>24521</v>
      </c>
      <c r="B92" s="63">
        <v>6412.77</v>
      </c>
      <c r="C92" s="63">
        <v>14897.97</v>
      </c>
      <c r="D92" s="63" t="s">
        <v>24760</v>
      </c>
      <c r="E92" s="64" t="s">
        <v>24532</v>
      </c>
      <c r="F92" s="123">
        <v>18.399999999999981</v>
      </c>
      <c r="G92" s="123">
        <v>4.5999999999999996</v>
      </c>
      <c r="H92" s="123">
        <v>0</v>
      </c>
      <c r="I92" s="121">
        <v>21.159999999999958</v>
      </c>
      <c r="J92" s="64" t="s">
        <v>24524</v>
      </c>
      <c r="K92" s="123">
        <v>0.3</v>
      </c>
      <c r="L92" s="64" t="s">
        <v>754</v>
      </c>
      <c r="M92" s="64"/>
      <c r="N92" s="64" t="s">
        <v>790</v>
      </c>
      <c r="O92" s="144" t="s">
        <v>754</v>
      </c>
      <c r="P92" s="64" t="s">
        <v>24525</v>
      </c>
      <c r="Q92" s="124">
        <v>10051</v>
      </c>
      <c r="R92" s="124" t="s">
        <v>3105</v>
      </c>
      <c r="S92" s="124"/>
      <c r="T92" s="124" t="s">
        <v>24761</v>
      </c>
      <c r="U92" s="125">
        <v>30</v>
      </c>
      <c r="V92" s="126">
        <v>6.35</v>
      </c>
      <c r="W92" s="126">
        <v>5.52</v>
      </c>
      <c r="X92" s="126">
        <v>0</v>
      </c>
      <c r="Y92" s="124"/>
      <c r="Z92" s="124"/>
      <c r="AA92" s="124"/>
      <c r="AB92" s="124"/>
      <c r="AC92" s="125"/>
      <c r="AD92" s="125"/>
      <c r="AE92" s="125"/>
      <c r="AF92" s="146"/>
      <c r="AG92" s="124"/>
      <c r="AH92" s="127"/>
      <c r="AI92" s="144" t="s">
        <v>25758</v>
      </c>
      <c r="AJ92" s="147"/>
      <c r="AK92" s="144"/>
      <c r="AL92" s="144"/>
    </row>
    <row r="93" spans="1:38" x14ac:dyDescent="0.2">
      <c r="A93" s="64" t="s">
        <v>24521</v>
      </c>
      <c r="B93" s="63">
        <v>8792.77</v>
      </c>
      <c r="C93" s="63">
        <v>15717.97</v>
      </c>
      <c r="D93" s="63" t="s">
        <v>24762</v>
      </c>
      <c r="E93" s="64" t="s">
        <v>24532</v>
      </c>
      <c r="F93" s="123">
        <v>18.399999999999999</v>
      </c>
      <c r="G93" s="123">
        <v>4.5999999999999996</v>
      </c>
      <c r="H93" s="123">
        <v>0</v>
      </c>
      <c r="I93" s="121">
        <v>21.16</v>
      </c>
      <c r="J93" s="64" t="s">
        <v>24524</v>
      </c>
      <c r="K93" s="123">
        <v>0.3</v>
      </c>
      <c r="L93" s="64" t="s">
        <v>754</v>
      </c>
      <c r="M93" s="64"/>
      <c r="N93" s="64" t="s">
        <v>790</v>
      </c>
      <c r="O93" s="144" t="s">
        <v>754</v>
      </c>
      <c r="P93" s="64" t="s">
        <v>24525</v>
      </c>
      <c r="Q93" s="124" t="s">
        <v>24763</v>
      </c>
      <c r="R93" s="124" t="s">
        <v>3106</v>
      </c>
      <c r="S93" s="124"/>
      <c r="T93" s="124" t="s">
        <v>24764</v>
      </c>
      <c r="U93" s="125">
        <v>30</v>
      </c>
      <c r="V93" s="126">
        <v>6.35</v>
      </c>
      <c r="W93" s="126">
        <v>5.52</v>
      </c>
      <c r="X93" s="126">
        <v>0</v>
      </c>
      <c r="Y93" s="124"/>
      <c r="Z93" s="124"/>
      <c r="AA93" s="124"/>
      <c r="AB93" s="124"/>
      <c r="AC93" s="125"/>
      <c r="AD93" s="125"/>
      <c r="AE93" s="125"/>
      <c r="AF93" s="146"/>
      <c r="AG93" s="124"/>
      <c r="AH93" s="127"/>
      <c r="AI93" s="144" t="s">
        <v>25759</v>
      </c>
      <c r="AJ93" s="147"/>
      <c r="AK93" s="144"/>
      <c r="AL93" s="144"/>
    </row>
    <row r="94" spans="1:38" x14ac:dyDescent="0.2">
      <c r="A94" s="64" t="s">
        <v>24521</v>
      </c>
      <c r="B94" s="63">
        <v>9612.77</v>
      </c>
      <c r="C94" s="63">
        <v>15717.97</v>
      </c>
      <c r="D94" s="63" t="s">
        <v>24765</v>
      </c>
      <c r="E94" s="64" t="s">
        <v>24532</v>
      </c>
      <c r="F94" s="123">
        <v>18.399999999999999</v>
      </c>
      <c r="G94" s="123">
        <v>4.5999999999999996</v>
      </c>
      <c r="H94" s="123">
        <v>0</v>
      </c>
      <c r="I94" s="121">
        <v>21.16</v>
      </c>
      <c r="J94" s="64" t="s">
        <v>24524</v>
      </c>
      <c r="K94" s="123">
        <v>0.3</v>
      </c>
      <c r="L94" s="64" t="s">
        <v>754</v>
      </c>
      <c r="M94" s="64"/>
      <c r="N94" s="64" t="s">
        <v>790</v>
      </c>
      <c r="O94" s="144" t="s">
        <v>754</v>
      </c>
      <c r="P94" s="64" t="s">
        <v>24525</v>
      </c>
      <c r="Q94" s="124" t="s">
        <v>24766</v>
      </c>
      <c r="R94" s="124" t="s">
        <v>3107</v>
      </c>
      <c r="S94" s="124"/>
      <c r="T94" s="124" t="s">
        <v>24767</v>
      </c>
      <c r="U94" s="125">
        <v>30</v>
      </c>
      <c r="V94" s="126">
        <v>6.35</v>
      </c>
      <c r="W94" s="126">
        <v>5.52</v>
      </c>
      <c r="X94" s="126">
        <v>0</v>
      </c>
      <c r="Y94" s="124"/>
      <c r="Z94" s="124"/>
      <c r="AA94" s="124"/>
      <c r="AB94" s="124"/>
      <c r="AC94" s="125"/>
      <c r="AD94" s="125"/>
      <c r="AE94" s="125"/>
      <c r="AF94" s="146"/>
      <c r="AG94" s="124"/>
      <c r="AH94" s="127"/>
      <c r="AI94" s="144" t="s">
        <v>25760</v>
      </c>
      <c r="AJ94" s="147"/>
      <c r="AK94" s="144"/>
      <c r="AL94" s="144"/>
    </row>
    <row r="95" spans="1:38" x14ac:dyDescent="0.2">
      <c r="A95" s="64" t="s">
        <v>24521</v>
      </c>
      <c r="B95" s="63">
        <v>10412.77</v>
      </c>
      <c r="C95" s="63">
        <v>15717.97</v>
      </c>
      <c r="D95" s="63" t="s">
        <v>24768</v>
      </c>
      <c r="E95" s="64" t="s">
        <v>24532</v>
      </c>
      <c r="F95" s="123">
        <v>18.399999999999999</v>
      </c>
      <c r="G95" s="123">
        <v>4.5999999999999996</v>
      </c>
      <c r="H95" s="123">
        <v>0</v>
      </c>
      <c r="I95" s="121">
        <v>21.16</v>
      </c>
      <c r="J95" s="64" t="s">
        <v>24524</v>
      </c>
      <c r="K95" s="123">
        <v>0.3</v>
      </c>
      <c r="L95" s="64" t="s">
        <v>754</v>
      </c>
      <c r="M95" s="64"/>
      <c r="N95" s="64" t="s">
        <v>790</v>
      </c>
      <c r="O95" s="144" t="s">
        <v>754</v>
      </c>
      <c r="P95" s="64" t="s">
        <v>24525</v>
      </c>
      <c r="Q95" s="124" t="s">
        <v>24769</v>
      </c>
      <c r="R95" s="124" t="s">
        <v>3108</v>
      </c>
      <c r="S95" s="124"/>
      <c r="T95" s="124" t="s">
        <v>24770</v>
      </c>
      <c r="U95" s="125">
        <v>30</v>
      </c>
      <c r="V95" s="126">
        <v>6.35</v>
      </c>
      <c r="W95" s="126">
        <v>5.52</v>
      </c>
      <c r="X95" s="126">
        <v>0</v>
      </c>
      <c r="Y95" s="124"/>
      <c r="Z95" s="124"/>
      <c r="AA95" s="124"/>
      <c r="AB95" s="124"/>
      <c r="AC95" s="125"/>
      <c r="AD95" s="125"/>
      <c r="AE95" s="125"/>
      <c r="AF95" s="146"/>
      <c r="AG95" s="124"/>
      <c r="AH95" s="127"/>
      <c r="AI95" s="144" t="s">
        <v>25761</v>
      </c>
      <c r="AJ95" s="147"/>
      <c r="AK95" s="144"/>
      <c r="AL95" s="144"/>
    </row>
    <row r="96" spans="1:38" x14ac:dyDescent="0.2">
      <c r="A96" s="64" t="s">
        <v>24521</v>
      </c>
      <c r="B96" s="63">
        <v>11212.77</v>
      </c>
      <c r="C96" s="63">
        <v>15717.97</v>
      </c>
      <c r="D96" s="63" t="s">
        <v>24771</v>
      </c>
      <c r="E96" s="64" t="s">
        <v>24532</v>
      </c>
      <c r="F96" s="123">
        <v>18.399999999999999</v>
      </c>
      <c r="G96" s="123">
        <v>4.5999999999999996</v>
      </c>
      <c r="H96" s="123">
        <v>0</v>
      </c>
      <c r="I96" s="121">
        <v>21.16</v>
      </c>
      <c r="J96" s="64" t="s">
        <v>24524</v>
      </c>
      <c r="K96" s="123">
        <v>0.3</v>
      </c>
      <c r="L96" s="64" t="s">
        <v>754</v>
      </c>
      <c r="M96" s="64"/>
      <c r="N96" s="64" t="s">
        <v>790</v>
      </c>
      <c r="O96" s="144" t="s">
        <v>754</v>
      </c>
      <c r="P96" s="64" t="s">
        <v>24525</v>
      </c>
      <c r="Q96" s="124" t="s">
        <v>24772</v>
      </c>
      <c r="R96" s="124" t="s">
        <v>3109</v>
      </c>
      <c r="S96" s="124"/>
      <c r="T96" s="124" t="s">
        <v>24773</v>
      </c>
      <c r="U96" s="125">
        <v>30</v>
      </c>
      <c r="V96" s="126">
        <v>6.35</v>
      </c>
      <c r="W96" s="126">
        <v>5.52</v>
      </c>
      <c r="X96" s="126">
        <v>0</v>
      </c>
      <c r="Y96" s="124"/>
      <c r="Z96" s="124"/>
      <c r="AA96" s="124"/>
      <c r="AB96" s="124"/>
      <c r="AC96" s="125"/>
      <c r="AD96" s="125"/>
      <c r="AE96" s="125"/>
      <c r="AF96" s="146"/>
      <c r="AG96" s="124"/>
      <c r="AH96" s="127"/>
      <c r="AI96" s="144" t="s">
        <v>25762</v>
      </c>
      <c r="AJ96" s="147"/>
      <c r="AK96" s="144"/>
      <c r="AL96" s="144"/>
    </row>
    <row r="97" spans="1:38" x14ac:dyDescent="0.2">
      <c r="A97" s="64" t="s">
        <v>24521</v>
      </c>
      <c r="B97" s="63">
        <v>12012.77</v>
      </c>
      <c r="C97" s="63">
        <v>15717.97</v>
      </c>
      <c r="D97" s="63" t="s">
        <v>24774</v>
      </c>
      <c r="E97" s="64" t="s">
        <v>24532</v>
      </c>
      <c r="F97" s="123">
        <v>18.399999999999999</v>
      </c>
      <c r="G97" s="123">
        <v>4.5999999999999996</v>
      </c>
      <c r="H97" s="123">
        <v>0</v>
      </c>
      <c r="I97" s="121">
        <v>21.16</v>
      </c>
      <c r="J97" s="64" t="s">
        <v>24524</v>
      </c>
      <c r="K97" s="123">
        <v>0.3</v>
      </c>
      <c r="L97" s="64" t="s">
        <v>754</v>
      </c>
      <c r="M97" s="64"/>
      <c r="N97" s="64" t="s">
        <v>790</v>
      </c>
      <c r="O97" s="144" t="s">
        <v>754</v>
      </c>
      <c r="P97" s="64" t="s">
        <v>24525</v>
      </c>
      <c r="Q97" s="124" t="s">
        <v>24775</v>
      </c>
      <c r="R97" s="124" t="s">
        <v>3110</v>
      </c>
      <c r="S97" s="124"/>
      <c r="T97" s="124" t="s">
        <v>24776</v>
      </c>
      <c r="U97" s="125">
        <v>30</v>
      </c>
      <c r="V97" s="126">
        <v>6.35</v>
      </c>
      <c r="W97" s="126">
        <v>5.52</v>
      </c>
      <c r="X97" s="126">
        <v>0</v>
      </c>
      <c r="Y97" s="124"/>
      <c r="Z97" s="124"/>
      <c r="AA97" s="124"/>
      <c r="AB97" s="124"/>
      <c r="AC97" s="125"/>
      <c r="AD97" s="125"/>
      <c r="AE97" s="125"/>
      <c r="AF97" s="146"/>
      <c r="AG97" s="124"/>
      <c r="AH97" s="127"/>
      <c r="AI97" s="144" t="s">
        <v>25763</v>
      </c>
      <c r="AJ97" s="147"/>
      <c r="AK97" s="144"/>
      <c r="AL97" s="144"/>
    </row>
    <row r="98" spans="1:38" x14ac:dyDescent="0.2">
      <c r="A98" s="64" t="s">
        <v>24521</v>
      </c>
      <c r="B98" s="63">
        <v>12812.77</v>
      </c>
      <c r="C98" s="63">
        <v>15717.97</v>
      </c>
      <c r="D98" s="63" t="s">
        <v>24777</v>
      </c>
      <c r="E98" s="64" t="s">
        <v>24532</v>
      </c>
      <c r="F98" s="123">
        <v>18.399999999999999</v>
      </c>
      <c r="G98" s="123">
        <v>4.5999999999999996</v>
      </c>
      <c r="H98" s="123">
        <v>0</v>
      </c>
      <c r="I98" s="121">
        <v>21.16</v>
      </c>
      <c r="J98" s="64" t="s">
        <v>24524</v>
      </c>
      <c r="K98" s="123">
        <v>0.3</v>
      </c>
      <c r="L98" s="64" t="s">
        <v>754</v>
      </c>
      <c r="M98" s="64"/>
      <c r="N98" s="64" t="s">
        <v>790</v>
      </c>
      <c r="O98" s="144" t="s">
        <v>754</v>
      </c>
      <c r="P98" s="64" t="s">
        <v>24525</v>
      </c>
      <c r="Q98" s="124" t="s">
        <v>24778</v>
      </c>
      <c r="R98" s="124" t="s">
        <v>3111</v>
      </c>
      <c r="S98" s="124"/>
      <c r="T98" s="124" t="s">
        <v>24779</v>
      </c>
      <c r="U98" s="125">
        <v>30</v>
      </c>
      <c r="V98" s="126">
        <v>6.35</v>
      </c>
      <c r="W98" s="126">
        <v>5.52</v>
      </c>
      <c r="X98" s="126">
        <v>0</v>
      </c>
      <c r="Y98" s="124"/>
      <c r="Z98" s="124"/>
      <c r="AA98" s="124"/>
      <c r="AB98" s="124"/>
      <c r="AC98" s="125"/>
      <c r="AD98" s="125"/>
      <c r="AE98" s="125"/>
      <c r="AF98" s="146"/>
      <c r="AG98" s="124"/>
      <c r="AH98" s="127"/>
      <c r="AI98" s="144" t="s">
        <v>25764</v>
      </c>
      <c r="AJ98" s="147"/>
      <c r="AK98" s="144"/>
      <c r="AL98" s="144"/>
    </row>
    <row r="99" spans="1:38" x14ac:dyDescent="0.2">
      <c r="A99" s="64" t="s">
        <v>24521</v>
      </c>
      <c r="B99" s="63">
        <v>13612.77</v>
      </c>
      <c r="C99" s="63">
        <v>15717.97</v>
      </c>
      <c r="D99" s="63" t="s">
        <v>24780</v>
      </c>
      <c r="E99" s="64" t="s">
        <v>24532</v>
      </c>
      <c r="F99" s="123">
        <v>18.399999999999999</v>
      </c>
      <c r="G99" s="123">
        <v>4.5999999999999996</v>
      </c>
      <c r="H99" s="123">
        <v>0</v>
      </c>
      <c r="I99" s="121">
        <v>21.16</v>
      </c>
      <c r="J99" s="64" t="s">
        <v>24524</v>
      </c>
      <c r="K99" s="123">
        <v>0.3</v>
      </c>
      <c r="L99" s="64" t="s">
        <v>754</v>
      </c>
      <c r="M99" s="64"/>
      <c r="N99" s="64" t="s">
        <v>790</v>
      </c>
      <c r="O99" s="144" t="s">
        <v>754</v>
      </c>
      <c r="P99" s="64" t="s">
        <v>24525</v>
      </c>
      <c r="Q99" s="124" t="s">
        <v>24781</v>
      </c>
      <c r="R99" s="124" t="s">
        <v>3112</v>
      </c>
      <c r="S99" s="124"/>
      <c r="T99" s="124" t="s">
        <v>24782</v>
      </c>
      <c r="U99" s="125">
        <v>30</v>
      </c>
      <c r="V99" s="126">
        <v>6.35</v>
      </c>
      <c r="W99" s="126">
        <v>5.52</v>
      </c>
      <c r="X99" s="126">
        <v>0</v>
      </c>
      <c r="Y99" s="124"/>
      <c r="Z99" s="124"/>
      <c r="AA99" s="124"/>
      <c r="AB99" s="124"/>
      <c r="AC99" s="125"/>
      <c r="AD99" s="125"/>
      <c r="AE99" s="125"/>
      <c r="AF99" s="146"/>
      <c r="AG99" s="124"/>
      <c r="AH99" s="127"/>
      <c r="AI99" s="144" t="s">
        <v>25765</v>
      </c>
      <c r="AJ99" s="147"/>
      <c r="AK99" s="144"/>
      <c r="AL99" s="144"/>
    </row>
    <row r="100" spans="1:38" x14ac:dyDescent="0.2">
      <c r="A100" s="64" t="s">
        <v>24521</v>
      </c>
      <c r="B100" s="63">
        <v>13612.77</v>
      </c>
      <c r="C100" s="63">
        <v>16497.97</v>
      </c>
      <c r="D100" s="63" t="s">
        <v>24783</v>
      </c>
      <c r="E100" s="64" t="s">
        <v>24532</v>
      </c>
      <c r="F100" s="123">
        <v>18.399999999999999</v>
      </c>
      <c r="G100" s="123">
        <v>4.6000000000000183</v>
      </c>
      <c r="H100" s="123">
        <v>4.5999999999999996</v>
      </c>
      <c r="I100" s="121">
        <v>21.16</v>
      </c>
      <c r="J100" s="64" t="s">
        <v>24524</v>
      </c>
      <c r="K100" s="123">
        <v>0.3</v>
      </c>
      <c r="L100" s="64" t="s">
        <v>754</v>
      </c>
      <c r="M100" s="64"/>
      <c r="N100" s="64" t="s">
        <v>790</v>
      </c>
      <c r="O100" s="144" t="s">
        <v>754</v>
      </c>
      <c r="P100" s="64" t="s">
        <v>24525</v>
      </c>
      <c r="Q100" s="124" t="s">
        <v>24784</v>
      </c>
      <c r="R100" s="124" t="s">
        <v>3113</v>
      </c>
      <c r="S100" s="124"/>
      <c r="T100" s="124" t="s">
        <v>24785</v>
      </c>
      <c r="U100" s="125">
        <v>30</v>
      </c>
      <c r="V100" s="126">
        <v>6.35</v>
      </c>
      <c r="W100" s="126">
        <v>5.52</v>
      </c>
      <c r="X100" s="126">
        <v>0</v>
      </c>
      <c r="Y100" s="124"/>
      <c r="Z100" s="124"/>
      <c r="AA100" s="124"/>
      <c r="AB100" s="124"/>
      <c r="AC100" s="125"/>
      <c r="AD100" s="125"/>
      <c r="AE100" s="125"/>
      <c r="AF100" s="146"/>
      <c r="AG100" s="124"/>
      <c r="AH100" s="127"/>
      <c r="AI100" s="144" t="s">
        <v>25766</v>
      </c>
      <c r="AJ100" s="147"/>
      <c r="AK100" s="144"/>
      <c r="AL100" s="144"/>
    </row>
    <row r="101" spans="1:38" x14ac:dyDescent="0.2">
      <c r="A101" s="64" t="s">
        <v>24521</v>
      </c>
      <c r="B101" s="63">
        <v>12812.77</v>
      </c>
      <c r="C101" s="63">
        <v>16497.97</v>
      </c>
      <c r="D101" s="63" t="s">
        <v>24786</v>
      </c>
      <c r="E101" s="64" t="s">
        <v>24532</v>
      </c>
      <c r="F101" s="123">
        <v>18.399999999999999</v>
      </c>
      <c r="G101" s="123">
        <v>4.6000000000000183</v>
      </c>
      <c r="H101" s="123">
        <v>4.5999999999999996</v>
      </c>
      <c r="I101" s="121">
        <v>21.16</v>
      </c>
      <c r="J101" s="64" t="s">
        <v>24524</v>
      </c>
      <c r="K101" s="123">
        <v>0.3</v>
      </c>
      <c r="L101" s="64" t="s">
        <v>754</v>
      </c>
      <c r="M101" s="64"/>
      <c r="N101" s="64" t="s">
        <v>790</v>
      </c>
      <c r="O101" s="144" t="s">
        <v>754</v>
      </c>
      <c r="P101" s="64" t="s">
        <v>24525</v>
      </c>
      <c r="Q101" s="124" t="s">
        <v>24787</v>
      </c>
      <c r="R101" s="124" t="s">
        <v>3114</v>
      </c>
      <c r="S101" s="124"/>
      <c r="T101" s="124" t="s">
        <v>24788</v>
      </c>
      <c r="U101" s="125">
        <v>30</v>
      </c>
      <c r="V101" s="126">
        <v>6.35</v>
      </c>
      <c r="W101" s="126">
        <v>5.52</v>
      </c>
      <c r="X101" s="126">
        <v>0</v>
      </c>
      <c r="Y101" s="124"/>
      <c r="Z101" s="124"/>
      <c r="AA101" s="124"/>
      <c r="AB101" s="124"/>
      <c r="AC101" s="125"/>
      <c r="AD101" s="125"/>
      <c r="AE101" s="125"/>
      <c r="AF101" s="146"/>
      <c r="AG101" s="124"/>
      <c r="AH101" s="127"/>
      <c r="AI101" s="144" t="s">
        <v>25767</v>
      </c>
      <c r="AJ101" s="147"/>
      <c r="AK101" s="144"/>
      <c r="AL101" s="144"/>
    </row>
    <row r="102" spans="1:38" x14ac:dyDescent="0.2">
      <c r="A102" s="64" t="s">
        <v>24521</v>
      </c>
      <c r="B102" s="63">
        <v>12012.77</v>
      </c>
      <c r="C102" s="63">
        <v>16497.97</v>
      </c>
      <c r="D102" s="63" t="s">
        <v>24789</v>
      </c>
      <c r="E102" s="64" t="s">
        <v>24532</v>
      </c>
      <c r="F102" s="123">
        <v>18.399999999999999</v>
      </c>
      <c r="G102" s="123">
        <v>4.6000000000000183</v>
      </c>
      <c r="H102" s="123">
        <v>4.5999999999999996</v>
      </c>
      <c r="I102" s="121">
        <v>21.16</v>
      </c>
      <c r="J102" s="64" t="s">
        <v>24524</v>
      </c>
      <c r="K102" s="123">
        <v>0.3</v>
      </c>
      <c r="L102" s="64" t="s">
        <v>754</v>
      </c>
      <c r="M102" s="64"/>
      <c r="N102" s="64" t="s">
        <v>790</v>
      </c>
      <c r="O102" s="144" t="s">
        <v>754</v>
      </c>
      <c r="P102" s="64" t="s">
        <v>24525</v>
      </c>
      <c r="Q102" s="124" t="s">
        <v>24790</v>
      </c>
      <c r="R102" s="124" t="s">
        <v>3115</v>
      </c>
      <c r="S102" s="124"/>
      <c r="T102" s="124" t="s">
        <v>24791</v>
      </c>
      <c r="U102" s="125">
        <v>30</v>
      </c>
      <c r="V102" s="126">
        <v>6.35</v>
      </c>
      <c r="W102" s="126">
        <v>5.52</v>
      </c>
      <c r="X102" s="126">
        <v>0</v>
      </c>
      <c r="Y102" s="124"/>
      <c r="Z102" s="124"/>
      <c r="AA102" s="124"/>
      <c r="AB102" s="124"/>
      <c r="AC102" s="125"/>
      <c r="AD102" s="125"/>
      <c r="AE102" s="125"/>
      <c r="AF102" s="146"/>
      <c r="AG102" s="124"/>
      <c r="AH102" s="127"/>
      <c r="AI102" s="144" t="s">
        <v>25768</v>
      </c>
      <c r="AJ102" s="147"/>
      <c r="AK102" s="144"/>
      <c r="AL102" s="144"/>
    </row>
    <row r="103" spans="1:38" x14ac:dyDescent="0.2">
      <c r="A103" s="64" t="s">
        <v>24521</v>
      </c>
      <c r="B103" s="63">
        <v>11212.77</v>
      </c>
      <c r="C103" s="63">
        <v>16497.97</v>
      </c>
      <c r="D103" s="63" t="s">
        <v>24792</v>
      </c>
      <c r="E103" s="64" t="s">
        <v>24532</v>
      </c>
      <c r="F103" s="123">
        <v>18.399999999999999</v>
      </c>
      <c r="G103" s="123">
        <v>4.6000000000000183</v>
      </c>
      <c r="H103" s="123">
        <v>4.5999999999999996</v>
      </c>
      <c r="I103" s="121">
        <v>21.16</v>
      </c>
      <c r="J103" s="64" t="s">
        <v>24524</v>
      </c>
      <c r="K103" s="123">
        <v>0.3</v>
      </c>
      <c r="L103" s="64" t="s">
        <v>754</v>
      </c>
      <c r="M103" s="64"/>
      <c r="N103" s="64" t="s">
        <v>790</v>
      </c>
      <c r="O103" s="144" t="s">
        <v>754</v>
      </c>
      <c r="P103" s="64" t="s">
        <v>24525</v>
      </c>
      <c r="Q103" s="124" t="s">
        <v>24793</v>
      </c>
      <c r="R103" s="124" t="s">
        <v>3116</v>
      </c>
      <c r="S103" s="124"/>
      <c r="T103" s="124" t="s">
        <v>24794</v>
      </c>
      <c r="U103" s="125">
        <v>30</v>
      </c>
      <c r="V103" s="126">
        <v>6.35</v>
      </c>
      <c r="W103" s="126">
        <v>5.52</v>
      </c>
      <c r="X103" s="126">
        <v>0</v>
      </c>
      <c r="Y103" s="124"/>
      <c r="Z103" s="124"/>
      <c r="AA103" s="124"/>
      <c r="AB103" s="124"/>
      <c r="AC103" s="125"/>
      <c r="AD103" s="125"/>
      <c r="AE103" s="125"/>
      <c r="AF103" s="146"/>
      <c r="AG103" s="124"/>
      <c r="AH103" s="127"/>
      <c r="AI103" s="144" t="s">
        <v>25769</v>
      </c>
      <c r="AJ103" s="147"/>
      <c r="AK103" s="144"/>
      <c r="AL103" s="144"/>
    </row>
    <row r="104" spans="1:38" x14ac:dyDescent="0.2">
      <c r="A104" s="64" t="s">
        <v>24521</v>
      </c>
      <c r="B104" s="63">
        <v>10412.77</v>
      </c>
      <c r="C104" s="63">
        <v>16497.97</v>
      </c>
      <c r="D104" s="63" t="s">
        <v>24795</v>
      </c>
      <c r="E104" s="64" t="s">
        <v>24532</v>
      </c>
      <c r="F104" s="123">
        <v>18.399999999999999</v>
      </c>
      <c r="G104" s="123">
        <v>4.6000000000000183</v>
      </c>
      <c r="H104" s="123">
        <v>4.5999999999999996</v>
      </c>
      <c r="I104" s="121">
        <v>21.16</v>
      </c>
      <c r="J104" s="64" t="s">
        <v>24524</v>
      </c>
      <c r="K104" s="123">
        <v>0.3</v>
      </c>
      <c r="L104" s="64" t="s">
        <v>754</v>
      </c>
      <c r="M104" s="64"/>
      <c r="N104" s="64" t="s">
        <v>790</v>
      </c>
      <c r="O104" s="144" t="s">
        <v>754</v>
      </c>
      <c r="P104" s="64" t="s">
        <v>24525</v>
      </c>
      <c r="Q104" s="124" t="s">
        <v>24796</v>
      </c>
      <c r="R104" s="124" t="s">
        <v>3117</v>
      </c>
      <c r="S104" s="124"/>
      <c r="T104" s="124" t="s">
        <v>24797</v>
      </c>
      <c r="U104" s="125">
        <v>30</v>
      </c>
      <c r="V104" s="126">
        <v>6.35</v>
      </c>
      <c r="W104" s="126">
        <v>5.52</v>
      </c>
      <c r="X104" s="126">
        <v>0</v>
      </c>
      <c r="Y104" s="124"/>
      <c r="Z104" s="124"/>
      <c r="AA104" s="124"/>
      <c r="AB104" s="124"/>
      <c r="AC104" s="125"/>
      <c r="AD104" s="125"/>
      <c r="AE104" s="125"/>
      <c r="AF104" s="146"/>
      <c r="AG104" s="124"/>
      <c r="AH104" s="127"/>
      <c r="AI104" s="144" t="s">
        <v>25770</v>
      </c>
      <c r="AJ104" s="147"/>
      <c r="AK104" s="144"/>
      <c r="AL104" s="144"/>
    </row>
    <row r="105" spans="1:38" x14ac:dyDescent="0.2">
      <c r="A105" s="64" t="s">
        <v>24521</v>
      </c>
      <c r="B105" s="63">
        <v>9612.77</v>
      </c>
      <c r="C105" s="63">
        <v>16497.97</v>
      </c>
      <c r="D105" s="63" t="s">
        <v>24798</v>
      </c>
      <c r="E105" s="64" t="s">
        <v>24532</v>
      </c>
      <c r="F105" s="123">
        <v>18.399999999999999</v>
      </c>
      <c r="G105" s="123">
        <v>4.6000000000000183</v>
      </c>
      <c r="H105" s="123">
        <v>4.5999999999999996</v>
      </c>
      <c r="I105" s="121">
        <v>21.16</v>
      </c>
      <c r="J105" s="64" t="s">
        <v>24524</v>
      </c>
      <c r="K105" s="123">
        <v>0.3</v>
      </c>
      <c r="L105" s="64" t="s">
        <v>754</v>
      </c>
      <c r="M105" s="64"/>
      <c r="N105" s="64" t="s">
        <v>790</v>
      </c>
      <c r="O105" s="144" t="s">
        <v>754</v>
      </c>
      <c r="P105" s="64" t="s">
        <v>24525</v>
      </c>
      <c r="Q105" s="124" t="s">
        <v>24799</v>
      </c>
      <c r="R105" s="124" t="s">
        <v>3118</v>
      </c>
      <c r="S105" s="124"/>
      <c r="T105" s="124" t="s">
        <v>24800</v>
      </c>
      <c r="U105" s="125">
        <v>30</v>
      </c>
      <c r="V105" s="126">
        <v>6.35</v>
      </c>
      <c r="W105" s="126">
        <v>5.52</v>
      </c>
      <c r="X105" s="126">
        <v>0</v>
      </c>
      <c r="Y105" s="124"/>
      <c r="Z105" s="124"/>
      <c r="AA105" s="124"/>
      <c r="AB105" s="124"/>
      <c r="AC105" s="125"/>
      <c r="AD105" s="125"/>
      <c r="AE105" s="125"/>
      <c r="AF105" s="146"/>
      <c r="AG105" s="124"/>
      <c r="AH105" s="127"/>
      <c r="AI105" s="144" t="s">
        <v>25771</v>
      </c>
      <c r="AJ105" s="147"/>
      <c r="AK105" s="144"/>
      <c r="AL105" s="144"/>
    </row>
    <row r="106" spans="1:38" x14ac:dyDescent="0.2">
      <c r="A106" s="64" t="s">
        <v>24521</v>
      </c>
      <c r="B106" s="63">
        <v>8812.77</v>
      </c>
      <c r="C106" s="63">
        <v>16497.97</v>
      </c>
      <c r="D106" s="63" t="s">
        <v>24801</v>
      </c>
      <c r="E106" s="64" t="s">
        <v>24532</v>
      </c>
      <c r="F106" s="123">
        <v>18.399999999999999</v>
      </c>
      <c r="G106" s="123">
        <v>4.6000000000000183</v>
      </c>
      <c r="H106" s="123">
        <v>4.5999999999999996</v>
      </c>
      <c r="I106" s="121">
        <v>21.16</v>
      </c>
      <c r="J106" s="64" t="s">
        <v>24524</v>
      </c>
      <c r="K106" s="123">
        <v>0.3</v>
      </c>
      <c r="L106" s="64" t="s">
        <v>754</v>
      </c>
      <c r="M106" s="64"/>
      <c r="N106" s="64" t="s">
        <v>790</v>
      </c>
      <c r="O106" s="144" t="s">
        <v>754</v>
      </c>
      <c r="P106" s="64" t="s">
        <v>24525</v>
      </c>
      <c r="Q106" s="124" t="s">
        <v>24802</v>
      </c>
      <c r="R106" s="124" t="s">
        <v>3119</v>
      </c>
      <c r="S106" s="124"/>
      <c r="T106" s="124" t="s">
        <v>24803</v>
      </c>
      <c r="U106" s="125">
        <v>30</v>
      </c>
      <c r="V106" s="126">
        <v>6.35</v>
      </c>
      <c r="W106" s="126">
        <v>5.52</v>
      </c>
      <c r="X106" s="126">
        <v>0</v>
      </c>
      <c r="Y106" s="124"/>
      <c r="Z106" s="124"/>
      <c r="AA106" s="124"/>
      <c r="AB106" s="124"/>
      <c r="AC106" s="125"/>
      <c r="AD106" s="125"/>
      <c r="AE106" s="125"/>
      <c r="AF106" s="146"/>
      <c r="AG106" s="124"/>
      <c r="AH106" s="127"/>
      <c r="AI106" s="144" t="s">
        <v>25772</v>
      </c>
      <c r="AJ106" s="147"/>
      <c r="AK106" s="144"/>
      <c r="AL106" s="144"/>
    </row>
    <row r="107" spans="1:38" x14ac:dyDescent="0.2">
      <c r="A107" s="64" t="s">
        <v>24521</v>
      </c>
      <c r="B107" s="63">
        <v>8012.77</v>
      </c>
      <c r="C107" s="63">
        <v>16497.97</v>
      </c>
      <c r="D107" s="63" t="s">
        <v>24804</v>
      </c>
      <c r="E107" s="64" t="s">
        <v>24532</v>
      </c>
      <c r="F107" s="123">
        <v>18.399999999999981</v>
      </c>
      <c r="G107" s="123">
        <v>4.6000000000000183</v>
      </c>
      <c r="H107" s="123">
        <v>4.5999999999999996</v>
      </c>
      <c r="I107" s="121">
        <v>21.159999999999958</v>
      </c>
      <c r="J107" s="64" t="s">
        <v>24524</v>
      </c>
      <c r="K107" s="123">
        <v>0.3</v>
      </c>
      <c r="L107" s="64" t="s">
        <v>754</v>
      </c>
      <c r="M107" s="64"/>
      <c r="N107" s="64" t="s">
        <v>790</v>
      </c>
      <c r="O107" s="144" t="s">
        <v>754</v>
      </c>
      <c r="P107" s="64" t="s">
        <v>24525</v>
      </c>
      <c r="Q107" s="124" t="s">
        <v>24805</v>
      </c>
      <c r="R107" s="124" t="s">
        <v>3120</v>
      </c>
      <c r="S107" s="124"/>
      <c r="T107" s="124" t="s">
        <v>24806</v>
      </c>
      <c r="U107" s="125">
        <v>30</v>
      </c>
      <c r="V107" s="126">
        <v>6.35</v>
      </c>
      <c r="W107" s="126">
        <v>5.52</v>
      </c>
      <c r="X107" s="126">
        <v>0</v>
      </c>
      <c r="Y107" s="124"/>
      <c r="Z107" s="124"/>
      <c r="AA107" s="124"/>
      <c r="AB107" s="124"/>
      <c r="AC107" s="125"/>
      <c r="AD107" s="125"/>
      <c r="AE107" s="125"/>
      <c r="AF107" s="146"/>
      <c r="AG107" s="124"/>
      <c r="AH107" s="127"/>
      <c r="AI107" s="144" t="s">
        <v>25773</v>
      </c>
      <c r="AJ107" s="147"/>
      <c r="AK107" s="144"/>
      <c r="AL107" s="144"/>
    </row>
    <row r="108" spans="1:38" x14ac:dyDescent="0.2">
      <c r="A108" s="64" t="s">
        <v>24521</v>
      </c>
      <c r="B108" s="63">
        <v>8037.77</v>
      </c>
      <c r="C108" s="63">
        <v>15697.97</v>
      </c>
      <c r="D108" s="63" t="s">
        <v>24807</v>
      </c>
      <c r="E108" s="64" t="s">
        <v>24532</v>
      </c>
      <c r="F108" s="123">
        <v>18.399999999999981</v>
      </c>
      <c r="G108" s="123">
        <v>4.5999999999999996</v>
      </c>
      <c r="H108" s="123">
        <v>0</v>
      </c>
      <c r="I108" s="121">
        <v>21.159999999999958</v>
      </c>
      <c r="J108" s="64" t="s">
        <v>24524</v>
      </c>
      <c r="K108" s="123">
        <v>0.3</v>
      </c>
      <c r="L108" s="64" t="s">
        <v>754</v>
      </c>
      <c r="M108" s="64"/>
      <c r="N108" s="64" t="s">
        <v>790</v>
      </c>
      <c r="O108" s="144" t="s">
        <v>754</v>
      </c>
      <c r="P108" s="64" t="s">
        <v>24525</v>
      </c>
      <c r="Q108" s="124" t="s">
        <v>24808</v>
      </c>
      <c r="R108" s="124" t="s">
        <v>3121</v>
      </c>
      <c r="S108" s="124"/>
      <c r="T108" s="124" t="s">
        <v>24809</v>
      </c>
      <c r="U108" s="125">
        <v>30</v>
      </c>
      <c r="V108" s="126">
        <v>6.35</v>
      </c>
      <c r="W108" s="126">
        <v>5.52</v>
      </c>
      <c r="X108" s="126">
        <v>0</v>
      </c>
      <c r="Y108" s="124"/>
      <c r="Z108" s="124"/>
      <c r="AA108" s="124"/>
      <c r="AB108" s="124"/>
      <c r="AC108" s="125"/>
      <c r="AD108" s="125"/>
      <c r="AE108" s="125"/>
      <c r="AF108" s="146"/>
      <c r="AG108" s="124"/>
      <c r="AH108" s="127"/>
      <c r="AI108" s="144" t="s">
        <v>25774</v>
      </c>
      <c r="AJ108" s="147"/>
      <c r="AK108" s="144"/>
      <c r="AL108" s="144"/>
    </row>
    <row r="109" spans="1:38" x14ac:dyDescent="0.2">
      <c r="A109" s="64" t="s">
        <v>24521</v>
      </c>
      <c r="B109" s="63">
        <v>7232.77</v>
      </c>
      <c r="C109" s="63">
        <v>15717.97</v>
      </c>
      <c r="D109" s="63" t="s">
        <v>24810</v>
      </c>
      <c r="E109" s="64" t="s">
        <v>24532</v>
      </c>
      <c r="F109" s="123">
        <v>18.399999999999999</v>
      </c>
      <c r="G109" s="123">
        <v>4.5999999999999996</v>
      </c>
      <c r="H109" s="123">
        <v>0</v>
      </c>
      <c r="I109" s="121">
        <v>21.16</v>
      </c>
      <c r="J109" s="64" t="s">
        <v>24524</v>
      </c>
      <c r="K109" s="123">
        <v>0.3</v>
      </c>
      <c r="L109" s="64" t="s">
        <v>754</v>
      </c>
      <c r="M109" s="64"/>
      <c r="N109" s="64" t="s">
        <v>790</v>
      </c>
      <c r="O109" s="144" t="s">
        <v>754</v>
      </c>
      <c r="P109" s="64" t="s">
        <v>24525</v>
      </c>
      <c r="Q109" s="124" t="s">
        <v>24811</v>
      </c>
      <c r="R109" s="124" t="s">
        <v>3122</v>
      </c>
      <c r="S109" s="124"/>
      <c r="T109" s="124" t="s">
        <v>24812</v>
      </c>
      <c r="U109" s="125">
        <v>30</v>
      </c>
      <c r="V109" s="126">
        <v>6.35</v>
      </c>
      <c r="W109" s="126">
        <v>5.52</v>
      </c>
      <c r="X109" s="126">
        <v>0</v>
      </c>
      <c r="Y109" s="124"/>
      <c r="Z109" s="124"/>
      <c r="AA109" s="124"/>
      <c r="AB109" s="124"/>
      <c r="AC109" s="125"/>
      <c r="AD109" s="125"/>
      <c r="AE109" s="125"/>
      <c r="AF109" s="146"/>
      <c r="AG109" s="124"/>
      <c r="AH109" s="127"/>
      <c r="AI109" s="144" t="s">
        <v>25775</v>
      </c>
      <c r="AJ109" s="147"/>
      <c r="AK109" s="144"/>
      <c r="AL109" s="144"/>
    </row>
    <row r="110" spans="1:38" x14ac:dyDescent="0.2">
      <c r="A110" s="64" t="s">
        <v>24521</v>
      </c>
      <c r="B110" s="63">
        <v>6412.77</v>
      </c>
      <c r="C110" s="63">
        <v>15697.97</v>
      </c>
      <c r="D110" s="63" t="s">
        <v>24813</v>
      </c>
      <c r="E110" s="64" t="s">
        <v>24532</v>
      </c>
      <c r="F110" s="123">
        <v>18.399999999999981</v>
      </c>
      <c r="G110" s="123">
        <v>4.5999999999999996</v>
      </c>
      <c r="H110" s="123">
        <v>0</v>
      </c>
      <c r="I110" s="121">
        <v>21.159999999999958</v>
      </c>
      <c r="J110" s="64" t="s">
        <v>24524</v>
      </c>
      <c r="K110" s="123">
        <v>0.3</v>
      </c>
      <c r="L110" s="64" t="s">
        <v>754</v>
      </c>
      <c r="M110" s="64"/>
      <c r="N110" s="64" t="s">
        <v>790</v>
      </c>
      <c r="O110" s="144" t="s">
        <v>754</v>
      </c>
      <c r="P110" s="64" t="s">
        <v>24525</v>
      </c>
      <c r="Q110" s="124" t="s">
        <v>24814</v>
      </c>
      <c r="R110" s="124" t="s">
        <v>3123</v>
      </c>
      <c r="S110" s="124"/>
      <c r="T110" s="124" t="s">
        <v>24815</v>
      </c>
      <c r="U110" s="125">
        <v>30</v>
      </c>
      <c r="V110" s="126">
        <v>6.35</v>
      </c>
      <c r="W110" s="126">
        <v>5.52</v>
      </c>
      <c r="X110" s="126">
        <v>0</v>
      </c>
      <c r="Y110" s="124"/>
      <c r="Z110" s="124"/>
      <c r="AA110" s="124"/>
      <c r="AB110" s="124"/>
      <c r="AC110" s="125"/>
      <c r="AD110" s="125"/>
      <c r="AE110" s="125"/>
      <c r="AF110" s="146"/>
      <c r="AG110" s="124"/>
      <c r="AH110" s="127"/>
      <c r="AI110" s="144" t="s">
        <v>25776</v>
      </c>
      <c r="AJ110" s="147"/>
      <c r="AK110" s="144"/>
      <c r="AL110" s="144"/>
    </row>
    <row r="111" spans="1:38" x14ac:dyDescent="0.2">
      <c r="A111" s="64" t="s">
        <v>24521</v>
      </c>
      <c r="B111" s="63">
        <v>7212.77</v>
      </c>
      <c r="C111" s="63">
        <v>16497.97</v>
      </c>
      <c r="D111" s="63" t="s">
        <v>24816</v>
      </c>
      <c r="E111" s="64" t="s">
        <v>24532</v>
      </c>
      <c r="F111" s="123">
        <v>18.399999999999999</v>
      </c>
      <c r="G111" s="123">
        <v>4.6000000000000183</v>
      </c>
      <c r="H111" s="123">
        <v>4.5999999999999996</v>
      </c>
      <c r="I111" s="121">
        <v>21.16</v>
      </c>
      <c r="J111" s="64" t="s">
        <v>24524</v>
      </c>
      <c r="K111" s="123">
        <v>0.3</v>
      </c>
      <c r="L111" s="64" t="s">
        <v>754</v>
      </c>
      <c r="M111" s="64"/>
      <c r="N111" s="64" t="s">
        <v>790</v>
      </c>
      <c r="O111" s="144" t="s">
        <v>754</v>
      </c>
      <c r="P111" s="64" t="s">
        <v>24525</v>
      </c>
      <c r="Q111" s="124" t="s">
        <v>24817</v>
      </c>
      <c r="R111" s="124" t="s">
        <v>3124</v>
      </c>
      <c r="S111" s="124"/>
      <c r="T111" s="124" t="s">
        <v>24818</v>
      </c>
      <c r="U111" s="125">
        <v>30</v>
      </c>
      <c r="V111" s="126">
        <v>6.35</v>
      </c>
      <c r="W111" s="126">
        <v>5.52</v>
      </c>
      <c r="X111" s="126">
        <v>0</v>
      </c>
      <c r="Y111" s="124"/>
      <c r="Z111" s="124"/>
      <c r="AA111" s="124"/>
      <c r="AB111" s="124"/>
      <c r="AC111" s="125"/>
      <c r="AD111" s="125"/>
      <c r="AE111" s="125"/>
      <c r="AF111" s="146"/>
      <c r="AG111" s="124"/>
      <c r="AH111" s="127"/>
      <c r="AI111" s="144" t="s">
        <v>25777</v>
      </c>
      <c r="AJ111" s="147"/>
      <c r="AK111" s="144"/>
      <c r="AL111" s="144"/>
    </row>
    <row r="112" spans="1:38" x14ac:dyDescent="0.2">
      <c r="A112" s="64" t="s">
        <v>24521</v>
      </c>
      <c r="B112" s="63">
        <v>6392.77</v>
      </c>
      <c r="C112" s="63">
        <v>16302.97</v>
      </c>
      <c r="D112" s="63" t="s">
        <v>24819</v>
      </c>
      <c r="E112" s="64" t="s">
        <v>24532</v>
      </c>
      <c r="F112" s="123">
        <v>18.399999999999981</v>
      </c>
      <c r="G112" s="123">
        <v>4.5999999999999996</v>
      </c>
      <c r="H112" s="123">
        <v>0</v>
      </c>
      <c r="I112" s="121">
        <v>21.159999999999958</v>
      </c>
      <c r="J112" s="64" t="s">
        <v>24524</v>
      </c>
      <c r="K112" s="123">
        <v>0.3</v>
      </c>
      <c r="L112" s="64" t="s">
        <v>754</v>
      </c>
      <c r="M112" s="64"/>
      <c r="N112" s="64" t="s">
        <v>790</v>
      </c>
      <c r="O112" s="144" t="s">
        <v>754</v>
      </c>
      <c r="P112" s="64" t="s">
        <v>24525</v>
      </c>
      <c r="Q112" s="124" t="s">
        <v>24820</v>
      </c>
      <c r="R112" s="124" t="s">
        <v>3125</v>
      </c>
      <c r="S112" s="124"/>
      <c r="T112" s="124" t="s">
        <v>24821</v>
      </c>
      <c r="U112" s="125">
        <v>30</v>
      </c>
      <c r="V112" s="126">
        <v>6.35</v>
      </c>
      <c r="W112" s="126">
        <v>5.52</v>
      </c>
      <c r="X112" s="126">
        <v>0</v>
      </c>
      <c r="Y112" s="124"/>
      <c r="Z112" s="124"/>
      <c r="AA112" s="124"/>
      <c r="AB112" s="124"/>
      <c r="AC112" s="125"/>
      <c r="AD112" s="125"/>
      <c r="AE112" s="125"/>
      <c r="AF112" s="146"/>
      <c r="AG112" s="124"/>
      <c r="AH112" s="127"/>
      <c r="AI112" s="144" t="s">
        <v>25778</v>
      </c>
      <c r="AJ112" s="147"/>
      <c r="AK112" s="144"/>
      <c r="AL112" s="144"/>
    </row>
    <row r="113" spans="1:38" x14ac:dyDescent="0.2">
      <c r="A113" s="64" t="s">
        <v>24521</v>
      </c>
      <c r="B113" s="63">
        <v>22190.07</v>
      </c>
      <c r="C113" s="63">
        <v>14322</v>
      </c>
      <c r="D113" s="63" t="s">
        <v>24822</v>
      </c>
      <c r="E113" s="64" t="s">
        <v>24532</v>
      </c>
      <c r="F113" s="123">
        <v>18.400000000000333</v>
      </c>
      <c r="G113" s="123">
        <v>4.6000390433125773</v>
      </c>
      <c r="H113" s="123">
        <v>4.6000390433125604</v>
      </c>
      <c r="I113" s="121">
        <v>21.160000000000764</v>
      </c>
      <c r="J113" s="64" t="s">
        <v>24524</v>
      </c>
      <c r="K113" s="123">
        <v>0.3</v>
      </c>
      <c r="L113" s="64" t="s">
        <v>754</v>
      </c>
      <c r="M113" s="64"/>
      <c r="N113" s="64" t="s">
        <v>790</v>
      </c>
      <c r="O113" s="144" t="s">
        <v>754</v>
      </c>
      <c r="P113" s="64" t="s">
        <v>24525</v>
      </c>
      <c r="Q113" s="124" t="s">
        <v>24823</v>
      </c>
      <c r="R113" s="124" t="s">
        <v>3126</v>
      </c>
      <c r="S113" s="124"/>
      <c r="T113" s="124" t="s">
        <v>24824</v>
      </c>
      <c r="U113" s="125">
        <v>30</v>
      </c>
      <c r="V113" s="126">
        <v>6.35</v>
      </c>
      <c r="W113" s="126">
        <v>5.52</v>
      </c>
      <c r="X113" s="126">
        <v>0</v>
      </c>
      <c r="Y113" s="124"/>
      <c r="Z113" s="124"/>
      <c r="AA113" s="124"/>
      <c r="AB113" s="124"/>
      <c r="AC113" s="125"/>
      <c r="AD113" s="125"/>
      <c r="AE113" s="125"/>
      <c r="AF113" s="146"/>
      <c r="AG113" s="124"/>
      <c r="AH113" s="127"/>
      <c r="AI113" s="144" t="s">
        <v>25779</v>
      </c>
      <c r="AJ113" s="147"/>
      <c r="AK113" s="144"/>
      <c r="AL113" s="144"/>
    </row>
    <row r="114" spans="1:38" x14ac:dyDescent="0.2">
      <c r="A114" s="64" t="s">
        <v>24521</v>
      </c>
      <c r="B114" s="63">
        <v>20043.59</v>
      </c>
      <c r="C114" s="63">
        <v>13405.47</v>
      </c>
      <c r="D114" s="63" t="s">
        <v>24825</v>
      </c>
      <c r="E114" s="64" t="s">
        <v>24532</v>
      </c>
      <c r="F114" s="123">
        <v>18.400000000000333</v>
      </c>
      <c r="G114" s="123">
        <v>4.6000390433125604</v>
      </c>
      <c r="H114" s="123">
        <v>4.6000390433125524</v>
      </c>
      <c r="I114" s="121">
        <v>21.160000000000764</v>
      </c>
      <c r="J114" s="64" t="s">
        <v>24524</v>
      </c>
      <c r="K114" s="123">
        <v>0.3</v>
      </c>
      <c r="L114" s="64" t="s">
        <v>754</v>
      </c>
      <c r="M114" s="64"/>
      <c r="N114" s="64" t="s">
        <v>790</v>
      </c>
      <c r="O114" s="144" t="s">
        <v>754</v>
      </c>
      <c r="P114" s="64" t="s">
        <v>24525</v>
      </c>
      <c r="Q114" s="124" t="s">
        <v>24826</v>
      </c>
      <c r="R114" s="124" t="s">
        <v>3127</v>
      </c>
      <c r="S114" s="124"/>
      <c r="T114" s="124" t="s">
        <v>24827</v>
      </c>
      <c r="U114" s="125">
        <v>30</v>
      </c>
      <c r="V114" s="126">
        <v>6.35</v>
      </c>
      <c r="W114" s="126">
        <v>5.52</v>
      </c>
      <c r="X114" s="126">
        <v>0</v>
      </c>
      <c r="Y114" s="124"/>
      <c r="Z114" s="124"/>
      <c r="AA114" s="124"/>
      <c r="AB114" s="124"/>
      <c r="AC114" s="125"/>
      <c r="AD114" s="125"/>
      <c r="AE114" s="125"/>
      <c r="AF114" s="146"/>
      <c r="AG114" s="124"/>
      <c r="AH114" s="127"/>
      <c r="AI114" s="144" t="s">
        <v>25780</v>
      </c>
      <c r="AJ114" s="147"/>
      <c r="AK114" s="144"/>
      <c r="AL114" s="144"/>
    </row>
    <row r="115" spans="1:38" x14ac:dyDescent="0.2">
      <c r="A115" s="64" t="s">
        <v>24521</v>
      </c>
      <c r="B115" s="63">
        <v>19346.580000000002</v>
      </c>
      <c r="C115" s="63">
        <v>13012.82</v>
      </c>
      <c r="D115" s="63" t="s">
        <v>24828</v>
      </c>
      <c r="E115" s="64" t="s">
        <v>24532</v>
      </c>
      <c r="F115" s="123">
        <v>18.400000000000333</v>
      </c>
      <c r="G115" s="123">
        <v>4.6000390433125604</v>
      </c>
      <c r="H115" s="123">
        <v>4.5999496008108691</v>
      </c>
      <c r="I115" s="121">
        <v>21.160000000000764</v>
      </c>
      <c r="J115" s="64" t="s">
        <v>24524</v>
      </c>
      <c r="K115" s="123">
        <v>0.3</v>
      </c>
      <c r="L115" s="64" t="s">
        <v>754</v>
      </c>
      <c r="M115" s="64"/>
      <c r="N115" s="64" t="s">
        <v>790</v>
      </c>
      <c r="O115" s="144" t="s">
        <v>754</v>
      </c>
      <c r="P115" s="64" t="s">
        <v>24525</v>
      </c>
      <c r="Q115" s="124" t="s">
        <v>24829</v>
      </c>
      <c r="R115" s="124" t="s">
        <v>3128</v>
      </c>
      <c r="S115" s="124"/>
      <c r="T115" s="124" t="s">
        <v>24830</v>
      </c>
      <c r="U115" s="125">
        <v>30</v>
      </c>
      <c r="V115" s="126">
        <v>6.35</v>
      </c>
      <c r="W115" s="126">
        <v>5.52</v>
      </c>
      <c r="X115" s="126">
        <v>0</v>
      </c>
      <c r="Y115" s="124"/>
      <c r="Z115" s="124"/>
      <c r="AA115" s="124"/>
      <c r="AB115" s="124"/>
      <c r="AC115" s="125"/>
      <c r="AD115" s="125"/>
      <c r="AE115" s="125"/>
      <c r="AF115" s="146"/>
      <c r="AG115" s="124"/>
      <c r="AH115" s="127"/>
      <c r="AI115" s="144" t="s">
        <v>25781</v>
      </c>
      <c r="AJ115" s="147"/>
      <c r="AK115" s="144"/>
      <c r="AL115" s="144"/>
    </row>
    <row r="116" spans="1:38" x14ac:dyDescent="0.2">
      <c r="A116" s="64" t="s">
        <v>24521</v>
      </c>
      <c r="B116" s="63">
        <v>17150.87</v>
      </c>
      <c r="C116" s="63">
        <v>11776.18</v>
      </c>
      <c r="D116" s="63" t="s">
        <v>24831</v>
      </c>
      <c r="E116" s="64" t="s">
        <v>24532</v>
      </c>
      <c r="F116" s="123">
        <v>18.400000000000333</v>
      </c>
      <c r="G116" s="123">
        <v>4.6000390433125853</v>
      </c>
      <c r="H116" s="123">
        <v>4.6000390433125773</v>
      </c>
      <c r="I116" s="121">
        <v>21.160000000000764</v>
      </c>
      <c r="J116" s="64" t="s">
        <v>24524</v>
      </c>
      <c r="K116" s="123">
        <v>0.3</v>
      </c>
      <c r="L116" s="64" t="s">
        <v>754</v>
      </c>
      <c r="M116" s="64"/>
      <c r="N116" s="64" t="s">
        <v>790</v>
      </c>
      <c r="O116" s="144" t="s">
        <v>754</v>
      </c>
      <c r="P116" s="64" t="s">
        <v>24525</v>
      </c>
      <c r="Q116" s="124" t="s">
        <v>24832</v>
      </c>
      <c r="R116" s="124" t="s">
        <v>3129</v>
      </c>
      <c r="S116" s="124"/>
      <c r="T116" s="124" t="s">
        <v>24833</v>
      </c>
      <c r="U116" s="125">
        <v>30</v>
      </c>
      <c r="V116" s="126">
        <v>6.35</v>
      </c>
      <c r="W116" s="126">
        <v>5.52</v>
      </c>
      <c r="X116" s="126">
        <v>0</v>
      </c>
      <c r="Y116" s="124"/>
      <c r="Z116" s="124"/>
      <c r="AA116" s="124"/>
      <c r="AB116" s="124"/>
      <c r="AC116" s="125"/>
      <c r="AD116" s="125"/>
      <c r="AE116" s="125"/>
      <c r="AF116" s="146"/>
      <c r="AG116" s="124"/>
      <c r="AH116" s="127"/>
      <c r="AI116" s="144" t="s">
        <v>25782</v>
      </c>
      <c r="AJ116" s="147"/>
      <c r="AK116" s="144"/>
      <c r="AL116" s="144"/>
    </row>
    <row r="117" spans="1:38" x14ac:dyDescent="0.2">
      <c r="A117" s="64" t="s">
        <v>24521</v>
      </c>
      <c r="B117" s="63">
        <v>14756.32</v>
      </c>
      <c r="C117" s="63">
        <v>10470.959999999999</v>
      </c>
      <c r="D117" s="63" t="s">
        <v>24834</v>
      </c>
      <c r="E117" s="64" t="s">
        <v>24532</v>
      </c>
      <c r="F117" s="123">
        <v>18.400000000000333</v>
      </c>
      <c r="G117" s="123">
        <v>4.6000390433125684</v>
      </c>
      <c r="H117" s="123">
        <v>4.6000390433125604</v>
      </c>
      <c r="I117" s="121">
        <v>21.160000000000764</v>
      </c>
      <c r="J117" s="64" t="s">
        <v>24524</v>
      </c>
      <c r="K117" s="123">
        <v>0.3</v>
      </c>
      <c r="L117" s="64" t="s">
        <v>754</v>
      </c>
      <c r="M117" s="64"/>
      <c r="N117" s="64" t="s">
        <v>790</v>
      </c>
      <c r="O117" s="144" t="s">
        <v>754</v>
      </c>
      <c r="P117" s="64" t="s">
        <v>24525</v>
      </c>
      <c r="Q117" s="124" t="s">
        <v>24835</v>
      </c>
      <c r="R117" s="124" t="s">
        <v>3130</v>
      </c>
      <c r="S117" s="124"/>
      <c r="T117" s="124" t="s">
        <v>24836</v>
      </c>
      <c r="U117" s="125">
        <v>30</v>
      </c>
      <c r="V117" s="126">
        <v>6.35</v>
      </c>
      <c r="W117" s="126">
        <v>5.52</v>
      </c>
      <c r="X117" s="126">
        <v>0</v>
      </c>
      <c r="Y117" s="124"/>
      <c r="Z117" s="124"/>
      <c r="AA117" s="124"/>
      <c r="AB117" s="124"/>
      <c r="AC117" s="125"/>
      <c r="AD117" s="125"/>
      <c r="AE117" s="125"/>
      <c r="AF117" s="146"/>
      <c r="AG117" s="124"/>
      <c r="AH117" s="127"/>
      <c r="AI117" s="144" t="s">
        <v>25783</v>
      </c>
      <c r="AJ117" s="147"/>
      <c r="AK117" s="144"/>
      <c r="AL117" s="144"/>
    </row>
    <row r="118" spans="1:38" x14ac:dyDescent="0.2">
      <c r="A118" s="64" t="s">
        <v>24521</v>
      </c>
      <c r="B118" s="63">
        <v>13334.82</v>
      </c>
      <c r="C118" s="63">
        <v>9734.7800000000007</v>
      </c>
      <c r="D118" s="63" t="s">
        <v>24837</v>
      </c>
      <c r="E118" s="64" t="s">
        <v>24532</v>
      </c>
      <c r="F118" s="123">
        <v>18.400000000000333</v>
      </c>
      <c r="G118" s="123">
        <v>4.6000390433125773</v>
      </c>
      <c r="H118" s="123">
        <v>4.5999943228225844</v>
      </c>
      <c r="I118" s="121">
        <v>21.160000000000764</v>
      </c>
      <c r="J118" s="64" t="s">
        <v>24524</v>
      </c>
      <c r="K118" s="123">
        <v>0.3</v>
      </c>
      <c r="L118" s="64" t="s">
        <v>754</v>
      </c>
      <c r="M118" s="64"/>
      <c r="N118" s="64" t="s">
        <v>790</v>
      </c>
      <c r="O118" s="144" t="s">
        <v>754</v>
      </c>
      <c r="P118" s="64" t="s">
        <v>24525</v>
      </c>
      <c r="Q118" s="124" t="s">
        <v>24838</v>
      </c>
      <c r="R118" s="124" t="s">
        <v>3131</v>
      </c>
      <c r="S118" s="124"/>
      <c r="T118" s="124" t="s">
        <v>24839</v>
      </c>
      <c r="U118" s="125">
        <v>30</v>
      </c>
      <c r="V118" s="126">
        <v>6.35</v>
      </c>
      <c r="W118" s="126">
        <v>5.52</v>
      </c>
      <c r="X118" s="126">
        <v>0</v>
      </c>
      <c r="Y118" s="124"/>
      <c r="Z118" s="124"/>
      <c r="AA118" s="124"/>
      <c r="AB118" s="124"/>
      <c r="AC118" s="125"/>
      <c r="AD118" s="125"/>
      <c r="AE118" s="125"/>
      <c r="AF118" s="146"/>
      <c r="AG118" s="124"/>
      <c r="AH118" s="127"/>
      <c r="AI118" s="144" t="s">
        <v>25784</v>
      </c>
      <c r="AJ118" s="147"/>
      <c r="AK118" s="144"/>
      <c r="AL118" s="144"/>
    </row>
    <row r="119" spans="1:38" x14ac:dyDescent="0.2">
      <c r="A119" s="64" t="s">
        <v>24521</v>
      </c>
      <c r="B119" s="63">
        <v>11903.74</v>
      </c>
      <c r="C119" s="63">
        <v>9019.23</v>
      </c>
      <c r="D119" s="63" t="s">
        <v>24840</v>
      </c>
      <c r="E119" s="64" t="s">
        <v>24532</v>
      </c>
      <c r="F119" s="123">
        <v>18.400000000000333</v>
      </c>
      <c r="G119" s="123">
        <v>4.6000390433125604</v>
      </c>
      <c r="H119" s="123">
        <v>4.5999496008108691</v>
      </c>
      <c r="I119" s="121">
        <v>21.160000000000764</v>
      </c>
      <c r="J119" s="64" t="s">
        <v>24524</v>
      </c>
      <c r="K119" s="123">
        <v>0.3</v>
      </c>
      <c r="L119" s="64" t="s">
        <v>754</v>
      </c>
      <c r="M119" s="64"/>
      <c r="N119" s="64" t="s">
        <v>790</v>
      </c>
      <c r="O119" s="144" t="s">
        <v>754</v>
      </c>
      <c r="P119" s="64" t="s">
        <v>24525</v>
      </c>
      <c r="Q119" s="124" t="s">
        <v>24841</v>
      </c>
      <c r="R119" s="124" t="s">
        <v>3132</v>
      </c>
      <c r="S119" s="124"/>
      <c r="T119" s="124" t="s">
        <v>24842</v>
      </c>
      <c r="U119" s="125">
        <v>30</v>
      </c>
      <c r="V119" s="126">
        <v>6.35</v>
      </c>
      <c r="W119" s="126">
        <v>5.52</v>
      </c>
      <c r="X119" s="126">
        <v>0</v>
      </c>
      <c r="Y119" s="124"/>
      <c r="Z119" s="124"/>
      <c r="AA119" s="124"/>
      <c r="AB119" s="124"/>
      <c r="AC119" s="125"/>
      <c r="AD119" s="125"/>
      <c r="AE119" s="125"/>
      <c r="AF119" s="146"/>
      <c r="AG119" s="124"/>
      <c r="AH119" s="127"/>
      <c r="AI119" s="144" t="s">
        <v>25785</v>
      </c>
      <c r="AJ119" s="147"/>
      <c r="AK119" s="144"/>
      <c r="AL119" s="144"/>
    </row>
    <row r="120" spans="1:38" x14ac:dyDescent="0.2">
      <c r="A120" s="64" t="s">
        <v>24521</v>
      </c>
      <c r="B120" s="63">
        <v>10452.049999999999</v>
      </c>
      <c r="C120" s="63">
        <v>8383.16</v>
      </c>
      <c r="D120" s="63" t="s">
        <v>24843</v>
      </c>
      <c r="E120" s="64" t="s">
        <v>24532</v>
      </c>
      <c r="F120" s="123">
        <v>18.400000000000389</v>
      </c>
      <c r="G120" s="123">
        <v>4.6000210010390283</v>
      </c>
      <c r="H120" s="123">
        <v>4.6000210010390186</v>
      </c>
      <c r="I120" s="121">
        <v>21.160000000000895</v>
      </c>
      <c r="J120" s="64" t="s">
        <v>24524</v>
      </c>
      <c r="K120" s="123">
        <v>0.3</v>
      </c>
      <c r="L120" s="64" t="s">
        <v>754</v>
      </c>
      <c r="M120" s="64"/>
      <c r="N120" s="64" t="s">
        <v>790</v>
      </c>
      <c r="O120" s="144" t="s">
        <v>754</v>
      </c>
      <c r="P120" s="64" t="s">
        <v>24525</v>
      </c>
      <c r="Q120" s="124" t="s">
        <v>24844</v>
      </c>
      <c r="R120" s="124" t="s">
        <v>3133</v>
      </c>
      <c r="S120" s="124"/>
      <c r="T120" s="124" t="s">
        <v>24845</v>
      </c>
      <c r="U120" s="125">
        <v>30</v>
      </c>
      <c r="V120" s="126">
        <v>6.35</v>
      </c>
      <c r="W120" s="126">
        <v>5.52</v>
      </c>
      <c r="X120" s="126">
        <v>0</v>
      </c>
      <c r="Y120" s="124"/>
      <c r="Z120" s="124"/>
      <c r="AA120" s="124"/>
      <c r="AB120" s="124"/>
      <c r="AC120" s="125"/>
      <c r="AD120" s="125"/>
      <c r="AE120" s="125"/>
      <c r="AF120" s="146"/>
      <c r="AG120" s="124"/>
      <c r="AH120" s="127"/>
      <c r="AI120" s="144" t="s">
        <v>25786</v>
      </c>
      <c r="AJ120" s="147"/>
      <c r="AK120" s="144"/>
      <c r="AL120" s="144"/>
    </row>
    <row r="121" spans="1:38" x14ac:dyDescent="0.2">
      <c r="A121" s="64" t="s">
        <v>24521</v>
      </c>
      <c r="B121" s="63">
        <v>8920.2000000000007</v>
      </c>
      <c r="C121" s="63">
        <v>7750.31</v>
      </c>
      <c r="D121" s="63" t="s">
        <v>24846</v>
      </c>
      <c r="E121" s="64" t="s">
        <v>24532</v>
      </c>
      <c r="F121" s="123">
        <v>18.400000000000389</v>
      </c>
      <c r="G121" s="123">
        <v>4.6000210010390195</v>
      </c>
      <c r="H121" s="123">
        <v>4.600021001039015</v>
      </c>
      <c r="I121" s="121">
        <v>21.160000000000895</v>
      </c>
      <c r="J121" s="64" t="s">
        <v>24524</v>
      </c>
      <c r="K121" s="123">
        <v>0.3</v>
      </c>
      <c r="L121" s="64" t="s">
        <v>754</v>
      </c>
      <c r="M121" s="64"/>
      <c r="N121" s="64" t="s">
        <v>790</v>
      </c>
      <c r="O121" s="144" t="s">
        <v>754</v>
      </c>
      <c r="P121" s="64" t="s">
        <v>24525</v>
      </c>
      <c r="Q121" s="124" t="s">
        <v>24847</v>
      </c>
      <c r="R121" s="124" t="s">
        <v>3134</v>
      </c>
      <c r="S121" s="124"/>
      <c r="T121" s="124" t="s">
        <v>24848</v>
      </c>
      <c r="U121" s="125">
        <v>30</v>
      </c>
      <c r="V121" s="126">
        <v>6.35</v>
      </c>
      <c r="W121" s="126">
        <v>5.52</v>
      </c>
      <c r="X121" s="126">
        <v>0</v>
      </c>
      <c r="Y121" s="124"/>
      <c r="Z121" s="124"/>
      <c r="AA121" s="124"/>
      <c r="AB121" s="124"/>
      <c r="AC121" s="125"/>
      <c r="AD121" s="125"/>
      <c r="AE121" s="125"/>
      <c r="AF121" s="146"/>
      <c r="AG121" s="124"/>
      <c r="AH121" s="127"/>
      <c r="AI121" s="144" t="s">
        <v>25787</v>
      </c>
      <c r="AJ121" s="147"/>
      <c r="AK121" s="144"/>
      <c r="AL121" s="144"/>
    </row>
    <row r="122" spans="1:38" x14ac:dyDescent="0.2">
      <c r="A122" s="64" t="s">
        <v>24521</v>
      </c>
      <c r="B122" s="63">
        <v>3164.1</v>
      </c>
      <c r="C122" s="63">
        <v>5913.97</v>
      </c>
      <c r="D122" s="63" t="s">
        <v>24849</v>
      </c>
      <c r="E122" s="64" t="s">
        <v>24532</v>
      </c>
      <c r="F122" s="123">
        <v>18.400000000000265</v>
      </c>
      <c r="G122" s="123">
        <v>4.6000842220550728</v>
      </c>
      <c r="H122" s="123">
        <v>4.5999882869416107</v>
      </c>
      <c r="I122" s="121">
        <v>21.160000000000604</v>
      </c>
      <c r="J122" s="64" t="s">
        <v>24524</v>
      </c>
      <c r="K122" s="123">
        <v>0.3</v>
      </c>
      <c r="L122" s="64" t="s">
        <v>754</v>
      </c>
      <c r="M122" s="64"/>
      <c r="N122" s="64" t="s">
        <v>790</v>
      </c>
      <c r="O122" s="144" t="s">
        <v>754</v>
      </c>
      <c r="P122" s="64" t="s">
        <v>24525</v>
      </c>
      <c r="Q122" s="124" t="s">
        <v>24850</v>
      </c>
      <c r="R122" s="124" t="s">
        <v>3135</v>
      </c>
      <c r="S122" s="124"/>
      <c r="T122" s="124" t="s">
        <v>24851</v>
      </c>
      <c r="U122" s="125">
        <v>30</v>
      </c>
      <c r="V122" s="126">
        <v>6.35</v>
      </c>
      <c r="W122" s="126">
        <v>5.52</v>
      </c>
      <c r="X122" s="126">
        <v>0</v>
      </c>
      <c r="Y122" s="124"/>
      <c r="Z122" s="124"/>
      <c r="AA122" s="124"/>
      <c r="AB122" s="124"/>
      <c r="AC122" s="125"/>
      <c r="AD122" s="125"/>
      <c r="AE122" s="125"/>
      <c r="AF122" s="146"/>
      <c r="AG122" s="124"/>
      <c r="AH122" s="127"/>
      <c r="AI122" s="144" t="s">
        <v>25788</v>
      </c>
      <c r="AJ122" s="147"/>
      <c r="AK122" s="144"/>
      <c r="AL122" s="144"/>
    </row>
    <row r="123" spans="1:38" x14ac:dyDescent="0.2">
      <c r="A123" s="64" t="s">
        <v>24521</v>
      </c>
      <c r="B123" s="63">
        <v>4812.7700000000004</v>
      </c>
      <c r="C123" s="63">
        <v>6997.97</v>
      </c>
      <c r="D123" s="63" t="s">
        <v>24852</v>
      </c>
      <c r="E123" s="64" t="s">
        <v>24532</v>
      </c>
      <c r="F123" s="123">
        <v>45.4</v>
      </c>
      <c r="G123" s="123">
        <v>12.6</v>
      </c>
      <c r="H123" s="123">
        <v>10.1</v>
      </c>
      <c r="I123" s="121">
        <v>127.26</v>
      </c>
      <c r="J123" s="64" t="s">
        <v>24524</v>
      </c>
      <c r="K123" s="123">
        <v>0.3</v>
      </c>
      <c r="L123" s="64" t="s">
        <v>754</v>
      </c>
      <c r="M123" s="64"/>
      <c r="N123" s="64" t="s">
        <v>790</v>
      </c>
      <c r="O123" s="144" t="s">
        <v>754</v>
      </c>
      <c r="P123" s="64" t="s">
        <v>24525</v>
      </c>
      <c r="Q123" s="124" t="s">
        <v>24853</v>
      </c>
      <c r="R123" s="124" t="s">
        <v>3136</v>
      </c>
      <c r="S123" s="124"/>
      <c r="T123" s="124" t="s">
        <v>24854</v>
      </c>
      <c r="U123" s="125">
        <v>30</v>
      </c>
      <c r="V123" s="126">
        <v>38.18</v>
      </c>
      <c r="W123" s="126">
        <v>13.62</v>
      </c>
      <c r="X123" s="126">
        <v>0</v>
      </c>
      <c r="Y123" s="124"/>
      <c r="Z123" s="124"/>
      <c r="AA123" s="124"/>
      <c r="AB123" s="124"/>
      <c r="AC123" s="125"/>
      <c r="AD123" s="125"/>
      <c r="AE123" s="125"/>
      <c r="AF123" s="146"/>
      <c r="AG123" s="124"/>
      <c r="AH123" s="127"/>
      <c r="AI123" s="144" t="s">
        <v>25789</v>
      </c>
      <c r="AJ123" s="147"/>
      <c r="AK123" s="144"/>
      <c r="AL123" s="144"/>
    </row>
    <row r="124" spans="1:38" x14ac:dyDescent="0.2">
      <c r="A124" s="64" t="s">
        <v>24521</v>
      </c>
      <c r="B124" s="63">
        <v>4012.77</v>
      </c>
      <c r="C124" s="63">
        <v>6897.97</v>
      </c>
      <c r="D124" s="63" t="s">
        <v>24855</v>
      </c>
      <c r="E124" s="64" t="s">
        <v>24532</v>
      </c>
      <c r="F124" s="123">
        <v>18.399999999999999</v>
      </c>
      <c r="G124" s="123">
        <v>4.600000000000005</v>
      </c>
      <c r="H124" s="123">
        <v>4.5999999999999996</v>
      </c>
      <c r="I124" s="121">
        <v>21.16</v>
      </c>
      <c r="J124" s="64" t="s">
        <v>24524</v>
      </c>
      <c r="K124" s="123">
        <v>0.3</v>
      </c>
      <c r="L124" s="64" t="s">
        <v>754</v>
      </c>
      <c r="M124" s="64"/>
      <c r="N124" s="64" t="s">
        <v>790</v>
      </c>
      <c r="O124" s="144" t="s">
        <v>754</v>
      </c>
      <c r="P124" s="64" t="s">
        <v>24525</v>
      </c>
      <c r="Q124" s="124" t="s">
        <v>24856</v>
      </c>
      <c r="R124" s="124" t="s">
        <v>3137</v>
      </c>
      <c r="S124" s="124"/>
      <c r="T124" s="124" t="s">
        <v>24857</v>
      </c>
      <c r="U124" s="125">
        <v>30</v>
      </c>
      <c r="V124" s="126">
        <v>6.35</v>
      </c>
      <c r="W124" s="126">
        <v>5.52</v>
      </c>
      <c r="X124" s="126">
        <v>0</v>
      </c>
      <c r="Y124" s="124"/>
      <c r="Z124" s="124"/>
      <c r="AA124" s="124"/>
      <c r="AB124" s="124"/>
      <c r="AC124" s="125"/>
      <c r="AD124" s="125"/>
      <c r="AE124" s="125"/>
      <c r="AF124" s="146"/>
      <c r="AG124" s="124"/>
      <c r="AH124" s="127"/>
      <c r="AI124" s="144" t="s">
        <v>25790</v>
      </c>
      <c r="AJ124" s="147"/>
      <c r="AK124" s="144"/>
      <c r="AL124" s="144"/>
    </row>
    <row r="125" spans="1:38" x14ac:dyDescent="0.2">
      <c r="A125" s="64" t="s">
        <v>24521</v>
      </c>
      <c r="B125" s="63">
        <v>3212.77</v>
      </c>
      <c r="C125" s="63">
        <v>6897.97</v>
      </c>
      <c r="D125" s="63" t="s">
        <v>24858</v>
      </c>
      <c r="E125" s="64" t="s">
        <v>24532</v>
      </c>
      <c r="F125" s="123">
        <v>18.399999999999999</v>
      </c>
      <c r="G125" s="123">
        <v>4.5999999999999996</v>
      </c>
      <c r="H125" s="123">
        <v>0</v>
      </c>
      <c r="I125" s="121">
        <v>21.16</v>
      </c>
      <c r="J125" s="64" t="s">
        <v>24524</v>
      </c>
      <c r="K125" s="123">
        <v>0.3</v>
      </c>
      <c r="L125" s="64" t="s">
        <v>754</v>
      </c>
      <c r="M125" s="64"/>
      <c r="N125" s="64" t="s">
        <v>790</v>
      </c>
      <c r="O125" s="144" t="s">
        <v>754</v>
      </c>
      <c r="P125" s="64" t="s">
        <v>24525</v>
      </c>
      <c r="Q125" s="124" t="s">
        <v>24859</v>
      </c>
      <c r="R125" s="124" t="s">
        <v>3138</v>
      </c>
      <c r="S125" s="124"/>
      <c r="T125" s="124" t="s">
        <v>24860</v>
      </c>
      <c r="U125" s="125">
        <v>30</v>
      </c>
      <c r="V125" s="126">
        <v>6.35</v>
      </c>
      <c r="W125" s="126">
        <v>5.52</v>
      </c>
      <c r="X125" s="126">
        <v>0</v>
      </c>
      <c r="Y125" s="124"/>
      <c r="Z125" s="124"/>
      <c r="AA125" s="124"/>
      <c r="AB125" s="124"/>
      <c r="AC125" s="125"/>
      <c r="AD125" s="125"/>
      <c r="AE125" s="125"/>
      <c r="AF125" s="146"/>
      <c r="AG125" s="124"/>
      <c r="AH125" s="127"/>
      <c r="AI125" s="144" t="s">
        <v>25791</v>
      </c>
      <c r="AJ125" s="147"/>
      <c r="AK125" s="144"/>
      <c r="AL125" s="144"/>
    </row>
    <row r="126" spans="1:38" x14ac:dyDescent="0.2">
      <c r="A126" s="64" t="s">
        <v>24521</v>
      </c>
      <c r="B126" s="63">
        <v>1942.77</v>
      </c>
      <c r="C126" s="63">
        <v>6117.97</v>
      </c>
      <c r="D126" s="63" t="s">
        <v>24861</v>
      </c>
      <c r="E126" s="64" t="s">
        <v>24532</v>
      </c>
      <c r="F126" s="123">
        <v>18.399999999999999</v>
      </c>
      <c r="G126" s="123">
        <v>4.5999999999999996</v>
      </c>
      <c r="H126" s="123">
        <v>0</v>
      </c>
      <c r="I126" s="121">
        <v>21.16</v>
      </c>
      <c r="J126" s="64" t="s">
        <v>24524</v>
      </c>
      <c r="K126" s="123">
        <v>0.3</v>
      </c>
      <c r="L126" s="64" t="s">
        <v>754</v>
      </c>
      <c r="M126" s="64"/>
      <c r="N126" s="64" t="s">
        <v>790</v>
      </c>
      <c r="O126" s="144" t="s">
        <v>754</v>
      </c>
      <c r="P126" s="64" t="s">
        <v>24525</v>
      </c>
      <c r="Q126" s="124" t="s">
        <v>24862</v>
      </c>
      <c r="R126" s="124" t="s">
        <v>3139</v>
      </c>
      <c r="S126" s="124"/>
      <c r="T126" s="124" t="s">
        <v>24863</v>
      </c>
      <c r="U126" s="125">
        <v>30</v>
      </c>
      <c r="V126" s="126">
        <v>6.35</v>
      </c>
      <c r="W126" s="126">
        <v>5.52</v>
      </c>
      <c r="X126" s="126">
        <v>0</v>
      </c>
      <c r="Y126" s="124"/>
      <c r="Z126" s="124"/>
      <c r="AA126" s="124"/>
      <c r="AB126" s="124"/>
      <c r="AC126" s="125"/>
      <c r="AD126" s="125"/>
      <c r="AE126" s="125"/>
      <c r="AF126" s="146"/>
      <c r="AG126" s="124"/>
      <c r="AH126" s="127"/>
      <c r="AI126" s="144" t="s">
        <v>25792</v>
      </c>
      <c r="AJ126" s="147"/>
      <c r="AK126" s="144"/>
      <c r="AL126" s="144"/>
    </row>
    <row r="127" spans="1:38" x14ac:dyDescent="0.2">
      <c r="A127" s="64" t="s">
        <v>24521</v>
      </c>
      <c r="B127" s="63">
        <v>1412.77</v>
      </c>
      <c r="C127" s="63">
        <v>6117.97</v>
      </c>
      <c r="D127" s="63" t="s">
        <v>24864</v>
      </c>
      <c r="E127" s="64" t="s">
        <v>24532</v>
      </c>
      <c r="F127" s="123">
        <v>18.399999999999999</v>
      </c>
      <c r="G127" s="123">
        <v>4.5999999999999996</v>
      </c>
      <c r="H127" s="123">
        <v>0</v>
      </c>
      <c r="I127" s="121">
        <v>21.16</v>
      </c>
      <c r="J127" s="64" t="s">
        <v>24524</v>
      </c>
      <c r="K127" s="123">
        <v>0.3</v>
      </c>
      <c r="L127" s="64" t="s">
        <v>754</v>
      </c>
      <c r="M127" s="64"/>
      <c r="N127" s="64" t="s">
        <v>790</v>
      </c>
      <c r="O127" s="144" t="s">
        <v>754</v>
      </c>
      <c r="P127" s="64" t="s">
        <v>24525</v>
      </c>
      <c r="Q127" s="124" t="s">
        <v>24865</v>
      </c>
      <c r="R127" s="124" t="s">
        <v>3140</v>
      </c>
      <c r="S127" s="124"/>
      <c r="T127" s="124" t="s">
        <v>24866</v>
      </c>
      <c r="U127" s="125">
        <v>30</v>
      </c>
      <c r="V127" s="126">
        <v>6.35</v>
      </c>
      <c r="W127" s="126">
        <v>5.52</v>
      </c>
      <c r="X127" s="126">
        <v>0</v>
      </c>
      <c r="Y127" s="124"/>
      <c r="Z127" s="124"/>
      <c r="AA127" s="124"/>
      <c r="AB127" s="124"/>
      <c r="AC127" s="125"/>
      <c r="AD127" s="125"/>
      <c r="AE127" s="125"/>
      <c r="AF127" s="146"/>
      <c r="AG127" s="124"/>
      <c r="AH127" s="127"/>
      <c r="AI127" s="144" t="s">
        <v>25793</v>
      </c>
      <c r="AJ127" s="147"/>
      <c r="AK127" s="144"/>
      <c r="AL127" s="144"/>
    </row>
    <row r="128" spans="1:38" x14ac:dyDescent="0.2">
      <c r="A128" s="64" t="s">
        <v>24521</v>
      </c>
      <c r="B128" s="63">
        <v>552.77</v>
      </c>
      <c r="C128" s="63">
        <v>6117.97</v>
      </c>
      <c r="D128" s="63" t="s">
        <v>24867</v>
      </c>
      <c r="E128" s="64" t="s">
        <v>24532</v>
      </c>
      <c r="F128" s="123">
        <v>18.399999999999999</v>
      </c>
      <c r="G128" s="123">
        <v>4.5999999999999996</v>
      </c>
      <c r="H128" s="123">
        <v>0</v>
      </c>
      <c r="I128" s="121">
        <v>21.16</v>
      </c>
      <c r="J128" s="64" t="s">
        <v>24524</v>
      </c>
      <c r="K128" s="123">
        <v>0.3</v>
      </c>
      <c r="L128" s="64" t="s">
        <v>754</v>
      </c>
      <c r="M128" s="64"/>
      <c r="N128" s="64" t="s">
        <v>790</v>
      </c>
      <c r="O128" s="144" t="s">
        <v>754</v>
      </c>
      <c r="P128" s="64" t="s">
        <v>24525</v>
      </c>
      <c r="Q128" s="124" t="s">
        <v>24868</v>
      </c>
      <c r="R128" s="124" t="s">
        <v>3141</v>
      </c>
      <c r="S128" s="124"/>
      <c r="T128" s="124" t="s">
        <v>24869</v>
      </c>
      <c r="U128" s="125">
        <v>30</v>
      </c>
      <c r="V128" s="126">
        <v>6.35</v>
      </c>
      <c r="W128" s="126">
        <v>5.52</v>
      </c>
      <c r="X128" s="126">
        <v>0</v>
      </c>
      <c r="Y128" s="124"/>
      <c r="Z128" s="124"/>
      <c r="AA128" s="124"/>
      <c r="AB128" s="124"/>
      <c r="AC128" s="125"/>
      <c r="AD128" s="125"/>
      <c r="AE128" s="125"/>
      <c r="AF128" s="146"/>
      <c r="AG128" s="124"/>
      <c r="AH128" s="127"/>
      <c r="AI128" s="144" t="s">
        <v>25794</v>
      </c>
      <c r="AJ128" s="147"/>
      <c r="AK128" s="144"/>
      <c r="AL128" s="144"/>
    </row>
    <row r="129" spans="1:38" x14ac:dyDescent="0.2">
      <c r="A129" s="64" t="s">
        <v>24521</v>
      </c>
      <c r="B129" s="63">
        <v>12.77</v>
      </c>
      <c r="C129" s="63">
        <v>7697.97</v>
      </c>
      <c r="D129" s="63" t="s">
        <v>24870</v>
      </c>
      <c r="E129" s="64" t="s">
        <v>24532</v>
      </c>
      <c r="F129" s="123">
        <v>57.199964677989989</v>
      </c>
      <c r="G129" s="123">
        <v>24</v>
      </c>
      <c r="H129" s="123">
        <v>4.5999999999999996</v>
      </c>
      <c r="I129" s="121">
        <v>110.39991875937697</v>
      </c>
      <c r="J129" s="64" t="s">
        <v>24524</v>
      </c>
      <c r="K129" s="123">
        <v>0.3</v>
      </c>
      <c r="L129" s="64" t="s">
        <v>754</v>
      </c>
      <c r="M129" s="64"/>
      <c r="N129" s="64" t="s">
        <v>790</v>
      </c>
      <c r="O129" s="144" t="s">
        <v>754</v>
      </c>
      <c r="P129" s="64" t="s">
        <v>24525</v>
      </c>
      <c r="Q129" s="124" t="s">
        <v>24871</v>
      </c>
      <c r="R129" s="124" t="s">
        <v>3142</v>
      </c>
      <c r="S129" s="124"/>
      <c r="T129" s="124" t="s">
        <v>24872</v>
      </c>
      <c r="U129" s="125">
        <v>30</v>
      </c>
      <c r="V129" s="126">
        <v>33.119999999999997</v>
      </c>
      <c r="W129" s="126">
        <v>17.16</v>
      </c>
      <c r="X129" s="126">
        <v>0</v>
      </c>
      <c r="Y129" s="124"/>
      <c r="Z129" s="124"/>
      <c r="AA129" s="124"/>
      <c r="AB129" s="124"/>
      <c r="AC129" s="125"/>
      <c r="AD129" s="125"/>
      <c r="AE129" s="125"/>
      <c r="AF129" s="146"/>
      <c r="AG129" s="124"/>
      <c r="AH129" s="127"/>
      <c r="AI129" s="144" t="s">
        <v>25795</v>
      </c>
      <c r="AJ129" s="147"/>
      <c r="AK129" s="144"/>
      <c r="AL129" s="144"/>
    </row>
    <row r="130" spans="1:38" x14ac:dyDescent="0.2">
      <c r="A130" s="64" t="s">
        <v>24521</v>
      </c>
      <c r="B130" s="63">
        <v>12.77</v>
      </c>
      <c r="C130" s="63">
        <v>6897.97</v>
      </c>
      <c r="D130" s="63" t="s">
        <v>24873</v>
      </c>
      <c r="E130" s="64" t="s">
        <v>24532</v>
      </c>
      <c r="F130" s="123">
        <v>29.399985699660604</v>
      </c>
      <c r="G130" s="123">
        <v>10.1</v>
      </c>
      <c r="H130" s="123">
        <v>4.5999999999999996</v>
      </c>
      <c r="I130" s="121">
        <v>46.459967109219392</v>
      </c>
      <c r="J130" s="64" t="s">
        <v>24524</v>
      </c>
      <c r="K130" s="123">
        <v>0.3</v>
      </c>
      <c r="L130" s="64" t="s">
        <v>754</v>
      </c>
      <c r="M130" s="64"/>
      <c r="N130" s="64" t="s">
        <v>790</v>
      </c>
      <c r="O130" s="144" t="s">
        <v>754</v>
      </c>
      <c r="P130" s="64" t="s">
        <v>24525</v>
      </c>
      <c r="Q130" s="124" t="s">
        <v>24874</v>
      </c>
      <c r="R130" s="124" t="s">
        <v>3143</v>
      </c>
      <c r="S130" s="124"/>
      <c r="T130" s="124" t="s">
        <v>24875</v>
      </c>
      <c r="U130" s="125">
        <v>30</v>
      </c>
      <c r="V130" s="126">
        <v>13.94</v>
      </c>
      <c r="W130" s="126">
        <v>8.82</v>
      </c>
      <c r="X130" s="126">
        <v>0</v>
      </c>
      <c r="Y130" s="124"/>
      <c r="Z130" s="124"/>
      <c r="AA130" s="124"/>
      <c r="AB130" s="124"/>
      <c r="AC130" s="125"/>
      <c r="AD130" s="125"/>
      <c r="AE130" s="125"/>
      <c r="AF130" s="146"/>
      <c r="AG130" s="124"/>
      <c r="AH130" s="127"/>
      <c r="AI130" s="144" t="s">
        <v>25796</v>
      </c>
      <c r="AJ130" s="147"/>
      <c r="AK130" s="144"/>
      <c r="AL130" s="144"/>
    </row>
    <row r="131" spans="1:38" x14ac:dyDescent="0.2">
      <c r="A131" s="64" t="s">
        <v>24521</v>
      </c>
      <c r="B131" s="63">
        <v>1952.77</v>
      </c>
      <c r="C131" s="63">
        <v>6897.97</v>
      </c>
      <c r="D131" s="63" t="s">
        <v>24876</v>
      </c>
      <c r="E131" s="64" t="s">
        <v>24532</v>
      </c>
      <c r="F131" s="123">
        <v>18.399999999999999</v>
      </c>
      <c r="G131" s="123">
        <v>4.5999999999999996</v>
      </c>
      <c r="H131" s="123">
        <v>0</v>
      </c>
      <c r="I131" s="121">
        <v>21.16</v>
      </c>
      <c r="J131" s="64" t="s">
        <v>24524</v>
      </c>
      <c r="K131" s="123">
        <v>0.3</v>
      </c>
      <c r="L131" s="64" t="s">
        <v>754</v>
      </c>
      <c r="M131" s="64"/>
      <c r="N131" s="64" t="s">
        <v>790</v>
      </c>
      <c r="O131" s="144" t="s">
        <v>754</v>
      </c>
      <c r="P131" s="64" t="s">
        <v>24525</v>
      </c>
      <c r="Q131" s="124" t="s">
        <v>24877</v>
      </c>
      <c r="R131" s="124" t="s">
        <v>3144</v>
      </c>
      <c r="S131" s="124"/>
      <c r="T131" s="124" t="s">
        <v>24878</v>
      </c>
      <c r="U131" s="125">
        <v>30</v>
      </c>
      <c r="V131" s="126">
        <v>6.35</v>
      </c>
      <c r="W131" s="126">
        <v>5.52</v>
      </c>
      <c r="X131" s="126">
        <v>0</v>
      </c>
      <c r="Y131" s="124"/>
      <c r="Z131" s="124"/>
      <c r="AA131" s="124"/>
      <c r="AB131" s="124"/>
      <c r="AC131" s="125"/>
      <c r="AD131" s="125"/>
      <c r="AE131" s="125"/>
      <c r="AF131" s="146"/>
      <c r="AG131" s="124"/>
      <c r="AH131" s="127"/>
      <c r="AI131" s="144" t="s">
        <v>25797</v>
      </c>
      <c r="AJ131" s="147"/>
      <c r="AK131" s="144"/>
      <c r="AL131" s="144"/>
    </row>
    <row r="132" spans="1:38" x14ac:dyDescent="0.2">
      <c r="A132" s="64" t="s">
        <v>24521</v>
      </c>
      <c r="B132" s="63">
        <v>1382.77</v>
      </c>
      <c r="C132" s="63">
        <v>6897.97</v>
      </c>
      <c r="D132" s="63" t="s">
        <v>24879</v>
      </c>
      <c r="E132" s="64" t="s">
        <v>24532</v>
      </c>
      <c r="F132" s="123">
        <v>18.399999999999999</v>
      </c>
      <c r="G132" s="123">
        <v>4.5999999999999996</v>
      </c>
      <c r="H132" s="123">
        <v>0</v>
      </c>
      <c r="I132" s="121">
        <v>21.16</v>
      </c>
      <c r="J132" s="64" t="s">
        <v>24524</v>
      </c>
      <c r="K132" s="123">
        <v>0.3</v>
      </c>
      <c r="L132" s="64" t="s">
        <v>754</v>
      </c>
      <c r="M132" s="64"/>
      <c r="N132" s="64" t="s">
        <v>790</v>
      </c>
      <c r="O132" s="144" t="s">
        <v>754</v>
      </c>
      <c r="P132" s="64" t="s">
        <v>24525</v>
      </c>
      <c r="Q132" s="124" t="s">
        <v>24880</v>
      </c>
      <c r="R132" s="124" t="s">
        <v>3145</v>
      </c>
      <c r="S132" s="124"/>
      <c r="T132" s="124" t="s">
        <v>24881</v>
      </c>
      <c r="U132" s="125">
        <v>30</v>
      </c>
      <c r="V132" s="126">
        <v>6.35</v>
      </c>
      <c r="W132" s="126">
        <v>5.52</v>
      </c>
      <c r="X132" s="126">
        <v>0</v>
      </c>
      <c r="Y132" s="124"/>
      <c r="Z132" s="124"/>
      <c r="AA132" s="124"/>
      <c r="AB132" s="124"/>
      <c r="AC132" s="125"/>
      <c r="AD132" s="125"/>
      <c r="AE132" s="125"/>
      <c r="AF132" s="146"/>
      <c r="AG132" s="124"/>
      <c r="AH132" s="127"/>
      <c r="AI132" s="144" t="s">
        <v>25798</v>
      </c>
      <c r="AJ132" s="147"/>
      <c r="AK132" s="144"/>
      <c r="AL132" s="144"/>
    </row>
    <row r="133" spans="1:38" x14ac:dyDescent="0.2">
      <c r="A133" s="64" t="s">
        <v>24521</v>
      </c>
      <c r="B133" s="63">
        <v>1932.77</v>
      </c>
      <c r="C133" s="63">
        <v>14092.97</v>
      </c>
      <c r="D133" s="63" t="s">
        <v>24882</v>
      </c>
      <c r="E133" s="64" t="s">
        <v>24532</v>
      </c>
      <c r="F133" s="123">
        <v>28.399985718680547</v>
      </c>
      <c r="G133" s="123">
        <v>9.6</v>
      </c>
      <c r="H133" s="123">
        <v>4.5999999999999996</v>
      </c>
      <c r="I133" s="121">
        <v>44.159967152965258</v>
      </c>
      <c r="J133" s="64" t="s">
        <v>24524</v>
      </c>
      <c r="K133" s="123">
        <v>0.3</v>
      </c>
      <c r="L133" s="64" t="s">
        <v>754</v>
      </c>
      <c r="M133" s="64"/>
      <c r="N133" s="64" t="s">
        <v>790</v>
      </c>
      <c r="O133" s="144" t="s">
        <v>754</v>
      </c>
      <c r="P133" s="64" t="s">
        <v>24525</v>
      </c>
      <c r="Q133" s="124" t="s">
        <v>24883</v>
      </c>
      <c r="R133" s="124" t="s">
        <v>3146</v>
      </c>
      <c r="S133" s="124"/>
      <c r="T133" s="124" t="s">
        <v>24884</v>
      </c>
      <c r="U133" s="125">
        <v>30</v>
      </c>
      <c r="V133" s="126">
        <v>13.25</v>
      </c>
      <c r="W133" s="126">
        <v>8.52</v>
      </c>
      <c r="X133" s="126">
        <v>0</v>
      </c>
      <c r="Y133" s="124"/>
      <c r="Z133" s="124"/>
      <c r="AA133" s="124"/>
      <c r="AB133" s="124"/>
      <c r="AC133" s="125"/>
      <c r="AD133" s="125"/>
      <c r="AE133" s="125"/>
      <c r="AF133" s="146"/>
      <c r="AG133" s="124"/>
      <c r="AH133" s="127"/>
      <c r="AI133" s="144" t="s">
        <v>25799</v>
      </c>
      <c r="AJ133" s="147"/>
      <c r="AK133" s="144"/>
      <c r="AL133" s="144"/>
    </row>
    <row r="134" spans="1:38" x14ac:dyDescent="0.2">
      <c r="A134" s="64" t="s">
        <v>24521</v>
      </c>
      <c r="B134" s="63">
        <v>1202.77</v>
      </c>
      <c r="C134" s="63">
        <v>14092.97</v>
      </c>
      <c r="D134" s="63" t="s">
        <v>24885</v>
      </c>
      <c r="E134" s="64" t="s">
        <v>24532</v>
      </c>
      <c r="F134" s="123">
        <v>18.399999999999999</v>
      </c>
      <c r="G134" s="123">
        <v>4.5999999999999996</v>
      </c>
      <c r="H134" s="123">
        <v>0</v>
      </c>
      <c r="I134" s="121">
        <v>21.16</v>
      </c>
      <c r="J134" s="64" t="s">
        <v>24524</v>
      </c>
      <c r="K134" s="123">
        <v>0.3</v>
      </c>
      <c r="L134" s="64" t="s">
        <v>754</v>
      </c>
      <c r="M134" s="64"/>
      <c r="N134" s="64" t="s">
        <v>790</v>
      </c>
      <c r="O134" s="144" t="s">
        <v>754</v>
      </c>
      <c r="P134" s="64" t="s">
        <v>24525</v>
      </c>
      <c r="Q134" s="124" t="s">
        <v>24886</v>
      </c>
      <c r="R134" s="124" t="s">
        <v>3147</v>
      </c>
      <c r="S134" s="124"/>
      <c r="T134" s="124" t="s">
        <v>24887</v>
      </c>
      <c r="U134" s="125">
        <v>30</v>
      </c>
      <c r="V134" s="126">
        <v>6.35</v>
      </c>
      <c r="W134" s="126">
        <v>5.52</v>
      </c>
      <c r="X134" s="126">
        <v>0</v>
      </c>
      <c r="Y134" s="124"/>
      <c r="Z134" s="124"/>
      <c r="AA134" s="124"/>
      <c r="AB134" s="124"/>
      <c r="AC134" s="125"/>
      <c r="AD134" s="125"/>
      <c r="AE134" s="125"/>
      <c r="AF134" s="146"/>
      <c r="AG134" s="124"/>
      <c r="AH134" s="127"/>
      <c r="AI134" s="144" t="s">
        <v>25800</v>
      </c>
      <c r="AJ134" s="147"/>
      <c r="AK134" s="144"/>
      <c r="AL134" s="144"/>
    </row>
    <row r="135" spans="1:38" x14ac:dyDescent="0.2">
      <c r="A135" s="64" t="s">
        <v>24521</v>
      </c>
      <c r="B135" s="63">
        <v>2.77</v>
      </c>
      <c r="C135" s="63">
        <v>14092.97</v>
      </c>
      <c r="D135" s="63" t="s">
        <v>24888</v>
      </c>
      <c r="E135" s="64" t="s">
        <v>24532</v>
      </c>
      <c r="F135" s="123">
        <v>26.89998568733397</v>
      </c>
      <c r="G135" s="123">
        <v>8.85</v>
      </c>
      <c r="H135" s="123">
        <v>4.5999999999999996</v>
      </c>
      <c r="I135" s="121">
        <v>40.709967080868125</v>
      </c>
      <c r="J135" s="64" t="s">
        <v>24524</v>
      </c>
      <c r="K135" s="123">
        <v>0.3</v>
      </c>
      <c r="L135" s="64" t="s">
        <v>754</v>
      </c>
      <c r="M135" s="64"/>
      <c r="N135" s="64" t="s">
        <v>790</v>
      </c>
      <c r="O135" s="144" t="s">
        <v>754</v>
      </c>
      <c r="P135" s="64" t="s">
        <v>24525</v>
      </c>
      <c r="Q135" s="124" t="s">
        <v>24889</v>
      </c>
      <c r="R135" s="124" t="s">
        <v>3148</v>
      </c>
      <c r="S135" s="124"/>
      <c r="T135" s="124" t="s">
        <v>24890</v>
      </c>
      <c r="U135" s="125">
        <v>30</v>
      </c>
      <c r="V135" s="126">
        <v>12.21</v>
      </c>
      <c r="W135" s="126">
        <v>8.07</v>
      </c>
      <c r="X135" s="126">
        <v>0</v>
      </c>
      <c r="Y135" s="124"/>
      <c r="Z135" s="124"/>
      <c r="AA135" s="124"/>
      <c r="AB135" s="124"/>
      <c r="AC135" s="125"/>
      <c r="AD135" s="125"/>
      <c r="AE135" s="125"/>
      <c r="AF135" s="146"/>
      <c r="AG135" s="124"/>
      <c r="AH135" s="127"/>
      <c r="AI135" s="144" t="s">
        <v>25801</v>
      </c>
      <c r="AJ135" s="147"/>
      <c r="AK135" s="144"/>
      <c r="AL135" s="144"/>
    </row>
    <row r="136" spans="1:38" x14ac:dyDescent="0.2">
      <c r="A136" s="64" t="s">
        <v>24521</v>
      </c>
      <c r="B136" s="63">
        <v>1932.77</v>
      </c>
      <c r="C136" s="63">
        <v>13337.97</v>
      </c>
      <c r="D136" s="63" t="s">
        <v>24891</v>
      </c>
      <c r="E136" s="64" t="s">
        <v>24532</v>
      </c>
      <c r="F136" s="123">
        <v>28.399985718680547</v>
      </c>
      <c r="G136" s="123">
        <v>9.6</v>
      </c>
      <c r="H136" s="123">
        <v>4.5999999999999996</v>
      </c>
      <c r="I136" s="121">
        <v>44.159967152965258</v>
      </c>
      <c r="J136" s="64" t="s">
        <v>24524</v>
      </c>
      <c r="K136" s="123">
        <v>0.3</v>
      </c>
      <c r="L136" s="64" t="s">
        <v>754</v>
      </c>
      <c r="M136" s="64"/>
      <c r="N136" s="64" t="s">
        <v>790</v>
      </c>
      <c r="O136" s="144" t="s">
        <v>754</v>
      </c>
      <c r="P136" s="64" t="s">
        <v>24525</v>
      </c>
      <c r="Q136" s="124" t="s">
        <v>24892</v>
      </c>
      <c r="R136" s="124" t="s">
        <v>3149</v>
      </c>
      <c r="S136" s="124"/>
      <c r="T136" s="124" t="s">
        <v>24893</v>
      </c>
      <c r="U136" s="125">
        <v>30</v>
      </c>
      <c r="V136" s="126">
        <v>13.25</v>
      </c>
      <c r="W136" s="126">
        <v>8.52</v>
      </c>
      <c r="X136" s="126">
        <v>0</v>
      </c>
      <c r="Y136" s="124"/>
      <c r="Z136" s="124"/>
      <c r="AA136" s="124"/>
      <c r="AB136" s="124"/>
      <c r="AC136" s="125"/>
      <c r="AD136" s="125"/>
      <c r="AE136" s="125"/>
      <c r="AF136" s="146"/>
      <c r="AG136" s="124"/>
      <c r="AH136" s="127"/>
      <c r="AI136" s="144" t="s">
        <v>25802</v>
      </c>
      <c r="AJ136" s="147"/>
      <c r="AK136" s="144"/>
      <c r="AL136" s="144"/>
    </row>
    <row r="137" spans="1:38" x14ac:dyDescent="0.2">
      <c r="A137" s="64" t="s">
        <v>24521</v>
      </c>
      <c r="B137" s="63">
        <v>1202.77</v>
      </c>
      <c r="C137" s="63">
        <v>13347.97</v>
      </c>
      <c r="D137" s="63" t="s">
        <v>24894</v>
      </c>
      <c r="E137" s="64" t="s">
        <v>24532</v>
      </c>
      <c r="F137" s="123">
        <v>18.399999999999999</v>
      </c>
      <c r="G137" s="123">
        <v>4.5999999999999996</v>
      </c>
      <c r="H137" s="123">
        <v>0</v>
      </c>
      <c r="I137" s="121">
        <v>21.16</v>
      </c>
      <c r="J137" s="64" t="s">
        <v>24524</v>
      </c>
      <c r="K137" s="123">
        <v>0.3</v>
      </c>
      <c r="L137" s="64" t="s">
        <v>754</v>
      </c>
      <c r="M137" s="64"/>
      <c r="N137" s="64" t="s">
        <v>790</v>
      </c>
      <c r="O137" s="144" t="s">
        <v>754</v>
      </c>
      <c r="P137" s="64" t="s">
        <v>24525</v>
      </c>
      <c r="Q137" s="124" t="s">
        <v>24895</v>
      </c>
      <c r="R137" s="124" t="s">
        <v>3150</v>
      </c>
      <c r="S137" s="124"/>
      <c r="T137" s="124" t="s">
        <v>24896</v>
      </c>
      <c r="U137" s="125">
        <v>30</v>
      </c>
      <c r="V137" s="126">
        <v>6.35</v>
      </c>
      <c r="W137" s="126">
        <v>5.52</v>
      </c>
      <c r="X137" s="126">
        <v>0</v>
      </c>
      <c r="Y137" s="124"/>
      <c r="Z137" s="124"/>
      <c r="AA137" s="124"/>
      <c r="AB137" s="124"/>
      <c r="AC137" s="125"/>
      <c r="AD137" s="125"/>
      <c r="AE137" s="125"/>
      <c r="AF137" s="146"/>
      <c r="AG137" s="124"/>
      <c r="AH137" s="127"/>
      <c r="AI137" s="144" t="s">
        <v>25803</v>
      </c>
      <c r="AJ137" s="147"/>
      <c r="AK137" s="144"/>
      <c r="AL137" s="144"/>
    </row>
    <row r="138" spans="1:38" x14ac:dyDescent="0.2">
      <c r="A138" s="64" t="s">
        <v>24521</v>
      </c>
      <c r="B138" s="63">
        <v>2.77</v>
      </c>
      <c r="C138" s="63">
        <v>13297.97</v>
      </c>
      <c r="D138" s="63" t="s">
        <v>24897</v>
      </c>
      <c r="E138" s="64" t="s">
        <v>24532</v>
      </c>
      <c r="F138" s="123">
        <v>26.89998568733397</v>
      </c>
      <c r="G138" s="123">
        <v>8.85</v>
      </c>
      <c r="H138" s="123">
        <v>4.5999999999999996</v>
      </c>
      <c r="I138" s="121">
        <v>40.709967080868125</v>
      </c>
      <c r="J138" s="64" t="s">
        <v>24524</v>
      </c>
      <c r="K138" s="123">
        <v>0.3</v>
      </c>
      <c r="L138" s="64" t="s">
        <v>754</v>
      </c>
      <c r="M138" s="64"/>
      <c r="N138" s="64" t="s">
        <v>790</v>
      </c>
      <c r="O138" s="144" t="s">
        <v>754</v>
      </c>
      <c r="P138" s="64" t="s">
        <v>24525</v>
      </c>
      <c r="Q138" s="124" t="s">
        <v>24898</v>
      </c>
      <c r="R138" s="124" t="s">
        <v>3151</v>
      </c>
      <c r="S138" s="124"/>
      <c r="T138" s="124" t="s">
        <v>24899</v>
      </c>
      <c r="U138" s="125">
        <v>30</v>
      </c>
      <c r="V138" s="126">
        <v>12.21</v>
      </c>
      <c r="W138" s="126">
        <v>8.07</v>
      </c>
      <c r="X138" s="126">
        <v>0</v>
      </c>
      <c r="Y138" s="124"/>
      <c r="Z138" s="124"/>
      <c r="AA138" s="124"/>
      <c r="AB138" s="124"/>
      <c r="AC138" s="125"/>
      <c r="AD138" s="125"/>
      <c r="AE138" s="125"/>
      <c r="AF138" s="146"/>
      <c r="AG138" s="124"/>
      <c r="AH138" s="127"/>
      <c r="AI138" s="144" t="s">
        <v>25804</v>
      </c>
      <c r="AJ138" s="147"/>
      <c r="AK138" s="144"/>
      <c r="AL138" s="144"/>
    </row>
    <row r="139" spans="1:38" x14ac:dyDescent="0.2">
      <c r="A139" s="64" t="s">
        <v>24521</v>
      </c>
      <c r="B139" s="63">
        <v>2412.77</v>
      </c>
      <c r="C139" s="63">
        <v>26097.97</v>
      </c>
      <c r="D139" s="63" t="s">
        <v>24900</v>
      </c>
      <c r="E139" s="64" t="s">
        <v>24532</v>
      </c>
      <c r="F139" s="123">
        <v>18.399999999999999</v>
      </c>
      <c r="G139" s="123">
        <v>4.5999999999999996</v>
      </c>
      <c r="H139" s="123">
        <v>0</v>
      </c>
      <c r="I139" s="121">
        <v>21.16</v>
      </c>
      <c r="J139" s="64" t="s">
        <v>24524</v>
      </c>
      <c r="K139" s="123">
        <v>0.3</v>
      </c>
      <c r="L139" s="64" t="s">
        <v>754</v>
      </c>
      <c r="M139" s="64"/>
      <c r="N139" s="64" t="s">
        <v>790</v>
      </c>
      <c r="O139" s="144" t="s">
        <v>754</v>
      </c>
      <c r="P139" s="64" t="s">
        <v>24525</v>
      </c>
      <c r="Q139" s="124" t="s">
        <v>24901</v>
      </c>
      <c r="R139" s="124" t="s">
        <v>3152</v>
      </c>
      <c r="S139" s="124"/>
      <c r="T139" s="124" t="s">
        <v>24902</v>
      </c>
      <c r="U139" s="125">
        <v>30</v>
      </c>
      <c r="V139" s="126">
        <v>6.35</v>
      </c>
      <c r="W139" s="126">
        <v>5.52</v>
      </c>
      <c r="X139" s="126">
        <v>0</v>
      </c>
      <c r="Y139" s="124"/>
      <c r="Z139" s="124"/>
      <c r="AA139" s="124"/>
      <c r="AB139" s="124"/>
      <c r="AC139" s="125"/>
      <c r="AD139" s="125"/>
      <c r="AE139" s="125"/>
      <c r="AF139" s="146"/>
      <c r="AG139" s="124"/>
      <c r="AH139" s="127"/>
      <c r="AI139" s="144" t="s">
        <v>25805</v>
      </c>
      <c r="AJ139" s="147"/>
      <c r="AK139" s="144"/>
      <c r="AL139" s="144"/>
    </row>
    <row r="140" spans="1:38" x14ac:dyDescent="0.2">
      <c r="A140" s="64" t="s">
        <v>24521</v>
      </c>
      <c r="B140" s="63">
        <v>1612.77</v>
      </c>
      <c r="C140" s="63">
        <v>26097.97</v>
      </c>
      <c r="D140" s="63" t="s">
        <v>24903</v>
      </c>
      <c r="E140" s="64" t="s">
        <v>24532</v>
      </c>
      <c r="F140" s="123">
        <v>18.399999999999999</v>
      </c>
      <c r="G140" s="123">
        <v>4.5999999999999996</v>
      </c>
      <c r="H140" s="123">
        <v>0</v>
      </c>
      <c r="I140" s="121">
        <v>21.16</v>
      </c>
      <c r="J140" s="64" t="s">
        <v>24524</v>
      </c>
      <c r="K140" s="123">
        <v>0.3</v>
      </c>
      <c r="L140" s="64" t="s">
        <v>754</v>
      </c>
      <c r="M140" s="64"/>
      <c r="N140" s="64" t="s">
        <v>790</v>
      </c>
      <c r="O140" s="144" t="s">
        <v>754</v>
      </c>
      <c r="P140" s="64" t="s">
        <v>24525</v>
      </c>
      <c r="Q140" s="124" t="s">
        <v>24904</v>
      </c>
      <c r="R140" s="124" t="s">
        <v>3153</v>
      </c>
      <c r="S140" s="124"/>
      <c r="T140" s="124" t="s">
        <v>24905</v>
      </c>
      <c r="U140" s="125">
        <v>30</v>
      </c>
      <c r="V140" s="126">
        <v>6.35</v>
      </c>
      <c r="W140" s="126">
        <v>5.52</v>
      </c>
      <c r="X140" s="126">
        <v>0</v>
      </c>
      <c r="Y140" s="124"/>
      <c r="Z140" s="124"/>
      <c r="AA140" s="124"/>
      <c r="AB140" s="124"/>
      <c r="AC140" s="125"/>
      <c r="AD140" s="125"/>
      <c r="AE140" s="125"/>
      <c r="AF140" s="146"/>
      <c r="AG140" s="124"/>
      <c r="AH140" s="127"/>
      <c r="AI140" s="144" t="s">
        <v>25806</v>
      </c>
      <c r="AJ140" s="147"/>
      <c r="AK140" s="144"/>
      <c r="AL140" s="144"/>
    </row>
    <row r="141" spans="1:38" x14ac:dyDescent="0.2">
      <c r="A141" s="64" t="s">
        <v>24521</v>
      </c>
      <c r="B141" s="63">
        <v>812.77</v>
      </c>
      <c r="C141" s="63">
        <v>26097.97</v>
      </c>
      <c r="D141" s="63" t="s">
        <v>24906</v>
      </c>
      <c r="E141" s="64" t="s">
        <v>24532</v>
      </c>
      <c r="F141" s="123">
        <v>18.399999999999999</v>
      </c>
      <c r="G141" s="123">
        <v>4.5999999999999996</v>
      </c>
      <c r="H141" s="123">
        <v>0</v>
      </c>
      <c r="I141" s="121">
        <v>21.16</v>
      </c>
      <c r="J141" s="64" t="s">
        <v>24524</v>
      </c>
      <c r="K141" s="123">
        <v>0.3</v>
      </c>
      <c r="L141" s="64" t="s">
        <v>754</v>
      </c>
      <c r="M141" s="64"/>
      <c r="N141" s="64" t="s">
        <v>790</v>
      </c>
      <c r="O141" s="144" t="s">
        <v>754</v>
      </c>
      <c r="P141" s="64" t="s">
        <v>24525</v>
      </c>
      <c r="Q141" s="124" t="s">
        <v>24907</v>
      </c>
      <c r="R141" s="124" t="s">
        <v>3154</v>
      </c>
      <c r="S141" s="124"/>
      <c r="T141" s="124" t="s">
        <v>24908</v>
      </c>
      <c r="U141" s="125">
        <v>30</v>
      </c>
      <c r="V141" s="126">
        <v>6.35</v>
      </c>
      <c r="W141" s="126">
        <v>5.52</v>
      </c>
      <c r="X141" s="126">
        <v>0</v>
      </c>
      <c r="Y141" s="124"/>
      <c r="Z141" s="124"/>
      <c r="AA141" s="124"/>
      <c r="AB141" s="124"/>
      <c r="AC141" s="125"/>
      <c r="AD141" s="125"/>
      <c r="AE141" s="125"/>
      <c r="AF141" s="146"/>
      <c r="AG141" s="124"/>
      <c r="AH141" s="127"/>
      <c r="AI141" s="144" t="s">
        <v>25807</v>
      </c>
      <c r="AJ141" s="147"/>
      <c r="AK141" s="144"/>
      <c r="AL141" s="144"/>
    </row>
    <row r="142" spans="1:38" x14ac:dyDescent="0.2">
      <c r="A142" s="64" t="s">
        <v>24521</v>
      </c>
      <c r="B142" s="63">
        <v>12.77</v>
      </c>
      <c r="C142" s="63">
        <v>26097.97</v>
      </c>
      <c r="D142" s="63" t="s">
        <v>24909</v>
      </c>
      <c r="E142" s="64" t="s">
        <v>24532</v>
      </c>
      <c r="F142" s="123">
        <v>18.399999999999995</v>
      </c>
      <c r="G142" s="123">
        <v>4.5999999999999996</v>
      </c>
      <c r="H142" s="123">
        <v>0</v>
      </c>
      <c r="I142" s="121">
        <v>21.159999999999989</v>
      </c>
      <c r="J142" s="64" t="s">
        <v>24524</v>
      </c>
      <c r="K142" s="123">
        <v>0.3</v>
      </c>
      <c r="L142" s="64" t="s">
        <v>754</v>
      </c>
      <c r="M142" s="64"/>
      <c r="N142" s="64" t="s">
        <v>790</v>
      </c>
      <c r="O142" s="144" t="s">
        <v>754</v>
      </c>
      <c r="P142" s="64" t="s">
        <v>24525</v>
      </c>
      <c r="Q142" s="124" t="s">
        <v>24910</v>
      </c>
      <c r="R142" s="124" t="s">
        <v>3155</v>
      </c>
      <c r="S142" s="124"/>
      <c r="T142" s="124" t="s">
        <v>24911</v>
      </c>
      <c r="U142" s="125">
        <v>30</v>
      </c>
      <c r="V142" s="126">
        <v>6.35</v>
      </c>
      <c r="W142" s="126">
        <v>5.52</v>
      </c>
      <c r="X142" s="126">
        <v>0</v>
      </c>
      <c r="Y142" s="124"/>
      <c r="Z142" s="124"/>
      <c r="AA142" s="124"/>
      <c r="AB142" s="124"/>
      <c r="AC142" s="125"/>
      <c r="AD142" s="125"/>
      <c r="AE142" s="125"/>
      <c r="AF142" s="146"/>
      <c r="AG142" s="124"/>
      <c r="AH142" s="127"/>
      <c r="AI142" s="144" t="s">
        <v>25808</v>
      </c>
      <c r="AJ142" s="147"/>
      <c r="AK142" s="144"/>
      <c r="AL142" s="144"/>
    </row>
    <row r="143" spans="1:38" x14ac:dyDescent="0.2">
      <c r="A143" s="64" t="s">
        <v>24521</v>
      </c>
      <c r="B143" s="63">
        <v>6137.77</v>
      </c>
      <c r="C143" s="63">
        <v>26792.97</v>
      </c>
      <c r="D143" s="63" t="s">
        <v>24912</v>
      </c>
      <c r="E143" s="64" t="s">
        <v>24913</v>
      </c>
      <c r="F143" s="123">
        <v>21.799999999999983</v>
      </c>
      <c r="G143" s="123">
        <v>5.9</v>
      </c>
      <c r="H143" s="123">
        <v>5</v>
      </c>
      <c r="I143" s="121">
        <v>29.499999999999947</v>
      </c>
      <c r="J143" s="64" t="s">
        <v>24524</v>
      </c>
      <c r="K143" s="123">
        <v>0.5</v>
      </c>
      <c r="L143" s="64" t="s">
        <v>754</v>
      </c>
      <c r="M143" s="64"/>
      <c r="N143" s="64" t="s">
        <v>790</v>
      </c>
      <c r="O143" s="144" t="s">
        <v>754</v>
      </c>
      <c r="P143" s="64" t="s">
        <v>24525</v>
      </c>
      <c r="Q143" s="124" t="s">
        <v>24914</v>
      </c>
      <c r="R143" s="124" t="s">
        <v>3156</v>
      </c>
      <c r="S143" s="124"/>
      <c r="T143" s="124" t="s">
        <v>24915</v>
      </c>
      <c r="U143" s="125">
        <v>30</v>
      </c>
      <c r="V143" s="126">
        <v>14.75</v>
      </c>
      <c r="W143" s="126">
        <v>10.9</v>
      </c>
      <c r="X143" s="126">
        <v>0</v>
      </c>
      <c r="Y143" s="124"/>
      <c r="Z143" s="124"/>
      <c r="AA143" s="124"/>
      <c r="AB143" s="124"/>
      <c r="AC143" s="125"/>
      <c r="AD143" s="125"/>
      <c r="AE143" s="125"/>
      <c r="AF143" s="146"/>
      <c r="AG143" s="124"/>
      <c r="AH143" s="127"/>
      <c r="AI143" s="144" t="s">
        <v>25809</v>
      </c>
      <c r="AJ143" s="147"/>
      <c r="AK143" s="144"/>
      <c r="AL143" s="144"/>
    </row>
    <row r="144" spans="1:38" x14ac:dyDescent="0.2">
      <c r="A144" s="64" t="s">
        <v>24521</v>
      </c>
      <c r="B144" s="63">
        <v>7192.77</v>
      </c>
      <c r="C144" s="63">
        <v>26792.97</v>
      </c>
      <c r="D144" s="63" t="s">
        <v>24916</v>
      </c>
      <c r="E144" s="64" t="s">
        <v>24913</v>
      </c>
      <c r="F144" s="123">
        <v>21.8</v>
      </c>
      <c r="G144" s="123">
        <v>5.9</v>
      </c>
      <c r="H144" s="123">
        <v>5</v>
      </c>
      <c r="I144" s="121">
        <v>29.5</v>
      </c>
      <c r="J144" s="64" t="s">
        <v>24524</v>
      </c>
      <c r="K144" s="123">
        <v>0.5</v>
      </c>
      <c r="L144" s="64" t="s">
        <v>754</v>
      </c>
      <c r="M144" s="64"/>
      <c r="N144" s="64" t="s">
        <v>790</v>
      </c>
      <c r="O144" s="144" t="s">
        <v>754</v>
      </c>
      <c r="P144" s="64" t="s">
        <v>24525</v>
      </c>
      <c r="Q144" s="124" t="s">
        <v>24917</v>
      </c>
      <c r="R144" s="124" t="s">
        <v>3157</v>
      </c>
      <c r="S144" s="124"/>
      <c r="T144" s="124" t="s">
        <v>24918</v>
      </c>
      <c r="U144" s="125">
        <v>30</v>
      </c>
      <c r="V144" s="126">
        <v>14.75</v>
      </c>
      <c r="W144" s="126">
        <v>10.9</v>
      </c>
      <c r="X144" s="126">
        <v>0</v>
      </c>
      <c r="Y144" s="124"/>
      <c r="Z144" s="124"/>
      <c r="AA144" s="124"/>
      <c r="AB144" s="124"/>
      <c r="AC144" s="125"/>
      <c r="AD144" s="125"/>
      <c r="AE144" s="125"/>
      <c r="AF144" s="146"/>
      <c r="AG144" s="124"/>
      <c r="AH144" s="127"/>
      <c r="AI144" s="144" t="s">
        <v>25810</v>
      </c>
      <c r="AJ144" s="147"/>
      <c r="AK144" s="144"/>
      <c r="AL144" s="144"/>
    </row>
    <row r="145" spans="1:38" x14ac:dyDescent="0.2">
      <c r="A145" s="64" t="s">
        <v>24521</v>
      </c>
      <c r="B145" s="63">
        <v>17592.77</v>
      </c>
      <c r="C145" s="63">
        <v>26792.97</v>
      </c>
      <c r="D145" s="63" t="s">
        <v>24919</v>
      </c>
      <c r="E145" s="64" t="s">
        <v>24532</v>
      </c>
      <c r="F145" s="123">
        <v>21.8</v>
      </c>
      <c r="G145" s="123">
        <v>5.9</v>
      </c>
      <c r="H145" s="123">
        <v>5</v>
      </c>
      <c r="I145" s="121">
        <v>29.5</v>
      </c>
      <c r="J145" s="64" t="s">
        <v>24524</v>
      </c>
      <c r="K145" s="123">
        <v>0.3</v>
      </c>
      <c r="L145" s="64" t="s">
        <v>754</v>
      </c>
      <c r="M145" s="64"/>
      <c r="N145" s="64" t="s">
        <v>790</v>
      </c>
      <c r="O145" s="144" t="s">
        <v>754</v>
      </c>
      <c r="P145" s="64" t="s">
        <v>24525</v>
      </c>
      <c r="Q145" s="124" t="s">
        <v>24920</v>
      </c>
      <c r="R145" s="124" t="s">
        <v>3158</v>
      </c>
      <c r="S145" s="124"/>
      <c r="T145" s="124" t="s">
        <v>24921</v>
      </c>
      <c r="U145" s="125">
        <v>30</v>
      </c>
      <c r="V145" s="126">
        <v>8.85</v>
      </c>
      <c r="W145" s="126">
        <v>6.54</v>
      </c>
      <c r="X145" s="126">
        <v>0</v>
      </c>
      <c r="Y145" s="124"/>
      <c r="Z145" s="124"/>
      <c r="AA145" s="124"/>
      <c r="AB145" s="124"/>
      <c r="AC145" s="125"/>
      <c r="AD145" s="125"/>
      <c r="AE145" s="125"/>
      <c r="AF145" s="146"/>
      <c r="AG145" s="124"/>
      <c r="AH145" s="127"/>
      <c r="AI145" s="144" t="s">
        <v>25811</v>
      </c>
      <c r="AJ145" s="147"/>
      <c r="AK145" s="144"/>
      <c r="AL145" s="144"/>
    </row>
    <row r="146" spans="1:38" x14ac:dyDescent="0.2">
      <c r="A146" s="64" t="s">
        <v>24521</v>
      </c>
      <c r="B146" s="63">
        <v>16537.77</v>
      </c>
      <c r="C146" s="63">
        <v>27357.97</v>
      </c>
      <c r="D146" s="63" t="s">
        <v>24922</v>
      </c>
      <c r="E146" s="64" t="s">
        <v>24532</v>
      </c>
      <c r="F146" s="123">
        <v>20</v>
      </c>
      <c r="G146" s="123">
        <v>5</v>
      </c>
      <c r="H146" s="123">
        <v>0</v>
      </c>
      <c r="I146" s="121">
        <v>25</v>
      </c>
      <c r="J146" s="64" t="s">
        <v>24524</v>
      </c>
      <c r="K146" s="123">
        <v>0.3</v>
      </c>
      <c r="L146" s="64" t="s">
        <v>754</v>
      </c>
      <c r="M146" s="64"/>
      <c r="N146" s="64" t="s">
        <v>790</v>
      </c>
      <c r="O146" s="144" t="s">
        <v>754</v>
      </c>
      <c r="P146" s="64" t="s">
        <v>24525</v>
      </c>
      <c r="Q146" s="124" t="s">
        <v>24923</v>
      </c>
      <c r="R146" s="124" t="s">
        <v>3159</v>
      </c>
      <c r="S146" s="124"/>
      <c r="T146" s="124" t="s">
        <v>24924</v>
      </c>
      <c r="U146" s="125">
        <v>30</v>
      </c>
      <c r="V146" s="126">
        <v>7.5</v>
      </c>
      <c r="W146" s="126">
        <v>6</v>
      </c>
      <c r="X146" s="126">
        <v>0</v>
      </c>
      <c r="Y146" s="124"/>
      <c r="Z146" s="124"/>
      <c r="AA146" s="124"/>
      <c r="AB146" s="124"/>
      <c r="AC146" s="125"/>
      <c r="AD146" s="125"/>
      <c r="AE146" s="125"/>
      <c r="AF146" s="146"/>
      <c r="AG146" s="124"/>
      <c r="AH146" s="127"/>
      <c r="AI146" s="144" t="s">
        <v>25812</v>
      </c>
      <c r="AJ146" s="147"/>
      <c r="AK146" s="144"/>
      <c r="AL146" s="144"/>
    </row>
    <row r="147" spans="1:38" x14ac:dyDescent="0.2">
      <c r="A147" s="64" t="s">
        <v>24521</v>
      </c>
      <c r="B147" s="63">
        <v>16567.77</v>
      </c>
      <c r="C147" s="63">
        <v>28260.47</v>
      </c>
      <c r="D147" s="63" t="s">
        <v>24925</v>
      </c>
      <c r="E147" s="64" t="s">
        <v>24532</v>
      </c>
      <c r="F147" s="123">
        <v>20</v>
      </c>
      <c r="G147" s="123">
        <v>5</v>
      </c>
      <c r="H147" s="123">
        <v>0</v>
      </c>
      <c r="I147" s="121">
        <v>25</v>
      </c>
      <c r="J147" s="64" t="s">
        <v>24524</v>
      </c>
      <c r="K147" s="123">
        <v>0.3</v>
      </c>
      <c r="L147" s="64" t="s">
        <v>754</v>
      </c>
      <c r="M147" s="64"/>
      <c r="N147" s="64" t="s">
        <v>790</v>
      </c>
      <c r="O147" s="144" t="s">
        <v>754</v>
      </c>
      <c r="P147" s="64" t="s">
        <v>24525</v>
      </c>
      <c r="Q147" s="124" t="s">
        <v>24926</v>
      </c>
      <c r="R147" s="124" t="s">
        <v>3160</v>
      </c>
      <c r="S147" s="124"/>
      <c r="T147" s="124" t="s">
        <v>24927</v>
      </c>
      <c r="U147" s="125">
        <v>30</v>
      </c>
      <c r="V147" s="126">
        <v>7.5</v>
      </c>
      <c r="W147" s="126">
        <v>6</v>
      </c>
      <c r="X147" s="126">
        <v>0</v>
      </c>
      <c r="Y147" s="124"/>
      <c r="Z147" s="124"/>
      <c r="AA147" s="124"/>
      <c r="AB147" s="124"/>
      <c r="AC147" s="125"/>
      <c r="AD147" s="125"/>
      <c r="AE147" s="125"/>
      <c r="AF147" s="146"/>
      <c r="AG147" s="124"/>
      <c r="AH147" s="127"/>
      <c r="AI147" s="144" t="s">
        <v>25813</v>
      </c>
      <c r="AJ147" s="147"/>
      <c r="AK147" s="144"/>
      <c r="AL147" s="144"/>
    </row>
    <row r="148" spans="1:38" x14ac:dyDescent="0.2">
      <c r="A148" s="64" t="s">
        <v>24521</v>
      </c>
      <c r="B148" s="63">
        <v>18612.77</v>
      </c>
      <c r="C148" s="63">
        <v>29452.97</v>
      </c>
      <c r="D148" s="63" t="s">
        <v>24928</v>
      </c>
      <c r="E148" s="64" t="s">
        <v>24913</v>
      </c>
      <c r="F148" s="123">
        <v>20</v>
      </c>
      <c r="G148" s="123">
        <v>5</v>
      </c>
      <c r="H148" s="123">
        <v>0</v>
      </c>
      <c r="I148" s="121">
        <v>25</v>
      </c>
      <c r="J148" s="64" t="s">
        <v>24524</v>
      </c>
      <c r="K148" s="123">
        <v>0.5</v>
      </c>
      <c r="L148" s="64" t="s">
        <v>754</v>
      </c>
      <c r="M148" s="64"/>
      <c r="N148" s="64" t="s">
        <v>790</v>
      </c>
      <c r="O148" s="144" t="s">
        <v>754</v>
      </c>
      <c r="P148" s="64" t="s">
        <v>24525</v>
      </c>
      <c r="Q148" s="124" t="s">
        <v>24929</v>
      </c>
      <c r="R148" s="124" t="s">
        <v>3161</v>
      </c>
      <c r="S148" s="124"/>
      <c r="T148" s="124" t="s">
        <v>24930</v>
      </c>
      <c r="U148" s="125">
        <v>30</v>
      </c>
      <c r="V148" s="126">
        <v>12.5</v>
      </c>
      <c r="W148" s="126">
        <v>10</v>
      </c>
      <c r="X148" s="126">
        <v>0</v>
      </c>
      <c r="Y148" s="124"/>
      <c r="Z148" s="124"/>
      <c r="AA148" s="124"/>
      <c r="AB148" s="124"/>
      <c r="AC148" s="125"/>
      <c r="AD148" s="125"/>
      <c r="AE148" s="125"/>
      <c r="AF148" s="146"/>
      <c r="AG148" s="124"/>
      <c r="AH148" s="127"/>
      <c r="AI148" s="144" t="s">
        <v>25814</v>
      </c>
      <c r="AJ148" s="147"/>
      <c r="AK148" s="144"/>
      <c r="AL148" s="144"/>
    </row>
    <row r="149" spans="1:38" x14ac:dyDescent="0.2">
      <c r="A149" s="64" t="s">
        <v>24521</v>
      </c>
      <c r="B149" s="63">
        <v>17572.77</v>
      </c>
      <c r="C149" s="63">
        <v>29452.97</v>
      </c>
      <c r="D149" s="63" t="s">
        <v>24931</v>
      </c>
      <c r="E149" s="64" t="s">
        <v>24913</v>
      </c>
      <c r="F149" s="123">
        <v>20</v>
      </c>
      <c r="G149" s="123">
        <v>5</v>
      </c>
      <c r="H149" s="123">
        <v>0</v>
      </c>
      <c r="I149" s="121">
        <v>25</v>
      </c>
      <c r="J149" s="64" t="s">
        <v>24524</v>
      </c>
      <c r="K149" s="123">
        <v>0.5</v>
      </c>
      <c r="L149" s="64" t="s">
        <v>754</v>
      </c>
      <c r="M149" s="64"/>
      <c r="N149" s="64" t="s">
        <v>790</v>
      </c>
      <c r="O149" s="144" t="s">
        <v>754</v>
      </c>
      <c r="P149" s="64" t="s">
        <v>24525</v>
      </c>
      <c r="Q149" s="124" t="s">
        <v>24932</v>
      </c>
      <c r="R149" s="124" t="s">
        <v>3162</v>
      </c>
      <c r="S149" s="124"/>
      <c r="T149" s="124" t="s">
        <v>24933</v>
      </c>
      <c r="U149" s="125">
        <v>30</v>
      </c>
      <c r="V149" s="126">
        <v>12.5</v>
      </c>
      <c r="W149" s="126">
        <v>10</v>
      </c>
      <c r="X149" s="126">
        <v>0</v>
      </c>
      <c r="Y149" s="124"/>
      <c r="Z149" s="124"/>
      <c r="AA149" s="124"/>
      <c r="AB149" s="124"/>
      <c r="AC149" s="125"/>
      <c r="AD149" s="125"/>
      <c r="AE149" s="125"/>
      <c r="AF149" s="146"/>
      <c r="AG149" s="124"/>
      <c r="AH149" s="127"/>
      <c r="AI149" s="144" t="s">
        <v>25815</v>
      </c>
      <c r="AJ149" s="147"/>
      <c r="AK149" s="144"/>
      <c r="AL149" s="144"/>
    </row>
    <row r="150" spans="1:38" x14ac:dyDescent="0.2">
      <c r="A150" s="64" t="s">
        <v>24521</v>
      </c>
      <c r="B150" s="63">
        <v>6137.77</v>
      </c>
      <c r="C150" s="63">
        <v>27357.97</v>
      </c>
      <c r="D150" s="63" t="s">
        <v>24934</v>
      </c>
      <c r="E150" s="64" t="s">
        <v>24913</v>
      </c>
      <c r="F150" s="123">
        <v>19.999999999999982</v>
      </c>
      <c r="G150" s="123">
        <v>5</v>
      </c>
      <c r="H150" s="123">
        <v>0</v>
      </c>
      <c r="I150" s="121">
        <v>24.999999999999954</v>
      </c>
      <c r="J150" s="64" t="s">
        <v>24524</v>
      </c>
      <c r="K150" s="123">
        <v>0.5</v>
      </c>
      <c r="L150" s="64" t="s">
        <v>754</v>
      </c>
      <c r="M150" s="64"/>
      <c r="N150" s="64" t="s">
        <v>790</v>
      </c>
      <c r="O150" s="144" t="s">
        <v>754</v>
      </c>
      <c r="P150" s="64" t="s">
        <v>24525</v>
      </c>
      <c r="Q150" s="124" t="s">
        <v>24935</v>
      </c>
      <c r="R150" s="124" t="s">
        <v>3163</v>
      </c>
      <c r="S150" s="124"/>
      <c r="T150" s="124" t="s">
        <v>24936</v>
      </c>
      <c r="U150" s="125">
        <v>30</v>
      </c>
      <c r="V150" s="126">
        <v>12.5</v>
      </c>
      <c r="W150" s="126">
        <v>10</v>
      </c>
      <c r="X150" s="126">
        <v>0</v>
      </c>
      <c r="Y150" s="124"/>
      <c r="Z150" s="124"/>
      <c r="AA150" s="124"/>
      <c r="AB150" s="124"/>
      <c r="AC150" s="125"/>
      <c r="AD150" s="125"/>
      <c r="AE150" s="125"/>
      <c r="AF150" s="146"/>
      <c r="AG150" s="124"/>
      <c r="AH150" s="127"/>
      <c r="AI150" s="144" t="s">
        <v>25816</v>
      </c>
      <c r="AJ150" s="147"/>
      <c r="AK150" s="144"/>
      <c r="AL150" s="144"/>
    </row>
    <row r="151" spans="1:38" x14ac:dyDescent="0.2">
      <c r="A151" s="64" t="s">
        <v>24521</v>
      </c>
      <c r="B151" s="63">
        <v>7192.77</v>
      </c>
      <c r="C151" s="63">
        <v>27357.97</v>
      </c>
      <c r="D151" s="63" t="s">
        <v>24937</v>
      </c>
      <c r="E151" s="64" t="s">
        <v>24913</v>
      </c>
      <c r="F151" s="123">
        <v>20</v>
      </c>
      <c r="G151" s="123">
        <v>5</v>
      </c>
      <c r="H151" s="123">
        <v>0</v>
      </c>
      <c r="I151" s="121">
        <v>25</v>
      </c>
      <c r="J151" s="64" t="s">
        <v>24524</v>
      </c>
      <c r="K151" s="123">
        <v>0.5</v>
      </c>
      <c r="L151" s="64" t="s">
        <v>754</v>
      </c>
      <c r="M151" s="64"/>
      <c r="N151" s="64" t="s">
        <v>790</v>
      </c>
      <c r="O151" s="144" t="s">
        <v>754</v>
      </c>
      <c r="P151" s="64" t="s">
        <v>24525</v>
      </c>
      <c r="Q151" s="124" t="s">
        <v>24938</v>
      </c>
      <c r="R151" s="124" t="s">
        <v>3164</v>
      </c>
      <c r="S151" s="124"/>
      <c r="T151" s="124" t="s">
        <v>24939</v>
      </c>
      <c r="U151" s="125">
        <v>30</v>
      </c>
      <c r="V151" s="126">
        <v>12.5</v>
      </c>
      <c r="W151" s="126">
        <v>10</v>
      </c>
      <c r="X151" s="126">
        <v>0</v>
      </c>
      <c r="Y151" s="124"/>
      <c r="Z151" s="124"/>
      <c r="AA151" s="124"/>
      <c r="AB151" s="124"/>
      <c r="AC151" s="125"/>
      <c r="AD151" s="125"/>
      <c r="AE151" s="125"/>
      <c r="AF151" s="146"/>
      <c r="AG151" s="124"/>
      <c r="AH151" s="127"/>
      <c r="AI151" s="144" t="s">
        <v>25817</v>
      </c>
      <c r="AJ151" s="147"/>
      <c r="AK151" s="144"/>
      <c r="AL151" s="144"/>
    </row>
    <row r="152" spans="1:38" x14ac:dyDescent="0.2">
      <c r="A152" s="64" t="s">
        <v>24521</v>
      </c>
      <c r="B152" s="63">
        <v>8247.77</v>
      </c>
      <c r="C152" s="63">
        <v>27357.97</v>
      </c>
      <c r="D152" s="63" t="s">
        <v>24940</v>
      </c>
      <c r="E152" s="64" t="s">
        <v>24913</v>
      </c>
      <c r="F152" s="123">
        <v>20</v>
      </c>
      <c r="G152" s="123">
        <v>5</v>
      </c>
      <c r="H152" s="123">
        <v>0</v>
      </c>
      <c r="I152" s="121">
        <v>25</v>
      </c>
      <c r="J152" s="64" t="s">
        <v>24524</v>
      </c>
      <c r="K152" s="123">
        <v>0.5</v>
      </c>
      <c r="L152" s="64" t="s">
        <v>754</v>
      </c>
      <c r="M152" s="64"/>
      <c r="N152" s="64" t="s">
        <v>790</v>
      </c>
      <c r="O152" s="144" t="s">
        <v>754</v>
      </c>
      <c r="P152" s="64" t="s">
        <v>24525</v>
      </c>
      <c r="Q152" s="124" t="s">
        <v>24941</v>
      </c>
      <c r="R152" s="124" t="s">
        <v>3165</v>
      </c>
      <c r="S152" s="124"/>
      <c r="T152" s="124" t="s">
        <v>24942</v>
      </c>
      <c r="U152" s="125">
        <v>30</v>
      </c>
      <c r="V152" s="126">
        <v>12.5</v>
      </c>
      <c r="W152" s="126">
        <v>10</v>
      </c>
      <c r="X152" s="126">
        <v>0</v>
      </c>
      <c r="Y152" s="124"/>
      <c r="Z152" s="124"/>
      <c r="AA152" s="124"/>
      <c r="AB152" s="124"/>
      <c r="AC152" s="125"/>
      <c r="AD152" s="125"/>
      <c r="AE152" s="125"/>
      <c r="AF152" s="146"/>
      <c r="AG152" s="124"/>
      <c r="AH152" s="127"/>
      <c r="AI152" s="144" t="s">
        <v>25818</v>
      </c>
      <c r="AJ152" s="147"/>
      <c r="AK152" s="144"/>
      <c r="AL152" s="144"/>
    </row>
    <row r="153" spans="1:38" x14ac:dyDescent="0.2">
      <c r="A153" s="64" t="s">
        <v>24521</v>
      </c>
      <c r="B153" s="63">
        <v>8217.77</v>
      </c>
      <c r="C153" s="63">
        <v>28260.47</v>
      </c>
      <c r="D153" s="63" t="s">
        <v>24943</v>
      </c>
      <c r="E153" s="64" t="s">
        <v>24913</v>
      </c>
      <c r="F153" s="123">
        <v>20</v>
      </c>
      <c r="G153" s="123">
        <v>5</v>
      </c>
      <c r="H153" s="123">
        <v>0</v>
      </c>
      <c r="I153" s="121">
        <v>25</v>
      </c>
      <c r="J153" s="64" t="s">
        <v>24524</v>
      </c>
      <c r="K153" s="123">
        <v>0.5</v>
      </c>
      <c r="L153" s="64" t="s">
        <v>754</v>
      </c>
      <c r="M153" s="64"/>
      <c r="N153" s="64" t="s">
        <v>790</v>
      </c>
      <c r="O153" s="144" t="s">
        <v>754</v>
      </c>
      <c r="P153" s="64" t="s">
        <v>24525</v>
      </c>
      <c r="Q153" s="124" t="s">
        <v>24944</v>
      </c>
      <c r="R153" s="124" t="s">
        <v>3166</v>
      </c>
      <c r="S153" s="124"/>
      <c r="T153" s="124" t="s">
        <v>24945</v>
      </c>
      <c r="U153" s="125">
        <v>30</v>
      </c>
      <c r="V153" s="126">
        <v>12.5</v>
      </c>
      <c r="W153" s="126">
        <v>10</v>
      </c>
      <c r="X153" s="126">
        <v>0</v>
      </c>
      <c r="Y153" s="124"/>
      <c r="Z153" s="124"/>
      <c r="AA153" s="124"/>
      <c r="AB153" s="124"/>
      <c r="AC153" s="125"/>
      <c r="AD153" s="125"/>
      <c r="AE153" s="125"/>
      <c r="AF153" s="146"/>
      <c r="AG153" s="124"/>
      <c r="AH153" s="127"/>
      <c r="AI153" s="144" t="s">
        <v>25819</v>
      </c>
      <c r="AJ153" s="147"/>
      <c r="AK153" s="144"/>
      <c r="AL153" s="144"/>
    </row>
    <row r="154" spans="1:38" x14ac:dyDescent="0.2">
      <c r="A154" s="64" t="s">
        <v>24521</v>
      </c>
      <c r="B154" s="63">
        <v>7180.27</v>
      </c>
      <c r="C154" s="63">
        <v>28277.97</v>
      </c>
      <c r="D154" s="63" t="s">
        <v>24946</v>
      </c>
      <c r="E154" s="64" t="s">
        <v>24913</v>
      </c>
      <c r="F154" s="123">
        <v>20</v>
      </c>
      <c r="G154" s="123">
        <v>5</v>
      </c>
      <c r="H154" s="123">
        <v>0</v>
      </c>
      <c r="I154" s="121">
        <v>25</v>
      </c>
      <c r="J154" s="64" t="s">
        <v>24524</v>
      </c>
      <c r="K154" s="123">
        <v>0.5</v>
      </c>
      <c r="L154" s="64" t="s">
        <v>754</v>
      </c>
      <c r="M154" s="64"/>
      <c r="N154" s="64" t="s">
        <v>790</v>
      </c>
      <c r="O154" s="144" t="s">
        <v>754</v>
      </c>
      <c r="P154" s="64" t="s">
        <v>24525</v>
      </c>
      <c r="Q154" s="124" t="s">
        <v>24947</v>
      </c>
      <c r="R154" s="124" t="s">
        <v>3167</v>
      </c>
      <c r="S154" s="124"/>
      <c r="T154" s="124" t="s">
        <v>24948</v>
      </c>
      <c r="U154" s="125">
        <v>30</v>
      </c>
      <c r="V154" s="126">
        <v>12.5</v>
      </c>
      <c r="W154" s="126">
        <v>10</v>
      </c>
      <c r="X154" s="126">
        <v>0</v>
      </c>
      <c r="Y154" s="124"/>
      <c r="Z154" s="124"/>
      <c r="AA154" s="124"/>
      <c r="AB154" s="124"/>
      <c r="AC154" s="125"/>
      <c r="AD154" s="125"/>
      <c r="AE154" s="125"/>
      <c r="AF154" s="146"/>
      <c r="AG154" s="124"/>
      <c r="AH154" s="127"/>
      <c r="AI154" s="144" t="s">
        <v>25820</v>
      </c>
      <c r="AJ154" s="147"/>
      <c r="AK154" s="144"/>
      <c r="AL154" s="144"/>
    </row>
    <row r="155" spans="1:38" x14ac:dyDescent="0.2">
      <c r="A155" s="64" t="s">
        <v>24521</v>
      </c>
      <c r="B155" s="63">
        <v>6167.77</v>
      </c>
      <c r="C155" s="63">
        <v>28260.47</v>
      </c>
      <c r="D155" s="63" t="s">
        <v>24949</v>
      </c>
      <c r="E155" s="64" t="s">
        <v>24913</v>
      </c>
      <c r="F155" s="123">
        <v>19.999999999999982</v>
      </c>
      <c r="G155" s="123">
        <v>5</v>
      </c>
      <c r="H155" s="123">
        <v>0</v>
      </c>
      <c r="I155" s="121">
        <v>24.999999999999954</v>
      </c>
      <c r="J155" s="64" t="s">
        <v>24524</v>
      </c>
      <c r="K155" s="123">
        <v>0.5</v>
      </c>
      <c r="L155" s="64" t="s">
        <v>754</v>
      </c>
      <c r="M155" s="64"/>
      <c r="N155" s="64" t="s">
        <v>790</v>
      </c>
      <c r="O155" s="144" t="s">
        <v>754</v>
      </c>
      <c r="P155" s="64" t="s">
        <v>24525</v>
      </c>
      <c r="Q155" s="124" t="s">
        <v>24950</v>
      </c>
      <c r="R155" s="124" t="s">
        <v>3168</v>
      </c>
      <c r="S155" s="124"/>
      <c r="T155" s="124" t="s">
        <v>24951</v>
      </c>
      <c r="U155" s="125">
        <v>30</v>
      </c>
      <c r="V155" s="126">
        <v>12.5</v>
      </c>
      <c r="W155" s="126">
        <v>10</v>
      </c>
      <c r="X155" s="126">
        <v>0</v>
      </c>
      <c r="Y155" s="124"/>
      <c r="Z155" s="124"/>
      <c r="AA155" s="124"/>
      <c r="AB155" s="124"/>
      <c r="AC155" s="125"/>
      <c r="AD155" s="125"/>
      <c r="AE155" s="125"/>
      <c r="AF155" s="146"/>
      <c r="AG155" s="124"/>
      <c r="AH155" s="127"/>
      <c r="AI155" s="144" t="s">
        <v>25821</v>
      </c>
      <c r="AJ155" s="147"/>
      <c r="AK155" s="144"/>
      <c r="AL155" s="144"/>
    </row>
    <row r="156" spans="1:38" x14ac:dyDescent="0.2">
      <c r="A156" s="64" t="s">
        <v>24521</v>
      </c>
      <c r="B156" s="63">
        <v>-7.23</v>
      </c>
      <c r="C156" s="63">
        <v>19767.97</v>
      </c>
      <c r="D156" s="63" t="s">
        <v>24952</v>
      </c>
      <c r="E156" s="64" t="s">
        <v>24913</v>
      </c>
      <c r="F156" s="123">
        <v>27.499985747175227</v>
      </c>
      <c r="G156" s="123">
        <v>8.75</v>
      </c>
      <c r="H156" s="123">
        <v>5</v>
      </c>
      <c r="I156" s="121">
        <v>43.74996436793807</v>
      </c>
      <c r="J156" s="64" t="s">
        <v>24524</v>
      </c>
      <c r="K156" s="123">
        <v>0.5</v>
      </c>
      <c r="L156" s="64" t="s">
        <v>754</v>
      </c>
      <c r="M156" s="64"/>
      <c r="N156" s="64" t="s">
        <v>790</v>
      </c>
      <c r="O156" s="144" t="s">
        <v>754</v>
      </c>
      <c r="P156" s="64" t="s">
        <v>24525</v>
      </c>
      <c r="Q156" s="124" t="s">
        <v>24953</v>
      </c>
      <c r="R156" s="124" t="s">
        <v>3169</v>
      </c>
      <c r="S156" s="124"/>
      <c r="T156" s="124" t="s">
        <v>24954</v>
      </c>
      <c r="U156" s="125">
        <v>30</v>
      </c>
      <c r="V156" s="126">
        <v>21.87</v>
      </c>
      <c r="W156" s="126">
        <v>13.75</v>
      </c>
      <c r="X156" s="126">
        <v>0</v>
      </c>
      <c r="Y156" s="124"/>
      <c r="Z156" s="124"/>
      <c r="AA156" s="124"/>
      <c r="AB156" s="124"/>
      <c r="AC156" s="125"/>
      <c r="AD156" s="125"/>
      <c r="AE156" s="125"/>
      <c r="AF156" s="146"/>
      <c r="AG156" s="124"/>
      <c r="AH156" s="127"/>
      <c r="AI156" s="144" t="s">
        <v>25822</v>
      </c>
      <c r="AJ156" s="147"/>
      <c r="AK156" s="144"/>
      <c r="AL156" s="144"/>
    </row>
    <row r="157" spans="1:38" x14ac:dyDescent="0.2">
      <c r="A157" s="64" t="s">
        <v>24521</v>
      </c>
      <c r="B157" s="63">
        <v>-7.23</v>
      </c>
      <c r="C157" s="63">
        <v>20467.97</v>
      </c>
      <c r="D157" s="63" t="s">
        <v>24955</v>
      </c>
      <c r="E157" s="64" t="s">
        <v>24913</v>
      </c>
      <c r="F157" s="123">
        <v>27.499985747175227</v>
      </c>
      <c r="G157" s="123">
        <v>8.75</v>
      </c>
      <c r="H157" s="123">
        <v>5</v>
      </c>
      <c r="I157" s="121">
        <v>43.74996436793807</v>
      </c>
      <c r="J157" s="64" t="s">
        <v>24524</v>
      </c>
      <c r="K157" s="123">
        <v>0.5</v>
      </c>
      <c r="L157" s="64" t="s">
        <v>754</v>
      </c>
      <c r="M157" s="64"/>
      <c r="N157" s="64" t="s">
        <v>790</v>
      </c>
      <c r="O157" s="144" t="s">
        <v>754</v>
      </c>
      <c r="P157" s="64" t="s">
        <v>24525</v>
      </c>
      <c r="Q157" s="124" t="s">
        <v>24956</v>
      </c>
      <c r="R157" s="124" t="s">
        <v>3170</v>
      </c>
      <c r="S157" s="124"/>
      <c r="T157" s="124" t="s">
        <v>24957</v>
      </c>
      <c r="U157" s="125">
        <v>30</v>
      </c>
      <c r="V157" s="126">
        <v>21.87</v>
      </c>
      <c r="W157" s="126">
        <v>13.75</v>
      </c>
      <c r="X157" s="126">
        <v>0</v>
      </c>
      <c r="Y157" s="124"/>
      <c r="Z157" s="124"/>
      <c r="AA157" s="124"/>
      <c r="AB157" s="124"/>
      <c r="AC157" s="125"/>
      <c r="AD157" s="125"/>
      <c r="AE157" s="125"/>
      <c r="AF157" s="146"/>
      <c r="AG157" s="124"/>
      <c r="AH157" s="127"/>
      <c r="AI157" s="144" t="s">
        <v>25823</v>
      </c>
      <c r="AJ157" s="147"/>
      <c r="AK157" s="144"/>
      <c r="AL157" s="144"/>
    </row>
    <row r="158" spans="1:38" x14ac:dyDescent="0.2">
      <c r="A158" s="64" t="s">
        <v>24521</v>
      </c>
      <c r="B158" s="63">
        <v>1852.77</v>
      </c>
      <c r="C158" s="63">
        <v>20477.97</v>
      </c>
      <c r="D158" s="63" t="s">
        <v>24958</v>
      </c>
      <c r="E158" s="64" t="s">
        <v>24913</v>
      </c>
      <c r="F158" s="123">
        <v>20</v>
      </c>
      <c r="G158" s="123">
        <v>5</v>
      </c>
      <c r="H158" s="123">
        <v>0</v>
      </c>
      <c r="I158" s="121">
        <v>25</v>
      </c>
      <c r="J158" s="64" t="s">
        <v>24524</v>
      </c>
      <c r="K158" s="123">
        <v>0.5</v>
      </c>
      <c r="L158" s="64" t="s">
        <v>754</v>
      </c>
      <c r="M158" s="64"/>
      <c r="N158" s="64" t="s">
        <v>790</v>
      </c>
      <c r="O158" s="144" t="s">
        <v>754</v>
      </c>
      <c r="P158" s="64" t="s">
        <v>24525</v>
      </c>
      <c r="Q158" s="124" t="s">
        <v>24959</v>
      </c>
      <c r="R158" s="124" t="s">
        <v>3171</v>
      </c>
      <c r="S158" s="124"/>
      <c r="T158" s="124" t="s">
        <v>24960</v>
      </c>
      <c r="U158" s="125">
        <v>30</v>
      </c>
      <c r="V158" s="126">
        <v>12.5</v>
      </c>
      <c r="W158" s="126">
        <v>10</v>
      </c>
      <c r="X158" s="126">
        <v>0</v>
      </c>
      <c r="Y158" s="124"/>
      <c r="Z158" s="124"/>
      <c r="AA158" s="124"/>
      <c r="AB158" s="124"/>
      <c r="AC158" s="125"/>
      <c r="AD158" s="125"/>
      <c r="AE158" s="125"/>
      <c r="AF158" s="146"/>
      <c r="AG158" s="124"/>
      <c r="AH158" s="127"/>
      <c r="AI158" s="144" t="s">
        <v>25824</v>
      </c>
      <c r="AJ158" s="147"/>
      <c r="AK158" s="144"/>
      <c r="AL158" s="144"/>
    </row>
    <row r="159" spans="1:38" x14ac:dyDescent="0.2">
      <c r="A159" s="64" t="s">
        <v>24521</v>
      </c>
      <c r="B159" s="63">
        <v>1852.77</v>
      </c>
      <c r="C159" s="63">
        <v>19757.97</v>
      </c>
      <c r="D159" s="63" t="s">
        <v>24961</v>
      </c>
      <c r="E159" s="64" t="s">
        <v>24913</v>
      </c>
      <c r="F159" s="123">
        <v>20</v>
      </c>
      <c r="G159" s="123">
        <v>5</v>
      </c>
      <c r="H159" s="123">
        <v>0</v>
      </c>
      <c r="I159" s="121">
        <v>25</v>
      </c>
      <c r="J159" s="64" t="s">
        <v>24524</v>
      </c>
      <c r="K159" s="123">
        <v>0.5</v>
      </c>
      <c r="L159" s="64" t="s">
        <v>754</v>
      </c>
      <c r="M159" s="64"/>
      <c r="N159" s="64" t="s">
        <v>790</v>
      </c>
      <c r="O159" s="144" t="s">
        <v>754</v>
      </c>
      <c r="P159" s="64" t="s">
        <v>24525</v>
      </c>
      <c r="Q159" s="124" t="s">
        <v>24962</v>
      </c>
      <c r="R159" s="124" t="s">
        <v>3172</v>
      </c>
      <c r="S159" s="124"/>
      <c r="T159" s="124" t="s">
        <v>24963</v>
      </c>
      <c r="U159" s="125">
        <v>30</v>
      </c>
      <c r="V159" s="126">
        <v>12.5</v>
      </c>
      <c r="W159" s="126">
        <v>10</v>
      </c>
      <c r="X159" s="126">
        <v>0</v>
      </c>
      <c r="Y159" s="124"/>
      <c r="Z159" s="124"/>
      <c r="AA159" s="124"/>
      <c r="AB159" s="124"/>
      <c r="AC159" s="125"/>
      <c r="AD159" s="125"/>
      <c r="AE159" s="125"/>
      <c r="AF159" s="146"/>
      <c r="AG159" s="124"/>
      <c r="AH159" s="127"/>
      <c r="AI159" s="144" t="s">
        <v>25825</v>
      </c>
      <c r="AJ159" s="147"/>
      <c r="AK159" s="144"/>
      <c r="AL159" s="144"/>
    </row>
    <row r="160" spans="1:38" x14ac:dyDescent="0.2">
      <c r="A160" s="64" t="s">
        <v>24521</v>
      </c>
      <c r="B160" s="63">
        <v>1192.77</v>
      </c>
      <c r="C160" s="63">
        <v>19757.97</v>
      </c>
      <c r="D160" s="63" t="s">
        <v>24964</v>
      </c>
      <c r="E160" s="64" t="s">
        <v>24913</v>
      </c>
      <c r="F160" s="123">
        <v>20</v>
      </c>
      <c r="G160" s="123">
        <v>5</v>
      </c>
      <c r="H160" s="123">
        <v>0</v>
      </c>
      <c r="I160" s="121">
        <v>25</v>
      </c>
      <c r="J160" s="64" t="s">
        <v>24524</v>
      </c>
      <c r="K160" s="123">
        <v>0.5</v>
      </c>
      <c r="L160" s="64" t="s">
        <v>754</v>
      </c>
      <c r="M160" s="64"/>
      <c r="N160" s="64" t="s">
        <v>790</v>
      </c>
      <c r="O160" s="144" t="s">
        <v>754</v>
      </c>
      <c r="P160" s="64" t="s">
        <v>24525</v>
      </c>
      <c r="Q160" s="124" t="s">
        <v>24965</v>
      </c>
      <c r="R160" s="124" t="s">
        <v>3173</v>
      </c>
      <c r="S160" s="124"/>
      <c r="T160" s="124" t="s">
        <v>24966</v>
      </c>
      <c r="U160" s="125">
        <v>30</v>
      </c>
      <c r="V160" s="126">
        <v>12.5</v>
      </c>
      <c r="W160" s="126">
        <v>10</v>
      </c>
      <c r="X160" s="126">
        <v>0</v>
      </c>
      <c r="Y160" s="124"/>
      <c r="Z160" s="124"/>
      <c r="AA160" s="124"/>
      <c r="AB160" s="124"/>
      <c r="AC160" s="125"/>
      <c r="AD160" s="125"/>
      <c r="AE160" s="125"/>
      <c r="AF160" s="146"/>
      <c r="AG160" s="124"/>
      <c r="AH160" s="127"/>
      <c r="AI160" s="144" t="s">
        <v>25826</v>
      </c>
      <c r="AJ160" s="147"/>
      <c r="AK160" s="144"/>
      <c r="AL160" s="144"/>
    </row>
    <row r="161" spans="1:38" x14ac:dyDescent="0.2">
      <c r="A161" s="64" t="s">
        <v>24521</v>
      </c>
      <c r="B161" s="63">
        <v>1242.77</v>
      </c>
      <c r="C161" s="63">
        <v>20427.97</v>
      </c>
      <c r="D161" s="63" t="s">
        <v>24967</v>
      </c>
      <c r="E161" s="64" t="s">
        <v>24913</v>
      </c>
      <c r="F161" s="123">
        <v>16</v>
      </c>
      <c r="G161" s="123">
        <v>4</v>
      </c>
      <c r="H161" s="123">
        <v>0</v>
      </c>
      <c r="I161" s="121">
        <v>16</v>
      </c>
      <c r="J161" s="64" t="s">
        <v>24524</v>
      </c>
      <c r="K161" s="123">
        <v>0.5</v>
      </c>
      <c r="L161" s="64" t="s">
        <v>754</v>
      </c>
      <c r="M161" s="64"/>
      <c r="N161" s="64" t="s">
        <v>790</v>
      </c>
      <c r="O161" s="144" t="s">
        <v>754</v>
      </c>
      <c r="P161" s="64" t="s">
        <v>24525</v>
      </c>
      <c r="Q161" s="124" t="s">
        <v>24968</v>
      </c>
      <c r="R161" s="124" t="s">
        <v>3174</v>
      </c>
      <c r="S161" s="124"/>
      <c r="T161" s="124" t="s">
        <v>24969</v>
      </c>
      <c r="U161" s="125">
        <v>30</v>
      </c>
      <c r="V161" s="126">
        <v>8</v>
      </c>
      <c r="W161" s="126">
        <v>8</v>
      </c>
      <c r="X161" s="126">
        <v>0</v>
      </c>
      <c r="Y161" s="124"/>
      <c r="Z161" s="124"/>
      <c r="AA161" s="124"/>
      <c r="AB161" s="124"/>
      <c r="AC161" s="125"/>
      <c r="AD161" s="125"/>
      <c r="AE161" s="125"/>
      <c r="AF161" s="146"/>
      <c r="AG161" s="124"/>
      <c r="AH161" s="127"/>
      <c r="AI161" s="144" t="s">
        <v>25827</v>
      </c>
      <c r="AJ161" s="147"/>
      <c r="AK161" s="144"/>
      <c r="AL161" s="144"/>
    </row>
    <row r="162" spans="1:38" x14ac:dyDescent="0.2">
      <c r="A162" s="64" t="s">
        <v>24521</v>
      </c>
      <c r="B162" s="63">
        <v>22312.77</v>
      </c>
      <c r="C162" s="63">
        <v>20087.97</v>
      </c>
      <c r="D162" s="63" t="s">
        <v>24970</v>
      </c>
      <c r="E162" s="64" t="s">
        <v>24523</v>
      </c>
      <c r="F162" s="123">
        <v>140.79987921594781</v>
      </c>
      <c r="G162" s="123">
        <v>45.099899999999977</v>
      </c>
      <c r="H162" s="123">
        <v>26.5</v>
      </c>
      <c r="I162" s="121">
        <v>1098.9775983939182</v>
      </c>
      <c r="J162" s="64" t="s">
        <v>24524</v>
      </c>
      <c r="K162" s="123">
        <v>0.8</v>
      </c>
      <c r="L162" s="64" t="s">
        <v>754</v>
      </c>
      <c r="M162" s="64"/>
      <c r="N162" s="64" t="s">
        <v>790</v>
      </c>
      <c r="O162" s="144" t="s">
        <v>754</v>
      </c>
      <c r="P162" s="64" t="s">
        <v>24525</v>
      </c>
      <c r="Q162" s="124" t="s">
        <v>24971</v>
      </c>
      <c r="R162" s="124" t="s">
        <v>3175</v>
      </c>
      <c r="S162" s="124"/>
      <c r="T162" s="124" t="s">
        <v>24972</v>
      </c>
      <c r="U162" s="125">
        <v>30</v>
      </c>
      <c r="V162" s="126">
        <v>879.18</v>
      </c>
      <c r="W162" s="126">
        <v>112.64</v>
      </c>
      <c r="X162" s="126">
        <v>0</v>
      </c>
      <c r="Y162" s="124"/>
      <c r="Z162" s="124"/>
      <c r="AA162" s="124"/>
      <c r="AB162" s="124"/>
      <c r="AC162" s="125"/>
      <c r="AD162" s="125"/>
      <c r="AE162" s="125"/>
      <c r="AF162" s="146"/>
      <c r="AG162" s="124"/>
      <c r="AH162" s="127"/>
      <c r="AI162" s="144" t="s">
        <v>25828</v>
      </c>
      <c r="AJ162" s="147"/>
      <c r="AK162" s="144"/>
      <c r="AL162" s="144"/>
    </row>
    <row r="163" spans="1:38" x14ac:dyDescent="0.2">
      <c r="A163" s="64" t="s">
        <v>24521</v>
      </c>
      <c r="B163" s="63">
        <v>4812.7700000000004</v>
      </c>
      <c r="C163" s="63">
        <v>22897.97</v>
      </c>
      <c r="D163" s="63" t="s">
        <v>24973</v>
      </c>
      <c r="E163" s="64" t="s">
        <v>24532</v>
      </c>
      <c r="F163" s="123">
        <v>34.800014338460898</v>
      </c>
      <c r="G163" s="123">
        <v>12.8</v>
      </c>
      <c r="H163" s="123">
        <v>4.5999999999999996</v>
      </c>
      <c r="I163" s="121">
        <v>58.880032978460051</v>
      </c>
      <c r="J163" s="64" t="s">
        <v>24524</v>
      </c>
      <c r="K163" s="123">
        <v>0.3</v>
      </c>
      <c r="L163" s="64" t="s">
        <v>754</v>
      </c>
      <c r="M163" s="64"/>
      <c r="N163" s="64" t="s">
        <v>790</v>
      </c>
      <c r="O163" s="144" t="s">
        <v>754</v>
      </c>
      <c r="P163" s="64" t="s">
        <v>24525</v>
      </c>
      <c r="Q163" s="124" t="s">
        <v>24974</v>
      </c>
      <c r="R163" s="124" t="s">
        <v>3176</v>
      </c>
      <c r="S163" s="124"/>
      <c r="T163" s="124" t="s">
        <v>24975</v>
      </c>
      <c r="U163" s="125">
        <v>30</v>
      </c>
      <c r="V163" s="126">
        <v>17.66</v>
      </c>
      <c r="W163" s="126">
        <v>10.44</v>
      </c>
      <c r="X163" s="126">
        <v>0</v>
      </c>
      <c r="Y163" s="124"/>
      <c r="Z163" s="124"/>
      <c r="AA163" s="124"/>
      <c r="AB163" s="124"/>
      <c r="AC163" s="125"/>
      <c r="AD163" s="125"/>
      <c r="AE163" s="125"/>
      <c r="AF163" s="146"/>
      <c r="AG163" s="124"/>
      <c r="AH163" s="127"/>
      <c r="AI163" s="144" t="s">
        <v>25829</v>
      </c>
      <c r="AJ163" s="147"/>
      <c r="AK163" s="144"/>
      <c r="AL163" s="144"/>
    </row>
    <row r="164" spans="1:38" x14ac:dyDescent="0.2">
      <c r="A164" s="64" t="s">
        <v>24521</v>
      </c>
      <c r="B164" s="63">
        <v>4812.7700000000004</v>
      </c>
      <c r="C164" s="63">
        <v>23697.97</v>
      </c>
      <c r="D164" s="63" t="s">
        <v>24976</v>
      </c>
      <c r="E164" s="64" t="s">
        <v>24532</v>
      </c>
      <c r="F164" s="123">
        <v>34.800014338460898</v>
      </c>
      <c r="G164" s="123">
        <v>12.8</v>
      </c>
      <c r="H164" s="123">
        <v>4.5999999999999996</v>
      </c>
      <c r="I164" s="121">
        <v>58.880032978460051</v>
      </c>
      <c r="J164" s="64" t="s">
        <v>24524</v>
      </c>
      <c r="K164" s="123">
        <v>0.3</v>
      </c>
      <c r="L164" s="64" t="s">
        <v>754</v>
      </c>
      <c r="M164" s="64"/>
      <c r="N164" s="64" t="s">
        <v>790</v>
      </c>
      <c r="O164" s="144" t="s">
        <v>754</v>
      </c>
      <c r="P164" s="64" t="s">
        <v>24525</v>
      </c>
      <c r="Q164" s="124" t="s">
        <v>24977</v>
      </c>
      <c r="R164" s="124" t="s">
        <v>3177</v>
      </c>
      <c r="S164" s="124"/>
      <c r="T164" s="124" t="s">
        <v>24978</v>
      </c>
      <c r="U164" s="125">
        <v>30</v>
      </c>
      <c r="V164" s="126">
        <v>17.66</v>
      </c>
      <c r="W164" s="126">
        <v>10.44</v>
      </c>
      <c r="X164" s="126">
        <v>0</v>
      </c>
      <c r="Y164" s="124"/>
      <c r="Z164" s="124"/>
      <c r="AA164" s="124"/>
      <c r="AB164" s="124"/>
      <c r="AC164" s="125"/>
      <c r="AD164" s="125"/>
      <c r="AE164" s="125"/>
      <c r="AF164" s="146"/>
      <c r="AG164" s="124"/>
      <c r="AH164" s="127"/>
      <c r="AI164" s="144" t="s">
        <v>25830</v>
      </c>
      <c r="AJ164" s="147"/>
      <c r="AK164" s="144"/>
      <c r="AL164" s="144"/>
    </row>
    <row r="165" spans="1:38" x14ac:dyDescent="0.2">
      <c r="A165" s="64" t="s">
        <v>24521</v>
      </c>
      <c r="B165" s="63">
        <v>3192.77</v>
      </c>
      <c r="C165" s="63">
        <v>22897.97</v>
      </c>
      <c r="D165" s="63" t="s">
        <v>24979</v>
      </c>
      <c r="E165" s="64" t="s">
        <v>24532</v>
      </c>
      <c r="F165" s="123">
        <v>34.399985744078876</v>
      </c>
      <c r="G165" s="123">
        <v>12.600000000000005</v>
      </c>
      <c r="H165" s="123">
        <v>4.5999999999999996</v>
      </c>
      <c r="I165" s="121">
        <v>57.959967211381418</v>
      </c>
      <c r="J165" s="64" t="s">
        <v>24524</v>
      </c>
      <c r="K165" s="123">
        <v>0.3</v>
      </c>
      <c r="L165" s="64" t="s">
        <v>754</v>
      </c>
      <c r="M165" s="64"/>
      <c r="N165" s="64" t="s">
        <v>790</v>
      </c>
      <c r="O165" s="144" t="s">
        <v>754</v>
      </c>
      <c r="P165" s="64" t="s">
        <v>24525</v>
      </c>
      <c r="Q165" s="124" t="s">
        <v>24980</v>
      </c>
      <c r="R165" s="124" t="s">
        <v>3178</v>
      </c>
      <c r="S165" s="124"/>
      <c r="T165" s="124" t="s">
        <v>24981</v>
      </c>
      <c r="U165" s="125">
        <v>30</v>
      </c>
      <c r="V165" s="126">
        <v>17.39</v>
      </c>
      <c r="W165" s="126">
        <v>10.32</v>
      </c>
      <c r="X165" s="126">
        <v>0</v>
      </c>
      <c r="Y165" s="124"/>
      <c r="Z165" s="124"/>
      <c r="AA165" s="124"/>
      <c r="AB165" s="124"/>
      <c r="AC165" s="125"/>
      <c r="AD165" s="125"/>
      <c r="AE165" s="125"/>
      <c r="AF165" s="146"/>
      <c r="AG165" s="124"/>
      <c r="AH165" s="127"/>
      <c r="AI165" s="144" t="s">
        <v>25831</v>
      </c>
      <c r="AJ165" s="147"/>
      <c r="AK165" s="144"/>
      <c r="AL165" s="144"/>
    </row>
    <row r="166" spans="1:38" x14ac:dyDescent="0.2">
      <c r="A166" s="64" t="s">
        <v>24521</v>
      </c>
      <c r="B166" s="63">
        <v>3192.77</v>
      </c>
      <c r="C166" s="63">
        <v>23697.97</v>
      </c>
      <c r="D166" s="63" t="s">
        <v>24982</v>
      </c>
      <c r="E166" s="64" t="s">
        <v>24532</v>
      </c>
      <c r="F166" s="123">
        <v>34.399985744078876</v>
      </c>
      <c r="G166" s="123">
        <v>12.600000000000005</v>
      </c>
      <c r="H166" s="123">
        <v>4.5999999999999996</v>
      </c>
      <c r="I166" s="121">
        <v>57.959967211381418</v>
      </c>
      <c r="J166" s="64" t="s">
        <v>24524</v>
      </c>
      <c r="K166" s="123">
        <v>0.3</v>
      </c>
      <c r="L166" s="64" t="s">
        <v>754</v>
      </c>
      <c r="M166" s="64"/>
      <c r="N166" s="64" t="s">
        <v>790</v>
      </c>
      <c r="O166" s="144" t="s">
        <v>754</v>
      </c>
      <c r="P166" s="64" t="s">
        <v>24525</v>
      </c>
      <c r="Q166" s="124" t="s">
        <v>24983</v>
      </c>
      <c r="R166" s="124" t="s">
        <v>3179</v>
      </c>
      <c r="S166" s="124"/>
      <c r="T166" s="124" t="s">
        <v>24984</v>
      </c>
      <c r="U166" s="125">
        <v>30</v>
      </c>
      <c r="V166" s="126">
        <v>17.39</v>
      </c>
      <c r="W166" s="126">
        <v>10.32</v>
      </c>
      <c r="X166" s="126">
        <v>0</v>
      </c>
      <c r="Y166" s="124"/>
      <c r="Z166" s="124"/>
      <c r="AA166" s="124"/>
      <c r="AB166" s="124"/>
      <c r="AC166" s="125"/>
      <c r="AD166" s="125"/>
      <c r="AE166" s="125"/>
      <c r="AF166" s="146"/>
      <c r="AG166" s="124"/>
      <c r="AH166" s="127"/>
      <c r="AI166" s="144" t="s">
        <v>25832</v>
      </c>
      <c r="AJ166" s="147"/>
      <c r="AK166" s="144"/>
      <c r="AL166" s="144"/>
    </row>
    <row r="167" spans="1:38" x14ac:dyDescent="0.2">
      <c r="A167" s="64" t="s">
        <v>24521</v>
      </c>
      <c r="B167" s="63">
        <v>4812.7700000000004</v>
      </c>
      <c r="C167" s="63">
        <v>24497.97</v>
      </c>
      <c r="D167" s="63" t="s">
        <v>24985</v>
      </c>
      <c r="E167" s="64" t="s">
        <v>24532</v>
      </c>
      <c r="F167" s="123">
        <v>26.000014327999668</v>
      </c>
      <c r="G167" s="123">
        <v>8.4</v>
      </c>
      <c r="H167" s="123">
        <v>4.5999999999999996</v>
      </c>
      <c r="I167" s="121">
        <v>38.640032954399238</v>
      </c>
      <c r="J167" s="64" t="s">
        <v>24524</v>
      </c>
      <c r="K167" s="123">
        <v>0.3</v>
      </c>
      <c r="L167" s="64" t="s">
        <v>754</v>
      </c>
      <c r="M167" s="64"/>
      <c r="N167" s="64" t="s">
        <v>790</v>
      </c>
      <c r="O167" s="144" t="s">
        <v>754</v>
      </c>
      <c r="P167" s="64" t="s">
        <v>24525</v>
      </c>
      <c r="Q167" s="124" t="s">
        <v>24986</v>
      </c>
      <c r="R167" s="124" t="s">
        <v>3180</v>
      </c>
      <c r="S167" s="124"/>
      <c r="T167" s="124" t="s">
        <v>24987</v>
      </c>
      <c r="U167" s="125">
        <v>30</v>
      </c>
      <c r="V167" s="126">
        <v>11.59</v>
      </c>
      <c r="W167" s="126">
        <v>7.8</v>
      </c>
      <c r="X167" s="126">
        <v>0</v>
      </c>
      <c r="Y167" s="124"/>
      <c r="Z167" s="124"/>
      <c r="AA167" s="124"/>
      <c r="AB167" s="124"/>
      <c r="AC167" s="125"/>
      <c r="AD167" s="125"/>
      <c r="AE167" s="125"/>
      <c r="AF167" s="146"/>
      <c r="AG167" s="124"/>
      <c r="AH167" s="127"/>
      <c r="AI167" s="144" t="s">
        <v>25833</v>
      </c>
      <c r="AJ167" s="147"/>
      <c r="AK167" s="144"/>
      <c r="AL167" s="144"/>
    </row>
    <row r="168" spans="1:38" x14ac:dyDescent="0.2">
      <c r="A168" s="64" t="s">
        <v>24521</v>
      </c>
      <c r="B168" s="63">
        <v>4012.77</v>
      </c>
      <c r="C168" s="63">
        <v>24497.97</v>
      </c>
      <c r="D168" s="63" t="s">
        <v>24988</v>
      </c>
      <c r="E168" s="64" t="s">
        <v>24532</v>
      </c>
      <c r="F168" s="123">
        <v>18.399999999999999</v>
      </c>
      <c r="G168" s="123">
        <v>4.600000000000005</v>
      </c>
      <c r="H168" s="123">
        <v>4.5999999999999996</v>
      </c>
      <c r="I168" s="121">
        <v>21.16</v>
      </c>
      <c r="J168" s="64" t="s">
        <v>24524</v>
      </c>
      <c r="K168" s="123">
        <v>0.3</v>
      </c>
      <c r="L168" s="64" t="s">
        <v>754</v>
      </c>
      <c r="M168" s="64"/>
      <c r="N168" s="64" t="s">
        <v>790</v>
      </c>
      <c r="O168" s="144" t="s">
        <v>754</v>
      </c>
      <c r="P168" s="64" t="s">
        <v>24525</v>
      </c>
      <c r="Q168" s="124" t="s">
        <v>24989</v>
      </c>
      <c r="R168" s="124" t="s">
        <v>3181</v>
      </c>
      <c r="S168" s="124"/>
      <c r="T168" s="124" t="s">
        <v>24990</v>
      </c>
      <c r="U168" s="125">
        <v>30</v>
      </c>
      <c r="V168" s="126">
        <v>6.35</v>
      </c>
      <c r="W168" s="126">
        <v>5.52</v>
      </c>
      <c r="X168" s="126">
        <v>0</v>
      </c>
      <c r="Y168" s="124"/>
      <c r="Z168" s="124"/>
      <c r="AA168" s="124"/>
      <c r="AB168" s="124"/>
      <c r="AC168" s="125"/>
      <c r="AD168" s="125"/>
      <c r="AE168" s="125"/>
      <c r="AF168" s="146"/>
      <c r="AG168" s="124"/>
      <c r="AH168" s="127"/>
      <c r="AI168" s="144" t="s">
        <v>25834</v>
      </c>
      <c r="AJ168" s="147"/>
      <c r="AK168" s="144"/>
      <c r="AL168" s="144"/>
    </row>
    <row r="169" spans="1:38" x14ac:dyDescent="0.2">
      <c r="A169" s="64" t="s">
        <v>24521</v>
      </c>
      <c r="B169" s="63">
        <v>3192.77</v>
      </c>
      <c r="C169" s="63">
        <v>24497.97</v>
      </c>
      <c r="D169" s="63" t="s">
        <v>24991</v>
      </c>
      <c r="E169" s="64" t="s">
        <v>24532</v>
      </c>
      <c r="F169" s="123">
        <v>18.399999999999999</v>
      </c>
      <c r="G169" s="123">
        <v>4.5999999999999996</v>
      </c>
      <c r="H169" s="123">
        <v>0</v>
      </c>
      <c r="I169" s="121">
        <v>21.16</v>
      </c>
      <c r="J169" s="64" t="s">
        <v>24524</v>
      </c>
      <c r="K169" s="123">
        <v>0.3</v>
      </c>
      <c r="L169" s="64" t="s">
        <v>754</v>
      </c>
      <c r="M169" s="64"/>
      <c r="N169" s="64" t="s">
        <v>790</v>
      </c>
      <c r="O169" s="144" t="s">
        <v>754</v>
      </c>
      <c r="P169" s="64" t="s">
        <v>24525</v>
      </c>
      <c r="Q169" s="124" t="s">
        <v>24992</v>
      </c>
      <c r="R169" s="124" t="s">
        <v>24993</v>
      </c>
      <c r="S169" s="124"/>
      <c r="T169" s="124" t="s">
        <v>24994</v>
      </c>
      <c r="U169" s="125">
        <v>30</v>
      </c>
      <c r="V169" s="126">
        <v>6.35</v>
      </c>
      <c r="W169" s="126">
        <v>5.52</v>
      </c>
      <c r="X169" s="126">
        <v>0</v>
      </c>
      <c r="Y169" s="124"/>
      <c r="Z169" s="124"/>
      <c r="AA169" s="124"/>
      <c r="AB169" s="124"/>
      <c r="AC169" s="125"/>
      <c r="AD169" s="125"/>
      <c r="AE169" s="125"/>
      <c r="AF169" s="146"/>
      <c r="AG169" s="124"/>
      <c r="AH169" s="127"/>
      <c r="AI169" s="144" t="s">
        <v>25835</v>
      </c>
      <c r="AJ169" s="147"/>
      <c r="AK169" s="144"/>
      <c r="AL169" s="144"/>
    </row>
    <row r="170" spans="1:38" x14ac:dyDescent="0.2">
      <c r="A170" s="64" t="s">
        <v>24521</v>
      </c>
      <c r="B170" s="63">
        <v>5227.7700000000004</v>
      </c>
      <c r="C170" s="63">
        <v>25297.97</v>
      </c>
      <c r="D170" s="63" t="s">
        <v>24995</v>
      </c>
      <c r="E170" s="64" t="s">
        <v>24532</v>
      </c>
      <c r="F170" s="123">
        <v>25.599999918638058</v>
      </c>
      <c r="G170" s="123">
        <v>8.1999999999999993</v>
      </c>
      <c r="H170" s="123">
        <v>4.5999999999999996</v>
      </c>
      <c r="I170" s="121">
        <v>37.719999812867542</v>
      </c>
      <c r="J170" s="64" t="s">
        <v>24524</v>
      </c>
      <c r="K170" s="123">
        <v>0.3</v>
      </c>
      <c r="L170" s="64" t="s">
        <v>754</v>
      </c>
      <c r="M170" s="64"/>
      <c r="N170" s="64" t="s">
        <v>790</v>
      </c>
      <c r="O170" s="144" t="s">
        <v>754</v>
      </c>
      <c r="P170" s="64" t="s">
        <v>24525</v>
      </c>
      <c r="Q170" s="124" t="s">
        <v>24996</v>
      </c>
      <c r="R170" s="124" t="s">
        <v>24997</v>
      </c>
      <c r="S170" s="124"/>
      <c r="T170" s="124" t="s">
        <v>24998</v>
      </c>
      <c r="U170" s="125">
        <v>30</v>
      </c>
      <c r="V170" s="126">
        <v>11.32</v>
      </c>
      <c r="W170" s="126">
        <v>7.68</v>
      </c>
      <c r="X170" s="126">
        <v>0</v>
      </c>
      <c r="Y170" s="124"/>
      <c r="Z170" s="124"/>
      <c r="AA170" s="124"/>
      <c r="AB170" s="124"/>
      <c r="AC170" s="125"/>
      <c r="AD170" s="125"/>
      <c r="AE170" s="125"/>
      <c r="AF170" s="146"/>
      <c r="AG170" s="124"/>
      <c r="AH170" s="127"/>
      <c r="AI170" s="144" t="s">
        <v>25836</v>
      </c>
      <c r="AJ170" s="147"/>
      <c r="AK170" s="144"/>
      <c r="AL170" s="144"/>
    </row>
    <row r="171" spans="1:38" x14ac:dyDescent="0.2">
      <c r="A171" s="64" t="s">
        <v>24521</v>
      </c>
      <c r="B171" s="63">
        <v>3190.27</v>
      </c>
      <c r="C171" s="63">
        <v>25297.97</v>
      </c>
      <c r="D171" s="63" t="s">
        <v>24999</v>
      </c>
      <c r="E171" s="64" t="s">
        <v>24532</v>
      </c>
      <c r="F171" s="123">
        <v>18.399999999999999</v>
      </c>
      <c r="G171" s="123">
        <v>4.5999999999999996</v>
      </c>
      <c r="H171" s="123">
        <v>0</v>
      </c>
      <c r="I171" s="121">
        <v>21.16</v>
      </c>
      <c r="J171" s="64" t="s">
        <v>24524</v>
      </c>
      <c r="K171" s="123">
        <v>0.3</v>
      </c>
      <c r="L171" s="64" t="s">
        <v>754</v>
      </c>
      <c r="M171" s="64"/>
      <c r="N171" s="64" t="s">
        <v>790</v>
      </c>
      <c r="O171" s="144" t="s">
        <v>754</v>
      </c>
      <c r="P171" s="64" t="s">
        <v>24525</v>
      </c>
      <c r="Q171" s="124" t="s">
        <v>25000</v>
      </c>
      <c r="R171" s="124" t="s">
        <v>25001</v>
      </c>
      <c r="S171" s="124"/>
      <c r="T171" s="124" t="s">
        <v>25002</v>
      </c>
      <c r="U171" s="125">
        <v>30</v>
      </c>
      <c r="V171" s="126">
        <v>6.35</v>
      </c>
      <c r="W171" s="126">
        <v>5.52</v>
      </c>
      <c r="X171" s="126">
        <v>0</v>
      </c>
      <c r="Y171" s="124"/>
      <c r="Z171" s="124"/>
      <c r="AA171" s="124"/>
      <c r="AB171" s="124"/>
      <c r="AC171" s="125"/>
      <c r="AD171" s="125"/>
      <c r="AE171" s="125"/>
      <c r="AF171" s="146"/>
      <c r="AG171" s="124"/>
      <c r="AH171" s="127"/>
      <c r="AI171" s="144" t="s">
        <v>25837</v>
      </c>
      <c r="AJ171" s="147"/>
      <c r="AK171" s="144"/>
      <c r="AL171" s="144"/>
    </row>
    <row r="172" spans="1:38" x14ac:dyDescent="0.2">
      <c r="A172" s="64" t="s">
        <v>24521</v>
      </c>
      <c r="B172" s="63">
        <v>3360.27</v>
      </c>
      <c r="C172" s="63">
        <v>26097.97</v>
      </c>
      <c r="D172" s="63" t="s">
        <v>25003</v>
      </c>
      <c r="E172" s="64" t="s">
        <v>24532</v>
      </c>
      <c r="F172" s="123">
        <v>18.399999999999999</v>
      </c>
      <c r="G172" s="123">
        <v>4.5999999999999996</v>
      </c>
      <c r="H172" s="123">
        <v>0</v>
      </c>
      <c r="I172" s="121">
        <v>21.16</v>
      </c>
      <c r="J172" s="64" t="s">
        <v>24524</v>
      </c>
      <c r="K172" s="123">
        <v>0.3</v>
      </c>
      <c r="L172" s="64" t="s">
        <v>754</v>
      </c>
      <c r="M172" s="64"/>
      <c r="N172" s="64" t="s">
        <v>790</v>
      </c>
      <c r="O172" s="144" t="s">
        <v>754</v>
      </c>
      <c r="P172" s="64" t="s">
        <v>24525</v>
      </c>
      <c r="Q172" s="124" t="s">
        <v>25004</v>
      </c>
      <c r="R172" s="124" t="s">
        <v>25005</v>
      </c>
      <c r="S172" s="124"/>
      <c r="T172" s="124" t="s">
        <v>25006</v>
      </c>
      <c r="U172" s="125">
        <v>30</v>
      </c>
      <c r="V172" s="126">
        <v>6.35</v>
      </c>
      <c r="W172" s="126">
        <v>5.52</v>
      </c>
      <c r="X172" s="126">
        <v>0</v>
      </c>
      <c r="Y172" s="124"/>
      <c r="Z172" s="124"/>
      <c r="AA172" s="124"/>
      <c r="AB172" s="124"/>
      <c r="AC172" s="125"/>
      <c r="AD172" s="125"/>
      <c r="AE172" s="125"/>
      <c r="AF172" s="146"/>
      <c r="AG172" s="124"/>
      <c r="AH172" s="127"/>
      <c r="AI172" s="144" t="s">
        <v>25838</v>
      </c>
      <c r="AJ172" s="147"/>
      <c r="AK172" s="144"/>
      <c r="AL172" s="144"/>
    </row>
    <row r="173" spans="1:38" x14ac:dyDescent="0.2">
      <c r="A173" s="64" t="s">
        <v>24521</v>
      </c>
      <c r="B173" s="63">
        <v>4072.77</v>
      </c>
      <c r="C173" s="63">
        <v>26097.97</v>
      </c>
      <c r="D173" s="63" t="s">
        <v>25007</v>
      </c>
      <c r="E173" s="64" t="s">
        <v>24532</v>
      </c>
      <c r="F173" s="123">
        <v>18.399999999999999</v>
      </c>
      <c r="G173" s="123">
        <v>4.600000000000005</v>
      </c>
      <c r="H173" s="123">
        <v>4.5999999999999996</v>
      </c>
      <c r="I173" s="121">
        <v>21.16</v>
      </c>
      <c r="J173" s="64" t="s">
        <v>24524</v>
      </c>
      <c r="K173" s="123">
        <v>0.3</v>
      </c>
      <c r="L173" s="64" t="s">
        <v>754</v>
      </c>
      <c r="M173" s="64"/>
      <c r="N173" s="64" t="s">
        <v>790</v>
      </c>
      <c r="O173" s="144" t="s">
        <v>754</v>
      </c>
      <c r="P173" s="64" t="s">
        <v>24525</v>
      </c>
      <c r="Q173" s="124" t="s">
        <v>25008</v>
      </c>
      <c r="R173" s="124" t="s">
        <v>25009</v>
      </c>
      <c r="S173" s="124"/>
      <c r="T173" s="124" t="s">
        <v>25010</v>
      </c>
      <c r="U173" s="125">
        <v>30</v>
      </c>
      <c r="V173" s="126">
        <v>6.35</v>
      </c>
      <c r="W173" s="126">
        <v>5.52</v>
      </c>
      <c r="X173" s="126">
        <v>0</v>
      </c>
      <c r="Y173" s="124"/>
      <c r="Z173" s="124"/>
      <c r="AA173" s="124"/>
      <c r="AB173" s="124"/>
      <c r="AC173" s="125"/>
      <c r="AD173" s="125"/>
      <c r="AE173" s="125"/>
      <c r="AF173" s="146"/>
      <c r="AG173" s="124"/>
      <c r="AH173" s="127"/>
      <c r="AI173" s="144" t="s">
        <v>25839</v>
      </c>
      <c r="AJ173" s="147"/>
      <c r="AK173" s="144"/>
      <c r="AL173" s="144"/>
    </row>
    <row r="174" spans="1:38" x14ac:dyDescent="0.2">
      <c r="A174" s="64" t="s">
        <v>24521</v>
      </c>
      <c r="B174" s="63">
        <v>4772.7700000000004</v>
      </c>
      <c r="C174" s="63">
        <v>26097.97</v>
      </c>
      <c r="D174" s="63" t="s">
        <v>25011</v>
      </c>
      <c r="E174" s="64" t="s">
        <v>24532</v>
      </c>
      <c r="F174" s="123">
        <v>18.399999999999999</v>
      </c>
      <c r="G174" s="123">
        <v>4.5999999999999996</v>
      </c>
      <c r="H174" s="123">
        <v>0</v>
      </c>
      <c r="I174" s="121">
        <v>21.16</v>
      </c>
      <c r="J174" s="64" t="s">
        <v>24524</v>
      </c>
      <c r="K174" s="123">
        <v>0.3</v>
      </c>
      <c r="L174" s="64" t="s">
        <v>754</v>
      </c>
      <c r="M174" s="64"/>
      <c r="N174" s="64" t="s">
        <v>790</v>
      </c>
      <c r="O174" s="144" t="s">
        <v>754</v>
      </c>
      <c r="P174" s="64" t="s">
        <v>24525</v>
      </c>
      <c r="Q174" s="124" t="s">
        <v>25012</v>
      </c>
      <c r="R174" s="124" t="s">
        <v>25013</v>
      </c>
      <c r="S174" s="124"/>
      <c r="T174" s="124" t="s">
        <v>25014</v>
      </c>
      <c r="U174" s="125">
        <v>30</v>
      </c>
      <c r="V174" s="126">
        <v>6.35</v>
      </c>
      <c r="W174" s="126">
        <v>5.52</v>
      </c>
      <c r="X174" s="126">
        <v>0</v>
      </c>
      <c r="Y174" s="124"/>
      <c r="Z174" s="124"/>
      <c r="AA174" s="124"/>
      <c r="AB174" s="124"/>
      <c r="AC174" s="125"/>
      <c r="AD174" s="125"/>
      <c r="AE174" s="125"/>
      <c r="AF174" s="146"/>
      <c r="AG174" s="124"/>
      <c r="AH174" s="127"/>
      <c r="AI174" s="144" t="s">
        <v>25840</v>
      </c>
      <c r="AJ174" s="147"/>
      <c r="AK174" s="144"/>
      <c r="AL174" s="144"/>
    </row>
    <row r="175" spans="1:38" x14ac:dyDescent="0.2">
      <c r="A175" s="64" t="s">
        <v>24521</v>
      </c>
      <c r="B175" s="63">
        <v>6412.77</v>
      </c>
      <c r="C175" s="63">
        <v>23677.97</v>
      </c>
      <c r="D175" s="63" t="s">
        <v>25015</v>
      </c>
      <c r="E175" s="64" t="s">
        <v>24532</v>
      </c>
      <c r="F175" s="123">
        <v>18.399999999999981</v>
      </c>
      <c r="G175" s="123">
        <v>4.5999999999999996</v>
      </c>
      <c r="H175" s="123">
        <v>0</v>
      </c>
      <c r="I175" s="121">
        <v>21.159999999999958</v>
      </c>
      <c r="J175" s="64" t="s">
        <v>24524</v>
      </c>
      <c r="K175" s="123">
        <v>0.3</v>
      </c>
      <c r="L175" s="64" t="s">
        <v>754</v>
      </c>
      <c r="M175" s="64"/>
      <c r="N175" s="64" t="s">
        <v>790</v>
      </c>
      <c r="O175" s="144" t="s">
        <v>754</v>
      </c>
      <c r="P175" s="64" t="s">
        <v>24525</v>
      </c>
      <c r="Q175" s="124" t="s">
        <v>25016</v>
      </c>
      <c r="R175" s="124" t="s">
        <v>25017</v>
      </c>
      <c r="S175" s="124"/>
      <c r="T175" s="124" t="s">
        <v>25018</v>
      </c>
      <c r="U175" s="125">
        <v>30</v>
      </c>
      <c r="V175" s="126">
        <v>6.35</v>
      </c>
      <c r="W175" s="126">
        <v>5.52</v>
      </c>
      <c r="X175" s="126">
        <v>0</v>
      </c>
      <c r="Y175" s="124"/>
      <c r="Z175" s="124"/>
      <c r="AA175" s="124"/>
      <c r="AB175" s="124"/>
      <c r="AC175" s="125"/>
      <c r="AD175" s="125"/>
      <c r="AE175" s="125"/>
      <c r="AF175" s="146"/>
      <c r="AG175" s="124"/>
      <c r="AH175" s="127"/>
      <c r="AI175" s="144" t="s">
        <v>25841</v>
      </c>
      <c r="AJ175" s="147"/>
      <c r="AK175" s="144"/>
      <c r="AL175" s="144"/>
    </row>
    <row r="176" spans="1:38" x14ac:dyDescent="0.2">
      <c r="A176" s="64" t="s">
        <v>24521</v>
      </c>
      <c r="B176" s="63">
        <v>7212.77</v>
      </c>
      <c r="C176" s="63">
        <v>23677.97</v>
      </c>
      <c r="D176" s="63" t="s">
        <v>25019</v>
      </c>
      <c r="E176" s="64" t="s">
        <v>24532</v>
      </c>
      <c r="F176" s="123">
        <v>18.399999999999999</v>
      </c>
      <c r="G176" s="123">
        <v>4.5999999999999996</v>
      </c>
      <c r="H176" s="123">
        <v>0</v>
      </c>
      <c r="I176" s="121">
        <v>21.16</v>
      </c>
      <c r="J176" s="64" t="s">
        <v>24524</v>
      </c>
      <c r="K176" s="123">
        <v>0.3</v>
      </c>
      <c r="L176" s="64" t="s">
        <v>754</v>
      </c>
      <c r="M176" s="64"/>
      <c r="N176" s="64" t="s">
        <v>790</v>
      </c>
      <c r="O176" s="144" t="s">
        <v>754</v>
      </c>
      <c r="P176" s="64" t="s">
        <v>24525</v>
      </c>
      <c r="Q176" s="124" t="s">
        <v>25020</v>
      </c>
      <c r="R176" s="124" t="s">
        <v>25021</v>
      </c>
      <c r="S176" s="124"/>
      <c r="T176" s="124" t="s">
        <v>25022</v>
      </c>
      <c r="U176" s="125">
        <v>30</v>
      </c>
      <c r="V176" s="126">
        <v>6.35</v>
      </c>
      <c r="W176" s="126">
        <v>5.52</v>
      </c>
      <c r="X176" s="126">
        <v>0</v>
      </c>
      <c r="Y176" s="124"/>
      <c r="Z176" s="124"/>
      <c r="AA176" s="124"/>
      <c r="AB176" s="124"/>
      <c r="AC176" s="125"/>
      <c r="AD176" s="125"/>
      <c r="AE176" s="125"/>
      <c r="AF176" s="146"/>
      <c r="AG176" s="124"/>
      <c r="AH176" s="127"/>
      <c r="AI176" s="144" t="s">
        <v>25842</v>
      </c>
      <c r="AJ176" s="147"/>
      <c r="AK176" s="144"/>
      <c r="AL176" s="144"/>
    </row>
    <row r="177" spans="1:38" x14ac:dyDescent="0.2">
      <c r="A177" s="64" t="s">
        <v>24521</v>
      </c>
      <c r="B177" s="63">
        <v>8012.77</v>
      </c>
      <c r="C177" s="63">
        <v>23677.97</v>
      </c>
      <c r="D177" s="63" t="s">
        <v>25023</v>
      </c>
      <c r="E177" s="64" t="s">
        <v>24532</v>
      </c>
      <c r="F177" s="123">
        <v>18.399999999999981</v>
      </c>
      <c r="G177" s="123">
        <v>4.5999999999999996</v>
      </c>
      <c r="H177" s="123">
        <v>0</v>
      </c>
      <c r="I177" s="121">
        <v>21.159999999999958</v>
      </c>
      <c r="J177" s="64" t="s">
        <v>24524</v>
      </c>
      <c r="K177" s="123">
        <v>0.3</v>
      </c>
      <c r="L177" s="64" t="s">
        <v>754</v>
      </c>
      <c r="M177" s="64"/>
      <c r="N177" s="64" t="s">
        <v>790</v>
      </c>
      <c r="O177" s="144" t="s">
        <v>754</v>
      </c>
      <c r="P177" s="64" t="s">
        <v>24525</v>
      </c>
      <c r="Q177" s="124" t="s">
        <v>25024</v>
      </c>
      <c r="R177" s="124" t="s">
        <v>25025</v>
      </c>
      <c r="S177" s="124"/>
      <c r="T177" s="124" t="s">
        <v>25026</v>
      </c>
      <c r="U177" s="125">
        <v>30</v>
      </c>
      <c r="V177" s="126">
        <v>6.35</v>
      </c>
      <c r="W177" s="126">
        <v>5.52</v>
      </c>
      <c r="X177" s="126">
        <v>0</v>
      </c>
      <c r="Y177" s="124"/>
      <c r="Z177" s="124"/>
      <c r="AA177" s="124"/>
      <c r="AB177" s="124"/>
      <c r="AC177" s="125"/>
      <c r="AD177" s="125"/>
      <c r="AE177" s="125"/>
      <c r="AF177" s="146"/>
      <c r="AG177" s="124"/>
      <c r="AH177" s="127"/>
      <c r="AI177" s="144" t="s">
        <v>25843</v>
      </c>
      <c r="AJ177" s="147"/>
      <c r="AK177" s="144"/>
      <c r="AL177" s="144"/>
    </row>
    <row r="178" spans="1:38" x14ac:dyDescent="0.2">
      <c r="A178" s="64" t="s">
        <v>24521</v>
      </c>
      <c r="B178" s="63">
        <v>8812.77</v>
      </c>
      <c r="C178" s="63">
        <v>23677.97</v>
      </c>
      <c r="D178" s="63" t="s">
        <v>25027</v>
      </c>
      <c r="E178" s="64" t="s">
        <v>24532</v>
      </c>
      <c r="F178" s="123">
        <v>18.399999999999999</v>
      </c>
      <c r="G178" s="123">
        <v>4.5999999999999996</v>
      </c>
      <c r="H178" s="123">
        <v>0</v>
      </c>
      <c r="I178" s="121">
        <v>21.16</v>
      </c>
      <c r="J178" s="64" t="s">
        <v>24524</v>
      </c>
      <c r="K178" s="123">
        <v>0.3</v>
      </c>
      <c r="L178" s="64" t="s">
        <v>754</v>
      </c>
      <c r="M178" s="64"/>
      <c r="N178" s="64" t="s">
        <v>790</v>
      </c>
      <c r="O178" s="144" t="s">
        <v>754</v>
      </c>
      <c r="P178" s="64" t="s">
        <v>24525</v>
      </c>
      <c r="Q178" s="124" t="s">
        <v>25028</v>
      </c>
      <c r="R178" s="124" t="s">
        <v>25029</v>
      </c>
      <c r="S178" s="124"/>
      <c r="T178" s="124" t="s">
        <v>25030</v>
      </c>
      <c r="U178" s="125">
        <v>30</v>
      </c>
      <c r="V178" s="126">
        <v>6.35</v>
      </c>
      <c r="W178" s="126">
        <v>5.52</v>
      </c>
      <c r="X178" s="126">
        <v>0</v>
      </c>
      <c r="Y178" s="124"/>
      <c r="Z178" s="124"/>
      <c r="AA178" s="124"/>
      <c r="AB178" s="124"/>
      <c r="AC178" s="125"/>
      <c r="AD178" s="125"/>
      <c r="AE178" s="125"/>
      <c r="AF178" s="146"/>
      <c r="AG178" s="124"/>
      <c r="AH178" s="127"/>
      <c r="AI178" s="144" t="s">
        <v>25844</v>
      </c>
      <c r="AJ178" s="147"/>
      <c r="AK178" s="144"/>
      <c r="AL178" s="144"/>
    </row>
    <row r="179" spans="1:38" x14ac:dyDescent="0.2">
      <c r="A179" s="64" t="s">
        <v>24521</v>
      </c>
      <c r="B179" s="63">
        <v>9612.77</v>
      </c>
      <c r="C179" s="63">
        <v>23677.97</v>
      </c>
      <c r="D179" s="63" t="s">
        <v>25031</v>
      </c>
      <c r="E179" s="64" t="s">
        <v>24532</v>
      </c>
      <c r="F179" s="123">
        <v>18.399999999999999</v>
      </c>
      <c r="G179" s="123">
        <v>4.5999999999999996</v>
      </c>
      <c r="H179" s="123">
        <v>0</v>
      </c>
      <c r="I179" s="121">
        <v>21.16</v>
      </c>
      <c r="J179" s="64" t="s">
        <v>24524</v>
      </c>
      <c r="K179" s="123">
        <v>0.3</v>
      </c>
      <c r="L179" s="64" t="s">
        <v>754</v>
      </c>
      <c r="M179" s="64"/>
      <c r="N179" s="64" t="s">
        <v>790</v>
      </c>
      <c r="O179" s="144" t="s">
        <v>754</v>
      </c>
      <c r="P179" s="64" t="s">
        <v>24525</v>
      </c>
      <c r="Q179" s="124" t="s">
        <v>25032</v>
      </c>
      <c r="R179" s="124" t="s">
        <v>25033</v>
      </c>
      <c r="S179" s="124"/>
      <c r="T179" s="124" t="s">
        <v>25034</v>
      </c>
      <c r="U179" s="125">
        <v>30</v>
      </c>
      <c r="V179" s="126">
        <v>6.35</v>
      </c>
      <c r="W179" s="126">
        <v>5.52</v>
      </c>
      <c r="X179" s="126">
        <v>0</v>
      </c>
      <c r="Y179" s="124"/>
      <c r="Z179" s="124"/>
      <c r="AA179" s="124"/>
      <c r="AB179" s="124"/>
      <c r="AC179" s="125"/>
      <c r="AD179" s="125"/>
      <c r="AE179" s="125"/>
      <c r="AF179" s="146"/>
      <c r="AG179" s="124"/>
      <c r="AH179" s="127"/>
      <c r="AI179" s="144" t="s">
        <v>25845</v>
      </c>
      <c r="AJ179" s="147"/>
      <c r="AK179" s="144"/>
      <c r="AL179" s="144"/>
    </row>
    <row r="180" spans="1:38" x14ac:dyDescent="0.2">
      <c r="A180" s="64" t="s">
        <v>24521</v>
      </c>
      <c r="B180" s="63">
        <v>10412.77</v>
      </c>
      <c r="C180" s="63">
        <v>23677.97</v>
      </c>
      <c r="D180" s="63" t="s">
        <v>25035</v>
      </c>
      <c r="E180" s="64" t="s">
        <v>24532</v>
      </c>
      <c r="F180" s="123">
        <v>18.399999999999999</v>
      </c>
      <c r="G180" s="123">
        <v>4.5999999999999996</v>
      </c>
      <c r="H180" s="123">
        <v>0</v>
      </c>
      <c r="I180" s="121">
        <v>21.16</v>
      </c>
      <c r="J180" s="64" t="s">
        <v>24524</v>
      </c>
      <c r="K180" s="123">
        <v>0.3</v>
      </c>
      <c r="L180" s="64" t="s">
        <v>754</v>
      </c>
      <c r="M180" s="64"/>
      <c r="N180" s="64" t="s">
        <v>790</v>
      </c>
      <c r="O180" s="144" t="s">
        <v>754</v>
      </c>
      <c r="P180" s="64" t="s">
        <v>24525</v>
      </c>
      <c r="Q180" s="124" t="s">
        <v>25036</v>
      </c>
      <c r="R180" s="124" t="s">
        <v>25037</v>
      </c>
      <c r="S180" s="124"/>
      <c r="T180" s="124" t="s">
        <v>25038</v>
      </c>
      <c r="U180" s="125">
        <v>30</v>
      </c>
      <c r="V180" s="126">
        <v>6.35</v>
      </c>
      <c r="W180" s="126">
        <v>5.52</v>
      </c>
      <c r="X180" s="126">
        <v>0</v>
      </c>
      <c r="Y180" s="124"/>
      <c r="Z180" s="124"/>
      <c r="AA180" s="124"/>
      <c r="AB180" s="124"/>
      <c r="AC180" s="125"/>
      <c r="AD180" s="125"/>
      <c r="AE180" s="125"/>
      <c r="AF180" s="146"/>
      <c r="AG180" s="124"/>
      <c r="AH180" s="127"/>
      <c r="AI180" s="144" t="s">
        <v>25846</v>
      </c>
      <c r="AJ180" s="147"/>
      <c r="AK180" s="144"/>
      <c r="AL180" s="144"/>
    </row>
    <row r="181" spans="1:38" x14ac:dyDescent="0.2">
      <c r="A181" s="64" t="s">
        <v>24521</v>
      </c>
      <c r="B181" s="63">
        <v>11212.77</v>
      </c>
      <c r="C181" s="63">
        <v>23677.97</v>
      </c>
      <c r="D181" s="63" t="s">
        <v>25039</v>
      </c>
      <c r="E181" s="64" t="s">
        <v>24532</v>
      </c>
      <c r="F181" s="123">
        <v>18.399999999999999</v>
      </c>
      <c r="G181" s="123">
        <v>4.5999999999999996</v>
      </c>
      <c r="H181" s="123">
        <v>0</v>
      </c>
      <c r="I181" s="121">
        <v>21.16</v>
      </c>
      <c r="J181" s="64" t="s">
        <v>24524</v>
      </c>
      <c r="K181" s="123">
        <v>0.3</v>
      </c>
      <c r="L181" s="64" t="s">
        <v>754</v>
      </c>
      <c r="M181" s="64"/>
      <c r="N181" s="64" t="s">
        <v>790</v>
      </c>
      <c r="O181" s="144" t="s">
        <v>754</v>
      </c>
      <c r="P181" s="64" t="s">
        <v>24525</v>
      </c>
      <c r="Q181" s="124" t="s">
        <v>25040</v>
      </c>
      <c r="R181" s="124" t="s">
        <v>25041</v>
      </c>
      <c r="S181" s="124"/>
      <c r="T181" s="124" t="s">
        <v>25042</v>
      </c>
      <c r="U181" s="125">
        <v>30</v>
      </c>
      <c r="V181" s="126">
        <v>6.35</v>
      </c>
      <c r="W181" s="126">
        <v>5.52</v>
      </c>
      <c r="X181" s="126">
        <v>0</v>
      </c>
      <c r="Y181" s="124"/>
      <c r="Z181" s="124"/>
      <c r="AA181" s="124"/>
      <c r="AB181" s="124"/>
      <c r="AC181" s="125"/>
      <c r="AD181" s="125"/>
      <c r="AE181" s="125"/>
      <c r="AF181" s="146"/>
      <c r="AG181" s="124"/>
      <c r="AH181" s="127"/>
      <c r="AI181" s="144" t="s">
        <v>25847</v>
      </c>
      <c r="AJ181" s="147"/>
      <c r="AK181" s="144"/>
      <c r="AL181" s="144"/>
    </row>
    <row r="182" spans="1:38" x14ac:dyDescent="0.2">
      <c r="A182" s="64" t="s">
        <v>24521</v>
      </c>
      <c r="B182" s="63">
        <v>12012.77</v>
      </c>
      <c r="C182" s="63">
        <v>23677.97</v>
      </c>
      <c r="D182" s="63" t="s">
        <v>25043</v>
      </c>
      <c r="E182" s="64" t="s">
        <v>24532</v>
      </c>
      <c r="F182" s="123">
        <v>18.399999999999999</v>
      </c>
      <c r="G182" s="123">
        <v>4.5999999999999996</v>
      </c>
      <c r="H182" s="123">
        <v>0</v>
      </c>
      <c r="I182" s="121">
        <v>21.16</v>
      </c>
      <c r="J182" s="64" t="s">
        <v>24524</v>
      </c>
      <c r="K182" s="123">
        <v>0.3</v>
      </c>
      <c r="L182" s="64" t="s">
        <v>754</v>
      </c>
      <c r="M182" s="64"/>
      <c r="N182" s="64" t="s">
        <v>790</v>
      </c>
      <c r="O182" s="144" t="s">
        <v>754</v>
      </c>
      <c r="P182" s="64" t="s">
        <v>24525</v>
      </c>
      <c r="Q182" s="124" t="s">
        <v>25044</v>
      </c>
      <c r="R182" s="124" t="s">
        <v>3182</v>
      </c>
      <c r="S182" s="124"/>
      <c r="T182" s="124" t="s">
        <v>25045</v>
      </c>
      <c r="U182" s="125">
        <v>30</v>
      </c>
      <c r="V182" s="126">
        <v>6.35</v>
      </c>
      <c r="W182" s="126">
        <v>5.52</v>
      </c>
      <c r="X182" s="126">
        <v>0</v>
      </c>
      <c r="Y182" s="124"/>
      <c r="Z182" s="124"/>
      <c r="AA182" s="124"/>
      <c r="AB182" s="124"/>
      <c r="AC182" s="125"/>
      <c r="AD182" s="125"/>
      <c r="AE182" s="125"/>
      <c r="AF182" s="146"/>
      <c r="AG182" s="124"/>
      <c r="AH182" s="127"/>
      <c r="AI182" s="144" t="s">
        <v>25848</v>
      </c>
      <c r="AJ182" s="147"/>
      <c r="AK182" s="144"/>
      <c r="AL182" s="144"/>
    </row>
    <row r="183" spans="1:38" x14ac:dyDescent="0.2">
      <c r="A183" s="64" t="s">
        <v>24521</v>
      </c>
      <c r="B183" s="63">
        <v>12812.77</v>
      </c>
      <c r="C183" s="63">
        <v>23677.97</v>
      </c>
      <c r="D183" s="63" t="s">
        <v>25046</v>
      </c>
      <c r="E183" s="64" t="s">
        <v>24532</v>
      </c>
      <c r="F183" s="123">
        <v>18.399999999999999</v>
      </c>
      <c r="G183" s="123">
        <v>4.5999999999999996</v>
      </c>
      <c r="H183" s="123">
        <v>0</v>
      </c>
      <c r="I183" s="121">
        <v>21.16</v>
      </c>
      <c r="J183" s="64" t="s">
        <v>24524</v>
      </c>
      <c r="K183" s="123">
        <v>0.3</v>
      </c>
      <c r="L183" s="64" t="s">
        <v>754</v>
      </c>
      <c r="M183" s="64"/>
      <c r="N183" s="64" t="s">
        <v>790</v>
      </c>
      <c r="O183" s="144" t="s">
        <v>754</v>
      </c>
      <c r="P183" s="64" t="s">
        <v>24525</v>
      </c>
      <c r="Q183" s="124" t="s">
        <v>25047</v>
      </c>
      <c r="R183" s="124" t="s">
        <v>25048</v>
      </c>
      <c r="S183" s="124"/>
      <c r="T183" s="124" t="s">
        <v>25049</v>
      </c>
      <c r="U183" s="125">
        <v>30</v>
      </c>
      <c r="V183" s="126">
        <v>6.35</v>
      </c>
      <c r="W183" s="126">
        <v>5.52</v>
      </c>
      <c r="X183" s="126">
        <v>0</v>
      </c>
      <c r="Y183" s="124"/>
      <c r="Z183" s="124"/>
      <c r="AA183" s="124"/>
      <c r="AB183" s="124"/>
      <c r="AC183" s="125"/>
      <c r="AD183" s="125"/>
      <c r="AE183" s="125"/>
      <c r="AF183" s="146"/>
      <c r="AG183" s="124"/>
      <c r="AH183" s="127"/>
      <c r="AI183" s="144" t="s">
        <v>25849</v>
      </c>
      <c r="AJ183" s="147"/>
      <c r="AK183" s="144"/>
      <c r="AL183" s="144"/>
    </row>
    <row r="184" spans="1:38" x14ac:dyDescent="0.2">
      <c r="A184" s="64" t="s">
        <v>24521</v>
      </c>
      <c r="B184" s="63">
        <v>13612.77</v>
      </c>
      <c r="C184" s="63">
        <v>23677.97</v>
      </c>
      <c r="D184" s="63" t="s">
        <v>25050</v>
      </c>
      <c r="E184" s="64" t="s">
        <v>24532</v>
      </c>
      <c r="F184" s="123">
        <v>18.399999999999999</v>
      </c>
      <c r="G184" s="123">
        <v>4.5999999999999996</v>
      </c>
      <c r="H184" s="123">
        <v>0</v>
      </c>
      <c r="I184" s="121">
        <v>21.16</v>
      </c>
      <c r="J184" s="64" t="s">
        <v>24524</v>
      </c>
      <c r="K184" s="123">
        <v>0.3</v>
      </c>
      <c r="L184" s="64" t="s">
        <v>754</v>
      </c>
      <c r="M184" s="64"/>
      <c r="N184" s="64" t="s">
        <v>790</v>
      </c>
      <c r="O184" s="144" t="s">
        <v>754</v>
      </c>
      <c r="P184" s="64" t="s">
        <v>24525</v>
      </c>
      <c r="Q184" s="124" t="s">
        <v>25051</v>
      </c>
      <c r="R184" s="124" t="s">
        <v>25052</v>
      </c>
      <c r="S184" s="124"/>
      <c r="T184" s="124" t="s">
        <v>25053</v>
      </c>
      <c r="U184" s="125">
        <v>30</v>
      </c>
      <c r="V184" s="126">
        <v>6.35</v>
      </c>
      <c r="W184" s="126">
        <v>5.52</v>
      </c>
      <c r="X184" s="126">
        <v>0</v>
      </c>
      <c r="Y184" s="124"/>
      <c r="Z184" s="124"/>
      <c r="AA184" s="124"/>
      <c r="AB184" s="124"/>
      <c r="AC184" s="125"/>
      <c r="AD184" s="125"/>
      <c r="AE184" s="125"/>
      <c r="AF184" s="146"/>
      <c r="AG184" s="124"/>
      <c r="AH184" s="127"/>
      <c r="AI184" s="144" t="s">
        <v>25850</v>
      </c>
      <c r="AJ184" s="147"/>
      <c r="AK184" s="144"/>
      <c r="AL184" s="144"/>
    </row>
    <row r="185" spans="1:38" x14ac:dyDescent="0.2">
      <c r="A185" s="64" t="s">
        <v>24521</v>
      </c>
      <c r="B185" s="63">
        <v>14412.77</v>
      </c>
      <c r="C185" s="63">
        <v>23677.97</v>
      </c>
      <c r="D185" s="63" t="s">
        <v>25054</v>
      </c>
      <c r="E185" s="64" t="s">
        <v>24532</v>
      </c>
      <c r="F185" s="123">
        <v>18.399999999999999</v>
      </c>
      <c r="G185" s="123">
        <v>4.5999999999999996</v>
      </c>
      <c r="H185" s="123">
        <v>0</v>
      </c>
      <c r="I185" s="121">
        <v>21.16</v>
      </c>
      <c r="J185" s="64" t="s">
        <v>24524</v>
      </c>
      <c r="K185" s="123">
        <v>0.3</v>
      </c>
      <c r="L185" s="64" t="s">
        <v>754</v>
      </c>
      <c r="M185" s="64"/>
      <c r="N185" s="64" t="s">
        <v>790</v>
      </c>
      <c r="O185" s="144" t="s">
        <v>754</v>
      </c>
      <c r="P185" s="64" t="s">
        <v>24525</v>
      </c>
      <c r="Q185" s="124" t="s">
        <v>25055</v>
      </c>
      <c r="R185" s="124" t="s">
        <v>25056</v>
      </c>
      <c r="S185" s="124"/>
      <c r="T185" s="124" t="s">
        <v>25057</v>
      </c>
      <c r="U185" s="125">
        <v>30</v>
      </c>
      <c r="V185" s="126">
        <v>6.35</v>
      </c>
      <c r="W185" s="126">
        <v>5.52</v>
      </c>
      <c r="X185" s="126">
        <v>0</v>
      </c>
      <c r="Y185" s="124"/>
      <c r="Z185" s="124"/>
      <c r="AA185" s="124"/>
      <c r="AB185" s="124"/>
      <c r="AC185" s="125"/>
      <c r="AD185" s="125"/>
      <c r="AE185" s="125"/>
      <c r="AF185" s="146"/>
      <c r="AG185" s="124"/>
      <c r="AH185" s="127"/>
      <c r="AI185" s="144" t="s">
        <v>25851</v>
      </c>
      <c r="AJ185" s="147"/>
      <c r="AK185" s="144"/>
      <c r="AL185" s="144"/>
    </row>
    <row r="186" spans="1:38" x14ac:dyDescent="0.2">
      <c r="A186" s="64" t="s">
        <v>24521</v>
      </c>
      <c r="B186" s="63">
        <v>15212.77</v>
      </c>
      <c r="C186" s="63">
        <v>23677.97</v>
      </c>
      <c r="D186" s="63" t="s">
        <v>25058</v>
      </c>
      <c r="E186" s="64" t="s">
        <v>24532</v>
      </c>
      <c r="F186" s="123">
        <v>18.399999999999999</v>
      </c>
      <c r="G186" s="123">
        <v>4.5999999999999996</v>
      </c>
      <c r="H186" s="123">
        <v>0</v>
      </c>
      <c r="I186" s="121">
        <v>21.16</v>
      </c>
      <c r="J186" s="64" t="s">
        <v>24524</v>
      </c>
      <c r="K186" s="123">
        <v>0.3</v>
      </c>
      <c r="L186" s="64" t="s">
        <v>754</v>
      </c>
      <c r="M186" s="64"/>
      <c r="N186" s="64" t="s">
        <v>790</v>
      </c>
      <c r="O186" s="144" t="s">
        <v>754</v>
      </c>
      <c r="P186" s="64" t="s">
        <v>24525</v>
      </c>
      <c r="Q186" s="124" t="s">
        <v>25059</v>
      </c>
      <c r="R186" s="124" t="s">
        <v>25060</v>
      </c>
      <c r="S186" s="124"/>
      <c r="T186" s="124" t="s">
        <v>25061</v>
      </c>
      <c r="U186" s="125">
        <v>30</v>
      </c>
      <c r="V186" s="126">
        <v>6.35</v>
      </c>
      <c r="W186" s="126">
        <v>5.52</v>
      </c>
      <c r="X186" s="126">
        <v>0</v>
      </c>
      <c r="Y186" s="124"/>
      <c r="Z186" s="124"/>
      <c r="AA186" s="124"/>
      <c r="AB186" s="124"/>
      <c r="AC186" s="125"/>
      <c r="AD186" s="125"/>
      <c r="AE186" s="125"/>
      <c r="AF186" s="146"/>
      <c r="AG186" s="124"/>
      <c r="AH186" s="127"/>
      <c r="AI186" s="144" t="s">
        <v>25852</v>
      </c>
      <c r="AJ186" s="147"/>
      <c r="AK186" s="144"/>
      <c r="AL186" s="144"/>
    </row>
    <row r="187" spans="1:38" x14ac:dyDescent="0.2">
      <c r="A187" s="64" t="s">
        <v>24521</v>
      </c>
      <c r="B187" s="63">
        <v>6412.77</v>
      </c>
      <c r="C187" s="63">
        <v>18922.97</v>
      </c>
      <c r="D187" s="63" t="s">
        <v>25062</v>
      </c>
      <c r="E187" s="64" t="s">
        <v>24532</v>
      </c>
      <c r="F187" s="123">
        <v>18.399999999999981</v>
      </c>
      <c r="G187" s="123">
        <v>4.5999999999999996</v>
      </c>
      <c r="H187" s="123">
        <v>0</v>
      </c>
      <c r="I187" s="121">
        <v>21.159999999999958</v>
      </c>
      <c r="J187" s="64" t="s">
        <v>24524</v>
      </c>
      <c r="K187" s="123">
        <v>0.3</v>
      </c>
      <c r="L187" s="64" t="s">
        <v>754</v>
      </c>
      <c r="M187" s="64"/>
      <c r="N187" s="64" t="s">
        <v>790</v>
      </c>
      <c r="O187" s="144" t="s">
        <v>754</v>
      </c>
      <c r="P187" s="64" t="s">
        <v>24525</v>
      </c>
      <c r="Q187" s="124" t="s">
        <v>25063</v>
      </c>
      <c r="R187" s="124" t="s">
        <v>25064</v>
      </c>
      <c r="S187" s="124"/>
      <c r="T187" s="124" t="s">
        <v>25065</v>
      </c>
      <c r="U187" s="125">
        <v>30</v>
      </c>
      <c r="V187" s="126">
        <v>6.35</v>
      </c>
      <c r="W187" s="126">
        <v>5.52</v>
      </c>
      <c r="X187" s="126">
        <v>0</v>
      </c>
      <c r="Y187" s="124"/>
      <c r="Z187" s="124"/>
      <c r="AA187" s="124"/>
      <c r="AB187" s="124"/>
      <c r="AC187" s="125"/>
      <c r="AD187" s="125"/>
      <c r="AE187" s="125"/>
      <c r="AF187" s="146"/>
      <c r="AG187" s="124"/>
      <c r="AH187" s="127"/>
      <c r="AI187" s="144" t="s">
        <v>25853</v>
      </c>
      <c r="AJ187" s="147"/>
      <c r="AK187" s="144"/>
      <c r="AL187" s="144"/>
    </row>
    <row r="188" spans="1:38" x14ac:dyDescent="0.2">
      <c r="A188" s="64" t="s">
        <v>24521</v>
      </c>
      <c r="B188" s="63">
        <v>7212.77</v>
      </c>
      <c r="C188" s="63">
        <v>18922.97</v>
      </c>
      <c r="D188" s="63" t="s">
        <v>25066</v>
      </c>
      <c r="E188" s="64" t="s">
        <v>24532</v>
      </c>
      <c r="F188" s="123">
        <v>18.399999999999999</v>
      </c>
      <c r="G188" s="123">
        <v>4.5999999999999996</v>
      </c>
      <c r="H188" s="123">
        <v>0</v>
      </c>
      <c r="I188" s="121">
        <v>21.16</v>
      </c>
      <c r="J188" s="64" t="s">
        <v>24524</v>
      </c>
      <c r="K188" s="123">
        <v>0.3</v>
      </c>
      <c r="L188" s="64" t="s">
        <v>754</v>
      </c>
      <c r="M188" s="64"/>
      <c r="N188" s="64" t="s">
        <v>790</v>
      </c>
      <c r="O188" s="144" t="s">
        <v>754</v>
      </c>
      <c r="P188" s="64" t="s">
        <v>24525</v>
      </c>
      <c r="Q188" s="124" t="s">
        <v>25067</v>
      </c>
      <c r="R188" s="124" t="s">
        <v>25068</v>
      </c>
      <c r="S188" s="124"/>
      <c r="T188" s="124" t="s">
        <v>25069</v>
      </c>
      <c r="U188" s="125">
        <v>30</v>
      </c>
      <c r="V188" s="126">
        <v>6.35</v>
      </c>
      <c r="W188" s="126">
        <v>5.52</v>
      </c>
      <c r="X188" s="126">
        <v>0</v>
      </c>
      <c r="Y188" s="124"/>
      <c r="Z188" s="124"/>
      <c r="AA188" s="124"/>
      <c r="AB188" s="124"/>
      <c r="AC188" s="125"/>
      <c r="AD188" s="125"/>
      <c r="AE188" s="125"/>
      <c r="AF188" s="146"/>
      <c r="AG188" s="124"/>
      <c r="AH188" s="127"/>
      <c r="AI188" s="144" t="s">
        <v>25854</v>
      </c>
      <c r="AJ188" s="147"/>
      <c r="AK188" s="144"/>
      <c r="AL188" s="144"/>
    </row>
    <row r="189" spans="1:38" x14ac:dyDescent="0.2">
      <c r="A189" s="64" t="s">
        <v>24521</v>
      </c>
      <c r="B189" s="63">
        <v>8012.77</v>
      </c>
      <c r="C189" s="63">
        <v>18922.97</v>
      </c>
      <c r="D189" s="63" t="s">
        <v>25070</v>
      </c>
      <c r="E189" s="64" t="s">
        <v>24532</v>
      </c>
      <c r="F189" s="123">
        <v>18.399999999999981</v>
      </c>
      <c r="G189" s="123">
        <v>4.5999999999999996</v>
      </c>
      <c r="H189" s="123">
        <v>0</v>
      </c>
      <c r="I189" s="121">
        <v>21.159999999999958</v>
      </c>
      <c r="J189" s="64" t="s">
        <v>24524</v>
      </c>
      <c r="K189" s="123">
        <v>0.3</v>
      </c>
      <c r="L189" s="64" t="s">
        <v>754</v>
      </c>
      <c r="M189" s="64"/>
      <c r="N189" s="64" t="s">
        <v>790</v>
      </c>
      <c r="O189" s="144" t="s">
        <v>754</v>
      </c>
      <c r="P189" s="64" t="s">
        <v>24525</v>
      </c>
      <c r="Q189" s="124" t="s">
        <v>25071</v>
      </c>
      <c r="R189" s="124" t="s">
        <v>25072</v>
      </c>
      <c r="S189" s="124"/>
      <c r="T189" s="124" t="s">
        <v>25073</v>
      </c>
      <c r="U189" s="125">
        <v>30</v>
      </c>
      <c r="V189" s="126">
        <v>6.35</v>
      </c>
      <c r="W189" s="126">
        <v>5.52</v>
      </c>
      <c r="X189" s="126">
        <v>0</v>
      </c>
      <c r="Y189" s="124"/>
      <c r="Z189" s="124"/>
      <c r="AA189" s="124"/>
      <c r="AB189" s="124"/>
      <c r="AC189" s="125"/>
      <c r="AD189" s="125"/>
      <c r="AE189" s="125"/>
      <c r="AF189" s="146"/>
      <c r="AG189" s="124"/>
      <c r="AH189" s="127"/>
      <c r="AI189" s="144" t="s">
        <v>25855</v>
      </c>
      <c r="AJ189" s="147"/>
      <c r="AK189" s="144"/>
      <c r="AL189" s="144"/>
    </row>
    <row r="190" spans="1:38" x14ac:dyDescent="0.2">
      <c r="A190" s="64" t="s">
        <v>24521</v>
      </c>
      <c r="B190" s="63">
        <v>8812.77</v>
      </c>
      <c r="C190" s="63">
        <v>18922.97</v>
      </c>
      <c r="D190" s="63" t="s">
        <v>25074</v>
      </c>
      <c r="E190" s="64" t="s">
        <v>24532</v>
      </c>
      <c r="F190" s="123">
        <v>18.399999999999999</v>
      </c>
      <c r="G190" s="123">
        <v>4.5999999999999996</v>
      </c>
      <c r="H190" s="123">
        <v>0</v>
      </c>
      <c r="I190" s="121">
        <v>21.16</v>
      </c>
      <c r="J190" s="64" t="s">
        <v>24524</v>
      </c>
      <c r="K190" s="123">
        <v>0.3</v>
      </c>
      <c r="L190" s="64" t="s">
        <v>754</v>
      </c>
      <c r="M190" s="64"/>
      <c r="N190" s="64" t="s">
        <v>790</v>
      </c>
      <c r="O190" s="144" t="s">
        <v>754</v>
      </c>
      <c r="P190" s="64" t="s">
        <v>24525</v>
      </c>
      <c r="Q190" s="124" t="s">
        <v>25075</v>
      </c>
      <c r="R190" s="124" t="s">
        <v>25076</v>
      </c>
      <c r="S190" s="124"/>
      <c r="T190" s="124" t="s">
        <v>25077</v>
      </c>
      <c r="U190" s="125">
        <v>30</v>
      </c>
      <c r="V190" s="126">
        <v>6.35</v>
      </c>
      <c r="W190" s="126">
        <v>5.52</v>
      </c>
      <c r="X190" s="126">
        <v>0</v>
      </c>
      <c r="Y190" s="124"/>
      <c r="Z190" s="124"/>
      <c r="AA190" s="124"/>
      <c r="AB190" s="124"/>
      <c r="AC190" s="125"/>
      <c r="AD190" s="125"/>
      <c r="AE190" s="125"/>
      <c r="AF190" s="146"/>
      <c r="AG190" s="124"/>
      <c r="AH190" s="127"/>
      <c r="AI190" s="144" t="s">
        <v>25856</v>
      </c>
      <c r="AJ190" s="147"/>
      <c r="AK190" s="144"/>
      <c r="AL190" s="144"/>
    </row>
    <row r="191" spans="1:38" x14ac:dyDescent="0.2">
      <c r="A191" s="64" t="s">
        <v>24521</v>
      </c>
      <c r="B191" s="63">
        <v>9612.77</v>
      </c>
      <c r="C191" s="63">
        <v>18922.97</v>
      </c>
      <c r="D191" s="63" t="s">
        <v>25078</v>
      </c>
      <c r="E191" s="64" t="s">
        <v>24532</v>
      </c>
      <c r="F191" s="123">
        <v>18.399999999999999</v>
      </c>
      <c r="G191" s="123">
        <v>4.5999999999999996</v>
      </c>
      <c r="H191" s="123">
        <v>0</v>
      </c>
      <c r="I191" s="121">
        <v>21.16</v>
      </c>
      <c r="J191" s="64" t="s">
        <v>24524</v>
      </c>
      <c r="K191" s="123">
        <v>0.3</v>
      </c>
      <c r="L191" s="64" t="s">
        <v>754</v>
      </c>
      <c r="M191" s="64"/>
      <c r="N191" s="64" t="s">
        <v>790</v>
      </c>
      <c r="O191" s="144" t="s">
        <v>754</v>
      </c>
      <c r="P191" s="64" t="s">
        <v>24525</v>
      </c>
      <c r="Q191" s="124" t="s">
        <v>25079</v>
      </c>
      <c r="R191" s="124" t="s">
        <v>25080</v>
      </c>
      <c r="S191" s="124"/>
      <c r="T191" s="124" t="s">
        <v>25081</v>
      </c>
      <c r="U191" s="125">
        <v>30</v>
      </c>
      <c r="V191" s="126">
        <v>6.35</v>
      </c>
      <c r="W191" s="126">
        <v>5.52</v>
      </c>
      <c r="X191" s="126">
        <v>0</v>
      </c>
      <c r="Y191" s="124"/>
      <c r="Z191" s="124"/>
      <c r="AA191" s="124"/>
      <c r="AB191" s="124"/>
      <c r="AC191" s="125"/>
      <c r="AD191" s="125"/>
      <c r="AE191" s="125"/>
      <c r="AF191" s="146"/>
      <c r="AG191" s="124"/>
      <c r="AH191" s="127"/>
      <c r="AI191" s="144" t="s">
        <v>25857</v>
      </c>
      <c r="AJ191" s="147"/>
      <c r="AK191" s="144"/>
      <c r="AL191" s="144"/>
    </row>
    <row r="192" spans="1:38" x14ac:dyDescent="0.2">
      <c r="A192" s="64" t="s">
        <v>24521</v>
      </c>
      <c r="B192" s="63">
        <v>10412.77</v>
      </c>
      <c r="C192" s="63">
        <v>18922.97</v>
      </c>
      <c r="D192" s="63" t="s">
        <v>25082</v>
      </c>
      <c r="E192" s="64" t="s">
        <v>24532</v>
      </c>
      <c r="F192" s="123">
        <v>18.399999999999999</v>
      </c>
      <c r="G192" s="123">
        <v>4.5999999999999996</v>
      </c>
      <c r="H192" s="123">
        <v>0</v>
      </c>
      <c r="I192" s="121">
        <v>21.16</v>
      </c>
      <c r="J192" s="64" t="s">
        <v>24524</v>
      </c>
      <c r="K192" s="123">
        <v>0.3</v>
      </c>
      <c r="L192" s="64" t="s">
        <v>754</v>
      </c>
      <c r="M192" s="64"/>
      <c r="N192" s="64" t="s">
        <v>790</v>
      </c>
      <c r="O192" s="144" t="s">
        <v>754</v>
      </c>
      <c r="P192" s="64" t="s">
        <v>24525</v>
      </c>
      <c r="Q192" s="124" t="s">
        <v>25083</v>
      </c>
      <c r="R192" s="124" t="s">
        <v>25084</v>
      </c>
      <c r="S192" s="124"/>
      <c r="T192" s="124" t="s">
        <v>25085</v>
      </c>
      <c r="U192" s="125">
        <v>30</v>
      </c>
      <c r="V192" s="126">
        <v>6.35</v>
      </c>
      <c r="W192" s="126">
        <v>5.52</v>
      </c>
      <c r="X192" s="126">
        <v>0</v>
      </c>
      <c r="Y192" s="124"/>
      <c r="Z192" s="124"/>
      <c r="AA192" s="124"/>
      <c r="AB192" s="124"/>
      <c r="AC192" s="125"/>
      <c r="AD192" s="125"/>
      <c r="AE192" s="125"/>
      <c r="AF192" s="146"/>
      <c r="AG192" s="124"/>
      <c r="AH192" s="127"/>
      <c r="AI192" s="144" t="s">
        <v>25858</v>
      </c>
      <c r="AJ192" s="147"/>
      <c r="AK192" s="144"/>
      <c r="AL192" s="144"/>
    </row>
    <row r="193" spans="1:38" x14ac:dyDescent="0.2">
      <c r="A193" s="64" t="s">
        <v>24521</v>
      </c>
      <c r="B193" s="63">
        <v>11212.77</v>
      </c>
      <c r="C193" s="63">
        <v>18922.97</v>
      </c>
      <c r="D193" s="63" t="s">
        <v>25086</v>
      </c>
      <c r="E193" s="64" t="s">
        <v>24532</v>
      </c>
      <c r="F193" s="123">
        <v>18.399999999999999</v>
      </c>
      <c r="G193" s="123">
        <v>4.5999999999999996</v>
      </c>
      <c r="H193" s="123">
        <v>0</v>
      </c>
      <c r="I193" s="121">
        <v>21.16</v>
      </c>
      <c r="J193" s="64" t="s">
        <v>24524</v>
      </c>
      <c r="K193" s="123">
        <v>0.3</v>
      </c>
      <c r="L193" s="64" t="s">
        <v>754</v>
      </c>
      <c r="M193" s="64"/>
      <c r="N193" s="64" t="s">
        <v>790</v>
      </c>
      <c r="O193" s="144" t="s">
        <v>754</v>
      </c>
      <c r="P193" s="64" t="s">
        <v>24525</v>
      </c>
      <c r="Q193" s="124" t="s">
        <v>25087</v>
      </c>
      <c r="R193" s="124" t="s">
        <v>25088</v>
      </c>
      <c r="S193" s="124"/>
      <c r="T193" s="124" t="s">
        <v>25089</v>
      </c>
      <c r="U193" s="125">
        <v>30</v>
      </c>
      <c r="V193" s="126">
        <v>6.35</v>
      </c>
      <c r="W193" s="126">
        <v>5.52</v>
      </c>
      <c r="X193" s="126">
        <v>0</v>
      </c>
      <c r="Y193" s="124"/>
      <c r="Z193" s="124"/>
      <c r="AA193" s="124"/>
      <c r="AB193" s="124"/>
      <c r="AC193" s="125"/>
      <c r="AD193" s="125"/>
      <c r="AE193" s="125"/>
      <c r="AF193" s="146"/>
      <c r="AG193" s="124"/>
      <c r="AH193" s="127"/>
      <c r="AI193" s="144" t="s">
        <v>25859</v>
      </c>
      <c r="AJ193" s="147"/>
      <c r="AK193" s="144"/>
      <c r="AL193" s="144"/>
    </row>
    <row r="194" spans="1:38" x14ac:dyDescent="0.2">
      <c r="A194" s="64" t="s">
        <v>24521</v>
      </c>
      <c r="B194" s="63">
        <v>12012.77</v>
      </c>
      <c r="C194" s="63">
        <v>18922.97</v>
      </c>
      <c r="D194" s="63" t="s">
        <v>25090</v>
      </c>
      <c r="E194" s="64" t="s">
        <v>24532</v>
      </c>
      <c r="F194" s="123">
        <v>18.399999999999999</v>
      </c>
      <c r="G194" s="123">
        <v>4.5999999999999996</v>
      </c>
      <c r="H194" s="123">
        <v>0</v>
      </c>
      <c r="I194" s="121">
        <v>21.16</v>
      </c>
      <c r="J194" s="64" t="s">
        <v>24524</v>
      </c>
      <c r="K194" s="123">
        <v>0.3</v>
      </c>
      <c r="L194" s="64" t="s">
        <v>754</v>
      </c>
      <c r="M194" s="64"/>
      <c r="N194" s="64" t="s">
        <v>790</v>
      </c>
      <c r="O194" s="144" t="s">
        <v>754</v>
      </c>
      <c r="P194" s="64" t="s">
        <v>24525</v>
      </c>
      <c r="Q194" s="124" t="s">
        <v>25091</v>
      </c>
      <c r="R194" s="124" t="s">
        <v>25092</v>
      </c>
      <c r="S194" s="124"/>
      <c r="T194" s="124" t="s">
        <v>25093</v>
      </c>
      <c r="U194" s="125">
        <v>30</v>
      </c>
      <c r="V194" s="126">
        <v>6.35</v>
      </c>
      <c r="W194" s="126">
        <v>5.52</v>
      </c>
      <c r="X194" s="126">
        <v>0</v>
      </c>
      <c r="Y194" s="124"/>
      <c r="Z194" s="124"/>
      <c r="AA194" s="124"/>
      <c r="AB194" s="124"/>
      <c r="AC194" s="125"/>
      <c r="AD194" s="125"/>
      <c r="AE194" s="125"/>
      <c r="AF194" s="146"/>
      <c r="AG194" s="124"/>
      <c r="AH194" s="127"/>
      <c r="AI194" s="144" t="s">
        <v>25860</v>
      </c>
      <c r="AJ194" s="147"/>
      <c r="AK194" s="144"/>
      <c r="AL194" s="144"/>
    </row>
    <row r="195" spans="1:38" x14ac:dyDescent="0.2">
      <c r="A195" s="64" t="s">
        <v>24521</v>
      </c>
      <c r="B195" s="63">
        <v>12812.77</v>
      </c>
      <c r="C195" s="63">
        <v>18922.97</v>
      </c>
      <c r="D195" s="63" t="s">
        <v>25094</v>
      </c>
      <c r="E195" s="64" t="s">
        <v>24532</v>
      </c>
      <c r="F195" s="123">
        <v>18.399999999999999</v>
      </c>
      <c r="G195" s="123">
        <v>4.5999999999999996</v>
      </c>
      <c r="H195" s="123">
        <v>0</v>
      </c>
      <c r="I195" s="121">
        <v>21.16</v>
      </c>
      <c r="J195" s="64" t="s">
        <v>24524</v>
      </c>
      <c r="K195" s="123">
        <v>0.3</v>
      </c>
      <c r="L195" s="64" t="s">
        <v>754</v>
      </c>
      <c r="M195" s="64"/>
      <c r="N195" s="64" t="s">
        <v>790</v>
      </c>
      <c r="O195" s="144" t="s">
        <v>754</v>
      </c>
      <c r="P195" s="64" t="s">
        <v>24525</v>
      </c>
      <c r="Q195" s="124" t="s">
        <v>25095</v>
      </c>
      <c r="R195" s="124" t="s">
        <v>25096</v>
      </c>
      <c r="S195" s="124"/>
      <c r="T195" s="124" t="s">
        <v>25097</v>
      </c>
      <c r="U195" s="125">
        <v>30</v>
      </c>
      <c r="V195" s="126">
        <v>6.35</v>
      </c>
      <c r="W195" s="126">
        <v>5.52</v>
      </c>
      <c r="X195" s="126">
        <v>0</v>
      </c>
      <c r="Y195" s="124"/>
      <c r="Z195" s="124"/>
      <c r="AA195" s="124"/>
      <c r="AB195" s="124"/>
      <c r="AC195" s="125"/>
      <c r="AD195" s="125"/>
      <c r="AE195" s="125"/>
      <c r="AF195" s="146"/>
      <c r="AG195" s="124"/>
      <c r="AH195" s="127"/>
      <c r="AI195" s="144" t="s">
        <v>25861</v>
      </c>
      <c r="AJ195" s="147"/>
      <c r="AK195" s="144"/>
      <c r="AL195" s="144"/>
    </row>
    <row r="196" spans="1:38" x14ac:dyDescent="0.2">
      <c r="A196" s="64" t="s">
        <v>24521</v>
      </c>
      <c r="B196" s="63">
        <v>13612.77</v>
      </c>
      <c r="C196" s="63">
        <v>18922.97</v>
      </c>
      <c r="D196" s="63" t="s">
        <v>25098</v>
      </c>
      <c r="E196" s="64" t="s">
        <v>24532</v>
      </c>
      <c r="F196" s="123">
        <v>18.399999999999999</v>
      </c>
      <c r="G196" s="123">
        <v>4.5999999999999996</v>
      </c>
      <c r="H196" s="123">
        <v>0</v>
      </c>
      <c r="I196" s="121">
        <v>21.16</v>
      </c>
      <c r="J196" s="64" t="s">
        <v>24524</v>
      </c>
      <c r="K196" s="123">
        <v>0.3</v>
      </c>
      <c r="L196" s="64" t="s">
        <v>754</v>
      </c>
      <c r="M196" s="64"/>
      <c r="N196" s="64" t="s">
        <v>790</v>
      </c>
      <c r="O196" s="144" t="s">
        <v>754</v>
      </c>
      <c r="P196" s="64" t="s">
        <v>24525</v>
      </c>
      <c r="Q196" s="124" t="s">
        <v>25099</v>
      </c>
      <c r="R196" s="124" t="s">
        <v>25100</v>
      </c>
      <c r="S196" s="124"/>
      <c r="T196" s="124" t="s">
        <v>25101</v>
      </c>
      <c r="U196" s="125">
        <v>30</v>
      </c>
      <c r="V196" s="126">
        <v>6.35</v>
      </c>
      <c r="W196" s="126">
        <v>5.52</v>
      </c>
      <c r="X196" s="126">
        <v>0</v>
      </c>
      <c r="Y196" s="124"/>
      <c r="Z196" s="124"/>
      <c r="AA196" s="124"/>
      <c r="AB196" s="124"/>
      <c r="AC196" s="125"/>
      <c r="AD196" s="125"/>
      <c r="AE196" s="125"/>
      <c r="AF196" s="146"/>
      <c r="AG196" s="124"/>
      <c r="AH196" s="127"/>
      <c r="AI196" s="144" t="s">
        <v>25862</v>
      </c>
      <c r="AJ196" s="147"/>
      <c r="AK196" s="144"/>
      <c r="AL196" s="144"/>
    </row>
    <row r="197" spans="1:38" x14ac:dyDescent="0.2">
      <c r="A197" s="64" t="s">
        <v>24521</v>
      </c>
      <c r="B197" s="63">
        <v>14412.77</v>
      </c>
      <c r="C197" s="63">
        <v>18922.97</v>
      </c>
      <c r="D197" s="63" t="s">
        <v>25102</v>
      </c>
      <c r="E197" s="64" t="s">
        <v>24532</v>
      </c>
      <c r="F197" s="123">
        <v>18.399999999999999</v>
      </c>
      <c r="G197" s="123">
        <v>4.5999999999999996</v>
      </c>
      <c r="H197" s="123">
        <v>0</v>
      </c>
      <c r="I197" s="121">
        <v>21.16</v>
      </c>
      <c r="J197" s="64" t="s">
        <v>24524</v>
      </c>
      <c r="K197" s="123">
        <v>0.3</v>
      </c>
      <c r="L197" s="64" t="s">
        <v>754</v>
      </c>
      <c r="M197" s="64"/>
      <c r="N197" s="64" t="s">
        <v>790</v>
      </c>
      <c r="O197" s="144" t="s">
        <v>754</v>
      </c>
      <c r="P197" s="64" t="s">
        <v>24525</v>
      </c>
      <c r="Q197" s="124" t="s">
        <v>25103</v>
      </c>
      <c r="R197" s="124" t="s">
        <v>25104</v>
      </c>
      <c r="S197" s="124"/>
      <c r="T197" s="124" t="s">
        <v>25105</v>
      </c>
      <c r="U197" s="125">
        <v>30</v>
      </c>
      <c r="V197" s="126">
        <v>6.35</v>
      </c>
      <c r="W197" s="126">
        <v>5.52</v>
      </c>
      <c r="X197" s="126">
        <v>0</v>
      </c>
      <c r="Y197" s="124"/>
      <c r="Z197" s="124"/>
      <c r="AA197" s="124"/>
      <c r="AB197" s="124"/>
      <c r="AC197" s="125"/>
      <c r="AD197" s="125"/>
      <c r="AE197" s="125"/>
      <c r="AF197" s="146"/>
      <c r="AG197" s="124"/>
      <c r="AH197" s="127"/>
      <c r="AI197" s="144" t="s">
        <v>25863</v>
      </c>
      <c r="AJ197" s="147"/>
      <c r="AK197" s="144"/>
      <c r="AL197" s="144"/>
    </row>
    <row r="198" spans="1:38" x14ac:dyDescent="0.2">
      <c r="A198" s="64" t="s">
        <v>24521</v>
      </c>
      <c r="B198" s="63">
        <v>15212.77</v>
      </c>
      <c r="C198" s="63">
        <v>18922.97</v>
      </c>
      <c r="D198" s="63" t="s">
        <v>25106</v>
      </c>
      <c r="E198" s="64" t="s">
        <v>24532</v>
      </c>
      <c r="F198" s="123">
        <v>18.399999999999999</v>
      </c>
      <c r="G198" s="123">
        <v>4.5999999999999996</v>
      </c>
      <c r="H198" s="123">
        <v>0</v>
      </c>
      <c r="I198" s="121">
        <v>21.16</v>
      </c>
      <c r="J198" s="64" t="s">
        <v>24524</v>
      </c>
      <c r="K198" s="123">
        <v>0.3</v>
      </c>
      <c r="L198" s="64" t="s">
        <v>754</v>
      </c>
      <c r="M198" s="64"/>
      <c r="N198" s="64" t="s">
        <v>790</v>
      </c>
      <c r="O198" s="144" t="s">
        <v>754</v>
      </c>
      <c r="P198" s="64" t="s">
        <v>24525</v>
      </c>
      <c r="Q198" s="124" t="s">
        <v>25107</v>
      </c>
      <c r="R198" s="124" t="s">
        <v>25108</v>
      </c>
      <c r="S198" s="124"/>
      <c r="T198" s="124" t="s">
        <v>25109</v>
      </c>
      <c r="U198" s="125">
        <v>30</v>
      </c>
      <c r="V198" s="126">
        <v>6.35</v>
      </c>
      <c r="W198" s="126">
        <v>5.52</v>
      </c>
      <c r="X198" s="126">
        <v>0</v>
      </c>
      <c r="Y198" s="124"/>
      <c r="Z198" s="124"/>
      <c r="AA198" s="124"/>
      <c r="AB198" s="124"/>
      <c r="AC198" s="125"/>
      <c r="AD198" s="125"/>
      <c r="AE198" s="125"/>
      <c r="AF198" s="146"/>
      <c r="AG198" s="124"/>
      <c r="AH198" s="127"/>
      <c r="AI198" s="144" t="s">
        <v>25864</v>
      </c>
      <c r="AJ198" s="147"/>
      <c r="AK198" s="144"/>
      <c r="AL198" s="144"/>
    </row>
    <row r="199" spans="1:38" x14ac:dyDescent="0.2">
      <c r="A199" s="64" t="s">
        <v>24521</v>
      </c>
      <c r="B199" s="63">
        <v>6412.77</v>
      </c>
      <c r="C199" s="63">
        <v>18097.97</v>
      </c>
      <c r="D199" s="63" t="s">
        <v>25110</v>
      </c>
      <c r="E199" s="64" t="s">
        <v>24532</v>
      </c>
      <c r="F199" s="123">
        <v>18.399999999999981</v>
      </c>
      <c r="G199" s="123">
        <v>4.5999999999999996</v>
      </c>
      <c r="H199" s="123">
        <v>0</v>
      </c>
      <c r="I199" s="121">
        <v>21.159999999999958</v>
      </c>
      <c r="J199" s="64" t="s">
        <v>24524</v>
      </c>
      <c r="K199" s="123">
        <v>0.3</v>
      </c>
      <c r="L199" s="64" t="s">
        <v>754</v>
      </c>
      <c r="M199" s="64"/>
      <c r="N199" s="64" t="s">
        <v>790</v>
      </c>
      <c r="O199" s="144" t="s">
        <v>754</v>
      </c>
      <c r="P199" s="64" t="s">
        <v>24525</v>
      </c>
      <c r="Q199" s="124" t="s">
        <v>25111</v>
      </c>
      <c r="R199" s="124" t="s">
        <v>25112</v>
      </c>
      <c r="S199" s="124"/>
      <c r="T199" s="124" t="s">
        <v>25113</v>
      </c>
      <c r="U199" s="125">
        <v>30</v>
      </c>
      <c r="V199" s="126">
        <v>6.35</v>
      </c>
      <c r="W199" s="126">
        <v>5.52</v>
      </c>
      <c r="X199" s="126">
        <v>0</v>
      </c>
      <c r="Y199" s="124"/>
      <c r="Z199" s="124"/>
      <c r="AA199" s="124"/>
      <c r="AB199" s="124"/>
      <c r="AC199" s="125"/>
      <c r="AD199" s="125"/>
      <c r="AE199" s="125"/>
      <c r="AF199" s="146"/>
      <c r="AG199" s="124"/>
      <c r="AH199" s="127"/>
      <c r="AI199" s="144" t="s">
        <v>25865</v>
      </c>
      <c r="AJ199" s="147"/>
      <c r="AK199" s="144"/>
      <c r="AL199" s="144"/>
    </row>
    <row r="200" spans="1:38" x14ac:dyDescent="0.2">
      <c r="A200" s="64" t="s">
        <v>24521</v>
      </c>
      <c r="B200" s="63">
        <v>7212.77</v>
      </c>
      <c r="C200" s="63">
        <v>18097.97</v>
      </c>
      <c r="D200" s="63" t="s">
        <v>25114</v>
      </c>
      <c r="E200" s="64" t="s">
        <v>24532</v>
      </c>
      <c r="F200" s="123">
        <v>18.399999999999999</v>
      </c>
      <c r="G200" s="123">
        <v>4.5999999999999996</v>
      </c>
      <c r="H200" s="123">
        <v>0</v>
      </c>
      <c r="I200" s="121">
        <v>21.16</v>
      </c>
      <c r="J200" s="64" t="s">
        <v>24524</v>
      </c>
      <c r="K200" s="123">
        <v>0.3</v>
      </c>
      <c r="L200" s="64" t="s">
        <v>754</v>
      </c>
      <c r="M200" s="64"/>
      <c r="N200" s="64" t="s">
        <v>790</v>
      </c>
      <c r="O200" s="144" t="s">
        <v>754</v>
      </c>
      <c r="P200" s="64" t="s">
        <v>24525</v>
      </c>
      <c r="Q200" s="124" t="s">
        <v>25115</v>
      </c>
      <c r="R200" s="124" t="s">
        <v>25116</v>
      </c>
      <c r="S200" s="124"/>
      <c r="T200" s="124" t="s">
        <v>25117</v>
      </c>
      <c r="U200" s="125">
        <v>30</v>
      </c>
      <c r="V200" s="126">
        <v>6.35</v>
      </c>
      <c r="W200" s="126">
        <v>5.52</v>
      </c>
      <c r="X200" s="126">
        <v>0</v>
      </c>
      <c r="Y200" s="124"/>
      <c r="Z200" s="124"/>
      <c r="AA200" s="124"/>
      <c r="AB200" s="124"/>
      <c r="AC200" s="125"/>
      <c r="AD200" s="125"/>
      <c r="AE200" s="125"/>
      <c r="AF200" s="146"/>
      <c r="AG200" s="124"/>
      <c r="AH200" s="127"/>
      <c r="AI200" s="144" t="s">
        <v>25866</v>
      </c>
      <c r="AJ200" s="147"/>
      <c r="AK200" s="144"/>
      <c r="AL200" s="144"/>
    </row>
    <row r="201" spans="1:38" x14ac:dyDescent="0.2">
      <c r="A201" s="64" t="s">
        <v>24521</v>
      </c>
      <c r="B201" s="63">
        <v>8012.77</v>
      </c>
      <c r="C201" s="63">
        <v>18097.97</v>
      </c>
      <c r="D201" s="63" t="s">
        <v>25118</v>
      </c>
      <c r="E201" s="64" t="s">
        <v>24532</v>
      </c>
      <c r="F201" s="123">
        <v>18.399999999999981</v>
      </c>
      <c r="G201" s="123">
        <v>4.5999999999999996</v>
      </c>
      <c r="H201" s="123">
        <v>0</v>
      </c>
      <c r="I201" s="121">
        <v>21.159999999999958</v>
      </c>
      <c r="J201" s="64" t="s">
        <v>24524</v>
      </c>
      <c r="K201" s="123">
        <v>0.3</v>
      </c>
      <c r="L201" s="64" t="s">
        <v>754</v>
      </c>
      <c r="M201" s="64"/>
      <c r="N201" s="64" t="s">
        <v>790</v>
      </c>
      <c r="O201" s="144" t="s">
        <v>754</v>
      </c>
      <c r="P201" s="64" t="s">
        <v>24525</v>
      </c>
      <c r="Q201" s="124" t="s">
        <v>25119</v>
      </c>
      <c r="R201" s="124" t="s">
        <v>25120</v>
      </c>
      <c r="S201" s="124"/>
      <c r="T201" s="124" t="s">
        <v>25121</v>
      </c>
      <c r="U201" s="125">
        <v>30</v>
      </c>
      <c r="V201" s="126">
        <v>6.35</v>
      </c>
      <c r="W201" s="126">
        <v>5.52</v>
      </c>
      <c r="X201" s="126">
        <v>0</v>
      </c>
      <c r="Y201" s="124"/>
      <c r="Z201" s="124"/>
      <c r="AA201" s="124"/>
      <c r="AB201" s="124"/>
      <c r="AC201" s="125"/>
      <c r="AD201" s="125"/>
      <c r="AE201" s="125"/>
      <c r="AF201" s="146"/>
      <c r="AG201" s="124"/>
      <c r="AH201" s="127"/>
      <c r="AI201" s="144" t="s">
        <v>25867</v>
      </c>
      <c r="AJ201" s="147"/>
      <c r="AK201" s="144"/>
      <c r="AL201" s="144"/>
    </row>
    <row r="202" spans="1:38" x14ac:dyDescent="0.2">
      <c r="A202" s="64" t="s">
        <v>24521</v>
      </c>
      <c r="B202" s="63">
        <v>8812.77</v>
      </c>
      <c r="C202" s="63">
        <v>18097.97</v>
      </c>
      <c r="D202" s="63" t="s">
        <v>25122</v>
      </c>
      <c r="E202" s="64" t="s">
        <v>24532</v>
      </c>
      <c r="F202" s="123">
        <v>18.399999999999999</v>
      </c>
      <c r="G202" s="123">
        <v>4.5999999999999996</v>
      </c>
      <c r="H202" s="123">
        <v>0</v>
      </c>
      <c r="I202" s="121">
        <v>21.16</v>
      </c>
      <c r="J202" s="64" t="s">
        <v>24524</v>
      </c>
      <c r="K202" s="123">
        <v>0.3</v>
      </c>
      <c r="L202" s="64" t="s">
        <v>754</v>
      </c>
      <c r="M202" s="64"/>
      <c r="N202" s="64" t="s">
        <v>790</v>
      </c>
      <c r="O202" s="144" t="s">
        <v>754</v>
      </c>
      <c r="P202" s="64" t="s">
        <v>24525</v>
      </c>
      <c r="Q202" s="124" t="s">
        <v>25123</v>
      </c>
      <c r="R202" s="124" t="s">
        <v>25124</v>
      </c>
      <c r="S202" s="124"/>
      <c r="T202" s="124" t="s">
        <v>25125</v>
      </c>
      <c r="U202" s="125">
        <v>30</v>
      </c>
      <c r="V202" s="126">
        <v>6.35</v>
      </c>
      <c r="W202" s="126">
        <v>5.52</v>
      </c>
      <c r="X202" s="126">
        <v>0</v>
      </c>
      <c r="Y202" s="124"/>
      <c r="Z202" s="124"/>
      <c r="AA202" s="124"/>
      <c r="AB202" s="124"/>
      <c r="AC202" s="125"/>
      <c r="AD202" s="125"/>
      <c r="AE202" s="125"/>
      <c r="AF202" s="146"/>
      <c r="AG202" s="124"/>
      <c r="AH202" s="127"/>
      <c r="AI202" s="144" t="s">
        <v>25868</v>
      </c>
      <c r="AJ202" s="147"/>
      <c r="AK202" s="144"/>
      <c r="AL202" s="144"/>
    </row>
    <row r="203" spans="1:38" x14ac:dyDescent="0.2">
      <c r="A203" s="64" t="s">
        <v>24521</v>
      </c>
      <c r="B203" s="63">
        <v>9612.77</v>
      </c>
      <c r="C203" s="63">
        <v>18097.97</v>
      </c>
      <c r="D203" s="63" t="s">
        <v>25126</v>
      </c>
      <c r="E203" s="64" t="s">
        <v>24532</v>
      </c>
      <c r="F203" s="123">
        <v>18.399999999999999</v>
      </c>
      <c r="G203" s="123">
        <v>4.5999999999999996</v>
      </c>
      <c r="H203" s="123">
        <v>0</v>
      </c>
      <c r="I203" s="121">
        <v>21.16</v>
      </c>
      <c r="J203" s="64" t="s">
        <v>24524</v>
      </c>
      <c r="K203" s="123">
        <v>0.3</v>
      </c>
      <c r="L203" s="64" t="s">
        <v>754</v>
      </c>
      <c r="M203" s="64"/>
      <c r="N203" s="64" t="s">
        <v>790</v>
      </c>
      <c r="O203" s="144" t="s">
        <v>754</v>
      </c>
      <c r="P203" s="64" t="s">
        <v>24525</v>
      </c>
      <c r="Q203" s="124" t="s">
        <v>25127</v>
      </c>
      <c r="R203" s="124" t="s">
        <v>25128</v>
      </c>
      <c r="S203" s="124"/>
      <c r="T203" s="124" t="s">
        <v>25129</v>
      </c>
      <c r="U203" s="125">
        <v>30</v>
      </c>
      <c r="V203" s="126">
        <v>6.35</v>
      </c>
      <c r="W203" s="126">
        <v>5.52</v>
      </c>
      <c r="X203" s="126">
        <v>0</v>
      </c>
      <c r="Y203" s="124"/>
      <c r="Z203" s="124"/>
      <c r="AA203" s="124"/>
      <c r="AB203" s="124"/>
      <c r="AC203" s="125"/>
      <c r="AD203" s="125"/>
      <c r="AE203" s="125"/>
      <c r="AF203" s="146"/>
      <c r="AG203" s="124"/>
      <c r="AH203" s="127"/>
      <c r="AI203" s="144" t="s">
        <v>25869</v>
      </c>
      <c r="AJ203" s="147"/>
      <c r="AK203" s="144"/>
      <c r="AL203" s="144"/>
    </row>
    <row r="204" spans="1:38" x14ac:dyDescent="0.2">
      <c r="A204" s="64" t="s">
        <v>24521</v>
      </c>
      <c r="B204" s="63">
        <v>10412.77</v>
      </c>
      <c r="C204" s="63">
        <v>18097.97</v>
      </c>
      <c r="D204" s="63" t="s">
        <v>25130</v>
      </c>
      <c r="E204" s="64" t="s">
        <v>24532</v>
      </c>
      <c r="F204" s="123">
        <v>18.399999999999999</v>
      </c>
      <c r="G204" s="123">
        <v>4.5999999999999996</v>
      </c>
      <c r="H204" s="123">
        <v>0</v>
      </c>
      <c r="I204" s="121">
        <v>21.16</v>
      </c>
      <c r="J204" s="64" t="s">
        <v>24524</v>
      </c>
      <c r="K204" s="123">
        <v>0.3</v>
      </c>
      <c r="L204" s="64" t="s">
        <v>754</v>
      </c>
      <c r="M204" s="64"/>
      <c r="N204" s="64" t="s">
        <v>790</v>
      </c>
      <c r="O204" s="144" t="s">
        <v>754</v>
      </c>
      <c r="P204" s="64" t="s">
        <v>24525</v>
      </c>
      <c r="Q204" s="124" t="s">
        <v>25131</v>
      </c>
      <c r="R204" s="124" t="s">
        <v>25132</v>
      </c>
      <c r="S204" s="124"/>
      <c r="T204" s="124" t="s">
        <v>25133</v>
      </c>
      <c r="U204" s="125">
        <v>30</v>
      </c>
      <c r="V204" s="126">
        <v>6.35</v>
      </c>
      <c r="W204" s="126">
        <v>5.52</v>
      </c>
      <c r="X204" s="126">
        <v>0</v>
      </c>
      <c r="Y204" s="124"/>
      <c r="Z204" s="124"/>
      <c r="AA204" s="124"/>
      <c r="AB204" s="124"/>
      <c r="AC204" s="125"/>
      <c r="AD204" s="125"/>
      <c r="AE204" s="125"/>
      <c r="AF204" s="146"/>
      <c r="AG204" s="124"/>
      <c r="AH204" s="127"/>
      <c r="AI204" s="144" t="s">
        <v>25870</v>
      </c>
      <c r="AJ204" s="147"/>
      <c r="AK204" s="144"/>
      <c r="AL204" s="144"/>
    </row>
    <row r="205" spans="1:38" x14ac:dyDescent="0.2">
      <c r="A205" s="64" t="s">
        <v>24521</v>
      </c>
      <c r="B205" s="63">
        <v>11212.77</v>
      </c>
      <c r="C205" s="63">
        <v>18097.97</v>
      </c>
      <c r="D205" s="63" t="s">
        <v>25134</v>
      </c>
      <c r="E205" s="64" t="s">
        <v>24532</v>
      </c>
      <c r="F205" s="123">
        <v>18.399999999999999</v>
      </c>
      <c r="G205" s="123">
        <v>4.5999999999999996</v>
      </c>
      <c r="H205" s="123">
        <v>0</v>
      </c>
      <c r="I205" s="121">
        <v>21.16</v>
      </c>
      <c r="J205" s="64" t="s">
        <v>24524</v>
      </c>
      <c r="K205" s="123">
        <v>0.3</v>
      </c>
      <c r="L205" s="64" t="s">
        <v>754</v>
      </c>
      <c r="M205" s="64"/>
      <c r="N205" s="64" t="s">
        <v>790</v>
      </c>
      <c r="O205" s="144" t="s">
        <v>754</v>
      </c>
      <c r="P205" s="64" t="s">
        <v>24525</v>
      </c>
      <c r="Q205" s="124" t="s">
        <v>25135</v>
      </c>
      <c r="R205" s="124" t="s">
        <v>25136</v>
      </c>
      <c r="S205" s="124"/>
      <c r="T205" s="124" t="s">
        <v>25137</v>
      </c>
      <c r="U205" s="125">
        <v>30</v>
      </c>
      <c r="V205" s="126">
        <v>6.35</v>
      </c>
      <c r="W205" s="126">
        <v>5.52</v>
      </c>
      <c r="X205" s="126">
        <v>0</v>
      </c>
      <c r="Y205" s="124"/>
      <c r="Z205" s="124"/>
      <c r="AA205" s="124"/>
      <c r="AB205" s="124"/>
      <c r="AC205" s="125"/>
      <c r="AD205" s="125"/>
      <c r="AE205" s="125"/>
      <c r="AF205" s="146"/>
      <c r="AG205" s="124"/>
      <c r="AH205" s="127"/>
      <c r="AI205" s="144" t="s">
        <v>25871</v>
      </c>
      <c r="AJ205" s="147"/>
      <c r="AK205" s="144"/>
      <c r="AL205" s="144"/>
    </row>
    <row r="206" spans="1:38" x14ac:dyDescent="0.2">
      <c r="A206" s="64" t="s">
        <v>24521</v>
      </c>
      <c r="B206" s="63">
        <v>12012.77</v>
      </c>
      <c r="C206" s="63">
        <v>18097.97</v>
      </c>
      <c r="D206" s="63" t="s">
        <v>25138</v>
      </c>
      <c r="E206" s="64" t="s">
        <v>24532</v>
      </c>
      <c r="F206" s="123">
        <v>18.399999999999999</v>
      </c>
      <c r="G206" s="123">
        <v>4.5999999999999996</v>
      </c>
      <c r="H206" s="123">
        <v>0</v>
      </c>
      <c r="I206" s="121">
        <v>21.16</v>
      </c>
      <c r="J206" s="64" t="s">
        <v>24524</v>
      </c>
      <c r="K206" s="123">
        <v>0.3</v>
      </c>
      <c r="L206" s="64" t="s">
        <v>754</v>
      </c>
      <c r="M206" s="64"/>
      <c r="N206" s="64" t="s">
        <v>790</v>
      </c>
      <c r="O206" s="144" t="s">
        <v>754</v>
      </c>
      <c r="P206" s="64" t="s">
        <v>24525</v>
      </c>
      <c r="Q206" s="124" t="s">
        <v>25139</v>
      </c>
      <c r="R206" s="124" t="s">
        <v>25140</v>
      </c>
      <c r="S206" s="124"/>
      <c r="T206" s="124" t="s">
        <v>25141</v>
      </c>
      <c r="U206" s="125">
        <v>30</v>
      </c>
      <c r="V206" s="126">
        <v>6.35</v>
      </c>
      <c r="W206" s="126">
        <v>5.52</v>
      </c>
      <c r="X206" s="126">
        <v>0</v>
      </c>
      <c r="Y206" s="124"/>
      <c r="Z206" s="124"/>
      <c r="AA206" s="124"/>
      <c r="AB206" s="124"/>
      <c r="AC206" s="125"/>
      <c r="AD206" s="125"/>
      <c r="AE206" s="125"/>
      <c r="AF206" s="146"/>
      <c r="AG206" s="124"/>
      <c r="AH206" s="127"/>
      <c r="AI206" s="144" t="s">
        <v>25872</v>
      </c>
      <c r="AJ206" s="147"/>
      <c r="AK206" s="144"/>
      <c r="AL206" s="144"/>
    </row>
    <row r="207" spans="1:38" x14ac:dyDescent="0.2">
      <c r="A207" s="64" t="s">
        <v>24521</v>
      </c>
      <c r="B207" s="63">
        <v>12812.77</v>
      </c>
      <c r="C207" s="63">
        <v>18097.97</v>
      </c>
      <c r="D207" s="63" t="s">
        <v>25142</v>
      </c>
      <c r="E207" s="64" t="s">
        <v>24532</v>
      </c>
      <c r="F207" s="123">
        <v>18.399999999999999</v>
      </c>
      <c r="G207" s="123">
        <v>4.5999999999999996</v>
      </c>
      <c r="H207" s="123">
        <v>0</v>
      </c>
      <c r="I207" s="121">
        <v>21.16</v>
      </c>
      <c r="J207" s="64" t="s">
        <v>24524</v>
      </c>
      <c r="K207" s="123">
        <v>0.3</v>
      </c>
      <c r="L207" s="64" t="s">
        <v>754</v>
      </c>
      <c r="M207" s="64"/>
      <c r="N207" s="64" t="s">
        <v>790</v>
      </c>
      <c r="O207" s="144" t="s">
        <v>754</v>
      </c>
      <c r="P207" s="64" t="s">
        <v>24525</v>
      </c>
      <c r="Q207" s="124" t="s">
        <v>25143</v>
      </c>
      <c r="R207" s="124" t="s">
        <v>25144</v>
      </c>
      <c r="S207" s="124"/>
      <c r="T207" s="124" t="s">
        <v>25145</v>
      </c>
      <c r="U207" s="125">
        <v>30</v>
      </c>
      <c r="V207" s="126">
        <v>6.35</v>
      </c>
      <c r="W207" s="126">
        <v>5.52</v>
      </c>
      <c r="X207" s="126">
        <v>0</v>
      </c>
      <c r="Y207" s="124"/>
      <c r="Z207" s="124"/>
      <c r="AA207" s="124"/>
      <c r="AB207" s="124"/>
      <c r="AC207" s="125"/>
      <c r="AD207" s="125"/>
      <c r="AE207" s="125"/>
      <c r="AF207" s="146"/>
      <c r="AG207" s="124"/>
      <c r="AH207" s="127"/>
      <c r="AI207" s="144" t="s">
        <v>25873</v>
      </c>
      <c r="AJ207" s="147"/>
      <c r="AK207" s="144"/>
      <c r="AL207" s="144"/>
    </row>
    <row r="208" spans="1:38" x14ac:dyDescent="0.2">
      <c r="A208" s="64" t="s">
        <v>24521</v>
      </c>
      <c r="B208" s="63">
        <v>13612.77</v>
      </c>
      <c r="C208" s="63">
        <v>18097.97</v>
      </c>
      <c r="D208" s="63" t="s">
        <v>25146</v>
      </c>
      <c r="E208" s="64" t="s">
        <v>24532</v>
      </c>
      <c r="F208" s="123">
        <v>18.399999999999999</v>
      </c>
      <c r="G208" s="123">
        <v>4.5999999999999996</v>
      </c>
      <c r="H208" s="123">
        <v>0</v>
      </c>
      <c r="I208" s="121">
        <v>21.16</v>
      </c>
      <c r="J208" s="64" t="s">
        <v>24524</v>
      </c>
      <c r="K208" s="123">
        <v>0.3</v>
      </c>
      <c r="L208" s="64" t="s">
        <v>754</v>
      </c>
      <c r="M208" s="64"/>
      <c r="N208" s="64" t="s">
        <v>790</v>
      </c>
      <c r="O208" s="144" t="s">
        <v>754</v>
      </c>
      <c r="P208" s="64" t="s">
        <v>24525</v>
      </c>
      <c r="Q208" s="124" t="s">
        <v>25147</v>
      </c>
      <c r="R208" s="124" t="s">
        <v>25148</v>
      </c>
      <c r="S208" s="124"/>
      <c r="T208" s="124" t="s">
        <v>25149</v>
      </c>
      <c r="U208" s="125">
        <v>30</v>
      </c>
      <c r="V208" s="126">
        <v>6.35</v>
      </c>
      <c r="W208" s="126">
        <v>5.52</v>
      </c>
      <c r="X208" s="126">
        <v>0</v>
      </c>
      <c r="Y208" s="124"/>
      <c r="Z208" s="124"/>
      <c r="AA208" s="124"/>
      <c r="AB208" s="124"/>
      <c r="AC208" s="125"/>
      <c r="AD208" s="125"/>
      <c r="AE208" s="125"/>
      <c r="AF208" s="146"/>
      <c r="AG208" s="124"/>
      <c r="AH208" s="127"/>
      <c r="AI208" s="144" t="s">
        <v>25874</v>
      </c>
      <c r="AJ208" s="147"/>
      <c r="AK208" s="144"/>
      <c r="AL208" s="144"/>
    </row>
    <row r="209" spans="1:38" x14ac:dyDescent="0.2">
      <c r="A209" s="64" t="s">
        <v>24521</v>
      </c>
      <c r="B209" s="63">
        <v>14412.77</v>
      </c>
      <c r="C209" s="63">
        <v>18097.97</v>
      </c>
      <c r="D209" s="63" t="s">
        <v>25150</v>
      </c>
      <c r="E209" s="64" t="s">
        <v>24532</v>
      </c>
      <c r="F209" s="123">
        <v>18.399999999999999</v>
      </c>
      <c r="G209" s="123">
        <v>4.5999999999999996</v>
      </c>
      <c r="H209" s="123">
        <v>0</v>
      </c>
      <c r="I209" s="121">
        <v>21.16</v>
      </c>
      <c r="J209" s="64" t="s">
        <v>24524</v>
      </c>
      <c r="K209" s="123">
        <v>0.3</v>
      </c>
      <c r="L209" s="64" t="s">
        <v>754</v>
      </c>
      <c r="M209" s="64"/>
      <c r="N209" s="64" t="s">
        <v>790</v>
      </c>
      <c r="O209" s="144" t="s">
        <v>754</v>
      </c>
      <c r="P209" s="64" t="s">
        <v>24525</v>
      </c>
      <c r="Q209" s="124" t="s">
        <v>25151</v>
      </c>
      <c r="R209" s="124" t="s">
        <v>25152</v>
      </c>
      <c r="S209" s="124"/>
      <c r="T209" s="124" t="s">
        <v>25153</v>
      </c>
      <c r="U209" s="125">
        <v>30</v>
      </c>
      <c r="V209" s="126">
        <v>6.35</v>
      </c>
      <c r="W209" s="126">
        <v>5.52</v>
      </c>
      <c r="X209" s="126">
        <v>0</v>
      </c>
      <c r="Y209" s="124"/>
      <c r="Z209" s="124"/>
      <c r="AA209" s="124"/>
      <c r="AB209" s="124"/>
      <c r="AC209" s="125"/>
      <c r="AD209" s="125"/>
      <c r="AE209" s="125"/>
      <c r="AF209" s="146"/>
      <c r="AG209" s="124"/>
      <c r="AH209" s="127"/>
      <c r="AI209" s="144" t="s">
        <v>25875</v>
      </c>
      <c r="AJ209" s="147"/>
      <c r="AK209" s="144"/>
      <c r="AL209" s="144"/>
    </row>
    <row r="210" spans="1:38" x14ac:dyDescent="0.2">
      <c r="A210" s="64" t="s">
        <v>24521</v>
      </c>
      <c r="B210" s="63">
        <v>15212.77</v>
      </c>
      <c r="C210" s="63">
        <v>18097.97</v>
      </c>
      <c r="D210" s="63" t="s">
        <v>25154</v>
      </c>
      <c r="E210" s="64" t="s">
        <v>24532</v>
      </c>
      <c r="F210" s="123">
        <v>18.399999999999999</v>
      </c>
      <c r="G210" s="123">
        <v>4.5999999999999996</v>
      </c>
      <c r="H210" s="123">
        <v>0</v>
      </c>
      <c r="I210" s="121">
        <v>21.16</v>
      </c>
      <c r="J210" s="64" t="s">
        <v>24524</v>
      </c>
      <c r="K210" s="123">
        <v>0.3</v>
      </c>
      <c r="L210" s="64" t="s">
        <v>754</v>
      </c>
      <c r="M210" s="64"/>
      <c r="N210" s="64" t="s">
        <v>790</v>
      </c>
      <c r="O210" s="144" t="s">
        <v>754</v>
      </c>
      <c r="P210" s="64" t="s">
        <v>24525</v>
      </c>
      <c r="Q210" s="124" t="s">
        <v>25155</v>
      </c>
      <c r="R210" s="124" t="s">
        <v>25156</v>
      </c>
      <c r="S210" s="124"/>
      <c r="T210" s="124" t="s">
        <v>25157</v>
      </c>
      <c r="U210" s="125">
        <v>30</v>
      </c>
      <c r="V210" s="126">
        <v>6.35</v>
      </c>
      <c r="W210" s="126">
        <v>5.52</v>
      </c>
      <c r="X210" s="126">
        <v>0</v>
      </c>
      <c r="Y210" s="124"/>
      <c r="Z210" s="124"/>
      <c r="AA210" s="124"/>
      <c r="AB210" s="124"/>
      <c r="AC210" s="125"/>
      <c r="AD210" s="125"/>
      <c r="AE210" s="125"/>
      <c r="AF210" s="146"/>
      <c r="AG210" s="124"/>
      <c r="AH210" s="127"/>
      <c r="AI210" s="144" t="s">
        <v>25876</v>
      </c>
      <c r="AJ210" s="147"/>
      <c r="AK210" s="144"/>
      <c r="AL210" s="144"/>
    </row>
    <row r="211" spans="1:38" x14ac:dyDescent="0.2">
      <c r="A211" s="64" t="s">
        <v>24521</v>
      </c>
      <c r="B211" s="63">
        <v>6412.77</v>
      </c>
      <c r="C211" s="63">
        <v>19697.97</v>
      </c>
      <c r="D211" s="63" t="s">
        <v>25158</v>
      </c>
      <c r="E211" s="64" t="s">
        <v>24532</v>
      </c>
      <c r="F211" s="123">
        <v>18.399999999999981</v>
      </c>
      <c r="G211" s="123">
        <v>4.5999999999999996</v>
      </c>
      <c r="H211" s="123">
        <v>0</v>
      </c>
      <c r="I211" s="121">
        <v>21.159999999999958</v>
      </c>
      <c r="J211" s="64" t="s">
        <v>24524</v>
      </c>
      <c r="K211" s="123">
        <v>0.3</v>
      </c>
      <c r="L211" s="64" t="s">
        <v>754</v>
      </c>
      <c r="M211" s="64"/>
      <c r="N211" s="64" t="s">
        <v>790</v>
      </c>
      <c r="O211" s="144" t="s">
        <v>754</v>
      </c>
      <c r="P211" s="64" t="s">
        <v>24525</v>
      </c>
      <c r="Q211" s="124" t="s">
        <v>25159</v>
      </c>
      <c r="R211" s="124" t="s">
        <v>25160</v>
      </c>
      <c r="S211" s="124"/>
      <c r="T211" s="124" t="s">
        <v>25161</v>
      </c>
      <c r="U211" s="125">
        <v>30</v>
      </c>
      <c r="V211" s="126">
        <v>6.35</v>
      </c>
      <c r="W211" s="126">
        <v>5.52</v>
      </c>
      <c r="X211" s="126">
        <v>0</v>
      </c>
      <c r="Y211" s="124"/>
      <c r="Z211" s="124"/>
      <c r="AA211" s="124"/>
      <c r="AB211" s="124"/>
      <c r="AC211" s="125"/>
      <c r="AD211" s="125"/>
      <c r="AE211" s="125"/>
      <c r="AF211" s="146"/>
      <c r="AG211" s="124"/>
      <c r="AH211" s="127"/>
      <c r="AI211" s="144" t="s">
        <v>25877</v>
      </c>
      <c r="AJ211" s="147"/>
      <c r="AK211" s="144"/>
      <c r="AL211" s="144"/>
    </row>
    <row r="212" spans="1:38" x14ac:dyDescent="0.2">
      <c r="A212" s="64" t="s">
        <v>24521</v>
      </c>
      <c r="B212" s="63">
        <v>7212.77</v>
      </c>
      <c r="C212" s="63">
        <v>19697.97</v>
      </c>
      <c r="D212" s="63" t="s">
        <v>25162</v>
      </c>
      <c r="E212" s="64" t="s">
        <v>24532</v>
      </c>
      <c r="F212" s="123">
        <v>18.399999999999999</v>
      </c>
      <c r="G212" s="123">
        <v>4.5999999999999996</v>
      </c>
      <c r="H212" s="123">
        <v>0</v>
      </c>
      <c r="I212" s="121">
        <v>21.16</v>
      </c>
      <c r="J212" s="64" t="s">
        <v>24524</v>
      </c>
      <c r="K212" s="123">
        <v>0.3</v>
      </c>
      <c r="L212" s="64" t="s">
        <v>754</v>
      </c>
      <c r="M212" s="64"/>
      <c r="N212" s="64" t="s">
        <v>790</v>
      </c>
      <c r="O212" s="144" t="s">
        <v>754</v>
      </c>
      <c r="P212" s="64" t="s">
        <v>24525</v>
      </c>
      <c r="Q212" s="124" t="s">
        <v>25163</v>
      </c>
      <c r="R212" s="124" t="s">
        <v>25164</v>
      </c>
      <c r="S212" s="124"/>
      <c r="T212" s="124" t="s">
        <v>25165</v>
      </c>
      <c r="U212" s="125">
        <v>30</v>
      </c>
      <c r="V212" s="126">
        <v>6.35</v>
      </c>
      <c r="W212" s="126">
        <v>5.52</v>
      </c>
      <c r="X212" s="126">
        <v>0</v>
      </c>
      <c r="Y212" s="124"/>
      <c r="Z212" s="124"/>
      <c r="AA212" s="124"/>
      <c r="AB212" s="124"/>
      <c r="AC212" s="125"/>
      <c r="AD212" s="125"/>
      <c r="AE212" s="125"/>
      <c r="AF212" s="146"/>
      <c r="AG212" s="124"/>
      <c r="AH212" s="127"/>
      <c r="AI212" s="144" t="s">
        <v>25878</v>
      </c>
      <c r="AJ212" s="147"/>
      <c r="AK212" s="144"/>
      <c r="AL212" s="144"/>
    </row>
    <row r="213" spans="1:38" x14ac:dyDescent="0.2">
      <c r="A213" s="64" t="s">
        <v>24521</v>
      </c>
      <c r="B213" s="63">
        <v>8012.77</v>
      </c>
      <c r="C213" s="63">
        <v>19697.97</v>
      </c>
      <c r="D213" s="63" t="s">
        <v>25166</v>
      </c>
      <c r="E213" s="64" t="s">
        <v>24532</v>
      </c>
      <c r="F213" s="123">
        <v>18.399999999999981</v>
      </c>
      <c r="G213" s="123">
        <v>4.5999999999999996</v>
      </c>
      <c r="H213" s="123">
        <v>0</v>
      </c>
      <c r="I213" s="121">
        <v>21.159999999999958</v>
      </c>
      <c r="J213" s="64" t="s">
        <v>24524</v>
      </c>
      <c r="K213" s="123">
        <v>0.3</v>
      </c>
      <c r="L213" s="64" t="s">
        <v>754</v>
      </c>
      <c r="M213" s="64"/>
      <c r="N213" s="64" t="s">
        <v>790</v>
      </c>
      <c r="O213" s="144" t="s">
        <v>754</v>
      </c>
      <c r="P213" s="64" t="s">
        <v>24525</v>
      </c>
      <c r="Q213" s="124" t="s">
        <v>25167</v>
      </c>
      <c r="R213" s="124" t="s">
        <v>25168</v>
      </c>
      <c r="S213" s="124"/>
      <c r="T213" s="124" t="s">
        <v>25169</v>
      </c>
      <c r="U213" s="125">
        <v>30</v>
      </c>
      <c r="V213" s="126">
        <v>6.35</v>
      </c>
      <c r="W213" s="126">
        <v>5.52</v>
      </c>
      <c r="X213" s="126">
        <v>0</v>
      </c>
      <c r="Y213" s="124"/>
      <c r="Z213" s="124"/>
      <c r="AA213" s="124"/>
      <c r="AB213" s="124"/>
      <c r="AC213" s="125"/>
      <c r="AD213" s="125"/>
      <c r="AE213" s="125"/>
      <c r="AF213" s="146"/>
      <c r="AG213" s="124"/>
      <c r="AH213" s="127"/>
      <c r="AI213" s="144" t="s">
        <v>25879</v>
      </c>
      <c r="AJ213" s="147"/>
      <c r="AK213" s="144"/>
      <c r="AL213" s="144"/>
    </row>
    <row r="214" spans="1:38" x14ac:dyDescent="0.2">
      <c r="A214" s="64" t="s">
        <v>24521</v>
      </c>
      <c r="B214" s="63">
        <v>9612.77</v>
      </c>
      <c r="C214" s="63">
        <v>19697.97</v>
      </c>
      <c r="D214" s="63" t="s">
        <v>25170</v>
      </c>
      <c r="E214" s="64" t="s">
        <v>24532</v>
      </c>
      <c r="F214" s="123">
        <v>18.399999999999999</v>
      </c>
      <c r="G214" s="123">
        <v>4.5999999999999996</v>
      </c>
      <c r="H214" s="123">
        <v>0</v>
      </c>
      <c r="I214" s="121">
        <v>21.16</v>
      </c>
      <c r="J214" s="64" t="s">
        <v>24524</v>
      </c>
      <c r="K214" s="123">
        <v>0.3</v>
      </c>
      <c r="L214" s="64" t="s">
        <v>754</v>
      </c>
      <c r="M214" s="64"/>
      <c r="N214" s="64" t="s">
        <v>790</v>
      </c>
      <c r="O214" s="144" t="s">
        <v>754</v>
      </c>
      <c r="P214" s="64" t="s">
        <v>24525</v>
      </c>
      <c r="Q214" s="124" t="s">
        <v>25171</v>
      </c>
      <c r="R214" s="124" t="s">
        <v>25172</v>
      </c>
      <c r="S214" s="124"/>
      <c r="T214" s="124" t="s">
        <v>25173</v>
      </c>
      <c r="U214" s="125">
        <v>30</v>
      </c>
      <c r="V214" s="126">
        <v>6.35</v>
      </c>
      <c r="W214" s="126">
        <v>5.52</v>
      </c>
      <c r="X214" s="126">
        <v>0</v>
      </c>
      <c r="Y214" s="124"/>
      <c r="Z214" s="124"/>
      <c r="AA214" s="124"/>
      <c r="AB214" s="124"/>
      <c r="AC214" s="125"/>
      <c r="AD214" s="125"/>
      <c r="AE214" s="125"/>
      <c r="AF214" s="146"/>
      <c r="AG214" s="124"/>
      <c r="AH214" s="127"/>
      <c r="AI214" s="144" t="s">
        <v>25880</v>
      </c>
      <c r="AJ214" s="147"/>
      <c r="AK214" s="144"/>
      <c r="AL214" s="144"/>
    </row>
    <row r="215" spans="1:38" x14ac:dyDescent="0.2">
      <c r="A215" s="64" t="s">
        <v>24521</v>
      </c>
      <c r="B215" s="63">
        <v>10412.77</v>
      </c>
      <c r="C215" s="63">
        <v>19697.97</v>
      </c>
      <c r="D215" s="63" t="s">
        <v>25174</v>
      </c>
      <c r="E215" s="64" t="s">
        <v>24532</v>
      </c>
      <c r="F215" s="123">
        <v>18.399999999999999</v>
      </c>
      <c r="G215" s="123">
        <v>4.5999999999999996</v>
      </c>
      <c r="H215" s="123">
        <v>0</v>
      </c>
      <c r="I215" s="121">
        <v>21.16</v>
      </c>
      <c r="J215" s="64" t="s">
        <v>24524</v>
      </c>
      <c r="K215" s="123">
        <v>0.3</v>
      </c>
      <c r="L215" s="64" t="s">
        <v>754</v>
      </c>
      <c r="M215" s="64"/>
      <c r="N215" s="64" t="s">
        <v>790</v>
      </c>
      <c r="O215" s="144" t="s">
        <v>754</v>
      </c>
      <c r="P215" s="64" t="s">
        <v>24525</v>
      </c>
      <c r="Q215" s="124" t="s">
        <v>25175</v>
      </c>
      <c r="R215" s="124" t="s">
        <v>25176</v>
      </c>
      <c r="S215" s="124"/>
      <c r="T215" s="124" t="s">
        <v>25177</v>
      </c>
      <c r="U215" s="125">
        <v>30</v>
      </c>
      <c r="V215" s="126">
        <v>6.35</v>
      </c>
      <c r="W215" s="126">
        <v>5.52</v>
      </c>
      <c r="X215" s="126">
        <v>0</v>
      </c>
      <c r="Y215" s="124"/>
      <c r="Z215" s="124"/>
      <c r="AA215" s="124"/>
      <c r="AB215" s="124"/>
      <c r="AC215" s="125"/>
      <c r="AD215" s="125"/>
      <c r="AE215" s="125"/>
      <c r="AF215" s="146"/>
      <c r="AG215" s="124"/>
      <c r="AH215" s="127"/>
      <c r="AI215" s="144" t="s">
        <v>25881</v>
      </c>
      <c r="AJ215" s="147"/>
      <c r="AK215" s="144"/>
      <c r="AL215" s="144"/>
    </row>
    <row r="216" spans="1:38" x14ac:dyDescent="0.2">
      <c r="A216" s="64" t="s">
        <v>24521</v>
      </c>
      <c r="B216" s="63">
        <v>11212.77</v>
      </c>
      <c r="C216" s="63">
        <v>19697.97</v>
      </c>
      <c r="D216" s="63" t="s">
        <v>25178</v>
      </c>
      <c r="E216" s="64" t="s">
        <v>24532</v>
      </c>
      <c r="F216" s="123">
        <v>18.399999999999999</v>
      </c>
      <c r="G216" s="123">
        <v>4.5999999999999996</v>
      </c>
      <c r="H216" s="123">
        <v>0</v>
      </c>
      <c r="I216" s="121">
        <v>21.16</v>
      </c>
      <c r="J216" s="64" t="s">
        <v>24524</v>
      </c>
      <c r="K216" s="123">
        <v>0.3</v>
      </c>
      <c r="L216" s="64" t="s">
        <v>754</v>
      </c>
      <c r="M216" s="64"/>
      <c r="N216" s="64" t="s">
        <v>790</v>
      </c>
      <c r="O216" s="144" t="s">
        <v>754</v>
      </c>
      <c r="P216" s="64" t="s">
        <v>24525</v>
      </c>
      <c r="Q216" s="124" t="s">
        <v>25179</v>
      </c>
      <c r="R216" s="124" t="s">
        <v>25180</v>
      </c>
      <c r="S216" s="124"/>
      <c r="T216" s="124" t="s">
        <v>25181</v>
      </c>
      <c r="U216" s="125">
        <v>30</v>
      </c>
      <c r="V216" s="126">
        <v>6.35</v>
      </c>
      <c r="W216" s="126">
        <v>5.52</v>
      </c>
      <c r="X216" s="126">
        <v>0</v>
      </c>
      <c r="Y216" s="124"/>
      <c r="Z216" s="124"/>
      <c r="AA216" s="124"/>
      <c r="AB216" s="124"/>
      <c r="AC216" s="125"/>
      <c r="AD216" s="125"/>
      <c r="AE216" s="125"/>
      <c r="AF216" s="146"/>
      <c r="AG216" s="124"/>
      <c r="AH216" s="127"/>
      <c r="AI216" s="144" t="s">
        <v>25882</v>
      </c>
      <c r="AJ216" s="147"/>
      <c r="AK216" s="144"/>
      <c r="AL216" s="144"/>
    </row>
    <row r="217" spans="1:38" x14ac:dyDescent="0.2">
      <c r="A217" s="64" t="s">
        <v>24521</v>
      </c>
      <c r="B217" s="63">
        <v>12012.77</v>
      </c>
      <c r="C217" s="63">
        <v>19697.97</v>
      </c>
      <c r="D217" s="63" t="s">
        <v>25182</v>
      </c>
      <c r="E217" s="64" t="s">
        <v>24532</v>
      </c>
      <c r="F217" s="123">
        <v>18.399999999999999</v>
      </c>
      <c r="G217" s="123">
        <v>4.5999999999999996</v>
      </c>
      <c r="H217" s="123">
        <v>0</v>
      </c>
      <c r="I217" s="121">
        <v>21.16</v>
      </c>
      <c r="J217" s="64" t="s">
        <v>24524</v>
      </c>
      <c r="K217" s="123">
        <v>0.3</v>
      </c>
      <c r="L217" s="64" t="s">
        <v>754</v>
      </c>
      <c r="M217" s="64"/>
      <c r="N217" s="64" t="s">
        <v>790</v>
      </c>
      <c r="O217" s="144" t="s">
        <v>754</v>
      </c>
      <c r="P217" s="64" t="s">
        <v>24525</v>
      </c>
      <c r="Q217" s="124" t="s">
        <v>25183</v>
      </c>
      <c r="R217" s="124" t="s">
        <v>25184</v>
      </c>
      <c r="S217" s="124"/>
      <c r="T217" s="124" t="s">
        <v>25185</v>
      </c>
      <c r="U217" s="125">
        <v>30</v>
      </c>
      <c r="V217" s="126">
        <v>6.35</v>
      </c>
      <c r="W217" s="126">
        <v>5.52</v>
      </c>
      <c r="X217" s="126">
        <v>0</v>
      </c>
      <c r="Y217" s="124"/>
      <c r="Z217" s="124"/>
      <c r="AA217" s="124"/>
      <c r="AB217" s="124"/>
      <c r="AC217" s="125"/>
      <c r="AD217" s="125"/>
      <c r="AE217" s="125"/>
      <c r="AF217" s="146"/>
      <c r="AG217" s="124"/>
      <c r="AH217" s="127"/>
      <c r="AI217" s="144" t="s">
        <v>25883</v>
      </c>
      <c r="AJ217" s="147"/>
      <c r="AK217" s="144"/>
      <c r="AL217" s="144"/>
    </row>
    <row r="218" spans="1:38" x14ac:dyDescent="0.2">
      <c r="A218" s="64" t="s">
        <v>24521</v>
      </c>
      <c r="B218" s="63">
        <v>13612.77</v>
      </c>
      <c r="C218" s="63">
        <v>19697.97</v>
      </c>
      <c r="D218" s="63" t="s">
        <v>25186</v>
      </c>
      <c r="E218" s="64" t="s">
        <v>24532</v>
      </c>
      <c r="F218" s="123">
        <v>18.399999999999999</v>
      </c>
      <c r="G218" s="123">
        <v>4.5999999999999996</v>
      </c>
      <c r="H218" s="123">
        <v>0</v>
      </c>
      <c r="I218" s="121">
        <v>21.16</v>
      </c>
      <c r="J218" s="64" t="s">
        <v>24524</v>
      </c>
      <c r="K218" s="123">
        <v>0.3</v>
      </c>
      <c r="L218" s="64" t="s">
        <v>754</v>
      </c>
      <c r="M218" s="64"/>
      <c r="N218" s="64" t="s">
        <v>790</v>
      </c>
      <c r="O218" s="144" t="s">
        <v>754</v>
      </c>
      <c r="P218" s="64" t="s">
        <v>24525</v>
      </c>
      <c r="Q218" s="124" t="s">
        <v>25187</v>
      </c>
      <c r="R218" s="124" t="s">
        <v>25188</v>
      </c>
      <c r="S218" s="124"/>
      <c r="T218" s="124" t="s">
        <v>25189</v>
      </c>
      <c r="U218" s="125">
        <v>30</v>
      </c>
      <c r="V218" s="126">
        <v>6.35</v>
      </c>
      <c r="W218" s="126">
        <v>5.52</v>
      </c>
      <c r="X218" s="126">
        <v>0</v>
      </c>
      <c r="Y218" s="124"/>
      <c r="Z218" s="124"/>
      <c r="AA218" s="124"/>
      <c r="AB218" s="124"/>
      <c r="AC218" s="125"/>
      <c r="AD218" s="125"/>
      <c r="AE218" s="125"/>
      <c r="AF218" s="146"/>
      <c r="AG218" s="124"/>
      <c r="AH218" s="127"/>
      <c r="AI218" s="144" t="s">
        <v>25884</v>
      </c>
      <c r="AJ218" s="147"/>
      <c r="AK218" s="144"/>
      <c r="AL218" s="144"/>
    </row>
    <row r="219" spans="1:38" x14ac:dyDescent="0.2">
      <c r="A219" s="64" t="s">
        <v>24521</v>
      </c>
      <c r="B219" s="63">
        <v>14412.77</v>
      </c>
      <c r="C219" s="63">
        <v>19697.97</v>
      </c>
      <c r="D219" s="63" t="s">
        <v>25190</v>
      </c>
      <c r="E219" s="64" t="s">
        <v>24532</v>
      </c>
      <c r="F219" s="123">
        <v>18.399999999999999</v>
      </c>
      <c r="G219" s="123">
        <v>4.5999999999999996</v>
      </c>
      <c r="H219" s="123">
        <v>0</v>
      </c>
      <c r="I219" s="121">
        <v>21.16</v>
      </c>
      <c r="J219" s="64" t="s">
        <v>24524</v>
      </c>
      <c r="K219" s="123">
        <v>0.3</v>
      </c>
      <c r="L219" s="64" t="s">
        <v>754</v>
      </c>
      <c r="M219" s="64"/>
      <c r="N219" s="64" t="s">
        <v>790</v>
      </c>
      <c r="O219" s="144" t="s">
        <v>754</v>
      </c>
      <c r="P219" s="64" t="s">
        <v>24525</v>
      </c>
      <c r="Q219" s="124" t="s">
        <v>25191</v>
      </c>
      <c r="R219" s="124" t="s">
        <v>25192</v>
      </c>
      <c r="S219" s="124"/>
      <c r="T219" s="124" t="s">
        <v>25193</v>
      </c>
      <c r="U219" s="125">
        <v>30</v>
      </c>
      <c r="V219" s="126">
        <v>6.35</v>
      </c>
      <c r="W219" s="126">
        <v>5.52</v>
      </c>
      <c r="X219" s="126">
        <v>0</v>
      </c>
      <c r="Y219" s="124"/>
      <c r="Z219" s="124"/>
      <c r="AA219" s="124"/>
      <c r="AB219" s="124"/>
      <c r="AC219" s="125"/>
      <c r="AD219" s="125"/>
      <c r="AE219" s="125"/>
      <c r="AF219" s="146"/>
      <c r="AG219" s="124"/>
      <c r="AH219" s="127"/>
      <c r="AI219" s="144" t="s">
        <v>25885</v>
      </c>
      <c r="AJ219" s="147"/>
      <c r="AK219" s="144"/>
      <c r="AL219" s="144"/>
    </row>
    <row r="220" spans="1:38" x14ac:dyDescent="0.2">
      <c r="A220" s="64" t="s">
        <v>24521</v>
      </c>
      <c r="B220" s="63">
        <v>15212.77</v>
      </c>
      <c r="C220" s="63">
        <v>19697.97</v>
      </c>
      <c r="D220" s="63" t="s">
        <v>25194</v>
      </c>
      <c r="E220" s="64" t="s">
        <v>24532</v>
      </c>
      <c r="F220" s="123">
        <v>18.399999999999999</v>
      </c>
      <c r="G220" s="123">
        <v>4.5999999999999996</v>
      </c>
      <c r="H220" s="123">
        <v>0</v>
      </c>
      <c r="I220" s="121">
        <v>21.16</v>
      </c>
      <c r="J220" s="64" t="s">
        <v>24524</v>
      </c>
      <c r="K220" s="123">
        <v>0.3</v>
      </c>
      <c r="L220" s="64" t="s">
        <v>754</v>
      </c>
      <c r="M220" s="64"/>
      <c r="N220" s="64" t="s">
        <v>790</v>
      </c>
      <c r="O220" s="144" t="s">
        <v>754</v>
      </c>
      <c r="P220" s="64" t="s">
        <v>24525</v>
      </c>
      <c r="Q220" s="124" t="s">
        <v>25195</v>
      </c>
      <c r="R220" s="124" t="s">
        <v>25196</v>
      </c>
      <c r="S220" s="124"/>
      <c r="T220" s="124" t="s">
        <v>25197</v>
      </c>
      <c r="U220" s="125">
        <v>30</v>
      </c>
      <c r="V220" s="126">
        <v>6.35</v>
      </c>
      <c r="W220" s="126">
        <v>5.52</v>
      </c>
      <c r="X220" s="126">
        <v>0</v>
      </c>
      <c r="Y220" s="124"/>
      <c r="Z220" s="124"/>
      <c r="AA220" s="124"/>
      <c r="AB220" s="124"/>
      <c r="AC220" s="125"/>
      <c r="AD220" s="125"/>
      <c r="AE220" s="125"/>
      <c r="AF220" s="146"/>
      <c r="AG220" s="124"/>
      <c r="AH220" s="127"/>
      <c r="AI220" s="144" t="s">
        <v>25886</v>
      </c>
      <c r="AJ220" s="147"/>
      <c r="AK220" s="144"/>
      <c r="AL220" s="144"/>
    </row>
    <row r="221" spans="1:38" x14ac:dyDescent="0.2">
      <c r="A221" s="64" t="s">
        <v>24521</v>
      </c>
      <c r="B221" s="63">
        <v>6412.77</v>
      </c>
      <c r="C221" s="63">
        <v>20497.97</v>
      </c>
      <c r="D221" s="63" t="s">
        <v>25198</v>
      </c>
      <c r="E221" s="64" t="s">
        <v>24532</v>
      </c>
      <c r="F221" s="123">
        <v>18.399999999999981</v>
      </c>
      <c r="G221" s="123">
        <v>4.5999999999999996</v>
      </c>
      <c r="H221" s="123">
        <v>0</v>
      </c>
      <c r="I221" s="121">
        <v>21.159999999999958</v>
      </c>
      <c r="J221" s="64" t="s">
        <v>24524</v>
      </c>
      <c r="K221" s="123">
        <v>0.3</v>
      </c>
      <c r="L221" s="64" t="s">
        <v>754</v>
      </c>
      <c r="M221" s="64"/>
      <c r="N221" s="64" t="s">
        <v>790</v>
      </c>
      <c r="O221" s="144" t="s">
        <v>754</v>
      </c>
      <c r="P221" s="64" t="s">
        <v>24525</v>
      </c>
      <c r="Q221" s="124" t="s">
        <v>25199</v>
      </c>
      <c r="R221" s="124" t="s">
        <v>25200</v>
      </c>
      <c r="S221" s="124"/>
      <c r="T221" s="124" t="s">
        <v>25201</v>
      </c>
      <c r="U221" s="125">
        <v>30</v>
      </c>
      <c r="V221" s="126">
        <v>6.35</v>
      </c>
      <c r="W221" s="126">
        <v>5.52</v>
      </c>
      <c r="X221" s="126">
        <v>0</v>
      </c>
      <c r="Y221" s="124"/>
      <c r="Z221" s="124"/>
      <c r="AA221" s="124"/>
      <c r="AB221" s="124"/>
      <c r="AC221" s="125"/>
      <c r="AD221" s="125"/>
      <c r="AE221" s="125"/>
      <c r="AF221" s="146"/>
      <c r="AG221" s="124"/>
      <c r="AH221" s="127"/>
      <c r="AI221" s="144" t="s">
        <v>25887</v>
      </c>
      <c r="AJ221" s="147"/>
      <c r="AK221" s="144"/>
      <c r="AL221" s="144"/>
    </row>
    <row r="222" spans="1:38" x14ac:dyDescent="0.2">
      <c r="A222" s="64" t="s">
        <v>24521</v>
      </c>
      <c r="B222" s="63">
        <v>7212.77</v>
      </c>
      <c r="C222" s="63">
        <v>20497.97</v>
      </c>
      <c r="D222" s="63" t="s">
        <v>25202</v>
      </c>
      <c r="E222" s="64" t="s">
        <v>24532</v>
      </c>
      <c r="F222" s="123">
        <v>18.399999999999999</v>
      </c>
      <c r="G222" s="123">
        <v>4.5999999999999996</v>
      </c>
      <c r="H222" s="123">
        <v>0</v>
      </c>
      <c r="I222" s="121">
        <v>21.16</v>
      </c>
      <c r="J222" s="64" t="s">
        <v>24524</v>
      </c>
      <c r="K222" s="123">
        <v>0.3</v>
      </c>
      <c r="L222" s="64" t="s">
        <v>754</v>
      </c>
      <c r="M222" s="64"/>
      <c r="N222" s="64" t="s">
        <v>790</v>
      </c>
      <c r="O222" s="144" t="s">
        <v>754</v>
      </c>
      <c r="P222" s="64" t="s">
        <v>24525</v>
      </c>
      <c r="Q222" s="124" t="s">
        <v>25203</v>
      </c>
      <c r="R222" s="124" t="s">
        <v>25204</v>
      </c>
      <c r="S222" s="124"/>
      <c r="T222" s="124" t="s">
        <v>25205</v>
      </c>
      <c r="U222" s="125">
        <v>30</v>
      </c>
      <c r="V222" s="126">
        <v>6.35</v>
      </c>
      <c r="W222" s="126">
        <v>5.52</v>
      </c>
      <c r="X222" s="126">
        <v>0</v>
      </c>
      <c r="Y222" s="124"/>
      <c r="Z222" s="124"/>
      <c r="AA222" s="124"/>
      <c r="AB222" s="124"/>
      <c r="AC222" s="125"/>
      <c r="AD222" s="125"/>
      <c r="AE222" s="125"/>
      <c r="AF222" s="146"/>
      <c r="AG222" s="124"/>
      <c r="AH222" s="127"/>
      <c r="AI222" s="144" t="s">
        <v>25888</v>
      </c>
      <c r="AJ222" s="147"/>
      <c r="AK222" s="144"/>
      <c r="AL222" s="144"/>
    </row>
    <row r="223" spans="1:38" x14ac:dyDescent="0.2">
      <c r="A223" s="64" t="s">
        <v>24521</v>
      </c>
      <c r="B223" s="63">
        <v>8012.77</v>
      </c>
      <c r="C223" s="63">
        <v>20497.97</v>
      </c>
      <c r="D223" s="63" t="s">
        <v>25206</v>
      </c>
      <c r="E223" s="64" t="s">
        <v>24532</v>
      </c>
      <c r="F223" s="123">
        <v>18.399999999999981</v>
      </c>
      <c r="G223" s="123">
        <v>4.5999999999999996</v>
      </c>
      <c r="H223" s="123">
        <v>0</v>
      </c>
      <c r="I223" s="121">
        <v>21.159999999999958</v>
      </c>
      <c r="J223" s="64" t="s">
        <v>24524</v>
      </c>
      <c r="K223" s="123">
        <v>0.3</v>
      </c>
      <c r="L223" s="64" t="s">
        <v>754</v>
      </c>
      <c r="M223" s="64"/>
      <c r="N223" s="64" t="s">
        <v>790</v>
      </c>
      <c r="O223" s="144" t="s">
        <v>754</v>
      </c>
      <c r="P223" s="64" t="s">
        <v>24525</v>
      </c>
      <c r="Q223" s="124" t="s">
        <v>25207</v>
      </c>
      <c r="R223" s="124" t="s">
        <v>25208</v>
      </c>
      <c r="S223" s="124"/>
      <c r="T223" s="124" t="s">
        <v>25209</v>
      </c>
      <c r="U223" s="125">
        <v>30</v>
      </c>
      <c r="V223" s="126">
        <v>6.35</v>
      </c>
      <c r="W223" s="126">
        <v>5.52</v>
      </c>
      <c r="X223" s="126">
        <v>0</v>
      </c>
      <c r="Y223" s="124"/>
      <c r="Z223" s="124"/>
      <c r="AA223" s="124"/>
      <c r="AB223" s="124"/>
      <c r="AC223" s="125"/>
      <c r="AD223" s="125"/>
      <c r="AE223" s="125"/>
      <c r="AF223" s="146"/>
      <c r="AG223" s="124"/>
      <c r="AH223" s="127"/>
      <c r="AI223" s="144" t="s">
        <v>25889</v>
      </c>
      <c r="AJ223" s="147"/>
      <c r="AK223" s="144"/>
      <c r="AL223" s="144"/>
    </row>
    <row r="224" spans="1:38" x14ac:dyDescent="0.2">
      <c r="A224" s="64" t="s">
        <v>24521</v>
      </c>
      <c r="B224" s="63">
        <v>9612.77</v>
      </c>
      <c r="C224" s="63">
        <v>20497.97</v>
      </c>
      <c r="D224" s="63" t="s">
        <v>25210</v>
      </c>
      <c r="E224" s="64" t="s">
        <v>24532</v>
      </c>
      <c r="F224" s="123">
        <v>18.399999999999999</v>
      </c>
      <c r="G224" s="123">
        <v>4.5999999999999996</v>
      </c>
      <c r="H224" s="123">
        <v>0</v>
      </c>
      <c r="I224" s="121">
        <v>21.16</v>
      </c>
      <c r="J224" s="64" t="s">
        <v>24524</v>
      </c>
      <c r="K224" s="123">
        <v>0.3</v>
      </c>
      <c r="L224" s="64" t="s">
        <v>754</v>
      </c>
      <c r="M224" s="64"/>
      <c r="N224" s="64" t="s">
        <v>790</v>
      </c>
      <c r="O224" s="144" t="s">
        <v>754</v>
      </c>
      <c r="P224" s="64" t="s">
        <v>24525</v>
      </c>
      <c r="Q224" s="124" t="s">
        <v>25211</v>
      </c>
      <c r="R224" s="124" t="s">
        <v>25212</v>
      </c>
      <c r="S224" s="124"/>
      <c r="T224" s="124" t="s">
        <v>25213</v>
      </c>
      <c r="U224" s="125">
        <v>30</v>
      </c>
      <c r="V224" s="126">
        <v>6.35</v>
      </c>
      <c r="W224" s="126">
        <v>5.52</v>
      </c>
      <c r="X224" s="126">
        <v>0</v>
      </c>
      <c r="Y224" s="124"/>
      <c r="Z224" s="124"/>
      <c r="AA224" s="124"/>
      <c r="AB224" s="124"/>
      <c r="AC224" s="125"/>
      <c r="AD224" s="125"/>
      <c r="AE224" s="125"/>
      <c r="AF224" s="146"/>
      <c r="AG224" s="124"/>
      <c r="AH224" s="127"/>
      <c r="AI224" s="144" t="s">
        <v>25890</v>
      </c>
      <c r="AJ224" s="147"/>
      <c r="AK224" s="144"/>
      <c r="AL224" s="144"/>
    </row>
    <row r="225" spans="1:38" x14ac:dyDescent="0.2">
      <c r="A225" s="64" t="s">
        <v>24521</v>
      </c>
      <c r="B225" s="63">
        <v>10412.77</v>
      </c>
      <c r="C225" s="63">
        <v>20497.97</v>
      </c>
      <c r="D225" s="63" t="s">
        <v>25214</v>
      </c>
      <c r="E225" s="64" t="s">
        <v>24532</v>
      </c>
      <c r="F225" s="123">
        <v>18.399999999999999</v>
      </c>
      <c r="G225" s="123">
        <v>4.5999999999999996</v>
      </c>
      <c r="H225" s="123">
        <v>0</v>
      </c>
      <c r="I225" s="121">
        <v>21.16</v>
      </c>
      <c r="J225" s="64" t="s">
        <v>24524</v>
      </c>
      <c r="K225" s="123">
        <v>0.3</v>
      </c>
      <c r="L225" s="64" t="s">
        <v>754</v>
      </c>
      <c r="M225" s="64"/>
      <c r="N225" s="64" t="s">
        <v>790</v>
      </c>
      <c r="O225" s="144" t="s">
        <v>754</v>
      </c>
      <c r="P225" s="64" t="s">
        <v>24525</v>
      </c>
      <c r="Q225" s="124" t="s">
        <v>25215</v>
      </c>
      <c r="R225" s="124" t="s">
        <v>25216</v>
      </c>
      <c r="S225" s="124"/>
      <c r="T225" s="124" t="s">
        <v>25217</v>
      </c>
      <c r="U225" s="125">
        <v>30</v>
      </c>
      <c r="V225" s="126">
        <v>6.35</v>
      </c>
      <c r="W225" s="126">
        <v>5.52</v>
      </c>
      <c r="X225" s="126">
        <v>0</v>
      </c>
      <c r="Y225" s="124"/>
      <c r="Z225" s="124"/>
      <c r="AA225" s="124"/>
      <c r="AB225" s="124"/>
      <c r="AC225" s="125"/>
      <c r="AD225" s="125"/>
      <c r="AE225" s="125"/>
      <c r="AF225" s="146"/>
      <c r="AG225" s="124"/>
      <c r="AH225" s="127"/>
      <c r="AI225" s="144" t="s">
        <v>25891</v>
      </c>
      <c r="AJ225" s="147"/>
      <c r="AK225" s="144"/>
      <c r="AL225" s="144"/>
    </row>
    <row r="226" spans="1:38" x14ac:dyDescent="0.2">
      <c r="A226" s="64" t="s">
        <v>24521</v>
      </c>
      <c r="B226" s="63">
        <v>11212.77</v>
      </c>
      <c r="C226" s="63">
        <v>20497.97</v>
      </c>
      <c r="D226" s="63" t="s">
        <v>25218</v>
      </c>
      <c r="E226" s="64" t="s">
        <v>24532</v>
      </c>
      <c r="F226" s="123">
        <v>18.399999999999999</v>
      </c>
      <c r="G226" s="123">
        <v>4.5999999999999996</v>
      </c>
      <c r="H226" s="123">
        <v>0</v>
      </c>
      <c r="I226" s="121">
        <v>21.16</v>
      </c>
      <c r="J226" s="64" t="s">
        <v>24524</v>
      </c>
      <c r="K226" s="123">
        <v>0.3</v>
      </c>
      <c r="L226" s="64" t="s">
        <v>754</v>
      </c>
      <c r="M226" s="64"/>
      <c r="N226" s="64" t="s">
        <v>790</v>
      </c>
      <c r="O226" s="144" t="s">
        <v>754</v>
      </c>
      <c r="P226" s="64" t="s">
        <v>24525</v>
      </c>
      <c r="Q226" s="124" t="s">
        <v>25219</v>
      </c>
      <c r="R226" s="124" t="s">
        <v>25220</v>
      </c>
      <c r="S226" s="124"/>
      <c r="T226" s="124" t="s">
        <v>25221</v>
      </c>
      <c r="U226" s="125">
        <v>30</v>
      </c>
      <c r="V226" s="126">
        <v>6.35</v>
      </c>
      <c r="W226" s="126">
        <v>5.52</v>
      </c>
      <c r="X226" s="126">
        <v>0</v>
      </c>
      <c r="Y226" s="124"/>
      <c r="Z226" s="124"/>
      <c r="AA226" s="124"/>
      <c r="AB226" s="124"/>
      <c r="AC226" s="125"/>
      <c r="AD226" s="125"/>
      <c r="AE226" s="125"/>
      <c r="AF226" s="146"/>
      <c r="AG226" s="124"/>
      <c r="AH226" s="127"/>
      <c r="AI226" s="144" t="s">
        <v>25892</v>
      </c>
      <c r="AJ226" s="147"/>
      <c r="AK226" s="144"/>
      <c r="AL226" s="144"/>
    </row>
    <row r="227" spans="1:38" x14ac:dyDescent="0.2">
      <c r="A227" s="64" t="s">
        <v>24521</v>
      </c>
      <c r="B227" s="63">
        <v>12012.77</v>
      </c>
      <c r="C227" s="63">
        <v>20497.97</v>
      </c>
      <c r="D227" s="63" t="s">
        <v>25222</v>
      </c>
      <c r="E227" s="64" t="s">
        <v>24532</v>
      </c>
      <c r="F227" s="123">
        <v>18.399999999999999</v>
      </c>
      <c r="G227" s="123">
        <v>4.5999999999999996</v>
      </c>
      <c r="H227" s="123">
        <v>0</v>
      </c>
      <c r="I227" s="121">
        <v>21.16</v>
      </c>
      <c r="J227" s="64" t="s">
        <v>24524</v>
      </c>
      <c r="K227" s="123">
        <v>0.3</v>
      </c>
      <c r="L227" s="64" t="s">
        <v>754</v>
      </c>
      <c r="M227" s="64"/>
      <c r="N227" s="64" t="s">
        <v>790</v>
      </c>
      <c r="O227" s="144" t="s">
        <v>754</v>
      </c>
      <c r="P227" s="64" t="s">
        <v>24525</v>
      </c>
      <c r="Q227" s="124" t="s">
        <v>25223</v>
      </c>
      <c r="R227" s="124" t="s">
        <v>25224</v>
      </c>
      <c r="S227" s="124"/>
      <c r="T227" s="124" t="s">
        <v>25225</v>
      </c>
      <c r="U227" s="125">
        <v>30</v>
      </c>
      <c r="V227" s="126">
        <v>6.35</v>
      </c>
      <c r="W227" s="126">
        <v>5.52</v>
      </c>
      <c r="X227" s="126">
        <v>0</v>
      </c>
      <c r="Y227" s="124"/>
      <c r="Z227" s="124"/>
      <c r="AA227" s="124"/>
      <c r="AB227" s="124"/>
      <c r="AC227" s="125"/>
      <c r="AD227" s="125"/>
      <c r="AE227" s="125"/>
      <c r="AF227" s="146"/>
      <c r="AG227" s="124"/>
      <c r="AH227" s="127"/>
      <c r="AI227" s="144" t="s">
        <v>25893</v>
      </c>
      <c r="AJ227" s="147"/>
      <c r="AK227" s="144"/>
      <c r="AL227" s="144"/>
    </row>
    <row r="228" spans="1:38" x14ac:dyDescent="0.2">
      <c r="A228" s="64" t="s">
        <v>24521</v>
      </c>
      <c r="B228" s="63">
        <v>13612.77</v>
      </c>
      <c r="C228" s="63">
        <v>20497.97</v>
      </c>
      <c r="D228" s="63" t="s">
        <v>25226</v>
      </c>
      <c r="E228" s="64" t="s">
        <v>24532</v>
      </c>
      <c r="F228" s="123">
        <v>18.399999999999999</v>
      </c>
      <c r="G228" s="123">
        <v>4.5999999999999996</v>
      </c>
      <c r="H228" s="123">
        <v>0</v>
      </c>
      <c r="I228" s="121">
        <v>21.16</v>
      </c>
      <c r="J228" s="64" t="s">
        <v>24524</v>
      </c>
      <c r="K228" s="123">
        <v>0.3</v>
      </c>
      <c r="L228" s="64" t="s">
        <v>754</v>
      </c>
      <c r="M228" s="64"/>
      <c r="N228" s="64" t="s">
        <v>790</v>
      </c>
      <c r="O228" s="144" t="s">
        <v>754</v>
      </c>
      <c r="P228" s="64" t="s">
        <v>24525</v>
      </c>
      <c r="Q228" s="124" t="s">
        <v>25227</v>
      </c>
      <c r="R228" s="124" t="s">
        <v>25228</v>
      </c>
      <c r="S228" s="124"/>
      <c r="T228" s="124" t="s">
        <v>25229</v>
      </c>
      <c r="U228" s="125">
        <v>30</v>
      </c>
      <c r="V228" s="126">
        <v>6.35</v>
      </c>
      <c r="W228" s="126">
        <v>5.52</v>
      </c>
      <c r="X228" s="126">
        <v>0</v>
      </c>
      <c r="Y228" s="124"/>
      <c r="Z228" s="124"/>
      <c r="AA228" s="124"/>
      <c r="AB228" s="124"/>
      <c r="AC228" s="125"/>
      <c r="AD228" s="125"/>
      <c r="AE228" s="125"/>
      <c r="AF228" s="146"/>
      <c r="AG228" s="124"/>
      <c r="AH228" s="127"/>
      <c r="AI228" s="144" t="s">
        <v>25894</v>
      </c>
      <c r="AJ228" s="147"/>
      <c r="AK228" s="144"/>
      <c r="AL228" s="144"/>
    </row>
    <row r="229" spans="1:38" x14ac:dyDescent="0.2">
      <c r="A229" s="64" t="s">
        <v>24521</v>
      </c>
      <c r="B229" s="63">
        <v>14412.77</v>
      </c>
      <c r="C229" s="63">
        <v>20497.97</v>
      </c>
      <c r="D229" s="63" t="s">
        <v>25230</v>
      </c>
      <c r="E229" s="64" t="s">
        <v>24532</v>
      </c>
      <c r="F229" s="123">
        <v>18.399999999999999</v>
      </c>
      <c r="G229" s="123">
        <v>4.5999999999999996</v>
      </c>
      <c r="H229" s="123">
        <v>0</v>
      </c>
      <c r="I229" s="121">
        <v>21.16</v>
      </c>
      <c r="J229" s="64" t="s">
        <v>24524</v>
      </c>
      <c r="K229" s="123">
        <v>0.3</v>
      </c>
      <c r="L229" s="64" t="s">
        <v>754</v>
      </c>
      <c r="M229" s="64"/>
      <c r="N229" s="64" t="s">
        <v>790</v>
      </c>
      <c r="O229" s="144" t="s">
        <v>754</v>
      </c>
      <c r="P229" s="64" t="s">
        <v>24525</v>
      </c>
      <c r="Q229" s="124" t="s">
        <v>25231</v>
      </c>
      <c r="R229" s="124" t="s">
        <v>25232</v>
      </c>
      <c r="S229" s="124"/>
      <c r="T229" s="124" t="s">
        <v>25233</v>
      </c>
      <c r="U229" s="125">
        <v>30</v>
      </c>
      <c r="V229" s="126">
        <v>6.35</v>
      </c>
      <c r="W229" s="126">
        <v>5.52</v>
      </c>
      <c r="X229" s="126">
        <v>0</v>
      </c>
      <c r="Y229" s="124"/>
      <c r="Z229" s="124"/>
      <c r="AA229" s="124"/>
      <c r="AB229" s="124"/>
      <c r="AC229" s="125"/>
      <c r="AD229" s="125"/>
      <c r="AE229" s="125"/>
      <c r="AF229" s="146"/>
      <c r="AG229" s="124"/>
      <c r="AH229" s="127"/>
      <c r="AI229" s="144" t="s">
        <v>25895</v>
      </c>
      <c r="AJ229" s="147"/>
      <c r="AK229" s="144"/>
      <c r="AL229" s="144"/>
    </row>
    <row r="230" spans="1:38" x14ac:dyDescent="0.2">
      <c r="A230" s="64" t="s">
        <v>24521</v>
      </c>
      <c r="B230" s="63">
        <v>15212.77</v>
      </c>
      <c r="C230" s="63">
        <v>20497.97</v>
      </c>
      <c r="D230" s="63" t="s">
        <v>25234</v>
      </c>
      <c r="E230" s="64" t="s">
        <v>24532</v>
      </c>
      <c r="F230" s="123">
        <v>18.399999999999999</v>
      </c>
      <c r="G230" s="123">
        <v>4.5999999999999996</v>
      </c>
      <c r="H230" s="123">
        <v>0</v>
      </c>
      <c r="I230" s="121">
        <v>21.16</v>
      </c>
      <c r="J230" s="64" t="s">
        <v>24524</v>
      </c>
      <c r="K230" s="123">
        <v>0.3</v>
      </c>
      <c r="L230" s="64" t="s">
        <v>754</v>
      </c>
      <c r="M230" s="64"/>
      <c r="N230" s="64" t="s">
        <v>790</v>
      </c>
      <c r="O230" s="144" t="s">
        <v>754</v>
      </c>
      <c r="P230" s="64" t="s">
        <v>24525</v>
      </c>
      <c r="Q230" s="124" t="s">
        <v>25235</v>
      </c>
      <c r="R230" s="124" t="s">
        <v>25236</v>
      </c>
      <c r="S230" s="124"/>
      <c r="T230" s="124" t="s">
        <v>25237</v>
      </c>
      <c r="U230" s="125">
        <v>30</v>
      </c>
      <c r="V230" s="126">
        <v>6.35</v>
      </c>
      <c r="W230" s="126">
        <v>5.52</v>
      </c>
      <c r="X230" s="126">
        <v>0</v>
      </c>
      <c r="Y230" s="124"/>
      <c r="Z230" s="124"/>
      <c r="AA230" s="124"/>
      <c r="AB230" s="124"/>
      <c r="AC230" s="125"/>
      <c r="AD230" s="125"/>
      <c r="AE230" s="125"/>
      <c r="AF230" s="146"/>
      <c r="AG230" s="124"/>
      <c r="AH230" s="127"/>
      <c r="AI230" s="144" t="s">
        <v>25896</v>
      </c>
      <c r="AJ230" s="147"/>
      <c r="AK230" s="144"/>
      <c r="AL230" s="144"/>
    </row>
    <row r="231" spans="1:38" x14ac:dyDescent="0.2">
      <c r="A231" s="64" t="s">
        <v>24521</v>
      </c>
      <c r="B231" s="63">
        <v>6412.77</v>
      </c>
      <c r="C231" s="63">
        <v>21297.97</v>
      </c>
      <c r="D231" s="63" t="s">
        <v>25238</v>
      </c>
      <c r="E231" s="64" t="s">
        <v>24532</v>
      </c>
      <c r="F231" s="123">
        <v>18.399999999999981</v>
      </c>
      <c r="G231" s="123">
        <v>4.5999999999999996</v>
      </c>
      <c r="H231" s="123">
        <v>0</v>
      </c>
      <c r="I231" s="121">
        <v>21.159999999999958</v>
      </c>
      <c r="J231" s="64" t="s">
        <v>24524</v>
      </c>
      <c r="K231" s="123">
        <v>0.3</v>
      </c>
      <c r="L231" s="64" t="s">
        <v>754</v>
      </c>
      <c r="M231" s="64"/>
      <c r="N231" s="64" t="s">
        <v>790</v>
      </c>
      <c r="O231" s="144" t="s">
        <v>754</v>
      </c>
      <c r="P231" s="64" t="s">
        <v>24525</v>
      </c>
      <c r="Q231" s="124" t="s">
        <v>25239</v>
      </c>
      <c r="R231" s="124" t="s">
        <v>25240</v>
      </c>
      <c r="S231" s="124"/>
      <c r="T231" s="124" t="s">
        <v>25241</v>
      </c>
      <c r="U231" s="125">
        <v>30</v>
      </c>
      <c r="V231" s="126">
        <v>6.35</v>
      </c>
      <c r="W231" s="126">
        <v>5.52</v>
      </c>
      <c r="X231" s="126">
        <v>0</v>
      </c>
      <c r="Y231" s="124"/>
      <c r="Z231" s="124"/>
      <c r="AA231" s="124"/>
      <c r="AB231" s="124"/>
      <c r="AC231" s="125"/>
      <c r="AD231" s="125"/>
      <c r="AE231" s="125"/>
      <c r="AF231" s="146"/>
      <c r="AG231" s="124"/>
      <c r="AH231" s="127"/>
      <c r="AI231" s="144" t="s">
        <v>25897</v>
      </c>
      <c r="AJ231" s="147"/>
      <c r="AK231" s="144"/>
      <c r="AL231" s="144"/>
    </row>
    <row r="232" spans="1:38" x14ac:dyDescent="0.2">
      <c r="A232" s="64" t="s">
        <v>24521</v>
      </c>
      <c r="B232" s="63">
        <v>7212.77</v>
      </c>
      <c r="C232" s="63">
        <v>21297.97</v>
      </c>
      <c r="D232" s="63" t="s">
        <v>25242</v>
      </c>
      <c r="E232" s="64" t="s">
        <v>24532</v>
      </c>
      <c r="F232" s="123">
        <v>18.399999999999999</v>
      </c>
      <c r="G232" s="123">
        <v>4.5999999999999996</v>
      </c>
      <c r="H232" s="123">
        <v>0</v>
      </c>
      <c r="I232" s="121">
        <v>21.16</v>
      </c>
      <c r="J232" s="64" t="s">
        <v>24524</v>
      </c>
      <c r="K232" s="123">
        <v>0.3</v>
      </c>
      <c r="L232" s="64" t="s">
        <v>754</v>
      </c>
      <c r="M232" s="64"/>
      <c r="N232" s="64" t="s">
        <v>790</v>
      </c>
      <c r="O232" s="144" t="s">
        <v>754</v>
      </c>
      <c r="P232" s="64" t="s">
        <v>24525</v>
      </c>
      <c r="Q232" s="124" t="s">
        <v>25243</v>
      </c>
      <c r="R232" s="124" t="s">
        <v>25244</v>
      </c>
      <c r="S232" s="124"/>
      <c r="T232" s="124" t="s">
        <v>25245</v>
      </c>
      <c r="U232" s="125">
        <v>30</v>
      </c>
      <c r="V232" s="126">
        <v>6.35</v>
      </c>
      <c r="W232" s="126">
        <v>5.52</v>
      </c>
      <c r="X232" s="126">
        <v>0</v>
      </c>
      <c r="Y232" s="124"/>
      <c r="Z232" s="124"/>
      <c r="AA232" s="124"/>
      <c r="AB232" s="124"/>
      <c r="AC232" s="125"/>
      <c r="AD232" s="125"/>
      <c r="AE232" s="125"/>
      <c r="AF232" s="146"/>
      <c r="AG232" s="124"/>
      <c r="AH232" s="127"/>
      <c r="AI232" s="144" t="s">
        <v>25898</v>
      </c>
      <c r="AJ232" s="147"/>
      <c r="AK232" s="144"/>
      <c r="AL232" s="144"/>
    </row>
    <row r="233" spans="1:38" x14ac:dyDescent="0.2">
      <c r="A233" s="64" t="s">
        <v>24521</v>
      </c>
      <c r="B233" s="63">
        <v>8012.77</v>
      </c>
      <c r="C233" s="63">
        <v>21297.97</v>
      </c>
      <c r="D233" s="63" t="s">
        <v>25246</v>
      </c>
      <c r="E233" s="64" t="s">
        <v>24532</v>
      </c>
      <c r="F233" s="123">
        <v>18.399999999999981</v>
      </c>
      <c r="G233" s="123">
        <v>4.5999999999999996</v>
      </c>
      <c r="H233" s="123">
        <v>0</v>
      </c>
      <c r="I233" s="121">
        <v>21.159999999999958</v>
      </c>
      <c r="J233" s="64" t="s">
        <v>24524</v>
      </c>
      <c r="K233" s="123">
        <v>0.3</v>
      </c>
      <c r="L233" s="64" t="s">
        <v>754</v>
      </c>
      <c r="M233" s="64"/>
      <c r="N233" s="64" t="s">
        <v>790</v>
      </c>
      <c r="O233" s="144" t="s">
        <v>754</v>
      </c>
      <c r="P233" s="64" t="s">
        <v>24525</v>
      </c>
      <c r="Q233" s="124" t="s">
        <v>25247</v>
      </c>
      <c r="R233" s="124" t="s">
        <v>25248</v>
      </c>
      <c r="S233" s="124"/>
      <c r="T233" s="124" t="s">
        <v>25249</v>
      </c>
      <c r="U233" s="125">
        <v>30</v>
      </c>
      <c r="V233" s="126">
        <v>6.35</v>
      </c>
      <c r="W233" s="126">
        <v>5.52</v>
      </c>
      <c r="X233" s="126">
        <v>0</v>
      </c>
      <c r="Y233" s="124"/>
      <c r="Z233" s="124"/>
      <c r="AA233" s="124"/>
      <c r="AB233" s="124"/>
      <c r="AC233" s="125"/>
      <c r="AD233" s="125"/>
      <c r="AE233" s="125"/>
      <c r="AF233" s="146"/>
      <c r="AG233" s="124"/>
      <c r="AH233" s="127"/>
      <c r="AI233" s="144" t="s">
        <v>25899</v>
      </c>
      <c r="AJ233" s="147"/>
      <c r="AK233" s="144"/>
      <c r="AL233" s="144"/>
    </row>
    <row r="234" spans="1:38" x14ac:dyDescent="0.2">
      <c r="A234" s="64" t="s">
        <v>24521</v>
      </c>
      <c r="B234" s="63">
        <v>10412.77</v>
      </c>
      <c r="C234" s="63">
        <v>21297.97</v>
      </c>
      <c r="D234" s="63" t="s">
        <v>25250</v>
      </c>
      <c r="E234" s="64" t="s">
        <v>24532</v>
      </c>
      <c r="F234" s="123">
        <v>18.399999999999999</v>
      </c>
      <c r="G234" s="123">
        <v>4.5999999999999996</v>
      </c>
      <c r="H234" s="123">
        <v>0</v>
      </c>
      <c r="I234" s="121">
        <v>21.16</v>
      </c>
      <c r="J234" s="64" t="s">
        <v>24524</v>
      </c>
      <c r="K234" s="123">
        <v>0.3</v>
      </c>
      <c r="L234" s="64" t="s">
        <v>754</v>
      </c>
      <c r="M234" s="64"/>
      <c r="N234" s="64" t="s">
        <v>790</v>
      </c>
      <c r="O234" s="144" t="s">
        <v>754</v>
      </c>
      <c r="P234" s="64" t="s">
        <v>24525</v>
      </c>
      <c r="Q234" s="124" t="s">
        <v>25251</v>
      </c>
      <c r="R234" s="124" t="s">
        <v>25252</v>
      </c>
      <c r="S234" s="124"/>
      <c r="T234" s="124" t="s">
        <v>25253</v>
      </c>
      <c r="U234" s="125">
        <v>30</v>
      </c>
      <c r="V234" s="126">
        <v>6.35</v>
      </c>
      <c r="W234" s="126">
        <v>5.52</v>
      </c>
      <c r="X234" s="126">
        <v>0</v>
      </c>
      <c r="Y234" s="124"/>
      <c r="Z234" s="124"/>
      <c r="AA234" s="124"/>
      <c r="AB234" s="124"/>
      <c r="AC234" s="125"/>
      <c r="AD234" s="125"/>
      <c r="AE234" s="125"/>
      <c r="AF234" s="146"/>
      <c r="AG234" s="124"/>
      <c r="AH234" s="127"/>
      <c r="AI234" s="144" t="s">
        <v>25900</v>
      </c>
      <c r="AJ234" s="147"/>
      <c r="AK234" s="144"/>
      <c r="AL234" s="144"/>
    </row>
    <row r="235" spans="1:38" x14ac:dyDescent="0.2">
      <c r="A235" s="64" t="s">
        <v>24521</v>
      </c>
      <c r="B235" s="63">
        <v>11212.77</v>
      </c>
      <c r="C235" s="63">
        <v>21297.97</v>
      </c>
      <c r="D235" s="63" t="s">
        <v>25254</v>
      </c>
      <c r="E235" s="64" t="s">
        <v>24532</v>
      </c>
      <c r="F235" s="123">
        <v>18.399999999999999</v>
      </c>
      <c r="G235" s="123">
        <v>4.5999999999999996</v>
      </c>
      <c r="H235" s="123">
        <v>0</v>
      </c>
      <c r="I235" s="121">
        <v>21.16</v>
      </c>
      <c r="J235" s="64" t="s">
        <v>24524</v>
      </c>
      <c r="K235" s="123">
        <v>0.3</v>
      </c>
      <c r="L235" s="64" t="s">
        <v>754</v>
      </c>
      <c r="M235" s="64"/>
      <c r="N235" s="64" t="s">
        <v>790</v>
      </c>
      <c r="O235" s="144" t="s">
        <v>754</v>
      </c>
      <c r="P235" s="64" t="s">
        <v>24525</v>
      </c>
      <c r="Q235" s="124" t="s">
        <v>25255</v>
      </c>
      <c r="R235" s="124" t="s">
        <v>25256</v>
      </c>
      <c r="S235" s="124"/>
      <c r="T235" s="124" t="s">
        <v>25257</v>
      </c>
      <c r="U235" s="125">
        <v>30</v>
      </c>
      <c r="V235" s="126">
        <v>6.35</v>
      </c>
      <c r="W235" s="126">
        <v>5.52</v>
      </c>
      <c r="X235" s="126">
        <v>0</v>
      </c>
      <c r="Y235" s="124"/>
      <c r="Z235" s="124"/>
      <c r="AA235" s="124"/>
      <c r="AB235" s="124"/>
      <c r="AC235" s="125"/>
      <c r="AD235" s="125"/>
      <c r="AE235" s="125"/>
      <c r="AF235" s="146"/>
      <c r="AG235" s="124"/>
      <c r="AH235" s="127"/>
      <c r="AI235" s="144" t="s">
        <v>25901</v>
      </c>
      <c r="AJ235" s="147"/>
      <c r="AK235" s="144"/>
      <c r="AL235" s="144"/>
    </row>
    <row r="236" spans="1:38" x14ac:dyDescent="0.2">
      <c r="A236" s="64" t="s">
        <v>24521</v>
      </c>
      <c r="B236" s="63">
        <v>12012.77</v>
      </c>
      <c r="C236" s="63">
        <v>21297.97</v>
      </c>
      <c r="D236" s="63" t="s">
        <v>25258</v>
      </c>
      <c r="E236" s="64" t="s">
        <v>24532</v>
      </c>
      <c r="F236" s="123">
        <v>18.399999999999999</v>
      </c>
      <c r="G236" s="123">
        <v>4.5999999999999996</v>
      </c>
      <c r="H236" s="123">
        <v>0</v>
      </c>
      <c r="I236" s="121">
        <v>21.16</v>
      </c>
      <c r="J236" s="64" t="s">
        <v>24524</v>
      </c>
      <c r="K236" s="123">
        <v>0.3</v>
      </c>
      <c r="L236" s="64" t="s">
        <v>754</v>
      </c>
      <c r="M236" s="64"/>
      <c r="N236" s="64" t="s">
        <v>790</v>
      </c>
      <c r="O236" s="144" t="s">
        <v>754</v>
      </c>
      <c r="P236" s="64" t="s">
        <v>24525</v>
      </c>
      <c r="Q236" s="124" t="s">
        <v>25259</v>
      </c>
      <c r="R236" s="124" t="s">
        <v>25260</v>
      </c>
      <c r="S236" s="124"/>
      <c r="T236" s="124" t="s">
        <v>25261</v>
      </c>
      <c r="U236" s="125">
        <v>30</v>
      </c>
      <c r="V236" s="126">
        <v>6.35</v>
      </c>
      <c r="W236" s="126">
        <v>5.52</v>
      </c>
      <c r="X236" s="126">
        <v>0</v>
      </c>
      <c r="Y236" s="124"/>
      <c r="Z236" s="124"/>
      <c r="AA236" s="124"/>
      <c r="AB236" s="124"/>
      <c r="AC236" s="125"/>
      <c r="AD236" s="125"/>
      <c r="AE236" s="125"/>
      <c r="AF236" s="146"/>
      <c r="AG236" s="124"/>
      <c r="AH236" s="127"/>
      <c r="AI236" s="144" t="s">
        <v>25902</v>
      </c>
      <c r="AJ236" s="147"/>
      <c r="AK236" s="144"/>
      <c r="AL236" s="144"/>
    </row>
    <row r="237" spans="1:38" x14ac:dyDescent="0.2">
      <c r="A237" s="64" t="s">
        <v>24521</v>
      </c>
      <c r="B237" s="63">
        <v>13252.76</v>
      </c>
      <c r="C237" s="63">
        <v>21297.97</v>
      </c>
      <c r="D237" s="63" t="s">
        <v>25262</v>
      </c>
      <c r="E237" s="64" t="s">
        <v>24532</v>
      </c>
      <c r="F237" s="123">
        <v>25.600041341212464</v>
      </c>
      <c r="G237" s="123">
        <v>8.2001000000000026</v>
      </c>
      <c r="H237" s="123">
        <v>4.5999999999999996</v>
      </c>
      <c r="I237" s="121">
        <v>37.720095084496201</v>
      </c>
      <c r="J237" s="64" t="s">
        <v>24524</v>
      </c>
      <c r="K237" s="123">
        <v>0.3</v>
      </c>
      <c r="L237" s="64" t="s">
        <v>754</v>
      </c>
      <c r="M237" s="64"/>
      <c r="N237" s="64" t="s">
        <v>790</v>
      </c>
      <c r="O237" s="144" t="s">
        <v>754</v>
      </c>
      <c r="P237" s="64" t="s">
        <v>24525</v>
      </c>
      <c r="Q237" s="124" t="s">
        <v>25263</v>
      </c>
      <c r="R237" s="124" t="s">
        <v>25264</v>
      </c>
      <c r="S237" s="124"/>
      <c r="T237" s="124" t="s">
        <v>25265</v>
      </c>
      <c r="U237" s="125">
        <v>30</v>
      </c>
      <c r="V237" s="126">
        <v>11.32</v>
      </c>
      <c r="W237" s="126">
        <v>7.68</v>
      </c>
      <c r="X237" s="126">
        <v>0</v>
      </c>
      <c r="Y237" s="124"/>
      <c r="Z237" s="124"/>
      <c r="AA237" s="124"/>
      <c r="AB237" s="124"/>
      <c r="AC237" s="125"/>
      <c r="AD237" s="125"/>
      <c r="AE237" s="125"/>
      <c r="AF237" s="146"/>
      <c r="AG237" s="124"/>
      <c r="AH237" s="127"/>
      <c r="AI237" s="144" t="s">
        <v>25903</v>
      </c>
      <c r="AJ237" s="147"/>
      <c r="AK237" s="144"/>
      <c r="AL237" s="144"/>
    </row>
    <row r="238" spans="1:38" x14ac:dyDescent="0.2">
      <c r="A238" s="64" t="s">
        <v>24521</v>
      </c>
      <c r="B238" s="63">
        <v>14412.77</v>
      </c>
      <c r="C238" s="63">
        <v>21297.97</v>
      </c>
      <c r="D238" s="63" t="s">
        <v>25266</v>
      </c>
      <c r="E238" s="64" t="s">
        <v>24532</v>
      </c>
      <c r="F238" s="123">
        <v>18.399999999999999</v>
      </c>
      <c r="G238" s="123">
        <v>4.5999999999999996</v>
      </c>
      <c r="H238" s="123">
        <v>0</v>
      </c>
      <c r="I238" s="121">
        <v>21.16</v>
      </c>
      <c r="J238" s="64" t="s">
        <v>24524</v>
      </c>
      <c r="K238" s="123">
        <v>0.3</v>
      </c>
      <c r="L238" s="64" t="s">
        <v>754</v>
      </c>
      <c r="M238" s="64"/>
      <c r="N238" s="64" t="s">
        <v>790</v>
      </c>
      <c r="O238" s="144" t="s">
        <v>754</v>
      </c>
      <c r="P238" s="64" t="s">
        <v>24525</v>
      </c>
      <c r="Q238" s="124" t="s">
        <v>25267</v>
      </c>
      <c r="R238" s="124" t="s">
        <v>25268</v>
      </c>
      <c r="S238" s="124"/>
      <c r="T238" s="124" t="s">
        <v>25269</v>
      </c>
      <c r="U238" s="125">
        <v>30</v>
      </c>
      <c r="V238" s="126">
        <v>6.35</v>
      </c>
      <c r="W238" s="126">
        <v>5.52</v>
      </c>
      <c r="X238" s="126">
        <v>0</v>
      </c>
      <c r="Y238" s="124"/>
      <c r="Z238" s="124"/>
      <c r="AA238" s="124"/>
      <c r="AB238" s="124"/>
      <c r="AC238" s="125"/>
      <c r="AD238" s="125"/>
      <c r="AE238" s="125"/>
      <c r="AF238" s="146"/>
      <c r="AG238" s="124"/>
      <c r="AH238" s="127"/>
      <c r="AI238" s="144" t="s">
        <v>25904</v>
      </c>
      <c r="AJ238" s="147"/>
      <c r="AK238" s="144"/>
      <c r="AL238" s="144"/>
    </row>
    <row r="239" spans="1:38" x14ac:dyDescent="0.2">
      <c r="A239" s="64" t="s">
        <v>24521</v>
      </c>
      <c r="B239" s="63">
        <v>15212.77</v>
      </c>
      <c r="C239" s="63">
        <v>21297.97</v>
      </c>
      <c r="D239" s="63" t="s">
        <v>25270</v>
      </c>
      <c r="E239" s="64" t="s">
        <v>24532</v>
      </c>
      <c r="F239" s="123">
        <v>18.399999999999999</v>
      </c>
      <c r="G239" s="123">
        <v>4.5999999999999996</v>
      </c>
      <c r="H239" s="123">
        <v>0</v>
      </c>
      <c r="I239" s="121">
        <v>21.16</v>
      </c>
      <c r="J239" s="64" t="s">
        <v>24524</v>
      </c>
      <c r="K239" s="123">
        <v>0.3</v>
      </c>
      <c r="L239" s="64" t="s">
        <v>754</v>
      </c>
      <c r="M239" s="64"/>
      <c r="N239" s="64" t="s">
        <v>790</v>
      </c>
      <c r="O239" s="144" t="s">
        <v>754</v>
      </c>
      <c r="P239" s="64" t="s">
        <v>24525</v>
      </c>
      <c r="Q239" s="124" t="s">
        <v>25271</v>
      </c>
      <c r="R239" s="124" t="s">
        <v>25272</v>
      </c>
      <c r="S239" s="124"/>
      <c r="T239" s="124" t="s">
        <v>25273</v>
      </c>
      <c r="U239" s="125">
        <v>30</v>
      </c>
      <c r="V239" s="126">
        <v>6.35</v>
      </c>
      <c r="W239" s="126">
        <v>5.52</v>
      </c>
      <c r="X239" s="126">
        <v>0</v>
      </c>
      <c r="Y239" s="124"/>
      <c r="Z239" s="124"/>
      <c r="AA239" s="124"/>
      <c r="AB239" s="124"/>
      <c r="AC239" s="125"/>
      <c r="AD239" s="125"/>
      <c r="AE239" s="125"/>
      <c r="AF239" s="146"/>
      <c r="AG239" s="124"/>
      <c r="AH239" s="127"/>
      <c r="AI239" s="144" t="s">
        <v>25905</v>
      </c>
      <c r="AJ239" s="147"/>
      <c r="AK239" s="144"/>
      <c r="AL239" s="144"/>
    </row>
    <row r="240" spans="1:38" x14ac:dyDescent="0.2">
      <c r="A240" s="64" t="s">
        <v>24521</v>
      </c>
      <c r="B240" s="63">
        <v>6412.77</v>
      </c>
      <c r="C240" s="63">
        <v>22097.97</v>
      </c>
      <c r="D240" s="63" t="s">
        <v>25274</v>
      </c>
      <c r="E240" s="64" t="s">
        <v>24532</v>
      </c>
      <c r="F240" s="123">
        <v>18.399999999999981</v>
      </c>
      <c r="G240" s="123">
        <v>4.5999999999999996</v>
      </c>
      <c r="H240" s="123">
        <v>0</v>
      </c>
      <c r="I240" s="121">
        <v>21.159999999999958</v>
      </c>
      <c r="J240" s="64" t="s">
        <v>24524</v>
      </c>
      <c r="K240" s="123">
        <v>0.3</v>
      </c>
      <c r="L240" s="64" t="s">
        <v>754</v>
      </c>
      <c r="M240" s="64"/>
      <c r="N240" s="64" t="s">
        <v>790</v>
      </c>
      <c r="O240" s="144" t="s">
        <v>754</v>
      </c>
      <c r="P240" s="64" t="s">
        <v>24525</v>
      </c>
      <c r="Q240" s="124" t="s">
        <v>25275</v>
      </c>
      <c r="R240" s="124" t="s">
        <v>25276</v>
      </c>
      <c r="S240" s="124"/>
      <c r="T240" s="124" t="s">
        <v>25277</v>
      </c>
      <c r="U240" s="125">
        <v>30</v>
      </c>
      <c r="V240" s="126">
        <v>6.35</v>
      </c>
      <c r="W240" s="126">
        <v>5.52</v>
      </c>
      <c r="X240" s="126">
        <v>0</v>
      </c>
      <c r="Y240" s="124"/>
      <c r="Z240" s="124"/>
      <c r="AA240" s="124"/>
      <c r="AB240" s="124"/>
      <c r="AC240" s="125"/>
      <c r="AD240" s="125"/>
      <c r="AE240" s="125"/>
      <c r="AF240" s="146"/>
      <c r="AG240" s="124"/>
      <c r="AH240" s="127"/>
      <c r="AI240" s="144" t="s">
        <v>25906</v>
      </c>
      <c r="AJ240" s="147"/>
      <c r="AK240" s="144"/>
      <c r="AL240" s="144"/>
    </row>
    <row r="241" spans="1:38" x14ac:dyDescent="0.2">
      <c r="A241" s="64" t="s">
        <v>24521</v>
      </c>
      <c r="B241" s="63">
        <v>7212.77</v>
      </c>
      <c r="C241" s="63">
        <v>22097.97</v>
      </c>
      <c r="D241" s="63" t="s">
        <v>25278</v>
      </c>
      <c r="E241" s="64" t="s">
        <v>24532</v>
      </c>
      <c r="F241" s="123">
        <v>18.399999999999999</v>
      </c>
      <c r="G241" s="123">
        <v>4.5999999999999996</v>
      </c>
      <c r="H241" s="123">
        <v>0</v>
      </c>
      <c r="I241" s="121">
        <v>21.16</v>
      </c>
      <c r="J241" s="64" t="s">
        <v>24524</v>
      </c>
      <c r="K241" s="123">
        <v>0.3</v>
      </c>
      <c r="L241" s="64" t="s">
        <v>754</v>
      </c>
      <c r="M241" s="64"/>
      <c r="N241" s="64" t="s">
        <v>790</v>
      </c>
      <c r="O241" s="144" t="s">
        <v>754</v>
      </c>
      <c r="P241" s="64" t="s">
        <v>24525</v>
      </c>
      <c r="Q241" s="124" t="s">
        <v>25279</v>
      </c>
      <c r="R241" s="124" t="s">
        <v>25280</v>
      </c>
      <c r="S241" s="124"/>
      <c r="T241" s="124" t="s">
        <v>25281</v>
      </c>
      <c r="U241" s="125">
        <v>30</v>
      </c>
      <c r="V241" s="126">
        <v>6.35</v>
      </c>
      <c r="W241" s="126">
        <v>5.52</v>
      </c>
      <c r="X241" s="126">
        <v>0</v>
      </c>
      <c r="Y241" s="124"/>
      <c r="Z241" s="124"/>
      <c r="AA241" s="124"/>
      <c r="AB241" s="124"/>
      <c r="AC241" s="125"/>
      <c r="AD241" s="125"/>
      <c r="AE241" s="125"/>
      <c r="AF241" s="146"/>
      <c r="AG241" s="124"/>
      <c r="AH241" s="127"/>
      <c r="AI241" s="144" t="s">
        <v>25907</v>
      </c>
      <c r="AJ241" s="147"/>
      <c r="AK241" s="144"/>
      <c r="AL241" s="144"/>
    </row>
    <row r="242" spans="1:38" x14ac:dyDescent="0.2">
      <c r="A242" s="64" t="s">
        <v>24521</v>
      </c>
      <c r="B242" s="63">
        <v>8012.77</v>
      </c>
      <c r="C242" s="63">
        <v>22097.97</v>
      </c>
      <c r="D242" s="63" t="s">
        <v>25282</v>
      </c>
      <c r="E242" s="64" t="s">
        <v>24532</v>
      </c>
      <c r="F242" s="123">
        <v>18.399999999999981</v>
      </c>
      <c r="G242" s="123">
        <v>4.5999999999999996</v>
      </c>
      <c r="H242" s="123">
        <v>0</v>
      </c>
      <c r="I242" s="121">
        <v>21.159999999999958</v>
      </c>
      <c r="J242" s="64" t="s">
        <v>24524</v>
      </c>
      <c r="K242" s="123">
        <v>0.3</v>
      </c>
      <c r="L242" s="64" t="s">
        <v>754</v>
      </c>
      <c r="M242" s="64"/>
      <c r="N242" s="64" t="s">
        <v>790</v>
      </c>
      <c r="O242" s="144" t="s">
        <v>754</v>
      </c>
      <c r="P242" s="64" t="s">
        <v>24525</v>
      </c>
      <c r="Q242" s="124" t="s">
        <v>25283</v>
      </c>
      <c r="R242" s="124" t="s">
        <v>25284</v>
      </c>
      <c r="S242" s="124"/>
      <c r="T242" s="124" t="s">
        <v>25285</v>
      </c>
      <c r="U242" s="125">
        <v>30</v>
      </c>
      <c r="V242" s="126">
        <v>6.35</v>
      </c>
      <c r="W242" s="126">
        <v>5.52</v>
      </c>
      <c r="X242" s="126">
        <v>0</v>
      </c>
      <c r="Y242" s="124"/>
      <c r="Z242" s="124"/>
      <c r="AA242" s="124"/>
      <c r="AB242" s="124"/>
      <c r="AC242" s="125"/>
      <c r="AD242" s="125"/>
      <c r="AE242" s="125"/>
      <c r="AF242" s="146"/>
      <c r="AG242" s="124"/>
      <c r="AH242" s="127"/>
      <c r="AI242" s="144" t="s">
        <v>25908</v>
      </c>
      <c r="AJ242" s="147"/>
      <c r="AK242" s="144"/>
      <c r="AL242" s="144"/>
    </row>
    <row r="243" spans="1:38" x14ac:dyDescent="0.2">
      <c r="A243" s="64" t="s">
        <v>24521</v>
      </c>
      <c r="B243" s="63">
        <v>9612.77</v>
      </c>
      <c r="C243" s="63">
        <v>22097.97</v>
      </c>
      <c r="D243" s="63" t="s">
        <v>25286</v>
      </c>
      <c r="E243" s="64" t="s">
        <v>24532</v>
      </c>
      <c r="F243" s="123">
        <v>18.399999999999999</v>
      </c>
      <c r="G243" s="123">
        <v>4.5999999999999996</v>
      </c>
      <c r="H243" s="123">
        <v>0</v>
      </c>
      <c r="I243" s="121">
        <v>21.16</v>
      </c>
      <c r="J243" s="64" t="s">
        <v>24524</v>
      </c>
      <c r="K243" s="123">
        <v>0.3</v>
      </c>
      <c r="L243" s="64" t="s">
        <v>754</v>
      </c>
      <c r="M243" s="64"/>
      <c r="N243" s="64" t="s">
        <v>790</v>
      </c>
      <c r="O243" s="144" t="s">
        <v>754</v>
      </c>
      <c r="P243" s="64" t="s">
        <v>24525</v>
      </c>
      <c r="Q243" s="124" t="s">
        <v>25287</v>
      </c>
      <c r="R243" s="124" t="s">
        <v>25288</v>
      </c>
      <c r="S243" s="124"/>
      <c r="T243" s="124" t="s">
        <v>25289</v>
      </c>
      <c r="U243" s="125">
        <v>30</v>
      </c>
      <c r="V243" s="126">
        <v>6.35</v>
      </c>
      <c r="W243" s="126">
        <v>5.52</v>
      </c>
      <c r="X243" s="126">
        <v>0</v>
      </c>
      <c r="Y243" s="124"/>
      <c r="Z243" s="124"/>
      <c r="AA243" s="124"/>
      <c r="AB243" s="124"/>
      <c r="AC243" s="125"/>
      <c r="AD243" s="125"/>
      <c r="AE243" s="125"/>
      <c r="AF243" s="146"/>
      <c r="AG243" s="124"/>
      <c r="AH243" s="127"/>
      <c r="AI243" s="144" t="s">
        <v>25909</v>
      </c>
      <c r="AJ243" s="147"/>
      <c r="AK243" s="144"/>
      <c r="AL243" s="144"/>
    </row>
    <row r="244" spans="1:38" x14ac:dyDescent="0.2">
      <c r="A244" s="64" t="s">
        <v>24521</v>
      </c>
      <c r="B244" s="63">
        <v>10412.77</v>
      </c>
      <c r="C244" s="63">
        <v>22097.97</v>
      </c>
      <c r="D244" s="63" t="s">
        <v>25290</v>
      </c>
      <c r="E244" s="64" t="s">
        <v>24532</v>
      </c>
      <c r="F244" s="123">
        <v>18.399999999999999</v>
      </c>
      <c r="G244" s="123">
        <v>4.5999999999999996</v>
      </c>
      <c r="H244" s="123">
        <v>0</v>
      </c>
      <c r="I244" s="121">
        <v>21.16</v>
      </c>
      <c r="J244" s="64" t="s">
        <v>24524</v>
      </c>
      <c r="K244" s="123">
        <v>0.3</v>
      </c>
      <c r="L244" s="64" t="s">
        <v>754</v>
      </c>
      <c r="M244" s="64"/>
      <c r="N244" s="64" t="s">
        <v>790</v>
      </c>
      <c r="O244" s="144" t="s">
        <v>754</v>
      </c>
      <c r="P244" s="64" t="s">
        <v>24525</v>
      </c>
      <c r="Q244" s="124" t="s">
        <v>25291</v>
      </c>
      <c r="R244" s="124" t="s">
        <v>25292</v>
      </c>
      <c r="S244" s="124"/>
      <c r="T244" s="124" t="s">
        <v>25293</v>
      </c>
      <c r="U244" s="125">
        <v>30</v>
      </c>
      <c r="V244" s="126">
        <v>6.35</v>
      </c>
      <c r="W244" s="126">
        <v>5.52</v>
      </c>
      <c r="X244" s="126">
        <v>0</v>
      </c>
      <c r="Y244" s="124"/>
      <c r="Z244" s="124"/>
      <c r="AA244" s="124"/>
      <c r="AB244" s="124"/>
      <c r="AC244" s="125"/>
      <c r="AD244" s="125"/>
      <c r="AE244" s="125"/>
      <c r="AF244" s="146"/>
      <c r="AG244" s="124"/>
      <c r="AH244" s="127"/>
      <c r="AI244" s="144" t="s">
        <v>25910</v>
      </c>
      <c r="AJ244" s="147"/>
      <c r="AK244" s="144"/>
      <c r="AL244" s="144"/>
    </row>
    <row r="245" spans="1:38" x14ac:dyDescent="0.2">
      <c r="A245" s="64" t="s">
        <v>24521</v>
      </c>
      <c r="B245" s="63">
        <v>11212.77</v>
      </c>
      <c r="C245" s="63">
        <v>22097.97</v>
      </c>
      <c r="D245" s="63" t="s">
        <v>25294</v>
      </c>
      <c r="E245" s="64" t="s">
        <v>24532</v>
      </c>
      <c r="F245" s="123">
        <v>18.399999999999999</v>
      </c>
      <c r="G245" s="123">
        <v>4.5999999999999996</v>
      </c>
      <c r="H245" s="123">
        <v>0</v>
      </c>
      <c r="I245" s="121">
        <v>21.16</v>
      </c>
      <c r="J245" s="64" t="s">
        <v>24524</v>
      </c>
      <c r="K245" s="123">
        <v>0.3</v>
      </c>
      <c r="L245" s="64" t="s">
        <v>754</v>
      </c>
      <c r="M245" s="64"/>
      <c r="N245" s="64" t="s">
        <v>790</v>
      </c>
      <c r="O245" s="144" t="s">
        <v>754</v>
      </c>
      <c r="P245" s="64" t="s">
        <v>24525</v>
      </c>
      <c r="Q245" s="124" t="s">
        <v>25295</v>
      </c>
      <c r="R245" s="124" t="s">
        <v>25296</v>
      </c>
      <c r="S245" s="124"/>
      <c r="T245" s="124" t="s">
        <v>25297</v>
      </c>
      <c r="U245" s="125">
        <v>30</v>
      </c>
      <c r="V245" s="126">
        <v>6.35</v>
      </c>
      <c r="W245" s="126">
        <v>5.52</v>
      </c>
      <c r="X245" s="126">
        <v>0</v>
      </c>
      <c r="Y245" s="124"/>
      <c r="Z245" s="124"/>
      <c r="AA245" s="124"/>
      <c r="AB245" s="124"/>
      <c r="AC245" s="125"/>
      <c r="AD245" s="125"/>
      <c r="AE245" s="125"/>
      <c r="AF245" s="146"/>
      <c r="AG245" s="124"/>
      <c r="AH245" s="127"/>
      <c r="AI245" s="144" t="s">
        <v>25911</v>
      </c>
      <c r="AJ245" s="147"/>
      <c r="AK245" s="144"/>
      <c r="AL245" s="144"/>
    </row>
    <row r="246" spans="1:38" x14ac:dyDescent="0.2">
      <c r="A246" s="64" t="s">
        <v>24521</v>
      </c>
      <c r="B246" s="63">
        <v>12012.77</v>
      </c>
      <c r="C246" s="63">
        <v>22097.97</v>
      </c>
      <c r="D246" s="63" t="s">
        <v>25298</v>
      </c>
      <c r="E246" s="64" t="s">
        <v>24532</v>
      </c>
      <c r="F246" s="123">
        <v>18.399999999999999</v>
      </c>
      <c r="G246" s="123">
        <v>4.5999999999999996</v>
      </c>
      <c r="H246" s="123">
        <v>0</v>
      </c>
      <c r="I246" s="121">
        <v>21.16</v>
      </c>
      <c r="J246" s="64" t="s">
        <v>24524</v>
      </c>
      <c r="K246" s="123">
        <v>0.3</v>
      </c>
      <c r="L246" s="64" t="s">
        <v>754</v>
      </c>
      <c r="M246" s="64"/>
      <c r="N246" s="64" t="s">
        <v>790</v>
      </c>
      <c r="O246" s="144" t="s">
        <v>754</v>
      </c>
      <c r="P246" s="64" t="s">
        <v>24525</v>
      </c>
      <c r="Q246" s="124" t="s">
        <v>25299</v>
      </c>
      <c r="R246" s="124" t="s">
        <v>25300</v>
      </c>
      <c r="S246" s="124"/>
      <c r="T246" s="124" t="s">
        <v>25301</v>
      </c>
      <c r="U246" s="125">
        <v>30</v>
      </c>
      <c r="V246" s="126">
        <v>6.35</v>
      </c>
      <c r="W246" s="126">
        <v>5.52</v>
      </c>
      <c r="X246" s="126">
        <v>0</v>
      </c>
      <c r="Y246" s="124"/>
      <c r="Z246" s="124"/>
      <c r="AA246" s="124"/>
      <c r="AB246" s="124"/>
      <c r="AC246" s="125"/>
      <c r="AD246" s="125"/>
      <c r="AE246" s="125"/>
      <c r="AF246" s="146"/>
      <c r="AG246" s="124"/>
      <c r="AH246" s="127"/>
      <c r="AI246" s="144" t="s">
        <v>25912</v>
      </c>
      <c r="AJ246" s="147"/>
      <c r="AK246" s="144"/>
      <c r="AL246" s="144"/>
    </row>
    <row r="247" spans="1:38" x14ac:dyDescent="0.2">
      <c r="A247" s="64" t="s">
        <v>24521</v>
      </c>
      <c r="B247" s="63">
        <v>14412.77</v>
      </c>
      <c r="C247" s="63">
        <v>22097.97</v>
      </c>
      <c r="D247" s="63" t="s">
        <v>25302</v>
      </c>
      <c r="E247" s="64" t="s">
        <v>24532</v>
      </c>
      <c r="F247" s="123">
        <v>18.399999999999999</v>
      </c>
      <c r="G247" s="123">
        <v>4.5999999999999996</v>
      </c>
      <c r="H247" s="123">
        <v>0</v>
      </c>
      <c r="I247" s="121">
        <v>21.16</v>
      </c>
      <c r="J247" s="64" t="s">
        <v>24524</v>
      </c>
      <c r="K247" s="123">
        <v>0.3</v>
      </c>
      <c r="L247" s="64" t="s">
        <v>754</v>
      </c>
      <c r="M247" s="64"/>
      <c r="N247" s="64" t="s">
        <v>790</v>
      </c>
      <c r="O247" s="144" t="s">
        <v>754</v>
      </c>
      <c r="P247" s="64" t="s">
        <v>24525</v>
      </c>
      <c r="Q247" s="124" t="s">
        <v>25303</v>
      </c>
      <c r="R247" s="124" t="s">
        <v>25304</v>
      </c>
      <c r="S247" s="124"/>
      <c r="T247" s="124" t="s">
        <v>25305</v>
      </c>
      <c r="U247" s="125">
        <v>30</v>
      </c>
      <c r="V247" s="126">
        <v>6.35</v>
      </c>
      <c r="W247" s="126">
        <v>5.52</v>
      </c>
      <c r="X247" s="126">
        <v>0</v>
      </c>
      <c r="Y247" s="124"/>
      <c r="Z247" s="124"/>
      <c r="AA247" s="124"/>
      <c r="AB247" s="124"/>
      <c r="AC247" s="125"/>
      <c r="AD247" s="125"/>
      <c r="AE247" s="125"/>
      <c r="AF247" s="146"/>
      <c r="AG247" s="124"/>
      <c r="AH247" s="127"/>
      <c r="AI247" s="144" t="s">
        <v>25913</v>
      </c>
      <c r="AJ247" s="147"/>
      <c r="AK247" s="144"/>
      <c r="AL247" s="144"/>
    </row>
    <row r="248" spans="1:38" x14ac:dyDescent="0.2">
      <c r="A248" s="64" t="s">
        <v>24521</v>
      </c>
      <c r="B248" s="63">
        <v>15212.77</v>
      </c>
      <c r="C248" s="63">
        <v>22097.97</v>
      </c>
      <c r="D248" s="63" t="s">
        <v>25306</v>
      </c>
      <c r="E248" s="64" t="s">
        <v>24532</v>
      </c>
      <c r="F248" s="123">
        <v>18.399999999999999</v>
      </c>
      <c r="G248" s="123">
        <v>4.5999999999999996</v>
      </c>
      <c r="H248" s="123">
        <v>0</v>
      </c>
      <c r="I248" s="121">
        <v>21.16</v>
      </c>
      <c r="J248" s="64" t="s">
        <v>24524</v>
      </c>
      <c r="K248" s="123">
        <v>0.3</v>
      </c>
      <c r="L248" s="64" t="s">
        <v>754</v>
      </c>
      <c r="M248" s="64"/>
      <c r="N248" s="64" t="s">
        <v>790</v>
      </c>
      <c r="O248" s="144" t="s">
        <v>754</v>
      </c>
      <c r="P248" s="64" t="s">
        <v>24525</v>
      </c>
      <c r="Q248" s="124" t="s">
        <v>25307</v>
      </c>
      <c r="R248" s="124" t="s">
        <v>25308</v>
      </c>
      <c r="S248" s="124"/>
      <c r="T248" s="124" t="s">
        <v>25309</v>
      </c>
      <c r="U248" s="125">
        <v>30</v>
      </c>
      <c r="V248" s="126">
        <v>6.35</v>
      </c>
      <c r="W248" s="126">
        <v>5.52</v>
      </c>
      <c r="X248" s="126">
        <v>0</v>
      </c>
      <c r="Y248" s="124"/>
      <c r="Z248" s="124"/>
      <c r="AA248" s="124"/>
      <c r="AB248" s="124"/>
      <c r="AC248" s="125"/>
      <c r="AD248" s="125"/>
      <c r="AE248" s="125"/>
      <c r="AF248" s="146"/>
      <c r="AG248" s="124"/>
      <c r="AH248" s="127"/>
      <c r="AI248" s="144" t="s">
        <v>25914</v>
      </c>
      <c r="AJ248" s="147"/>
      <c r="AK248" s="144"/>
      <c r="AL248" s="144"/>
    </row>
    <row r="249" spans="1:38" x14ac:dyDescent="0.2">
      <c r="A249" s="64" t="s">
        <v>24521</v>
      </c>
      <c r="B249" s="63">
        <v>6412.77</v>
      </c>
      <c r="C249" s="63">
        <v>22897.97</v>
      </c>
      <c r="D249" s="63" t="s">
        <v>25310</v>
      </c>
      <c r="E249" s="64" t="s">
        <v>24532</v>
      </c>
      <c r="F249" s="123">
        <v>18.399999999999981</v>
      </c>
      <c r="G249" s="123">
        <v>4.5999999999999996</v>
      </c>
      <c r="H249" s="123">
        <v>0</v>
      </c>
      <c r="I249" s="121">
        <v>21.159999999999958</v>
      </c>
      <c r="J249" s="64" t="s">
        <v>24524</v>
      </c>
      <c r="K249" s="123">
        <v>0.3</v>
      </c>
      <c r="L249" s="64" t="s">
        <v>754</v>
      </c>
      <c r="M249" s="64"/>
      <c r="N249" s="64" t="s">
        <v>790</v>
      </c>
      <c r="O249" s="144" t="s">
        <v>754</v>
      </c>
      <c r="P249" s="64" t="s">
        <v>24525</v>
      </c>
      <c r="Q249" s="124" t="s">
        <v>25311</v>
      </c>
      <c r="R249" s="124" t="s">
        <v>25312</v>
      </c>
      <c r="S249" s="124"/>
      <c r="T249" s="124" t="s">
        <v>25313</v>
      </c>
      <c r="U249" s="125">
        <v>30</v>
      </c>
      <c r="V249" s="126">
        <v>6.35</v>
      </c>
      <c r="W249" s="126">
        <v>5.52</v>
      </c>
      <c r="X249" s="126">
        <v>0</v>
      </c>
      <c r="Y249" s="124"/>
      <c r="Z249" s="124"/>
      <c r="AA249" s="124"/>
      <c r="AB249" s="124"/>
      <c r="AC249" s="125"/>
      <c r="AD249" s="125"/>
      <c r="AE249" s="125"/>
      <c r="AF249" s="146"/>
      <c r="AG249" s="124"/>
      <c r="AH249" s="127"/>
      <c r="AI249" s="144" t="s">
        <v>25915</v>
      </c>
      <c r="AJ249" s="147"/>
      <c r="AK249" s="144"/>
      <c r="AL249" s="144"/>
    </row>
    <row r="250" spans="1:38" x14ac:dyDescent="0.2">
      <c r="A250" s="64" t="s">
        <v>24521</v>
      </c>
      <c r="B250" s="63">
        <v>7212.77</v>
      </c>
      <c r="C250" s="63">
        <v>22897.97</v>
      </c>
      <c r="D250" s="63" t="s">
        <v>25314</v>
      </c>
      <c r="E250" s="64" t="s">
        <v>24532</v>
      </c>
      <c r="F250" s="123">
        <v>18.399999999999999</v>
      </c>
      <c r="G250" s="123">
        <v>4.5999999999999996</v>
      </c>
      <c r="H250" s="123">
        <v>0</v>
      </c>
      <c r="I250" s="121">
        <v>21.16</v>
      </c>
      <c r="J250" s="64" t="s">
        <v>24524</v>
      </c>
      <c r="K250" s="123">
        <v>0.3</v>
      </c>
      <c r="L250" s="64" t="s">
        <v>754</v>
      </c>
      <c r="M250" s="64"/>
      <c r="N250" s="64" t="s">
        <v>790</v>
      </c>
      <c r="O250" s="144" t="s">
        <v>754</v>
      </c>
      <c r="P250" s="64" t="s">
        <v>24525</v>
      </c>
      <c r="Q250" s="124" t="s">
        <v>25315</v>
      </c>
      <c r="R250" s="124" t="s">
        <v>25316</v>
      </c>
      <c r="S250" s="124"/>
      <c r="T250" s="124" t="s">
        <v>25317</v>
      </c>
      <c r="U250" s="125">
        <v>30</v>
      </c>
      <c r="V250" s="126">
        <v>6.35</v>
      </c>
      <c r="W250" s="126">
        <v>5.52</v>
      </c>
      <c r="X250" s="126">
        <v>0</v>
      </c>
      <c r="Y250" s="124"/>
      <c r="Z250" s="124"/>
      <c r="AA250" s="124"/>
      <c r="AB250" s="124"/>
      <c r="AC250" s="125"/>
      <c r="AD250" s="125"/>
      <c r="AE250" s="125"/>
      <c r="AF250" s="146"/>
      <c r="AG250" s="124"/>
      <c r="AH250" s="127"/>
      <c r="AI250" s="144" t="s">
        <v>25916</v>
      </c>
      <c r="AJ250" s="147"/>
      <c r="AK250" s="144"/>
      <c r="AL250" s="144"/>
    </row>
    <row r="251" spans="1:38" x14ac:dyDescent="0.2">
      <c r="A251" s="64" t="s">
        <v>24521</v>
      </c>
      <c r="B251" s="63">
        <v>8012.77</v>
      </c>
      <c r="C251" s="63">
        <v>22897.97</v>
      </c>
      <c r="D251" s="63" t="s">
        <v>25318</v>
      </c>
      <c r="E251" s="64" t="s">
        <v>24532</v>
      </c>
      <c r="F251" s="123">
        <v>18.399999999999981</v>
      </c>
      <c r="G251" s="123">
        <v>4.5999999999999996</v>
      </c>
      <c r="H251" s="123">
        <v>0</v>
      </c>
      <c r="I251" s="121">
        <v>21.159999999999958</v>
      </c>
      <c r="J251" s="64" t="s">
        <v>24524</v>
      </c>
      <c r="K251" s="123">
        <v>0.3</v>
      </c>
      <c r="L251" s="64" t="s">
        <v>754</v>
      </c>
      <c r="M251" s="64"/>
      <c r="N251" s="64" t="s">
        <v>790</v>
      </c>
      <c r="O251" s="144" t="s">
        <v>754</v>
      </c>
      <c r="P251" s="64" t="s">
        <v>24525</v>
      </c>
      <c r="Q251" s="124" t="s">
        <v>25319</v>
      </c>
      <c r="R251" s="124" t="s">
        <v>25320</v>
      </c>
      <c r="S251" s="124"/>
      <c r="T251" s="124" t="s">
        <v>25321</v>
      </c>
      <c r="U251" s="125">
        <v>30</v>
      </c>
      <c r="V251" s="126">
        <v>6.35</v>
      </c>
      <c r="W251" s="126">
        <v>5.52</v>
      </c>
      <c r="X251" s="126">
        <v>0</v>
      </c>
      <c r="Y251" s="124"/>
      <c r="Z251" s="124"/>
      <c r="AA251" s="124"/>
      <c r="AB251" s="124"/>
      <c r="AC251" s="125"/>
      <c r="AD251" s="125"/>
      <c r="AE251" s="125"/>
      <c r="AF251" s="146"/>
      <c r="AG251" s="124"/>
      <c r="AH251" s="127"/>
      <c r="AI251" s="144" t="s">
        <v>25917</v>
      </c>
      <c r="AJ251" s="147"/>
      <c r="AK251" s="144"/>
      <c r="AL251" s="144"/>
    </row>
    <row r="252" spans="1:38" x14ac:dyDescent="0.2">
      <c r="A252" s="64" t="s">
        <v>24521</v>
      </c>
      <c r="B252" s="63">
        <v>8812.77</v>
      </c>
      <c r="C252" s="63">
        <v>22897.97</v>
      </c>
      <c r="D252" s="63" t="s">
        <v>25322</v>
      </c>
      <c r="E252" s="64" t="s">
        <v>24532</v>
      </c>
      <c r="F252" s="123">
        <v>18.399999999999999</v>
      </c>
      <c r="G252" s="123">
        <v>4.5999999999999996</v>
      </c>
      <c r="H252" s="123">
        <v>0</v>
      </c>
      <c r="I252" s="121">
        <v>21.16</v>
      </c>
      <c r="J252" s="64" t="s">
        <v>24524</v>
      </c>
      <c r="K252" s="123">
        <v>0.3</v>
      </c>
      <c r="L252" s="64" t="s">
        <v>754</v>
      </c>
      <c r="M252" s="64"/>
      <c r="N252" s="64" t="s">
        <v>790</v>
      </c>
      <c r="O252" s="144" t="s">
        <v>754</v>
      </c>
      <c r="P252" s="64" t="s">
        <v>24525</v>
      </c>
      <c r="Q252" s="124" t="s">
        <v>25323</v>
      </c>
      <c r="R252" s="124" t="s">
        <v>25324</v>
      </c>
      <c r="S252" s="124"/>
      <c r="T252" s="124" t="s">
        <v>25325</v>
      </c>
      <c r="U252" s="125">
        <v>30</v>
      </c>
      <c r="V252" s="126">
        <v>6.35</v>
      </c>
      <c r="W252" s="126">
        <v>5.52</v>
      </c>
      <c r="X252" s="126">
        <v>0</v>
      </c>
      <c r="Y252" s="124"/>
      <c r="Z252" s="124"/>
      <c r="AA252" s="124"/>
      <c r="AB252" s="124"/>
      <c r="AC252" s="125"/>
      <c r="AD252" s="125"/>
      <c r="AE252" s="125"/>
      <c r="AF252" s="146"/>
      <c r="AG252" s="124"/>
      <c r="AH252" s="127"/>
      <c r="AI252" s="144" t="s">
        <v>25918</v>
      </c>
      <c r="AJ252" s="147"/>
      <c r="AK252" s="144"/>
      <c r="AL252" s="144"/>
    </row>
    <row r="253" spans="1:38" x14ac:dyDescent="0.2">
      <c r="A253" s="64" t="s">
        <v>24521</v>
      </c>
      <c r="B253" s="63">
        <v>9612.77</v>
      </c>
      <c r="C253" s="63">
        <v>22897.97</v>
      </c>
      <c r="D253" s="63" t="s">
        <v>25326</v>
      </c>
      <c r="E253" s="64" t="s">
        <v>24532</v>
      </c>
      <c r="F253" s="123">
        <v>18.399999999999999</v>
      </c>
      <c r="G253" s="123">
        <v>4.5999999999999996</v>
      </c>
      <c r="H253" s="123">
        <v>0</v>
      </c>
      <c r="I253" s="121">
        <v>21.16</v>
      </c>
      <c r="J253" s="64" t="s">
        <v>24524</v>
      </c>
      <c r="K253" s="123">
        <v>0.3</v>
      </c>
      <c r="L253" s="64" t="s">
        <v>754</v>
      </c>
      <c r="M253" s="64"/>
      <c r="N253" s="64" t="s">
        <v>790</v>
      </c>
      <c r="O253" s="144" t="s">
        <v>754</v>
      </c>
      <c r="P253" s="64" t="s">
        <v>24525</v>
      </c>
      <c r="Q253" s="124" t="s">
        <v>25327</v>
      </c>
      <c r="R253" s="124" t="s">
        <v>25328</v>
      </c>
      <c r="S253" s="124"/>
      <c r="T253" s="124" t="s">
        <v>25329</v>
      </c>
      <c r="U253" s="125">
        <v>30</v>
      </c>
      <c r="V253" s="126">
        <v>6.35</v>
      </c>
      <c r="W253" s="126">
        <v>5.52</v>
      </c>
      <c r="X253" s="126">
        <v>0</v>
      </c>
      <c r="Y253" s="124"/>
      <c r="Z253" s="124"/>
      <c r="AA253" s="124"/>
      <c r="AB253" s="124"/>
      <c r="AC253" s="125"/>
      <c r="AD253" s="125"/>
      <c r="AE253" s="125"/>
      <c r="AF253" s="146"/>
      <c r="AG253" s="124"/>
      <c r="AH253" s="127"/>
      <c r="AI253" s="144" t="s">
        <v>25919</v>
      </c>
      <c r="AJ253" s="147"/>
      <c r="AK253" s="144"/>
      <c r="AL253" s="144"/>
    </row>
    <row r="254" spans="1:38" x14ac:dyDescent="0.2">
      <c r="A254" s="64" t="s">
        <v>24521</v>
      </c>
      <c r="B254" s="63">
        <v>10412.77</v>
      </c>
      <c r="C254" s="63">
        <v>22897.97</v>
      </c>
      <c r="D254" s="63" t="s">
        <v>25330</v>
      </c>
      <c r="E254" s="64" t="s">
        <v>24532</v>
      </c>
      <c r="F254" s="123">
        <v>18.399999999999999</v>
      </c>
      <c r="G254" s="123">
        <v>4.5999999999999996</v>
      </c>
      <c r="H254" s="123">
        <v>0</v>
      </c>
      <c r="I254" s="121">
        <v>21.16</v>
      </c>
      <c r="J254" s="64" t="s">
        <v>24524</v>
      </c>
      <c r="K254" s="123">
        <v>0.3</v>
      </c>
      <c r="L254" s="64" t="s">
        <v>754</v>
      </c>
      <c r="M254" s="64"/>
      <c r="N254" s="64" t="s">
        <v>790</v>
      </c>
      <c r="O254" s="144" t="s">
        <v>754</v>
      </c>
      <c r="P254" s="64" t="s">
        <v>24525</v>
      </c>
      <c r="Q254" s="124" t="s">
        <v>25331</v>
      </c>
      <c r="R254" s="124" t="s">
        <v>25332</v>
      </c>
      <c r="S254" s="124"/>
      <c r="T254" s="124" t="s">
        <v>25333</v>
      </c>
      <c r="U254" s="125">
        <v>30</v>
      </c>
      <c r="V254" s="126">
        <v>6.35</v>
      </c>
      <c r="W254" s="126">
        <v>5.52</v>
      </c>
      <c r="X254" s="126">
        <v>0</v>
      </c>
      <c r="Y254" s="124"/>
      <c r="Z254" s="124"/>
      <c r="AA254" s="124"/>
      <c r="AB254" s="124"/>
      <c r="AC254" s="125"/>
      <c r="AD254" s="125"/>
      <c r="AE254" s="125"/>
      <c r="AF254" s="146"/>
      <c r="AG254" s="124"/>
      <c r="AH254" s="127"/>
      <c r="AI254" s="144" t="s">
        <v>25920</v>
      </c>
      <c r="AJ254" s="147"/>
      <c r="AK254" s="144"/>
      <c r="AL254" s="144"/>
    </row>
    <row r="255" spans="1:38" x14ac:dyDescent="0.2">
      <c r="A255" s="64" t="s">
        <v>24521</v>
      </c>
      <c r="B255" s="63">
        <v>11212.77</v>
      </c>
      <c r="C255" s="63">
        <v>22897.97</v>
      </c>
      <c r="D255" s="63" t="s">
        <v>25334</v>
      </c>
      <c r="E255" s="64" t="s">
        <v>24532</v>
      </c>
      <c r="F255" s="123">
        <v>18.399999999999999</v>
      </c>
      <c r="G255" s="123">
        <v>4.5999999999999996</v>
      </c>
      <c r="H255" s="123">
        <v>0</v>
      </c>
      <c r="I255" s="121">
        <v>21.16</v>
      </c>
      <c r="J255" s="64" t="s">
        <v>24524</v>
      </c>
      <c r="K255" s="123">
        <v>0.3</v>
      </c>
      <c r="L255" s="64" t="s">
        <v>754</v>
      </c>
      <c r="M255" s="64"/>
      <c r="N255" s="64" t="s">
        <v>790</v>
      </c>
      <c r="O255" s="144" t="s">
        <v>754</v>
      </c>
      <c r="P255" s="64" t="s">
        <v>24525</v>
      </c>
      <c r="Q255" s="124" t="s">
        <v>25335</v>
      </c>
      <c r="R255" s="124" t="s">
        <v>25336</v>
      </c>
      <c r="S255" s="124"/>
      <c r="T255" s="124" t="s">
        <v>25337</v>
      </c>
      <c r="U255" s="125">
        <v>30</v>
      </c>
      <c r="V255" s="126">
        <v>6.35</v>
      </c>
      <c r="W255" s="126">
        <v>5.52</v>
      </c>
      <c r="X255" s="126">
        <v>0</v>
      </c>
      <c r="Y255" s="124"/>
      <c r="Z255" s="124"/>
      <c r="AA255" s="124"/>
      <c r="AB255" s="124"/>
      <c r="AC255" s="125"/>
      <c r="AD255" s="125"/>
      <c r="AE255" s="125"/>
      <c r="AF255" s="146"/>
      <c r="AG255" s="124"/>
      <c r="AH255" s="127"/>
      <c r="AI255" s="144" t="s">
        <v>25921</v>
      </c>
      <c r="AJ255" s="147"/>
      <c r="AK255" s="144"/>
      <c r="AL255" s="144"/>
    </row>
    <row r="256" spans="1:38" x14ac:dyDescent="0.2">
      <c r="A256" s="64" t="s">
        <v>24521</v>
      </c>
      <c r="B256" s="63">
        <v>12012.77</v>
      </c>
      <c r="C256" s="63">
        <v>22897.97</v>
      </c>
      <c r="D256" s="63" t="s">
        <v>25338</v>
      </c>
      <c r="E256" s="64" t="s">
        <v>24532</v>
      </c>
      <c r="F256" s="123">
        <v>18.399999999999999</v>
      </c>
      <c r="G256" s="123">
        <v>4.5999999999999996</v>
      </c>
      <c r="H256" s="123">
        <v>0</v>
      </c>
      <c r="I256" s="121">
        <v>21.16</v>
      </c>
      <c r="J256" s="64" t="s">
        <v>24524</v>
      </c>
      <c r="K256" s="123">
        <v>0.3</v>
      </c>
      <c r="L256" s="64" t="s">
        <v>754</v>
      </c>
      <c r="M256" s="64"/>
      <c r="N256" s="64" t="s">
        <v>790</v>
      </c>
      <c r="O256" s="144" t="s">
        <v>754</v>
      </c>
      <c r="P256" s="64" t="s">
        <v>24525</v>
      </c>
      <c r="Q256" s="124" t="s">
        <v>25339</v>
      </c>
      <c r="R256" s="124" t="s">
        <v>25340</v>
      </c>
      <c r="S256" s="124"/>
      <c r="T256" s="124" t="s">
        <v>25341</v>
      </c>
      <c r="U256" s="125">
        <v>30</v>
      </c>
      <c r="V256" s="126">
        <v>6.35</v>
      </c>
      <c r="W256" s="126">
        <v>5.52</v>
      </c>
      <c r="X256" s="126">
        <v>0</v>
      </c>
      <c r="Y256" s="124"/>
      <c r="Z256" s="124"/>
      <c r="AA256" s="124"/>
      <c r="AB256" s="124"/>
      <c r="AC256" s="125"/>
      <c r="AD256" s="125"/>
      <c r="AE256" s="125"/>
      <c r="AF256" s="146"/>
      <c r="AG256" s="124"/>
      <c r="AH256" s="127"/>
      <c r="AI256" s="144" t="s">
        <v>25922</v>
      </c>
      <c r="AJ256" s="147"/>
      <c r="AK256" s="144"/>
      <c r="AL256" s="144"/>
    </row>
    <row r="257" spans="1:38" x14ac:dyDescent="0.2">
      <c r="A257" s="64" t="s">
        <v>24521</v>
      </c>
      <c r="B257" s="63">
        <v>12812.77</v>
      </c>
      <c r="C257" s="63">
        <v>22897.97</v>
      </c>
      <c r="D257" s="63" t="s">
        <v>25342</v>
      </c>
      <c r="E257" s="64" t="s">
        <v>24532</v>
      </c>
      <c r="F257" s="123">
        <v>18.399999999999999</v>
      </c>
      <c r="G257" s="123">
        <v>4.5999999999999996</v>
      </c>
      <c r="H257" s="123">
        <v>0</v>
      </c>
      <c r="I257" s="121">
        <v>21.16</v>
      </c>
      <c r="J257" s="64" t="s">
        <v>24524</v>
      </c>
      <c r="K257" s="123">
        <v>0.3</v>
      </c>
      <c r="L257" s="64" t="s">
        <v>754</v>
      </c>
      <c r="M257" s="64"/>
      <c r="N257" s="64" t="s">
        <v>790</v>
      </c>
      <c r="O257" s="144" t="s">
        <v>754</v>
      </c>
      <c r="P257" s="64" t="s">
        <v>24525</v>
      </c>
      <c r="Q257" s="124" t="s">
        <v>25343</v>
      </c>
      <c r="R257" s="124" t="s">
        <v>25344</v>
      </c>
      <c r="S257" s="124"/>
      <c r="T257" s="124" t="s">
        <v>25345</v>
      </c>
      <c r="U257" s="125">
        <v>30</v>
      </c>
      <c r="V257" s="126">
        <v>6.35</v>
      </c>
      <c r="W257" s="126">
        <v>5.52</v>
      </c>
      <c r="X257" s="126">
        <v>0</v>
      </c>
      <c r="Y257" s="124"/>
      <c r="Z257" s="124"/>
      <c r="AA257" s="124"/>
      <c r="AB257" s="124"/>
      <c r="AC257" s="125"/>
      <c r="AD257" s="125"/>
      <c r="AE257" s="125"/>
      <c r="AF257" s="146"/>
      <c r="AG257" s="124"/>
      <c r="AH257" s="127"/>
      <c r="AI257" s="144" t="s">
        <v>25923</v>
      </c>
      <c r="AJ257" s="147"/>
      <c r="AK257" s="144"/>
      <c r="AL257" s="144"/>
    </row>
    <row r="258" spans="1:38" x14ac:dyDescent="0.2">
      <c r="A258" s="64" t="s">
        <v>24521</v>
      </c>
      <c r="B258" s="63">
        <v>13612.77</v>
      </c>
      <c r="C258" s="63">
        <v>22897.97</v>
      </c>
      <c r="D258" s="63" t="s">
        <v>25346</v>
      </c>
      <c r="E258" s="64" t="s">
        <v>24532</v>
      </c>
      <c r="F258" s="123">
        <v>18.399999999999999</v>
      </c>
      <c r="G258" s="123">
        <v>4.5999999999999996</v>
      </c>
      <c r="H258" s="123">
        <v>0</v>
      </c>
      <c r="I258" s="121">
        <v>21.16</v>
      </c>
      <c r="J258" s="64" t="s">
        <v>24524</v>
      </c>
      <c r="K258" s="123">
        <v>0.3</v>
      </c>
      <c r="L258" s="64" t="s">
        <v>754</v>
      </c>
      <c r="M258" s="64"/>
      <c r="N258" s="64" t="s">
        <v>790</v>
      </c>
      <c r="O258" s="144" t="s">
        <v>754</v>
      </c>
      <c r="P258" s="64" t="s">
        <v>24525</v>
      </c>
      <c r="Q258" s="124" t="s">
        <v>25347</v>
      </c>
      <c r="R258" s="124" t="s">
        <v>25348</v>
      </c>
      <c r="S258" s="124"/>
      <c r="T258" s="124" t="s">
        <v>25349</v>
      </c>
      <c r="U258" s="125">
        <v>30</v>
      </c>
      <c r="V258" s="126">
        <v>6.35</v>
      </c>
      <c r="W258" s="126">
        <v>5.52</v>
      </c>
      <c r="X258" s="126">
        <v>0</v>
      </c>
      <c r="Y258" s="124"/>
      <c r="Z258" s="124"/>
      <c r="AA258" s="124"/>
      <c r="AB258" s="124"/>
      <c r="AC258" s="125"/>
      <c r="AD258" s="125"/>
      <c r="AE258" s="125"/>
      <c r="AF258" s="146"/>
      <c r="AG258" s="124"/>
      <c r="AH258" s="127"/>
      <c r="AI258" s="144" t="s">
        <v>25924</v>
      </c>
      <c r="AJ258" s="147"/>
      <c r="AK258" s="144"/>
      <c r="AL258" s="144"/>
    </row>
    <row r="259" spans="1:38" x14ac:dyDescent="0.2">
      <c r="A259" s="64" t="s">
        <v>24521</v>
      </c>
      <c r="B259" s="63">
        <v>14412.77</v>
      </c>
      <c r="C259" s="63">
        <v>22897.97</v>
      </c>
      <c r="D259" s="63" t="s">
        <v>25350</v>
      </c>
      <c r="E259" s="64" t="s">
        <v>24532</v>
      </c>
      <c r="F259" s="123">
        <v>18.399999999999999</v>
      </c>
      <c r="G259" s="123">
        <v>4.5999999999999996</v>
      </c>
      <c r="H259" s="123">
        <v>0</v>
      </c>
      <c r="I259" s="121">
        <v>21.16</v>
      </c>
      <c r="J259" s="64" t="s">
        <v>24524</v>
      </c>
      <c r="K259" s="123">
        <v>0.3</v>
      </c>
      <c r="L259" s="64" t="s">
        <v>754</v>
      </c>
      <c r="M259" s="64"/>
      <c r="N259" s="64" t="s">
        <v>790</v>
      </c>
      <c r="O259" s="144" t="s">
        <v>754</v>
      </c>
      <c r="P259" s="64" t="s">
        <v>24525</v>
      </c>
      <c r="Q259" s="124" t="s">
        <v>25351</v>
      </c>
      <c r="R259" s="124" t="s">
        <v>25352</v>
      </c>
      <c r="S259" s="124"/>
      <c r="T259" s="124" t="s">
        <v>25353</v>
      </c>
      <c r="U259" s="125">
        <v>30</v>
      </c>
      <c r="V259" s="126">
        <v>6.35</v>
      </c>
      <c r="W259" s="126">
        <v>5.52</v>
      </c>
      <c r="X259" s="126">
        <v>0</v>
      </c>
      <c r="Y259" s="124"/>
      <c r="Z259" s="124"/>
      <c r="AA259" s="124"/>
      <c r="AB259" s="124"/>
      <c r="AC259" s="125"/>
      <c r="AD259" s="125"/>
      <c r="AE259" s="125"/>
      <c r="AF259" s="146"/>
      <c r="AG259" s="124"/>
      <c r="AH259" s="127"/>
      <c r="AI259" s="144" t="s">
        <v>25925</v>
      </c>
      <c r="AJ259" s="147"/>
      <c r="AK259" s="144"/>
      <c r="AL259" s="144"/>
    </row>
    <row r="260" spans="1:38" x14ac:dyDescent="0.2">
      <c r="A260" s="64" t="s">
        <v>24521</v>
      </c>
      <c r="B260" s="63">
        <v>15212.77</v>
      </c>
      <c r="C260" s="63">
        <v>22897.97</v>
      </c>
      <c r="D260" s="63" t="s">
        <v>25354</v>
      </c>
      <c r="E260" s="64" t="s">
        <v>24532</v>
      </c>
      <c r="F260" s="123">
        <v>18.399999999999999</v>
      </c>
      <c r="G260" s="123">
        <v>4.5999999999999996</v>
      </c>
      <c r="H260" s="123">
        <v>0</v>
      </c>
      <c r="I260" s="121">
        <v>21.16</v>
      </c>
      <c r="J260" s="64" t="s">
        <v>24524</v>
      </c>
      <c r="K260" s="123">
        <v>0.3</v>
      </c>
      <c r="L260" s="64" t="s">
        <v>754</v>
      </c>
      <c r="M260" s="64"/>
      <c r="N260" s="64" t="s">
        <v>790</v>
      </c>
      <c r="O260" s="144" t="s">
        <v>754</v>
      </c>
      <c r="P260" s="64" t="s">
        <v>24525</v>
      </c>
      <c r="Q260" s="124" t="s">
        <v>25355</v>
      </c>
      <c r="R260" s="124" t="s">
        <v>25356</v>
      </c>
      <c r="S260" s="124"/>
      <c r="T260" s="124" t="s">
        <v>25357</v>
      </c>
      <c r="U260" s="125">
        <v>30</v>
      </c>
      <c r="V260" s="126">
        <v>6.35</v>
      </c>
      <c r="W260" s="126">
        <v>5.52</v>
      </c>
      <c r="X260" s="126">
        <v>0</v>
      </c>
      <c r="Y260" s="124"/>
      <c r="Z260" s="124"/>
      <c r="AA260" s="124"/>
      <c r="AB260" s="124"/>
      <c r="AC260" s="125"/>
      <c r="AD260" s="125"/>
      <c r="AE260" s="125"/>
      <c r="AF260" s="146"/>
      <c r="AG260" s="124"/>
      <c r="AH260" s="127"/>
      <c r="AI260" s="144" t="s">
        <v>25926</v>
      </c>
      <c r="AJ260" s="147"/>
      <c r="AK260" s="144"/>
      <c r="AL260" s="144"/>
    </row>
    <row r="261" spans="1:38" x14ac:dyDescent="0.2">
      <c r="A261" s="64" t="s">
        <v>24521</v>
      </c>
      <c r="B261" s="63">
        <v>6412.77</v>
      </c>
      <c r="C261" s="63">
        <v>24497.97</v>
      </c>
      <c r="D261" s="63" t="s">
        <v>25358</v>
      </c>
      <c r="E261" s="64" t="s">
        <v>24532</v>
      </c>
      <c r="F261" s="123">
        <v>18.399999999999981</v>
      </c>
      <c r="G261" s="123">
        <v>4.5999999999999996</v>
      </c>
      <c r="H261" s="123">
        <v>0</v>
      </c>
      <c r="I261" s="121">
        <v>21.159999999999958</v>
      </c>
      <c r="J261" s="64" t="s">
        <v>24524</v>
      </c>
      <c r="K261" s="123">
        <v>0.3</v>
      </c>
      <c r="L261" s="64" t="s">
        <v>754</v>
      </c>
      <c r="M261" s="64"/>
      <c r="N261" s="64" t="s">
        <v>790</v>
      </c>
      <c r="O261" s="144" t="s">
        <v>754</v>
      </c>
      <c r="P261" s="64" t="s">
        <v>24525</v>
      </c>
      <c r="Q261" s="124" t="s">
        <v>25359</v>
      </c>
      <c r="R261" s="124" t="s">
        <v>25360</v>
      </c>
      <c r="S261" s="124"/>
      <c r="T261" s="124" t="s">
        <v>25361</v>
      </c>
      <c r="U261" s="125">
        <v>30</v>
      </c>
      <c r="V261" s="126">
        <v>6.35</v>
      </c>
      <c r="W261" s="126">
        <v>5.52</v>
      </c>
      <c r="X261" s="126">
        <v>0</v>
      </c>
      <c r="Y261" s="124"/>
      <c r="Z261" s="124"/>
      <c r="AA261" s="124"/>
      <c r="AB261" s="124"/>
      <c r="AC261" s="125"/>
      <c r="AD261" s="125"/>
      <c r="AE261" s="125"/>
      <c r="AF261" s="146"/>
      <c r="AG261" s="124"/>
      <c r="AH261" s="127"/>
      <c r="AI261" s="144" t="s">
        <v>25927</v>
      </c>
      <c r="AJ261" s="147"/>
      <c r="AK261" s="144"/>
      <c r="AL261" s="144"/>
    </row>
    <row r="262" spans="1:38" x14ac:dyDescent="0.2">
      <c r="A262" s="64" t="s">
        <v>24521</v>
      </c>
      <c r="B262" s="63">
        <v>7212.77</v>
      </c>
      <c r="C262" s="63">
        <v>24497.97</v>
      </c>
      <c r="D262" s="63" t="s">
        <v>25362</v>
      </c>
      <c r="E262" s="64" t="s">
        <v>24532</v>
      </c>
      <c r="F262" s="123">
        <v>18.399999999999999</v>
      </c>
      <c r="G262" s="123">
        <v>4.5999999999999996</v>
      </c>
      <c r="H262" s="123">
        <v>0</v>
      </c>
      <c r="I262" s="121">
        <v>21.16</v>
      </c>
      <c r="J262" s="64" t="s">
        <v>24524</v>
      </c>
      <c r="K262" s="123">
        <v>0.3</v>
      </c>
      <c r="L262" s="64" t="s">
        <v>754</v>
      </c>
      <c r="M262" s="64"/>
      <c r="N262" s="64" t="s">
        <v>790</v>
      </c>
      <c r="O262" s="144" t="s">
        <v>754</v>
      </c>
      <c r="P262" s="64" t="s">
        <v>24525</v>
      </c>
      <c r="Q262" s="124" t="s">
        <v>25363</v>
      </c>
      <c r="R262" s="124" t="s">
        <v>25364</v>
      </c>
      <c r="S262" s="124"/>
      <c r="T262" s="124" t="s">
        <v>25365</v>
      </c>
      <c r="U262" s="125">
        <v>30</v>
      </c>
      <c r="V262" s="126">
        <v>6.35</v>
      </c>
      <c r="W262" s="126">
        <v>5.52</v>
      </c>
      <c r="X262" s="126">
        <v>0</v>
      </c>
      <c r="Y262" s="124"/>
      <c r="Z262" s="124"/>
      <c r="AA262" s="124"/>
      <c r="AB262" s="124"/>
      <c r="AC262" s="125"/>
      <c r="AD262" s="125"/>
      <c r="AE262" s="125"/>
      <c r="AF262" s="146"/>
      <c r="AG262" s="124"/>
      <c r="AH262" s="127"/>
      <c r="AI262" s="144" t="s">
        <v>25928</v>
      </c>
      <c r="AJ262" s="147"/>
      <c r="AK262" s="144"/>
      <c r="AL262" s="144"/>
    </row>
    <row r="263" spans="1:38" x14ac:dyDescent="0.2">
      <c r="A263" s="64" t="s">
        <v>24521</v>
      </c>
      <c r="B263" s="63">
        <v>8012.77</v>
      </c>
      <c r="C263" s="63">
        <v>24497.97</v>
      </c>
      <c r="D263" s="63" t="s">
        <v>25366</v>
      </c>
      <c r="E263" s="64" t="s">
        <v>24532</v>
      </c>
      <c r="F263" s="123">
        <v>18.399999999999981</v>
      </c>
      <c r="G263" s="123">
        <v>4.5999999999999996</v>
      </c>
      <c r="H263" s="123">
        <v>0</v>
      </c>
      <c r="I263" s="121">
        <v>21.159999999999958</v>
      </c>
      <c r="J263" s="64" t="s">
        <v>24524</v>
      </c>
      <c r="K263" s="123">
        <v>0.3</v>
      </c>
      <c r="L263" s="64" t="s">
        <v>754</v>
      </c>
      <c r="M263" s="64"/>
      <c r="N263" s="64" t="s">
        <v>790</v>
      </c>
      <c r="O263" s="144" t="s">
        <v>754</v>
      </c>
      <c r="P263" s="64" t="s">
        <v>24525</v>
      </c>
      <c r="Q263" s="124" t="s">
        <v>25367</v>
      </c>
      <c r="R263" s="124" t="s">
        <v>25368</v>
      </c>
      <c r="S263" s="124"/>
      <c r="T263" s="124" t="s">
        <v>25369</v>
      </c>
      <c r="U263" s="125">
        <v>30</v>
      </c>
      <c r="V263" s="126">
        <v>6.35</v>
      </c>
      <c r="W263" s="126">
        <v>5.52</v>
      </c>
      <c r="X263" s="126">
        <v>0</v>
      </c>
      <c r="Y263" s="124"/>
      <c r="Z263" s="124"/>
      <c r="AA263" s="124"/>
      <c r="AB263" s="124"/>
      <c r="AC263" s="125"/>
      <c r="AD263" s="125"/>
      <c r="AE263" s="125"/>
      <c r="AF263" s="146"/>
      <c r="AG263" s="124"/>
      <c r="AH263" s="127"/>
      <c r="AI263" s="144" t="s">
        <v>25929</v>
      </c>
      <c r="AJ263" s="147"/>
      <c r="AK263" s="144"/>
      <c r="AL263" s="144"/>
    </row>
    <row r="264" spans="1:38" x14ac:dyDescent="0.2">
      <c r="A264" s="64" t="s">
        <v>24521</v>
      </c>
      <c r="B264" s="63">
        <v>8812.77</v>
      </c>
      <c r="C264" s="63">
        <v>24497.97</v>
      </c>
      <c r="D264" s="63" t="s">
        <v>25370</v>
      </c>
      <c r="E264" s="64" t="s">
        <v>24532</v>
      </c>
      <c r="F264" s="123">
        <v>18.399999999999999</v>
      </c>
      <c r="G264" s="123">
        <v>4.5999999999999996</v>
      </c>
      <c r="H264" s="123">
        <v>0</v>
      </c>
      <c r="I264" s="121">
        <v>21.16</v>
      </c>
      <c r="J264" s="64" t="s">
        <v>24524</v>
      </c>
      <c r="K264" s="123">
        <v>0.3</v>
      </c>
      <c r="L264" s="64" t="s">
        <v>754</v>
      </c>
      <c r="M264" s="64"/>
      <c r="N264" s="64" t="s">
        <v>790</v>
      </c>
      <c r="O264" s="144" t="s">
        <v>754</v>
      </c>
      <c r="P264" s="64" t="s">
        <v>24525</v>
      </c>
      <c r="Q264" s="124" t="s">
        <v>25371</v>
      </c>
      <c r="R264" s="124" t="s">
        <v>25372</v>
      </c>
      <c r="S264" s="124"/>
      <c r="T264" s="124" t="s">
        <v>25373</v>
      </c>
      <c r="U264" s="125">
        <v>30</v>
      </c>
      <c r="V264" s="126">
        <v>6.35</v>
      </c>
      <c r="W264" s="126">
        <v>5.52</v>
      </c>
      <c r="X264" s="126">
        <v>0</v>
      </c>
      <c r="Y264" s="124"/>
      <c r="Z264" s="124"/>
      <c r="AA264" s="124"/>
      <c r="AB264" s="124"/>
      <c r="AC264" s="125"/>
      <c r="AD264" s="125"/>
      <c r="AE264" s="125"/>
      <c r="AF264" s="146"/>
      <c r="AG264" s="124"/>
      <c r="AH264" s="127"/>
      <c r="AI264" s="144" t="s">
        <v>25930</v>
      </c>
      <c r="AJ264" s="147"/>
      <c r="AK264" s="144"/>
      <c r="AL264" s="144"/>
    </row>
    <row r="265" spans="1:38" x14ac:dyDescent="0.2">
      <c r="A265" s="64" t="s">
        <v>24521</v>
      </c>
      <c r="B265" s="63">
        <v>9612.77</v>
      </c>
      <c r="C265" s="63">
        <v>24497.97</v>
      </c>
      <c r="D265" s="63" t="s">
        <v>25374</v>
      </c>
      <c r="E265" s="64" t="s">
        <v>24532</v>
      </c>
      <c r="F265" s="123">
        <v>18.399999999999999</v>
      </c>
      <c r="G265" s="123">
        <v>4.5999999999999996</v>
      </c>
      <c r="H265" s="123">
        <v>0</v>
      </c>
      <c r="I265" s="121">
        <v>21.16</v>
      </c>
      <c r="J265" s="64" t="s">
        <v>24524</v>
      </c>
      <c r="K265" s="123">
        <v>0.3</v>
      </c>
      <c r="L265" s="64" t="s">
        <v>754</v>
      </c>
      <c r="M265" s="64"/>
      <c r="N265" s="64" t="s">
        <v>790</v>
      </c>
      <c r="O265" s="144" t="s">
        <v>754</v>
      </c>
      <c r="P265" s="64" t="s">
        <v>24525</v>
      </c>
      <c r="Q265" s="124" t="s">
        <v>25375</v>
      </c>
      <c r="R265" s="124" t="s">
        <v>25376</v>
      </c>
      <c r="S265" s="124"/>
      <c r="T265" s="124" t="s">
        <v>25377</v>
      </c>
      <c r="U265" s="125">
        <v>30</v>
      </c>
      <c r="V265" s="126">
        <v>6.35</v>
      </c>
      <c r="W265" s="126">
        <v>5.52</v>
      </c>
      <c r="X265" s="126">
        <v>0</v>
      </c>
      <c r="Y265" s="124"/>
      <c r="Z265" s="124"/>
      <c r="AA265" s="124"/>
      <c r="AB265" s="124"/>
      <c r="AC265" s="125"/>
      <c r="AD265" s="125"/>
      <c r="AE265" s="125"/>
      <c r="AF265" s="146"/>
      <c r="AG265" s="124"/>
      <c r="AH265" s="127"/>
      <c r="AI265" s="144" t="s">
        <v>25931</v>
      </c>
      <c r="AJ265" s="147"/>
      <c r="AK265" s="144"/>
      <c r="AL265" s="144"/>
    </row>
    <row r="266" spans="1:38" x14ac:dyDescent="0.2">
      <c r="A266" s="64" t="s">
        <v>24521</v>
      </c>
      <c r="B266" s="63">
        <v>10412.77</v>
      </c>
      <c r="C266" s="63">
        <v>24497.97</v>
      </c>
      <c r="D266" s="63" t="s">
        <v>25378</v>
      </c>
      <c r="E266" s="64" t="s">
        <v>24532</v>
      </c>
      <c r="F266" s="123">
        <v>18.399999999999999</v>
      </c>
      <c r="G266" s="123">
        <v>4.5999999999999996</v>
      </c>
      <c r="H266" s="123">
        <v>0</v>
      </c>
      <c r="I266" s="121">
        <v>21.16</v>
      </c>
      <c r="J266" s="64" t="s">
        <v>24524</v>
      </c>
      <c r="K266" s="123">
        <v>0.3</v>
      </c>
      <c r="L266" s="64" t="s">
        <v>754</v>
      </c>
      <c r="M266" s="64"/>
      <c r="N266" s="64" t="s">
        <v>790</v>
      </c>
      <c r="O266" s="144" t="s">
        <v>754</v>
      </c>
      <c r="P266" s="64" t="s">
        <v>24525</v>
      </c>
      <c r="Q266" s="124" t="s">
        <v>25379</v>
      </c>
      <c r="R266" s="124" t="s">
        <v>25380</v>
      </c>
      <c r="S266" s="124"/>
      <c r="T266" s="124" t="s">
        <v>25381</v>
      </c>
      <c r="U266" s="125">
        <v>30</v>
      </c>
      <c r="V266" s="126">
        <v>6.35</v>
      </c>
      <c r="W266" s="126">
        <v>5.52</v>
      </c>
      <c r="X266" s="126">
        <v>0</v>
      </c>
      <c r="Y266" s="124"/>
      <c r="Z266" s="124"/>
      <c r="AA266" s="124"/>
      <c r="AB266" s="124"/>
      <c r="AC266" s="125"/>
      <c r="AD266" s="125"/>
      <c r="AE266" s="125"/>
      <c r="AF266" s="146"/>
      <c r="AG266" s="124"/>
      <c r="AH266" s="127"/>
      <c r="AI266" s="144" t="s">
        <v>25932</v>
      </c>
      <c r="AJ266" s="147"/>
      <c r="AK266" s="144"/>
      <c r="AL266" s="144"/>
    </row>
    <row r="267" spans="1:38" x14ac:dyDescent="0.2">
      <c r="A267" s="64" t="s">
        <v>24521</v>
      </c>
      <c r="B267" s="63">
        <v>11212.77</v>
      </c>
      <c r="C267" s="63">
        <v>24497.97</v>
      </c>
      <c r="D267" s="63" t="s">
        <v>25382</v>
      </c>
      <c r="E267" s="64" t="s">
        <v>24532</v>
      </c>
      <c r="F267" s="123">
        <v>18.399999999999999</v>
      </c>
      <c r="G267" s="123">
        <v>4.5999999999999996</v>
      </c>
      <c r="H267" s="123">
        <v>0</v>
      </c>
      <c r="I267" s="121">
        <v>21.16</v>
      </c>
      <c r="J267" s="64" t="s">
        <v>24524</v>
      </c>
      <c r="K267" s="123">
        <v>0.3</v>
      </c>
      <c r="L267" s="64" t="s">
        <v>754</v>
      </c>
      <c r="M267" s="64"/>
      <c r="N267" s="64" t="s">
        <v>790</v>
      </c>
      <c r="O267" s="144" t="s">
        <v>754</v>
      </c>
      <c r="P267" s="64" t="s">
        <v>24525</v>
      </c>
      <c r="Q267" s="124" t="s">
        <v>25383</v>
      </c>
      <c r="R267" s="124" t="s">
        <v>25384</v>
      </c>
      <c r="S267" s="124"/>
      <c r="T267" s="124" t="s">
        <v>25385</v>
      </c>
      <c r="U267" s="125">
        <v>30</v>
      </c>
      <c r="V267" s="126">
        <v>6.35</v>
      </c>
      <c r="W267" s="126">
        <v>5.52</v>
      </c>
      <c r="X267" s="126">
        <v>0</v>
      </c>
      <c r="Y267" s="124"/>
      <c r="Z267" s="124"/>
      <c r="AA267" s="124"/>
      <c r="AB267" s="124"/>
      <c r="AC267" s="125"/>
      <c r="AD267" s="125"/>
      <c r="AE267" s="125"/>
      <c r="AF267" s="146"/>
      <c r="AG267" s="124"/>
      <c r="AH267" s="127"/>
      <c r="AI267" s="144" t="s">
        <v>25933</v>
      </c>
      <c r="AJ267" s="147"/>
      <c r="AK267" s="144"/>
      <c r="AL267" s="144"/>
    </row>
    <row r="268" spans="1:38" x14ac:dyDescent="0.2">
      <c r="A268" s="64" t="s">
        <v>24521</v>
      </c>
      <c r="B268" s="63">
        <v>12012.77</v>
      </c>
      <c r="C268" s="63">
        <v>24497.97</v>
      </c>
      <c r="D268" s="63" t="s">
        <v>25386</v>
      </c>
      <c r="E268" s="64" t="s">
        <v>24532</v>
      </c>
      <c r="F268" s="123">
        <v>18.399999999999999</v>
      </c>
      <c r="G268" s="123">
        <v>4.5999999999999996</v>
      </c>
      <c r="H268" s="123">
        <v>0</v>
      </c>
      <c r="I268" s="121">
        <v>21.16</v>
      </c>
      <c r="J268" s="64" t="s">
        <v>24524</v>
      </c>
      <c r="K268" s="123">
        <v>0.3</v>
      </c>
      <c r="L268" s="64" t="s">
        <v>754</v>
      </c>
      <c r="M268" s="64"/>
      <c r="N268" s="64" t="s">
        <v>790</v>
      </c>
      <c r="O268" s="144" t="s">
        <v>754</v>
      </c>
      <c r="P268" s="64" t="s">
        <v>24525</v>
      </c>
      <c r="Q268" s="124" t="s">
        <v>25387</v>
      </c>
      <c r="R268" s="124" t="s">
        <v>25388</v>
      </c>
      <c r="S268" s="124"/>
      <c r="T268" s="124" t="s">
        <v>25389</v>
      </c>
      <c r="U268" s="125">
        <v>30</v>
      </c>
      <c r="V268" s="126">
        <v>6.35</v>
      </c>
      <c r="W268" s="126">
        <v>5.52</v>
      </c>
      <c r="X268" s="126">
        <v>0</v>
      </c>
      <c r="Y268" s="124"/>
      <c r="Z268" s="124"/>
      <c r="AA268" s="124"/>
      <c r="AB268" s="124"/>
      <c r="AC268" s="125"/>
      <c r="AD268" s="125"/>
      <c r="AE268" s="125"/>
      <c r="AF268" s="146"/>
      <c r="AG268" s="124"/>
      <c r="AH268" s="127"/>
      <c r="AI268" s="144" t="s">
        <v>25934</v>
      </c>
      <c r="AJ268" s="147"/>
      <c r="AK268" s="144"/>
      <c r="AL268" s="144"/>
    </row>
    <row r="269" spans="1:38" x14ac:dyDescent="0.2">
      <c r="A269" s="64" t="s">
        <v>24521</v>
      </c>
      <c r="B269" s="63">
        <v>12812.77</v>
      </c>
      <c r="C269" s="63">
        <v>24497.97</v>
      </c>
      <c r="D269" s="63" t="s">
        <v>25390</v>
      </c>
      <c r="E269" s="64" t="s">
        <v>24532</v>
      </c>
      <c r="F269" s="123">
        <v>18.399999999999999</v>
      </c>
      <c r="G269" s="123">
        <v>4.5999999999999996</v>
      </c>
      <c r="H269" s="123">
        <v>0</v>
      </c>
      <c r="I269" s="121">
        <v>21.16</v>
      </c>
      <c r="J269" s="64" t="s">
        <v>24524</v>
      </c>
      <c r="K269" s="123">
        <v>0.3</v>
      </c>
      <c r="L269" s="64" t="s">
        <v>754</v>
      </c>
      <c r="M269" s="64"/>
      <c r="N269" s="64" t="s">
        <v>790</v>
      </c>
      <c r="O269" s="144" t="s">
        <v>754</v>
      </c>
      <c r="P269" s="64" t="s">
        <v>24525</v>
      </c>
      <c r="Q269" s="124" t="s">
        <v>25391</v>
      </c>
      <c r="R269" s="124" t="s">
        <v>25392</v>
      </c>
      <c r="S269" s="124"/>
      <c r="T269" s="124" t="s">
        <v>25393</v>
      </c>
      <c r="U269" s="125">
        <v>30</v>
      </c>
      <c r="V269" s="126">
        <v>6.35</v>
      </c>
      <c r="W269" s="126">
        <v>5.52</v>
      </c>
      <c r="X269" s="126">
        <v>0</v>
      </c>
      <c r="Y269" s="124"/>
      <c r="Z269" s="124"/>
      <c r="AA269" s="124"/>
      <c r="AB269" s="124"/>
      <c r="AC269" s="125"/>
      <c r="AD269" s="125"/>
      <c r="AE269" s="125"/>
      <c r="AF269" s="146"/>
      <c r="AG269" s="124"/>
      <c r="AH269" s="127"/>
      <c r="AI269" s="144" t="s">
        <v>25935</v>
      </c>
      <c r="AJ269" s="147"/>
      <c r="AK269" s="144"/>
      <c r="AL269" s="144"/>
    </row>
    <row r="270" spans="1:38" x14ac:dyDescent="0.2">
      <c r="A270" s="64" t="s">
        <v>24521</v>
      </c>
      <c r="B270" s="63">
        <v>13612.77</v>
      </c>
      <c r="C270" s="63">
        <v>24497.97</v>
      </c>
      <c r="D270" s="63" t="s">
        <v>25394</v>
      </c>
      <c r="E270" s="64" t="s">
        <v>24532</v>
      </c>
      <c r="F270" s="123">
        <v>18.399999999999999</v>
      </c>
      <c r="G270" s="123">
        <v>4.5999999999999996</v>
      </c>
      <c r="H270" s="123">
        <v>0</v>
      </c>
      <c r="I270" s="121">
        <v>21.16</v>
      </c>
      <c r="J270" s="64" t="s">
        <v>24524</v>
      </c>
      <c r="K270" s="123">
        <v>0.3</v>
      </c>
      <c r="L270" s="64" t="s">
        <v>754</v>
      </c>
      <c r="M270" s="64"/>
      <c r="N270" s="64" t="s">
        <v>790</v>
      </c>
      <c r="O270" s="144" t="s">
        <v>754</v>
      </c>
      <c r="P270" s="64" t="s">
        <v>24525</v>
      </c>
      <c r="Q270" s="124" t="s">
        <v>25395</v>
      </c>
      <c r="R270" s="124" t="s">
        <v>25396</v>
      </c>
      <c r="S270" s="124"/>
      <c r="T270" s="124" t="s">
        <v>25397</v>
      </c>
      <c r="U270" s="125">
        <v>30</v>
      </c>
      <c r="V270" s="126">
        <v>6.35</v>
      </c>
      <c r="W270" s="126">
        <v>5.52</v>
      </c>
      <c r="X270" s="126">
        <v>0</v>
      </c>
      <c r="Y270" s="124"/>
      <c r="Z270" s="124"/>
      <c r="AA270" s="124"/>
      <c r="AB270" s="124"/>
      <c r="AC270" s="125"/>
      <c r="AD270" s="125"/>
      <c r="AE270" s="125"/>
      <c r="AF270" s="146"/>
      <c r="AG270" s="124"/>
      <c r="AH270" s="127"/>
      <c r="AI270" s="144" t="s">
        <v>25936</v>
      </c>
      <c r="AJ270" s="147"/>
      <c r="AK270" s="144"/>
      <c r="AL270" s="144"/>
    </row>
    <row r="271" spans="1:38" x14ac:dyDescent="0.2">
      <c r="A271" s="64" t="s">
        <v>24521</v>
      </c>
      <c r="B271" s="63">
        <v>14412.77</v>
      </c>
      <c r="C271" s="63">
        <v>24497.97</v>
      </c>
      <c r="D271" s="63" t="s">
        <v>25398</v>
      </c>
      <c r="E271" s="64" t="s">
        <v>24532</v>
      </c>
      <c r="F271" s="123">
        <v>18.399999999999999</v>
      </c>
      <c r="G271" s="123">
        <v>4.5999999999999996</v>
      </c>
      <c r="H271" s="123">
        <v>0</v>
      </c>
      <c r="I271" s="121">
        <v>21.16</v>
      </c>
      <c r="J271" s="64" t="s">
        <v>24524</v>
      </c>
      <c r="K271" s="123">
        <v>0.3</v>
      </c>
      <c r="L271" s="64" t="s">
        <v>754</v>
      </c>
      <c r="M271" s="64"/>
      <c r="N271" s="64" t="s">
        <v>790</v>
      </c>
      <c r="O271" s="144" t="s">
        <v>754</v>
      </c>
      <c r="P271" s="64" t="s">
        <v>24525</v>
      </c>
      <c r="Q271" s="124" t="s">
        <v>25399</v>
      </c>
      <c r="R271" s="124" t="s">
        <v>25400</v>
      </c>
      <c r="S271" s="124"/>
      <c r="T271" s="124" t="s">
        <v>25401</v>
      </c>
      <c r="U271" s="125">
        <v>30</v>
      </c>
      <c r="V271" s="126">
        <v>6.35</v>
      </c>
      <c r="W271" s="126">
        <v>5.52</v>
      </c>
      <c r="X271" s="126">
        <v>0</v>
      </c>
      <c r="Y271" s="124"/>
      <c r="Z271" s="124"/>
      <c r="AA271" s="124"/>
      <c r="AB271" s="124"/>
      <c r="AC271" s="125"/>
      <c r="AD271" s="125"/>
      <c r="AE271" s="125"/>
      <c r="AF271" s="146"/>
      <c r="AG271" s="124"/>
      <c r="AH271" s="127"/>
      <c r="AI271" s="144" t="s">
        <v>25937</v>
      </c>
      <c r="AJ271" s="147"/>
      <c r="AK271" s="144"/>
      <c r="AL271" s="144"/>
    </row>
    <row r="272" spans="1:38" x14ac:dyDescent="0.2">
      <c r="A272" s="64" t="s">
        <v>24521</v>
      </c>
      <c r="B272" s="63">
        <v>15212.77</v>
      </c>
      <c r="C272" s="63">
        <v>24497.97</v>
      </c>
      <c r="D272" s="63" t="s">
        <v>25402</v>
      </c>
      <c r="E272" s="64" t="s">
        <v>24532</v>
      </c>
      <c r="F272" s="123">
        <v>18.399999999999999</v>
      </c>
      <c r="G272" s="123">
        <v>4.5999999999999996</v>
      </c>
      <c r="H272" s="123">
        <v>0</v>
      </c>
      <c r="I272" s="121">
        <v>21.16</v>
      </c>
      <c r="J272" s="64" t="s">
        <v>24524</v>
      </c>
      <c r="K272" s="123">
        <v>0.3</v>
      </c>
      <c r="L272" s="64" t="s">
        <v>754</v>
      </c>
      <c r="M272" s="64"/>
      <c r="N272" s="64" t="s">
        <v>790</v>
      </c>
      <c r="O272" s="144" t="s">
        <v>754</v>
      </c>
      <c r="P272" s="64" t="s">
        <v>24525</v>
      </c>
      <c r="Q272" s="124" t="s">
        <v>25403</v>
      </c>
      <c r="R272" s="124" t="s">
        <v>25404</v>
      </c>
      <c r="S272" s="124"/>
      <c r="T272" s="124" t="s">
        <v>25405</v>
      </c>
      <c r="U272" s="125">
        <v>30</v>
      </c>
      <c r="V272" s="126">
        <v>6.35</v>
      </c>
      <c r="W272" s="126">
        <v>5.52</v>
      </c>
      <c r="X272" s="126">
        <v>0</v>
      </c>
      <c r="Y272" s="124"/>
      <c r="Z272" s="124"/>
      <c r="AA272" s="124"/>
      <c r="AB272" s="124"/>
      <c r="AC272" s="125"/>
      <c r="AD272" s="125"/>
      <c r="AE272" s="125"/>
      <c r="AF272" s="146"/>
      <c r="AG272" s="124"/>
      <c r="AH272" s="127"/>
      <c r="AI272" s="144" t="s">
        <v>25938</v>
      </c>
      <c r="AJ272" s="147"/>
      <c r="AK272" s="144"/>
      <c r="AL272" s="144"/>
    </row>
    <row r="273" spans="1:38" x14ac:dyDescent="0.2">
      <c r="A273" s="64" t="s">
        <v>24521</v>
      </c>
      <c r="B273" s="63">
        <v>6412.77</v>
      </c>
      <c r="C273" s="63">
        <v>25297.97</v>
      </c>
      <c r="D273" s="63" t="s">
        <v>25406</v>
      </c>
      <c r="E273" s="64" t="s">
        <v>24532</v>
      </c>
      <c r="F273" s="123">
        <v>18.399999999999981</v>
      </c>
      <c r="G273" s="123">
        <v>4.5999999999999996</v>
      </c>
      <c r="H273" s="123">
        <v>0</v>
      </c>
      <c r="I273" s="121">
        <v>21.159999999999958</v>
      </c>
      <c r="J273" s="64" t="s">
        <v>24524</v>
      </c>
      <c r="K273" s="123">
        <v>0.3</v>
      </c>
      <c r="L273" s="64" t="s">
        <v>754</v>
      </c>
      <c r="M273" s="64"/>
      <c r="N273" s="64" t="s">
        <v>790</v>
      </c>
      <c r="O273" s="144" t="s">
        <v>754</v>
      </c>
      <c r="P273" s="64" t="s">
        <v>24525</v>
      </c>
      <c r="Q273" s="124" t="s">
        <v>25407</v>
      </c>
      <c r="R273" s="124" t="s">
        <v>25408</v>
      </c>
      <c r="S273" s="124"/>
      <c r="T273" s="124" t="s">
        <v>25409</v>
      </c>
      <c r="U273" s="125">
        <v>30</v>
      </c>
      <c r="V273" s="126">
        <v>6.35</v>
      </c>
      <c r="W273" s="126">
        <v>5.52</v>
      </c>
      <c r="X273" s="126">
        <v>0</v>
      </c>
      <c r="Y273" s="124"/>
      <c r="Z273" s="124"/>
      <c r="AA273" s="124"/>
      <c r="AB273" s="124"/>
      <c r="AC273" s="125"/>
      <c r="AD273" s="125"/>
      <c r="AE273" s="125"/>
      <c r="AF273" s="146"/>
      <c r="AG273" s="124"/>
      <c r="AH273" s="127"/>
      <c r="AI273" s="144" t="s">
        <v>25939</v>
      </c>
      <c r="AJ273" s="147"/>
      <c r="AK273" s="144"/>
      <c r="AL273" s="144"/>
    </row>
    <row r="274" spans="1:38" x14ac:dyDescent="0.2">
      <c r="A274" s="64" t="s">
        <v>24521</v>
      </c>
      <c r="B274" s="63">
        <v>7212.77</v>
      </c>
      <c r="C274" s="63">
        <v>25297.97</v>
      </c>
      <c r="D274" s="63" t="s">
        <v>25410</v>
      </c>
      <c r="E274" s="64" t="s">
        <v>24532</v>
      </c>
      <c r="F274" s="123">
        <v>18.399999999999999</v>
      </c>
      <c r="G274" s="123">
        <v>4.5999999999999996</v>
      </c>
      <c r="H274" s="123">
        <v>0</v>
      </c>
      <c r="I274" s="121">
        <v>21.16</v>
      </c>
      <c r="J274" s="64" t="s">
        <v>24524</v>
      </c>
      <c r="K274" s="123">
        <v>0.3</v>
      </c>
      <c r="L274" s="64" t="s">
        <v>754</v>
      </c>
      <c r="M274" s="64"/>
      <c r="N274" s="64" t="s">
        <v>790</v>
      </c>
      <c r="O274" s="144" t="s">
        <v>754</v>
      </c>
      <c r="P274" s="64" t="s">
        <v>24525</v>
      </c>
      <c r="Q274" s="124" t="s">
        <v>25411</v>
      </c>
      <c r="R274" s="124" t="s">
        <v>25412</v>
      </c>
      <c r="S274" s="124"/>
      <c r="T274" s="124" t="s">
        <v>25413</v>
      </c>
      <c r="U274" s="125">
        <v>30</v>
      </c>
      <c r="V274" s="126">
        <v>6.35</v>
      </c>
      <c r="W274" s="126">
        <v>5.52</v>
      </c>
      <c r="X274" s="126">
        <v>0</v>
      </c>
      <c r="Y274" s="124"/>
      <c r="Z274" s="124"/>
      <c r="AA274" s="124"/>
      <c r="AB274" s="124"/>
      <c r="AC274" s="125"/>
      <c r="AD274" s="125"/>
      <c r="AE274" s="125"/>
      <c r="AF274" s="146"/>
      <c r="AG274" s="124"/>
      <c r="AH274" s="127"/>
      <c r="AI274" s="144" t="s">
        <v>25940</v>
      </c>
      <c r="AJ274" s="147"/>
      <c r="AK274" s="144"/>
      <c r="AL274" s="144"/>
    </row>
    <row r="275" spans="1:38" x14ac:dyDescent="0.2">
      <c r="A275" s="64" t="s">
        <v>24521</v>
      </c>
      <c r="B275" s="63">
        <v>8012.77</v>
      </c>
      <c r="C275" s="63">
        <v>25297.97</v>
      </c>
      <c r="D275" s="63" t="s">
        <v>25414</v>
      </c>
      <c r="E275" s="64" t="s">
        <v>24532</v>
      </c>
      <c r="F275" s="123">
        <v>18.399999999999981</v>
      </c>
      <c r="G275" s="123">
        <v>4.5999999999999996</v>
      </c>
      <c r="H275" s="123">
        <v>0</v>
      </c>
      <c r="I275" s="121">
        <v>21.159999999999958</v>
      </c>
      <c r="J275" s="64" t="s">
        <v>24524</v>
      </c>
      <c r="K275" s="123">
        <v>0.3</v>
      </c>
      <c r="L275" s="64" t="s">
        <v>754</v>
      </c>
      <c r="M275" s="64"/>
      <c r="N275" s="64" t="s">
        <v>790</v>
      </c>
      <c r="O275" s="144" t="s">
        <v>754</v>
      </c>
      <c r="P275" s="64" t="s">
        <v>24525</v>
      </c>
      <c r="Q275" s="124" t="s">
        <v>25415</v>
      </c>
      <c r="R275" s="124" t="s">
        <v>25416</v>
      </c>
      <c r="S275" s="124"/>
      <c r="T275" s="124" t="s">
        <v>25417</v>
      </c>
      <c r="U275" s="125">
        <v>30</v>
      </c>
      <c r="V275" s="126">
        <v>6.35</v>
      </c>
      <c r="W275" s="126">
        <v>5.52</v>
      </c>
      <c r="X275" s="126">
        <v>0</v>
      </c>
      <c r="Y275" s="124"/>
      <c r="Z275" s="124"/>
      <c r="AA275" s="124"/>
      <c r="AB275" s="124"/>
      <c r="AC275" s="125"/>
      <c r="AD275" s="125"/>
      <c r="AE275" s="125"/>
      <c r="AF275" s="146"/>
      <c r="AG275" s="124"/>
      <c r="AH275" s="127"/>
      <c r="AI275" s="144" t="s">
        <v>25941</v>
      </c>
      <c r="AJ275" s="147"/>
      <c r="AK275" s="144"/>
      <c r="AL275" s="144"/>
    </row>
    <row r="276" spans="1:38" x14ac:dyDescent="0.2">
      <c r="A276" s="64" t="s">
        <v>24521</v>
      </c>
      <c r="B276" s="63">
        <v>8812.77</v>
      </c>
      <c r="C276" s="63">
        <v>25297.97</v>
      </c>
      <c r="D276" s="63" t="s">
        <v>25418</v>
      </c>
      <c r="E276" s="64" t="s">
        <v>24532</v>
      </c>
      <c r="F276" s="123">
        <v>18.399999999999999</v>
      </c>
      <c r="G276" s="123">
        <v>4.5999999999999996</v>
      </c>
      <c r="H276" s="123">
        <v>0</v>
      </c>
      <c r="I276" s="121">
        <v>21.16</v>
      </c>
      <c r="J276" s="64" t="s">
        <v>24524</v>
      </c>
      <c r="K276" s="123">
        <v>0.3</v>
      </c>
      <c r="L276" s="64" t="s">
        <v>754</v>
      </c>
      <c r="M276" s="64"/>
      <c r="N276" s="64" t="s">
        <v>790</v>
      </c>
      <c r="O276" s="144" t="s">
        <v>754</v>
      </c>
      <c r="P276" s="64" t="s">
        <v>24525</v>
      </c>
      <c r="Q276" s="124" t="s">
        <v>25419</v>
      </c>
      <c r="R276" s="124" t="s">
        <v>25420</v>
      </c>
      <c r="S276" s="124"/>
      <c r="T276" s="124" t="s">
        <v>25421</v>
      </c>
      <c r="U276" s="125">
        <v>30</v>
      </c>
      <c r="V276" s="126">
        <v>6.35</v>
      </c>
      <c r="W276" s="126">
        <v>5.52</v>
      </c>
      <c r="X276" s="126">
        <v>0</v>
      </c>
      <c r="Y276" s="124"/>
      <c r="Z276" s="124"/>
      <c r="AA276" s="124"/>
      <c r="AB276" s="124"/>
      <c r="AC276" s="125"/>
      <c r="AD276" s="125"/>
      <c r="AE276" s="125"/>
      <c r="AF276" s="146"/>
      <c r="AG276" s="124"/>
      <c r="AH276" s="127"/>
      <c r="AI276" s="144" t="s">
        <v>25942</v>
      </c>
      <c r="AJ276" s="147"/>
      <c r="AK276" s="144"/>
      <c r="AL276" s="144"/>
    </row>
    <row r="277" spans="1:38" x14ac:dyDescent="0.2">
      <c r="A277" s="64" t="s">
        <v>24521</v>
      </c>
      <c r="B277" s="63">
        <v>9612.77</v>
      </c>
      <c r="C277" s="63">
        <v>25297.97</v>
      </c>
      <c r="D277" s="63" t="s">
        <v>25422</v>
      </c>
      <c r="E277" s="64" t="s">
        <v>24532</v>
      </c>
      <c r="F277" s="123">
        <v>18.399999999999999</v>
      </c>
      <c r="G277" s="123">
        <v>4.5999999999999996</v>
      </c>
      <c r="H277" s="123">
        <v>0</v>
      </c>
      <c r="I277" s="121">
        <v>21.16</v>
      </c>
      <c r="J277" s="64" t="s">
        <v>24524</v>
      </c>
      <c r="K277" s="123">
        <v>0.3</v>
      </c>
      <c r="L277" s="64" t="s">
        <v>754</v>
      </c>
      <c r="M277" s="64"/>
      <c r="N277" s="64" t="s">
        <v>790</v>
      </c>
      <c r="O277" s="144" t="s">
        <v>754</v>
      </c>
      <c r="P277" s="64" t="s">
        <v>24525</v>
      </c>
      <c r="Q277" s="124" t="s">
        <v>25423</v>
      </c>
      <c r="R277" s="124" t="s">
        <v>25424</v>
      </c>
      <c r="S277" s="124"/>
      <c r="T277" s="124" t="s">
        <v>25425</v>
      </c>
      <c r="U277" s="125">
        <v>30</v>
      </c>
      <c r="V277" s="126">
        <v>6.35</v>
      </c>
      <c r="W277" s="126">
        <v>5.52</v>
      </c>
      <c r="X277" s="126">
        <v>0</v>
      </c>
      <c r="Y277" s="124"/>
      <c r="Z277" s="124"/>
      <c r="AA277" s="124"/>
      <c r="AB277" s="124"/>
      <c r="AC277" s="125"/>
      <c r="AD277" s="125"/>
      <c r="AE277" s="125"/>
      <c r="AF277" s="146"/>
      <c r="AG277" s="124"/>
      <c r="AH277" s="127"/>
      <c r="AI277" s="144" t="s">
        <v>25943</v>
      </c>
      <c r="AJ277" s="147"/>
      <c r="AK277" s="144"/>
      <c r="AL277" s="144"/>
    </row>
    <row r="278" spans="1:38" x14ac:dyDescent="0.2">
      <c r="A278" s="64" t="s">
        <v>24521</v>
      </c>
      <c r="B278" s="63">
        <v>10412.77</v>
      </c>
      <c r="C278" s="63">
        <v>25297.97</v>
      </c>
      <c r="D278" s="63" t="s">
        <v>25426</v>
      </c>
      <c r="E278" s="64" t="s">
        <v>24532</v>
      </c>
      <c r="F278" s="123">
        <v>18.399999999999999</v>
      </c>
      <c r="G278" s="123">
        <v>4.5999999999999996</v>
      </c>
      <c r="H278" s="123">
        <v>0</v>
      </c>
      <c r="I278" s="121">
        <v>21.16</v>
      </c>
      <c r="J278" s="64" t="s">
        <v>24524</v>
      </c>
      <c r="K278" s="123">
        <v>0.3</v>
      </c>
      <c r="L278" s="64" t="s">
        <v>754</v>
      </c>
      <c r="M278" s="64"/>
      <c r="N278" s="64" t="s">
        <v>790</v>
      </c>
      <c r="O278" s="144" t="s">
        <v>754</v>
      </c>
      <c r="P278" s="64" t="s">
        <v>24525</v>
      </c>
      <c r="Q278" s="124" t="s">
        <v>25427</v>
      </c>
      <c r="R278" s="124" t="s">
        <v>25428</v>
      </c>
      <c r="S278" s="124"/>
      <c r="T278" s="124" t="s">
        <v>25429</v>
      </c>
      <c r="U278" s="125">
        <v>30</v>
      </c>
      <c r="V278" s="126">
        <v>6.35</v>
      </c>
      <c r="W278" s="126">
        <v>5.52</v>
      </c>
      <c r="X278" s="126">
        <v>0</v>
      </c>
      <c r="Y278" s="124"/>
      <c r="Z278" s="124"/>
      <c r="AA278" s="124"/>
      <c r="AB278" s="124"/>
      <c r="AC278" s="125"/>
      <c r="AD278" s="125"/>
      <c r="AE278" s="125"/>
      <c r="AF278" s="146"/>
      <c r="AG278" s="124"/>
      <c r="AH278" s="127"/>
      <c r="AI278" s="144" t="s">
        <v>25944</v>
      </c>
      <c r="AJ278" s="147"/>
      <c r="AK278" s="144"/>
      <c r="AL278" s="144"/>
    </row>
    <row r="279" spans="1:38" x14ac:dyDescent="0.2">
      <c r="A279" s="64" t="s">
        <v>24521</v>
      </c>
      <c r="B279" s="63">
        <v>11212.77</v>
      </c>
      <c r="C279" s="63">
        <v>25297.97</v>
      </c>
      <c r="D279" s="63" t="s">
        <v>25430</v>
      </c>
      <c r="E279" s="64" t="s">
        <v>24532</v>
      </c>
      <c r="F279" s="123">
        <v>18.399999999999999</v>
      </c>
      <c r="G279" s="123">
        <v>4.5999999999999996</v>
      </c>
      <c r="H279" s="123">
        <v>0</v>
      </c>
      <c r="I279" s="121">
        <v>21.16</v>
      </c>
      <c r="J279" s="64" t="s">
        <v>24524</v>
      </c>
      <c r="K279" s="123">
        <v>0.3</v>
      </c>
      <c r="L279" s="64" t="s">
        <v>754</v>
      </c>
      <c r="M279" s="64"/>
      <c r="N279" s="64" t="s">
        <v>790</v>
      </c>
      <c r="O279" s="144" t="s">
        <v>754</v>
      </c>
      <c r="P279" s="64" t="s">
        <v>24525</v>
      </c>
      <c r="Q279" s="124" t="s">
        <v>25431</v>
      </c>
      <c r="R279" s="124" t="s">
        <v>25432</v>
      </c>
      <c r="S279" s="124"/>
      <c r="T279" s="124" t="s">
        <v>25433</v>
      </c>
      <c r="U279" s="125">
        <v>30</v>
      </c>
      <c r="V279" s="126">
        <v>6.35</v>
      </c>
      <c r="W279" s="126">
        <v>5.52</v>
      </c>
      <c r="X279" s="126">
        <v>0</v>
      </c>
      <c r="Y279" s="124"/>
      <c r="Z279" s="124"/>
      <c r="AA279" s="124"/>
      <c r="AB279" s="124"/>
      <c r="AC279" s="125"/>
      <c r="AD279" s="125"/>
      <c r="AE279" s="125"/>
      <c r="AF279" s="146"/>
      <c r="AG279" s="124"/>
      <c r="AH279" s="127"/>
      <c r="AI279" s="144" t="s">
        <v>25945</v>
      </c>
      <c r="AJ279" s="147"/>
      <c r="AK279" s="144"/>
      <c r="AL279" s="144"/>
    </row>
    <row r="280" spans="1:38" x14ac:dyDescent="0.2">
      <c r="A280" s="64" t="s">
        <v>24521</v>
      </c>
      <c r="B280" s="63">
        <v>12012.77</v>
      </c>
      <c r="C280" s="63">
        <v>25297.97</v>
      </c>
      <c r="D280" s="63" t="s">
        <v>25434</v>
      </c>
      <c r="E280" s="64" t="s">
        <v>24532</v>
      </c>
      <c r="F280" s="123">
        <v>18.399999999999999</v>
      </c>
      <c r="G280" s="123">
        <v>4.5999999999999996</v>
      </c>
      <c r="H280" s="123">
        <v>0</v>
      </c>
      <c r="I280" s="121">
        <v>21.16</v>
      </c>
      <c r="J280" s="64" t="s">
        <v>24524</v>
      </c>
      <c r="K280" s="123">
        <v>0.3</v>
      </c>
      <c r="L280" s="64" t="s">
        <v>754</v>
      </c>
      <c r="M280" s="64"/>
      <c r="N280" s="64" t="s">
        <v>790</v>
      </c>
      <c r="O280" s="144" t="s">
        <v>754</v>
      </c>
      <c r="P280" s="64" t="s">
        <v>24525</v>
      </c>
      <c r="Q280" s="124" t="s">
        <v>25435</v>
      </c>
      <c r="R280" s="124" t="s">
        <v>25436</v>
      </c>
      <c r="S280" s="124"/>
      <c r="T280" s="124" t="s">
        <v>25437</v>
      </c>
      <c r="U280" s="125">
        <v>30</v>
      </c>
      <c r="V280" s="126">
        <v>6.35</v>
      </c>
      <c r="W280" s="126">
        <v>5.52</v>
      </c>
      <c r="X280" s="126">
        <v>0</v>
      </c>
      <c r="Y280" s="124"/>
      <c r="Z280" s="124"/>
      <c r="AA280" s="124"/>
      <c r="AB280" s="124"/>
      <c r="AC280" s="125"/>
      <c r="AD280" s="125"/>
      <c r="AE280" s="125"/>
      <c r="AF280" s="146"/>
      <c r="AG280" s="124"/>
      <c r="AH280" s="127"/>
      <c r="AI280" s="144" t="s">
        <v>25946</v>
      </c>
      <c r="AJ280" s="147"/>
      <c r="AK280" s="144"/>
      <c r="AL280" s="144"/>
    </row>
    <row r="281" spans="1:38" x14ac:dyDescent="0.2">
      <c r="A281" s="64" t="s">
        <v>24521</v>
      </c>
      <c r="B281" s="63">
        <v>12812.77</v>
      </c>
      <c r="C281" s="63">
        <v>25297.97</v>
      </c>
      <c r="D281" s="63" t="s">
        <v>25438</v>
      </c>
      <c r="E281" s="64" t="s">
        <v>24532</v>
      </c>
      <c r="F281" s="123">
        <v>18.399999999999999</v>
      </c>
      <c r="G281" s="123">
        <v>4.5999999999999996</v>
      </c>
      <c r="H281" s="123">
        <v>0</v>
      </c>
      <c r="I281" s="121">
        <v>21.16</v>
      </c>
      <c r="J281" s="64" t="s">
        <v>24524</v>
      </c>
      <c r="K281" s="123">
        <v>0.3</v>
      </c>
      <c r="L281" s="64" t="s">
        <v>754</v>
      </c>
      <c r="M281" s="64"/>
      <c r="N281" s="64" t="s">
        <v>790</v>
      </c>
      <c r="O281" s="144" t="s">
        <v>754</v>
      </c>
      <c r="P281" s="64" t="s">
        <v>24525</v>
      </c>
      <c r="Q281" s="124" t="s">
        <v>25439</v>
      </c>
      <c r="R281" s="124" t="s">
        <v>25440</v>
      </c>
      <c r="S281" s="124"/>
      <c r="T281" s="124" t="s">
        <v>25441</v>
      </c>
      <c r="U281" s="125">
        <v>30</v>
      </c>
      <c r="V281" s="126">
        <v>6.35</v>
      </c>
      <c r="W281" s="126">
        <v>5.52</v>
      </c>
      <c r="X281" s="126">
        <v>0</v>
      </c>
      <c r="Y281" s="124"/>
      <c r="Z281" s="124"/>
      <c r="AA281" s="124"/>
      <c r="AB281" s="124"/>
      <c r="AC281" s="125"/>
      <c r="AD281" s="125"/>
      <c r="AE281" s="125"/>
      <c r="AF281" s="146"/>
      <c r="AG281" s="124"/>
      <c r="AH281" s="127"/>
      <c r="AI281" s="144" t="s">
        <v>25947</v>
      </c>
      <c r="AJ281" s="147"/>
      <c r="AK281" s="144"/>
      <c r="AL281" s="144"/>
    </row>
    <row r="282" spans="1:38" x14ac:dyDescent="0.2">
      <c r="A282" s="64" t="s">
        <v>24521</v>
      </c>
      <c r="B282" s="63">
        <v>13612.77</v>
      </c>
      <c r="C282" s="63">
        <v>25297.97</v>
      </c>
      <c r="D282" s="63" t="s">
        <v>25442</v>
      </c>
      <c r="E282" s="64" t="s">
        <v>24532</v>
      </c>
      <c r="F282" s="123">
        <v>18.399999999999999</v>
      </c>
      <c r="G282" s="123">
        <v>4.5999999999999996</v>
      </c>
      <c r="H282" s="123">
        <v>0</v>
      </c>
      <c r="I282" s="121">
        <v>21.16</v>
      </c>
      <c r="J282" s="64" t="s">
        <v>24524</v>
      </c>
      <c r="K282" s="123">
        <v>0.3</v>
      </c>
      <c r="L282" s="64" t="s">
        <v>754</v>
      </c>
      <c r="M282" s="64"/>
      <c r="N282" s="64" t="s">
        <v>790</v>
      </c>
      <c r="O282" s="144" t="s">
        <v>754</v>
      </c>
      <c r="P282" s="64" t="s">
        <v>24525</v>
      </c>
      <c r="Q282" s="124" t="s">
        <v>25443</v>
      </c>
      <c r="R282" s="124" t="s">
        <v>25444</v>
      </c>
      <c r="S282" s="124"/>
      <c r="T282" s="124" t="s">
        <v>25445</v>
      </c>
      <c r="U282" s="125">
        <v>30</v>
      </c>
      <c r="V282" s="126">
        <v>6.35</v>
      </c>
      <c r="W282" s="126">
        <v>5.52</v>
      </c>
      <c r="X282" s="126">
        <v>0</v>
      </c>
      <c r="Y282" s="124"/>
      <c r="Z282" s="124"/>
      <c r="AA282" s="124"/>
      <c r="AB282" s="124"/>
      <c r="AC282" s="125"/>
      <c r="AD282" s="125"/>
      <c r="AE282" s="125"/>
      <c r="AF282" s="146"/>
      <c r="AG282" s="124"/>
      <c r="AH282" s="127"/>
      <c r="AI282" s="144" t="s">
        <v>25948</v>
      </c>
      <c r="AJ282" s="147"/>
      <c r="AK282" s="144"/>
      <c r="AL282" s="144"/>
    </row>
    <row r="283" spans="1:38" x14ac:dyDescent="0.2">
      <c r="A283" s="64" t="s">
        <v>24521</v>
      </c>
      <c r="B283" s="63">
        <v>14412.77</v>
      </c>
      <c r="C283" s="63">
        <v>25297.97</v>
      </c>
      <c r="D283" s="63" t="s">
        <v>25446</v>
      </c>
      <c r="E283" s="64" t="s">
        <v>24532</v>
      </c>
      <c r="F283" s="123">
        <v>18.399999999999999</v>
      </c>
      <c r="G283" s="123">
        <v>4.5999999999999996</v>
      </c>
      <c r="H283" s="123">
        <v>0</v>
      </c>
      <c r="I283" s="121">
        <v>21.16</v>
      </c>
      <c r="J283" s="64" t="s">
        <v>24524</v>
      </c>
      <c r="K283" s="123">
        <v>0.3</v>
      </c>
      <c r="L283" s="64" t="s">
        <v>754</v>
      </c>
      <c r="M283" s="64"/>
      <c r="N283" s="64" t="s">
        <v>790</v>
      </c>
      <c r="O283" s="144" t="s">
        <v>754</v>
      </c>
      <c r="P283" s="64" t="s">
        <v>24525</v>
      </c>
      <c r="Q283" s="124" t="s">
        <v>25447</v>
      </c>
      <c r="R283" s="124" t="s">
        <v>25448</v>
      </c>
      <c r="S283" s="124"/>
      <c r="T283" s="124" t="s">
        <v>25449</v>
      </c>
      <c r="U283" s="125">
        <v>30</v>
      </c>
      <c r="V283" s="126">
        <v>6.35</v>
      </c>
      <c r="W283" s="126">
        <v>5.52</v>
      </c>
      <c r="X283" s="126">
        <v>0</v>
      </c>
      <c r="Y283" s="124"/>
      <c r="Z283" s="124"/>
      <c r="AA283" s="124"/>
      <c r="AB283" s="124"/>
      <c r="AC283" s="125"/>
      <c r="AD283" s="125"/>
      <c r="AE283" s="125"/>
      <c r="AF283" s="146"/>
      <c r="AG283" s="124"/>
      <c r="AH283" s="127"/>
      <c r="AI283" s="144" t="s">
        <v>25949</v>
      </c>
      <c r="AJ283" s="147"/>
      <c r="AK283" s="144"/>
      <c r="AL283" s="144"/>
    </row>
    <row r="284" spans="1:38" x14ac:dyDescent="0.2">
      <c r="A284" s="64" t="s">
        <v>24521</v>
      </c>
      <c r="B284" s="63">
        <v>15212.77</v>
      </c>
      <c r="C284" s="63">
        <v>25297.97</v>
      </c>
      <c r="D284" s="63" t="s">
        <v>25450</v>
      </c>
      <c r="E284" s="64" t="s">
        <v>24532</v>
      </c>
      <c r="F284" s="123">
        <v>18.399999999999999</v>
      </c>
      <c r="G284" s="123">
        <v>4.5999999999999996</v>
      </c>
      <c r="H284" s="123">
        <v>0</v>
      </c>
      <c r="I284" s="121">
        <v>21.16</v>
      </c>
      <c r="J284" s="64" t="s">
        <v>24524</v>
      </c>
      <c r="K284" s="123">
        <v>0.3</v>
      </c>
      <c r="L284" s="64" t="s">
        <v>754</v>
      </c>
      <c r="M284" s="64"/>
      <c r="N284" s="64" t="s">
        <v>790</v>
      </c>
      <c r="O284" s="144" t="s">
        <v>754</v>
      </c>
      <c r="P284" s="64" t="s">
        <v>24525</v>
      </c>
      <c r="Q284" s="124" t="s">
        <v>25451</v>
      </c>
      <c r="R284" s="124" t="s">
        <v>25452</v>
      </c>
      <c r="S284" s="124"/>
      <c r="T284" s="124" t="s">
        <v>25453</v>
      </c>
      <c r="U284" s="125">
        <v>30</v>
      </c>
      <c r="V284" s="126">
        <v>6.35</v>
      </c>
      <c r="W284" s="126">
        <v>5.52</v>
      </c>
      <c r="X284" s="126">
        <v>0</v>
      </c>
      <c r="Y284" s="124"/>
      <c r="Z284" s="124"/>
      <c r="AA284" s="124"/>
      <c r="AB284" s="124"/>
      <c r="AC284" s="125"/>
      <c r="AD284" s="125"/>
      <c r="AE284" s="125"/>
      <c r="AF284" s="146"/>
      <c r="AG284" s="124"/>
      <c r="AH284" s="127"/>
      <c r="AI284" s="144" t="s">
        <v>25950</v>
      </c>
      <c r="AJ284" s="147"/>
      <c r="AK284" s="144"/>
      <c r="AL284" s="144"/>
    </row>
    <row r="285" spans="1:38" x14ac:dyDescent="0.2">
      <c r="A285" s="64" t="s">
        <v>24521</v>
      </c>
      <c r="B285" s="63">
        <v>15157.77</v>
      </c>
      <c r="C285" s="63">
        <v>26117.97</v>
      </c>
      <c r="D285" s="63" t="s">
        <v>25454</v>
      </c>
      <c r="E285" s="64" t="s">
        <v>24532</v>
      </c>
      <c r="F285" s="123">
        <v>18.399999999999999</v>
      </c>
      <c r="G285" s="123">
        <v>4.5999999999999996</v>
      </c>
      <c r="H285" s="123">
        <v>0</v>
      </c>
      <c r="I285" s="121">
        <v>21.16</v>
      </c>
      <c r="J285" s="64" t="s">
        <v>24524</v>
      </c>
      <c r="K285" s="123">
        <v>0.3</v>
      </c>
      <c r="L285" s="64" t="s">
        <v>754</v>
      </c>
      <c r="M285" s="64"/>
      <c r="N285" s="64" t="s">
        <v>790</v>
      </c>
      <c r="O285" s="144" t="s">
        <v>754</v>
      </c>
      <c r="P285" s="64" t="s">
        <v>24525</v>
      </c>
      <c r="Q285" s="124" t="s">
        <v>25455</v>
      </c>
      <c r="R285" s="124" t="s">
        <v>25456</v>
      </c>
      <c r="S285" s="124"/>
      <c r="T285" s="124" t="s">
        <v>25457</v>
      </c>
      <c r="U285" s="125">
        <v>30</v>
      </c>
      <c r="V285" s="126">
        <v>6.35</v>
      </c>
      <c r="W285" s="126">
        <v>5.52</v>
      </c>
      <c r="X285" s="126">
        <v>0</v>
      </c>
      <c r="Y285" s="124"/>
      <c r="Z285" s="124"/>
      <c r="AA285" s="124"/>
      <c r="AB285" s="124"/>
      <c r="AC285" s="125"/>
      <c r="AD285" s="125"/>
      <c r="AE285" s="125"/>
      <c r="AF285" s="146"/>
      <c r="AG285" s="124"/>
      <c r="AH285" s="127"/>
      <c r="AI285" s="144" t="s">
        <v>25951</v>
      </c>
      <c r="AJ285" s="147"/>
      <c r="AK285" s="144"/>
      <c r="AL285" s="144"/>
    </row>
    <row r="286" spans="1:38" x14ac:dyDescent="0.2">
      <c r="A286" s="64" t="s">
        <v>24521</v>
      </c>
      <c r="B286" s="63">
        <v>14467.77</v>
      </c>
      <c r="C286" s="63">
        <v>26117.97</v>
      </c>
      <c r="D286" s="63" t="s">
        <v>25458</v>
      </c>
      <c r="E286" s="64" t="s">
        <v>24532</v>
      </c>
      <c r="F286" s="123">
        <v>18.399999999999999</v>
      </c>
      <c r="G286" s="123">
        <v>4.5999999999999996</v>
      </c>
      <c r="H286" s="123">
        <v>0</v>
      </c>
      <c r="I286" s="121">
        <v>21.16</v>
      </c>
      <c r="J286" s="64" t="s">
        <v>24524</v>
      </c>
      <c r="K286" s="123">
        <v>0.3</v>
      </c>
      <c r="L286" s="64" t="s">
        <v>754</v>
      </c>
      <c r="M286" s="64"/>
      <c r="N286" s="64" t="s">
        <v>790</v>
      </c>
      <c r="O286" s="144" t="s">
        <v>754</v>
      </c>
      <c r="P286" s="64" t="s">
        <v>24525</v>
      </c>
      <c r="Q286" s="124" t="s">
        <v>25459</v>
      </c>
      <c r="R286" s="124" t="s">
        <v>25460</v>
      </c>
      <c r="S286" s="124"/>
      <c r="T286" s="124" t="s">
        <v>25461</v>
      </c>
      <c r="U286" s="125">
        <v>30</v>
      </c>
      <c r="V286" s="126">
        <v>6.35</v>
      </c>
      <c r="W286" s="126">
        <v>5.52</v>
      </c>
      <c r="X286" s="126">
        <v>0</v>
      </c>
      <c r="Y286" s="124"/>
      <c r="Z286" s="124"/>
      <c r="AA286" s="124"/>
      <c r="AB286" s="124"/>
      <c r="AC286" s="125"/>
      <c r="AD286" s="125"/>
      <c r="AE286" s="125"/>
      <c r="AF286" s="146"/>
      <c r="AG286" s="124"/>
      <c r="AH286" s="127"/>
      <c r="AI286" s="144" t="s">
        <v>25952</v>
      </c>
      <c r="AJ286" s="147"/>
      <c r="AK286" s="144"/>
      <c r="AL286" s="144"/>
    </row>
    <row r="287" spans="1:38" x14ac:dyDescent="0.2">
      <c r="A287" s="64" t="s">
        <v>24521</v>
      </c>
      <c r="B287" s="63">
        <v>13782.77</v>
      </c>
      <c r="C287" s="63">
        <v>26117.97</v>
      </c>
      <c r="D287" s="63" t="s">
        <v>25462</v>
      </c>
      <c r="E287" s="64" t="s">
        <v>24532</v>
      </c>
      <c r="F287" s="123">
        <v>18.399999999999999</v>
      </c>
      <c r="G287" s="123">
        <v>4.5999999999999996</v>
      </c>
      <c r="H287" s="123">
        <v>0</v>
      </c>
      <c r="I287" s="121">
        <v>21.16</v>
      </c>
      <c r="J287" s="64" t="s">
        <v>24524</v>
      </c>
      <c r="K287" s="123">
        <v>0.3</v>
      </c>
      <c r="L287" s="64" t="s">
        <v>754</v>
      </c>
      <c r="M287" s="64"/>
      <c r="N287" s="64" t="s">
        <v>790</v>
      </c>
      <c r="O287" s="144" t="s">
        <v>754</v>
      </c>
      <c r="P287" s="64" t="s">
        <v>24525</v>
      </c>
      <c r="Q287" s="124" t="s">
        <v>25463</v>
      </c>
      <c r="R287" s="124" t="s">
        <v>25464</v>
      </c>
      <c r="S287" s="124"/>
      <c r="T287" s="124" t="s">
        <v>25465</v>
      </c>
      <c r="U287" s="125">
        <v>30</v>
      </c>
      <c r="V287" s="126">
        <v>6.35</v>
      </c>
      <c r="W287" s="126">
        <v>5.52</v>
      </c>
      <c r="X287" s="126">
        <v>0</v>
      </c>
      <c r="Y287" s="124"/>
      <c r="Z287" s="124"/>
      <c r="AA287" s="124"/>
      <c r="AB287" s="124"/>
      <c r="AC287" s="125"/>
      <c r="AD287" s="125"/>
      <c r="AE287" s="125"/>
      <c r="AF287" s="146"/>
      <c r="AG287" s="124"/>
      <c r="AH287" s="127"/>
      <c r="AI287" s="144" t="s">
        <v>25953</v>
      </c>
      <c r="AJ287" s="147"/>
      <c r="AK287" s="144"/>
      <c r="AL287" s="144"/>
    </row>
    <row r="288" spans="1:38" x14ac:dyDescent="0.2">
      <c r="A288" s="64" t="s">
        <v>24521</v>
      </c>
      <c r="B288" s="63">
        <v>13072.77</v>
      </c>
      <c r="C288" s="63">
        <v>26117.97</v>
      </c>
      <c r="D288" s="63" t="s">
        <v>25466</v>
      </c>
      <c r="E288" s="64" t="s">
        <v>24532</v>
      </c>
      <c r="F288" s="123">
        <v>18.399999999999999</v>
      </c>
      <c r="G288" s="123">
        <v>4.5999999999999996</v>
      </c>
      <c r="H288" s="123">
        <v>0</v>
      </c>
      <c r="I288" s="121">
        <v>21.16</v>
      </c>
      <c r="J288" s="64" t="s">
        <v>24524</v>
      </c>
      <c r="K288" s="123">
        <v>0.3</v>
      </c>
      <c r="L288" s="64" t="s">
        <v>754</v>
      </c>
      <c r="M288" s="64"/>
      <c r="N288" s="64" t="s">
        <v>790</v>
      </c>
      <c r="O288" s="144" t="s">
        <v>754</v>
      </c>
      <c r="P288" s="64" t="s">
        <v>24525</v>
      </c>
      <c r="Q288" s="124" t="s">
        <v>25467</v>
      </c>
      <c r="R288" s="124" t="s">
        <v>25468</v>
      </c>
      <c r="S288" s="124"/>
      <c r="T288" s="124" t="s">
        <v>25469</v>
      </c>
      <c r="U288" s="125">
        <v>30</v>
      </c>
      <c r="V288" s="126">
        <v>6.35</v>
      </c>
      <c r="W288" s="126">
        <v>5.52</v>
      </c>
      <c r="X288" s="126">
        <v>0</v>
      </c>
      <c r="Y288" s="124"/>
      <c r="Z288" s="124"/>
      <c r="AA288" s="124"/>
      <c r="AB288" s="124"/>
      <c r="AC288" s="125"/>
      <c r="AD288" s="125"/>
      <c r="AE288" s="125"/>
      <c r="AF288" s="146"/>
      <c r="AG288" s="124"/>
      <c r="AH288" s="127"/>
      <c r="AI288" s="144" t="s">
        <v>25954</v>
      </c>
      <c r="AJ288" s="147"/>
      <c r="AK288" s="144"/>
      <c r="AL288" s="144"/>
    </row>
    <row r="289" spans="1:38" x14ac:dyDescent="0.2">
      <c r="A289" s="64" t="s">
        <v>24521</v>
      </c>
      <c r="B289" s="63">
        <v>12412.77</v>
      </c>
      <c r="C289" s="63">
        <v>26117.97</v>
      </c>
      <c r="D289" s="63" t="s">
        <v>25470</v>
      </c>
      <c r="E289" s="64" t="s">
        <v>24532</v>
      </c>
      <c r="F289" s="123">
        <v>18.399999999999999</v>
      </c>
      <c r="G289" s="123">
        <v>4.5999999999999996</v>
      </c>
      <c r="H289" s="123">
        <v>0</v>
      </c>
      <c r="I289" s="121">
        <v>21.16</v>
      </c>
      <c r="J289" s="64" t="s">
        <v>24524</v>
      </c>
      <c r="K289" s="123">
        <v>0.3</v>
      </c>
      <c r="L289" s="64" t="s">
        <v>754</v>
      </c>
      <c r="M289" s="64"/>
      <c r="N289" s="64" t="s">
        <v>790</v>
      </c>
      <c r="O289" s="144" t="s">
        <v>754</v>
      </c>
      <c r="P289" s="64" t="s">
        <v>24525</v>
      </c>
      <c r="Q289" s="124" t="s">
        <v>25471</v>
      </c>
      <c r="R289" s="124" t="s">
        <v>25472</v>
      </c>
      <c r="S289" s="124"/>
      <c r="T289" s="124" t="s">
        <v>25473</v>
      </c>
      <c r="U289" s="125">
        <v>30</v>
      </c>
      <c r="V289" s="126">
        <v>6.35</v>
      </c>
      <c r="W289" s="126">
        <v>5.52</v>
      </c>
      <c r="X289" s="126">
        <v>0</v>
      </c>
      <c r="Y289" s="124"/>
      <c r="Z289" s="124"/>
      <c r="AA289" s="124"/>
      <c r="AB289" s="124"/>
      <c r="AC289" s="125"/>
      <c r="AD289" s="125"/>
      <c r="AE289" s="125"/>
      <c r="AF289" s="146"/>
      <c r="AG289" s="124"/>
      <c r="AH289" s="127"/>
      <c r="AI289" s="144" t="s">
        <v>25955</v>
      </c>
      <c r="AJ289" s="147"/>
      <c r="AK289" s="144"/>
      <c r="AL289" s="144"/>
    </row>
    <row r="290" spans="1:38" x14ac:dyDescent="0.2">
      <c r="A290" s="64" t="s">
        <v>24521</v>
      </c>
      <c r="B290" s="63">
        <v>11752.77</v>
      </c>
      <c r="C290" s="63">
        <v>26117.97</v>
      </c>
      <c r="D290" s="63" t="s">
        <v>25474</v>
      </c>
      <c r="E290" s="64" t="s">
        <v>24532</v>
      </c>
      <c r="F290" s="123">
        <v>18.399999999999999</v>
      </c>
      <c r="G290" s="123">
        <v>4.5999999999999996</v>
      </c>
      <c r="H290" s="123">
        <v>0</v>
      </c>
      <c r="I290" s="121">
        <v>21.16</v>
      </c>
      <c r="J290" s="64" t="s">
        <v>24524</v>
      </c>
      <c r="K290" s="123">
        <v>0.3</v>
      </c>
      <c r="L290" s="64" t="s">
        <v>754</v>
      </c>
      <c r="M290" s="64"/>
      <c r="N290" s="64" t="s">
        <v>790</v>
      </c>
      <c r="O290" s="144" t="s">
        <v>754</v>
      </c>
      <c r="P290" s="64" t="s">
        <v>24525</v>
      </c>
      <c r="Q290" s="124" t="s">
        <v>25475</v>
      </c>
      <c r="R290" s="124" t="s">
        <v>25476</v>
      </c>
      <c r="S290" s="124"/>
      <c r="T290" s="124" t="s">
        <v>25477</v>
      </c>
      <c r="U290" s="125">
        <v>30</v>
      </c>
      <c r="V290" s="126">
        <v>6.35</v>
      </c>
      <c r="W290" s="126">
        <v>5.52</v>
      </c>
      <c r="X290" s="126">
        <v>0</v>
      </c>
      <c r="Y290" s="124"/>
      <c r="Z290" s="124"/>
      <c r="AA290" s="124"/>
      <c r="AB290" s="124"/>
      <c r="AC290" s="125"/>
      <c r="AD290" s="125"/>
      <c r="AE290" s="125"/>
      <c r="AF290" s="146"/>
      <c r="AG290" s="124"/>
      <c r="AH290" s="127"/>
      <c r="AI290" s="144" t="s">
        <v>25956</v>
      </c>
      <c r="AJ290" s="147"/>
      <c r="AK290" s="144"/>
      <c r="AL290" s="144"/>
    </row>
    <row r="291" spans="1:38" x14ac:dyDescent="0.2">
      <c r="A291" s="64" t="s">
        <v>24521</v>
      </c>
      <c r="B291" s="63">
        <v>11052.77</v>
      </c>
      <c r="C291" s="63">
        <v>26127.97</v>
      </c>
      <c r="D291" s="63" t="s">
        <v>25478</v>
      </c>
      <c r="E291" s="64" t="s">
        <v>24532</v>
      </c>
      <c r="F291" s="123">
        <v>18.399999999999999</v>
      </c>
      <c r="G291" s="123">
        <v>4.5999999999999996</v>
      </c>
      <c r="H291" s="123">
        <v>0</v>
      </c>
      <c r="I291" s="121">
        <v>21.16</v>
      </c>
      <c r="J291" s="64" t="s">
        <v>24524</v>
      </c>
      <c r="K291" s="123">
        <v>0.3</v>
      </c>
      <c r="L291" s="64" t="s">
        <v>754</v>
      </c>
      <c r="M291" s="64"/>
      <c r="N291" s="64" t="s">
        <v>790</v>
      </c>
      <c r="O291" s="144" t="s">
        <v>754</v>
      </c>
      <c r="P291" s="64" t="s">
        <v>24525</v>
      </c>
      <c r="Q291" s="124" t="s">
        <v>25479</v>
      </c>
      <c r="R291" s="124" t="s">
        <v>25480</v>
      </c>
      <c r="S291" s="124"/>
      <c r="T291" s="124" t="s">
        <v>25481</v>
      </c>
      <c r="U291" s="125">
        <v>30</v>
      </c>
      <c r="V291" s="126">
        <v>6.35</v>
      </c>
      <c r="W291" s="126">
        <v>5.52</v>
      </c>
      <c r="X291" s="126">
        <v>0</v>
      </c>
      <c r="Y291" s="124"/>
      <c r="Z291" s="124"/>
      <c r="AA291" s="124"/>
      <c r="AB291" s="124"/>
      <c r="AC291" s="125"/>
      <c r="AD291" s="125"/>
      <c r="AE291" s="125"/>
      <c r="AF291" s="146"/>
      <c r="AG291" s="124"/>
      <c r="AH291" s="127"/>
      <c r="AI291" s="144" t="s">
        <v>25957</v>
      </c>
      <c r="AJ291" s="147"/>
      <c r="AK291" s="144"/>
      <c r="AL291" s="144"/>
    </row>
    <row r="292" spans="1:38" x14ac:dyDescent="0.2">
      <c r="A292" s="64" t="s">
        <v>24521</v>
      </c>
      <c r="B292" s="63">
        <v>10357.77</v>
      </c>
      <c r="C292" s="63">
        <v>26127.97</v>
      </c>
      <c r="D292" s="63" t="s">
        <v>25482</v>
      </c>
      <c r="E292" s="64" t="s">
        <v>24532</v>
      </c>
      <c r="F292" s="123">
        <v>18.399999999999999</v>
      </c>
      <c r="G292" s="123">
        <v>4.5999999999999996</v>
      </c>
      <c r="H292" s="123">
        <v>0</v>
      </c>
      <c r="I292" s="121">
        <v>21.16</v>
      </c>
      <c r="J292" s="64" t="s">
        <v>24524</v>
      </c>
      <c r="K292" s="123">
        <v>0.3</v>
      </c>
      <c r="L292" s="64" t="s">
        <v>754</v>
      </c>
      <c r="M292" s="64"/>
      <c r="N292" s="64" t="s">
        <v>790</v>
      </c>
      <c r="O292" s="144" t="s">
        <v>754</v>
      </c>
      <c r="P292" s="64" t="s">
        <v>24525</v>
      </c>
      <c r="Q292" s="124" t="s">
        <v>25483</v>
      </c>
      <c r="R292" s="124" t="s">
        <v>25484</v>
      </c>
      <c r="S292" s="124"/>
      <c r="T292" s="124" t="s">
        <v>25485</v>
      </c>
      <c r="U292" s="125">
        <v>30</v>
      </c>
      <c r="V292" s="126">
        <v>6.35</v>
      </c>
      <c r="W292" s="126">
        <v>5.52</v>
      </c>
      <c r="X292" s="126">
        <v>0</v>
      </c>
      <c r="Y292" s="124"/>
      <c r="Z292" s="124"/>
      <c r="AA292" s="124"/>
      <c r="AB292" s="124"/>
      <c r="AC292" s="125"/>
      <c r="AD292" s="125"/>
      <c r="AE292" s="125"/>
      <c r="AF292" s="146"/>
      <c r="AG292" s="124"/>
      <c r="AH292" s="127"/>
      <c r="AI292" s="144" t="s">
        <v>25958</v>
      </c>
      <c r="AJ292" s="147"/>
      <c r="AK292" s="144"/>
      <c r="AL292" s="144"/>
    </row>
    <row r="293" spans="1:38" x14ac:dyDescent="0.2">
      <c r="A293" s="64" t="s">
        <v>24521</v>
      </c>
      <c r="B293" s="63">
        <v>9667.77</v>
      </c>
      <c r="C293" s="63">
        <v>26117.97</v>
      </c>
      <c r="D293" s="63" t="s">
        <v>25486</v>
      </c>
      <c r="E293" s="64" t="s">
        <v>24532</v>
      </c>
      <c r="F293" s="123">
        <v>18.399999999999999</v>
      </c>
      <c r="G293" s="123">
        <v>4.5999999999999996</v>
      </c>
      <c r="H293" s="123">
        <v>0</v>
      </c>
      <c r="I293" s="121">
        <v>21.16</v>
      </c>
      <c r="J293" s="64" t="s">
        <v>24524</v>
      </c>
      <c r="K293" s="123">
        <v>0.3</v>
      </c>
      <c r="L293" s="64" t="s">
        <v>754</v>
      </c>
      <c r="M293" s="64"/>
      <c r="N293" s="64" t="s">
        <v>790</v>
      </c>
      <c r="O293" s="144" t="s">
        <v>754</v>
      </c>
      <c r="P293" s="64" t="s">
        <v>24525</v>
      </c>
      <c r="Q293" s="124" t="s">
        <v>25487</v>
      </c>
      <c r="R293" s="124" t="s">
        <v>25488</v>
      </c>
      <c r="S293" s="124"/>
      <c r="T293" s="124" t="s">
        <v>25489</v>
      </c>
      <c r="U293" s="125">
        <v>30</v>
      </c>
      <c r="V293" s="126">
        <v>6.35</v>
      </c>
      <c r="W293" s="126">
        <v>5.52</v>
      </c>
      <c r="X293" s="126">
        <v>0</v>
      </c>
      <c r="Y293" s="124"/>
      <c r="Z293" s="124"/>
      <c r="AA293" s="124"/>
      <c r="AB293" s="124"/>
      <c r="AC293" s="125"/>
      <c r="AD293" s="125"/>
      <c r="AE293" s="125"/>
      <c r="AF293" s="146"/>
      <c r="AG293" s="124"/>
      <c r="AH293" s="127"/>
      <c r="AI293" s="144" t="s">
        <v>25959</v>
      </c>
      <c r="AJ293" s="147"/>
      <c r="AK293" s="144"/>
      <c r="AL293" s="144"/>
    </row>
    <row r="294" spans="1:38" x14ac:dyDescent="0.2">
      <c r="A294" s="64" t="s">
        <v>24521</v>
      </c>
      <c r="B294" s="63">
        <v>8982.77</v>
      </c>
      <c r="C294" s="63">
        <v>26117.97</v>
      </c>
      <c r="D294" s="63" t="s">
        <v>25490</v>
      </c>
      <c r="E294" s="64" t="s">
        <v>24532</v>
      </c>
      <c r="F294" s="123">
        <v>18.399999999999999</v>
      </c>
      <c r="G294" s="123">
        <v>4.5999999999999996</v>
      </c>
      <c r="H294" s="123">
        <v>0</v>
      </c>
      <c r="I294" s="121">
        <v>21.16</v>
      </c>
      <c r="J294" s="64" t="s">
        <v>24524</v>
      </c>
      <c r="K294" s="123">
        <v>0.3</v>
      </c>
      <c r="L294" s="64" t="s">
        <v>754</v>
      </c>
      <c r="M294" s="64"/>
      <c r="N294" s="64" t="s">
        <v>790</v>
      </c>
      <c r="O294" s="144" t="s">
        <v>754</v>
      </c>
      <c r="P294" s="64" t="s">
        <v>24525</v>
      </c>
      <c r="Q294" s="124" t="s">
        <v>25491</v>
      </c>
      <c r="R294" s="124" t="s">
        <v>25492</v>
      </c>
      <c r="S294" s="124"/>
      <c r="T294" s="124" t="s">
        <v>25493</v>
      </c>
      <c r="U294" s="125">
        <v>30</v>
      </c>
      <c r="V294" s="126">
        <v>6.35</v>
      </c>
      <c r="W294" s="126">
        <v>5.52</v>
      </c>
      <c r="X294" s="126">
        <v>0</v>
      </c>
      <c r="Y294" s="124"/>
      <c r="Z294" s="124"/>
      <c r="AA294" s="124"/>
      <c r="AB294" s="124"/>
      <c r="AC294" s="125"/>
      <c r="AD294" s="125"/>
      <c r="AE294" s="125"/>
      <c r="AF294" s="146"/>
      <c r="AG294" s="124"/>
      <c r="AH294" s="127"/>
      <c r="AI294" s="144" t="s">
        <v>25960</v>
      </c>
      <c r="AJ294" s="147"/>
      <c r="AK294" s="144"/>
      <c r="AL294" s="144"/>
    </row>
    <row r="295" spans="1:38" x14ac:dyDescent="0.2">
      <c r="A295" s="64" t="s">
        <v>24521</v>
      </c>
      <c r="B295" s="63">
        <v>8269.27</v>
      </c>
      <c r="C295" s="63">
        <v>26117.97</v>
      </c>
      <c r="D295" s="63" t="s">
        <v>25494</v>
      </c>
      <c r="E295" s="64" t="s">
        <v>24532</v>
      </c>
      <c r="F295" s="123">
        <v>18.399999999999999</v>
      </c>
      <c r="G295" s="123">
        <v>4.5999999999999996</v>
      </c>
      <c r="H295" s="123">
        <v>0</v>
      </c>
      <c r="I295" s="121">
        <v>21.16</v>
      </c>
      <c r="J295" s="64" t="s">
        <v>24524</v>
      </c>
      <c r="K295" s="123">
        <v>0.3</v>
      </c>
      <c r="L295" s="64" t="s">
        <v>754</v>
      </c>
      <c r="M295" s="64"/>
      <c r="N295" s="64" t="s">
        <v>790</v>
      </c>
      <c r="O295" s="144" t="s">
        <v>754</v>
      </c>
      <c r="P295" s="64" t="s">
        <v>24525</v>
      </c>
      <c r="Q295" s="124" t="s">
        <v>25495</v>
      </c>
      <c r="R295" s="124" t="s">
        <v>25496</v>
      </c>
      <c r="S295" s="124"/>
      <c r="T295" s="124" t="s">
        <v>25497</v>
      </c>
      <c r="U295" s="125">
        <v>30</v>
      </c>
      <c r="V295" s="126">
        <v>6.35</v>
      </c>
      <c r="W295" s="126">
        <v>5.52</v>
      </c>
      <c r="X295" s="126">
        <v>0</v>
      </c>
      <c r="Y295" s="124"/>
      <c r="Z295" s="124"/>
      <c r="AA295" s="124"/>
      <c r="AB295" s="124"/>
      <c r="AC295" s="125"/>
      <c r="AD295" s="125"/>
      <c r="AE295" s="125"/>
      <c r="AF295" s="146"/>
      <c r="AG295" s="124"/>
      <c r="AH295" s="127"/>
      <c r="AI295" s="144" t="s">
        <v>25961</v>
      </c>
      <c r="AJ295" s="147"/>
      <c r="AK295" s="144"/>
      <c r="AL295" s="144"/>
    </row>
    <row r="296" spans="1:38" x14ac:dyDescent="0.2">
      <c r="A296" s="64" t="s">
        <v>24521</v>
      </c>
      <c r="B296" s="63">
        <v>7212.77</v>
      </c>
      <c r="C296" s="63">
        <v>26117.97</v>
      </c>
      <c r="D296" s="63" t="s">
        <v>25498</v>
      </c>
      <c r="E296" s="64" t="s">
        <v>24532</v>
      </c>
      <c r="F296" s="123">
        <v>18.399999999999999</v>
      </c>
      <c r="G296" s="123">
        <v>4.5999999999999996</v>
      </c>
      <c r="H296" s="123">
        <v>0</v>
      </c>
      <c r="I296" s="121">
        <v>21.16</v>
      </c>
      <c r="J296" s="64" t="s">
        <v>24524</v>
      </c>
      <c r="K296" s="123">
        <v>0.3</v>
      </c>
      <c r="L296" s="64" t="s">
        <v>754</v>
      </c>
      <c r="M296" s="64"/>
      <c r="N296" s="64" t="s">
        <v>790</v>
      </c>
      <c r="O296" s="144" t="s">
        <v>754</v>
      </c>
      <c r="P296" s="64" t="s">
        <v>24525</v>
      </c>
      <c r="Q296" s="124" t="s">
        <v>25499</v>
      </c>
      <c r="R296" s="124" t="s">
        <v>25500</v>
      </c>
      <c r="S296" s="124"/>
      <c r="T296" s="124" t="s">
        <v>25501</v>
      </c>
      <c r="U296" s="125">
        <v>30</v>
      </c>
      <c r="V296" s="126">
        <v>6.35</v>
      </c>
      <c r="W296" s="126">
        <v>5.52</v>
      </c>
      <c r="X296" s="126">
        <v>0</v>
      </c>
      <c r="Y296" s="124"/>
      <c r="Z296" s="124"/>
      <c r="AA296" s="124"/>
      <c r="AB296" s="124"/>
      <c r="AC296" s="125"/>
      <c r="AD296" s="125"/>
      <c r="AE296" s="125"/>
      <c r="AF296" s="146"/>
      <c r="AG296" s="124"/>
      <c r="AH296" s="127"/>
      <c r="AI296" s="144" t="s">
        <v>25962</v>
      </c>
      <c r="AJ296" s="147"/>
      <c r="AK296" s="144"/>
      <c r="AL296" s="144"/>
    </row>
    <row r="297" spans="1:38" x14ac:dyDescent="0.2">
      <c r="A297" s="64" t="s">
        <v>24521</v>
      </c>
      <c r="B297" s="63">
        <v>6156.27</v>
      </c>
      <c r="C297" s="63">
        <v>26117.97</v>
      </c>
      <c r="D297" s="63" t="s">
        <v>25502</v>
      </c>
      <c r="E297" s="64" t="s">
        <v>24532</v>
      </c>
      <c r="F297" s="123">
        <v>18.399999999999981</v>
      </c>
      <c r="G297" s="123">
        <v>4.5999999999999996</v>
      </c>
      <c r="H297" s="123">
        <v>0</v>
      </c>
      <c r="I297" s="121">
        <v>21.159999999999958</v>
      </c>
      <c r="J297" s="64" t="s">
        <v>24524</v>
      </c>
      <c r="K297" s="123">
        <v>0.3</v>
      </c>
      <c r="L297" s="64" t="s">
        <v>754</v>
      </c>
      <c r="M297" s="64"/>
      <c r="N297" s="64" t="s">
        <v>790</v>
      </c>
      <c r="O297" s="144" t="s">
        <v>754</v>
      </c>
      <c r="P297" s="64" t="s">
        <v>24525</v>
      </c>
      <c r="Q297" s="124" t="s">
        <v>25503</v>
      </c>
      <c r="R297" s="124" t="s">
        <v>25504</v>
      </c>
      <c r="S297" s="124"/>
      <c r="T297" s="124" t="s">
        <v>25505</v>
      </c>
      <c r="U297" s="125">
        <v>30</v>
      </c>
      <c r="V297" s="126">
        <v>6.35</v>
      </c>
      <c r="W297" s="126">
        <v>5.52</v>
      </c>
      <c r="X297" s="126">
        <v>0</v>
      </c>
      <c r="Y297" s="124"/>
      <c r="Z297" s="124"/>
      <c r="AA297" s="124"/>
      <c r="AB297" s="124"/>
      <c r="AC297" s="125"/>
      <c r="AD297" s="125"/>
      <c r="AE297" s="125"/>
      <c r="AF297" s="146"/>
      <c r="AG297" s="124"/>
      <c r="AH297" s="127"/>
      <c r="AI297" s="144" t="s">
        <v>25963</v>
      </c>
      <c r="AJ297" s="147"/>
      <c r="AK297" s="144"/>
      <c r="AL297" s="144"/>
    </row>
    <row r="298" spans="1:38" x14ac:dyDescent="0.2">
      <c r="A298" s="64" t="s">
        <v>24521</v>
      </c>
      <c r="B298" s="63">
        <v>13072.77</v>
      </c>
      <c r="C298" s="63">
        <v>26772.97</v>
      </c>
      <c r="D298" s="63" t="s">
        <v>25506</v>
      </c>
      <c r="E298" s="64" t="s">
        <v>24532</v>
      </c>
      <c r="F298" s="123">
        <v>20.2</v>
      </c>
      <c r="G298" s="123">
        <v>5.5</v>
      </c>
      <c r="H298" s="123">
        <v>4.5999999999999996</v>
      </c>
      <c r="I298" s="121">
        <v>25.3</v>
      </c>
      <c r="J298" s="64" t="s">
        <v>24524</v>
      </c>
      <c r="K298" s="123">
        <v>0.3</v>
      </c>
      <c r="L298" s="64" t="s">
        <v>754</v>
      </c>
      <c r="M298" s="64"/>
      <c r="N298" s="64" t="s">
        <v>790</v>
      </c>
      <c r="O298" s="144" t="s">
        <v>754</v>
      </c>
      <c r="P298" s="64" t="s">
        <v>24525</v>
      </c>
      <c r="Q298" s="124" t="s">
        <v>25507</v>
      </c>
      <c r="R298" s="124" t="s">
        <v>25508</v>
      </c>
      <c r="S298" s="124"/>
      <c r="T298" s="124" t="s">
        <v>25509</v>
      </c>
      <c r="U298" s="125">
        <v>30</v>
      </c>
      <c r="V298" s="126">
        <v>7.59</v>
      </c>
      <c r="W298" s="126">
        <v>6.06</v>
      </c>
      <c r="X298" s="126">
        <v>0</v>
      </c>
      <c r="Y298" s="124"/>
      <c r="Z298" s="124"/>
      <c r="AA298" s="124"/>
      <c r="AB298" s="124"/>
      <c r="AC298" s="125"/>
      <c r="AD298" s="125"/>
      <c r="AE298" s="125"/>
      <c r="AF298" s="146"/>
      <c r="AG298" s="124"/>
      <c r="AH298" s="127"/>
      <c r="AI298" s="144" t="s">
        <v>25964</v>
      </c>
      <c r="AJ298" s="147"/>
      <c r="AK298" s="144"/>
      <c r="AL298" s="144"/>
    </row>
    <row r="299" spans="1:38" x14ac:dyDescent="0.2">
      <c r="A299" s="64" t="s">
        <v>24521</v>
      </c>
      <c r="B299" s="63">
        <v>11752.77</v>
      </c>
      <c r="C299" s="63">
        <v>26772.97</v>
      </c>
      <c r="D299" s="63" t="s">
        <v>25510</v>
      </c>
      <c r="E299" s="64" t="s">
        <v>24532</v>
      </c>
      <c r="F299" s="123">
        <v>20.2</v>
      </c>
      <c r="G299" s="123">
        <v>5.5</v>
      </c>
      <c r="H299" s="123">
        <v>4.5999999999999996</v>
      </c>
      <c r="I299" s="121">
        <v>25.3</v>
      </c>
      <c r="J299" s="64" t="s">
        <v>24524</v>
      </c>
      <c r="K299" s="123">
        <v>0.3</v>
      </c>
      <c r="L299" s="64" t="s">
        <v>754</v>
      </c>
      <c r="M299" s="64"/>
      <c r="N299" s="64" t="s">
        <v>790</v>
      </c>
      <c r="O299" s="144" t="s">
        <v>754</v>
      </c>
      <c r="P299" s="64" t="s">
        <v>24525</v>
      </c>
      <c r="Q299" s="124" t="s">
        <v>25511</v>
      </c>
      <c r="R299" s="124" t="s">
        <v>25512</v>
      </c>
      <c r="S299" s="124"/>
      <c r="T299" s="124" t="s">
        <v>25513</v>
      </c>
      <c r="U299" s="125">
        <v>30</v>
      </c>
      <c r="V299" s="126">
        <v>7.59</v>
      </c>
      <c r="W299" s="126">
        <v>6.06</v>
      </c>
      <c r="X299" s="126">
        <v>0</v>
      </c>
      <c r="Y299" s="124"/>
      <c r="Z299" s="124"/>
      <c r="AA299" s="124"/>
      <c r="AB299" s="124"/>
      <c r="AC299" s="125"/>
      <c r="AD299" s="125"/>
      <c r="AE299" s="125"/>
      <c r="AF299" s="146"/>
      <c r="AG299" s="124"/>
      <c r="AH299" s="127"/>
      <c r="AI299" s="144" t="s">
        <v>25965</v>
      </c>
      <c r="AJ299" s="147"/>
      <c r="AK299" s="144"/>
      <c r="AL299" s="144"/>
    </row>
    <row r="300" spans="1:38" x14ac:dyDescent="0.2">
      <c r="A300" s="64" t="s">
        <v>24521</v>
      </c>
      <c r="B300" s="63">
        <v>18702.77</v>
      </c>
      <c r="C300" s="63">
        <v>28892.97</v>
      </c>
      <c r="D300" s="63" t="s">
        <v>25514</v>
      </c>
      <c r="E300" s="64" t="s">
        <v>24913</v>
      </c>
      <c r="F300" s="123">
        <v>29.600006068160145</v>
      </c>
      <c r="G300" s="123">
        <v>10.9</v>
      </c>
      <c r="H300" s="123">
        <v>3.9</v>
      </c>
      <c r="I300" s="121">
        <v>42.510039832151378</v>
      </c>
      <c r="J300" s="64" t="s">
        <v>24524</v>
      </c>
      <c r="K300" s="123">
        <v>0.5</v>
      </c>
      <c r="L300" s="64" t="s">
        <v>754</v>
      </c>
      <c r="M300" s="64"/>
      <c r="N300" s="64" t="s">
        <v>790</v>
      </c>
      <c r="O300" s="144" t="s">
        <v>754</v>
      </c>
      <c r="P300" s="64" t="s">
        <v>24525</v>
      </c>
      <c r="Q300" s="124" t="s">
        <v>25515</v>
      </c>
      <c r="R300" s="124" t="s">
        <v>25516</v>
      </c>
      <c r="S300" s="124"/>
      <c r="T300" s="124" t="s">
        <v>25517</v>
      </c>
      <c r="U300" s="125">
        <v>30</v>
      </c>
      <c r="V300" s="126">
        <v>21.26</v>
      </c>
      <c r="W300" s="126">
        <v>14.8</v>
      </c>
      <c r="X300" s="126">
        <v>0</v>
      </c>
      <c r="Y300" s="124"/>
      <c r="Z300" s="124"/>
      <c r="AA300" s="124"/>
      <c r="AB300" s="124"/>
      <c r="AC300" s="125"/>
      <c r="AD300" s="125"/>
      <c r="AE300" s="125"/>
      <c r="AF300" s="146"/>
      <c r="AG300" s="124"/>
      <c r="AH300" s="127"/>
      <c r="AI300" s="144" t="s">
        <v>25966</v>
      </c>
      <c r="AJ300" s="147"/>
      <c r="AK300" s="144"/>
      <c r="AL300" s="144"/>
    </row>
    <row r="301" spans="1:38" x14ac:dyDescent="0.2">
      <c r="A301" s="64" t="s">
        <v>24521</v>
      </c>
      <c r="B301" s="63">
        <v>16557.77</v>
      </c>
      <c r="C301" s="63">
        <v>29435.47</v>
      </c>
      <c r="D301" s="63" t="s">
        <v>25518</v>
      </c>
      <c r="E301" s="64" t="s">
        <v>24913</v>
      </c>
      <c r="F301" s="123">
        <v>30.000000004828035</v>
      </c>
      <c r="G301" s="123">
        <v>10</v>
      </c>
      <c r="H301" s="123">
        <v>5</v>
      </c>
      <c r="I301" s="121">
        <v>50.000000012070089</v>
      </c>
      <c r="J301" s="64" t="s">
        <v>24524</v>
      </c>
      <c r="K301" s="123">
        <v>0.5</v>
      </c>
      <c r="L301" s="64" t="s">
        <v>754</v>
      </c>
      <c r="M301" s="64"/>
      <c r="N301" s="64" t="s">
        <v>790</v>
      </c>
      <c r="O301" s="144" t="s">
        <v>754</v>
      </c>
      <c r="P301" s="64" t="s">
        <v>24525</v>
      </c>
      <c r="Q301" s="124" t="s">
        <v>25519</v>
      </c>
      <c r="R301" s="124" t="s">
        <v>25520</v>
      </c>
      <c r="S301" s="124"/>
      <c r="T301" s="124" t="s">
        <v>25521</v>
      </c>
      <c r="U301" s="125">
        <v>30</v>
      </c>
      <c r="V301" s="126">
        <v>25</v>
      </c>
      <c r="W301" s="126">
        <v>15</v>
      </c>
      <c r="X301" s="126">
        <v>0</v>
      </c>
      <c r="Y301" s="124"/>
      <c r="Z301" s="124"/>
      <c r="AA301" s="124"/>
      <c r="AB301" s="124"/>
      <c r="AC301" s="125"/>
      <c r="AD301" s="125"/>
      <c r="AE301" s="125"/>
      <c r="AF301" s="146"/>
      <c r="AG301" s="124"/>
      <c r="AH301" s="127"/>
      <c r="AI301" s="144" t="s">
        <v>25967</v>
      </c>
      <c r="AJ301" s="147"/>
      <c r="AK301" s="144"/>
      <c r="AL301" s="144"/>
    </row>
    <row r="302" spans="1:38" x14ac:dyDescent="0.2">
      <c r="A302" s="64" t="s">
        <v>24521</v>
      </c>
      <c r="B302" s="63">
        <v>13072.77</v>
      </c>
      <c r="C302" s="63">
        <v>27622.97</v>
      </c>
      <c r="D302" s="63" t="s">
        <v>25522</v>
      </c>
      <c r="E302" s="64" t="s">
        <v>24532</v>
      </c>
      <c r="F302" s="123">
        <v>18.399999999999999</v>
      </c>
      <c r="G302" s="123">
        <v>4.5999999999999996</v>
      </c>
      <c r="H302" s="123">
        <v>0</v>
      </c>
      <c r="I302" s="121">
        <v>21.16</v>
      </c>
      <c r="J302" s="64" t="s">
        <v>24524</v>
      </c>
      <c r="K302" s="123">
        <v>0.3</v>
      </c>
      <c r="L302" s="64" t="s">
        <v>754</v>
      </c>
      <c r="M302" s="64"/>
      <c r="N302" s="64" t="s">
        <v>790</v>
      </c>
      <c r="O302" s="144" t="s">
        <v>754</v>
      </c>
      <c r="P302" s="64" t="s">
        <v>24525</v>
      </c>
      <c r="Q302" s="124" t="s">
        <v>25523</v>
      </c>
      <c r="R302" s="124" t="s">
        <v>25524</v>
      </c>
      <c r="S302" s="124"/>
      <c r="T302" s="124" t="s">
        <v>25525</v>
      </c>
      <c r="U302" s="125">
        <v>30</v>
      </c>
      <c r="V302" s="126">
        <v>6.35</v>
      </c>
      <c r="W302" s="126">
        <v>5.52</v>
      </c>
      <c r="X302" s="126">
        <v>0</v>
      </c>
      <c r="Y302" s="124"/>
      <c r="Z302" s="124"/>
      <c r="AA302" s="124"/>
      <c r="AB302" s="124"/>
      <c r="AC302" s="125"/>
      <c r="AD302" s="125"/>
      <c r="AE302" s="125"/>
      <c r="AF302" s="146"/>
      <c r="AG302" s="124"/>
      <c r="AH302" s="127"/>
      <c r="AI302" s="144" t="s">
        <v>25968</v>
      </c>
      <c r="AJ302" s="147"/>
      <c r="AK302" s="144"/>
      <c r="AL302" s="144"/>
    </row>
    <row r="303" spans="1:38" x14ac:dyDescent="0.2">
      <c r="A303" s="64" t="s">
        <v>24521</v>
      </c>
      <c r="B303" s="63">
        <v>13072.77</v>
      </c>
      <c r="C303" s="63">
        <v>28232.97</v>
      </c>
      <c r="D303" s="63" t="s">
        <v>25526</v>
      </c>
      <c r="E303" s="64" t="s">
        <v>24532</v>
      </c>
      <c r="F303" s="123">
        <v>18.399999999999999</v>
      </c>
      <c r="G303" s="123">
        <v>4.5999999999999996</v>
      </c>
      <c r="H303" s="123">
        <v>0</v>
      </c>
      <c r="I303" s="121">
        <v>21.16</v>
      </c>
      <c r="J303" s="64" t="s">
        <v>24524</v>
      </c>
      <c r="K303" s="123">
        <v>0.3</v>
      </c>
      <c r="L303" s="64" t="s">
        <v>754</v>
      </c>
      <c r="M303" s="64"/>
      <c r="N303" s="64" t="s">
        <v>790</v>
      </c>
      <c r="O303" s="144" t="s">
        <v>754</v>
      </c>
      <c r="P303" s="64" t="s">
        <v>24525</v>
      </c>
      <c r="Q303" s="124" t="s">
        <v>25527</v>
      </c>
      <c r="R303" s="124" t="s">
        <v>25528</v>
      </c>
      <c r="S303" s="124"/>
      <c r="T303" s="124" t="s">
        <v>25529</v>
      </c>
      <c r="U303" s="125">
        <v>30</v>
      </c>
      <c r="V303" s="126">
        <v>6.35</v>
      </c>
      <c r="W303" s="126">
        <v>5.52</v>
      </c>
      <c r="X303" s="126">
        <v>0</v>
      </c>
      <c r="Y303" s="124"/>
      <c r="Z303" s="124"/>
      <c r="AA303" s="124"/>
      <c r="AB303" s="124"/>
      <c r="AC303" s="125"/>
      <c r="AD303" s="125"/>
      <c r="AE303" s="125"/>
      <c r="AF303" s="146"/>
      <c r="AG303" s="124"/>
      <c r="AH303" s="127"/>
      <c r="AI303" s="144" t="s">
        <v>25969</v>
      </c>
      <c r="AJ303" s="147"/>
      <c r="AK303" s="144"/>
      <c r="AL303" s="144"/>
    </row>
    <row r="304" spans="1:38" x14ac:dyDescent="0.2">
      <c r="A304" s="64" t="s">
        <v>24521</v>
      </c>
      <c r="B304" s="63">
        <v>12397.77</v>
      </c>
      <c r="C304" s="63">
        <v>29402.97</v>
      </c>
      <c r="D304" s="63" t="s">
        <v>25530</v>
      </c>
      <c r="E304" s="64" t="s">
        <v>24532</v>
      </c>
      <c r="F304" s="123">
        <v>17.8</v>
      </c>
      <c r="G304" s="123">
        <v>4.9000000000000004</v>
      </c>
      <c r="H304" s="123">
        <v>4</v>
      </c>
      <c r="I304" s="121">
        <v>19.600000000000001</v>
      </c>
      <c r="J304" s="64" t="s">
        <v>24524</v>
      </c>
      <c r="K304" s="123">
        <v>0.3</v>
      </c>
      <c r="L304" s="64" t="s">
        <v>754</v>
      </c>
      <c r="M304" s="64"/>
      <c r="N304" s="64" t="s">
        <v>790</v>
      </c>
      <c r="O304" s="144" t="s">
        <v>754</v>
      </c>
      <c r="P304" s="64" t="s">
        <v>24525</v>
      </c>
      <c r="Q304" s="124" t="s">
        <v>25531</v>
      </c>
      <c r="R304" s="124" t="s">
        <v>25532</v>
      </c>
      <c r="S304" s="124"/>
      <c r="T304" s="124" t="s">
        <v>25533</v>
      </c>
      <c r="U304" s="125">
        <v>30</v>
      </c>
      <c r="V304" s="126">
        <v>5.88</v>
      </c>
      <c r="W304" s="126">
        <v>5.34</v>
      </c>
      <c r="X304" s="126">
        <v>0</v>
      </c>
      <c r="Y304" s="124"/>
      <c r="Z304" s="124"/>
      <c r="AA304" s="124"/>
      <c r="AB304" s="124"/>
      <c r="AC304" s="125"/>
      <c r="AD304" s="125"/>
      <c r="AE304" s="125"/>
      <c r="AF304" s="146"/>
      <c r="AG304" s="124"/>
      <c r="AH304" s="127"/>
      <c r="AI304" s="144" t="s">
        <v>25970</v>
      </c>
      <c r="AJ304" s="147"/>
      <c r="AK304" s="144"/>
      <c r="AL304" s="144"/>
    </row>
    <row r="305" spans="1:38" x14ac:dyDescent="0.2">
      <c r="A305" s="64" t="s">
        <v>24521</v>
      </c>
      <c r="B305" s="63">
        <v>13067.77</v>
      </c>
      <c r="C305" s="63">
        <v>29415.47</v>
      </c>
      <c r="D305" s="63" t="s">
        <v>25534</v>
      </c>
      <c r="E305" s="64" t="s">
        <v>24532</v>
      </c>
      <c r="F305" s="123">
        <v>28.400000004828033</v>
      </c>
      <c r="G305" s="123">
        <v>9.6</v>
      </c>
      <c r="H305" s="123">
        <v>4.5999999999999996</v>
      </c>
      <c r="I305" s="121">
        <v>44.160000011104479</v>
      </c>
      <c r="J305" s="64" t="s">
        <v>24524</v>
      </c>
      <c r="K305" s="123">
        <v>0.3</v>
      </c>
      <c r="L305" s="64" t="s">
        <v>754</v>
      </c>
      <c r="M305" s="64"/>
      <c r="N305" s="64" t="s">
        <v>790</v>
      </c>
      <c r="O305" s="144" t="s">
        <v>754</v>
      </c>
      <c r="P305" s="64" t="s">
        <v>24525</v>
      </c>
      <c r="Q305" s="124" t="s">
        <v>25535</v>
      </c>
      <c r="R305" s="124" t="s">
        <v>25536</v>
      </c>
      <c r="S305" s="124"/>
      <c r="T305" s="124" t="s">
        <v>25537</v>
      </c>
      <c r="U305" s="125">
        <v>30</v>
      </c>
      <c r="V305" s="126">
        <v>13.25</v>
      </c>
      <c r="W305" s="126">
        <v>8.52</v>
      </c>
      <c r="X305" s="126">
        <v>0</v>
      </c>
      <c r="Y305" s="124"/>
      <c r="Z305" s="124"/>
      <c r="AA305" s="124"/>
      <c r="AB305" s="124"/>
      <c r="AC305" s="125"/>
      <c r="AD305" s="125"/>
      <c r="AE305" s="125"/>
      <c r="AF305" s="146"/>
      <c r="AG305" s="124"/>
      <c r="AH305" s="127"/>
      <c r="AI305" s="144" t="s">
        <v>25971</v>
      </c>
      <c r="AJ305" s="147"/>
      <c r="AK305" s="144"/>
      <c r="AL305" s="144"/>
    </row>
    <row r="306" spans="1:38" x14ac:dyDescent="0.2">
      <c r="A306" s="64" t="s">
        <v>24521</v>
      </c>
      <c r="B306" s="63">
        <v>11757.77</v>
      </c>
      <c r="C306" s="63">
        <v>29415.47</v>
      </c>
      <c r="D306" s="63" t="s">
        <v>25538</v>
      </c>
      <c r="E306" s="64" t="s">
        <v>24532</v>
      </c>
      <c r="F306" s="123">
        <v>28.400000004828033</v>
      </c>
      <c r="G306" s="123">
        <v>9.6</v>
      </c>
      <c r="H306" s="123">
        <v>4.5999999999999996</v>
      </c>
      <c r="I306" s="121">
        <v>44.160000011104479</v>
      </c>
      <c r="J306" s="64" t="s">
        <v>24524</v>
      </c>
      <c r="K306" s="123">
        <v>0.3</v>
      </c>
      <c r="L306" s="64" t="s">
        <v>754</v>
      </c>
      <c r="M306" s="64"/>
      <c r="N306" s="64" t="s">
        <v>790</v>
      </c>
      <c r="O306" s="144" t="s">
        <v>754</v>
      </c>
      <c r="P306" s="64" t="s">
        <v>24525</v>
      </c>
      <c r="Q306" s="124" t="s">
        <v>25539</v>
      </c>
      <c r="R306" s="124" t="s">
        <v>25540</v>
      </c>
      <c r="S306" s="124"/>
      <c r="T306" s="124" t="s">
        <v>25541</v>
      </c>
      <c r="U306" s="125">
        <v>30</v>
      </c>
      <c r="V306" s="126">
        <v>13.25</v>
      </c>
      <c r="W306" s="126">
        <v>8.52</v>
      </c>
      <c r="X306" s="126">
        <v>0</v>
      </c>
      <c r="Y306" s="124"/>
      <c r="Z306" s="124"/>
      <c r="AA306" s="124"/>
      <c r="AB306" s="124"/>
      <c r="AC306" s="125"/>
      <c r="AD306" s="125"/>
      <c r="AE306" s="125"/>
      <c r="AF306" s="146"/>
      <c r="AG306" s="124"/>
      <c r="AH306" s="127"/>
      <c r="AI306" s="144" t="s">
        <v>25972</v>
      </c>
      <c r="AJ306" s="147"/>
      <c r="AK306" s="144"/>
      <c r="AL306" s="144"/>
    </row>
    <row r="307" spans="1:38" x14ac:dyDescent="0.2">
      <c r="A307" s="64" t="s">
        <v>24521</v>
      </c>
      <c r="B307" s="63">
        <v>11752.77</v>
      </c>
      <c r="C307" s="63">
        <v>27622.97</v>
      </c>
      <c r="D307" s="63" t="s">
        <v>25542</v>
      </c>
      <c r="E307" s="64" t="s">
        <v>24532</v>
      </c>
      <c r="F307" s="123">
        <v>18.399999999999999</v>
      </c>
      <c r="G307" s="123">
        <v>4.5999999999999996</v>
      </c>
      <c r="H307" s="123">
        <v>0</v>
      </c>
      <c r="I307" s="121">
        <v>21.16</v>
      </c>
      <c r="J307" s="64" t="s">
        <v>24524</v>
      </c>
      <c r="K307" s="123">
        <v>0.3</v>
      </c>
      <c r="L307" s="64" t="s">
        <v>754</v>
      </c>
      <c r="M307" s="64"/>
      <c r="N307" s="64" t="s">
        <v>790</v>
      </c>
      <c r="O307" s="144" t="s">
        <v>754</v>
      </c>
      <c r="P307" s="64" t="s">
        <v>24525</v>
      </c>
      <c r="Q307" s="124" t="s">
        <v>25543</v>
      </c>
      <c r="R307" s="124" t="s">
        <v>25544</v>
      </c>
      <c r="S307" s="124"/>
      <c r="T307" s="124" t="s">
        <v>25545</v>
      </c>
      <c r="U307" s="125">
        <v>30</v>
      </c>
      <c r="V307" s="126">
        <v>6.35</v>
      </c>
      <c r="W307" s="126">
        <v>5.52</v>
      </c>
      <c r="X307" s="126">
        <v>0</v>
      </c>
      <c r="Y307" s="124"/>
      <c r="Z307" s="124"/>
      <c r="AA307" s="124"/>
      <c r="AB307" s="124"/>
      <c r="AC307" s="125"/>
      <c r="AD307" s="125"/>
      <c r="AE307" s="125"/>
      <c r="AF307" s="146"/>
      <c r="AG307" s="124"/>
      <c r="AH307" s="127"/>
      <c r="AI307" s="144" t="s">
        <v>25973</v>
      </c>
      <c r="AJ307" s="147"/>
      <c r="AK307" s="144"/>
      <c r="AL307" s="144"/>
    </row>
    <row r="308" spans="1:38" x14ac:dyDescent="0.2">
      <c r="A308" s="64" t="s">
        <v>24521</v>
      </c>
      <c r="B308" s="63">
        <v>11752.77</v>
      </c>
      <c r="C308" s="63">
        <v>28232.97</v>
      </c>
      <c r="D308" s="63" t="s">
        <v>25546</v>
      </c>
      <c r="E308" s="64" t="s">
        <v>24532</v>
      </c>
      <c r="F308" s="123">
        <v>18.399999999999999</v>
      </c>
      <c r="G308" s="123">
        <v>4.5999999999999996</v>
      </c>
      <c r="H308" s="123">
        <v>0</v>
      </c>
      <c r="I308" s="121">
        <v>21.16</v>
      </c>
      <c r="J308" s="64" t="s">
        <v>24524</v>
      </c>
      <c r="K308" s="123">
        <v>0.3</v>
      </c>
      <c r="L308" s="64" t="s">
        <v>754</v>
      </c>
      <c r="M308" s="64"/>
      <c r="N308" s="64" t="s">
        <v>790</v>
      </c>
      <c r="O308" s="144" t="s">
        <v>754</v>
      </c>
      <c r="P308" s="64" t="s">
        <v>24525</v>
      </c>
      <c r="Q308" s="124" t="s">
        <v>25547</v>
      </c>
      <c r="R308" s="124" t="s">
        <v>25548</v>
      </c>
      <c r="S308" s="124"/>
      <c r="T308" s="124" t="s">
        <v>25549</v>
      </c>
      <c r="U308" s="125">
        <v>30</v>
      </c>
      <c r="V308" s="126">
        <v>6.35</v>
      </c>
      <c r="W308" s="126">
        <v>5.52</v>
      </c>
      <c r="X308" s="126">
        <v>0</v>
      </c>
      <c r="Y308" s="124"/>
      <c r="Z308" s="124"/>
      <c r="AA308" s="124"/>
      <c r="AB308" s="124"/>
      <c r="AC308" s="125"/>
      <c r="AD308" s="125"/>
      <c r="AE308" s="125"/>
      <c r="AF308" s="146"/>
      <c r="AG308" s="124"/>
      <c r="AH308" s="127"/>
      <c r="AI308" s="144" t="s">
        <v>25974</v>
      </c>
      <c r="AJ308" s="147"/>
      <c r="AK308" s="144"/>
      <c r="AL308" s="144"/>
    </row>
    <row r="309" spans="1:38" x14ac:dyDescent="0.2">
      <c r="A309" s="64" t="s">
        <v>24521</v>
      </c>
      <c r="B309" s="63">
        <v>8247.77</v>
      </c>
      <c r="C309" s="63">
        <v>29435.47</v>
      </c>
      <c r="D309" s="63" t="s">
        <v>25550</v>
      </c>
      <c r="E309" s="64" t="s">
        <v>24913</v>
      </c>
      <c r="F309" s="123">
        <v>30.000000004828035</v>
      </c>
      <c r="G309" s="123">
        <v>10</v>
      </c>
      <c r="H309" s="123">
        <v>5</v>
      </c>
      <c r="I309" s="121">
        <v>50.000000012070089</v>
      </c>
      <c r="J309" s="64" t="s">
        <v>24524</v>
      </c>
      <c r="K309" s="123">
        <v>0.5</v>
      </c>
      <c r="L309" s="64" t="s">
        <v>754</v>
      </c>
      <c r="M309" s="64"/>
      <c r="N309" s="64" t="s">
        <v>790</v>
      </c>
      <c r="O309" s="144" t="s">
        <v>754</v>
      </c>
      <c r="P309" s="64" t="s">
        <v>24525</v>
      </c>
      <c r="Q309" s="124" t="s">
        <v>25551</v>
      </c>
      <c r="R309" s="124" t="s">
        <v>25552</v>
      </c>
      <c r="S309" s="124"/>
      <c r="T309" s="124" t="s">
        <v>25553</v>
      </c>
      <c r="U309" s="125">
        <v>30</v>
      </c>
      <c r="V309" s="126">
        <v>25</v>
      </c>
      <c r="W309" s="126">
        <v>15</v>
      </c>
      <c r="X309" s="126">
        <v>0</v>
      </c>
      <c r="Y309" s="124"/>
      <c r="Z309" s="124"/>
      <c r="AA309" s="124"/>
      <c r="AB309" s="124"/>
      <c r="AC309" s="125"/>
      <c r="AD309" s="125"/>
      <c r="AE309" s="125"/>
      <c r="AF309" s="146"/>
      <c r="AG309" s="124"/>
      <c r="AH309" s="127"/>
      <c r="AI309" s="144" t="s">
        <v>25975</v>
      </c>
      <c r="AJ309" s="147"/>
      <c r="AK309" s="144"/>
      <c r="AL309" s="144"/>
    </row>
    <row r="310" spans="1:38" x14ac:dyDescent="0.2">
      <c r="A310" s="64" t="s">
        <v>24521</v>
      </c>
      <c r="B310" s="63">
        <v>7192.77</v>
      </c>
      <c r="C310" s="63">
        <v>29435.47</v>
      </c>
      <c r="D310" s="63" t="s">
        <v>25554</v>
      </c>
      <c r="E310" s="64" t="s">
        <v>24913</v>
      </c>
      <c r="F310" s="123">
        <v>30.000000004828035</v>
      </c>
      <c r="G310" s="123">
        <v>10</v>
      </c>
      <c r="H310" s="123">
        <v>5</v>
      </c>
      <c r="I310" s="121">
        <v>50.000000012070089</v>
      </c>
      <c r="J310" s="64" t="s">
        <v>24524</v>
      </c>
      <c r="K310" s="123">
        <v>0.5</v>
      </c>
      <c r="L310" s="64" t="s">
        <v>754</v>
      </c>
      <c r="M310" s="64"/>
      <c r="N310" s="64" t="s">
        <v>790</v>
      </c>
      <c r="O310" s="144" t="s">
        <v>754</v>
      </c>
      <c r="P310" s="64" t="s">
        <v>24525</v>
      </c>
      <c r="Q310" s="124" t="s">
        <v>25555</v>
      </c>
      <c r="R310" s="124" t="s">
        <v>25556</v>
      </c>
      <c r="S310" s="124"/>
      <c r="T310" s="124" t="s">
        <v>25557</v>
      </c>
      <c r="U310" s="125">
        <v>30</v>
      </c>
      <c r="V310" s="126">
        <v>25</v>
      </c>
      <c r="W310" s="126">
        <v>15</v>
      </c>
      <c r="X310" s="126">
        <v>0</v>
      </c>
      <c r="Y310" s="124"/>
      <c r="Z310" s="124"/>
      <c r="AA310" s="124"/>
      <c r="AB310" s="124"/>
      <c r="AC310" s="125"/>
      <c r="AD310" s="125"/>
      <c r="AE310" s="125"/>
      <c r="AF310" s="146"/>
      <c r="AG310" s="124"/>
      <c r="AH310" s="127"/>
      <c r="AI310" s="144" t="s">
        <v>25976</v>
      </c>
      <c r="AJ310" s="147"/>
      <c r="AK310" s="144"/>
      <c r="AL310" s="144"/>
    </row>
    <row r="311" spans="1:38" x14ac:dyDescent="0.2">
      <c r="A311" s="64" t="s">
        <v>24521</v>
      </c>
      <c r="B311" s="63">
        <v>6157.77</v>
      </c>
      <c r="C311" s="63">
        <v>29435.47</v>
      </c>
      <c r="D311" s="63" t="s">
        <v>25558</v>
      </c>
      <c r="E311" s="64" t="s">
        <v>24913</v>
      </c>
      <c r="F311" s="123">
        <v>30.000000004828017</v>
      </c>
      <c r="G311" s="123">
        <v>10</v>
      </c>
      <c r="H311" s="123">
        <v>5</v>
      </c>
      <c r="I311" s="121">
        <v>50.000000012069989</v>
      </c>
      <c r="J311" s="64" t="s">
        <v>24524</v>
      </c>
      <c r="K311" s="123">
        <v>0.5</v>
      </c>
      <c r="L311" s="64" t="s">
        <v>754</v>
      </c>
      <c r="M311" s="64"/>
      <c r="N311" s="64" t="s">
        <v>790</v>
      </c>
      <c r="O311" s="144" t="s">
        <v>754</v>
      </c>
      <c r="P311" s="64" t="s">
        <v>24525</v>
      </c>
      <c r="Q311" s="124" t="s">
        <v>25559</v>
      </c>
      <c r="R311" s="124" t="s">
        <v>25560</v>
      </c>
      <c r="S311" s="124"/>
      <c r="T311" s="124" t="s">
        <v>25561</v>
      </c>
      <c r="U311" s="125">
        <v>30</v>
      </c>
      <c r="V311" s="126">
        <v>25</v>
      </c>
      <c r="W311" s="126">
        <v>15</v>
      </c>
      <c r="X311" s="126">
        <v>0</v>
      </c>
      <c r="Y311" s="124"/>
      <c r="Z311" s="124"/>
      <c r="AA311" s="124"/>
      <c r="AB311" s="124"/>
      <c r="AC311" s="125"/>
      <c r="AD311" s="125"/>
      <c r="AE311" s="125"/>
      <c r="AF311" s="146"/>
      <c r="AG311" s="124"/>
      <c r="AH311" s="127"/>
      <c r="AI311" s="144" t="s">
        <v>25977</v>
      </c>
      <c r="AJ311" s="147"/>
      <c r="AK311" s="144"/>
      <c r="AL311" s="144"/>
    </row>
    <row r="312" spans="1:38" x14ac:dyDescent="0.2">
      <c r="A312" s="64" t="s">
        <v>24521</v>
      </c>
      <c r="B312" s="63">
        <v>2412.77</v>
      </c>
      <c r="C312" s="63">
        <v>26772.97</v>
      </c>
      <c r="D312" s="63" t="s">
        <v>25562</v>
      </c>
      <c r="E312" s="64" t="s">
        <v>24532</v>
      </c>
      <c r="F312" s="123">
        <v>20.200000000000074</v>
      </c>
      <c r="G312" s="123">
        <v>5.5</v>
      </c>
      <c r="H312" s="123">
        <v>4.5999999999999996</v>
      </c>
      <c r="I312" s="121">
        <v>25.3000000000002</v>
      </c>
      <c r="J312" s="64" t="s">
        <v>24524</v>
      </c>
      <c r="K312" s="123">
        <v>0.3</v>
      </c>
      <c r="L312" s="64" t="s">
        <v>754</v>
      </c>
      <c r="M312" s="64"/>
      <c r="N312" s="64" t="s">
        <v>790</v>
      </c>
      <c r="O312" s="144" t="s">
        <v>754</v>
      </c>
      <c r="P312" s="64" t="s">
        <v>24525</v>
      </c>
      <c r="Q312" s="124" t="s">
        <v>25563</v>
      </c>
      <c r="R312" s="124" t="s">
        <v>25564</v>
      </c>
      <c r="S312" s="124"/>
      <c r="T312" s="124" t="s">
        <v>25565</v>
      </c>
      <c r="U312" s="125">
        <v>30</v>
      </c>
      <c r="V312" s="126">
        <v>7.59</v>
      </c>
      <c r="W312" s="126">
        <v>6.06</v>
      </c>
      <c r="X312" s="126">
        <v>0</v>
      </c>
      <c r="Y312" s="124"/>
      <c r="Z312" s="124"/>
      <c r="AA312" s="124"/>
      <c r="AB312" s="124"/>
      <c r="AC312" s="125"/>
      <c r="AD312" s="125"/>
      <c r="AE312" s="125"/>
      <c r="AF312" s="146"/>
      <c r="AG312" s="124"/>
      <c r="AH312" s="127"/>
      <c r="AI312" s="144" t="s">
        <v>25978</v>
      </c>
      <c r="AJ312" s="147"/>
      <c r="AK312" s="144"/>
      <c r="AL312" s="144"/>
    </row>
    <row r="313" spans="1:38" x14ac:dyDescent="0.2">
      <c r="A313" s="64" t="s">
        <v>24521</v>
      </c>
      <c r="B313" s="63">
        <v>1612.77</v>
      </c>
      <c r="C313" s="63">
        <v>26772.97</v>
      </c>
      <c r="D313" s="63" t="s">
        <v>25566</v>
      </c>
      <c r="E313" s="64" t="s">
        <v>24532</v>
      </c>
      <c r="F313" s="123">
        <v>20.2</v>
      </c>
      <c r="G313" s="123">
        <v>5.5</v>
      </c>
      <c r="H313" s="123">
        <v>4.5999999999999996</v>
      </c>
      <c r="I313" s="121">
        <v>25.3</v>
      </c>
      <c r="J313" s="64" t="s">
        <v>24524</v>
      </c>
      <c r="K313" s="123">
        <v>0.3</v>
      </c>
      <c r="L313" s="64" t="s">
        <v>754</v>
      </c>
      <c r="M313" s="64"/>
      <c r="N313" s="64" t="s">
        <v>790</v>
      </c>
      <c r="O313" s="144" t="s">
        <v>754</v>
      </c>
      <c r="P313" s="64" t="s">
        <v>24525</v>
      </c>
      <c r="Q313" s="124" t="s">
        <v>25567</v>
      </c>
      <c r="R313" s="124" t="s">
        <v>25568</v>
      </c>
      <c r="S313" s="124"/>
      <c r="T313" s="124" t="s">
        <v>25569</v>
      </c>
      <c r="U313" s="125">
        <v>30</v>
      </c>
      <c r="V313" s="126">
        <v>7.59</v>
      </c>
      <c r="W313" s="126">
        <v>6.06</v>
      </c>
      <c r="X313" s="126">
        <v>0</v>
      </c>
      <c r="Y313" s="124"/>
      <c r="Z313" s="124"/>
      <c r="AA313" s="124"/>
      <c r="AB313" s="124"/>
      <c r="AC313" s="125"/>
      <c r="AD313" s="125"/>
      <c r="AE313" s="125"/>
      <c r="AF313" s="146"/>
      <c r="AG313" s="124"/>
      <c r="AH313" s="127"/>
      <c r="AI313" s="144" t="s">
        <v>25979</v>
      </c>
      <c r="AJ313" s="147"/>
      <c r="AK313" s="144"/>
      <c r="AL313" s="144"/>
    </row>
    <row r="314" spans="1:38" x14ac:dyDescent="0.2">
      <c r="A314" s="64" t="s">
        <v>24521</v>
      </c>
      <c r="B314" s="63">
        <v>812.77</v>
      </c>
      <c r="C314" s="63">
        <v>26772.97</v>
      </c>
      <c r="D314" s="63" t="s">
        <v>25570</v>
      </c>
      <c r="E314" s="64" t="s">
        <v>24532</v>
      </c>
      <c r="F314" s="123">
        <v>20.2</v>
      </c>
      <c r="G314" s="123">
        <v>5.5</v>
      </c>
      <c r="H314" s="123">
        <v>4.5999999999999996</v>
      </c>
      <c r="I314" s="121">
        <v>25.3</v>
      </c>
      <c r="J314" s="64" t="s">
        <v>24524</v>
      </c>
      <c r="K314" s="123">
        <v>0.3</v>
      </c>
      <c r="L314" s="64" t="s">
        <v>754</v>
      </c>
      <c r="M314" s="64"/>
      <c r="N314" s="64" t="s">
        <v>790</v>
      </c>
      <c r="O314" s="144" t="s">
        <v>754</v>
      </c>
      <c r="P314" s="64" t="s">
        <v>24525</v>
      </c>
      <c r="Q314" s="124" t="s">
        <v>25571</v>
      </c>
      <c r="R314" s="124" t="s">
        <v>25572</v>
      </c>
      <c r="S314" s="124"/>
      <c r="T314" s="124" t="s">
        <v>25573</v>
      </c>
      <c r="U314" s="125">
        <v>30</v>
      </c>
      <c r="V314" s="126">
        <v>7.59</v>
      </c>
      <c r="W314" s="126">
        <v>6.06</v>
      </c>
      <c r="X314" s="126">
        <v>0</v>
      </c>
      <c r="Y314" s="124"/>
      <c r="Z314" s="124"/>
      <c r="AA314" s="124"/>
      <c r="AB314" s="124"/>
      <c r="AC314" s="125"/>
      <c r="AD314" s="125"/>
      <c r="AE314" s="125"/>
      <c r="AF314" s="146"/>
      <c r="AG314" s="124"/>
      <c r="AH314" s="127"/>
      <c r="AI314" s="144" t="s">
        <v>25980</v>
      </c>
      <c r="AJ314" s="147"/>
      <c r="AK314" s="144"/>
      <c r="AL314" s="144"/>
    </row>
    <row r="315" spans="1:38" x14ac:dyDescent="0.2">
      <c r="A315" s="64" t="s">
        <v>24521</v>
      </c>
      <c r="B315" s="63">
        <v>12.77</v>
      </c>
      <c r="C315" s="63">
        <v>26772.97</v>
      </c>
      <c r="D315" s="63" t="s">
        <v>25574</v>
      </c>
      <c r="E315" s="64" t="s">
        <v>24532</v>
      </c>
      <c r="F315" s="123">
        <v>20.199999999999996</v>
      </c>
      <c r="G315" s="123">
        <v>5.5</v>
      </c>
      <c r="H315" s="123">
        <v>4.5999999999999996</v>
      </c>
      <c r="I315" s="121">
        <v>25.29999999999999</v>
      </c>
      <c r="J315" s="64" t="s">
        <v>24524</v>
      </c>
      <c r="K315" s="123">
        <v>0.3</v>
      </c>
      <c r="L315" s="64" t="s">
        <v>754</v>
      </c>
      <c r="M315" s="64"/>
      <c r="N315" s="64" t="s">
        <v>790</v>
      </c>
      <c r="O315" s="144" t="s">
        <v>754</v>
      </c>
      <c r="P315" s="64" t="s">
        <v>24525</v>
      </c>
      <c r="Q315" s="124" t="s">
        <v>25575</v>
      </c>
      <c r="R315" s="124" t="s">
        <v>25576</v>
      </c>
      <c r="S315" s="124"/>
      <c r="T315" s="124" t="s">
        <v>25577</v>
      </c>
      <c r="U315" s="125">
        <v>30</v>
      </c>
      <c r="V315" s="126">
        <v>7.59</v>
      </c>
      <c r="W315" s="126">
        <v>6.06</v>
      </c>
      <c r="X315" s="126">
        <v>0</v>
      </c>
      <c r="Y315" s="124"/>
      <c r="Z315" s="124"/>
      <c r="AA315" s="124"/>
      <c r="AB315" s="124"/>
      <c r="AC315" s="125"/>
      <c r="AD315" s="125"/>
      <c r="AE315" s="125"/>
      <c r="AF315" s="146"/>
      <c r="AG315" s="124"/>
      <c r="AH315" s="127"/>
      <c r="AI315" s="144" t="s">
        <v>25981</v>
      </c>
      <c r="AJ315" s="147"/>
      <c r="AK315" s="144"/>
      <c r="AL315" s="144"/>
    </row>
    <row r="316" spans="1:38" x14ac:dyDescent="0.2">
      <c r="A316" s="64" t="s">
        <v>24521</v>
      </c>
      <c r="B316" s="63">
        <v>12.77</v>
      </c>
      <c r="C316" s="63">
        <v>27622.97</v>
      </c>
      <c r="D316" s="63" t="s">
        <v>25578</v>
      </c>
      <c r="E316" s="64" t="s">
        <v>24532</v>
      </c>
      <c r="F316" s="123">
        <v>18.399999999999995</v>
      </c>
      <c r="G316" s="123">
        <v>4.5999999999999996</v>
      </c>
      <c r="H316" s="123">
        <v>0</v>
      </c>
      <c r="I316" s="121">
        <v>21.159999999999989</v>
      </c>
      <c r="J316" s="64" t="s">
        <v>24524</v>
      </c>
      <c r="K316" s="123">
        <v>0.3</v>
      </c>
      <c r="L316" s="64" t="s">
        <v>754</v>
      </c>
      <c r="M316" s="64"/>
      <c r="N316" s="64" t="s">
        <v>790</v>
      </c>
      <c r="O316" s="144" t="s">
        <v>754</v>
      </c>
      <c r="P316" s="64" t="s">
        <v>24525</v>
      </c>
      <c r="Q316" s="124" t="s">
        <v>25579</v>
      </c>
      <c r="R316" s="124" t="s">
        <v>25580</v>
      </c>
      <c r="S316" s="124"/>
      <c r="T316" s="124" t="s">
        <v>25581</v>
      </c>
      <c r="U316" s="125">
        <v>30</v>
      </c>
      <c r="V316" s="126">
        <v>6.35</v>
      </c>
      <c r="W316" s="126">
        <v>5.52</v>
      </c>
      <c r="X316" s="126">
        <v>0</v>
      </c>
      <c r="Y316" s="124"/>
      <c r="Z316" s="124"/>
      <c r="AA316" s="124"/>
      <c r="AB316" s="124"/>
      <c r="AC316" s="125"/>
      <c r="AD316" s="125"/>
      <c r="AE316" s="125"/>
      <c r="AF316" s="146"/>
      <c r="AG316" s="124"/>
      <c r="AH316" s="127"/>
      <c r="AI316" s="144" t="s">
        <v>25982</v>
      </c>
      <c r="AJ316" s="147"/>
      <c r="AK316" s="144"/>
      <c r="AL316" s="144"/>
    </row>
    <row r="317" spans="1:38" x14ac:dyDescent="0.2">
      <c r="A317" s="64" t="s">
        <v>24521</v>
      </c>
      <c r="B317" s="63">
        <v>812.77</v>
      </c>
      <c r="C317" s="63">
        <v>27622.97</v>
      </c>
      <c r="D317" s="63" t="s">
        <v>25582</v>
      </c>
      <c r="E317" s="64" t="s">
        <v>24532</v>
      </c>
      <c r="F317" s="123">
        <v>18.399999999999999</v>
      </c>
      <c r="G317" s="123">
        <v>4.5999999999999996</v>
      </c>
      <c r="H317" s="123">
        <v>0</v>
      </c>
      <c r="I317" s="121">
        <v>21.16</v>
      </c>
      <c r="J317" s="64" t="s">
        <v>24524</v>
      </c>
      <c r="K317" s="123">
        <v>0.3</v>
      </c>
      <c r="L317" s="64" t="s">
        <v>754</v>
      </c>
      <c r="M317" s="64"/>
      <c r="N317" s="64" t="s">
        <v>790</v>
      </c>
      <c r="O317" s="144" t="s">
        <v>754</v>
      </c>
      <c r="P317" s="64" t="s">
        <v>24525</v>
      </c>
      <c r="Q317" s="124" t="s">
        <v>25583</v>
      </c>
      <c r="R317" s="124" t="s">
        <v>25584</v>
      </c>
      <c r="S317" s="124"/>
      <c r="T317" s="124" t="s">
        <v>25585</v>
      </c>
      <c r="U317" s="125">
        <v>30</v>
      </c>
      <c r="V317" s="126">
        <v>6.35</v>
      </c>
      <c r="W317" s="126">
        <v>5.52</v>
      </c>
      <c r="X317" s="126">
        <v>0</v>
      </c>
      <c r="Y317" s="124"/>
      <c r="Z317" s="124"/>
      <c r="AA317" s="124"/>
      <c r="AB317" s="124"/>
      <c r="AC317" s="125"/>
      <c r="AD317" s="125"/>
      <c r="AE317" s="125"/>
      <c r="AF317" s="146"/>
      <c r="AG317" s="124"/>
      <c r="AH317" s="127"/>
      <c r="AI317" s="144" t="s">
        <v>25983</v>
      </c>
      <c r="AJ317" s="147"/>
      <c r="AK317" s="144"/>
      <c r="AL317" s="144"/>
    </row>
    <row r="318" spans="1:38" x14ac:dyDescent="0.2">
      <c r="A318" s="64" t="s">
        <v>24521</v>
      </c>
      <c r="B318" s="63">
        <v>1612.77</v>
      </c>
      <c r="C318" s="63">
        <v>27622.97</v>
      </c>
      <c r="D318" s="63" t="s">
        <v>25586</v>
      </c>
      <c r="E318" s="64" t="s">
        <v>24532</v>
      </c>
      <c r="F318" s="123">
        <v>18.399999999999999</v>
      </c>
      <c r="G318" s="123">
        <v>4.5999999999999996</v>
      </c>
      <c r="H318" s="123">
        <v>0</v>
      </c>
      <c r="I318" s="121">
        <v>21.16</v>
      </c>
      <c r="J318" s="64" t="s">
        <v>24524</v>
      </c>
      <c r="K318" s="123">
        <v>0.3</v>
      </c>
      <c r="L318" s="64" t="s">
        <v>754</v>
      </c>
      <c r="M318" s="64"/>
      <c r="N318" s="64" t="s">
        <v>790</v>
      </c>
      <c r="O318" s="144" t="s">
        <v>754</v>
      </c>
      <c r="P318" s="64" t="s">
        <v>24525</v>
      </c>
      <c r="Q318" s="124" t="s">
        <v>25587</v>
      </c>
      <c r="R318" s="124" t="s">
        <v>25588</v>
      </c>
      <c r="S318" s="124"/>
      <c r="T318" s="124" t="s">
        <v>25589</v>
      </c>
      <c r="U318" s="125">
        <v>30</v>
      </c>
      <c r="V318" s="126">
        <v>6.35</v>
      </c>
      <c r="W318" s="126">
        <v>5.52</v>
      </c>
      <c r="X318" s="126">
        <v>0</v>
      </c>
      <c r="Y318" s="124"/>
      <c r="Z318" s="124"/>
      <c r="AA318" s="124"/>
      <c r="AB318" s="124"/>
      <c r="AC318" s="125"/>
      <c r="AD318" s="125"/>
      <c r="AE318" s="125"/>
      <c r="AF318" s="146"/>
      <c r="AG318" s="124"/>
      <c r="AH318" s="127"/>
      <c r="AI318" s="144" t="s">
        <v>25984</v>
      </c>
      <c r="AJ318" s="147"/>
      <c r="AK318" s="144"/>
      <c r="AL318" s="144"/>
    </row>
    <row r="319" spans="1:38" x14ac:dyDescent="0.2">
      <c r="A319" s="64" t="s">
        <v>24521</v>
      </c>
      <c r="B319" s="63">
        <v>2412.77</v>
      </c>
      <c r="C319" s="63">
        <v>27622.97</v>
      </c>
      <c r="D319" s="63" t="s">
        <v>25590</v>
      </c>
      <c r="E319" s="64" t="s">
        <v>24532</v>
      </c>
      <c r="F319" s="123">
        <v>18.399999999999999</v>
      </c>
      <c r="G319" s="123">
        <v>4.5999999999999996</v>
      </c>
      <c r="H319" s="123">
        <v>0</v>
      </c>
      <c r="I319" s="121">
        <v>21.16</v>
      </c>
      <c r="J319" s="64" t="s">
        <v>24524</v>
      </c>
      <c r="K319" s="123">
        <v>0.3</v>
      </c>
      <c r="L319" s="64" t="s">
        <v>754</v>
      </c>
      <c r="M319" s="64"/>
      <c r="N319" s="64" t="s">
        <v>790</v>
      </c>
      <c r="O319" s="144" t="s">
        <v>754</v>
      </c>
      <c r="P319" s="64" t="s">
        <v>24525</v>
      </c>
      <c r="Q319" s="124" t="s">
        <v>25591</v>
      </c>
      <c r="R319" s="124" t="s">
        <v>25592</v>
      </c>
      <c r="S319" s="124"/>
      <c r="T319" s="124" t="s">
        <v>25593</v>
      </c>
      <c r="U319" s="125">
        <v>30</v>
      </c>
      <c r="V319" s="126">
        <v>6.35</v>
      </c>
      <c r="W319" s="126">
        <v>5.52</v>
      </c>
      <c r="X319" s="126">
        <v>0</v>
      </c>
      <c r="Y319" s="124"/>
      <c r="Z319" s="124"/>
      <c r="AA319" s="124"/>
      <c r="AB319" s="124"/>
      <c r="AC319" s="125"/>
      <c r="AD319" s="125"/>
      <c r="AE319" s="125"/>
      <c r="AF319" s="146"/>
      <c r="AG319" s="124"/>
      <c r="AH319" s="127"/>
      <c r="AI319" s="144" t="s">
        <v>25985</v>
      </c>
      <c r="AJ319" s="147"/>
      <c r="AK319" s="144"/>
      <c r="AL319" s="144"/>
    </row>
    <row r="320" spans="1:38" x14ac:dyDescent="0.2">
      <c r="A320" s="64" t="s">
        <v>24521</v>
      </c>
      <c r="B320" s="63">
        <v>2412.77</v>
      </c>
      <c r="C320" s="63">
        <v>28232.97</v>
      </c>
      <c r="D320" s="63" t="s">
        <v>25594</v>
      </c>
      <c r="E320" s="64" t="s">
        <v>24532</v>
      </c>
      <c r="F320" s="123">
        <v>18.399999999999999</v>
      </c>
      <c r="G320" s="123">
        <v>4.5999999999999996</v>
      </c>
      <c r="H320" s="123">
        <v>0</v>
      </c>
      <c r="I320" s="121">
        <v>21.16</v>
      </c>
      <c r="J320" s="64" t="s">
        <v>24524</v>
      </c>
      <c r="K320" s="123">
        <v>0.3</v>
      </c>
      <c r="L320" s="64" t="s">
        <v>754</v>
      </c>
      <c r="M320" s="64"/>
      <c r="N320" s="64" t="s">
        <v>790</v>
      </c>
      <c r="O320" s="144" t="s">
        <v>754</v>
      </c>
      <c r="P320" s="64" t="s">
        <v>24525</v>
      </c>
      <c r="Q320" s="124" t="s">
        <v>25595</v>
      </c>
      <c r="R320" s="124" t="s">
        <v>25596</v>
      </c>
      <c r="S320" s="124"/>
      <c r="T320" s="124" t="s">
        <v>25597</v>
      </c>
      <c r="U320" s="125">
        <v>30</v>
      </c>
      <c r="V320" s="126">
        <v>6.35</v>
      </c>
      <c r="W320" s="126">
        <v>5.52</v>
      </c>
      <c r="X320" s="126">
        <v>0</v>
      </c>
      <c r="Y320" s="124"/>
      <c r="Z320" s="124"/>
      <c r="AA320" s="124"/>
      <c r="AB320" s="124"/>
      <c r="AC320" s="125"/>
      <c r="AD320" s="125"/>
      <c r="AE320" s="125"/>
      <c r="AF320" s="146"/>
      <c r="AG320" s="124"/>
      <c r="AH320" s="127"/>
      <c r="AI320" s="144" t="s">
        <v>25986</v>
      </c>
      <c r="AJ320" s="147"/>
      <c r="AK320" s="144"/>
      <c r="AL320" s="144"/>
    </row>
    <row r="321" spans="1:38" x14ac:dyDescent="0.2">
      <c r="A321" s="64" t="s">
        <v>24521</v>
      </c>
      <c r="B321" s="63">
        <v>1612.77</v>
      </c>
      <c r="C321" s="63">
        <v>28232.97</v>
      </c>
      <c r="D321" s="63" t="s">
        <v>25598</v>
      </c>
      <c r="E321" s="64" t="s">
        <v>24532</v>
      </c>
      <c r="F321" s="123">
        <v>18.399999999999999</v>
      </c>
      <c r="G321" s="123">
        <v>4.5999999999999996</v>
      </c>
      <c r="H321" s="123">
        <v>0</v>
      </c>
      <c r="I321" s="121">
        <v>21.16</v>
      </c>
      <c r="J321" s="64" t="s">
        <v>24524</v>
      </c>
      <c r="K321" s="123">
        <v>0.3</v>
      </c>
      <c r="L321" s="64" t="s">
        <v>754</v>
      </c>
      <c r="M321" s="64"/>
      <c r="N321" s="64" t="s">
        <v>790</v>
      </c>
      <c r="O321" s="144" t="s">
        <v>754</v>
      </c>
      <c r="P321" s="64" t="s">
        <v>24525</v>
      </c>
      <c r="Q321" s="124" t="s">
        <v>25599</v>
      </c>
      <c r="R321" s="124" t="s">
        <v>25600</v>
      </c>
      <c r="S321" s="124"/>
      <c r="T321" s="124" t="s">
        <v>25601</v>
      </c>
      <c r="U321" s="125">
        <v>30</v>
      </c>
      <c r="V321" s="126">
        <v>6.35</v>
      </c>
      <c r="W321" s="126">
        <v>5.52</v>
      </c>
      <c r="X321" s="126">
        <v>0</v>
      </c>
      <c r="Y321" s="124"/>
      <c r="Z321" s="124"/>
      <c r="AA321" s="124"/>
      <c r="AB321" s="124"/>
      <c r="AC321" s="125"/>
      <c r="AD321" s="125"/>
      <c r="AE321" s="125"/>
      <c r="AF321" s="146"/>
      <c r="AG321" s="124"/>
      <c r="AH321" s="127"/>
      <c r="AI321" s="144" t="s">
        <v>25987</v>
      </c>
      <c r="AJ321" s="147"/>
      <c r="AK321" s="144"/>
      <c r="AL321" s="144"/>
    </row>
    <row r="322" spans="1:38" x14ac:dyDescent="0.2">
      <c r="A322" s="64" t="s">
        <v>24521</v>
      </c>
      <c r="B322" s="63">
        <v>812.77</v>
      </c>
      <c r="C322" s="63">
        <v>28232.97</v>
      </c>
      <c r="D322" s="63" t="s">
        <v>25602</v>
      </c>
      <c r="E322" s="64" t="s">
        <v>24532</v>
      </c>
      <c r="F322" s="123">
        <v>18.399999999999999</v>
      </c>
      <c r="G322" s="123">
        <v>4.5999999999999996</v>
      </c>
      <c r="H322" s="123">
        <v>0</v>
      </c>
      <c r="I322" s="121">
        <v>21.16</v>
      </c>
      <c r="J322" s="64" t="s">
        <v>24524</v>
      </c>
      <c r="K322" s="123">
        <v>0.3</v>
      </c>
      <c r="L322" s="64" t="s">
        <v>754</v>
      </c>
      <c r="M322" s="64"/>
      <c r="N322" s="64" t="s">
        <v>790</v>
      </c>
      <c r="O322" s="144" t="s">
        <v>754</v>
      </c>
      <c r="P322" s="64" t="s">
        <v>24525</v>
      </c>
      <c r="Q322" s="124" t="s">
        <v>25603</v>
      </c>
      <c r="R322" s="124" t="s">
        <v>25604</v>
      </c>
      <c r="S322" s="124"/>
      <c r="T322" s="124" t="s">
        <v>25605</v>
      </c>
      <c r="U322" s="125">
        <v>30</v>
      </c>
      <c r="V322" s="126">
        <v>6.35</v>
      </c>
      <c r="W322" s="126">
        <v>5.52</v>
      </c>
      <c r="X322" s="126">
        <v>0</v>
      </c>
      <c r="Y322" s="124"/>
      <c r="Z322" s="124"/>
      <c r="AA322" s="124"/>
      <c r="AB322" s="124"/>
      <c r="AC322" s="125"/>
      <c r="AD322" s="125"/>
      <c r="AE322" s="125"/>
      <c r="AF322" s="146"/>
      <c r="AG322" s="124"/>
      <c r="AH322" s="127"/>
      <c r="AI322" s="144" t="s">
        <v>25988</v>
      </c>
      <c r="AJ322" s="147"/>
      <c r="AK322" s="144"/>
      <c r="AL322" s="144"/>
    </row>
    <row r="323" spans="1:38" x14ac:dyDescent="0.2">
      <c r="A323" s="64" t="s">
        <v>24521</v>
      </c>
      <c r="B323" s="63">
        <v>12.77</v>
      </c>
      <c r="C323" s="63">
        <v>28232.97</v>
      </c>
      <c r="D323" s="63" t="s">
        <v>25606</v>
      </c>
      <c r="E323" s="64" t="s">
        <v>24532</v>
      </c>
      <c r="F323" s="123">
        <v>18.399999999999995</v>
      </c>
      <c r="G323" s="123">
        <v>4.5999999999999996</v>
      </c>
      <c r="H323" s="123">
        <v>0</v>
      </c>
      <c r="I323" s="121">
        <v>21.159999999999989</v>
      </c>
      <c r="J323" s="64" t="s">
        <v>24524</v>
      </c>
      <c r="K323" s="123">
        <v>0.3</v>
      </c>
      <c r="L323" s="64" t="s">
        <v>754</v>
      </c>
      <c r="M323" s="64"/>
      <c r="N323" s="64" t="s">
        <v>790</v>
      </c>
      <c r="O323" s="144" t="s">
        <v>754</v>
      </c>
      <c r="P323" s="64" t="s">
        <v>24525</v>
      </c>
      <c r="Q323" s="124" t="s">
        <v>25607</v>
      </c>
      <c r="R323" s="124" t="s">
        <v>25608</v>
      </c>
      <c r="S323" s="124"/>
      <c r="T323" s="124" t="s">
        <v>25609</v>
      </c>
      <c r="U323" s="125">
        <v>30</v>
      </c>
      <c r="V323" s="126">
        <v>6.35</v>
      </c>
      <c r="W323" s="126">
        <v>5.52</v>
      </c>
      <c r="X323" s="126">
        <v>0</v>
      </c>
      <c r="Y323" s="124"/>
      <c r="Z323" s="124"/>
      <c r="AA323" s="124"/>
      <c r="AB323" s="124"/>
      <c r="AC323" s="125"/>
      <c r="AD323" s="125"/>
      <c r="AE323" s="125"/>
      <c r="AF323" s="146"/>
      <c r="AG323" s="124"/>
      <c r="AH323" s="127"/>
      <c r="AI323" s="144" t="s">
        <v>25989</v>
      </c>
      <c r="AJ323" s="147"/>
      <c r="AK323" s="144"/>
      <c r="AL323" s="144"/>
    </row>
    <row r="324" spans="1:38" x14ac:dyDescent="0.2">
      <c r="A324" s="64" t="s">
        <v>24521</v>
      </c>
      <c r="B324" s="63">
        <v>2412.77</v>
      </c>
      <c r="C324" s="63">
        <v>29420.47</v>
      </c>
      <c r="D324" s="63" t="s">
        <v>25610</v>
      </c>
      <c r="E324" s="64" t="s">
        <v>24532</v>
      </c>
      <c r="F324" s="123">
        <v>28.4</v>
      </c>
      <c r="G324" s="123">
        <v>9.6</v>
      </c>
      <c r="H324" s="123">
        <v>4.5999999999999996</v>
      </c>
      <c r="I324" s="121">
        <v>44.16</v>
      </c>
      <c r="J324" s="64" t="s">
        <v>24524</v>
      </c>
      <c r="K324" s="123">
        <v>0.3</v>
      </c>
      <c r="L324" s="64" t="s">
        <v>754</v>
      </c>
      <c r="M324" s="64"/>
      <c r="N324" s="64" t="s">
        <v>790</v>
      </c>
      <c r="O324" s="144" t="s">
        <v>754</v>
      </c>
      <c r="P324" s="64" t="s">
        <v>24525</v>
      </c>
      <c r="Q324" s="124" t="s">
        <v>25611</v>
      </c>
      <c r="R324" s="124" t="s">
        <v>25612</v>
      </c>
      <c r="S324" s="124"/>
      <c r="T324" s="124" t="s">
        <v>25613</v>
      </c>
      <c r="U324" s="125">
        <v>30</v>
      </c>
      <c r="V324" s="126">
        <v>13.25</v>
      </c>
      <c r="W324" s="126">
        <v>8.52</v>
      </c>
      <c r="X324" s="126">
        <v>0</v>
      </c>
      <c r="Y324" s="124"/>
      <c r="Z324" s="124"/>
      <c r="AA324" s="124"/>
      <c r="AB324" s="124"/>
      <c r="AC324" s="125"/>
      <c r="AD324" s="125"/>
      <c r="AE324" s="125"/>
      <c r="AF324" s="146"/>
      <c r="AG324" s="124"/>
      <c r="AH324" s="127"/>
      <c r="AI324" s="144" t="s">
        <v>25990</v>
      </c>
      <c r="AJ324" s="147"/>
      <c r="AK324" s="144"/>
      <c r="AL324" s="144"/>
    </row>
    <row r="325" spans="1:38" x14ac:dyDescent="0.2">
      <c r="A325" s="64" t="s">
        <v>24521</v>
      </c>
      <c r="B325" s="63">
        <v>1612.77</v>
      </c>
      <c r="C325" s="63">
        <v>29420.47</v>
      </c>
      <c r="D325" s="63" t="s">
        <v>25614</v>
      </c>
      <c r="E325" s="64" t="s">
        <v>24532</v>
      </c>
      <c r="F325" s="123">
        <v>28.4</v>
      </c>
      <c r="G325" s="123">
        <v>9.6</v>
      </c>
      <c r="H325" s="123">
        <v>4.5999999999999996</v>
      </c>
      <c r="I325" s="121">
        <v>44.16</v>
      </c>
      <c r="J325" s="64" t="s">
        <v>24524</v>
      </c>
      <c r="K325" s="123">
        <v>0.3</v>
      </c>
      <c r="L325" s="64" t="s">
        <v>754</v>
      </c>
      <c r="M325" s="64"/>
      <c r="N325" s="64" t="s">
        <v>790</v>
      </c>
      <c r="O325" s="144" t="s">
        <v>754</v>
      </c>
      <c r="P325" s="64" t="s">
        <v>24525</v>
      </c>
      <c r="Q325" s="124" t="s">
        <v>25615</v>
      </c>
      <c r="R325" s="124" t="s">
        <v>25616</v>
      </c>
      <c r="S325" s="124"/>
      <c r="T325" s="124" t="s">
        <v>25617</v>
      </c>
      <c r="U325" s="125">
        <v>30</v>
      </c>
      <c r="V325" s="126">
        <v>13.25</v>
      </c>
      <c r="W325" s="126">
        <v>8.52</v>
      </c>
      <c r="X325" s="126">
        <v>0</v>
      </c>
      <c r="Y325" s="124"/>
      <c r="Z325" s="124"/>
      <c r="AA325" s="124"/>
      <c r="AB325" s="124"/>
      <c r="AC325" s="125"/>
      <c r="AD325" s="125"/>
      <c r="AE325" s="125"/>
      <c r="AF325" s="146"/>
      <c r="AG325" s="124"/>
      <c r="AH325" s="127"/>
      <c r="AI325" s="144" t="s">
        <v>25991</v>
      </c>
      <c r="AJ325" s="147"/>
      <c r="AK325" s="144"/>
      <c r="AL325" s="144"/>
    </row>
    <row r="326" spans="1:38" x14ac:dyDescent="0.2">
      <c r="A326" s="64" t="s">
        <v>24521</v>
      </c>
      <c r="B326" s="63">
        <v>812.77</v>
      </c>
      <c r="C326" s="63">
        <v>29420.47</v>
      </c>
      <c r="D326" s="63" t="s">
        <v>25618</v>
      </c>
      <c r="E326" s="64" t="s">
        <v>24532</v>
      </c>
      <c r="F326" s="123">
        <v>28.4</v>
      </c>
      <c r="G326" s="123">
        <v>9.6</v>
      </c>
      <c r="H326" s="123">
        <v>4.5999999999999996</v>
      </c>
      <c r="I326" s="121">
        <v>44.16</v>
      </c>
      <c r="J326" s="64" t="s">
        <v>24524</v>
      </c>
      <c r="K326" s="123">
        <v>0.3</v>
      </c>
      <c r="L326" s="64" t="s">
        <v>754</v>
      </c>
      <c r="M326" s="64"/>
      <c r="N326" s="64" t="s">
        <v>790</v>
      </c>
      <c r="O326" s="144" t="s">
        <v>754</v>
      </c>
      <c r="P326" s="64" t="s">
        <v>24525</v>
      </c>
      <c r="Q326" s="124" t="s">
        <v>25619</v>
      </c>
      <c r="R326" s="124" t="s">
        <v>25620</v>
      </c>
      <c r="S326" s="124"/>
      <c r="T326" s="124" t="s">
        <v>25621</v>
      </c>
      <c r="U326" s="125">
        <v>30</v>
      </c>
      <c r="V326" s="126">
        <v>13.25</v>
      </c>
      <c r="W326" s="126">
        <v>8.52</v>
      </c>
      <c r="X326" s="126">
        <v>0</v>
      </c>
      <c r="Y326" s="124"/>
      <c r="Z326" s="124"/>
      <c r="AA326" s="124"/>
      <c r="AB326" s="124"/>
      <c r="AC326" s="125"/>
      <c r="AD326" s="125"/>
      <c r="AE326" s="125"/>
      <c r="AF326" s="146"/>
      <c r="AG326" s="124"/>
      <c r="AH326" s="127"/>
      <c r="AI326" s="144" t="s">
        <v>25992</v>
      </c>
      <c r="AJ326" s="147"/>
      <c r="AK326" s="144"/>
      <c r="AL326" s="144"/>
    </row>
    <row r="327" spans="1:38" x14ac:dyDescent="0.2">
      <c r="A327" s="64" t="s">
        <v>24521</v>
      </c>
      <c r="B327" s="63">
        <v>17.77</v>
      </c>
      <c r="C327" s="63">
        <v>29420.47</v>
      </c>
      <c r="D327" s="63" t="s">
        <v>25622</v>
      </c>
      <c r="E327" s="64" t="s">
        <v>24532</v>
      </c>
      <c r="F327" s="123">
        <v>28.399999999999995</v>
      </c>
      <c r="G327" s="123">
        <v>9.6</v>
      </c>
      <c r="H327" s="123">
        <v>4.5999999999999996</v>
      </c>
      <c r="I327" s="121">
        <v>44.159999999999975</v>
      </c>
      <c r="J327" s="64" t="s">
        <v>24524</v>
      </c>
      <c r="K327" s="123">
        <v>0.3</v>
      </c>
      <c r="L327" s="64" t="s">
        <v>754</v>
      </c>
      <c r="M327" s="64"/>
      <c r="N327" s="64" t="s">
        <v>790</v>
      </c>
      <c r="O327" s="144" t="s">
        <v>754</v>
      </c>
      <c r="P327" s="64" t="s">
        <v>24525</v>
      </c>
      <c r="Q327" s="124" t="s">
        <v>25623</v>
      </c>
      <c r="R327" s="124" t="s">
        <v>25624</v>
      </c>
      <c r="S327" s="124"/>
      <c r="T327" s="124" t="s">
        <v>25625</v>
      </c>
      <c r="U327" s="125">
        <v>30</v>
      </c>
      <c r="V327" s="126">
        <v>13.25</v>
      </c>
      <c r="W327" s="126">
        <v>8.52</v>
      </c>
      <c r="X327" s="126">
        <v>0</v>
      </c>
      <c r="Y327" s="124"/>
      <c r="Z327" s="124"/>
      <c r="AA327" s="124"/>
      <c r="AB327" s="124"/>
      <c r="AC327" s="125"/>
      <c r="AD327" s="125"/>
      <c r="AE327" s="125"/>
      <c r="AF327" s="146"/>
      <c r="AG327" s="124"/>
      <c r="AH327" s="127"/>
      <c r="AI327" s="144" t="s">
        <v>25993</v>
      </c>
      <c r="AJ327" s="147"/>
      <c r="AK327" s="144"/>
      <c r="AL327" s="144"/>
    </row>
    <row r="328" spans="1:38" x14ac:dyDescent="0.2">
      <c r="A328" s="64" t="s">
        <v>24521</v>
      </c>
      <c r="B328" s="63">
        <v>15854.88</v>
      </c>
      <c r="C328" s="63">
        <v>11458.77</v>
      </c>
      <c r="D328" s="63" t="s">
        <v>25626</v>
      </c>
      <c r="E328" s="64" t="s">
        <v>25627</v>
      </c>
      <c r="F328" s="123">
        <v>257.58298815635885</v>
      </c>
      <c r="G328" s="123">
        <v>95.94998996404324</v>
      </c>
      <c r="H328" s="123">
        <v>95.01069676620628</v>
      </c>
      <c r="I328" s="121">
        <v>3105.4167827641145</v>
      </c>
      <c r="J328" s="64" t="s">
        <v>24524</v>
      </c>
      <c r="K328" s="123">
        <v>0.9</v>
      </c>
      <c r="L328" s="64" t="s">
        <v>754</v>
      </c>
      <c r="M328" s="64"/>
      <c r="N328" s="64" t="s">
        <v>790</v>
      </c>
      <c r="O328" s="144" t="s">
        <v>754</v>
      </c>
      <c r="P328" s="64" t="s">
        <v>24525</v>
      </c>
      <c r="Q328" s="124" t="s">
        <v>25628</v>
      </c>
      <c r="R328" s="124" t="s">
        <v>25629</v>
      </c>
      <c r="S328" s="124"/>
      <c r="T328" s="124" t="s">
        <v>25630</v>
      </c>
      <c r="U328" s="125">
        <v>30</v>
      </c>
      <c r="V328" s="126">
        <v>2794.88</v>
      </c>
      <c r="W328" s="126">
        <v>231.82</v>
      </c>
      <c r="X328" s="126">
        <v>0</v>
      </c>
      <c r="Y328" s="124"/>
      <c r="Z328" s="124"/>
      <c r="AA328" s="124"/>
      <c r="AB328" s="124"/>
      <c r="AC328" s="125"/>
      <c r="AD328" s="125"/>
      <c r="AE328" s="125"/>
      <c r="AF328" s="146"/>
      <c r="AG328" s="124"/>
      <c r="AH328" s="127"/>
      <c r="AI328" s="144" t="s">
        <v>25994</v>
      </c>
      <c r="AJ328" s="147"/>
      <c r="AK328" s="144"/>
      <c r="AL328" s="144"/>
    </row>
    <row r="329" spans="1:38" x14ac:dyDescent="0.2">
      <c r="A329" s="64" t="s">
        <v>24521</v>
      </c>
      <c r="B329" s="63">
        <v>15747.1</v>
      </c>
      <c r="C329" s="63">
        <v>11406.01</v>
      </c>
      <c r="D329" s="63" t="s">
        <v>25631</v>
      </c>
      <c r="E329" s="64" t="s">
        <v>25632</v>
      </c>
      <c r="F329" s="123">
        <v>109.97087265618802</v>
      </c>
      <c r="G329" s="123">
        <v>30.912277775990564</v>
      </c>
      <c r="H329" s="123">
        <v>29.247600000000002</v>
      </c>
      <c r="I329" s="121">
        <v>742.63439198158528</v>
      </c>
      <c r="J329" s="64" t="s">
        <v>24524</v>
      </c>
      <c r="K329" s="123">
        <v>0.4</v>
      </c>
      <c r="L329" s="64" t="s">
        <v>754</v>
      </c>
      <c r="M329" s="64"/>
      <c r="N329" s="64" t="s">
        <v>790</v>
      </c>
      <c r="O329" s="144" t="s">
        <v>754</v>
      </c>
      <c r="P329" s="64" t="s">
        <v>24525</v>
      </c>
      <c r="Q329" s="124" t="s">
        <v>25633</v>
      </c>
      <c r="R329" s="124" t="s">
        <v>25634</v>
      </c>
      <c r="S329" s="124"/>
      <c r="T329" s="124" t="s">
        <v>25635</v>
      </c>
      <c r="U329" s="125">
        <v>30</v>
      </c>
      <c r="V329" s="126">
        <v>297.05</v>
      </c>
      <c r="W329" s="126">
        <v>43.99</v>
      </c>
      <c r="X329" s="126">
        <v>0</v>
      </c>
      <c r="Y329" s="124"/>
      <c r="Z329" s="124"/>
      <c r="AA329" s="124"/>
      <c r="AB329" s="124"/>
      <c r="AC329" s="125"/>
      <c r="AD329" s="125"/>
      <c r="AE329" s="125"/>
      <c r="AF329" s="146"/>
      <c r="AG329" s="124"/>
      <c r="AH329" s="127"/>
      <c r="AI329" s="144" t="s">
        <v>25995</v>
      </c>
      <c r="AJ329" s="147"/>
      <c r="AK329" s="144"/>
      <c r="AL329" s="144"/>
    </row>
    <row r="330" spans="1:38" x14ac:dyDescent="0.2">
      <c r="A330" s="64" t="s">
        <v>24521</v>
      </c>
      <c r="B330" s="63">
        <v>22927.77</v>
      </c>
      <c r="C330" s="63">
        <v>16452.97</v>
      </c>
      <c r="D330" s="63" t="s">
        <v>25636</v>
      </c>
      <c r="E330" s="64" t="s">
        <v>25637</v>
      </c>
      <c r="F330" s="123">
        <v>140.49993624920103</v>
      </c>
      <c r="G330" s="123">
        <v>45.35</v>
      </c>
      <c r="H330" s="123">
        <v>30.95</v>
      </c>
      <c r="I330" s="121">
        <v>1090.2803379812719</v>
      </c>
      <c r="J330" s="64" t="s">
        <v>24524</v>
      </c>
      <c r="K330" s="123">
        <v>0.6</v>
      </c>
      <c r="L330" s="64" t="s">
        <v>754</v>
      </c>
      <c r="M330" s="64"/>
      <c r="N330" s="64" t="s">
        <v>790</v>
      </c>
      <c r="O330" s="144" t="s">
        <v>754</v>
      </c>
      <c r="P330" s="64" t="s">
        <v>24525</v>
      </c>
      <c r="Q330" s="124" t="s">
        <v>25638</v>
      </c>
      <c r="R330" s="124" t="s">
        <v>25639</v>
      </c>
      <c r="S330" s="124"/>
      <c r="T330" s="124" t="s">
        <v>25640</v>
      </c>
      <c r="U330" s="125">
        <v>30</v>
      </c>
      <c r="V330" s="126">
        <v>654.16999999999996</v>
      </c>
      <c r="W330" s="126">
        <v>84.3</v>
      </c>
      <c r="X330" s="126">
        <v>0</v>
      </c>
      <c r="Y330" s="124"/>
      <c r="Z330" s="124"/>
      <c r="AA330" s="124"/>
      <c r="AB330" s="124"/>
      <c r="AC330" s="125"/>
      <c r="AD330" s="125"/>
      <c r="AE330" s="125"/>
      <c r="AF330" s="146"/>
      <c r="AG330" s="124"/>
      <c r="AH330" s="127"/>
      <c r="AI330" s="144" t="s">
        <v>25996</v>
      </c>
      <c r="AJ330" s="147"/>
      <c r="AK330" s="144"/>
      <c r="AL330" s="144"/>
    </row>
    <row r="331" spans="1:38" x14ac:dyDescent="0.2">
      <c r="A331" s="64" t="s">
        <v>24521</v>
      </c>
      <c r="B331" s="63">
        <v>-37.229999999999997</v>
      </c>
      <c r="C331" s="63">
        <v>7787.97</v>
      </c>
      <c r="D331" s="63" t="s">
        <v>25641</v>
      </c>
      <c r="E331" s="64" t="s">
        <v>25642</v>
      </c>
      <c r="F331" s="123">
        <v>155.7999857252031</v>
      </c>
      <c r="G331" s="123">
        <v>49.599999999999994</v>
      </c>
      <c r="H331" s="123">
        <v>44.599999999999994</v>
      </c>
      <c r="I331" s="121">
        <v>1341.1796457044788</v>
      </c>
      <c r="J331" s="64" t="s">
        <v>24524</v>
      </c>
      <c r="K331" s="123">
        <v>0.7</v>
      </c>
      <c r="L331" s="64" t="s">
        <v>754</v>
      </c>
      <c r="M331" s="64"/>
      <c r="N331" s="64" t="s">
        <v>790</v>
      </c>
      <c r="O331" s="144" t="s">
        <v>754</v>
      </c>
      <c r="P331" s="64" t="s">
        <v>24525</v>
      </c>
      <c r="Q331" s="124" t="s">
        <v>25643</v>
      </c>
      <c r="R331" s="124" t="s">
        <v>25644</v>
      </c>
      <c r="S331" s="124"/>
      <c r="T331" s="124" t="s">
        <v>25645</v>
      </c>
      <c r="U331" s="125">
        <v>30</v>
      </c>
      <c r="V331" s="126">
        <v>938.83</v>
      </c>
      <c r="W331" s="126">
        <v>109.06</v>
      </c>
      <c r="X331" s="126">
        <v>0</v>
      </c>
      <c r="Y331" s="124"/>
      <c r="Z331" s="124"/>
      <c r="AA331" s="124"/>
      <c r="AB331" s="124"/>
      <c r="AC331" s="125"/>
      <c r="AD331" s="125"/>
      <c r="AE331" s="125"/>
      <c r="AF331" s="146"/>
      <c r="AG331" s="124"/>
      <c r="AH331" s="127"/>
      <c r="AI331" s="144" t="s">
        <v>25997</v>
      </c>
      <c r="AJ331" s="147"/>
      <c r="AK331" s="144"/>
      <c r="AL331" s="144"/>
    </row>
    <row r="332" spans="1:38" x14ac:dyDescent="0.2">
      <c r="A332" s="64" t="s">
        <v>24521</v>
      </c>
      <c r="B332" s="63">
        <v>-47.23</v>
      </c>
      <c r="C332" s="63">
        <v>14177.97</v>
      </c>
      <c r="D332" s="63" t="s">
        <v>25646</v>
      </c>
      <c r="E332" s="64" t="s">
        <v>24523</v>
      </c>
      <c r="F332" s="123">
        <v>155.79998572208427</v>
      </c>
      <c r="G332" s="123">
        <v>49.800000000000018</v>
      </c>
      <c r="H332" s="123">
        <v>44.800000000000018</v>
      </c>
      <c r="I332" s="121">
        <v>1338.879644206349</v>
      </c>
      <c r="J332" s="64" t="s">
        <v>24524</v>
      </c>
      <c r="K332" s="123">
        <v>0.8</v>
      </c>
      <c r="L332" s="64" t="s">
        <v>754</v>
      </c>
      <c r="M332" s="64"/>
      <c r="N332" s="64" t="s">
        <v>790</v>
      </c>
      <c r="O332" s="144" t="s">
        <v>754</v>
      </c>
      <c r="P332" s="64" t="s">
        <v>24525</v>
      </c>
      <c r="Q332" s="124" t="s">
        <v>25647</v>
      </c>
      <c r="R332" s="124" t="s">
        <v>25648</v>
      </c>
      <c r="S332" s="124"/>
      <c r="T332" s="124" t="s">
        <v>25649</v>
      </c>
      <c r="U332" s="125">
        <v>30</v>
      </c>
      <c r="V332" s="126">
        <v>1071.0999999999999</v>
      </c>
      <c r="W332" s="126">
        <v>124.64</v>
      </c>
      <c r="X332" s="126">
        <v>0</v>
      </c>
      <c r="Y332" s="124"/>
      <c r="Z332" s="124"/>
      <c r="AA332" s="124"/>
      <c r="AB332" s="124"/>
      <c r="AC332" s="125"/>
      <c r="AD332" s="125"/>
      <c r="AE332" s="125"/>
      <c r="AF332" s="146"/>
      <c r="AG332" s="124"/>
      <c r="AH332" s="127"/>
      <c r="AI332" s="144" t="s">
        <v>25998</v>
      </c>
      <c r="AJ332" s="147"/>
      <c r="AK332" s="144"/>
      <c r="AL332" s="144"/>
    </row>
    <row r="333" spans="1:38" x14ac:dyDescent="0.2">
      <c r="A333" s="64" t="s">
        <v>24521</v>
      </c>
      <c r="B333" s="63">
        <v>-57.23</v>
      </c>
      <c r="C333" s="63">
        <v>20567.97</v>
      </c>
      <c r="D333" s="63" t="s">
        <v>25650</v>
      </c>
      <c r="E333" s="64" t="s">
        <v>25627</v>
      </c>
      <c r="F333" s="123">
        <v>156.59998572208431</v>
      </c>
      <c r="G333" s="123">
        <v>50</v>
      </c>
      <c r="H333" s="123">
        <v>45</v>
      </c>
      <c r="I333" s="121">
        <v>1354.4996427785579</v>
      </c>
      <c r="J333" s="64" t="s">
        <v>24524</v>
      </c>
      <c r="K333" s="123">
        <v>0.9</v>
      </c>
      <c r="L333" s="64" t="s">
        <v>754</v>
      </c>
      <c r="M333" s="64"/>
      <c r="N333" s="64" t="s">
        <v>790</v>
      </c>
      <c r="O333" s="144" t="s">
        <v>754</v>
      </c>
      <c r="P333" s="64" t="s">
        <v>24525</v>
      </c>
      <c r="Q333" s="124" t="s">
        <v>25651</v>
      </c>
      <c r="R333" s="124" t="s">
        <v>25652</v>
      </c>
      <c r="S333" s="124"/>
      <c r="T333" s="124" t="s">
        <v>25653</v>
      </c>
      <c r="U333" s="125">
        <v>30</v>
      </c>
      <c r="V333" s="126">
        <v>1219.05</v>
      </c>
      <c r="W333" s="126">
        <v>140.94</v>
      </c>
      <c r="X333" s="126">
        <v>0</v>
      </c>
      <c r="Y333" s="124"/>
      <c r="Z333" s="124"/>
      <c r="AA333" s="124"/>
      <c r="AB333" s="124"/>
      <c r="AC333" s="125"/>
      <c r="AD333" s="125"/>
      <c r="AE333" s="125"/>
      <c r="AF333" s="146"/>
      <c r="AG333" s="124"/>
      <c r="AH333" s="127"/>
      <c r="AI333" s="144" t="s">
        <v>25999</v>
      </c>
      <c r="AJ333" s="147"/>
      <c r="AK333" s="144"/>
      <c r="AL333" s="144"/>
    </row>
    <row r="334" spans="1:38" x14ac:dyDescent="0.2">
      <c r="A334" s="64" t="s">
        <v>24521</v>
      </c>
      <c r="B334" s="63">
        <v>19192.77</v>
      </c>
      <c r="C334" s="63">
        <v>27352.97</v>
      </c>
      <c r="D334" s="63" t="s">
        <v>25654</v>
      </c>
      <c r="E334" s="64" t="s">
        <v>25627</v>
      </c>
      <c r="F334" s="123">
        <v>124.19995510153007</v>
      </c>
      <c r="G334" s="123">
        <v>33.1</v>
      </c>
      <c r="H334" s="123">
        <v>29</v>
      </c>
      <c r="I334" s="121">
        <v>959.89933512352036</v>
      </c>
      <c r="J334" s="64" t="s">
        <v>24524</v>
      </c>
      <c r="K334" s="123">
        <v>0.9</v>
      </c>
      <c r="L334" s="64" t="s">
        <v>754</v>
      </c>
      <c r="M334" s="64"/>
      <c r="N334" s="64" t="s">
        <v>790</v>
      </c>
      <c r="O334" s="144" t="s">
        <v>754</v>
      </c>
      <c r="P334" s="64" t="s">
        <v>24525</v>
      </c>
      <c r="Q334" s="124" t="s">
        <v>25655</v>
      </c>
      <c r="R334" s="124" t="s">
        <v>25656</v>
      </c>
      <c r="S334" s="124"/>
      <c r="T334" s="124" t="s">
        <v>25657</v>
      </c>
      <c r="U334" s="125">
        <v>30</v>
      </c>
      <c r="V334" s="126">
        <v>863.91</v>
      </c>
      <c r="W334" s="126">
        <v>111.78</v>
      </c>
      <c r="X334" s="126">
        <v>0</v>
      </c>
      <c r="Y334" s="124"/>
      <c r="Z334" s="124"/>
      <c r="AA334" s="124"/>
      <c r="AB334" s="124"/>
      <c r="AC334" s="125"/>
      <c r="AD334" s="125"/>
      <c r="AE334" s="125"/>
      <c r="AF334" s="146"/>
      <c r="AG334" s="124"/>
      <c r="AH334" s="127"/>
      <c r="AI334" s="144" t="s">
        <v>26000</v>
      </c>
      <c r="AJ334" s="147"/>
      <c r="AK334" s="144"/>
      <c r="AL334" s="144"/>
    </row>
    <row r="335" spans="1:38" x14ac:dyDescent="0.2">
      <c r="A335" s="64" t="s">
        <v>24521</v>
      </c>
      <c r="B335" s="63">
        <v>13592.77</v>
      </c>
      <c r="C335" s="63">
        <v>27352.97</v>
      </c>
      <c r="D335" s="63" t="s">
        <v>25658</v>
      </c>
      <c r="E335" s="64" t="s">
        <v>25627</v>
      </c>
      <c r="F335" s="123">
        <v>124.19995510153007</v>
      </c>
      <c r="G335" s="123">
        <v>33.1</v>
      </c>
      <c r="H335" s="123">
        <v>29</v>
      </c>
      <c r="I335" s="121">
        <v>959.89933512352036</v>
      </c>
      <c r="J335" s="64" t="s">
        <v>24524</v>
      </c>
      <c r="K335" s="123">
        <v>0.9</v>
      </c>
      <c r="L335" s="64" t="s">
        <v>754</v>
      </c>
      <c r="M335" s="64"/>
      <c r="N335" s="64" t="s">
        <v>790</v>
      </c>
      <c r="O335" s="144" t="s">
        <v>754</v>
      </c>
      <c r="P335" s="64" t="s">
        <v>24525</v>
      </c>
      <c r="Q335" s="124" t="s">
        <v>25659</v>
      </c>
      <c r="R335" s="124" t="s">
        <v>25660</v>
      </c>
      <c r="S335" s="124"/>
      <c r="T335" s="124" t="s">
        <v>25661</v>
      </c>
      <c r="U335" s="125">
        <v>30</v>
      </c>
      <c r="V335" s="126">
        <v>863.91</v>
      </c>
      <c r="W335" s="126">
        <v>111.78</v>
      </c>
      <c r="X335" s="126">
        <v>0</v>
      </c>
      <c r="Y335" s="124"/>
      <c r="Z335" s="124"/>
      <c r="AA335" s="124"/>
      <c r="AB335" s="124"/>
      <c r="AC335" s="125"/>
      <c r="AD335" s="125"/>
      <c r="AE335" s="125"/>
      <c r="AF335" s="146"/>
      <c r="AG335" s="124"/>
      <c r="AH335" s="127"/>
      <c r="AI335" s="144" t="s">
        <v>26001</v>
      </c>
      <c r="AJ335" s="147"/>
      <c r="AK335" s="144"/>
      <c r="AL335" s="144"/>
    </row>
    <row r="336" spans="1:38" x14ac:dyDescent="0.2">
      <c r="A336" s="64" t="s">
        <v>24521</v>
      </c>
      <c r="B336" s="63">
        <v>8792.77</v>
      </c>
      <c r="C336" s="63">
        <v>27352.97</v>
      </c>
      <c r="D336" s="63" t="s">
        <v>25662</v>
      </c>
      <c r="E336" s="64" t="s">
        <v>25627</v>
      </c>
      <c r="F336" s="123">
        <v>124.19995510153007</v>
      </c>
      <c r="G336" s="123">
        <v>33.1</v>
      </c>
      <c r="H336" s="123">
        <v>29</v>
      </c>
      <c r="I336" s="121">
        <v>959.89933512352036</v>
      </c>
      <c r="J336" s="64" t="s">
        <v>24524</v>
      </c>
      <c r="K336" s="123">
        <v>0.9</v>
      </c>
      <c r="L336" s="64" t="s">
        <v>754</v>
      </c>
      <c r="M336" s="64"/>
      <c r="N336" s="64" t="s">
        <v>790</v>
      </c>
      <c r="O336" s="144" t="s">
        <v>754</v>
      </c>
      <c r="P336" s="64" t="s">
        <v>24525</v>
      </c>
      <c r="Q336" s="124" t="s">
        <v>25663</v>
      </c>
      <c r="R336" s="124" t="s">
        <v>25664</v>
      </c>
      <c r="S336" s="124"/>
      <c r="T336" s="124" t="s">
        <v>25665</v>
      </c>
      <c r="U336" s="125">
        <v>30</v>
      </c>
      <c r="V336" s="126">
        <v>863.91</v>
      </c>
      <c r="W336" s="126">
        <v>111.78</v>
      </c>
      <c r="X336" s="126">
        <v>0</v>
      </c>
      <c r="Y336" s="124"/>
      <c r="Z336" s="124"/>
      <c r="AA336" s="124"/>
      <c r="AB336" s="124"/>
      <c r="AC336" s="125"/>
      <c r="AD336" s="125"/>
      <c r="AE336" s="125"/>
      <c r="AF336" s="146"/>
      <c r="AG336" s="124"/>
      <c r="AH336" s="127"/>
      <c r="AI336" s="144" t="s">
        <v>26002</v>
      </c>
      <c r="AJ336" s="147"/>
      <c r="AK336" s="144"/>
      <c r="AL336" s="144"/>
    </row>
    <row r="337" spans="1:38" x14ac:dyDescent="0.2">
      <c r="A337" s="64" t="s">
        <v>24521</v>
      </c>
      <c r="B337" s="63">
        <v>3192.77</v>
      </c>
      <c r="C337" s="63">
        <v>27352.97</v>
      </c>
      <c r="D337" s="63" t="s">
        <v>25666</v>
      </c>
      <c r="E337" s="64" t="s">
        <v>25627</v>
      </c>
      <c r="F337" s="123">
        <v>124.19995510153007</v>
      </c>
      <c r="G337" s="123">
        <v>33.1</v>
      </c>
      <c r="H337" s="123">
        <v>29.000000000000004</v>
      </c>
      <c r="I337" s="121">
        <v>959.89933512352036</v>
      </c>
      <c r="J337" s="64" t="s">
        <v>24524</v>
      </c>
      <c r="K337" s="123">
        <v>0.9</v>
      </c>
      <c r="L337" s="64" t="s">
        <v>754</v>
      </c>
      <c r="M337" s="64"/>
      <c r="N337" s="64" t="s">
        <v>790</v>
      </c>
      <c r="O337" s="144" t="s">
        <v>754</v>
      </c>
      <c r="P337" s="64" t="s">
        <v>24525</v>
      </c>
      <c r="Q337" s="124" t="s">
        <v>25667</v>
      </c>
      <c r="R337" s="124" t="s">
        <v>25668</v>
      </c>
      <c r="S337" s="124"/>
      <c r="T337" s="124" t="s">
        <v>25669</v>
      </c>
      <c r="U337" s="125">
        <v>30</v>
      </c>
      <c r="V337" s="126">
        <v>863.91</v>
      </c>
      <c r="W337" s="126">
        <v>111.78</v>
      </c>
      <c r="X337" s="126">
        <v>0</v>
      </c>
      <c r="Y337" s="124"/>
      <c r="Z337" s="124"/>
      <c r="AA337" s="124"/>
      <c r="AB337" s="124"/>
      <c r="AC337" s="125"/>
      <c r="AD337" s="125"/>
      <c r="AE337" s="125"/>
      <c r="AF337" s="146"/>
      <c r="AG337" s="124"/>
      <c r="AH337" s="127"/>
      <c r="AI337" s="144" t="s">
        <v>26003</v>
      </c>
      <c r="AJ337" s="147"/>
      <c r="AK337" s="144"/>
      <c r="AL337" s="144"/>
    </row>
  </sheetData>
  <phoneticPr fontId="13" type="noConversion"/>
  <pageMargins left="0.7" right="0.7"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2EE3D-03AE-44C7-B017-A6969B7E51C8}">
  <sheetPr codeName="Sheet107">
    <tabColor rgb="FF7030A0"/>
  </sheetPr>
  <dimension ref="A1:P36672"/>
  <sheetViews>
    <sheetView topLeftCell="A2" zoomScale="85" zoomScaleNormal="85" workbookViewId="0">
      <pane ySplit="2" topLeftCell="A4" activePane="bottomLeft" state="frozen"/>
      <selection activeCell="J2" sqref="J2"/>
      <selection pane="bottomLeft" activeCell="A4" sqref="A4"/>
    </sheetView>
  </sheetViews>
  <sheetFormatPr defaultColWidth="9.140625" defaultRowHeight="15" x14ac:dyDescent="0.25"/>
  <cols>
    <col min="1" max="1" width="10.140625" style="2" customWidth="1"/>
    <col min="2" max="3" width="11.7109375" style="2" customWidth="1"/>
    <col min="4" max="4" width="13.140625" style="2" customWidth="1"/>
    <col min="5" max="5" width="18.85546875" style="2" customWidth="1"/>
    <col min="6" max="6" width="13.28515625" style="2" bestFit="1" customWidth="1"/>
    <col min="7" max="7" width="18.42578125" style="2" bestFit="1" customWidth="1"/>
    <col min="8" max="8" width="25.140625" style="2" bestFit="1" customWidth="1"/>
    <col min="9" max="9" width="12.42578125" style="2" bestFit="1" customWidth="1"/>
    <col min="10" max="10" width="11.5703125" bestFit="1" customWidth="1"/>
    <col min="11" max="11" width="21.85546875" style="2" bestFit="1" customWidth="1"/>
    <col min="12" max="12" width="12.42578125" style="2" customWidth="1"/>
    <col min="13" max="16384" width="9.140625" style="2"/>
  </cols>
  <sheetData>
    <row r="1" spans="1:11" x14ac:dyDescent="0.25">
      <c r="E1" s="62">
        <f>SUBTOTAL(9,tbl_Metraj22[METRAJ_BETON])</f>
        <v>94450.183410066515</v>
      </c>
      <c r="J1" s="2"/>
    </row>
    <row r="2" spans="1:11" x14ac:dyDescent="0.25">
      <c r="E2" s="62">
        <f>SUBTOTAL(9,tbl_Metraj22[METRAJ_BETON])</f>
        <v>94450.183410066515</v>
      </c>
      <c r="J2" s="62">
        <f>SUBTOTAL(9,tbl_Metraj22[BETON IMALAT])</f>
        <v>42429.193410066255</v>
      </c>
    </row>
    <row r="3" spans="1:11" ht="42.75" customHeight="1" x14ac:dyDescent="0.2">
      <c r="A3" s="131" t="s">
        <v>3007</v>
      </c>
      <c r="B3" s="115" t="s">
        <v>134</v>
      </c>
      <c r="C3" s="115" t="s">
        <v>721</v>
      </c>
      <c r="D3" s="132" t="s">
        <v>3010</v>
      </c>
      <c r="E3" s="131" t="s">
        <v>2975</v>
      </c>
      <c r="F3" s="131" t="s">
        <v>0</v>
      </c>
      <c r="G3" s="132" t="s">
        <v>12583</v>
      </c>
      <c r="H3" s="133" t="s">
        <v>22169</v>
      </c>
      <c r="I3" s="133" t="s">
        <v>24266</v>
      </c>
      <c r="J3" s="133" t="s">
        <v>24267</v>
      </c>
      <c r="K3" s="133" t="s">
        <v>24264</v>
      </c>
    </row>
    <row r="4" spans="1:11" ht="14.25" x14ac:dyDescent="0.2">
      <c r="A4" s="2" t="s">
        <v>787</v>
      </c>
      <c r="B4" s="124" t="s">
        <v>3264</v>
      </c>
      <c r="C4" s="124"/>
      <c r="D4" s="126">
        <v>755.53</v>
      </c>
      <c r="E4" s="124" t="s">
        <v>764</v>
      </c>
      <c r="F4" s="124">
        <v>-5</v>
      </c>
      <c r="G4" s="2" t="s">
        <v>12594</v>
      </c>
      <c r="H4" s="130">
        <v>45835</v>
      </c>
      <c r="I4" s="134"/>
      <c r="J4" s="123">
        <f>IF(OR(tbl_Metraj22[[#This Row],[TARIH]]="",tbl_Metraj22[[#This Row],[TARIH]]="-"),0,IF(tbl_Metraj22[[#This Row],[YUZDE]]=0,tbl_Metraj22[[#This Row],[METRAJ_BETON]],tbl_Metraj22[[#This Row],[YUZDE]]*tbl_Metraj22[[#This Row],[METRAJ_BETON]]))</f>
        <v>755.53</v>
      </c>
    </row>
    <row r="5" spans="1:11" ht="14.25" x14ac:dyDescent="0.2">
      <c r="A5" s="2" t="s">
        <v>756</v>
      </c>
      <c r="B5" s="124" t="s">
        <v>4690</v>
      </c>
      <c r="C5" s="124"/>
      <c r="D5" s="126">
        <v>415.1</v>
      </c>
      <c r="E5" s="124" t="s">
        <v>764</v>
      </c>
      <c r="F5" s="124">
        <v>-5</v>
      </c>
      <c r="G5" s="2" t="s">
        <v>12595</v>
      </c>
      <c r="H5" s="130">
        <v>45712</v>
      </c>
      <c r="I5" s="134"/>
      <c r="J5" s="123">
        <f>IF(OR(tbl_Metraj22[[#This Row],[TARIH]]="",tbl_Metraj22[[#This Row],[TARIH]]="-"),0,IF(tbl_Metraj22[[#This Row],[YUZDE]]=0,tbl_Metraj22[[#This Row],[METRAJ_BETON]],tbl_Metraj22[[#This Row],[YUZDE]]*tbl_Metraj22[[#This Row],[METRAJ_BETON]]))</f>
        <v>415.1</v>
      </c>
    </row>
    <row r="6" spans="1:11" ht="14.25" x14ac:dyDescent="0.2">
      <c r="A6" s="2" t="s">
        <v>734</v>
      </c>
      <c r="B6" s="124" t="s">
        <v>4123</v>
      </c>
      <c r="C6" s="124"/>
      <c r="D6" s="126">
        <v>3.55</v>
      </c>
      <c r="E6" s="124" t="s">
        <v>764</v>
      </c>
      <c r="F6" s="124">
        <v>-5</v>
      </c>
      <c r="G6" s="2" t="s">
        <v>12596</v>
      </c>
      <c r="H6" s="130">
        <v>45835</v>
      </c>
      <c r="I6" s="134"/>
      <c r="J6" s="123">
        <f>IF(OR(tbl_Metraj22[[#This Row],[TARIH]]="",tbl_Metraj22[[#This Row],[TARIH]]="-"),0,IF(tbl_Metraj22[[#This Row],[YUZDE]]=0,tbl_Metraj22[[#This Row],[METRAJ_BETON]],tbl_Metraj22[[#This Row],[YUZDE]]*tbl_Metraj22[[#This Row],[METRAJ_BETON]]))</f>
        <v>3.55</v>
      </c>
      <c r="K6" s="2" t="s">
        <v>22170</v>
      </c>
    </row>
    <row r="7" spans="1:11" ht="14.25" x14ac:dyDescent="0.2">
      <c r="A7" s="2" t="s">
        <v>734</v>
      </c>
      <c r="B7" s="124" t="s">
        <v>4124</v>
      </c>
      <c r="C7" s="124"/>
      <c r="D7" s="126">
        <v>2.35</v>
      </c>
      <c r="E7" s="124" t="s">
        <v>764</v>
      </c>
      <c r="F7" s="124">
        <v>-5</v>
      </c>
      <c r="G7" s="2" t="s">
        <v>12597</v>
      </c>
      <c r="H7" s="130">
        <v>45887</v>
      </c>
      <c r="I7" s="134"/>
      <c r="J7" s="123">
        <f>IF(OR(tbl_Metraj22[[#This Row],[TARIH]]="",tbl_Metraj22[[#This Row],[TARIH]]="-"),0,IF(tbl_Metraj22[[#This Row],[YUZDE]]=0,tbl_Metraj22[[#This Row],[METRAJ_BETON]],tbl_Metraj22[[#This Row],[YUZDE]]*tbl_Metraj22[[#This Row],[METRAJ_BETON]]))</f>
        <v>2.35</v>
      </c>
      <c r="K7" s="2" t="s">
        <v>22171</v>
      </c>
    </row>
    <row r="8" spans="1:11" ht="14.25" x14ac:dyDescent="0.2">
      <c r="A8" s="2" t="s">
        <v>734</v>
      </c>
      <c r="B8" s="124" t="s">
        <v>4125</v>
      </c>
      <c r="C8" s="124"/>
      <c r="D8" s="126">
        <v>3.46</v>
      </c>
      <c r="E8" s="124" t="s">
        <v>764</v>
      </c>
      <c r="F8" s="124">
        <v>-5</v>
      </c>
      <c r="G8" s="2" t="s">
        <v>12598</v>
      </c>
      <c r="H8" s="130">
        <v>45887</v>
      </c>
      <c r="I8" s="134"/>
      <c r="J8" s="123">
        <f>IF(OR(tbl_Metraj22[[#This Row],[TARIH]]="",tbl_Metraj22[[#This Row],[TARIH]]="-"),0,IF(tbl_Metraj22[[#This Row],[YUZDE]]=0,tbl_Metraj22[[#This Row],[METRAJ_BETON]],tbl_Metraj22[[#This Row],[YUZDE]]*tbl_Metraj22[[#This Row],[METRAJ_BETON]]))</f>
        <v>3.46</v>
      </c>
      <c r="K8" s="2" t="s">
        <v>22172</v>
      </c>
    </row>
    <row r="9" spans="1:11" ht="14.25" x14ac:dyDescent="0.2">
      <c r="A9" s="2" t="s">
        <v>734</v>
      </c>
      <c r="B9" s="124" t="s">
        <v>4126</v>
      </c>
      <c r="C9" s="124"/>
      <c r="D9" s="126">
        <v>3.26</v>
      </c>
      <c r="E9" s="124" t="s">
        <v>764</v>
      </c>
      <c r="F9" s="124">
        <v>-5</v>
      </c>
      <c r="G9" s="2" t="s">
        <v>12599</v>
      </c>
      <c r="H9" s="130">
        <v>45887</v>
      </c>
      <c r="I9" s="134"/>
      <c r="J9" s="123">
        <f>IF(OR(tbl_Metraj22[[#This Row],[TARIH]]="",tbl_Metraj22[[#This Row],[TARIH]]="-"),0,IF(tbl_Metraj22[[#This Row],[YUZDE]]=0,tbl_Metraj22[[#This Row],[METRAJ_BETON]],tbl_Metraj22[[#This Row],[YUZDE]]*tbl_Metraj22[[#This Row],[METRAJ_BETON]]))</f>
        <v>3.26</v>
      </c>
      <c r="K9" s="2" t="s">
        <v>22173</v>
      </c>
    </row>
    <row r="10" spans="1:11" ht="14.25" x14ac:dyDescent="0.2">
      <c r="A10" s="2" t="s">
        <v>734</v>
      </c>
      <c r="B10" s="124" t="s">
        <v>4127</v>
      </c>
      <c r="C10" s="124"/>
      <c r="D10" s="126">
        <v>1.39</v>
      </c>
      <c r="E10" s="124" t="s">
        <v>764</v>
      </c>
      <c r="F10" s="124">
        <v>-5</v>
      </c>
      <c r="G10" s="2" t="s">
        <v>12600</v>
      </c>
      <c r="H10" s="130">
        <v>45887</v>
      </c>
      <c r="I10" s="134"/>
      <c r="J10" s="123">
        <f>IF(OR(tbl_Metraj22[[#This Row],[TARIH]]="",tbl_Metraj22[[#This Row],[TARIH]]="-"),0,IF(tbl_Metraj22[[#This Row],[YUZDE]]=0,tbl_Metraj22[[#This Row],[METRAJ_BETON]],tbl_Metraj22[[#This Row],[YUZDE]]*tbl_Metraj22[[#This Row],[METRAJ_BETON]]))</f>
        <v>1.39</v>
      </c>
      <c r="K10" s="2" t="s">
        <v>22174</v>
      </c>
    </row>
    <row r="11" spans="1:11" ht="14.25" x14ac:dyDescent="0.2">
      <c r="A11" s="2" t="s">
        <v>734</v>
      </c>
      <c r="B11" s="124" t="s">
        <v>4128</v>
      </c>
      <c r="C11" s="124"/>
      <c r="D11" s="126">
        <v>3.26</v>
      </c>
      <c r="E11" s="124" t="s">
        <v>764</v>
      </c>
      <c r="F11" s="124">
        <v>-5</v>
      </c>
      <c r="G11" s="2" t="s">
        <v>12601</v>
      </c>
      <c r="H11" s="130">
        <v>45887</v>
      </c>
      <c r="I11" s="134"/>
      <c r="J11" s="123">
        <f>IF(OR(tbl_Metraj22[[#This Row],[TARIH]]="",tbl_Metraj22[[#This Row],[TARIH]]="-"),0,IF(tbl_Metraj22[[#This Row],[YUZDE]]=0,tbl_Metraj22[[#This Row],[METRAJ_BETON]],tbl_Metraj22[[#This Row],[YUZDE]]*tbl_Metraj22[[#This Row],[METRAJ_BETON]]))</f>
        <v>3.26</v>
      </c>
      <c r="K11" s="2" t="s">
        <v>22175</v>
      </c>
    </row>
    <row r="12" spans="1:11" ht="14.25" x14ac:dyDescent="0.2">
      <c r="A12" s="2" t="s">
        <v>734</v>
      </c>
      <c r="B12" s="124" t="s">
        <v>4129</v>
      </c>
      <c r="C12" s="124"/>
      <c r="D12" s="126">
        <v>3.46</v>
      </c>
      <c r="E12" s="124" t="s">
        <v>764</v>
      </c>
      <c r="F12" s="124">
        <v>-5</v>
      </c>
      <c r="G12" s="2" t="s">
        <v>12602</v>
      </c>
      <c r="H12" s="130">
        <v>45887</v>
      </c>
      <c r="I12" s="134"/>
      <c r="J12" s="123">
        <f>IF(OR(tbl_Metraj22[[#This Row],[TARIH]]="",tbl_Metraj22[[#This Row],[TARIH]]="-"),0,IF(tbl_Metraj22[[#This Row],[YUZDE]]=0,tbl_Metraj22[[#This Row],[METRAJ_BETON]],tbl_Metraj22[[#This Row],[YUZDE]]*tbl_Metraj22[[#This Row],[METRAJ_BETON]]))</f>
        <v>3.46</v>
      </c>
      <c r="K12" s="2" t="s">
        <v>22176</v>
      </c>
    </row>
    <row r="13" spans="1:11" ht="14.25" x14ac:dyDescent="0.2">
      <c r="A13" s="2" t="s">
        <v>734</v>
      </c>
      <c r="B13" s="124" t="s">
        <v>4130</v>
      </c>
      <c r="C13" s="124"/>
      <c r="D13" s="126">
        <v>3.1</v>
      </c>
      <c r="E13" s="124" t="s">
        <v>764</v>
      </c>
      <c r="F13" s="124">
        <v>-5</v>
      </c>
      <c r="G13" s="2" t="s">
        <v>12603</v>
      </c>
      <c r="H13" s="130">
        <v>45835</v>
      </c>
      <c r="I13" s="134"/>
      <c r="J13" s="123">
        <f>IF(OR(tbl_Metraj22[[#This Row],[TARIH]]="",tbl_Metraj22[[#This Row],[TARIH]]="-"),0,IF(tbl_Metraj22[[#This Row],[YUZDE]]=0,tbl_Metraj22[[#This Row],[METRAJ_BETON]],tbl_Metraj22[[#This Row],[YUZDE]]*tbl_Metraj22[[#This Row],[METRAJ_BETON]]))</f>
        <v>3.1</v>
      </c>
      <c r="K13" s="2" t="s">
        <v>22177</v>
      </c>
    </row>
    <row r="14" spans="1:11" ht="14.25" x14ac:dyDescent="0.2">
      <c r="A14" s="2" t="s">
        <v>734</v>
      </c>
      <c r="B14" s="124" t="s">
        <v>4131</v>
      </c>
      <c r="C14" s="124"/>
      <c r="D14" s="126">
        <v>1.94</v>
      </c>
      <c r="E14" s="124" t="s">
        <v>764</v>
      </c>
      <c r="F14" s="124">
        <v>-5</v>
      </c>
      <c r="G14" s="2" t="s">
        <v>12604</v>
      </c>
      <c r="H14" s="130">
        <v>45835</v>
      </c>
      <c r="I14" s="134"/>
      <c r="J14" s="123">
        <f>IF(OR(tbl_Metraj22[[#This Row],[TARIH]]="",tbl_Metraj22[[#This Row],[TARIH]]="-"),0,IF(tbl_Metraj22[[#This Row],[YUZDE]]=0,tbl_Metraj22[[#This Row],[METRAJ_BETON]],tbl_Metraj22[[#This Row],[YUZDE]]*tbl_Metraj22[[#This Row],[METRAJ_BETON]]))</f>
        <v>1.94</v>
      </c>
      <c r="K14" s="2" t="s">
        <v>22178</v>
      </c>
    </row>
    <row r="15" spans="1:11" ht="14.25" x14ac:dyDescent="0.2">
      <c r="A15" s="2" t="s">
        <v>734</v>
      </c>
      <c r="B15" s="124" t="s">
        <v>4132</v>
      </c>
      <c r="C15" s="124"/>
      <c r="D15" s="126">
        <v>0.81</v>
      </c>
      <c r="E15" s="124" t="s">
        <v>764</v>
      </c>
      <c r="F15" s="124">
        <v>-5</v>
      </c>
      <c r="G15" s="2" t="s">
        <v>12605</v>
      </c>
      <c r="H15" s="130">
        <v>45835</v>
      </c>
      <c r="I15" s="134"/>
      <c r="J15" s="123">
        <f>IF(OR(tbl_Metraj22[[#This Row],[TARIH]]="",tbl_Metraj22[[#This Row],[TARIH]]="-"),0,IF(tbl_Metraj22[[#This Row],[YUZDE]]=0,tbl_Metraj22[[#This Row],[METRAJ_BETON]],tbl_Metraj22[[#This Row],[YUZDE]]*tbl_Metraj22[[#This Row],[METRAJ_BETON]]))</f>
        <v>0.81</v>
      </c>
      <c r="K15" s="2" t="s">
        <v>22179</v>
      </c>
    </row>
    <row r="16" spans="1:11" ht="14.25" x14ac:dyDescent="0.2">
      <c r="A16" s="2" t="s">
        <v>734</v>
      </c>
      <c r="B16" s="124" t="s">
        <v>4133</v>
      </c>
      <c r="C16" s="124"/>
      <c r="D16" s="126">
        <v>4.3099999999999996</v>
      </c>
      <c r="E16" s="124" t="s">
        <v>764</v>
      </c>
      <c r="F16" s="124">
        <v>-5</v>
      </c>
      <c r="G16" s="2" t="s">
        <v>12606</v>
      </c>
      <c r="H16" s="130">
        <v>45835</v>
      </c>
      <c r="I16" s="134"/>
      <c r="J16" s="123">
        <f>IF(OR(tbl_Metraj22[[#This Row],[TARIH]]="",tbl_Metraj22[[#This Row],[TARIH]]="-"),0,IF(tbl_Metraj22[[#This Row],[YUZDE]]=0,tbl_Metraj22[[#This Row],[METRAJ_BETON]],tbl_Metraj22[[#This Row],[YUZDE]]*tbl_Metraj22[[#This Row],[METRAJ_BETON]]))</f>
        <v>4.3099999999999996</v>
      </c>
      <c r="K16" s="2" t="s">
        <v>22180</v>
      </c>
    </row>
    <row r="17" spans="1:11" ht="14.25" x14ac:dyDescent="0.2">
      <c r="A17" s="2" t="s">
        <v>734</v>
      </c>
      <c r="B17" s="124" t="s">
        <v>4134</v>
      </c>
      <c r="C17" s="124"/>
      <c r="D17" s="126">
        <v>1.3</v>
      </c>
      <c r="E17" s="124" t="s">
        <v>764</v>
      </c>
      <c r="F17" s="124">
        <v>-5</v>
      </c>
      <c r="G17" s="2" t="s">
        <v>12607</v>
      </c>
      <c r="H17" s="130">
        <v>45835</v>
      </c>
      <c r="I17" s="134"/>
      <c r="J17" s="123">
        <f>IF(OR(tbl_Metraj22[[#This Row],[TARIH]]="",tbl_Metraj22[[#This Row],[TARIH]]="-"),0,IF(tbl_Metraj22[[#This Row],[YUZDE]]=0,tbl_Metraj22[[#This Row],[METRAJ_BETON]],tbl_Metraj22[[#This Row],[YUZDE]]*tbl_Metraj22[[#This Row],[METRAJ_BETON]]))</f>
        <v>1.3</v>
      </c>
      <c r="K17" s="2" t="e">
        <v>#N/A</v>
      </c>
    </row>
    <row r="18" spans="1:11" ht="14.25" x14ac:dyDescent="0.2">
      <c r="A18" s="2" t="s">
        <v>734</v>
      </c>
      <c r="B18" s="124" t="s">
        <v>4135</v>
      </c>
      <c r="C18" s="124"/>
      <c r="D18" s="126">
        <v>7.11</v>
      </c>
      <c r="E18" s="124" t="s">
        <v>764</v>
      </c>
      <c r="F18" s="124">
        <v>-5</v>
      </c>
      <c r="G18" s="2" t="s">
        <v>12608</v>
      </c>
      <c r="H18" s="130">
        <v>45835</v>
      </c>
      <c r="I18" s="134"/>
      <c r="J18" s="123">
        <f>IF(OR(tbl_Metraj22[[#This Row],[TARIH]]="",tbl_Metraj22[[#This Row],[TARIH]]="-"),0,IF(tbl_Metraj22[[#This Row],[YUZDE]]=0,tbl_Metraj22[[#This Row],[METRAJ_BETON]],tbl_Metraj22[[#This Row],[YUZDE]]*tbl_Metraj22[[#This Row],[METRAJ_BETON]]))</f>
        <v>7.11</v>
      </c>
      <c r="K18" s="2" t="s">
        <v>22181</v>
      </c>
    </row>
    <row r="19" spans="1:11" ht="14.25" x14ac:dyDescent="0.2">
      <c r="A19" s="2" t="s">
        <v>734</v>
      </c>
      <c r="B19" s="124" t="s">
        <v>4136</v>
      </c>
      <c r="C19" s="124"/>
      <c r="D19" s="126">
        <v>1.35</v>
      </c>
      <c r="E19" s="124" t="s">
        <v>764</v>
      </c>
      <c r="F19" s="124">
        <v>-5</v>
      </c>
      <c r="G19" s="2" t="s">
        <v>12609</v>
      </c>
      <c r="H19" s="130">
        <v>45835</v>
      </c>
      <c r="I19" s="134"/>
      <c r="J19" s="123">
        <f>IF(OR(tbl_Metraj22[[#This Row],[TARIH]]="",tbl_Metraj22[[#This Row],[TARIH]]="-"),0,IF(tbl_Metraj22[[#This Row],[YUZDE]]=0,tbl_Metraj22[[#This Row],[METRAJ_BETON]],tbl_Metraj22[[#This Row],[YUZDE]]*tbl_Metraj22[[#This Row],[METRAJ_BETON]]))</f>
        <v>1.35</v>
      </c>
      <c r="K19" s="2" t="s">
        <v>22182</v>
      </c>
    </row>
    <row r="20" spans="1:11" ht="14.25" x14ac:dyDescent="0.2">
      <c r="A20" s="2" t="s">
        <v>734</v>
      </c>
      <c r="B20" s="124" t="s">
        <v>4137</v>
      </c>
      <c r="C20" s="124"/>
      <c r="D20" s="126">
        <v>2.16</v>
      </c>
      <c r="E20" s="124" t="s">
        <v>764</v>
      </c>
      <c r="F20" s="124">
        <v>-5</v>
      </c>
      <c r="G20" s="2" t="s">
        <v>12610</v>
      </c>
      <c r="H20" s="130">
        <v>45835</v>
      </c>
      <c r="I20" s="134"/>
      <c r="J20" s="123">
        <f>IF(OR(tbl_Metraj22[[#This Row],[TARIH]]="",tbl_Metraj22[[#This Row],[TARIH]]="-"),0,IF(tbl_Metraj22[[#This Row],[YUZDE]]=0,tbl_Metraj22[[#This Row],[METRAJ_BETON]],tbl_Metraj22[[#This Row],[YUZDE]]*tbl_Metraj22[[#This Row],[METRAJ_BETON]]))</f>
        <v>2.16</v>
      </c>
      <c r="K20" s="2" t="s">
        <v>22183</v>
      </c>
    </row>
    <row r="21" spans="1:11" ht="14.25" x14ac:dyDescent="0.2">
      <c r="A21" s="2" t="s">
        <v>734</v>
      </c>
      <c r="B21" s="124" t="s">
        <v>4138</v>
      </c>
      <c r="C21" s="124"/>
      <c r="D21" s="126">
        <v>3.84</v>
      </c>
      <c r="E21" s="124" t="s">
        <v>764</v>
      </c>
      <c r="F21" s="124">
        <v>-5</v>
      </c>
      <c r="G21" s="2" t="s">
        <v>12611</v>
      </c>
      <c r="H21" s="130">
        <v>45835</v>
      </c>
      <c r="I21" s="134"/>
      <c r="J21" s="123">
        <f>IF(OR(tbl_Metraj22[[#This Row],[TARIH]]="",tbl_Metraj22[[#This Row],[TARIH]]="-"),0,IF(tbl_Metraj22[[#This Row],[YUZDE]]=0,tbl_Metraj22[[#This Row],[METRAJ_BETON]],tbl_Metraj22[[#This Row],[YUZDE]]*tbl_Metraj22[[#This Row],[METRAJ_BETON]]))</f>
        <v>3.84</v>
      </c>
      <c r="K21" s="2" t="s">
        <v>22184</v>
      </c>
    </row>
    <row r="22" spans="1:11" ht="14.25" x14ac:dyDescent="0.2">
      <c r="A22" s="2" t="s">
        <v>734</v>
      </c>
      <c r="B22" s="124" t="s">
        <v>4139</v>
      </c>
      <c r="C22" s="124"/>
      <c r="D22" s="126">
        <v>2.54</v>
      </c>
      <c r="E22" s="124" t="s">
        <v>764</v>
      </c>
      <c r="F22" s="124">
        <v>-5</v>
      </c>
      <c r="G22" s="2" t="s">
        <v>12612</v>
      </c>
      <c r="H22" s="130">
        <v>45835</v>
      </c>
      <c r="I22" s="134"/>
      <c r="J22" s="123">
        <f>IF(OR(tbl_Metraj22[[#This Row],[TARIH]]="",tbl_Metraj22[[#This Row],[TARIH]]="-"),0,IF(tbl_Metraj22[[#This Row],[YUZDE]]=0,tbl_Metraj22[[#This Row],[METRAJ_BETON]],tbl_Metraj22[[#This Row],[YUZDE]]*tbl_Metraj22[[#This Row],[METRAJ_BETON]]))</f>
        <v>2.54</v>
      </c>
      <c r="K22" s="2" t="s">
        <v>22185</v>
      </c>
    </row>
    <row r="23" spans="1:11" ht="14.25" x14ac:dyDescent="0.2">
      <c r="A23" s="2" t="s">
        <v>734</v>
      </c>
      <c r="B23" s="124" t="s">
        <v>4140</v>
      </c>
      <c r="C23" s="124"/>
      <c r="D23" s="126">
        <v>2.4500000000000002</v>
      </c>
      <c r="E23" s="124" t="s">
        <v>764</v>
      </c>
      <c r="F23" s="124">
        <v>-5</v>
      </c>
      <c r="G23" s="2" t="s">
        <v>12613</v>
      </c>
      <c r="H23" s="130">
        <v>45835</v>
      </c>
      <c r="I23" s="134"/>
      <c r="J23" s="123">
        <f>IF(OR(tbl_Metraj22[[#This Row],[TARIH]]="",tbl_Metraj22[[#This Row],[TARIH]]="-"),0,IF(tbl_Metraj22[[#This Row],[YUZDE]]=0,tbl_Metraj22[[#This Row],[METRAJ_BETON]],tbl_Metraj22[[#This Row],[YUZDE]]*tbl_Metraj22[[#This Row],[METRAJ_BETON]]))</f>
        <v>2.4500000000000002</v>
      </c>
      <c r="K23" s="2" t="s">
        <v>22186</v>
      </c>
    </row>
    <row r="24" spans="1:11" ht="14.25" x14ac:dyDescent="0.2">
      <c r="A24" s="2" t="s">
        <v>734</v>
      </c>
      <c r="B24" s="124" t="s">
        <v>4141</v>
      </c>
      <c r="C24" s="124"/>
      <c r="D24" s="126">
        <v>3.65</v>
      </c>
      <c r="E24" s="124" t="s">
        <v>764</v>
      </c>
      <c r="F24" s="124">
        <v>-5</v>
      </c>
      <c r="G24" s="2" t="s">
        <v>12614</v>
      </c>
      <c r="H24" s="130">
        <v>45835</v>
      </c>
      <c r="I24" s="134"/>
      <c r="J24" s="123">
        <f>IF(OR(tbl_Metraj22[[#This Row],[TARIH]]="",tbl_Metraj22[[#This Row],[TARIH]]="-"),0,IF(tbl_Metraj22[[#This Row],[YUZDE]]=0,tbl_Metraj22[[#This Row],[METRAJ_BETON]],tbl_Metraj22[[#This Row],[YUZDE]]*tbl_Metraj22[[#This Row],[METRAJ_BETON]]))</f>
        <v>3.65</v>
      </c>
      <c r="K24" s="2" t="s">
        <v>22187</v>
      </c>
    </row>
    <row r="25" spans="1:11" ht="14.25" x14ac:dyDescent="0.2">
      <c r="A25" s="2" t="s">
        <v>734</v>
      </c>
      <c r="B25" s="124" t="s">
        <v>4142</v>
      </c>
      <c r="C25" s="124"/>
      <c r="D25" s="126">
        <v>2.1800000000000002</v>
      </c>
      <c r="E25" s="124" t="s">
        <v>764</v>
      </c>
      <c r="F25" s="124">
        <v>-5</v>
      </c>
      <c r="G25" s="2" t="s">
        <v>12615</v>
      </c>
      <c r="H25" s="130">
        <v>45835</v>
      </c>
      <c r="I25" s="134"/>
      <c r="J25" s="123">
        <f>IF(OR(tbl_Metraj22[[#This Row],[TARIH]]="",tbl_Metraj22[[#This Row],[TARIH]]="-"),0,IF(tbl_Metraj22[[#This Row],[YUZDE]]=0,tbl_Metraj22[[#This Row],[METRAJ_BETON]],tbl_Metraj22[[#This Row],[YUZDE]]*tbl_Metraj22[[#This Row],[METRAJ_BETON]]))</f>
        <v>2.1800000000000002</v>
      </c>
      <c r="K25" s="2" t="s">
        <v>22188</v>
      </c>
    </row>
    <row r="26" spans="1:11" ht="14.25" x14ac:dyDescent="0.2">
      <c r="A26" s="2" t="s">
        <v>734</v>
      </c>
      <c r="B26" s="124" t="s">
        <v>4143</v>
      </c>
      <c r="C26" s="124"/>
      <c r="D26" s="126">
        <v>2.06</v>
      </c>
      <c r="E26" s="124" t="s">
        <v>764</v>
      </c>
      <c r="F26" s="124">
        <v>-5</v>
      </c>
      <c r="G26" s="2" t="s">
        <v>12616</v>
      </c>
      <c r="H26" s="130">
        <v>45835</v>
      </c>
      <c r="I26" s="134"/>
      <c r="J26" s="123">
        <f>IF(OR(tbl_Metraj22[[#This Row],[TARIH]]="",tbl_Metraj22[[#This Row],[TARIH]]="-"),0,IF(tbl_Metraj22[[#This Row],[YUZDE]]=0,tbl_Metraj22[[#This Row],[METRAJ_BETON]],tbl_Metraj22[[#This Row],[YUZDE]]*tbl_Metraj22[[#This Row],[METRAJ_BETON]]))</f>
        <v>2.06</v>
      </c>
      <c r="K26" s="2" t="s">
        <v>22189</v>
      </c>
    </row>
    <row r="27" spans="1:11" ht="14.25" x14ac:dyDescent="0.2">
      <c r="A27" s="2" t="s">
        <v>734</v>
      </c>
      <c r="B27" s="124" t="s">
        <v>4144</v>
      </c>
      <c r="C27" s="124"/>
      <c r="D27" s="126">
        <v>1.69</v>
      </c>
      <c r="E27" s="124" t="s">
        <v>764</v>
      </c>
      <c r="F27" s="124">
        <v>-5</v>
      </c>
      <c r="G27" s="2" t="s">
        <v>12617</v>
      </c>
      <c r="H27" s="130">
        <v>45835</v>
      </c>
      <c r="I27" s="134"/>
      <c r="J27" s="123">
        <f>IF(OR(tbl_Metraj22[[#This Row],[TARIH]]="",tbl_Metraj22[[#This Row],[TARIH]]="-"),0,IF(tbl_Metraj22[[#This Row],[YUZDE]]=0,tbl_Metraj22[[#This Row],[METRAJ_BETON]],tbl_Metraj22[[#This Row],[YUZDE]]*tbl_Metraj22[[#This Row],[METRAJ_BETON]]))</f>
        <v>1.69</v>
      </c>
      <c r="K27" s="2" t="s">
        <v>22190</v>
      </c>
    </row>
    <row r="28" spans="1:11" ht="14.25" x14ac:dyDescent="0.2">
      <c r="A28" s="2" t="s">
        <v>734</v>
      </c>
      <c r="B28" s="124" t="s">
        <v>4145</v>
      </c>
      <c r="C28" s="124"/>
      <c r="D28" s="126">
        <v>0.84</v>
      </c>
      <c r="E28" s="124" t="s">
        <v>764</v>
      </c>
      <c r="F28" s="124">
        <v>-5</v>
      </c>
      <c r="G28" s="2" t="s">
        <v>12618</v>
      </c>
      <c r="H28" s="130">
        <v>45835</v>
      </c>
      <c r="I28" s="134"/>
      <c r="J28" s="123">
        <f>IF(OR(tbl_Metraj22[[#This Row],[TARIH]]="",tbl_Metraj22[[#This Row],[TARIH]]="-"),0,IF(tbl_Metraj22[[#This Row],[YUZDE]]=0,tbl_Metraj22[[#This Row],[METRAJ_BETON]],tbl_Metraj22[[#This Row],[YUZDE]]*tbl_Metraj22[[#This Row],[METRAJ_BETON]]))</f>
        <v>0.84</v>
      </c>
      <c r="K28" s="2" t="s">
        <v>22191</v>
      </c>
    </row>
    <row r="29" spans="1:11" ht="14.25" x14ac:dyDescent="0.2">
      <c r="A29" s="2" t="s">
        <v>734</v>
      </c>
      <c r="B29" s="124" t="s">
        <v>4146</v>
      </c>
      <c r="C29" s="124"/>
      <c r="D29" s="126">
        <v>1.5</v>
      </c>
      <c r="E29" s="124" t="s">
        <v>764</v>
      </c>
      <c r="F29" s="124">
        <v>-5</v>
      </c>
      <c r="G29" s="2" t="s">
        <v>12619</v>
      </c>
      <c r="H29" s="130">
        <v>45835</v>
      </c>
      <c r="I29" s="134"/>
      <c r="J29" s="123">
        <f>IF(OR(tbl_Metraj22[[#This Row],[TARIH]]="",tbl_Metraj22[[#This Row],[TARIH]]="-"),0,IF(tbl_Metraj22[[#This Row],[YUZDE]]=0,tbl_Metraj22[[#This Row],[METRAJ_BETON]],tbl_Metraj22[[#This Row],[YUZDE]]*tbl_Metraj22[[#This Row],[METRAJ_BETON]]))</f>
        <v>1.5</v>
      </c>
      <c r="K29" s="2" t="s">
        <v>22192</v>
      </c>
    </row>
    <row r="30" spans="1:11" ht="14.25" x14ac:dyDescent="0.2">
      <c r="A30" s="2" t="s">
        <v>734</v>
      </c>
      <c r="B30" s="124" t="s">
        <v>4147</v>
      </c>
      <c r="C30" s="124"/>
      <c r="D30" s="126">
        <v>2.3199999999999998</v>
      </c>
      <c r="E30" s="124" t="s">
        <v>764</v>
      </c>
      <c r="F30" s="124">
        <v>-5</v>
      </c>
      <c r="G30" s="2" t="s">
        <v>12620</v>
      </c>
      <c r="H30" s="130">
        <v>45835</v>
      </c>
      <c r="I30" s="134"/>
      <c r="J30" s="123">
        <f>IF(OR(tbl_Metraj22[[#This Row],[TARIH]]="",tbl_Metraj22[[#This Row],[TARIH]]="-"),0,IF(tbl_Metraj22[[#This Row],[YUZDE]]=0,tbl_Metraj22[[#This Row],[METRAJ_BETON]],tbl_Metraj22[[#This Row],[YUZDE]]*tbl_Metraj22[[#This Row],[METRAJ_BETON]]))</f>
        <v>2.3199999999999998</v>
      </c>
      <c r="K30" s="2" t="s">
        <v>22193</v>
      </c>
    </row>
    <row r="31" spans="1:11" ht="14.25" x14ac:dyDescent="0.2">
      <c r="A31" s="2" t="s">
        <v>734</v>
      </c>
      <c r="B31" s="124" t="s">
        <v>4148</v>
      </c>
      <c r="C31" s="124"/>
      <c r="D31" s="126">
        <v>1.52</v>
      </c>
      <c r="E31" s="124" t="s">
        <v>764</v>
      </c>
      <c r="F31" s="124">
        <v>-5</v>
      </c>
      <c r="G31" s="2" t="s">
        <v>12621</v>
      </c>
      <c r="H31" s="130">
        <v>45835</v>
      </c>
      <c r="I31" s="134"/>
      <c r="J31" s="123">
        <f>IF(OR(tbl_Metraj22[[#This Row],[TARIH]]="",tbl_Metraj22[[#This Row],[TARIH]]="-"),0,IF(tbl_Metraj22[[#This Row],[YUZDE]]=0,tbl_Metraj22[[#This Row],[METRAJ_BETON]],tbl_Metraj22[[#This Row],[YUZDE]]*tbl_Metraj22[[#This Row],[METRAJ_BETON]]))</f>
        <v>1.52</v>
      </c>
      <c r="K31" s="2" t="s">
        <v>22194</v>
      </c>
    </row>
    <row r="32" spans="1:11" ht="14.25" x14ac:dyDescent="0.2">
      <c r="A32" s="2" t="s">
        <v>734</v>
      </c>
      <c r="B32" s="124" t="s">
        <v>4149</v>
      </c>
      <c r="C32" s="124"/>
      <c r="D32" s="126">
        <v>2.54</v>
      </c>
      <c r="E32" s="124" t="s">
        <v>764</v>
      </c>
      <c r="F32" s="124">
        <v>-5</v>
      </c>
      <c r="G32" s="2" t="s">
        <v>12622</v>
      </c>
      <c r="H32" s="130">
        <v>45835</v>
      </c>
      <c r="I32" s="134"/>
      <c r="J32" s="123">
        <f>IF(OR(tbl_Metraj22[[#This Row],[TARIH]]="",tbl_Metraj22[[#This Row],[TARIH]]="-"),0,IF(tbl_Metraj22[[#This Row],[YUZDE]]=0,tbl_Metraj22[[#This Row],[METRAJ_BETON]],tbl_Metraj22[[#This Row],[YUZDE]]*tbl_Metraj22[[#This Row],[METRAJ_BETON]]))</f>
        <v>2.54</v>
      </c>
      <c r="K32" s="2" t="s">
        <v>22195</v>
      </c>
    </row>
    <row r="33" spans="1:11" ht="14.25" x14ac:dyDescent="0.2">
      <c r="A33" s="2" t="s">
        <v>734</v>
      </c>
      <c r="B33" s="124" t="s">
        <v>4150</v>
      </c>
      <c r="C33" s="124"/>
      <c r="D33" s="126">
        <v>1.59</v>
      </c>
      <c r="E33" s="124" t="s">
        <v>764</v>
      </c>
      <c r="F33" s="124">
        <v>-5</v>
      </c>
      <c r="G33" s="2" t="s">
        <v>12623</v>
      </c>
      <c r="H33" s="130">
        <v>45835</v>
      </c>
      <c r="I33" s="134"/>
      <c r="J33" s="123">
        <f>IF(OR(tbl_Metraj22[[#This Row],[TARIH]]="",tbl_Metraj22[[#This Row],[TARIH]]="-"),0,IF(tbl_Metraj22[[#This Row],[YUZDE]]=0,tbl_Metraj22[[#This Row],[METRAJ_BETON]],tbl_Metraj22[[#This Row],[YUZDE]]*tbl_Metraj22[[#This Row],[METRAJ_BETON]]))</f>
        <v>1.59</v>
      </c>
      <c r="K33" s="2" t="s">
        <v>22196</v>
      </c>
    </row>
    <row r="34" spans="1:11" ht="14.25" x14ac:dyDescent="0.2">
      <c r="A34" s="2" t="s">
        <v>734</v>
      </c>
      <c r="B34" s="124" t="s">
        <v>4151</v>
      </c>
      <c r="C34" s="124"/>
      <c r="D34" s="126">
        <v>1.69</v>
      </c>
      <c r="E34" s="124" t="s">
        <v>764</v>
      </c>
      <c r="F34" s="124">
        <v>-5</v>
      </c>
      <c r="G34" s="2" t="s">
        <v>12624</v>
      </c>
      <c r="H34" s="130">
        <v>45835</v>
      </c>
      <c r="I34" s="134"/>
      <c r="J34" s="123">
        <f>IF(OR(tbl_Metraj22[[#This Row],[TARIH]]="",tbl_Metraj22[[#This Row],[TARIH]]="-"),0,IF(tbl_Metraj22[[#This Row],[YUZDE]]=0,tbl_Metraj22[[#This Row],[METRAJ_BETON]],tbl_Metraj22[[#This Row],[YUZDE]]*tbl_Metraj22[[#This Row],[METRAJ_BETON]]))</f>
        <v>1.69</v>
      </c>
      <c r="K34" s="2" t="s">
        <v>22197</v>
      </c>
    </row>
    <row r="35" spans="1:11" ht="14.25" x14ac:dyDescent="0.2">
      <c r="A35" s="2" t="s">
        <v>734</v>
      </c>
      <c r="B35" s="124" t="s">
        <v>4152</v>
      </c>
      <c r="C35" s="124"/>
      <c r="D35" s="126">
        <v>1.06</v>
      </c>
      <c r="E35" s="124" t="s">
        <v>764</v>
      </c>
      <c r="F35" s="124">
        <v>-5</v>
      </c>
      <c r="G35" s="2" t="s">
        <v>12625</v>
      </c>
      <c r="H35" s="130">
        <v>45835</v>
      </c>
      <c r="I35" s="134"/>
      <c r="J35" s="123">
        <f>IF(OR(tbl_Metraj22[[#This Row],[TARIH]]="",tbl_Metraj22[[#This Row],[TARIH]]="-"),0,IF(tbl_Metraj22[[#This Row],[YUZDE]]=0,tbl_Metraj22[[#This Row],[METRAJ_BETON]],tbl_Metraj22[[#This Row],[YUZDE]]*tbl_Metraj22[[#This Row],[METRAJ_BETON]]))</f>
        <v>1.06</v>
      </c>
      <c r="K35" s="2" t="s">
        <v>22198</v>
      </c>
    </row>
    <row r="36" spans="1:11" ht="14.25" x14ac:dyDescent="0.2">
      <c r="A36" s="2" t="s">
        <v>734</v>
      </c>
      <c r="B36" s="124" t="s">
        <v>4153</v>
      </c>
      <c r="C36" s="124"/>
      <c r="D36" s="126">
        <v>1.55</v>
      </c>
      <c r="E36" s="124" t="s">
        <v>764</v>
      </c>
      <c r="F36" s="124">
        <v>-5</v>
      </c>
      <c r="G36" s="2" t="s">
        <v>12626</v>
      </c>
      <c r="H36" s="130">
        <v>45835</v>
      </c>
      <c r="I36" s="134"/>
      <c r="J36" s="123">
        <f>IF(OR(tbl_Metraj22[[#This Row],[TARIH]]="",tbl_Metraj22[[#This Row],[TARIH]]="-"),0,IF(tbl_Metraj22[[#This Row],[YUZDE]]=0,tbl_Metraj22[[#This Row],[METRAJ_BETON]],tbl_Metraj22[[#This Row],[YUZDE]]*tbl_Metraj22[[#This Row],[METRAJ_BETON]]))</f>
        <v>1.55</v>
      </c>
      <c r="K36" s="2" t="s">
        <v>22199</v>
      </c>
    </row>
    <row r="37" spans="1:11" ht="14.25" x14ac:dyDescent="0.2">
      <c r="A37" s="2" t="s">
        <v>734</v>
      </c>
      <c r="B37" s="124" t="s">
        <v>4154</v>
      </c>
      <c r="C37" s="124"/>
      <c r="D37" s="126">
        <v>3.26</v>
      </c>
      <c r="E37" s="124" t="s">
        <v>764</v>
      </c>
      <c r="F37" s="124">
        <v>-5</v>
      </c>
      <c r="G37" s="2" t="s">
        <v>12627</v>
      </c>
      <c r="H37" s="130">
        <v>45835</v>
      </c>
      <c r="I37" s="134"/>
      <c r="J37" s="123">
        <f>IF(OR(tbl_Metraj22[[#This Row],[TARIH]]="",tbl_Metraj22[[#This Row],[TARIH]]="-"),0,IF(tbl_Metraj22[[#This Row],[YUZDE]]=0,tbl_Metraj22[[#This Row],[METRAJ_BETON]],tbl_Metraj22[[#This Row],[YUZDE]]*tbl_Metraj22[[#This Row],[METRAJ_BETON]]))</f>
        <v>3.26</v>
      </c>
      <c r="K37" s="2" t="s">
        <v>22200</v>
      </c>
    </row>
    <row r="38" spans="1:11" ht="14.25" x14ac:dyDescent="0.2">
      <c r="A38" s="2" t="s">
        <v>734</v>
      </c>
      <c r="B38" s="124" t="s">
        <v>4155</v>
      </c>
      <c r="C38" s="124"/>
      <c r="D38" s="126">
        <v>1.69</v>
      </c>
      <c r="E38" s="124" t="s">
        <v>764</v>
      </c>
      <c r="F38" s="124">
        <v>-5</v>
      </c>
      <c r="G38" s="2" t="s">
        <v>12628</v>
      </c>
      <c r="H38" s="130">
        <v>45835</v>
      </c>
      <c r="I38" s="134"/>
      <c r="J38" s="123">
        <f>IF(OR(tbl_Metraj22[[#This Row],[TARIH]]="",tbl_Metraj22[[#This Row],[TARIH]]="-"),0,IF(tbl_Metraj22[[#This Row],[YUZDE]]=0,tbl_Metraj22[[#This Row],[METRAJ_BETON]],tbl_Metraj22[[#This Row],[YUZDE]]*tbl_Metraj22[[#This Row],[METRAJ_BETON]]))</f>
        <v>1.69</v>
      </c>
      <c r="K38" s="2" t="s">
        <v>22201</v>
      </c>
    </row>
    <row r="39" spans="1:11" ht="14.25" x14ac:dyDescent="0.2">
      <c r="A39" s="2" t="s">
        <v>734</v>
      </c>
      <c r="B39" s="124" t="s">
        <v>4156</v>
      </c>
      <c r="C39" s="124"/>
      <c r="D39" s="126">
        <v>2.1800000000000002</v>
      </c>
      <c r="E39" s="124" t="s">
        <v>764</v>
      </c>
      <c r="F39" s="124">
        <v>-5</v>
      </c>
      <c r="G39" s="2" t="s">
        <v>12629</v>
      </c>
      <c r="H39" s="130">
        <v>45835</v>
      </c>
      <c r="I39" s="134"/>
      <c r="J39" s="123">
        <f>IF(OR(tbl_Metraj22[[#This Row],[TARIH]]="",tbl_Metraj22[[#This Row],[TARIH]]="-"),0,IF(tbl_Metraj22[[#This Row],[YUZDE]]=0,tbl_Metraj22[[#This Row],[METRAJ_BETON]],tbl_Metraj22[[#This Row],[YUZDE]]*tbl_Metraj22[[#This Row],[METRAJ_BETON]]))</f>
        <v>2.1800000000000002</v>
      </c>
      <c r="K39" s="2" t="s">
        <v>22202</v>
      </c>
    </row>
    <row r="40" spans="1:11" ht="14.25" x14ac:dyDescent="0.2">
      <c r="A40" s="2" t="s">
        <v>734</v>
      </c>
      <c r="B40" s="124" t="s">
        <v>4157</v>
      </c>
      <c r="C40" s="124"/>
      <c r="D40" s="126">
        <v>2.2999999999999998</v>
      </c>
      <c r="E40" s="124" t="s">
        <v>764</v>
      </c>
      <c r="F40" s="124">
        <v>-5</v>
      </c>
      <c r="G40" s="2" t="s">
        <v>12630</v>
      </c>
      <c r="H40" s="130">
        <v>45835</v>
      </c>
      <c r="I40" s="134"/>
      <c r="J40" s="123">
        <f>IF(OR(tbl_Metraj22[[#This Row],[TARIH]]="",tbl_Metraj22[[#This Row],[TARIH]]="-"),0,IF(tbl_Metraj22[[#This Row],[YUZDE]]=0,tbl_Metraj22[[#This Row],[METRAJ_BETON]],tbl_Metraj22[[#This Row],[YUZDE]]*tbl_Metraj22[[#This Row],[METRAJ_BETON]]))</f>
        <v>2.2999999999999998</v>
      </c>
      <c r="K40" s="2" t="s">
        <v>22203</v>
      </c>
    </row>
    <row r="41" spans="1:11" ht="14.25" x14ac:dyDescent="0.2">
      <c r="A41" s="2" t="s">
        <v>734</v>
      </c>
      <c r="B41" s="124" t="s">
        <v>4158</v>
      </c>
      <c r="C41" s="124"/>
      <c r="D41" s="126">
        <v>0.91</v>
      </c>
      <c r="E41" s="124" t="s">
        <v>764</v>
      </c>
      <c r="F41" s="124">
        <v>-5</v>
      </c>
      <c r="G41" s="2" t="s">
        <v>12631</v>
      </c>
      <c r="H41" s="130">
        <v>45835</v>
      </c>
      <c r="I41" s="134"/>
      <c r="J41" s="123">
        <f>IF(OR(tbl_Metraj22[[#This Row],[TARIH]]="",tbl_Metraj22[[#This Row],[TARIH]]="-"),0,IF(tbl_Metraj22[[#This Row],[YUZDE]]=0,tbl_Metraj22[[#This Row],[METRAJ_BETON]],tbl_Metraj22[[#This Row],[YUZDE]]*tbl_Metraj22[[#This Row],[METRAJ_BETON]]))</f>
        <v>0.91</v>
      </c>
      <c r="K41" s="2" t="s">
        <v>22204</v>
      </c>
    </row>
    <row r="42" spans="1:11" ht="14.25" x14ac:dyDescent="0.2">
      <c r="A42" s="2" t="s">
        <v>734</v>
      </c>
      <c r="B42" s="124" t="s">
        <v>4159</v>
      </c>
      <c r="C42" s="124"/>
      <c r="D42" s="126">
        <v>1.56</v>
      </c>
      <c r="E42" s="124" t="s">
        <v>764</v>
      </c>
      <c r="F42" s="124">
        <v>-5</v>
      </c>
      <c r="G42" s="2" t="s">
        <v>12632</v>
      </c>
      <c r="H42" s="130">
        <v>45835</v>
      </c>
      <c r="I42" s="134"/>
      <c r="J42" s="123">
        <f>IF(OR(tbl_Metraj22[[#This Row],[TARIH]]="",tbl_Metraj22[[#This Row],[TARIH]]="-"),0,IF(tbl_Metraj22[[#This Row],[YUZDE]]=0,tbl_Metraj22[[#This Row],[METRAJ_BETON]],tbl_Metraj22[[#This Row],[YUZDE]]*tbl_Metraj22[[#This Row],[METRAJ_BETON]]))</f>
        <v>1.56</v>
      </c>
      <c r="K42" s="2" t="s">
        <v>22205</v>
      </c>
    </row>
    <row r="43" spans="1:11" ht="14.25" x14ac:dyDescent="0.2">
      <c r="A43" s="2" t="s">
        <v>734</v>
      </c>
      <c r="B43" s="124" t="s">
        <v>4160</v>
      </c>
      <c r="C43" s="124"/>
      <c r="D43" s="126">
        <v>2.2999999999999998</v>
      </c>
      <c r="E43" s="124" t="s">
        <v>764</v>
      </c>
      <c r="F43" s="124">
        <v>-5</v>
      </c>
      <c r="G43" s="2" t="s">
        <v>12633</v>
      </c>
      <c r="H43" s="130">
        <v>45835</v>
      </c>
      <c r="I43" s="134"/>
      <c r="J43" s="123">
        <f>IF(OR(tbl_Metraj22[[#This Row],[TARIH]]="",tbl_Metraj22[[#This Row],[TARIH]]="-"),0,IF(tbl_Metraj22[[#This Row],[YUZDE]]=0,tbl_Metraj22[[#This Row],[METRAJ_BETON]],tbl_Metraj22[[#This Row],[YUZDE]]*tbl_Metraj22[[#This Row],[METRAJ_BETON]]))</f>
        <v>2.2999999999999998</v>
      </c>
      <c r="K43" s="2" t="s">
        <v>22206</v>
      </c>
    </row>
    <row r="44" spans="1:11" ht="14.25" x14ac:dyDescent="0.2">
      <c r="A44" s="2" t="s">
        <v>734</v>
      </c>
      <c r="B44" s="124" t="s">
        <v>4161</v>
      </c>
      <c r="C44" s="124"/>
      <c r="D44" s="126">
        <v>1.5</v>
      </c>
      <c r="E44" s="124" t="s">
        <v>764</v>
      </c>
      <c r="F44" s="124">
        <v>-5</v>
      </c>
      <c r="G44" s="2" t="s">
        <v>12634</v>
      </c>
      <c r="H44" s="130">
        <v>45835</v>
      </c>
      <c r="I44" s="134"/>
      <c r="J44" s="123">
        <f>IF(OR(tbl_Metraj22[[#This Row],[TARIH]]="",tbl_Metraj22[[#This Row],[TARIH]]="-"),0,IF(tbl_Metraj22[[#This Row],[YUZDE]]=0,tbl_Metraj22[[#This Row],[METRAJ_BETON]],tbl_Metraj22[[#This Row],[YUZDE]]*tbl_Metraj22[[#This Row],[METRAJ_BETON]]))</f>
        <v>1.5</v>
      </c>
      <c r="K44" s="2" t="s">
        <v>22207</v>
      </c>
    </row>
    <row r="45" spans="1:11" ht="14.25" x14ac:dyDescent="0.2">
      <c r="A45" s="2" t="s">
        <v>734</v>
      </c>
      <c r="B45" s="124" t="s">
        <v>4162</v>
      </c>
      <c r="C45" s="124"/>
      <c r="D45" s="126">
        <v>2.2999999999999998</v>
      </c>
      <c r="E45" s="124" t="s">
        <v>764</v>
      </c>
      <c r="F45" s="124">
        <v>-5</v>
      </c>
      <c r="G45" s="2" t="s">
        <v>12635</v>
      </c>
      <c r="H45" s="130">
        <v>45835</v>
      </c>
      <c r="I45" s="134"/>
      <c r="J45" s="123">
        <f>IF(OR(tbl_Metraj22[[#This Row],[TARIH]]="",tbl_Metraj22[[#This Row],[TARIH]]="-"),0,IF(tbl_Metraj22[[#This Row],[YUZDE]]=0,tbl_Metraj22[[#This Row],[METRAJ_BETON]],tbl_Metraj22[[#This Row],[YUZDE]]*tbl_Metraj22[[#This Row],[METRAJ_BETON]]))</f>
        <v>2.2999999999999998</v>
      </c>
      <c r="K45" s="2" t="s">
        <v>22208</v>
      </c>
    </row>
    <row r="46" spans="1:11" ht="14.25" x14ac:dyDescent="0.2">
      <c r="A46" s="2" t="s">
        <v>734</v>
      </c>
      <c r="B46" s="124" t="s">
        <v>4163</v>
      </c>
      <c r="C46" s="124"/>
      <c r="D46" s="126">
        <v>1.38</v>
      </c>
      <c r="E46" s="124" t="s">
        <v>764</v>
      </c>
      <c r="F46" s="124">
        <v>-5</v>
      </c>
      <c r="G46" s="2" t="s">
        <v>12636</v>
      </c>
      <c r="H46" s="130">
        <v>45835</v>
      </c>
      <c r="I46" s="134"/>
      <c r="J46" s="123">
        <f>IF(OR(tbl_Metraj22[[#This Row],[TARIH]]="",tbl_Metraj22[[#This Row],[TARIH]]="-"),0,IF(tbl_Metraj22[[#This Row],[YUZDE]]=0,tbl_Metraj22[[#This Row],[METRAJ_BETON]],tbl_Metraj22[[#This Row],[YUZDE]]*tbl_Metraj22[[#This Row],[METRAJ_BETON]]))</f>
        <v>1.38</v>
      </c>
      <c r="K46" s="2" t="s">
        <v>22209</v>
      </c>
    </row>
    <row r="47" spans="1:11" ht="14.25" x14ac:dyDescent="0.2">
      <c r="A47" s="2" t="s">
        <v>734</v>
      </c>
      <c r="B47" s="124" t="s">
        <v>4164</v>
      </c>
      <c r="C47" s="124"/>
      <c r="D47" s="126">
        <v>1.39</v>
      </c>
      <c r="E47" s="124" t="s">
        <v>764</v>
      </c>
      <c r="F47" s="124">
        <v>-5</v>
      </c>
      <c r="G47" s="2" t="s">
        <v>12637</v>
      </c>
      <c r="H47" s="130">
        <v>45835</v>
      </c>
      <c r="I47" s="134"/>
      <c r="J47" s="123">
        <f>IF(OR(tbl_Metraj22[[#This Row],[TARIH]]="",tbl_Metraj22[[#This Row],[TARIH]]="-"),0,IF(tbl_Metraj22[[#This Row],[YUZDE]]=0,tbl_Metraj22[[#This Row],[METRAJ_BETON]],tbl_Metraj22[[#This Row],[YUZDE]]*tbl_Metraj22[[#This Row],[METRAJ_BETON]]))</f>
        <v>1.39</v>
      </c>
      <c r="K47" s="2" t="s">
        <v>22210</v>
      </c>
    </row>
    <row r="48" spans="1:11" ht="14.25" x14ac:dyDescent="0.2">
      <c r="A48" s="2" t="s">
        <v>734</v>
      </c>
      <c r="B48" s="124" t="s">
        <v>4165</v>
      </c>
      <c r="C48" s="124"/>
      <c r="D48" s="126">
        <v>3.44</v>
      </c>
      <c r="E48" s="124" t="s">
        <v>764</v>
      </c>
      <c r="F48" s="124">
        <v>-5</v>
      </c>
      <c r="G48" s="2" t="s">
        <v>12638</v>
      </c>
      <c r="H48" s="130">
        <v>45835</v>
      </c>
      <c r="I48" s="134"/>
      <c r="J48" s="123">
        <f>IF(OR(tbl_Metraj22[[#This Row],[TARIH]]="",tbl_Metraj22[[#This Row],[TARIH]]="-"),0,IF(tbl_Metraj22[[#This Row],[YUZDE]]=0,tbl_Metraj22[[#This Row],[METRAJ_BETON]],tbl_Metraj22[[#This Row],[YUZDE]]*tbl_Metraj22[[#This Row],[METRAJ_BETON]]))</f>
        <v>3.44</v>
      </c>
      <c r="K48" s="2" t="s">
        <v>22211</v>
      </c>
    </row>
    <row r="49" spans="1:11" ht="14.25" x14ac:dyDescent="0.2">
      <c r="A49" s="2" t="s">
        <v>734</v>
      </c>
      <c r="B49" s="124" t="s">
        <v>4166</v>
      </c>
      <c r="C49" s="124"/>
      <c r="D49" s="126">
        <v>1.44</v>
      </c>
      <c r="E49" s="124" t="s">
        <v>764</v>
      </c>
      <c r="F49" s="124">
        <v>-5</v>
      </c>
      <c r="G49" s="2" t="s">
        <v>12639</v>
      </c>
      <c r="H49" s="130">
        <v>45835</v>
      </c>
      <c r="I49" s="134"/>
      <c r="J49" s="123">
        <f>IF(OR(tbl_Metraj22[[#This Row],[TARIH]]="",tbl_Metraj22[[#This Row],[TARIH]]="-"),0,IF(tbl_Metraj22[[#This Row],[YUZDE]]=0,tbl_Metraj22[[#This Row],[METRAJ_BETON]],tbl_Metraj22[[#This Row],[YUZDE]]*tbl_Metraj22[[#This Row],[METRAJ_BETON]]))</f>
        <v>1.44</v>
      </c>
      <c r="K49" s="2" t="s">
        <v>22212</v>
      </c>
    </row>
    <row r="50" spans="1:11" ht="14.25" x14ac:dyDescent="0.2">
      <c r="A50" s="2" t="s">
        <v>734</v>
      </c>
      <c r="B50" s="124" t="s">
        <v>4167</v>
      </c>
      <c r="C50" s="124"/>
      <c r="D50" s="126">
        <v>3.8</v>
      </c>
      <c r="E50" s="124" t="s">
        <v>764</v>
      </c>
      <c r="F50" s="124">
        <v>-5</v>
      </c>
      <c r="G50" s="2" t="s">
        <v>12640</v>
      </c>
      <c r="H50" s="130">
        <v>45835</v>
      </c>
      <c r="I50" s="134"/>
      <c r="J50" s="123">
        <f>IF(OR(tbl_Metraj22[[#This Row],[TARIH]]="",tbl_Metraj22[[#This Row],[TARIH]]="-"),0,IF(tbl_Metraj22[[#This Row],[YUZDE]]=0,tbl_Metraj22[[#This Row],[METRAJ_BETON]],tbl_Metraj22[[#This Row],[YUZDE]]*tbl_Metraj22[[#This Row],[METRAJ_BETON]]))</f>
        <v>3.8</v>
      </c>
      <c r="K50" s="2" t="s">
        <v>22213</v>
      </c>
    </row>
    <row r="51" spans="1:11" ht="14.25" x14ac:dyDescent="0.2">
      <c r="A51" s="2" t="s">
        <v>734</v>
      </c>
      <c r="B51" s="124" t="s">
        <v>4168</v>
      </c>
      <c r="C51" s="124"/>
      <c r="D51" s="126">
        <v>2.35</v>
      </c>
      <c r="E51" s="124" t="s">
        <v>764</v>
      </c>
      <c r="F51" s="124">
        <v>-5</v>
      </c>
      <c r="G51" s="2" t="s">
        <v>12641</v>
      </c>
      <c r="H51" s="130">
        <v>45835</v>
      </c>
      <c r="I51" s="134"/>
      <c r="J51" s="123">
        <f>IF(OR(tbl_Metraj22[[#This Row],[TARIH]]="",tbl_Metraj22[[#This Row],[TARIH]]="-"),0,IF(tbl_Metraj22[[#This Row],[YUZDE]]=0,tbl_Metraj22[[#This Row],[METRAJ_BETON]],tbl_Metraj22[[#This Row],[YUZDE]]*tbl_Metraj22[[#This Row],[METRAJ_BETON]]))</f>
        <v>2.35</v>
      </c>
      <c r="K51" s="2" t="s">
        <v>22214</v>
      </c>
    </row>
    <row r="52" spans="1:11" ht="14.25" x14ac:dyDescent="0.2">
      <c r="A52" s="2" t="s">
        <v>734</v>
      </c>
      <c r="B52" s="124" t="s">
        <v>4169</v>
      </c>
      <c r="C52" s="124"/>
      <c r="D52" s="126">
        <v>2.29</v>
      </c>
      <c r="E52" s="124" t="s">
        <v>764</v>
      </c>
      <c r="F52" s="124">
        <v>-5</v>
      </c>
      <c r="G52" s="2" t="s">
        <v>12642</v>
      </c>
      <c r="H52" s="130">
        <v>45835</v>
      </c>
      <c r="I52" s="134"/>
      <c r="J52" s="123">
        <f>IF(OR(tbl_Metraj22[[#This Row],[TARIH]]="",tbl_Metraj22[[#This Row],[TARIH]]="-"),0,IF(tbl_Metraj22[[#This Row],[YUZDE]]=0,tbl_Metraj22[[#This Row],[METRAJ_BETON]],tbl_Metraj22[[#This Row],[YUZDE]]*tbl_Metraj22[[#This Row],[METRAJ_BETON]]))</f>
        <v>2.29</v>
      </c>
      <c r="K52" s="2" t="s">
        <v>22215</v>
      </c>
    </row>
    <row r="53" spans="1:11" ht="14.25" x14ac:dyDescent="0.2">
      <c r="A53" s="2" t="s">
        <v>734</v>
      </c>
      <c r="B53" s="124" t="s">
        <v>4170</v>
      </c>
      <c r="C53" s="124"/>
      <c r="D53" s="126">
        <v>0.39</v>
      </c>
      <c r="E53" s="124" t="s">
        <v>764</v>
      </c>
      <c r="F53" s="124">
        <v>-5</v>
      </c>
      <c r="G53" s="2" t="s">
        <v>12643</v>
      </c>
      <c r="H53" s="130">
        <v>45835</v>
      </c>
      <c r="I53" s="134"/>
      <c r="J53" s="123">
        <f>IF(OR(tbl_Metraj22[[#This Row],[TARIH]]="",tbl_Metraj22[[#This Row],[TARIH]]="-"),0,IF(tbl_Metraj22[[#This Row],[YUZDE]]=0,tbl_Metraj22[[#This Row],[METRAJ_BETON]],tbl_Metraj22[[#This Row],[YUZDE]]*tbl_Metraj22[[#This Row],[METRAJ_BETON]]))</f>
        <v>0.39</v>
      </c>
      <c r="K53" s="2" t="s">
        <v>22216</v>
      </c>
    </row>
    <row r="54" spans="1:11" ht="14.25" x14ac:dyDescent="0.2">
      <c r="A54" s="2" t="s">
        <v>734</v>
      </c>
      <c r="B54" s="124" t="s">
        <v>4171</v>
      </c>
      <c r="C54" s="124"/>
      <c r="D54" s="126">
        <v>0.5</v>
      </c>
      <c r="E54" s="124" t="s">
        <v>764</v>
      </c>
      <c r="F54" s="124">
        <v>-5</v>
      </c>
      <c r="G54" s="2" t="s">
        <v>12644</v>
      </c>
      <c r="H54" s="130">
        <v>45835</v>
      </c>
      <c r="I54" s="134"/>
      <c r="J54" s="123">
        <f>IF(OR(tbl_Metraj22[[#This Row],[TARIH]]="",tbl_Metraj22[[#This Row],[TARIH]]="-"),0,IF(tbl_Metraj22[[#This Row],[YUZDE]]=0,tbl_Metraj22[[#This Row],[METRAJ_BETON]],tbl_Metraj22[[#This Row],[YUZDE]]*tbl_Metraj22[[#This Row],[METRAJ_BETON]]))</f>
        <v>0.5</v>
      </c>
      <c r="K54" s="2" t="s">
        <v>22217</v>
      </c>
    </row>
    <row r="55" spans="1:11" ht="14.25" x14ac:dyDescent="0.2">
      <c r="A55" s="2" t="s">
        <v>734</v>
      </c>
      <c r="B55" s="124" t="s">
        <v>4172</v>
      </c>
      <c r="C55" s="124"/>
      <c r="D55" s="126">
        <v>3.46</v>
      </c>
      <c r="E55" s="124" t="s">
        <v>764</v>
      </c>
      <c r="F55" s="124">
        <v>-5</v>
      </c>
      <c r="G55" s="2" t="s">
        <v>12645</v>
      </c>
      <c r="H55" s="130">
        <v>45887</v>
      </c>
      <c r="I55" s="134"/>
      <c r="J55" s="123">
        <f>IF(OR(tbl_Metraj22[[#This Row],[TARIH]]="",tbl_Metraj22[[#This Row],[TARIH]]="-"),0,IF(tbl_Metraj22[[#This Row],[YUZDE]]=0,tbl_Metraj22[[#This Row],[METRAJ_BETON]],tbl_Metraj22[[#This Row],[YUZDE]]*tbl_Metraj22[[#This Row],[METRAJ_BETON]]))</f>
        <v>3.46</v>
      </c>
      <c r="K55" s="2" t="s">
        <v>22218</v>
      </c>
    </row>
    <row r="56" spans="1:11" ht="14.25" x14ac:dyDescent="0.2">
      <c r="A56" s="2" t="s">
        <v>734</v>
      </c>
      <c r="B56" s="124" t="s">
        <v>4173</v>
      </c>
      <c r="C56" s="124"/>
      <c r="D56" s="126">
        <v>0.96</v>
      </c>
      <c r="E56" s="124" t="s">
        <v>764</v>
      </c>
      <c r="F56" s="124">
        <v>-5</v>
      </c>
      <c r="G56" s="2" t="s">
        <v>12646</v>
      </c>
      <c r="H56" s="130">
        <v>45835</v>
      </c>
      <c r="I56" s="134"/>
      <c r="J56" s="123">
        <f>IF(OR(tbl_Metraj22[[#This Row],[TARIH]]="",tbl_Metraj22[[#This Row],[TARIH]]="-"),0,IF(tbl_Metraj22[[#This Row],[YUZDE]]=0,tbl_Metraj22[[#This Row],[METRAJ_BETON]],tbl_Metraj22[[#This Row],[YUZDE]]*tbl_Metraj22[[#This Row],[METRAJ_BETON]]))</f>
        <v>0.96</v>
      </c>
      <c r="K56" s="2" t="s">
        <v>22219</v>
      </c>
    </row>
    <row r="57" spans="1:11" ht="14.25" x14ac:dyDescent="0.2">
      <c r="A57" s="2" t="s">
        <v>734</v>
      </c>
      <c r="B57" s="124" t="s">
        <v>4174</v>
      </c>
      <c r="C57" s="124"/>
      <c r="D57" s="126">
        <v>1.76</v>
      </c>
      <c r="E57" s="124" t="s">
        <v>764</v>
      </c>
      <c r="F57" s="124">
        <v>-5</v>
      </c>
      <c r="G57" s="2" t="s">
        <v>12647</v>
      </c>
      <c r="H57" s="130">
        <v>45835</v>
      </c>
      <c r="I57" s="134"/>
      <c r="J57" s="123">
        <f>IF(OR(tbl_Metraj22[[#This Row],[TARIH]]="",tbl_Metraj22[[#This Row],[TARIH]]="-"),0,IF(tbl_Metraj22[[#This Row],[YUZDE]]=0,tbl_Metraj22[[#This Row],[METRAJ_BETON]],tbl_Metraj22[[#This Row],[YUZDE]]*tbl_Metraj22[[#This Row],[METRAJ_BETON]]))</f>
        <v>1.76</v>
      </c>
      <c r="K57" s="2" t="s">
        <v>22220</v>
      </c>
    </row>
    <row r="58" spans="1:11" ht="14.25" x14ac:dyDescent="0.2">
      <c r="A58" s="2" t="s">
        <v>734</v>
      </c>
      <c r="B58" s="124" t="s">
        <v>4175</v>
      </c>
      <c r="C58" s="124"/>
      <c r="D58" s="126">
        <v>1.1200000000000001</v>
      </c>
      <c r="E58" s="124" t="s">
        <v>764</v>
      </c>
      <c r="F58" s="124">
        <v>-5</v>
      </c>
      <c r="G58" s="2" t="s">
        <v>12648</v>
      </c>
      <c r="H58" s="130">
        <v>45835</v>
      </c>
      <c r="I58" s="134"/>
      <c r="J58" s="123">
        <f>IF(OR(tbl_Metraj22[[#This Row],[TARIH]]="",tbl_Metraj22[[#This Row],[TARIH]]="-"),0,IF(tbl_Metraj22[[#This Row],[YUZDE]]=0,tbl_Metraj22[[#This Row],[METRAJ_BETON]],tbl_Metraj22[[#This Row],[YUZDE]]*tbl_Metraj22[[#This Row],[METRAJ_BETON]]))</f>
        <v>1.1200000000000001</v>
      </c>
      <c r="K58" s="2" t="s">
        <v>22221</v>
      </c>
    </row>
    <row r="59" spans="1:11" ht="14.25" x14ac:dyDescent="0.2">
      <c r="A59" s="2" t="s">
        <v>734</v>
      </c>
      <c r="B59" s="124" t="s">
        <v>4176</v>
      </c>
      <c r="C59" s="124"/>
      <c r="D59" s="126">
        <v>1.1499999999999999</v>
      </c>
      <c r="E59" s="124" t="s">
        <v>764</v>
      </c>
      <c r="F59" s="124">
        <v>-5</v>
      </c>
      <c r="G59" s="2" t="s">
        <v>12649</v>
      </c>
      <c r="H59" s="130">
        <v>45835</v>
      </c>
      <c r="I59" s="134"/>
      <c r="J59" s="123">
        <f>IF(OR(tbl_Metraj22[[#This Row],[TARIH]]="",tbl_Metraj22[[#This Row],[TARIH]]="-"),0,IF(tbl_Metraj22[[#This Row],[YUZDE]]=0,tbl_Metraj22[[#This Row],[METRAJ_BETON]],tbl_Metraj22[[#This Row],[YUZDE]]*tbl_Metraj22[[#This Row],[METRAJ_BETON]]))</f>
        <v>1.1499999999999999</v>
      </c>
      <c r="K59" s="2" t="s">
        <v>22222</v>
      </c>
    </row>
    <row r="60" spans="1:11" ht="14.25" x14ac:dyDescent="0.2">
      <c r="A60" s="2" t="s">
        <v>734</v>
      </c>
      <c r="B60" s="124" t="s">
        <v>4177</v>
      </c>
      <c r="C60" s="124"/>
      <c r="D60" s="126">
        <v>1.95</v>
      </c>
      <c r="E60" s="124" t="s">
        <v>764</v>
      </c>
      <c r="F60" s="124">
        <v>-5</v>
      </c>
      <c r="G60" s="2" t="s">
        <v>12650</v>
      </c>
      <c r="H60" s="130">
        <v>45835</v>
      </c>
      <c r="I60" s="134"/>
      <c r="J60" s="123">
        <f>IF(OR(tbl_Metraj22[[#This Row],[TARIH]]="",tbl_Metraj22[[#This Row],[TARIH]]="-"),0,IF(tbl_Metraj22[[#This Row],[YUZDE]]=0,tbl_Metraj22[[#This Row],[METRAJ_BETON]],tbl_Metraj22[[#This Row],[YUZDE]]*tbl_Metraj22[[#This Row],[METRAJ_BETON]]))</f>
        <v>1.95</v>
      </c>
      <c r="K60" s="2" t="s">
        <v>22223</v>
      </c>
    </row>
    <row r="61" spans="1:11" ht="14.25" x14ac:dyDescent="0.2">
      <c r="A61" s="2" t="s">
        <v>734</v>
      </c>
      <c r="B61" s="124" t="s">
        <v>4178</v>
      </c>
      <c r="C61" s="124"/>
      <c r="D61" s="126">
        <v>2.13</v>
      </c>
      <c r="E61" s="124" t="s">
        <v>764</v>
      </c>
      <c r="F61" s="124">
        <v>-5</v>
      </c>
      <c r="G61" s="2" t="s">
        <v>12651</v>
      </c>
      <c r="H61" s="130">
        <v>45835</v>
      </c>
      <c r="I61" s="134"/>
      <c r="J61" s="123">
        <f>IF(OR(tbl_Metraj22[[#This Row],[TARIH]]="",tbl_Metraj22[[#This Row],[TARIH]]="-"),0,IF(tbl_Metraj22[[#This Row],[YUZDE]]=0,tbl_Metraj22[[#This Row],[METRAJ_BETON]],tbl_Metraj22[[#This Row],[YUZDE]]*tbl_Metraj22[[#This Row],[METRAJ_BETON]]))</f>
        <v>2.13</v>
      </c>
      <c r="K61" s="2" t="s">
        <v>22224</v>
      </c>
    </row>
    <row r="62" spans="1:11" ht="14.25" x14ac:dyDescent="0.2">
      <c r="A62" s="2" t="s">
        <v>734</v>
      </c>
      <c r="B62" s="124" t="s">
        <v>4179</v>
      </c>
      <c r="C62" s="124"/>
      <c r="D62" s="126">
        <v>0.26</v>
      </c>
      <c r="E62" s="124" t="s">
        <v>764</v>
      </c>
      <c r="F62" s="124">
        <v>-5</v>
      </c>
      <c r="G62" s="2" t="s">
        <v>12652</v>
      </c>
      <c r="H62" s="130">
        <v>45835</v>
      </c>
      <c r="I62" s="134"/>
      <c r="J62" s="123">
        <f>IF(OR(tbl_Metraj22[[#This Row],[TARIH]]="",tbl_Metraj22[[#This Row],[TARIH]]="-"),0,IF(tbl_Metraj22[[#This Row],[YUZDE]]=0,tbl_Metraj22[[#This Row],[METRAJ_BETON]],tbl_Metraj22[[#This Row],[YUZDE]]*tbl_Metraj22[[#This Row],[METRAJ_BETON]]))</f>
        <v>0.26</v>
      </c>
      <c r="K62" s="2" t="s">
        <v>22225</v>
      </c>
    </row>
    <row r="63" spans="1:11" ht="14.25" x14ac:dyDescent="0.2">
      <c r="A63" s="2" t="s">
        <v>734</v>
      </c>
      <c r="B63" s="124" t="s">
        <v>4180</v>
      </c>
      <c r="C63" s="124"/>
      <c r="D63" s="126">
        <v>0.25</v>
      </c>
      <c r="E63" s="124" t="s">
        <v>764</v>
      </c>
      <c r="F63" s="124">
        <v>-5</v>
      </c>
      <c r="G63" s="2" t="s">
        <v>12653</v>
      </c>
      <c r="H63" s="130">
        <v>45835</v>
      </c>
      <c r="I63" s="134"/>
      <c r="J63" s="123">
        <f>IF(OR(tbl_Metraj22[[#This Row],[TARIH]]="",tbl_Metraj22[[#This Row],[TARIH]]="-"),0,IF(tbl_Metraj22[[#This Row],[YUZDE]]=0,tbl_Metraj22[[#This Row],[METRAJ_BETON]],tbl_Metraj22[[#This Row],[YUZDE]]*tbl_Metraj22[[#This Row],[METRAJ_BETON]]))</f>
        <v>0.25</v>
      </c>
      <c r="K63" s="2" t="s">
        <v>22226</v>
      </c>
    </row>
    <row r="64" spans="1:11" ht="14.25" x14ac:dyDescent="0.2">
      <c r="A64" s="2" t="s">
        <v>734</v>
      </c>
      <c r="B64" s="124" t="s">
        <v>4181</v>
      </c>
      <c r="C64" s="124"/>
      <c r="D64" s="126">
        <v>1.6</v>
      </c>
      <c r="E64" s="124" t="s">
        <v>764</v>
      </c>
      <c r="F64" s="124">
        <v>-5</v>
      </c>
      <c r="G64" s="2" t="s">
        <v>12654</v>
      </c>
      <c r="H64" s="130">
        <v>45835</v>
      </c>
      <c r="I64" s="134"/>
      <c r="J64" s="123">
        <f>IF(OR(tbl_Metraj22[[#This Row],[TARIH]]="",tbl_Metraj22[[#This Row],[TARIH]]="-"),0,IF(tbl_Metraj22[[#This Row],[YUZDE]]=0,tbl_Metraj22[[#This Row],[METRAJ_BETON]],tbl_Metraj22[[#This Row],[YUZDE]]*tbl_Metraj22[[#This Row],[METRAJ_BETON]]))</f>
        <v>1.6</v>
      </c>
      <c r="K64" s="2" t="s">
        <v>22227</v>
      </c>
    </row>
    <row r="65" spans="1:11" ht="14.25" x14ac:dyDescent="0.2">
      <c r="A65" s="2" t="s">
        <v>734</v>
      </c>
      <c r="B65" s="124" t="s">
        <v>4182</v>
      </c>
      <c r="C65" s="124"/>
      <c r="D65" s="126">
        <v>0.36</v>
      </c>
      <c r="E65" s="124" t="s">
        <v>764</v>
      </c>
      <c r="F65" s="124">
        <v>-5</v>
      </c>
      <c r="G65" s="2" t="s">
        <v>12655</v>
      </c>
      <c r="H65" s="130">
        <v>45835</v>
      </c>
      <c r="I65" s="134"/>
      <c r="J65" s="123">
        <f>IF(OR(tbl_Metraj22[[#This Row],[TARIH]]="",tbl_Metraj22[[#This Row],[TARIH]]="-"),0,IF(tbl_Metraj22[[#This Row],[YUZDE]]=0,tbl_Metraj22[[#This Row],[METRAJ_BETON]],tbl_Metraj22[[#This Row],[YUZDE]]*tbl_Metraj22[[#This Row],[METRAJ_BETON]]))</f>
        <v>0.36</v>
      </c>
      <c r="K65" s="2" t="s">
        <v>22228</v>
      </c>
    </row>
    <row r="66" spans="1:11" ht="14.25" x14ac:dyDescent="0.2">
      <c r="A66" s="2" t="s">
        <v>734</v>
      </c>
      <c r="B66" s="124" t="s">
        <v>4183</v>
      </c>
      <c r="C66" s="124"/>
      <c r="D66" s="126">
        <v>1.22</v>
      </c>
      <c r="E66" s="124" t="s">
        <v>764</v>
      </c>
      <c r="F66" s="124">
        <v>-5</v>
      </c>
      <c r="G66" s="2" t="s">
        <v>12656</v>
      </c>
      <c r="H66" s="130">
        <v>45835</v>
      </c>
      <c r="I66" s="134"/>
      <c r="J66" s="123">
        <f>IF(OR(tbl_Metraj22[[#This Row],[TARIH]]="",tbl_Metraj22[[#This Row],[TARIH]]="-"),0,IF(tbl_Metraj22[[#This Row],[YUZDE]]=0,tbl_Metraj22[[#This Row],[METRAJ_BETON]],tbl_Metraj22[[#This Row],[YUZDE]]*tbl_Metraj22[[#This Row],[METRAJ_BETON]]))</f>
        <v>1.22</v>
      </c>
      <c r="K66" s="2" t="s">
        <v>22229</v>
      </c>
    </row>
    <row r="67" spans="1:11" ht="14.25" x14ac:dyDescent="0.2">
      <c r="A67" s="2" t="s">
        <v>734</v>
      </c>
      <c r="B67" s="124" t="s">
        <v>4184</v>
      </c>
      <c r="C67" s="124"/>
      <c r="D67" s="126">
        <v>2.2999999999999998</v>
      </c>
      <c r="E67" s="124" t="s">
        <v>764</v>
      </c>
      <c r="F67" s="124">
        <v>-5</v>
      </c>
      <c r="G67" s="2" t="s">
        <v>12657</v>
      </c>
      <c r="H67" s="130">
        <v>45835</v>
      </c>
      <c r="I67" s="134"/>
      <c r="J67" s="123">
        <f>IF(OR(tbl_Metraj22[[#This Row],[TARIH]]="",tbl_Metraj22[[#This Row],[TARIH]]="-"),0,IF(tbl_Metraj22[[#This Row],[YUZDE]]=0,tbl_Metraj22[[#This Row],[METRAJ_BETON]],tbl_Metraj22[[#This Row],[YUZDE]]*tbl_Metraj22[[#This Row],[METRAJ_BETON]]))</f>
        <v>2.2999999999999998</v>
      </c>
      <c r="K67" s="2" t="s">
        <v>22230</v>
      </c>
    </row>
    <row r="68" spans="1:11" ht="14.25" x14ac:dyDescent="0.2">
      <c r="A68" s="2" t="s">
        <v>734</v>
      </c>
      <c r="B68" s="124" t="s">
        <v>4185</v>
      </c>
      <c r="C68" s="124"/>
      <c r="D68" s="126">
        <v>1.1399999999999999</v>
      </c>
      <c r="E68" s="124" t="s">
        <v>764</v>
      </c>
      <c r="F68" s="124">
        <v>-5</v>
      </c>
      <c r="G68" s="2" t="s">
        <v>12658</v>
      </c>
      <c r="H68" s="130">
        <v>45835</v>
      </c>
      <c r="I68" s="134"/>
      <c r="J68" s="123">
        <f>IF(OR(tbl_Metraj22[[#This Row],[TARIH]]="",tbl_Metraj22[[#This Row],[TARIH]]="-"),0,IF(tbl_Metraj22[[#This Row],[YUZDE]]=0,tbl_Metraj22[[#This Row],[METRAJ_BETON]],tbl_Metraj22[[#This Row],[YUZDE]]*tbl_Metraj22[[#This Row],[METRAJ_BETON]]))</f>
        <v>1.1399999999999999</v>
      </c>
      <c r="K68" s="2" t="s">
        <v>22231</v>
      </c>
    </row>
    <row r="69" spans="1:11" ht="14.25" x14ac:dyDescent="0.2">
      <c r="A69" s="2" t="s">
        <v>734</v>
      </c>
      <c r="B69" s="124" t="s">
        <v>4186</v>
      </c>
      <c r="C69" s="124"/>
      <c r="D69" s="126">
        <v>1.1299999999999999</v>
      </c>
      <c r="E69" s="124" t="s">
        <v>764</v>
      </c>
      <c r="F69" s="124">
        <v>-5</v>
      </c>
      <c r="G69" s="2" t="s">
        <v>12659</v>
      </c>
      <c r="H69" s="130">
        <v>45835</v>
      </c>
      <c r="I69" s="134"/>
      <c r="J69" s="123">
        <f>IF(OR(tbl_Metraj22[[#This Row],[TARIH]]="",tbl_Metraj22[[#This Row],[TARIH]]="-"),0,IF(tbl_Metraj22[[#This Row],[YUZDE]]=0,tbl_Metraj22[[#This Row],[METRAJ_BETON]],tbl_Metraj22[[#This Row],[YUZDE]]*tbl_Metraj22[[#This Row],[METRAJ_BETON]]))</f>
        <v>1.1299999999999999</v>
      </c>
      <c r="K69" s="2" t="s">
        <v>22232</v>
      </c>
    </row>
    <row r="70" spans="1:11" ht="14.25" x14ac:dyDescent="0.2">
      <c r="A70" s="2" t="s">
        <v>734</v>
      </c>
      <c r="B70" s="124" t="s">
        <v>4187</v>
      </c>
      <c r="C70" s="124"/>
      <c r="D70" s="126">
        <v>2.4</v>
      </c>
      <c r="E70" s="124" t="s">
        <v>764</v>
      </c>
      <c r="F70" s="124">
        <v>-5</v>
      </c>
      <c r="G70" s="2" t="s">
        <v>12660</v>
      </c>
      <c r="H70" s="130">
        <v>45835</v>
      </c>
      <c r="I70" s="134"/>
      <c r="J70" s="123">
        <f>IF(OR(tbl_Metraj22[[#This Row],[TARIH]]="",tbl_Metraj22[[#This Row],[TARIH]]="-"),0,IF(tbl_Metraj22[[#This Row],[YUZDE]]=0,tbl_Metraj22[[#This Row],[METRAJ_BETON]],tbl_Metraj22[[#This Row],[YUZDE]]*tbl_Metraj22[[#This Row],[METRAJ_BETON]]))</f>
        <v>2.4</v>
      </c>
      <c r="K70" s="2" t="s">
        <v>22233</v>
      </c>
    </row>
    <row r="71" spans="1:11" ht="14.25" x14ac:dyDescent="0.2">
      <c r="A71" s="2" t="s">
        <v>734</v>
      </c>
      <c r="B71" s="124" t="s">
        <v>4188</v>
      </c>
      <c r="C71" s="124"/>
      <c r="D71" s="126">
        <v>1.1499999999999999</v>
      </c>
      <c r="E71" s="124" t="s">
        <v>764</v>
      </c>
      <c r="F71" s="124">
        <v>-5</v>
      </c>
      <c r="G71" s="2" t="s">
        <v>12661</v>
      </c>
      <c r="H71" s="130">
        <v>45835</v>
      </c>
      <c r="I71" s="134"/>
      <c r="J71" s="123">
        <f>IF(OR(tbl_Metraj22[[#This Row],[TARIH]]="",tbl_Metraj22[[#This Row],[TARIH]]="-"),0,IF(tbl_Metraj22[[#This Row],[YUZDE]]=0,tbl_Metraj22[[#This Row],[METRAJ_BETON]],tbl_Metraj22[[#This Row],[YUZDE]]*tbl_Metraj22[[#This Row],[METRAJ_BETON]]))</f>
        <v>1.1499999999999999</v>
      </c>
      <c r="K71" s="2" t="s">
        <v>22234</v>
      </c>
    </row>
    <row r="72" spans="1:11" ht="14.25" x14ac:dyDescent="0.2">
      <c r="A72" s="2" t="s">
        <v>734</v>
      </c>
      <c r="B72" s="124" t="s">
        <v>4189</v>
      </c>
      <c r="C72" s="124"/>
      <c r="D72" s="126">
        <v>2.4</v>
      </c>
      <c r="E72" s="124" t="s">
        <v>764</v>
      </c>
      <c r="F72" s="124">
        <v>-5</v>
      </c>
      <c r="G72" s="2" t="s">
        <v>12662</v>
      </c>
      <c r="H72" s="130">
        <v>45835</v>
      </c>
      <c r="I72" s="134"/>
      <c r="J72" s="123">
        <f>IF(OR(tbl_Metraj22[[#This Row],[TARIH]]="",tbl_Metraj22[[#This Row],[TARIH]]="-"),0,IF(tbl_Metraj22[[#This Row],[YUZDE]]=0,tbl_Metraj22[[#This Row],[METRAJ_BETON]],tbl_Metraj22[[#This Row],[YUZDE]]*tbl_Metraj22[[#This Row],[METRAJ_BETON]]))</f>
        <v>2.4</v>
      </c>
      <c r="K72" s="2" t="s">
        <v>22235</v>
      </c>
    </row>
    <row r="73" spans="1:11" ht="14.25" x14ac:dyDescent="0.2">
      <c r="A73" s="2" t="s">
        <v>734</v>
      </c>
      <c r="B73" s="124" t="s">
        <v>4190</v>
      </c>
      <c r="C73" s="124"/>
      <c r="D73" s="126">
        <v>1.1299999999999999</v>
      </c>
      <c r="E73" s="124" t="s">
        <v>764</v>
      </c>
      <c r="F73" s="124">
        <v>-5</v>
      </c>
      <c r="G73" s="2" t="s">
        <v>12663</v>
      </c>
      <c r="H73" s="130">
        <v>45835</v>
      </c>
      <c r="I73" s="134"/>
      <c r="J73" s="123">
        <f>IF(OR(tbl_Metraj22[[#This Row],[TARIH]]="",tbl_Metraj22[[#This Row],[TARIH]]="-"),0,IF(tbl_Metraj22[[#This Row],[YUZDE]]=0,tbl_Metraj22[[#This Row],[METRAJ_BETON]],tbl_Metraj22[[#This Row],[YUZDE]]*tbl_Metraj22[[#This Row],[METRAJ_BETON]]))</f>
        <v>1.1299999999999999</v>
      </c>
      <c r="K73" s="2" t="s">
        <v>22236</v>
      </c>
    </row>
    <row r="74" spans="1:11" ht="14.25" x14ac:dyDescent="0.2">
      <c r="A74" s="2" t="s">
        <v>734</v>
      </c>
      <c r="B74" s="124" t="s">
        <v>4191</v>
      </c>
      <c r="C74" s="124"/>
      <c r="D74" s="126">
        <v>2.4</v>
      </c>
      <c r="E74" s="124" t="s">
        <v>764</v>
      </c>
      <c r="F74" s="124">
        <v>-5</v>
      </c>
      <c r="G74" s="2" t="s">
        <v>12664</v>
      </c>
      <c r="H74" s="130">
        <v>45835</v>
      </c>
      <c r="I74" s="134"/>
      <c r="J74" s="123">
        <f>IF(OR(tbl_Metraj22[[#This Row],[TARIH]]="",tbl_Metraj22[[#This Row],[TARIH]]="-"),0,IF(tbl_Metraj22[[#This Row],[YUZDE]]=0,tbl_Metraj22[[#This Row],[METRAJ_BETON]],tbl_Metraj22[[#This Row],[YUZDE]]*tbl_Metraj22[[#This Row],[METRAJ_BETON]]))</f>
        <v>2.4</v>
      </c>
      <c r="K74" s="2" t="s">
        <v>22237</v>
      </c>
    </row>
    <row r="75" spans="1:11" ht="14.25" x14ac:dyDescent="0.2">
      <c r="A75" s="2" t="s">
        <v>734</v>
      </c>
      <c r="B75" s="124" t="s">
        <v>4192</v>
      </c>
      <c r="C75" s="124"/>
      <c r="D75" s="126">
        <v>1.5</v>
      </c>
      <c r="E75" s="124" t="s">
        <v>764</v>
      </c>
      <c r="F75" s="124">
        <v>-5</v>
      </c>
      <c r="G75" s="2" t="s">
        <v>12665</v>
      </c>
      <c r="H75" s="130">
        <v>45835</v>
      </c>
      <c r="I75" s="134"/>
      <c r="J75" s="123">
        <f>IF(OR(tbl_Metraj22[[#This Row],[TARIH]]="",tbl_Metraj22[[#This Row],[TARIH]]="-"),0,IF(tbl_Metraj22[[#This Row],[YUZDE]]=0,tbl_Metraj22[[#This Row],[METRAJ_BETON]],tbl_Metraj22[[#This Row],[YUZDE]]*tbl_Metraj22[[#This Row],[METRAJ_BETON]]))</f>
        <v>1.5</v>
      </c>
      <c r="K75" s="2" t="s">
        <v>22238</v>
      </c>
    </row>
    <row r="76" spans="1:11" ht="14.25" x14ac:dyDescent="0.2">
      <c r="A76" s="2" t="s">
        <v>734</v>
      </c>
      <c r="B76" s="124" t="s">
        <v>4193</v>
      </c>
      <c r="C76" s="124"/>
      <c r="D76" s="126">
        <v>1.23</v>
      </c>
      <c r="E76" s="124" t="s">
        <v>764</v>
      </c>
      <c r="F76" s="124">
        <v>-5</v>
      </c>
      <c r="G76" s="2" t="s">
        <v>12666</v>
      </c>
      <c r="H76" s="130">
        <v>45835</v>
      </c>
      <c r="I76" s="134"/>
      <c r="J76" s="123">
        <f>IF(OR(tbl_Metraj22[[#This Row],[TARIH]]="",tbl_Metraj22[[#This Row],[TARIH]]="-"),0,IF(tbl_Metraj22[[#This Row],[YUZDE]]=0,tbl_Metraj22[[#This Row],[METRAJ_BETON]],tbl_Metraj22[[#This Row],[YUZDE]]*tbl_Metraj22[[#This Row],[METRAJ_BETON]]))</f>
        <v>1.23</v>
      </c>
      <c r="K76" s="2" t="s">
        <v>22239</v>
      </c>
    </row>
    <row r="77" spans="1:11" ht="14.25" x14ac:dyDescent="0.2">
      <c r="A77" s="2" t="s">
        <v>734</v>
      </c>
      <c r="B77" s="124" t="s">
        <v>4194</v>
      </c>
      <c r="C77" s="124"/>
      <c r="D77" s="126">
        <v>1.41</v>
      </c>
      <c r="E77" s="124" t="s">
        <v>764</v>
      </c>
      <c r="F77" s="124">
        <v>-5</v>
      </c>
      <c r="G77" s="2" t="s">
        <v>12667</v>
      </c>
      <c r="H77" s="130">
        <v>45835</v>
      </c>
      <c r="I77" s="134"/>
      <c r="J77" s="123">
        <f>IF(OR(tbl_Metraj22[[#This Row],[TARIH]]="",tbl_Metraj22[[#This Row],[TARIH]]="-"),0,IF(tbl_Metraj22[[#This Row],[YUZDE]]=0,tbl_Metraj22[[#This Row],[METRAJ_BETON]],tbl_Metraj22[[#This Row],[YUZDE]]*tbl_Metraj22[[#This Row],[METRAJ_BETON]]))</f>
        <v>1.41</v>
      </c>
      <c r="K77" s="2" t="s">
        <v>22240</v>
      </c>
    </row>
    <row r="78" spans="1:11" ht="14.25" x14ac:dyDescent="0.2">
      <c r="A78" s="2" t="s">
        <v>734</v>
      </c>
      <c r="B78" s="124" t="s">
        <v>4195</v>
      </c>
      <c r="C78" s="124"/>
      <c r="D78" s="126">
        <v>1.37</v>
      </c>
      <c r="E78" s="124" t="s">
        <v>764</v>
      </c>
      <c r="F78" s="124">
        <v>-5</v>
      </c>
      <c r="G78" s="2" t="s">
        <v>12668</v>
      </c>
      <c r="H78" s="130">
        <v>45835</v>
      </c>
      <c r="I78" s="134"/>
      <c r="J78" s="123">
        <f>IF(OR(tbl_Metraj22[[#This Row],[TARIH]]="",tbl_Metraj22[[#This Row],[TARIH]]="-"),0,IF(tbl_Metraj22[[#This Row],[YUZDE]]=0,tbl_Metraj22[[#This Row],[METRAJ_BETON]],tbl_Metraj22[[#This Row],[YUZDE]]*tbl_Metraj22[[#This Row],[METRAJ_BETON]]))</f>
        <v>1.37</v>
      </c>
      <c r="K78" s="2" t="s">
        <v>22241</v>
      </c>
    </row>
    <row r="79" spans="1:11" ht="14.25" x14ac:dyDescent="0.2">
      <c r="A79" s="2" t="s">
        <v>734</v>
      </c>
      <c r="B79" s="124" t="s">
        <v>4196</v>
      </c>
      <c r="C79" s="124"/>
      <c r="D79" s="126">
        <v>1.46</v>
      </c>
      <c r="E79" s="124" t="s">
        <v>764</v>
      </c>
      <c r="F79" s="124">
        <v>-5</v>
      </c>
      <c r="G79" s="2" t="s">
        <v>12669</v>
      </c>
      <c r="H79" s="130">
        <v>45835</v>
      </c>
      <c r="I79" s="134"/>
      <c r="J79" s="123">
        <f>IF(OR(tbl_Metraj22[[#This Row],[TARIH]]="",tbl_Metraj22[[#This Row],[TARIH]]="-"),0,IF(tbl_Metraj22[[#This Row],[YUZDE]]=0,tbl_Metraj22[[#This Row],[METRAJ_BETON]],tbl_Metraj22[[#This Row],[YUZDE]]*tbl_Metraj22[[#This Row],[METRAJ_BETON]]))</f>
        <v>1.46</v>
      </c>
      <c r="K79" s="2" t="s">
        <v>22242</v>
      </c>
    </row>
    <row r="80" spans="1:11" ht="14.25" x14ac:dyDescent="0.2">
      <c r="A80" s="2" t="s">
        <v>734</v>
      </c>
      <c r="B80" s="124" t="s">
        <v>4197</v>
      </c>
      <c r="C80" s="124"/>
      <c r="D80" s="126">
        <v>1.5</v>
      </c>
      <c r="E80" s="124" t="s">
        <v>764</v>
      </c>
      <c r="F80" s="124">
        <v>-5</v>
      </c>
      <c r="G80" s="2" t="s">
        <v>12670</v>
      </c>
      <c r="H80" s="130">
        <v>45835</v>
      </c>
      <c r="I80" s="134"/>
      <c r="J80" s="123">
        <f>IF(OR(tbl_Metraj22[[#This Row],[TARIH]]="",tbl_Metraj22[[#This Row],[TARIH]]="-"),0,IF(tbl_Metraj22[[#This Row],[YUZDE]]=0,tbl_Metraj22[[#This Row],[METRAJ_BETON]],tbl_Metraj22[[#This Row],[YUZDE]]*tbl_Metraj22[[#This Row],[METRAJ_BETON]]))</f>
        <v>1.5</v>
      </c>
      <c r="K80" s="2" t="s">
        <v>22243</v>
      </c>
    </row>
    <row r="81" spans="1:11" ht="14.25" x14ac:dyDescent="0.2">
      <c r="A81" s="2" t="s">
        <v>734</v>
      </c>
      <c r="B81" s="124" t="s">
        <v>4198</v>
      </c>
      <c r="C81" s="124"/>
      <c r="D81" s="126">
        <v>2.4</v>
      </c>
      <c r="E81" s="124" t="s">
        <v>764</v>
      </c>
      <c r="F81" s="124">
        <v>-5</v>
      </c>
      <c r="G81" s="2" t="s">
        <v>12671</v>
      </c>
      <c r="H81" s="130">
        <v>45835</v>
      </c>
      <c r="I81" s="134"/>
      <c r="J81" s="123">
        <f>IF(OR(tbl_Metraj22[[#This Row],[TARIH]]="",tbl_Metraj22[[#This Row],[TARIH]]="-"),0,IF(tbl_Metraj22[[#This Row],[YUZDE]]=0,tbl_Metraj22[[#This Row],[METRAJ_BETON]],tbl_Metraj22[[#This Row],[YUZDE]]*tbl_Metraj22[[#This Row],[METRAJ_BETON]]))</f>
        <v>2.4</v>
      </c>
      <c r="K81" s="2" t="s">
        <v>22244</v>
      </c>
    </row>
    <row r="82" spans="1:11" ht="14.25" x14ac:dyDescent="0.2">
      <c r="A82" s="2" t="s">
        <v>734</v>
      </c>
      <c r="B82" s="124" t="s">
        <v>4199</v>
      </c>
      <c r="C82" s="124"/>
      <c r="D82" s="126">
        <v>2.27</v>
      </c>
      <c r="E82" s="124" t="s">
        <v>764</v>
      </c>
      <c r="F82" s="124">
        <v>-5</v>
      </c>
      <c r="G82" s="2" t="s">
        <v>12672</v>
      </c>
      <c r="H82" s="130">
        <v>45835</v>
      </c>
      <c r="I82" s="134"/>
      <c r="J82" s="123">
        <f>IF(OR(tbl_Metraj22[[#This Row],[TARIH]]="",tbl_Metraj22[[#This Row],[TARIH]]="-"),0,IF(tbl_Metraj22[[#This Row],[YUZDE]]=0,tbl_Metraj22[[#This Row],[METRAJ_BETON]],tbl_Metraj22[[#This Row],[YUZDE]]*tbl_Metraj22[[#This Row],[METRAJ_BETON]]))</f>
        <v>2.27</v>
      </c>
      <c r="K82" s="2" t="s">
        <v>22245</v>
      </c>
    </row>
    <row r="83" spans="1:11" ht="14.25" x14ac:dyDescent="0.2">
      <c r="A83" s="2" t="s">
        <v>734</v>
      </c>
      <c r="B83" s="124" t="s">
        <v>4200</v>
      </c>
      <c r="C83" s="124"/>
      <c r="D83" s="126">
        <v>0.27</v>
      </c>
      <c r="E83" s="124" t="s">
        <v>764</v>
      </c>
      <c r="F83" s="124">
        <v>-5</v>
      </c>
      <c r="G83" s="2" t="s">
        <v>12673</v>
      </c>
      <c r="H83" s="130">
        <v>45835</v>
      </c>
      <c r="I83" s="134"/>
      <c r="J83" s="123">
        <f>IF(OR(tbl_Metraj22[[#This Row],[TARIH]]="",tbl_Metraj22[[#This Row],[TARIH]]="-"),0,IF(tbl_Metraj22[[#This Row],[YUZDE]]=0,tbl_Metraj22[[#This Row],[METRAJ_BETON]],tbl_Metraj22[[#This Row],[YUZDE]]*tbl_Metraj22[[#This Row],[METRAJ_BETON]]))</f>
        <v>0.27</v>
      </c>
      <c r="K83" s="2" t="s">
        <v>22246</v>
      </c>
    </row>
    <row r="84" spans="1:11" ht="14.25" x14ac:dyDescent="0.2">
      <c r="A84" s="2" t="s">
        <v>734</v>
      </c>
      <c r="B84" s="124" t="s">
        <v>4201</v>
      </c>
      <c r="C84" s="124"/>
      <c r="D84" s="126">
        <v>1.06</v>
      </c>
      <c r="E84" s="124" t="s">
        <v>764</v>
      </c>
      <c r="F84" s="124">
        <v>-5</v>
      </c>
      <c r="G84" s="2" t="s">
        <v>12674</v>
      </c>
      <c r="H84" s="130">
        <v>45835</v>
      </c>
      <c r="I84" s="134"/>
      <c r="J84" s="123">
        <f>IF(OR(tbl_Metraj22[[#This Row],[TARIH]]="",tbl_Metraj22[[#This Row],[TARIH]]="-"),0,IF(tbl_Metraj22[[#This Row],[YUZDE]]=0,tbl_Metraj22[[#This Row],[METRAJ_BETON]],tbl_Metraj22[[#This Row],[YUZDE]]*tbl_Metraj22[[#This Row],[METRAJ_BETON]]))</f>
        <v>1.06</v>
      </c>
      <c r="K84" s="2" t="s">
        <v>22247</v>
      </c>
    </row>
    <row r="85" spans="1:11" ht="14.25" x14ac:dyDescent="0.2">
      <c r="A85" s="2" t="s">
        <v>734</v>
      </c>
      <c r="B85" s="124" t="s">
        <v>4202</v>
      </c>
      <c r="C85" s="124"/>
      <c r="D85" s="126">
        <v>0.9</v>
      </c>
      <c r="E85" s="124" t="s">
        <v>764</v>
      </c>
      <c r="F85" s="124">
        <v>-5</v>
      </c>
      <c r="G85" s="2" t="s">
        <v>12675</v>
      </c>
      <c r="H85" s="130">
        <v>45835</v>
      </c>
      <c r="I85" s="134"/>
      <c r="J85" s="123">
        <f>IF(OR(tbl_Metraj22[[#This Row],[TARIH]]="",tbl_Metraj22[[#This Row],[TARIH]]="-"),0,IF(tbl_Metraj22[[#This Row],[YUZDE]]=0,tbl_Metraj22[[#This Row],[METRAJ_BETON]],tbl_Metraj22[[#This Row],[YUZDE]]*tbl_Metraj22[[#This Row],[METRAJ_BETON]]))</f>
        <v>0.9</v>
      </c>
      <c r="K85" s="2" t="s">
        <v>22248</v>
      </c>
    </row>
    <row r="86" spans="1:11" ht="14.25" x14ac:dyDescent="0.2">
      <c r="A86" s="2" t="s">
        <v>734</v>
      </c>
      <c r="B86" s="124" t="s">
        <v>4203</v>
      </c>
      <c r="C86" s="124"/>
      <c r="D86" s="126">
        <v>0.35</v>
      </c>
      <c r="E86" s="124" t="s">
        <v>764</v>
      </c>
      <c r="F86" s="124">
        <v>-5</v>
      </c>
      <c r="G86" s="2" t="s">
        <v>12676</v>
      </c>
      <c r="H86" s="130">
        <v>45835</v>
      </c>
      <c r="I86" s="134"/>
      <c r="J86" s="123">
        <f>IF(OR(tbl_Metraj22[[#This Row],[TARIH]]="",tbl_Metraj22[[#This Row],[TARIH]]="-"),0,IF(tbl_Metraj22[[#This Row],[YUZDE]]=0,tbl_Metraj22[[#This Row],[METRAJ_BETON]],tbl_Metraj22[[#This Row],[YUZDE]]*tbl_Metraj22[[#This Row],[METRAJ_BETON]]))</f>
        <v>0.35</v>
      </c>
      <c r="K86" s="2" t="s">
        <v>22249</v>
      </c>
    </row>
    <row r="87" spans="1:11" ht="14.25" x14ac:dyDescent="0.2">
      <c r="A87" s="2" t="s">
        <v>734</v>
      </c>
      <c r="B87" s="124" t="s">
        <v>4204</v>
      </c>
      <c r="C87" s="124"/>
      <c r="D87" s="126">
        <v>0.18</v>
      </c>
      <c r="E87" s="124" t="s">
        <v>764</v>
      </c>
      <c r="F87" s="124">
        <v>-5</v>
      </c>
      <c r="G87" s="2" t="s">
        <v>12677</v>
      </c>
      <c r="H87" s="130">
        <v>45835</v>
      </c>
      <c r="I87" s="134"/>
      <c r="J87" s="123">
        <f>IF(OR(tbl_Metraj22[[#This Row],[TARIH]]="",tbl_Metraj22[[#This Row],[TARIH]]="-"),0,IF(tbl_Metraj22[[#This Row],[YUZDE]]=0,tbl_Metraj22[[#This Row],[METRAJ_BETON]],tbl_Metraj22[[#This Row],[YUZDE]]*tbl_Metraj22[[#This Row],[METRAJ_BETON]]))</f>
        <v>0.18</v>
      </c>
      <c r="K87" s="2" t="s">
        <v>22250</v>
      </c>
    </row>
    <row r="88" spans="1:11" ht="14.25" x14ac:dyDescent="0.2">
      <c r="A88" s="2" t="s">
        <v>734</v>
      </c>
      <c r="B88" s="124" t="s">
        <v>4205</v>
      </c>
      <c r="C88" s="124"/>
      <c r="D88" s="126">
        <v>0.26</v>
      </c>
      <c r="E88" s="124" t="s">
        <v>764</v>
      </c>
      <c r="F88" s="124">
        <v>-5</v>
      </c>
      <c r="G88" s="2" t="s">
        <v>12678</v>
      </c>
      <c r="H88" s="130">
        <v>45835</v>
      </c>
      <c r="I88" s="134"/>
      <c r="J88" s="123">
        <f>IF(OR(tbl_Metraj22[[#This Row],[TARIH]]="",tbl_Metraj22[[#This Row],[TARIH]]="-"),0,IF(tbl_Metraj22[[#This Row],[YUZDE]]=0,tbl_Metraj22[[#This Row],[METRAJ_BETON]],tbl_Metraj22[[#This Row],[YUZDE]]*tbl_Metraj22[[#This Row],[METRAJ_BETON]]))</f>
        <v>0.26</v>
      </c>
      <c r="K88" s="2" t="s">
        <v>22251</v>
      </c>
    </row>
    <row r="89" spans="1:11" ht="14.25" x14ac:dyDescent="0.2">
      <c r="A89" s="2" t="s">
        <v>734</v>
      </c>
      <c r="B89" s="124" t="s">
        <v>4206</v>
      </c>
      <c r="C89" s="124"/>
      <c r="D89" s="126">
        <v>0.3</v>
      </c>
      <c r="E89" s="124" t="s">
        <v>764</v>
      </c>
      <c r="F89" s="124">
        <v>-5</v>
      </c>
      <c r="G89" s="2" t="s">
        <v>12679</v>
      </c>
      <c r="H89" s="130">
        <v>45835</v>
      </c>
      <c r="I89" s="134"/>
      <c r="J89" s="123">
        <f>IF(OR(tbl_Metraj22[[#This Row],[TARIH]]="",tbl_Metraj22[[#This Row],[TARIH]]="-"),0,IF(tbl_Metraj22[[#This Row],[YUZDE]]=0,tbl_Metraj22[[#This Row],[METRAJ_BETON]],tbl_Metraj22[[#This Row],[YUZDE]]*tbl_Metraj22[[#This Row],[METRAJ_BETON]]))</f>
        <v>0.3</v>
      </c>
      <c r="K89" s="2" t="s">
        <v>22252</v>
      </c>
    </row>
    <row r="90" spans="1:11" ht="14.25" x14ac:dyDescent="0.2">
      <c r="A90" s="2" t="s">
        <v>734</v>
      </c>
      <c r="B90" s="124" t="s">
        <v>4207</v>
      </c>
      <c r="C90" s="124"/>
      <c r="D90" s="126">
        <v>0.28000000000000003</v>
      </c>
      <c r="E90" s="124" t="s">
        <v>764</v>
      </c>
      <c r="F90" s="124">
        <v>-5</v>
      </c>
      <c r="G90" s="2" t="s">
        <v>12680</v>
      </c>
      <c r="H90" s="130">
        <v>45835</v>
      </c>
      <c r="I90" s="134"/>
      <c r="J90" s="123">
        <f>IF(OR(tbl_Metraj22[[#This Row],[TARIH]]="",tbl_Metraj22[[#This Row],[TARIH]]="-"),0,IF(tbl_Metraj22[[#This Row],[YUZDE]]=0,tbl_Metraj22[[#This Row],[METRAJ_BETON]],tbl_Metraj22[[#This Row],[YUZDE]]*tbl_Metraj22[[#This Row],[METRAJ_BETON]]))</f>
        <v>0.28000000000000003</v>
      </c>
      <c r="K90" s="2" t="s">
        <v>22253</v>
      </c>
    </row>
    <row r="91" spans="1:11" ht="14.25" x14ac:dyDescent="0.2">
      <c r="A91" s="2" t="s">
        <v>734</v>
      </c>
      <c r="B91" s="124" t="s">
        <v>4208</v>
      </c>
      <c r="C91" s="124"/>
      <c r="D91" s="126">
        <v>0.31</v>
      </c>
      <c r="E91" s="124" t="s">
        <v>764</v>
      </c>
      <c r="F91" s="124">
        <v>-5</v>
      </c>
      <c r="G91" s="2" t="s">
        <v>12681</v>
      </c>
      <c r="H91" s="130">
        <v>45835</v>
      </c>
      <c r="I91" s="134"/>
      <c r="J91" s="123">
        <f>IF(OR(tbl_Metraj22[[#This Row],[TARIH]]="",tbl_Metraj22[[#This Row],[TARIH]]="-"),0,IF(tbl_Metraj22[[#This Row],[YUZDE]]=0,tbl_Metraj22[[#This Row],[METRAJ_BETON]],tbl_Metraj22[[#This Row],[YUZDE]]*tbl_Metraj22[[#This Row],[METRAJ_BETON]]))</f>
        <v>0.31</v>
      </c>
      <c r="K91" s="2" t="s">
        <v>22254</v>
      </c>
    </row>
    <row r="92" spans="1:11" ht="14.25" x14ac:dyDescent="0.2">
      <c r="A92" s="2" t="s">
        <v>734</v>
      </c>
      <c r="B92" s="124" t="s">
        <v>4209</v>
      </c>
      <c r="C92" s="124"/>
      <c r="D92" s="126">
        <v>0.21</v>
      </c>
      <c r="E92" s="124" t="s">
        <v>764</v>
      </c>
      <c r="F92" s="124">
        <v>-5</v>
      </c>
      <c r="G92" s="2" t="s">
        <v>12682</v>
      </c>
      <c r="H92" s="130">
        <v>45835</v>
      </c>
      <c r="I92" s="134"/>
      <c r="J92" s="123">
        <f>IF(OR(tbl_Metraj22[[#This Row],[TARIH]]="",tbl_Metraj22[[#This Row],[TARIH]]="-"),0,IF(tbl_Metraj22[[#This Row],[YUZDE]]=0,tbl_Metraj22[[#This Row],[METRAJ_BETON]],tbl_Metraj22[[#This Row],[YUZDE]]*tbl_Metraj22[[#This Row],[METRAJ_BETON]]))</f>
        <v>0.21</v>
      </c>
      <c r="K92" s="2" t="s">
        <v>22255</v>
      </c>
    </row>
    <row r="93" spans="1:11" ht="14.25" x14ac:dyDescent="0.2">
      <c r="A93" s="2" t="s">
        <v>734</v>
      </c>
      <c r="B93" s="124" t="s">
        <v>4210</v>
      </c>
      <c r="C93" s="124"/>
      <c r="D93" s="126">
        <v>0.39</v>
      </c>
      <c r="E93" s="124" t="s">
        <v>764</v>
      </c>
      <c r="F93" s="124">
        <v>-5</v>
      </c>
      <c r="G93" s="2" t="s">
        <v>12683</v>
      </c>
      <c r="H93" s="130">
        <v>45835</v>
      </c>
      <c r="I93" s="134"/>
      <c r="J93" s="123">
        <f>IF(OR(tbl_Metraj22[[#This Row],[TARIH]]="",tbl_Metraj22[[#This Row],[TARIH]]="-"),0,IF(tbl_Metraj22[[#This Row],[YUZDE]]=0,tbl_Metraj22[[#This Row],[METRAJ_BETON]],tbl_Metraj22[[#This Row],[YUZDE]]*tbl_Metraj22[[#This Row],[METRAJ_BETON]]))</f>
        <v>0.39</v>
      </c>
      <c r="K93" s="2" t="s">
        <v>22256</v>
      </c>
    </row>
    <row r="94" spans="1:11" ht="14.25" x14ac:dyDescent="0.2">
      <c r="A94" s="2" t="s">
        <v>734</v>
      </c>
      <c r="B94" s="124" t="s">
        <v>4211</v>
      </c>
      <c r="C94" s="124"/>
      <c r="D94" s="126">
        <v>0.23</v>
      </c>
      <c r="E94" s="124" t="s">
        <v>764</v>
      </c>
      <c r="F94" s="124">
        <v>-5</v>
      </c>
      <c r="G94" s="2" t="s">
        <v>12684</v>
      </c>
      <c r="H94" s="130">
        <v>45835</v>
      </c>
      <c r="I94" s="134"/>
      <c r="J94" s="123">
        <f>IF(OR(tbl_Metraj22[[#This Row],[TARIH]]="",tbl_Metraj22[[#This Row],[TARIH]]="-"),0,IF(tbl_Metraj22[[#This Row],[YUZDE]]=0,tbl_Metraj22[[#This Row],[METRAJ_BETON]],tbl_Metraj22[[#This Row],[YUZDE]]*tbl_Metraj22[[#This Row],[METRAJ_BETON]]))</f>
        <v>0.23</v>
      </c>
      <c r="K94" s="2" t="s">
        <v>22257</v>
      </c>
    </row>
    <row r="95" spans="1:11" ht="14.25" x14ac:dyDescent="0.2">
      <c r="A95" s="2" t="s">
        <v>734</v>
      </c>
      <c r="B95" s="124" t="s">
        <v>4212</v>
      </c>
      <c r="C95" s="124"/>
      <c r="D95" s="126">
        <v>0.23</v>
      </c>
      <c r="E95" s="124" t="s">
        <v>764</v>
      </c>
      <c r="F95" s="124">
        <v>-5</v>
      </c>
      <c r="G95" s="2" t="s">
        <v>12685</v>
      </c>
      <c r="H95" s="130">
        <v>45835</v>
      </c>
      <c r="I95" s="134"/>
      <c r="J95" s="123">
        <f>IF(OR(tbl_Metraj22[[#This Row],[TARIH]]="",tbl_Metraj22[[#This Row],[TARIH]]="-"),0,IF(tbl_Metraj22[[#This Row],[YUZDE]]=0,tbl_Metraj22[[#This Row],[METRAJ_BETON]],tbl_Metraj22[[#This Row],[YUZDE]]*tbl_Metraj22[[#This Row],[METRAJ_BETON]]))</f>
        <v>0.23</v>
      </c>
      <c r="K95" s="2" t="s">
        <v>22258</v>
      </c>
    </row>
    <row r="96" spans="1:11" ht="14.25" x14ac:dyDescent="0.2">
      <c r="A96" s="2" t="s">
        <v>734</v>
      </c>
      <c r="B96" s="124" t="s">
        <v>4213</v>
      </c>
      <c r="C96" s="124"/>
      <c r="D96" s="126">
        <v>1.63</v>
      </c>
      <c r="E96" s="124" t="s">
        <v>764</v>
      </c>
      <c r="F96" s="124">
        <v>-5</v>
      </c>
      <c r="G96" s="2" t="s">
        <v>12686</v>
      </c>
      <c r="H96" s="130">
        <v>45835</v>
      </c>
      <c r="I96" s="134"/>
      <c r="J96" s="123">
        <f>IF(OR(tbl_Metraj22[[#This Row],[TARIH]]="",tbl_Metraj22[[#This Row],[TARIH]]="-"),0,IF(tbl_Metraj22[[#This Row],[YUZDE]]=0,tbl_Metraj22[[#This Row],[METRAJ_BETON]],tbl_Metraj22[[#This Row],[YUZDE]]*tbl_Metraj22[[#This Row],[METRAJ_BETON]]))</f>
        <v>1.63</v>
      </c>
      <c r="K96" s="2" t="s">
        <v>22259</v>
      </c>
    </row>
    <row r="97" spans="1:11" ht="14.25" x14ac:dyDescent="0.2">
      <c r="A97" s="2" t="s">
        <v>734</v>
      </c>
      <c r="B97" s="124" t="s">
        <v>4214</v>
      </c>
      <c r="C97" s="124"/>
      <c r="D97" s="126">
        <v>1.06</v>
      </c>
      <c r="E97" s="124" t="s">
        <v>764</v>
      </c>
      <c r="F97" s="124">
        <v>-5</v>
      </c>
      <c r="G97" s="2" t="s">
        <v>12687</v>
      </c>
      <c r="H97" s="130">
        <v>45835</v>
      </c>
      <c r="I97" s="134"/>
      <c r="J97" s="123">
        <f>IF(OR(tbl_Metraj22[[#This Row],[TARIH]]="",tbl_Metraj22[[#This Row],[TARIH]]="-"),0,IF(tbl_Metraj22[[#This Row],[YUZDE]]=0,tbl_Metraj22[[#This Row],[METRAJ_BETON]],tbl_Metraj22[[#This Row],[YUZDE]]*tbl_Metraj22[[#This Row],[METRAJ_BETON]]))</f>
        <v>1.06</v>
      </c>
      <c r="K97" s="2" t="s">
        <v>22260</v>
      </c>
    </row>
    <row r="98" spans="1:11" ht="14.25" x14ac:dyDescent="0.2">
      <c r="A98" s="2" t="s">
        <v>734</v>
      </c>
      <c r="B98" s="124" t="s">
        <v>4215</v>
      </c>
      <c r="C98" s="124"/>
      <c r="D98" s="126">
        <v>2.83</v>
      </c>
      <c r="E98" s="124" t="s">
        <v>764</v>
      </c>
      <c r="F98" s="124">
        <v>-5</v>
      </c>
      <c r="G98" s="2" t="s">
        <v>12688</v>
      </c>
      <c r="H98" s="130">
        <v>45835</v>
      </c>
      <c r="I98" s="134"/>
      <c r="J98" s="123">
        <f>IF(OR(tbl_Metraj22[[#This Row],[TARIH]]="",tbl_Metraj22[[#This Row],[TARIH]]="-"),0,IF(tbl_Metraj22[[#This Row],[YUZDE]]=0,tbl_Metraj22[[#This Row],[METRAJ_BETON]],tbl_Metraj22[[#This Row],[YUZDE]]*tbl_Metraj22[[#This Row],[METRAJ_BETON]]))</f>
        <v>2.83</v>
      </c>
      <c r="K98" s="2" t="s">
        <v>22261</v>
      </c>
    </row>
    <row r="99" spans="1:11" ht="14.25" x14ac:dyDescent="0.2">
      <c r="A99" s="2" t="s">
        <v>734</v>
      </c>
      <c r="B99" s="124" t="s">
        <v>4216</v>
      </c>
      <c r="C99" s="124"/>
      <c r="D99" s="126">
        <v>1</v>
      </c>
      <c r="E99" s="124" t="s">
        <v>764</v>
      </c>
      <c r="F99" s="124">
        <v>-5</v>
      </c>
      <c r="G99" s="2" t="s">
        <v>12689</v>
      </c>
      <c r="H99" s="130">
        <v>45835</v>
      </c>
      <c r="I99" s="134"/>
      <c r="J99" s="123">
        <f>IF(OR(tbl_Metraj22[[#This Row],[TARIH]]="",tbl_Metraj22[[#This Row],[TARIH]]="-"),0,IF(tbl_Metraj22[[#This Row],[YUZDE]]=0,tbl_Metraj22[[#This Row],[METRAJ_BETON]],tbl_Metraj22[[#This Row],[YUZDE]]*tbl_Metraj22[[#This Row],[METRAJ_BETON]]))</f>
        <v>1</v>
      </c>
      <c r="K99" s="2" t="e">
        <v>#N/A</v>
      </c>
    </row>
    <row r="100" spans="1:11" ht="14.25" x14ac:dyDescent="0.2">
      <c r="A100" s="2" t="s">
        <v>734</v>
      </c>
      <c r="B100" s="124" t="s">
        <v>4217</v>
      </c>
      <c r="C100" s="124"/>
      <c r="D100" s="126">
        <v>0.67</v>
      </c>
      <c r="E100" s="124" t="s">
        <v>764</v>
      </c>
      <c r="F100" s="124">
        <v>-5</v>
      </c>
      <c r="G100" s="2" t="s">
        <v>12690</v>
      </c>
      <c r="H100" s="130">
        <v>45835</v>
      </c>
      <c r="I100" s="134"/>
      <c r="J100" s="123">
        <f>IF(OR(tbl_Metraj22[[#This Row],[TARIH]]="",tbl_Metraj22[[#This Row],[TARIH]]="-"),0,IF(tbl_Metraj22[[#This Row],[YUZDE]]=0,tbl_Metraj22[[#This Row],[METRAJ_BETON]],tbl_Metraj22[[#This Row],[YUZDE]]*tbl_Metraj22[[#This Row],[METRAJ_BETON]]))</f>
        <v>0.67</v>
      </c>
      <c r="K100" s="2" t="s">
        <v>22262</v>
      </c>
    </row>
    <row r="101" spans="1:11" ht="14.25" x14ac:dyDescent="0.2">
      <c r="A101" s="2" t="s">
        <v>734</v>
      </c>
      <c r="B101" s="124" t="s">
        <v>4218</v>
      </c>
      <c r="C101" s="124"/>
      <c r="D101" s="126">
        <v>1.06</v>
      </c>
      <c r="E101" s="124" t="s">
        <v>764</v>
      </c>
      <c r="F101" s="124">
        <v>-5</v>
      </c>
      <c r="G101" s="2" t="s">
        <v>12691</v>
      </c>
      <c r="H101" s="130">
        <v>45835</v>
      </c>
      <c r="I101" s="134"/>
      <c r="J101" s="123">
        <f>IF(OR(tbl_Metraj22[[#This Row],[TARIH]]="",tbl_Metraj22[[#This Row],[TARIH]]="-"),0,IF(tbl_Metraj22[[#This Row],[YUZDE]]=0,tbl_Metraj22[[#This Row],[METRAJ_BETON]],tbl_Metraj22[[#This Row],[YUZDE]]*tbl_Metraj22[[#This Row],[METRAJ_BETON]]))</f>
        <v>1.06</v>
      </c>
      <c r="K101" s="2" t="s">
        <v>22263</v>
      </c>
    </row>
    <row r="102" spans="1:11" ht="14.25" x14ac:dyDescent="0.2">
      <c r="A102" s="2" t="s">
        <v>734</v>
      </c>
      <c r="B102" s="124" t="s">
        <v>4219</v>
      </c>
      <c r="C102" s="124"/>
      <c r="D102" s="126">
        <v>3.4</v>
      </c>
      <c r="E102" s="124" t="s">
        <v>764</v>
      </c>
      <c r="F102" s="124">
        <v>-5</v>
      </c>
      <c r="G102" s="2" t="s">
        <v>12692</v>
      </c>
      <c r="H102" s="130">
        <v>45835</v>
      </c>
      <c r="I102" s="134"/>
      <c r="J102" s="123">
        <f>IF(OR(tbl_Metraj22[[#This Row],[TARIH]]="",tbl_Metraj22[[#This Row],[TARIH]]="-"),0,IF(tbl_Metraj22[[#This Row],[YUZDE]]=0,tbl_Metraj22[[#This Row],[METRAJ_BETON]],tbl_Metraj22[[#This Row],[YUZDE]]*tbl_Metraj22[[#This Row],[METRAJ_BETON]]))</f>
        <v>3.4</v>
      </c>
      <c r="K102" s="2" t="e">
        <v>#N/A</v>
      </c>
    </row>
    <row r="103" spans="1:11" ht="14.25" x14ac:dyDescent="0.2">
      <c r="A103" s="2" t="s">
        <v>734</v>
      </c>
      <c r="B103" s="124" t="s">
        <v>4220</v>
      </c>
      <c r="C103" s="124"/>
      <c r="D103" s="126">
        <v>0.86</v>
      </c>
      <c r="E103" s="124" t="s">
        <v>764</v>
      </c>
      <c r="F103" s="124">
        <v>-5</v>
      </c>
      <c r="G103" s="2" t="s">
        <v>12693</v>
      </c>
      <c r="H103" s="130">
        <v>45835</v>
      </c>
      <c r="I103" s="134"/>
      <c r="J103" s="123">
        <f>IF(OR(tbl_Metraj22[[#This Row],[TARIH]]="",tbl_Metraj22[[#This Row],[TARIH]]="-"),0,IF(tbl_Metraj22[[#This Row],[YUZDE]]=0,tbl_Metraj22[[#This Row],[METRAJ_BETON]],tbl_Metraj22[[#This Row],[YUZDE]]*tbl_Metraj22[[#This Row],[METRAJ_BETON]]))</f>
        <v>0.86</v>
      </c>
      <c r="K103" s="2" t="s">
        <v>22264</v>
      </c>
    </row>
    <row r="104" spans="1:11" ht="14.25" x14ac:dyDescent="0.2">
      <c r="A104" s="2" t="s">
        <v>734</v>
      </c>
      <c r="B104" s="124" t="s">
        <v>4221</v>
      </c>
      <c r="C104" s="124"/>
      <c r="D104" s="126">
        <v>2.2999999999999998</v>
      </c>
      <c r="E104" s="124" t="s">
        <v>764</v>
      </c>
      <c r="F104" s="124">
        <v>-5</v>
      </c>
      <c r="G104" s="2" t="s">
        <v>12694</v>
      </c>
      <c r="H104" s="130">
        <v>45835</v>
      </c>
      <c r="I104" s="134"/>
      <c r="J104" s="123">
        <f>IF(OR(tbl_Metraj22[[#This Row],[TARIH]]="",tbl_Metraj22[[#This Row],[TARIH]]="-"),0,IF(tbl_Metraj22[[#This Row],[YUZDE]]=0,tbl_Metraj22[[#This Row],[METRAJ_BETON]],tbl_Metraj22[[#This Row],[YUZDE]]*tbl_Metraj22[[#This Row],[METRAJ_BETON]]))</f>
        <v>2.2999999999999998</v>
      </c>
      <c r="K104" s="2" t="s">
        <v>22265</v>
      </c>
    </row>
    <row r="105" spans="1:11" ht="14.25" x14ac:dyDescent="0.2">
      <c r="A105" s="2" t="s">
        <v>734</v>
      </c>
      <c r="B105" s="124" t="s">
        <v>4222</v>
      </c>
      <c r="C105" s="124"/>
      <c r="D105" s="126">
        <v>2.2999999999999998</v>
      </c>
      <c r="E105" s="124" t="s">
        <v>764</v>
      </c>
      <c r="F105" s="124">
        <v>-5</v>
      </c>
      <c r="G105" s="2" t="s">
        <v>12695</v>
      </c>
      <c r="H105" s="130">
        <v>45835</v>
      </c>
      <c r="I105" s="134"/>
      <c r="J105" s="123">
        <f>IF(OR(tbl_Metraj22[[#This Row],[TARIH]]="",tbl_Metraj22[[#This Row],[TARIH]]="-"),0,IF(tbl_Metraj22[[#This Row],[YUZDE]]=0,tbl_Metraj22[[#This Row],[METRAJ_BETON]],tbl_Metraj22[[#This Row],[YUZDE]]*tbl_Metraj22[[#This Row],[METRAJ_BETON]]))</f>
        <v>2.2999999999999998</v>
      </c>
      <c r="K105" s="2" t="s">
        <v>22266</v>
      </c>
    </row>
    <row r="106" spans="1:11" ht="14.25" x14ac:dyDescent="0.2">
      <c r="A106" s="2" t="s">
        <v>734</v>
      </c>
      <c r="B106" s="124" t="s">
        <v>4223</v>
      </c>
      <c r="C106" s="124"/>
      <c r="D106" s="126">
        <v>0.7</v>
      </c>
      <c r="E106" s="124" t="s">
        <v>764</v>
      </c>
      <c r="F106" s="124">
        <v>-5</v>
      </c>
      <c r="G106" s="2" t="s">
        <v>12696</v>
      </c>
      <c r="H106" s="130">
        <v>45835</v>
      </c>
      <c r="I106" s="134"/>
      <c r="J106" s="123">
        <f>IF(OR(tbl_Metraj22[[#This Row],[TARIH]]="",tbl_Metraj22[[#This Row],[TARIH]]="-"),0,IF(tbl_Metraj22[[#This Row],[YUZDE]]=0,tbl_Metraj22[[#This Row],[METRAJ_BETON]],tbl_Metraj22[[#This Row],[YUZDE]]*tbl_Metraj22[[#This Row],[METRAJ_BETON]]))</f>
        <v>0.7</v>
      </c>
      <c r="K106" s="2" t="s">
        <v>22267</v>
      </c>
    </row>
    <row r="107" spans="1:11" ht="14.25" x14ac:dyDescent="0.2">
      <c r="A107" s="2" t="s">
        <v>734</v>
      </c>
      <c r="B107" s="124" t="s">
        <v>4224</v>
      </c>
      <c r="C107" s="124"/>
      <c r="D107" s="126">
        <v>3.68</v>
      </c>
      <c r="E107" s="124" t="s">
        <v>764</v>
      </c>
      <c r="F107" s="124">
        <v>-5</v>
      </c>
      <c r="G107" s="2" t="s">
        <v>12697</v>
      </c>
      <c r="H107" s="130">
        <v>45835</v>
      </c>
      <c r="I107" s="134"/>
      <c r="J107" s="123">
        <f>IF(OR(tbl_Metraj22[[#This Row],[TARIH]]="",tbl_Metraj22[[#This Row],[TARIH]]="-"),0,IF(tbl_Metraj22[[#This Row],[YUZDE]]=0,tbl_Metraj22[[#This Row],[METRAJ_BETON]],tbl_Metraj22[[#This Row],[YUZDE]]*tbl_Metraj22[[#This Row],[METRAJ_BETON]]))</f>
        <v>3.68</v>
      </c>
      <c r="K107" s="2" t="s">
        <v>22268</v>
      </c>
    </row>
    <row r="108" spans="1:11" ht="14.25" x14ac:dyDescent="0.2">
      <c r="A108" s="2" t="s">
        <v>734</v>
      </c>
      <c r="B108" s="124" t="s">
        <v>4225</v>
      </c>
      <c r="C108" s="124"/>
      <c r="D108" s="126">
        <v>0.7</v>
      </c>
      <c r="E108" s="124" t="s">
        <v>764</v>
      </c>
      <c r="F108" s="124">
        <v>-5</v>
      </c>
      <c r="G108" s="2" t="s">
        <v>12698</v>
      </c>
      <c r="H108" s="130">
        <v>45835</v>
      </c>
      <c r="I108" s="134"/>
      <c r="J108" s="123">
        <f>IF(OR(tbl_Metraj22[[#This Row],[TARIH]]="",tbl_Metraj22[[#This Row],[TARIH]]="-"),0,IF(tbl_Metraj22[[#This Row],[YUZDE]]=0,tbl_Metraj22[[#This Row],[METRAJ_BETON]],tbl_Metraj22[[#This Row],[YUZDE]]*tbl_Metraj22[[#This Row],[METRAJ_BETON]]))</f>
        <v>0.7</v>
      </c>
      <c r="K108" s="2" t="s">
        <v>22269</v>
      </c>
    </row>
    <row r="109" spans="1:11" ht="14.25" x14ac:dyDescent="0.2">
      <c r="A109" s="2" t="s">
        <v>734</v>
      </c>
      <c r="B109" s="124" t="s">
        <v>4226</v>
      </c>
      <c r="C109" s="124"/>
      <c r="D109" s="126">
        <v>2.2999999999999998</v>
      </c>
      <c r="E109" s="124" t="s">
        <v>764</v>
      </c>
      <c r="F109" s="124">
        <v>-5</v>
      </c>
      <c r="G109" s="2" t="s">
        <v>12699</v>
      </c>
      <c r="H109" s="130">
        <v>45835</v>
      </c>
      <c r="I109" s="134"/>
      <c r="J109" s="123">
        <f>IF(OR(tbl_Metraj22[[#This Row],[TARIH]]="",tbl_Metraj22[[#This Row],[TARIH]]="-"),0,IF(tbl_Metraj22[[#This Row],[YUZDE]]=0,tbl_Metraj22[[#This Row],[METRAJ_BETON]],tbl_Metraj22[[#This Row],[YUZDE]]*tbl_Metraj22[[#This Row],[METRAJ_BETON]]))</f>
        <v>2.2999999999999998</v>
      </c>
      <c r="K109" s="2" t="s">
        <v>22270</v>
      </c>
    </row>
    <row r="110" spans="1:11" ht="14.25" x14ac:dyDescent="0.2">
      <c r="A110" s="2" t="s">
        <v>734</v>
      </c>
      <c r="B110" s="124" t="s">
        <v>4227</v>
      </c>
      <c r="C110" s="124"/>
      <c r="D110" s="126">
        <v>0.7</v>
      </c>
      <c r="E110" s="124" t="s">
        <v>764</v>
      </c>
      <c r="F110" s="124">
        <v>-5</v>
      </c>
      <c r="G110" s="2" t="s">
        <v>12700</v>
      </c>
      <c r="H110" s="130">
        <v>45835</v>
      </c>
      <c r="I110" s="134"/>
      <c r="J110" s="123">
        <f>IF(OR(tbl_Metraj22[[#This Row],[TARIH]]="",tbl_Metraj22[[#This Row],[TARIH]]="-"),0,IF(tbl_Metraj22[[#This Row],[YUZDE]]=0,tbl_Metraj22[[#This Row],[METRAJ_BETON]],tbl_Metraj22[[#This Row],[YUZDE]]*tbl_Metraj22[[#This Row],[METRAJ_BETON]]))</f>
        <v>0.7</v>
      </c>
      <c r="K110" s="2" t="s">
        <v>22271</v>
      </c>
    </row>
    <row r="111" spans="1:11" ht="14.25" x14ac:dyDescent="0.2">
      <c r="A111" s="2" t="s">
        <v>734</v>
      </c>
      <c r="B111" s="124" t="s">
        <v>4228</v>
      </c>
      <c r="C111" s="124"/>
      <c r="D111" s="126">
        <v>3.68</v>
      </c>
      <c r="E111" s="124" t="s">
        <v>764</v>
      </c>
      <c r="F111" s="124">
        <v>-5</v>
      </c>
      <c r="G111" s="2" t="s">
        <v>12701</v>
      </c>
      <c r="H111" s="130">
        <v>45835</v>
      </c>
      <c r="I111" s="134"/>
      <c r="J111" s="123">
        <f>IF(OR(tbl_Metraj22[[#This Row],[TARIH]]="",tbl_Metraj22[[#This Row],[TARIH]]="-"),0,IF(tbl_Metraj22[[#This Row],[YUZDE]]=0,tbl_Metraj22[[#This Row],[METRAJ_BETON]],tbl_Metraj22[[#This Row],[YUZDE]]*tbl_Metraj22[[#This Row],[METRAJ_BETON]]))</f>
        <v>3.68</v>
      </c>
      <c r="K111" s="2" t="s">
        <v>22272</v>
      </c>
    </row>
    <row r="112" spans="1:11" ht="14.25" x14ac:dyDescent="0.2">
      <c r="A112" s="2" t="s">
        <v>734</v>
      </c>
      <c r="B112" s="124" t="s">
        <v>4229</v>
      </c>
      <c r="C112" s="124"/>
      <c r="D112" s="126">
        <v>2.2999999999999998</v>
      </c>
      <c r="E112" s="124" t="s">
        <v>764</v>
      </c>
      <c r="F112" s="124">
        <v>-5</v>
      </c>
      <c r="G112" s="2" t="s">
        <v>12702</v>
      </c>
      <c r="H112" s="130">
        <v>45835</v>
      </c>
      <c r="I112" s="134"/>
      <c r="J112" s="123">
        <f>IF(OR(tbl_Metraj22[[#This Row],[TARIH]]="",tbl_Metraj22[[#This Row],[TARIH]]="-"),0,IF(tbl_Metraj22[[#This Row],[YUZDE]]=0,tbl_Metraj22[[#This Row],[METRAJ_BETON]],tbl_Metraj22[[#This Row],[YUZDE]]*tbl_Metraj22[[#This Row],[METRAJ_BETON]]))</f>
        <v>2.2999999999999998</v>
      </c>
      <c r="K112" s="2" t="s">
        <v>22273</v>
      </c>
    </row>
    <row r="113" spans="1:11" ht="14.25" x14ac:dyDescent="0.2">
      <c r="A113" s="2" t="s">
        <v>734</v>
      </c>
      <c r="B113" s="124" t="s">
        <v>4230</v>
      </c>
      <c r="C113" s="124"/>
      <c r="D113" s="126">
        <v>0.86</v>
      </c>
      <c r="E113" s="124" t="s">
        <v>764</v>
      </c>
      <c r="F113" s="124">
        <v>-5</v>
      </c>
      <c r="G113" s="2" t="s">
        <v>12703</v>
      </c>
      <c r="H113" s="130">
        <v>45835</v>
      </c>
      <c r="I113" s="134"/>
      <c r="J113" s="123">
        <f>IF(OR(tbl_Metraj22[[#This Row],[TARIH]]="",tbl_Metraj22[[#This Row],[TARIH]]="-"),0,IF(tbl_Metraj22[[#This Row],[YUZDE]]=0,tbl_Metraj22[[#This Row],[METRAJ_BETON]],tbl_Metraj22[[#This Row],[YUZDE]]*tbl_Metraj22[[#This Row],[METRAJ_BETON]]))</f>
        <v>0.86</v>
      </c>
      <c r="K113" s="2" t="s">
        <v>22274</v>
      </c>
    </row>
    <row r="114" spans="1:11" ht="14.25" x14ac:dyDescent="0.2">
      <c r="A114" s="2" t="s">
        <v>734</v>
      </c>
      <c r="B114" s="124" t="s">
        <v>4231</v>
      </c>
      <c r="C114" s="124"/>
      <c r="D114" s="126">
        <v>2.2999999999999998</v>
      </c>
      <c r="E114" s="124" t="s">
        <v>764</v>
      </c>
      <c r="F114" s="124">
        <v>-5</v>
      </c>
      <c r="G114" s="2" t="s">
        <v>12704</v>
      </c>
      <c r="H114" s="130">
        <v>45835</v>
      </c>
      <c r="I114" s="134"/>
      <c r="J114" s="123">
        <f>IF(OR(tbl_Metraj22[[#This Row],[TARIH]]="",tbl_Metraj22[[#This Row],[TARIH]]="-"),0,IF(tbl_Metraj22[[#This Row],[YUZDE]]=0,tbl_Metraj22[[#This Row],[METRAJ_BETON]],tbl_Metraj22[[#This Row],[YUZDE]]*tbl_Metraj22[[#This Row],[METRAJ_BETON]]))</f>
        <v>2.2999999999999998</v>
      </c>
      <c r="K114" s="2" t="s">
        <v>22275</v>
      </c>
    </row>
    <row r="115" spans="1:11" ht="14.25" x14ac:dyDescent="0.2">
      <c r="A115" s="2" t="s">
        <v>734</v>
      </c>
      <c r="B115" s="124" t="s">
        <v>4232</v>
      </c>
      <c r="C115" s="124"/>
      <c r="D115" s="126">
        <v>2.21</v>
      </c>
      <c r="E115" s="124" t="s">
        <v>764</v>
      </c>
      <c r="F115" s="124">
        <v>-5</v>
      </c>
      <c r="G115" s="2" t="s">
        <v>12705</v>
      </c>
      <c r="H115" s="130">
        <v>45835</v>
      </c>
      <c r="I115" s="134"/>
      <c r="J115" s="123">
        <f>IF(OR(tbl_Metraj22[[#This Row],[TARIH]]="",tbl_Metraj22[[#This Row],[TARIH]]="-"),0,IF(tbl_Metraj22[[#This Row],[YUZDE]]=0,tbl_Metraj22[[#This Row],[METRAJ_BETON]],tbl_Metraj22[[#This Row],[YUZDE]]*tbl_Metraj22[[#This Row],[METRAJ_BETON]]))</f>
        <v>2.21</v>
      </c>
      <c r="K115" s="2" t="s">
        <v>22276</v>
      </c>
    </row>
    <row r="116" spans="1:11" ht="14.25" x14ac:dyDescent="0.2">
      <c r="A116" s="2" t="s">
        <v>734</v>
      </c>
      <c r="B116" s="124" t="s">
        <v>4233</v>
      </c>
      <c r="C116" s="124"/>
      <c r="D116" s="126">
        <v>0.46</v>
      </c>
      <c r="E116" s="124" t="s">
        <v>764</v>
      </c>
      <c r="F116" s="124">
        <v>-5</v>
      </c>
      <c r="G116" s="2" t="s">
        <v>12706</v>
      </c>
      <c r="H116" s="130">
        <v>45835</v>
      </c>
      <c r="I116" s="134"/>
      <c r="J116" s="123">
        <f>IF(OR(tbl_Metraj22[[#This Row],[TARIH]]="",tbl_Metraj22[[#This Row],[TARIH]]="-"),0,IF(tbl_Metraj22[[#This Row],[YUZDE]]=0,tbl_Metraj22[[#This Row],[METRAJ_BETON]],tbl_Metraj22[[#This Row],[YUZDE]]*tbl_Metraj22[[#This Row],[METRAJ_BETON]]))</f>
        <v>0.46</v>
      </c>
      <c r="K116" s="2" t="s">
        <v>22277</v>
      </c>
    </row>
    <row r="117" spans="1:11" ht="14.25" x14ac:dyDescent="0.2">
      <c r="A117" s="2" t="s">
        <v>734</v>
      </c>
      <c r="B117" s="124" t="s">
        <v>4234</v>
      </c>
      <c r="C117" s="124"/>
      <c r="D117" s="126">
        <v>1.1200000000000001</v>
      </c>
      <c r="E117" s="124" t="s">
        <v>764</v>
      </c>
      <c r="F117" s="124">
        <v>-5</v>
      </c>
      <c r="G117" s="2" t="s">
        <v>12707</v>
      </c>
      <c r="H117" s="130">
        <v>45835</v>
      </c>
      <c r="I117" s="134"/>
      <c r="J117" s="123">
        <f>IF(OR(tbl_Metraj22[[#This Row],[TARIH]]="",tbl_Metraj22[[#This Row],[TARIH]]="-"),0,IF(tbl_Metraj22[[#This Row],[YUZDE]]=0,tbl_Metraj22[[#This Row],[METRAJ_BETON]],tbl_Metraj22[[#This Row],[YUZDE]]*tbl_Metraj22[[#This Row],[METRAJ_BETON]]))</f>
        <v>1.1200000000000001</v>
      </c>
      <c r="K117" s="2" t="s">
        <v>22278</v>
      </c>
    </row>
    <row r="118" spans="1:11" ht="14.25" x14ac:dyDescent="0.2">
      <c r="A118" s="2" t="s">
        <v>734</v>
      </c>
      <c r="B118" s="124" t="s">
        <v>4235</v>
      </c>
      <c r="C118" s="124"/>
      <c r="D118" s="126">
        <v>1.69</v>
      </c>
      <c r="E118" s="124" t="s">
        <v>764</v>
      </c>
      <c r="F118" s="124">
        <v>-5</v>
      </c>
      <c r="G118" s="2" t="s">
        <v>12708</v>
      </c>
      <c r="H118" s="130">
        <v>45835</v>
      </c>
      <c r="I118" s="134"/>
      <c r="J118" s="123">
        <f>IF(OR(tbl_Metraj22[[#This Row],[TARIH]]="",tbl_Metraj22[[#This Row],[TARIH]]="-"),0,IF(tbl_Metraj22[[#This Row],[YUZDE]]=0,tbl_Metraj22[[#This Row],[METRAJ_BETON]],tbl_Metraj22[[#This Row],[YUZDE]]*tbl_Metraj22[[#This Row],[METRAJ_BETON]]))</f>
        <v>1.69</v>
      </c>
      <c r="K118" s="2" t="s">
        <v>22279</v>
      </c>
    </row>
    <row r="119" spans="1:11" ht="14.25" x14ac:dyDescent="0.2">
      <c r="A119" s="2" t="s">
        <v>734</v>
      </c>
      <c r="B119" s="124" t="s">
        <v>4236</v>
      </c>
      <c r="C119" s="124"/>
      <c r="D119" s="126">
        <v>1.98</v>
      </c>
      <c r="E119" s="124" t="s">
        <v>764</v>
      </c>
      <c r="F119" s="124">
        <v>-5</v>
      </c>
      <c r="G119" s="2" t="s">
        <v>12709</v>
      </c>
      <c r="H119" s="130">
        <v>45835</v>
      </c>
      <c r="I119" s="134"/>
      <c r="J119" s="123">
        <f>IF(OR(tbl_Metraj22[[#This Row],[TARIH]]="",tbl_Metraj22[[#This Row],[TARIH]]="-"),0,IF(tbl_Metraj22[[#This Row],[YUZDE]]=0,tbl_Metraj22[[#This Row],[METRAJ_BETON]],tbl_Metraj22[[#This Row],[YUZDE]]*tbl_Metraj22[[#This Row],[METRAJ_BETON]]))</f>
        <v>1.98</v>
      </c>
      <c r="K119" s="2" t="s">
        <v>22280</v>
      </c>
    </row>
    <row r="120" spans="1:11" ht="14.25" x14ac:dyDescent="0.2">
      <c r="A120" s="2" t="s">
        <v>734</v>
      </c>
      <c r="B120" s="124" t="s">
        <v>4237</v>
      </c>
      <c r="C120" s="124"/>
      <c r="D120" s="126">
        <v>2.04</v>
      </c>
      <c r="E120" s="124" t="s">
        <v>764</v>
      </c>
      <c r="F120" s="124">
        <v>-5</v>
      </c>
      <c r="G120" s="2" t="s">
        <v>12710</v>
      </c>
      <c r="H120" s="130">
        <v>45835</v>
      </c>
      <c r="I120" s="134"/>
      <c r="J120" s="123">
        <f>IF(OR(tbl_Metraj22[[#This Row],[TARIH]]="",tbl_Metraj22[[#This Row],[TARIH]]="-"),0,IF(tbl_Metraj22[[#This Row],[YUZDE]]=0,tbl_Metraj22[[#This Row],[METRAJ_BETON]],tbl_Metraj22[[#This Row],[YUZDE]]*tbl_Metraj22[[#This Row],[METRAJ_BETON]]))</f>
        <v>2.04</v>
      </c>
      <c r="K120" s="2" t="s">
        <v>22281</v>
      </c>
    </row>
    <row r="121" spans="1:11" ht="14.25" x14ac:dyDescent="0.2">
      <c r="A121" s="2" t="s">
        <v>734</v>
      </c>
      <c r="B121" s="124" t="s">
        <v>4238</v>
      </c>
      <c r="C121" s="124"/>
      <c r="D121" s="126">
        <v>2.02</v>
      </c>
      <c r="E121" s="124" t="s">
        <v>764</v>
      </c>
      <c r="F121" s="124">
        <v>-5</v>
      </c>
      <c r="G121" s="2" t="s">
        <v>12711</v>
      </c>
      <c r="H121" s="130">
        <v>45835</v>
      </c>
      <c r="I121" s="134"/>
      <c r="J121" s="123">
        <f>IF(OR(tbl_Metraj22[[#This Row],[TARIH]]="",tbl_Metraj22[[#This Row],[TARIH]]="-"),0,IF(tbl_Metraj22[[#This Row],[YUZDE]]=0,tbl_Metraj22[[#This Row],[METRAJ_BETON]],tbl_Metraj22[[#This Row],[YUZDE]]*tbl_Metraj22[[#This Row],[METRAJ_BETON]]))</f>
        <v>2.02</v>
      </c>
      <c r="K121" s="2" t="s">
        <v>22282</v>
      </c>
    </row>
    <row r="122" spans="1:11" ht="14.25" x14ac:dyDescent="0.2">
      <c r="A122" s="2" t="s">
        <v>734</v>
      </c>
      <c r="B122" s="124" t="s">
        <v>4239</v>
      </c>
      <c r="C122" s="124"/>
      <c r="D122" s="126">
        <v>3.26</v>
      </c>
      <c r="E122" s="124" t="s">
        <v>764</v>
      </c>
      <c r="F122" s="124">
        <v>-5</v>
      </c>
      <c r="G122" s="2" t="s">
        <v>12712</v>
      </c>
      <c r="H122" s="130">
        <v>45835</v>
      </c>
      <c r="I122" s="134"/>
      <c r="J122" s="123">
        <f>IF(OR(tbl_Metraj22[[#This Row],[TARIH]]="",tbl_Metraj22[[#This Row],[TARIH]]="-"),0,IF(tbl_Metraj22[[#This Row],[YUZDE]]=0,tbl_Metraj22[[#This Row],[METRAJ_BETON]],tbl_Metraj22[[#This Row],[YUZDE]]*tbl_Metraj22[[#This Row],[METRAJ_BETON]]))</f>
        <v>3.26</v>
      </c>
      <c r="K122" s="2" t="s">
        <v>22283</v>
      </c>
    </row>
    <row r="123" spans="1:11" ht="14.25" x14ac:dyDescent="0.2">
      <c r="A123" s="2" t="s">
        <v>734</v>
      </c>
      <c r="B123" s="124" t="s">
        <v>4240</v>
      </c>
      <c r="C123" s="124"/>
      <c r="D123" s="126">
        <v>0.95</v>
      </c>
      <c r="E123" s="124" t="s">
        <v>764</v>
      </c>
      <c r="F123" s="124">
        <v>-5</v>
      </c>
      <c r="G123" s="2" t="s">
        <v>12713</v>
      </c>
      <c r="H123" s="130">
        <v>45835</v>
      </c>
      <c r="I123" s="134"/>
      <c r="J123" s="123">
        <f>IF(OR(tbl_Metraj22[[#This Row],[TARIH]]="",tbl_Metraj22[[#This Row],[TARIH]]="-"),0,IF(tbl_Metraj22[[#This Row],[YUZDE]]=0,tbl_Metraj22[[#This Row],[METRAJ_BETON]],tbl_Metraj22[[#This Row],[YUZDE]]*tbl_Metraj22[[#This Row],[METRAJ_BETON]]))</f>
        <v>0.95</v>
      </c>
      <c r="K123" s="2" t="s">
        <v>22284</v>
      </c>
    </row>
    <row r="124" spans="1:11" ht="14.25" x14ac:dyDescent="0.2">
      <c r="A124" s="2" t="s">
        <v>734</v>
      </c>
      <c r="B124" s="124" t="s">
        <v>4241</v>
      </c>
      <c r="C124" s="124"/>
      <c r="D124" s="126">
        <v>2.2999999999999998</v>
      </c>
      <c r="E124" s="124" t="s">
        <v>764</v>
      </c>
      <c r="F124" s="124">
        <v>-5</v>
      </c>
      <c r="G124" s="2" t="s">
        <v>12714</v>
      </c>
      <c r="H124" s="130">
        <v>45835</v>
      </c>
      <c r="I124" s="134"/>
      <c r="J124" s="123">
        <f>IF(OR(tbl_Metraj22[[#This Row],[TARIH]]="",tbl_Metraj22[[#This Row],[TARIH]]="-"),0,IF(tbl_Metraj22[[#This Row],[YUZDE]]=0,tbl_Metraj22[[#This Row],[METRAJ_BETON]],tbl_Metraj22[[#This Row],[YUZDE]]*tbl_Metraj22[[#This Row],[METRAJ_BETON]]))</f>
        <v>2.2999999999999998</v>
      </c>
      <c r="K124" s="2" t="s">
        <v>22285</v>
      </c>
    </row>
    <row r="125" spans="1:11" ht="14.25" x14ac:dyDescent="0.2">
      <c r="A125" s="2" t="s">
        <v>734</v>
      </c>
      <c r="B125" s="124" t="s">
        <v>4242</v>
      </c>
      <c r="C125" s="124"/>
      <c r="D125" s="126">
        <v>0.93</v>
      </c>
      <c r="E125" s="124" t="s">
        <v>764</v>
      </c>
      <c r="F125" s="124">
        <v>-5</v>
      </c>
      <c r="G125" s="2" t="s">
        <v>12715</v>
      </c>
      <c r="H125" s="130">
        <v>45835</v>
      </c>
      <c r="I125" s="134"/>
      <c r="J125" s="123">
        <f>IF(OR(tbl_Metraj22[[#This Row],[TARIH]]="",tbl_Metraj22[[#This Row],[TARIH]]="-"),0,IF(tbl_Metraj22[[#This Row],[YUZDE]]=0,tbl_Metraj22[[#This Row],[METRAJ_BETON]],tbl_Metraj22[[#This Row],[YUZDE]]*tbl_Metraj22[[#This Row],[METRAJ_BETON]]))</f>
        <v>0.93</v>
      </c>
      <c r="K125" s="2" t="s">
        <v>22286</v>
      </c>
    </row>
    <row r="126" spans="1:11" ht="14.25" x14ac:dyDescent="0.2">
      <c r="A126" s="2" t="s">
        <v>734</v>
      </c>
      <c r="B126" s="124" t="s">
        <v>4243</v>
      </c>
      <c r="C126" s="124"/>
      <c r="D126" s="126">
        <v>1.98</v>
      </c>
      <c r="E126" s="124" t="s">
        <v>764</v>
      </c>
      <c r="F126" s="124">
        <v>-5</v>
      </c>
      <c r="G126" s="2" t="s">
        <v>12716</v>
      </c>
      <c r="H126" s="130">
        <v>45835</v>
      </c>
      <c r="I126" s="134"/>
      <c r="J126" s="123">
        <f>IF(OR(tbl_Metraj22[[#This Row],[TARIH]]="",tbl_Metraj22[[#This Row],[TARIH]]="-"),0,IF(tbl_Metraj22[[#This Row],[YUZDE]]=0,tbl_Metraj22[[#This Row],[METRAJ_BETON]],tbl_Metraj22[[#This Row],[YUZDE]]*tbl_Metraj22[[#This Row],[METRAJ_BETON]]))</f>
        <v>1.98</v>
      </c>
      <c r="K126" s="2" t="s">
        <v>22287</v>
      </c>
    </row>
    <row r="127" spans="1:11" ht="14.25" x14ac:dyDescent="0.2">
      <c r="A127" s="2" t="s">
        <v>734</v>
      </c>
      <c r="B127" s="124" t="s">
        <v>4244</v>
      </c>
      <c r="C127" s="124"/>
      <c r="D127" s="126">
        <v>0.59</v>
      </c>
      <c r="E127" s="124" t="s">
        <v>764</v>
      </c>
      <c r="F127" s="124">
        <v>-5</v>
      </c>
      <c r="G127" s="2" t="s">
        <v>12717</v>
      </c>
      <c r="H127" s="130">
        <v>45835</v>
      </c>
      <c r="I127" s="134"/>
      <c r="J127" s="123">
        <f>IF(OR(tbl_Metraj22[[#This Row],[TARIH]]="",tbl_Metraj22[[#This Row],[TARIH]]="-"),0,IF(tbl_Metraj22[[#This Row],[YUZDE]]=0,tbl_Metraj22[[#This Row],[METRAJ_BETON]],tbl_Metraj22[[#This Row],[YUZDE]]*tbl_Metraj22[[#This Row],[METRAJ_BETON]]))</f>
        <v>0.59</v>
      </c>
      <c r="K127" s="2" t="s">
        <v>22288</v>
      </c>
    </row>
    <row r="128" spans="1:11" ht="14.25" x14ac:dyDescent="0.2">
      <c r="A128" s="2" t="s">
        <v>734</v>
      </c>
      <c r="B128" s="124" t="s">
        <v>4245</v>
      </c>
      <c r="C128" s="124"/>
      <c r="D128" s="126">
        <v>0.59</v>
      </c>
      <c r="E128" s="124" t="s">
        <v>764</v>
      </c>
      <c r="F128" s="124">
        <v>-5</v>
      </c>
      <c r="G128" s="2" t="s">
        <v>12718</v>
      </c>
      <c r="H128" s="130">
        <v>45835</v>
      </c>
      <c r="I128" s="134"/>
      <c r="J128" s="123">
        <f>IF(OR(tbl_Metraj22[[#This Row],[TARIH]]="",tbl_Metraj22[[#This Row],[TARIH]]="-"),0,IF(tbl_Metraj22[[#This Row],[YUZDE]]=0,tbl_Metraj22[[#This Row],[METRAJ_BETON]],tbl_Metraj22[[#This Row],[YUZDE]]*tbl_Metraj22[[#This Row],[METRAJ_BETON]]))</f>
        <v>0.59</v>
      </c>
      <c r="K128" s="2" t="s">
        <v>22289</v>
      </c>
    </row>
    <row r="129" spans="1:11" ht="14.25" x14ac:dyDescent="0.2">
      <c r="A129" s="2" t="s">
        <v>734</v>
      </c>
      <c r="B129" s="124" t="s">
        <v>4246</v>
      </c>
      <c r="C129" s="124"/>
      <c r="D129" s="126">
        <v>0.62</v>
      </c>
      <c r="E129" s="124" t="s">
        <v>764</v>
      </c>
      <c r="F129" s="124">
        <v>-5</v>
      </c>
      <c r="G129" s="2" t="s">
        <v>12719</v>
      </c>
      <c r="H129" s="130">
        <v>45835</v>
      </c>
      <c r="I129" s="134"/>
      <c r="J129" s="123">
        <f>IF(OR(tbl_Metraj22[[#This Row],[TARIH]]="",tbl_Metraj22[[#This Row],[TARIH]]="-"),0,IF(tbl_Metraj22[[#This Row],[YUZDE]]=0,tbl_Metraj22[[#This Row],[METRAJ_BETON]],tbl_Metraj22[[#This Row],[YUZDE]]*tbl_Metraj22[[#This Row],[METRAJ_BETON]]))</f>
        <v>0.62</v>
      </c>
      <c r="K129" s="2" t="e">
        <v>#N/A</v>
      </c>
    </row>
    <row r="130" spans="1:11" ht="14.25" x14ac:dyDescent="0.2">
      <c r="A130" s="2" t="s">
        <v>734</v>
      </c>
      <c r="B130" s="124" t="s">
        <v>4247</v>
      </c>
      <c r="C130" s="124"/>
      <c r="D130" s="126">
        <v>0.24</v>
      </c>
      <c r="E130" s="124" t="s">
        <v>764</v>
      </c>
      <c r="F130" s="124">
        <v>-5</v>
      </c>
      <c r="G130" s="2" t="s">
        <v>12720</v>
      </c>
      <c r="H130" s="130">
        <v>45835</v>
      </c>
      <c r="I130" s="134"/>
      <c r="J130" s="123">
        <f>IF(OR(tbl_Metraj22[[#This Row],[TARIH]]="",tbl_Metraj22[[#This Row],[TARIH]]="-"),0,IF(tbl_Metraj22[[#This Row],[YUZDE]]=0,tbl_Metraj22[[#This Row],[METRAJ_BETON]],tbl_Metraj22[[#This Row],[YUZDE]]*tbl_Metraj22[[#This Row],[METRAJ_BETON]]))</f>
        <v>0.24</v>
      </c>
      <c r="K130" s="2" t="s">
        <v>22290</v>
      </c>
    </row>
    <row r="131" spans="1:11" ht="14.25" x14ac:dyDescent="0.2">
      <c r="A131" s="2" t="s">
        <v>734</v>
      </c>
      <c r="B131" s="124" t="s">
        <v>4248</v>
      </c>
      <c r="C131" s="124"/>
      <c r="D131" s="126">
        <v>1.5</v>
      </c>
      <c r="E131" s="124" t="s">
        <v>764</v>
      </c>
      <c r="F131" s="124">
        <v>-5</v>
      </c>
      <c r="G131" s="2" t="s">
        <v>12721</v>
      </c>
      <c r="H131" s="130">
        <v>45835</v>
      </c>
      <c r="I131" s="134"/>
      <c r="J131" s="123">
        <f>IF(OR(tbl_Metraj22[[#This Row],[TARIH]]="",tbl_Metraj22[[#This Row],[TARIH]]="-"),0,IF(tbl_Metraj22[[#This Row],[YUZDE]]=0,tbl_Metraj22[[#This Row],[METRAJ_BETON]],tbl_Metraj22[[#This Row],[YUZDE]]*tbl_Metraj22[[#This Row],[METRAJ_BETON]]))</f>
        <v>1.5</v>
      </c>
      <c r="K131" s="2" t="s">
        <v>22291</v>
      </c>
    </row>
    <row r="132" spans="1:11" ht="14.25" x14ac:dyDescent="0.2">
      <c r="A132" s="2" t="s">
        <v>734</v>
      </c>
      <c r="B132" s="124" t="s">
        <v>4249</v>
      </c>
      <c r="C132" s="124"/>
      <c r="D132" s="126">
        <v>1.88</v>
      </c>
      <c r="E132" s="124" t="s">
        <v>764</v>
      </c>
      <c r="F132" s="124">
        <v>-5</v>
      </c>
      <c r="G132" s="2" t="s">
        <v>12722</v>
      </c>
      <c r="H132" s="130">
        <v>45835</v>
      </c>
      <c r="I132" s="134"/>
      <c r="J132" s="123">
        <f>IF(OR(tbl_Metraj22[[#This Row],[TARIH]]="",tbl_Metraj22[[#This Row],[TARIH]]="-"),0,IF(tbl_Metraj22[[#This Row],[YUZDE]]=0,tbl_Metraj22[[#This Row],[METRAJ_BETON]],tbl_Metraj22[[#This Row],[YUZDE]]*tbl_Metraj22[[#This Row],[METRAJ_BETON]]))</f>
        <v>1.88</v>
      </c>
      <c r="K132" s="2" t="s">
        <v>22292</v>
      </c>
    </row>
    <row r="133" spans="1:11" ht="14.25" x14ac:dyDescent="0.2">
      <c r="A133" s="2" t="s">
        <v>734</v>
      </c>
      <c r="B133" s="124" t="s">
        <v>4250</v>
      </c>
      <c r="C133" s="124"/>
      <c r="D133" s="126">
        <v>1.41</v>
      </c>
      <c r="E133" s="124" t="s">
        <v>764</v>
      </c>
      <c r="F133" s="124">
        <v>-5</v>
      </c>
      <c r="G133" s="2" t="s">
        <v>12723</v>
      </c>
      <c r="H133" s="130">
        <v>45835</v>
      </c>
      <c r="I133" s="134"/>
      <c r="J133" s="123">
        <f>IF(OR(tbl_Metraj22[[#This Row],[TARIH]]="",tbl_Metraj22[[#This Row],[TARIH]]="-"),0,IF(tbl_Metraj22[[#This Row],[YUZDE]]=0,tbl_Metraj22[[#This Row],[METRAJ_BETON]],tbl_Metraj22[[#This Row],[YUZDE]]*tbl_Metraj22[[#This Row],[METRAJ_BETON]]))</f>
        <v>1.41</v>
      </c>
      <c r="K133" s="2" t="s">
        <v>22293</v>
      </c>
    </row>
    <row r="134" spans="1:11" ht="14.25" x14ac:dyDescent="0.2">
      <c r="A134" s="2" t="s">
        <v>734</v>
      </c>
      <c r="B134" s="124" t="s">
        <v>4251</v>
      </c>
      <c r="C134" s="124"/>
      <c r="D134" s="126">
        <v>0.74</v>
      </c>
      <c r="E134" s="124" t="s">
        <v>764</v>
      </c>
      <c r="F134" s="124">
        <v>-5</v>
      </c>
      <c r="G134" s="2" t="s">
        <v>12724</v>
      </c>
      <c r="H134" s="130">
        <v>45835</v>
      </c>
      <c r="I134" s="134"/>
      <c r="J134" s="123">
        <f>IF(OR(tbl_Metraj22[[#This Row],[TARIH]]="",tbl_Metraj22[[#This Row],[TARIH]]="-"),0,IF(tbl_Metraj22[[#This Row],[YUZDE]]=0,tbl_Metraj22[[#This Row],[METRAJ_BETON]],tbl_Metraj22[[#This Row],[YUZDE]]*tbl_Metraj22[[#This Row],[METRAJ_BETON]]))</f>
        <v>0.74</v>
      </c>
      <c r="K134" s="2" t="s">
        <v>22294</v>
      </c>
    </row>
    <row r="135" spans="1:11" ht="14.25" x14ac:dyDescent="0.2">
      <c r="A135" s="2" t="s">
        <v>734</v>
      </c>
      <c r="B135" s="124" t="s">
        <v>4252</v>
      </c>
      <c r="C135" s="124"/>
      <c r="D135" s="126">
        <v>0.69</v>
      </c>
      <c r="E135" s="124" t="s">
        <v>764</v>
      </c>
      <c r="F135" s="124">
        <v>-5</v>
      </c>
      <c r="G135" s="2" t="s">
        <v>12725</v>
      </c>
      <c r="H135" s="130">
        <v>45835</v>
      </c>
      <c r="I135" s="134"/>
      <c r="J135" s="123">
        <f>IF(OR(tbl_Metraj22[[#This Row],[TARIH]]="",tbl_Metraj22[[#This Row],[TARIH]]="-"),0,IF(tbl_Metraj22[[#This Row],[YUZDE]]=0,tbl_Metraj22[[#This Row],[METRAJ_BETON]],tbl_Metraj22[[#This Row],[YUZDE]]*tbl_Metraj22[[#This Row],[METRAJ_BETON]]))</f>
        <v>0.69</v>
      </c>
      <c r="K135" s="2" t="s">
        <v>22295</v>
      </c>
    </row>
    <row r="136" spans="1:11" ht="14.25" x14ac:dyDescent="0.2">
      <c r="A136" s="2" t="s">
        <v>734</v>
      </c>
      <c r="B136" s="124" t="s">
        <v>4253</v>
      </c>
      <c r="C136" s="124"/>
      <c r="D136" s="126">
        <v>0.15</v>
      </c>
      <c r="E136" s="124" t="s">
        <v>764</v>
      </c>
      <c r="F136" s="124">
        <v>-5</v>
      </c>
      <c r="G136" s="2" t="s">
        <v>12726</v>
      </c>
      <c r="H136" s="130">
        <v>45835</v>
      </c>
      <c r="I136" s="134"/>
      <c r="J136" s="123">
        <f>IF(OR(tbl_Metraj22[[#This Row],[TARIH]]="",tbl_Metraj22[[#This Row],[TARIH]]="-"),0,IF(tbl_Metraj22[[#This Row],[YUZDE]]=0,tbl_Metraj22[[#This Row],[METRAJ_BETON]],tbl_Metraj22[[#This Row],[YUZDE]]*tbl_Metraj22[[#This Row],[METRAJ_BETON]]))</f>
        <v>0.15</v>
      </c>
      <c r="K136" s="2" t="s">
        <v>22296</v>
      </c>
    </row>
    <row r="137" spans="1:11" ht="14.25" x14ac:dyDescent="0.2">
      <c r="A137" s="2" t="s">
        <v>734</v>
      </c>
      <c r="B137" s="124" t="s">
        <v>4254</v>
      </c>
      <c r="C137" s="124"/>
      <c r="D137" s="126">
        <v>0.21</v>
      </c>
      <c r="E137" s="124" t="s">
        <v>764</v>
      </c>
      <c r="F137" s="124">
        <v>-5</v>
      </c>
      <c r="G137" s="2" t="s">
        <v>12727</v>
      </c>
      <c r="H137" s="130">
        <v>45835</v>
      </c>
      <c r="I137" s="134"/>
      <c r="J137" s="123">
        <f>IF(OR(tbl_Metraj22[[#This Row],[TARIH]]="",tbl_Metraj22[[#This Row],[TARIH]]="-"),0,IF(tbl_Metraj22[[#This Row],[YUZDE]]=0,tbl_Metraj22[[#This Row],[METRAJ_BETON]],tbl_Metraj22[[#This Row],[YUZDE]]*tbl_Metraj22[[#This Row],[METRAJ_BETON]]))</f>
        <v>0.21</v>
      </c>
      <c r="K137" s="2" t="s">
        <v>22297</v>
      </c>
    </row>
    <row r="138" spans="1:11" ht="14.25" x14ac:dyDescent="0.2">
      <c r="A138" s="2" t="s">
        <v>734</v>
      </c>
      <c r="B138" s="124" t="s">
        <v>4255</v>
      </c>
      <c r="C138" s="124"/>
      <c r="D138" s="126">
        <v>0.27</v>
      </c>
      <c r="E138" s="124" t="s">
        <v>764</v>
      </c>
      <c r="F138" s="124">
        <v>-5</v>
      </c>
      <c r="G138" s="2" t="s">
        <v>12728</v>
      </c>
      <c r="H138" s="130">
        <v>45835</v>
      </c>
      <c r="I138" s="134"/>
      <c r="J138" s="123">
        <f>IF(OR(tbl_Metraj22[[#This Row],[TARIH]]="",tbl_Metraj22[[#This Row],[TARIH]]="-"),0,IF(tbl_Metraj22[[#This Row],[YUZDE]]=0,tbl_Metraj22[[#This Row],[METRAJ_BETON]],tbl_Metraj22[[#This Row],[YUZDE]]*tbl_Metraj22[[#This Row],[METRAJ_BETON]]))</f>
        <v>0.27</v>
      </c>
      <c r="K138" s="2" t="s">
        <v>22298</v>
      </c>
    </row>
    <row r="139" spans="1:11" ht="14.25" x14ac:dyDescent="0.2">
      <c r="A139" s="2" t="s">
        <v>734</v>
      </c>
      <c r="B139" s="124" t="s">
        <v>4256</v>
      </c>
      <c r="C139" s="124"/>
      <c r="D139" s="126">
        <v>0.21</v>
      </c>
      <c r="E139" s="124" t="s">
        <v>764</v>
      </c>
      <c r="F139" s="124">
        <v>-5</v>
      </c>
      <c r="G139" s="2" t="s">
        <v>12729</v>
      </c>
      <c r="H139" s="130">
        <v>45835</v>
      </c>
      <c r="I139" s="134"/>
      <c r="J139" s="123">
        <f>IF(OR(tbl_Metraj22[[#This Row],[TARIH]]="",tbl_Metraj22[[#This Row],[TARIH]]="-"),0,IF(tbl_Metraj22[[#This Row],[YUZDE]]=0,tbl_Metraj22[[#This Row],[METRAJ_BETON]],tbl_Metraj22[[#This Row],[YUZDE]]*tbl_Metraj22[[#This Row],[METRAJ_BETON]]))</f>
        <v>0.21</v>
      </c>
      <c r="K139" s="2" t="s">
        <v>22299</v>
      </c>
    </row>
    <row r="140" spans="1:11" ht="14.25" x14ac:dyDescent="0.2">
      <c r="A140" s="2" t="s">
        <v>734</v>
      </c>
      <c r="B140" s="124" t="s">
        <v>4257</v>
      </c>
      <c r="C140" s="124"/>
      <c r="D140" s="126">
        <v>0.35</v>
      </c>
      <c r="E140" s="124" t="s">
        <v>764</v>
      </c>
      <c r="F140" s="124">
        <v>-5</v>
      </c>
      <c r="G140" s="2" t="s">
        <v>12730</v>
      </c>
      <c r="H140" s="130">
        <v>45835</v>
      </c>
      <c r="I140" s="134"/>
      <c r="J140" s="123">
        <f>IF(OR(tbl_Metraj22[[#This Row],[TARIH]]="",tbl_Metraj22[[#This Row],[TARIH]]="-"),0,IF(tbl_Metraj22[[#This Row],[YUZDE]]=0,tbl_Metraj22[[#This Row],[METRAJ_BETON]],tbl_Metraj22[[#This Row],[YUZDE]]*tbl_Metraj22[[#This Row],[METRAJ_BETON]]))</f>
        <v>0.35</v>
      </c>
      <c r="K140" s="2" t="s">
        <v>22300</v>
      </c>
    </row>
    <row r="141" spans="1:11" ht="14.25" x14ac:dyDescent="0.2">
      <c r="A141" s="2" t="s">
        <v>734</v>
      </c>
      <c r="B141" s="124" t="s">
        <v>4258</v>
      </c>
      <c r="C141" s="124"/>
      <c r="D141" s="126">
        <v>0.9</v>
      </c>
      <c r="E141" s="124" t="s">
        <v>764</v>
      </c>
      <c r="F141" s="124">
        <v>-5</v>
      </c>
      <c r="G141" s="2" t="s">
        <v>12731</v>
      </c>
      <c r="H141" s="130">
        <v>45835</v>
      </c>
      <c r="I141" s="134"/>
      <c r="J141" s="123">
        <f>IF(OR(tbl_Metraj22[[#This Row],[TARIH]]="",tbl_Metraj22[[#This Row],[TARIH]]="-"),0,IF(tbl_Metraj22[[#This Row],[YUZDE]]=0,tbl_Metraj22[[#This Row],[METRAJ_BETON]],tbl_Metraj22[[#This Row],[YUZDE]]*tbl_Metraj22[[#This Row],[METRAJ_BETON]]))</f>
        <v>0.9</v>
      </c>
      <c r="K141" s="2" t="s">
        <v>22301</v>
      </c>
    </row>
    <row r="142" spans="1:11" ht="14.25" x14ac:dyDescent="0.2">
      <c r="A142" s="2" t="s">
        <v>734</v>
      </c>
      <c r="B142" s="124" t="s">
        <v>4259</v>
      </c>
      <c r="C142" s="124"/>
      <c r="D142" s="126">
        <v>1.06</v>
      </c>
      <c r="E142" s="124" t="s">
        <v>764</v>
      </c>
      <c r="F142" s="124">
        <v>-5</v>
      </c>
      <c r="G142" s="2" t="s">
        <v>12732</v>
      </c>
      <c r="H142" s="130">
        <v>45835</v>
      </c>
      <c r="I142" s="134"/>
      <c r="J142" s="123">
        <f>IF(OR(tbl_Metraj22[[#This Row],[TARIH]]="",tbl_Metraj22[[#This Row],[TARIH]]="-"),0,IF(tbl_Metraj22[[#This Row],[YUZDE]]=0,tbl_Metraj22[[#This Row],[METRAJ_BETON]],tbl_Metraj22[[#This Row],[YUZDE]]*tbl_Metraj22[[#This Row],[METRAJ_BETON]]))</f>
        <v>1.06</v>
      </c>
      <c r="K142" s="2" t="s">
        <v>22302</v>
      </c>
    </row>
    <row r="143" spans="1:11" ht="14.25" x14ac:dyDescent="0.2">
      <c r="A143" s="2" t="s">
        <v>734</v>
      </c>
      <c r="B143" s="124" t="s">
        <v>4260</v>
      </c>
      <c r="C143" s="124"/>
      <c r="D143" s="126">
        <v>3.46</v>
      </c>
      <c r="E143" s="124" t="s">
        <v>764</v>
      </c>
      <c r="F143" s="124">
        <v>-5</v>
      </c>
      <c r="G143" s="2" t="s">
        <v>12733</v>
      </c>
      <c r="H143" s="130">
        <v>45835</v>
      </c>
      <c r="I143" s="134"/>
      <c r="J143" s="123">
        <f>IF(OR(tbl_Metraj22[[#This Row],[TARIH]]="",tbl_Metraj22[[#This Row],[TARIH]]="-"),0,IF(tbl_Metraj22[[#This Row],[YUZDE]]=0,tbl_Metraj22[[#This Row],[METRAJ_BETON]],tbl_Metraj22[[#This Row],[YUZDE]]*tbl_Metraj22[[#This Row],[METRAJ_BETON]]))</f>
        <v>3.46</v>
      </c>
      <c r="K143" s="2" t="s">
        <v>22303</v>
      </c>
    </row>
    <row r="144" spans="1:11" ht="14.25" x14ac:dyDescent="0.2">
      <c r="A144" s="2" t="s">
        <v>734</v>
      </c>
      <c r="B144" s="124" t="s">
        <v>4261</v>
      </c>
      <c r="C144" s="124"/>
      <c r="D144" s="126">
        <v>0.5</v>
      </c>
      <c r="E144" s="124" t="s">
        <v>764</v>
      </c>
      <c r="F144" s="124">
        <v>-5</v>
      </c>
      <c r="G144" s="2" t="s">
        <v>12734</v>
      </c>
      <c r="H144" s="130">
        <v>45835</v>
      </c>
      <c r="I144" s="134"/>
      <c r="J144" s="123">
        <f>IF(OR(tbl_Metraj22[[#This Row],[TARIH]]="",tbl_Metraj22[[#This Row],[TARIH]]="-"),0,IF(tbl_Metraj22[[#This Row],[YUZDE]]=0,tbl_Metraj22[[#This Row],[METRAJ_BETON]],tbl_Metraj22[[#This Row],[YUZDE]]*tbl_Metraj22[[#This Row],[METRAJ_BETON]]))</f>
        <v>0.5</v>
      </c>
      <c r="K144" s="2" t="e">
        <v>#N/A</v>
      </c>
    </row>
    <row r="145" spans="1:11" ht="14.25" x14ac:dyDescent="0.2">
      <c r="A145" s="2" t="s">
        <v>734</v>
      </c>
      <c r="B145" s="124" t="s">
        <v>4262</v>
      </c>
      <c r="C145" s="124"/>
      <c r="D145" s="126">
        <v>0.45</v>
      </c>
      <c r="E145" s="124" t="s">
        <v>764</v>
      </c>
      <c r="F145" s="124">
        <v>-5</v>
      </c>
      <c r="G145" s="2" t="s">
        <v>12735</v>
      </c>
      <c r="H145" s="130">
        <v>45835</v>
      </c>
      <c r="I145" s="134"/>
      <c r="J145" s="123">
        <f>IF(OR(tbl_Metraj22[[#This Row],[TARIH]]="",tbl_Metraj22[[#This Row],[TARIH]]="-"),0,IF(tbl_Metraj22[[#This Row],[YUZDE]]=0,tbl_Metraj22[[#This Row],[METRAJ_BETON]],tbl_Metraj22[[#This Row],[YUZDE]]*tbl_Metraj22[[#This Row],[METRAJ_BETON]]))</f>
        <v>0.45</v>
      </c>
      <c r="K145" s="2" t="s">
        <v>22304</v>
      </c>
    </row>
    <row r="146" spans="1:11" ht="14.25" x14ac:dyDescent="0.2">
      <c r="A146" s="2" t="s">
        <v>734</v>
      </c>
      <c r="B146" s="124" t="s">
        <v>4263</v>
      </c>
      <c r="C146" s="124"/>
      <c r="D146" s="126">
        <v>2.02</v>
      </c>
      <c r="E146" s="124" t="s">
        <v>764</v>
      </c>
      <c r="F146" s="124">
        <v>-5</v>
      </c>
      <c r="G146" s="2" t="s">
        <v>12736</v>
      </c>
      <c r="H146" s="130">
        <v>45835</v>
      </c>
      <c r="I146" s="134"/>
      <c r="J146" s="123">
        <f>IF(OR(tbl_Metraj22[[#This Row],[TARIH]]="",tbl_Metraj22[[#This Row],[TARIH]]="-"),0,IF(tbl_Metraj22[[#This Row],[YUZDE]]=0,tbl_Metraj22[[#This Row],[METRAJ_BETON]],tbl_Metraj22[[#This Row],[YUZDE]]*tbl_Metraj22[[#This Row],[METRAJ_BETON]]))</f>
        <v>2.02</v>
      </c>
      <c r="K146" s="2" t="s">
        <v>22305</v>
      </c>
    </row>
    <row r="147" spans="1:11" ht="14.25" x14ac:dyDescent="0.2">
      <c r="A147" s="2" t="s">
        <v>734</v>
      </c>
      <c r="B147" s="124" t="s">
        <v>4264</v>
      </c>
      <c r="C147" s="124"/>
      <c r="D147" s="126">
        <v>1.39</v>
      </c>
      <c r="E147" s="124" t="s">
        <v>764</v>
      </c>
      <c r="F147" s="124">
        <v>-5</v>
      </c>
      <c r="G147" s="2" t="s">
        <v>12737</v>
      </c>
      <c r="H147" s="130">
        <v>45835</v>
      </c>
      <c r="I147" s="134"/>
      <c r="J147" s="123">
        <f>IF(OR(tbl_Metraj22[[#This Row],[TARIH]]="",tbl_Metraj22[[#This Row],[TARIH]]="-"),0,IF(tbl_Metraj22[[#This Row],[YUZDE]]=0,tbl_Metraj22[[#This Row],[METRAJ_BETON]],tbl_Metraj22[[#This Row],[YUZDE]]*tbl_Metraj22[[#This Row],[METRAJ_BETON]]))</f>
        <v>1.39</v>
      </c>
      <c r="K147" s="2" t="s">
        <v>22306</v>
      </c>
    </row>
    <row r="148" spans="1:11" ht="14.25" x14ac:dyDescent="0.2">
      <c r="A148" s="2" t="s">
        <v>734</v>
      </c>
      <c r="B148" s="124" t="s">
        <v>4265</v>
      </c>
      <c r="C148" s="124"/>
      <c r="D148" s="126">
        <v>0.49</v>
      </c>
      <c r="E148" s="124" t="s">
        <v>764</v>
      </c>
      <c r="F148" s="124">
        <v>-5</v>
      </c>
      <c r="G148" s="2" t="s">
        <v>12738</v>
      </c>
      <c r="H148" s="130">
        <v>45835</v>
      </c>
      <c r="I148" s="134"/>
      <c r="J148" s="123">
        <f>IF(OR(tbl_Metraj22[[#This Row],[TARIH]]="",tbl_Metraj22[[#This Row],[TARIH]]="-"),0,IF(tbl_Metraj22[[#This Row],[YUZDE]]=0,tbl_Metraj22[[#This Row],[METRAJ_BETON]],tbl_Metraj22[[#This Row],[YUZDE]]*tbl_Metraj22[[#This Row],[METRAJ_BETON]]))</f>
        <v>0.49</v>
      </c>
      <c r="K148" s="2" t="s">
        <v>22307</v>
      </c>
    </row>
    <row r="149" spans="1:11" ht="14.25" x14ac:dyDescent="0.2">
      <c r="A149" s="2" t="s">
        <v>734</v>
      </c>
      <c r="B149" s="124" t="s">
        <v>4266</v>
      </c>
      <c r="C149" s="124"/>
      <c r="D149" s="126">
        <v>0.22</v>
      </c>
      <c r="E149" s="124" t="s">
        <v>764</v>
      </c>
      <c r="F149" s="124">
        <v>-5</v>
      </c>
      <c r="G149" s="2" t="s">
        <v>12739</v>
      </c>
      <c r="H149" s="130">
        <v>45835</v>
      </c>
      <c r="I149" s="134"/>
      <c r="J149" s="123">
        <f>IF(OR(tbl_Metraj22[[#This Row],[TARIH]]="",tbl_Metraj22[[#This Row],[TARIH]]="-"),0,IF(tbl_Metraj22[[#This Row],[YUZDE]]=0,tbl_Metraj22[[#This Row],[METRAJ_BETON]],tbl_Metraj22[[#This Row],[YUZDE]]*tbl_Metraj22[[#This Row],[METRAJ_BETON]]))</f>
        <v>0.22</v>
      </c>
      <c r="K149" s="2" t="s">
        <v>22308</v>
      </c>
    </row>
    <row r="150" spans="1:11" ht="14.25" x14ac:dyDescent="0.2">
      <c r="A150" s="2" t="s">
        <v>734</v>
      </c>
      <c r="B150" s="124" t="s">
        <v>4267</v>
      </c>
      <c r="C150" s="124"/>
      <c r="D150" s="126">
        <v>1.63</v>
      </c>
      <c r="E150" s="124" t="s">
        <v>764</v>
      </c>
      <c r="F150" s="124">
        <v>-5</v>
      </c>
      <c r="G150" s="2" t="s">
        <v>12740</v>
      </c>
      <c r="H150" s="130">
        <v>45835</v>
      </c>
      <c r="I150" s="134"/>
      <c r="J150" s="123">
        <f>IF(OR(tbl_Metraj22[[#This Row],[TARIH]]="",tbl_Metraj22[[#This Row],[TARIH]]="-"),0,IF(tbl_Metraj22[[#This Row],[YUZDE]]=0,tbl_Metraj22[[#This Row],[METRAJ_BETON]],tbl_Metraj22[[#This Row],[YUZDE]]*tbl_Metraj22[[#This Row],[METRAJ_BETON]]))</f>
        <v>1.63</v>
      </c>
      <c r="K150" s="2" t="s">
        <v>22309</v>
      </c>
    </row>
    <row r="151" spans="1:11" ht="14.25" x14ac:dyDescent="0.2">
      <c r="A151" s="2" t="s">
        <v>734</v>
      </c>
      <c r="B151" s="124" t="s">
        <v>4268</v>
      </c>
      <c r="C151" s="124"/>
      <c r="D151" s="126">
        <v>0.36</v>
      </c>
      <c r="E151" s="124" t="s">
        <v>764</v>
      </c>
      <c r="F151" s="124">
        <v>-5</v>
      </c>
      <c r="G151" s="2" t="s">
        <v>12741</v>
      </c>
      <c r="H151" s="130">
        <v>45835</v>
      </c>
      <c r="I151" s="134"/>
      <c r="J151" s="123">
        <f>IF(OR(tbl_Metraj22[[#This Row],[TARIH]]="",tbl_Metraj22[[#This Row],[TARIH]]="-"),0,IF(tbl_Metraj22[[#This Row],[YUZDE]]=0,tbl_Metraj22[[#This Row],[METRAJ_BETON]],tbl_Metraj22[[#This Row],[YUZDE]]*tbl_Metraj22[[#This Row],[METRAJ_BETON]]))</f>
        <v>0.36</v>
      </c>
      <c r="K151" s="2" t="s">
        <v>22310</v>
      </c>
    </row>
    <row r="152" spans="1:11" ht="14.25" x14ac:dyDescent="0.2">
      <c r="A152" s="2" t="s">
        <v>734</v>
      </c>
      <c r="B152" s="124" t="s">
        <v>4269</v>
      </c>
      <c r="C152" s="124"/>
      <c r="D152" s="126">
        <v>0.91</v>
      </c>
      <c r="E152" s="124" t="s">
        <v>764</v>
      </c>
      <c r="F152" s="124">
        <v>-5</v>
      </c>
      <c r="G152" s="2" t="s">
        <v>12742</v>
      </c>
      <c r="H152" s="130">
        <v>45835</v>
      </c>
      <c r="I152" s="134"/>
      <c r="J152" s="123">
        <f>IF(OR(tbl_Metraj22[[#This Row],[TARIH]]="",tbl_Metraj22[[#This Row],[TARIH]]="-"),0,IF(tbl_Metraj22[[#This Row],[YUZDE]]=0,tbl_Metraj22[[#This Row],[METRAJ_BETON]],tbl_Metraj22[[#This Row],[YUZDE]]*tbl_Metraj22[[#This Row],[METRAJ_BETON]]))</f>
        <v>0.91</v>
      </c>
      <c r="K152" s="2" t="s">
        <v>22311</v>
      </c>
    </row>
    <row r="153" spans="1:11" ht="14.25" x14ac:dyDescent="0.2">
      <c r="A153" s="2" t="s">
        <v>734</v>
      </c>
      <c r="B153" s="124" t="s">
        <v>4270</v>
      </c>
      <c r="C153" s="124"/>
      <c r="D153" s="126">
        <v>0.32</v>
      </c>
      <c r="E153" s="124" t="s">
        <v>764</v>
      </c>
      <c r="F153" s="124">
        <v>-5</v>
      </c>
      <c r="G153" s="2" t="s">
        <v>12743</v>
      </c>
      <c r="H153" s="130">
        <v>45835</v>
      </c>
      <c r="I153" s="134"/>
      <c r="J153" s="123">
        <f>IF(OR(tbl_Metraj22[[#This Row],[TARIH]]="",tbl_Metraj22[[#This Row],[TARIH]]="-"),0,IF(tbl_Metraj22[[#This Row],[YUZDE]]=0,tbl_Metraj22[[#This Row],[METRAJ_BETON]],tbl_Metraj22[[#This Row],[YUZDE]]*tbl_Metraj22[[#This Row],[METRAJ_BETON]]))</f>
        <v>0.32</v>
      </c>
      <c r="K153" s="2" t="s">
        <v>22312</v>
      </c>
    </row>
    <row r="154" spans="1:11" ht="14.25" x14ac:dyDescent="0.2">
      <c r="A154" s="2" t="s">
        <v>734</v>
      </c>
      <c r="B154" s="124" t="s">
        <v>4271</v>
      </c>
      <c r="C154" s="124"/>
      <c r="D154" s="126">
        <v>0.37</v>
      </c>
      <c r="E154" s="124" t="s">
        <v>764</v>
      </c>
      <c r="F154" s="124">
        <v>-5</v>
      </c>
      <c r="G154" s="2" t="s">
        <v>12744</v>
      </c>
      <c r="H154" s="130">
        <v>45835</v>
      </c>
      <c r="I154" s="134"/>
      <c r="J154" s="123">
        <f>IF(OR(tbl_Metraj22[[#This Row],[TARIH]]="",tbl_Metraj22[[#This Row],[TARIH]]="-"),0,IF(tbl_Metraj22[[#This Row],[YUZDE]]=0,tbl_Metraj22[[#This Row],[METRAJ_BETON]],tbl_Metraj22[[#This Row],[YUZDE]]*tbl_Metraj22[[#This Row],[METRAJ_BETON]]))</f>
        <v>0.37</v>
      </c>
      <c r="K154" s="2" t="s">
        <v>22313</v>
      </c>
    </row>
    <row r="155" spans="1:11" ht="14.25" x14ac:dyDescent="0.2">
      <c r="A155" s="2" t="s">
        <v>734</v>
      </c>
      <c r="B155" s="124" t="s">
        <v>4272</v>
      </c>
      <c r="C155" s="124"/>
      <c r="D155" s="126">
        <v>1.94</v>
      </c>
      <c r="E155" s="124" t="s">
        <v>764</v>
      </c>
      <c r="F155" s="124">
        <v>-5</v>
      </c>
      <c r="G155" s="2" t="s">
        <v>12745</v>
      </c>
      <c r="H155" s="130">
        <v>45835</v>
      </c>
      <c r="I155" s="134"/>
      <c r="J155" s="123">
        <f>IF(OR(tbl_Metraj22[[#This Row],[TARIH]]="",tbl_Metraj22[[#This Row],[TARIH]]="-"),0,IF(tbl_Metraj22[[#This Row],[YUZDE]]=0,tbl_Metraj22[[#This Row],[METRAJ_BETON]],tbl_Metraj22[[#This Row],[YUZDE]]*tbl_Metraj22[[#This Row],[METRAJ_BETON]]))</f>
        <v>1.94</v>
      </c>
      <c r="K155" s="2" t="s">
        <v>22314</v>
      </c>
    </row>
    <row r="156" spans="1:11" ht="14.25" x14ac:dyDescent="0.2">
      <c r="A156" s="2" t="s">
        <v>734</v>
      </c>
      <c r="B156" s="124" t="s">
        <v>4273</v>
      </c>
      <c r="C156" s="124"/>
      <c r="D156" s="126">
        <v>1.04</v>
      </c>
      <c r="E156" s="124" t="s">
        <v>764</v>
      </c>
      <c r="F156" s="124">
        <v>-5</v>
      </c>
      <c r="G156" s="2" t="s">
        <v>12746</v>
      </c>
      <c r="H156" s="130">
        <v>45835</v>
      </c>
      <c r="I156" s="134"/>
      <c r="J156" s="123">
        <f>IF(OR(tbl_Metraj22[[#This Row],[TARIH]]="",tbl_Metraj22[[#This Row],[TARIH]]="-"),0,IF(tbl_Metraj22[[#This Row],[YUZDE]]=0,tbl_Metraj22[[#This Row],[METRAJ_BETON]],tbl_Metraj22[[#This Row],[YUZDE]]*tbl_Metraj22[[#This Row],[METRAJ_BETON]]))</f>
        <v>1.04</v>
      </c>
      <c r="K156" s="2" t="s">
        <v>22315</v>
      </c>
    </row>
    <row r="157" spans="1:11" ht="14.25" x14ac:dyDescent="0.2">
      <c r="A157" s="2" t="s">
        <v>734</v>
      </c>
      <c r="B157" s="124" t="s">
        <v>4274</v>
      </c>
      <c r="C157" s="124"/>
      <c r="D157" s="126">
        <v>1.78</v>
      </c>
      <c r="E157" s="124" t="s">
        <v>764</v>
      </c>
      <c r="F157" s="124">
        <v>-5</v>
      </c>
      <c r="G157" s="2" t="s">
        <v>12747</v>
      </c>
      <c r="H157" s="130">
        <v>45835</v>
      </c>
      <c r="I157" s="134"/>
      <c r="J157" s="123">
        <f>IF(OR(tbl_Metraj22[[#This Row],[TARIH]]="",tbl_Metraj22[[#This Row],[TARIH]]="-"),0,IF(tbl_Metraj22[[#This Row],[YUZDE]]=0,tbl_Metraj22[[#This Row],[METRAJ_BETON]],tbl_Metraj22[[#This Row],[YUZDE]]*tbl_Metraj22[[#This Row],[METRAJ_BETON]]))</f>
        <v>1.78</v>
      </c>
      <c r="K157" s="2" t="s">
        <v>22316</v>
      </c>
    </row>
    <row r="158" spans="1:11" ht="14.25" x14ac:dyDescent="0.2">
      <c r="A158" s="2" t="s">
        <v>734</v>
      </c>
      <c r="B158" s="124" t="s">
        <v>4275</v>
      </c>
      <c r="C158" s="124"/>
      <c r="D158" s="126">
        <v>0.53</v>
      </c>
      <c r="E158" s="124" t="s">
        <v>764</v>
      </c>
      <c r="F158" s="124">
        <v>-5</v>
      </c>
      <c r="G158" s="2" t="s">
        <v>12748</v>
      </c>
      <c r="H158" s="130">
        <v>45835</v>
      </c>
      <c r="I158" s="134"/>
      <c r="J158" s="123">
        <f>IF(OR(tbl_Metraj22[[#This Row],[TARIH]]="",tbl_Metraj22[[#This Row],[TARIH]]="-"),0,IF(tbl_Metraj22[[#This Row],[YUZDE]]=0,tbl_Metraj22[[#This Row],[METRAJ_BETON]],tbl_Metraj22[[#This Row],[YUZDE]]*tbl_Metraj22[[#This Row],[METRAJ_BETON]]))</f>
        <v>0.53</v>
      </c>
      <c r="K158" s="2" t="s">
        <v>22317</v>
      </c>
    </row>
    <row r="159" spans="1:11" ht="14.25" x14ac:dyDescent="0.2">
      <c r="A159" s="2" t="s">
        <v>734</v>
      </c>
      <c r="B159" s="124" t="s">
        <v>4276</v>
      </c>
      <c r="C159" s="124"/>
      <c r="D159" s="126">
        <v>1.6</v>
      </c>
      <c r="E159" s="124" t="s">
        <v>764</v>
      </c>
      <c r="F159" s="124">
        <v>-5</v>
      </c>
      <c r="G159" s="2" t="s">
        <v>12749</v>
      </c>
      <c r="H159" s="130">
        <v>45835</v>
      </c>
      <c r="I159" s="134"/>
      <c r="J159" s="123">
        <f>IF(OR(tbl_Metraj22[[#This Row],[TARIH]]="",tbl_Metraj22[[#This Row],[TARIH]]="-"),0,IF(tbl_Metraj22[[#This Row],[YUZDE]]=0,tbl_Metraj22[[#This Row],[METRAJ_BETON]],tbl_Metraj22[[#This Row],[YUZDE]]*tbl_Metraj22[[#This Row],[METRAJ_BETON]]))</f>
        <v>1.6</v>
      </c>
      <c r="K159" s="2" t="s">
        <v>22318</v>
      </c>
    </row>
    <row r="160" spans="1:11" ht="14.25" x14ac:dyDescent="0.2">
      <c r="A160" s="2" t="s">
        <v>734</v>
      </c>
      <c r="B160" s="124" t="s">
        <v>4277</v>
      </c>
      <c r="C160" s="124"/>
      <c r="D160" s="126">
        <v>0.53</v>
      </c>
      <c r="E160" s="124" t="s">
        <v>764</v>
      </c>
      <c r="F160" s="124">
        <v>-5</v>
      </c>
      <c r="G160" s="2" t="s">
        <v>12750</v>
      </c>
      <c r="H160" s="130">
        <v>45835</v>
      </c>
      <c r="I160" s="134"/>
      <c r="J160" s="123">
        <f>IF(OR(tbl_Metraj22[[#This Row],[TARIH]]="",tbl_Metraj22[[#This Row],[TARIH]]="-"),0,IF(tbl_Metraj22[[#This Row],[YUZDE]]=0,tbl_Metraj22[[#This Row],[METRAJ_BETON]],tbl_Metraj22[[#This Row],[YUZDE]]*tbl_Metraj22[[#This Row],[METRAJ_BETON]]))</f>
        <v>0.53</v>
      </c>
      <c r="K160" s="2" t="s">
        <v>22319</v>
      </c>
    </row>
    <row r="161" spans="1:11" ht="14.25" x14ac:dyDescent="0.2">
      <c r="A161" s="2" t="s">
        <v>734</v>
      </c>
      <c r="B161" s="124" t="s">
        <v>4278</v>
      </c>
      <c r="C161" s="124"/>
      <c r="D161" s="126">
        <v>1.1299999999999999</v>
      </c>
      <c r="E161" s="124" t="s">
        <v>764</v>
      </c>
      <c r="F161" s="124">
        <v>-5</v>
      </c>
      <c r="G161" s="2" t="s">
        <v>12751</v>
      </c>
      <c r="H161" s="130">
        <v>45835</v>
      </c>
      <c r="I161" s="134"/>
      <c r="J161" s="123">
        <f>IF(OR(tbl_Metraj22[[#This Row],[TARIH]]="",tbl_Metraj22[[#This Row],[TARIH]]="-"),0,IF(tbl_Metraj22[[#This Row],[YUZDE]]=0,tbl_Metraj22[[#This Row],[METRAJ_BETON]],tbl_Metraj22[[#This Row],[YUZDE]]*tbl_Metraj22[[#This Row],[METRAJ_BETON]]))</f>
        <v>1.1299999999999999</v>
      </c>
      <c r="K161" s="2" t="s">
        <v>22320</v>
      </c>
    </row>
    <row r="162" spans="1:11" ht="14.25" x14ac:dyDescent="0.2">
      <c r="A162" s="2" t="s">
        <v>734</v>
      </c>
      <c r="B162" s="124" t="s">
        <v>4279</v>
      </c>
      <c r="C162" s="124"/>
      <c r="D162" s="126">
        <v>1.1200000000000001</v>
      </c>
      <c r="E162" s="124" t="s">
        <v>764</v>
      </c>
      <c r="F162" s="124">
        <v>-5</v>
      </c>
      <c r="G162" s="2" t="s">
        <v>12752</v>
      </c>
      <c r="H162" s="130">
        <v>45835</v>
      </c>
      <c r="I162" s="134"/>
      <c r="J162" s="123">
        <f>IF(OR(tbl_Metraj22[[#This Row],[TARIH]]="",tbl_Metraj22[[#This Row],[TARIH]]="-"),0,IF(tbl_Metraj22[[#This Row],[YUZDE]]=0,tbl_Metraj22[[#This Row],[METRAJ_BETON]],tbl_Metraj22[[#This Row],[YUZDE]]*tbl_Metraj22[[#This Row],[METRAJ_BETON]]))</f>
        <v>1.1200000000000001</v>
      </c>
      <c r="K162" s="2" t="s">
        <v>22321</v>
      </c>
    </row>
    <row r="163" spans="1:11" ht="14.25" x14ac:dyDescent="0.2">
      <c r="A163" s="2" t="s">
        <v>734</v>
      </c>
      <c r="B163" s="124" t="s">
        <v>4280</v>
      </c>
      <c r="C163" s="124"/>
      <c r="D163" s="126">
        <v>2.2999999999999998</v>
      </c>
      <c r="E163" s="124" t="s">
        <v>764</v>
      </c>
      <c r="F163" s="124">
        <v>-5</v>
      </c>
      <c r="G163" s="2" t="s">
        <v>12753</v>
      </c>
      <c r="H163" s="130">
        <v>45835</v>
      </c>
      <c r="I163" s="134"/>
      <c r="J163" s="123">
        <f>IF(OR(tbl_Metraj22[[#This Row],[TARIH]]="",tbl_Metraj22[[#This Row],[TARIH]]="-"),0,IF(tbl_Metraj22[[#This Row],[YUZDE]]=0,tbl_Metraj22[[#This Row],[METRAJ_BETON]],tbl_Metraj22[[#This Row],[YUZDE]]*tbl_Metraj22[[#This Row],[METRAJ_BETON]]))</f>
        <v>2.2999999999999998</v>
      </c>
      <c r="K163" s="2" t="s">
        <v>22322</v>
      </c>
    </row>
    <row r="164" spans="1:11" ht="14.25" x14ac:dyDescent="0.2">
      <c r="A164" s="2" t="s">
        <v>734</v>
      </c>
      <c r="B164" s="124" t="s">
        <v>4281</v>
      </c>
      <c r="C164" s="124"/>
      <c r="D164" s="126">
        <v>1.1299999999999999</v>
      </c>
      <c r="E164" s="124" t="s">
        <v>764</v>
      </c>
      <c r="F164" s="124">
        <v>-5</v>
      </c>
      <c r="G164" s="2" t="s">
        <v>12754</v>
      </c>
      <c r="H164" s="130">
        <v>45835</v>
      </c>
      <c r="I164" s="134"/>
      <c r="J164" s="123">
        <f>IF(OR(tbl_Metraj22[[#This Row],[TARIH]]="",tbl_Metraj22[[#This Row],[TARIH]]="-"),0,IF(tbl_Metraj22[[#This Row],[YUZDE]]=0,tbl_Metraj22[[#This Row],[METRAJ_BETON]],tbl_Metraj22[[#This Row],[YUZDE]]*tbl_Metraj22[[#This Row],[METRAJ_BETON]]))</f>
        <v>1.1299999999999999</v>
      </c>
      <c r="K164" s="2" t="s">
        <v>22323</v>
      </c>
    </row>
    <row r="165" spans="1:11" ht="14.25" x14ac:dyDescent="0.2">
      <c r="A165" s="2" t="s">
        <v>734</v>
      </c>
      <c r="B165" s="124" t="s">
        <v>4282</v>
      </c>
      <c r="C165" s="124"/>
      <c r="D165" s="126">
        <v>1.1299999999999999</v>
      </c>
      <c r="E165" s="124" t="s">
        <v>764</v>
      </c>
      <c r="F165" s="124">
        <v>-5</v>
      </c>
      <c r="G165" s="2" t="s">
        <v>12755</v>
      </c>
      <c r="H165" s="130">
        <v>45835</v>
      </c>
      <c r="I165" s="134"/>
      <c r="J165" s="123">
        <f>IF(OR(tbl_Metraj22[[#This Row],[TARIH]]="",tbl_Metraj22[[#This Row],[TARIH]]="-"),0,IF(tbl_Metraj22[[#This Row],[YUZDE]]=0,tbl_Metraj22[[#This Row],[METRAJ_BETON]],tbl_Metraj22[[#This Row],[YUZDE]]*tbl_Metraj22[[#This Row],[METRAJ_BETON]]))</f>
        <v>1.1299999999999999</v>
      </c>
      <c r="K165" s="2" t="s">
        <v>22324</v>
      </c>
    </row>
    <row r="166" spans="1:11" ht="14.25" x14ac:dyDescent="0.2">
      <c r="A166" s="2" t="s">
        <v>734</v>
      </c>
      <c r="B166" s="124" t="s">
        <v>4283</v>
      </c>
      <c r="C166" s="124"/>
      <c r="D166" s="126">
        <v>2.2999999999999998</v>
      </c>
      <c r="E166" s="124" t="s">
        <v>764</v>
      </c>
      <c r="F166" s="124">
        <v>-5</v>
      </c>
      <c r="G166" s="2" t="s">
        <v>12756</v>
      </c>
      <c r="H166" s="130">
        <v>45835</v>
      </c>
      <c r="I166" s="134"/>
      <c r="J166" s="123">
        <f>IF(OR(tbl_Metraj22[[#This Row],[TARIH]]="",tbl_Metraj22[[#This Row],[TARIH]]="-"),0,IF(tbl_Metraj22[[#This Row],[YUZDE]]=0,tbl_Metraj22[[#This Row],[METRAJ_BETON]],tbl_Metraj22[[#This Row],[YUZDE]]*tbl_Metraj22[[#This Row],[METRAJ_BETON]]))</f>
        <v>2.2999999999999998</v>
      </c>
      <c r="K166" s="2" t="s">
        <v>22325</v>
      </c>
    </row>
    <row r="167" spans="1:11" ht="14.25" x14ac:dyDescent="0.2">
      <c r="A167" s="2" t="s">
        <v>734</v>
      </c>
      <c r="B167" s="124" t="s">
        <v>4284</v>
      </c>
      <c r="C167" s="124"/>
      <c r="D167" s="126">
        <v>1.1399999999999999</v>
      </c>
      <c r="E167" s="124" t="s">
        <v>764</v>
      </c>
      <c r="F167" s="124">
        <v>-5</v>
      </c>
      <c r="G167" s="2" t="s">
        <v>12757</v>
      </c>
      <c r="H167" s="130">
        <v>45835</v>
      </c>
      <c r="I167" s="134"/>
      <c r="J167" s="123">
        <f>IF(OR(tbl_Metraj22[[#This Row],[TARIH]]="",tbl_Metraj22[[#This Row],[TARIH]]="-"),0,IF(tbl_Metraj22[[#This Row],[YUZDE]]=0,tbl_Metraj22[[#This Row],[METRAJ_BETON]],tbl_Metraj22[[#This Row],[YUZDE]]*tbl_Metraj22[[#This Row],[METRAJ_BETON]]))</f>
        <v>1.1399999999999999</v>
      </c>
      <c r="K167" s="2" t="s">
        <v>22326</v>
      </c>
    </row>
    <row r="168" spans="1:11" ht="14.25" x14ac:dyDescent="0.2">
      <c r="A168" s="2" t="s">
        <v>734</v>
      </c>
      <c r="B168" s="124" t="s">
        <v>4285</v>
      </c>
      <c r="C168" s="124"/>
      <c r="D168" s="126">
        <v>1.99</v>
      </c>
      <c r="E168" s="124" t="s">
        <v>764</v>
      </c>
      <c r="F168" s="124">
        <v>-5</v>
      </c>
      <c r="G168" s="2" t="s">
        <v>12758</v>
      </c>
      <c r="H168" s="130">
        <v>45835</v>
      </c>
      <c r="I168" s="134"/>
      <c r="J168" s="123">
        <f>IF(OR(tbl_Metraj22[[#This Row],[TARIH]]="",tbl_Metraj22[[#This Row],[TARIH]]="-"),0,IF(tbl_Metraj22[[#This Row],[YUZDE]]=0,tbl_Metraj22[[#This Row],[METRAJ_BETON]],tbl_Metraj22[[#This Row],[YUZDE]]*tbl_Metraj22[[#This Row],[METRAJ_BETON]]))</f>
        <v>1.99</v>
      </c>
      <c r="K168" s="2" t="s">
        <v>22327</v>
      </c>
    </row>
    <row r="169" spans="1:11" ht="14.25" x14ac:dyDescent="0.2">
      <c r="A169" s="2" t="s">
        <v>734</v>
      </c>
      <c r="B169" s="124" t="s">
        <v>4286</v>
      </c>
      <c r="C169" s="124"/>
      <c r="D169" s="126">
        <v>0.72</v>
      </c>
      <c r="E169" s="124" t="s">
        <v>764</v>
      </c>
      <c r="F169" s="124">
        <v>-5</v>
      </c>
      <c r="G169" s="2" t="s">
        <v>12759</v>
      </c>
      <c r="H169" s="130">
        <v>45835</v>
      </c>
      <c r="I169" s="134"/>
      <c r="J169" s="123">
        <f>IF(OR(tbl_Metraj22[[#This Row],[TARIH]]="",tbl_Metraj22[[#This Row],[TARIH]]="-"),0,IF(tbl_Metraj22[[#This Row],[YUZDE]]=0,tbl_Metraj22[[#This Row],[METRAJ_BETON]],tbl_Metraj22[[#This Row],[YUZDE]]*tbl_Metraj22[[#This Row],[METRAJ_BETON]]))</f>
        <v>0.72</v>
      </c>
      <c r="K169" s="2" t="s">
        <v>22328</v>
      </c>
    </row>
    <row r="170" spans="1:11" ht="14.25" x14ac:dyDescent="0.2">
      <c r="A170" s="2" t="s">
        <v>734</v>
      </c>
      <c r="B170" s="124" t="s">
        <v>4287</v>
      </c>
      <c r="C170" s="124"/>
      <c r="D170" s="126">
        <v>1.98</v>
      </c>
      <c r="E170" s="124" t="s">
        <v>764</v>
      </c>
      <c r="F170" s="124">
        <v>-5</v>
      </c>
      <c r="G170" s="2" t="s">
        <v>12760</v>
      </c>
      <c r="H170" s="130">
        <v>45835</v>
      </c>
      <c r="I170" s="134"/>
      <c r="J170" s="123">
        <f>IF(OR(tbl_Metraj22[[#This Row],[TARIH]]="",tbl_Metraj22[[#This Row],[TARIH]]="-"),0,IF(tbl_Metraj22[[#This Row],[YUZDE]]=0,tbl_Metraj22[[#This Row],[METRAJ_BETON]],tbl_Metraj22[[#This Row],[YUZDE]]*tbl_Metraj22[[#This Row],[METRAJ_BETON]]))</f>
        <v>1.98</v>
      </c>
      <c r="K170" s="2" t="s">
        <v>22329</v>
      </c>
    </row>
    <row r="171" spans="1:11" ht="14.25" x14ac:dyDescent="0.2">
      <c r="A171" s="2" t="s">
        <v>734</v>
      </c>
      <c r="B171" s="124" t="s">
        <v>4288</v>
      </c>
      <c r="C171" s="124"/>
      <c r="D171" s="126">
        <v>1.52</v>
      </c>
      <c r="E171" s="124" t="s">
        <v>764</v>
      </c>
      <c r="F171" s="124">
        <v>-5</v>
      </c>
      <c r="G171" s="2" t="s">
        <v>12761</v>
      </c>
      <c r="H171" s="130">
        <v>45835</v>
      </c>
      <c r="I171" s="134"/>
      <c r="J171" s="123">
        <f>IF(OR(tbl_Metraj22[[#This Row],[TARIH]]="",tbl_Metraj22[[#This Row],[TARIH]]="-"),0,IF(tbl_Metraj22[[#This Row],[YUZDE]]=0,tbl_Metraj22[[#This Row],[METRAJ_BETON]],tbl_Metraj22[[#This Row],[YUZDE]]*tbl_Metraj22[[#This Row],[METRAJ_BETON]]))</f>
        <v>1.52</v>
      </c>
      <c r="K171" s="2" t="s">
        <v>22330</v>
      </c>
    </row>
    <row r="172" spans="1:11" ht="14.25" x14ac:dyDescent="0.2">
      <c r="A172" s="2" t="s">
        <v>734</v>
      </c>
      <c r="B172" s="124" t="s">
        <v>4289</v>
      </c>
      <c r="C172" s="124"/>
      <c r="D172" s="126">
        <v>2.2999999999999998</v>
      </c>
      <c r="E172" s="124" t="s">
        <v>764</v>
      </c>
      <c r="F172" s="124">
        <v>-5</v>
      </c>
      <c r="G172" s="2" t="s">
        <v>12762</v>
      </c>
      <c r="H172" s="130">
        <v>45835</v>
      </c>
      <c r="I172" s="134"/>
      <c r="J172" s="123">
        <f>IF(OR(tbl_Metraj22[[#This Row],[TARIH]]="",tbl_Metraj22[[#This Row],[TARIH]]="-"),0,IF(tbl_Metraj22[[#This Row],[YUZDE]]=0,tbl_Metraj22[[#This Row],[METRAJ_BETON]],tbl_Metraj22[[#This Row],[YUZDE]]*tbl_Metraj22[[#This Row],[METRAJ_BETON]]))</f>
        <v>2.2999999999999998</v>
      </c>
      <c r="K172" s="2" t="s">
        <v>22331</v>
      </c>
    </row>
    <row r="173" spans="1:11" ht="14.25" x14ac:dyDescent="0.2">
      <c r="A173" s="2" t="s">
        <v>734</v>
      </c>
      <c r="B173" s="124" t="s">
        <v>4290</v>
      </c>
      <c r="C173" s="124"/>
      <c r="D173" s="126">
        <v>1.1100000000000001</v>
      </c>
      <c r="E173" s="124" t="s">
        <v>764</v>
      </c>
      <c r="F173" s="124">
        <v>-5</v>
      </c>
      <c r="G173" s="2" t="s">
        <v>12763</v>
      </c>
      <c r="H173" s="130">
        <v>45835</v>
      </c>
      <c r="I173" s="134"/>
      <c r="J173" s="123">
        <f>IF(OR(tbl_Metraj22[[#This Row],[TARIH]]="",tbl_Metraj22[[#This Row],[TARIH]]="-"),0,IF(tbl_Metraj22[[#This Row],[YUZDE]]=0,tbl_Metraj22[[#This Row],[METRAJ_BETON]],tbl_Metraj22[[#This Row],[YUZDE]]*tbl_Metraj22[[#This Row],[METRAJ_BETON]]))</f>
        <v>1.1100000000000001</v>
      </c>
      <c r="K173" s="2" t="s">
        <v>22332</v>
      </c>
    </row>
    <row r="174" spans="1:11" ht="14.25" x14ac:dyDescent="0.2">
      <c r="A174" s="2" t="s">
        <v>734</v>
      </c>
      <c r="B174" s="124" t="s">
        <v>4291</v>
      </c>
      <c r="C174" s="124"/>
      <c r="D174" s="126">
        <v>1.42</v>
      </c>
      <c r="E174" s="124" t="s">
        <v>764</v>
      </c>
      <c r="F174" s="124">
        <v>-5</v>
      </c>
      <c r="G174" s="2" t="s">
        <v>12764</v>
      </c>
      <c r="H174" s="130">
        <v>45835</v>
      </c>
      <c r="I174" s="134"/>
      <c r="J174" s="123">
        <f>IF(OR(tbl_Metraj22[[#This Row],[TARIH]]="",tbl_Metraj22[[#This Row],[TARIH]]="-"),0,IF(tbl_Metraj22[[#This Row],[YUZDE]]=0,tbl_Metraj22[[#This Row],[METRAJ_BETON]],tbl_Metraj22[[#This Row],[YUZDE]]*tbl_Metraj22[[#This Row],[METRAJ_BETON]]))</f>
        <v>1.42</v>
      </c>
      <c r="K174" s="2" t="s">
        <v>22333</v>
      </c>
    </row>
    <row r="175" spans="1:11" ht="14.25" x14ac:dyDescent="0.2">
      <c r="A175" s="2" t="s">
        <v>734</v>
      </c>
      <c r="B175" s="124" t="s">
        <v>4292</v>
      </c>
      <c r="C175" s="124"/>
      <c r="D175" s="126">
        <v>2.2999999999999998</v>
      </c>
      <c r="E175" s="124" t="s">
        <v>764</v>
      </c>
      <c r="F175" s="124">
        <v>-5</v>
      </c>
      <c r="G175" s="2" t="s">
        <v>12765</v>
      </c>
      <c r="H175" s="130">
        <v>45835</v>
      </c>
      <c r="I175" s="134"/>
      <c r="J175" s="123">
        <f>IF(OR(tbl_Metraj22[[#This Row],[TARIH]]="",tbl_Metraj22[[#This Row],[TARIH]]="-"),0,IF(tbl_Metraj22[[#This Row],[YUZDE]]=0,tbl_Metraj22[[#This Row],[METRAJ_BETON]],tbl_Metraj22[[#This Row],[YUZDE]]*tbl_Metraj22[[#This Row],[METRAJ_BETON]]))</f>
        <v>2.2999999999999998</v>
      </c>
      <c r="K175" s="2" t="s">
        <v>22334</v>
      </c>
    </row>
    <row r="176" spans="1:11" ht="14.25" x14ac:dyDescent="0.2">
      <c r="A176" s="2" t="s">
        <v>734</v>
      </c>
      <c r="B176" s="124" t="s">
        <v>4293</v>
      </c>
      <c r="C176" s="124"/>
      <c r="D176" s="126">
        <v>0.9</v>
      </c>
      <c r="E176" s="124" t="s">
        <v>764</v>
      </c>
      <c r="F176" s="124">
        <v>-5</v>
      </c>
      <c r="G176" s="2" t="s">
        <v>12766</v>
      </c>
      <c r="H176" s="130">
        <v>45835</v>
      </c>
      <c r="I176" s="134"/>
      <c r="J176" s="123">
        <f>IF(OR(tbl_Metraj22[[#This Row],[TARIH]]="",tbl_Metraj22[[#This Row],[TARIH]]="-"),0,IF(tbl_Metraj22[[#This Row],[YUZDE]]=0,tbl_Metraj22[[#This Row],[METRAJ_BETON]],tbl_Metraj22[[#This Row],[YUZDE]]*tbl_Metraj22[[#This Row],[METRAJ_BETON]]))</f>
        <v>0.9</v>
      </c>
      <c r="K176" s="2" t="s">
        <v>22335</v>
      </c>
    </row>
    <row r="177" spans="1:11" ht="14.25" x14ac:dyDescent="0.2">
      <c r="A177" s="2" t="s">
        <v>734</v>
      </c>
      <c r="B177" s="124" t="s">
        <v>4294</v>
      </c>
      <c r="C177" s="124"/>
      <c r="D177" s="126">
        <v>2.2599999999999998</v>
      </c>
      <c r="E177" s="124" t="s">
        <v>764</v>
      </c>
      <c r="F177" s="124">
        <v>-5</v>
      </c>
      <c r="G177" s="2" t="s">
        <v>12767</v>
      </c>
      <c r="H177" s="130">
        <v>45835</v>
      </c>
      <c r="I177" s="134"/>
      <c r="J177" s="123">
        <f>IF(OR(tbl_Metraj22[[#This Row],[TARIH]]="",tbl_Metraj22[[#This Row],[TARIH]]="-"),0,IF(tbl_Metraj22[[#This Row],[YUZDE]]=0,tbl_Metraj22[[#This Row],[METRAJ_BETON]],tbl_Metraj22[[#This Row],[YUZDE]]*tbl_Metraj22[[#This Row],[METRAJ_BETON]]))</f>
        <v>2.2599999999999998</v>
      </c>
      <c r="K177" s="2" t="s">
        <v>22336</v>
      </c>
    </row>
    <row r="178" spans="1:11" ht="14.25" x14ac:dyDescent="0.2">
      <c r="A178" s="2" t="s">
        <v>734</v>
      </c>
      <c r="B178" s="124" t="s">
        <v>4295</v>
      </c>
      <c r="C178" s="124"/>
      <c r="D178" s="126">
        <v>2.14</v>
      </c>
      <c r="E178" s="124" t="s">
        <v>764</v>
      </c>
      <c r="F178" s="124">
        <v>-5</v>
      </c>
      <c r="G178" s="2" t="s">
        <v>12768</v>
      </c>
      <c r="H178" s="130">
        <v>45835</v>
      </c>
      <c r="I178" s="134"/>
      <c r="J178" s="123">
        <f>IF(OR(tbl_Metraj22[[#This Row],[TARIH]]="",tbl_Metraj22[[#This Row],[TARIH]]="-"),0,IF(tbl_Metraj22[[#This Row],[YUZDE]]=0,tbl_Metraj22[[#This Row],[METRAJ_BETON]],tbl_Metraj22[[#This Row],[YUZDE]]*tbl_Metraj22[[#This Row],[METRAJ_BETON]]))</f>
        <v>2.14</v>
      </c>
      <c r="K178" s="2" t="s">
        <v>22337</v>
      </c>
    </row>
    <row r="179" spans="1:11" ht="14.25" x14ac:dyDescent="0.2">
      <c r="A179" s="2" t="s">
        <v>734</v>
      </c>
      <c r="B179" s="124" t="s">
        <v>4296</v>
      </c>
      <c r="C179" s="124"/>
      <c r="D179" s="126">
        <v>0.93</v>
      </c>
      <c r="E179" s="124" t="s">
        <v>764</v>
      </c>
      <c r="F179" s="124">
        <v>-5</v>
      </c>
      <c r="G179" s="2" t="s">
        <v>12769</v>
      </c>
      <c r="H179" s="130">
        <v>45835</v>
      </c>
      <c r="I179" s="134"/>
      <c r="J179" s="123">
        <f>IF(OR(tbl_Metraj22[[#This Row],[TARIH]]="",tbl_Metraj22[[#This Row],[TARIH]]="-"),0,IF(tbl_Metraj22[[#This Row],[YUZDE]]=0,tbl_Metraj22[[#This Row],[METRAJ_BETON]],tbl_Metraj22[[#This Row],[YUZDE]]*tbl_Metraj22[[#This Row],[METRAJ_BETON]]))</f>
        <v>0.93</v>
      </c>
      <c r="K179" s="2" t="s">
        <v>22338</v>
      </c>
    </row>
    <row r="180" spans="1:11" ht="14.25" x14ac:dyDescent="0.2">
      <c r="A180" s="2" t="s">
        <v>734</v>
      </c>
      <c r="B180" s="124" t="s">
        <v>4297</v>
      </c>
      <c r="C180" s="124"/>
      <c r="D180" s="126">
        <v>2.14</v>
      </c>
      <c r="E180" s="124" t="s">
        <v>764</v>
      </c>
      <c r="F180" s="124">
        <v>-5</v>
      </c>
      <c r="G180" s="2" t="s">
        <v>12770</v>
      </c>
      <c r="H180" s="130">
        <v>45835</v>
      </c>
      <c r="I180" s="134"/>
      <c r="J180" s="123">
        <f>IF(OR(tbl_Metraj22[[#This Row],[TARIH]]="",tbl_Metraj22[[#This Row],[TARIH]]="-"),0,IF(tbl_Metraj22[[#This Row],[YUZDE]]=0,tbl_Metraj22[[#This Row],[METRAJ_BETON]],tbl_Metraj22[[#This Row],[YUZDE]]*tbl_Metraj22[[#This Row],[METRAJ_BETON]]))</f>
        <v>2.14</v>
      </c>
      <c r="K180" s="2" t="s">
        <v>22339</v>
      </c>
    </row>
    <row r="181" spans="1:11" ht="14.25" x14ac:dyDescent="0.2">
      <c r="A181" s="2" t="s">
        <v>728</v>
      </c>
      <c r="B181" s="124" t="s">
        <v>4307</v>
      </c>
      <c r="C181" s="124"/>
      <c r="D181" s="126">
        <v>2.38</v>
      </c>
      <c r="E181" s="124" t="s">
        <v>764</v>
      </c>
      <c r="F181" s="124">
        <v>-5</v>
      </c>
      <c r="G181" s="2" t="s">
        <v>12771</v>
      </c>
      <c r="H181" s="130">
        <v>45773</v>
      </c>
      <c r="I181" s="134"/>
      <c r="J181" s="123">
        <f>IF(OR(tbl_Metraj22[[#This Row],[TARIH]]="",tbl_Metraj22[[#This Row],[TARIH]]="-"),0,IF(tbl_Metraj22[[#This Row],[YUZDE]]=0,tbl_Metraj22[[#This Row],[METRAJ_BETON]],tbl_Metraj22[[#This Row],[YUZDE]]*tbl_Metraj22[[#This Row],[METRAJ_BETON]]))</f>
        <v>2.38</v>
      </c>
      <c r="K181" s="2" t="s">
        <v>1511</v>
      </c>
    </row>
    <row r="182" spans="1:11" ht="14.25" x14ac:dyDescent="0.2">
      <c r="A182" s="2" t="s">
        <v>728</v>
      </c>
      <c r="B182" s="124" t="s">
        <v>4504</v>
      </c>
      <c r="C182" s="124"/>
      <c r="D182" s="126">
        <v>1.19</v>
      </c>
      <c r="E182" s="124" t="s">
        <v>764</v>
      </c>
      <c r="F182" s="124">
        <v>-5</v>
      </c>
      <c r="G182" s="2" t="s">
        <v>12772</v>
      </c>
      <c r="H182" s="130">
        <v>45773</v>
      </c>
      <c r="I182" s="134"/>
      <c r="J182" s="123">
        <f>IF(OR(tbl_Metraj22[[#This Row],[TARIH]]="",tbl_Metraj22[[#This Row],[TARIH]]="-"),0,IF(tbl_Metraj22[[#This Row],[YUZDE]]=0,tbl_Metraj22[[#This Row],[METRAJ_BETON]],tbl_Metraj22[[#This Row],[YUZDE]]*tbl_Metraj22[[#This Row],[METRAJ_BETON]]))</f>
        <v>1.19</v>
      </c>
      <c r="K182" s="2" t="s">
        <v>2934</v>
      </c>
    </row>
    <row r="183" spans="1:11" ht="14.25" x14ac:dyDescent="0.2">
      <c r="A183" s="2" t="s">
        <v>728</v>
      </c>
      <c r="B183" s="124" t="s">
        <v>4625</v>
      </c>
      <c r="C183" s="124"/>
      <c r="D183" s="126">
        <v>2.11</v>
      </c>
      <c r="E183" s="124" t="s">
        <v>764</v>
      </c>
      <c r="F183" s="124">
        <v>-5</v>
      </c>
      <c r="G183" s="2" t="s">
        <v>12773</v>
      </c>
      <c r="H183" s="130">
        <v>45773</v>
      </c>
      <c r="I183" s="134"/>
      <c r="J183" s="123">
        <f>IF(OR(tbl_Metraj22[[#This Row],[TARIH]]="",tbl_Metraj22[[#This Row],[TARIH]]="-"),0,IF(tbl_Metraj22[[#This Row],[YUZDE]]=0,tbl_Metraj22[[#This Row],[METRAJ_BETON]],tbl_Metraj22[[#This Row],[YUZDE]]*tbl_Metraj22[[#This Row],[METRAJ_BETON]]))</f>
        <v>2.11</v>
      </c>
      <c r="K183" s="2" t="s">
        <v>1497</v>
      </c>
    </row>
    <row r="184" spans="1:11" ht="14.25" x14ac:dyDescent="0.2">
      <c r="A184" s="2" t="s">
        <v>728</v>
      </c>
      <c r="B184" s="124" t="s">
        <v>4626</v>
      </c>
      <c r="C184" s="124"/>
      <c r="D184" s="126">
        <v>2.11</v>
      </c>
      <c r="E184" s="124" t="s">
        <v>764</v>
      </c>
      <c r="F184" s="124">
        <v>-5</v>
      </c>
      <c r="G184" s="2" t="s">
        <v>12774</v>
      </c>
      <c r="H184" s="130">
        <v>45773</v>
      </c>
      <c r="I184" s="134"/>
      <c r="J184" s="123">
        <f>IF(OR(tbl_Metraj22[[#This Row],[TARIH]]="",tbl_Metraj22[[#This Row],[TARIH]]="-"),0,IF(tbl_Metraj22[[#This Row],[YUZDE]]=0,tbl_Metraj22[[#This Row],[METRAJ_BETON]],tbl_Metraj22[[#This Row],[YUZDE]]*tbl_Metraj22[[#This Row],[METRAJ_BETON]]))</f>
        <v>2.11</v>
      </c>
      <c r="K184" s="2" t="s">
        <v>1496</v>
      </c>
    </row>
    <row r="185" spans="1:11" ht="14.25" x14ac:dyDescent="0.2">
      <c r="A185" s="2" t="s">
        <v>728</v>
      </c>
      <c r="B185" s="124" t="s">
        <v>4627</v>
      </c>
      <c r="C185" s="124"/>
      <c r="D185" s="126">
        <v>2.11</v>
      </c>
      <c r="E185" s="124" t="s">
        <v>764</v>
      </c>
      <c r="F185" s="124">
        <v>-5</v>
      </c>
      <c r="G185" s="2" t="s">
        <v>12775</v>
      </c>
      <c r="H185" s="130">
        <v>45773</v>
      </c>
      <c r="I185" s="134"/>
      <c r="J185" s="123">
        <f>IF(OR(tbl_Metraj22[[#This Row],[TARIH]]="",tbl_Metraj22[[#This Row],[TARIH]]="-"),0,IF(tbl_Metraj22[[#This Row],[YUZDE]]=0,tbl_Metraj22[[#This Row],[METRAJ_BETON]],tbl_Metraj22[[#This Row],[YUZDE]]*tbl_Metraj22[[#This Row],[METRAJ_BETON]]))</f>
        <v>2.11</v>
      </c>
      <c r="K185" s="2" t="s">
        <v>1507</v>
      </c>
    </row>
    <row r="186" spans="1:11" ht="14.25" x14ac:dyDescent="0.2">
      <c r="A186" s="2" t="s">
        <v>728</v>
      </c>
      <c r="B186" s="124" t="s">
        <v>4628</v>
      </c>
      <c r="C186" s="124"/>
      <c r="D186" s="126">
        <v>0.79</v>
      </c>
      <c r="E186" s="124" t="s">
        <v>764</v>
      </c>
      <c r="F186" s="124">
        <v>-5</v>
      </c>
      <c r="G186" s="2" t="s">
        <v>12776</v>
      </c>
      <c r="H186" s="130">
        <v>45773</v>
      </c>
      <c r="I186" s="134"/>
      <c r="J186" s="123">
        <f>IF(OR(tbl_Metraj22[[#This Row],[TARIH]]="",tbl_Metraj22[[#This Row],[TARIH]]="-"),0,IF(tbl_Metraj22[[#This Row],[YUZDE]]=0,tbl_Metraj22[[#This Row],[METRAJ_BETON]],tbl_Metraj22[[#This Row],[YUZDE]]*tbl_Metraj22[[#This Row],[METRAJ_BETON]]))</f>
        <v>0.79</v>
      </c>
      <c r="K186" s="2" t="s">
        <v>1513</v>
      </c>
    </row>
    <row r="187" spans="1:11" ht="14.25" x14ac:dyDescent="0.2">
      <c r="A187" s="2" t="s">
        <v>728</v>
      </c>
      <c r="B187" s="124" t="s">
        <v>4629</v>
      </c>
      <c r="C187" s="124"/>
      <c r="D187" s="126">
        <v>2.4700000000000002</v>
      </c>
      <c r="E187" s="124" t="s">
        <v>764</v>
      </c>
      <c r="F187" s="124">
        <v>-5</v>
      </c>
      <c r="G187" s="2" t="s">
        <v>12777</v>
      </c>
      <c r="H187" s="130">
        <v>45773</v>
      </c>
      <c r="I187" s="134"/>
      <c r="J187" s="123">
        <f>IF(OR(tbl_Metraj22[[#This Row],[TARIH]]="",tbl_Metraj22[[#This Row],[TARIH]]="-"),0,IF(tbl_Metraj22[[#This Row],[YUZDE]]=0,tbl_Metraj22[[#This Row],[METRAJ_BETON]],tbl_Metraj22[[#This Row],[YUZDE]]*tbl_Metraj22[[#This Row],[METRAJ_BETON]]))</f>
        <v>2.4700000000000002</v>
      </c>
      <c r="K187" s="2" t="s">
        <v>1535</v>
      </c>
    </row>
    <row r="188" spans="1:11" ht="14.25" x14ac:dyDescent="0.2">
      <c r="A188" s="2" t="s">
        <v>728</v>
      </c>
      <c r="B188" s="124" t="s">
        <v>4630</v>
      </c>
      <c r="C188" s="124"/>
      <c r="D188" s="126">
        <v>3.3</v>
      </c>
      <c r="E188" s="124" t="s">
        <v>764</v>
      </c>
      <c r="F188" s="124">
        <v>-5</v>
      </c>
      <c r="G188" s="2" t="s">
        <v>12778</v>
      </c>
      <c r="H188" s="130">
        <v>45773</v>
      </c>
      <c r="I188" s="134"/>
      <c r="J188" s="123">
        <f>IF(OR(tbl_Metraj22[[#This Row],[TARIH]]="",tbl_Metraj22[[#This Row],[TARIH]]="-"),0,IF(tbl_Metraj22[[#This Row],[YUZDE]]=0,tbl_Metraj22[[#This Row],[METRAJ_BETON]],tbl_Metraj22[[#This Row],[YUZDE]]*tbl_Metraj22[[#This Row],[METRAJ_BETON]]))</f>
        <v>3.3</v>
      </c>
      <c r="K188" s="2" t="s">
        <v>1522</v>
      </c>
    </row>
    <row r="189" spans="1:11" ht="14.25" x14ac:dyDescent="0.2">
      <c r="A189" s="2" t="s">
        <v>728</v>
      </c>
      <c r="B189" s="124" t="s">
        <v>4631</v>
      </c>
      <c r="C189" s="124"/>
      <c r="D189" s="126">
        <v>2.97</v>
      </c>
      <c r="E189" s="124" t="s">
        <v>764</v>
      </c>
      <c r="F189" s="124">
        <v>-5</v>
      </c>
      <c r="G189" s="2" t="s">
        <v>12779</v>
      </c>
      <c r="H189" s="130">
        <v>45773</v>
      </c>
      <c r="I189" s="134"/>
      <c r="J189" s="123">
        <f>IF(OR(tbl_Metraj22[[#This Row],[TARIH]]="",tbl_Metraj22[[#This Row],[TARIH]]="-"),0,IF(tbl_Metraj22[[#This Row],[YUZDE]]=0,tbl_Metraj22[[#This Row],[METRAJ_BETON]],tbl_Metraj22[[#This Row],[YUZDE]]*tbl_Metraj22[[#This Row],[METRAJ_BETON]]))</f>
        <v>2.97</v>
      </c>
      <c r="K189" s="2" t="s">
        <v>1518</v>
      </c>
    </row>
    <row r="190" spans="1:11" ht="14.25" x14ac:dyDescent="0.2">
      <c r="A190" s="2" t="s">
        <v>728</v>
      </c>
      <c r="B190" s="124" t="s">
        <v>4632</v>
      </c>
      <c r="C190" s="124"/>
      <c r="D190" s="126">
        <v>2.97</v>
      </c>
      <c r="E190" s="124" t="s">
        <v>764</v>
      </c>
      <c r="F190" s="124">
        <v>-5</v>
      </c>
      <c r="G190" s="2" t="s">
        <v>12780</v>
      </c>
      <c r="H190" s="130">
        <v>45773</v>
      </c>
      <c r="I190" s="134"/>
      <c r="J190" s="123">
        <f>IF(OR(tbl_Metraj22[[#This Row],[TARIH]]="",tbl_Metraj22[[#This Row],[TARIH]]="-"),0,IF(tbl_Metraj22[[#This Row],[YUZDE]]=0,tbl_Metraj22[[#This Row],[METRAJ_BETON]],tbl_Metraj22[[#This Row],[YUZDE]]*tbl_Metraj22[[#This Row],[METRAJ_BETON]]))</f>
        <v>2.97</v>
      </c>
      <c r="K190" s="2" t="s">
        <v>1517</v>
      </c>
    </row>
    <row r="191" spans="1:11" ht="14.25" x14ac:dyDescent="0.2">
      <c r="A191" s="2" t="s">
        <v>728</v>
      </c>
      <c r="B191" s="124" t="s">
        <v>4633</v>
      </c>
      <c r="C191" s="124"/>
      <c r="D191" s="126">
        <v>2.97</v>
      </c>
      <c r="E191" s="124" t="s">
        <v>764</v>
      </c>
      <c r="F191" s="124">
        <v>-5</v>
      </c>
      <c r="G191" s="2" t="s">
        <v>12781</v>
      </c>
      <c r="H191" s="130">
        <v>45773</v>
      </c>
      <c r="I191" s="134"/>
      <c r="J191" s="123">
        <f>IF(OR(tbl_Metraj22[[#This Row],[TARIH]]="",tbl_Metraj22[[#This Row],[TARIH]]="-"),0,IF(tbl_Metraj22[[#This Row],[YUZDE]]=0,tbl_Metraj22[[#This Row],[METRAJ_BETON]],tbl_Metraj22[[#This Row],[YUZDE]]*tbl_Metraj22[[#This Row],[METRAJ_BETON]]))</f>
        <v>2.97</v>
      </c>
      <c r="K191" s="2" t="s">
        <v>1537</v>
      </c>
    </row>
    <row r="192" spans="1:11" ht="14.25" x14ac:dyDescent="0.2">
      <c r="A192" s="2" t="s">
        <v>728</v>
      </c>
      <c r="B192" s="124" t="s">
        <v>4634</v>
      </c>
      <c r="C192" s="124"/>
      <c r="D192" s="126">
        <v>2.38</v>
      </c>
      <c r="E192" s="124" t="s">
        <v>764</v>
      </c>
      <c r="F192" s="124">
        <v>-5</v>
      </c>
      <c r="G192" s="2" t="s">
        <v>12782</v>
      </c>
      <c r="H192" s="130">
        <v>45773</v>
      </c>
      <c r="I192" s="134"/>
      <c r="J192" s="123">
        <f>IF(OR(tbl_Metraj22[[#This Row],[TARIH]]="",tbl_Metraj22[[#This Row],[TARIH]]="-"),0,IF(tbl_Metraj22[[#This Row],[YUZDE]]=0,tbl_Metraj22[[#This Row],[METRAJ_BETON]],tbl_Metraj22[[#This Row],[YUZDE]]*tbl_Metraj22[[#This Row],[METRAJ_BETON]]))</f>
        <v>2.38</v>
      </c>
      <c r="K192" s="2" t="s">
        <v>1500</v>
      </c>
    </row>
    <row r="193" spans="1:11" ht="14.25" x14ac:dyDescent="0.2">
      <c r="A193" s="2" t="s">
        <v>728</v>
      </c>
      <c r="B193" s="124" t="s">
        <v>4635</v>
      </c>
      <c r="C193" s="124"/>
      <c r="D193" s="126">
        <v>3</v>
      </c>
      <c r="E193" s="124" t="s">
        <v>764</v>
      </c>
      <c r="F193" s="124">
        <v>-5</v>
      </c>
      <c r="G193" s="2" t="s">
        <v>12783</v>
      </c>
      <c r="H193" s="130">
        <v>45773</v>
      </c>
      <c r="I193" s="134"/>
      <c r="J193" s="123">
        <f>IF(OR(tbl_Metraj22[[#This Row],[TARIH]]="",tbl_Metraj22[[#This Row],[TARIH]]="-"),0,IF(tbl_Metraj22[[#This Row],[YUZDE]]=0,tbl_Metraj22[[#This Row],[METRAJ_BETON]],tbl_Metraj22[[#This Row],[YUZDE]]*tbl_Metraj22[[#This Row],[METRAJ_BETON]]))</f>
        <v>3</v>
      </c>
      <c r="K193" s="2" t="s">
        <v>1472</v>
      </c>
    </row>
    <row r="194" spans="1:11" ht="14.25" x14ac:dyDescent="0.2">
      <c r="A194" s="2" t="s">
        <v>728</v>
      </c>
      <c r="B194" s="124" t="s">
        <v>4636</v>
      </c>
      <c r="C194" s="124"/>
      <c r="D194" s="126">
        <v>2.38</v>
      </c>
      <c r="E194" s="124" t="s">
        <v>764</v>
      </c>
      <c r="F194" s="124">
        <v>-5</v>
      </c>
      <c r="G194" s="2" t="s">
        <v>12784</v>
      </c>
      <c r="H194" s="130">
        <v>45773</v>
      </c>
      <c r="I194" s="134"/>
      <c r="J194" s="123">
        <f>IF(OR(tbl_Metraj22[[#This Row],[TARIH]]="",tbl_Metraj22[[#This Row],[TARIH]]="-"),0,IF(tbl_Metraj22[[#This Row],[YUZDE]]=0,tbl_Metraj22[[#This Row],[METRAJ_BETON]],tbl_Metraj22[[#This Row],[YUZDE]]*tbl_Metraj22[[#This Row],[METRAJ_BETON]]))</f>
        <v>2.38</v>
      </c>
      <c r="K194" s="2" t="s">
        <v>1492</v>
      </c>
    </row>
    <row r="195" spans="1:11" ht="14.25" x14ac:dyDescent="0.2">
      <c r="A195" s="2" t="s">
        <v>728</v>
      </c>
      <c r="B195" s="124" t="s">
        <v>4637</v>
      </c>
      <c r="C195" s="124"/>
      <c r="D195" s="126">
        <v>2.67</v>
      </c>
      <c r="E195" s="124" t="s">
        <v>764</v>
      </c>
      <c r="F195" s="124">
        <v>-5</v>
      </c>
      <c r="G195" s="2" t="s">
        <v>12785</v>
      </c>
      <c r="H195" s="130">
        <v>45773</v>
      </c>
      <c r="I195" s="134"/>
      <c r="J195" s="123">
        <f>IF(OR(tbl_Metraj22[[#This Row],[TARIH]]="",tbl_Metraj22[[#This Row],[TARIH]]="-"),0,IF(tbl_Metraj22[[#This Row],[YUZDE]]=0,tbl_Metraj22[[#This Row],[METRAJ_BETON]],tbl_Metraj22[[#This Row],[YUZDE]]*tbl_Metraj22[[#This Row],[METRAJ_BETON]]))</f>
        <v>2.67</v>
      </c>
      <c r="K195" s="2" t="s">
        <v>1488</v>
      </c>
    </row>
    <row r="196" spans="1:11" ht="14.25" x14ac:dyDescent="0.2">
      <c r="A196" s="2" t="s">
        <v>728</v>
      </c>
      <c r="B196" s="124" t="s">
        <v>4638</v>
      </c>
      <c r="C196" s="124"/>
      <c r="D196" s="126">
        <v>2.67</v>
      </c>
      <c r="E196" s="124" t="s">
        <v>764</v>
      </c>
      <c r="F196" s="124">
        <v>-5</v>
      </c>
      <c r="G196" s="2" t="s">
        <v>12786</v>
      </c>
      <c r="H196" s="130">
        <v>45773</v>
      </c>
      <c r="I196" s="134"/>
      <c r="J196" s="123">
        <f>IF(OR(tbl_Metraj22[[#This Row],[TARIH]]="",tbl_Metraj22[[#This Row],[TARIH]]="-"),0,IF(tbl_Metraj22[[#This Row],[YUZDE]]=0,tbl_Metraj22[[#This Row],[METRAJ_BETON]],tbl_Metraj22[[#This Row],[YUZDE]]*tbl_Metraj22[[#This Row],[METRAJ_BETON]]))</f>
        <v>2.67</v>
      </c>
      <c r="K196" s="2" t="s">
        <v>1489</v>
      </c>
    </row>
    <row r="197" spans="1:11" ht="14.25" x14ac:dyDescent="0.2">
      <c r="A197" s="2" t="s">
        <v>728</v>
      </c>
      <c r="B197" s="124" t="s">
        <v>4639</v>
      </c>
      <c r="C197" s="124"/>
      <c r="D197" s="126">
        <v>2.97</v>
      </c>
      <c r="E197" s="124" t="s">
        <v>764</v>
      </c>
      <c r="F197" s="124">
        <v>-5</v>
      </c>
      <c r="G197" s="2" t="s">
        <v>12787</v>
      </c>
      <c r="H197" s="130">
        <v>45773</v>
      </c>
      <c r="I197" s="134"/>
      <c r="J197" s="123">
        <f>IF(OR(tbl_Metraj22[[#This Row],[TARIH]]="",tbl_Metraj22[[#This Row],[TARIH]]="-"),0,IF(tbl_Metraj22[[#This Row],[YUZDE]]=0,tbl_Metraj22[[#This Row],[METRAJ_BETON]],tbl_Metraj22[[#This Row],[YUZDE]]*tbl_Metraj22[[#This Row],[METRAJ_BETON]]))</f>
        <v>2.97</v>
      </c>
      <c r="K197" s="2" t="s">
        <v>1536</v>
      </c>
    </row>
    <row r="198" spans="1:11" ht="14.25" x14ac:dyDescent="0.2">
      <c r="A198" s="2" t="s">
        <v>728</v>
      </c>
      <c r="B198" s="124" t="s">
        <v>4640</v>
      </c>
      <c r="C198" s="124"/>
      <c r="D198" s="126">
        <v>3.12</v>
      </c>
      <c r="E198" s="124" t="s">
        <v>764</v>
      </c>
      <c r="F198" s="124">
        <v>-5</v>
      </c>
      <c r="G198" s="2" t="s">
        <v>12788</v>
      </c>
      <c r="H198" s="130">
        <v>45773</v>
      </c>
      <c r="I198" s="134"/>
      <c r="J198" s="123">
        <f>IF(OR(tbl_Metraj22[[#This Row],[TARIH]]="",tbl_Metraj22[[#This Row],[TARIH]]="-"),0,IF(tbl_Metraj22[[#This Row],[YUZDE]]=0,tbl_Metraj22[[#This Row],[METRAJ_BETON]],tbl_Metraj22[[#This Row],[YUZDE]]*tbl_Metraj22[[#This Row],[METRAJ_BETON]]))</f>
        <v>3.12</v>
      </c>
      <c r="K198" s="2" t="s">
        <v>1473</v>
      </c>
    </row>
    <row r="199" spans="1:11" ht="14.25" x14ac:dyDescent="0.2">
      <c r="A199" s="2" t="s">
        <v>728</v>
      </c>
      <c r="B199" s="124" t="s">
        <v>4641</v>
      </c>
      <c r="C199" s="124"/>
      <c r="D199" s="126">
        <v>3.12</v>
      </c>
      <c r="E199" s="124" t="s">
        <v>764</v>
      </c>
      <c r="F199" s="124">
        <v>-5</v>
      </c>
      <c r="G199" s="2" t="s">
        <v>12789</v>
      </c>
      <c r="H199" s="130">
        <v>45773</v>
      </c>
      <c r="I199" s="134"/>
      <c r="J199" s="123">
        <f>IF(OR(tbl_Metraj22[[#This Row],[TARIH]]="",tbl_Metraj22[[#This Row],[TARIH]]="-"),0,IF(tbl_Metraj22[[#This Row],[YUZDE]]=0,tbl_Metraj22[[#This Row],[METRAJ_BETON]],tbl_Metraj22[[#This Row],[YUZDE]]*tbl_Metraj22[[#This Row],[METRAJ_BETON]]))</f>
        <v>3.12</v>
      </c>
      <c r="K199" s="2" t="s">
        <v>1490</v>
      </c>
    </row>
    <row r="200" spans="1:11" ht="14.25" x14ac:dyDescent="0.2">
      <c r="A200" s="2" t="s">
        <v>728</v>
      </c>
      <c r="B200" s="124" t="s">
        <v>4642</v>
      </c>
      <c r="C200" s="124"/>
      <c r="D200" s="126">
        <v>2.77</v>
      </c>
      <c r="E200" s="124" t="s">
        <v>764</v>
      </c>
      <c r="F200" s="124">
        <v>-5</v>
      </c>
      <c r="G200" s="2" t="s">
        <v>12790</v>
      </c>
      <c r="H200" s="130">
        <v>45773</v>
      </c>
      <c r="I200" s="134"/>
      <c r="J200" s="123">
        <f>IF(OR(tbl_Metraj22[[#This Row],[TARIH]]="",tbl_Metraj22[[#This Row],[TARIH]]="-"),0,IF(tbl_Metraj22[[#This Row],[YUZDE]]=0,tbl_Metraj22[[#This Row],[METRAJ_BETON]],tbl_Metraj22[[#This Row],[YUZDE]]*tbl_Metraj22[[#This Row],[METRAJ_BETON]]))</f>
        <v>2.77</v>
      </c>
      <c r="K200" s="2" t="s">
        <v>1474</v>
      </c>
    </row>
    <row r="201" spans="1:11" ht="14.25" x14ac:dyDescent="0.2">
      <c r="A201" s="2" t="s">
        <v>728</v>
      </c>
      <c r="B201" s="124" t="s">
        <v>4643</v>
      </c>
      <c r="C201" s="124"/>
      <c r="D201" s="126">
        <v>3.17</v>
      </c>
      <c r="E201" s="124" t="s">
        <v>764</v>
      </c>
      <c r="F201" s="124">
        <v>-5</v>
      </c>
      <c r="G201" s="2" t="s">
        <v>12791</v>
      </c>
      <c r="H201" s="130">
        <v>45773</v>
      </c>
      <c r="I201" s="134"/>
      <c r="J201" s="123">
        <f>IF(OR(tbl_Metraj22[[#This Row],[TARIH]]="",tbl_Metraj22[[#This Row],[TARIH]]="-"),0,IF(tbl_Metraj22[[#This Row],[YUZDE]]=0,tbl_Metraj22[[#This Row],[METRAJ_BETON]],tbl_Metraj22[[#This Row],[YUZDE]]*tbl_Metraj22[[#This Row],[METRAJ_BETON]]))</f>
        <v>3.17</v>
      </c>
      <c r="K201" s="2" t="s">
        <v>1523</v>
      </c>
    </row>
    <row r="202" spans="1:11" ht="14.25" x14ac:dyDescent="0.2">
      <c r="A202" s="2" t="s">
        <v>728</v>
      </c>
      <c r="B202" s="124" t="s">
        <v>4644</v>
      </c>
      <c r="C202" s="124"/>
      <c r="D202" s="126">
        <v>3.96</v>
      </c>
      <c r="E202" s="124" t="s">
        <v>764</v>
      </c>
      <c r="F202" s="124">
        <v>-5</v>
      </c>
      <c r="G202" s="2" t="s">
        <v>12792</v>
      </c>
      <c r="H202" s="130">
        <v>45773</v>
      </c>
      <c r="I202" s="134"/>
      <c r="J202" s="123">
        <f>IF(OR(tbl_Metraj22[[#This Row],[TARIH]]="",tbl_Metraj22[[#This Row],[TARIH]]="-"),0,IF(tbl_Metraj22[[#This Row],[YUZDE]]=0,tbl_Metraj22[[#This Row],[METRAJ_BETON]],tbl_Metraj22[[#This Row],[YUZDE]]*tbl_Metraj22[[#This Row],[METRAJ_BETON]]))</f>
        <v>3.96</v>
      </c>
      <c r="K202" s="2" t="s">
        <v>1458</v>
      </c>
    </row>
    <row r="203" spans="1:11" ht="14.25" x14ac:dyDescent="0.2">
      <c r="A203" s="2" t="s">
        <v>728</v>
      </c>
      <c r="B203" s="124" t="s">
        <v>4645</v>
      </c>
      <c r="C203" s="124"/>
      <c r="D203" s="126">
        <v>3.96</v>
      </c>
      <c r="E203" s="124" t="s">
        <v>764</v>
      </c>
      <c r="F203" s="124">
        <v>-5</v>
      </c>
      <c r="G203" s="2" t="s">
        <v>12793</v>
      </c>
      <c r="H203" s="130">
        <v>45773</v>
      </c>
      <c r="I203" s="134"/>
      <c r="J203" s="123">
        <f>IF(OR(tbl_Metraj22[[#This Row],[TARIH]]="",tbl_Metraj22[[#This Row],[TARIH]]="-"),0,IF(tbl_Metraj22[[#This Row],[YUZDE]]=0,tbl_Metraj22[[#This Row],[METRAJ_BETON]],tbl_Metraj22[[#This Row],[YUZDE]]*tbl_Metraj22[[#This Row],[METRAJ_BETON]]))</f>
        <v>3.96</v>
      </c>
      <c r="K203" s="2" t="s">
        <v>1521</v>
      </c>
    </row>
    <row r="204" spans="1:11" ht="14.25" x14ac:dyDescent="0.2">
      <c r="A204" s="2" t="s">
        <v>728</v>
      </c>
      <c r="B204" s="124" t="s">
        <v>4646</v>
      </c>
      <c r="C204" s="124"/>
      <c r="D204" s="126">
        <v>3.96</v>
      </c>
      <c r="E204" s="124" t="s">
        <v>764</v>
      </c>
      <c r="F204" s="124">
        <v>-5</v>
      </c>
      <c r="G204" s="2" t="s">
        <v>12794</v>
      </c>
      <c r="H204" s="130">
        <v>45773</v>
      </c>
      <c r="I204" s="134"/>
      <c r="J204" s="123">
        <f>IF(OR(tbl_Metraj22[[#This Row],[TARIH]]="",tbl_Metraj22[[#This Row],[TARIH]]="-"),0,IF(tbl_Metraj22[[#This Row],[YUZDE]]=0,tbl_Metraj22[[#This Row],[METRAJ_BETON]],tbl_Metraj22[[#This Row],[YUZDE]]*tbl_Metraj22[[#This Row],[METRAJ_BETON]]))</f>
        <v>3.96</v>
      </c>
      <c r="K204" s="2" t="s">
        <v>1524</v>
      </c>
    </row>
    <row r="205" spans="1:11" ht="14.25" x14ac:dyDescent="0.2">
      <c r="A205" s="2" t="s">
        <v>728</v>
      </c>
      <c r="B205" s="124" t="s">
        <v>4647</v>
      </c>
      <c r="C205" s="124"/>
      <c r="D205" s="126">
        <v>3.96</v>
      </c>
      <c r="E205" s="124" t="s">
        <v>764</v>
      </c>
      <c r="F205" s="124">
        <v>-5</v>
      </c>
      <c r="G205" s="2" t="s">
        <v>12795</v>
      </c>
      <c r="H205" s="130">
        <v>45773</v>
      </c>
      <c r="I205" s="134"/>
      <c r="J205" s="123">
        <f>IF(OR(tbl_Metraj22[[#This Row],[TARIH]]="",tbl_Metraj22[[#This Row],[TARIH]]="-"),0,IF(tbl_Metraj22[[#This Row],[YUZDE]]=0,tbl_Metraj22[[#This Row],[METRAJ_BETON]],tbl_Metraj22[[#This Row],[YUZDE]]*tbl_Metraj22[[#This Row],[METRAJ_BETON]]))</f>
        <v>3.96</v>
      </c>
      <c r="K205" s="2" t="s">
        <v>1531</v>
      </c>
    </row>
    <row r="206" spans="1:11" ht="14.25" x14ac:dyDescent="0.2">
      <c r="A206" s="2" t="s">
        <v>728</v>
      </c>
      <c r="B206" s="124" t="s">
        <v>4648</v>
      </c>
      <c r="C206" s="124"/>
      <c r="D206" s="126">
        <v>3.96</v>
      </c>
      <c r="E206" s="124" t="s">
        <v>764</v>
      </c>
      <c r="F206" s="124">
        <v>-5</v>
      </c>
      <c r="G206" s="2" t="s">
        <v>12796</v>
      </c>
      <c r="H206" s="130">
        <v>45773</v>
      </c>
      <c r="I206" s="134"/>
      <c r="J206" s="123">
        <f>IF(OR(tbl_Metraj22[[#This Row],[TARIH]]="",tbl_Metraj22[[#This Row],[TARIH]]="-"),0,IF(tbl_Metraj22[[#This Row],[YUZDE]]=0,tbl_Metraj22[[#This Row],[METRAJ_BETON]],tbl_Metraj22[[#This Row],[YUZDE]]*tbl_Metraj22[[#This Row],[METRAJ_BETON]]))</f>
        <v>3.96</v>
      </c>
      <c r="K206" s="2" t="s">
        <v>1506</v>
      </c>
    </row>
    <row r="207" spans="1:11" ht="14.25" x14ac:dyDescent="0.2">
      <c r="A207" s="2" t="s">
        <v>728</v>
      </c>
      <c r="B207" s="124" t="s">
        <v>4649</v>
      </c>
      <c r="C207" s="124"/>
      <c r="D207" s="126">
        <v>3.96</v>
      </c>
      <c r="E207" s="124" t="s">
        <v>764</v>
      </c>
      <c r="F207" s="124">
        <v>-5</v>
      </c>
      <c r="G207" s="2" t="s">
        <v>12797</v>
      </c>
      <c r="H207" s="130">
        <v>45773</v>
      </c>
      <c r="I207" s="134"/>
      <c r="J207" s="123">
        <f>IF(OR(tbl_Metraj22[[#This Row],[TARIH]]="",tbl_Metraj22[[#This Row],[TARIH]]="-"),0,IF(tbl_Metraj22[[#This Row],[YUZDE]]=0,tbl_Metraj22[[#This Row],[METRAJ_BETON]],tbl_Metraj22[[#This Row],[YUZDE]]*tbl_Metraj22[[#This Row],[METRAJ_BETON]]))</f>
        <v>3.96</v>
      </c>
      <c r="K207" s="2" t="s">
        <v>1512</v>
      </c>
    </row>
    <row r="208" spans="1:11" ht="14.25" x14ac:dyDescent="0.2">
      <c r="A208" s="2" t="s">
        <v>728</v>
      </c>
      <c r="B208" s="124" t="s">
        <v>4650</v>
      </c>
      <c r="C208" s="124"/>
      <c r="D208" s="126">
        <v>3.56</v>
      </c>
      <c r="E208" s="124" t="s">
        <v>764</v>
      </c>
      <c r="F208" s="124">
        <v>-5</v>
      </c>
      <c r="G208" s="2" t="s">
        <v>12798</v>
      </c>
      <c r="H208" s="130">
        <v>45773</v>
      </c>
      <c r="I208" s="134"/>
      <c r="J208" s="123">
        <f>IF(OR(tbl_Metraj22[[#This Row],[TARIH]]="",tbl_Metraj22[[#This Row],[TARIH]]="-"),0,IF(tbl_Metraj22[[#This Row],[YUZDE]]=0,tbl_Metraj22[[#This Row],[METRAJ_BETON]],tbl_Metraj22[[#This Row],[YUZDE]]*tbl_Metraj22[[#This Row],[METRAJ_BETON]]))</f>
        <v>3.56</v>
      </c>
      <c r="K208" s="2" t="s">
        <v>1491</v>
      </c>
    </row>
    <row r="209" spans="1:11" ht="14.25" x14ac:dyDescent="0.2">
      <c r="A209" s="2" t="s">
        <v>728</v>
      </c>
      <c r="B209" s="124" t="s">
        <v>4651</v>
      </c>
      <c r="C209" s="124"/>
      <c r="D209" s="126">
        <v>3.96</v>
      </c>
      <c r="E209" s="124" t="s">
        <v>764</v>
      </c>
      <c r="F209" s="124">
        <v>-5</v>
      </c>
      <c r="G209" s="2" t="s">
        <v>12799</v>
      </c>
      <c r="H209" s="130">
        <v>45773</v>
      </c>
      <c r="I209" s="134"/>
      <c r="J209" s="123">
        <f>IF(OR(tbl_Metraj22[[#This Row],[TARIH]]="",tbl_Metraj22[[#This Row],[TARIH]]="-"),0,IF(tbl_Metraj22[[#This Row],[YUZDE]]=0,tbl_Metraj22[[#This Row],[METRAJ_BETON]],tbl_Metraj22[[#This Row],[YUZDE]]*tbl_Metraj22[[#This Row],[METRAJ_BETON]]))</f>
        <v>3.96</v>
      </c>
      <c r="K209" s="2" t="s">
        <v>1493</v>
      </c>
    </row>
    <row r="210" spans="1:11" ht="14.25" x14ac:dyDescent="0.2">
      <c r="A210" s="2" t="s">
        <v>728</v>
      </c>
      <c r="B210" s="124" t="s">
        <v>4652</v>
      </c>
      <c r="C210" s="124"/>
      <c r="D210" s="126">
        <v>3.96</v>
      </c>
      <c r="E210" s="124" t="s">
        <v>764</v>
      </c>
      <c r="F210" s="124">
        <v>-5</v>
      </c>
      <c r="G210" s="2" t="s">
        <v>12800</v>
      </c>
      <c r="H210" s="130">
        <v>45773</v>
      </c>
      <c r="I210" s="134"/>
      <c r="J210" s="123">
        <f>IF(OR(tbl_Metraj22[[#This Row],[TARIH]]="",tbl_Metraj22[[#This Row],[TARIH]]="-"),0,IF(tbl_Metraj22[[#This Row],[YUZDE]]=0,tbl_Metraj22[[#This Row],[METRAJ_BETON]],tbl_Metraj22[[#This Row],[YUZDE]]*tbl_Metraj22[[#This Row],[METRAJ_BETON]]))</f>
        <v>3.96</v>
      </c>
      <c r="K210" s="2" t="s">
        <v>1532</v>
      </c>
    </row>
    <row r="211" spans="1:11" ht="14.25" x14ac:dyDescent="0.2">
      <c r="A211" s="2" t="s">
        <v>728</v>
      </c>
      <c r="B211" s="124" t="s">
        <v>4653</v>
      </c>
      <c r="C211" s="124"/>
      <c r="D211" s="126">
        <v>2.11</v>
      </c>
      <c r="E211" s="124" t="s">
        <v>764</v>
      </c>
      <c r="F211" s="124">
        <v>-5</v>
      </c>
      <c r="G211" s="2" t="s">
        <v>12801</v>
      </c>
      <c r="H211" s="130">
        <v>45773</v>
      </c>
      <c r="I211" s="134"/>
      <c r="J211" s="123">
        <f>IF(OR(tbl_Metraj22[[#This Row],[TARIH]]="",tbl_Metraj22[[#This Row],[TARIH]]="-"),0,IF(tbl_Metraj22[[#This Row],[YUZDE]]=0,tbl_Metraj22[[#This Row],[METRAJ_BETON]],tbl_Metraj22[[#This Row],[YUZDE]]*tbl_Metraj22[[#This Row],[METRAJ_BETON]]))</f>
        <v>2.11</v>
      </c>
      <c r="K211" s="2" t="s">
        <v>1501</v>
      </c>
    </row>
    <row r="212" spans="1:11" ht="14.25" x14ac:dyDescent="0.2">
      <c r="A212" s="2" t="s">
        <v>728</v>
      </c>
      <c r="B212" s="124" t="s">
        <v>4654</v>
      </c>
      <c r="C212" s="124"/>
      <c r="D212" s="126">
        <v>2.11</v>
      </c>
      <c r="E212" s="124" t="s">
        <v>764</v>
      </c>
      <c r="F212" s="124">
        <v>-5</v>
      </c>
      <c r="G212" s="2" t="s">
        <v>12802</v>
      </c>
      <c r="H212" s="130">
        <v>45773</v>
      </c>
      <c r="I212" s="134"/>
      <c r="J212" s="123">
        <f>IF(OR(tbl_Metraj22[[#This Row],[TARIH]]="",tbl_Metraj22[[#This Row],[TARIH]]="-"),0,IF(tbl_Metraj22[[#This Row],[YUZDE]]=0,tbl_Metraj22[[#This Row],[METRAJ_BETON]],tbl_Metraj22[[#This Row],[YUZDE]]*tbl_Metraj22[[#This Row],[METRAJ_BETON]]))</f>
        <v>2.11</v>
      </c>
      <c r="K212" s="2" t="s">
        <v>1519</v>
      </c>
    </row>
    <row r="213" spans="1:11" ht="14.25" x14ac:dyDescent="0.2">
      <c r="A213" s="2" t="s">
        <v>728</v>
      </c>
      <c r="B213" s="124" t="s">
        <v>4655</v>
      </c>
      <c r="C213" s="124"/>
      <c r="D213" s="126">
        <v>2.11</v>
      </c>
      <c r="E213" s="124" t="s">
        <v>764</v>
      </c>
      <c r="F213" s="124">
        <v>-5</v>
      </c>
      <c r="G213" s="2" t="s">
        <v>12803</v>
      </c>
      <c r="H213" s="130">
        <v>45773</v>
      </c>
      <c r="I213" s="134"/>
      <c r="J213" s="123">
        <f>IF(OR(tbl_Metraj22[[#This Row],[TARIH]]="",tbl_Metraj22[[#This Row],[TARIH]]="-"),0,IF(tbl_Metraj22[[#This Row],[YUZDE]]=0,tbl_Metraj22[[#This Row],[METRAJ_BETON]],tbl_Metraj22[[#This Row],[YUZDE]]*tbl_Metraj22[[#This Row],[METRAJ_BETON]]))</f>
        <v>2.11</v>
      </c>
      <c r="K213" s="2" t="s">
        <v>1520</v>
      </c>
    </row>
    <row r="214" spans="1:11" ht="14.25" x14ac:dyDescent="0.2">
      <c r="A214" s="2" t="s">
        <v>728</v>
      </c>
      <c r="B214" s="124" t="s">
        <v>4656</v>
      </c>
      <c r="C214" s="124"/>
      <c r="D214" s="126">
        <v>2.11</v>
      </c>
      <c r="E214" s="124" t="s">
        <v>764</v>
      </c>
      <c r="F214" s="124">
        <v>-5</v>
      </c>
      <c r="G214" s="2" t="s">
        <v>12804</v>
      </c>
      <c r="H214" s="130">
        <v>45773</v>
      </c>
      <c r="I214" s="134"/>
      <c r="J214" s="123">
        <f>IF(OR(tbl_Metraj22[[#This Row],[TARIH]]="",tbl_Metraj22[[#This Row],[TARIH]]="-"),0,IF(tbl_Metraj22[[#This Row],[YUZDE]]=0,tbl_Metraj22[[#This Row],[METRAJ_BETON]],tbl_Metraj22[[#This Row],[YUZDE]]*tbl_Metraj22[[#This Row],[METRAJ_BETON]]))</f>
        <v>2.11</v>
      </c>
      <c r="K214" s="2" t="s">
        <v>1534</v>
      </c>
    </row>
    <row r="215" spans="1:11" ht="14.25" x14ac:dyDescent="0.2">
      <c r="A215" s="2" t="s">
        <v>728</v>
      </c>
      <c r="B215" s="124" t="s">
        <v>4657</v>
      </c>
      <c r="C215" s="124"/>
      <c r="D215" s="126">
        <v>2.11</v>
      </c>
      <c r="E215" s="124" t="s">
        <v>764</v>
      </c>
      <c r="F215" s="124">
        <v>-5</v>
      </c>
      <c r="G215" s="2" t="s">
        <v>12805</v>
      </c>
      <c r="H215" s="130">
        <v>45773</v>
      </c>
      <c r="I215" s="134"/>
      <c r="J215" s="123">
        <f>IF(OR(tbl_Metraj22[[#This Row],[TARIH]]="",tbl_Metraj22[[#This Row],[TARIH]]="-"),0,IF(tbl_Metraj22[[#This Row],[YUZDE]]=0,tbl_Metraj22[[#This Row],[METRAJ_BETON]],tbl_Metraj22[[#This Row],[YUZDE]]*tbl_Metraj22[[#This Row],[METRAJ_BETON]]))</f>
        <v>2.11</v>
      </c>
      <c r="K215" s="2" t="s">
        <v>1525</v>
      </c>
    </row>
    <row r="216" spans="1:11" ht="14.25" x14ac:dyDescent="0.2">
      <c r="A216" s="2" t="s">
        <v>728</v>
      </c>
      <c r="B216" s="124" t="s">
        <v>4658</v>
      </c>
      <c r="C216" s="124"/>
      <c r="D216" s="126">
        <v>2.11</v>
      </c>
      <c r="E216" s="124" t="s">
        <v>764</v>
      </c>
      <c r="F216" s="124">
        <v>-5</v>
      </c>
      <c r="G216" s="2" t="s">
        <v>12806</v>
      </c>
      <c r="H216" s="130">
        <v>45773</v>
      </c>
      <c r="I216" s="134"/>
      <c r="J216" s="123">
        <f>IF(OR(tbl_Metraj22[[#This Row],[TARIH]]="",tbl_Metraj22[[#This Row],[TARIH]]="-"),0,IF(tbl_Metraj22[[#This Row],[YUZDE]]=0,tbl_Metraj22[[#This Row],[METRAJ_BETON]],tbl_Metraj22[[#This Row],[YUZDE]]*tbl_Metraj22[[#This Row],[METRAJ_BETON]]))</f>
        <v>2.11</v>
      </c>
      <c r="K216" s="2" t="s">
        <v>1526</v>
      </c>
    </row>
    <row r="217" spans="1:11" ht="14.25" x14ac:dyDescent="0.2">
      <c r="A217" s="2" t="s">
        <v>728</v>
      </c>
      <c r="B217" s="124" t="s">
        <v>4659</v>
      </c>
      <c r="C217" s="124"/>
      <c r="D217" s="126">
        <v>2.11</v>
      </c>
      <c r="E217" s="124" t="s">
        <v>764</v>
      </c>
      <c r="F217" s="124">
        <v>-5</v>
      </c>
      <c r="G217" s="2" t="s">
        <v>12807</v>
      </c>
      <c r="H217" s="130">
        <v>45773</v>
      </c>
      <c r="I217" s="134"/>
      <c r="J217" s="123">
        <f>IF(OR(tbl_Metraj22[[#This Row],[TARIH]]="",tbl_Metraj22[[#This Row],[TARIH]]="-"),0,IF(tbl_Metraj22[[#This Row],[YUZDE]]=0,tbl_Metraj22[[#This Row],[METRAJ_BETON]],tbl_Metraj22[[#This Row],[YUZDE]]*tbl_Metraj22[[#This Row],[METRAJ_BETON]]))</f>
        <v>2.11</v>
      </c>
      <c r="K217" s="2" t="s">
        <v>1530</v>
      </c>
    </row>
    <row r="218" spans="1:11" ht="14.25" x14ac:dyDescent="0.2">
      <c r="A218" s="2" t="s">
        <v>728</v>
      </c>
      <c r="B218" s="124" t="s">
        <v>4660</v>
      </c>
      <c r="C218" s="124"/>
      <c r="D218" s="126">
        <v>2.11</v>
      </c>
      <c r="E218" s="124" t="s">
        <v>764</v>
      </c>
      <c r="F218" s="124">
        <v>-5</v>
      </c>
      <c r="G218" s="2" t="s">
        <v>12808</v>
      </c>
      <c r="H218" s="130">
        <v>45773</v>
      </c>
      <c r="I218" s="134"/>
      <c r="J218" s="123">
        <f>IF(OR(tbl_Metraj22[[#This Row],[TARIH]]="",tbl_Metraj22[[#This Row],[TARIH]]="-"),0,IF(tbl_Metraj22[[#This Row],[YUZDE]]=0,tbl_Metraj22[[#This Row],[METRAJ_BETON]],tbl_Metraj22[[#This Row],[YUZDE]]*tbl_Metraj22[[#This Row],[METRAJ_BETON]]))</f>
        <v>2.11</v>
      </c>
      <c r="K218" s="2" t="s">
        <v>1529</v>
      </c>
    </row>
    <row r="219" spans="1:11" ht="14.25" x14ac:dyDescent="0.2">
      <c r="A219" s="2" t="s">
        <v>728</v>
      </c>
      <c r="B219" s="124" t="s">
        <v>4661</v>
      </c>
      <c r="C219" s="124"/>
      <c r="D219" s="126">
        <v>2.11</v>
      </c>
      <c r="E219" s="124" t="s">
        <v>764</v>
      </c>
      <c r="F219" s="124">
        <v>-5</v>
      </c>
      <c r="G219" s="2" t="s">
        <v>12809</v>
      </c>
      <c r="H219" s="130">
        <v>45773</v>
      </c>
      <c r="I219" s="134"/>
      <c r="J219" s="123">
        <f>IF(OR(tbl_Metraj22[[#This Row],[TARIH]]="",tbl_Metraj22[[#This Row],[TARIH]]="-"),0,IF(tbl_Metraj22[[#This Row],[YUZDE]]=0,tbl_Metraj22[[#This Row],[METRAJ_BETON]],tbl_Metraj22[[#This Row],[YUZDE]]*tbl_Metraj22[[#This Row],[METRAJ_BETON]]))</f>
        <v>2.11</v>
      </c>
      <c r="K219" s="2" t="s">
        <v>1505</v>
      </c>
    </row>
    <row r="220" spans="1:11" ht="14.25" x14ac:dyDescent="0.2">
      <c r="A220" s="2" t="s">
        <v>728</v>
      </c>
      <c r="B220" s="124" t="s">
        <v>4662</v>
      </c>
      <c r="C220" s="124"/>
      <c r="D220" s="126">
        <v>2.11</v>
      </c>
      <c r="E220" s="124" t="s">
        <v>764</v>
      </c>
      <c r="F220" s="124">
        <v>-5</v>
      </c>
      <c r="G220" s="2" t="s">
        <v>12810</v>
      </c>
      <c r="H220" s="130">
        <v>45773</v>
      </c>
      <c r="I220" s="134"/>
      <c r="J220" s="123">
        <f>IF(OR(tbl_Metraj22[[#This Row],[TARIH]]="",tbl_Metraj22[[#This Row],[TARIH]]="-"),0,IF(tbl_Metraj22[[#This Row],[YUZDE]]=0,tbl_Metraj22[[#This Row],[METRAJ_BETON]],tbl_Metraj22[[#This Row],[YUZDE]]*tbl_Metraj22[[#This Row],[METRAJ_BETON]]))</f>
        <v>2.11</v>
      </c>
      <c r="K220" s="2" t="s">
        <v>1498</v>
      </c>
    </row>
    <row r="221" spans="1:11" ht="14.25" x14ac:dyDescent="0.2">
      <c r="A221" s="2" t="s">
        <v>728</v>
      </c>
      <c r="B221" s="124" t="s">
        <v>4663</v>
      </c>
      <c r="C221" s="124"/>
      <c r="D221" s="126">
        <v>2.11</v>
      </c>
      <c r="E221" s="124" t="s">
        <v>764</v>
      </c>
      <c r="F221" s="124">
        <v>-5</v>
      </c>
      <c r="G221" s="2" t="s">
        <v>12811</v>
      </c>
      <c r="H221" s="130">
        <v>45773</v>
      </c>
      <c r="I221" s="134"/>
      <c r="J221" s="123">
        <f>IF(OR(tbl_Metraj22[[#This Row],[TARIH]]="",tbl_Metraj22[[#This Row],[TARIH]]="-"),0,IF(tbl_Metraj22[[#This Row],[YUZDE]]=0,tbl_Metraj22[[#This Row],[METRAJ_BETON]],tbl_Metraj22[[#This Row],[YUZDE]]*tbl_Metraj22[[#This Row],[METRAJ_BETON]]))</f>
        <v>2.11</v>
      </c>
      <c r="K221" s="2" t="s">
        <v>1508</v>
      </c>
    </row>
    <row r="222" spans="1:11" ht="14.25" x14ac:dyDescent="0.2">
      <c r="A222" s="2" t="s">
        <v>728</v>
      </c>
      <c r="B222" s="124" t="s">
        <v>4664</v>
      </c>
      <c r="C222" s="124"/>
      <c r="D222" s="126">
        <v>2.11</v>
      </c>
      <c r="E222" s="124" t="s">
        <v>764</v>
      </c>
      <c r="F222" s="124">
        <v>-5</v>
      </c>
      <c r="G222" s="2" t="s">
        <v>12812</v>
      </c>
      <c r="H222" s="130">
        <v>45773</v>
      </c>
      <c r="I222" s="134"/>
      <c r="J222" s="123">
        <f>IF(OR(tbl_Metraj22[[#This Row],[TARIH]]="",tbl_Metraj22[[#This Row],[TARIH]]="-"),0,IF(tbl_Metraj22[[#This Row],[YUZDE]]=0,tbl_Metraj22[[#This Row],[METRAJ_BETON]],tbl_Metraj22[[#This Row],[YUZDE]]*tbl_Metraj22[[#This Row],[METRAJ_BETON]]))</f>
        <v>2.11</v>
      </c>
      <c r="K222" s="2" t="s">
        <v>1503</v>
      </c>
    </row>
    <row r="223" spans="1:11" ht="14.25" x14ac:dyDescent="0.2">
      <c r="A223" s="2" t="s">
        <v>728</v>
      </c>
      <c r="B223" s="124" t="s">
        <v>4665</v>
      </c>
      <c r="C223" s="124"/>
      <c r="D223" s="126">
        <v>2.11</v>
      </c>
      <c r="E223" s="124" t="s">
        <v>764</v>
      </c>
      <c r="F223" s="124">
        <v>-5</v>
      </c>
      <c r="G223" s="2" t="s">
        <v>12813</v>
      </c>
      <c r="H223" s="130">
        <v>45773</v>
      </c>
      <c r="I223" s="134"/>
      <c r="J223" s="123">
        <f>IF(OR(tbl_Metraj22[[#This Row],[TARIH]]="",tbl_Metraj22[[#This Row],[TARIH]]="-"),0,IF(tbl_Metraj22[[#This Row],[YUZDE]]=0,tbl_Metraj22[[#This Row],[METRAJ_BETON]],tbl_Metraj22[[#This Row],[YUZDE]]*tbl_Metraj22[[#This Row],[METRAJ_BETON]]))</f>
        <v>2.11</v>
      </c>
      <c r="K223" s="2" t="s">
        <v>1504</v>
      </c>
    </row>
    <row r="224" spans="1:11" ht="14.25" x14ac:dyDescent="0.2">
      <c r="A224" s="2" t="s">
        <v>728</v>
      </c>
      <c r="B224" s="124" t="s">
        <v>4666</v>
      </c>
      <c r="C224" s="124"/>
      <c r="D224" s="126">
        <v>2.11</v>
      </c>
      <c r="E224" s="124" t="s">
        <v>764</v>
      </c>
      <c r="F224" s="124">
        <v>-5</v>
      </c>
      <c r="G224" s="2" t="s">
        <v>12814</v>
      </c>
      <c r="H224" s="130">
        <v>45773</v>
      </c>
      <c r="I224" s="134"/>
      <c r="J224" s="123">
        <f>IF(OR(tbl_Metraj22[[#This Row],[TARIH]]="",tbl_Metraj22[[#This Row],[TARIH]]="-"),0,IF(tbl_Metraj22[[#This Row],[YUZDE]]=0,tbl_Metraj22[[#This Row],[METRAJ_BETON]],tbl_Metraj22[[#This Row],[YUZDE]]*tbl_Metraj22[[#This Row],[METRAJ_BETON]]))</f>
        <v>2.11</v>
      </c>
      <c r="K224" s="2" t="s">
        <v>1509</v>
      </c>
    </row>
    <row r="225" spans="1:11" ht="14.25" x14ac:dyDescent="0.2">
      <c r="A225" s="2" t="s">
        <v>728</v>
      </c>
      <c r="B225" s="124" t="s">
        <v>4667</v>
      </c>
      <c r="C225" s="124"/>
      <c r="D225" s="126">
        <v>2.11</v>
      </c>
      <c r="E225" s="124" t="s">
        <v>764</v>
      </c>
      <c r="F225" s="124">
        <v>-5</v>
      </c>
      <c r="G225" s="2" t="s">
        <v>12815</v>
      </c>
      <c r="H225" s="130">
        <v>45773</v>
      </c>
      <c r="I225" s="134"/>
      <c r="J225" s="123">
        <f>IF(OR(tbl_Metraj22[[#This Row],[TARIH]]="",tbl_Metraj22[[#This Row],[TARIH]]="-"),0,IF(tbl_Metraj22[[#This Row],[YUZDE]]=0,tbl_Metraj22[[#This Row],[METRAJ_BETON]],tbl_Metraj22[[#This Row],[YUZDE]]*tbl_Metraj22[[#This Row],[METRAJ_BETON]]))</f>
        <v>2.11</v>
      </c>
      <c r="K225" s="2" t="s">
        <v>1510</v>
      </c>
    </row>
    <row r="226" spans="1:11" ht="14.25" x14ac:dyDescent="0.2">
      <c r="A226" s="2" t="s">
        <v>728</v>
      </c>
      <c r="B226" s="124" t="s">
        <v>4668</v>
      </c>
      <c r="C226" s="124"/>
      <c r="D226" s="126">
        <v>2.11</v>
      </c>
      <c r="E226" s="124" t="s">
        <v>764</v>
      </c>
      <c r="F226" s="124">
        <v>-5</v>
      </c>
      <c r="G226" s="2" t="s">
        <v>12816</v>
      </c>
      <c r="H226" s="130">
        <v>45773</v>
      </c>
      <c r="I226" s="134"/>
      <c r="J226" s="123">
        <f>IF(OR(tbl_Metraj22[[#This Row],[TARIH]]="",tbl_Metraj22[[#This Row],[TARIH]]="-"),0,IF(tbl_Metraj22[[#This Row],[YUZDE]]=0,tbl_Metraj22[[#This Row],[METRAJ_BETON]],tbl_Metraj22[[#This Row],[YUZDE]]*tbl_Metraj22[[#This Row],[METRAJ_BETON]]))</f>
        <v>2.11</v>
      </c>
      <c r="K226" s="2" t="s">
        <v>1502</v>
      </c>
    </row>
    <row r="227" spans="1:11" ht="14.25" x14ac:dyDescent="0.2">
      <c r="A227" s="2" t="s">
        <v>728</v>
      </c>
      <c r="B227" s="124" t="s">
        <v>4669</v>
      </c>
      <c r="C227" s="124"/>
      <c r="D227" s="126">
        <v>2.1800000000000002</v>
      </c>
      <c r="E227" s="124" t="s">
        <v>764</v>
      </c>
      <c r="F227" s="124">
        <v>-5</v>
      </c>
      <c r="G227" s="2" t="s">
        <v>12817</v>
      </c>
      <c r="H227" s="130">
        <v>45773</v>
      </c>
      <c r="I227" s="134"/>
      <c r="J227" s="123">
        <f>IF(OR(tbl_Metraj22[[#This Row],[TARIH]]="",tbl_Metraj22[[#This Row],[TARIH]]="-"),0,IF(tbl_Metraj22[[#This Row],[YUZDE]]=0,tbl_Metraj22[[#This Row],[METRAJ_BETON]],tbl_Metraj22[[#This Row],[YUZDE]]*tbl_Metraj22[[#This Row],[METRAJ_BETON]]))</f>
        <v>2.1800000000000002</v>
      </c>
      <c r="K227" s="2" t="s">
        <v>2784</v>
      </c>
    </row>
    <row r="228" spans="1:11" ht="14.25" x14ac:dyDescent="0.2">
      <c r="A228" s="2" t="s">
        <v>728</v>
      </c>
      <c r="B228" s="124" t="s">
        <v>4670</v>
      </c>
      <c r="C228" s="124"/>
      <c r="D228" s="126">
        <v>3.46</v>
      </c>
      <c r="E228" s="124" t="s">
        <v>764</v>
      </c>
      <c r="F228" s="124">
        <v>-5</v>
      </c>
      <c r="G228" s="2" t="s">
        <v>12818</v>
      </c>
      <c r="H228" s="130">
        <v>45773</v>
      </c>
      <c r="I228" s="134"/>
      <c r="J228" s="123">
        <f>IF(OR(tbl_Metraj22[[#This Row],[TARIH]]="",tbl_Metraj22[[#This Row],[TARIH]]="-"),0,IF(tbl_Metraj22[[#This Row],[YUZDE]]=0,tbl_Metraj22[[#This Row],[METRAJ_BETON]],tbl_Metraj22[[#This Row],[YUZDE]]*tbl_Metraj22[[#This Row],[METRAJ_BETON]]))</f>
        <v>3.46</v>
      </c>
      <c r="K228" s="2" t="s">
        <v>2783</v>
      </c>
    </row>
    <row r="229" spans="1:11" ht="14.25" x14ac:dyDescent="0.2">
      <c r="A229" s="2" t="s">
        <v>728</v>
      </c>
      <c r="B229" s="124" t="s">
        <v>4671</v>
      </c>
      <c r="C229" s="124"/>
      <c r="D229" s="126">
        <v>2.97</v>
      </c>
      <c r="E229" s="124" t="s">
        <v>764</v>
      </c>
      <c r="F229" s="124">
        <v>-5</v>
      </c>
      <c r="G229" s="2" t="s">
        <v>12819</v>
      </c>
      <c r="H229" s="130">
        <v>45773</v>
      </c>
      <c r="I229" s="134"/>
      <c r="J229" s="123">
        <f>IF(OR(tbl_Metraj22[[#This Row],[TARIH]]="",tbl_Metraj22[[#This Row],[TARIH]]="-"),0,IF(tbl_Metraj22[[#This Row],[YUZDE]]=0,tbl_Metraj22[[#This Row],[METRAJ_BETON]],tbl_Metraj22[[#This Row],[YUZDE]]*tbl_Metraj22[[#This Row],[METRAJ_BETON]]))</f>
        <v>2.97</v>
      </c>
      <c r="K229" s="2" t="s">
        <v>2781</v>
      </c>
    </row>
    <row r="230" spans="1:11" ht="14.25" x14ac:dyDescent="0.2">
      <c r="A230" s="2" t="s">
        <v>728</v>
      </c>
      <c r="B230" s="124" t="s">
        <v>4672</v>
      </c>
      <c r="C230" s="124"/>
      <c r="D230" s="126">
        <v>2.97</v>
      </c>
      <c r="E230" s="124" t="s">
        <v>764</v>
      </c>
      <c r="F230" s="124">
        <v>-5</v>
      </c>
      <c r="G230" s="2" t="s">
        <v>12820</v>
      </c>
      <c r="H230" s="130">
        <v>45773</v>
      </c>
      <c r="I230" s="134"/>
      <c r="J230" s="123">
        <f>IF(OR(tbl_Metraj22[[#This Row],[TARIH]]="",tbl_Metraj22[[#This Row],[TARIH]]="-"),0,IF(tbl_Metraj22[[#This Row],[YUZDE]]=0,tbl_Metraj22[[#This Row],[METRAJ_BETON]],tbl_Metraj22[[#This Row],[YUZDE]]*tbl_Metraj22[[#This Row],[METRAJ_BETON]]))</f>
        <v>2.97</v>
      </c>
      <c r="K230" s="2" t="s">
        <v>2779</v>
      </c>
    </row>
    <row r="231" spans="1:11" ht="14.25" x14ac:dyDescent="0.2">
      <c r="A231" s="2" t="s">
        <v>728</v>
      </c>
      <c r="B231" s="124" t="s">
        <v>4673</v>
      </c>
      <c r="C231" s="124"/>
      <c r="D231" s="126">
        <v>2.97</v>
      </c>
      <c r="E231" s="124" t="s">
        <v>764</v>
      </c>
      <c r="F231" s="124">
        <v>-5</v>
      </c>
      <c r="G231" s="2" t="s">
        <v>12821</v>
      </c>
      <c r="H231" s="130">
        <v>45773</v>
      </c>
      <c r="I231" s="134"/>
      <c r="J231" s="123">
        <f>IF(OR(tbl_Metraj22[[#This Row],[TARIH]]="",tbl_Metraj22[[#This Row],[TARIH]]="-"),0,IF(tbl_Metraj22[[#This Row],[YUZDE]]=0,tbl_Metraj22[[#This Row],[METRAJ_BETON]],tbl_Metraj22[[#This Row],[YUZDE]]*tbl_Metraj22[[#This Row],[METRAJ_BETON]]))</f>
        <v>2.97</v>
      </c>
      <c r="K231" s="2" t="s">
        <v>2813</v>
      </c>
    </row>
    <row r="232" spans="1:11" ht="14.25" x14ac:dyDescent="0.2">
      <c r="A232" s="2" t="s">
        <v>728</v>
      </c>
      <c r="B232" s="124" t="s">
        <v>4674</v>
      </c>
      <c r="C232" s="124"/>
      <c r="D232" s="126">
        <v>2.97</v>
      </c>
      <c r="E232" s="124" t="s">
        <v>764</v>
      </c>
      <c r="F232" s="124">
        <v>-5</v>
      </c>
      <c r="G232" s="2" t="s">
        <v>12822</v>
      </c>
      <c r="H232" s="130">
        <v>45773</v>
      </c>
      <c r="I232" s="134"/>
      <c r="J232" s="123">
        <f>IF(OR(tbl_Metraj22[[#This Row],[TARIH]]="",tbl_Metraj22[[#This Row],[TARIH]]="-"),0,IF(tbl_Metraj22[[#This Row],[YUZDE]]=0,tbl_Metraj22[[#This Row],[METRAJ_BETON]],tbl_Metraj22[[#This Row],[YUZDE]]*tbl_Metraj22[[#This Row],[METRAJ_BETON]]))</f>
        <v>2.97</v>
      </c>
      <c r="K232" s="2" t="s">
        <v>2785</v>
      </c>
    </row>
    <row r="233" spans="1:11" ht="14.25" x14ac:dyDescent="0.2">
      <c r="A233" s="2" t="s">
        <v>728</v>
      </c>
      <c r="B233" s="124" t="s">
        <v>4675</v>
      </c>
      <c r="C233" s="124"/>
      <c r="D233" s="126">
        <v>2.97</v>
      </c>
      <c r="E233" s="124" t="s">
        <v>764</v>
      </c>
      <c r="F233" s="124">
        <v>-5</v>
      </c>
      <c r="G233" s="2" t="s">
        <v>12823</v>
      </c>
      <c r="H233" s="130">
        <v>45773</v>
      </c>
      <c r="I233" s="134"/>
      <c r="J233" s="123">
        <f>IF(OR(tbl_Metraj22[[#This Row],[TARIH]]="",tbl_Metraj22[[#This Row],[TARIH]]="-"),0,IF(tbl_Metraj22[[#This Row],[YUZDE]]=0,tbl_Metraj22[[#This Row],[METRAJ_BETON]],tbl_Metraj22[[#This Row],[YUZDE]]*tbl_Metraj22[[#This Row],[METRAJ_BETON]]))</f>
        <v>2.97</v>
      </c>
      <c r="K233" s="2" t="s">
        <v>2777</v>
      </c>
    </row>
    <row r="234" spans="1:11" ht="14.25" x14ac:dyDescent="0.2">
      <c r="A234" s="2" t="s">
        <v>728</v>
      </c>
      <c r="B234" s="124" t="s">
        <v>4676</v>
      </c>
      <c r="C234" s="124"/>
      <c r="D234" s="126">
        <v>2.97</v>
      </c>
      <c r="E234" s="124" t="s">
        <v>764</v>
      </c>
      <c r="F234" s="124">
        <v>-5</v>
      </c>
      <c r="G234" s="2" t="s">
        <v>12824</v>
      </c>
      <c r="H234" s="130">
        <v>45773</v>
      </c>
      <c r="I234" s="134"/>
      <c r="J234" s="123">
        <f>IF(OR(tbl_Metraj22[[#This Row],[TARIH]]="",tbl_Metraj22[[#This Row],[TARIH]]="-"),0,IF(tbl_Metraj22[[#This Row],[YUZDE]]=0,tbl_Metraj22[[#This Row],[METRAJ_BETON]],tbl_Metraj22[[#This Row],[YUZDE]]*tbl_Metraj22[[#This Row],[METRAJ_BETON]]))</f>
        <v>2.97</v>
      </c>
      <c r="K234" s="2" t="s">
        <v>2778</v>
      </c>
    </row>
    <row r="235" spans="1:11" ht="14.25" x14ac:dyDescent="0.2">
      <c r="A235" s="2" t="s">
        <v>728</v>
      </c>
      <c r="B235" s="124" t="s">
        <v>4677</v>
      </c>
      <c r="C235" s="124"/>
      <c r="D235" s="126">
        <v>2.97</v>
      </c>
      <c r="E235" s="124" t="s">
        <v>764</v>
      </c>
      <c r="F235" s="124">
        <v>-5</v>
      </c>
      <c r="G235" s="2" t="s">
        <v>12825</v>
      </c>
      <c r="H235" s="130">
        <v>45773</v>
      </c>
      <c r="I235" s="134"/>
      <c r="J235" s="123">
        <f>IF(OR(tbl_Metraj22[[#This Row],[TARIH]]="",tbl_Metraj22[[#This Row],[TARIH]]="-"),0,IF(tbl_Metraj22[[#This Row],[YUZDE]]=0,tbl_Metraj22[[#This Row],[METRAJ_BETON]],tbl_Metraj22[[#This Row],[YUZDE]]*tbl_Metraj22[[#This Row],[METRAJ_BETON]]))</f>
        <v>2.97</v>
      </c>
      <c r="K235" s="2" t="s">
        <v>2780</v>
      </c>
    </row>
    <row r="236" spans="1:11" ht="14.25" x14ac:dyDescent="0.2">
      <c r="A236" s="2" t="s">
        <v>728</v>
      </c>
      <c r="B236" s="124" t="s">
        <v>4678</v>
      </c>
      <c r="C236" s="124"/>
      <c r="D236" s="126">
        <v>2.97</v>
      </c>
      <c r="E236" s="124" t="s">
        <v>764</v>
      </c>
      <c r="F236" s="124">
        <v>-5</v>
      </c>
      <c r="G236" s="2" t="s">
        <v>12826</v>
      </c>
      <c r="H236" s="130">
        <v>45773</v>
      </c>
      <c r="I236" s="134"/>
      <c r="J236" s="123">
        <f>IF(OR(tbl_Metraj22[[#This Row],[TARIH]]="",tbl_Metraj22[[#This Row],[TARIH]]="-"),0,IF(tbl_Metraj22[[#This Row],[YUZDE]]=0,tbl_Metraj22[[#This Row],[METRAJ_BETON]],tbl_Metraj22[[#This Row],[YUZDE]]*tbl_Metraj22[[#This Row],[METRAJ_BETON]]))</f>
        <v>2.97</v>
      </c>
      <c r="K236" s="2" t="s">
        <v>2782</v>
      </c>
    </row>
    <row r="237" spans="1:11" ht="14.25" x14ac:dyDescent="0.2">
      <c r="A237" s="2" t="s">
        <v>728</v>
      </c>
      <c r="B237" s="124" t="s">
        <v>4679</v>
      </c>
      <c r="C237" s="124"/>
      <c r="D237" s="126">
        <v>4.8499999999999996</v>
      </c>
      <c r="E237" s="124" t="s">
        <v>764</v>
      </c>
      <c r="F237" s="124">
        <v>-5</v>
      </c>
      <c r="G237" s="2" t="s">
        <v>12827</v>
      </c>
      <c r="H237" s="130">
        <v>45773</v>
      </c>
      <c r="I237" s="134"/>
      <c r="J237" s="123">
        <f>IF(OR(tbl_Metraj22[[#This Row],[TARIH]]="",tbl_Metraj22[[#This Row],[TARIH]]="-"),0,IF(tbl_Metraj22[[#This Row],[YUZDE]]=0,tbl_Metraj22[[#This Row],[METRAJ_BETON]],tbl_Metraj22[[#This Row],[YUZDE]]*tbl_Metraj22[[#This Row],[METRAJ_BETON]]))</f>
        <v>4.8499999999999996</v>
      </c>
      <c r="K237" s="2" t="s">
        <v>1499</v>
      </c>
    </row>
    <row r="238" spans="1:11" ht="14.25" x14ac:dyDescent="0.2">
      <c r="A238" s="2" t="s">
        <v>728</v>
      </c>
      <c r="B238" s="124" t="s">
        <v>4680</v>
      </c>
      <c r="C238" s="124"/>
      <c r="D238" s="126">
        <v>4.0599999999999996</v>
      </c>
      <c r="E238" s="124" t="s">
        <v>764</v>
      </c>
      <c r="F238" s="124">
        <v>-5</v>
      </c>
      <c r="G238" s="2" t="s">
        <v>12828</v>
      </c>
      <c r="H238" s="130">
        <v>45773</v>
      </c>
      <c r="I238" s="134"/>
      <c r="J238" s="123">
        <f>IF(OR(tbl_Metraj22[[#This Row],[TARIH]]="",tbl_Metraj22[[#This Row],[TARIH]]="-"),0,IF(tbl_Metraj22[[#This Row],[YUZDE]]=0,tbl_Metraj22[[#This Row],[METRAJ_BETON]],tbl_Metraj22[[#This Row],[YUZDE]]*tbl_Metraj22[[#This Row],[METRAJ_BETON]]))</f>
        <v>4.0599999999999996</v>
      </c>
      <c r="K238" s="2" t="s">
        <v>1514</v>
      </c>
    </row>
    <row r="239" spans="1:11" ht="14.25" x14ac:dyDescent="0.2">
      <c r="A239" s="2" t="s">
        <v>728</v>
      </c>
      <c r="B239" s="124" t="s">
        <v>4681</v>
      </c>
      <c r="C239" s="124"/>
      <c r="D239" s="126">
        <v>2.11</v>
      </c>
      <c r="E239" s="124" t="s">
        <v>764</v>
      </c>
      <c r="F239" s="124">
        <v>-5</v>
      </c>
      <c r="G239" s="2" t="s">
        <v>12829</v>
      </c>
      <c r="H239" s="130">
        <v>45773</v>
      </c>
      <c r="I239" s="134"/>
      <c r="J239" s="123">
        <f>IF(OR(tbl_Metraj22[[#This Row],[TARIH]]="",tbl_Metraj22[[#This Row],[TARIH]]="-"),0,IF(tbl_Metraj22[[#This Row],[YUZDE]]=0,tbl_Metraj22[[#This Row],[METRAJ_BETON]],tbl_Metraj22[[#This Row],[YUZDE]]*tbl_Metraj22[[#This Row],[METRAJ_BETON]]))</f>
        <v>2.11</v>
      </c>
      <c r="K239" s="2" t="s">
        <v>1527</v>
      </c>
    </row>
    <row r="240" spans="1:11" ht="14.25" x14ac:dyDescent="0.2">
      <c r="A240" s="2" t="s">
        <v>728</v>
      </c>
      <c r="B240" s="124" t="s">
        <v>4682</v>
      </c>
      <c r="C240" s="124"/>
      <c r="D240" s="126">
        <v>2.11</v>
      </c>
      <c r="E240" s="124" t="s">
        <v>764</v>
      </c>
      <c r="F240" s="124">
        <v>-5</v>
      </c>
      <c r="G240" s="2" t="s">
        <v>12830</v>
      </c>
      <c r="H240" s="130">
        <v>45773</v>
      </c>
      <c r="I240" s="134"/>
      <c r="J240" s="123">
        <f>IF(OR(tbl_Metraj22[[#This Row],[TARIH]]="",tbl_Metraj22[[#This Row],[TARIH]]="-"),0,IF(tbl_Metraj22[[#This Row],[YUZDE]]=0,tbl_Metraj22[[#This Row],[METRAJ_BETON]],tbl_Metraj22[[#This Row],[YUZDE]]*tbl_Metraj22[[#This Row],[METRAJ_BETON]]))</f>
        <v>2.11</v>
      </c>
      <c r="K240" s="2" t="s">
        <v>1528</v>
      </c>
    </row>
    <row r="241" spans="1:11" ht="14.25" x14ac:dyDescent="0.2">
      <c r="A241" s="2" t="s">
        <v>728</v>
      </c>
      <c r="B241" s="124" t="s">
        <v>4683</v>
      </c>
      <c r="C241" s="124"/>
      <c r="D241" s="126">
        <v>2.11</v>
      </c>
      <c r="E241" s="124" t="s">
        <v>764</v>
      </c>
      <c r="F241" s="124">
        <v>-5</v>
      </c>
      <c r="G241" s="2" t="s">
        <v>12831</v>
      </c>
      <c r="H241" s="130">
        <v>45773</v>
      </c>
      <c r="I241" s="134"/>
      <c r="J241" s="123">
        <f>IF(OR(tbl_Metraj22[[#This Row],[TARIH]]="",tbl_Metraj22[[#This Row],[TARIH]]="-"),0,IF(tbl_Metraj22[[#This Row],[YUZDE]]=0,tbl_Metraj22[[#This Row],[METRAJ_BETON]],tbl_Metraj22[[#This Row],[YUZDE]]*tbl_Metraj22[[#This Row],[METRAJ_BETON]]))</f>
        <v>2.11</v>
      </c>
      <c r="K241" s="2" t="s">
        <v>1533</v>
      </c>
    </row>
    <row r="242" spans="1:11" ht="14.25" x14ac:dyDescent="0.2">
      <c r="A242" s="2" t="s">
        <v>752</v>
      </c>
      <c r="B242" s="124" t="s">
        <v>4694</v>
      </c>
      <c r="C242" s="124"/>
      <c r="D242" s="126">
        <v>0.47</v>
      </c>
      <c r="E242" s="124" t="s">
        <v>764</v>
      </c>
      <c r="F242" s="124">
        <v>-5</v>
      </c>
      <c r="G242" s="2" t="s">
        <v>12832</v>
      </c>
      <c r="H242" s="130"/>
      <c r="I242" s="134"/>
      <c r="J242" s="123">
        <f>IF(OR(tbl_Metraj22[[#This Row],[TARIH]]="",tbl_Metraj22[[#This Row],[TARIH]]="-"),0,IF(tbl_Metraj22[[#This Row],[YUZDE]]=0,tbl_Metraj22[[#This Row],[METRAJ_BETON]],tbl_Metraj22[[#This Row],[YUZDE]]*tbl_Metraj22[[#This Row],[METRAJ_BETON]]))</f>
        <v>0</v>
      </c>
    </row>
    <row r="243" spans="1:11" ht="14.25" x14ac:dyDescent="0.2">
      <c r="A243" s="2" t="s">
        <v>752</v>
      </c>
      <c r="B243" s="124" t="s">
        <v>4695</v>
      </c>
      <c r="C243" s="124"/>
      <c r="D243" s="126">
        <v>0.47</v>
      </c>
      <c r="E243" s="124" t="s">
        <v>764</v>
      </c>
      <c r="F243" s="124">
        <v>-5</v>
      </c>
      <c r="G243" s="2" t="s">
        <v>12833</v>
      </c>
      <c r="H243" s="130"/>
      <c r="I243" s="134"/>
      <c r="J243" s="123">
        <f>IF(OR(tbl_Metraj22[[#This Row],[TARIH]]="",tbl_Metraj22[[#This Row],[TARIH]]="-"),0,IF(tbl_Metraj22[[#This Row],[YUZDE]]=0,tbl_Metraj22[[#This Row],[METRAJ_BETON]],tbl_Metraj22[[#This Row],[YUZDE]]*tbl_Metraj22[[#This Row],[METRAJ_BETON]]))</f>
        <v>0</v>
      </c>
    </row>
    <row r="244" spans="1:11" ht="14.25" x14ac:dyDescent="0.2">
      <c r="A244" s="2" t="s">
        <v>2977</v>
      </c>
      <c r="B244" s="124" t="s">
        <v>3078</v>
      </c>
      <c r="C244" s="124"/>
      <c r="D244" s="126">
        <v>8</v>
      </c>
      <c r="E244" s="124" t="s">
        <v>764</v>
      </c>
      <c r="F244" s="124">
        <v>-5</v>
      </c>
      <c r="G244" s="2" t="s">
        <v>12834</v>
      </c>
      <c r="H244" s="130">
        <v>45773</v>
      </c>
      <c r="I244" s="134"/>
      <c r="J244" s="123">
        <f>IF(OR(tbl_Metraj22[[#This Row],[TARIH]]="",tbl_Metraj22[[#This Row],[TARIH]]="-"),0,IF(tbl_Metraj22[[#This Row],[YUZDE]]=0,tbl_Metraj22[[#This Row],[METRAJ_BETON]],tbl_Metraj22[[#This Row],[YUZDE]]*tbl_Metraj22[[#This Row],[METRAJ_BETON]]))</f>
        <v>8</v>
      </c>
      <c r="K244" s="2" t="s">
        <v>1447</v>
      </c>
    </row>
    <row r="245" spans="1:11" ht="14.25" x14ac:dyDescent="0.2">
      <c r="A245" s="2" t="s">
        <v>2977</v>
      </c>
      <c r="B245" s="124" t="s">
        <v>3079</v>
      </c>
      <c r="C245" s="124"/>
      <c r="D245" s="126">
        <v>5.35</v>
      </c>
      <c r="E245" s="124" t="s">
        <v>764</v>
      </c>
      <c r="F245" s="124">
        <v>-5</v>
      </c>
      <c r="G245" s="2" t="s">
        <v>12835</v>
      </c>
      <c r="H245" s="130">
        <v>45773</v>
      </c>
      <c r="I245" s="134"/>
      <c r="J245" s="123">
        <f>IF(OR(tbl_Metraj22[[#This Row],[TARIH]]="",tbl_Metraj22[[#This Row],[TARIH]]="-"),0,IF(tbl_Metraj22[[#This Row],[YUZDE]]=0,tbl_Metraj22[[#This Row],[METRAJ_BETON]],tbl_Metraj22[[#This Row],[YUZDE]]*tbl_Metraj22[[#This Row],[METRAJ_BETON]]))</f>
        <v>5.35</v>
      </c>
      <c r="K245" s="2" t="s">
        <v>2714</v>
      </c>
    </row>
    <row r="246" spans="1:11" ht="14.25" x14ac:dyDescent="0.2">
      <c r="A246" s="2" t="s">
        <v>2977</v>
      </c>
      <c r="B246" s="124" t="s">
        <v>3080</v>
      </c>
      <c r="C246" s="124"/>
      <c r="D246" s="126">
        <v>4.13</v>
      </c>
      <c r="E246" s="124" t="s">
        <v>764</v>
      </c>
      <c r="F246" s="124">
        <v>-5</v>
      </c>
      <c r="G246" s="2" t="s">
        <v>12836</v>
      </c>
      <c r="H246" s="130">
        <v>45773</v>
      </c>
      <c r="I246" s="134"/>
      <c r="J246" s="123">
        <f>IF(OR(tbl_Metraj22[[#This Row],[TARIH]]="",tbl_Metraj22[[#This Row],[TARIH]]="-"),0,IF(tbl_Metraj22[[#This Row],[YUZDE]]=0,tbl_Metraj22[[#This Row],[METRAJ_BETON]],tbl_Metraj22[[#This Row],[YUZDE]]*tbl_Metraj22[[#This Row],[METRAJ_BETON]]))</f>
        <v>4.13</v>
      </c>
      <c r="K246" s="2" t="s">
        <v>2712</v>
      </c>
    </row>
    <row r="247" spans="1:11" ht="14.25" x14ac:dyDescent="0.2">
      <c r="A247" s="2" t="s">
        <v>2977</v>
      </c>
      <c r="B247" s="124" t="s">
        <v>3081</v>
      </c>
      <c r="C247" s="124"/>
      <c r="D247" s="126">
        <v>15.26</v>
      </c>
      <c r="E247" s="124" t="s">
        <v>764</v>
      </c>
      <c r="F247" s="124">
        <v>-5</v>
      </c>
      <c r="G247" s="2" t="s">
        <v>12837</v>
      </c>
      <c r="H247" s="130">
        <v>45773</v>
      </c>
      <c r="I247" s="134"/>
      <c r="J247" s="123">
        <f>IF(OR(tbl_Metraj22[[#This Row],[TARIH]]="",tbl_Metraj22[[#This Row],[TARIH]]="-"),0,IF(tbl_Metraj22[[#This Row],[YUZDE]]=0,tbl_Metraj22[[#This Row],[METRAJ_BETON]],tbl_Metraj22[[#This Row],[YUZDE]]*tbl_Metraj22[[#This Row],[METRAJ_BETON]]))</f>
        <v>15.26</v>
      </c>
      <c r="K247" s="2" t="s">
        <v>1454</v>
      </c>
    </row>
    <row r="248" spans="1:11" ht="14.25" x14ac:dyDescent="0.2">
      <c r="A248" s="2" t="s">
        <v>2977</v>
      </c>
      <c r="B248" s="124" t="s">
        <v>3082</v>
      </c>
      <c r="C248" s="124"/>
      <c r="D248" s="126">
        <v>8</v>
      </c>
      <c r="E248" s="124" t="s">
        <v>764</v>
      </c>
      <c r="F248" s="124">
        <v>-5</v>
      </c>
      <c r="G248" s="2" t="s">
        <v>12838</v>
      </c>
      <c r="H248" s="130">
        <v>45773</v>
      </c>
      <c r="I248" s="134"/>
      <c r="J248" s="123">
        <f>IF(OR(tbl_Metraj22[[#This Row],[TARIH]]="",tbl_Metraj22[[#This Row],[TARIH]]="-"),0,IF(tbl_Metraj22[[#This Row],[YUZDE]]=0,tbl_Metraj22[[#This Row],[METRAJ_BETON]],tbl_Metraj22[[#This Row],[YUZDE]]*tbl_Metraj22[[#This Row],[METRAJ_BETON]]))</f>
        <v>8</v>
      </c>
      <c r="K248" s="2" t="s">
        <v>1443</v>
      </c>
    </row>
    <row r="249" spans="1:11" ht="14.25" x14ac:dyDescent="0.2">
      <c r="A249" s="2" t="s">
        <v>2977</v>
      </c>
      <c r="B249" s="124" t="s">
        <v>3083</v>
      </c>
      <c r="C249" s="124"/>
      <c r="D249" s="126">
        <v>1.71</v>
      </c>
      <c r="E249" s="124" t="s">
        <v>764</v>
      </c>
      <c r="F249" s="124">
        <v>-5</v>
      </c>
      <c r="G249" s="2" t="s">
        <v>12839</v>
      </c>
      <c r="H249" s="130">
        <v>45773</v>
      </c>
      <c r="I249" s="134"/>
      <c r="J249" s="123">
        <f>IF(OR(tbl_Metraj22[[#This Row],[TARIH]]="",tbl_Metraj22[[#This Row],[TARIH]]="-"),0,IF(tbl_Metraj22[[#This Row],[YUZDE]]=0,tbl_Metraj22[[#This Row],[METRAJ_BETON]],tbl_Metraj22[[#This Row],[YUZDE]]*tbl_Metraj22[[#This Row],[METRAJ_BETON]]))</f>
        <v>1.71</v>
      </c>
      <c r="K249" s="2" t="s">
        <v>1441</v>
      </c>
    </row>
    <row r="250" spans="1:11" ht="14.25" x14ac:dyDescent="0.2">
      <c r="A250" s="2" t="s">
        <v>2977</v>
      </c>
      <c r="B250" s="124" t="s">
        <v>3084</v>
      </c>
      <c r="C250" s="124"/>
      <c r="D250" s="126">
        <v>5.2</v>
      </c>
      <c r="E250" s="124" t="s">
        <v>764</v>
      </c>
      <c r="F250" s="124">
        <v>-5</v>
      </c>
      <c r="G250" s="2" t="s">
        <v>12840</v>
      </c>
      <c r="H250" s="130">
        <v>45773</v>
      </c>
      <c r="I250" s="134"/>
      <c r="J250" s="123">
        <f>IF(OR(tbl_Metraj22[[#This Row],[TARIH]]="",tbl_Metraj22[[#This Row],[TARIH]]="-"),0,IF(tbl_Metraj22[[#This Row],[YUZDE]]=0,tbl_Metraj22[[#This Row],[METRAJ_BETON]],tbl_Metraj22[[#This Row],[YUZDE]]*tbl_Metraj22[[#This Row],[METRAJ_BETON]]))</f>
        <v>5.2</v>
      </c>
      <c r="K250" s="2" t="s">
        <v>1450</v>
      </c>
    </row>
    <row r="251" spans="1:11" ht="14.25" x14ac:dyDescent="0.2">
      <c r="A251" s="2" t="s">
        <v>2977</v>
      </c>
      <c r="B251" s="124" t="s">
        <v>3085</v>
      </c>
      <c r="C251" s="124"/>
      <c r="D251" s="126">
        <v>6.19</v>
      </c>
      <c r="E251" s="124" t="s">
        <v>764</v>
      </c>
      <c r="F251" s="124">
        <v>-5</v>
      </c>
      <c r="G251" s="2" t="s">
        <v>12841</v>
      </c>
      <c r="H251" s="130">
        <v>45773</v>
      </c>
      <c r="I251" s="134"/>
      <c r="J251" s="123">
        <f>IF(OR(tbl_Metraj22[[#This Row],[TARIH]]="",tbl_Metraj22[[#This Row],[TARIH]]="-"),0,IF(tbl_Metraj22[[#This Row],[YUZDE]]=0,tbl_Metraj22[[#This Row],[METRAJ_BETON]],tbl_Metraj22[[#This Row],[YUZDE]]*tbl_Metraj22[[#This Row],[METRAJ_BETON]]))</f>
        <v>6.19</v>
      </c>
      <c r="K251" s="2" t="s">
        <v>1442</v>
      </c>
    </row>
    <row r="252" spans="1:11" ht="14.25" x14ac:dyDescent="0.2">
      <c r="A252" s="2" t="s">
        <v>2977</v>
      </c>
      <c r="B252" s="124" t="s">
        <v>3086</v>
      </c>
      <c r="C252" s="124"/>
      <c r="D252" s="126">
        <v>4.45</v>
      </c>
      <c r="E252" s="124" t="s">
        <v>764</v>
      </c>
      <c r="F252" s="124">
        <v>-5</v>
      </c>
      <c r="G252" s="2" t="s">
        <v>12842</v>
      </c>
      <c r="H252" s="130">
        <v>45773</v>
      </c>
      <c r="I252" s="134"/>
      <c r="J252" s="123">
        <f>IF(OR(tbl_Metraj22[[#This Row],[TARIH]]="",tbl_Metraj22[[#This Row],[TARIH]]="-"),0,IF(tbl_Metraj22[[#This Row],[YUZDE]]=0,tbl_Metraj22[[#This Row],[METRAJ_BETON]],tbl_Metraj22[[#This Row],[YUZDE]]*tbl_Metraj22[[#This Row],[METRAJ_BETON]]))</f>
        <v>4.45</v>
      </c>
      <c r="K252" s="2" t="s">
        <v>1445</v>
      </c>
    </row>
    <row r="253" spans="1:11" ht="14.25" x14ac:dyDescent="0.2">
      <c r="A253" s="2" t="s">
        <v>2977</v>
      </c>
      <c r="B253" s="124" t="s">
        <v>3087</v>
      </c>
      <c r="C253" s="124"/>
      <c r="D253" s="126">
        <v>4.7</v>
      </c>
      <c r="E253" s="124" t="s">
        <v>764</v>
      </c>
      <c r="F253" s="124">
        <v>-5</v>
      </c>
      <c r="G253" s="2" t="s">
        <v>12843</v>
      </c>
      <c r="H253" s="130">
        <v>45773</v>
      </c>
      <c r="I253" s="134"/>
      <c r="J253" s="123">
        <f>IF(OR(tbl_Metraj22[[#This Row],[TARIH]]="",tbl_Metraj22[[#This Row],[TARIH]]="-"),0,IF(tbl_Metraj22[[#This Row],[YUZDE]]=0,tbl_Metraj22[[#This Row],[METRAJ_BETON]],tbl_Metraj22[[#This Row],[YUZDE]]*tbl_Metraj22[[#This Row],[METRAJ_BETON]]))</f>
        <v>4.7</v>
      </c>
      <c r="K253" s="2" t="s">
        <v>1437</v>
      </c>
    </row>
    <row r="254" spans="1:11" ht="14.25" x14ac:dyDescent="0.2">
      <c r="A254" s="2" t="s">
        <v>2977</v>
      </c>
      <c r="B254" s="124" t="s">
        <v>3088</v>
      </c>
      <c r="C254" s="124"/>
      <c r="D254" s="126">
        <v>8.25</v>
      </c>
      <c r="E254" s="124" t="s">
        <v>764</v>
      </c>
      <c r="F254" s="124">
        <v>-5</v>
      </c>
      <c r="G254" s="2" t="s">
        <v>12844</v>
      </c>
      <c r="H254" s="130">
        <v>45773</v>
      </c>
      <c r="I254" s="134"/>
      <c r="J254" s="123">
        <f>IF(OR(tbl_Metraj22[[#This Row],[TARIH]]="",tbl_Metraj22[[#This Row],[TARIH]]="-"),0,IF(tbl_Metraj22[[#This Row],[YUZDE]]=0,tbl_Metraj22[[#This Row],[METRAJ_BETON]],tbl_Metraj22[[#This Row],[YUZDE]]*tbl_Metraj22[[#This Row],[METRAJ_BETON]]))</f>
        <v>8.25</v>
      </c>
      <c r="K254" s="2" t="s">
        <v>1446</v>
      </c>
    </row>
    <row r="255" spans="1:11" ht="14.25" x14ac:dyDescent="0.2">
      <c r="A255" s="2" t="s">
        <v>2977</v>
      </c>
      <c r="B255" s="124" t="s">
        <v>3089</v>
      </c>
      <c r="C255" s="124"/>
      <c r="D255" s="126">
        <v>3.88</v>
      </c>
      <c r="E255" s="124" t="s">
        <v>764</v>
      </c>
      <c r="F255" s="124">
        <v>-5</v>
      </c>
      <c r="G255" s="2" t="s">
        <v>12845</v>
      </c>
      <c r="H255" s="130">
        <v>45773</v>
      </c>
      <c r="I255" s="134"/>
      <c r="J255" s="123">
        <f>IF(OR(tbl_Metraj22[[#This Row],[TARIH]]="",tbl_Metraj22[[#This Row],[TARIH]]="-"),0,IF(tbl_Metraj22[[#This Row],[YUZDE]]=0,tbl_Metraj22[[#This Row],[METRAJ_BETON]],tbl_Metraj22[[#This Row],[YUZDE]]*tbl_Metraj22[[#This Row],[METRAJ_BETON]]))</f>
        <v>3.88</v>
      </c>
      <c r="K255" s="2" t="s">
        <v>1435</v>
      </c>
    </row>
    <row r="256" spans="1:11" ht="14.25" x14ac:dyDescent="0.2">
      <c r="A256" s="2" t="s">
        <v>2977</v>
      </c>
      <c r="B256" s="124" t="s">
        <v>3090</v>
      </c>
      <c r="C256" s="124"/>
      <c r="D256" s="126">
        <v>11.96</v>
      </c>
      <c r="E256" s="124" t="s">
        <v>764</v>
      </c>
      <c r="F256" s="124">
        <v>-5</v>
      </c>
      <c r="G256" s="2" t="s">
        <v>12846</v>
      </c>
      <c r="H256" s="130">
        <v>45773</v>
      </c>
      <c r="I256" s="134"/>
      <c r="J256" s="123">
        <f>IF(OR(tbl_Metraj22[[#This Row],[TARIH]]="",tbl_Metraj22[[#This Row],[TARIH]]="-"),0,IF(tbl_Metraj22[[#This Row],[YUZDE]]=0,tbl_Metraj22[[#This Row],[METRAJ_BETON]],tbl_Metraj22[[#This Row],[YUZDE]]*tbl_Metraj22[[#This Row],[METRAJ_BETON]]))</f>
        <v>11.96</v>
      </c>
      <c r="K256" s="2" t="s">
        <v>1433</v>
      </c>
    </row>
    <row r="257" spans="1:11" ht="14.25" x14ac:dyDescent="0.2">
      <c r="A257" s="2" t="s">
        <v>2977</v>
      </c>
      <c r="B257" s="124" t="s">
        <v>3091</v>
      </c>
      <c r="C257" s="124"/>
      <c r="D257" s="126">
        <v>5.28</v>
      </c>
      <c r="E257" s="124" t="s">
        <v>764</v>
      </c>
      <c r="F257" s="124">
        <v>-5</v>
      </c>
      <c r="G257" s="2" t="s">
        <v>12847</v>
      </c>
      <c r="H257" s="130">
        <v>45773</v>
      </c>
      <c r="I257" s="134"/>
      <c r="J257" s="123">
        <f>IF(OR(tbl_Metraj22[[#This Row],[TARIH]]="",tbl_Metraj22[[#This Row],[TARIH]]="-"),0,IF(tbl_Metraj22[[#This Row],[YUZDE]]=0,tbl_Metraj22[[#This Row],[METRAJ_BETON]],tbl_Metraj22[[#This Row],[YUZDE]]*tbl_Metraj22[[#This Row],[METRAJ_BETON]]))</f>
        <v>5.28</v>
      </c>
      <c r="K257" s="2" t="s">
        <v>1432</v>
      </c>
    </row>
    <row r="258" spans="1:11" ht="14.25" x14ac:dyDescent="0.2">
      <c r="A258" s="2" t="s">
        <v>2977</v>
      </c>
      <c r="B258" s="124" t="s">
        <v>3092</v>
      </c>
      <c r="C258" s="124"/>
      <c r="D258" s="126">
        <v>11.14</v>
      </c>
      <c r="E258" s="124" t="s">
        <v>764</v>
      </c>
      <c r="F258" s="124">
        <v>-5</v>
      </c>
      <c r="G258" s="2" t="s">
        <v>12848</v>
      </c>
      <c r="H258" s="130">
        <v>45773</v>
      </c>
      <c r="I258" s="134"/>
      <c r="J258" s="123">
        <f>IF(OR(tbl_Metraj22[[#This Row],[TARIH]]="",tbl_Metraj22[[#This Row],[TARIH]]="-"),0,IF(tbl_Metraj22[[#This Row],[YUZDE]]=0,tbl_Metraj22[[#This Row],[METRAJ_BETON]],tbl_Metraj22[[#This Row],[YUZDE]]*tbl_Metraj22[[#This Row],[METRAJ_BETON]]))</f>
        <v>11.14</v>
      </c>
      <c r="K258" s="2" t="s">
        <v>1431</v>
      </c>
    </row>
    <row r="259" spans="1:11" ht="14.25" x14ac:dyDescent="0.2">
      <c r="A259" s="2" t="s">
        <v>2977</v>
      </c>
      <c r="B259" s="124" t="s">
        <v>3150</v>
      </c>
      <c r="C259" s="124"/>
      <c r="D259" s="126">
        <v>26.97</v>
      </c>
      <c r="E259" s="124" t="s">
        <v>764</v>
      </c>
      <c r="F259" s="124">
        <v>-5</v>
      </c>
      <c r="G259" s="2" t="s">
        <v>12849</v>
      </c>
      <c r="H259" s="130">
        <v>45773</v>
      </c>
      <c r="I259" s="134"/>
      <c r="J259" s="123">
        <f>IF(OR(tbl_Metraj22[[#This Row],[TARIH]]="",tbl_Metraj22[[#This Row],[TARIH]]="-"),0,IF(tbl_Metraj22[[#This Row],[YUZDE]]=0,tbl_Metraj22[[#This Row],[METRAJ_BETON]],tbl_Metraj22[[#This Row],[YUZDE]]*tbl_Metraj22[[#This Row],[METRAJ_BETON]]))</f>
        <v>26.97</v>
      </c>
      <c r="K259" s="2" t="s">
        <v>2974</v>
      </c>
    </row>
    <row r="260" spans="1:11" ht="14.25" x14ac:dyDescent="0.2">
      <c r="A260" s="2" t="s">
        <v>2977</v>
      </c>
      <c r="B260" s="124" t="s">
        <v>3151</v>
      </c>
      <c r="C260" s="124"/>
      <c r="D260" s="126">
        <v>12.6</v>
      </c>
      <c r="E260" s="124" t="s">
        <v>764</v>
      </c>
      <c r="F260" s="124">
        <v>-5</v>
      </c>
      <c r="G260" s="2" t="s">
        <v>12850</v>
      </c>
      <c r="H260" s="130">
        <v>45773</v>
      </c>
      <c r="I260" s="134"/>
      <c r="J260" s="123">
        <f>IF(OR(tbl_Metraj22[[#This Row],[TARIH]]="",tbl_Metraj22[[#This Row],[TARIH]]="-"),0,IF(tbl_Metraj22[[#This Row],[YUZDE]]=0,tbl_Metraj22[[#This Row],[METRAJ_BETON]],tbl_Metraj22[[#This Row],[YUZDE]]*tbl_Metraj22[[#This Row],[METRAJ_BETON]]))</f>
        <v>12.6</v>
      </c>
      <c r="K260" s="2" t="s">
        <v>1453</v>
      </c>
    </row>
    <row r="261" spans="1:11" ht="14.25" x14ac:dyDescent="0.2">
      <c r="A261" s="2" t="s">
        <v>2977</v>
      </c>
      <c r="B261" s="124" t="s">
        <v>3152</v>
      </c>
      <c r="C261" s="124"/>
      <c r="D261" s="126">
        <v>15.73</v>
      </c>
      <c r="E261" s="124" t="s">
        <v>764</v>
      </c>
      <c r="F261" s="124">
        <v>-5</v>
      </c>
      <c r="G261" s="2" t="s">
        <v>12851</v>
      </c>
      <c r="H261" s="130">
        <v>45773</v>
      </c>
      <c r="I261" s="134"/>
      <c r="J261" s="123">
        <f>IF(OR(tbl_Metraj22[[#This Row],[TARIH]]="",tbl_Metraj22[[#This Row],[TARIH]]="-"),0,IF(tbl_Metraj22[[#This Row],[YUZDE]]=0,tbl_Metraj22[[#This Row],[METRAJ_BETON]],tbl_Metraj22[[#This Row],[YUZDE]]*tbl_Metraj22[[#This Row],[METRAJ_BETON]]))</f>
        <v>15.73</v>
      </c>
    </row>
    <row r="262" spans="1:11" ht="14.25" x14ac:dyDescent="0.2">
      <c r="A262" s="2" t="s">
        <v>2977</v>
      </c>
      <c r="B262" s="124" t="s">
        <v>3153</v>
      </c>
      <c r="C262" s="124"/>
      <c r="D262" s="126">
        <v>16.14</v>
      </c>
      <c r="E262" s="124" t="s">
        <v>764</v>
      </c>
      <c r="F262" s="124">
        <v>-5</v>
      </c>
      <c r="G262" s="2" t="s">
        <v>12852</v>
      </c>
      <c r="H262" s="130">
        <v>45773</v>
      </c>
      <c r="I262" s="134"/>
      <c r="J262" s="123">
        <f>IF(OR(tbl_Metraj22[[#This Row],[TARIH]]="",tbl_Metraj22[[#This Row],[TARIH]]="-"),0,IF(tbl_Metraj22[[#This Row],[YUZDE]]=0,tbl_Metraj22[[#This Row],[METRAJ_BETON]],tbl_Metraj22[[#This Row],[YUZDE]]*tbl_Metraj22[[#This Row],[METRAJ_BETON]]))</f>
        <v>16.14</v>
      </c>
      <c r="K262" s="2" t="s">
        <v>1438</v>
      </c>
    </row>
    <row r="263" spans="1:11" ht="14.25" x14ac:dyDescent="0.2">
      <c r="A263" s="2" t="s">
        <v>2977</v>
      </c>
      <c r="B263" s="124" t="s">
        <v>3154</v>
      </c>
      <c r="C263" s="124"/>
      <c r="D263" s="126">
        <v>21.61</v>
      </c>
      <c r="E263" s="124" t="s">
        <v>764</v>
      </c>
      <c r="F263" s="124">
        <v>-5</v>
      </c>
      <c r="G263" s="2" t="s">
        <v>12853</v>
      </c>
      <c r="H263" s="130">
        <v>45773</v>
      </c>
      <c r="I263" s="134"/>
      <c r="J263" s="123">
        <f>IF(OR(tbl_Metraj22[[#This Row],[TARIH]]="",tbl_Metraj22[[#This Row],[TARIH]]="-"),0,IF(tbl_Metraj22[[#This Row],[YUZDE]]=0,tbl_Metraj22[[#This Row],[METRAJ_BETON]],tbl_Metraj22[[#This Row],[YUZDE]]*tbl_Metraj22[[#This Row],[METRAJ_BETON]]))</f>
        <v>21.61</v>
      </c>
      <c r="K263" s="2" t="s">
        <v>2973</v>
      </c>
    </row>
    <row r="264" spans="1:11" ht="14.25" x14ac:dyDescent="0.2">
      <c r="A264" s="2" t="s">
        <v>2977</v>
      </c>
      <c r="B264" s="124" t="s">
        <v>3155</v>
      </c>
      <c r="C264" s="124"/>
      <c r="D264" s="126">
        <v>20.72</v>
      </c>
      <c r="E264" s="124" t="s">
        <v>764</v>
      </c>
      <c r="F264" s="124">
        <v>-5</v>
      </c>
      <c r="G264" s="2" t="s">
        <v>12854</v>
      </c>
      <c r="H264" s="130">
        <v>45773</v>
      </c>
      <c r="I264" s="134"/>
      <c r="J264" s="123">
        <f>IF(OR(tbl_Metraj22[[#This Row],[TARIH]]="",tbl_Metraj22[[#This Row],[TARIH]]="-"),0,IF(tbl_Metraj22[[#This Row],[YUZDE]]=0,tbl_Metraj22[[#This Row],[METRAJ_BETON]],tbl_Metraj22[[#This Row],[YUZDE]]*tbl_Metraj22[[#This Row],[METRAJ_BETON]]))</f>
        <v>20.72</v>
      </c>
      <c r="K264" s="2" t="s">
        <v>2972</v>
      </c>
    </row>
    <row r="265" spans="1:11" ht="14.25" x14ac:dyDescent="0.2">
      <c r="A265" s="2" t="s">
        <v>2977</v>
      </c>
      <c r="B265" s="124" t="s">
        <v>3156</v>
      </c>
      <c r="C265" s="124"/>
      <c r="D265" s="126">
        <v>16.14</v>
      </c>
      <c r="E265" s="124" t="s">
        <v>764</v>
      </c>
      <c r="F265" s="124">
        <v>-5</v>
      </c>
      <c r="G265" s="2" t="s">
        <v>12855</v>
      </c>
      <c r="H265" s="130">
        <v>45773</v>
      </c>
      <c r="I265" s="134"/>
      <c r="J265" s="123">
        <f>IF(OR(tbl_Metraj22[[#This Row],[TARIH]]="",tbl_Metraj22[[#This Row],[TARIH]]="-"),0,IF(tbl_Metraj22[[#This Row],[YUZDE]]=0,tbl_Metraj22[[#This Row],[METRAJ_BETON]],tbl_Metraj22[[#This Row],[YUZDE]]*tbl_Metraj22[[#This Row],[METRAJ_BETON]]))</f>
        <v>16.14</v>
      </c>
      <c r="K265" s="2" t="s">
        <v>1439</v>
      </c>
    </row>
    <row r="266" spans="1:11" ht="14.25" x14ac:dyDescent="0.2">
      <c r="A266" s="2" t="s">
        <v>2977</v>
      </c>
      <c r="B266" s="124" t="s">
        <v>3157</v>
      </c>
      <c r="C266" s="124"/>
      <c r="D266" s="126">
        <v>2.46</v>
      </c>
      <c r="E266" s="124" t="s">
        <v>764</v>
      </c>
      <c r="F266" s="124">
        <v>-5</v>
      </c>
      <c r="G266" s="2" t="s">
        <v>12856</v>
      </c>
      <c r="H266" s="130">
        <v>45773</v>
      </c>
      <c r="I266" s="134"/>
      <c r="J266" s="123">
        <f>IF(OR(tbl_Metraj22[[#This Row],[TARIH]]="",tbl_Metraj22[[#This Row],[TARIH]]="-"),0,IF(tbl_Metraj22[[#This Row],[YUZDE]]=0,tbl_Metraj22[[#This Row],[METRAJ_BETON]],tbl_Metraj22[[#This Row],[YUZDE]]*tbl_Metraj22[[#This Row],[METRAJ_BETON]]))</f>
        <v>2.46</v>
      </c>
      <c r="K266" s="2" t="s">
        <v>2971</v>
      </c>
    </row>
    <row r="267" spans="1:11" ht="14.25" x14ac:dyDescent="0.2">
      <c r="A267" s="2" t="s">
        <v>2977</v>
      </c>
      <c r="B267" s="124" t="s">
        <v>3158</v>
      </c>
      <c r="C267" s="124"/>
      <c r="D267" s="126">
        <v>18.7</v>
      </c>
      <c r="E267" s="124" t="s">
        <v>764</v>
      </c>
      <c r="F267" s="124">
        <v>-5</v>
      </c>
      <c r="G267" s="2" t="s">
        <v>12857</v>
      </c>
      <c r="H267" s="130">
        <v>45773</v>
      </c>
      <c r="I267" s="134"/>
      <c r="J267" s="123">
        <f>IF(OR(tbl_Metraj22[[#This Row],[TARIH]]="",tbl_Metraj22[[#This Row],[TARIH]]="-"),0,IF(tbl_Metraj22[[#This Row],[YUZDE]]=0,tbl_Metraj22[[#This Row],[METRAJ_BETON]],tbl_Metraj22[[#This Row],[YUZDE]]*tbl_Metraj22[[#This Row],[METRAJ_BETON]]))</f>
        <v>18.7</v>
      </c>
      <c r="K267" s="2" t="s">
        <v>2970</v>
      </c>
    </row>
    <row r="268" spans="1:11" ht="14.25" x14ac:dyDescent="0.2">
      <c r="A268" s="2" t="s">
        <v>2977</v>
      </c>
      <c r="B268" s="124" t="s">
        <v>3159</v>
      </c>
      <c r="C268" s="124"/>
      <c r="D268" s="126">
        <v>17.22</v>
      </c>
      <c r="E268" s="124" t="s">
        <v>764</v>
      </c>
      <c r="F268" s="124">
        <v>-5</v>
      </c>
      <c r="G268" s="2" t="s">
        <v>12858</v>
      </c>
      <c r="H268" s="130">
        <v>45773</v>
      </c>
      <c r="I268" s="134"/>
      <c r="J268" s="123">
        <f>IF(OR(tbl_Metraj22[[#This Row],[TARIH]]="",tbl_Metraj22[[#This Row],[TARIH]]="-"),0,IF(tbl_Metraj22[[#This Row],[YUZDE]]=0,tbl_Metraj22[[#This Row],[METRAJ_BETON]],tbl_Metraj22[[#This Row],[YUZDE]]*tbl_Metraj22[[#This Row],[METRAJ_BETON]]))</f>
        <v>17.22</v>
      </c>
      <c r="K268" s="2" t="s">
        <v>2707</v>
      </c>
    </row>
    <row r="269" spans="1:11" ht="14.25" x14ac:dyDescent="0.2">
      <c r="A269" s="2" t="s">
        <v>2977</v>
      </c>
      <c r="B269" s="124" t="s">
        <v>3160</v>
      </c>
      <c r="C269" s="124"/>
      <c r="D269" s="126">
        <v>9.24</v>
      </c>
      <c r="E269" s="124" t="s">
        <v>764</v>
      </c>
      <c r="F269" s="124">
        <v>-5</v>
      </c>
      <c r="G269" s="2" t="s">
        <v>12859</v>
      </c>
      <c r="H269" s="130">
        <v>45773</v>
      </c>
      <c r="I269" s="134"/>
      <c r="J269" s="123">
        <f>IF(OR(tbl_Metraj22[[#This Row],[TARIH]]="",tbl_Metraj22[[#This Row],[TARIH]]="-"),0,IF(tbl_Metraj22[[#This Row],[YUZDE]]=0,tbl_Metraj22[[#This Row],[METRAJ_BETON]],tbl_Metraj22[[#This Row],[YUZDE]]*tbl_Metraj22[[#This Row],[METRAJ_BETON]]))</f>
        <v>9.24</v>
      </c>
      <c r="K269" s="2" t="s">
        <v>2966</v>
      </c>
    </row>
    <row r="270" spans="1:11" ht="14.25" x14ac:dyDescent="0.2">
      <c r="A270" s="2" t="s">
        <v>2977</v>
      </c>
      <c r="B270" s="124" t="s">
        <v>3161</v>
      </c>
      <c r="C270" s="124"/>
      <c r="D270" s="126">
        <v>14.48</v>
      </c>
      <c r="E270" s="124" t="s">
        <v>764</v>
      </c>
      <c r="F270" s="124">
        <v>-5</v>
      </c>
      <c r="G270" s="2" t="s">
        <v>12860</v>
      </c>
      <c r="H270" s="130">
        <v>45773</v>
      </c>
      <c r="I270" s="134"/>
      <c r="J270" s="123">
        <f>IF(OR(tbl_Metraj22[[#This Row],[TARIH]]="",tbl_Metraj22[[#This Row],[TARIH]]="-"),0,IF(tbl_Metraj22[[#This Row],[YUZDE]]=0,tbl_Metraj22[[#This Row],[METRAJ_BETON]],tbl_Metraj22[[#This Row],[YUZDE]]*tbl_Metraj22[[#This Row],[METRAJ_BETON]]))</f>
        <v>14.48</v>
      </c>
      <c r="K270" s="2" t="s">
        <v>2708</v>
      </c>
    </row>
    <row r="271" spans="1:11" ht="14.25" x14ac:dyDescent="0.2">
      <c r="A271" s="2" t="s">
        <v>2977</v>
      </c>
      <c r="B271" s="124" t="s">
        <v>3162</v>
      </c>
      <c r="C271" s="124"/>
      <c r="D271" s="126">
        <v>7.92</v>
      </c>
      <c r="E271" s="124" t="s">
        <v>764</v>
      </c>
      <c r="F271" s="124">
        <v>-5</v>
      </c>
      <c r="G271" s="2" t="s">
        <v>12861</v>
      </c>
      <c r="H271" s="130">
        <v>45773</v>
      </c>
      <c r="I271" s="134"/>
      <c r="J271" s="123">
        <f>IF(OR(tbl_Metraj22[[#This Row],[TARIH]]="",tbl_Metraj22[[#This Row],[TARIH]]="-"),0,IF(tbl_Metraj22[[#This Row],[YUZDE]]=0,tbl_Metraj22[[#This Row],[METRAJ_BETON]],tbl_Metraj22[[#This Row],[YUZDE]]*tbl_Metraj22[[#This Row],[METRAJ_BETON]]))</f>
        <v>7.92</v>
      </c>
      <c r="K271" s="2" t="s">
        <v>2967</v>
      </c>
    </row>
    <row r="272" spans="1:11" ht="14.25" x14ac:dyDescent="0.2">
      <c r="A272" s="2" t="s">
        <v>2977</v>
      </c>
      <c r="B272" s="124" t="s">
        <v>3163</v>
      </c>
      <c r="C272" s="124"/>
      <c r="D272" s="126">
        <v>14.86</v>
      </c>
      <c r="E272" s="124" t="s">
        <v>764</v>
      </c>
      <c r="F272" s="124">
        <v>-5</v>
      </c>
      <c r="G272" s="2" t="s">
        <v>12862</v>
      </c>
      <c r="H272" s="130">
        <v>45787</v>
      </c>
      <c r="I272" s="134"/>
      <c r="J272" s="123">
        <f>IF(OR(tbl_Metraj22[[#This Row],[TARIH]]="",tbl_Metraj22[[#This Row],[TARIH]]="-"),0,IF(tbl_Metraj22[[#This Row],[YUZDE]]=0,tbl_Metraj22[[#This Row],[METRAJ_BETON]],tbl_Metraj22[[#This Row],[YUZDE]]*tbl_Metraj22[[#This Row],[METRAJ_BETON]]))</f>
        <v>14.86</v>
      </c>
      <c r="K272" s="2" t="s">
        <v>2969</v>
      </c>
    </row>
    <row r="273" spans="1:11" ht="14.25" x14ac:dyDescent="0.2">
      <c r="A273" s="2" t="s">
        <v>2977</v>
      </c>
      <c r="B273" s="124" t="s">
        <v>3164</v>
      </c>
      <c r="C273" s="124"/>
      <c r="D273" s="126">
        <v>15.42</v>
      </c>
      <c r="E273" s="124" t="s">
        <v>764</v>
      </c>
      <c r="F273" s="124">
        <v>-5</v>
      </c>
      <c r="G273" s="2" t="s">
        <v>12863</v>
      </c>
      <c r="H273" s="130">
        <v>45787</v>
      </c>
      <c r="I273" s="134"/>
      <c r="J273" s="123">
        <f>IF(OR(tbl_Metraj22[[#This Row],[TARIH]]="",tbl_Metraj22[[#This Row],[TARIH]]="-"),0,IF(tbl_Metraj22[[#This Row],[YUZDE]]=0,tbl_Metraj22[[#This Row],[METRAJ_BETON]],tbl_Metraj22[[#This Row],[YUZDE]]*tbl_Metraj22[[#This Row],[METRAJ_BETON]]))</f>
        <v>15.42</v>
      </c>
      <c r="K273" s="2" t="s">
        <v>2968</v>
      </c>
    </row>
    <row r="274" spans="1:11" ht="14.25" x14ac:dyDescent="0.2">
      <c r="A274" s="2" t="s">
        <v>2977</v>
      </c>
      <c r="B274" s="124" t="s">
        <v>3165</v>
      </c>
      <c r="C274" s="124"/>
      <c r="D274" s="126">
        <v>13.55</v>
      </c>
      <c r="E274" s="124" t="s">
        <v>764</v>
      </c>
      <c r="F274" s="124">
        <v>-5</v>
      </c>
      <c r="G274" s="2" t="s">
        <v>12864</v>
      </c>
      <c r="H274" s="130">
        <v>45787</v>
      </c>
      <c r="I274" s="134"/>
      <c r="J274" s="123">
        <f>IF(OR(tbl_Metraj22[[#This Row],[TARIH]]="",tbl_Metraj22[[#This Row],[TARIH]]="-"),0,IF(tbl_Metraj22[[#This Row],[YUZDE]]=0,tbl_Metraj22[[#This Row],[METRAJ_BETON]],tbl_Metraj22[[#This Row],[YUZDE]]*tbl_Metraj22[[#This Row],[METRAJ_BETON]]))</f>
        <v>13.55</v>
      </c>
      <c r="K274" s="2" t="s">
        <v>2717</v>
      </c>
    </row>
    <row r="275" spans="1:11" ht="14.25" x14ac:dyDescent="0.2">
      <c r="A275" s="2" t="s">
        <v>2977</v>
      </c>
      <c r="B275" s="124" t="s">
        <v>3166</v>
      </c>
      <c r="C275" s="124"/>
      <c r="D275" s="126">
        <v>11.36</v>
      </c>
      <c r="E275" s="124" t="s">
        <v>764</v>
      </c>
      <c r="F275" s="124">
        <v>-5</v>
      </c>
      <c r="G275" s="2" t="s">
        <v>12865</v>
      </c>
      <c r="H275" s="130">
        <v>45787</v>
      </c>
      <c r="I275" s="134"/>
      <c r="J275" s="123">
        <f>IF(OR(tbl_Metraj22[[#This Row],[TARIH]]="",tbl_Metraj22[[#This Row],[TARIH]]="-"),0,IF(tbl_Metraj22[[#This Row],[YUZDE]]=0,tbl_Metraj22[[#This Row],[METRAJ_BETON]],tbl_Metraj22[[#This Row],[YUZDE]]*tbl_Metraj22[[#This Row],[METRAJ_BETON]]))</f>
        <v>11.36</v>
      </c>
      <c r="K275" s="2" t="s">
        <v>2718</v>
      </c>
    </row>
    <row r="276" spans="1:11" ht="14.25" x14ac:dyDescent="0.2">
      <c r="A276" s="2" t="s">
        <v>2977</v>
      </c>
      <c r="B276" s="124" t="s">
        <v>3167</v>
      </c>
      <c r="C276" s="124"/>
      <c r="D276" s="126">
        <v>14.29</v>
      </c>
      <c r="E276" s="124" t="s">
        <v>764</v>
      </c>
      <c r="F276" s="124">
        <v>-5</v>
      </c>
      <c r="G276" s="2" t="s">
        <v>12866</v>
      </c>
      <c r="H276" s="130">
        <v>45787</v>
      </c>
      <c r="I276" s="134"/>
      <c r="J276" s="123">
        <f>IF(OR(tbl_Metraj22[[#This Row],[TARIH]]="",tbl_Metraj22[[#This Row],[TARIH]]="-"),0,IF(tbl_Metraj22[[#This Row],[YUZDE]]=0,tbl_Metraj22[[#This Row],[METRAJ_BETON]],tbl_Metraj22[[#This Row],[YUZDE]]*tbl_Metraj22[[#This Row],[METRAJ_BETON]]))</f>
        <v>14.29</v>
      </c>
      <c r="K276" s="2" t="s">
        <v>2713</v>
      </c>
    </row>
    <row r="277" spans="1:11" ht="14.25" x14ac:dyDescent="0.2">
      <c r="A277" s="2" t="s">
        <v>2977</v>
      </c>
      <c r="B277" s="124" t="s">
        <v>3168</v>
      </c>
      <c r="C277" s="124"/>
      <c r="D277" s="126">
        <v>11.27</v>
      </c>
      <c r="E277" s="124" t="s">
        <v>764</v>
      </c>
      <c r="F277" s="124">
        <v>-5</v>
      </c>
      <c r="G277" s="2" t="s">
        <v>12867</v>
      </c>
      <c r="H277" s="130">
        <v>45787</v>
      </c>
      <c r="I277" s="134"/>
      <c r="J277" s="123">
        <f>IF(OR(tbl_Metraj22[[#This Row],[TARIH]]="",tbl_Metraj22[[#This Row],[TARIH]]="-"),0,IF(tbl_Metraj22[[#This Row],[YUZDE]]=0,tbl_Metraj22[[#This Row],[METRAJ_BETON]],tbl_Metraj22[[#This Row],[YUZDE]]*tbl_Metraj22[[#This Row],[METRAJ_BETON]]))</f>
        <v>11.27</v>
      </c>
      <c r="K277" s="2" t="s">
        <v>2719</v>
      </c>
    </row>
    <row r="278" spans="1:11" ht="14.25" x14ac:dyDescent="0.2">
      <c r="A278" s="2" t="s">
        <v>2977</v>
      </c>
      <c r="B278" s="124" t="s">
        <v>3169</v>
      </c>
      <c r="C278" s="124"/>
      <c r="D278" s="126">
        <v>5.85</v>
      </c>
      <c r="E278" s="124" t="s">
        <v>764</v>
      </c>
      <c r="F278" s="124">
        <v>-5</v>
      </c>
      <c r="G278" s="2" t="s">
        <v>12868</v>
      </c>
      <c r="H278" s="130">
        <v>45787</v>
      </c>
      <c r="I278" s="134"/>
      <c r="J278" s="123">
        <f>IF(OR(tbl_Metraj22[[#This Row],[TARIH]]="",tbl_Metraj22[[#This Row],[TARIH]]="-"),0,IF(tbl_Metraj22[[#This Row],[YUZDE]]=0,tbl_Metraj22[[#This Row],[METRAJ_BETON]],tbl_Metraj22[[#This Row],[YUZDE]]*tbl_Metraj22[[#This Row],[METRAJ_BETON]]))</f>
        <v>5.85</v>
      </c>
      <c r="K278" s="2" t="s">
        <v>2703</v>
      </c>
    </row>
    <row r="279" spans="1:11" ht="14.25" x14ac:dyDescent="0.2">
      <c r="A279" s="2" t="s">
        <v>2977</v>
      </c>
      <c r="B279" s="124" t="s">
        <v>3170</v>
      </c>
      <c r="C279" s="124"/>
      <c r="D279" s="126">
        <v>4.38</v>
      </c>
      <c r="E279" s="124" t="s">
        <v>764</v>
      </c>
      <c r="F279" s="124">
        <v>-5</v>
      </c>
      <c r="G279" s="2" t="s">
        <v>12869</v>
      </c>
      <c r="H279" s="130">
        <v>45787</v>
      </c>
      <c r="I279" s="134"/>
      <c r="J279" s="123">
        <f>IF(OR(tbl_Metraj22[[#This Row],[TARIH]]="",tbl_Metraj22[[#This Row],[TARIH]]="-"),0,IF(tbl_Metraj22[[#This Row],[YUZDE]]=0,tbl_Metraj22[[#This Row],[METRAJ_BETON]],tbl_Metraj22[[#This Row],[YUZDE]]*tbl_Metraj22[[#This Row],[METRAJ_BETON]]))</f>
        <v>4.38</v>
      </c>
      <c r="K279" s="2" t="s">
        <v>2720</v>
      </c>
    </row>
    <row r="280" spans="1:11" ht="14.25" x14ac:dyDescent="0.2">
      <c r="A280" s="2" t="s">
        <v>2977</v>
      </c>
      <c r="B280" s="124" t="s">
        <v>3171</v>
      </c>
      <c r="C280" s="124"/>
      <c r="D280" s="126">
        <v>13.96</v>
      </c>
      <c r="E280" s="124" t="s">
        <v>764</v>
      </c>
      <c r="F280" s="124">
        <v>-5</v>
      </c>
      <c r="G280" s="2" t="s">
        <v>12870</v>
      </c>
      <c r="H280" s="130">
        <v>45787</v>
      </c>
      <c r="I280" s="134"/>
      <c r="J280" s="123">
        <f>IF(OR(tbl_Metraj22[[#This Row],[TARIH]]="",tbl_Metraj22[[#This Row],[TARIH]]="-"),0,IF(tbl_Metraj22[[#This Row],[YUZDE]]=0,tbl_Metraj22[[#This Row],[METRAJ_BETON]],tbl_Metraj22[[#This Row],[YUZDE]]*tbl_Metraj22[[#This Row],[METRAJ_BETON]]))</f>
        <v>13.96</v>
      </c>
      <c r="K280" s="2" t="s">
        <v>2710</v>
      </c>
    </row>
    <row r="281" spans="1:11" ht="14.25" x14ac:dyDescent="0.2">
      <c r="A281" s="2" t="s">
        <v>2977</v>
      </c>
      <c r="B281" s="124" t="s">
        <v>3172</v>
      </c>
      <c r="C281" s="124"/>
      <c r="D281" s="126">
        <v>8.1999999999999993</v>
      </c>
      <c r="E281" s="124" t="s">
        <v>764</v>
      </c>
      <c r="F281" s="124">
        <v>-5</v>
      </c>
      <c r="G281" s="2" t="s">
        <v>12871</v>
      </c>
      <c r="H281" s="130">
        <v>45787</v>
      </c>
      <c r="I281" s="134"/>
      <c r="J281" s="123">
        <f>IF(OR(tbl_Metraj22[[#This Row],[TARIH]]="",tbl_Metraj22[[#This Row],[TARIH]]="-"),0,IF(tbl_Metraj22[[#This Row],[YUZDE]]=0,tbl_Metraj22[[#This Row],[METRAJ_BETON]],tbl_Metraj22[[#This Row],[YUZDE]]*tbl_Metraj22[[#This Row],[METRAJ_BETON]]))</f>
        <v>8.1999999999999993</v>
      </c>
      <c r="K281" s="2" t="s">
        <v>2709</v>
      </c>
    </row>
    <row r="282" spans="1:11" ht="14.25" x14ac:dyDescent="0.2">
      <c r="A282" s="2" t="s">
        <v>2977</v>
      </c>
      <c r="B282" s="124" t="s">
        <v>3173</v>
      </c>
      <c r="C282" s="124"/>
      <c r="D282" s="126">
        <v>11.5</v>
      </c>
      <c r="E282" s="124" t="s">
        <v>764</v>
      </c>
      <c r="F282" s="124">
        <v>-5</v>
      </c>
      <c r="G282" s="2" t="s">
        <v>12872</v>
      </c>
      <c r="H282" s="130">
        <v>45787</v>
      </c>
      <c r="I282" s="134"/>
      <c r="J282" s="123">
        <f>IF(OR(tbl_Metraj22[[#This Row],[TARIH]]="",tbl_Metraj22[[#This Row],[TARIH]]="-"),0,IF(tbl_Metraj22[[#This Row],[YUZDE]]=0,tbl_Metraj22[[#This Row],[METRAJ_BETON]],tbl_Metraj22[[#This Row],[YUZDE]]*tbl_Metraj22[[#This Row],[METRAJ_BETON]]))</f>
        <v>11.5</v>
      </c>
      <c r="K282" s="2" t="s">
        <v>2721</v>
      </c>
    </row>
    <row r="283" spans="1:11" ht="14.25" x14ac:dyDescent="0.2">
      <c r="A283" s="2" t="s">
        <v>2977</v>
      </c>
      <c r="B283" s="124" t="s">
        <v>3174</v>
      </c>
      <c r="C283" s="124"/>
      <c r="D283" s="126">
        <v>7.17</v>
      </c>
      <c r="E283" s="124" t="s">
        <v>764</v>
      </c>
      <c r="F283" s="124">
        <v>-5</v>
      </c>
      <c r="G283" s="2" t="s">
        <v>12873</v>
      </c>
      <c r="H283" s="130">
        <v>45787</v>
      </c>
      <c r="I283" s="134"/>
      <c r="J283" s="123">
        <f>IF(OR(tbl_Metraj22[[#This Row],[TARIH]]="",tbl_Metraj22[[#This Row],[TARIH]]="-"),0,IF(tbl_Metraj22[[#This Row],[YUZDE]]=0,tbl_Metraj22[[#This Row],[METRAJ_BETON]],tbl_Metraj22[[#This Row],[YUZDE]]*tbl_Metraj22[[#This Row],[METRAJ_BETON]]))</f>
        <v>7.17</v>
      </c>
      <c r="K283" s="2" t="s">
        <v>2727</v>
      </c>
    </row>
    <row r="284" spans="1:11" ht="14.25" x14ac:dyDescent="0.2">
      <c r="A284" s="2" t="s">
        <v>2977</v>
      </c>
      <c r="B284" s="124" t="s">
        <v>3175</v>
      </c>
      <c r="C284" s="124"/>
      <c r="D284" s="126">
        <v>70.42</v>
      </c>
      <c r="E284" s="124" t="s">
        <v>764</v>
      </c>
      <c r="F284" s="124">
        <v>-5</v>
      </c>
      <c r="G284" s="2" t="s">
        <v>12874</v>
      </c>
      <c r="H284" s="130">
        <v>45787</v>
      </c>
      <c r="I284" s="134"/>
      <c r="J284" s="123">
        <f>IF(OR(tbl_Metraj22[[#This Row],[TARIH]]="",tbl_Metraj22[[#This Row],[TARIH]]="-"),0,IF(tbl_Metraj22[[#This Row],[YUZDE]]=0,tbl_Metraj22[[#This Row],[METRAJ_BETON]],tbl_Metraj22[[#This Row],[YUZDE]]*tbl_Metraj22[[#This Row],[METRAJ_BETON]]))</f>
        <v>70.42</v>
      </c>
      <c r="K284" s="2" t="s">
        <v>2716</v>
      </c>
    </row>
    <row r="285" spans="1:11" ht="14.25" x14ac:dyDescent="0.2">
      <c r="A285" s="2" t="s">
        <v>2977</v>
      </c>
      <c r="B285" s="124" t="s">
        <v>3176</v>
      </c>
      <c r="C285" s="124"/>
      <c r="D285" s="126">
        <v>13.96</v>
      </c>
      <c r="E285" s="124" t="s">
        <v>764</v>
      </c>
      <c r="F285" s="124">
        <v>-5</v>
      </c>
      <c r="G285" s="2" t="s">
        <v>12875</v>
      </c>
      <c r="H285" s="130">
        <v>45787</v>
      </c>
      <c r="I285" s="134"/>
      <c r="J285" s="123">
        <f>IF(OR(tbl_Metraj22[[#This Row],[TARIH]]="",tbl_Metraj22[[#This Row],[TARIH]]="-"),0,IF(tbl_Metraj22[[#This Row],[YUZDE]]=0,tbl_Metraj22[[#This Row],[METRAJ_BETON]],tbl_Metraj22[[#This Row],[YUZDE]]*tbl_Metraj22[[#This Row],[METRAJ_BETON]]))</f>
        <v>13.96</v>
      </c>
      <c r="K285" s="2" t="s">
        <v>2726</v>
      </c>
    </row>
    <row r="286" spans="1:11" ht="14.25" x14ac:dyDescent="0.2">
      <c r="A286" s="2" t="s">
        <v>2977</v>
      </c>
      <c r="B286" s="124" t="s">
        <v>3177</v>
      </c>
      <c r="C286" s="124"/>
      <c r="D286" s="126">
        <v>13.96</v>
      </c>
      <c r="E286" s="124" t="s">
        <v>764</v>
      </c>
      <c r="F286" s="124">
        <v>-5</v>
      </c>
      <c r="G286" s="2" t="s">
        <v>12876</v>
      </c>
      <c r="H286" s="130">
        <v>45787</v>
      </c>
      <c r="I286" s="134"/>
      <c r="J286" s="123">
        <f>IF(OR(tbl_Metraj22[[#This Row],[TARIH]]="",tbl_Metraj22[[#This Row],[TARIH]]="-"),0,IF(tbl_Metraj22[[#This Row],[YUZDE]]=0,tbl_Metraj22[[#This Row],[METRAJ_BETON]],tbl_Metraj22[[#This Row],[YUZDE]]*tbl_Metraj22[[#This Row],[METRAJ_BETON]]))</f>
        <v>13.96</v>
      </c>
      <c r="K286" s="2" t="s">
        <v>2725</v>
      </c>
    </row>
    <row r="287" spans="1:11" ht="14.25" x14ac:dyDescent="0.2">
      <c r="A287" s="2" t="s">
        <v>2977</v>
      </c>
      <c r="B287" s="124" t="s">
        <v>3178</v>
      </c>
      <c r="C287" s="124"/>
      <c r="D287" s="126">
        <v>13.96</v>
      </c>
      <c r="E287" s="124" t="s">
        <v>764</v>
      </c>
      <c r="F287" s="124">
        <v>-5</v>
      </c>
      <c r="G287" s="2" t="s">
        <v>12877</v>
      </c>
      <c r="H287" s="130">
        <v>45787</v>
      </c>
      <c r="I287" s="134"/>
      <c r="J287" s="123">
        <f>IF(OR(tbl_Metraj22[[#This Row],[TARIH]]="",tbl_Metraj22[[#This Row],[TARIH]]="-"),0,IF(tbl_Metraj22[[#This Row],[YUZDE]]=0,tbl_Metraj22[[#This Row],[METRAJ_BETON]],tbl_Metraj22[[#This Row],[YUZDE]]*tbl_Metraj22[[#This Row],[METRAJ_BETON]]))</f>
        <v>13.96</v>
      </c>
      <c r="K287" s="2" t="s">
        <v>2724</v>
      </c>
    </row>
    <row r="288" spans="1:11" ht="14.25" x14ac:dyDescent="0.2">
      <c r="A288" s="2" t="s">
        <v>2977</v>
      </c>
      <c r="B288" s="124" t="s">
        <v>3179</v>
      </c>
      <c r="C288" s="124"/>
      <c r="D288" s="126">
        <v>13.96</v>
      </c>
      <c r="E288" s="124" t="s">
        <v>764</v>
      </c>
      <c r="F288" s="124">
        <v>-5</v>
      </c>
      <c r="G288" s="2" t="s">
        <v>12878</v>
      </c>
      <c r="H288" s="130">
        <v>45787</v>
      </c>
      <c r="I288" s="134"/>
      <c r="J288" s="123">
        <f>IF(OR(tbl_Metraj22[[#This Row],[TARIH]]="",tbl_Metraj22[[#This Row],[TARIH]]="-"),0,IF(tbl_Metraj22[[#This Row],[YUZDE]]=0,tbl_Metraj22[[#This Row],[METRAJ_BETON]],tbl_Metraj22[[#This Row],[YUZDE]]*tbl_Metraj22[[#This Row],[METRAJ_BETON]]))</f>
        <v>13.96</v>
      </c>
      <c r="K288" s="2" t="s">
        <v>2965</v>
      </c>
    </row>
    <row r="289" spans="1:11" ht="14.25" x14ac:dyDescent="0.2">
      <c r="A289" s="2" t="s">
        <v>2977</v>
      </c>
      <c r="B289" s="124" t="s">
        <v>3180</v>
      </c>
      <c r="C289" s="124"/>
      <c r="D289" s="126">
        <v>13.96</v>
      </c>
      <c r="E289" s="124" t="s">
        <v>764</v>
      </c>
      <c r="F289" s="124">
        <v>-5</v>
      </c>
      <c r="G289" s="2" t="s">
        <v>12879</v>
      </c>
      <c r="H289" s="130">
        <v>45787</v>
      </c>
      <c r="I289" s="134"/>
      <c r="J289" s="123">
        <f>IF(OR(tbl_Metraj22[[#This Row],[TARIH]]="",tbl_Metraj22[[#This Row],[TARIH]]="-"),0,IF(tbl_Metraj22[[#This Row],[YUZDE]]=0,tbl_Metraj22[[#This Row],[METRAJ_BETON]],tbl_Metraj22[[#This Row],[YUZDE]]*tbl_Metraj22[[#This Row],[METRAJ_BETON]]))</f>
        <v>13.96</v>
      </c>
      <c r="K289" s="2" t="s">
        <v>2723</v>
      </c>
    </row>
    <row r="290" spans="1:11" ht="14.25" x14ac:dyDescent="0.2">
      <c r="A290" s="2" t="s">
        <v>2977</v>
      </c>
      <c r="B290" s="124" t="s">
        <v>3181</v>
      </c>
      <c r="C290" s="124"/>
      <c r="D290" s="126">
        <v>13.96</v>
      </c>
      <c r="E290" s="124" t="s">
        <v>764</v>
      </c>
      <c r="F290" s="124">
        <v>-5</v>
      </c>
      <c r="G290" s="2" t="s">
        <v>12880</v>
      </c>
      <c r="H290" s="130">
        <v>45787</v>
      </c>
      <c r="I290" s="134"/>
      <c r="J290" s="123">
        <f>IF(OR(tbl_Metraj22[[#This Row],[TARIH]]="",tbl_Metraj22[[#This Row],[TARIH]]="-"),0,IF(tbl_Metraj22[[#This Row],[YUZDE]]=0,tbl_Metraj22[[#This Row],[METRAJ_BETON]],tbl_Metraj22[[#This Row],[YUZDE]]*tbl_Metraj22[[#This Row],[METRAJ_BETON]]))</f>
        <v>13.96</v>
      </c>
      <c r="K290" s="2" t="s">
        <v>2722</v>
      </c>
    </row>
    <row r="291" spans="1:11" ht="14.25" x14ac:dyDescent="0.2">
      <c r="A291" s="2" t="s">
        <v>2977</v>
      </c>
      <c r="B291" s="124" t="s">
        <v>4306</v>
      </c>
      <c r="C291" s="124"/>
      <c r="D291" s="126">
        <v>1.1599999999999999</v>
      </c>
      <c r="E291" s="124" t="s">
        <v>764</v>
      </c>
      <c r="F291" s="124">
        <v>-5</v>
      </c>
      <c r="G291" s="2" t="s">
        <v>12881</v>
      </c>
      <c r="H291" s="130">
        <v>45787</v>
      </c>
      <c r="I291" s="134"/>
      <c r="J291" s="123">
        <f>IF(OR(tbl_Metraj22[[#This Row],[TARIH]]="",tbl_Metraj22[[#This Row],[TARIH]]="-"),0,IF(tbl_Metraj22[[#This Row],[YUZDE]]=0,tbl_Metraj22[[#This Row],[METRAJ_BETON]],tbl_Metraj22[[#This Row],[YUZDE]]*tbl_Metraj22[[#This Row],[METRAJ_BETON]]))</f>
        <v>1.1599999999999999</v>
      </c>
      <c r="K291" s="2" t="s">
        <v>2711</v>
      </c>
    </row>
    <row r="292" spans="1:11" ht="14.25" x14ac:dyDescent="0.2">
      <c r="A292" s="2" t="s">
        <v>2977</v>
      </c>
      <c r="B292" s="124" t="s">
        <v>4360</v>
      </c>
      <c r="C292" s="124"/>
      <c r="D292" s="126">
        <v>7.23</v>
      </c>
      <c r="E292" s="124" t="s">
        <v>764</v>
      </c>
      <c r="F292" s="124">
        <v>-5</v>
      </c>
      <c r="G292" s="2" t="s">
        <v>12882</v>
      </c>
      <c r="H292" s="130">
        <v>45787</v>
      </c>
      <c r="I292" s="134"/>
      <c r="J292" s="123">
        <f>IF(OR(tbl_Metraj22[[#This Row],[TARIH]]="",tbl_Metraj22[[#This Row],[TARIH]]="-"),0,IF(tbl_Metraj22[[#This Row],[YUZDE]]=0,tbl_Metraj22[[#This Row],[METRAJ_BETON]],tbl_Metraj22[[#This Row],[YUZDE]]*tbl_Metraj22[[#This Row],[METRAJ_BETON]]))</f>
        <v>7.23</v>
      </c>
      <c r="K292" s="2" t="s">
        <v>2950</v>
      </c>
    </row>
    <row r="293" spans="1:11" ht="14.25" x14ac:dyDescent="0.2">
      <c r="A293" s="2" t="s">
        <v>2977</v>
      </c>
      <c r="B293" s="124" t="s">
        <v>4361</v>
      </c>
      <c r="C293" s="124"/>
      <c r="D293" s="126">
        <v>5.44</v>
      </c>
      <c r="E293" s="124" t="s">
        <v>764</v>
      </c>
      <c r="F293" s="124">
        <v>-5</v>
      </c>
      <c r="G293" s="2" t="s">
        <v>12883</v>
      </c>
      <c r="H293" s="130">
        <v>45787</v>
      </c>
      <c r="I293" s="134"/>
      <c r="J293" s="123">
        <f>IF(OR(tbl_Metraj22[[#This Row],[TARIH]]="",tbl_Metraj22[[#This Row],[TARIH]]="-"),0,IF(tbl_Metraj22[[#This Row],[YUZDE]]=0,tbl_Metraj22[[#This Row],[METRAJ_BETON]],tbl_Metraj22[[#This Row],[YUZDE]]*tbl_Metraj22[[#This Row],[METRAJ_BETON]]))</f>
        <v>5.44</v>
      </c>
      <c r="K293" s="2" t="s">
        <v>1436</v>
      </c>
    </row>
    <row r="294" spans="1:11" ht="14.25" x14ac:dyDescent="0.2">
      <c r="A294" s="2" t="s">
        <v>2977</v>
      </c>
      <c r="B294" s="124" t="s">
        <v>4362</v>
      </c>
      <c r="C294" s="124"/>
      <c r="D294" s="126">
        <v>6.02</v>
      </c>
      <c r="E294" s="124" t="s">
        <v>764</v>
      </c>
      <c r="F294" s="124">
        <v>-5</v>
      </c>
      <c r="G294" s="2" t="s">
        <v>12884</v>
      </c>
      <c r="H294" s="130">
        <v>45787</v>
      </c>
      <c r="I294" s="134"/>
      <c r="J294" s="123">
        <f>IF(OR(tbl_Metraj22[[#This Row],[TARIH]]="",tbl_Metraj22[[#This Row],[TARIH]]="-"),0,IF(tbl_Metraj22[[#This Row],[YUZDE]]=0,tbl_Metraj22[[#This Row],[METRAJ_BETON]],tbl_Metraj22[[#This Row],[YUZDE]]*tbl_Metraj22[[#This Row],[METRAJ_BETON]]))</f>
        <v>6.02</v>
      </c>
      <c r="K294" s="2" t="s">
        <v>1449</v>
      </c>
    </row>
    <row r="295" spans="1:11" ht="14.25" x14ac:dyDescent="0.2">
      <c r="A295" s="2" t="s">
        <v>2977</v>
      </c>
      <c r="B295" s="124" t="s">
        <v>4363</v>
      </c>
      <c r="C295" s="124"/>
      <c r="D295" s="126">
        <v>6.93</v>
      </c>
      <c r="E295" s="124" t="s">
        <v>764</v>
      </c>
      <c r="F295" s="124">
        <v>-5</v>
      </c>
      <c r="G295" s="2" t="s">
        <v>12885</v>
      </c>
      <c r="H295" s="130">
        <v>45787</v>
      </c>
      <c r="I295" s="134"/>
      <c r="J295" s="123">
        <f>IF(OR(tbl_Metraj22[[#This Row],[TARIH]]="",tbl_Metraj22[[#This Row],[TARIH]]="-"),0,IF(tbl_Metraj22[[#This Row],[YUZDE]]=0,tbl_Metraj22[[#This Row],[METRAJ_BETON]],tbl_Metraj22[[#This Row],[YUZDE]]*tbl_Metraj22[[#This Row],[METRAJ_BETON]]))</f>
        <v>6.93</v>
      </c>
      <c r="K295" s="2" t="s">
        <v>1444</v>
      </c>
    </row>
    <row r="296" spans="1:11" ht="14.25" x14ac:dyDescent="0.2">
      <c r="A296" s="2" t="s">
        <v>2977</v>
      </c>
      <c r="B296" s="124" t="s">
        <v>4364</v>
      </c>
      <c r="C296" s="124"/>
      <c r="D296" s="126">
        <v>4.62</v>
      </c>
      <c r="E296" s="124" t="s">
        <v>764</v>
      </c>
      <c r="F296" s="124">
        <v>-5</v>
      </c>
      <c r="G296" s="2" t="s">
        <v>12886</v>
      </c>
      <c r="H296" s="130">
        <v>45787</v>
      </c>
      <c r="I296" s="134"/>
      <c r="J296" s="123">
        <f>IF(OR(tbl_Metraj22[[#This Row],[TARIH]]="",tbl_Metraj22[[#This Row],[TARIH]]="-"),0,IF(tbl_Metraj22[[#This Row],[YUZDE]]=0,tbl_Metraj22[[#This Row],[METRAJ_BETON]],tbl_Metraj22[[#This Row],[YUZDE]]*tbl_Metraj22[[#This Row],[METRAJ_BETON]]))</f>
        <v>4.62</v>
      </c>
      <c r="K296" s="2" t="s">
        <v>1448</v>
      </c>
    </row>
    <row r="297" spans="1:11" ht="14.25" x14ac:dyDescent="0.2">
      <c r="A297" s="2" t="s">
        <v>2977</v>
      </c>
      <c r="B297" s="124" t="s">
        <v>4365</v>
      </c>
      <c r="C297" s="124"/>
      <c r="D297" s="126">
        <v>6.93</v>
      </c>
      <c r="E297" s="124" t="s">
        <v>764</v>
      </c>
      <c r="F297" s="124">
        <v>-5</v>
      </c>
      <c r="G297" s="2" t="s">
        <v>12887</v>
      </c>
      <c r="H297" s="130">
        <v>45787</v>
      </c>
      <c r="I297" s="134"/>
      <c r="J297" s="123">
        <f>IF(OR(tbl_Metraj22[[#This Row],[TARIH]]="",tbl_Metraj22[[#This Row],[TARIH]]="-"),0,IF(tbl_Metraj22[[#This Row],[YUZDE]]=0,tbl_Metraj22[[#This Row],[METRAJ_BETON]],tbl_Metraj22[[#This Row],[YUZDE]]*tbl_Metraj22[[#This Row],[METRAJ_BETON]]))</f>
        <v>6.93</v>
      </c>
      <c r="K297" s="2" t="s">
        <v>1452</v>
      </c>
    </row>
    <row r="298" spans="1:11" ht="14.25" x14ac:dyDescent="0.2">
      <c r="A298" s="2" t="s">
        <v>2977</v>
      </c>
      <c r="B298" s="124" t="s">
        <v>4366</v>
      </c>
      <c r="C298" s="124"/>
      <c r="D298" s="126">
        <v>6.34</v>
      </c>
      <c r="E298" s="124" t="s">
        <v>764</v>
      </c>
      <c r="F298" s="124">
        <v>-5</v>
      </c>
      <c r="G298" s="2" t="s">
        <v>12888</v>
      </c>
      <c r="H298" s="130">
        <v>45787</v>
      </c>
      <c r="I298" s="134"/>
      <c r="J298" s="123">
        <f>IF(OR(tbl_Metraj22[[#This Row],[TARIH]]="",tbl_Metraj22[[#This Row],[TARIH]]="-"),0,IF(tbl_Metraj22[[#This Row],[YUZDE]]=0,tbl_Metraj22[[#This Row],[METRAJ_BETON]],tbl_Metraj22[[#This Row],[YUZDE]]*tbl_Metraj22[[#This Row],[METRAJ_BETON]]))</f>
        <v>6.34</v>
      </c>
      <c r="K298" s="2" t="s">
        <v>1451</v>
      </c>
    </row>
    <row r="299" spans="1:11" ht="14.25" x14ac:dyDescent="0.2">
      <c r="A299" s="2" t="s">
        <v>2977</v>
      </c>
      <c r="B299" s="124" t="s">
        <v>4367</v>
      </c>
      <c r="C299" s="124"/>
      <c r="D299" s="126">
        <v>6.34</v>
      </c>
      <c r="E299" s="124" t="s">
        <v>764</v>
      </c>
      <c r="F299" s="124">
        <v>-5</v>
      </c>
      <c r="G299" s="2" t="s">
        <v>12889</v>
      </c>
      <c r="H299" s="130">
        <v>45787</v>
      </c>
      <c r="I299" s="134"/>
      <c r="J299" s="123">
        <f>IF(OR(tbl_Metraj22[[#This Row],[TARIH]]="",tbl_Metraj22[[#This Row],[TARIH]]="-"),0,IF(tbl_Metraj22[[#This Row],[YUZDE]]=0,tbl_Metraj22[[#This Row],[METRAJ_BETON]],tbl_Metraj22[[#This Row],[YUZDE]]*tbl_Metraj22[[#This Row],[METRAJ_BETON]]))</f>
        <v>6.34</v>
      </c>
      <c r="K299" s="2" t="s">
        <v>1434</v>
      </c>
    </row>
    <row r="300" spans="1:11" ht="14.25" x14ac:dyDescent="0.2">
      <c r="A300" s="2" t="s">
        <v>2977</v>
      </c>
      <c r="B300" s="124" t="s">
        <v>4368</v>
      </c>
      <c r="C300" s="124"/>
      <c r="D300" s="126">
        <v>6.34</v>
      </c>
      <c r="E300" s="124" t="s">
        <v>764</v>
      </c>
      <c r="F300" s="124">
        <v>-5</v>
      </c>
      <c r="G300" s="2" t="s">
        <v>12890</v>
      </c>
      <c r="H300" s="130">
        <v>45787</v>
      </c>
      <c r="I300" s="134"/>
      <c r="J300" s="123">
        <f>IF(OR(tbl_Metraj22[[#This Row],[TARIH]]="",tbl_Metraj22[[#This Row],[TARIH]]="-"),0,IF(tbl_Metraj22[[#This Row],[YUZDE]]=0,tbl_Metraj22[[#This Row],[METRAJ_BETON]],tbl_Metraj22[[#This Row],[YUZDE]]*tbl_Metraj22[[#This Row],[METRAJ_BETON]]))</f>
        <v>6.34</v>
      </c>
      <c r="K300" s="2" t="s">
        <v>1455</v>
      </c>
    </row>
    <row r="301" spans="1:11" ht="14.25" x14ac:dyDescent="0.2">
      <c r="A301" s="2" t="s">
        <v>2977</v>
      </c>
      <c r="B301" s="124" t="s">
        <v>4369</v>
      </c>
      <c r="C301" s="124"/>
      <c r="D301" s="126">
        <v>9.2100000000000009</v>
      </c>
      <c r="E301" s="124" t="s">
        <v>764</v>
      </c>
      <c r="F301" s="124">
        <v>-5</v>
      </c>
      <c r="G301" s="2" t="s">
        <v>12891</v>
      </c>
      <c r="H301" s="130">
        <v>45787</v>
      </c>
      <c r="I301" s="134"/>
      <c r="J301" s="123">
        <f>IF(OR(tbl_Metraj22[[#This Row],[TARIH]]="",tbl_Metraj22[[#This Row],[TARIH]]="-"),0,IF(tbl_Metraj22[[#This Row],[YUZDE]]=0,tbl_Metraj22[[#This Row],[METRAJ_BETON]],tbl_Metraj22[[#This Row],[YUZDE]]*tbl_Metraj22[[#This Row],[METRAJ_BETON]]))</f>
        <v>9.2100000000000009</v>
      </c>
      <c r="K301" s="2" t="s">
        <v>1440</v>
      </c>
    </row>
    <row r="302" spans="1:11" ht="14.25" x14ac:dyDescent="0.2">
      <c r="A302" s="2" t="s">
        <v>754</v>
      </c>
      <c r="B302" s="124" t="s">
        <v>4692</v>
      </c>
      <c r="C302" s="124"/>
      <c r="D302" s="126">
        <v>-28.27</v>
      </c>
      <c r="E302" s="124" t="s">
        <v>764</v>
      </c>
      <c r="F302" s="124">
        <v>-5</v>
      </c>
      <c r="G302" s="2" t="s">
        <v>12892</v>
      </c>
      <c r="H302" s="130">
        <v>45726</v>
      </c>
      <c r="I302" s="134"/>
      <c r="J302" s="123">
        <f>IF(OR(tbl_Metraj22[[#This Row],[TARIH]]="",tbl_Metraj22[[#This Row],[TARIH]]="-"),0,IF(tbl_Metraj22[[#This Row],[YUZDE]]=0,tbl_Metraj22[[#This Row],[METRAJ_BETON]],tbl_Metraj22[[#This Row],[YUZDE]]*tbl_Metraj22[[#This Row],[METRAJ_BETON]]))</f>
        <v>-28.27</v>
      </c>
    </row>
    <row r="303" spans="1:11" ht="14.25" x14ac:dyDescent="0.2">
      <c r="A303" s="2" t="s">
        <v>754</v>
      </c>
      <c r="B303" s="124" t="s">
        <v>4693</v>
      </c>
      <c r="C303" s="124"/>
      <c r="D303" s="126">
        <v>-33.58</v>
      </c>
      <c r="E303" s="124" t="s">
        <v>764</v>
      </c>
      <c r="F303" s="124">
        <v>-5</v>
      </c>
      <c r="G303" s="2" t="s">
        <v>12893</v>
      </c>
      <c r="H303" s="130">
        <v>45726</v>
      </c>
      <c r="I303" s="134"/>
      <c r="J303" s="123">
        <f>IF(OR(tbl_Metraj22[[#This Row],[TARIH]]="",tbl_Metraj22[[#This Row],[TARIH]]="-"),0,IF(tbl_Metraj22[[#This Row],[YUZDE]]=0,tbl_Metraj22[[#This Row],[METRAJ_BETON]],tbl_Metraj22[[#This Row],[YUZDE]]*tbl_Metraj22[[#This Row],[METRAJ_BETON]]))</f>
        <v>-33.58</v>
      </c>
    </row>
    <row r="304" spans="1:11" ht="14.25" x14ac:dyDescent="0.2">
      <c r="A304" s="2" t="s">
        <v>754</v>
      </c>
      <c r="B304" s="124" t="s">
        <v>4696</v>
      </c>
      <c r="C304" s="124"/>
      <c r="D304" s="126">
        <v>938.83</v>
      </c>
      <c r="E304" s="124" t="s">
        <v>764</v>
      </c>
      <c r="F304" s="124">
        <v>-5</v>
      </c>
      <c r="G304" s="2" t="s">
        <v>12894</v>
      </c>
      <c r="H304" s="130">
        <v>45726</v>
      </c>
      <c r="I304" s="134"/>
      <c r="J304" s="123">
        <f>IF(OR(tbl_Metraj22[[#This Row],[TARIH]]="",tbl_Metraj22[[#This Row],[TARIH]]="-"),0,IF(tbl_Metraj22[[#This Row],[YUZDE]]=0,tbl_Metraj22[[#This Row],[METRAJ_BETON]],tbl_Metraj22[[#This Row],[YUZDE]]*tbl_Metraj22[[#This Row],[METRAJ_BETON]]))</f>
        <v>938.83</v>
      </c>
    </row>
    <row r="305" spans="1:15" ht="14.25" x14ac:dyDescent="0.2">
      <c r="A305" s="2" t="s">
        <v>754</v>
      </c>
      <c r="B305" s="124" t="s">
        <v>4697</v>
      </c>
      <c r="C305" s="124"/>
      <c r="D305" s="126">
        <v>39.78</v>
      </c>
      <c r="E305" s="124" t="s">
        <v>764</v>
      </c>
      <c r="F305" s="124">
        <v>-5</v>
      </c>
      <c r="G305" s="2" t="s">
        <v>12895</v>
      </c>
      <c r="H305" s="130">
        <v>45726</v>
      </c>
      <c r="I305" s="134"/>
      <c r="J305" s="123">
        <f>IF(OR(tbl_Metraj22[[#This Row],[TARIH]]="",tbl_Metraj22[[#This Row],[TARIH]]="-"),0,IF(tbl_Metraj22[[#This Row],[YUZDE]]=0,tbl_Metraj22[[#This Row],[METRAJ_BETON]],tbl_Metraj22[[#This Row],[YUZDE]]*tbl_Metraj22[[#This Row],[METRAJ_BETON]]))</f>
        <v>39.78</v>
      </c>
    </row>
    <row r="306" spans="1:15" ht="14.25" x14ac:dyDescent="0.2">
      <c r="A306" s="2" t="s">
        <v>754</v>
      </c>
      <c r="B306" s="124" t="s">
        <v>4698</v>
      </c>
      <c r="C306" s="124"/>
      <c r="D306" s="126">
        <v>6.35</v>
      </c>
      <c r="E306" s="124" t="s">
        <v>764</v>
      </c>
      <c r="F306" s="124">
        <v>-5</v>
      </c>
      <c r="G306" s="2" t="s">
        <v>12896</v>
      </c>
      <c r="H306" s="130">
        <v>45726</v>
      </c>
      <c r="I306" s="134"/>
      <c r="J306" s="123">
        <f>IF(OR(tbl_Metraj22[[#This Row],[TARIH]]="",tbl_Metraj22[[#This Row],[TARIH]]="-"),0,IF(tbl_Metraj22[[#This Row],[YUZDE]]=0,tbl_Metraj22[[#This Row],[METRAJ_BETON]],tbl_Metraj22[[#This Row],[YUZDE]]*tbl_Metraj22[[#This Row],[METRAJ_BETON]]))</f>
        <v>6.35</v>
      </c>
    </row>
    <row r="307" spans="1:15" ht="14.25" x14ac:dyDescent="0.2">
      <c r="A307" s="2" t="s">
        <v>754</v>
      </c>
      <c r="B307" s="124" t="s">
        <v>4699</v>
      </c>
      <c r="C307" s="124"/>
      <c r="D307" s="126">
        <v>6.34</v>
      </c>
      <c r="E307" s="124" t="s">
        <v>764</v>
      </c>
      <c r="F307" s="124">
        <v>-5</v>
      </c>
      <c r="G307" s="2" t="s">
        <v>12897</v>
      </c>
      <c r="H307" s="130">
        <v>45686</v>
      </c>
      <c r="I307" s="134"/>
      <c r="J307" s="123">
        <f>IF(OR(tbl_Metraj22[[#This Row],[TARIH]]="",tbl_Metraj22[[#This Row],[TARIH]]="-"),0,IF(tbl_Metraj22[[#This Row],[YUZDE]]=0,tbl_Metraj22[[#This Row],[METRAJ_BETON]],tbl_Metraj22[[#This Row],[YUZDE]]*tbl_Metraj22[[#This Row],[METRAJ_BETON]]))</f>
        <v>6.34</v>
      </c>
    </row>
    <row r="308" spans="1:15" ht="14.25" x14ac:dyDescent="0.2">
      <c r="A308" s="2" t="s">
        <v>754</v>
      </c>
      <c r="B308" s="124" t="s">
        <v>4700</v>
      </c>
      <c r="C308" s="124"/>
      <c r="D308" s="126">
        <v>13.11</v>
      </c>
      <c r="E308" s="124" t="s">
        <v>764</v>
      </c>
      <c r="F308" s="124">
        <v>-5</v>
      </c>
      <c r="G308" s="2" t="s">
        <v>12898</v>
      </c>
      <c r="H308" s="130">
        <v>45726</v>
      </c>
      <c r="I308" s="134"/>
      <c r="J308" s="123">
        <f>IF(OR(tbl_Metraj22[[#This Row],[TARIH]]="",tbl_Metraj22[[#This Row],[TARIH]]="-"),0,IF(tbl_Metraj22[[#This Row],[YUZDE]]=0,tbl_Metraj22[[#This Row],[METRAJ_BETON]],tbl_Metraj22[[#This Row],[YUZDE]]*tbl_Metraj22[[#This Row],[METRAJ_BETON]]))</f>
        <v>13.11</v>
      </c>
    </row>
    <row r="309" spans="1:15" ht="14.25" x14ac:dyDescent="0.2">
      <c r="A309" s="2" t="s">
        <v>754</v>
      </c>
      <c r="B309" s="124" t="s">
        <v>4701</v>
      </c>
      <c r="C309" s="124"/>
      <c r="D309" s="126">
        <v>12.97</v>
      </c>
      <c r="E309" s="124" t="s">
        <v>764</v>
      </c>
      <c r="F309" s="124">
        <v>-5</v>
      </c>
      <c r="G309" s="2" t="s">
        <v>12899</v>
      </c>
      <c r="H309" s="130">
        <v>45726</v>
      </c>
      <c r="I309" s="134"/>
      <c r="J309" s="123">
        <f>IF(OR(tbl_Metraj22[[#This Row],[TARIH]]="",tbl_Metraj22[[#This Row],[TARIH]]="-"),0,IF(tbl_Metraj22[[#This Row],[YUZDE]]=0,tbl_Metraj22[[#This Row],[METRAJ_BETON]],tbl_Metraj22[[#This Row],[YUZDE]]*tbl_Metraj22[[#This Row],[METRAJ_BETON]]))</f>
        <v>12.97</v>
      </c>
    </row>
    <row r="310" spans="1:15" ht="14.25" x14ac:dyDescent="0.2">
      <c r="A310" s="2" t="s">
        <v>754</v>
      </c>
      <c r="B310" s="124" t="s">
        <v>4702</v>
      </c>
      <c r="C310" s="124"/>
      <c r="D310" s="126">
        <v>13.8</v>
      </c>
      <c r="E310" s="124" t="s">
        <v>764</v>
      </c>
      <c r="F310" s="124">
        <v>-5</v>
      </c>
      <c r="G310" s="2" t="s">
        <v>12900</v>
      </c>
      <c r="H310" s="130">
        <v>45686</v>
      </c>
      <c r="I310" s="134"/>
      <c r="J310" s="123">
        <f>IF(OR(tbl_Metraj22[[#This Row],[TARIH]]="",tbl_Metraj22[[#This Row],[TARIH]]="-"),0,IF(tbl_Metraj22[[#This Row],[YUZDE]]=0,tbl_Metraj22[[#This Row],[METRAJ_BETON]],tbl_Metraj22[[#This Row],[YUZDE]]*tbl_Metraj22[[#This Row],[METRAJ_BETON]]))</f>
        <v>13.8</v>
      </c>
    </row>
    <row r="311" spans="1:15" ht="14.25" x14ac:dyDescent="0.2">
      <c r="A311" s="2" t="s">
        <v>754</v>
      </c>
      <c r="B311" s="124" t="s">
        <v>4703</v>
      </c>
      <c r="C311" s="124"/>
      <c r="D311" s="126">
        <v>6.35</v>
      </c>
      <c r="E311" s="124" t="s">
        <v>764</v>
      </c>
      <c r="F311" s="124">
        <v>-5</v>
      </c>
      <c r="G311" s="2" t="s">
        <v>12901</v>
      </c>
      <c r="H311" s="130">
        <v>45686</v>
      </c>
      <c r="I311" s="134"/>
      <c r="J311" s="123">
        <f>IF(OR(tbl_Metraj22[[#This Row],[TARIH]]="",tbl_Metraj22[[#This Row],[TARIH]]="-"),0,IF(tbl_Metraj22[[#This Row],[YUZDE]]=0,tbl_Metraj22[[#This Row],[METRAJ_BETON]],tbl_Metraj22[[#This Row],[YUZDE]]*tbl_Metraj22[[#This Row],[METRAJ_BETON]]))</f>
        <v>6.35</v>
      </c>
    </row>
    <row r="312" spans="1:15" ht="14.25" x14ac:dyDescent="0.2">
      <c r="A312" s="2" t="s">
        <v>754</v>
      </c>
      <c r="B312" s="124" t="s">
        <v>4704</v>
      </c>
      <c r="C312" s="124"/>
      <c r="D312" s="126">
        <v>6.35</v>
      </c>
      <c r="E312" s="124" t="s">
        <v>764</v>
      </c>
      <c r="F312" s="124">
        <v>-5</v>
      </c>
      <c r="G312" s="2" t="s">
        <v>12902</v>
      </c>
      <c r="H312" s="130">
        <v>45686</v>
      </c>
      <c r="I312" s="134"/>
      <c r="J312" s="123">
        <f>IF(OR(tbl_Metraj22[[#This Row],[TARIH]]="",tbl_Metraj22[[#This Row],[TARIH]]="-"),0,IF(tbl_Metraj22[[#This Row],[YUZDE]]=0,tbl_Metraj22[[#This Row],[METRAJ_BETON]],tbl_Metraj22[[#This Row],[YUZDE]]*tbl_Metraj22[[#This Row],[METRAJ_BETON]]))</f>
        <v>6.35</v>
      </c>
    </row>
    <row r="313" spans="1:15" ht="14.25" x14ac:dyDescent="0.2">
      <c r="A313" s="2" t="s">
        <v>754</v>
      </c>
      <c r="B313" s="124" t="s">
        <v>4705</v>
      </c>
      <c r="C313" s="124"/>
      <c r="D313" s="126">
        <v>13.94</v>
      </c>
      <c r="E313" s="124" t="s">
        <v>764</v>
      </c>
      <c r="F313" s="124">
        <v>-5</v>
      </c>
      <c r="G313" s="2" t="s">
        <v>12903</v>
      </c>
      <c r="H313" s="130">
        <v>45686</v>
      </c>
      <c r="I313" s="134"/>
      <c r="J313" s="123">
        <f>IF(OR(tbl_Metraj22[[#This Row],[TARIH]]="",tbl_Metraj22[[#This Row],[TARIH]]="-"),0,IF(tbl_Metraj22[[#This Row],[YUZDE]]=0,tbl_Metraj22[[#This Row],[METRAJ_BETON]],tbl_Metraj22[[#This Row],[YUZDE]]*tbl_Metraj22[[#This Row],[METRAJ_BETON]]))</f>
        <v>13.94</v>
      </c>
    </row>
    <row r="314" spans="1:15" ht="14.25" x14ac:dyDescent="0.2">
      <c r="A314" s="2" t="s">
        <v>754</v>
      </c>
      <c r="B314" s="124" t="s">
        <v>4706</v>
      </c>
      <c r="C314" s="124"/>
      <c r="D314" s="126">
        <v>12.21</v>
      </c>
      <c r="E314" s="124" t="s">
        <v>764</v>
      </c>
      <c r="F314" s="124">
        <v>-5</v>
      </c>
      <c r="G314" s="2" t="s">
        <v>12904</v>
      </c>
      <c r="H314" s="130">
        <v>45686</v>
      </c>
      <c r="I314" s="134"/>
      <c r="J314" s="123">
        <f>IF(OR(tbl_Metraj22[[#This Row],[TARIH]]="",tbl_Metraj22[[#This Row],[TARIH]]="-"),0,IF(tbl_Metraj22[[#This Row],[YUZDE]]=0,tbl_Metraj22[[#This Row],[METRAJ_BETON]],tbl_Metraj22[[#This Row],[YUZDE]]*tbl_Metraj22[[#This Row],[METRAJ_BETON]]))</f>
        <v>12.21</v>
      </c>
    </row>
    <row r="315" spans="1:15" ht="14.25" x14ac:dyDescent="0.2">
      <c r="A315" s="2" t="s">
        <v>754</v>
      </c>
      <c r="B315" s="124" t="s">
        <v>4707</v>
      </c>
      <c r="C315" s="124"/>
      <c r="D315" s="126">
        <v>12.21</v>
      </c>
      <c r="E315" s="124" t="s">
        <v>764</v>
      </c>
      <c r="F315" s="124">
        <v>-5</v>
      </c>
      <c r="G315" s="2" t="s">
        <v>12905</v>
      </c>
      <c r="H315" s="130">
        <v>45686</v>
      </c>
      <c r="I315" s="134"/>
      <c r="J315" s="123">
        <f>IF(OR(tbl_Metraj22[[#This Row],[TARIH]]="",tbl_Metraj22[[#This Row],[TARIH]]="-"),0,IF(tbl_Metraj22[[#This Row],[YUZDE]]=0,tbl_Metraj22[[#This Row],[METRAJ_BETON]],tbl_Metraj22[[#This Row],[YUZDE]]*tbl_Metraj22[[#This Row],[METRAJ_BETON]]))</f>
        <v>12.21</v>
      </c>
      <c r="N315" s="2" t="s">
        <v>24515</v>
      </c>
      <c r="O315" s="2" t="str" cm="1">
        <f t="array" ref="O315">UpperEN(N315)</f>
        <v>241231-YT468-ANTALYA AJ BLOK KALIP VE KALIP DONATI PLANLARI</v>
      </c>
    </row>
    <row r="316" spans="1:15" ht="14.25" x14ac:dyDescent="0.2">
      <c r="A316" s="2" t="s">
        <v>754</v>
      </c>
      <c r="B316" s="124" t="s">
        <v>4708</v>
      </c>
      <c r="C316" s="124"/>
      <c r="D316" s="126">
        <v>6.35</v>
      </c>
      <c r="E316" s="124" t="s">
        <v>764</v>
      </c>
      <c r="F316" s="124">
        <v>-5</v>
      </c>
      <c r="G316" s="2" t="s">
        <v>12906</v>
      </c>
      <c r="H316" s="130">
        <v>45686</v>
      </c>
      <c r="I316" s="134"/>
      <c r="J316" s="123">
        <f>IF(OR(tbl_Metraj22[[#This Row],[TARIH]]="",tbl_Metraj22[[#This Row],[TARIH]]="-"),0,IF(tbl_Metraj22[[#This Row],[YUZDE]]=0,tbl_Metraj22[[#This Row],[METRAJ_BETON]],tbl_Metraj22[[#This Row],[YUZDE]]*tbl_Metraj22[[#This Row],[METRAJ_BETON]]))</f>
        <v>6.35</v>
      </c>
    </row>
    <row r="317" spans="1:15" ht="14.25" x14ac:dyDescent="0.2">
      <c r="A317" s="2" t="s">
        <v>754</v>
      </c>
      <c r="B317" s="124" t="s">
        <v>4709</v>
      </c>
      <c r="C317" s="124"/>
      <c r="D317" s="126">
        <v>6.35</v>
      </c>
      <c r="E317" s="124" t="s">
        <v>764</v>
      </c>
      <c r="F317" s="124">
        <v>-5</v>
      </c>
      <c r="G317" s="2" t="s">
        <v>12907</v>
      </c>
      <c r="H317" s="130">
        <v>45686</v>
      </c>
      <c r="I317" s="134"/>
      <c r="J317" s="123">
        <f>IF(OR(tbl_Metraj22[[#This Row],[TARIH]]="",tbl_Metraj22[[#This Row],[TARIH]]="-"),0,IF(tbl_Metraj22[[#This Row],[YUZDE]]=0,tbl_Metraj22[[#This Row],[METRAJ_BETON]],tbl_Metraj22[[#This Row],[YUZDE]]*tbl_Metraj22[[#This Row],[METRAJ_BETON]]))</f>
        <v>6.35</v>
      </c>
    </row>
    <row r="318" spans="1:15" ht="14.25" x14ac:dyDescent="0.2">
      <c r="A318" s="2" t="s">
        <v>754</v>
      </c>
      <c r="B318" s="124" t="s">
        <v>4710</v>
      </c>
      <c r="C318" s="124"/>
      <c r="D318" s="126">
        <v>13.25</v>
      </c>
      <c r="E318" s="124" t="s">
        <v>764</v>
      </c>
      <c r="F318" s="124">
        <v>-5</v>
      </c>
      <c r="G318" s="2" t="s">
        <v>12908</v>
      </c>
      <c r="H318" s="130">
        <v>45712</v>
      </c>
      <c r="I318" s="134">
        <v>0</v>
      </c>
      <c r="J318" s="123">
        <f>IF(OR(tbl_Metraj22[[#This Row],[TARIH]]="",tbl_Metraj22[[#This Row],[TARIH]]="-"),0,IF(tbl_Metraj22[[#This Row],[YUZDE]]=0,tbl_Metraj22[[#This Row],[METRAJ_BETON]],tbl_Metraj22[[#This Row],[YUZDE]]*tbl_Metraj22[[#This Row],[METRAJ_BETON]]))</f>
        <v>13.25</v>
      </c>
    </row>
    <row r="319" spans="1:15" ht="14.25" x14ac:dyDescent="0.2">
      <c r="A319" s="2" t="s">
        <v>754</v>
      </c>
      <c r="B319" s="124" t="s">
        <v>4711</v>
      </c>
      <c r="C319" s="124"/>
      <c r="D319" s="126">
        <v>13.25</v>
      </c>
      <c r="E319" s="124" t="s">
        <v>764</v>
      </c>
      <c r="F319" s="124">
        <v>-5</v>
      </c>
      <c r="G319" s="2" t="s">
        <v>12909</v>
      </c>
      <c r="H319" s="130">
        <v>45712</v>
      </c>
      <c r="I319" s="134">
        <v>0</v>
      </c>
      <c r="J319" s="123">
        <f>IF(OR(tbl_Metraj22[[#This Row],[TARIH]]="",tbl_Metraj22[[#This Row],[TARIH]]="-"),0,IF(tbl_Metraj22[[#This Row],[YUZDE]]=0,tbl_Metraj22[[#This Row],[METRAJ_BETON]],tbl_Metraj22[[#This Row],[YUZDE]]*tbl_Metraj22[[#This Row],[METRAJ_BETON]]))</f>
        <v>13.25</v>
      </c>
    </row>
    <row r="320" spans="1:15" ht="14.25" x14ac:dyDescent="0.2">
      <c r="A320" s="2" t="s">
        <v>754</v>
      </c>
      <c r="B320" s="124" t="s">
        <v>4712</v>
      </c>
      <c r="C320" s="124"/>
      <c r="D320" s="126">
        <v>3320.76</v>
      </c>
      <c r="E320" s="124" t="s">
        <v>764</v>
      </c>
      <c r="F320" s="124">
        <v>-5</v>
      </c>
      <c r="G320" s="2" t="s">
        <v>12910</v>
      </c>
      <c r="H320" s="130">
        <v>45712</v>
      </c>
      <c r="I320" s="134">
        <v>0.95384791433286353</v>
      </c>
      <c r="J320" s="123">
        <f>IF(OR(tbl_Metraj22[[#This Row],[TARIH]]="",tbl_Metraj22[[#This Row],[TARIH]]="-"),0,IF(tbl_Metraj22[[#This Row],[YUZDE]]=0,tbl_Metraj22[[#This Row],[METRAJ_BETON]],tbl_Metraj22[[#This Row],[YUZDE]]*tbl_Metraj22[[#This Row],[METRAJ_BETON]]))</f>
        <v>3167.5</v>
      </c>
    </row>
    <row r="321" spans="1:11" ht="14.25" x14ac:dyDescent="0.2">
      <c r="A321" s="2" t="s">
        <v>754</v>
      </c>
      <c r="B321" s="124" t="s">
        <v>4712</v>
      </c>
      <c r="C321" s="124"/>
      <c r="D321" s="126">
        <v>3320.76</v>
      </c>
      <c r="E321" s="124" t="s">
        <v>764</v>
      </c>
      <c r="F321" s="124">
        <v>-5</v>
      </c>
      <c r="G321" s="2" t="s">
        <v>12910</v>
      </c>
      <c r="H321" s="130">
        <v>45726</v>
      </c>
      <c r="I321" s="134">
        <v>4.6152085667136467E-2</v>
      </c>
      <c r="J321" s="123">
        <f>IF(OR(tbl_Metraj22[[#This Row],[TARIH]]="",tbl_Metraj22[[#This Row],[TARIH]]="-"),0,IF(tbl_Metraj22[[#This Row],[YUZDE]]=0,tbl_Metraj22[[#This Row],[METRAJ_BETON]],tbl_Metraj22[[#This Row],[YUZDE]]*tbl_Metraj22[[#This Row],[METRAJ_BETON]]))</f>
        <v>153.2600000000001</v>
      </c>
    </row>
    <row r="322" spans="1:11" ht="14.25" x14ac:dyDescent="0.2">
      <c r="A322" s="2" t="s">
        <v>787</v>
      </c>
      <c r="B322" s="124" t="s">
        <v>3263</v>
      </c>
      <c r="C322" s="124"/>
      <c r="D322" s="126">
        <v>755.52</v>
      </c>
      <c r="E322" s="124" t="s">
        <v>764</v>
      </c>
      <c r="F322" s="124">
        <v>-4</v>
      </c>
      <c r="G322" s="2" t="s">
        <v>12911</v>
      </c>
      <c r="H322" s="130">
        <v>45845</v>
      </c>
      <c r="I322" s="134"/>
      <c r="J322" s="123">
        <f>IF(OR(tbl_Metraj22[[#This Row],[TARIH]]="",tbl_Metraj22[[#This Row],[TARIH]]="-"),0,IF(tbl_Metraj22[[#This Row],[YUZDE]]=0,tbl_Metraj22[[#This Row],[METRAJ_BETON]],tbl_Metraj22[[#This Row],[YUZDE]]*tbl_Metraj22[[#This Row],[METRAJ_BETON]]))</f>
        <v>755.52</v>
      </c>
    </row>
    <row r="323" spans="1:11" ht="14.25" x14ac:dyDescent="0.2">
      <c r="A323" s="2" t="s">
        <v>734</v>
      </c>
      <c r="B323" s="124" t="s">
        <v>3943</v>
      </c>
      <c r="C323" s="124"/>
      <c r="D323" s="126">
        <v>1.5</v>
      </c>
      <c r="E323" s="124" t="s">
        <v>764</v>
      </c>
      <c r="F323" s="124">
        <v>-4</v>
      </c>
      <c r="G323" s="2" t="s">
        <v>12912</v>
      </c>
      <c r="H323" s="130"/>
      <c r="I323" s="134"/>
      <c r="J323" s="123">
        <f>IF(OR(tbl_Metraj22[[#This Row],[TARIH]]="",tbl_Metraj22[[#This Row],[TARIH]]="-"),0,IF(tbl_Metraj22[[#This Row],[YUZDE]]=0,tbl_Metraj22[[#This Row],[METRAJ_BETON]],tbl_Metraj22[[#This Row],[YUZDE]]*tbl_Metraj22[[#This Row],[METRAJ_BETON]]))</f>
        <v>0</v>
      </c>
      <c r="K323" s="2" t="s">
        <v>22340</v>
      </c>
    </row>
    <row r="324" spans="1:11" ht="14.25" x14ac:dyDescent="0.2">
      <c r="A324" s="2" t="s">
        <v>734</v>
      </c>
      <c r="B324" s="124" t="s">
        <v>3944</v>
      </c>
      <c r="C324" s="124"/>
      <c r="D324" s="126">
        <v>2.3199999999999998</v>
      </c>
      <c r="E324" s="124" t="s">
        <v>764</v>
      </c>
      <c r="F324" s="124">
        <v>-4</v>
      </c>
      <c r="G324" s="2" t="s">
        <v>12913</v>
      </c>
      <c r="H324" s="130"/>
      <c r="I324" s="134"/>
      <c r="J324" s="123">
        <f>IF(OR(tbl_Metraj22[[#This Row],[TARIH]]="",tbl_Metraj22[[#This Row],[TARIH]]="-"),0,IF(tbl_Metraj22[[#This Row],[YUZDE]]=0,tbl_Metraj22[[#This Row],[METRAJ_BETON]],tbl_Metraj22[[#This Row],[YUZDE]]*tbl_Metraj22[[#This Row],[METRAJ_BETON]]))</f>
        <v>0</v>
      </c>
      <c r="K324" s="2" t="s">
        <v>22341</v>
      </c>
    </row>
    <row r="325" spans="1:11" ht="14.25" x14ac:dyDescent="0.2">
      <c r="A325" s="2" t="s">
        <v>734</v>
      </c>
      <c r="B325" s="124" t="s">
        <v>3945</v>
      </c>
      <c r="C325" s="124"/>
      <c r="D325" s="126">
        <v>1.52</v>
      </c>
      <c r="E325" s="124" t="s">
        <v>764</v>
      </c>
      <c r="F325" s="124">
        <v>-4</v>
      </c>
      <c r="G325" s="2" t="s">
        <v>12914</v>
      </c>
      <c r="H325" s="130"/>
      <c r="I325" s="134"/>
      <c r="J325" s="123">
        <f>IF(OR(tbl_Metraj22[[#This Row],[TARIH]]="",tbl_Metraj22[[#This Row],[TARIH]]="-"),0,IF(tbl_Metraj22[[#This Row],[YUZDE]]=0,tbl_Metraj22[[#This Row],[METRAJ_BETON]],tbl_Metraj22[[#This Row],[YUZDE]]*tbl_Metraj22[[#This Row],[METRAJ_BETON]]))</f>
        <v>0</v>
      </c>
      <c r="K325" s="2" t="s">
        <v>22342</v>
      </c>
    </row>
    <row r="326" spans="1:11" ht="14.25" x14ac:dyDescent="0.2">
      <c r="A326" s="2" t="s">
        <v>734</v>
      </c>
      <c r="B326" s="124" t="s">
        <v>3946</v>
      </c>
      <c r="C326" s="124"/>
      <c r="D326" s="126">
        <v>2.54</v>
      </c>
      <c r="E326" s="124" t="s">
        <v>764</v>
      </c>
      <c r="F326" s="124">
        <v>-4</v>
      </c>
      <c r="G326" s="2" t="s">
        <v>12915</v>
      </c>
      <c r="H326" s="130"/>
      <c r="I326" s="134"/>
      <c r="J326" s="123">
        <f>IF(OR(tbl_Metraj22[[#This Row],[TARIH]]="",tbl_Metraj22[[#This Row],[TARIH]]="-"),0,IF(tbl_Metraj22[[#This Row],[YUZDE]]=0,tbl_Metraj22[[#This Row],[METRAJ_BETON]],tbl_Metraj22[[#This Row],[YUZDE]]*tbl_Metraj22[[#This Row],[METRAJ_BETON]]))</f>
        <v>0</v>
      </c>
      <c r="K326" s="2" t="s">
        <v>22343</v>
      </c>
    </row>
    <row r="327" spans="1:11" ht="14.25" x14ac:dyDescent="0.2">
      <c r="A327" s="2" t="s">
        <v>734</v>
      </c>
      <c r="B327" s="124" t="s">
        <v>3947</v>
      </c>
      <c r="C327" s="124"/>
      <c r="D327" s="126">
        <v>1.27</v>
      </c>
      <c r="E327" s="124" t="s">
        <v>764</v>
      </c>
      <c r="F327" s="124">
        <v>-4</v>
      </c>
      <c r="G327" s="2" t="s">
        <v>12916</v>
      </c>
      <c r="H327" s="130"/>
      <c r="I327" s="134"/>
      <c r="J327" s="123">
        <f>IF(OR(tbl_Metraj22[[#This Row],[TARIH]]="",tbl_Metraj22[[#This Row],[TARIH]]="-"),0,IF(tbl_Metraj22[[#This Row],[YUZDE]]=0,tbl_Metraj22[[#This Row],[METRAJ_BETON]],tbl_Metraj22[[#This Row],[YUZDE]]*tbl_Metraj22[[#This Row],[METRAJ_BETON]]))</f>
        <v>0</v>
      </c>
      <c r="K327" s="2" t="s">
        <v>22344</v>
      </c>
    </row>
    <row r="328" spans="1:11" ht="14.25" x14ac:dyDescent="0.2">
      <c r="A328" s="2" t="s">
        <v>734</v>
      </c>
      <c r="B328" s="124" t="s">
        <v>3948</v>
      </c>
      <c r="C328" s="124"/>
      <c r="D328" s="126">
        <v>1.69</v>
      </c>
      <c r="E328" s="124" t="s">
        <v>764</v>
      </c>
      <c r="F328" s="124">
        <v>-4</v>
      </c>
      <c r="G328" s="2" t="s">
        <v>12917</v>
      </c>
      <c r="H328" s="130"/>
      <c r="I328" s="134"/>
      <c r="J328" s="123">
        <f>IF(OR(tbl_Metraj22[[#This Row],[TARIH]]="",tbl_Metraj22[[#This Row],[TARIH]]="-"),0,IF(tbl_Metraj22[[#This Row],[YUZDE]]=0,tbl_Metraj22[[#This Row],[METRAJ_BETON]],tbl_Metraj22[[#This Row],[YUZDE]]*tbl_Metraj22[[#This Row],[METRAJ_BETON]]))</f>
        <v>0</v>
      </c>
      <c r="K328" s="2" t="s">
        <v>22345</v>
      </c>
    </row>
    <row r="329" spans="1:11" ht="14.25" x14ac:dyDescent="0.2">
      <c r="A329" s="2" t="s">
        <v>734</v>
      </c>
      <c r="B329" s="124" t="s">
        <v>3949</v>
      </c>
      <c r="C329" s="124"/>
      <c r="D329" s="126">
        <v>1.06</v>
      </c>
      <c r="E329" s="124" t="s">
        <v>764</v>
      </c>
      <c r="F329" s="124">
        <v>-4</v>
      </c>
      <c r="G329" s="2" t="s">
        <v>12918</v>
      </c>
      <c r="H329" s="130"/>
      <c r="I329" s="134"/>
      <c r="J329" s="123">
        <f>IF(OR(tbl_Metraj22[[#This Row],[TARIH]]="",tbl_Metraj22[[#This Row],[TARIH]]="-"),0,IF(tbl_Metraj22[[#This Row],[YUZDE]]=0,tbl_Metraj22[[#This Row],[METRAJ_BETON]],tbl_Metraj22[[#This Row],[YUZDE]]*tbl_Metraj22[[#This Row],[METRAJ_BETON]]))</f>
        <v>0</v>
      </c>
      <c r="K329" s="2" t="s">
        <v>22346</v>
      </c>
    </row>
    <row r="330" spans="1:11" ht="14.25" x14ac:dyDescent="0.2">
      <c r="A330" s="2" t="s">
        <v>734</v>
      </c>
      <c r="B330" s="124" t="s">
        <v>3950</v>
      </c>
      <c r="C330" s="124"/>
      <c r="D330" s="126">
        <v>3.26</v>
      </c>
      <c r="E330" s="124" t="s">
        <v>764</v>
      </c>
      <c r="F330" s="124">
        <v>-4</v>
      </c>
      <c r="G330" s="2" t="s">
        <v>12919</v>
      </c>
      <c r="H330" s="130"/>
      <c r="I330" s="134"/>
      <c r="J330" s="123">
        <f>IF(OR(tbl_Metraj22[[#This Row],[TARIH]]="",tbl_Metraj22[[#This Row],[TARIH]]="-"),0,IF(tbl_Metraj22[[#This Row],[YUZDE]]=0,tbl_Metraj22[[#This Row],[METRAJ_BETON]],tbl_Metraj22[[#This Row],[YUZDE]]*tbl_Metraj22[[#This Row],[METRAJ_BETON]]))</f>
        <v>0</v>
      </c>
      <c r="K330" s="2" t="s">
        <v>22347</v>
      </c>
    </row>
    <row r="331" spans="1:11" ht="14.25" x14ac:dyDescent="0.2">
      <c r="A331" s="2" t="s">
        <v>734</v>
      </c>
      <c r="B331" s="124" t="s">
        <v>3951</v>
      </c>
      <c r="C331" s="124"/>
      <c r="D331" s="126">
        <v>2.1800000000000002</v>
      </c>
      <c r="E331" s="124" t="s">
        <v>764</v>
      </c>
      <c r="F331" s="124">
        <v>-4</v>
      </c>
      <c r="G331" s="2" t="s">
        <v>12920</v>
      </c>
      <c r="H331" s="130"/>
      <c r="I331" s="134"/>
      <c r="J331" s="123">
        <f>IF(OR(tbl_Metraj22[[#This Row],[TARIH]]="",tbl_Metraj22[[#This Row],[TARIH]]="-"),0,IF(tbl_Metraj22[[#This Row],[YUZDE]]=0,tbl_Metraj22[[#This Row],[METRAJ_BETON]],tbl_Metraj22[[#This Row],[YUZDE]]*tbl_Metraj22[[#This Row],[METRAJ_BETON]]))</f>
        <v>0</v>
      </c>
      <c r="K331" s="2" t="s">
        <v>22348</v>
      </c>
    </row>
    <row r="332" spans="1:11" ht="14.25" x14ac:dyDescent="0.2">
      <c r="A332" s="2" t="s">
        <v>734</v>
      </c>
      <c r="B332" s="124" t="s">
        <v>3952</v>
      </c>
      <c r="C332" s="124"/>
      <c r="D332" s="126">
        <v>1.69</v>
      </c>
      <c r="E332" s="124" t="s">
        <v>764</v>
      </c>
      <c r="F332" s="124">
        <v>-4</v>
      </c>
      <c r="G332" s="2" t="s">
        <v>12921</v>
      </c>
      <c r="H332" s="130"/>
      <c r="I332" s="134"/>
      <c r="J332" s="123">
        <f>IF(OR(tbl_Metraj22[[#This Row],[TARIH]]="",tbl_Metraj22[[#This Row],[TARIH]]="-"),0,IF(tbl_Metraj22[[#This Row],[YUZDE]]=0,tbl_Metraj22[[#This Row],[METRAJ_BETON]],tbl_Metraj22[[#This Row],[YUZDE]]*tbl_Metraj22[[#This Row],[METRAJ_BETON]]))</f>
        <v>0</v>
      </c>
      <c r="K332" s="2" t="s">
        <v>22349</v>
      </c>
    </row>
    <row r="333" spans="1:11" ht="14.25" x14ac:dyDescent="0.2">
      <c r="A333" s="2" t="s">
        <v>734</v>
      </c>
      <c r="B333" s="124" t="s">
        <v>3953</v>
      </c>
      <c r="C333" s="124"/>
      <c r="D333" s="126">
        <v>2.06</v>
      </c>
      <c r="E333" s="124" t="s">
        <v>764</v>
      </c>
      <c r="F333" s="124">
        <v>-4</v>
      </c>
      <c r="G333" s="2" t="s">
        <v>12922</v>
      </c>
      <c r="H333" s="130"/>
      <c r="I333" s="134"/>
      <c r="J333" s="123">
        <f>IF(OR(tbl_Metraj22[[#This Row],[TARIH]]="",tbl_Metraj22[[#This Row],[TARIH]]="-"),0,IF(tbl_Metraj22[[#This Row],[YUZDE]]=0,tbl_Metraj22[[#This Row],[METRAJ_BETON]],tbl_Metraj22[[#This Row],[YUZDE]]*tbl_Metraj22[[#This Row],[METRAJ_BETON]]))</f>
        <v>0</v>
      </c>
      <c r="K333" s="2" t="s">
        <v>22350</v>
      </c>
    </row>
    <row r="334" spans="1:11" ht="14.25" x14ac:dyDescent="0.2">
      <c r="A334" s="2" t="s">
        <v>734</v>
      </c>
      <c r="B334" s="124" t="s">
        <v>3954</v>
      </c>
      <c r="C334" s="124"/>
      <c r="D334" s="126">
        <v>1.69</v>
      </c>
      <c r="E334" s="124" t="s">
        <v>764</v>
      </c>
      <c r="F334" s="124">
        <v>-4</v>
      </c>
      <c r="G334" s="2" t="s">
        <v>12923</v>
      </c>
      <c r="H334" s="130"/>
      <c r="I334" s="134"/>
      <c r="J334" s="123">
        <f>IF(OR(tbl_Metraj22[[#This Row],[TARIH]]="",tbl_Metraj22[[#This Row],[TARIH]]="-"),0,IF(tbl_Metraj22[[#This Row],[YUZDE]]=0,tbl_Metraj22[[#This Row],[METRAJ_BETON]],tbl_Metraj22[[#This Row],[YUZDE]]*tbl_Metraj22[[#This Row],[METRAJ_BETON]]))</f>
        <v>0</v>
      </c>
      <c r="K334" s="2" t="s">
        <v>22351</v>
      </c>
    </row>
    <row r="335" spans="1:11" ht="14.25" x14ac:dyDescent="0.2">
      <c r="A335" s="2" t="s">
        <v>734</v>
      </c>
      <c r="B335" s="124" t="s">
        <v>3955</v>
      </c>
      <c r="C335" s="124"/>
      <c r="D335" s="126">
        <v>2.1800000000000002</v>
      </c>
      <c r="E335" s="124" t="s">
        <v>764</v>
      </c>
      <c r="F335" s="124">
        <v>-4</v>
      </c>
      <c r="G335" s="2" t="s">
        <v>12924</v>
      </c>
      <c r="H335" s="130"/>
      <c r="I335" s="134"/>
      <c r="J335" s="123">
        <f>IF(OR(tbl_Metraj22[[#This Row],[TARIH]]="",tbl_Metraj22[[#This Row],[TARIH]]="-"),0,IF(tbl_Metraj22[[#This Row],[YUZDE]]=0,tbl_Metraj22[[#This Row],[METRAJ_BETON]],tbl_Metraj22[[#This Row],[YUZDE]]*tbl_Metraj22[[#This Row],[METRAJ_BETON]]))</f>
        <v>0</v>
      </c>
      <c r="K335" s="2" t="s">
        <v>22352</v>
      </c>
    </row>
    <row r="336" spans="1:11" ht="14.25" x14ac:dyDescent="0.2">
      <c r="A336" s="2" t="s">
        <v>734</v>
      </c>
      <c r="B336" s="124" t="s">
        <v>3956</v>
      </c>
      <c r="C336" s="124"/>
      <c r="D336" s="126">
        <v>5.47</v>
      </c>
      <c r="E336" s="124" t="s">
        <v>764</v>
      </c>
      <c r="F336" s="124">
        <v>-4</v>
      </c>
      <c r="G336" s="2" t="s">
        <v>12925</v>
      </c>
      <c r="H336" s="130"/>
      <c r="I336" s="134"/>
      <c r="J336" s="123">
        <f>IF(OR(tbl_Metraj22[[#This Row],[TARIH]]="",tbl_Metraj22[[#This Row],[TARIH]]="-"),0,IF(tbl_Metraj22[[#This Row],[YUZDE]]=0,tbl_Metraj22[[#This Row],[METRAJ_BETON]],tbl_Metraj22[[#This Row],[YUZDE]]*tbl_Metraj22[[#This Row],[METRAJ_BETON]]))</f>
        <v>0</v>
      </c>
      <c r="K336" s="2" t="s">
        <v>22353</v>
      </c>
    </row>
    <row r="337" spans="1:11" ht="14.25" x14ac:dyDescent="0.2">
      <c r="A337" s="2" t="s">
        <v>734</v>
      </c>
      <c r="B337" s="124" t="s">
        <v>3957</v>
      </c>
      <c r="C337" s="124"/>
      <c r="D337" s="126">
        <v>0.84</v>
      </c>
      <c r="E337" s="124" t="s">
        <v>764</v>
      </c>
      <c r="F337" s="124">
        <v>-4</v>
      </c>
      <c r="G337" s="2" t="s">
        <v>12926</v>
      </c>
      <c r="H337" s="130"/>
      <c r="I337" s="134"/>
      <c r="J337" s="123">
        <f>IF(OR(tbl_Metraj22[[#This Row],[TARIH]]="",tbl_Metraj22[[#This Row],[TARIH]]="-"),0,IF(tbl_Metraj22[[#This Row],[YUZDE]]=0,tbl_Metraj22[[#This Row],[METRAJ_BETON]],tbl_Metraj22[[#This Row],[YUZDE]]*tbl_Metraj22[[#This Row],[METRAJ_BETON]]))</f>
        <v>0</v>
      </c>
      <c r="K337" s="2" t="s">
        <v>22354</v>
      </c>
    </row>
    <row r="338" spans="1:11" ht="14.25" x14ac:dyDescent="0.2">
      <c r="A338" s="2" t="s">
        <v>734</v>
      </c>
      <c r="B338" s="124" t="s">
        <v>3958</v>
      </c>
      <c r="C338" s="124"/>
      <c r="D338" s="126">
        <v>3.84</v>
      </c>
      <c r="E338" s="124" t="s">
        <v>764</v>
      </c>
      <c r="F338" s="124">
        <v>-4</v>
      </c>
      <c r="G338" s="2" t="s">
        <v>12927</v>
      </c>
      <c r="H338" s="130"/>
      <c r="I338" s="134"/>
      <c r="J338" s="123">
        <f>IF(OR(tbl_Metraj22[[#This Row],[TARIH]]="",tbl_Metraj22[[#This Row],[TARIH]]="-"),0,IF(tbl_Metraj22[[#This Row],[YUZDE]]=0,tbl_Metraj22[[#This Row],[METRAJ_BETON]],tbl_Metraj22[[#This Row],[YUZDE]]*tbl_Metraj22[[#This Row],[METRAJ_BETON]]))</f>
        <v>0</v>
      </c>
      <c r="K338" s="2" t="s">
        <v>22355</v>
      </c>
    </row>
    <row r="339" spans="1:11" ht="14.25" x14ac:dyDescent="0.2">
      <c r="A339" s="2" t="s">
        <v>734</v>
      </c>
      <c r="B339" s="124" t="s">
        <v>3959</v>
      </c>
      <c r="C339" s="124"/>
      <c r="D339" s="126">
        <v>0.9</v>
      </c>
      <c r="E339" s="124" t="s">
        <v>764</v>
      </c>
      <c r="F339" s="124">
        <v>-4</v>
      </c>
      <c r="G339" s="2" t="s">
        <v>12928</v>
      </c>
      <c r="H339" s="130"/>
      <c r="I339" s="134"/>
      <c r="J339" s="123">
        <f>IF(OR(tbl_Metraj22[[#This Row],[TARIH]]="",tbl_Metraj22[[#This Row],[TARIH]]="-"),0,IF(tbl_Metraj22[[#This Row],[YUZDE]]=0,tbl_Metraj22[[#This Row],[METRAJ_BETON]],tbl_Metraj22[[#This Row],[YUZDE]]*tbl_Metraj22[[#This Row],[METRAJ_BETON]]))</f>
        <v>0</v>
      </c>
      <c r="K339" s="2" t="s">
        <v>22356</v>
      </c>
    </row>
    <row r="340" spans="1:11" ht="14.25" x14ac:dyDescent="0.2">
      <c r="A340" s="2" t="s">
        <v>734</v>
      </c>
      <c r="B340" s="124" t="s">
        <v>3960</v>
      </c>
      <c r="C340" s="124"/>
      <c r="D340" s="126">
        <v>2.4</v>
      </c>
      <c r="E340" s="124" t="s">
        <v>764</v>
      </c>
      <c r="F340" s="124">
        <v>-4</v>
      </c>
      <c r="G340" s="2" t="s">
        <v>12929</v>
      </c>
      <c r="H340" s="130"/>
      <c r="I340" s="134"/>
      <c r="J340" s="123">
        <f>IF(OR(tbl_Metraj22[[#This Row],[TARIH]]="",tbl_Metraj22[[#This Row],[TARIH]]="-"),0,IF(tbl_Metraj22[[#This Row],[YUZDE]]=0,tbl_Metraj22[[#This Row],[METRAJ_BETON]],tbl_Metraj22[[#This Row],[YUZDE]]*tbl_Metraj22[[#This Row],[METRAJ_BETON]]))</f>
        <v>0</v>
      </c>
      <c r="K340" s="2" t="e">
        <v>#N/A</v>
      </c>
    </row>
    <row r="341" spans="1:11" ht="14.25" x14ac:dyDescent="0.2">
      <c r="A341" s="2" t="s">
        <v>734</v>
      </c>
      <c r="B341" s="124" t="s">
        <v>3961</v>
      </c>
      <c r="C341" s="124"/>
      <c r="D341" s="126">
        <v>4.2300000000000004</v>
      </c>
      <c r="E341" s="124" t="s">
        <v>764</v>
      </c>
      <c r="F341" s="124">
        <v>-4</v>
      </c>
      <c r="G341" s="2" t="s">
        <v>12930</v>
      </c>
      <c r="H341" s="130"/>
      <c r="I341" s="134"/>
      <c r="J341" s="123">
        <f>IF(OR(tbl_Metraj22[[#This Row],[TARIH]]="",tbl_Metraj22[[#This Row],[TARIH]]="-"),0,IF(tbl_Metraj22[[#This Row],[YUZDE]]=0,tbl_Metraj22[[#This Row],[METRAJ_BETON]],tbl_Metraj22[[#This Row],[YUZDE]]*tbl_Metraj22[[#This Row],[METRAJ_BETON]]))</f>
        <v>0</v>
      </c>
      <c r="K341" s="2" t="s">
        <v>22357</v>
      </c>
    </row>
    <row r="342" spans="1:11" ht="14.25" x14ac:dyDescent="0.2">
      <c r="A342" s="2" t="s">
        <v>734</v>
      </c>
      <c r="B342" s="124" t="s">
        <v>3962</v>
      </c>
      <c r="C342" s="124"/>
      <c r="D342" s="126">
        <v>3.94</v>
      </c>
      <c r="E342" s="124" t="s">
        <v>764</v>
      </c>
      <c r="F342" s="124">
        <v>-4</v>
      </c>
      <c r="G342" s="2" t="s">
        <v>12931</v>
      </c>
      <c r="H342" s="130"/>
      <c r="I342" s="134"/>
      <c r="J342" s="123">
        <f>IF(OR(tbl_Metraj22[[#This Row],[TARIH]]="",tbl_Metraj22[[#This Row],[TARIH]]="-"),0,IF(tbl_Metraj22[[#This Row],[YUZDE]]=0,tbl_Metraj22[[#This Row],[METRAJ_BETON]],tbl_Metraj22[[#This Row],[YUZDE]]*tbl_Metraj22[[#This Row],[METRAJ_BETON]]))</f>
        <v>0</v>
      </c>
      <c r="K342" s="2" t="s">
        <v>22358</v>
      </c>
    </row>
    <row r="343" spans="1:11" ht="14.25" x14ac:dyDescent="0.2">
      <c r="A343" s="2" t="s">
        <v>734</v>
      </c>
      <c r="B343" s="124" t="s">
        <v>3963</v>
      </c>
      <c r="C343" s="124"/>
      <c r="D343" s="126">
        <v>6.46</v>
      </c>
      <c r="E343" s="124" t="s">
        <v>764</v>
      </c>
      <c r="F343" s="124">
        <v>-4</v>
      </c>
      <c r="G343" s="2" t="s">
        <v>12932</v>
      </c>
      <c r="H343" s="130"/>
      <c r="I343" s="134"/>
      <c r="J343" s="123">
        <f>IF(OR(tbl_Metraj22[[#This Row],[TARIH]]="",tbl_Metraj22[[#This Row],[TARIH]]="-"),0,IF(tbl_Metraj22[[#This Row],[YUZDE]]=0,tbl_Metraj22[[#This Row],[METRAJ_BETON]],tbl_Metraj22[[#This Row],[YUZDE]]*tbl_Metraj22[[#This Row],[METRAJ_BETON]]))</f>
        <v>0</v>
      </c>
      <c r="K343" s="2" t="s">
        <v>22359</v>
      </c>
    </row>
    <row r="344" spans="1:11" ht="14.25" x14ac:dyDescent="0.2">
      <c r="A344" s="2" t="s">
        <v>734</v>
      </c>
      <c r="B344" s="124" t="s">
        <v>3964</v>
      </c>
      <c r="C344" s="124"/>
      <c r="D344" s="126">
        <v>2.54</v>
      </c>
      <c r="E344" s="124" t="s">
        <v>764</v>
      </c>
      <c r="F344" s="124">
        <v>-4</v>
      </c>
      <c r="G344" s="2" t="s">
        <v>12933</v>
      </c>
      <c r="H344" s="130"/>
      <c r="I344" s="134"/>
      <c r="J344" s="123">
        <f>IF(OR(tbl_Metraj22[[#This Row],[TARIH]]="",tbl_Metraj22[[#This Row],[TARIH]]="-"),0,IF(tbl_Metraj22[[#This Row],[YUZDE]]=0,tbl_Metraj22[[#This Row],[METRAJ_BETON]],tbl_Metraj22[[#This Row],[YUZDE]]*tbl_Metraj22[[#This Row],[METRAJ_BETON]]))</f>
        <v>0</v>
      </c>
      <c r="K344" s="2" t="s">
        <v>22360</v>
      </c>
    </row>
    <row r="345" spans="1:11" ht="14.25" x14ac:dyDescent="0.2">
      <c r="A345" s="2" t="s">
        <v>734</v>
      </c>
      <c r="B345" s="124" t="s">
        <v>3965</v>
      </c>
      <c r="C345" s="124"/>
      <c r="D345" s="126">
        <v>2.4500000000000002</v>
      </c>
      <c r="E345" s="124" t="s">
        <v>764</v>
      </c>
      <c r="F345" s="124">
        <v>-4</v>
      </c>
      <c r="G345" s="2" t="s">
        <v>12934</v>
      </c>
      <c r="H345" s="130"/>
      <c r="I345" s="134"/>
      <c r="J345" s="123">
        <f>IF(OR(tbl_Metraj22[[#This Row],[TARIH]]="",tbl_Metraj22[[#This Row],[TARIH]]="-"),0,IF(tbl_Metraj22[[#This Row],[YUZDE]]=0,tbl_Metraj22[[#This Row],[METRAJ_BETON]],tbl_Metraj22[[#This Row],[YUZDE]]*tbl_Metraj22[[#This Row],[METRAJ_BETON]]))</f>
        <v>0</v>
      </c>
      <c r="K345" s="2" t="s">
        <v>22361</v>
      </c>
    </row>
    <row r="346" spans="1:11" ht="14.25" x14ac:dyDescent="0.2">
      <c r="A346" s="2" t="s">
        <v>734</v>
      </c>
      <c r="B346" s="124" t="s">
        <v>3966</v>
      </c>
      <c r="C346" s="124"/>
      <c r="D346" s="126">
        <v>3.1</v>
      </c>
      <c r="E346" s="124" t="s">
        <v>764</v>
      </c>
      <c r="F346" s="124">
        <v>-4</v>
      </c>
      <c r="G346" s="2" t="s">
        <v>12935</v>
      </c>
      <c r="H346" s="130"/>
      <c r="I346" s="134"/>
      <c r="J346" s="123">
        <f>IF(OR(tbl_Metraj22[[#This Row],[TARIH]]="",tbl_Metraj22[[#This Row],[TARIH]]="-"),0,IF(tbl_Metraj22[[#This Row],[YUZDE]]=0,tbl_Metraj22[[#This Row],[METRAJ_BETON]],tbl_Metraj22[[#This Row],[YUZDE]]*tbl_Metraj22[[#This Row],[METRAJ_BETON]]))</f>
        <v>0</v>
      </c>
      <c r="K346" s="2" t="s">
        <v>22362</v>
      </c>
    </row>
    <row r="347" spans="1:11" ht="14.25" x14ac:dyDescent="0.2">
      <c r="A347" s="2" t="s">
        <v>734</v>
      </c>
      <c r="B347" s="124" t="s">
        <v>3967</v>
      </c>
      <c r="C347" s="124"/>
      <c r="D347" s="126">
        <v>3.26</v>
      </c>
      <c r="E347" s="124" t="s">
        <v>764</v>
      </c>
      <c r="F347" s="124">
        <v>-4</v>
      </c>
      <c r="G347" s="2" t="s">
        <v>12936</v>
      </c>
      <c r="H347" s="130">
        <v>45889</v>
      </c>
      <c r="I347" s="134"/>
      <c r="J347" s="123">
        <f>IF(OR(tbl_Metraj22[[#This Row],[TARIH]]="",tbl_Metraj22[[#This Row],[TARIH]]="-"),0,IF(tbl_Metraj22[[#This Row],[YUZDE]]=0,tbl_Metraj22[[#This Row],[METRAJ_BETON]],tbl_Metraj22[[#This Row],[YUZDE]]*tbl_Metraj22[[#This Row],[METRAJ_BETON]]))</f>
        <v>3.26</v>
      </c>
      <c r="K347" s="2" t="s">
        <v>22363</v>
      </c>
    </row>
    <row r="348" spans="1:11" ht="14.25" x14ac:dyDescent="0.2">
      <c r="A348" s="2" t="s">
        <v>734</v>
      </c>
      <c r="B348" s="124" t="s">
        <v>3968</v>
      </c>
      <c r="C348" s="124"/>
      <c r="D348" s="126">
        <v>0.81</v>
      </c>
      <c r="E348" s="124" t="s">
        <v>764</v>
      </c>
      <c r="F348" s="124">
        <v>-4</v>
      </c>
      <c r="G348" s="2" t="s">
        <v>12937</v>
      </c>
      <c r="H348" s="130"/>
      <c r="I348" s="134"/>
      <c r="J348" s="123">
        <f>IF(OR(tbl_Metraj22[[#This Row],[TARIH]]="",tbl_Metraj22[[#This Row],[TARIH]]="-"),0,IF(tbl_Metraj22[[#This Row],[YUZDE]]=0,tbl_Metraj22[[#This Row],[METRAJ_BETON]],tbl_Metraj22[[#This Row],[YUZDE]]*tbl_Metraj22[[#This Row],[METRAJ_BETON]]))</f>
        <v>0</v>
      </c>
      <c r="K348" s="2" t="s">
        <v>22364</v>
      </c>
    </row>
    <row r="349" spans="1:11" ht="14.25" x14ac:dyDescent="0.2">
      <c r="A349" s="2" t="s">
        <v>734</v>
      </c>
      <c r="B349" s="124" t="s">
        <v>3969</v>
      </c>
      <c r="C349" s="124"/>
      <c r="D349" s="126">
        <v>1.94</v>
      </c>
      <c r="E349" s="124" t="s">
        <v>764</v>
      </c>
      <c r="F349" s="124">
        <v>-4</v>
      </c>
      <c r="G349" s="2" t="s">
        <v>12938</v>
      </c>
      <c r="H349" s="130"/>
      <c r="I349" s="134"/>
      <c r="J349" s="123">
        <f>IF(OR(tbl_Metraj22[[#This Row],[TARIH]]="",tbl_Metraj22[[#This Row],[TARIH]]="-"),0,IF(tbl_Metraj22[[#This Row],[YUZDE]]=0,tbl_Metraj22[[#This Row],[METRAJ_BETON]],tbl_Metraj22[[#This Row],[YUZDE]]*tbl_Metraj22[[#This Row],[METRAJ_BETON]]))</f>
        <v>0</v>
      </c>
      <c r="K349" s="2" t="s">
        <v>22365</v>
      </c>
    </row>
    <row r="350" spans="1:11" ht="14.25" x14ac:dyDescent="0.2">
      <c r="A350" s="2" t="s">
        <v>734</v>
      </c>
      <c r="B350" s="124" t="s">
        <v>3970</v>
      </c>
      <c r="C350" s="124"/>
      <c r="D350" s="126">
        <v>3.26</v>
      </c>
      <c r="E350" s="124" t="s">
        <v>764</v>
      </c>
      <c r="F350" s="124">
        <v>-4</v>
      </c>
      <c r="G350" s="2" t="s">
        <v>12939</v>
      </c>
      <c r="H350" s="130">
        <v>45889</v>
      </c>
      <c r="I350" s="134"/>
      <c r="J350" s="123">
        <f>IF(OR(tbl_Metraj22[[#This Row],[TARIH]]="",tbl_Metraj22[[#This Row],[TARIH]]="-"),0,IF(tbl_Metraj22[[#This Row],[YUZDE]]=0,tbl_Metraj22[[#This Row],[METRAJ_BETON]],tbl_Metraj22[[#This Row],[YUZDE]]*tbl_Metraj22[[#This Row],[METRAJ_BETON]]))</f>
        <v>3.26</v>
      </c>
      <c r="K350" s="2" t="s">
        <v>22366</v>
      </c>
    </row>
    <row r="351" spans="1:11" ht="14.25" x14ac:dyDescent="0.2">
      <c r="A351" s="2" t="s">
        <v>734</v>
      </c>
      <c r="B351" s="124" t="s">
        <v>3971</v>
      </c>
      <c r="C351" s="124"/>
      <c r="D351" s="126">
        <v>3.55</v>
      </c>
      <c r="E351" s="124" t="s">
        <v>764</v>
      </c>
      <c r="F351" s="124">
        <v>-4</v>
      </c>
      <c r="G351" s="2" t="s">
        <v>12940</v>
      </c>
      <c r="H351" s="130"/>
      <c r="I351" s="134"/>
      <c r="J351" s="123">
        <f>IF(OR(tbl_Metraj22[[#This Row],[TARIH]]="",tbl_Metraj22[[#This Row],[TARIH]]="-"),0,IF(tbl_Metraj22[[#This Row],[YUZDE]]=0,tbl_Metraj22[[#This Row],[METRAJ_BETON]],tbl_Metraj22[[#This Row],[YUZDE]]*tbl_Metraj22[[#This Row],[METRAJ_BETON]]))</f>
        <v>0</v>
      </c>
      <c r="K351" s="2" t="s">
        <v>22367</v>
      </c>
    </row>
    <row r="352" spans="1:11" ht="14.25" x14ac:dyDescent="0.2">
      <c r="A352" s="2" t="s">
        <v>734</v>
      </c>
      <c r="B352" s="124" t="s">
        <v>3972</v>
      </c>
      <c r="C352" s="124"/>
      <c r="D352" s="126">
        <v>0.91</v>
      </c>
      <c r="E352" s="124" t="s">
        <v>764</v>
      </c>
      <c r="F352" s="124">
        <v>-4</v>
      </c>
      <c r="G352" s="2" t="s">
        <v>12941</v>
      </c>
      <c r="H352" s="130"/>
      <c r="I352" s="134"/>
      <c r="J352" s="123">
        <f>IF(OR(tbl_Metraj22[[#This Row],[TARIH]]="",tbl_Metraj22[[#This Row],[TARIH]]="-"),0,IF(tbl_Metraj22[[#This Row],[YUZDE]]=0,tbl_Metraj22[[#This Row],[METRAJ_BETON]],tbl_Metraj22[[#This Row],[YUZDE]]*tbl_Metraj22[[#This Row],[METRAJ_BETON]]))</f>
        <v>0</v>
      </c>
      <c r="K352" s="2" t="s">
        <v>22368</v>
      </c>
    </row>
    <row r="353" spans="1:11" ht="14.25" x14ac:dyDescent="0.2">
      <c r="A353" s="2" t="s">
        <v>734</v>
      </c>
      <c r="B353" s="124" t="s">
        <v>3973</v>
      </c>
      <c r="C353" s="124"/>
      <c r="D353" s="126">
        <v>1.56</v>
      </c>
      <c r="E353" s="124" t="s">
        <v>764</v>
      </c>
      <c r="F353" s="124">
        <v>-4</v>
      </c>
      <c r="G353" s="2" t="s">
        <v>12942</v>
      </c>
      <c r="H353" s="130"/>
      <c r="I353" s="134"/>
      <c r="J353" s="123">
        <f>IF(OR(tbl_Metraj22[[#This Row],[TARIH]]="",tbl_Metraj22[[#This Row],[TARIH]]="-"),0,IF(tbl_Metraj22[[#This Row],[YUZDE]]=0,tbl_Metraj22[[#This Row],[METRAJ_BETON]],tbl_Metraj22[[#This Row],[YUZDE]]*tbl_Metraj22[[#This Row],[METRAJ_BETON]]))</f>
        <v>0</v>
      </c>
      <c r="K353" s="2" t="s">
        <v>22369</v>
      </c>
    </row>
    <row r="354" spans="1:11" ht="14.25" x14ac:dyDescent="0.2">
      <c r="A354" s="2" t="s">
        <v>734</v>
      </c>
      <c r="B354" s="124" t="s">
        <v>3974</v>
      </c>
      <c r="C354" s="124"/>
      <c r="D354" s="126">
        <v>1.55</v>
      </c>
      <c r="E354" s="124" t="s">
        <v>764</v>
      </c>
      <c r="F354" s="124">
        <v>-4</v>
      </c>
      <c r="G354" s="2" t="s">
        <v>12943</v>
      </c>
      <c r="H354" s="130"/>
      <c r="I354" s="134"/>
      <c r="J354" s="123">
        <f>IF(OR(tbl_Metraj22[[#This Row],[TARIH]]="",tbl_Metraj22[[#This Row],[TARIH]]="-"),0,IF(tbl_Metraj22[[#This Row],[YUZDE]]=0,tbl_Metraj22[[#This Row],[METRAJ_BETON]],tbl_Metraj22[[#This Row],[YUZDE]]*tbl_Metraj22[[#This Row],[METRAJ_BETON]]))</f>
        <v>0</v>
      </c>
      <c r="K354" s="2" t="s">
        <v>22370</v>
      </c>
    </row>
    <row r="355" spans="1:11" ht="14.25" x14ac:dyDescent="0.2">
      <c r="A355" s="2" t="s">
        <v>734</v>
      </c>
      <c r="B355" s="124" t="s">
        <v>3975</v>
      </c>
      <c r="C355" s="124"/>
      <c r="D355" s="126">
        <v>2.2999999999999998</v>
      </c>
      <c r="E355" s="124" t="s">
        <v>764</v>
      </c>
      <c r="F355" s="124">
        <v>-4</v>
      </c>
      <c r="G355" s="2" t="s">
        <v>12944</v>
      </c>
      <c r="H355" s="130"/>
      <c r="I355" s="134"/>
      <c r="J355" s="123">
        <f>IF(OR(tbl_Metraj22[[#This Row],[TARIH]]="",tbl_Metraj22[[#This Row],[TARIH]]="-"),0,IF(tbl_Metraj22[[#This Row],[YUZDE]]=0,tbl_Metraj22[[#This Row],[METRAJ_BETON]],tbl_Metraj22[[#This Row],[YUZDE]]*tbl_Metraj22[[#This Row],[METRAJ_BETON]]))</f>
        <v>0</v>
      </c>
      <c r="K355" s="2" t="s">
        <v>22371</v>
      </c>
    </row>
    <row r="356" spans="1:11" ht="14.25" x14ac:dyDescent="0.2">
      <c r="A356" s="2" t="s">
        <v>734</v>
      </c>
      <c r="B356" s="124" t="s">
        <v>3976</v>
      </c>
      <c r="C356" s="124"/>
      <c r="D356" s="126">
        <v>2.2999999999999998</v>
      </c>
      <c r="E356" s="124" t="s">
        <v>764</v>
      </c>
      <c r="F356" s="124">
        <v>-4</v>
      </c>
      <c r="G356" s="2" t="s">
        <v>12945</v>
      </c>
      <c r="H356" s="130"/>
      <c r="I356" s="134"/>
      <c r="J356" s="123">
        <f>IF(OR(tbl_Metraj22[[#This Row],[TARIH]]="",tbl_Metraj22[[#This Row],[TARIH]]="-"),0,IF(tbl_Metraj22[[#This Row],[YUZDE]]=0,tbl_Metraj22[[#This Row],[METRAJ_BETON]],tbl_Metraj22[[#This Row],[YUZDE]]*tbl_Metraj22[[#This Row],[METRAJ_BETON]]))</f>
        <v>0</v>
      </c>
      <c r="K356" s="2" t="s">
        <v>22372</v>
      </c>
    </row>
    <row r="357" spans="1:11" ht="14.25" x14ac:dyDescent="0.2">
      <c r="A357" s="2" t="s">
        <v>734</v>
      </c>
      <c r="B357" s="124" t="s">
        <v>3977</v>
      </c>
      <c r="C357" s="124"/>
      <c r="D357" s="126">
        <v>1.5</v>
      </c>
      <c r="E357" s="124" t="s">
        <v>764</v>
      </c>
      <c r="F357" s="124">
        <v>-4</v>
      </c>
      <c r="G357" s="2" t="s">
        <v>12946</v>
      </c>
      <c r="H357" s="130"/>
      <c r="I357" s="134"/>
      <c r="J357" s="123">
        <f>IF(OR(tbl_Metraj22[[#This Row],[TARIH]]="",tbl_Metraj22[[#This Row],[TARIH]]="-"),0,IF(tbl_Metraj22[[#This Row],[YUZDE]]=0,tbl_Metraj22[[#This Row],[METRAJ_BETON]],tbl_Metraj22[[#This Row],[YUZDE]]*tbl_Metraj22[[#This Row],[METRAJ_BETON]]))</f>
        <v>0</v>
      </c>
      <c r="K357" s="2" t="s">
        <v>22373</v>
      </c>
    </row>
    <row r="358" spans="1:11" ht="14.25" x14ac:dyDescent="0.2">
      <c r="A358" s="2" t="s">
        <v>734</v>
      </c>
      <c r="B358" s="124" t="s">
        <v>3978</v>
      </c>
      <c r="C358" s="124"/>
      <c r="D358" s="126">
        <v>2.2999999999999998</v>
      </c>
      <c r="E358" s="124" t="s">
        <v>764</v>
      </c>
      <c r="F358" s="124">
        <v>-4</v>
      </c>
      <c r="G358" s="2" t="s">
        <v>12947</v>
      </c>
      <c r="H358" s="130"/>
      <c r="I358" s="134"/>
      <c r="J358" s="123">
        <f>IF(OR(tbl_Metraj22[[#This Row],[TARIH]]="",tbl_Metraj22[[#This Row],[TARIH]]="-"),0,IF(tbl_Metraj22[[#This Row],[YUZDE]]=0,tbl_Metraj22[[#This Row],[METRAJ_BETON]],tbl_Metraj22[[#This Row],[YUZDE]]*tbl_Metraj22[[#This Row],[METRAJ_BETON]]))</f>
        <v>0</v>
      </c>
      <c r="K358" s="2" t="s">
        <v>22374</v>
      </c>
    </row>
    <row r="359" spans="1:11" ht="14.25" x14ac:dyDescent="0.2">
      <c r="A359" s="2" t="s">
        <v>734</v>
      </c>
      <c r="B359" s="124" t="s">
        <v>3979</v>
      </c>
      <c r="C359" s="124"/>
      <c r="D359" s="126">
        <v>1.38</v>
      </c>
      <c r="E359" s="124" t="s">
        <v>764</v>
      </c>
      <c r="F359" s="124">
        <v>-4</v>
      </c>
      <c r="G359" s="2" t="s">
        <v>12948</v>
      </c>
      <c r="H359" s="130"/>
      <c r="I359" s="134"/>
      <c r="J359" s="123">
        <f>IF(OR(tbl_Metraj22[[#This Row],[TARIH]]="",tbl_Metraj22[[#This Row],[TARIH]]="-"),0,IF(tbl_Metraj22[[#This Row],[YUZDE]]=0,tbl_Metraj22[[#This Row],[METRAJ_BETON]],tbl_Metraj22[[#This Row],[YUZDE]]*tbl_Metraj22[[#This Row],[METRAJ_BETON]]))</f>
        <v>0</v>
      </c>
      <c r="K359" s="2" t="s">
        <v>22375</v>
      </c>
    </row>
    <row r="360" spans="1:11" ht="14.25" x14ac:dyDescent="0.2">
      <c r="A360" s="2" t="s">
        <v>734</v>
      </c>
      <c r="B360" s="124" t="s">
        <v>3980</v>
      </c>
      <c r="C360" s="124"/>
      <c r="D360" s="126">
        <v>1.95</v>
      </c>
      <c r="E360" s="124" t="s">
        <v>764</v>
      </c>
      <c r="F360" s="124">
        <v>-4</v>
      </c>
      <c r="G360" s="2" t="s">
        <v>12949</v>
      </c>
      <c r="H360" s="130"/>
      <c r="I360" s="134"/>
      <c r="J360" s="123">
        <f>IF(OR(tbl_Metraj22[[#This Row],[TARIH]]="",tbl_Metraj22[[#This Row],[TARIH]]="-"),0,IF(tbl_Metraj22[[#This Row],[YUZDE]]=0,tbl_Metraj22[[#This Row],[METRAJ_BETON]],tbl_Metraj22[[#This Row],[YUZDE]]*tbl_Metraj22[[#This Row],[METRAJ_BETON]]))</f>
        <v>0</v>
      </c>
      <c r="K360" s="2" t="s">
        <v>22376</v>
      </c>
    </row>
    <row r="361" spans="1:11" ht="14.25" x14ac:dyDescent="0.2">
      <c r="A361" s="2" t="s">
        <v>734</v>
      </c>
      <c r="B361" s="124" t="s">
        <v>3981</v>
      </c>
      <c r="C361" s="124"/>
      <c r="D361" s="126">
        <v>1.1200000000000001</v>
      </c>
      <c r="E361" s="124" t="s">
        <v>764</v>
      </c>
      <c r="F361" s="124">
        <v>-4</v>
      </c>
      <c r="G361" s="2" t="s">
        <v>12950</v>
      </c>
      <c r="H361" s="130"/>
      <c r="I361" s="134"/>
      <c r="J361" s="123">
        <f>IF(OR(tbl_Metraj22[[#This Row],[TARIH]]="",tbl_Metraj22[[#This Row],[TARIH]]="-"),0,IF(tbl_Metraj22[[#This Row],[YUZDE]]=0,tbl_Metraj22[[#This Row],[METRAJ_BETON]],tbl_Metraj22[[#This Row],[YUZDE]]*tbl_Metraj22[[#This Row],[METRAJ_BETON]]))</f>
        <v>0</v>
      </c>
      <c r="K361" s="2" t="s">
        <v>22377</v>
      </c>
    </row>
    <row r="362" spans="1:11" ht="14.25" x14ac:dyDescent="0.2">
      <c r="A362" s="2" t="s">
        <v>734</v>
      </c>
      <c r="B362" s="124" t="s">
        <v>3982</v>
      </c>
      <c r="C362" s="124"/>
      <c r="D362" s="126">
        <v>1.1499999999999999</v>
      </c>
      <c r="E362" s="124" t="s">
        <v>764</v>
      </c>
      <c r="F362" s="124">
        <v>-4</v>
      </c>
      <c r="G362" s="2" t="s">
        <v>12951</v>
      </c>
      <c r="H362" s="130"/>
      <c r="I362" s="134"/>
      <c r="J362" s="123">
        <f>IF(OR(tbl_Metraj22[[#This Row],[TARIH]]="",tbl_Metraj22[[#This Row],[TARIH]]="-"),0,IF(tbl_Metraj22[[#This Row],[YUZDE]]=0,tbl_Metraj22[[#This Row],[METRAJ_BETON]],tbl_Metraj22[[#This Row],[YUZDE]]*tbl_Metraj22[[#This Row],[METRAJ_BETON]]))</f>
        <v>0</v>
      </c>
      <c r="K362" s="2" t="s">
        <v>22378</v>
      </c>
    </row>
    <row r="363" spans="1:11" ht="14.25" x14ac:dyDescent="0.2">
      <c r="A363" s="2" t="s">
        <v>734</v>
      </c>
      <c r="B363" s="124" t="s">
        <v>3983</v>
      </c>
      <c r="C363" s="124"/>
      <c r="D363" s="126">
        <v>1.76</v>
      </c>
      <c r="E363" s="124" t="s">
        <v>764</v>
      </c>
      <c r="F363" s="124">
        <v>-4</v>
      </c>
      <c r="G363" s="2" t="s">
        <v>12952</v>
      </c>
      <c r="H363" s="130"/>
      <c r="I363" s="134"/>
      <c r="J363" s="123">
        <f>IF(OR(tbl_Metraj22[[#This Row],[TARIH]]="",tbl_Metraj22[[#This Row],[TARIH]]="-"),0,IF(tbl_Metraj22[[#This Row],[YUZDE]]=0,tbl_Metraj22[[#This Row],[METRAJ_BETON]],tbl_Metraj22[[#This Row],[YUZDE]]*tbl_Metraj22[[#This Row],[METRAJ_BETON]]))</f>
        <v>0</v>
      </c>
      <c r="K363" s="2" t="s">
        <v>22379</v>
      </c>
    </row>
    <row r="364" spans="1:11" ht="14.25" x14ac:dyDescent="0.2">
      <c r="A364" s="2" t="s">
        <v>734</v>
      </c>
      <c r="B364" s="124" t="s">
        <v>3984</v>
      </c>
      <c r="C364" s="124"/>
      <c r="D364" s="126">
        <v>0.96</v>
      </c>
      <c r="E364" s="124" t="s">
        <v>764</v>
      </c>
      <c r="F364" s="124">
        <v>-4</v>
      </c>
      <c r="G364" s="2" t="s">
        <v>12953</v>
      </c>
      <c r="H364" s="130"/>
      <c r="I364" s="134"/>
      <c r="J364" s="123">
        <f>IF(OR(tbl_Metraj22[[#This Row],[TARIH]]="",tbl_Metraj22[[#This Row],[TARIH]]="-"),0,IF(tbl_Metraj22[[#This Row],[YUZDE]]=0,tbl_Metraj22[[#This Row],[METRAJ_BETON]],tbl_Metraj22[[#This Row],[YUZDE]]*tbl_Metraj22[[#This Row],[METRAJ_BETON]]))</f>
        <v>0</v>
      </c>
      <c r="K364" s="2" t="s">
        <v>22380</v>
      </c>
    </row>
    <row r="365" spans="1:11" ht="14.25" x14ac:dyDescent="0.2">
      <c r="A365" s="2" t="s">
        <v>734</v>
      </c>
      <c r="B365" s="124" t="s">
        <v>3985</v>
      </c>
      <c r="C365" s="124"/>
      <c r="D365" s="126">
        <v>2.35</v>
      </c>
      <c r="E365" s="124" t="s">
        <v>764</v>
      </c>
      <c r="F365" s="124">
        <v>-4</v>
      </c>
      <c r="G365" s="2" t="s">
        <v>12954</v>
      </c>
      <c r="H365" s="130">
        <v>45889</v>
      </c>
      <c r="I365" s="134"/>
      <c r="J365" s="123">
        <f>IF(OR(tbl_Metraj22[[#This Row],[TARIH]]="",tbl_Metraj22[[#This Row],[TARIH]]="-"),0,IF(tbl_Metraj22[[#This Row],[YUZDE]]=0,tbl_Metraj22[[#This Row],[METRAJ_BETON]],tbl_Metraj22[[#This Row],[YUZDE]]*tbl_Metraj22[[#This Row],[METRAJ_BETON]]))</f>
        <v>2.35</v>
      </c>
      <c r="K365" s="2" t="s">
        <v>22381</v>
      </c>
    </row>
    <row r="366" spans="1:11" ht="14.25" x14ac:dyDescent="0.2">
      <c r="A366" s="2" t="s">
        <v>734</v>
      </c>
      <c r="B366" s="124" t="s">
        <v>3986</v>
      </c>
      <c r="C366" s="124"/>
      <c r="D366" s="126">
        <v>3.46</v>
      </c>
      <c r="E366" s="124" t="s">
        <v>764</v>
      </c>
      <c r="F366" s="124">
        <v>-4</v>
      </c>
      <c r="G366" s="2" t="s">
        <v>12955</v>
      </c>
      <c r="H366" s="130">
        <v>45889</v>
      </c>
      <c r="I366" s="134"/>
      <c r="J366" s="123">
        <f>IF(OR(tbl_Metraj22[[#This Row],[TARIH]]="",tbl_Metraj22[[#This Row],[TARIH]]="-"),0,IF(tbl_Metraj22[[#This Row],[YUZDE]]=0,tbl_Metraj22[[#This Row],[METRAJ_BETON]],tbl_Metraj22[[#This Row],[YUZDE]]*tbl_Metraj22[[#This Row],[METRAJ_BETON]]))</f>
        <v>3.46</v>
      </c>
      <c r="K366" s="2" t="s">
        <v>22382</v>
      </c>
    </row>
    <row r="367" spans="1:11" ht="14.25" x14ac:dyDescent="0.2">
      <c r="A367" s="2" t="s">
        <v>734</v>
      </c>
      <c r="B367" s="124" t="s">
        <v>3987</v>
      </c>
      <c r="C367" s="124"/>
      <c r="D367" s="126">
        <v>2.35</v>
      </c>
      <c r="E367" s="124" t="s">
        <v>764</v>
      </c>
      <c r="F367" s="124">
        <v>-4</v>
      </c>
      <c r="G367" s="2" t="s">
        <v>12956</v>
      </c>
      <c r="H367" s="130"/>
      <c r="I367" s="134"/>
      <c r="J367" s="123">
        <f>IF(OR(tbl_Metraj22[[#This Row],[TARIH]]="",tbl_Metraj22[[#This Row],[TARIH]]="-"),0,IF(tbl_Metraj22[[#This Row],[YUZDE]]=0,tbl_Metraj22[[#This Row],[METRAJ_BETON]],tbl_Metraj22[[#This Row],[YUZDE]]*tbl_Metraj22[[#This Row],[METRAJ_BETON]]))</f>
        <v>0</v>
      </c>
      <c r="K367" s="2" t="s">
        <v>22383</v>
      </c>
    </row>
    <row r="368" spans="1:11" ht="14.25" x14ac:dyDescent="0.2">
      <c r="A368" s="2" t="s">
        <v>734</v>
      </c>
      <c r="B368" s="124" t="s">
        <v>3988</v>
      </c>
      <c r="C368" s="124"/>
      <c r="D368" s="126">
        <v>1.39</v>
      </c>
      <c r="E368" s="124" t="s">
        <v>764</v>
      </c>
      <c r="F368" s="124">
        <v>-4</v>
      </c>
      <c r="G368" s="2" t="s">
        <v>12957</v>
      </c>
      <c r="H368" s="130">
        <v>45889</v>
      </c>
      <c r="I368" s="134"/>
      <c r="J368" s="123">
        <f>IF(OR(tbl_Metraj22[[#This Row],[TARIH]]="",tbl_Metraj22[[#This Row],[TARIH]]="-"),0,IF(tbl_Metraj22[[#This Row],[YUZDE]]=0,tbl_Metraj22[[#This Row],[METRAJ_BETON]],tbl_Metraj22[[#This Row],[YUZDE]]*tbl_Metraj22[[#This Row],[METRAJ_BETON]]))</f>
        <v>1.39</v>
      </c>
      <c r="K368" s="2" t="s">
        <v>22384</v>
      </c>
    </row>
    <row r="369" spans="1:11" ht="14.25" x14ac:dyDescent="0.2">
      <c r="A369" s="2" t="s">
        <v>734</v>
      </c>
      <c r="B369" s="124" t="s">
        <v>3989</v>
      </c>
      <c r="C369" s="124"/>
      <c r="D369" s="126">
        <v>3.46</v>
      </c>
      <c r="E369" s="124" t="s">
        <v>764</v>
      </c>
      <c r="F369" s="124">
        <v>-4</v>
      </c>
      <c r="G369" s="2" t="s">
        <v>12958</v>
      </c>
      <c r="H369" s="130">
        <v>45889</v>
      </c>
      <c r="I369" s="134"/>
      <c r="J369" s="123">
        <f>IF(OR(tbl_Metraj22[[#This Row],[TARIH]]="",tbl_Metraj22[[#This Row],[TARIH]]="-"),0,IF(tbl_Metraj22[[#This Row],[YUZDE]]=0,tbl_Metraj22[[#This Row],[METRAJ_BETON]],tbl_Metraj22[[#This Row],[YUZDE]]*tbl_Metraj22[[#This Row],[METRAJ_BETON]]))</f>
        <v>3.46</v>
      </c>
      <c r="K369" s="2" t="s">
        <v>22385</v>
      </c>
    </row>
    <row r="370" spans="1:11" ht="14.25" x14ac:dyDescent="0.2">
      <c r="A370" s="2" t="s">
        <v>734</v>
      </c>
      <c r="B370" s="124" t="s">
        <v>3990</v>
      </c>
      <c r="C370" s="124"/>
      <c r="D370" s="126">
        <v>3.46</v>
      </c>
      <c r="E370" s="124" t="s">
        <v>764</v>
      </c>
      <c r="F370" s="124">
        <v>-4</v>
      </c>
      <c r="G370" s="2" t="s">
        <v>12959</v>
      </c>
      <c r="H370" s="130">
        <v>45889</v>
      </c>
      <c r="I370" s="134"/>
      <c r="J370" s="123">
        <f>IF(OR(tbl_Metraj22[[#This Row],[TARIH]]="",tbl_Metraj22[[#This Row],[TARIH]]="-"),0,IF(tbl_Metraj22[[#This Row],[YUZDE]]=0,tbl_Metraj22[[#This Row],[METRAJ_BETON]],tbl_Metraj22[[#This Row],[YUZDE]]*tbl_Metraj22[[#This Row],[METRAJ_BETON]]))</f>
        <v>3.46</v>
      </c>
      <c r="K370" s="2" t="s">
        <v>22386</v>
      </c>
    </row>
    <row r="371" spans="1:11" ht="14.25" x14ac:dyDescent="0.2">
      <c r="A371" s="2" t="s">
        <v>734</v>
      </c>
      <c r="B371" s="124" t="s">
        <v>3991</v>
      </c>
      <c r="C371" s="124"/>
      <c r="D371" s="126">
        <v>2.54</v>
      </c>
      <c r="E371" s="124" t="s">
        <v>764</v>
      </c>
      <c r="F371" s="124">
        <v>-4</v>
      </c>
      <c r="G371" s="2" t="s">
        <v>12960</v>
      </c>
      <c r="H371" s="130"/>
      <c r="I371" s="134"/>
      <c r="J371" s="123">
        <f>IF(OR(tbl_Metraj22[[#This Row],[TARIH]]="",tbl_Metraj22[[#This Row],[TARIH]]="-"),0,IF(tbl_Metraj22[[#This Row],[YUZDE]]=0,tbl_Metraj22[[#This Row],[METRAJ_BETON]],tbl_Metraj22[[#This Row],[YUZDE]]*tbl_Metraj22[[#This Row],[METRAJ_BETON]]))</f>
        <v>0</v>
      </c>
      <c r="K371" s="2" t="s">
        <v>22387</v>
      </c>
    </row>
    <row r="372" spans="1:11" ht="14.25" x14ac:dyDescent="0.2">
      <c r="A372" s="2" t="s">
        <v>734</v>
      </c>
      <c r="B372" s="124" t="s">
        <v>3992</v>
      </c>
      <c r="C372" s="124"/>
      <c r="D372" s="126">
        <v>1.39</v>
      </c>
      <c r="E372" s="124" t="s">
        <v>764</v>
      </c>
      <c r="F372" s="124">
        <v>-4</v>
      </c>
      <c r="G372" s="2" t="s">
        <v>12961</v>
      </c>
      <c r="H372" s="130"/>
      <c r="I372" s="134"/>
      <c r="J372" s="123">
        <f>IF(OR(tbl_Metraj22[[#This Row],[TARIH]]="",tbl_Metraj22[[#This Row],[TARIH]]="-"),0,IF(tbl_Metraj22[[#This Row],[YUZDE]]=0,tbl_Metraj22[[#This Row],[METRAJ_BETON]],tbl_Metraj22[[#This Row],[YUZDE]]*tbl_Metraj22[[#This Row],[METRAJ_BETON]]))</f>
        <v>0</v>
      </c>
      <c r="K372" s="2" t="s">
        <v>22388</v>
      </c>
    </row>
    <row r="373" spans="1:11" ht="14.25" x14ac:dyDescent="0.2">
      <c r="A373" s="2" t="s">
        <v>734</v>
      </c>
      <c r="B373" s="124" t="s">
        <v>3993</v>
      </c>
      <c r="C373" s="124"/>
      <c r="D373" s="126">
        <v>2.2999999999999998</v>
      </c>
      <c r="E373" s="124" t="s">
        <v>764</v>
      </c>
      <c r="F373" s="124">
        <v>-4</v>
      </c>
      <c r="G373" s="2" t="s">
        <v>12962</v>
      </c>
      <c r="H373" s="130"/>
      <c r="I373" s="134"/>
      <c r="J373" s="123">
        <f>IF(OR(tbl_Metraj22[[#This Row],[TARIH]]="",tbl_Metraj22[[#This Row],[TARIH]]="-"),0,IF(tbl_Metraj22[[#This Row],[YUZDE]]=0,tbl_Metraj22[[#This Row],[METRAJ_BETON]],tbl_Metraj22[[#This Row],[YUZDE]]*tbl_Metraj22[[#This Row],[METRAJ_BETON]]))</f>
        <v>0</v>
      </c>
      <c r="K373" s="2" t="s">
        <v>22389</v>
      </c>
    </row>
    <row r="374" spans="1:11" ht="14.25" x14ac:dyDescent="0.2">
      <c r="A374" s="2" t="s">
        <v>734</v>
      </c>
      <c r="B374" s="124" t="s">
        <v>3994</v>
      </c>
      <c r="C374" s="124"/>
      <c r="D374" s="126">
        <v>2.27</v>
      </c>
      <c r="E374" s="124" t="s">
        <v>764</v>
      </c>
      <c r="F374" s="124">
        <v>-4</v>
      </c>
      <c r="G374" s="2" t="s">
        <v>12963</v>
      </c>
      <c r="H374" s="130"/>
      <c r="I374" s="134"/>
      <c r="J374" s="123">
        <f>IF(OR(tbl_Metraj22[[#This Row],[TARIH]]="",tbl_Metraj22[[#This Row],[TARIH]]="-"),0,IF(tbl_Metraj22[[#This Row],[YUZDE]]=0,tbl_Metraj22[[#This Row],[METRAJ_BETON]],tbl_Metraj22[[#This Row],[YUZDE]]*tbl_Metraj22[[#This Row],[METRAJ_BETON]]))</f>
        <v>0</v>
      </c>
      <c r="K374" s="2" t="s">
        <v>22390</v>
      </c>
    </row>
    <row r="375" spans="1:11" ht="14.25" x14ac:dyDescent="0.2">
      <c r="A375" s="2" t="s">
        <v>734</v>
      </c>
      <c r="B375" s="124" t="s">
        <v>3995</v>
      </c>
      <c r="C375" s="124"/>
      <c r="D375" s="126">
        <v>0.5</v>
      </c>
      <c r="E375" s="124" t="s">
        <v>764</v>
      </c>
      <c r="F375" s="124">
        <v>-4</v>
      </c>
      <c r="G375" s="2" t="s">
        <v>12964</v>
      </c>
      <c r="H375" s="130"/>
      <c r="I375" s="134"/>
      <c r="J375" s="123">
        <f>IF(OR(tbl_Metraj22[[#This Row],[TARIH]]="",tbl_Metraj22[[#This Row],[TARIH]]="-"),0,IF(tbl_Metraj22[[#This Row],[YUZDE]]=0,tbl_Metraj22[[#This Row],[METRAJ_BETON]],tbl_Metraj22[[#This Row],[YUZDE]]*tbl_Metraj22[[#This Row],[METRAJ_BETON]]))</f>
        <v>0</v>
      </c>
      <c r="K375" s="2" t="s">
        <v>22391</v>
      </c>
    </row>
    <row r="376" spans="1:11" ht="14.25" x14ac:dyDescent="0.2">
      <c r="A376" s="2" t="s">
        <v>734</v>
      </c>
      <c r="B376" s="124" t="s">
        <v>3996</v>
      </c>
      <c r="C376" s="124"/>
      <c r="D376" s="126">
        <v>0.39</v>
      </c>
      <c r="E376" s="124" t="s">
        <v>764</v>
      </c>
      <c r="F376" s="124">
        <v>-4</v>
      </c>
      <c r="G376" s="2" t="s">
        <v>12965</v>
      </c>
      <c r="H376" s="130"/>
      <c r="I376" s="134"/>
      <c r="J376" s="123">
        <f>IF(OR(tbl_Metraj22[[#This Row],[TARIH]]="",tbl_Metraj22[[#This Row],[TARIH]]="-"),0,IF(tbl_Metraj22[[#This Row],[YUZDE]]=0,tbl_Metraj22[[#This Row],[METRAJ_BETON]],tbl_Metraj22[[#This Row],[YUZDE]]*tbl_Metraj22[[#This Row],[METRAJ_BETON]]))</f>
        <v>0</v>
      </c>
      <c r="K376" s="2" t="s">
        <v>22392</v>
      </c>
    </row>
    <row r="377" spans="1:11" ht="14.25" x14ac:dyDescent="0.2">
      <c r="A377" s="2" t="s">
        <v>734</v>
      </c>
      <c r="B377" s="124" t="s">
        <v>3997</v>
      </c>
      <c r="C377" s="124"/>
      <c r="D377" s="126">
        <v>2.2999999999999998</v>
      </c>
      <c r="E377" s="124" t="s">
        <v>764</v>
      </c>
      <c r="F377" s="124">
        <v>-4</v>
      </c>
      <c r="G377" s="2" t="s">
        <v>12966</v>
      </c>
      <c r="H377" s="130"/>
      <c r="I377" s="134"/>
      <c r="J377" s="123">
        <f>IF(OR(tbl_Metraj22[[#This Row],[TARIH]]="",tbl_Metraj22[[#This Row],[TARIH]]="-"),0,IF(tbl_Metraj22[[#This Row],[YUZDE]]=0,tbl_Metraj22[[#This Row],[METRAJ_BETON]],tbl_Metraj22[[#This Row],[YUZDE]]*tbl_Metraj22[[#This Row],[METRAJ_BETON]]))</f>
        <v>0</v>
      </c>
      <c r="K377" s="2" t="s">
        <v>22393</v>
      </c>
    </row>
    <row r="378" spans="1:11" ht="14.25" x14ac:dyDescent="0.2">
      <c r="A378" s="2" t="s">
        <v>734</v>
      </c>
      <c r="B378" s="124" t="s">
        <v>3998</v>
      </c>
      <c r="C378" s="124"/>
      <c r="D378" s="126">
        <v>1.22</v>
      </c>
      <c r="E378" s="124" t="s">
        <v>764</v>
      </c>
      <c r="F378" s="124">
        <v>-4</v>
      </c>
      <c r="G378" s="2" t="s">
        <v>12967</v>
      </c>
      <c r="H378" s="130"/>
      <c r="I378" s="134"/>
      <c r="J378" s="123">
        <f>IF(OR(tbl_Metraj22[[#This Row],[TARIH]]="",tbl_Metraj22[[#This Row],[TARIH]]="-"),0,IF(tbl_Metraj22[[#This Row],[YUZDE]]=0,tbl_Metraj22[[#This Row],[METRAJ_BETON]],tbl_Metraj22[[#This Row],[YUZDE]]*tbl_Metraj22[[#This Row],[METRAJ_BETON]]))</f>
        <v>0</v>
      </c>
      <c r="K378" s="2" t="s">
        <v>22394</v>
      </c>
    </row>
    <row r="379" spans="1:11" ht="14.25" x14ac:dyDescent="0.2">
      <c r="A379" s="2" t="s">
        <v>734</v>
      </c>
      <c r="B379" s="124" t="s">
        <v>3999</v>
      </c>
      <c r="C379" s="124"/>
      <c r="D379" s="126">
        <v>1.1399999999999999</v>
      </c>
      <c r="E379" s="124" t="s">
        <v>764</v>
      </c>
      <c r="F379" s="124">
        <v>-4</v>
      </c>
      <c r="G379" s="2" t="s">
        <v>12968</v>
      </c>
      <c r="H379" s="130"/>
      <c r="I379" s="134"/>
      <c r="J379" s="123">
        <f>IF(OR(tbl_Metraj22[[#This Row],[TARIH]]="",tbl_Metraj22[[#This Row],[TARIH]]="-"),0,IF(tbl_Metraj22[[#This Row],[YUZDE]]=0,tbl_Metraj22[[#This Row],[METRAJ_BETON]],tbl_Metraj22[[#This Row],[YUZDE]]*tbl_Metraj22[[#This Row],[METRAJ_BETON]]))</f>
        <v>0</v>
      </c>
      <c r="K379" s="2" t="s">
        <v>22395</v>
      </c>
    </row>
    <row r="380" spans="1:11" ht="14.25" x14ac:dyDescent="0.2">
      <c r="A380" s="2" t="s">
        <v>734</v>
      </c>
      <c r="B380" s="124" t="s">
        <v>4000</v>
      </c>
      <c r="C380" s="124"/>
      <c r="D380" s="126">
        <v>2.4</v>
      </c>
      <c r="E380" s="124" t="s">
        <v>764</v>
      </c>
      <c r="F380" s="124">
        <v>-4</v>
      </c>
      <c r="G380" s="2" t="s">
        <v>12969</v>
      </c>
      <c r="H380" s="130"/>
      <c r="I380" s="134"/>
      <c r="J380" s="123">
        <f>IF(OR(tbl_Metraj22[[#This Row],[TARIH]]="",tbl_Metraj22[[#This Row],[TARIH]]="-"),0,IF(tbl_Metraj22[[#This Row],[YUZDE]]=0,tbl_Metraj22[[#This Row],[METRAJ_BETON]],tbl_Metraj22[[#This Row],[YUZDE]]*tbl_Metraj22[[#This Row],[METRAJ_BETON]]))</f>
        <v>0</v>
      </c>
      <c r="K380" s="2" t="s">
        <v>22396</v>
      </c>
    </row>
    <row r="381" spans="1:11" ht="14.25" x14ac:dyDescent="0.2">
      <c r="A381" s="2" t="s">
        <v>734</v>
      </c>
      <c r="B381" s="124" t="s">
        <v>4001</v>
      </c>
      <c r="C381" s="124"/>
      <c r="D381" s="126">
        <v>1.1299999999999999</v>
      </c>
      <c r="E381" s="124" t="s">
        <v>764</v>
      </c>
      <c r="F381" s="124">
        <v>-4</v>
      </c>
      <c r="G381" s="2" t="s">
        <v>12970</v>
      </c>
      <c r="H381" s="130"/>
      <c r="I381" s="134"/>
      <c r="J381" s="123">
        <f>IF(OR(tbl_Metraj22[[#This Row],[TARIH]]="",tbl_Metraj22[[#This Row],[TARIH]]="-"),0,IF(tbl_Metraj22[[#This Row],[YUZDE]]=0,tbl_Metraj22[[#This Row],[METRAJ_BETON]],tbl_Metraj22[[#This Row],[YUZDE]]*tbl_Metraj22[[#This Row],[METRAJ_BETON]]))</f>
        <v>0</v>
      </c>
      <c r="K381" s="2" t="s">
        <v>22397</v>
      </c>
    </row>
    <row r="382" spans="1:11" ht="14.25" x14ac:dyDescent="0.2">
      <c r="A382" s="2" t="s">
        <v>734</v>
      </c>
      <c r="B382" s="124" t="s">
        <v>4002</v>
      </c>
      <c r="C382" s="124"/>
      <c r="D382" s="126">
        <v>2.3199999999999998</v>
      </c>
      <c r="E382" s="124" t="s">
        <v>764</v>
      </c>
      <c r="F382" s="124">
        <v>-4</v>
      </c>
      <c r="G382" s="2" t="s">
        <v>12971</v>
      </c>
      <c r="H382" s="130"/>
      <c r="I382" s="134"/>
      <c r="J382" s="123">
        <f>IF(OR(tbl_Metraj22[[#This Row],[TARIH]]="",tbl_Metraj22[[#This Row],[TARIH]]="-"),0,IF(tbl_Metraj22[[#This Row],[YUZDE]]=0,tbl_Metraj22[[#This Row],[METRAJ_BETON]],tbl_Metraj22[[#This Row],[YUZDE]]*tbl_Metraj22[[#This Row],[METRAJ_BETON]]))</f>
        <v>0</v>
      </c>
      <c r="K382" s="2" t="s">
        <v>22398</v>
      </c>
    </row>
    <row r="383" spans="1:11" ht="14.25" x14ac:dyDescent="0.2">
      <c r="A383" s="2" t="s">
        <v>734</v>
      </c>
      <c r="B383" s="124" t="s">
        <v>4003</v>
      </c>
      <c r="C383" s="124"/>
      <c r="D383" s="126">
        <v>1.1299999999999999</v>
      </c>
      <c r="E383" s="124" t="s">
        <v>764</v>
      </c>
      <c r="F383" s="124">
        <v>-4</v>
      </c>
      <c r="G383" s="2" t="s">
        <v>12972</v>
      </c>
      <c r="H383" s="130"/>
      <c r="I383" s="134"/>
      <c r="J383" s="123">
        <f>IF(OR(tbl_Metraj22[[#This Row],[TARIH]]="",tbl_Metraj22[[#This Row],[TARIH]]="-"),0,IF(tbl_Metraj22[[#This Row],[YUZDE]]=0,tbl_Metraj22[[#This Row],[METRAJ_BETON]],tbl_Metraj22[[#This Row],[YUZDE]]*tbl_Metraj22[[#This Row],[METRAJ_BETON]]))</f>
        <v>0</v>
      </c>
      <c r="K383" s="2" t="s">
        <v>22399</v>
      </c>
    </row>
    <row r="384" spans="1:11" ht="14.25" x14ac:dyDescent="0.2">
      <c r="A384" s="2" t="s">
        <v>734</v>
      </c>
      <c r="B384" s="124" t="s">
        <v>4004</v>
      </c>
      <c r="C384" s="124"/>
      <c r="D384" s="126">
        <v>2.4</v>
      </c>
      <c r="E384" s="124" t="s">
        <v>764</v>
      </c>
      <c r="F384" s="124">
        <v>-4</v>
      </c>
      <c r="G384" s="2" t="s">
        <v>12973</v>
      </c>
      <c r="H384" s="130"/>
      <c r="I384" s="134"/>
      <c r="J384" s="123">
        <f>IF(OR(tbl_Metraj22[[#This Row],[TARIH]]="",tbl_Metraj22[[#This Row],[TARIH]]="-"),0,IF(tbl_Metraj22[[#This Row],[YUZDE]]=0,tbl_Metraj22[[#This Row],[METRAJ_BETON]],tbl_Metraj22[[#This Row],[YUZDE]]*tbl_Metraj22[[#This Row],[METRAJ_BETON]]))</f>
        <v>0</v>
      </c>
      <c r="K384" s="2" t="s">
        <v>22400</v>
      </c>
    </row>
    <row r="385" spans="1:11" ht="14.25" x14ac:dyDescent="0.2">
      <c r="A385" s="2" t="s">
        <v>734</v>
      </c>
      <c r="B385" s="124" t="s">
        <v>4005</v>
      </c>
      <c r="C385" s="124"/>
      <c r="D385" s="126">
        <v>1.5</v>
      </c>
      <c r="E385" s="124" t="s">
        <v>764</v>
      </c>
      <c r="F385" s="124">
        <v>-4</v>
      </c>
      <c r="G385" s="2" t="s">
        <v>12974</v>
      </c>
      <c r="H385" s="130"/>
      <c r="I385" s="134"/>
      <c r="J385" s="123">
        <f>IF(OR(tbl_Metraj22[[#This Row],[TARIH]]="",tbl_Metraj22[[#This Row],[TARIH]]="-"),0,IF(tbl_Metraj22[[#This Row],[YUZDE]]=0,tbl_Metraj22[[#This Row],[METRAJ_BETON]],tbl_Metraj22[[#This Row],[YUZDE]]*tbl_Metraj22[[#This Row],[METRAJ_BETON]]))</f>
        <v>0</v>
      </c>
      <c r="K385" s="2" t="s">
        <v>22401</v>
      </c>
    </row>
    <row r="386" spans="1:11" ht="14.25" x14ac:dyDescent="0.2">
      <c r="A386" s="2" t="s">
        <v>734</v>
      </c>
      <c r="B386" s="124" t="s">
        <v>4006</v>
      </c>
      <c r="C386" s="124"/>
      <c r="D386" s="126">
        <v>2.4</v>
      </c>
      <c r="E386" s="124" t="s">
        <v>764</v>
      </c>
      <c r="F386" s="124">
        <v>-4</v>
      </c>
      <c r="G386" s="2" t="s">
        <v>12975</v>
      </c>
      <c r="H386" s="130"/>
      <c r="I386" s="134"/>
      <c r="J386" s="123">
        <f>IF(OR(tbl_Metraj22[[#This Row],[TARIH]]="",tbl_Metraj22[[#This Row],[TARIH]]="-"),0,IF(tbl_Metraj22[[#This Row],[YUZDE]]=0,tbl_Metraj22[[#This Row],[METRAJ_BETON]],tbl_Metraj22[[#This Row],[YUZDE]]*tbl_Metraj22[[#This Row],[METRAJ_BETON]]))</f>
        <v>0</v>
      </c>
      <c r="K386" s="2" t="s">
        <v>22402</v>
      </c>
    </row>
    <row r="387" spans="1:11" ht="14.25" x14ac:dyDescent="0.2">
      <c r="A387" s="2" t="s">
        <v>734</v>
      </c>
      <c r="B387" s="124" t="s">
        <v>4007</v>
      </c>
      <c r="C387" s="124"/>
      <c r="D387" s="126">
        <v>0.36</v>
      </c>
      <c r="E387" s="124" t="s">
        <v>764</v>
      </c>
      <c r="F387" s="124">
        <v>-4</v>
      </c>
      <c r="G387" s="2" t="s">
        <v>12976</v>
      </c>
      <c r="H387" s="130"/>
      <c r="I387" s="134"/>
      <c r="J387" s="123">
        <f>IF(OR(tbl_Metraj22[[#This Row],[TARIH]]="",tbl_Metraj22[[#This Row],[TARIH]]="-"),0,IF(tbl_Metraj22[[#This Row],[YUZDE]]=0,tbl_Metraj22[[#This Row],[METRAJ_BETON]],tbl_Metraj22[[#This Row],[YUZDE]]*tbl_Metraj22[[#This Row],[METRAJ_BETON]]))</f>
        <v>0</v>
      </c>
      <c r="K387" s="2" t="s">
        <v>22403</v>
      </c>
    </row>
    <row r="388" spans="1:11" ht="14.25" x14ac:dyDescent="0.2">
      <c r="A388" s="2" t="s">
        <v>734</v>
      </c>
      <c r="B388" s="124" t="s">
        <v>4008</v>
      </c>
      <c r="C388" s="124"/>
      <c r="D388" s="126">
        <v>1.1499999999999999</v>
      </c>
      <c r="E388" s="124" t="s">
        <v>764</v>
      </c>
      <c r="F388" s="124">
        <v>-4</v>
      </c>
      <c r="G388" s="2" t="s">
        <v>12977</v>
      </c>
      <c r="H388" s="130"/>
      <c r="I388" s="134"/>
      <c r="J388" s="123">
        <f>IF(OR(tbl_Metraj22[[#This Row],[TARIH]]="",tbl_Metraj22[[#This Row],[TARIH]]="-"),0,IF(tbl_Metraj22[[#This Row],[YUZDE]]=0,tbl_Metraj22[[#This Row],[METRAJ_BETON]],tbl_Metraj22[[#This Row],[YUZDE]]*tbl_Metraj22[[#This Row],[METRAJ_BETON]]))</f>
        <v>0</v>
      </c>
      <c r="K388" s="2" t="s">
        <v>22404</v>
      </c>
    </row>
    <row r="389" spans="1:11" ht="14.25" x14ac:dyDescent="0.2">
      <c r="A389" s="2" t="s">
        <v>734</v>
      </c>
      <c r="B389" s="124" t="s">
        <v>4009</v>
      </c>
      <c r="C389" s="124"/>
      <c r="D389" s="126">
        <v>1.6</v>
      </c>
      <c r="E389" s="124" t="s">
        <v>764</v>
      </c>
      <c r="F389" s="124">
        <v>-4</v>
      </c>
      <c r="G389" s="2" t="s">
        <v>12978</v>
      </c>
      <c r="H389" s="130"/>
      <c r="I389" s="134"/>
      <c r="J389" s="123">
        <f>IF(OR(tbl_Metraj22[[#This Row],[TARIH]]="",tbl_Metraj22[[#This Row],[TARIH]]="-"),0,IF(tbl_Metraj22[[#This Row],[YUZDE]]=0,tbl_Metraj22[[#This Row],[METRAJ_BETON]],tbl_Metraj22[[#This Row],[YUZDE]]*tbl_Metraj22[[#This Row],[METRAJ_BETON]]))</f>
        <v>0</v>
      </c>
      <c r="K389" s="2" t="s">
        <v>22405</v>
      </c>
    </row>
    <row r="390" spans="1:11" ht="14.25" x14ac:dyDescent="0.2">
      <c r="A390" s="2" t="s">
        <v>734</v>
      </c>
      <c r="B390" s="124" t="s">
        <v>4010</v>
      </c>
      <c r="C390" s="124"/>
      <c r="D390" s="126">
        <v>2.13</v>
      </c>
      <c r="E390" s="124" t="s">
        <v>764</v>
      </c>
      <c r="F390" s="124">
        <v>-4</v>
      </c>
      <c r="G390" s="2" t="s">
        <v>12979</v>
      </c>
      <c r="H390" s="130"/>
      <c r="I390" s="134"/>
      <c r="J390" s="123">
        <f>IF(OR(tbl_Metraj22[[#This Row],[TARIH]]="",tbl_Metraj22[[#This Row],[TARIH]]="-"),0,IF(tbl_Metraj22[[#This Row],[YUZDE]]=0,tbl_Metraj22[[#This Row],[METRAJ_BETON]],tbl_Metraj22[[#This Row],[YUZDE]]*tbl_Metraj22[[#This Row],[METRAJ_BETON]]))</f>
        <v>0</v>
      </c>
      <c r="K390" s="2" t="s">
        <v>22406</v>
      </c>
    </row>
    <row r="391" spans="1:11" ht="14.25" x14ac:dyDescent="0.2">
      <c r="A391" s="2" t="s">
        <v>734</v>
      </c>
      <c r="B391" s="124" t="s">
        <v>4011</v>
      </c>
      <c r="C391" s="124"/>
      <c r="D391" s="126">
        <v>0.26</v>
      </c>
      <c r="E391" s="124" t="s">
        <v>764</v>
      </c>
      <c r="F391" s="124">
        <v>-4</v>
      </c>
      <c r="G391" s="2" t="s">
        <v>12980</v>
      </c>
      <c r="H391" s="130"/>
      <c r="I391" s="134"/>
      <c r="J391" s="123">
        <f>IF(OR(tbl_Metraj22[[#This Row],[TARIH]]="",tbl_Metraj22[[#This Row],[TARIH]]="-"),0,IF(tbl_Metraj22[[#This Row],[YUZDE]]=0,tbl_Metraj22[[#This Row],[METRAJ_BETON]],tbl_Metraj22[[#This Row],[YUZDE]]*tbl_Metraj22[[#This Row],[METRAJ_BETON]]))</f>
        <v>0</v>
      </c>
      <c r="K391" s="2" t="s">
        <v>22407</v>
      </c>
    </row>
    <row r="392" spans="1:11" ht="14.25" x14ac:dyDescent="0.2">
      <c r="A392" s="2" t="s">
        <v>734</v>
      </c>
      <c r="B392" s="124" t="s">
        <v>4012</v>
      </c>
      <c r="C392" s="124"/>
      <c r="D392" s="126">
        <v>0.26</v>
      </c>
      <c r="E392" s="124" t="s">
        <v>764</v>
      </c>
      <c r="F392" s="124">
        <v>-4</v>
      </c>
      <c r="G392" s="2" t="s">
        <v>12981</v>
      </c>
      <c r="H392" s="130"/>
      <c r="I392" s="134"/>
      <c r="J392" s="123">
        <f>IF(OR(tbl_Metraj22[[#This Row],[TARIH]]="",tbl_Metraj22[[#This Row],[TARIH]]="-"),0,IF(tbl_Metraj22[[#This Row],[YUZDE]]=0,tbl_Metraj22[[#This Row],[METRAJ_BETON]],tbl_Metraj22[[#This Row],[YUZDE]]*tbl_Metraj22[[#This Row],[METRAJ_BETON]]))</f>
        <v>0</v>
      </c>
      <c r="K392" s="2" t="s">
        <v>22408</v>
      </c>
    </row>
    <row r="393" spans="1:11" ht="14.25" x14ac:dyDescent="0.2">
      <c r="A393" s="2" t="s">
        <v>734</v>
      </c>
      <c r="B393" s="124" t="s">
        <v>4013</v>
      </c>
      <c r="C393" s="124"/>
      <c r="D393" s="126">
        <v>2.27</v>
      </c>
      <c r="E393" s="124" t="s">
        <v>764</v>
      </c>
      <c r="F393" s="124">
        <v>-4</v>
      </c>
      <c r="G393" s="2" t="s">
        <v>12982</v>
      </c>
      <c r="H393" s="130"/>
      <c r="I393" s="134"/>
      <c r="J393" s="123">
        <f>IF(OR(tbl_Metraj22[[#This Row],[TARIH]]="",tbl_Metraj22[[#This Row],[TARIH]]="-"),0,IF(tbl_Metraj22[[#This Row],[YUZDE]]=0,tbl_Metraj22[[#This Row],[METRAJ_BETON]],tbl_Metraj22[[#This Row],[YUZDE]]*tbl_Metraj22[[#This Row],[METRAJ_BETON]]))</f>
        <v>0</v>
      </c>
      <c r="K393" s="2" t="s">
        <v>22409</v>
      </c>
    </row>
    <row r="394" spans="1:11" ht="14.25" x14ac:dyDescent="0.2">
      <c r="A394" s="2" t="s">
        <v>734</v>
      </c>
      <c r="B394" s="124" t="s">
        <v>4014</v>
      </c>
      <c r="C394" s="124"/>
      <c r="D394" s="126">
        <v>0.23</v>
      </c>
      <c r="E394" s="124" t="s">
        <v>764</v>
      </c>
      <c r="F394" s="124">
        <v>-4</v>
      </c>
      <c r="G394" s="2" t="s">
        <v>12983</v>
      </c>
      <c r="H394" s="130"/>
      <c r="I394" s="134"/>
      <c r="J394" s="123">
        <f>IF(OR(tbl_Metraj22[[#This Row],[TARIH]]="",tbl_Metraj22[[#This Row],[TARIH]]="-"),0,IF(tbl_Metraj22[[#This Row],[YUZDE]]=0,tbl_Metraj22[[#This Row],[METRAJ_BETON]],tbl_Metraj22[[#This Row],[YUZDE]]*tbl_Metraj22[[#This Row],[METRAJ_BETON]]))</f>
        <v>0</v>
      </c>
      <c r="K394" s="2" t="s">
        <v>22410</v>
      </c>
    </row>
    <row r="395" spans="1:11" ht="14.25" x14ac:dyDescent="0.2">
      <c r="A395" s="2" t="s">
        <v>734</v>
      </c>
      <c r="B395" s="124" t="s">
        <v>4015</v>
      </c>
      <c r="C395" s="124"/>
      <c r="D395" s="126">
        <v>1.06</v>
      </c>
      <c r="E395" s="124" t="s">
        <v>764</v>
      </c>
      <c r="F395" s="124">
        <v>-4</v>
      </c>
      <c r="G395" s="2" t="s">
        <v>12984</v>
      </c>
      <c r="H395" s="130"/>
      <c r="I395" s="134"/>
      <c r="J395" s="123">
        <f>IF(OR(tbl_Metraj22[[#This Row],[TARIH]]="",tbl_Metraj22[[#This Row],[TARIH]]="-"),0,IF(tbl_Metraj22[[#This Row],[YUZDE]]=0,tbl_Metraj22[[#This Row],[METRAJ_BETON]],tbl_Metraj22[[#This Row],[YUZDE]]*tbl_Metraj22[[#This Row],[METRAJ_BETON]]))</f>
        <v>0</v>
      </c>
      <c r="K395" s="2" t="s">
        <v>22411</v>
      </c>
    </row>
    <row r="396" spans="1:11" ht="14.25" x14ac:dyDescent="0.2">
      <c r="A396" s="2" t="s">
        <v>734</v>
      </c>
      <c r="B396" s="124" t="s">
        <v>4016</v>
      </c>
      <c r="C396" s="124"/>
      <c r="D396" s="126">
        <v>1.63</v>
      </c>
      <c r="E396" s="124" t="s">
        <v>764</v>
      </c>
      <c r="F396" s="124">
        <v>-4</v>
      </c>
      <c r="G396" s="2" t="s">
        <v>12985</v>
      </c>
      <c r="H396" s="130"/>
      <c r="I396" s="134"/>
      <c r="J396" s="123">
        <f>IF(OR(tbl_Metraj22[[#This Row],[TARIH]]="",tbl_Metraj22[[#This Row],[TARIH]]="-"),0,IF(tbl_Metraj22[[#This Row],[YUZDE]]=0,tbl_Metraj22[[#This Row],[METRAJ_BETON]],tbl_Metraj22[[#This Row],[YUZDE]]*tbl_Metraj22[[#This Row],[METRAJ_BETON]]))</f>
        <v>0</v>
      </c>
      <c r="K396" s="2" t="s">
        <v>22412</v>
      </c>
    </row>
    <row r="397" spans="1:11" ht="14.25" x14ac:dyDescent="0.2">
      <c r="A397" s="2" t="s">
        <v>734</v>
      </c>
      <c r="B397" s="124" t="s">
        <v>4017</v>
      </c>
      <c r="C397" s="124"/>
      <c r="D397" s="126">
        <v>1.89</v>
      </c>
      <c r="E397" s="124" t="s">
        <v>764</v>
      </c>
      <c r="F397" s="124">
        <v>-4</v>
      </c>
      <c r="G397" s="2" t="s">
        <v>12986</v>
      </c>
      <c r="H397" s="130"/>
      <c r="I397" s="134"/>
      <c r="J397" s="123">
        <f>IF(OR(tbl_Metraj22[[#This Row],[TARIH]]="",tbl_Metraj22[[#This Row],[TARIH]]="-"),0,IF(tbl_Metraj22[[#This Row],[YUZDE]]=0,tbl_Metraj22[[#This Row],[METRAJ_BETON]],tbl_Metraj22[[#This Row],[YUZDE]]*tbl_Metraj22[[#This Row],[METRAJ_BETON]]))</f>
        <v>0</v>
      </c>
      <c r="K397" s="2" t="s">
        <v>22413</v>
      </c>
    </row>
    <row r="398" spans="1:11" ht="14.25" x14ac:dyDescent="0.2">
      <c r="A398" s="2" t="s">
        <v>734</v>
      </c>
      <c r="B398" s="124" t="s">
        <v>4018</v>
      </c>
      <c r="C398" s="124"/>
      <c r="D398" s="126">
        <v>0.67</v>
      </c>
      <c r="E398" s="124" t="s">
        <v>764</v>
      </c>
      <c r="F398" s="124">
        <v>-4</v>
      </c>
      <c r="G398" s="2" t="s">
        <v>12987</v>
      </c>
      <c r="H398" s="130"/>
      <c r="I398" s="134"/>
      <c r="J398" s="123">
        <f>IF(OR(tbl_Metraj22[[#This Row],[TARIH]]="",tbl_Metraj22[[#This Row],[TARIH]]="-"),0,IF(tbl_Metraj22[[#This Row],[YUZDE]]=0,tbl_Metraj22[[#This Row],[METRAJ_BETON]],tbl_Metraj22[[#This Row],[YUZDE]]*tbl_Metraj22[[#This Row],[METRAJ_BETON]]))</f>
        <v>0</v>
      </c>
      <c r="K398" s="2" t="e">
        <v>#N/A</v>
      </c>
    </row>
    <row r="399" spans="1:11" ht="14.25" x14ac:dyDescent="0.2">
      <c r="A399" s="2" t="s">
        <v>734</v>
      </c>
      <c r="B399" s="124" t="s">
        <v>4019</v>
      </c>
      <c r="C399" s="124"/>
      <c r="D399" s="126">
        <v>0.67</v>
      </c>
      <c r="E399" s="124" t="s">
        <v>764</v>
      </c>
      <c r="F399" s="124">
        <v>-4</v>
      </c>
      <c r="G399" s="2" t="s">
        <v>12988</v>
      </c>
      <c r="H399" s="130"/>
      <c r="I399" s="134"/>
      <c r="J399" s="123">
        <f>IF(OR(tbl_Metraj22[[#This Row],[TARIH]]="",tbl_Metraj22[[#This Row],[TARIH]]="-"),0,IF(tbl_Metraj22[[#This Row],[YUZDE]]=0,tbl_Metraj22[[#This Row],[METRAJ_BETON]],tbl_Metraj22[[#This Row],[YUZDE]]*tbl_Metraj22[[#This Row],[METRAJ_BETON]]))</f>
        <v>0</v>
      </c>
      <c r="K399" s="2" t="s">
        <v>22414</v>
      </c>
    </row>
    <row r="400" spans="1:11" ht="14.25" x14ac:dyDescent="0.2">
      <c r="A400" s="2" t="s">
        <v>734</v>
      </c>
      <c r="B400" s="124" t="s">
        <v>4020</v>
      </c>
      <c r="C400" s="124"/>
      <c r="D400" s="126">
        <v>1.06</v>
      </c>
      <c r="E400" s="124" t="s">
        <v>764</v>
      </c>
      <c r="F400" s="124">
        <v>-4</v>
      </c>
      <c r="G400" s="2" t="s">
        <v>12989</v>
      </c>
      <c r="H400" s="130"/>
      <c r="I400" s="134"/>
      <c r="J400" s="123">
        <f>IF(OR(tbl_Metraj22[[#This Row],[TARIH]]="",tbl_Metraj22[[#This Row],[TARIH]]="-"),0,IF(tbl_Metraj22[[#This Row],[YUZDE]]=0,tbl_Metraj22[[#This Row],[METRAJ_BETON]],tbl_Metraj22[[#This Row],[YUZDE]]*tbl_Metraj22[[#This Row],[METRAJ_BETON]]))</f>
        <v>0</v>
      </c>
      <c r="K400" s="2" t="s">
        <v>22415</v>
      </c>
    </row>
    <row r="401" spans="1:11" ht="14.25" x14ac:dyDescent="0.2">
      <c r="A401" s="2" t="s">
        <v>734</v>
      </c>
      <c r="B401" s="124" t="s">
        <v>4021</v>
      </c>
      <c r="C401" s="124"/>
      <c r="D401" s="126">
        <v>3.46</v>
      </c>
      <c r="E401" s="124" t="s">
        <v>764</v>
      </c>
      <c r="F401" s="124">
        <v>-4</v>
      </c>
      <c r="G401" s="2" t="s">
        <v>12990</v>
      </c>
      <c r="H401" s="130"/>
      <c r="I401" s="134"/>
      <c r="J401" s="123">
        <f>IF(OR(tbl_Metraj22[[#This Row],[TARIH]]="",tbl_Metraj22[[#This Row],[TARIH]]="-"),0,IF(tbl_Metraj22[[#This Row],[YUZDE]]=0,tbl_Metraj22[[#This Row],[METRAJ_BETON]],tbl_Metraj22[[#This Row],[YUZDE]]*tbl_Metraj22[[#This Row],[METRAJ_BETON]]))</f>
        <v>0</v>
      </c>
      <c r="K401" s="2" t="s">
        <v>22416</v>
      </c>
    </row>
    <row r="402" spans="1:11" ht="14.25" x14ac:dyDescent="0.2">
      <c r="A402" s="2" t="s">
        <v>734</v>
      </c>
      <c r="B402" s="124" t="s">
        <v>4022</v>
      </c>
      <c r="C402" s="124"/>
      <c r="D402" s="126">
        <v>0.96</v>
      </c>
      <c r="E402" s="124" t="s">
        <v>764</v>
      </c>
      <c r="F402" s="124">
        <v>-4</v>
      </c>
      <c r="G402" s="2" t="s">
        <v>12991</v>
      </c>
      <c r="H402" s="130"/>
      <c r="I402" s="134"/>
      <c r="J402" s="123">
        <f>IF(OR(tbl_Metraj22[[#This Row],[TARIH]]="",tbl_Metraj22[[#This Row],[TARIH]]="-"),0,IF(tbl_Metraj22[[#This Row],[YUZDE]]=0,tbl_Metraj22[[#This Row],[METRAJ_BETON]],tbl_Metraj22[[#This Row],[YUZDE]]*tbl_Metraj22[[#This Row],[METRAJ_BETON]]))</f>
        <v>0</v>
      </c>
      <c r="K402" s="2" t="s">
        <v>22417</v>
      </c>
    </row>
    <row r="403" spans="1:11" ht="14.25" x14ac:dyDescent="0.2">
      <c r="A403" s="2" t="s">
        <v>734</v>
      </c>
      <c r="B403" s="124" t="s">
        <v>4023</v>
      </c>
      <c r="C403" s="124"/>
      <c r="D403" s="126">
        <v>2.2999999999999998</v>
      </c>
      <c r="E403" s="124" t="s">
        <v>764</v>
      </c>
      <c r="F403" s="124">
        <v>-4</v>
      </c>
      <c r="G403" s="2" t="s">
        <v>12992</v>
      </c>
      <c r="H403" s="130"/>
      <c r="I403" s="134"/>
      <c r="J403" s="123">
        <f>IF(OR(tbl_Metraj22[[#This Row],[TARIH]]="",tbl_Metraj22[[#This Row],[TARIH]]="-"),0,IF(tbl_Metraj22[[#This Row],[YUZDE]]=0,tbl_Metraj22[[#This Row],[METRAJ_BETON]],tbl_Metraj22[[#This Row],[YUZDE]]*tbl_Metraj22[[#This Row],[METRAJ_BETON]]))</f>
        <v>0</v>
      </c>
      <c r="K403" s="2" t="s">
        <v>22418</v>
      </c>
    </row>
    <row r="404" spans="1:11" ht="14.25" x14ac:dyDescent="0.2">
      <c r="A404" s="2" t="s">
        <v>734</v>
      </c>
      <c r="B404" s="124" t="s">
        <v>4024</v>
      </c>
      <c r="C404" s="124"/>
      <c r="D404" s="126">
        <v>0.89</v>
      </c>
      <c r="E404" s="124" t="s">
        <v>764</v>
      </c>
      <c r="F404" s="124">
        <v>-4</v>
      </c>
      <c r="G404" s="2" t="s">
        <v>12993</v>
      </c>
      <c r="H404" s="130"/>
      <c r="I404" s="134"/>
      <c r="J404" s="123">
        <f>IF(OR(tbl_Metraj22[[#This Row],[TARIH]]="",tbl_Metraj22[[#This Row],[TARIH]]="-"),0,IF(tbl_Metraj22[[#This Row],[YUZDE]]=0,tbl_Metraj22[[#This Row],[METRAJ_BETON]],tbl_Metraj22[[#This Row],[YUZDE]]*tbl_Metraj22[[#This Row],[METRAJ_BETON]]))</f>
        <v>0</v>
      </c>
      <c r="K404" s="2" t="s">
        <v>22419</v>
      </c>
    </row>
    <row r="405" spans="1:11" ht="14.25" x14ac:dyDescent="0.2">
      <c r="A405" s="2" t="s">
        <v>734</v>
      </c>
      <c r="B405" s="124" t="s">
        <v>4025</v>
      </c>
      <c r="C405" s="124"/>
      <c r="D405" s="126">
        <v>2.2999999999999998</v>
      </c>
      <c r="E405" s="124" t="s">
        <v>764</v>
      </c>
      <c r="F405" s="124">
        <v>-4</v>
      </c>
      <c r="G405" s="2" t="s">
        <v>12994</v>
      </c>
      <c r="H405" s="130"/>
      <c r="I405" s="134"/>
      <c r="J405" s="123">
        <f>IF(OR(tbl_Metraj22[[#This Row],[TARIH]]="",tbl_Metraj22[[#This Row],[TARIH]]="-"),0,IF(tbl_Metraj22[[#This Row],[YUZDE]]=0,tbl_Metraj22[[#This Row],[METRAJ_BETON]],tbl_Metraj22[[#This Row],[YUZDE]]*tbl_Metraj22[[#This Row],[METRAJ_BETON]]))</f>
        <v>0</v>
      </c>
      <c r="K405" s="2" t="s">
        <v>22420</v>
      </c>
    </row>
    <row r="406" spans="1:11" ht="14.25" x14ac:dyDescent="0.2">
      <c r="A406" s="2" t="s">
        <v>734</v>
      </c>
      <c r="B406" s="124" t="s">
        <v>4026</v>
      </c>
      <c r="C406" s="124"/>
      <c r="D406" s="126">
        <v>0.7</v>
      </c>
      <c r="E406" s="124" t="s">
        <v>764</v>
      </c>
      <c r="F406" s="124">
        <v>-4</v>
      </c>
      <c r="G406" s="2" t="s">
        <v>12995</v>
      </c>
      <c r="H406" s="130"/>
      <c r="I406" s="134"/>
      <c r="J406" s="123">
        <f>IF(OR(tbl_Metraj22[[#This Row],[TARIH]]="",tbl_Metraj22[[#This Row],[TARIH]]="-"),0,IF(tbl_Metraj22[[#This Row],[YUZDE]]=0,tbl_Metraj22[[#This Row],[METRAJ_BETON]],tbl_Metraj22[[#This Row],[YUZDE]]*tbl_Metraj22[[#This Row],[METRAJ_BETON]]))</f>
        <v>0</v>
      </c>
      <c r="K406" s="2" t="s">
        <v>22421</v>
      </c>
    </row>
    <row r="407" spans="1:11" ht="14.25" x14ac:dyDescent="0.2">
      <c r="A407" s="2" t="s">
        <v>734</v>
      </c>
      <c r="B407" s="124" t="s">
        <v>4027</v>
      </c>
      <c r="C407" s="124"/>
      <c r="D407" s="126">
        <v>3.68</v>
      </c>
      <c r="E407" s="124" t="s">
        <v>764</v>
      </c>
      <c r="F407" s="124">
        <v>-4</v>
      </c>
      <c r="G407" s="2" t="s">
        <v>12996</v>
      </c>
      <c r="H407" s="130"/>
      <c r="I407" s="134"/>
      <c r="J407" s="123">
        <f>IF(OR(tbl_Metraj22[[#This Row],[TARIH]]="",tbl_Metraj22[[#This Row],[TARIH]]="-"),0,IF(tbl_Metraj22[[#This Row],[YUZDE]]=0,tbl_Metraj22[[#This Row],[METRAJ_BETON]],tbl_Metraj22[[#This Row],[YUZDE]]*tbl_Metraj22[[#This Row],[METRAJ_BETON]]))</f>
        <v>0</v>
      </c>
      <c r="K407" s="2" t="s">
        <v>22422</v>
      </c>
    </row>
    <row r="408" spans="1:11" ht="14.25" x14ac:dyDescent="0.2">
      <c r="A408" s="2" t="s">
        <v>734</v>
      </c>
      <c r="B408" s="124" t="s">
        <v>4028</v>
      </c>
      <c r="C408" s="124"/>
      <c r="D408" s="126">
        <v>1.06</v>
      </c>
      <c r="E408" s="124" t="s">
        <v>764</v>
      </c>
      <c r="F408" s="124">
        <v>-4</v>
      </c>
      <c r="G408" s="2" t="s">
        <v>12997</v>
      </c>
      <c r="H408" s="130"/>
      <c r="I408" s="134"/>
      <c r="J408" s="123">
        <f>IF(OR(tbl_Metraj22[[#This Row],[TARIH]]="",tbl_Metraj22[[#This Row],[TARIH]]="-"),0,IF(tbl_Metraj22[[#This Row],[YUZDE]]=0,tbl_Metraj22[[#This Row],[METRAJ_BETON]],tbl_Metraj22[[#This Row],[YUZDE]]*tbl_Metraj22[[#This Row],[METRAJ_BETON]]))</f>
        <v>0</v>
      </c>
      <c r="K408" s="2" t="s">
        <v>22423</v>
      </c>
    </row>
    <row r="409" spans="1:11" ht="14.25" x14ac:dyDescent="0.2">
      <c r="A409" s="2" t="s">
        <v>734</v>
      </c>
      <c r="B409" s="124" t="s">
        <v>4029</v>
      </c>
      <c r="C409" s="124"/>
      <c r="D409" s="126">
        <v>0.69</v>
      </c>
      <c r="E409" s="124" t="s">
        <v>764</v>
      </c>
      <c r="F409" s="124">
        <v>-4</v>
      </c>
      <c r="G409" s="2" t="s">
        <v>12998</v>
      </c>
      <c r="H409" s="130"/>
      <c r="I409" s="134"/>
      <c r="J409" s="123">
        <f>IF(OR(tbl_Metraj22[[#This Row],[TARIH]]="",tbl_Metraj22[[#This Row],[TARIH]]="-"),0,IF(tbl_Metraj22[[#This Row],[YUZDE]]=0,tbl_Metraj22[[#This Row],[METRAJ_BETON]],tbl_Metraj22[[#This Row],[YUZDE]]*tbl_Metraj22[[#This Row],[METRAJ_BETON]]))</f>
        <v>0</v>
      </c>
      <c r="K409" s="2" t="s">
        <v>22424</v>
      </c>
    </row>
    <row r="410" spans="1:11" ht="14.25" x14ac:dyDescent="0.2">
      <c r="A410" s="2" t="s">
        <v>734</v>
      </c>
      <c r="B410" s="124" t="s">
        <v>4030</v>
      </c>
      <c r="C410" s="124"/>
      <c r="D410" s="126">
        <v>1.46</v>
      </c>
      <c r="E410" s="124" t="s">
        <v>764</v>
      </c>
      <c r="F410" s="124">
        <v>-4</v>
      </c>
      <c r="G410" s="2" t="s">
        <v>12999</v>
      </c>
      <c r="H410" s="130"/>
      <c r="I410" s="134"/>
      <c r="J410" s="123">
        <f>IF(OR(tbl_Metraj22[[#This Row],[TARIH]]="",tbl_Metraj22[[#This Row],[TARIH]]="-"),0,IF(tbl_Metraj22[[#This Row],[YUZDE]]=0,tbl_Metraj22[[#This Row],[METRAJ_BETON]],tbl_Metraj22[[#This Row],[YUZDE]]*tbl_Metraj22[[#This Row],[METRAJ_BETON]]))</f>
        <v>0</v>
      </c>
      <c r="K410" s="2" t="s">
        <v>22425</v>
      </c>
    </row>
    <row r="411" spans="1:11" ht="14.25" x14ac:dyDescent="0.2">
      <c r="A411" s="2" t="s">
        <v>734</v>
      </c>
      <c r="B411" s="124" t="s">
        <v>4031</v>
      </c>
      <c r="C411" s="124"/>
      <c r="D411" s="126">
        <v>1.5</v>
      </c>
      <c r="E411" s="124" t="s">
        <v>764</v>
      </c>
      <c r="F411" s="124">
        <v>-4</v>
      </c>
      <c r="G411" s="2" t="s">
        <v>13000</v>
      </c>
      <c r="H411" s="130"/>
      <c r="I411" s="134"/>
      <c r="J411" s="123">
        <f>IF(OR(tbl_Metraj22[[#This Row],[TARIH]]="",tbl_Metraj22[[#This Row],[TARIH]]="-"),0,IF(tbl_Metraj22[[#This Row],[YUZDE]]=0,tbl_Metraj22[[#This Row],[METRAJ_BETON]],tbl_Metraj22[[#This Row],[YUZDE]]*tbl_Metraj22[[#This Row],[METRAJ_BETON]]))</f>
        <v>0</v>
      </c>
      <c r="K411" s="2" t="s">
        <v>22426</v>
      </c>
    </row>
    <row r="412" spans="1:11" ht="14.25" x14ac:dyDescent="0.2">
      <c r="A412" s="2" t="s">
        <v>734</v>
      </c>
      <c r="B412" s="124" t="s">
        <v>4032</v>
      </c>
      <c r="C412" s="124"/>
      <c r="D412" s="126">
        <v>1.41</v>
      </c>
      <c r="E412" s="124" t="s">
        <v>764</v>
      </c>
      <c r="F412" s="124">
        <v>-4</v>
      </c>
      <c r="G412" s="2" t="s">
        <v>13001</v>
      </c>
      <c r="H412" s="130"/>
      <c r="I412" s="134"/>
      <c r="J412" s="123">
        <f>IF(OR(tbl_Metraj22[[#This Row],[TARIH]]="",tbl_Metraj22[[#This Row],[TARIH]]="-"),0,IF(tbl_Metraj22[[#This Row],[YUZDE]]=0,tbl_Metraj22[[#This Row],[METRAJ_BETON]],tbl_Metraj22[[#This Row],[YUZDE]]*tbl_Metraj22[[#This Row],[METRAJ_BETON]]))</f>
        <v>0</v>
      </c>
      <c r="K412" s="2" t="s">
        <v>22427</v>
      </c>
    </row>
    <row r="413" spans="1:11" ht="14.25" x14ac:dyDescent="0.2">
      <c r="A413" s="2" t="s">
        <v>734</v>
      </c>
      <c r="B413" s="124" t="s">
        <v>4033</v>
      </c>
      <c r="C413" s="124"/>
      <c r="D413" s="126">
        <v>1.88</v>
      </c>
      <c r="E413" s="124" t="s">
        <v>764</v>
      </c>
      <c r="F413" s="124">
        <v>-4</v>
      </c>
      <c r="G413" s="2" t="s">
        <v>13002</v>
      </c>
      <c r="H413" s="130"/>
      <c r="I413" s="134"/>
      <c r="J413" s="123">
        <f>IF(OR(tbl_Metraj22[[#This Row],[TARIH]]="",tbl_Metraj22[[#This Row],[TARIH]]="-"),0,IF(tbl_Metraj22[[#This Row],[YUZDE]]=0,tbl_Metraj22[[#This Row],[METRAJ_BETON]],tbl_Metraj22[[#This Row],[YUZDE]]*tbl_Metraj22[[#This Row],[METRAJ_BETON]]))</f>
        <v>0</v>
      </c>
      <c r="K413" s="2" t="s">
        <v>22428</v>
      </c>
    </row>
    <row r="414" spans="1:11" ht="14.25" x14ac:dyDescent="0.2">
      <c r="A414" s="2" t="s">
        <v>734</v>
      </c>
      <c r="B414" s="124" t="s">
        <v>4034</v>
      </c>
      <c r="C414" s="124"/>
      <c r="D414" s="126">
        <v>2.2599999999999998</v>
      </c>
      <c r="E414" s="124" t="s">
        <v>764</v>
      </c>
      <c r="F414" s="124">
        <v>-4</v>
      </c>
      <c r="G414" s="2" t="s">
        <v>13003</v>
      </c>
      <c r="H414" s="130"/>
      <c r="I414" s="134"/>
      <c r="J414" s="123">
        <f>IF(OR(tbl_Metraj22[[#This Row],[TARIH]]="",tbl_Metraj22[[#This Row],[TARIH]]="-"),0,IF(tbl_Metraj22[[#This Row],[YUZDE]]=0,tbl_Metraj22[[#This Row],[METRAJ_BETON]],tbl_Metraj22[[#This Row],[YUZDE]]*tbl_Metraj22[[#This Row],[METRAJ_BETON]]))</f>
        <v>0</v>
      </c>
      <c r="K414" s="2" t="s">
        <v>22429</v>
      </c>
    </row>
    <row r="415" spans="1:11" ht="14.25" x14ac:dyDescent="0.2">
      <c r="A415" s="2" t="s">
        <v>734</v>
      </c>
      <c r="B415" s="124" t="s">
        <v>4035</v>
      </c>
      <c r="C415" s="124"/>
      <c r="D415" s="126">
        <v>1.23</v>
      </c>
      <c r="E415" s="124" t="s">
        <v>764</v>
      </c>
      <c r="F415" s="124">
        <v>-4</v>
      </c>
      <c r="G415" s="2" t="s">
        <v>13004</v>
      </c>
      <c r="H415" s="130"/>
      <c r="I415" s="134"/>
      <c r="J415" s="123">
        <f>IF(OR(tbl_Metraj22[[#This Row],[TARIH]]="",tbl_Metraj22[[#This Row],[TARIH]]="-"),0,IF(tbl_Metraj22[[#This Row],[YUZDE]]=0,tbl_Metraj22[[#This Row],[METRAJ_BETON]],tbl_Metraj22[[#This Row],[YUZDE]]*tbl_Metraj22[[#This Row],[METRAJ_BETON]]))</f>
        <v>0</v>
      </c>
      <c r="K415" s="2" t="s">
        <v>22430</v>
      </c>
    </row>
    <row r="416" spans="1:11" ht="14.25" x14ac:dyDescent="0.2">
      <c r="A416" s="2" t="s">
        <v>734</v>
      </c>
      <c r="B416" s="124" t="s">
        <v>4036</v>
      </c>
      <c r="C416" s="124"/>
      <c r="D416" s="126">
        <v>0.9</v>
      </c>
      <c r="E416" s="124" t="s">
        <v>764</v>
      </c>
      <c r="F416" s="124">
        <v>-4</v>
      </c>
      <c r="G416" s="2" t="s">
        <v>13005</v>
      </c>
      <c r="H416" s="130"/>
      <c r="I416" s="134"/>
      <c r="J416" s="123">
        <f>IF(OR(tbl_Metraj22[[#This Row],[TARIH]]="",tbl_Metraj22[[#This Row],[TARIH]]="-"),0,IF(tbl_Metraj22[[#This Row],[YUZDE]]=0,tbl_Metraj22[[#This Row],[METRAJ_BETON]],tbl_Metraj22[[#This Row],[YUZDE]]*tbl_Metraj22[[#This Row],[METRAJ_BETON]]))</f>
        <v>0</v>
      </c>
      <c r="K416" s="2" t="s">
        <v>22431</v>
      </c>
    </row>
    <row r="417" spans="1:11" ht="14.25" x14ac:dyDescent="0.2">
      <c r="A417" s="2" t="s">
        <v>734</v>
      </c>
      <c r="B417" s="124" t="s">
        <v>4037</v>
      </c>
      <c r="C417" s="124"/>
      <c r="D417" s="126">
        <v>2.2599999999999998</v>
      </c>
      <c r="E417" s="124" t="s">
        <v>764</v>
      </c>
      <c r="F417" s="124">
        <v>-4</v>
      </c>
      <c r="G417" s="2" t="s">
        <v>13006</v>
      </c>
      <c r="H417" s="130"/>
      <c r="I417" s="134"/>
      <c r="J417" s="123">
        <f>IF(OR(tbl_Metraj22[[#This Row],[TARIH]]="",tbl_Metraj22[[#This Row],[TARIH]]="-"),0,IF(tbl_Metraj22[[#This Row],[YUZDE]]=0,tbl_Metraj22[[#This Row],[METRAJ_BETON]],tbl_Metraj22[[#This Row],[YUZDE]]*tbl_Metraj22[[#This Row],[METRAJ_BETON]]))</f>
        <v>0</v>
      </c>
      <c r="K417" s="2" t="s">
        <v>22432</v>
      </c>
    </row>
    <row r="418" spans="1:11" ht="14.25" x14ac:dyDescent="0.2">
      <c r="A418" s="2" t="s">
        <v>734</v>
      </c>
      <c r="B418" s="124" t="s">
        <v>4038</v>
      </c>
      <c r="C418" s="124"/>
      <c r="D418" s="126">
        <v>1.37</v>
      </c>
      <c r="E418" s="124" t="s">
        <v>764</v>
      </c>
      <c r="F418" s="124">
        <v>-4</v>
      </c>
      <c r="G418" s="2" t="s">
        <v>13007</v>
      </c>
      <c r="H418" s="130"/>
      <c r="I418" s="134"/>
      <c r="J418" s="123">
        <f>IF(OR(tbl_Metraj22[[#This Row],[TARIH]]="",tbl_Metraj22[[#This Row],[TARIH]]="-"),0,IF(tbl_Metraj22[[#This Row],[YUZDE]]=0,tbl_Metraj22[[#This Row],[METRAJ_BETON]],tbl_Metraj22[[#This Row],[YUZDE]]*tbl_Metraj22[[#This Row],[METRAJ_BETON]]))</f>
        <v>0</v>
      </c>
      <c r="K418" s="2" t="s">
        <v>22433</v>
      </c>
    </row>
    <row r="419" spans="1:11" ht="14.25" x14ac:dyDescent="0.2">
      <c r="A419" s="2" t="s">
        <v>734</v>
      </c>
      <c r="B419" s="124" t="s">
        <v>4039</v>
      </c>
      <c r="C419" s="124"/>
      <c r="D419" s="126">
        <v>1.5</v>
      </c>
      <c r="E419" s="124" t="s">
        <v>764</v>
      </c>
      <c r="F419" s="124">
        <v>-4</v>
      </c>
      <c r="G419" s="2" t="s">
        <v>13008</v>
      </c>
      <c r="H419" s="130"/>
      <c r="I419" s="134"/>
      <c r="J419" s="123">
        <f>IF(OR(tbl_Metraj22[[#This Row],[TARIH]]="",tbl_Metraj22[[#This Row],[TARIH]]="-"),0,IF(tbl_Metraj22[[#This Row],[YUZDE]]=0,tbl_Metraj22[[#This Row],[METRAJ_BETON]],tbl_Metraj22[[#This Row],[YUZDE]]*tbl_Metraj22[[#This Row],[METRAJ_BETON]]))</f>
        <v>0</v>
      </c>
      <c r="K419" s="2" t="s">
        <v>22434</v>
      </c>
    </row>
    <row r="420" spans="1:11" ht="14.25" x14ac:dyDescent="0.2">
      <c r="A420" s="2" t="s">
        <v>734</v>
      </c>
      <c r="B420" s="124" t="s">
        <v>4040</v>
      </c>
      <c r="C420" s="124"/>
      <c r="D420" s="126">
        <v>0.59</v>
      </c>
      <c r="E420" s="124" t="s">
        <v>764</v>
      </c>
      <c r="F420" s="124">
        <v>-4</v>
      </c>
      <c r="G420" s="2" t="s">
        <v>13009</v>
      </c>
      <c r="H420" s="130"/>
      <c r="I420" s="134"/>
      <c r="J420" s="123">
        <f>IF(OR(tbl_Metraj22[[#This Row],[TARIH]]="",tbl_Metraj22[[#This Row],[TARIH]]="-"),0,IF(tbl_Metraj22[[#This Row],[YUZDE]]=0,tbl_Metraj22[[#This Row],[METRAJ_BETON]],tbl_Metraj22[[#This Row],[YUZDE]]*tbl_Metraj22[[#This Row],[METRAJ_BETON]]))</f>
        <v>0</v>
      </c>
      <c r="K420" s="2" t="s">
        <v>22435</v>
      </c>
    </row>
    <row r="421" spans="1:11" ht="14.25" x14ac:dyDescent="0.2">
      <c r="A421" s="2" t="s">
        <v>734</v>
      </c>
      <c r="B421" s="124" t="s">
        <v>4041</v>
      </c>
      <c r="C421" s="124"/>
      <c r="D421" s="126">
        <v>0.59</v>
      </c>
      <c r="E421" s="124" t="s">
        <v>764</v>
      </c>
      <c r="F421" s="124">
        <v>-4</v>
      </c>
      <c r="G421" s="2" t="s">
        <v>13010</v>
      </c>
      <c r="H421" s="130"/>
      <c r="I421" s="134"/>
      <c r="J421" s="123">
        <f>IF(OR(tbl_Metraj22[[#This Row],[TARIH]]="",tbl_Metraj22[[#This Row],[TARIH]]="-"),0,IF(tbl_Metraj22[[#This Row],[YUZDE]]=0,tbl_Metraj22[[#This Row],[METRAJ_BETON]],tbl_Metraj22[[#This Row],[YUZDE]]*tbl_Metraj22[[#This Row],[METRAJ_BETON]]))</f>
        <v>0</v>
      </c>
      <c r="K421" s="2" t="s">
        <v>22436</v>
      </c>
    </row>
    <row r="422" spans="1:11" ht="14.25" x14ac:dyDescent="0.2">
      <c r="A422" s="2" t="s">
        <v>734</v>
      </c>
      <c r="B422" s="124" t="s">
        <v>4042</v>
      </c>
      <c r="C422" s="124"/>
      <c r="D422" s="126">
        <v>0.24</v>
      </c>
      <c r="E422" s="124" t="s">
        <v>764</v>
      </c>
      <c r="F422" s="124">
        <v>-4</v>
      </c>
      <c r="G422" s="2" t="s">
        <v>13011</v>
      </c>
      <c r="H422" s="130"/>
      <c r="I422" s="134"/>
      <c r="J422" s="123">
        <f>IF(OR(tbl_Metraj22[[#This Row],[TARIH]]="",tbl_Metraj22[[#This Row],[TARIH]]="-"),0,IF(tbl_Metraj22[[#This Row],[YUZDE]]=0,tbl_Metraj22[[#This Row],[METRAJ_BETON]],tbl_Metraj22[[#This Row],[YUZDE]]*tbl_Metraj22[[#This Row],[METRAJ_BETON]]))</f>
        <v>0</v>
      </c>
      <c r="K422" s="2" t="s">
        <v>22437</v>
      </c>
    </row>
    <row r="423" spans="1:11" ht="14.25" x14ac:dyDescent="0.2">
      <c r="A423" s="2" t="s">
        <v>734</v>
      </c>
      <c r="B423" s="124" t="s">
        <v>4043</v>
      </c>
      <c r="C423" s="124"/>
      <c r="D423" s="126">
        <v>0.61</v>
      </c>
      <c r="E423" s="124" t="s">
        <v>764</v>
      </c>
      <c r="F423" s="124">
        <v>-4</v>
      </c>
      <c r="G423" s="2" t="s">
        <v>13012</v>
      </c>
      <c r="H423" s="130"/>
      <c r="I423" s="134"/>
      <c r="J423" s="123">
        <f>IF(OR(tbl_Metraj22[[#This Row],[TARIH]]="",tbl_Metraj22[[#This Row],[TARIH]]="-"),0,IF(tbl_Metraj22[[#This Row],[YUZDE]]=0,tbl_Metraj22[[#This Row],[METRAJ_BETON]],tbl_Metraj22[[#This Row],[YUZDE]]*tbl_Metraj22[[#This Row],[METRAJ_BETON]]))</f>
        <v>0</v>
      </c>
      <c r="K423" s="2" t="e">
        <v>#N/A</v>
      </c>
    </row>
    <row r="424" spans="1:11" ht="14.25" x14ac:dyDescent="0.2">
      <c r="A424" s="2" t="s">
        <v>734</v>
      </c>
      <c r="B424" s="124" t="s">
        <v>4044</v>
      </c>
      <c r="C424" s="124"/>
      <c r="D424" s="126">
        <v>0.26</v>
      </c>
      <c r="E424" s="124" t="s">
        <v>764</v>
      </c>
      <c r="F424" s="124">
        <v>-4</v>
      </c>
      <c r="G424" s="2" t="s">
        <v>13013</v>
      </c>
      <c r="H424" s="130"/>
      <c r="I424" s="134"/>
      <c r="J424" s="123">
        <f>IF(OR(tbl_Metraj22[[#This Row],[TARIH]]="",tbl_Metraj22[[#This Row],[TARIH]]="-"),0,IF(tbl_Metraj22[[#This Row],[YUZDE]]=0,tbl_Metraj22[[#This Row],[METRAJ_BETON]],tbl_Metraj22[[#This Row],[YUZDE]]*tbl_Metraj22[[#This Row],[METRAJ_BETON]]))</f>
        <v>0</v>
      </c>
      <c r="K424" s="2" t="s">
        <v>22438</v>
      </c>
    </row>
    <row r="425" spans="1:11" ht="14.25" x14ac:dyDescent="0.2">
      <c r="A425" s="2" t="s">
        <v>734</v>
      </c>
      <c r="B425" s="124" t="s">
        <v>4045</v>
      </c>
      <c r="C425" s="124"/>
      <c r="D425" s="126">
        <v>0.3</v>
      </c>
      <c r="E425" s="124" t="s">
        <v>764</v>
      </c>
      <c r="F425" s="124">
        <v>-4</v>
      </c>
      <c r="G425" s="2" t="s">
        <v>13014</v>
      </c>
      <c r="H425" s="130"/>
      <c r="I425" s="134"/>
      <c r="J425" s="123">
        <f>IF(OR(tbl_Metraj22[[#This Row],[TARIH]]="",tbl_Metraj22[[#This Row],[TARIH]]="-"),0,IF(tbl_Metraj22[[#This Row],[YUZDE]]=0,tbl_Metraj22[[#This Row],[METRAJ_BETON]],tbl_Metraj22[[#This Row],[YUZDE]]*tbl_Metraj22[[#This Row],[METRAJ_BETON]]))</f>
        <v>0</v>
      </c>
      <c r="K425" s="2" t="s">
        <v>22439</v>
      </c>
    </row>
    <row r="426" spans="1:11" ht="14.25" x14ac:dyDescent="0.2">
      <c r="A426" s="2" t="s">
        <v>734</v>
      </c>
      <c r="B426" s="124" t="s">
        <v>4046</v>
      </c>
      <c r="C426" s="124"/>
      <c r="D426" s="126">
        <v>0.28000000000000003</v>
      </c>
      <c r="E426" s="124" t="s">
        <v>764</v>
      </c>
      <c r="F426" s="124">
        <v>-4</v>
      </c>
      <c r="G426" s="2" t="s">
        <v>13015</v>
      </c>
      <c r="H426" s="130"/>
      <c r="I426" s="134"/>
      <c r="J426" s="123">
        <f>IF(OR(tbl_Metraj22[[#This Row],[TARIH]]="",tbl_Metraj22[[#This Row],[TARIH]]="-"),0,IF(tbl_Metraj22[[#This Row],[YUZDE]]=0,tbl_Metraj22[[#This Row],[METRAJ_BETON]],tbl_Metraj22[[#This Row],[YUZDE]]*tbl_Metraj22[[#This Row],[METRAJ_BETON]]))</f>
        <v>0</v>
      </c>
      <c r="K426" s="2" t="s">
        <v>22440</v>
      </c>
    </row>
    <row r="427" spans="1:11" ht="14.25" x14ac:dyDescent="0.2">
      <c r="A427" s="2" t="s">
        <v>734</v>
      </c>
      <c r="B427" s="124" t="s">
        <v>4047</v>
      </c>
      <c r="C427" s="124"/>
      <c r="D427" s="126">
        <v>0.31</v>
      </c>
      <c r="E427" s="124" t="s">
        <v>764</v>
      </c>
      <c r="F427" s="124">
        <v>-4</v>
      </c>
      <c r="G427" s="2" t="s">
        <v>13016</v>
      </c>
      <c r="H427" s="130"/>
      <c r="I427" s="134"/>
      <c r="J427" s="123">
        <f>IF(OR(tbl_Metraj22[[#This Row],[TARIH]]="",tbl_Metraj22[[#This Row],[TARIH]]="-"),0,IF(tbl_Metraj22[[#This Row],[YUZDE]]=0,tbl_Metraj22[[#This Row],[METRAJ_BETON]],tbl_Metraj22[[#This Row],[YUZDE]]*tbl_Metraj22[[#This Row],[METRAJ_BETON]]))</f>
        <v>0</v>
      </c>
      <c r="K427" s="2" t="s">
        <v>22441</v>
      </c>
    </row>
    <row r="428" spans="1:11" ht="14.25" x14ac:dyDescent="0.2">
      <c r="A428" s="2" t="s">
        <v>734</v>
      </c>
      <c r="B428" s="124" t="s">
        <v>4048</v>
      </c>
      <c r="C428" s="124"/>
      <c r="D428" s="126">
        <v>0.21</v>
      </c>
      <c r="E428" s="124" t="s">
        <v>764</v>
      </c>
      <c r="F428" s="124">
        <v>-4</v>
      </c>
      <c r="G428" s="2" t="s">
        <v>13017</v>
      </c>
      <c r="H428" s="130"/>
      <c r="I428" s="134"/>
      <c r="J428" s="123">
        <f>IF(OR(tbl_Metraj22[[#This Row],[TARIH]]="",tbl_Metraj22[[#This Row],[TARIH]]="-"),0,IF(tbl_Metraj22[[#This Row],[YUZDE]]=0,tbl_Metraj22[[#This Row],[METRAJ_BETON]],tbl_Metraj22[[#This Row],[YUZDE]]*tbl_Metraj22[[#This Row],[METRAJ_BETON]]))</f>
        <v>0</v>
      </c>
      <c r="K428" s="2" t="s">
        <v>22442</v>
      </c>
    </row>
    <row r="429" spans="1:11" ht="14.25" x14ac:dyDescent="0.2">
      <c r="A429" s="2" t="s">
        <v>734</v>
      </c>
      <c r="B429" s="124" t="s">
        <v>4049</v>
      </c>
      <c r="C429" s="124"/>
      <c r="D429" s="126">
        <v>0.39</v>
      </c>
      <c r="E429" s="124" t="s">
        <v>764</v>
      </c>
      <c r="F429" s="124">
        <v>-4</v>
      </c>
      <c r="G429" s="2" t="s">
        <v>13018</v>
      </c>
      <c r="H429" s="130"/>
      <c r="I429" s="134"/>
      <c r="J429" s="123">
        <f>IF(OR(tbl_Metraj22[[#This Row],[TARIH]]="",tbl_Metraj22[[#This Row],[TARIH]]="-"),0,IF(tbl_Metraj22[[#This Row],[YUZDE]]=0,tbl_Metraj22[[#This Row],[METRAJ_BETON]],tbl_Metraj22[[#This Row],[YUZDE]]*tbl_Metraj22[[#This Row],[METRAJ_BETON]]))</f>
        <v>0</v>
      </c>
      <c r="K429" s="2" t="e">
        <v>#N/A</v>
      </c>
    </row>
    <row r="430" spans="1:11" ht="14.25" x14ac:dyDescent="0.2">
      <c r="A430" s="2" t="s">
        <v>734</v>
      </c>
      <c r="B430" s="124" t="s">
        <v>4050</v>
      </c>
      <c r="C430" s="124"/>
      <c r="D430" s="126">
        <v>0.23</v>
      </c>
      <c r="E430" s="124" t="s">
        <v>764</v>
      </c>
      <c r="F430" s="124">
        <v>-4</v>
      </c>
      <c r="G430" s="2" t="s">
        <v>13019</v>
      </c>
      <c r="H430" s="130"/>
      <c r="I430" s="134"/>
      <c r="J430" s="123">
        <f>IF(OR(tbl_Metraj22[[#This Row],[TARIH]]="",tbl_Metraj22[[#This Row],[TARIH]]="-"),0,IF(tbl_Metraj22[[#This Row],[YUZDE]]=0,tbl_Metraj22[[#This Row],[METRAJ_BETON]],tbl_Metraj22[[#This Row],[YUZDE]]*tbl_Metraj22[[#This Row],[METRAJ_BETON]]))</f>
        <v>0</v>
      </c>
      <c r="K430" s="2" t="s">
        <v>22443</v>
      </c>
    </row>
    <row r="431" spans="1:11" ht="14.25" x14ac:dyDescent="0.2">
      <c r="A431" s="2" t="s">
        <v>734</v>
      </c>
      <c r="B431" s="124" t="s">
        <v>4051</v>
      </c>
      <c r="C431" s="124"/>
      <c r="D431" s="126">
        <v>0.27</v>
      </c>
      <c r="E431" s="124" t="s">
        <v>764</v>
      </c>
      <c r="F431" s="124">
        <v>-4</v>
      </c>
      <c r="G431" s="2" t="s">
        <v>13020</v>
      </c>
      <c r="H431" s="130"/>
      <c r="I431" s="134"/>
      <c r="J431" s="123">
        <f>IF(OR(tbl_Metraj22[[#This Row],[TARIH]]="",tbl_Metraj22[[#This Row],[TARIH]]="-"),0,IF(tbl_Metraj22[[#This Row],[YUZDE]]=0,tbl_Metraj22[[#This Row],[METRAJ_BETON]],tbl_Metraj22[[#This Row],[YUZDE]]*tbl_Metraj22[[#This Row],[METRAJ_BETON]]))</f>
        <v>0</v>
      </c>
      <c r="K431" s="2" t="s">
        <v>22444</v>
      </c>
    </row>
    <row r="432" spans="1:11" ht="14.25" x14ac:dyDescent="0.2">
      <c r="A432" s="2" t="s">
        <v>734</v>
      </c>
      <c r="B432" s="124" t="s">
        <v>4052</v>
      </c>
      <c r="C432" s="124"/>
      <c r="D432" s="126">
        <v>0.18</v>
      </c>
      <c r="E432" s="124" t="s">
        <v>764</v>
      </c>
      <c r="F432" s="124">
        <v>-4</v>
      </c>
      <c r="G432" s="2" t="s">
        <v>13021</v>
      </c>
      <c r="H432" s="130"/>
      <c r="I432" s="134"/>
      <c r="J432" s="123">
        <f>IF(OR(tbl_Metraj22[[#This Row],[TARIH]]="",tbl_Metraj22[[#This Row],[TARIH]]="-"),0,IF(tbl_Metraj22[[#This Row],[YUZDE]]=0,tbl_Metraj22[[#This Row],[METRAJ_BETON]],tbl_Metraj22[[#This Row],[YUZDE]]*tbl_Metraj22[[#This Row],[METRAJ_BETON]]))</f>
        <v>0</v>
      </c>
      <c r="K432" s="2" t="s">
        <v>22445</v>
      </c>
    </row>
    <row r="433" spans="1:11" ht="14.25" x14ac:dyDescent="0.2">
      <c r="A433" s="2" t="s">
        <v>734</v>
      </c>
      <c r="B433" s="124" t="s">
        <v>4053</v>
      </c>
      <c r="C433" s="124"/>
      <c r="D433" s="126">
        <v>0.9</v>
      </c>
      <c r="E433" s="124" t="s">
        <v>764</v>
      </c>
      <c r="F433" s="124">
        <v>-4</v>
      </c>
      <c r="G433" s="2" t="s">
        <v>13022</v>
      </c>
      <c r="H433" s="130"/>
      <c r="I433" s="134"/>
      <c r="J433" s="123">
        <f>IF(OR(tbl_Metraj22[[#This Row],[TARIH]]="",tbl_Metraj22[[#This Row],[TARIH]]="-"),0,IF(tbl_Metraj22[[#This Row],[YUZDE]]=0,tbl_Metraj22[[#This Row],[METRAJ_BETON]],tbl_Metraj22[[#This Row],[YUZDE]]*tbl_Metraj22[[#This Row],[METRAJ_BETON]]))</f>
        <v>0</v>
      </c>
      <c r="K433" s="2" t="s">
        <v>22446</v>
      </c>
    </row>
    <row r="434" spans="1:11" ht="14.25" x14ac:dyDescent="0.2">
      <c r="A434" s="2" t="s">
        <v>734</v>
      </c>
      <c r="B434" s="124" t="s">
        <v>4054</v>
      </c>
      <c r="C434" s="124"/>
      <c r="D434" s="126">
        <v>0.35</v>
      </c>
      <c r="E434" s="124" t="s">
        <v>764</v>
      </c>
      <c r="F434" s="124">
        <v>-4</v>
      </c>
      <c r="G434" s="2" t="s">
        <v>13023</v>
      </c>
      <c r="H434" s="130"/>
      <c r="I434" s="134"/>
      <c r="J434" s="123">
        <f>IF(OR(tbl_Metraj22[[#This Row],[TARIH]]="",tbl_Metraj22[[#This Row],[TARIH]]="-"),0,IF(tbl_Metraj22[[#This Row],[YUZDE]]=0,tbl_Metraj22[[#This Row],[METRAJ_BETON]],tbl_Metraj22[[#This Row],[YUZDE]]*tbl_Metraj22[[#This Row],[METRAJ_BETON]]))</f>
        <v>0</v>
      </c>
      <c r="K434" s="2" t="s">
        <v>22447</v>
      </c>
    </row>
    <row r="435" spans="1:11" ht="14.25" x14ac:dyDescent="0.2">
      <c r="A435" s="2" t="s">
        <v>734</v>
      </c>
      <c r="B435" s="124" t="s">
        <v>4055</v>
      </c>
      <c r="C435" s="124"/>
      <c r="D435" s="126">
        <v>0.21</v>
      </c>
      <c r="E435" s="124" t="s">
        <v>764</v>
      </c>
      <c r="F435" s="124">
        <v>-4</v>
      </c>
      <c r="G435" s="2" t="s">
        <v>13024</v>
      </c>
      <c r="H435" s="130"/>
      <c r="I435" s="134"/>
      <c r="J435" s="123">
        <f>IF(OR(tbl_Metraj22[[#This Row],[TARIH]]="",tbl_Metraj22[[#This Row],[TARIH]]="-"),0,IF(tbl_Metraj22[[#This Row],[YUZDE]]=0,tbl_Metraj22[[#This Row],[METRAJ_BETON]],tbl_Metraj22[[#This Row],[YUZDE]]*tbl_Metraj22[[#This Row],[METRAJ_BETON]]))</f>
        <v>0</v>
      </c>
      <c r="K435" s="2" t="s">
        <v>22448</v>
      </c>
    </row>
    <row r="436" spans="1:11" ht="14.25" x14ac:dyDescent="0.2">
      <c r="A436" s="2" t="s">
        <v>734</v>
      </c>
      <c r="B436" s="124" t="s">
        <v>4056</v>
      </c>
      <c r="C436" s="124"/>
      <c r="D436" s="126">
        <v>0.27</v>
      </c>
      <c r="E436" s="124" t="s">
        <v>764</v>
      </c>
      <c r="F436" s="124">
        <v>-4</v>
      </c>
      <c r="G436" s="2" t="s">
        <v>13025</v>
      </c>
      <c r="H436" s="130"/>
      <c r="I436" s="134"/>
      <c r="J436" s="123">
        <f>IF(OR(tbl_Metraj22[[#This Row],[TARIH]]="",tbl_Metraj22[[#This Row],[TARIH]]="-"),0,IF(tbl_Metraj22[[#This Row],[YUZDE]]=0,tbl_Metraj22[[#This Row],[METRAJ_BETON]],tbl_Metraj22[[#This Row],[YUZDE]]*tbl_Metraj22[[#This Row],[METRAJ_BETON]]))</f>
        <v>0</v>
      </c>
      <c r="K436" s="2" t="s">
        <v>22449</v>
      </c>
    </row>
    <row r="437" spans="1:11" ht="14.25" x14ac:dyDescent="0.2">
      <c r="A437" s="2" t="s">
        <v>734</v>
      </c>
      <c r="B437" s="124" t="s">
        <v>4057</v>
      </c>
      <c r="C437" s="124"/>
      <c r="D437" s="126">
        <v>0.15</v>
      </c>
      <c r="E437" s="124" t="s">
        <v>764</v>
      </c>
      <c r="F437" s="124">
        <v>-4</v>
      </c>
      <c r="G437" s="2" t="s">
        <v>13026</v>
      </c>
      <c r="H437" s="130"/>
      <c r="I437" s="134"/>
      <c r="J437" s="123">
        <f>IF(OR(tbl_Metraj22[[#This Row],[TARIH]]="",tbl_Metraj22[[#This Row],[TARIH]]="-"),0,IF(tbl_Metraj22[[#This Row],[YUZDE]]=0,tbl_Metraj22[[#This Row],[METRAJ_BETON]],tbl_Metraj22[[#This Row],[YUZDE]]*tbl_Metraj22[[#This Row],[METRAJ_BETON]]))</f>
        <v>0</v>
      </c>
      <c r="K437" s="2" t="s">
        <v>22450</v>
      </c>
    </row>
    <row r="438" spans="1:11" ht="14.25" x14ac:dyDescent="0.2">
      <c r="A438" s="2" t="s">
        <v>734</v>
      </c>
      <c r="B438" s="124" t="s">
        <v>4058</v>
      </c>
      <c r="C438" s="124"/>
      <c r="D438" s="126">
        <v>0.21</v>
      </c>
      <c r="E438" s="124" t="s">
        <v>764</v>
      </c>
      <c r="F438" s="124">
        <v>-4</v>
      </c>
      <c r="G438" s="2" t="s">
        <v>13027</v>
      </c>
      <c r="H438" s="130"/>
      <c r="I438" s="134"/>
      <c r="J438" s="123">
        <f>IF(OR(tbl_Metraj22[[#This Row],[TARIH]]="",tbl_Metraj22[[#This Row],[TARIH]]="-"),0,IF(tbl_Metraj22[[#This Row],[YUZDE]]=0,tbl_Metraj22[[#This Row],[METRAJ_BETON]],tbl_Metraj22[[#This Row],[YUZDE]]*tbl_Metraj22[[#This Row],[METRAJ_BETON]]))</f>
        <v>0</v>
      </c>
      <c r="K438" s="2" t="s">
        <v>22451</v>
      </c>
    </row>
    <row r="439" spans="1:11" ht="14.25" x14ac:dyDescent="0.2">
      <c r="A439" s="2" t="s">
        <v>734</v>
      </c>
      <c r="B439" s="124" t="s">
        <v>4059</v>
      </c>
      <c r="C439" s="124"/>
      <c r="D439" s="126">
        <v>0.74</v>
      </c>
      <c r="E439" s="124" t="s">
        <v>764</v>
      </c>
      <c r="F439" s="124">
        <v>-4</v>
      </c>
      <c r="G439" s="2" t="s">
        <v>13028</v>
      </c>
      <c r="H439" s="130"/>
      <c r="I439" s="134"/>
      <c r="J439" s="123">
        <f>IF(OR(tbl_Metraj22[[#This Row],[TARIH]]="",tbl_Metraj22[[#This Row],[TARIH]]="-"),0,IF(tbl_Metraj22[[#This Row],[YUZDE]]=0,tbl_Metraj22[[#This Row],[METRAJ_BETON]],tbl_Metraj22[[#This Row],[YUZDE]]*tbl_Metraj22[[#This Row],[METRAJ_BETON]]))</f>
        <v>0</v>
      </c>
      <c r="K439" s="2" t="s">
        <v>22452</v>
      </c>
    </row>
    <row r="440" spans="1:11" ht="14.25" x14ac:dyDescent="0.2">
      <c r="A440" s="2" t="s">
        <v>734</v>
      </c>
      <c r="B440" s="124" t="s">
        <v>4060</v>
      </c>
      <c r="C440" s="124"/>
      <c r="D440" s="126">
        <v>0.35</v>
      </c>
      <c r="E440" s="124" t="s">
        <v>764</v>
      </c>
      <c r="F440" s="124">
        <v>-4</v>
      </c>
      <c r="G440" s="2" t="s">
        <v>13029</v>
      </c>
      <c r="H440" s="130"/>
      <c r="I440" s="134"/>
      <c r="J440" s="123">
        <f>IF(OR(tbl_Metraj22[[#This Row],[TARIH]]="",tbl_Metraj22[[#This Row],[TARIH]]="-"),0,IF(tbl_Metraj22[[#This Row],[YUZDE]]=0,tbl_Metraj22[[#This Row],[METRAJ_BETON]],tbl_Metraj22[[#This Row],[YUZDE]]*tbl_Metraj22[[#This Row],[METRAJ_BETON]]))</f>
        <v>0</v>
      </c>
      <c r="K440" s="2" t="s">
        <v>22453</v>
      </c>
    </row>
    <row r="441" spans="1:11" ht="14.25" x14ac:dyDescent="0.2">
      <c r="A441" s="2" t="s">
        <v>734</v>
      </c>
      <c r="B441" s="124" t="s">
        <v>4061</v>
      </c>
      <c r="C441" s="124"/>
      <c r="D441" s="126">
        <v>0.9</v>
      </c>
      <c r="E441" s="124" t="s">
        <v>764</v>
      </c>
      <c r="F441" s="124">
        <v>-4</v>
      </c>
      <c r="G441" s="2" t="s">
        <v>13030</v>
      </c>
      <c r="H441" s="130"/>
      <c r="I441" s="134"/>
      <c r="J441" s="123">
        <f>IF(OR(tbl_Metraj22[[#This Row],[TARIH]]="",tbl_Metraj22[[#This Row],[TARIH]]="-"),0,IF(tbl_Metraj22[[#This Row],[YUZDE]]=0,tbl_Metraj22[[#This Row],[METRAJ_BETON]],tbl_Metraj22[[#This Row],[YUZDE]]*tbl_Metraj22[[#This Row],[METRAJ_BETON]]))</f>
        <v>0</v>
      </c>
      <c r="K441" s="2" t="s">
        <v>22454</v>
      </c>
    </row>
    <row r="442" spans="1:11" ht="14.25" x14ac:dyDescent="0.2">
      <c r="A442" s="2" t="s">
        <v>734</v>
      </c>
      <c r="B442" s="124" t="s">
        <v>4062</v>
      </c>
      <c r="C442" s="124"/>
      <c r="D442" s="126">
        <v>0.91</v>
      </c>
      <c r="E442" s="124" t="s">
        <v>764</v>
      </c>
      <c r="F442" s="124">
        <v>-4</v>
      </c>
      <c r="G442" s="2" t="s">
        <v>13031</v>
      </c>
      <c r="H442" s="130"/>
      <c r="I442" s="134"/>
      <c r="J442" s="123">
        <f>IF(OR(tbl_Metraj22[[#This Row],[TARIH]]="",tbl_Metraj22[[#This Row],[TARIH]]="-"),0,IF(tbl_Metraj22[[#This Row],[YUZDE]]=0,tbl_Metraj22[[#This Row],[METRAJ_BETON]],tbl_Metraj22[[#This Row],[YUZDE]]*tbl_Metraj22[[#This Row],[METRAJ_BETON]]))</f>
        <v>0</v>
      </c>
      <c r="K442" s="2" t="s">
        <v>22455</v>
      </c>
    </row>
    <row r="443" spans="1:11" ht="14.25" x14ac:dyDescent="0.2">
      <c r="A443" s="2" t="s">
        <v>734</v>
      </c>
      <c r="B443" s="124" t="s">
        <v>4063</v>
      </c>
      <c r="C443" s="124"/>
      <c r="D443" s="126">
        <v>0.32</v>
      </c>
      <c r="E443" s="124" t="s">
        <v>764</v>
      </c>
      <c r="F443" s="124">
        <v>-4</v>
      </c>
      <c r="G443" s="2" t="s">
        <v>13032</v>
      </c>
      <c r="H443" s="130"/>
      <c r="I443" s="134"/>
      <c r="J443" s="123">
        <f>IF(OR(tbl_Metraj22[[#This Row],[TARIH]]="",tbl_Metraj22[[#This Row],[TARIH]]="-"),0,IF(tbl_Metraj22[[#This Row],[YUZDE]]=0,tbl_Metraj22[[#This Row],[METRAJ_BETON]],tbl_Metraj22[[#This Row],[YUZDE]]*tbl_Metraj22[[#This Row],[METRAJ_BETON]]))</f>
        <v>0</v>
      </c>
      <c r="K443" s="2" t="s">
        <v>22456</v>
      </c>
    </row>
    <row r="444" spans="1:11" ht="14.25" x14ac:dyDescent="0.2">
      <c r="A444" s="2" t="s">
        <v>734</v>
      </c>
      <c r="B444" s="124" t="s">
        <v>4064</v>
      </c>
      <c r="C444" s="124"/>
      <c r="D444" s="126">
        <v>0.37</v>
      </c>
      <c r="E444" s="124" t="s">
        <v>764</v>
      </c>
      <c r="F444" s="124">
        <v>-4</v>
      </c>
      <c r="G444" s="2" t="s">
        <v>13033</v>
      </c>
      <c r="H444" s="130"/>
      <c r="I444" s="134"/>
      <c r="J444" s="123">
        <f>IF(OR(tbl_Metraj22[[#This Row],[TARIH]]="",tbl_Metraj22[[#This Row],[TARIH]]="-"),0,IF(tbl_Metraj22[[#This Row],[YUZDE]]=0,tbl_Metraj22[[#This Row],[METRAJ_BETON]],tbl_Metraj22[[#This Row],[YUZDE]]*tbl_Metraj22[[#This Row],[METRAJ_BETON]]))</f>
        <v>0</v>
      </c>
      <c r="K444" s="2" t="s">
        <v>22457</v>
      </c>
    </row>
    <row r="445" spans="1:11" ht="14.25" x14ac:dyDescent="0.2">
      <c r="A445" s="2" t="s">
        <v>734</v>
      </c>
      <c r="B445" s="124" t="s">
        <v>4065</v>
      </c>
      <c r="C445" s="124"/>
      <c r="D445" s="126">
        <v>0.36</v>
      </c>
      <c r="E445" s="124" t="s">
        <v>764</v>
      </c>
      <c r="F445" s="124">
        <v>-4</v>
      </c>
      <c r="G445" s="2" t="s">
        <v>13034</v>
      </c>
      <c r="H445" s="130"/>
      <c r="I445" s="134"/>
      <c r="J445" s="123">
        <f>IF(OR(tbl_Metraj22[[#This Row],[TARIH]]="",tbl_Metraj22[[#This Row],[TARIH]]="-"),0,IF(tbl_Metraj22[[#This Row],[YUZDE]]=0,tbl_Metraj22[[#This Row],[METRAJ_BETON]],tbl_Metraj22[[#This Row],[YUZDE]]*tbl_Metraj22[[#This Row],[METRAJ_BETON]]))</f>
        <v>0</v>
      </c>
      <c r="K445" s="2" t="s">
        <v>22458</v>
      </c>
    </row>
    <row r="446" spans="1:11" ht="14.25" x14ac:dyDescent="0.2">
      <c r="A446" s="2" t="s">
        <v>734</v>
      </c>
      <c r="B446" s="124" t="s">
        <v>4066</v>
      </c>
      <c r="C446" s="124"/>
      <c r="D446" s="126">
        <v>0.7</v>
      </c>
      <c r="E446" s="124" t="s">
        <v>764</v>
      </c>
      <c r="F446" s="124">
        <v>-4</v>
      </c>
      <c r="G446" s="2" t="s">
        <v>13035</v>
      </c>
      <c r="H446" s="130"/>
      <c r="I446" s="134"/>
      <c r="J446" s="123">
        <f>IF(OR(tbl_Metraj22[[#This Row],[TARIH]]="",tbl_Metraj22[[#This Row],[TARIH]]="-"),0,IF(tbl_Metraj22[[#This Row],[YUZDE]]=0,tbl_Metraj22[[#This Row],[METRAJ_BETON]],tbl_Metraj22[[#This Row],[YUZDE]]*tbl_Metraj22[[#This Row],[METRAJ_BETON]]))</f>
        <v>0</v>
      </c>
      <c r="K446" s="2" t="s">
        <v>22459</v>
      </c>
    </row>
    <row r="447" spans="1:11" ht="14.25" x14ac:dyDescent="0.2">
      <c r="A447" s="2" t="s">
        <v>734</v>
      </c>
      <c r="B447" s="124" t="s">
        <v>4067</v>
      </c>
      <c r="C447" s="124"/>
      <c r="D447" s="126">
        <v>2.2999999999999998</v>
      </c>
      <c r="E447" s="124" t="s">
        <v>764</v>
      </c>
      <c r="F447" s="124">
        <v>-4</v>
      </c>
      <c r="G447" s="2" t="s">
        <v>13036</v>
      </c>
      <c r="H447" s="130"/>
      <c r="I447" s="134"/>
      <c r="J447" s="123">
        <f>IF(OR(tbl_Metraj22[[#This Row],[TARIH]]="",tbl_Metraj22[[#This Row],[TARIH]]="-"),0,IF(tbl_Metraj22[[#This Row],[YUZDE]]=0,tbl_Metraj22[[#This Row],[METRAJ_BETON]],tbl_Metraj22[[#This Row],[YUZDE]]*tbl_Metraj22[[#This Row],[METRAJ_BETON]]))</f>
        <v>0</v>
      </c>
      <c r="K447" s="2" t="s">
        <v>22460</v>
      </c>
    </row>
    <row r="448" spans="1:11" ht="14.25" x14ac:dyDescent="0.2">
      <c r="A448" s="2" t="s">
        <v>734</v>
      </c>
      <c r="B448" s="124" t="s">
        <v>4068</v>
      </c>
      <c r="C448" s="124"/>
      <c r="D448" s="126">
        <v>3.68</v>
      </c>
      <c r="E448" s="124" t="s">
        <v>764</v>
      </c>
      <c r="F448" s="124">
        <v>-4</v>
      </c>
      <c r="G448" s="2" t="s">
        <v>13037</v>
      </c>
      <c r="H448" s="130"/>
      <c r="I448" s="134"/>
      <c r="J448" s="123">
        <f>IF(OR(tbl_Metraj22[[#This Row],[TARIH]]="",tbl_Metraj22[[#This Row],[TARIH]]="-"),0,IF(tbl_Metraj22[[#This Row],[YUZDE]]=0,tbl_Metraj22[[#This Row],[METRAJ_BETON]],tbl_Metraj22[[#This Row],[YUZDE]]*tbl_Metraj22[[#This Row],[METRAJ_BETON]]))</f>
        <v>0</v>
      </c>
      <c r="K448" s="2" t="s">
        <v>22461</v>
      </c>
    </row>
    <row r="449" spans="1:11" ht="14.25" x14ac:dyDescent="0.2">
      <c r="A449" s="2" t="s">
        <v>734</v>
      </c>
      <c r="B449" s="124" t="s">
        <v>4069</v>
      </c>
      <c r="C449" s="124"/>
      <c r="D449" s="126">
        <v>0.7</v>
      </c>
      <c r="E449" s="124" t="s">
        <v>764</v>
      </c>
      <c r="F449" s="124">
        <v>-4</v>
      </c>
      <c r="G449" s="2" t="s">
        <v>13038</v>
      </c>
      <c r="H449" s="130"/>
      <c r="I449" s="134"/>
      <c r="J449" s="123">
        <f>IF(OR(tbl_Metraj22[[#This Row],[TARIH]]="",tbl_Metraj22[[#This Row],[TARIH]]="-"),0,IF(tbl_Metraj22[[#This Row],[YUZDE]]=0,tbl_Metraj22[[#This Row],[METRAJ_BETON]],tbl_Metraj22[[#This Row],[YUZDE]]*tbl_Metraj22[[#This Row],[METRAJ_BETON]]))</f>
        <v>0</v>
      </c>
      <c r="K449" s="2" t="s">
        <v>22462</v>
      </c>
    </row>
    <row r="450" spans="1:11" ht="14.25" x14ac:dyDescent="0.2">
      <c r="A450" s="2" t="s">
        <v>734</v>
      </c>
      <c r="B450" s="124" t="s">
        <v>4070</v>
      </c>
      <c r="C450" s="124"/>
      <c r="D450" s="126">
        <v>2.2999999999999998</v>
      </c>
      <c r="E450" s="124" t="s">
        <v>764</v>
      </c>
      <c r="F450" s="124">
        <v>-4</v>
      </c>
      <c r="G450" s="2" t="s">
        <v>13039</v>
      </c>
      <c r="H450" s="130"/>
      <c r="I450" s="134"/>
      <c r="J450" s="123">
        <f>IF(OR(tbl_Metraj22[[#This Row],[TARIH]]="",tbl_Metraj22[[#This Row],[TARIH]]="-"),0,IF(tbl_Metraj22[[#This Row],[YUZDE]]=0,tbl_Metraj22[[#This Row],[METRAJ_BETON]],tbl_Metraj22[[#This Row],[YUZDE]]*tbl_Metraj22[[#This Row],[METRAJ_BETON]]))</f>
        <v>0</v>
      </c>
      <c r="K450" s="2" t="s">
        <v>22463</v>
      </c>
    </row>
    <row r="451" spans="1:11" ht="14.25" x14ac:dyDescent="0.2">
      <c r="A451" s="2" t="s">
        <v>734</v>
      </c>
      <c r="B451" s="124" t="s">
        <v>4071</v>
      </c>
      <c r="C451" s="124"/>
      <c r="D451" s="126">
        <v>0.86</v>
      </c>
      <c r="E451" s="124" t="s">
        <v>764</v>
      </c>
      <c r="F451" s="124">
        <v>-4</v>
      </c>
      <c r="G451" s="2" t="s">
        <v>13040</v>
      </c>
      <c r="H451" s="130"/>
      <c r="I451" s="134"/>
      <c r="J451" s="123">
        <f>IF(OR(tbl_Metraj22[[#This Row],[TARIH]]="",tbl_Metraj22[[#This Row],[TARIH]]="-"),0,IF(tbl_Metraj22[[#This Row],[YUZDE]]=0,tbl_Metraj22[[#This Row],[METRAJ_BETON]],tbl_Metraj22[[#This Row],[YUZDE]]*tbl_Metraj22[[#This Row],[METRAJ_BETON]]))</f>
        <v>0</v>
      </c>
      <c r="K451" s="2" t="s">
        <v>22464</v>
      </c>
    </row>
    <row r="452" spans="1:11" ht="14.25" x14ac:dyDescent="0.2">
      <c r="A452" s="2" t="s">
        <v>734</v>
      </c>
      <c r="B452" s="124" t="s">
        <v>4072</v>
      </c>
      <c r="C452" s="124"/>
      <c r="D452" s="126">
        <v>2.2999999999999998</v>
      </c>
      <c r="E452" s="124" t="s">
        <v>764</v>
      </c>
      <c r="F452" s="124">
        <v>-4</v>
      </c>
      <c r="G452" s="2" t="s">
        <v>13041</v>
      </c>
      <c r="H452" s="130"/>
      <c r="I452" s="134"/>
      <c r="J452" s="123">
        <f>IF(OR(tbl_Metraj22[[#This Row],[TARIH]]="",tbl_Metraj22[[#This Row],[TARIH]]="-"),0,IF(tbl_Metraj22[[#This Row],[YUZDE]]=0,tbl_Metraj22[[#This Row],[METRAJ_BETON]],tbl_Metraj22[[#This Row],[YUZDE]]*tbl_Metraj22[[#This Row],[METRAJ_BETON]]))</f>
        <v>0</v>
      </c>
      <c r="K452" s="2" t="s">
        <v>22465</v>
      </c>
    </row>
    <row r="453" spans="1:11" ht="14.25" x14ac:dyDescent="0.2">
      <c r="A453" s="2" t="s">
        <v>734</v>
      </c>
      <c r="B453" s="124" t="s">
        <v>4073</v>
      </c>
      <c r="C453" s="124"/>
      <c r="D453" s="126">
        <v>1.1200000000000001</v>
      </c>
      <c r="E453" s="124" t="s">
        <v>764</v>
      </c>
      <c r="F453" s="124">
        <v>-4</v>
      </c>
      <c r="G453" s="2" t="s">
        <v>13042</v>
      </c>
      <c r="H453" s="130"/>
      <c r="I453" s="134"/>
      <c r="J453" s="123">
        <f>IF(OR(tbl_Metraj22[[#This Row],[TARIH]]="",tbl_Metraj22[[#This Row],[TARIH]]="-"),0,IF(tbl_Metraj22[[#This Row],[YUZDE]]=0,tbl_Metraj22[[#This Row],[METRAJ_BETON]],tbl_Metraj22[[#This Row],[YUZDE]]*tbl_Metraj22[[#This Row],[METRAJ_BETON]]))</f>
        <v>0</v>
      </c>
      <c r="K453" s="2" t="s">
        <v>22466</v>
      </c>
    </row>
    <row r="454" spans="1:11" ht="14.25" x14ac:dyDescent="0.2">
      <c r="A454" s="2" t="s">
        <v>734</v>
      </c>
      <c r="B454" s="124" t="s">
        <v>4074</v>
      </c>
      <c r="C454" s="124"/>
      <c r="D454" s="126">
        <v>1.78</v>
      </c>
      <c r="E454" s="124" t="s">
        <v>764</v>
      </c>
      <c r="F454" s="124">
        <v>-4</v>
      </c>
      <c r="G454" s="2" t="s">
        <v>13043</v>
      </c>
      <c r="H454" s="130"/>
      <c r="I454" s="134"/>
      <c r="J454" s="123">
        <f>IF(OR(tbl_Metraj22[[#This Row],[TARIH]]="",tbl_Metraj22[[#This Row],[TARIH]]="-"),0,IF(tbl_Metraj22[[#This Row],[YUZDE]]=0,tbl_Metraj22[[#This Row],[METRAJ_BETON]],tbl_Metraj22[[#This Row],[YUZDE]]*tbl_Metraj22[[#This Row],[METRAJ_BETON]]))</f>
        <v>0</v>
      </c>
      <c r="K454" s="2" t="s">
        <v>22467</v>
      </c>
    </row>
    <row r="455" spans="1:11" ht="14.25" x14ac:dyDescent="0.2">
      <c r="A455" s="2" t="s">
        <v>734</v>
      </c>
      <c r="B455" s="124" t="s">
        <v>4075</v>
      </c>
      <c r="C455" s="124"/>
      <c r="D455" s="126">
        <v>2.4</v>
      </c>
      <c r="E455" s="124" t="s">
        <v>764</v>
      </c>
      <c r="F455" s="124">
        <v>-4</v>
      </c>
      <c r="G455" s="2" t="s">
        <v>13044</v>
      </c>
      <c r="H455" s="130"/>
      <c r="I455" s="134"/>
      <c r="J455" s="123">
        <f>IF(OR(tbl_Metraj22[[#This Row],[TARIH]]="",tbl_Metraj22[[#This Row],[TARIH]]="-"),0,IF(tbl_Metraj22[[#This Row],[YUZDE]]=0,tbl_Metraj22[[#This Row],[METRAJ_BETON]],tbl_Metraj22[[#This Row],[YUZDE]]*tbl_Metraj22[[#This Row],[METRAJ_BETON]]))</f>
        <v>0</v>
      </c>
      <c r="K455" s="2" t="s">
        <v>22468</v>
      </c>
    </row>
    <row r="456" spans="1:11" ht="14.25" x14ac:dyDescent="0.2">
      <c r="A456" s="2" t="s">
        <v>734</v>
      </c>
      <c r="B456" s="124" t="s">
        <v>4076</v>
      </c>
      <c r="C456" s="124"/>
      <c r="D456" s="126">
        <v>1.1299999999999999</v>
      </c>
      <c r="E456" s="124" t="s">
        <v>764</v>
      </c>
      <c r="F456" s="124">
        <v>-4</v>
      </c>
      <c r="G456" s="2" t="s">
        <v>13045</v>
      </c>
      <c r="H456" s="130"/>
      <c r="I456" s="134"/>
      <c r="J456" s="123">
        <f>IF(OR(tbl_Metraj22[[#This Row],[TARIH]]="",tbl_Metraj22[[#This Row],[TARIH]]="-"),0,IF(tbl_Metraj22[[#This Row],[YUZDE]]=0,tbl_Metraj22[[#This Row],[METRAJ_BETON]],tbl_Metraj22[[#This Row],[YUZDE]]*tbl_Metraj22[[#This Row],[METRAJ_BETON]]))</f>
        <v>0</v>
      </c>
      <c r="K456" s="2" t="s">
        <v>22469</v>
      </c>
    </row>
    <row r="457" spans="1:11" ht="14.25" x14ac:dyDescent="0.2">
      <c r="A457" s="2" t="s">
        <v>734</v>
      </c>
      <c r="B457" s="124" t="s">
        <v>4077</v>
      </c>
      <c r="C457" s="124"/>
      <c r="D457" s="126">
        <v>2.2999999999999998</v>
      </c>
      <c r="E457" s="124" t="s">
        <v>764</v>
      </c>
      <c r="F457" s="124">
        <v>-4</v>
      </c>
      <c r="G457" s="2" t="s">
        <v>13046</v>
      </c>
      <c r="H457" s="130"/>
      <c r="I457" s="134"/>
      <c r="J457" s="123">
        <f>IF(OR(tbl_Metraj22[[#This Row],[TARIH]]="",tbl_Metraj22[[#This Row],[TARIH]]="-"),0,IF(tbl_Metraj22[[#This Row],[YUZDE]]=0,tbl_Metraj22[[#This Row],[METRAJ_BETON]],tbl_Metraj22[[#This Row],[YUZDE]]*tbl_Metraj22[[#This Row],[METRAJ_BETON]]))</f>
        <v>0</v>
      </c>
      <c r="K457" s="2" t="s">
        <v>22470</v>
      </c>
    </row>
    <row r="458" spans="1:11" ht="14.25" x14ac:dyDescent="0.2">
      <c r="A458" s="2" t="s">
        <v>734</v>
      </c>
      <c r="B458" s="124" t="s">
        <v>4078</v>
      </c>
      <c r="C458" s="124"/>
      <c r="D458" s="126">
        <v>2.2599999999999998</v>
      </c>
      <c r="E458" s="124" t="s">
        <v>764</v>
      </c>
      <c r="F458" s="124">
        <v>-4</v>
      </c>
      <c r="G458" s="2" t="s">
        <v>13047</v>
      </c>
      <c r="H458" s="130"/>
      <c r="I458" s="134"/>
      <c r="J458" s="123">
        <f>IF(OR(tbl_Metraj22[[#This Row],[TARIH]]="",tbl_Metraj22[[#This Row],[TARIH]]="-"),0,IF(tbl_Metraj22[[#This Row],[YUZDE]]=0,tbl_Metraj22[[#This Row],[METRAJ_BETON]],tbl_Metraj22[[#This Row],[YUZDE]]*tbl_Metraj22[[#This Row],[METRAJ_BETON]]))</f>
        <v>0</v>
      </c>
      <c r="K458" s="2" t="s">
        <v>22471</v>
      </c>
    </row>
    <row r="459" spans="1:11" ht="14.25" x14ac:dyDescent="0.2">
      <c r="A459" s="2" t="s">
        <v>734</v>
      </c>
      <c r="B459" s="124" t="s">
        <v>4079</v>
      </c>
      <c r="C459" s="124"/>
      <c r="D459" s="126">
        <v>1.1299999999999999</v>
      </c>
      <c r="E459" s="124" t="s">
        <v>764</v>
      </c>
      <c r="F459" s="124">
        <v>-4</v>
      </c>
      <c r="G459" s="2" t="s">
        <v>13048</v>
      </c>
      <c r="H459" s="130"/>
      <c r="I459" s="134"/>
      <c r="J459" s="123">
        <f>IF(OR(tbl_Metraj22[[#This Row],[TARIH]]="",tbl_Metraj22[[#This Row],[TARIH]]="-"),0,IF(tbl_Metraj22[[#This Row],[YUZDE]]=0,tbl_Metraj22[[#This Row],[METRAJ_BETON]],tbl_Metraj22[[#This Row],[YUZDE]]*tbl_Metraj22[[#This Row],[METRAJ_BETON]]))</f>
        <v>0</v>
      </c>
      <c r="K459" s="2" t="s">
        <v>22472</v>
      </c>
    </row>
    <row r="460" spans="1:11" ht="14.25" x14ac:dyDescent="0.2">
      <c r="A460" s="2" t="s">
        <v>734</v>
      </c>
      <c r="B460" s="124" t="s">
        <v>4080</v>
      </c>
      <c r="C460" s="124"/>
      <c r="D460" s="126">
        <v>2.2599999999999998</v>
      </c>
      <c r="E460" s="124" t="s">
        <v>764</v>
      </c>
      <c r="F460" s="124">
        <v>-4</v>
      </c>
      <c r="G460" s="2" t="s">
        <v>13049</v>
      </c>
      <c r="H460" s="130"/>
      <c r="I460" s="134"/>
      <c r="J460" s="123">
        <f>IF(OR(tbl_Metraj22[[#This Row],[TARIH]]="",tbl_Metraj22[[#This Row],[TARIH]]="-"),0,IF(tbl_Metraj22[[#This Row],[YUZDE]]=0,tbl_Metraj22[[#This Row],[METRAJ_BETON]],tbl_Metraj22[[#This Row],[YUZDE]]*tbl_Metraj22[[#This Row],[METRAJ_BETON]]))</f>
        <v>0</v>
      </c>
      <c r="K460" s="2" t="s">
        <v>22473</v>
      </c>
    </row>
    <row r="461" spans="1:11" ht="14.25" x14ac:dyDescent="0.2">
      <c r="A461" s="2" t="s">
        <v>734</v>
      </c>
      <c r="B461" s="124" t="s">
        <v>4081</v>
      </c>
      <c r="C461" s="124"/>
      <c r="D461" s="126">
        <v>1.1399999999999999</v>
      </c>
      <c r="E461" s="124" t="s">
        <v>764</v>
      </c>
      <c r="F461" s="124">
        <v>-4</v>
      </c>
      <c r="G461" s="2" t="s">
        <v>13050</v>
      </c>
      <c r="H461" s="130"/>
      <c r="I461" s="134"/>
      <c r="J461" s="123">
        <f>IF(OR(tbl_Metraj22[[#This Row],[TARIH]]="",tbl_Metraj22[[#This Row],[TARIH]]="-"),0,IF(tbl_Metraj22[[#This Row],[YUZDE]]=0,tbl_Metraj22[[#This Row],[METRAJ_BETON]],tbl_Metraj22[[#This Row],[YUZDE]]*tbl_Metraj22[[#This Row],[METRAJ_BETON]]))</f>
        <v>0</v>
      </c>
      <c r="K461" s="2" t="s">
        <v>22474</v>
      </c>
    </row>
    <row r="462" spans="1:11" ht="14.25" x14ac:dyDescent="0.2">
      <c r="A462" s="2" t="s">
        <v>734</v>
      </c>
      <c r="B462" s="124" t="s">
        <v>4082</v>
      </c>
      <c r="C462" s="124"/>
      <c r="D462" s="126">
        <v>2.2999999999999998</v>
      </c>
      <c r="E462" s="124" t="s">
        <v>764</v>
      </c>
      <c r="F462" s="124">
        <v>-4</v>
      </c>
      <c r="G462" s="2" t="s">
        <v>13051</v>
      </c>
      <c r="H462" s="130"/>
      <c r="I462" s="134"/>
      <c r="J462" s="123">
        <f>IF(OR(tbl_Metraj22[[#This Row],[TARIH]]="",tbl_Metraj22[[#This Row],[TARIH]]="-"),0,IF(tbl_Metraj22[[#This Row],[YUZDE]]=0,tbl_Metraj22[[#This Row],[METRAJ_BETON]],tbl_Metraj22[[#This Row],[YUZDE]]*tbl_Metraj22[[#This Row],[METRAJ_BETON]]))</f>
        <v>0</v>
      </c>
      <c r="K462" s="2" t="s">
        <v>22475</v>
      </c>
    </row>
    <row r="463" spans="1:11" ht="14.25" x14ac:dyDescent="0.2">
      <c r="A463" s="2" t="s">
        <v>734</v>
      </c>
      <c r="B463" s="124" t="s">
        <v>4083</v>
      </c>
      <c r="C463" s="124"/>
      <c r="D463" s="126">
        <v>1.1399999999999999</v>
      </c>
      <c r="E463" s="124" t="s">
        <v>764</v>
      </c>
      <c r="F463" s="124">
        <v>-4</v>
      </c>
      <c r="G463" s="2" t="s">
        <v>13052</v>
      </c>
      <c r="H463" s="130"/>
      <c r="I463" s="134"/>
      <c r="J463" s="123">
        <f>IF(OR(tbl_Metraj22[[#This Row],[TARIH]]="",tbl_Metraj22[[#This Row],[TARIH]]="-"),0,IF(tbl_Metraj22[[#This Row],[YUZDE]]=0,tbl_Metraj22[[#This Row],[METRAJ_BETON]],tbl_Metraj22[[#This Row],[YUZDE]]*tbl_Metraj22[[#This Row],[METRAJ_BETON]]))</f>
        <v>0</v>
      </c>
      <c r="K463" s="2" t="s">
        <v>22476</v>
      </c>
    </row>
    <row r="464" spans="1:11" ht="14.25" x14ac:dyDescent="0.2">
      <c r="A464" s="2" t="s">
        <v>734</v>
      </c>
      <c r="B464" s="124" t="s">
        <v>4084</v>
      </c>
      <c r="C464" s="124"/>
      <c r="D464" s="126">
        <v>0.53</v>
      </c>
      <c r="E464" s="124" t="s">
        <v>764</v>
      </c>
      <c r="F464" s="124">
        <v>-4</v>
      </c>
      <c r="G464" s="2" t="s">
        <v>13053</v>
      </c>
      <c r="H464" s="130"/>
      <c r="I464" s="134"/>
      <c r="J464" s="123">
        <f>IF(OR(tbl_Metraj22[[#This Row],[TARIH]]="",tbl_Metraj22[[#This Row],[TARIH]]="-"),0,IF(tbl_Metraj22[[#This Row],[YUZDE]]=0,tbl_Metraj22[[#This Row],[METRAJ_BETON]],tbl_Metraj22[[#This Row],[YUZDE]]*tbl_Metraj22[[#This Row],[METRAJ_BETON]]))</f>
        <v>0</v>
      </c>
      <c r="K464" s="2" t="s">
        <v>22477</v>
      </c>
    </row>
    <row r="465" spans="1:11" ht="14.25" x14ac:dyDescent="0.2">
      <c r="A465" s="2" t="s">
        <v>734</v>
      </c>
      <c r="B465" s="124" t="s">
        <v>4085</v>
      </c>
      <c r="C465" s="124"/>
      <c r="D465" s="126">
        <v>1.1299999999999999</v>
      </c>
      <c r="E465" s="124" t="s">
        <v>764</v>
      </c>
      <c r="F465" s="124">
        <v>-4</v>
      </c>
      <c r="G465" s="2" t="s">
        <v>13054</v>
      </c>
      <c r="H465" s="130"/>
      <c r="I465" s="134"/>
      <c r="J465" s="123">
        <f>IF(OR(tbl_Metraj22[[#This Row],[TARIH]]="",tbl_Metraj22[[#This Row],[TARIH]]="-"),0,IF(tbl_Metraj22[[#This Row],[YUZDE]]=0,tbl_Metraj22[[#This Row],[METRAJ_BETON]],tbl_Metraj22[[#This Row],[YUZDE]]*tbl_Metraj22[[#This Row],[METRAJ_BETON]]))</f>
        <v>0</v>
      </c>
      <c r="K465" s="2" t="s">
        <v>22478</v>
      </c>
    </row>
    <row r="466" spans="1:11" ht="14.25" x14ac:dyDescent="0.2">
      <c r="A466" s="2" t="s">
        <v>734</v>
      </c>
      <c r="B466" s="124" t="s">
        <v>4086</v>
      </c>
      <c r="C466" s="124"/>
      <c r="D466" s="126">
        <v>0.53</v>
      </c>
      <c r="E466" s="124" t="s">
        <v>764</v>
      </c>
      <c r="F466" s="124">
        <v>-4</v>
      </c>
      <c r="G466" s="2" t="s">
        <v>13055</v>
      </c>
      <c r="H466" s="130"/>
      <c r="I466" s="134"/>
      <c r="J466" s="123">
        <f>IF(OR(tbl_Metraj22[[#This Row],[TARIH]]="",tbl_Metraj22[[#This Row],[TARIH]]="-"),0,IF(tbl_Metraj22[[#This Row],[YUZDE]]=0,tbl_Metraj22[[#This Row],[METRAJ_BETON]],tbl_Metraj22[[#This Row],[YUZDE]]*tbl_Metraj22[[#This Row],[METRAJ_BETON]]))</f>
        <v>0</v>
      </c>
      <c r="K466" s="2" t="s">
        <v>22479</v>
      </c>
    </row>
    <row r="467" spans="1:11" ht="14.25" x14ac:dyDescent="0.2">
      <c r="A467" s="2" t="s">
        <v>734</v>
      </c>
      <c r="B467" s="124" t="s">
        <v>4087</v>
      </c>
      <c r="C467" s="124"/>
      <c r="D467" s="126">
        <v>1.6</v>
      </c>
      <c r="E467" s="124" t="s">
        <v>764</v>
      </c>
      <c r="F467" s="124">
        <v>-4</v>
      </c>
      <c r="G467" s="2" t="s">
        <v>13056</v>
      </c>
      <c r="H467" s="130"/>
      <c r="I467" s="134"/>
      <c r="J467" s="123">
        <f>IF(OR(tbl_Metraj22[[#This Row],[TARIH]]="",tbl_Metraj22[[#This Row],[TARIH]]="-"),0,IF(tbl_Metraj22[[#This Row],[YUZDE]]=0,tbl_Metraj22[[#This Row],[METRAJ_BETON]],tbl_Metraj22[[#This Row],[YUZDE]]*tbl_Metraj22[[#This Row],[METRAJ_BETON]]))</f>
        <v>0</v>
      </c>
      <c r="K467" s="2" t="s">
        <v>22480</v>
      </c>
    </row>
    <row r="468" spans="1:11" ht="14.25" x14ac:dyDescent="0.2">
      <c r="A468" s="2" t="s">
        <v>734</v>
      </c>
      <c r="B468" s="124" t="s">
        <v>4088</v>
      </c>
      <c r="C468" s="124"/>
      <c r="D468" s="126">
        <v>2.2000000000000002</v>
      </c>
      <c r="E468" s="124" t="s">
        <v>764</v>
      </c>
      <c r="F468" s="124">
        <v>-4</v>
      </c>
      <c r="G468" s="2" t="s">
        <v>13057</v>
      </c>
      <c r="H468" s="130"/>
      <c r="I468" s="134"/>
      <c r="J468" s="123">
        <f>IF(OR(tbl_Metraj22[[#This Row],[TARIH]]="",tbl_Metraj22[[#This Row],[TARIH]]="-"),0,IF(tbl_Metraj22[[#This Row],[YUZDE]]=0,tbl_Metraj22[[#This Row],[METRAJ_BETON]],tbl_Metraj22[[#This Row],[YUZDE]]*tbl_Metraj22[[#This Row],[METRAJ_BETON]]))</f>
        <v>0</v>
      </c>
      <c r="K468" s="2" t="s">
        <v>22481</v>
      </c>
    </row>
    <row r="469" spans="1:11" ht="14.25" x14ac:dyDescent="0.2">
      <c r="A469" s="2" t="s">
        <v>734</v>
      </c>
      <c r="B469" s="124" t="s">
        <v>4089</v>
      </c>
      <c r="C469" s="124"/>
      <c r="D469" s="126">
        <v>1.04</v>
      </c>
      <c r="E469" s="124" t="s">
        <v>764</v>
      </c>
      <c r="F469" s="124">
        <v>-4</v>
      </c>
      <c r="G469" s="2" t="s">
        <v>13058</v>
      </c>
      <c r="H469" s="130"/>
      <c r="I469" s="134"/>
      <c r="J469" s="123">
        <f>IF(OR(tbl_Metraj22[[#This Row],[TARIH]]="",tbl_Metraj22[[#This Row],[TARIH]]="-"),0,IF(tbl_Metraj22[[#This Row],[YUZDE]]=0,tbl_Metraj22[[#This Row],[METRAJ_BETON]],tbl_Metraj22[[#This Row],[YUZDE]]*tbl_Metraj22[[#This Row],[METRAJ_BETON]]))</f>
        <v>0</v>
      </c>
      <c r="K469" s="2" t="s">
        <v>22482</v>
      </c>
    </row>
    <row r="470" spans="1:11" ht="14.25" x14ac:dyDescent="0.2">
      <c r="A470" s="2" t="s">
        <v>734</v>
      </c>
      <c r="B470" s="124" t="s">
        <v>4090</v>
      </c>
      <c r="C470" s="124"/>
      <c r="D470" s="126">
        <v>1.94</v>
      </c>
      <c r="E470" s="124" t="s">
        <v>764</v>
      </c>
      <c r="F470" s="124">
        <v>-4</v>
      </c>
      <c r="G470" s="2" t="s">
        <v>13059</v>
      </c>
      <c r="H470" s="130"/>
      <c r="I470" s="134"/>
      <c r="J470" s="123">
        <f>IF(OR(tbl_Metraj22[[#This Row],[TARIH]]="",tbl_Metraj22[[#This Row],[TARIH]]="-"),0,IF(tbl_Metraj22[[#This Row],[YUZDE]]=0,tbl_Metraj22[[#This Row],[METRAJ_BETON]],tbl_Metraj22[[#This Row],[YUZDE]]*tbl_Metraj22[[#This Row],[METRAJ_BETON]]))</f>
        <v>0</v>
      </c>
      <c r="K470" s="2" t="s">
        <v>22483</v>
      </c>
    </row>
    <row r="471" spans="1:11" ht="14.25" x14ac:dyDescent="0.2">
      <c r="A471" s="2" t="s">
        <v>734</v>
      </c>
      <c r="B471" s="124" t="s">
        <v>4091</v>
      </c>
      <c r="C471" s="124"/>
      <c r="D471" s="126">
        <v>1.06</v>
      </c>
      <c r="E471" s="124" t="s">
        <v>764</v>
      </c>
      <c r="F471" s="124">
        <v>-4</v>
      </c>
      <c r="G471" s="2" t="s">
        <v>13060</v>
      </c>
      <c r="H471" s="130"/>
      <c r="I471" s="134"/>
      <c r="J471" s="123">
        <f>IF(OR(tbl_Metraj22[[#This Row],[TARIH]]="",tbl_Metraj22[[#This Row],[TARIH]]="-"),0,IF(tbl_Metraj22[[#This Row],[YUZDE]]=0,tbl_Metraj22[[#This Row],[METRAJ_BETON]],tbl_Metraj22[[#This Row],[YUZDE]]*tbl_Metraj22[[#This Row],[METRAJ_BETON]]))</f>
        <v>0</v>
      </c>
      <c r="K471" s="2" t="s">
        <v>22484</v>
      </c>
    </row>
    <row r="472" spans="1:11" ht="14.25" x14ac:dyDescent="0.2">
      <c r="A472" s="2" t="s">
        <v>734</v>
      </c>
      <c r="B472" s="124" t="s">
        <v>4092</v>
      </c>
      <c r="C472" s="124"/>
      <c r="D472" s="126">
        <v>0.66</v>
      </c>
      <c r="E472" s="124" t="s">
        <v>764</v>
      </c>
      <c r="F472" s="124">
        <v>-4</v>
      </c>
      <c r="G472" s="2" t="s">
        <v>13061</v>
      </c>
      <c r="H472" s="130"/>
      <c r="I472" s="134"/>
      <c r="J472" s="123">
        <f>IF(OR(tbl_Metraj22[[#This Row],[TARIH]]="",tbl_Metraj22[[#This Row],[TARIH]]="-"),0,IF(tbl_Metraj22[[#This Row],[YUZDE]]=0,tbl_Metraj22[[#This Row],[METRAJ_BETON]],tbl_Metraj22[[#This Row],[YUZDE]]*tbl_Metraj22[[#This Row],[METRAJ_BETON]]))</f>
        <v>0</v>
      </c>
      <c r="K472" s="2" t="e">
        <v>#N/A</v>
      </c>
    </row>
    <row r="473" spans="1:11" ht="14.25" x14ac:dyDescent="0.2">
      <c r="A473" s="2" t="s">
        <v>734</v>
      </c>
      <c r="B473" s="124" t="s">
        <v>4093</v>
      </c>
      <c r="C473" s="124"/>
      <c r="D473" s="126">
        <v>0.22</v>
      </c>
      <c r="E473" s="124" t="s">
        <v>764</v>
      </c>
      <c r="F473" s="124">
        <v>-4</v>
      </c>
      <c r="G473" s="2" t="s">
        <v>13062</v>
      </c>
      <c r="H473" s="130"/>
      <c r="I473" s="134"/>
      <c r="J473" s="123">
        <f>IF(OR(tbl_Metraj22[[#This Row],[TARIH]]="",tbl_Metraj22[[#This Row],[TARIH]]="-"),0,IF(tbl_Metraj22[[#This Row],[YUZDE]]=0,tbl_Metraj22[[#This Row],[METRAJ_BETON]],tbl_Metraj22[[#This Row],[YUZDE]]*tbl_Metraj22[[#This Row],[METRAJ_BETON]]))</f>
        <v>0</v>
      </c>
      <c r="K473" s="2" t="s">
        <v>22485</v>
      </c>
    </row>
    <row r="474" spans="1:11" ht="14.25" x14ac:dyDescent="0.2">
      <c r="A474" s="2" t="s">
        <v>734</v>
      </c>
      <c r="B474" s="124" t="s">
        <v>4094</v>
      </c>
      <c r="C474" s="124"/>
      <c r="D474" s="126">
        <v>1.63</v>
      </c>
      <c r="E474" s="124" t="s">
        <v>764</v>
      </c>
      <c r="F474" s="124">
        <v>-4</v>
      </c>
      <c r="G474" s="2" t="s">
        <v>13063</v>
      </c>
      <c r="H474" s="130"/>
      <c r="I474" s="134"/>
      <c r="J474" s="123">
        <f>IF(OR(tbl_Metraj22[[#This Row],[TARIH]]="",tbl_Metraj22[[#This Row],[TARIH]]="-"),0,IF(tbl_Metraj22[[#This Row],[YUZDE]]=0,tbl_Metraj22[[#This Row],[METRAJ_BETON]],tbl_Metraj22[[#This Row],[YUZDE]]*tbl_Metraj22[[#This Row],[METRAJ_BETON]]))</f>
        <v>0</v>
      </c>
      <c r="K474" s="2" t="s">
        <v>22486</v>
      </c>
    </row>
    <row r="475" spans="1:11" ht="14.25" x14ac:dyDescent="0.2">
      <c r="A475" s="2" t="s">
        <v>734</v>
      </c>
      <c r="B475" s="124" t="s">
        <v>4095</v>
      </c>
      <c r="C475" s="124"/>
      <c r="D475" s="126">
        <v>0.45</v>
      </c>
      <c r="E475" s="124" t="s">
        <v>764</v>
      </c>
      <c r="F475" s="124">
        <v>-4</v>
      </c>
      <c r="G475" s="2" t="s">
        <v>13064</v>
      </c>
      <c r="H475" s="130"/>
      <c r="I475" s="134"/>
      <c r="J475" s="123">
        <f>IF(OR(tbl_Metraj22[[#This Row],[TARIH]]="",tbl_Metraj22[[#This Row],[TARIH]]="-"),0,IF(tbl_Metraj22[[#This Row],[YUZDE]]=0,tbl_Metraj22[[#This Row],[METRAJ_BETON]],tbl_Metraj22[[#This Row],[YUZDE]]*tbl_Metraj22[[#This Row],[METRAJ_BETON]]))</f>
        <v>0</v>
      </c>
      <c r="K475" s="2" t="s">
        <v>22487</v>
      </c>
    </row>
    <row r="476" spans="1:11" ht="14.25" x14ac:dyDescent="0.2">
      <c r="A476" s="2" t="s">
        <v>734</v>
      </c>
      <c r="B476" s="124" t="s">
        <v>4096</v>
      </c>
      <c r="C476" s="124"/>
      <c r="D476" s="126">
        <v>0.46</v>
      </c>
      <c r="E476" s="124" t="s">
        <v>764</v>
      </c>
      <c r="F476" s="124">
        <v>-4</v>
      </c>
      <c r="G476" s="2" t="s">
        <v>13065</v>
      </c>
      <c r="H476" s="130"/>
      <c r="I476" s="134"/>
      <c r="J476" s="123">
        <f>IF(OR(tbl_Metraj22[[#This Row],[TARIH]]="",tbl_Metraj22[[#This Row],[TARIH]]="-"),0,IF(tbl_Metraj22[[#This Row],[YUZDE]]=0,tbl_Metraj22[[#This Row],[METRAJ_BETON]],tbl_Metraj22[[#This Row],[YUZDE]]*tbl_Metraj22[[#This Row],[METRAJ_BETON]]))</f>
        <v>0</v>
      </c>
      <c r="K476" s="2" t="s">
        <v>22488</v>
      </c>
    </row>
    <row r="477" spans="1:11" ht="14.25" x14ac:dyDescent="0.2">
      <c r="A477" s="2" t="s">
        <v>734</v>
      </c>
      <c r="B477" s="124" t="s">
        <v>4097</v>
      </c>
      <c r="C477" s="124"/>
      <c r="D477" s="126">
        <v>1.1200000000000001</v>
      </c>
      <c r="E477" s="124" t="s">
        <v>764</v>
      </c>
      <c r="F477" s="124">
        <v>-4</v>
      </c>
      <c r="G477" s="2" t="s">
        <v>13066</v>
      </c>
      <c r="H477" s="130"/>
      <c r="I477" s="134"/>
      <c r="J477" s="123">
        <f>IF(OR(tbl_Metraj22[[#This Row],[TARIH]]="",tbl_Metraj22[[#This Row],[TARIH]]="-"),0,IF(tbl_Metraj22[[#This Row],[YUZDE]]=0,tbl_Metraj22[[#This Row],[METRAJ_BETON]],tbl_Metraj22[[#This Row],[YUZDE]]*tbl_Metraj22[[#This Row],[METRAJ_BETON]]))</f>
        <v>0</v>
      </c>
      <c r="K477" s="2" t="s">
        <v>22489</v>
      </c>
    </row>
    <row r="478" spans="1:11" ht="14.25" x14ac:dyDescent="0.2">
      <c r="A478" s="2" t="s">
        <v>734</v>
      </c>
      <c r="B478" s="124" t="s">
        <v>4098</v>
      </c>
      <c r="C478" s="124"/>
      <c r="D478" s="126">
        <v>1.98</v>
      </c>
      <c r="E478" s="124" t="s">
        <v>764</v>
      </c>
      <c r="F478" s="124">
        <v>-4</v>
      </c>
      <c r="G478" s="2" t="s">
        <v>13067</v>
      </c>
      <c r="H478" s="130">
        <v>45934</v>
      </c>
      <c r="I478" s="134"/>
      <c r="J478" s="123">
        <f>IF(OR(tbl_Metraj22[[#This Row],[TARIH]]="",tbl_Metraj22[[#This Row],[TARIH]]="-"),0,IF(tbl_Metraj22[[#This Row],[YUZDE]]=0,tbl_Metraj22[[#This Row],[METRAJ_BETON]],tbl_Metraj22[[#This Row],[YUZDE]]*tbl_Metraj22[[#This Row],[METRAJ_BETON]]))</f>
        <v>1.98</v>
      </c>
      <c r="K478" s="2" t="s">
        <v>22490</v>
      </c>
    </row>
    <row r="479" spans="1:11" ht="14.25" x14ac:dyDescent="0.2">
      <c r="A479" s="2" t="s">
        <v>734</v>
      </c>
      <c r="B479" s="124" t="s">
        <v>4099</v>
      </c>
      <c r="C479" s="124"/>
      <c r="D479" s="126">
        <v>1.69</v>
      </c>
      <c r="E479" s="124" t="s">
        <v>764</v>
      </c>
      <c r="F479" s="124">
        <v>-4</v>
      </c>
      <c r="G479" s="2" t="s">
        <v>13068</v>
      </c>
      <c r="H479" s="130"/>
      <c r="I479" s="134"/>
      <c r="J479" s="123">
        <f>IF(OR(tbl_Metraj22[[#This Row],[TARIH]]="",tbl_Metraj22[[#This Row],[TARIH]]="-"),0,IF(tbl_Metraj22[[#This Row],[YUZDE]]=0,tbl_Metraj22[[#This Row],[METRAJ_BETON]],tbl_Metraj22[[#This Row],[YUZDE]]*tbl_Metraj22[[#This Row],[METRAJ_BETON]]))</f>
        <v>0</v>
      </c>
      <c r="K479" s="2" t="s">
        <v>22491</v>
      </c>
    </row>
    <row r="480" spans="1:11" ht="14.25" x14ac:dyDescent="0.2">
      <c r="A480" s="2" t="s">
        <v>734</v>
      </c>
      <c r="B480" s="124" t="s">
        <v>4100</v>
      </c>
      <c r="C480" s="124"/>
      <c r="D480" s="126">
        <v>1.99</v>
      </c>
      <c r="E480" s="124" t="s">
        <v>764</v>
      </c>
      <c r="F480" s="124">
        <v>-4</v>
      </c>
      <c r="G480" s="2" t="s">
        <v>13069</v>
      </c>
      <c r="H480" s="130"/>
      <c r="I480" s="134"/>
      <c r="J480" s="123">
        <f>IF(OR(tbl_Metraj22[[#This Row],[TARIH]]="",tbl_Metraj22[[#This Row],[TARIH]]="-"),0,IF(tbl_Metraj22[[#This Row],[YUZDE]]=0,tbl_Metraj22[[#This Row],[METRAJ_BETON]],tbl_Metraj22[[#This Row],[YUZDE]]*tbl_Metraj22[[#This Row],[METRAJ_BETON]]))</f>
        <v>0</v>
      </c>
      <c r="K480" s="2" t="s">
        <v>22492</v>
      </c>
    </row>
    <row r="481" spans="1:11" ht="14.25" x14ac:dyDescent="0.2">
      <c r="A481" s="2" t="s">
        <v>734</v>
      </c>
      <c r="B481" s="124" t="s">
        <v>4101</v>
      </c>
      <c r="C481" s="124"/>
      <c r="D481" s="126">
        <v>0.72</v>
      </c>
      <c r="E481" s="124" t="s">
        <v>764</v>
      </c>
      <c r="F481" s="124">
        <v>-4</v>
      </c>
      <c r="G481" s="2" t="s">
        <v>13070</v>
      </c>
      <c r="H481" s="130"/>
      <c r="I481" s="134"/>
      <c r="J481" s="123">
        <f>IF(OR(tbl_Metraj22[[#This Row],[TARIH]]="",tbl_Metraj22[[#This Row],[TARIH]]="-"),0,IF(tbl_Metraj22[[#This Row],[YUZDE]]=0,tbl_Metraj22[[#This Row],[METRAJ_BETON]],tbl_Metraj22[[#This Row],[YUZDE]]*tbl_Metraj22[[#This Row],[METRAJ_BETON]]))</f>
        <v>0</v>
      </c>
      <c r="K481" s="2" t="s">
        <v>22493</v>
      </c>
    </row>
    <row r="482" spans="1:11" ht="14.25" x14ac:dyDescent="0.2">
      <c r="A482" s="2" t="s">
        <v>734</v>
      </c>
      <c r="B482" s="124" t="s">
        <v>4102</v>
      </c>
      <c r="C482" s="124"/>
      <c r="D482" s="126">
        <v>1.52</v>
      </c>
      <c r="E482" s="124" t="s">
        <v>764</v>
      </c>
      <c r="F482" s="124">
        <v>-4</v>
      </c>
      <c r="G482" s="2" t="s">
        <v>13071</v>
      </c>
      <c r="H482" s="130"/>
      <c r="I482" s="134"/>
      <c r="J482" s="123">
        <f>IF(OR(tbl_Metraj22[[#This Row],[TARIH]]="",tbl_Metraj22[[#This Row],[TARIH]]="-"),0,IF(tbl_Metraj22[[#This Row],[YUZDE]]=0,tbl_Metraj22[[#This Row],[METRAJ_BETON]],tbl_Metraj22[[#This Row],[YUZDE]]*tbl_Metraj22[[#This Row],[METRAJ_BETON]]))</f>
        <v>0</v>
      </c>
      <c r="K482" s="2" t="s">
        <v>22494</v>
      </c>
    </row>
    <row r="483" spans="1:11" ht="14.25" x14ac:dyDescent="0.2">
      <c r="A483" s="2" t="s">
        <v>734</v>
      </c>
      <c r="B483" s="124" t="s">
        <v>4103</v>
      </c>
      <c r="C483" s="124"/>
      <c r="D483" s="126">
        <v>2.2999999999999998</v>
      </c>
      <c r="E483" s="124" t="s">
        <v>764</v>
      </c>
      <c r="F483" s="124">
        <v>-4</v>
      </c>
      <c r="G483" s="2" t="s">
        <v>13072</v>
      </c>
      <c r="H483" s="130"/>
      <c r="I483" s="134"/>
      <c r="J483" s="123">
        <f>IF(OR(tbl_Metraj22[[#This Row],[TARIH]]="",tbl_Metraj22[[#This Row],[TARIH]]="-"),0,IF(tbl_Metraj22[[#This Row],[YUZDE]]=0,tbl_Metraj22[[#This Row],[METRAJ_BETON]],tbl_Metraj22[[#This Row],[YUZDE]]*tbl_Metraj22[[#This Row],[METRAJ_BETON]]))</f>
        <v>0</v>
      </c>
      <c r="K483" s="2" t="s">
        <v>22495</v>
      </c>
    </row>
    <row r="484" spans="1:11" ht="14.25" x14ac:dyDescent="0.2">
      <c r="A484" s="2" t="s">
        <v>734</v>
      </c>
      <c r="B484" s="124" t="s">
        <v>4104</v>
      </c>
      <c r="C484" s="124"/>
      <c r="D484" s="126">
        <v>1.45</v>
      </c>
      <c r="E484" s="124" t="s">
        <v>764</v>
      </c>
      <c r="F484" s="124">
        <v>-4</v>
      </c>
      <c r="G484" s="2" t="s">
        <v>13073</v>
      </c>
      <c r="H484" s="130"/>
      <c r="I484" s="134"/>
      <c r="J484" s="123">
        <f>IF(OR(tbl_Metraj22[[#This Row],[TARIH]]="",tbl_Metraj22[[#This Row],[TARIH]]="-"),0,IF(tbl_Metraj22[[#This Row],[YUZDE]]=0,tbl_Metraj22[[#This Row],[METRAJ_BETON]],tbl_Metraj22[[#This Row],[YUZDE]]*tbl_Metraj22[[#This Row],[METRAJ_BETON]]))</f>
        <v>0</v>
      </c>
      <c r="K484" s="2" t="s">
        <v>22496</v>
      </c>
    </row>
    <row r="485" spans="1:11" ht="14.25" x14ac:dyDescent="0.2">
      <c r="A485" s="2" t="s">
        <v>734</v>
      </c>
      <c r="B485" s="124" t="s">
        <v>4105</v>
      </c>
      <c r="C485" s="124"/>
      <c r="D485" s="126">
        <v>2.2999999999999998</v>
      </c>
      <c r="E485" s="124" t="s">
        <v>764</v>
      </c>
      <c r="F485" s="124">
        <v>-4</v>
      </c>
      <c r="G485" s="2" t="s">
        <v>13074</v>
      </c>
      <c r="H485" s="130"/>
      <c r="I485" s="134"/>
      <c r="J485" s="123">
        <f>IF(OR(tbl_Metraj22[[#This Row],[TARIH]]="",tbl_Metraj22[[#This Row],[TARIH]]="-"),0,IF(tbl_Metraj22[[#This Row],[YUZDE]]=0,tbl_Metraj22[[#This Row],[METRAJ_BETON]],tbl_Metraj22[[#This Row],[YUZDE]]*tbl_Metraj22[[#This Row],[METRAJ_BETON]]))</f>
        <v>0</v>
      </c>
      <c r="K485" s="2" t="s">
        <v>22497</v>
      </c>
    </row>
    <row r="486" spans="1:11" ht="14.25" x14ac:dyDescent="0.2">
      <c r="A486" s="2" t="s">
        <v>734</v>
      </c>
      <c r="B486" s="124" t="s">
        <v>4106</v>
      </c>
      <c r="C486" s="124"/>
      <c r="D486" s="126">
        <v>0.9</v>
      </c>
      <c r="E486" s="124" t="s">
        <v>764</v>
      </c>
      <c r="F486" s="124">
        <v>-4</v>
      </c>
      <c r="G486" s="2" t="s">
        <v>13075</v>
      </c>
      <c r="H486" s="130"/>
      <c r="I486" s="134"/>
      <c r="J486" s="123">
        <f>IF(OR(tbl_Metraj22[[#This Row],[TARIH]]="",tbl_Metraj22[[#This Row],[TARIH]]="-"),0,IF(tbl_Metraj22[[#This Row],[YUZDE]]=0,tbl_Metraj22[[#This Row],[METRAJ_BETON]],tbl_Metraj22[[#This Row],[YUZDE]]*tbl_Metraj22[[#This Row],[METRAJ_BETON]]))</f>
        <v>0</v>
      </c>
      <c r="K486" s="2" t="s">
        <v>22498</v>
      </c>
    </row>
    <row r="487" spans="1:11" ht="14.25" x14ac:dyDescent="0.2">
      <c r="A487" s="2" t="s">
        <v>734</v>
      </c>
      <c r="B487" s="124" t="s">
        <v>4107</v>
      </c>
      <c r="C487" s="124"/>
      <c r="D487" s="126">
        <v>1.98</v>
      </c>
      <c r="E487" s="124" t="s">
        <v>764</v>
      </c>
      <c r="F487" s="124">
        <v>-4</v>
      </c>
      <c r="G487" s="2" t="s">
        <v>13076</v>
      </c>
      <c r="H487" s="130"/>
      <c r="I487" s="134"/>
      <c r="J487" s="123">
        <f>IF(OR(tbl_Metraj22[[#This Row],[TARIH]]="",tbl_Metraj22[[#This Row],[TARIH]]="-"),0,IF(tbl_Metraj22[[#This Row],[YUZDE]]=0,tbl_Metraj22[[#This Row],[METRAJ_BETON]],tbl_Metraj22[[#This Row],[YUZDE]]*tbl_Metraj22[[#This Row],[METRAJ_BETON]]))</f>
        <v>0</v>
      </c>
      <c r="K487" s="2" t="s">
        <v>22499</v>
      </c>
    </row>
    <row r="488" spans="1:11" ht="14.25" x14ac:dyDescent="0.2">
      <c r="A488" s="2" t="s">
        <v>734</v>
      </c>
      <c r="B488" s="124" t="s">
        <v>4108</v>
      </c>
      <c r="C488" s="124"/>
      <c r="D488" s="126">
        <v>2.2599999999999998</v>
      </c>
      <c r="E488" s="124" t="s">
        <v>764</v>
      </c>
      <c r="F488" s="124">
        <v>-4</v>
      </c>
      <c r="G488" s="2" t="s">
        <v>13077</v>
      </c>
      <c r="H488" s="130"/>
      <c r="I488" s="134"/>
      <c r="J488" s="123">
        <f>IF(OR(tbl_Metraj22[[#This Row],[TARIH]]="",tbl_Metraj22[[#This Row],[TARIH]]="-"),0,IF(tbl_Metraj22[[#This Row],[YUZDE]]=0,tbl_Metraj22[[#This Row],[METRAJ_BETON]],tbl_Metraj22[[#This Row],[YUZDE]]*tbl_Metraj22[[#This Row],[METRAJ_BETON]]))</f>
        <v>0</v>
      </c>
      <c r="K488" s="2" t="s">
        <v>22500</v>
      </c>
    </row>
    <row r="489" spans="1:11" ht="14.25" x14ac:dyDescent="0.2">
      <c r="A489" s="2" t="s">
        <v>734</v>
      </c>
      <c r="B489" s="124" t="s">
        <v>4109</v>
      </c>
      <c r="C489" s="124"/>
      <c r="D489" s="126">
        <v>2.14</v>
      </c>
      <c r="E489" s="124" t="s">
        <v>764</v>
      </c>
      <c r="F489" s="124">
        <v>-4</v>
      </c>
      <c r="G489" s="2" t="s">
        <v>13078</v>
      </c>
      <c r="H489" s="130">
        <v>45934</v>
      </c>
      <c r="I489" s="134"/>
      <c r="J489" s="123">
        <f>IF(OR(tbl_Metraj22[[#This Row],[TARIH]]="",tbl_Metraj22[[#This Row],[TARIH]]="-"),0,IF(tbl_Metraj22[[#This Row],[YUZDE]]=0,tbl_Metraj22[[#This Row],[METRAJ_BETON]],tbl_Metraj22[[#This Row],[YUZDE]]*tbl_Metraj22[[#This Row],[METRAJ_BETON]]))</f>
        <v>2.14</v>
      </c>
      <c r="K489" s="2" t="s">
        <v>22501</v>
      </c>
    </row>
    <row r="490" spans="1:11" ht="14.25" x14ac:dyDescent="0.2">
      <c r="A490" s="2" t="s">
        <v>734</v>
      </c>
      <c r="B490" s="124" t="s">
        <v>4110</v>
      </c>
      <c r="C490" s="124"/>
      <c r="D490" s="126">
        <v>2.14</v>
      </c>
      <c r="E490" s="124" t="s">
        <v>764</v>
      </c>
      <c r="F490" s="124">
        <v>-4</v>
      </c>
      <c r="G490" s="2" t="s">
        <v>13079</v>
      </c>
      <c r="H490" s="130">
        <v>45934</v>
      </c>
      <c r="I490" s="134"/>
      <c r="J490" s="123">
        <f>IF(OR(tbl_Metraj22[[#This Row],[TARIH]]="",tbl_Metraj22[[#This Row],[TARIH]]="-"),0,IF(tbl_Metraj22[[#This Row],[YUZDE]]=0,tbl_Metraj22[[#This Row],[METRAJ_BETON]],tbl_Metraj22[[#This Row],[YUZDE]]*tbl_Metraj22[[#This Row],[METRAJ_BETON]]))</f>
        <v>2.14</v>
      </c>
      <c r="K490" s="2" t="s">
        <v>22502</v>
      </c>
    </row>
    <row r="491" spans="1:11" ht="14.25" x14ac:dyDescent="0.2">
      <c r="A491" s="2" t="s">
        <v>734</v>
      </c>
      <c r="B491" s="124" t="s">
        <v>4111</v>
      </c>
      <c r="C491" s="124"/>
      <c r="D491" s="126">
        <v>2.2999999999999998</v>
      </c>
      <c r="E491" s="124" t="s">
        <v>764</v>
      </c>
      <c r="F491" s="124">
        <v>-4</v>
      </c>
      <c r="G491" s="2" t="s">
        <v>13080</v>
      </c>
      <c r="H491" s="130">
        <v>45934</v>
      </c>
      <c r="I491" s="134"/>
      <c r="J491" s="123">
        <f>IF(OR(tbl_Metraj22[[#This Row],[TARIH]]="",tbl_Metraj22[[#This Row],[TARIH]]="-"),0,IF(tbl_Metraj22[[#This Row],[YUZDE]]=0,tbl_Metraj22[[#This Row],[METRAJ_BETON]],tbl_Metraj22[[#This Row],[YUZDE]]*tbl_Metraj22[[#This Row],[METRAJ_BETON]]))</f>
        <v>2.2999999999999998</v>
      </c>
      <c r="K491" s="2" t="s">
        <v>22503</v>
      </c>
    </row>
    <row r="492" spans="1:11" ht="14.25" x14ac:dyDescent="0.2">
      <c r="A492" s="2" t="s">
        <v>734</v>
      </c>
      <c r="B492" s="124" t="s">
        <v>4112</v>
      </c>
      <c r="C492" s="124"/>
      <c r="D492" s="126">
        <v>0.93</v>
      </c>
      <c r="E492" s="124" t="s">
        <v>764</v>
      </c>
      <c r="F492" s="124">
        <v>-4</v>
      </c>
      <c r="G492" s="2" t="s">
        <v>13081</v>
      </c>
      <c r="H492" s="130">
        <v>45934</v>
      </c>
      <c r="I492" s="134"/>
      <c r="J492" s="123">
        <f>IF(OR(tbl_Metraj22[[#This Row],[TARIH]]="",tbl_Metraj22[[#This Row],[TARIH]]="-"),0,IF(tbl_Metraj22[[#This Row],[YUZDE]]=0,tbl_Metraj22[[#This Row],[METRAJ_BETON]],tbl_Metraj22[[#This Row],[YUZDE]]*tbl_Metraj22[[#This Row],[METRAJ_BETON]]))</f>
        <v>0.93</v>
      </c>
      <c r="K492" s="2" t="s">
        <v>22504</v>
      </c>
    </row>
    <row r="493" spans="1:11" ht="14.25" x14ac:dyDescent="0.2">
      <c r="A493" s="2" t="s">
        <v>734</v>
      </c>
      <c r="B493" s="124" t="s">
        <v>4113</v>
      </c>
      <c r="C493" s="124"/>
      <c r="D493" s="126">
        <v>2.02</v>
      </c>
      <c r="E493" s="124" t="s">
        <v>764</v>
      </c>
      <c r="F493" s="124">
        <v>-4</v>
      </c>
      <c r="G493" s="2" t="s">
        <v>13082</v>
      </c>
      <c r="H493" s="130">
        <v>45934</v>
      </c>
      <c r="I493" s="134"/>
      <c r="J493" s="123">
        <f>IF(OR(tbl_Metraj22[[#This Row],[TARIH]]="",tbl_Metraj22[[#This Row],[TARIH]]="-"),0,IF(tbl_Metraj22[[#This Row],[YUZDE]]=0,tbl_Metraj22[[#This Row],[METRAJ_BETON]],tbl_Metraj22[[#This Row],[YUZDE]]*tbl_Metraj22[[#This Row],[METRAJ_BETON]]))</f>
        <v>2.02</v>
      </c>
      <c r="K493" s="2" t="s">
        <v>22505</v>
      </c>
    </row>
    <row r="494" spans="1:11" ht="14.25" x14ac:dyDescent="0.2">
      <c r="A494" s="2" t="s">
        <v>734</v>
      </c>
      <c r="B494" s="124" t="s">
        <v>4114</v>
      </c>
      <c r="C494" s="124"/>
      <c r="D494" s="126">
        <v>2.04</v>
      </c>
      <c r="E494" s="124" t="s">
        <v>764</v>
      </c>
      <c r="F494" s="124">
        <v>-4</v>
      </c>
      <c r="G494" s="2" t="s">
        <v>13083</v>
      </c>
      <c r="H494" s="130">
        <v>45934</v>
      </c>
      <c r="I494" s="134"/>
      <c r="J494" s="123">
        <f>IF(OR(tbl_Metraj22[[#This Row],[TARIH]]="",tbl_Metraj22[[#This Row],[TARIH]]="-"),0,IF(tbl_Metraj22[[#This Row],[YUZDE]]=0,tbl_Metraj22[[#This Row],[METRAJ_BETON]],tbl_Metraj22[[#This Row],[YUZDE]]*tbl_Metraj22[[#This Row],[METRAJ_BETON]]))</f>
        <v>2.04</v>
      </c>
      <c r="K494" s="2" t="s">
        <v>22506</v>
      </c>
    </row>
    <row r="495" spans="1:11" ht="14.25" x14ac:dyDescent="0.2">
      <c r="A495" s="2" t="s">
        <v>734</v>
      </c>
      <c r="B495" s="124" t="s">
        <v>4115</v>
      </c>
      <c r="C495" s="124"/>
      <c r="D495" s="126">
        <v>2.02</v>
      </c>
      <c r="E495" s="124" t="s">
        <v>764</v>
      </c>
      <c r="F495" s="124">
        <v>-4</v>
      </c>
      <c r="G495" s="2" t="s">
        <v>13084</v>
      </c>
      <c r="H495" s="130"/>
      <c r="I495" s="134"/>
      <c r="J495" s="123">
        <f>IF(OR(tbl_Metraj22[[#This Row],[TARIH]]="",tbl_Metraj22[[#This Row],[TARIH]]="-"),0,IF(tbl_Metraj22[[#This Row],[YUZDE]]=0,tbl_Metraj22[[#This Row],[METRAJ_BETON]],tbl_Metraj22[[#This Row],[YUZDE]]*tbl_Metraj22[[#This Row],[METRAJ_BETON]]))</f>
        <v>0</v>
      </c>
      <c r="K495" s="2" t="s">
        <v>22507</v>
      </c>
    </row>
    <row r="496" spans="1:11" ht="14.25" x14ac:dyDescent="0.2">
      <c r="A496" s="2" t="s">
        <v>734</v>
      </c>
      <c r="B496" s="124" t="s">
        <v>4116</v>
      </c>
      <c r="C496" s="124"/>
      <c r="D496" s="126">
        <v>0.67</v>
      </c>
      <c r="E496" s="124" t="s">
        <v>764</v>
      </c>
      <c r="F496" s="124">
        <v>-4</v>
      </c>
      <c r="G496" s="2" t="s">
        <v>13085</v>
      </c>
      <c r="H496" s="130"/>
      <c r="I496" s="134"/>
      <c r="J496" s="123">
        <f>IF(OR(tbl_Metraj22[[#This Row],[TARIH]]="",tbl_Metraj22[[#This Row],[TARIH]]="-"),0,IF(tbl_Metraj22[[#This Row],[YUZDE]]=0,tbl_Metraj22[[#This Row],[METRAJ_BETON]],tbl_Metraj22[[#This Row],[YUZDE]]*tbl_Metraj22[[#This Row],[METRAJ_BETON]]))</f>
        <v>0</v>
      </c>
      <c r="K496" s="2" t="s">
        <v>22508</v>
      </c>
    </row>
    <row r="497" spans="1:11" ht="14.25" x14ac:dyDescent="0.2">
      <c r="A497" s="2" t="s">
        <v>734</v>
      </c>
      <c r="B497" s="124" t="s">
        <v>4117</v>
      </c>
      <c r="C497" s="124"/>
      <c r="D497" s="126">
        <v>1.06</v>
      </c>
      <c r="E497" s="124" t="s">
        <v>764</v>
      </c>
      <c r="F497" s="124">
        <v>-4</v>
      </c>
      <c r="G497" s="2" t="s">
        <v>13086</v>
      </c>
      <c r="H497" s="130"/>
      <c r="I497" s="134"/>
      <c r="J497" s="123">
        <f>IF(OR(tbl_Metraj22[[#This Row],[TARIH]]="",tbl_Metraj22[[#This Row],[TARIH]]="-"),0,IF(tbl_Metraj22[[#This Row],[YUZDE]]=0,tbl_Metraj22[[#This Row],[METRAJ_BETON]],tbl_Metraj22[[#This Row],[YUZDE]]*tbl_Metraj22[[#This Row],[METRAJ_BETON]]))</f>
        <v>0</v>
      </c>
      <c r="K497" s="2" t="s">
        <v>22509</v>
      </c>
    </row>
    <row r="498" spans="1:11" ht="14.25" x14ac:dyDescent="0.2">
      <c r="A498" s="2" t="s">
        <v>734</v>
      </c>
      <c r="B498" s="124" t="s">
        <v>4118</v>
      </c>
      <c r="C498" s="124"/>
      <c r="D498" s="126">
        <v>3.46</v>
      </c>
      <c r="E498" s="124" t="s">
        <v>764</v>
      </c>
      <c r="F498" s="124">
        <v>-4</v>
      </c>
      <c r="G498" s="2" t="s">
        <v>13087</v>
      </c>
      <c r="H498" s="130"/>
      <c r="I498" s="134"/>
      <c r="J498" s="123">
        <f>IF(OR(tbl_Metraj22[[#This Row],[TARIH]]="",tbl_Metraj22[[#This Row],[TARIH]]="-"),0,IF(tbl_Metraj22[[#This Row],[YUZDE]]=0,tbl_Metraj22[[#This Row],[METRAJ_BETON]],tbl_Metraj22[[#This Row],[YUZDE]]*tbl_Metraj22[[#This Row],[METRAJ_BETON]]))</f>
        <v>0</v>
      </c>
      <c r="K498" s="2" t="s">
        <v>22510</v>
      </c>
    </row>
    <row r="499" spans="1:11" ht="14.25" x14ac:dyDescent="0.2">
      <c r="A499" s="2" t="s">
        <v>734</v>
      </c>
      <c r="B499" s="124" t="s">
        <v>4119</v>
      </c>
      <c r="C499" s="124"/>
      <c r="D499" s="126">
        <v>0.95</v>
      </c>
      <c r="E499" s="124" t="s">
        <v>764</v>
      </c>
      <c r="F499" s="124">
        <v>-4</v>
      </c>
      <c r="G499" s="2" t="s">
        <v>13088</v>
      </c>
      <c r="H499" s="130"/>
      <c r="I499" s="134"/>
      <c r="J499" s="123">
        <f>IF(OR(tbl_Metraj22[[#This Row],[TARIH]]="",tbl_Metraj22[[#This Row],[TARIH]]="-"),0,IF(tbl_Metraj22[[#This Row],[YUZDE]]=0,tbl_Metraj22[[#This Row],[METRAJ_BETON]],tbl_Metraj22[[#This Row],[YUZDE]]*tbl_Metraj22[[#This Row],[METRAJ_BETON]]))</f>
        <v>0</v>
      </c>
      <c r="K499" s="2" t="s">
        <v>22511</v>
      </c>
    </row>
    <row r="500" spans="1:11" ht="14.25" x14ac:dyDescent="0.2">
      <c r="A500" s="2" t="s">
        <v>734</v>
      </c>
      <c r="B500" s="124" t="s">
        <v>4120</v>
      </c>
      <c r="C500" s="124"/>
      <c r="D500" s="126">
        <v>3.26</v>
      </c>
      <c r="E500" s="124" t="s">
        <v>764</v>
      </c>
      <c r="F500" s="124">
        <v>-4</v>
      </c>
      <c r="G500" s="2" t="s">
        <v>13089</v>
      </c>
      <c r="H500" s="130">
        <v>45934</v>
      </c>
      <c r="I500" s="134"/>
      <c r="J500" s="123">
        <f>IF(OR(tbl_Metraj22[[#This Row],[TARIH]]="",tbl_Metraj22[[#This Row],[TARIH]]="-"),0,IF(tbl_Metraj22[[#This Row],[YUZDE]]=0,tbl_Metraj22[[#This Row],[METRAJ_BETON]],tbl_Metraj22[[#This Row],[YUZDE]]*tbl_Metraj22[[#This Row],[METRAJ_BETON]]))</f>
        <v>3.26</v>
      </c>
      <c r="K500" s="2" t="s">
        <v>22512</v>
      </c>
    </row>
    <row r="501" spans="1:11" ht="14.25" x14ac:dyDescent="0.2">
      <c r="A501" s="2" t="s">
        <v>734</v>
      </c>
      <c r="B501" s="124" t="s">
        <v>4121</v>
      </c>
      <c r="C501" s="124"/>
      <c r="D501" s="126">
        <v>1.98</v>
      </c>
      <c r="E501" s="124" t="s">
        <v>764</v>
      </c>
      <c r="F501" s="124">
        <v>-4</v>
      </c>
      <c r="G501" s="2" t="s">
        <v>13090</v>
      </c>
      <c r="H501" s="130">
        <v>45934</v>
      </c>
      <c r="I501" s="134"/>
      <c r="J501" s="123">
        <f>IF(OR(tbl_Metraj22[[#This Row],[TARIH]]="",tbl_Metraj22[[#This Row],[TARIH]]="-"),0,IF(tbl_Metraj22[[#This Row],[YUZDE]]=0,tbl_Metraj22[[#This Row],[METRAJ_BETON]],tbl_Metraj22[[#This Row],[YUZDE]]*tbl_Metraj22[[#This Row],[METRAJ_BETON]]))</f>
        <v>1.98</v>
      </c>
      <c r="K501" s="2" t="s">
        <v>22513</v>
      </c>
    </row>
    <row r="502" spans="1:11" ht="14.25" x14ac:dyDescent="0.2">
      <c r="A502" s="2" t="s">
        <v>734</v>
      </c>
      <c r="B502" s="124" t="s">
        <v>4122</v>
      </c>
      <c r="C502" s="124"/>
      <c r="D502" s="126">
        <v>0.93</v>
      </c>
      <c r="E502" s="124" t="s">
        <v>764</v>
      </c>
      <c r="F502" s="124">
        <v>-4</v>
      </c>
      <c r="G502" s="2" t="s">
        <v>13091</v>
      </c>
      <c r="H502" s="130">
        <v>45934</v>
      </c>
      <c r="I502" s="134"/>
      <c r="J502" s="123">
        <f>IF(OR(tbl_Metraj22[[#This Row],[TARIH]]="",tbl_Metraj22[[#This Row],[TARIH]]="-"),0,IF(tbl_Metraj22[[#This Row],[YUZDE]]=0,tbl_Metraj22[[#This Row],[METRAJ_BETON]],tbl_Metraj22[[#This Row],[YUZDE]]*tbl_Metraj22[[#This Row],[METRAJ_BETON]]))</f>
        <v>0.93</v>
      </c>
      <c r="K502" s="2" t="s">
        <v>22514</v>
      </c>
    </row>
    <row r="503" spans="1:11" ht="14.25" x14ac:dyDescent="0.2">
      <c r="A503" s="2" t="s">
        <v>728</v>
      </c>
      <c r="B503" s="124" t="s">
        <v>4299</v>
      </c>
      <c r="C503" s="124"/>
      <c r="D503" s="126">
        <v>2.38</v>
      </c>
      <c r="E503" s="124" t="s">
        <v>764</v>
      </c>
      <c r="F503" s="124">
        <v>-4</v>
      </c>
      <c r="G503" s="2" t="s">
        <v>13092</v>
      </c>
      <c r="H503" s="130"/>
      <c r="I503" s="134"/>
      <c r="J503" s="123">
        <f>IF(OR(tbl_Metraj22[[#This Row],[TARIH]]="",tbl_Metraj22[[#This Row],[TARIH]]="-"),0,IF(tbl_Metraj22[[#This Row],[YUZDE]]=0,tbl_Metraj22[[#This Row],[METRAJ_BETON]],tbl_Metraj22[[#This Row],[YUZDE]]*tbl_Metraj22[[#This Row],[METRAJ_BETON]]))</f>
        <v>0</v>
      </c>
      <c r="K503" s="2" t="s">
        <v>1367</v>
      </c>
    </row>
    <row r="504" spans="1:11" ht="14.25" x14ac:dyDescent="0.2">
      <c r="A504" s="2" t="s">
        <v>728</v>
      </c>
      <c r="B504" s="124" t="s">
        <v>4503</v>
      </c>
      <c r="C504" s="124"/>
      <c r="D504" s="126">
        <v>1.19</v>
      </c>
      <c r="E504" s="124" t="s">
        <v>764</v>
      </c>
      <c r="F504" s="124">
        <v>-4</v>
      </c>
      <c r="G504" s="2" t="s">
        <v>13093</v>
      </c>
      <c r="H504" s="130"/>
      <c r="I504" s="134"/>
      <c r="J504" s="123">
        <f>IF(OR(tbl_Metraj22[[#This Row],[TARIH]]="",tbl_Metraj22[[#This Row],[TARIH]]="-"),0,IF(tbl_Metraj22[[#This Row],[YUZDE]]=0,tbl_Metraj22[[#This Row],[METRAJ_BETON]],tbl_Metraj22[[#This Row],[YUZDE]]*tbl_Metraj22[[#This Row],[METRAJ_BETON]]))</f>
        <v>0</v>
      </c>
      <c r="K504" s="2" t="s">
        <v>2933</v>
      </c>
    </row>
    <row r="505" spans="1:11" ht="14.25" x14ac:dyDescent="0.2">
      <c r="A505" s="2" t="s">
        <v>728</v>
      </c>
      <c r="B505" s="124" t="s">
        <v>4565</v>
      </c>
      <c r="C505" s="124"/>
      <c r="D505" s="126">
        <v>2.11</v>
      </c>
      <c r="E505" s="124" t="s">
        <v>764</v>
      </c>
      <c r="F505" s="124">
        <v>-4</v>
      </c>
      <c r="G505" s="2" t="s">
        <v>13094</v>
      </c>
      <c r="H505" s="130"/>
      <c r="I505" s="134"/>
      <c r="J505" s="123">
        <f>IF(OR(tbl_Metraj22[[#This Row],[TARIH]]="",tbl_Metraj22[[#This Row],[TARIH]]="-"),0,IF(tbl_Metraj22[[#This Row],[YUZDE]]=0,tbl_Metraj22[[#This Row],[METRAJ_BETON]],tbl_Metraj22[[#This Row],[YUZDE]]*tbl_Metraj22[[#This Row],[METRAJ_BETON]]))</f>
        <v>0</v>
      </c>
      <c r="K505" s="2" t="s">
        <v>1382</v>
      </c>
    </row>
    <row r="506" spans="1:11" ht="14.25" x14ac:dyDescent="0.2">
      <c r="A506" s="2" t="s">
        <v>728</v>
      </c>
      <c r="B506" s="124" t="s">
        <v>4566</v>
      </c>
      <c r="C506" s="124"/>
      <c r="D506" s="126">
        <v>2.11</v>
      </c>
      <c r="E506" s="124" t="s">
        <v>764</v>
      </c>
      <c r="F506" s="124">
        <v>-4</v>
      </c>
      <c r="G506" s="2" t="s">
        <v>13095</v>
      </c>
      <c r="H506" s="130"/>
      <c r="I506" s="134"/>
      <c r="J506" s="123">
        <f>IF(OR(tbl_Metraj22[[#This Row],[TARIH]]="",tbl_Metraj22[[#This Row],[TARIH]]="-"),0,IF(tbl_Metraj22[[#This Row],[YUZDE]]=0,tbl_Metraj22[[#This Row],[METRAJ_BETON]],tbl_Metraj22[[#This Row],[YUZDE]]*tbl_Metraj22[[#This Row],[METRAJ_BETON]]))</f>
        <v>0</v>
      </c>
      <c r="K506" s="2" t="s">
        <v>1381</v>
      </c>
    </row>
    <row r="507" spans="1:11" ht="14.25" x14ac:dyDescent="0.2">
      <c r="A507" s="2" t="s">
        <v>728</v>
      </c>
      <c r="B507" s="124" t="s">
        <v>4567</v>
      </c>
      <c r="C507" s="124"/>
      <c r="D507" s="126">
        <v>2.11</v>
      </c>
      <c r="E507" s="124" t="s">
        <v>764</v>
      </c>
      <c r="F507" s="124">
        <v>-4</v>
      </c>
      <c r="G507" s="2" t="s">
        <v>13096</v>
      </c>
      <c r="H507" s="130"/>
      <c r="I507" s="134"/>
      <c r="J507" s="123">
        <f>IF(OR(tbl_Metraj22[[#This Row],[TARIH]]="",tbl_Metraj22[[#This Row],[TARIH]]="-"),0,IF(tbl_Metraj22[[#This Row],[YUZDE]]=0,tbl_Metraj22[[#This Row],[METRAJ_BETON]],tbl_Metraj22[[#This Row],[YUZDE]]*tbl_Metraj22[[#This Row],[METRAJ_BETON]]))</f>
        <v>0</v>
      </c>
      <c r="K507" s="2" t="s">
        <v>1371</v>
      </c>
    </row>
    <row r="508" spans="1:11" ht="14.25" x14ac:dyDescent="0.2">
      <c r="A508" s="2" t="s">
        <v>728</v>
      </c>
      <c r="B508" s="124" t="s">
        <v>4568</v>
      </c>
      <c r="C508" s="124"/>
      <c r="D508" s="126">
        <v>0.79</v>
      </c>
      <c r="E508" s="124" t="s">
        <v>764</v>
      </c>
      <c r="F508" s="124">
        <v>-4</v>
      </c>
      <c r="G508" s="2" t="s">
        <v>13097</v>
      </c>
      <c r="H508" s="130"/>
      <c r="I508" s="134"/>
      <c r="J508" s="123">
        <f>IF(OR(tbl_Metraj22[[#This Row],[TARIH]]="",tbl_Metraj22[[#This Row],[TARIH]]="-"),0,IF(tbl_Metraj22[[#This Row],[YUZDE]]=0,tbl_Metraj22[[#This Row],[METRAJ_BETON]],tbl_Metraj22[[#This Row],[YUZDE]]*tbl_Metraj22[[#This Row],[METRAJ_BETON]]))</f>
        <v>0</v>
      </c>
      <c r="K508" s="2" t="s">
        <v>1365</v>
      </c>
    </row>
    <row r="509" spans="1:11" ht="14.25" x14ac:dyDescent="0.2">
      <c r="A509" s="2" t="s">
        <v>728</v>
      </c>
      <c r="B509" s="124" t="s">
        <v>4569</v>
      </c>
      <c r="C509" s="124"/>
      <c r="D509" s="126">
        <v>2.11</v>
      </c>
      <c r="E509" s="124" t="s">
        <v>764</v>
      </c>
      <c r="F509" s="124">
        <v>-4</v>
      </c>
      <c r="G509" s="2" t="s">
        <v>13098</v>
      </c>
      <c r="H509" s="130">
        <v>45931</v>
      </c>
      <c r="I509" s="134"/>
      <c r="J509" s="123">
        <f>IF(OR(tbl_Metraj22[[#This Row],[TARIH]]="",tbl_Metraj22[[#This Row],[TARIH]]="-"),0,IF(tbl_Metraj22[[#This Row],[YUZDE]]=0,tbl_Metraj22[[#This Row],[METRAJ_BETON]],tbl_Metraj22[[#This Row],[YUZDE]]*tbl_Metraj22[[#This Row],[METRAJ_BETON]]))</f>
        <v>2.11</v>
      </c>
      <c r="K509" s="2" t="s">
        <v>1345</v>
      </c>
    </row>
    <row r="510" spans="1:11" ht="14.25" x14ac:dyDescent="0.2">
      <c r="A510" s="2" t="s">
        <v>728</v>
      </c>
      <c r="B510" s="124" t="s">
        <v>4570</v>
      </c>
      <c r="C510" s="124"/>
      <c r="D510" s="126">
        <v>2.11</v>
      </c>
      <c r="E510" s="124" t="s">
        <v>764</v>
      </c>
      <c r="F510" s="124">
        <v>-4</v>
      </c>
      <c r="G510" s="2" t="s">
        <v>13099</v>
      </c>
      <c r="H510" s="130"/>
      <c r="I510" s="134"/>
      <c r="J510" s="123">
        <f>IF(OR(tbl_Metraj22[[#This Row],[TARIH]]="",tbl_Metraj22[[#This Row],[TARIH]]="-"),0,IF(tbl_Metraj22[[#This Row],[YUZDE]]=0,tbl_Metraj22[[#This Row],[METRAJ_BETON]],tbl_Metraj22[[#This Row],[YUZDE]]*tbl_Metraj22[[#This Row],[METRAJ_BETON]]))</f>
        <v>0</v>
      </c>
      <c r="K510" s="2" t="s">
        <v>1350</v>
      </c>
    </row>
    <row r="511" spans="1:11" ht="14.25" x14ac:dyDescent="0.2">
      <c r="A511" s="2" t="s">
        <v>728</v>
      </c>
      <c r="B511" s="124" t="s">
        <v>4571</v>
      </c>
      <c r="C511" s="124"/>
      <c r="D511" s="126">
        <v>2.11</v>
      </c>
      <c r="E511" s="124" t="s">
        <v>764</v>
      </c>
      <c r="F511" s="124">
        <v>-4</v>
      </c>
      <c r="G511" s="2" t="s">
        <v>13100</v>
      </c>
      <c r="H511" s="130"/>
      <c r="I511" s="134"/>
      <c r="J511" s="123">
        <f>IF(OR(tbl_Metraj22[[#This Row],[TARIH]]="",tbl_Metraj22[[#This Row],[TARIH]]="-"),0,IF(tbl_Metraj22[[#This Row],[YUZDE]]=0,tbl_Metraj22[[#This Row],[METRAJ_BETON]],tbl_Metraj22[[#This Row],[YUZDE]]*tbl_Metraj22[[#This Row],[METRAJ_BETON]]))</f>
        <v>0</v>
      </c>
      <c r="K511" s="2" t="s">
        <v>1351</v>
      </c>
    </row>
    <row r="512" spans="1:11" ht="14.25" x14ac:dyDescent="0.2">
      <c r="A512" s="2" t="s">
        <v>728</v>
      </c>
      <c r="B512" s="124" t="s">
        <v>4572</v>
      </c>
      <c r="C512" s="124"/>
      <c r="D512" s="126">
        <v>2.11</v>
      </c>
      <c r="E512" s="124" t="s">
        <v>764</v>
      </c>
      <c r="F512" s="124">
        <v>-4</v>
      </c>
      <c r="G512" s="2" t="s">
        <v>13101</v>
      </c>
      <c r="H512" s="130">
        <v>45931</v>
      </c>
      <c r="I512" s="134"/>
      <c r="J512" s="123">
        <f>IF(OR(tbl_Metraj22[[#This Row],[TARIH]]="",tbl_Metraj22[[#This Row],[TARIH]]="-"),0,IF(tbl_Metraj22[[#This Row],[YUZDE]]=0,tbl_Metraj22[[#This Row],[METRAJ_BETON]],tbl_Metraj22[[#This Row],[YUZDE]]*tbl_Metraj22[[#This Row],[METRAJ_BETON]]))</f>
        <v>2.11</v>
      </c>
      <c r="K512" s="2" t="s">
        <v>1376</v>
      </c>
    </row>
    <row r="513" spans="1:11" ht="14.25" x14ac:dyDescent="0.2">
      <c r="A513" s="2" t="s">
        <v>728</v>
      </c>
      <c r="B513" s="124" t="s">
        <v>4573</v>
      </c>
      <c r="C513" s="124"/>
      <c r="D513" s="126">
        <v>2.11</v>
      </c>
      <c r="E513" s="124" t="s">
        <v>764</v>
      </c>
      <c r="F513" s="124">
        <v>-4</v>
      </c>
      <c r="G513" s="2" t="s">
        <v>13102</v>
      </c>
      <c r="H513" s="130"/>
      <c r="I513" s="134"/>
      <c r="J513" s="123">
        <f>IF(OR(tbl_Metraj22[[#This Row],[TARIH]]="",tbl_Metraj22[[#This Row],[TARIH]]="-"),0,IF(tbl_Metraj22[[#This Row],[YUZDE]]=0,tbl_Metraj22[[#This Row],[METRAJ_BETON]],tbl_Metraj22[[#This Row],[YUZDE]]*tbl_Metraj22[[#This Row],[METRAJ_BETON]]))</f>
        <v>0</v>
      </c>
      <c r="K513" s="2" t="s">
        <v>1368</v>
      </c>
    </row>
    <row r="514" spans="1:11" ht="14.25" x14ac:dyDescent="0.2">
      <c r="A514" s="2" t="s">
        <v>728</v>
      </c>
      <c r="B514" s="124" t="s">
        <v>4574</v>
      </c>
      <c r="C514" s="124"/>
      <c r="D514" s="126">
        <v>2.11</v>
      </c>
      <c r="E514" s="124" t="s">
        <v>764</v>
      </c>
      <c r="F514" s="124">
        <v>-4</v>
      </c>
      <c r="G514" s="2" t="s">
        <v>13103</v>
      </c>
      <c r="H514" s="130"/>
      <c r="I514" s="134"/>
      <c r="J514" s="123">
        <f>IF(OR(tbl_Metraj22[[#This Row],[TARIH]]="",tbl_Metraj22[[#This Row],[TARIH]]="-"),0,IF(tbl_Metraj22[[#This Row],[YUZDE]]=0,tbl_Metraj22[[#This Row],[METRAJ_BETON]],tbl_Metraj22[[#This Row],[YUZDE]]*tbl_Metraj22[[#This Row],[METRAJ_BETON]]))</f>
        <v>0</v>
      </c>
      <c r="K514" s="2" t="s">
        <v>1369</v>
      </c>
    </row>
    <row r="515" spans="1:11" ht="14.25" x14ac:dyDescent="0.2">
      <c r="A515" s="2" t="s">
        <v>728</v>
      </c>
      <c r="B515" s="124" t="s">
        <v>4575</v>
      </c>
      <c r="C515" s="124"/>
      <c r="D515" s="126">
        <v>2.11</v>
      </c>
      <c r="E515" s="124" t="s">
        <v>764</v>
      </c>
      <c r="F515" s="124">
        <v>-4</v>
      </c>
      <c r="G515" s="2" t="s">
        <v>13104</v>
      </c>
      <c r="H515" s="130"/>
      <c r="I515" s="134"/>
      <c r="J515" s="123">
        <f>IF(OR(tbl_Metraj22[[#This Row],[TARIH]]="",tbl_Metraj22[[#This Row],[TARIH]]="-"),0,IF(tbl_Metraj22[[#This Row],[YUZDE]]=0,tbl_Metraj22[[#This Row],[METRAJ_BETON]],tbl_Metraj22[[#This Row],[YUZDE]]*tbl_Metraj22[[#This Row],[METRAJ_BETON]]))</f>
        <v>0</v>
      </c>
      <c r="K515" s="2" t="s">
        <v>1374</v>
      </c>
    </row>
    <row r="516" spans="1:11" ht="14.25" x14ac:dyDescent="0.2">
      <c r="A516" s="2" t="s">
        <v>728</v>
      </c>
      <c r="B516" s="124" t="s">
        <v>4576</v>
      </c>
      <c r="C516" s="124"/>
      <c r="D516" s="126">
        <v>2.11</v>
      </c>
      <c r="E516" s="124" t="s">
        <v>764</v>
      </c>
      <c r="F516" s="124">
        <v>-4</v>
      </c>
      <c r="G516" s="2" t="s">
        <v>13105</v>
      </c>
      <c r="H516" s="130"/>
      <c r="I516" s="134"/>
      <c r="J516" s="123">
        <f>IF(OR(tbl_Metraj22[[#This Row],[TARIH]]="",tbl_Metraj22[[#This Row],[TARIH]]="-"),0,IF(tbl_Metraj22[[#This Row],[YUZDE]]=0,tbl_Metraj22[[#This Row],[METRAJ_BETON]],tbl_Metraj22[[#This Row],[YUZDE]]*tbl_Metraj22[[#This Row],[METRAJ_BETON]]))</f>
        <v>0</v>
      </c>
      <c r="K516" s="2" t="s">
        <v>1375</v>
      </c>
    </row>
    <row r="517" spans="1:11" ht="14.25" x14ac:dyDescent="0.2">
      <c r="A517" s="2" t="s">
        <v>728</v>
      </c>
      <c r="B517" s="124" t="s">
        <v>4577</v>
      </c>
      <c r="C517" s="124"/>
      <c r="D517" s="126">
        <v>2.11</v>
      </c>
      <c r="E517" s="124" t="s">
        <v>764</v>
      </c>
      <c r="F517" s="124">
        <v>-4</v>
      </c>
      <c r="G517" s="2" t="s">
        <v>13106</v>
      </c>
      <c r="H517" s="130"/>
      <c r="I517" s="134"/>
      <c r="J517" s="123">
        <f>IF(OR(tbl_Metraj22[[#This Row],[TARIH]]="",tbl_Metraj22[[#This Row],[TARIH]]="-"),0,IF(tbl_Metraj22[[#This Row],[YUZDE]]=0,tbl_Metraj22[[#This Row],[METRAJ_BETON]],tbl_Metraj22[[#This Row],[YUZDE]]*tbl_Metraj22[[#This Row],[METRAJ_BETON]]))</f>
        <v>0</v>
      </c>
      <c r="K517" s="2" t="s">
        <v>1370</v>
      </c>
    </row>
    <row r="518" spans="1:11" ht="14.25" x14ac:dyDescent="0.2">
      <c r="A518" s="2" t="s">
        <v>728</v>
      </c>
      <c r="B518" s="124" t="s">
        <v>4578</v>
      </c>
      <c r="C518" s="124"/>
      <c r="D518" s="126">
        <v>2.11</v>
      </c>
      <c r="E518" s="124" t="s">
        <v>764</v>
      </c>
      <c r="F518" s="124">
        <v>-4</v>
      </c>
      <c r="G518" s="2" t="s">
        <v>13107</v>
      </c>
      <c r="H518" s="130"/>
      <c r="I518" s="134"/>
      <c r="J518" s="123">
        <f>IF(OR(tbl_Metraj22[[#This Row],[TARIH]]="",tbl_Metraj22[[#This Row],[TARIH]]="-"),0,IF(tbl_Metraj22[[#This Row],[YUZDE]]=0,tbl_Metraj22[[#This Row],[METRAJ_BETON]],tbl_Metraj22[[#This Row],[YUZDE]]*tbl_Metraj22[[#This Row],[METRAJ_BETON]]))</f>
        <v>0</v>
      </c>
      <c r="K518" s="2" t="s">
        <v>1380</v>
      </c>
    </row>
    <row r="519" spans="1:11" ht="14.25" x14ac:dyDescent="0.2">
      <c r="A519" s="2" t="s">
        <v>728</v>
      </c>
      <c r="B519" s="124" t="s">
        <v>4579</v>
      </c>
      <c r="C519" s="124"/>
      <c r="D519" s="126">
        <v>2.11</v>
      </c>
      <c r="E519" s="124" t="s">
        <v>764</v>
      </c>
      <c r="F519" s="124">
        <v>-4</v>
      </c>
      <c r="G519" s="2" t="s">
        <v>13108</v>
      </c>
      <c r="H519" s="130"/>
      <c r="I519" s="134"/>
      <c r="J519" s="123">
        <f>IF(OR(tbl_Metraj22[[#This Row],[TARIH]]="",tbl_Metraj22[[#This Row],[TARIH]]="-"),0,IF(tbl_Metraj22[[#This Row],[YUZDE]]=0,tbl_Metraj22[[#This Row],[METRAJ_BETON]],tbl_Metraj22[[#This Row],[YUZDE]]*tbl_Metraj22[[#This Row],[METRAJ_BETON]]))</f>
        <v>0</v>
      </c>
      <c r="K519" s="2" t="s">
        <v>1373</v>
      </c>
    </row>
    <row r="520" spans="1:11" ht="14.25" x14ac:dyDescent="0.2">
      <c r="A520" s="2" t="s">
        <v>728</v>
      </c>
      <c r="B520" s="124" t="s">
        <v>4580</v>
      </c>
      <c r="C520" s="124"/>
      <c r="D520" s="126">
        <v>2.11</v>
      </c>
      <c r="E520" s="124" t="s">
        <v>764</v>
      </c>
      <c r="F520" s="124">
        <v>-4</v>
      </c>
      <c r="G520" s="2" t="s">
        <v>13109</v>
      </c>
      <c r="H520" s="130">
        <v>45888</v>
      </c>
      <c r="I520" s="134"/>
      <c r="J520" s="123">
        <f>IF(OR(tbl_Metraj22[[#This Row],[TARIH]]="",tbl_Metraj22[[#This Row],[TARIH]]="-"),0,IF(tbl_Metraj22[[#This Row],[YUZDE]]=0,tbl_Metraj22[[#This Row],[METRAJ_BETON]],tbl_Metraj22[[#This Row],[YUZDE]]*tbl_Metraj22[[#This Row],[METRAJ_BETON]]))</f>
        <v>2.11</v>
      </c>
      <c r="K520" s="2" t="s">
        <v>1349</v>
      </c>
    </row>
    <row r="521" spans="1:11" ht="14.25" x14ac:dyDescent="0.2">
      <c r="A521" s="2" t="s">
        <v>728</v>
      </c>
      <c r="B521" s="124" t="s">
        <v>4581</v>
      </c>
      <c r="C521" s="124"/>
      <c r="D521" s="126">
        <v>2.11</v>
      </c>
      <c r="E521" s="124" t="s">
        <v>764</v>
      </c>
      <c r="F521" s="124">
        <v>-4</v>
      </c>
      <c r="G521" s="2" t="s">
        <v>13110</v>
      </c>
      <c r="H521" s="130"/>
      <c r="I521" s="134"/>
      <c r="J521" s="123">
        <f>IF(OR(tbl_Metraj22[[#This Row],[TARIH]]="",tbl_Metraj22[[#This Row],[TARIH]]="-"),0,IF(tbl_Metraj22[[#This Row],[YUZDE]]=0,tbl_Metraj22[[#This Row],[METRAJ_BETON]],tbl_Metraj22[[#This Row],[YUZDE]]*tbl_Metraj22[[#This Row],[METRAJ_BETON]]))</f>
        <v>0</v>
      </c>
      <c r="K521" s="2" t="s">
        <v>1348</v>
      </c>
    </row>
    <row r="522" spans="1:11" ht="14.25" x14ac:dyDescent="0.2">
      <c r="A522" s="2" t="s">
        <v>728</v>
      </c>
      <c r="B522" s="124" t="s">
        <v>4582</v>
      </c>
      <c r="C522" s="124"/>
      <c r="D522" s="126">
        <v>2.11</v>
      </c>
      <c r="E522" s="124" t="s">
        <v>764</v>
      </c>
      <c r="F522" s="124">
        <v>-4</v>
      </c>
      <c r="G522" s="2" t="s">
        <v>13111</v>
      </c>
      <c r="H522" s="130"/>
      <c r="I522" s="134"/>
      <c r="J522" s="123">
        <f>IF(OR(tbl_Metraj22[[#This Row],[TARIH]]="",tbl_Metraj22[[#This Row],[TARIH]]="-"),0,IF(tbl_Metraj22[[#This Row],[YUZDE]]=0,tbl_Metraj22[[#This Row],[METRAJ_BETON]],tbl_Metraj22[[#This Row],[YUZDE]]*tbl_Metraj22[[#This Row],[METRAJ_BETON]]))</f>
        <v>0</v>
      </c>
      <c r="K522" s="2" t="s">
        <v>1352</v>
      </c>
    </row>
    <row r="523" spans="1:11" ht="14.25" x14ac:dyDescent="0.2">
      <c r="A523" s="2" t="s">
        <v>728</v>
      </c>
      <c r="B523" s="124" t="s">
        <v>4583</v>
      </c>
      <c r="C523" s="124"/>
      <c r="D523" s="126">
        <v>2.11</v>
      </c>
      <c r="E523" s="124" t="s">
        <v>764</v>
      </c>
      <c r="F523" s="124">
        <v>-4</v>
      </c>
      <c r="G523" s="2" t="s">
        <v>13112</v>
      </c>
      <c r="H523" s="130"/>
      <c r="I523" s="134"/>
      <c r="J523" s="123">
        <f>IF(OR(tbl_Metraj22[[#This Row],[TARIH]]="",tbl_Metraj22[[#This Row],[TARIH]]="-"),0,IF(tbl_Metraj22[[#This Row],[YUZDE]]=0,tbl_Metraj22[[#This Row],[METRAJ_BETON]],tbl_Metraj22[[#This Row],[YUZDE]]*tbl_Metraj22[[#This Row],[METRAJ_BETON]]))</f>
        <v>0</v>
      </c>
      <c r="K523" s="2" t="s">
        <v>1353</v>
      </c>
    </row>
    <row r="524" spans="1:11" ht="14.25" x14ac:dyDescent="0.2">
      <c r="A524" s="2" t="s">
        <v>728</v>
      </c>
      <c r="B524" s="124" t="s">
        <v>4584</v>
      </c>
      <c r="C524" s="124"/>
      <c r="D524" s="126">
        <v>2.11</v>
      </c>
      <c r="E524" s="124" t="s">
        <v>764</v>
      </c>
      <c r="F524" s="124">
        <v>-4</v>
      </c>
      <c r="G524" s="2" t="s">
        <v>13113</v>
      </c>
      <c r="H524" s="130">
        <v>45888</v>
      </c>
      <c r="I524" s="134"/>
      <c r="J524" s="123">
        <f>IF(OR(tbl_Metraj22[[#This Row],[TARIH]]="",tbl_Metraj22[[#This Row],[TARIH]]="-"),0,IF(tbl_Metraj22[[#This Row],[YUZDE]]=0,tbl_Metraj22[[#This Row],[METRAJ_BETON]],tbl_Metraj22[[#This Row],[YUZDE]]*tbl_Metraj22[[#This Row],[METRAJ_BETON]]))</f>
        <v>2.11</v>
      </c>
      <c r="K524" s="2" t="s">
        <v>1344</v>
      </c>
    </row>
    <row r="525" spans="1:11" ht="14.25" x14ac:dyDescent="0.2">
      <c r="A525" s="2" t="s">
        <v>728</v>
      </c>
      <c r="B525" s="124" t="s">
        <v>4585</v>
      </c>
      <c r="C525" s="124"/>
      <c r="D525" s="126">
        <v>2.11</v>
      </c>
      <c r="E525" s="124" t="s">
        <v>764</v>
      </c>
      <c r="F525" s="124">
        <v>-4</v>
      </c>
      <c r="G525" s="2" t="s">
        <v>13114</v>
      </c>
      <c r="H525" s="130"/>
      <c r="I525" s="134"/>
      <c r="J525" s="123">
        <f>IF(OR(tbl_Metraj22[[#This Row],[TARIH]]="",tbl_Metraj22[[#This Row],[TARIH]]="-"),0,IF(tbl_Metraj22[[#This Row],[YUZDE]]=0,tbl_Metraj22[[#This Row],[METRAJ_BETON]],tbl_Metraj22[[#This Row],[YUZDE]]*tbl_Metraj22[[#This Row],[METRAJ_BETON]]))</f>
        <v>0</v>
      </c>
      <c r="K525" s="2" t="s">
        <v>1358</v>
      </c>
    </row>
    <row r="526" spans="1:11" ht="14.25" x14ac:dyDescent="0.2">
      <c r="A526" s="2" t="s">
        <v>728</v>
      </c>
      <c r="B526" s="124" t="s">
        <v>4586</v>
      </c>
      <c r="C526" s="124"/>
      <c r="D526" s="126">
        <v>2.11</v>
      </c>
      <c r="E526" s="124" t="s">
        <v>764</v>
      </c>
      <c r="F526" s="124">
        <v>-4</v>
      </c>
      <c r="G526" s="2" t="s">
        <v>13115</v>
      </c>
      <c r="H526" s="130"/>
      <c r="I526" s="134"/>
      <c r="J526" s="123">
        <f>IF(OR(tbl_Metraj22[[#This Row],[TARIH]]="",tbl_Metraj22[[#This Row],[TARIH]]="-"),0,IF(tbl_Metraj22[[#This Row],[YUZDE]]=0,tbl_Metraj22[[#This Row],[METRAJ_BETON]],tbl_Metraj22[[#This Row],[YUZDE]]*tbl_Metraj22[[#This Row],[METRAJ_BETON]]))</f>
        <v>0</v>
      </c>
      <c r="K526" s="2" t="s">
        <v>1359</v>
      </c>
    </row>
    <row r="527" spans="1:11" ht="14.25" x14ac:dyDescent="0.2">
      <c r="A527" s="2" t="s">
        <v>728</v>
      </c>
      <c r="B527" s="124" t="s">
        <v>4587</v>
      </c>
      <c r="C527" s="124"/>
      <c r="D527" s="126">
        <v>2.11</v>
      </c>
      <c r="E527" s="124" t="s">
        <v>764</v>
      </c>
      <c r="F527" s="124">
        <v>-4</v>
      </c>
      <c r="G527" s="2" t="s">
        <v>13116</v>
      </c>
      <c r="H527" s="130">
        <v>45931</v>
      </c>
      <c r="I527" s="134"/>
      <c r="J527" s="123">
        <f>IF(OR(tbl_Metraj22[[#This Row],[TARIH]]="",tbl_Metraj22[[#This Row],[TARIH]]="-"),0,IF(tbl_Metraj22[[#This Row],[YUZDE]]=0,tbl_Metraj22[[#This Row],[METRAJ_BETON]],tbl_Metraj22[[#This Row],[YUZDE]]*tbl_Metraj22[[#This Row],[METRAJ_BETON]]))</f>
        <v>2.11</v>
      </c>
      <c r="K527" s="2" t="s">
        <v>1377</v>
      </c>
    </row>
    <row r="528" spans="1:11" ht="14.25" x14ac:dyDescent="0.2">
      <c r="A528" s="2" t="s">
        <v>728</v>
      </c>
      <c r="B528" s="124" t="s">
        <v>4588</v>
      </c>
      <c r="C528" s="124"/>
      <c r="D528" s="126">
        <v>3.96</v>
      </c>
      <c r="E528" s="124" t="s">
        <v>764</v>
      </c>
      <c r="F528" s="124">
        <v>-4</v>
      </c>
      <c r="G528" s="2" t="s">
        <v>13117</v>
      </c>
      <c r="H528" s="130"/>
      <c r="I528" s="134"/>
      <c r="J528" s="123">
        <f>IF(OR(tbl_Metraj22[[#This Row],[TARIH]]="",tbl_Metraj22[[#This Row],[TARIH]]="-"),0,IF(tbl_Metraj22[[#This Row],[YUZDE]]=0,tbl_Metraj22[[#This Row],[METRAJ_BETON]],tbl_Metraj22[[#This Row],[YUZDE]]*tbl_Metraj22[[#This Row],[METRAJ_BETON]]))</f>
        <v>0</v>
      </c>
      <c r="K528" s="2" t="s">
        <v>1346</v>
      </c>
    </row>
    <row r="529" spans="1:11" ht="14.25" x14ac:dyDescent="0.2">
      <c r="A529" s="2" t="s">
        <v>728</v>
      </c>
      <c r="B529" s="124" t="s">
        <v>4589</v>
      </c>
      <c r="C529" s="124"/>
      <c r="D529" s="126">
        <v>3.96</v>
      </c>
      <c r="E529" s="124" t="s">
        <v>764</v>
      </c>
      <c r="F529" s="124">
        <v>-4</v>
      </c>
      <c r="G529" s="2" t="s">
        <v>13118</v>
      </c>
      <c r="H529" s="130"/>
      <c r="I529" s="134"/>
      <c r="J529" s="123">
        <f>IF(OR(tbl_Metraj22[[#This Row],[TARIH]]="",tbl_Metraj22[[#This Row],[TARIH]]="-"),0,IF(tbl_Metraj22[[#This Row],[YUZDE]]=0,tbl_Metraj22[[#This Row],[METRAJ_BETON]],tbl_Metraj22[[#This Row],[YUZDE]]*tbl_Metraj22[[#This Row],[METRAJ_BETON]]))</f>
        <v>0</v>
      </c>
      <c r="K529" s="2" t="s">
        <v>1385</v>
      </c>
    </row>
    <row r="530" spans="1:11" ht="14.25" x14ac:dyDescent="0.2">
      <c r="A530" s="2" t="s">
        <v>728</v>
      </c>
      <c r="B530" s="124" t="s">
        <v>4590</v>
      </c>
      <c r="C530" s="124"/>
      <c r="D530" s="126">
        <v>3.56</v>
      </c>
      <c r="E530" s="124" t="s">
        <v>764</v>
      </c>
      <c r="F530" s="124">
        <v>-4</v>
      </c>
      <c r="G530" s="2" t="s">
        <v>13119</v>
      </c>
      <c r="H530" s="130"/>
      <c r="I530" s="134"/>
      <c r="J530" s="123">
        <f>IF(OR(tbl_Metraj22[[#This Row],[TARIH]]="",tbl_Metraj22[[#This Row],[TARIH]]="-"),0,IF(tbl_Metraj22[[#This Row],[YUZDE]]=0,tbl_Metraj22[[#This Row],[METRAJ_BETON]],tbl_Metraj22[[#This Row],[YUZDE]]*tbl_Metraj22[[#This Row],[METRAJ_BETON]]))</f>
        <v>0</v>
      </c>
      <c r="K530" s="2" t="s">
        <v>1387</v>
      </c>
    </row>
    <row r="531" spans="1:11" ht="14.25" x14ac:dyDescent="0.2">
      <c r="A531" s="2" t="s">
        <v>728</v>
      </c>
      <c r="B531" s="124" t="s">
        <v>4591</v>
      </c>
      <c r="C531" s="124"/>
      <c r="D531" s="126">
        <v>3.96</v>
      </c>
      <c r="E531" s="124" t="s">
        <v>764</v>
      </c>
      <c r="F531" s="124">
        <v>-4</v>
      </c>
      <c r="G531" s="2" t="s">
        <v>13120</v>
      </c>
      <c r="H531" s="130"/>
      <c r="I531" s="134"/>
      <c r="J531" s="123">
        <f>IF(OR(tbl_Metraj22[[#This Row],[TARIH]]="",tbl_Metraj22[[#This Row],[TARIH]]="-"),0,IF(tbl_Metraj22[[#This Row],[YUZDE]]=0,tbl_Metraj22[[#This Row],[METRAJ_BETON]],tbl_Metraj22[[#This Row],[YUZDE]]*tbl_Metraj22[[#This Row],[METRAJ_BETON]]))</f>
        <v>0</v>
      </c>
      <c r="K531" s="2" t="s">
        <v>1366</v>
      </c>
    </row>
    <row r="532" spans="1:11" ht="14.25" x14ac:dyDescent="0.2">
      <c r="A532" s="2" t="s">
        <v>728</v>
      </c>
      <c r="B532" s="124" t="s">
        <v>4592</v>
      </c>
      <c r="C532" s="124"/>
      <c r="D532" s="126">
        <v>3.96</v>
      </c>
      <c r="E532" s="124" t="s">
        <v>764</v>
      </c>
      <c r="F532" s="124">
        <v>-4</v>
      </c>
      <c r="G532" s="2" t="s">
        <v>13121</v>
      </c>
      <c r="H532" s="130"/>
      <c r="I532" s="134"/>
      <c r="J532" s="123">
        <f>IF(OR(tbl_Metraj22[[#This Row],[TARIH]]="",tbl_Metraj22[[#This Row],[TARIH]]="-"),0,IF(tbl_Metraj22[[#This Row],[YUZDE]]=0,tbl_Metraj22[[#This Row],[METRAJ_BETON]],tbl_Metraj22[[#This Row],[YUZDE]]*tbl_Metraj22[[#This Row],[METRAJ_BETON]]))</f>
        <v>0</v>
      </c>
      <c r="K532" s="2" t="s">
        <v>1372</v>
      </c>
    </row>
    <row r="533" spans="1:11" ht="14.25" x14ac:dyDescent="0.2">
      <c r="A533" s="2" t="s">
        <v>728</v>
      </c>
      <c r="B533" s="124" t="s">
        <v>4593</v>
      </c>
      <c r="C533" s="124"/>
      <c r="D533" s="126">
        <v>3.96</v>
      </c>
      <c r="E533" s="124" t="s">
        <v>764</v>
      </c>
      <c r="F533" s="124">
        <v>-4</v>
      </c>
      <c r="G533" s="2" t="s">
        <v>13122</v>
      </c>
      <c r="H533" s="130"/>
      <c r="I533" s="134"/>
      <c r="J533" s="123">
        <f>IF(OR(tbl_Metraj22[[#This Row],[TARIH]]="",tbl_Metraj22[[#This Row],[TARIH]]="-"),0,IF(tbl_Metraj22[[#This Row],[YUZDE]]=0,tbl_Metraj22[[#This Row],[METRAJ_BETON]],tbl_Metraj22[[#This Row],[YUZDE]]*tbl_Metraj22[[#This Row],[METRAJ_BETON]]))</f>
        <v>0</v>
      </c>
      <c r="K533" s="2" t="s">
        <v>1347</v>
      </c>
    </row>
    <row r="534" spans="1:11" ht="14.25" x14ac:dyDescent="0.2">
      <c r="A534" s="2" t="s">
        <v>728</v>
      </c>
      <c r="B534" s="124" t="s">
        <v>4594</v>
      </c>
      <c r="C534" s="124"/>
      <c r="D534" s="126">
        <v>3.96</v>
      </c>
      <c r="E534" s="124" t="s">
        <v>764</v>
      </c>
      <c r="F534" s="124">
        <v>-4</v>
      </c>
      <c r="G534" s="2" t="s">
        <v>13123</v>
      </c>
      <c r="H534" s="130"/>
      <c r="I534" s="134"/>
      <c r="J534" s="123">
        <f>IF(OR(tbl_Metraj22[[#This Row],[TARIH]]="",tbl_Metraj22[[#This Row],[TARIH]]="-"),0,IF(tbl_Metraj22[[#This Row],[YUZDE]]=0,tbl_Metraj22[[#This Row],[METRAJ_BETON]],tbl_Metraj22[[#This Row],[YUZDE]]*tbl_Metraj22[[#This Row],[METRAJ_BETON]]))</f>
        <v>0</v>
      </c>
      <c r="K534" s="2" t="s">
        <v>1354</v>
      </c>
    </row>
    <row r="535" spans="1:11" ht="14.25" x14ac:dyDescent="0.2">
      <c r="A535" s="2" t="s">
        <v>728</v>
      </c>
      <c r="B535" s="124" t="s">
        <v>4595</v>
      </c>
      <c r="C535" s="124"/>
      <c r="D535" s="126">
        <v>3.96</v>
      </c>
      <c r="E535" s="124" t="s">
        <v>764</v>
      </c>
      <c r="F535" s="124">
        <v>-4</v>
      </c>
      <c r="G535" s="2" t="s">
        <v>13124</v>
      </c>
      <c r="H535" s="130"/>
      <c r="I535" s="134"/>
      <c r="J535" s="123">
        <f>IF(OR(tbl_Metraj22[[#This Row],[TARIH]]="",tbl_Metraj22[[#This Row],[TARIH]]="-"),0,IF(tbl_Metraj22[[#This Row],[YUZDE]]=0,tbl_Metraj22[[#This Row],[METRAJ_BETON]],tbl_Metraj22[[#This Row],[YUZDE]]*tbl_Metraj22[[#This Row],[METRAJ_BETON]]))</f>
        <v>0</v>
      </c>
      <c r="K535" s="2" t="s">
        <v>1357</v>
      </c>
    </row>
    <row r="536" spans="1:11" ht="14.25" x14ac:dyDescent="0.2">
      <c r="A536" s="2" t="s">
        <v>728</v>
      </c>
      <c r="B536" s="124" t="s">
        <v>4596</v>
      </c>
      <c r="C536" s="124"/>
      <c r="D536" s="126">
        <v>3.96</v>
      </c>
      <c r="E536" s="124" t="s">
        <v>764</v>
      </c>
      <c r="F536" s="124">
        <v>-4</v>
      </c>
      <c r="G536" s="2" t="s">
        <v>13125</v>
      </c>
      <c r="H536" s="130"/>
      <c r="I536" s="134"/>
      <c r="J536" s="123">
        <f>IF(OR(tbl_Metraj22[[#This Row],[TARIH]]="",tbl_Metraj22[[#This Row],[TARIH]]="-"),0,IF(tbl_Metraj22[[#This Row],[YUZDE]]=0,tbl_Metraj22[[#This Row],[METRAJ_BETON]],tbl_Metraj22[[#This Row],[YUZDE]]*tbl_Metraj22[[#This Row],[METRAJ_BETON]]))</f>
        <v>0</v>
      </c>
      <c r="K536" s="2" t="s">
        <v>1429</v>
      </c>
    </row>
    <row r="537" spans="1:11" ht="14.25" x14ac:dyDescent="0.2">
      <c r="A537" s="2" t="s">
        <v>728</v>
      </c>
      <c r="B537" s="124" t="s">
        <v>4597</v>
      </c>
      <c r="C537" s="124"/>
      <c r="D537" s="126">
        <v>3.17</v>
      </c>
      <c r="E537" s="124" t="s">
        <v>764</v>
      </c>
      <c r="F537" s="124">
        <v>-4</v>
      </c>
      <c r="G537" s="2" t="s">
        <v>13126</v>
      </c>
      <c r="H537" s="130"/>
      <c r="I537" s="134"/>
      <c r="J537" s="123">
        <f>IF(OR(tbl_Metraj22[[#This Row],[TARIH]]="",tbl_Metraj22[[#This Row],[TARIH]]="-"),0,IF(tbl_Metraj22[[#This Row],[YUZDE]]=0,tbl_Metraj22[[#This Row],[METRAJ_BETON]],tbl_Metraj22[[#This Row],[YUZDE]]*tbl_Metraj22[[#This Row],[METRAJ_BETON]]))</f>
        <v>0</v>
      </c>
      <c r="K537" s="2" t="s">
        <v>1355</v>
      </c>
    </row>
    <row r="538" spans="1:11" ht="14.25" x14ac:dyDescent="0.2">
      <c r="A538" s="2" t="s">
        <v>728</v>
      </c>
      <c r="B538" s="124" t="s">
        <v>4598</v>
      </c>
      <c r="C538" s="124"/>
      <c r="D538" s="126">
        <v>2.77</v>
      </c>
      <c r="E538" s="124" t="s">
        <v>764</v>
      </c>
      <c r="F538" s="124">
        <v>-4</v>
      </c>
      <c r="G538" s="2" t="s">
        <v>13127</v>
      </c>
      <c r="H538" s="130"/>
      <c r="I538" s="134"/>
      <c r="J538" s="123">
        <f>IF(OR(tbl_Metraj22[[#This Row],[TARIH]]="",tbl_Metraj22[[#This Row],[TARIH]]="-"),0,IF(tbl_Metraj22[[#This Row],[YUZDE]]=0,tbl_Metraj22[[#This Row],[METRAJ_BETON]],tbl_Metraj22[[#This Row],[YUZDE]]*tbl_Metraj22[[#This Row],[METRAJ_BETON]]))</f>
        <v>0</v>
      </c>
      <c r="K538" s="2" t="s">
        <v>1404</v>
      </c>
    </row>
    <row r="539" spans="1:11" ht="14.25" x14ac:dyDescent="0.2">
      <c r="A539" s="2" t="s">
        <v>728</v>
      </c>
      <c r="B539" s="124" t="s">
        <v>4599</v>
      </c>
      <c r="C539" s="124"/>
      <c r="D539" s="126">
        <v>3.12</v>
      </c>
      <c r="E539" s="124" t="s">
        <v>764</v>
      </c>
      <c r="F539" s="124">
        <v>-4</v>
      </c>
      <c r="G539" s="2" t="s">
        <v>13128</v>
      </c>
      <c r="H539" s="130"/>
      <c r="I539" s="134"/>
      <c r="J539" s="123">
        <f>IF(OR(tbl_Metraj22[[#This Row],[TARIH]]="",tbl_Metraj22[[#This Row],[TARIH]]="-"),0,IF(tbl_Metraj22[[#This Row],[YUZDE]]=0,tbl_Metraj22[[#This Row],[METRAJ_BETON]],tbl_Metraj22[[#This Row],[YUZDE]]*tbl_Metraj22[[#This Row],[METRAJ_BETON]]))</f>
        <v>0</v>
      </c>
      <c r="K539" s="2" t="s">
        <v>1388</v>
      </c>
    </row>
    <row r="540" spans="1:11" ht="14.25" x14ac:dyDescent="0.2">
      <c r="A540" s="2" t="s">
        <v>728</v>
      </c>
      <c r="B540" s="124" t="s">
        <v>4600</v>
      </c>
      <c r="C540" s="124"/>
      <c r="D540" s="126">
        <v>3.12</v>
      </c>
      <c r="E540" s="124" t="s">
        <v>764</v>
      </c>
      <c r="F540" s="124">
        <v>-4</v>
      </c>
      <c r="G540" s="2" t="s">
        <v>13129</v>
      </c>
      <c r="H540" s="130"/>
      <c r="I540" s="134"/>
      <c r="J540" s="123">
        <f>IF(OR(tbl_Metraj22[[#This Row],[TARIH]]="",tbl_Metraj22[[#This Row],[TARIH]]="-"),0,IF(tbl_Metraj22[[#This Row],[YUZDE]]=0,tbl_Metraj22[[#This Row],[METRAJ_BETON]],tbl_Metraj22[[#This Row],[YUZDE]]*tbl_Metraj22[[#This Row],[METRAJ_BETON]]))</f>
        <v>0</v>
      </c>
      <c r="K540" s="2" t="s">
        <v>1405</v>
      </c>
    </row>
    <row r="541" spans="1:11" ht="14.25" x14ac:dyDescent="0.2">
      <c r="A541" s="2" t="s">
        <v>728</v>
      </c>
      <c r="B541" s="124" t="s">
        <v>4601</v>
      </c>
      <c r="C541" s="124"/>
      <c r="D541" s="126">
        <v>2.97</v>
      </c>
      <c r="E541" s="124" t="s">
        <v>764</v>
      </c>
      <c r="F541" s="124">
        <v>-4</v>
      </c>
      <c r="G541" s="2" t="s">
        <v>13130</v>
      </c>
      <c r="H541" s="130"/>
      <c r="I541" s="134"/>
      <c r="J541" s="123">
        <f>IF(OR(tbl_Metraj22[[#This Row],[TARIH]]="",tbl_Metraj22[[#This Row],[TARIH]]="-"),0,IF(tbl_Metraj22[[#This Row],[YUZDE]]=0,tbl_Metraj22[[#This Row],[METRAJ_BETON]],tbl_Metraj22[[#This Row],[YUZDE]]*tbl_Metraj22[[#This Row],[METRAJ_BETON]]))</f>
        <v>0</v>
      </c>
      <c r="K541" s="2" t="s">
        <v>1342</v>
      </c>
    </row>
    <row r="542" spans="1:11" ht="14.25" x14ac:dyDescent="0.2">
      <c r="A542" s="2" t="s">
        <v>728</v>
      </c>
      <c r="B542" s="124" t="s">
        <v>4602</v>
      </c>
      <c r="C542" s="124"/>
      <c r="D542" s="126">
        <v>2.67</v>
      </c>
      <c r="E542" s="124" t="s">
        <v>764</v>
      </c>
      <c r="F542" s="124">
        <v>-4</v>
      </c>
      <c r="G542" s="2" t="s">
        <v>13131</v>
      </c>
      <c r="H542" s="130"/>
      <c r="I542" s="134"/>
      <c r="J542" s="123">
        <f>IF(OR(tbl_Metraj22[[#This Row],[TARIH]]="",tbl_Metraj22[[#This Row],[TARIH]]="-"),0,IF(tbl_Metraj22[[#This Row],[YUZDE]]=0,tbl_Metraj22[[#This Row],[METRAJ_BETON]],tbl_Metraj22[[#This Row],[YUZDE]]*tbl_Metraj22[[#This Row],[METRAJ_BETON]]))</f>
        <v>0</v>
      </c>
      <c r="K542" s="2" t="s">
        <v>1389</v>
      </c>
    </row>
    <row r="543" spans="1:11" ht="14.25" x14ac:dyDescent="0.2">
      <c r="A543" s="2" t="s">
        <v>728</v>
      </c>
      <c r="B543" s="124" t="s">
        <v>4603</v>
      </c>
      <c r="C543" s="124"/>
      <c r="D543" s="126">
        <v>2.67</v>
      </c>
      <c r="E543" s="124" t="s">
        <v>764</v>
      </c>
      <c r="F543" s="124">
        <v>-4</v>
      </c>
      <c r="G543" s="2" t="s">
        <v>13132</v>
      </c>
      <c r="H543" s="130"/>
      <c r="I543" s="134"/>
      <c r="J543" s="123">
        <f>IF(OR(tbl_Metraj22[[#This Row],[TARIH]]="",tbl_Metraj22[[#This Row],[TARIH]]="-"),0,IF(tbl_Metraj22[[#This Row],[YUZDE]]=0,tbl_Metraj22[[#This Row],[METRAJ_BETON]],tbl_Metraj22[[#This Row],[YUZDE]]*tbl_Metraj22[[#This Row],[METRAJ_BETON]]))</f>
        <v>0</v>
      </c>
      <c r="K543" s="2" t="s">
        <v>1390</v>
      </c>
    </row>
    <row r="544" spans="1:11" ht="14.25" x14ac:dyDescent="0.2">
      <c r="A544" s="2" t="s">
        <v>728</v>
      </c>
      <c r="B544" s="124" t="s">
        <v>4604</v>
      </c>
      <c r="C544" s="124"/>
      <c r="D544" s="126">
        <v>2.38</v>
      </c>
      <c r="E544" s="124" t="s">
        <v>764</v>
      </c>
      <c r="F544" s="124">
        <v>-4</v>
      </c>
      <c r="G544" s="2" t="s">
        <v>13133</v>
      </c>
      <c r="H544" s="130"/>
      <c r="I544" s="134"/>
      <c r="J544" s="123">
        <f>IF(OR(tbl_Metraj22[[#This Row],[TARIH]]="",tbl_Metraj22[[#This Row],[TARIH]]="-"),0,IF(tbl_Metraj22[[#This Row],[YUZDE]]=0,tbl_Metraj22[[#This Row],[METRAJ_BETON]],tbl_Metraj22[[#This Row],[YUZDE]]*tbl_Metraj22[[#This Row],[METRAJ_BETON]]))</f>
        <v>0</v>
      </c>
      <c r="K544" s="2" t="s">
        <v>1386</v>
      </c>
    </row>
    <row r="545" spans="1:11" ht="14.25" x14ac:dyDescent="0.2">
      <c r="A545" s="2" t="s">
        <v>728</v>
      </c>
      <c r="B545" s="124" t="s">
        <v>4605</v>
      </c>
      <c r="C545" s="124"/>
      <c r="D545" s="126">
        <v>3</v>
      </c>
      <c r="E545" s="124" t="s">
        <v>764</v>
      </c>
      <c r="F545" s="124">
        <v>-4</v>
      </c>
      <c r="G545" s="2" t="s">
        <v>13134</v>
      </c>
      <c r="H545" s="130"/>
      <c r="I545" s="134"/>
      <c r="J545" s="123">
        <f>IF(OR(tbl_Metraj22[[#This Row],[TARIH]]="",tbl_Metraj22[[#This Row],[TARIH]]="-"),0,IF(tbl_Metraj22[[#This Row],[YUZDE]]=0,tbl_Metraj22[[#This Row],[METRAJ_BETON]],tbl_Metraj22[[#This Row],[YUZDE]]*tbl_Metraj22[[#This Row],[METRAJ_BETON]]))</f>
        <v>0</v>
      </c>
      <c r="K545" s="2" t="s">
        <v>1406</v>
      </c>
    </row>
    <row r="546" spans="1:11" ht="14.25" x14ac:dyDescent="0.2">
      <c r="A546" s="2" t="s">
        <v>728</v>
      </c>
      <c r="B546" s="124" t="s">
        <v>4606</v>
      </c>
      <c r="C546" s="124"/>
      <c r="D546" s="126">
        <v>2.38</v>
      </c>
      <c r="E546" s="124" t="s">
        <v>764</v>
      </c>
      <c r="F546" s="124">
        <v>-4</v>
      </c>
      <c r="G546" s="2" t="s">
        <v>13135</v>
      </c>
      <c r="H546" s="130"/>
      <c r="I546" s="134"/>
      <c r="J546" s="123">
        <f>IF(OR(tbl_Metraj22[[#This Row],[TARIH]]="",tbl_Metraj22[[#This Row],[TARIH]]="-"),0,IF(tbl_Metraj22[[#This Row],[YUZDE]]=0,tbl_Metraj22[[#This Row],[METRAJ_BETON]],tbl_Metraj22[[#This Row],[YUZDE]]*tbl_Metraj22[[#This Row],[METRAJ_BETON]]))</f>
        <v>0</v>
      </c>
      <c r="K546" s="2" t="s">
        <v>1378</v>
      </c>
    </row>
    <row r="547" spans="1:11" ht="14.25" x14ac:dyDescent="0.2">
      <c r="A547" s="2" t="s">
        <v>728</v>
      </c>
      <c r="B547" s="124" t="s">
        <v>4607</v>
      </c>
      <c r="C547" s="124"/>
      <c r="D547" s="126">
        <v>2.97</v>
      </c>
      <c r="E547" s="124" t="s">
        <v>764</v>
      </c>
      <c r="F547" s="124">
        <v>-4</v>
      </c>
      <c r="G547" s="2" t="s">
        <v>13136</v>
      </c>
      <c r="H547" s="130"/>
      <c r="I547" s="134"/>
      <c r="J547" s="123">
        <f>IF(OR(tbl_Metraj22[[#This Row],[TARIH]]="",tbl_Metraj22[[#This Row],[TARIH]]="-"),0,IF(tbl_Metraj22[[#This Row],[YUZDE]]=0,tbl_Metraj22[[#This Row],[METRAJ_BETON]],tbl_Metraj22[[#This Row],[YUZDE]]*tbl_Metraj22[[#This Row],[METRAJ_BETON]]))</f>
        <v>0</v>
      </c>
      <c r="K547" s="2" t="s">
        <v>1341</v>
      </c>
    </row>
    <row r="548" spans="1:11" ht="14.25" x14ac:dyDescent="0.2">
      <c r="A548" s="2" t="s">
        <v>728</v>
      </c>
      <c r="B548" s="124" t="s">
        <v>4608</v>
      </c>
      <c r="C548" s="124"/>
      <c r="D548" s="126">
        <v>2.97</v>
      </c>
      <c r="E548" s="124" t="s">
        <v>764</v>
      </c>
      <c r="F548" s="124">
        <v>-4</v>
      </c>
      <c r="G548" s="2" t="s">
        <v>13137</v>
      </c>
      <c r="H548" s="130"/>
      <c r="I548" s="134"/>
      <c r="J548" s="123">
        <f>IF(OR(tbl_Metraj22[[#This Row],[TARIH]]="",tbl_Metraj22[[#This Row],[TARIH]]="-"),0,IF(tbl_Metraj22[[#This Row],[YUZDE]]=0,tbl_Metraj22[[#This Row],[METRAJ_BETON]],tbl_Metraj22[[#This Row],[YUZDE]]*tbl_Metraj22[[#This Row],[METRAJ_BETON]]))</f>
        <v>0</v>
      </c>
      <c r="K548" s="2" t="s">
        <v>1361</v>
      </c>
    </row>
    <row r="549" spans="1:11" ht="14.25" x14ac:dyDescent="0.2">
      <c r="A549" s="2" t="s">
        <v>728</v>
      </c>
      <c r="B549" s="124" t="s">
        <v>4609</v>
      </c>
      <c r="C549" s="124"/>
      <c r="D549" s="126">
        <v>2.97</v>
      </c>
      <c r="E549" s="124" t="s">
        <v>764</v>
      </c>
      <c r="F549" s="124">
        <v>-4</v>
      </c>
      <c r="G549" s="2" t="s">
        <v>13138</v>
      </c>
      <c r="H549" s="130"/>
      <c r="I549" s="134"/>
      <c r="J549" s="123">
        <f>IF(OR(tbl_Metraj22[[#This Row],[TARIH]]="",tbl_Metraj22[[#This Row],[TARIH]]="-"),0,IF(tbl_Metraj22[[#This Row],[YUZDE]]=0,tbl_Metraj22[[#This Row],[METRAJ_BETON]],tbl_Metraj22[[#This Row],[YUZDE]]*tbl_Metraj22[[#This Row],[METRAJ_BETON]]))</f>
        <v>0</v>
      </c>
      <c r="K549" s="2" t="s">
        <v>1360</v>
      </c>
    </row>
    <row r="550" spans="1:11" ht="14.25" x14ac:dyDescent="0.2">
      <c r="A550" s="2" t="s">
        <v>728</v>
      </c>
      <c r="B550" s="124" t="s">
        <v>4610</v>
      </c>
      <c r="C550" s="124"/>
      <c r="D550" s="126">
        <v>3.3</v>
      </c>
      <c r="E550" s="124" t="s">
        <v>764</v>
      </c>
      <c r="F550" s="124">
        <v>-4</v>
      </c>
      <c r="G550" s="2" t="s">
        <v>13139</v>
      </c>
      <c r="H550" s="130"/>
      <c r="I550" s="134"/>
      <c r="J550" s="123">
        <f>IF(OR(tbl_Metraj22[[#This Row],[TARIH]]="",tbl_Metraj22[[#This Row],[TARIH]]="-"),0,IF(tbl_Metraj22[[#This Row],[YUZDE]]=0,tbl_Metraj22[[#This Row],[METRAJ_BETON]],tbl_Metraj22[[#This Row],[YUZDE]]*tbl_Metraj22[[#This Row],[METRAJ_BETON]]))</f>
        <v>0</v>
      </c>
      <c r="K550" s="2" t="s">
        <v>1356</v>
      </c>
    </row>
    <row r="551" spans="1:11" ht="14.25" x14ac:dyDescent="0.2">
      <c r="A551" s="2" t="s">
        <v>728</v>
      </c>
      <c r="B551" s="124" t="s">
        <v>4611</v>
      </c>
      <c r="C551" s="124"/>
      <c r="D551" s="126">
        <v>2.4700000000000002</v>
      </c>
      <c r="E551" s="124" t="s">
        <v>764</v>
      </c>
      <c r="F551" s="124">
        <v>-4</v>
      </c>
      <c r="G551" s="2" t="s">
        <v>13140</v>
      </c>
      <c r="H551" s="130"/>
      <c r="I551" s="134"/>
      <c r="J551" s="123">
        <f>IF(OR(tbl_Metraj22[[#This Row],[TARIH]]="",tbl_Metraj22[[#This Row],[TARIH]]="-"),0,IF(tbl_Metraj22[[#This Row],[YUZDE]]=0,tbl_Metraj22[[#This Row],[METRAJ_BETON]],tbl_Metraj22[[#This Row],[YUZDE]]*tbl_Metraj22[[#This Row],[METRAJ_BETON]]))</f>
        <v>0</v>
      </c>
      <c r="K551" s="2" t="s">
        <v>1343</v>
      </c>
    </row>
    <row r="552" spans="1:11" ht="14.25" x14ac:dyDescent="0.2">
      <c r="A552" s="2" t="s">
        <v>728</v>
      </c>
      <c r="B552" s="124" t="s">
        <v>4612</v>
      </c>
      <c r="C552" s="124"/>
      <c r="D552" s="126">
        <v>4.0599999999999996</v>
      </c>
      <c r="E552" s="124" t="s">
        <v>764</v>
      </c>
      <c r="F552" s="124">
        <v>-4</v>
      </c>
      <c r="G552" s="2" t="s">
        <v>13141</v>
      </c>
      <c r="H552" s="130"/>
      <c r="I552" s="134"/>
      <c r="J552" s="123">
        <f>IF(OR(tbl_Metraj22[[#This Row],[TARIH]]="",tbl_Metraj22[[#This Row],[TARIH]]="-"),0,IF(tbl_Metraj22[[#This Row],[YUZDE]]=0,tbl_Metraj22[[#This Row],[METRAJ_BETON]],tbl_Metraj22[[#This Row],[YUZDE]]*tbl_Metraj22[[#This Row],[METRAJ_BETON]]))</f>
        <v>0</v>
      </c>
      <c r="K552" s="2" t="s">
        <v>1364</v>
      </c>
    </row>
    <row r="553" spans="1:11" ht="14.25" x14ac:dyDescent="0.2">
      <c r="A553" s="2" t="s">
        <v>728</v>
      </c>
      <c r="B553" s="124" t="s">
        <v>4613</v>
      </c>
      <c r="C553" s="124"/>
      <c r="D553" s="126">
        <v>4.8499999999999996</v>
      </c>
      <c r="E553" s="124" t="s">
        <v>764</v>
      </c>
      <c r="F553" s="124">
        <v>-4</v>
      </c>
      <c r="G553" s="2" t="s">
        <v>13142</v>
      </c>
      <c r="H553" s="130"/>
      <c r="I553" s="134"/>
      <c r="J553" s="123">
        <f>IF(OR(tbl_Metraj22[[#This Row],[TARIH]]="",tbl_Metraj22[[#This Row],[TARIH]]="-"),0,IF(tbl_Metraj22[[#This Row],[YUZDE]]=0,tbl_Metraj22[[#This Row],[METRAJ_BETON]],tbl_Metraj22[[#This Row],[YUZDE]]*tbl_Metraj22[[#This Row],[METRAJ_BETON]]))</f>
        <v>0</v>
      </c>
      <c r="K553" s="2" t="s">
        <v>1379</v>
      </c>
    </row>
    <row r="554" spans="1:11" ht="14.25" x14ac:dyDescent="0.2">
      <c r="A554" s="2" t="s">
        <v>728</v>
      </c>
      <c r="B554" s="124" t="s">
        <v>4614</v>
      </c>
      <c r="C554" s="124"/>
      <c r="D554" s="126">
        <v>2.97</v>
      </c>
      <c r="E554" s="124" t="s">
        <v>764</v>
      </c>
      <c r="F554" s="124">
        <v>-4</v>
      </c>
      <c r="G554" s="2" t="s">
        <v>13143</v>
      </c>
      <c r="H554" s="130"/>
      <c r="I554" s="134"/>
      <c r="J554" s="123">
        <f>IF(OR(tbl_Metraj22[[#This Row],[TARIH]]="",tbl_Metraj22[[#This Row],[TARIH]]="-"),0,IF(tbl_Metraj22[[#This Row],[YUZDE]]=0,tbl_Metraj22[[#This Row],[METRAJ_BETON]],tbl_Metraj22[[#This Row],[YUZDE]]*tbl_Metraj22[[#This Row],[METRAJ_BETON]]))</f>
        <v>0</v>
      </c>
      <c r="K554" s="2" t="s">
        <v>2621</v>
      </c>
    </row>
    <row r="555" spans="1:11" ht="14.25" x14ac:dyDescent="0.2">
      <c r="A555" s="2" t="s">
        <v>728</v>
      </c>
      <c r="B555" s="124" t="s">
        <v>4615</v>
      </c>
      <c r="C555" s="124"/>
      <c r="D555" s="126">
        <v>2.97</v>
      </c>
      <c r="E555" s="124" t="s">
        <v>764</v>
      </c>
      <c r="F555" s="124">
        <v>-4</v>
      </c>
      <c r="G555" s="2" t="s">
        <v>13144</v>
      </c>
      <c r="H555" s="130"/>
      <c r="I555" s="134"/>
      <c r="J555" s="123">
        <f>IF(OR(tbl_Metraj22[[#This Row],[TARIH]]="",tbl_Metraj22[[#This Row],[TARIH]]="-"),0,IF(tbl_Metraj22[[#This Row],[YUZDE]]=0,tbl_Metraj22[[#This Row],[METRAJ_BETON]],tbl_Metraj22[[#This Row],[YUZDE]]*tbl_Metraj22[[#This Row],[METRAJ_BETON]]))</f>
        <v>0</v>
      </c>
      <c r="K555" s="2" t="s">
        <v>2623</v>
      </c>
    </row>
    <row r="556" spans="1:11" ht="14.25" x14ac:dyDescent="0.2">
      <c r="A556" s="2" t="s">
        <v>728</v>
      </c>
      <c r="B556" s="124" t="s">
        <v>4616</v>
      </c>
      <c r="C556" s="124"/>
      <c r="D556" s="126">
        <v>2.97</v>
      </c>
      <c r="E556" s="124" t="s">
        <v>764</v>
      </c>
      <c r="F556" s="124">
        <v>-4</v>
      </c>
      <c r="G556" s="2" t="s">
        <v>13145</v>
      </c>
      <c r="H556" s="130"/>
      <c r="I556" s="134"/>
      <c r="J556" s="123">
        <f>IF(OR(tbl_Metraj22[[#This Row],[TARIH]]="",tbl_Metraj22[[#This Row],[TARIH]]="-"),0,IF(tbl_Metraj22[[#This Row],[YUZDE]]=0,tbl_Metraj22[[#This Row],[METRAJ_BETON]],tbl_Metraj22[[#This Row],[YUZDE]]*tbl_Metraj22[[#This Row],[METRAJ_BETON]]))</f>
        <v>0</v>
      </c>
      <c r="K556" s="2" t="s">
        <v>2625</v>
      </c>
    </row>
    <row r="557" spans="1:11" ht="14.25" x14ac:dyDescent="0.2">
      <c r="A557" s="2" t="s">
        <v>728</v>
      </c>
      <c r="B557" s="124" t="s">
        <v>4617</v>
      </c>
      <c r="C557" s="124"/>
      <c r="D557" s="126">
        <v>2.97</v>
      </c>
      <c r="E557" s="124" t="s">
        <v>764</v>
      </c>
      <c r="F557" s="124">
        <v>-4</v>
      </c>
      <c r="G557" s="2" t="s">
        <v>13146</v>
      </c>
      <c r="H557" s="130"/>
      <c r="I557" s="134"/>
      <c r="J557" s="123">
        <f>IF(OR(tbl_Metraj22[[#This Row],[TARIH]]="",tbl_Metraj22[[#This Row],[TARIH]]="-"),0,IF(tbl_Metraj22[[#This Row],[YUZDE]]=0,tbl_Metraj22[[#This Row],[METRAJ_BETON]],tbl_Metraj22[[#This Row],[YUZDE]]*tbl_Metraj22[[#This Row],[METRAJ_BETON]]))</f>
        <v>0</v>
      </c>
      <c r="K557" s="2" t="s">
        <v>2626</v>
      </c>
    </row>
    <row r="558" spans="1:11" ht="14.25" x14ac:dyDescent="0.2">
      <c r="A558" s="2" t="s">
        <v>728</v>
      </c>
      <c r="B558" s="124" t="s">
        <v>4618</v>
      </c>
      <c r="C558" s="124"/>
      <c r="D558" s="126">
        <v>2.97</v>
      </c>
      <c r="E558" s="124" t="s">
        <v>764</v>
      </c>
      <c r="F558" s="124">
        <v>-4</v>
      </c>
      <c r="G558" s="2" t="s">
        <v>13147</v>
      </c>
      <c r="H558" s="130"/>
      <c r="I558" s="134"/>
      <c r="J558" s="123">
        <f>IF(OR(tbl_Metraj22[[#This Row],[TARIH]]="",tbl_Metraj22[[#This Row],[TARIH]]="-"),0,IF(tbl_Metraj22[[#This Row],[YUZDE]]=0,tbl_Metraj22[[#This Row],[METRAJ_BETON]],tbl_Metraj22[[#This Row],[YUZDE]]*tbl_Metraj22[[#This Row],[METRAJ_BETON]]))</f>
        <v>0</v>
      </c>
      <c r="K558" s="2" t="s">
        <v>2618</v>
      </c>
    </row>
    <row r="559" spans="1:11" ht="14.25" x14ac:dyDescent="0.2">
      <c r="A559" s="2" t="s">
        <v>728</v>
      </c>
      <c r="B559" s="124" t="s">
        <v>4619</v>
      </c>
      <c r="C559" s="124"/>
      <c r="D559" s="126">
        <v>2.97</v>
      </c>
      <c r="E559" s="124" t="s">
        <v>764</v>
      </c>
      <c r="F559" s="124">
        <v>-4</v>
      </c>
      <c r="G559" s="2" t="s">
        <v>13148</v>
      </c>
      <c r="H559" s="130"/>
      <c r="I559" s="134"/>
      <c r="J559" s="123">
        <f>IF(OR(tbl_Metraj22[[#This Row],[TARIH]]="",tbl_Metraj22[[#This Row],[TARIH]]="-"),0,IF(tbl_Metraj22[[#This Row],[YUZDE]]=0,tbl_Metraj22[[#This Row],[METRAJ_BETON]],tbl_Metraj22[[#This Row],[YUZDE]]*tbl_Metraj22[[#This Row],[METRAJ_BETON]]))</f>
        <v>0</v>
      </c>
      <c r="K559" s="2" t="s">
        <v>2590</v>
      </c>
    </row>
    <row r="560" spans="1:11" ht="14.25" x14ac:dyDescent="0.2">
      <c r="A560" s="2" t="s">
        <v>728</v>
      </c>
      <c r="B560" s="124" t="s">
        <v>4620</v>
      </c>
      <c r="C560" s="124"/>
      <c r="D560" s="126">
        <v>7.23</v>
      </c>
      <c r="E560" s="124" t="s">
        <v>764</v>
      </c>
      <c r="F560" s="124">
        <v>-4</v>
      </c>
      <c r="G560" s="2" t="s">
        <v>13149</v>
      </c>
      <c r="H560" s="130"/>
      <c r="I560" s="134"/>
      <c r="J560" s="123">
        <f>IF(OR(tbl_Metraj22[[#This Row],[TARIH]]="",tbl_Metraj22[[#This Row],[TARIH]]="-"),0,IF(tbl_Metraj22[[#This Row],[YUZDE]]=0,tbl_Metraj22[[#This Row],[METRAJ_BETON]],tbl_Metraj22[[#This Row],[YUZDE]]*tbl_Metraj22[[#This Row],[METRAJ_BETON]]))</f>
        <v>0</v>
      </c>
      <c r="K560" s="2" t="s">
        <v>2624</v>
      </c>
    </row>
    <row r="561" spans="1:11" ht="14.25" x14ac:dyDescent="0.2">
      <c r="A561" s="2" t="s">
        <v>728</v>
      </c>
      <c r="B561" s="124" t="s">
        <v>4621</v>
      </c>
      <c r="C561" s="124"/>
      <c r="D561" s="126">
        <v>2.97</v>
      </c>
      <c r="E561" s="124" t="s">
        <v>764</v>
      </c>
      <c r="F561" s="124">
        <v>-4</v>
      </c>
      <c r="G561" s="2" t="s">
        <v>13150</v>
      </c>
      <c r="H561" s="130"/>
      <c r="I561" s="134"/>
      <c r="J561" s="123">
        <f>IF(OR(tbl_Metraj22[[#This Row],[TARIH]]="",tbl_Metraj22[[#This Row],[TARIH]]="-"),0,IF(tbl_Metraj22[[#This Row],[YUZDE]]=0,tbl_Metraj22[[#This Row],[METRAJ_BETON]],tbl_Metraj22[[#This Row],[YUZDE]]*tbl_Metraj22[[#This Row],[METRAJ_BETON]]))</f>
        <v>0</v>
      </c>
      <c r="K561" s="2" t="s">
        <v>2624</v>
      </c>
    </row>
    <row r="562" spans="1:11" ht="14.25" x14ac:dyDescent="0.2">
      <c r="A562" s="2" t="s">
        <v>728</v>
      </c>
      <c r="B562" s="124" t="s">
        <v>4622</v>
      </c>
      <c r="C562" s="124"/>
      <c r="D562" s="126">
        <v>2.97</v>
      </c>
      <c r="E562" s="124" t="s">
        <v>764</v>
      </c>
      <c r="F562" s="124">
        <v>-4</v>
      </c>
      <c r="G562" s="2" t="s">
        <v>13151</v>
      </c>
      <c r="H562" s="130"/>
      <c r="I562" s="134"/>
      <c r="J562" s="123">
        <f>IF(OR(tbl_Metraj22[[#This Row],[TARIH]]="",tbl_Metraj22[[#This Row],[TARIH]]="-"),0,IF(tbl_Metraj22[[#This Row],[YUZDE]]=0,tbl_Metraj22[[#This Row],[METRAJ_BETON]],tbl_Metraj22[[#This Row],[YUZDE]]*tbl_Metraj22[[#This Row],[METRAJ_BETON]]))</f>
        <v>0</v>
      </c>
      <c r="K562" s="2" t="s">
        <v>2622</v>
      </c>
    </row>
    <row r="563" spans="1:11" ht="14.25" x14ac:dyDescent="0.2">
      <c r="A563" s="2" t="s">
        <v>728</v>
      </c>
      <c r="B563" s="124" t="s">
        <v>4623</v>
      </c>
      <c r="C563" s="124"/>
      <c r="D563" s="126">
        <v>2.97</v>
      </c>
      <c r="E563" s="124" t="s">
        <v>764</v>
      </c>
      <c r="F563" s="124">
        <v>-4</v>
      </c>
      <c r="G563" s="2" t="s">
        <v>13152</v>
      </c>
      <c r="H563" s="130"/>
      <c r="I563" s="134"/>
      <c r="J563" s="123">
        <f>IF(OR(tbl_Metraj22[[#This Row],[TARIH]]="",tbl_Metraj22[[#This Row],[TARIH]]="-"),0,IF(tbl_Metraj22[[#This Row],[YUZDE]]=0,tbl_Metraj22[[#This Row],[METRAJ_BETON]],tbl_Metraj22[[#This Row],[YUZDE]]*tbl_Metraj22[[#This Row],[METRAJ_BETON]]))</f>
        <v>0</v>
      </c>
      <c r="K563" s="2" t="s">
        <v>2620</v>
      </c>
    </row>
    <row r="564" spans="1:11" ht="14.25" x14ac:dyDescent="0.2">
      <c r="A564" s="2" t="s">
        <v>728</v>
      </c>
      <c r="B564" s="124" t="s">
        <v>4624</v>
      </c>
      <c r="C564" s="124"/>
      <c r="D564" s="126">
        <v>2.1800000000000002</v>
      </c>
      <c r="E564" s="124" t="s">
        <v>764</v>
      </c>
      <c r="F564" s="124">
        <v>-4</v>
      </c>
      <c r="G564" s="2" t="s">
        <v>13153</v>
      </c>
      <c r="H564" s="130"/>
      <c r="I564" s="134"/>
      <c r="J564" s="123">
        <f>IF(OR(tbl_Metraj22[[#This Row],[TARIH]]="",tbl_Metraj22[[#This Row],[TARIH]]="-"),0,IF(tbl_Metraj22[[#This Row],[YUZDE]]=0,tbl_Metraj22[[#This Row],[METRAJ_BETON]],tbl_Metraj22[[#This Row],[YUZDE]]*tbl_Metraj22[[#This Row],[METRAJ_BETON]]))</f>
        <v>0</v>
      </c>
      <c r="K564" s="2" t="s">
        <v>2619</v>
      </c>
    </row>
    <row r="565" spans="1:11" ht="14.25" x14ac:dyDescent="0.2">
      <c r="A565" s="2" t="s">
        <v>2977</v>
      </c>
      <c r="B565" s="124" t="s">
        <v>3063</v>
      </c>
      <c r="C565" s="124"/>
      <c r="D565" s="126">
        <v>8</v>
      </c>
      <c r="E565" s="124" t="s">
        <v>764</v>
      </c>
      <c r="F565" s="124">
        <v>-4</v>
      </c>
      <c r="G565" s="2" t="s">
        <v>13154</v>
      </c>
      <c r="H565" s="130"/>
      <c r="I565" s="134"/>
      <c r="J565" s="123">
        <f>IF(OR(tbl_Metraj22[[#This Row],[TARIH]]="",tbl_Metraj22[[#This Row],[TARIH]]="-"),0,IF(tbl_Metraj22[[#This Row],[YUZDE]]=0,tbl_Metraj22[[#This Row],[METRAJ_BETON]],tbl_Metraj22[[#This Row],[YUZDE]]*tbl_Metraj22[[#This Row],[METRAJ_BETON]]))</f>
        <v>0</v>
      </c>
      <c r="K565" s="2" t="s">
        <v>1335</v>
      </c>
    </row>
    <row r="566" spans="1:11" ht="14.25" x14ac:dyDescent="0.2">
      <c r="A566" s="2" t="s">
        <v>2977</v>
      </c>
      <c r="B566" s="124" t="s">
        <v>3064</v>
      </c>
      <c r="C566" s="124"/>
      <c r="D566" s="126">
        <v>5.35</v>
      </c>
      <c r="E566" s="124" t="s">
        <v>764</v>
      </c>
      <c r="F566" s="124">
        <v>-4</v>
      </c>
      <c r="G566" s="2" t="s">
        <v>13155</v>
      </c>
      <c r="H566" s="130"/>
      <c r="I566" s="134"/>
      <c r="J566" s="123">
        <f>IF(OR(tbl_Metraj22[[#This Row],[TARIH]]="",tbl_Metraj22[[#This Row],[TARIH]]="-"),0,IF(tbl_Metraj22[[#This Row],[YUZDE]]=0,tbl_Metraj22[[#This Row],[METRAJ_BETON]],tbl_Metraj22[[#This Row],[YUZDE]]*tbl_Metraj22[[#This Row],[METRAJ_BETON]]))</f>
        <v>0</v>
      </c>
      <c r="K566" s="2" t="s">
        <v>2667</v>
      </c>
    </row>
    <row r="567" spans="1:11" ht="14.25" x14ac:dyDescent="0.2">
      <c r="A567" s="2" t="s">
        <v>2977</v>
      </c>
      <c r="B567" s="124" t="s">
        <v>3065</v>
      </c>
      <c r="C567" s="124"/>
      <c r="D567" s="126">
        <v>4.13</v>
      </c>
      <c r="E567" s="124" t="s">
        <v>764</v>
      </c>
      <c r="F567" s="124">
        <v>-4</v>
      </c>
      <c r="G567" s="2" t="s">
        <v>13156</v>
      </c>
      <c r="H567" s="130"/>
      <c r="I567" s="134"/>
      <c r="J567" s="123">
        <f>IF(OR(tbl_Metraj22[[#This Row],[TARIH]]="",tbl_Metraj22[[#This Row],[TARIH]]="-"),0,IF(tbl_Metraj22[[#This Row],[YUZDE]]=0,tbl_Metraj22[[#This Row],[METRAJ_BETON]],tbl_Metraj22[[#This Row],[YUZDE]]*tbl_Metraj22[[#This Row],[METRAJ_BETON]]))</f>
        <v>0</v>
      </c>
      <c r="K567" s="2" t="s">
        <v>2668</v>
      </c>
    </row>
    <row r="568" spans="1:11" ht="14.25" x14ac:dyDescent="0.2">
      <c r="A568" s="2" t="s">
        <v>2977</v>
      </c>
      <c r="B568" s="124" t="s">
        <v>3066</v>
      </c>
      <c r="C568" s="124"/>
      <c r="D568" s="126">
        <v>15.26</v>
      </c>
      <c r="E568" s="124" t="s">
        <v>764</v>
      </c>
      <c r="F568" s="124">
        <v>-4</v>
      </c>
      <c r="G568" s="2" t="s">
        <v>13157</v>
      </c>
      <c r="H568" s="130"/>
      <c r="I568" s="134"/>
      <c r="J568" s="123">
        <f>IF(OR(tbl_Metraj22[[#This Row],[TARIH]]="",tbl_Metraj22[[#This Row],[TARIH]]="-"),0,IF(tbl_Metraj22[[#This Row],[YUZDE]]=0,tbl_Metraj22[[#This Row],[METRAJ_BETON]],tbl_Metraj22[[#This Row],[YUZDE]]*tbl_Metraj22[[#This Row],[METRAJ_BETON]]))</f>
        <v>0</v>
      </c>
      <c r="K568" s="2" t="s">
        <v>1328</v>
      </c>
    </row>
    <row r="569" spans="1:11" ht="14.25" x14ac:dyDescent="0.2">
      <c r="A569" s="2" t="s">
        <v>2977</v>
      </c>
      <c r="B569" s="124" t="s">
        <v>3067</v>
      </c>
      <c r="C569" s="124"/>
      <c r="D569" s="126">
        <v>8</v>
      </c>
      <c r="E569" s="124" t="s">
        <v>764</v>
      </c>
      <c r="F569" s="124">
        <v>-4</v>
      </c>
      <c r="G569" s="2" t="s">
        <v>13158</v>
      </c>
      <c r="H569" s="130"/>
      <c r="I569" s="134"/>
      <c r="J569" s="123">
        <f>IF(OR(tbl_Metraj22[[#This Row],[TARIH]]="",tbl_Metraj22[[#This Row],[TARIH]]="-"),0,IF(tbl_Metraj22[[#This Row],[YUZDE]]=0,tbl_Metraj22[[#This Row],[METRAJ_BETON]],tbl_Metraj22[[#This Row],[YUZDE]]*tbl_Metraj22[[#This Row],[METRAJ_BETON]]))</f>
        <v>0</v>
      </c>
      <c r="K569" s="2" t="s">
        <v>1339</v>
      </c>
    </row>
    <row r="570" spans="1:11" ht="14.25" x14ac:dyDescent="0.2">
      <c r="A570" s="2" t="s">
        <v>2977</v>
      </c>
      <c r="B570" s="124" t="s">
        <v>3068</v>
      </c>
      <c r="C570" s="124"/>
      <c r="D570" s="126">
        <v>1.71</v>
      </c>
      <c r="E570" s="124" t="s">
        <v>764</v>
      </c>
      <c r="F570" s="124">
        <v>-4</v>
      </c>
      <c r="G570" s="2" t="s">
        <v>13159</v>
      </c>
      <c r="H570" s="130"/>
      <c r="I570" s="134"/>
      <c r="J570" s="123">
        <f>IF(OR(tbl_Metraj22[[#This Row],[TARIH]]="",tbl_Metraj22[[#This Row],[TARIH]]="-"),0,IF(tbl_Metraj22[[#This Row],[YUZDE]]=0,tbl_Metraj22[[#This Row],[METRAJ_BETON]],tbl_Metraj22[[#This Row],[YUZDE]]*tbl_Metraj22[[#This Row],[METRAJ_BETON]]))</f>
        <v>0</v>
      </c>
      <c r="K570" s="2" t="s">
        <v>1420</v>
      </c>
    </row>
    <row r="571" spans="1:11" ht="14.25" x14ac:dyDescent="0.2">
      <c r="A571" s="2" t="s">
        <v>2977</v>
      </c>
      <c r="B571" s="124" t="s">
        <v>3069</v>
      </c>
      <c r="C571" s="124"/>
      <c r="D571" s="126">
        <v>5.2</v>
      </c>
      <c r="E571" s="124" t="s">
        <v>764</v>
      </c>
      <c r="F571" s="124">
        <v>-4</v>
      </c>
      <c r="G571" s="2" t="s">
        <v>13160</v>
      </c>
      <c r="H571" s="130"/>
      <c r="I571" s="134"/>
      <c r="J571" s="123">
        <f>IF(OR(tbl_Metraj22[[#This Row],[TARIH]]="",tbl_Metraj22[[#This Row],[TARIH]]="-"),0,IF(tbl_Metraj22[[#This Row],[YUZDE]]=0,tbl_Metraj22[[#This Row],[METRAJ_BETON]],tbl_Metraj22[[#This Row],[YUZDE]]*tbl_Metraj22[[#This Row],[METRAJ_BETON]]))</f>
        <v>0</v>
      </c>
      <c r="K571" s="2" t="s">
        <v>1332</v>
      </c>
    </row>
    <row r="572" spans="1:11" ht="14.25" x14ac:dyDescent="0.2">
      <c r="A572" s="2" t="s">
        <v>2977</v>
      </c>
      <c r="B572" s="124" t="s">
        <v>3070</v>
      </c>
      <c r="C572" s="124"/>
      <c r="D572" s="126">
        <v>6.19</v>
      </c>
      <c r="E572" s="124" t="s">
        <v>764</v>
      </c>
      <c r="F572" s="124">
        <v>-4</v>
      </c>
      <c r="G572" s="2" t="s">
        <v>13161</v>
      </c>
      <c r="H572" s="130"/>
      <c r="I572" s="134"/>
      <c r="J572" s="123">
        <f>IF(OR(tbl_Metraj22[[#This Row],[TARIH]]="",tbl_Metraj22[[#This Row],[TARIH]]="-"),0,IF(tbl_Metraj22[[#This Row],[YUZDE]]=0,tbl_Metraj22[[#This Row],[METRAJ_BETON]],tbl_Metraj22[[#This Row],[YUZDE]]*tbl_Metraj22[[#This Row],[METRAJ_BETON]]))</f>
        <v>0</v>
      </c>
      <c r="K572" s="2" t="s">
        <v>1340</v>
      </c>
    </row>
    <row r="573" spans="1:11" ht="14.25" x14ac:dyDescent="0.2">
      <c r="A573" s="2" t="s">
        <v>2977</v>
      </c>
      <c r="B573" s="124" t="s">
        <v>3071</v>
      </c>
      <c r="C573" s="124"/>
      <c r="D573" s="126">
        <v>4.45</v>
      </c>
      <c r="E573" s="124" t="s">
        <v>764</v>
      </c>
      <c r="F573" s="124">
        <v>-4</v>
      </c>
      <c r="G573" s="2" t="s">
        <v>13162</v>
      </c>
      <c r="H573" s="130"/>
      <c r="I573" s="134"/>
      <c r="J573" s="123">
        <f>IF(OR(tbl_Metraj22[[#This Row],[TARIH]]="",tbl_Metraj22[[#This Row],[TARIH]]="-"),0,IF(tbl_Metraj22[[#This Row],[YUZDE]]=0,tbl_Metraj22[[#This Row],[METRAJ_BETON]],tbl_Metraj22[[#This Row],[YUZDE]]*tbl_Metraj22[[#This Row],[METRAJ_BETON]]))</f>
        <v>0</v>
      </c>
      <c r="K573" s="2" t="s">
        <v>1337</v>
      </c>
    </row>
    <row r="574" spans="1:11" ht="14.25" x14ac:dyDescent="0.2">
      <c r="A574" s="2" t="s">
        <v>2977</v>
      </c>
      <c r="B574" s="124" t="s">
        <v>3072</v>
      </c>
      <c r="C574" s="124"/>
      <c r="D574" s="126">
        <v>4.7</v>
      </c>
      <c r="E574" s="124" t="s">
        <v>764</v>
      </c>
      <c r="F574" s="124">
        <v>-4</v>
      </c>
      <c r="G574" s="2" t="s">
        <v>13163</v>
      </c>
      <c r="H574" s="130"/>
      <c r="I574" s="134"/>
      <c r="J574" s="123">
        <f>IF(OR(tbl_Metraj22[[#This Row],[TARIH]]="",tbl_Metraj22[[#This Row],[TARIH]]="-"),0,IF(tbl_Metraj22[[#This Row],[YUZDE]]=0,tbl_Metraj22[[#This Row],[METRAJ_BETON]],tbl_Metraj22[[#This Row],[YUZDE]]*tbl_Metraj22[[#This Row],[METRAJ_BETON]]))</f>
        <v>0</v>
      </c>
      <c r="K574" s="2" t="s">
        <v>1424</v>
      </c>
    </row>
    <row r="575" spans="1:11" ht="14.25" x14ac:dyDescent="0.2">
      <c r="A575" s="2" t="s">
        <v>2977</v>
      </c>
      <c r="B575" s="124" t="s">
        <v>3073</v>
      </c>
      <c r="C575" s="124"/>
      <c r="D575" s="126">
        <v>8.25</v>
      </c>
      <c r="E575" s="124" t="s">
        <v>764</v>
      </c>
      <c r="F575" s="124">
        <v>-4</v>
      </c>
      <c r="G575" s="2" t="s">
        <v>13164</v>
      </c>
      <c r="H575" s="130"/>
      <c r="I575" s="134"/>
      <c r="J575" s="123">
        <f>IF(OR(tbl_Metraj22[[#This Row],[TARIH]]="",tbl_Metraj22[[#This Row],[TARIH]]="-"),0,IF(tbl_Metraj22[[#This Row],[YUZDE]]=0,tbl_Metraj22[[#This Row],[METRAJ_BETON]],tbl_Metraj22[[#This Row],[YUZDE]]*tbl_Metraj22[[#This Row],[METRAJ_BETON]]))</f>
        <v>0</v>
      </c>
      <c r="K575" s="2" t="s">
        <v>1336</v>
      </c>
    </row>
    <row r="576" spans="1:11" ht="14.25" x14ac:dyDescent="0.2">
      <c r="A576" s="2" t="s">
        <v>2977</v>
      </c>
      <c r="B576" s="124" t="s">
        <v>3074</v>
      </c>
      <c r="C576" s="124"/>
      <c r="D576" s="126">
        <v>3.88</v>
      </c>
      <c r="E576" s="124" t="s">
        <v>764</v>
      </c>
      <c r="F576" s="124">
        <v>-4</v>
      </c>
      <c r="G576" s="2" t="s">
        <v>13165</v>
      </c>
      <c r="H576" s="130"/>
      <c r="I576" s="134"/>
      <c r="J576" s="123">
        <f>IF(OR(tbl_Metraj22[[#This Row],[TARIH]]="",tbl_Metraj22[[#This Row],[TARIH]]="-"),0,IF(tbl_Metraj22[[#This Row],[YUZDE]]=0,tbl_Metraj22[[#This Row],[METRAJ_BETON]],tbl_Metraj22[[#This Row],[YUZDE]]*tbl_Metraj22[[#This Row],[METRAJ_BETON]]))</f>
        <v>0</v>
      </c>
      <c r="K576" s="2" t="s">
        <v>1426</v>
      </c>
    </row>
    <row r="577" spans="1:11" ht="14.25" x14ac:dyDescent="0.2">
      <c r="A577" s="2" t="s">
        <v>2977</v>
      </c>
      <c r="B577" s="124" t="s">
        <v>3075</v>
      </c>
      <c r="C577" s="124"/>
      <c r="D577" s="126">
        <v>11.96</v>
      </c>
      <c r="E577" s="124" t="s">
        <v>764</v>
      </c>
      <c r="F577" s="124">
        <v>-4</v>
      </c>
      <c r="G577" s="2" t="s">
        <v>13166</v>
      </c>
      <c r="H577" s="130"/>
      <c r="I577" s="134"/>
      <c r="J577" s="123">
        <f>IF(OR(tbl_Metraj22[[#This Row],[TARIH]]="",tbl_Metraj22[[#This Row],[TARIH]]="-"),0,IF(tbl_Metraj22[[#This Row],[YUZDE]]=0,tbl_Metraj22[[#This Row],[METRAJ_BETON]],tbl_Metraj22[[#This Row],[YUZDE]]*tbl_Metraj22[[#This Row],[METRAJ_BETON]]))</f>
        <v>0</v>
      </c>
      <c r="K577" s="2" t="s">
        <v>1428</v>
      </c>
    </row>
    <row r="578" spans="1:11" ht="14.25" x14ac:dyDescent="0.2">
      <c r="A578" s="2" t="s">
        <v>2977</v>
      </c>
      <c r="B578" s="124" t="s">
        <v>3076</v>
      </c>
      <c r="C578" s="124"/>
      <c r="D578" s="126">
        <v>5.28</v>
      </c>
      <c r="E578" s="124" t="s">
        <v>764</v>
      </c>
      <c r="F578" s="124">
        <v>-4</v>
      </c>
      <c r="G578" s="2" t="s">
        <v>13167</v>
      </c>
      <c r="H578" s="130"/>
      <c r="I578" s="134"/>
      <c r="J578" s="123">
        <f>IF(OR(tbl_Metraj22[[#This Row],[TARIH]]="",tbl_Metraj22[[#This Row],[TARIH]]="-"),0,IF(tbl_Metraj22[[#This Row],[YUZDE]]=0,tbl_Metraj22[[#This Row],[METRAJ_BETON]],tbl_Metraj22[[#This Row],[YUZDE]]*tbl_Metraj22[[#This Row],[METRAJ_BETON]]))</f>
        <v>0</v>
      </c>
      <c r="K578" s="2" t="s">
        <v>1430</v>
      </c>
    </row>
    <row r="579" spans="1:11" ht="14.25" x14ac:dyDescent="0.2">
      <c r="A579" s="2" t="s">
        <v>2977</v>
      </c>
      <c r="B579" s="124" t="s">
        <v>3077</v>
      </c>
      <c r="C579" s="124"/>
      <c r="D579" s="126">
        <v>11.14</v>
      </c>
      <c r="E579" s="124" t="s">
        <v>764</v>
      </c>
      <c r="F579" s="124">
        <v>-4</v>
      </c>
      <c r="G579" s="2" t="s">
        <v>13168</v>
      </c>
      <c r="H579" s="130"/>
      <c r="I579" s="134"/>
      <c r="J579" s="123">
        <f>IF(OR(tbl_Metraj22[[#This Row],[TARIH]]="",tbl_Metraj22[[#This Row],[TARIH]]="-"),0,IF(tbl_Metraj22[[#This Row],[YUZDE]]=0,tbl_Metraj22[[#This Row],[METRAJ_BETON]],tbl_Metraj22[[#This Row],[YUZDE]]*tbl_Metraj22[[#This Row],[METRAJ_BETON]]))</f>
        <v>0</v>
      </c>
      <c r="K579" s="2" t="s">
        <v>1868</v>
      </c>
    </row>
    <row r="580" spans="1:11" ht="14.25" x14ac:dyDescent="0.2">
      <c r="A580" s="2" t="s">
        <v>2977</v>
      </c>
      <c r="B580" s="124" t="s">
        <v>3118</v>
      </c>
      <c r="C580" s="124"/>
      <c r="D580" s="126">
        <v>26.97</v>
      </c>
      <c r="E580" s="124" t="s">
        <v>764</v>
      </c>
      <c r="F580" s="124">
        <v>-4</v>
      </c>
      <c r="G580" s="2" t="s">
        <v>13169</v>
      </c>
      <c r="H580" s="130"/>
      <c r="I580" s="134"/>
      <c r="J580" s="123">
        <f>IF(OR(tbl_Metraj22[[#This Row],[TARIH]]="",tbl_Metraj22[[#This Row],[TARIH]]="-"),0,IF(tbl_Metraj22[[#This Row],[YUZDE]]=0,tbl_Metraj22[[#This Row],[METRAJ_BETON]],tbl_Metraj22[[#This Row],[YUZDE]]*tbl_Metraj22[[#This Row],[METRAJ_BETON]]))</f>
        <v>0</v>
      </c>
      <c r="K580" s="2" t="s">
        <v>2951</v>
      </c>
    </row>
    <row r="581" spans="1:11" ht="14.25" x14ac:dyDescent="0.2">
      <c r="A581" s="2" t="s">
        <v>2977</v>
      </c>
      <c r="B581" s="124" t="s">
        <v>3119</v>
      </c>
      <c r="C581" s="124"/>
      <c r="D581" s="126">
        <v>12.6</v>
      </c>
      <c r="E581" s="124" t="s">
        <v>764</v>
      </c>
      <c r="F581" s="124">
        <v>-4</v>
      </c>
      <c r="G581" s="2" t="s">
        <v>13170</v>
      </c>
      <c r="H581" s="130"/>
      <c r="I581" s="134"/>
      <c r="J581" s="123">
        <f>IF(OR(tbl_Metraj22[[#This Row],[TARIH]]="",tbl_Metraj22[[#This Row],[TARIH]]="-"),0,IF(tbl_Metraj22[[#This Row],[YUZDE]]=0,tbl_Metraj22[[#This Row],[METRAJ_BETON]],tbl_Metraj22[[#This Row],[YUZDE]]*tbl_Metraj22[[#This Row],[METRAJ_BETON]]))</f>
        <v>0</v>
      </c>
      <c r="K581" s="2" t="s">
        <v>1329</v>
      </c>
    </row>
    <row r="582" spans="1:11" ht="14.25" x14ac:dyDescent="0.2">
      <c r="A582" s="2" t="s">
        <v>2977</v>
      </c>
      <c r="B582" s="124" t="s">
        <v>3120</v>
      </c>
      <c r="C582" s="124"/>
      <c r="D582" s="126">
        <v>15.73</v>
      </c>
      <c r="E582" s="124" t="s">
        <v>764</v>
      </c>
      <c r="F582" s="124">
        <v>-4</v>
      </c>
      <c r="G582" s="2" t="s">
        <v>13171</v>
      </c>
      <c r="H582" s="130"/>
      <c r="I582" s="134"/>
      <c r="J582" s="123">
        <f>IF(OR(tbl_Metraj22[[#This Row],[TARIH]]="",tbl_Metraj22[[#This Row],[TARIH]]="-"),0,IF(tbl_Metraj22[[#This Row],[YUZDE]]=0,tbl_Metraj22[[#This Row],[METRAJ_BETON]],tbl_Metraj22[[#This Row],[YUZDE]]*tbl_Metraj22[[#This Row],[METRAJ_BETON]]))</f>
        <v>0</v>
      </c>
    </row>
    <row r="583" spans="1:11" ht="14.25" x14ac:dyDescent="0.2">
      <c r="A583" s="2" t="s">
        <v>2977</v>
      </c>
      <c r="B583" s="124" t="s">
        <v>3121</v>
      </c>
      <c r="C583" s="124"/>
      <c r="D583" s="126">
        <v>16.14</v>
      </c>
      <c r="E583" s="124" t="s">
        <v>764</v>
      </c>
      <c r="F583" s="124">
        <v>-4</v>
      </c>
      <c r="G583" s="2" t="s">
        <v>13172</v>
      </c>
      <c r="H583" s="130"/>
      <c r="I583" s="134"/>
      <c r="J583" s="123">
        <f>IF(OR(tbl_Metraj22[[#This Row],[TARIH]]="",tbl_Metraj22[[#This Row],[TARIH]]="-"),0,IF(tbl_Metraj22[[#This Row],[YUZDE]]=0,tbl_Metraj22[[#This Row],[METRAJ_BETON]],tbl_Metraj22[[#This Row],[YUZDE]]*tbl_Metraj22[[#This Row],[METRAJ_BETON]]))</f>
        <v>0</v>
      </c>
      <c r="K583" s="2" t="s">
        <v>1423</v>
      </c>
    </row>
    <row r="584" spans="1:11" ht="14.25" x14ac:dyDescent="0.2">
      <c r="A584" s="2" t="s">
        <v>2977</v>
      </c>
      <c r="B584" s="124" t="s">
        <v>3122</v>
      </c>
      <c r="C584" s="124"/>
      <c r="D584" s="126">
        <v>21.61</v>
      </c>
      <c r="E584" s="124" t="s">
        <v>764</v>
      </c>
      <c r="F584" s="124">
        <v>-4</v>
      </c>
      <c r="G584" s="2" t="s">
        <v>13173</v>
      </c>
      <c r="H584" s="130"/>
      <c r="I584" s="134"/>
      <c r="J584" s="123">
        <f>IF(OR(tbl_Metraj22[[#This Row],[TARIH]]="",tbl_Metraj22[[#This Row],[TARIH]]="-"),0,IF(tbl_Metraj22[[#This Row],[YUZDE]]=0,tbl_Metraj22[[#This Row],[METRAJ_BETON]],tbl_Metraj22[[#This Row],[YUZDE]]*tbl_Metraj22[[#This Row],[METRAJ_BETON]]))</f>
        <v>0</v>
      </c>
      <c r="K584" s="2" t="s">
        <v>2952</v>
      </c>
    </row>
    <row r="585" spans="1:11" ht="14.25" x14ac:dyDescent="0.2">
      <c r="A585" s="2" t="s">
        <v>2977</v>
      </c>
      <c r="B585" s="124" t="s">
        <v>3123</v>
      </c>
      <c r="C585" s="124"/>
      <c r="D585" s="126">
        <v>20.72</v>
      </c>
      <c r="E585" s="124" t="s">
        <v>764</v>
      </c>
      <c r="F585" s="124">
        <v>-4</v>
      </c>
      <c r="G585" s="2" t="s">
        <v>13174</v>
      </c>
      <c r="H585" s="130"/>
      <c r="I585" s="134"/>
      <c r="J585" s="123">
        <f>IF(OR(tbl_Metraj22[[#This Row],[TARIH]]="",tbl_Metraj22[[#This Row],[TARIH]]="-"),0,IF(tbl_Metraj22[[#This Row],[YUZDE]]=0,tbl_Metraj22[[#This Row],[METRAJ_BETON]],tbl_Metraj22[[#This Row],[YUZDE]]*tbl_Metraj22[[#This Row],[METRAJ_BETON]]))</f>
        <v>0</v>
      </c>
      <c r="K585" s="2" t="s">
        <v>2953</v>
      </c>
    </row>
    <row r="586" spans="1:11" ht="14.25" x14ac:dyDescent="0.2">
      <c r="A586" s="2" t="s">
        <v>2977</v>
      </c>
      <c r="B586" s="124" t="s">
        <v>3124</v>
      </c>
      <c r="C586" s="124"/>
      <c r="D586" s="126">
        <v>16.14</v>
      </c>
      <c r="E586" s="124" t="s">
        <v>764</v>
      </c>
      <c r="F586" s="124">
        <v>-4</v>
      </c>
      <c r="G586" s="2" t="s">
        <v>13175</v>
      </c>
      <c r="H586" s="130"/>
      <c r="I586" s="134"/>
      <c r="J586" s="123">
        <f>IF(OR(tbl_Metraj22[[#This Row],[TARIH]]="",tbl_Metraj22[[#This Row],[TARIH]]="-"),0,IF(tbl_Metraj22[[#This Row],[YUZDE]]=0,tbl_Metraj22[[#This Row],[METRAJ_BETON]],tbl_Metraj22[[#This Row],[YUZDE]]*tbl_Metraj22[[#This Row],[METRAJ_BETON]]))</f>
        <v>0</v>
      </c>
      <c r="K586" s="2" t="s">
        <v>1422</v>
      </c>
    </row>
    <row r="587" spans="1:11" ht="14.25" x14ac:dyDescent="0.2">
      <c r="A587" s="2" t="s">
        <v>2977</v>
      </c>
      <c r="B587" s="124" t="s">
        <v>3125</v>
      </c>
      <c r="C587" s="124"/>
      <c r="D587" s="126">
        <v>2.46</v>
      </c>
      <c r="E587" s="124" t="s">
        <v>764</v>
      </c>
      <c r="F587" s="124">
        <v>-4</v>
      </c>
      <c r="G587" s="2" t="s">
        <v>13176</v>
      </c>
      <c r="H587" s="130"/>
      <c r="I587" s="134"/>
      <c r="J587" s="123">
        <f>IF(OR(tbl_Metraj22[[#This Row],[TARIH]]="",tbl_Metraj22[[#This Row],[TARIH]]="-"),0,IF(tbl_Metraj22[[#This Row],[YUZDE]]=0,tbl_Metraj22[[#This Row],[METRAJ_BETON]],tbl_Metraj22[[#This Row],[YUZDE]]*tbl_Metraj22[[#This Row],[METRAJ_BETON]]))</f>
        <v>0</v>
      </c>
      <c r="K587" s="2" t="s">
        <v>2954</v>
      </c>
    </row>
    <row r="588" spans="1:11" ht="14.25" x14ac:dyDescent="0.2">
      <c r="A588" s="2" t="s">
        <v>2977</v>
      </c>
      <c r="B588" s="124" t="s">
        <v>3126</v>
      </c>
      <c r="C588" s="124"/>
      <c r="D588" s="126">
        <v>18.7</v>
      </c>
      <c r="E588" s="124" t="s">
        <v>764</v>
      </c>
      <c r="F588" s="124">
        <v>-4</v>
      </c>
      <c r="G588" s="2" t="s">
        <v>13177</v>
      </c>
      <c r="H588" s="130"/>
      <c r="I588" s="134"/>
      <c r="J588" s="123">
        <f>IF(OR(tbl_Metraj22[[#This Row],[TARIH]]="",tbl_Metraj22[[#This Row],[TARIH]]="-"),0,IF(tbl_Metraj22[[#This Row],[YUZDE]]=0,tbl_Metraj22[[#This Row],[METRAJ_BETON]],tbl_Metraj22[[#This Row],[YUZDE]]*tbl_Metraj22[[#This Row],[METRAJ_BETON]]))</f>
        <v>0</v>
      </c>
      <c r="K588" s="2" t="s">
        <v>2955</v>
      </c>
    </row>
    <row r="589" spans="1:11" ht="14.25" x14ac:dyDescent="0.2">
      <c r="A589" s="2" t="s">
        <v>2977</v>
      </c>
      <c r="B589" s="124" t="s">
        <v>3127</v>
      </c>
      <c r="C589" s="124"/>
      <c r="D589" s="126">
        <v>17.22</v>
      </c>
      <c r="E589" s="124" t="s">
        <v>764</v>
      </c>
      <c r="F589" s="124">
        <v>-4</v>
      </c>
      <c r="G589" s="2" t="s">
        <v>13178</v>
      </c>
      <c r="H589" s="130"/>
      <c r="I589" s="134"/>
      <c r="J589" s="123">
        <f>IF(OR(tbl_Metraj22[[#This Row],[TARIH]]="",tbl_Metraj22[[#This Row],[TARIH]]="-"),0,IF(tbl_Metraj22[[#This Row],[YUZDE]]=0,tbl_Metraj22[[#This Row],[METRAJ_BETON]],tbl_Metraj22[[#This Row],[YUZDE]]*tbl_Metraj22[[#This Row],[METRAJ_BETON]]))</f>
        <v>0</v>
      </c>
      <c r="K589" s="2" t="s">
        <v>2673</v>
      </c>
    </row>
    <row r="590" spans="1:11" ht="14.25" x14ac:dyDescent="0.2">
      <c r="A590" s="2" t="s">
        <v>2977</v>
      </c>
      <c r="B590" s="124" t="s">
        <v>3128</v>
      </c>
      <c r="C590" s="124"/>
      <c r="D590" s="126">
        <v>9.24</v>
      </c>
      <c r="E590" s="124" t="s">
        <v>764</v>
      </c>
      <c r="F590" s="124">
        <v>-4</v>
      </c>
      <c r="G590" s="2" t="s">
        <v>13179</v>
      </c>
      <c r="H590" s="130"/>
      <c r="I590" s="134"/>
      <c r="J590" s="123">
        <f>IF(OR(tbl_Metraj22[[#This Row],[TARIH]]="",tbl_Metraj22[[#This Row],[TARIH]]="-"),0,IF(tbl_Metraj22[[#This Row],[YUZDE]]=0,tbl_Metraj22[[#This Row],[METRAJ_BETON]],tbl_Metraj22[[#This Row],[YUZDE]]*tbl_Metraj22[[#This Row],[METRAJ_BETON]]))</f>
        <v>0</v>
      </c>
      <c r="K590" s="2" t="s">
        <v>2963</v>
      </c>
    </row>
    <row r="591" spans="1:11" ht="14.25" x14ac:dyDescent="0.2">
      <c r="A591" s="2" t="s">
        <v>2977</v>
      </c>
      <c r="B591" s="124" t="s">
        <v>3129</v>
      </c>
      <c r="C591" s="124"/>
      <c r="D591" s="126">
        <v>14.48</v>
      </c>
      <c r="E591" s="124" t="s">
        <v>764</v>
      </c>
      <c r="F591" s="124">
        <v>-4</v>
      </c>
      <c r="G591" s="2" t="s">
        <v>13180</v>
      </c>
      <c r="H591" s="130"/>
      <c r="I591" s="134"/>
      <c r="J591" s="123">
        <f>IF(OR(tbl_Metraj22[[#This Row],[TARIH]]="",tbl_Metraj22[[#This Row],[TARIH]]="-"),0,IF(tbl_Metraj22[[#This Row],[YUZDE]]=0,tbl_Metraj22[[#This Row],[METRAJ_BETON]],tbl_Metraj22[[#This Row],[YUZDE]]*tbl_Metraj22[[#This Row],[METRAJ_BETON]]))</f>
        <v>0</v>
      </c>
      <c r="K591" s="2" t="s">
        <v>2672</v>
      </c>
    </row>
    <row r="592" spans="1:11" ht="14.25" x14ac:dyDescent="0.2">
      <c r="A592" s="2" t="s">
        <v>2977</v>
      </c>
      <c r="B592" s="124" t="s">
        <v>3130</v>
      </c>
      <c r="C592" s="124"/>
      <c r="D592" s="126">
        <v>7.92</v>
      </c>
      <c r="E592" s="124" t="s">
        <v>764</v>
      </c>
      <c r="F592" s="124">
        <v>-4</v>
      </c>
      <c r="G592" s="2" t="s">
        <v>13181</v>
      </c>
      <c r="H592" s="130"/>
      <c r="I592" s="134"/>
      <c r="J592" s="123">
        <f>IF(OR(tbl_Metraj22[[#This Row],[TARIH]]="",tbl_Metraj22[[#This Row],[TARIH]]="-"),0,IF(tbl_Metraj22[[#This Row],[YUZDE]]=0,tbl_Metraj22[[#This Row],[METRAJ_BETON]],tbl_Metraj22[[#This Row],[YUZDE]]*tbl_Metraj22[[#This Row],[METRAJ_BETON]]))</f>
        <v>0</v>
      </c>
      <c r="K592" s="2" t="s">
        <v>2962</v>
      </c>
    </row>
    <row r="593" spans="1:11" ht="14.25" x14ac:dyDescent="0.2">
      <c r="A593" s="2" t="s">
        <v>2977</v>
      </c>
      <c r="B593" s="124" t="s">
        <v>3131</v>
      </c>
      <c r="C593" s="124"/>
      <c r="D593" s="126">
        <v>14.86</v>
      </c>
      <c r="E593" s="124" t="s">
        <v>764</v>
      </c>
      <c r="F593" s="124">
        <v>-4</v>
      </c>
      <c r="G593" s="2" t="s">
        <v>13182</v>
      </c>
      <c r="H593" s="130"/>
      <c r="I593" s="134"/>
      <c r="J593" s="123">
        <f>IF(OR(tbl_Metraj22[[#This Row],[TARIH]]="",tbl_Metraj22[[#This Row],[TARIH]]="-"),0,IF(tbl_Metraj22[[#This Row],[YUZDE]]=0,tbl_Metraj22[[#This Row],[METRAJ_BETON]],tbl_Metraj22[[#This Row],[YUZDE]]*tbl_Metraj22[[#This Row],[METRAJ_BETON]]))</f>
        <v>0</v>
      </c>
      <c r="K593" s="2" t="s">
        <v>2960</v>
      </c>
    </row>
    <row r="594" spans="1:11" ht="14.25" x14ac:dyDescent="0.2">
      <c r="A594" s="2" t="s">
        <v>2977</v>
      </c>
      <c r="B594" s="124" t="s">
        <v>3132</v>
      </c>
      <c r="C594" s="124"/>
      <c r="D594" s="126">
        <v>15.42</v>
      </c>
      <c r="E594" s="124" t="s">
        <v>764</v>
      </c>
      <c r="F594" s="124">
        <v>-4</v>
      </c>
      <c r="G594" s="2" t="s">
        <v>13183</v>
      </c>
      <c r="H594" s="130"/>
      <c r="I594" s="134"/>
      <c r="J594" s="123">
        <f>IF(OR(tbl_Metraj22[[#This Row],[TARIH]]="",tbl_Metraj22[[#This Row],[TARIH]]="-"),0,IF(tbl_Metraj22[[#This Row],[YUZDE]]=0,tbl_Metraj22[[#This Row],[METRAJ_BETON]],tbl_Metraj22[[#This Row],[YUZDE]]*tbl_Metraj22[[#This Row],[METRAJ_BETON]]))</f>
        <v>0</v>
      </c>
      <c r="K594" s="2" t="s">
        <v>2961</v>
      </c>
    </row>
    <row r="595" spans="1:11" ht="14.25" x14ac:dyDescent="0.2">
      <c r="A595" s="2" t="s">
        <v>2977</v>
      </c>
      <c r="B595" s="124" t="s">
        <v>3133</v>
      </c>
      <c r="C595" s="124"/>
      <c r="D595" s="126">
        <v>13.55</v>
      </c>
      <c r="E595" s="124" t="s">
        <v>764</v>
      </c>
      <c r="F595" s="124">
        <v>-4</v>
      </c>
      <c r="G595" s="2" t="s">
        <v>13184</v>
      </c>
      <c r="H595" s="130"/>
      <c r="I595" s="134"/>
      <c r="J595" s="123">
        <f>IF(OR(tbl_Metraj22[[#This Row],[TARIH]]="",tbl_Metraj22[[#This Row],[TARIH]]="-"),0,IF(tbl_Metraj22[[#This Row],[YUZDE]]=0,tbl_Metraj22[[#This Row],[METRAJ_BETON]],tbl_Metraj22[[#This Row],[YUZDE]]*tbl_Metraj22[[#This Row],[METRAJ_BETON]]))</f>
        <v>0</v>
      </c>
      <c r="K595" s="2" t="s">
        <v>2956</v>
      </c>
    </row>
    <row r="596" spans="1:11" ht="14.25" x14ac:dyDescent="0.2">
      <c r="A596" s="2" t="s">
        <v>2977</v>
      </c>
      <c r="B596" s="124" t="s">
        <v>3134</v>
      </c>
      <c r="C596" s="124"/>
      <c r="D596" s="126">
        <v>11.36</v>
      </c>
      <c r="E596" s="124" t="s">
        <v>764</v>
      </c>
      <c r="F596" s="124">
        <v>-4</v>
      </c>
      <c r="G596" s="2" t="s">
        <v>13185</v>
      </c>
      <c r="H596" s="130"/>
      <c r="I596" s="134"/>
      <c r="J596" s="123">
        <f>IF(OR(tbl_Metraj22[[#This Row],[TARIH]]="",tbl_Metraj22[[#This Row],[TARIH]]="-"),0,IF(tbl_Metraj22[[#This Row],[YUZDE]]=0,tbl_Metraj22[[#This Row],[METRAJ_BETON]],tbl_Metraj22[[#This Row],[YUZDE]]*tbl_Metraj22[[#This Row],[METRAJ_BETON]]))</f>
        <v>0</v>
      </c>
      <c r="K596" s="2" t="s">
        <v>2665</v>
      </c>
    </row>
    <row r="597" spans="1:11" ht="14.25" x14ac:dyDescent="0.2">
      <c r="A597" s="2" t="s">
        <v>2977</v>
      </c>
      <c r="B597" s="124" t="s">
        <v>3135</v>
      </c>
      <c r="C597" s="124"/>
      <c r="D597" s="126">
        <v>14.29</v>
      </c>
      <c r="E597" s="124" t="s">
        <v>764</v>
      </c>
      <c r="F597" s="124">
        <v>-4</v>
      </c>
      <c r="G597" s="2" t="s">
        <v>13186</v>
      </c>
      <c r="H597" s="130"/>
      <c r="I597" s="134"/>
      <c r="J597" s="123">
        <f>IF(OR(tbl_Metraj22[[#This Row],[TARIH]]="",tbl_Metraj22[[#This Row],[TARIH]]="-"),0,IF(tbl_Metraj22[[#This Row],[YUZDE]]=0,tbl_Metraj22[[#This Row],[METRAJ_BETON]],tbl_Metraj22[[#This Row],[YUZDE]]*tbl_Metraj22[[#This Row],[METRAJ_BETON]]))</f>
        <v>0</v>
      </c>
    </row>
    <row r="598" spans="1:11" ht="14.25" x14ac:dyDescent="0.2">
      <c r="A598" s="2" t="s">
        <v>2977</v>
      </c>
      <c r="B598" s="124" t="s">
        <v>3136</v>
      </c>
      <c r="C598" s="124"/>
      <c r="D598" s="126">
        <v>11.27</v>
      </c>
      <c r="E598" s="124" t="s">
        <v>764</v>
      </c>
      <c r="F598" s="124">
        <v>-4</v>
      </c>
      <c r="G598" s="2" t="s">
        <v>13187</v>
      </c>
      <c r="H598" s="130"/>
      <c r="I598" s="134"/>
      <c r="J598" s="123">
        <f>IF(OR(tbl_Metraj22[[#This Row],[TARIH]]="",tbl_Metraj22[[#This Row],[TARIH]]="-"),0,IF(tbl_Metraj22[[#This Row],[YUZDE]]=0,tbl_Metraj22[[#This Row],[METRAJ_BETON]],tbl_Metraj22[[#This Row],[YUZDE]]*tbl_Metraj22[[#This Row],[METRAJ_BETON]]))</f>
        <v>0</v>
      </c>
      <c r="K598" s="2" t="s">
        <v>2957</v>
      </c>
    </row>
    <row r="599" spans="1:11" ht="14.25" x14ac:dyDescent="0.2">
      <c r="A599" s="2" t="s">
        <v>2977</v>
      </c>
      <c r="B599" s="124" t="s">
        <v>3137</v>
      </c>
      <c r="C599" s="124"/>
      <c r="D599" s="126">
        <v>5.85</v>
      </c>
      <c r="E599" s="124" t="s">
        <v>764</v>
      </c>
      <c r="F599" s="124">
        <v>-4</v>
      </c>
      <c r="G599" s="2" t="s">
        <v>13188</v>
      </c>
      <c r="H599" s="130"/>
      <c r="I599" s="134"/>
      <c r="J599" s="123">
        <f>IF(OR(tbl_Metraj22[[#This Row],[TARIH]]="",tbl_Metraj22[[#This Row],[TARIH]]="-"),0,IF(tbl_Metraj22[[#This Row],[YUZDE]]=0,tbl_Metraj22[[#This Row],[METRAJ_BETON]],tbl_Metraj22[[#This Row],[YUZDE]]*tbl_Metraj22[[#This Row],[METRAJ_BETON]]))</f>
        <v>0</v>
      </c>
      <c r="K599" s="2" t="s">
        <v>2373</v>
      </c>
    </row>
    <row r="600" spans="1:11" ht="14.25" x14ac:dyDescent="0.2">
      <c r="A600" s="2" t="s">
        <v>2977</v>
      </c>
      <c r="B600" s="124" t="s">
        <v>3138</v>
      </c>
      <c r="C600" s="124"/>
      <c r="D600" s="126">
        <v>4.38</v>
      </c>
      <c r="E600" s="124" t="s">
        <v>764</v>
      </c>
      <c r="F600" s="124">
        <v>-4</v>
      </c>
      <c r="G600" s="2" t="s">
        <v>13189</v>
      </c>
      <c r="H600" s="130"/>
      <c r="I600" s="134"/>
      <c r="J600" s="123">
        <f>IF(OR(tbl_Metraj22[[#This Row],[TARIH]]="",tbl_Metraj22[[#This Row],[TARIH]]="-"),0,IF(tbl_Metraj22[[#This Row],[YUZDE]]=0,tbl_Metraj22[[#This Row],[METRAJ_BETON]],tbl_Metraj22[[#This Row],[YUZDE]]*tbl_Metraj22[[#This Row],[METRAJ_BETON]]))</f>
        <v>0</v>
      </c>
      <c r="K600" s="2" t="s">
        <v>2664</v>
      </c>
    </row>
    <row r="601" spans="1:11" ht="14.25" x14ac:dyDescent="0.2">
      <c r="A601" s="2" t="s">
        <v>2977</v>
      </c>
      <c r="B601" s="124" t="s">
        <v>3139</v>
      </c>
      <c r="C601" s="124"/>
      <c r="D601" s="126">
        <v>13.96</v>
      </c>
      <c r="E601" s="124" t="s">
        <v>764</v>
      </c>
      <c r="F601" s="124">
        <v>-4</v>
      </c>
      <c r="G601" s="2" t="s">
        <v>13190</v>
      </c>
      <c r="H601" s="130"/>
      <c r="I601" s="134"/>
      <c r="J601" s="123">
        <f>IF(OR(tbl_Metraj22[[#This Row],[TARIH]]="",tbl_Metraj22[[#This Row],[TARIH]]="-"),0,IF(tbl_Metraj22[[#This Row],[YUZDE]]=0,tbl_Metraj22[[#This Row],[METRAJ_BETON]],tbl_Metraj22[[#This Row],[YUZDE]]*tbl_Metraj22[[#This Row],[METRAJ_BETON]]))</f>
        <v>0</v>
      </c>
      <c r="K601" s="2" t="s">
        <v>2670</v>
      </c>
    </row>
    <row r="602" spans="1:11" ht="14.25" x14ac:dyDescent="0.2">
      <c r="A602" s="2" t="s">
        <v>2977</v>
      </c>
      <c r="B602" s="124" t="s">
        <v>3140</v>
      </c>
      <c r="C602" s="124"/>
      <c r="D602" s="126">
        <v>8.1999999999999993</v>
      </c>
      <c r="E602" s="124" t="s">
        <v>764</v>
      </c>
      <c r="F602" s="124">
        <v>-4</v>
      </c>
      <c r="G602" s="2" t="s">
        <v>13191</v>
      </c>
      <c r="H602" s="130"/>
      <c r="I602" s="134"/>
      <c r="J602" s="123">
        <f>IF(OR(tbl_Metraj22[[#This Row],[TARIH]]="",tbl_Metraj22[[#This Row],[TARIH]]="-"),0,IF(tbl_Metraj22[[#This Row],[YUZDE]]=0,tbl_Metraj22[[#This Row],[METRAJ_BETON]],tbl_Metraj22[[#This Row],[YUZDE]]*tbl_Metraj22[[#This Row],[METRAJ_BETON]]))</f>
        <v>0</v>
      </c>
      <c r="K602" s="2" t="s">
        <v>2671</v>
      </c>
    </row>
    <row r="603" spans="1:11" ht="14.25" x14ac:dyDescent="0.2">
      <c r="A603" s="2" t="s">
        <v>2977</v>
      </c>
      <c r="B603" s="124" t="s">
        <v>3141</v>
      </c>
      <c r="C603" s="124"/>
      <c r="D603" s="126">
        <v>11.5</v>
      </c>
      <c r="E603" s="124" t="s">
        <v>764</v>
      </c>
      <c r="F603" s="124">
        <v>-4</v>
      </c>
      <c r="G603" s="2" t="s">
        <v>13192</v>
      </c>
      <c r="H603" s="130"/>
      <c r="I603" s="134"/>
      <c r="J603" s="123">
        <f>IF(OR(tbl_Metraj22[[#This Row],[TARIH]]="",tbl_Metraj22[[#This Row],[TARIH]]="-"),0,IF(tbl_Metraj22[[#This Row],[YUZDE]]=0,tbl_Metraj22[[#This Row],[METRAJ_BETON]],tbl_Metraj22[[#This Row],[YUZDE]]*tbl_Metraj22[[#This Row],[METRAJ_BETON]]))</f>
        <v>0</v>
      </c>
      <c r="K603" s="2" t="s">
        <v>2663</v>
      </c>
    </row>
    <row r="604" spans="1:11" ht="14.25" x14ac:dyDescent="0.2">
      <c r="A604" s="2" t="s">
        <v>2977</v>
      </c>
      <c r="B604" s="124" t="s">
        <v>3142</v>
      </c>
      <c r="C604" s="124"/>
      <c r="D604" s="126">
        <v>7.17</v>
      </c>
      <c r="E604" s="124" t="s">
        <v>764</v>
      </c>
      <c r="F604" s="124">
        <v>-4</v>
      </c>
      <c r="G604" s="2" t="s">
        <v>13193</v>
      </c>
      <c r="H604" s="130"/>
      <c r="I604" s="134"/>
      <c r="J604" s="123">
        <f>IF(OR(tbl_Metraj22[[#This Row],[TARIH]]="",tbl_Metraj22[[#This Row],[TARIH]]="-"),0,IF(tbl_Metraj22[[#This Row],[YUZDE]]=0,tbl_Metraj22[[#This Row],[METRAJ_BETON]],tbl_Metraj22[[#This Row],[YUZDE]]*tbl_Metraj22[[#This Row],[METRAJ_BETON]]))</f>
        <v>0</v>
      </c>
      <c r="K604" s="2" t="s">
        <v>2959</v>
      </c>
    </row>
    <row r="605" spans="1:11" ht="14.25" x14ac:dyDescent="0.2">
      <c r="A605" s="2" t="s">
        <v>2977</v>
      </c>
      <c r="B605" s="124" t="s">
        <v>3143</v>
      </c>
      <c r="C605" s="124"/>
      <c r="D605" s="126">
        <v>70.42</v>
      </c>
      <c r="E605" s="124" t="s">
        <v>764</v>
      </c>
      <c r="F605" s="124">
        <v>-4</v>
      </c>
      <c r="G605" s="2" t="s">
        <v>13194</v>
      </c>
      <c r="H605" s="130"/>
      <c r="I605" s="134"/>
      <c r="J605" s="123">
        <f>IF(OR(tbl_Metraj22[[#This Row],[TARIH]]="",tbl_Metraj22[[#This Row],[TARIH]]="-"),0,IF(tbl_Metraj22[[#This Row],[YUZDE]]=0,tbl_Metraj22[[#This Row],[METRAJ_BETON]],tbl_Metraj22[[#This Row],[YUZDE]]*tbl_Metraj22[[#This Row],[METRAJ_BETON]]))</f>
        <v>0</v>
      </c>
      <c r="K605" s="2" t="s">
        <v>2666</v>
      </c>
    </row>
    <row r="606" spans="1:11" ht="14.25" x14ac:dyDescent="0.2">
      <c r="A606" s="2" t="s">
        <v>2977</v>
      </c>
      <c r="B606" s="124" t="s">
        <v>3144</v>
      </c>
      <c r="C606" s="124"/>
      <c r="D606" s="126">
        <v>13.96</v>
      </c>
      <c r="E606" s="124" t="s">
        <v>764</v>
      </c>
      <c r="F606" s="124">
        <v>-4</v>
      </c>
      <c r="G606" s="2" t="s">
        <v>13195</v>
      </c>
      <c r="H606" s="130"/>
      <c r="I606" s="134"/>
      <c r="J606" s="123">
        <f>IF(OR(tbl_Metraj22[[#This Row],[TARIH]]="",tbl_Metraj22[[#This Row],[TARIH]]="-"),0,IF(tbl_Metraj22[[#This Row],[YUZDE]]=0,tbl_Metraj22[[#This Row],[METRAJ_BETON]],tbl_Metraj22[[#This Row],[YUZDE]]*tbl_Metraj22[[#This Row],[METRAJ_BETON]]))</f>
        <v>0</v>
      </c>
    </row>
    <row r="607" spans="1:11" ht="14.25" x14ac:dyDescent="0.2">
      <c r="A607" s="2" t="s">
        <v>2977</v>
      </c>
      <c r="B607" s="124" t="s">
        <v>3145</v>
      </c>
      <c r="C607" s="124"/>
      <c r="D607" s="126">
        <v>13.96</v>
      </c>
      <c r="E607" s="124" t="s">
        <v>764</v>
      </c>
      <c r="F607" s="124">
        <v>-4</v>
      </c>
      <c r="G607" s="2" t="s">
        <v>13196</v>
      </c>
      <c r="H607" s="130"/>
      <c r="I607" s="134"/>
      <c r="J607" s="123">
        <f>IF(OR(tbl_Metraj22[[#This Row],[TARIH]]="",tbl_Metraj22[[#This Row],[TARIH]]="-"),0,IF(tbl_Metraj22[[#This Row],[YUZDE]]=0,tbl_Metraj22[[#This Row],[METRAJ_BETON]],tbl_Metraj22[[#This Row],[YUZDE]]*tbl_Metraj22[[#This Row],[METRAJ_BETON]]))</f>
        <v>0</v>
      </c>
      <c r="K607" s="2" t="s">
        <v>2958</v>
      </c>
    </row>
    <row r="608" spans="1:11" ht="14.25" x14ac:dyDescent="0.2">
      <c r="A608" s="2" t="s">
        <v>2977</v>
      </c>
      <c r="B608" s="124" t="s">
        <v>3146</v>
      </c>
      <c r="C608" s="124"/>
      <c r="D608" s="126">
        <v>13.96</v>
      </c>
      <c r="E608" s="124" t="s">
        <v>764</v>
      </c>
      <c r="F608" s="124">
        <v>-4</v>
      </c>
      <c r="G608" s="2" t="s">
        <v>13197</v>
      </c>
      <c r="H608" s="130"/>
      <c r="I608" s="134"/>
      <c r="J608" s="123">
        <f>IF(OR(tbl_Metraj22[[#This Row],[TARIH]]="",tbl_Metraj22[[#This Row],[TARIH]]="-"),0,IF(tbl_Metraj22[[#This Row],[YUZDE]]=0,tbl_Metraj22[[#This Row],[METRAJ_BETON]],tbl_Metraj22[[#This Row],[YUZDE]]*tbl_Metraj22[[#This Row],[METRAJ_BETON]]))</f>
        <v>0</v>
      </c>
    </row>
    <row r="609" spans="1:11" ht="14.25" x14ac:dyDescent="0.2">
      <c r="A609" s="2" t="s">
        <v>2977</v>
      </c>
      <c r="B609" s="124" t="s">
        <v>3147</v>
      </c>
      <c r="C609" s="124"/>
      <c r="D609" s="126">
        <v>13.96</v>
      </c>
      <c r="E609" s="124" t="s">
        <v>764</v>
      </c>
      <c r="F609" s="124">
        <v>-4</v>
      </c>
      <c r="G609" s="2" t="s">
        <v>13198</v>
      </c>
      <c r="H609" s="130"/>
      <c r="I609" s="134"/>
      <c r="J609" s="123">
        <f>IF(OR(tbl_Metraj22[[#This Row],[TARIH]]="",tbl_Metraj22[[#This Row],[TARIH]]="-"),0,IF(tbl_Metraj22[[#This Row],[YUZDE]]=0,tbl_Metraj22[[#This Row],[METRAJ_BETON]],tbl_Metraj22[[#This Row],[YUZDE]]*tbl_Metraj22[[#This Row],[METRAJ_BETON]]))</f>
        <v>0</v>
      </c>
      <c r="K609" s="2" t="s">
        <v>2964</v>
      </c>
    </row>
    <row r="610" spans="1:11" ht="14.25" x14ac:dyDescent="0.2">
      <c r="A610" s="2" t="s">
        <v>2977</v>
      </c>
      <c r="B610" s="124" t="s">
        <v>3148</v>
      </c>
      <c r="C610" s="124"/>
      <c r="D610" s="126">
        <v>13.96</v>
      </c>
      <c r="E610" s="124" t="s">
        <v>764</v>
      </c>
      <c r="F610" s="124">
        <v>-4</v>
      </c>
      <c r="G610" s="2" t="s">
        <v>13199</v>
      </c>
      <c r="H610" s="130"/>
      <c r="I610" s="134"/>
      <c r="J610" s="123">
        <f>IF(OR(tbl_Metraj22[[#This Row],[TARIH]]="",tbl_Metraj22[[#This Row],[TARIH]]="-"),0,IF(tbl_Metraj22[[#This Row],[YUZDE]]=0,tbl_Metraj22[[#This Row],[METRAJ_BETON]],tbl_Metraj22[[#This Row],[YUZDE]]*tbl_Metraj22[[#This Row],[METRAJ_BETON]]))</f>
        <v>0</v>
      </c>
    </row>
    <row r="611" spans="1:11" ht="14.25" x14ac:dyDescent="0.2">
      <c r="A611" s="2" t="s">
        <v>2977</v>
      </c>
      <c r="B611" s="124" t="s">
        <v>3149</v>
      </c>
      <c r="C611" s="124"/>
      <c r="D611" s="126">
        <v>13.96</v>
      </c>
      <c r="E611" s="124" t="s">
        <v>764</v>
      </c>
      <c r="F611" s="124">
        <v>-4</v>
      </c>
      <c r="G611" s="2" t="s">
        <v>13200</v>
      </c>
      <c r="H611" s="130"/>
      <c r="I611" s="134"/>
      <c r="J611" s="123">
        <f>IF(OR(tbl_Metraj22[[#This Row],[TARIH]]="",tbl_Metraj22[[#This Row],[TARIH]]="-"),0,IF(tbl_Metraj22[[#This Row],[YUZDE]]=0,tbl_Metraj22[[#This Row],[METRAJ_BETON]],tbl_Metraj22[[#This Row],[YUZDE]]*tbl_Metraj22[[#This Row],[METRAJ_BETON]]))</f>
        <v>0</v>
      </c>
      <c r="K611" s="2" t="s">
        <v>2662</v>
      </c>
    </row>
    <row r="612" spans="1:11" ht="14.25" x14ac:dyDescent="0.2">
      <c r="A612" s="2" t="s">
        <v>2977</v>
      </c>
      <c r="B612" s="124" t="s">
        <v>4298</v>
      </c>
      <c r="C612" s="124"/>
      <c r="D612" s="126">
        <v>1.1599999999999999</v>
      </c>
      <c r="E612" s="124" t="s">
        <v>764</v>
      </c>
      <c r="F612" s="124">
        <v>-4</v>
      </c>
      <c r="G612" s="2" t="s">
        <v>13201</v>
      </c>
      <c r="H612" s="130"/>
      <c r="I612" s="134"/>
      <c r="J612" s="123">
        <f>IF(OR(tbl_Metraj22[[#This Row],[TARIH]]="",tbl_Metraj22[[#This Row],[TARIH]]="-"),0,IF(tbl_Metraj22[[#This Row],[YUZDE]]=0,tbl_Metraj22[[#This Row],[METRAJ_BETON]],tbl_Metraj22[[#This Row],[YUZDE]]*tbl_Metraj22[[#This Row],[METRAJ_BETON]]))</f>
        <v>0</v>
      </c>
      <c r="K612" s="2" t="s">
        <v>2669</v>
      </c>
    </row>
    <row r="613" spans="1:11" ht="14.25" x14ac:dyDescent="0.2">
      <c r="A613" s="2" t="s">
        <v>2977</v>
      </c>
      <c r="B613" s="124" t="s">
        <v>4351</v>
      </c>
      <c r="C613" s="124"/>
      <c r="D613" s="126">
        <v>6.34</v>
      </c>
      <c r="E613" s="124" t="s">
        <v>764</v>
      </c>
      <c r="F613" s="124">
        <v>-4</v>
      </c>
      <c r="G613" s="2" t="s">
        <v>13202</v>
      </c>
      <c r="H613" s="130"/>
      <c r="I613" s="134"/>
      <c r="J613" s="123">
        <f>IF(OR(tbl_Metraj22[[#This Row],[TARIH]]="",tbl_Metraj22[[#This Row],[TARIH]]="-"),0,IF(tbl_Metraj22[[#This Row],[YUZDE]]=0,tbl_Metraj22[[#This Row],[METRAJ_BETON]],tbl_Metraj22[[#This Row],[YUZDE]]*tbl_Metraj22[[#This Row],[METRAJ_BETON]]))</f>
        <v>0</v>
      </c>
      <c r="K613" s="2" t="s">
        <v>1327</v>
      </c>
    </row>
    <row r="614" spans="1:11" ht="14.25" x14ac:dyDescent="0.2">
      <c r="A614" s="2" t="s">
        <v>2977</v>
      </c>
      <c r="B614" s="124" t="s">
        <v>4352</v>
      </c>
      <c r="C614" s="124"/>
      <c r="D614" s="126">
        <v>6.34</v>
      </c>
      <c r="E614" s="124" t="s">
        <v>764</v>
      </c>
      <c r="F614" s="124">
        <v>-4</v>
      </c>
      <c r="G614" s="2" t="s">
        <v>13203</v>
      </c>
      <c r="H614" s="130"/>
      <c r="I614" s="134"/>
      <c r="J614" s="123">
        <f>IF(OR(tbl_Metraj22[[#This Row],[TARIH]]="",tbl_Metraj22[[#This Row],[TARIH]]="-"),0,IF(tbl_Metraj22[[#This Row],[YUZDE]]=0,tbl_Metraj22[[#This Row],[METRAJ_BETON]],tbl_Metraj22[[#This Row],[YUZDE]]*tbl_Metraj22[[#This Row],[METRAJ_BETON]]))</f>
        <v>0</v>
      </c>
      <c r="K614" s="2" t="s">
        <v>1427</v>
      </c>
    </row>
    <row r="615" spans="1:11" ht="14.25" x14ac:dyDescent="0.2">
      <c r="A615" s="2" t="s">
        <v>2977</v>
      </c>
      <c r="B615" s="124" t="s">
        <v>4353</v>
      </c>
      <c r="C615" s="124"/>
      <c r="D615" s="126">
        <v>6.34</v>
      </c>
      <c r="E615" s="124" t="s">
        <v>764</v>
      </c>
      <c r="F615" s="124">
        <v>-4</v>
      </c>
      <c r="G615" s="2" t="s">
        <v>13204</v>
      </c>
      <c r="H615" s="130"/>
      <c r="I615" s="134"/>
      <c r="J615" s="123">
        <f>IF(OR(tbl_Metraj22[[#This Row],[TARIH]]="",tbl_Metraj22[[#This Row],[TARIH]]="-"),0,IF(tbl_Metraj22[[#This Row],[YUZDE]]=0,tbl_Metraj22[[#This Row],[METRAJ_BETON]],tbl_Metraj22[[#This Row],[YUZDE]]*tbl_Metraj22[[#This Row],[METRAJ_BETON]]))</f>
        <v>0</v>
      </c>
      <c r="K615" s="2" t="s">
        <v>1331</v>
      </c>
    </row>
    <row r="616" spans="1:11" ht="14.25" x14ac:dyDescent="0.2">
      <c r="A616" s="2" t="s">
        <v>2977</v>
      </c>
      <c r="B616" s="124" t="s">
        <v>4354</v>
      </c>
      <c r="C616" s="124"/>
      <c r="D616" s="126">
        <v>6.93</v>
      </c>
      <c r="E616" s="124" t="s">
        <v>764</v>
      </c>
      <c r="F616" s="124">
        <v>-4</v>
      </c>
      <c r="G616" s="2" t="s">
        <v>13205</v>
      </c>
      <c r="H616" s="130"/>
      <c r="I616" s="134"/>
      <c r="J616" s="123">
        <f>IF(OR(tbl_Metraj22[[#This Row],[TARIH]]="",tbl_Metraj22[[#This Row],[TARIH]]="-"),0,IF(tbl_Metraj22[[#This Row],[YUZDE]]=0,tbl_Metraj22[[#This Row],[METRAJ_BETON]],tbl_Metraj22[[#This Row],[YUZDE]]*tbl_Metraj22[[#This Row],[METRAJ_BETON]]))</f>
        <v>0</v>
      </c>
      <c r="K616" s="2" t="s">
        <v>1330</v>
      </c>
    </row>
    <row r="617" spans="1:11" ht="14.25" x14ac:dyDescent="0.2">
      <c r="A617" s="2" t="s">
        <v>2977</v>
      </c>
      <c r="B617" s="124" t="s">
        <v>4355</v>
      </c>
      <c r="C617" s="124"/>
      <c r="D617" s="126">
        <v>4.62</v>
      </c>
      <c r="E617" s="124" t="s">
        <v>764</v>
      </c>
      <c r="F617" s="124">
        <v>-4</v>
      </c>
      <c r="G617" s="2" t="s">
        <v>13206</v>
      </c>
      <c r="H617" s="130"/>
      <c r="I617" s="134"/>
      <c r="J617" s="123">
        <f>IF(OR(tbl_Metraj22[[#This Row],[TARIH]]="",tbl_Metraj22[[#This Row],[TARIH]]="-"),0,IF(tbl_Metraj22[[#This Row],[YUZDE]]=0,tbl_Metraj22[[#This Row],[METRAJ_BETON]],tbl_Metraj22[[#This Row],[YUZDE]]*tbl_Metraj22[[#This Row],[METRAJ_BETON]]))</f>
        <v>0</v>
      </c>
      <c r="K617" s="2" t="s">
        <v>1334</v>
      </c>
    </row>
    <row r="618" spans="1:11" ht="14.25" x14ac:dyDescent="0.2">
      <c r="A618" s="2" t="s">
        <v>2977</v>
      </c>
      <c r="B618" s="124" t="s">
        <v>4356</v>
      </c>
      <c r="C618" s="124"/>
      <c r="D618" s="126">
        <v>6.93</v>
      </c>
      <c r="E618" s="124" t="s">
        <v>764</v>
      </c>
      <c r="F618" s="124">
        <v>-4</v>
      </c>
      <c r="G618" s="2" t="s">
        <v>13207</v>
      </c>
      <c r="H618" s="130"/>
      <c r="I618" s="134"/>
      <c r="J618" s="123">
        <f>IF(OR(tbl_Metraj22[[#This Row],[TARIH]]="",tbl_Metraj22[[#This Row],[TARIH]]="-"),0,IF(tbl_Metraj22[[#This Row],[YUZDE]]=0,tbl_Metraj22[[#This Row],[METRAJ_BETON]],tbl_Metraj22[[#This Row],[YUZDE]]*tbl_Metraj22[[#This Row],[METRAJ_BETON]]))</f>
        <v>0</v>
      </c>
      <c r="K618" s="2" t="s">
        <v>1338</v>
      </c>
    </row>
    <row r="619" spans="1:11" ht="14.25" x14ac:dyDescent="0.2">
      <c r="A619" s="2" t="s">
        <v>2977</v>
      </c>
      <c r="B619" s="124" t="s">
        <v>4357</v>
      </c>
      <c r="C619" s="124"/>
      <c r="D619" s="126">
        <v>5.44</v>
      </c>
      <c r="E619" s="124" t="s">
        <v>764</v>
      </c>
      <c r="F619" s="124">
        <v>-4</v>
      </c>
      <c r="G619" s="2" t="s">
        <v>13208</v>
      </c>
      <c r="H619" s="130"/>
      <c r="I619" s="134"/>
      <c r="J619" s="123">
        <f>IF(OR(tbl_Metraj22[[#This Row],[TARIH]]="",tbl_Metraj22[[#This Row],[TARIH]]="-"),0,IF(tbl_Metraj22[[#This Row],[YUZDE]]=0,tbl_Metraj22[[#This Row],[METRAJ_BETON]],tbl_Metraj22[[#This Row],[YUZDE]]*tbl_Metraj22[[#This Row],[METRAJ_BETON]]))</f>
        <v>0</v>
      </c>
      <c r="K619" s="2" t="s">
        <v>1425</v>
      </c>
    </row>
    <row r="620" spans="1:11" ht="14.25" x14ac:dyDescent="0.2">
      <c r="A620" s="2" t="s">
        <v>2977</v>
      </c>
      <c r="B620" s="124" t="s">
        <v>4358</v>
      </c>
      <c r="C620" s="124"/>
      <c r="D620" s="126">
        <v>6.02</v>
      </c>
      <c r="E620" s="124" t="s">
        <v>764</v>
      </c>
      <c r="F620" s="124">
        <v>-4</v>
      </c>
      <c r="G620" s="2" t="s">
        <v>13209</v>
      </c>
      <c r="H620" s="130"/>
      <c r="I620" s="134"/>
      <c r="J620" s="123">
        <f>IF(OR(tbl_Metraj22[[#This Row],[TARIH]]="",tbl_Metraj22[[#This Row],[TARIH]]="-"),0,IF(tbl_Metraj22[[#This Row],[YUZDE]]=0,tbl_Metraj22[[#This Row],[METRAJ_BETON]],tbl_Metraj22[[#This Row],[YUZDE]]*tbl_Metraj22[[#This Row],[METRAJ_BETON]]))</f>
        <v>0</v>
      </c>
      <c r="K620" s="2" t="s">
        <v>1333</v>
      </c>
    </row>
    <row r="621" spans="1:11" ht="14.25" x14ac:dyDescent="0.2">
      <c r="A621" s="2" t="s">
        <v>2977</v>
      </c>
      <c r="B621" s="124" t="s">
        <v>4359</v>
      </c>
      <c r="C621" s="124"/>
      <c r="D621" s="126">
        <v>9.2100000000000009</v>
      </c>
      <c r="E621" s="124" t="s">
        <v>764</v>
      </c>
      <c r="F621" s="124">
        <v>-4</v>
      </c>
      <c r="G621" s="2" t="s">
        <v>13210</v>
      </c>
      <c r="H621" s="130"/>
      <c r="I621" s="134"/>
      <c r="J621" s="123">
        <f>IF(OR(tbl_Metraj22[[#This Row],[TARIH]]="",tbl_Metraj22[[#This Row],[TARIH]]="-"),0,IF(tbl_Metraj22[[#This Row],[YUZDE]]=0,tbl_Metraj22[[#This Row],[METRAJ_BETON]],tbl_Metraj22[[#This Row],[YUZDE]]*tbl_Metraj22[[#This Row],[METRAJ_BETON]]))</f>
        <v>0</v>
      </c>
      <c r="K621" s="2" t="s">
        <v>1421</v>
      </c>
    </row>
    <row r="622" spans="1:11" ht="14.25" x14ac:dyDescent="0.2">
      <c r="A622" s="2" t="s">
        <v>787</v>
      </c>
      <c r="B622" s="124" t="s">
        <v>3262</v>
      </c>
      <c r="C622" s="124"/>
      <c r="D622" s="126">
        <v>755.52</v>
      </c>
      <c r="E622" s="124" t="s">
        <v>764</v>
      </c>
      <c r="F622" s="124">
        <v>-3</v>
      </c>
      <c r="G622" s="2" t="s">
        <v>13211</v>
      </c>
      <c r="H622" s="130">
        <v>45861</v>
      </c>
      <c r="I622" s="134"/>
      <c r="J622" s="123">
        <f>IF(OR(tbl_Metraj22[[#This Row],[TARIH]]="",tbl_Metraj22[[#This Row],[TARIH]]="-"),0,IF(tbl_Metraj22[[#This Row],[YUZDE]]=0,tbl_Metraj22[[#This Row],[METRAJ_BETON]],tbl_Metraj22[[#This Row],[YUZDE]]*tbl_Metraj22[[#This Row],[METRAJ_BETON]]))</f>
        <v>755.52</v>
      </c>
    </row>
    <row r="623" spans="1:11" ht="14.25" x14ac:dyDescent="0.2">
      <c r="A623" s="2" t="s">
        <v>734</v>
      </c>
      <c r="B623" s="124" t="s">
        <v>3673</v>
      </c>
      <c r="C623" s="124"/>
      <c r="D623" s="126">
        <v>1.25</v>
      </c>
      <c r="E623" s="124" t="s">
        <v>764</v>
      </c>
      <c r="F623" s="124">
        <v>-3</v>
      </c>
      <c r="G623" s="2" t="s">
        <v>13212</v>
      </c>
      <c r="H623" s="130">
        <v>45861</v>
      </c>
      <c r="I623" s="134"/>
      <c r="J623" s="123">
        <f>IF(OR(tbl_Metraj22[[#This Row],[TARIH]]="",tbl_Metraj22[[#This Row],[TARIH]]="-"),0,IF(tbl_Metraj22[[#This Row],[YUZDE]]=0,tbl_Metraj22[[#This Row],[METRAJ_BETON]],tbl_Metraj22[[#This Row],[YUZDE]]*tbl_Metraj22[[#This Row],[METRAJ_BETON]]))</f>
        <v>1.25</v>
      </c>
      <c r="K623" s="2" t="s">
        <v>22515</v>
      </c>
    </row>
    <row r="624" spans="1:11" ht="14.25" x14ac:dyDescent="0.2">
      <c r="A624" s="2" t="s">
        <v>734</v>
      </c>
      <c r="B624" s="124" t="s">
        <v>3674</v>
      </c>
      <c r="C624" s="124"/>
      <c r="D624" s="126">
        <v>1.1499999999999999</v>
      </c>
      <c r="E624" s="124" t="s">
        <v>764</v>
      </c>
      <c r="F624" s="124">
        <v>-3</v>
      </c>
      <c r="G624" s="2" t="s">
        <v>13213</v>
      </c>
      <c r="H624" s="130">
        <v>45861</v>
      </c>
      <c r="I624" s="134"/>
      <c r="J624" s="123">
        <f>IF(OR(tbl_Metraj22[[#This Row],[TARIH]]="",tbl_Metraj22[[#This Row],[TARIH]]="-"),0,IF(tbl_Metraj22[[#This Row],[YUZDE]]=0,tbl_Metraj22[[#This Row],[METRAJ_BETON]],tbl_Metraj22[[#This Row],[YUZDE]]*tbl_Metraj22[[#This Row],[METRAJ_BETON]]))</f>
        <v>1.1499999999999999</v>
      </c>
      <c r="K624" s="2" t="s">
        <v>22516</v>
      </c>
    </row>
    <row r="625" spans="1:11" ht="14.25" x14ac:dyDescent="0.2">
      <c r="A625" s="2" t="s">
        <v>734</v>
      </c>
      <c r="B625" s="124" t="s">
        <v>3675</v>
      </c>
      <c r="C625" s="124"/>
      <c r="D625" s="126">
        <v>1.28</v>
      </c>
      <c r="E625" s="124" t="s">
        <v>764</v>
      </c>
      <c r="F625" s="124">
        <v>-3</v>
      </c>
      <c r="G625" s="2" t="s">
        <v>13214</v>
      </c>
      <c r="H625" s="130">
        <v>45861</v>
      </c>
      <c r="I625" s="134"/>
      <c r="J625" s="123">
        <f>IF(OR(tbl_Metraj22[[#This Row],[TARIH]]="",tbl_Metraj22[[#This Row],[TARIH]]="-"),0,IF(tbl_Metraj22[[#This Row],[YUZDE]]=0,tbl_Metraj22[[#This Row],[METRAJ_BETON]],tbl_Metraj22[[#This Row],[YUZDE]]*tbl_Metraj22[[#This Row],[METRAJ_BETON]]))</f>
        <v>1.28</v>
      </c>
      <c r="K625" s="2" t="e">
        <v>#N/A</v>
      </c>
    </row>
    <row r="626" spans="1:11" ht="14.25" x14ac:dyDescent="0.2">
      <c r="A626" s="2" t="s">
        <v>734</v>
      </c>
      <c r="B626" s="124" t="s">
        <v>3676</v>
      </c>
      <c r="C626" s="124"/>
      <c r="D626" s="126">
        <v>0.76</v>
      </c>
      <c r="E626" s="124" t="s">
        <v>764</v>
      </c>
      <c r="F626" s="124">
        <v>-3</v>
      </c>
      <c r="G626" s="2" t="s">
        <v>13215</v>
      </c>
      <c r="H626" s="130">
        <v>45861</v>
      </c>
      <c r="I626" s="134"/>
      <c r="J626" s="123">
        <f>IF(OR(tbl_Metraj22[[#This Row],[TARIH]]="",tbl_Metraj22[[#This Row],[TARIH]]="-"),0,IF(tbl_Metraj22[[#This Row],[YUZDE]]=0,tbl_Metraj22[[#This Row],[METRAJ_BETON]],tbl_Metraj22[[#This Row],[YUZDE]]*tbl_Metraj22[[#This Row],[METRAJ_BETON]]))</f>
        <v>0.76</v>
      </c>
      <c r="K626" s="2" t="s">
        <v>22517</v>
      </c>
    </row>
    <row r="627" spans="1:11" ht="14.25" x14ac:dyDescent="0.2">
      <c r="A627" s="2" t="s">
        <v>734</v>
      </c>
      <c r="B627" s="124" t="s">
        <v>3677</v>
      </c>
      <c r="C627" s="124"/>
      <c r="D627" s="126">
        <v>0.76</v>
      </c>
      <c r="E627" s="124" t="s">
        <v>764</v>
      </c>
      <c r="F627" s="124">
        <v>-3</v>
      </c>
      <c r="G627" s="2" t="s">
        <v>13216</v>
      </c>
      <c r="H627" s="130">
        <v>45861</v>
      </c>
      <c r="I627" s="134"/>
      <c r="J627" s="123">
        <f>IF(OR(tbl_Metraj22[[#This Row],[TARIH]]="",tbl_Metraj22[[#This Row],[TARIH]]="-"),0,IF(tbl_Metraj22[[#This Row],[YUZDE]]=0,tbl_Metraj22[[#This Row],[METRAJ_BETON]],tbl_Metraj22[[#This Row],[YUZDE]]*tbl_Metraj22[[#This Row],[METRAJ_BETON]]))</f>
        <v>0.76</v>
      </c>
      <c r="K627" s="2" t="e">
        <v>#N/A</v>
      </c>
    </row>
    <row r="628" spans="1:11" ht="14.25" x14ac:dyDescent="0.2">
      <c r="A628" s="2" t="s">
        <v>734</v>
      </c>
      <c r="B628" s="124" t="s">
        <v>3678</v>
      </c>
      <c r="C628" s="124"/>
      <c r="D628" s="126">
        <v>2.27</v>
      </c>
      <c r="E628" s="124" t="s">
        <v>764</v>
      </c>
      <c r="F628" s="124">
        <v>-3</v>
      </c>
      <c r="G628" s="2" t="s">
        <v>13217</v>
      </c>
      <c r="H628" s="130">
        <v>45861</v>
      </c>
      <c r="I628" s="134"/>
      <c r="J628" s="123">
        <f>IF(OR(tbl_Metraj22[[#This Row],[TARIH]]="",tbl_Metraj22[[#This Row],[TARIH]]="-"),0,IF(tbl_Metraj22[[#This Row],[YUZDE]]=0,tbl_Metraj22[[#This Row],[METRAJ_BETON]],tbl_Metraj22[[#This Row],[YUZDE]]*tbl_Metraj22[[#This Row],[METRAJ_BETON]]))</f>
        <v>2.27</v>
      </c>
      <c r="K628" s="2" t="s">
        <v>22518</v>
      </c>
    </row>
    <row r="629" spans="1:11" ht="14.25" x14ac:dyDescent="0.2">
      <c r="A629" s="2" t="s">
        <v>734</v>
      </c>
      <c r="B629" s="124" t="s">
        <v>3679</v>
      </c>
      <c r="C629" s="124"/>
      <c r="D629" s="126">
        <v>2.27</v>
      </c>
      <c r="E629" s="124" t="s">
        <v>764</v>
      </c>
      <c r="F629" s="124">
        <v>-3</v>
      </c>
      <c r="G629" s="2" t="s">
        <v>13218</v>
      </c>
      <c r="H629" s="130">
        <v>45861</v>
      </c>
      <c r="I629" s="134"/>
      <c r="J629" s="123">
        <f>IF(OR(tbl_Metraj22[[#This Row],[TARIH]]="",tbl_Metraj22[[#This Row],[TARIH]]="-"),0,IF(tbl_Metraj22[[#This Row],[YUZDE]]=0,tbl_Metraj22[[#This Row],[METRAJ_BETON]],tbl_Metraj22[[#This Row],[YUZDE]]*tbl_Metraj22[[#This Row],[METRAJ_BETON]]))</f>
        <v>2.27</v>
      </c>
      <c r="K629" s="2" t="s">
        <v>22519</v>
      </c>
    </row>
    <row r="630" spans="1:11" ht="14.25" x14ac:dyDescent="0.2">
      <c r="A630" s="2" t="s">
        <v>734</v>
      </c>
      <c r="B630" s="124" t="s">
        <v>3680</v>
      </c>
      <c r="C630" s="124"/>
      <c r="D630" s="126">
        <v>2.61</v>
      </c>
      <c r="E630" s="124" t="s">
        <v>764</v>
      </c>
      <c r="F630" s="124">
        <v>-3</v>
      </c>
      <c r="G630" s="2" t="s">
        <v>13219</v>
      </c>
      <c r="H630" s="130">
        <v>45861</v>
      </c>
      <c r="I630" s="134"/>
      <c r="J630" s="123">
        <f>IF(OR(tbl_Metraj22[[#This Row],[TARIH]]="",tbl_Metraj22[[#This Row],[TARIH]]="-"),0,IF(tbl_Metraj22[[#This Row],[YUZDE]]=0,tbl_Metraj22[[#This Row],[METRAJ_BETON]],tbl_Metraj22[[#This Row],[YUZDE]]*tbl_Metraj22[[#This Row],[METRAJ_BETON]]))</f>
        <v>2.61</v>
      </c>
      <c r="K630" s="2" t="s">
        <v>22520</v>
      </c>
    </row>
    <row r="631" spans="1:11" ht="14.25" x14ac:dyDescent="0.2">
      <c r="A631" s="2" t="s">
        <v>734</v>
      </c>
      <c r="B631" s="124" t="s">
        <v>3681</v>
      </c>
      <c r="C631" s="124"/>
      <c r="D631" s="126">
        <v>1.26</v>
      </c>
      <c r="E631" s="124" t="s">
        <v>764</v>
      </c>
      <c r="F631" s="124">
        <v>-3</v>
      </c>
      <c r="G631" s="2" t="s">
        <v>13220</v>
      </c>
      <c r="H631" s="130">
        <v>45861</v>
      </c>
      <c r="I631" s="134"/>
      <c r="J631" s="123">
        <f>IF(OR(tbl_Metraj22[[#This Row],[TARIH]]="",tbl_Metraj22[[#This Row],[TARIH]]="-"),0,IF(tbl_Metraj22[[#This Row],[YUZDE]]=0,tbl_Metraj22[[#This Row],[METRAJ_BETON]],tbl_Metraj22[[#This Row],[YUZDE]]*tbl_Metraj22[[#This Row],[METRAJ_BETON]]))</f>
        <v>1.26</v>
      </c>
      <c r="K631" s="2" t="s">
        <v>22521</v>
      </c>
    </row>
    <row r="632" spans="1:11" ht="14.25" x14ac:dyDescent="0.2">
      <c r="A632" s="2" t="s">
        <v>734</v>
      </c>
      <c r="B632" s="124" t="s">
        <v>3682</v>
      </c>
      <c r="C632" s="124"/>
      <c r="D632" s="126">
        <v>1.82</v>
      </c>
      <c r="E632" s="124" t="s">
        <v>764</v>
      </c>
      <c r="F632" s="124">
        <v>-3</v>
      </c>
      <c r="G632" s="2" t="s">
        <v>13221</v>
      </c>
      <c r="H632" s="130">
        <v>45861</v>
      </c>
      <c r="I632" s="134"/>
      <c r="J632" s="123">
        <f>IF(OR(tbl_Metraj22[[#This Row],[TARIH]]="",tbl_Metraj22[[#This Row],[TARIH]]="-"),0,IF(tbl_Metraj22[[#This Row],[YUZDE]]=0,tbl_Metraj22[[#This Row],[METRAJ_BETON]],tbl_Metraj22[[#This Row],[YUZDE]]*tbl_Metraj22[[#This Row],[METRAJ_BETON]]))</f>
        <v>1.82</v>
      </c>
      <c r="K632" s="2" t="s">
        <v>22522</v>
      </c>
    </row>
    <row r="633" spans="1:11" ht="14.25" x14ac:dyDescent="0.2">
      <c r="A633" s="2" t="s">
        <v>734</v>
      </c>
      <c r="B633" s="124" t="s">
        <v>3683</v>
      </c>
      <c r="C633" s="124"/>
      <c r="D633" s="126">
        <v>1.78</v>
      </c>
      <c r="E633" s="124" t="s">
        <v>764</v>
      </c>
      <c r="F633" s="124">
        <v>-3</v>
      </c>
      <c r="G633" s="2" t="s">
        <v>13222</v>
      </c>
      <c r="H633" s="130">
        <v>45861</v>
      </c>
      <c r="I633" s="134"/>
      <c r="J633" s="123">
        <f>IF(OR(tbl_Metraj22[[#This Row],[TARIH]]="",tbl_Metraj22[[#This Row],[TARIH]]="-"),0,IF(tbl_Metraj22[[#This Row],[YUZDE]]=0,tbl_Metraj22[[#This Row],[METRAJ_BETON]],tbl_Metraj22[[#This Row],[YUZDE]]*tbl_Metraj22[[#This Row],[METRAJ_BETON]]))</f>
        <v>1.78</v>
      </c>
      <c r="K633" s="2" t="e">
        <v>#N/A</v>
      </c>
    </row>
    <row r="634" spans="1:11" ht="14.25" x14ac:dyDescent="0.2">
      <c r="A634" s="2" t="s">
        <v>734</v>
      </c>
      <c r="B634" s="124" t="s">
        <v>3684</v>
      </c>
      <c r="C634" s="124"/>
      <c r="D634" s="126">
        <v>1.82</v>
      </c>
      <c r="E634" s="124" t="s">
        <v>764</v>
      </c>
      <c r="F634" s="124">
        <v>-3</v>
      </c>
      <c r="G634" s="2" t="s">
        <v>13223</v>
      </c>
      <c r="H634" s="130">
        <v>45861</v>
      </c>
      <c r="I634" s="134"/>
      <c r="J634" s="123">
        <f>IF(OR(tbl_Metraj22[[#This Row],[TARIH]]="",tbl_Metraj22[[#This Row],[TARIH]]="-"),0,IF(tbl_Metraj22[[#This Row],[YUZDE]]=0,tbl_Metraj22[[#This Row],[METRAJ_BETON]],tbl_Metraj22[[#This Row],[YUZDE]]*tbl_Metraj22[[#This Row],[METRAJ_BETON]]))</f>
        <v>1.82</v>
      </c>
      <c r="K634" s="2" t="s">
        <v>22523</v>
      </c>
    </row>
    <row r="635" spans="1:11" ht="14.25" x14ac:dyDescent="0.2">
      <c r="A635" s="2" t="s">
        <v>734</v>
      </c>
      <c r="B635" s="124" t="s">
        <v>3685</v>
      </c>
      <c r="C635" s="124"/>
      <c r="D635" s="126">
        <v>1.78</v>
      </c>
      <c r="E635" s="124" t="s">
        <v>764</v>
      </c>
      <c r="F635" s="124">
        <v>-3</v>
      </c>
      <c r="G635" s="2" t="s">
        <v>13224</v>
      </c>
      <c r="H635" s="130">
        <v>45861</v>
      </c>
      <c r="I635" s="134"/>
      <c r="J635" s="123">
        <f>IF(OR(tbl_Metraj22[[#This Row],[TARIH]]="",tbl_Metraj22[[#This Row],[TARIH]]="-"),0,IF(tbl_Metraj22[[#This Row],[YUZDE]]=0,tbl_Metraj22[[#This Row],[METRAJ_BETON]],tbl_Metraj22[[#This Row],[YUZDE]]*tbl_Metraj22[[#This Row],[METRAJ_BETON]]))</f>
        <v>1.78</v>
      </c>
      <c r="K635" s="2" t="e">
        <v>#N/A</v>
      </c>
    </row>
    <row r="636" spans="1:11" ht="14.25" x14ac:dyDescent="0.2">
      <c r="A636" s="2" t="s">
        <v>734</v>
      </c>
      <c r="B636" s="124" t="s">
        <v>3686</v>
      </c>
      <c r="C636" s="124"/>
      <c r="D636" s="126">
        <v>3.27</v>
      </c>
      <c r="E636" s="124" t="s">
        <v>764</v>
      </c>
      <c r="F636" s="124">
        <v>-3</v>
      </c>
      <c r="G636" s="2" t="s">
        <v>13225</v>
      </c>
      <c r="H636" s="130">
        <v>45861</v>
      </c>
      <c r="I636" s="134"/>
      <c r="J636" s="123">
        <f>IF(OR(tbl_Metraj22[[#This Row],[TARIH]]="",tbl_Metraj22[[#This Row],[TARIH]]="-"),0,IF(tbl_Metraj22[[#This Row],[YUZDE]]=0,tbl_Metraj22[[#This Row],[METRAJ_BETON]],tbl_Metraj22[[#This Row],[YUZDE]]*tbl_Metraj22[[#This Row],[METRAJ_BETON]]))</f>
        <v>3.27</v>
      </c>
      <c r="K636" s="2" t="s">
        <v>22524</v>
      </c>
    </row>
    <row r="637" spans="1:11" ht="14.25" x14ac:dyDescent="0.2">
      <c r="A637" s="2" t="s">
        <v>734</v>
      </c>
      <c r="B637" s="124" t="s">
        <v>3687</v>
      </c>
      <c r="C637" s="124"/>
      <c r="D637" s="126">
        <v>3.2</v>
      </c>
      <c r="E637" s="124" t="s">
        <v>764</v>
      </c>
      <c r="F637" s="124">
        <v>-3</v>
      </c>
      <c r="G637" s="2" t="s">
        <v>13226</v>
      </c>
      <c r="H637" s="130">
        <v>45861</v>
      </c>
      <c r="I637" s="134"/>
      <c r="J637" s="123">
        <f>IF(OR(tbl_Metraj22[[#This Row],[TARIH]]="",tbl_Metraj22[[#This Row],[TARIH]]="-"),0,IF(tbl_Metraj22[[#This Row],[YUZDE]]=0,tbl_Metraj22[[#This Row],[METRAJ_BETON]],tbl_Metraj22[[#This Row],[YUZDE]]*tbl_Metraj22[[#This Row],[METRAJ_BETON]]))</f>
        <v>3.2</v>
      </c>
      <c r="K637" s="2" t="s">
        <v>22525</v>
      </c>
    </row>
    <row r="638" spans="1:11" ht="14.25" x14ac:dyDescent="0.2">
      <c r="A638" s="2" t="s">
        <v>734</v>
      </c>
      <c r="B638" s="124" t="s">
        <v>3688</v>
      </c>
      <c r="C638" s="124"/>
      <c r="D638" s="126">
        <v>0.98</v>
      </c>
      <c r="E638" s="124" t="s">
        <v>764</v>
      </c>
      <c r="F638" s="124">
        <v>-3</v>
      </c>
      <c r="G638" s="2" t="s">
        <v>13227</v>
      </c>
      <c r="H638" s="130">
        <v>45861</v>
      </c>
      <c r="I638" s="134"/>
      <c r="J638" s="123">
        <f>IF(OR(tbl_Metraj22[[#This Row],[TARIH]]="",tbl_Metraj22[[#This Row],[TARIH]]="-"),0,IF(tbl_Metraj22[[#This Row],[YUZDE]]=0,tbl_Metraj22[[#This Row],[METRAJ_BETON]],tbl_Metraj22[[#This Row],[YUZDE]]*tbl_Metraj22[[#This Row],[METRAJ_BETON]]))</f>
        <v>0.98</v>
      </c>
      <c r="K638" s="2" t="s">
        <v>22526</v>
      </c>
    </row>
    <row r="639" spans="1:11" ht="14.25" x14ac:dyDescent="0.2">
      <c r="A639" s="2" t="s">
        <v>734</v>
      </c>
      <c r="B639" s="124" t="s">
        <v>3689</v>
      </c>
      <c r="C639" s="124"/>
      <c r="D639" s="126">
        <v>7.3</v>
      </c>
      <c r="E639" s="124" t="s">
        <v>764</v>
      </c>
      <c r="F639" s="124">
        <v>-3</v>
      </c>
      <c r="G639" s="2" t="s">
        <v>13228</v>
      </c>
      <c r="H639" s="130">
        <v>45861</v>
      </c>
      <c r="I639" s="134"/>
      <c r="J639" s="123">
        <f>IF(OR(tbl_Metraj22[[#This Row],[TARIH]]="",tbl_Metraj22[[#This Row],[TARIH]]="-"),0,IF(tbl_Metraj22[[#This Row],[YUZDE]]=0,tbl_Metraj22[[#This Row],[METRAJ_BETON]],tbl_Metraj22[[#This Row],[YUZDE]]*tbl_Metraj22[[#This Row],[METRAJ_BETON]]))</f>
        <v>7.3</v>
      </c>
      <c r="K639" s="2" t="s">
        <v>22527</v>
      </c>
    </row>
    <row r="640" spans="1:11" ht="14.25" x14ac:dyDescent="0.2">
      <c r="A640" s="2" t="s">
        <v>734</v>
      </c>
      <c r="B640" s="124" t="s">
        <v>3690</v>
      </c>
      <c r="C640" s="124"/>
      <c r="D640" s="126">
        <v>1.69</v>
      </c>
      <c r="E640" s="124" t="s">
        <v>764</v>
      </c>
      <c r="F640" s="124">
        <v>-3</v>
      </c>
      <c r="G640" s="2" t="s">
        <v>13229</v>
      </c>
      <c r="H640" s="130">
        <v>45861</v>
      </c>
      <c r="I640" s="134"/>
      <c r="J640" s="123">
        <f>IF(OR(tbl_Metraj22[[#This Row],[TARIH]]="",tbl_Metraj22[[#This Row],[TARIH]]="-"),0,IF(tbl_Metraj22[[#This Row],[YUZDE]]=0,tbl_Metraj22[[#This Row],[METRAJ_BETON]],tbl_Metraj22[[#This Row],[YUZDE]]*tbl_Metraj22[[#This Row],[METRAJ_BETON]]))</f>
        <v>1.69</v>
      </c>
      <c r="K640" s="2" t="s">
        <v>22528</v>
      </c>
    </row>
    <row r="641" spans="1:11" ht="14.25" x14ac:dyDescent="0.2">
      <c r="A641" s="2" t="s">
        <v>734</v>
      </c>
      <c r="B641" s="124" t="s">
        <v>3691</v>
      </c>
      <c r="C641" s="124"/>
      <c r="D641" s="126">
        <v>0.98</v>
      </c>
      <c r="E641" s="124" t="s">
        <v>764</v>
      </c>
      <c r="F641" s="124">
        <v>-3</v>
      </c>
      <c r="G641" s="2" t="s">
        <v>13230</v>
      </c>
      <c r="H641" s="130">
        <v>45861</v>
      </c>
      <c r="I641" s="134"/>
      <c r="J641" s="123">
        <f>IF(OR(tbl_Metraj22[[#This Row],[TARIH]]="",tbl_Metraj22[[#This Row],[TARIH]]="-"),0,IF(tbl_Metraj22[[#This Row],[YUZDE]]=0,tbl_Metraj22[[#This Row],[METRAJ_BETON]],tbl_Metraj22[[#This Row],[YUZDE]]*tbl_Metraj22[[#This Row],[METRAJ_BETON]]))</f>
        <v>0.98</v>
      </c>
      <c r="K641" s="2" t="e">
        <v>#N/A</v>
      </c>
    </row>
    <row r="642" spans="1:11" ht="14.25" x14ac:dyDescent="0.2">
      <c r="A642" s="2" t="s">
        <v>734</v>
      </c>
      <c r="B642" s="124" t="s">
        <v>3692</v>
      </c>
      <c r="C642" s="124"/>
      <c r="D642" s="126">
        <v>0.98</v>
      </c>
      <c r="E642" s="124" t="s">
        <v>764</v>
      </c>
      <c r="F642" s="124">
        <v>-3</v>
      </c>
      <c r="G642" s="2" t="s">
        <v>13231</v>
      </c>
      <c r="H642" s="130">
        <v>45861</v>
      </c>
      <c r="I642" s="134"/>
      <c r="J642" s="123">
        <f>IF(OR(tbl_Metraj22[[#This Row],[TARIH]]="",tbl_Metraj22[[#This Row],[TARIH]]="-"),0,IF(tbl_Metraj22[[#This Row],[YUZDE]]=0,tbl_Metraj22[[#This Row],[METRAJ_BETON]],tbl_Metraj22[[#This Row],[YUZDE]]*tbl_Metraj22[[#This Row],[METRAJ_BETON]]))</f>
        <v>0.98</v>
      </c>
      <c r="K642" s="2" t="s">
        <v>22529</v>
      </c>
    </row>
    <row r="643" spans="1:11" ht="14.25" x14ac:dyDescent="0.2">
      <c r="A643" s="2" t="s">
        <v>734</v>
      </c>
      <c r="B643" s="124" t="s">
        <v>3693</v>
      </c>
      <c r="C643" s="124"/>
      <c r="D643" s="126">
        <v>1.41</v>
      </c>
      <c r="E643" s="124" t="s">
        <v>764</v>
      </c>
      <c r="F643" s="124">
        <v>-3</v>
      </c>
      <c r="G643" s="2" t="s">
        <v>13232</v>
      </c>
      <c r="H643" s="130">
        <v>45861</v>
      </c>
      <c r="I643" s="134"/>
      <c r="J643" s="123">
        <f>IF(OR(tbl_Metraj22[[#This Row],[TARIH]]="",tbl_Metraj22[[#This Row],[TARIH]]="-"),0,IF(tbl_Metraj22[[#This Row],[YUZDE]]=0,tbl_Metraj22[[#This Row],[METRAJ_BETON]],tbl_Metraj22[[#This Row],[YUZDE]]*tbl_Metraj22[[#This Row],[METRAJ_BETON]]))</f>
        <v>1.41</v>
      </c>
      <c r="K643" s="2" t="s">
        <v>22530</v>
      </c>
    </row>
    <row r="644" spans="1:11" ht="14.25" x14ac:dyDescent="0.2">
      <c r="A644" s="2" t="s">
        <v>734</v>
      </c>
      <c r="B644" s="124" t="s">
        <v>3694</v>
      </c>
      <c r="C644" s="124"/>
      <c r="D644" s="126">
        <v>2.54</v>
      </c>
      <c r="E644" s="124" t="s">
        <v>764</v>
      </c>
      <c r="F644" s="124">
        <v>-3</v>
      </c>
      <c r="G644" s="2" t="s">
        <v>13233</v>
      </c>
      <c r="H644" s="130">
        <v>45861</v>
      </c>
      <c r="I644" s="134"/>
      <c r="J644" s="123">
        <f>IF(OR(tbl_Metraj22[[#This Row],[TARIH]]="",tbl_Metraj22[[#This Row],[TARIH]]="-"),0,IF(tbl_Metraj22[[#This Row],[YUZDE]]=0,tbl_Metraj22[[#This Row],[METRAJ_BETON]],tbl_Metraj22[[#This Row],[YUZDE]]*tbl_Metraj22[[#This Row],[METRAJ_BETON]]))</f>
        <v>2.54</v>
      </c>
      <c r="K644" s="2" t="s">
        <v>22531</v>
      </c>
    </row>
    <row r="645" spans="1:11" ht="14.25" x14ac:dyDescent="0.2">
      <c r="A645" s="2" t="s">
        <v>734</v>
      </c>
      <c r="B645" s="124" t="s">
        <v>3695</v>
      </c>
      <c r="C645" s="124"/>
      <c r="D645" s="126">
        <v>3.1</v>
      </c>
      <c r="E645" s="124" t="s">
        <v>764</v>
      </c>
      <c r="F645" s="124">
        <v>-3</v>
      </c>
      <c r="G645" s="2" t="s">
        <v>13234</v>
      </c>
      <c r="H645" s="130">
        <v>45861</v>
      </c>
      <c r="I645" s="134"/>
      <c r="J645" s="123">
        <f>IF(OR(tbl_Metraj22[[#This Row],[TARIH]]="",tbl_Metraj22[[#This Row],[TARIH]]="-"),0,IF(tbl_Metraj22[[#This Row],[YUZDE]]=0,tbl_Metraj22[[#This Row],[METRAJ_BETON]],tbl_Metraj22[[#This Row],[YUZDE]]*tbl_Metraj22[[#This Row],[METRAJ_BETON]]))</f>
        <v>3.1</v>
      </c>
      <c r="K645" s="2" t="s">
        <v>22532</v>
      </c>
    </row>
    <row r="646" spans="1:11" ht="14.25" x14ac:dyDescent="0.2">
      <c r="A646" s="2" t="s">
        <v>734</v>
      </c>
      <c r="B646" s="124" t="s">
        <v>3696</v>
      </c>
      <c r="C646" s="124"/>
      <c r="D646" s="126">
        <v>0.94</v>
      </c>
      <c r="E646" s="124" t="s">
        <v>764</v>
      </c>
      <c r="F646" s="124">
        <v>-3</v>
      </c>
      <c r="G646" s="2" t="s">
        <v>13235</v>
      </c>
      <c r="H646" s="130">
        <v>45861</v>
      </c>
      <c r="I646" s="134"/>
      <c r="J646" s="123">
        <f>IF(OR(tbl_Metraj22[[#This Row],[TARIH]]="",tbl_Metraj22[[#This Row],[TARIH]]="-"),0,IF(tbl_Metraj22[[#This Row],[YUZDE]]=0,tbl_Metraj22[[#This Row],[METRAJ_BETON]],tbl_Metraj22[[#This Row],[YUZDE]]*tbl_Metraj22[[#This Row],[METRAJ_BETON]]))</f>
        <v>0.94</v>
      </c>
      <c r="K646" s="2" t="e">
        <v>#N/A</v>
      </c>
    </row>
    <row r="647" spans="1:11" ht="14.25" x14ac:dyDescent="0.2">
      <c r="A647" s="2" t="s">
        <v>734</v>
      </c>
      <c r="B647" s="124" t="s">
        <v>3697</v>
      </c>
      <c r="C647" s="124"/>
      <c r="D647" s="126">
        <v>1.41</v>
      </c>
      <c r="E647" s="124" t="s">
        <v>764</v>
      </c>
      <c r="F647" s="124">
        <v>-3</v>
      </c>
      <c r="G647" s="2" t="s">
        <v>13236</v>
      </c>
      <c r="H647" s="130">
        <v>45861</v>
      </c>
      <c r="I647" s="134"/>
      <c r="J647" s="123">
        <f>IF(OR(tbl_Metraj22[[#This Row],[TARIH]]="",tbl_Metraj22[[#This Row],[TARIH]]="-"),0,IF(tbl_Metraj22[[#This Row],[YUZDE]]=0,tbl_Metraj22[[#This Row],[METRAJ_BETON]],tbl_Metraj22[[#This Row],[YUZDE]]*tbl_Metraj22[[#This Row],[METRAJ_BETON]]))</f>
        <v>1.41</v>
      </c>
      <c r="K647" s="2" t="s">
        <v>22533</v>
      </c>
    </row>
    <row r="648" spans="1:11" ht="14.25" x14ac:dyDescent="0.2">
      <c r="A648" s="2" t="s">
        <v>734</v>
      </c>
      <c r="B648" s="124" t="s">
        <v>3698</v>
      </c>
      <c r="C648" s="124"/>
      <c r="D648" s="126">
        <v>3.26</v>
      </c>
      <c r="E648" s="124" t="s">
        <v>764</v>
      </c>
      <c r="F648" s="124">
        <v>-3</v>
      </c>
      <c r="G648" s="2" t="s">
        <v>13237</v>
      </c>
      <c r="H648" s="130">
        <v>45861</v>
      </c>
      <c r="I648" s="134"/>
      <c r="J648" s="123">
        <f>IF(OR(tbl_Metraj22[[#This Row],[TARIH]]="",tbl_Metraj22[[#This Row],[TARIH]]="-"),0,IF(tbl_Metraj22[[#This Row],[YUZDE]]=0,tbl_Metraj22[[#This Row],[METRAJ_BETON]],tbl_Metraj22[[#This Row],[YUZDE]]*tbl_Metraj22[[#This Row],[METRAJ_BETON]]))</f>
        <v>3.26</v>
      </c>
      <c r="K648" s="2" t="s">
        <v>22534</v>
      </c>
    </row>
    <row r="649" spans="1:11" ht="14.25" x14ac:dyDescent="0.2">
      <c r="A649" s="2" t="s">
        <v>734</v>
      </c>
      <c r="B649" s="124" t="s">
        <v>3699</v>
      </c>
      <c r="C649" s="124"/>
      <c r="D649" s="126">
        <v>1.08</v>
      </c>
      <c r="E649" s="124" t="s">
        <v>764</v>
      </c>
      <c r="F649" s="124">
        <v>-3</v>
      </c>
      <c r="G649" s="2" t="s">
        <v>13238</v>
      </c>
      <c r="H649" s="130">
        <v>45861</v>
      </c>
      <c r="I649" s="134"/>
      <c r="J649" s="123">
        <f>IF(OR(tbl_Metraj22[[#This Row],[TARIH]]="",tbl_Metraj22[[#This Row],[TARIH]]="-"),0,IF(tbl_Metraj22[[#This Row],[YUZDE]]=0,tbl_Metraj22[[#This Row],[METRAJ_BETON]],tbl_Metraj22[[#This Row],[YUZDE]]*tbl_Metraj22[[#This Row],[METRAJ_BETON]]))</f>
        <v>1.08</v>
      </c>
      <c r="K649" s="2" t="s">
        <v>22535</v>
      </c>
    </row>
    <row r="650" spans="1:11" ht="14.25" x14ac:dyDescent="0.2">
      <c r="A650" s="2" t="s">
        <v>734</v>
      </c>
      <c r="B650" s="124" t="s">
        <v>3700</v>
      </c>
      <c r="C650" s="124"/>
      <c r="D650" s="126">
        <v>2.04</v>
      </c>
      <c r="E650" s="124" t="s">
        <v>764</v>
      </c>
      <c r="F650" s="124">
        <v>-3</v>
      </c>
      <c r="G650" s="2" t="s">
        <v>13239</v>
      </c>
      <c r="H650" s="130">
        <v>45861</v>
      </c>
      <c r="I650" s="134"/>
      <c r="J650" s="123">
        <f>IF(OR(tbl_Metraj22[[#This Row],[TARIH]]="",tbl_Metraj22[[#This Row],[TARIH]]="-"),0,IF(tbl_Metraj22[[#This Row],[YUZDE]]=0,tbl_Metraj22[[#This Row],[METRAJ_BETON]],tbl_Metraj22[[#This Row],[YUZDE]]*tbl_Metraj22[[#This Row],[METRAJ_BETON]]))</f>
        <v>2.04</v>
      </c>
      <c r="K650" s="2" t="s">
        <v>22536</v>
      </c>
    </row>
    <row r="651" spans="1:11" ht="14.25" x14ac:dyDescent="0.2">
      <c r="A651" s="2" t="s">
        <v>734</v>
      </c>
      <c r="B651" s="124" t="s">
        <v>3701</v>
      </c>
      <c r="C651" s="124"/>
      <c r="D651" s="126">
        <v>1.4</v>
      </c>
      <c r="E651" s="124" t="s">
        <v>764</v>
      </c>
      <c r="F651" s="124">
        <v>-3</v>
      </c>
      <c r="G651" s="2" t="s">
        <v>13240</v>
      </c>
      <c r="H651" s="130">
        <v>45861</v>
      </c>
      <c r="I651" s="134"/>
      <c r="J651" s="123">
        <f>IF(OR(tbl_Metraj22[[#This Row],[TARIH]]="",tbl_Metraj22[[#This Row],[TARIH]]="-"),0,IF(tbl_Metraj22[[#This Row],[YUZDE]]=0,tbl_Metraj22[[#This Row],[METRAJ_BETON]],tbl_Metraj22[[#This Row],[YUZDE]]*tbl_Metraj22[[#This Row],[METRAJ_BETON]]))</f>
        <v>1.4</v>
      </c>
      <c r="K651" s="2" t="e">
        <v>#N/A</v>
      </c>
    </row>
    <row r="652" spans="1:11" ht="14.25" x14ac:dyDescent="0.2">
      <c r="A652" s="2" t="s">
        <v>734</v>
      </c>
      <c r="B652" s="124" t="s">
        <v>3702</v>
      </c>
      <c r="C652" s="124"/>
      <c r="D652" s="126">
        <v>2.4500000000000002</v>
      </c>
      <c r="E652" s="124" t="s">
        <v>764</v>
      </c>
      <c r="F652" s="124">
        <v>-3</v>
      </c>
      <c r="G652" s="2" t="s">
        <v>13241</v>
      </c>
      <c r="H652" s="130">
        <v>45861</v>
      </c>
      <c r="I652" s="134"/>
      <c r="J652" s="123">
        <f>IF(OR(tbl_Metraj22[[#This Row],[TARIH]]="",tbl_Metraj22[[#This Row],[TARIH]]="-"),0,IF(tbl_Metraj22[[#This Row],[YUZDE]]=0,tbl_Metraj22[[#This Row],[METRAJ_BETON]],tbl_Metraj22[[#This Row],[YUZDE]]*tbl_Metraj22[[#This Row],[METRAJ_BETON]]))</f>
        <v>2.4500000000000002</v>
      </c>
      <c r="K652" s="2" t="s">
        <v>22537</v>
      </c>
    </row>
    <row r="653" spans="1:11" ht="14.25" x14ac:dyDescent="0.2">
      <c r="A653" s="2" t="s">
        <v>734</v>
      </c>
      <c r="B653" s="124" t="s">
        <v>3703</v>
      </c>
      <c r="C653" s="124"/>
      <c r="D653" s="126">
        <v>2.54</v>
      </c>
      <c r="E653" s="124" t="s">
        <v>764</v>
      </c>
      <c r="F653" s="124">
        <v>-3</v>
      </c>
      <c r="G653" s="2" t="s">
        <v>13242</v>
      </c>
      <c r="H653" s="130">
        <v>45861</v>
      </c>
      <c r="I653" s="134"/>
      <c r="J653" s="123">
        <f>IF(OR(tbl_Metraj22[[#This Row],[TARIH]]="",tbl_Metraj22[[#This Row],[TARIH]]="-"),0,IF(tbl_Metraj22[[#This Row],[YUZDE]]=0,tbl_Metraj22[[#This Row],[METRAJ_BETON]],tbl_Metraj22[[#This Row],[YUZDE]]*tbl_Metraj22[[#This Row],[METRAJ_BETON]]))</f>
        <v>2.54</v>
      </c>
      <c r="K653" s="2" t="s">
        <v>22538</v>
      </c>
    </row>
    <row r="654" spans="1:11" ht="14.25" x14ac:dyDescent="0.2">
      <c r="A654" s="2" t="s">
        <v>734</v>
      </c>
      <c r="B654" s="124" t="s">
        <v>3704</v>
      </c>
      <c r="C654" s="124"/>
      <c r="D654" s="126">
        <v>0.96</v>
      </c>
      <c r="E654" s="124" t="s">
        <v>764</v>
      </c>
      <c r="F654" s="124">
        <v>-3</v>
      </c>
      <c r="G654" s="2" t="s">
        <v>13243</v>
      </c>
      <c r="H654" s="130">
        <v>45861</v>
      </c>
      <c r="I654" s="134"/>
      <c r="J654" s="123">
        <f>IF(OR(tbl_Metraj22[[#This Row],[TARIH]]="",tbl_Metraj22[[#This Row],[TARIH]]="-"),0,IF(tbl_Metraj22[[#This Row],[YUZDE]]=0,tbl_Metraj22[[#This Row],[METRAJ_BETON]],tbl_Metraj22[[#This Row],[YUZDE]]*tbl_Metraj22[[#This Row],[METRAJ_BETON]]))</f>
        <v>0.96</v>
      </c>
      <c r="K654" s="2" t="s">
        <v>22539</v>
      </c>
    </row>
    <row r="655" spans="1:11" ht="14.25" x14ac:dyDescent="0.2">
      <c r="A655" s="2" t="s">
        <v>734</v>
      </c>
      <c r="B655" s="124" t="s">
        <v>3705</v>
      </c>
      <c r="C655" s="124"/>
      <c r="D655" s="126">
        <v>1.06</v>
      </c>
      <c r="E655" s="124" t="s">
        <v>764</v>
      </c>
      <c r="F655" s="124">
        <v>-3</v>
      </c>
      <c r="G655" s="2" t="s">
        <v>13244</v>
      </c>
      <c r="H655" s="130">
        <v>45861</v>
      </c>
      <c r="I655" s="134"/>
      <c r="J655" s="123">
        <f>IF(OR(tbl_Metraj22[[#This Row],[TARIH]]="",tbl_Metraj22[[#This Row],[TARIH]]="-"),0,IF(tbl_Metraj22[[#This Row],[YUZDE]]=0,tbl_Metraj22[[#This Row],[METRAJ_BETON]],tbl_Metraj22[[#This Row],[YUZDE]]*tbl_Metraj22[[#This Row],[METRAJ_BETON]]))</f>
        <v>1.06</v>
      </c>
      <c r="K655" s="2" t="e">
        <v>#N/A</v>
      </c>
    </row>
    <row r="656" spans="1:11" ht="14.25" x14ac:dyDescent="0.2">
      <c r="A656" s="2" t="s">
        <v>734</v>
      </c>
      <c r="B656" s="124" t="s">
        <v>3706</v>
      </c>
      <c r="C656" s="124"/>
      <c r="D656" s="126">
        <v>2.11</v>
      </c>
      <c r="E656" s="124" t="s">
        <v>764</v>
      </c>
      <c r="F656" s="124">
        <v>-3</v>
      </c>
      <c r="G656" s="2" t="s">
        <v>13245</v>
      </c>
      <c r="H656" s="130">
        <v>45861</v>
      </c>
      <c r="I656" s="134"/>
      <c r="J656" s="123">
        <f>IF(OR(tbl_Metraj22[[#This Row],[TARIH]]="",tbl_Metraj22[[#This Row],[TARIH]]="-"),0,IF(tbl_Metraj22[[#This Row],[YUZDE]]=0,tbl_Metraj22[[#This Row],[METRAJ_BETON]],tbl_Metraj22[[#This Row],[YUZDE]]*tbl_Metraj22[[#This Row],[METRAJ_BETON]]))</f>
        <v>2.11</v>
      </c>
      <c r="K656" s="2" t="s">
        <v>22540</v>
      </c>
    </row>
    <row r="657" spans="1:11" ht="14.25" x14ac:dyDescent="0.2">
      <c r="A657" s="2" t="s">
        <v>734</v>
      </c>
      <c r="B657" s="124" t="s">
        <v>3707</v>
      </c>
      <c r="C657" s="124"/>
      <c r="D657" s="126">
        <v>4.9000000000000004</v>
      </c>
      <c r="E657" s="124" t="s">
        <v>764</v>
      </c>
      <c r="F657" s="124">
        <v>-3</v>
      </c>
      <c r="G657" s="2" t="s">
        <v>13246</v>
      </c>
      <c r="H657" s="130">
        <v>45861</v>
      </c>
      <c r="I657" s="134"/>
      <c r="J657" s="123">
        <f>IF(OR(tbl_Metraj22[[#This Row],[TARIH]]="",tbl_Metraj22[[#This Row],[TARIH]]="-"),0,IF(tbl_Metraj22[[#This Row],[YUZDE]]=0,tbl_Metraj22[[#This Row],[METRAJ_BETON]],tbl_Metraj22[[#This Row],[YUZDE]]*tbl_Metraj22[[#This Row],[METRAJ_BETON]]))</f>
        <v>4.9000000000000004</v>
      </c>
      <c r="K657" s="2" t="s">
        <v>22541</v>
      </c>
    </row>
    <row r="658" spans="1:11" ht="14.25" x14ac:dyDescent="0.2">
      <c r="A658" s="2" t="s">
        <v>734</v>
      </c>
      <c r="B658" s="124" t="s">
        <v>3708</v>
      </c>
      <c r="C658" s="124"/>
      <c r="D658" s="126">
        <v>1.18</v>
      </c>
      <c r="E658" s="124" t="s">
        <v>764</v>
      </c>
      <c r="F658" s="124">
        <v>-3</v>
      </c>
      <c r="G658" s="2" t="s">
        <v>13247</v>
      </c>
      <c r="H658" s="130">
        <v>45861</v>
      </c>
      <c r="I658" s="134"/>
      <c r="J658" s="123">
        <f>IF(OR(tbl_Metraj22[[#This Row],[TARIH]]="",tbl_Metraj22[[#This Row],[TARIH]]="-"),0,IF(tbl_Metraj22[[#This Row],[YUZDE]]=0,tbl_Metraj22[[#This Row],[METRAJ_BETON]],tbl_Metraj22[[#This Row],[YUZDE]]*tbl_Metraj22[[#This Row],[METRAJ_BETON]]))</f>
        <v>1.18</v>
      </c>
      <c r="K658" s="2" t="e">
        <v>#N/A</v>
      </c>
    </row>
    <row r="659" spans="1:11" ht="14.25" x14ac:dyDescent="0.2">
      <c r="A659" s="2" t="s">
        <v>734</v>
      </c>
      <c r="B659" s="124" t="s">
        <v>3709</v>
      </c>
      <c r="C659" s="124"/>
      <c r="D659" s="126">
        <v>2.54</v>
      </c>
      <c r="E659" s="124" t="s">
        <v>764</v>
      </c>
      <c r="F659" s="124">
        <v>-3</v>
      </c>
      <c r="G659" s="2" t="s">
        <v>13248</v>
      </c>
      <c r="H659" s="130">
        <v>45861</v>
      </c>
      <c r="I659" s="134"/>
      <c r="J659" s="123">
        <f>IF(OR(tbl_Metraj22[[#This Row],[TARIH]]="",tbl_Metraj22[[#This Row],[TARIH]]="-"),0,IF(tbl_Metraj22[[#This Row],[YUZDE]]=0,tbl_Metraj22[[#This Row],[METRAJ_BETON]],tbl_Metraj22[[#This Row],[YUZDE]]*tbl_Metraj22[[#This Row],[METRAJ_BETON]]))</f>
        <v>2.54</v>
      </c>
      <c r="K659" s="2" t="s">
        <v>22542</v>
      </c>
    </row>
    <row r="660" spans="1:11" ht="14.25" x14ac:dyDescent="0.2">
      <c r="A660" s="2" t="s">
        <v>734</v>
      </c>
      <c r="B660" s="124" t="s">
        <v>3710</v>
      </c>
      <c r="C660" s="124"/>
      <c r="D660" s="126">
        <v>1.6</v>
      </c>
      <c r="E660" s="124" t="s">
        <v>764</v>
      </c>
      <c r="F660" s="124">
        <v>-3</v>
      </c>
      <c r="G660" s="2" t="s">
        <v>13249</v>
      </c>
      <c r="H660" s="130">
        <v>45861</v>
      </c>
      <c r="I660" s="134"/>
      <c r="J660" s="123">
        <f>IF(OR(tbl_Metraj22[[#This Row],[TARIH]]="",tbl_Metraj22[[#This Row],[TARIH]]="-"),0,IF(tbl_Metraj22[[#This Row],[YUZDE]]=0,tbl_Metraj22[[#This Row],[METRAJ_BETON]],tbl_Metraj22[[#This Row],[YUZDE]]*tbl_Metraj22[[#This Row],[METRAJ_BETON]]))</f>
        <v>1.6</v>
      </c>
      <c r="K660" s="2" t="s">
        <v>22543</v>
      </c>
    </row>
    <row r="661" spans="1:11" ht="14.25" x14ac:dyDescent="0.2">
      <c r="A661" s="2" t="s">
        <v>734</v>
      </c>
      <c r="B661" s="124" t="s">
        <v>3711</v>
      </c>
      <c r="C661" s="124"/>
      <c r="D661" s="126">
        <v>2.15</v>
      </c>
      <c r="E661" s="124" t="s">
        <v>764</v>
      </c>
      <c r="F661" s="124">
        <v>-3</v>
      </c>
      <c r="G661" s="2" t="s">
        <v>13250</v>
      </c>
      <c r="H661" s="130">
        <v>45861</v>
      </c>
      <c r="I661" s="134"/>
      <c r="J661" s="123">
        <f>IF(OR(tbl_Metraj22[[#This Row],[TARIH]]="",tbl_Metraj22[[#This Row],[TARIH]]="-"),0,IF(tbl_Metraj22[[#This Row],[YUZDE]]=0,tbl_Metraj22[[#This Row],[METRAJ_BETON]],tbl_Metraj22[[#This Row],[YUZDE]]*tbl_Metraj22[[#This Row],[METRAJ_BETON]]))</f>
        <v>2.15</v>
      </c>
      <c r="K661" s="2" t="s">
        <v>22544</v>
      </c>
    </row>
    <row r="662" spans="1:11" ht="14.25" x14ac:dyDescent="0.2">
      <c r="A662" s="2" t="s">
        <v>734</v>
      </c>
      <c r="B662" s="124" t="s">
        <v>3712</v>
      </c>
      <c r="C662" s="124"/>
      <c r="D662" s="126">
        <v>2.86</v>
      </c>
      <c r="E662" s="124" t="s">
        <v>764</v>
      </c>
      <c r="F662" s="124">
        <v>-3</v>
      </c>
      <c r="G662" s="2" t="s">
        <v>13251</v>
      </c>
      <c r="H662" s="130">
        <v>45861</v>
      </c>
      <c r="I662" s="134"/>
      <c r="J662" s="123">
        <f>IF(OR(tbl_Metraj22[[#This Row],[TARIH]]="",tbl_Metraj22[[#This Row],[TARIH]]="-"),0,IF(tbl_Metraj22[[#This Row],[YUZDE]]=0,tbl_Metraj22[[#This Row],[METRAJ_BETON]],tbl_Metraj22[[#This Row],[YUZDE]]*tbl_Metraj22[[#This Row],[METRAJ_BETON]]))</f>
        <v>2.86</v>
      </c>
      <c r="K662" s="2" t="s">
        <v>22545</v>
      </c>
    </row>
    <row r="663" spans="1:11" ht="14.25" x14ac:dyDescent="0.2">
      <c r="A663" s="2" t="s">
        <v>734</v>
      </c>
      <c r="B663" s="124" t="s">
        <v>3713</v>
      </c>
      <c r="C663" s="124"/>
      <c r="D663" s="126">
        <v>1.05</v>
      </c>
      <c r="E663" s="124" t="s">
        <v>764</v>
      </c>
      <c r="F663" s="124">
        <v>-3</v>
      </c>
      <c r="G663" s="2" t="s">
        <v>13252</v>
      </c>
      <c r="H663" s="130">
        <v>45861</v>
      </c>
      <c r="I663" s="134"/>
      <c r="J663" s="123">
        <f>IF(OR(tbl_Metraj22[[#This Row],[TARIH]]="",tbl_Metraj22[[#This Row],[TARIH]]="-"),0,IF(tbl_Metraj22[[#This Row],[YUZDE]]=0,tbl_Metraj22[[#This Row],[METRAJ_BETON]],tbl_Metraj22[[#This Row],[YUZDE]]*tbl_Metraj22[[#This Row],[METRAJ_BETON]]))</f>
        <v>1.05</v>
      </c>
      <c r="K663" s="2" t="s">
        <v>22546</v>
      </c>
    </row>
    <row r="664" spans="1:11" ht="14.25" x14ac:dyDescent="0.2">
      <c r="A664" s="2" t="s">
        <v>734</v>
      </c>
      <c r="B664" s="124" t="s">
        <v>3714</v>
      </c>
      <c r="C664" s="124"/>
      <c r="D664" s="126">
        <v>2.2599999999999998</v>
      </c>
      <c r="E664" s="124" t="s">
        <v>764</v>
      </c>
      <c r="F664" s="124">
        <v>-3</v>
      </c>
      <c r="G664" s="2" t="s">
        <v>13253</v>
      </c>
      <c r="H664" s="130">
        <v>45861</v>
      </c>
      <c r="I664" s="134"/>
      <c r="J664" s="123">
        <f>IF(OR(tbl_Metraj22[[#This Row],[TARIH]]="",tbl_Metraj22[[#This Row],[TARIH]]="-"),0,IF(tbl_Metraj22[[#This Row],[YUZDE]]=0,tbl_Metraj22[[#This Row],[METRAJ_BETON]],tbl_Metraj22[[#This Row],[YUZDE]]*tbl_Metraj22[[#This Row],[METRAJ_BETON]]))</f>
        <v>2.2599999999999998</v>
      </c>
      <c r="K664" s="2" t="s">
        <v>22547</v>
      </c>
    </row>
    <row r="665" spans="1:11" ht="14.25" x14ac:dyDescent="0.2">
      <c r="A665" s="2" t="s">
        <v>734</v>
      </c>
      <c r="B665" s="124" t="s">
        <v>3715</v>
      </c>
      <c r="C665" s="124"/>
      <c r="D665" s="126">
        <v>0.98</v>
      </c>
      <c r="E665" s="124" t="s">
        <v>764</v>
      </c>
      <c r="F665" s="124">
        <v>-3</v>
      </c>
      <c r="G665" s="2" t="s">
        <v>13254</v>
      </c>
      <c r="H665" s="130">
        <v>45861</v>
      </c>
      <c r="I665" s="134"/>
      <c r="J665" s="123">
        <f>IF(OR(tbl_Metraj22[[#This Row],[TARIH]]="",tbl_Metraj22[[#This Row],[TARIH]]="-"),0,IF(tbl_Metraj22[[#This Row],[YUZDE]]=0,tbl_Metraj22[[#This Row],[METRAJ_BETON]],tbl_Metraj22[[#This Row],[YUZDE]]*tbl_Metraj22[[#This Row],[METRAJ_BETON]]))</f>
        <v>0.98</v>
      </c>
      <c r="K665" s="2" t="e">
        <v>#N/A</v>
      </c>
    </row>
    <row r="666" spans="1:11" ht="14.25" x14ac:dyDescent="0.2">
      <c r="A666" s="2" t="s">
        <v>734</v>
      </c>
      <c r="B666" s="124" t="s">
        <v>3716</v>
      </c>
      <c r="C666" s="124"/>
      <c r="D666" s="126">
        <v>1.01</v>
      </c>
      <c r="E666" s="124" t="s">
        <v>764</v>
      </c>
      <c r="F666" s="124">
        <v>-3</v>
      </c>
      <c r="G666" s="2" t="s">
        <v>13255</v>
      </c>
      <c r="H666" s="130">
        <v>45861</v>
      </c>
      <c r="I666" s="134"/>
      <c r="J666" s="123">
        <f>IF(OR(tbl_Metraj22[[#This Row],[TARIH]]="",tbl_Metraj22[[#This Row],[TARIH]]="-"),0,IF(tbl_Metraj22[[#This Row],[YUZDE]]=0,tbl_Metraj22[[#This Row],[METRAJ_BETON]],tbl_Metraj22[[#This Row],[YUZDE]]*tbl_Metraj22[[#This Row],[METRAJ_BETON]]))</f>
        <v>1.01</v>
      </c>
      <c r="K666" s="2" t="s">
        <v>22548</v>
      </c>
    </row>
    <row r="667" spans="1:11" ht="14.25" x14ac:dyDescent="0.2">
      <c r="A667" s="2" t="s">
        <v>734</v>
      </c>
      <c r="B667" s="124" t="s">
        <v>3717</v>
      </c>
      <c r="C667" s="124"/>
      <c r="D667" s="126">
        <v>1.01</v>
      </c>
      <c r="E667" s="124" t="s">
        <v>764</v>
      </c>
      <c r="F667" s="124">
        <v>-3</v>
      </c>
      <c r="G667" s="2" t="s">
        <v>13256</v>
      </c>
      <c r="H667" s="130">
        <v>45861</v>
      </c>
      <c r="I667" s="134"/>
      <c r="J667" s="123">
        <f>IF(OR(tbl_Metraj22[[#This Row],[TARIH]]="",tbl_Metraj22[[#This Row],[TARIH]]="-"),0,IF(tbl_Metraj22[[#This Row],[YUZDE]]=0,tbl_Metraj22[[#This Row],[METRAJ_BETON]],tbl_Metraj22[[#This Row],[YUZDE]]*tbl_Metraj22[[#This Row],[METRAJ_BETON]]))</f>
        <v>1.01</v>
      </c>
      <c r="K667" s="2" t="e">
        <v>#N/A</v>
      </c>
    </row>
    <row r="668" spans="1:11" ht="14.25" x14ac:dyDescent="0.2">
      <c r="A668" s="2" t="s">
        <v>734</v>
      </c>
      <c r="B668" s="124" t="s">
        <v>3718</v>
      </c>
      <c r="C668" s="124"/>
      <c r="D668" s="126">
        <v>2.19</v>
      </c>
      <c r="E668" s="124" t="s">
        <v>764</v>
      </c>
      <c r="F668" s="124">
        <v>-3</v>
      </c>
      <c r="G668" s="2" t="s">
        <v>13257</v>
      </c>
      <c r="H668" s="130">
        <v>45861</v>
      </c>
      <c r="I668" s="134"/>
      <c r="J668" s="123">
        <f>IF(OR(tbl_Metraj22[[#This Row],[TARIH]]="",tbl_Metraj22[[#This Row],[TARIH]]="-"),0,IF(tbl_Metraj22[[#This Row],[YUZDE]]=0,tbl_Metraj22[[#This Row],[METRAJ_BETON]],tbl_Metraj22[[#This Row],[YUZDE]]*tbl_Metraj22[[#This Row],[METRAJ_BETON]]))</f>
        <v>2.19</v>
      </c>
      <c r="K668" s="2" t="s">
        <v>22549</v>
      </c>
    </row>
    <row r="669" spans="1:11" ht="14.25" x14ac:dyDescent="0.2">
      <c r="A669" s="2" t="s">
        <v>734</v>
      </c>
      <c r="B669" s="124" t="s">
        <v>3719</v>
      </c>
      <c r="C669" s="124"/>
      <c r="D669" s="126">
        <v>3.26</v>
      </c>
      <c r="E669" s="124" t="s">
        <v>764</v>
      </c>
      <c r="F669" s="124">
        <v>-3</v>
      </c>
      <c r="G669" s="2" t="s">
        <v>13258</v>
      </c>
      <c r="H669" s="130">
        <v>45861</v>
      </c>
      <c r="I669" s="134"/>
      <c r="J669" s="123">
        <f>IF(OR(tbl_Metraj22[[#This Row],[TARIH]]="",tbl_Metraj22[[#This Row],[TARIH]]="-"),0,IF(tbl_Metraj22[[#This Row],[YUZDE]]=0,tbl_Metraj22[[#This Row],[METRAJ_BETON]],tbl_Metraj22[[#This Row],[YUZDE]]*tbl_Metraj22[[#This Row],[METRAJ_BETON]]))</f>
        <v>3.26</v>
      </c>
      <c r="K669" s="2" t="s">
        <v>22550</v>
      </c>
    </row>
    <row r="670" spans="1:11" ht="14.25" x14ac:dyDescent="0.2">
      <c r="A670" s="2" t="s">
        <v>734</v>
      </c>
      <c r="B670" s="124" t="s">
        <v>3720</v>
      </c>
      <c r="C670" s="124"/>
      <c r="D670" s="126">
        <v>1</v>
      </c>
      <c r="E670" s="124" t="s">
        <v>764</v>
      </c>
      <c r="F670" s="124">
        <v>-3</v>
      </c>
      <c r="G670" s="2" t="s">
        <v>13259</v>
      </c>
      <c r="H670" s="130">
        <v>45861</v>
      </c>
      <c r="I670" s="134"/>
      <c r="J670" s="123">
        <f>IF(OR(tbl_Metraj22[[#This Row],[TARIH]]="",tbl_Metraj22[[#This Row],[TARIH]]="-"),0,IF(tbl_Metraj22[[#This Row],[YUZDE]]=0,tbl_Metraj22[[#This Row],[METRAJ_BETON]],tbl_Metraj22[[#This Row],[YUZDE]]*tbl_Metraj22[[#This Row],[METRAJ_BETON]]))</f>
        <v>1</v>
      </c>
      <c r="K670" s="2" t="e">
        <v>#N/A</v>
      </c>
    </row>
    <row r="671" spans="1:11" ht="14.25" x14ac:dyDescent="0.2">
      <c r="A671" s="2" t="s">
        <v>734</v>
      </c>
      <c r="B671" s="124" t="s">
        <v>3721</v>
      </c>
      <c r="C671" s="124"/>
      <c r="D671" s="126">
        <v>2.04</v>
      </c>
      <c r="E671" s="124" t="s">
        <v>764</v>
      </c>
      <c r="F671" s="124">
        <v>-3</v>
      </c>
      <c r="G671" s="2" t="s">
        <v>13260</v>
      </c>
      <c r="H671" s="130">
        <v>45861</v>
      </c>
      <c r="I671" s="134"/>
      <c r="J671" s="123">
        <f>IF(OR(tbl_Metraj22[[#This Row],[TARIH]]="",tbl_Metraj22[[#This Row],[TARIH]]="-"),0,IF(tbl_Metraj22[[#This Row],[YUZDE]]=0,tbl_Metraj22[[#This Row],[METRAJ_BETON]],tbl_Metraj22[[#This Row],[YUZDE]]*tbl_Metraj22[[#This Row],[METRAJ_BETON]]))</f>
        <v>2.04</v>
      </c>
      <c r="K671" s="2" t="s">
        <v>22551</v>
      </c>
    </row>
    <row r="672" spans="1:11" ht="14.25" x14ac:dyDescent="0.2">
      <c r="A672" s="2" t="s">
        <v>734</v>
      </c>
      <c r="B672" s="124" t="s">
        <v>3722</v>
      </c>
      <c r="C672" s="124"/>
      <c r="D672" s="126">
        <v>1</v>
      </c>
      <c r="E672" s="124" t="s">
        <v>764</v>
      </c>
      <c r="F672" s="124">
        <v>-3</v>
      </c>
      <c r="G672" s="2" t="s">
        <v>13261</v>
      </c>
      <c r="H672" s="130">
        <v>45861</v>
      </c>
      <c r="I672" s="134"/>
      <c r="J672" s="123">
        <f>IF(OR(tbl_Metraj22[[#This Row],[TARIH]]="",tbl_Metraj22[[#This Row],[TARIH]]="-"),0,IF(tbl_Metraj22[[#This Row],[YUZDE]]=0,tbl_Metraj22[[#This Row],[METRAJ_BETON]],tbl_Metraj22[[#This Row],[YUZDE]]*tbl_Metraj22[[#This Row],[METRAJ_BETON]]))</f>
        <v>1</v>
      </c>
      <c r="K672" s="2" t="s">
        <v>22552</v>
      </c>
    </row>
    <row r="673" spans="1:11" ht="14.25" x14ac:dyDescent="0.2">
      <c r="A673" s="2" t="s">
        <v>734</v>
      </c>
      <c r="B673" s="124" t="s">
        <v>3723</v>
      </c>
      <c r="C673" s="124"/>
      <c r="D673" s="126">
        <v>1.1399999999999999</v>
      </c>
      <c r="E673" s="124" t="s">
        <v>764</v>
      </c>
      <c r="F673" s="124">
        <v>-3</v>
      </c>
      <c r="G673" s="2" t="s">
        <v>13262</v>
      </c>
      <c r="H673" s="130">
        <v>45861</v>
      </c>
      <c r="I673" s="134"/>
      <c r="J673" s="123">
        <f>IF(OR(tbl_Metraj22[[#This Row],[TARIH]]="",tbl_Metraj22[[#This Row],[TARIH]]="-"),0,IF(tbl_Metraj22[[#This Row],[YUZDE]]=0,tbl_Metraj22[[#This Row],[METRAJ_BETON]],tbl_Metraj22[[#This Row],[YUZDE]]*tbl_Metraj22[[#This Row],[METRAJ_BETON]]))</f>
        <v>1.1399999999999999</v>
      </c>
      <c r="K673" s="2" t="e">
        <v>#N/A</v>
      </c>
    </row>
    <row r="674" spans="1:11" ht="14.25" x14ac:dyDescent="0.2">
      <c r="A674" s="2" t="s">
        <v>734</v>
      </c>
      <c r="B674" s="124" t="s">
        <v>3724</v>
      </c>
      <c r="C674" s="124"/>
      <c r="D674" s="126">
        <v>2.3199999999999998</v>
      </c>
      <c r="E674" s="124" t="s">
        <v>764</v>
      </c>
      <c r="F674" s="124">
        <v>-3</v>
      </c>
      <c r="G674" s="2" t="s">
        <v>13263</v>
      </c>
      <c r="H674" s="130">
        <v>45861</v>
      </c>
      <c r="I674" s="134"/>
      <c r="J674" s="123">
        <f>IF(OR(tbl_Metraj22[[#This Row],[TARIH]]="",tbl_Metraj22[[#This Row],[TARIH]]="-"),0,IF(tbl_Metraj22[[#This Row],[YUZDE]]=0,tbl_Metraj22[[#This Row],[METRAJ_BETON]],tbl_Metraj22[[#This Row],[YUZDE]]*tbl_Metraj22[[#This Row],[METRAJ_BETON]]))</f>
        <v>2.3199999999999998</v>
      </c>
      <c r="K674" s="2" t="s">
        <v>22553</v>
      </c>
    </row>
    <row r="675" spans="1:11" ht="14.25" x14ac:dyDescent="0.2">
      <c r="A675" s="2" t="s">
        <v>734</v>
      </c>
      <c r="B675" s="124" t="s">
        <v>3725</v>
      </c>
      <c r="C675" s="124"/>
      <c r="D675" s="126">
        <v>1.05</v>
      </c>
      <c r="E675" s="124" t="s">
        <v>764</v>
      </c>
      <c r="F675" s="124">
        <v>-3</v>
      </c>
      <c r="G675" s="2" t="s">
        <v>13264</v>
      </c>
      <c r="H675" s="130">
        <v>45861</v>
      </c>
      <c r="I675" s="134"/>
      <c r="J675" s="123">
        <f>IF(OR(tbl_Metraj22[[#This Row],[TARIH]]="",tbl_Metraj22[[#This Row],[TARIH]]="-"),0,IF(tbl_Metraj22[[#This Row],[YUZDE]]=0,tbl_Metraj22[[#This Row],[METRAJ_BETON]],tbl_Metraj22[[#This Row],[YUZDE]]*tbl_Metraj22[[#This Row],[METRAJ_BETON]]))</f>
        <v>1.05</v>
      </c>
      <c r="K675" s="2" t="s">
        <v>22554</v>
      </c>
    </row>
    <row r="676" spans="1:11" ht="14.25" x14ac:dyDescent="0.2">
      <c r="A676" s="2" t="s">
        <v>734</v>
      </c>
      <c r="B676" s="124" t="s">
        <v>3726</v>
      </c>
      <c r="C676" s="124"/>
      <c r="D676" s="126">
        <v>2.04</v>
      </c>
      <c r="E676" s="124" t="s">
        <v>764</v>
      </c>
      <c r="F676" s="124">
        <v>-3</v>
      </c>
      <c r="G676" s="2" t="s">
        <v>13265</v>
      </c>
      <c r="H676" s="130">
        <v>45861</v>
      </c>
      <c r="I676" s="134"/>
      <c r="J676" s="123">
        <f>IF(OR(tbl_Metraj22[[#This Row],[TARIH]]="",tbl_Metraj22[[#This Row],[TARIH]]="-"),0,IF(tbl_Metraj22[[#This Row],[YUZDE]]=0,tbl_Metraj22[[#This Row],[METRAJ_BETON]],tbl_Metraj22[[#This Row],[YUZDE]]*tbl_Metraj22[[#This Row],[METRAJ_BETON]]))</f>
        <v>2.04</v>
      </c>
      <c r="K676" s="2" t="s">
        <v>22555</v>
      </c>
    </row>
    <row r="677" spans="1:11" ht="14.25" x14ac:dyDescent="0.2">
      <c r="A677" s="2" t="s">
        <v>734</v>
      </c>
      <c r="B677" s="124" t="s">
        <v>3727</v>
      </c>
      <c r="C677" s="124"/>
      <c r="D677" s="126">
        <v>3.74</v>
      </c>
      <c r="E677" s="124" t="s">
        <v>764</v>
      </c>
      <c r="F677" s="124">
        <v>-3</v>
      </c>
      <c r="G677" s="2" t="s">
        <v>13266</v>
      </c>
      <c r="H677" s="130">
        <v>45861</v>
      </c>
      <c r="I677" s="134"/>
      <c r="J677" s="123">
        <f>IF(OR(tbl_Metraj22[[#This Row],[TARIH]]="",tbl_Metraj22[[#This Row],[TARIH]]="-"),0,IF(tbl_Metraj22[[#This Row],[YUZDE]]=0,tbl_Metraj22[[#This Row],[METRAJ_BETON]],tbl_Metraj22[[#This Row],[YUZDE]]*tbl_Metraj22[[#This Row],[METRAJ_BETON]]))</f>
        <v>3.74</v>
      </c>
      <c r="K677" s="2" t="s">
        <v>22556</v>
      </c>
    </row>
    <row r="678" spans="1:11" ht="14.25" x14ac:dyDescent="0.2">
      <c r="A678" s="2" t="s">
        <v>734</v>
      </c>
      <c r="B678" s="124" t="s">
        <v>3728</v>
      </c>
      <c r="C678" s="124"/>
      <c r="D678" s="126">
        <v>1</v>
      </c>
      <c r="E678" s="124" t="s">
        <v>764</v>
      </c>
      <c r="F678" s="124">
        <v>-3</v>
      </c>
      <c r="G678" s="2" t="s">
        <v>13267</v>
      </c>
      <c r="H678" s="130">
        <v>45861</v>
      </c>
      <c r="I678" s="134"/>
      <c r="J678" s="123">
        <f>IF(OR(tbl_Metraj22[[#This Row],[TARIH]]="",tbl_Metraj22[[#This Row],[TARIH]]="-"),0,IF(tbl_Metraj22[[#This Row],[YUZDE]]=0,tbl_Metraj22[[#This Row],[METRAJ_BETON]],tbl_Metraj22[[#This Row],[YUZDE]]*tbl_Metraj22[[#This Row],[METRAJ_BETON]]))</f>
        <v>1</v>
      </c>
      <c r="K678" s="2" t="e">
        <v>#N/A</v>
      </c>
    </row>
    <row r="679" spans="1:11" ht="14.25" x14ac:dyDescent="0.2">
      <c r="A679" s="2" t="s">
        <v>734</v>
      </c>
      <c r="B679" s="124" t="s">
        <v>3729</v>
      </c>
      <c r="C679" s="124"/>
      <c r="D679" s="126">
        <v>1.03</v>
      </c>
      <c r="E679" s="124" t="s">
        <v>764</v>
      </c>
      <c r="F679" s="124">
        <v>-3</v>
      </c>
      <c r="G679" s="2" t="s">
        <v>13268</v>
      </c>
      <c r="H679" s="130">
        <v>45861</v>
      </c>
      <c r="I679" s="134"/>
      <c r="J679" s="123">
        <f>IF(OR(tbl_Metraj22[[#This Row],[TARIH]]="",tbl_Metraj22[[#This Row],[TARIH]]="-"),0,IF(tbl_Metraj22[[#This Row],[YUZDE]]=0,tbl_Metraj22[[#This Row],[METRAJ_BETON]],tbl_Metraj22[[#This Row],[YUZDE]]*tbl_Metraj22[[#This Row],[METRAJ_BETON]]))</f>
        <v>1.03</v>
      </c>
      <c r="K679" s="2" t="s">
        <v>22557</v>
      </c>
    </row>
    <row r="680" spans="1:11" ht="14.25" x14ac:dyDescent="0.2">
      <c r="A680" s="2" t="s">
        <v>734</v>
      </c>
      <c r="B680" s="124" t="s">
        <v>3730</v>
      </c>
      <c r="C680" s="124"/>
      <c r="D680" s="126">
        <v>2.33</v>
      </c>
      <c r="E680" s="124" t="s">
        <v>764</v>
      </c>
      <c r="F680" s="124">
        <v>-3</v>
      </c>
      <c r="G680" s="2" t="s">
        <v>13269</v>
      </c>
      <c r="H680" s="130">
        <v>45861</v>
      </c>
      <c r="I680" s="134"/>
      <c r="J680" s="123">
        <f>IF(OR(tbl_Metraj22[[#This Row],[TARIH]]="",tbl_Metraj22[[#This Row],[TARIH]]="-"),0,IF(tbl_Metraj22[[#This Row],[YUZDE]]=0,tbl_Metraj22[[#This Row],[METRAJ_BETON]],tbl_Metraj22[[#This Row],[YUZDE]]*tbl_Metraj22[[#This Row],[METRAJ_BETON]]))</f>
        <v>2.33</v>
      </c>
      <c r="K680" s="2" t="s">
        <v>22558</v>
      </c>
    </row>
    <row r="681" spans="1:11" ht="14.25" x14ac:dyDescent="0.2">
      <c r="A681" s="2" t="s">
        <v>734</v>
      </c>
      <c r="B681" s="124" t="s">
        <v>3731</v>
      </c>
      <c r="C681" s="124"/>
      <c r="D681" s="126">
        <v>2.34</v>
      </c>
      <c r="E681" s="124" t="s">
        <v>764</v>
      </c>
      <c r="F681" s="124">
        <v>-3</v>
      </c>
      <c r="G681" s="2" t="s">
        <v>13270</v>
      </c>
      <c r="H681" s="130">
        <v>45861</v>
      </c>
      <c r="I681" s="134"/>
      <c r="J681" s="123">
        <f>IF(OR(tbl_Metraj22[[#This Row],[TARIH]]="",tbl_Metraj22[[#This Row],[TARIH]]="-"),0,IF(tbl_Metraj22[[#This Row],[YUZDE]]=0,tbl_Metraj22[[#This Row],[METRAJ_BETON]],tbl_Metraj22[[#This Row],[YUZDE]]*tbl_Metraj22[[#This Row],[METRAJ_BETON]]))</f>
        <v>2.34</v>
      </c>
      <c r="K681" s="2" t="s">
        <v>22559</v>
      </c>
    </row>
    <row r="682" spans="1:11" ht="14.25" x14ac:dyDescent="0.2">
      <c r="A682" s="2" t="s">
        <v>734</v>
      </c>
      <c r="B682" s="124" t="s">
        <v>3732</v>
      </c>
      <c r="C682" s="124"/>
      <c r="D682" s="126">
        <v>3.46</v>
      </c>
      <c r="E682" s="124" t="s">
        <v>764</v>
      </c>
      <c r="F682" s="124">
        <v>-3</v>
      </c>
      <c r="G682" s="2" t="s">
        <v>13271</v>
      </c>
      <c r="H682" s="130">
        <v>45861</v>
      </c>
      <c r="I682" s="134"/>
      <c r="J682" s="123">
        <f>IF(OR(tbl_Metraj22[[#This Row],[TARIH]]="",tbl_Metraj22[[#This Row],[TARIH]]="-"),0,IF(tbl_Metraj22[[#This Row],[YUZDE]]=0,tbl_Metraj22[[#This Row],[METRAJ_BETON]],tbl_Metraj22[[#This Row],[YUZDE]]*tbl_Metraj22[[#This Row],[METRAJ_BETON]]))</f>
        <v>3.46</v>
      </c>
      <c r="K682" s="2" t="s">
        <v>22560</v>
      </c>
    </row>
    <row r="683" spans="1:11" ht="14.25" x14ac:dyDescent="0.2">
      <c r="A683" s="2" t="s">
        <v>734</v>
      </c>
      <c r="B683" s="124" t="s">
        <v>3733</v>
      </c>
      <c r="C683" s="124"/>
      <c r="D683" s="126">
        <v>1.01</v>
      </c>
      <c r="E683" s="124" t="s">
        <v>764</v>
      </c>
      <c r="F683" s="124">
        <v>-3</v>
      </c>
      <c r="G683" s="2" t="s">
        <v>13272</v>
      </c>
      <c r="H683" s="130">
        <v>45861</v>
      </c>
      <c r="I683" s="134"/>
      <c r="J683" s="123">
        <f>IF(OR(tbl_Metraj22[[#This Row],[TARIH]]="",tbl_Metraj22[[#This Row],[TARIH]]="-"),0,IF(tbl_Metraj22[[#This Row],[YUZDE]]=0,tbl_Metraj22[[#This Row],[METRAJ_BETON]],tbl_Metraj22[[#This Row],[YUZDE]]*tbl_Metraj22[[#This Row],[METRAJ_BETON]]))</f>
        <v>1.01</v>
      </c>
      <c r="K683" s="2" t="e">
        <v>#N/A</v>
      </c>
    </row>
    <row r="684" spans="1:11" ht="14.25" x14ac:dyDescent="0.2">
      <c r="A684" s="2" t="s">
        <v>734</v>
      </c>
      <c r="B684" s="124" t="s">
        <v>3734</v>
      </c>
      <c r="C684" s="124"/>
      <c r="D684" s="126">
        <v>1.01</v>
      </c>
      <c r="E684" s="124" t="s">
        <v>764</v>
      </c>
      <c r="F684" s="124">
        <v>-3</v>
      </c>
      <c r="G684" s="2" t="s">
        <v>13273</v>
      </c>
      <c r="H684" s="130">
        <v>45861</v>
      </c>
      <c r="I684" s="134"/>
      <c r="J684" s="123">
        <f>IF(OR(tbl_Metraj22[[#This Row],[TARIH]]="",tbl_Metraj22[[#This Row],[TARIH]]="-"),0,IF(tbl_Metraj22[[#This Row],[YUZDE]]=0,tbl_Metraj22[[#This Row],[METRAJ_BETON]],tbl_Metraj22[[#This Row],[YUZDE]]*tbl_Metraj22[[#This Row],[METRAJ_BETON]]))</f>
        <v>1.01</v>
      </c>
      <c r="K684" s="2" t="s">
        <v>22561</v>
      </c>
    </row>
    <row r="685" spans="1:11" ht="14.25" x14ac:dyDescent="0.2">
      <c r="A685" s="2" t="s">
        <v>734</v>
      </c>
      <c r="B685" s="124" t="s">
        <v>3735</v>
      </c>
      <c r="C685" s="124"/>
      <c r="D685" s="126">
        <v>2.16</v>
      </c>
      <c r="E685" s="124" t="s">
        <v>764</v>
      </c>
      <c r="F685" s="124">
        <v>-3</v>
      </c>
      <c r="G685" s="2" t="s">
        <v>13274</v>
      </c>
      <c r="H685" s="130">
        <v>45861</v>
      </c>
      <c r="I685" s="134"/>
      <c r="J685" s="123">
        <f>IF(OR(tbl_Metraj22[[#This Row],[TARIH]]="",tbl_Metraj22[[#This Row],[TARIH]]="-"),0,IF(tbl_Metraj22[[#This Row],[YUZDE]]=0,tbl_Metraj22[[#This Row],[METRAJ_BETON]],tbl_Metraj22[[#This Row],[YUZDE]]*tbl_Metraj22[[#This Row],[METRAJ_BETON]]))</f>
        <v>2.16</v>
      </c>
      <c r="K685" s="2" t="s">
        <v>22562</v>
      </c>
    </row>
    <row r="686" spans="1:11" ht="14.25" x14ac:dyDescent="0.2">
      <c r="A686" s="2" t="s">
        <v>734</v>
      </c>
      <c r="B686" s="124" t="s">
        <v>3736</v>
      </c>
      <c r="C686" s="124"/>
      <c r="D686" s="126">
        <v>3.46</v>
      </c>
      <c r="E686" s="124" t="s">
        <v>764</v>
      </c>
      <c r="F686" s="124">
        <v>-3</v>
      </c>
      <c r="G686" s="2" t="s">
        <v>13275</v>
      </c>
      <c r="H686" s="130">
        <v>45861</v>
      </c>
      <c r="I686" s="134"/>
      <c r="J686" s="123">
        <f>IF(OR(tbl_Metraj22[[#This Row],[TARIH]]="",tbl_Metraj22[[#This Row],[TARIH]]="-"),0,IF(tbl_Metraj22[[#This Row],[YUZDE]]=0,tbl_Metraj22[[#This Row],[METRAJ_BETON]],tbl_Metraj22[[#This Row],[YUZDE]]*tbl_Metraj22[[#This Row],[METRAJ_BETON]]))</f>
        <v>3.46</v>
      </c>
      <c r="K686" s="2" t="s">
        <v>22563</v>
      </c>
    </row>
    <row r="687" spans="1:11" ht="14.25" x14ac:dyDescent="0.2">
      <c r="A687" s="2" t="s">
        <v>734</v>
      </c>
      <c r="B687" s="124" t="s">
        <v>3737</v>
      </c>
      <c r="C687" s="124"/>
      <c r="D687" s="126">
        <v>1.41</v>
      </c>
      <c r="E687" s="124" t="s">
        <v>764</v>
      </c>
      <c r="F687" s="124">
        <v>-3</v>
      </c>
      <c r="G687" s="2" t="s">
        <v>13276</v>
      </c>
      <c r="H687" s="130">
        <v>45861</v>
      </c>
      <c r="I687" s="134"/>
      <c r="J687" s="123">
        <f>IF(OR(tbl_Metraj22[[#This Row],[TARIH]]="",tbl_Metraj22[[#This Row],[TARIH]]="-"),0,IF(tbl_Metraj22[[#This Row],[YUZDE]]=0,tbl_Metraj22[[#This Row],[METRAJ_BETON]],tbl_Metraj22[[#This Row],[YUZDE]]*tbl_Metraj22[[#This Row],[METRAJ_BETON]]))</f>
        <v>1.41</v>
      </c>
      <c r="K687" s="2" t="s">
        <v>22564</v>
      </c>
    </row>
    <row r="688" spans="1:11" ht="14.25" x14ac:dyDescent="0.2">
      <c r="A688" s="2" t="s">
        <v>734</v>
      </c>
      <c r="B688" s="124" t="s">
        <v>3738</v>
      </c>
      <c r="C688" s="124"/>
      <c r="D688" s="126">
        <v>3.46</v>
      </c>
      <c r="E688" s="124" t="s">
        <v>764</v>
      </c>
      <c r="F688" s="124">
        <v>-3</v>
      </c>
      <c r="G688" s="2" t="s">
        <v>13277</v>
      </c>
      <c r="H688" s="130">
        <v>45861</v>
      </c>
      <c r="I688" s="134"/>
      <c r="J688" s="123">
        <f>IF(OR(tbl_Metraj22[[#This Row],[TARIH]]="",tbl_Metraj22[[#This Row],[TARIH]]="-"),0,IF(tbl_Metraj22[[#This Row],[YUZDE]]=0,tbl_Metraj22[[#This Row],[METRAJ_BETON]],tbl_Metraj22[[#This Row],[YUZDE]]*tbl_Metraj22[[#This Row],[METRAJ_BETON]]))</f>
        <v>3.46</v>
      </c>
      <c r="K688" s="2" t="s">
        <v>22565</v>
      </c>
    </row>
    <row r="689" spans="1:11" ht="14.25" x14ac:dyDescent="0.2">
      <c r="A689" s="2" t="s">
        <v>734</v>
      </c>
      <c r="B689" s="124" t="s">
        <v>3739</v>
      </c>
      <c r="C689" s="124"/>
      <c r="D689" s="126">
        <v>3.55</v>
      </c>
      <c r="E689" s="124" t="s">
        <v>764</v>
      </c>
      <c r="F689" s="124">
        <v>-3</v>
      </c>
      <c r="G689" s="2" t="s">
        <v>13278</v>
      </c>
      <c r="H689" s="130">
        <v>45861</v>
      </c>
      <c r="I689" s="134"/>
      <c r="J689" s="123">
        <f>IF(OR(tbl_Metraj22[[#This Row],[TARIH]]="",tbl_Metraj22[[#This Row],[TARIH]]="-"),0,IF(tbl_Metraj22[[#This Row],[YUZDE]]=0,tbl_Metraj22[[#This Row],[METRAJ_BETON]],tbl_Metraj22[[#This Row],[YUZDE]]*tbl_Metraj22[[#This Row],[METRAJ_BETON]]))</f>
        <v>3.55</v>
      </c>
      <c r="K689" s="2" t="s">
        <v>22566</v>
      </c>
    </row>
    <row r="690" spans="1:11" ht="14.25" x14ac:dyDescent="0.2">
      <c r="A690" s="2" t="s">
        <v>734</v>
      </c>
      <c r="B690" s="124" t="s">
        <v>3740</v>
      </c>
      <c r="C690" s="124"/>
      <c r="D690" s="126">
        <v>1.01</v>
      </c>
      <c r="E690" s="124" t="s">
        <v>764</v>
      </c>
      <c r="F690" s="124">
        <v>-3</v>
      </c>
      <c r="G690" s="2" t="s">
        <v>13279</v>
      </c>
      <c r="H690" s="130">
        <v>45861</v>
      </c>
      <c r="I690" s="134"/>
      <c r="J690" s="123">
        <f>IF(OR(tbl_Metraj22[[#This Row],[TARIH]]="",tbl_Metraj22[[#This Row],[TARIH]]="-"),0,IF(tbl_Metraj22[[#This Row],[YUZDE]]=0,tbl_Metraj22[[#This Row],[METRAJ_BETON]],tbl_Metraj22[[#This Row],[YUZDE]]*tbl_Metraj22[[#This Row],[METRAJ_BETON]]))</f>
        <v>1.01</v>
      </c>
      <c r="K690" s="2" t="e">
        <v>#N/A</v>
      </c>
    </row>
    <row r="691" spans="1:11" ht="14.25" x14ac:dyDescent="0.2">
      <c r="A691" s="2" t="s">
        <v>734</v>
      </c>
      <c r="B691" s="124" t="s">
        <v>3741</v>
      </c>
      <c r="C691" s="124"/>
      <c r="D691" s="126">
        <v>2.2200000000000002</v>
      </c>
      <c r="E691" s="124" t="s">
        <v>764</v>
      </c>
      <c r="F691" s="124">
        <v>-3</v>
      </c>
      <c r="G691" s="2" t="s">
        <v>13280</v>
      </c>
      <c r="H691" s="130">
        <v>45890</v>
      </c>
      <c r="I691" s="134"/>
      <c r="J691" s="123">
        <f>IF(OR(tbl_Metraj22[[#This Row],[TARIH]]="",tbl_Metraj22[[#This Row],[TARIH]]="-"),0,IF(tbl_Metraj22[[#This Row],[YUZDE]]=0,tbl_Metraj22[[#This Row],[METRAJ_BETON]],tbl_Metraj22[[#This Row],[YUZDE]]*tbl_Metraj22[[#This Row],[METRAJ_BETON]]))</f>
        <v>2.2200000000000002</v>
      </c>
      <c r="K691" s="2" t="s">
        <v>22567</v>
      </c>
    </row>
    <row r="692" spans="1:11" ht="14.25" x14ac:dyDescent="0.2">
      <c r="A692" s="2" t="s">
        <v>734</v>
      </c>
      <c r="B692" s="124" t="s">
        <v>3742</v>
      </c>
      <c r="C692" s="124"/>
      <c r="D692" s="126">
        <v>1.01</v>
      </c>
      <c r="E692" s="124" t="s">
        <v>764</v>
      </c>
      <c r="F692" s="124">
        <v>-3</v>
      </c>
      <c r="G692" s="2" t="s">
        <v>13281</v>
      </c>
      <c r="H692" s="130">
        <v>45890</v>
      </c>
      <c r="I692" s="134"/>
      <c r="J692" s="123">
        <f>IF(OR(tbl_Metraj22[[#This Row],[TARIH]]="",tbl_Metraj22[[#This Row],[TARIH]]="-"),0,IF(tbl_Metraj22[[#This Row],[YUZDE]]=0,tbl_Metraj22[[#This Row],[METRAJ_BETON]],tbl_Metraj22[[#This Row],[YUZDE]]*tbl_Metraj22[[#This Row],[METRAJ_BETON]]))</f>
        <v>1.01</v>
      </c>
      <c r="K692" s="2" t="s">
        <v>22568</v>
      </c>
    </row>
    <row r="693" spans="1:11" ht="14.25" x14ac:dyDescent="0.2">
      <c r="A693" s="2" t="s">
        <v>734</v>
      </c>
      <c r="B693" s="124" t="s">
        <v>3743</v>
      </c>
      <c r="C693" s="124"/>
      <c r="D693" s="126">
        <v>0.8</v>
      </c>
      <c r="E693" s="124" t="s">
        <v>764</v>
      </c>
      <c r="F693" s="124">
        <v>-3</v>
      </c>
      <c r="G693" s="2" t="s">
        <v>13282</v>
      </c>
      <c r="H693" s="130">
        <v>45861</v>
      </c>
      <c r="I693" s="134"/>
      <c r="J693" s="123">
        <f>IF(OR(tbl_Metraj22[[#This Row],[TARIH]]="",tbl_Metraj22[[#This Row],[TARIH]]="-"),0,IF(tbl_Metraj22[[#This Row],[YUZDE]]=0,tbl_Metraj22[[#This Row],[METRAJ_BETON]],tbl_Metraj22[[#This Row],[YUZDE]]*tbl_Metraj22[[#This Row],[METRAJ_BETON]]))</f>
        <v>0.8</v>
      </c>
      <c r="K693" s="2" t="s">
        <v>22569</v>
      </c>
    </row>
    <row r="694" spans="1:11" ht="14.25" x14ac:dyDescent="0.2">
      <c r="A694" s="2" t="s">
        <v>734</v>
      </c>
      <c r="B694" s="124" t="s">
        <v>3744</v>
      </c>
      <c r="C694" s="124"/>
      <c r="D694" s="126">
        <v>0.96</v>
      </c>
      <c r="E694" s="124" t="s">
        <v>764</v>
      </c>
      <c r="F694" s="124">
        <v>-3</v>
      </c>
      <c r="G694" s="2" t="s">
        <v>13283</v>
      </c>
      <c r="H694" s="130">
        <v>45861</v>
      </c>
      <c r="I694" s="134"/>
      <c r="J694" s="123">
        <f>IF(OR(tbl_Metraj22[[#This Row],[TARIH]]="",tbl_Metraj22[[#This Row],[TARIH]]="-"),0,IF(tbl_Metraj22[[#This Row],[YUZDE]]=0,tbl_Metraj22[[#This Row],[METRAJ_BETON]],tbl_Metraj22[[#This Row],[YUZDE]]*tbl_Metraj22[[#This Row],[METRAJ_BETON]]))</f>
        <v>0.96</v>
      </c>
      <c r="K694" s="2" t="s">
        <v>22570</v>
      </c>
    </row>
    <row r="695" spans="1:11" ht="14.25" x14ac:dyDescent="0.2">
      <c r="A695" s="2" t="s">
        <v>734</v>
      </c>
      <c r="B695" s="124" t="s">
        <v>3745</v>
      </c>
      <c r="C695" s="124"/>
      <c r="D695" s="126">
        <v>2.0099999999999998</v>
      </c>
      <c r="E695" s="124" t="s">
        <v>764</v>
      </c>
      <c r="F695" s="124">
        <v>-3</v>
      </c>
      <c r="G695" s="2" t="s">
        <v>13284</v>
      </c>
      <c r="H695" s="130">
        <v>45861</v>
      </c>
      <c r="I695" s="134"/>
      <c r="J695" s="123">
        <f>IF(OR(tbl_Metraj22[[#This Row],[TARIH]]="",tbl_Metraj22[[#This Row],[TARIH]]="-"),0,IF(tbl_Metraj22[[#This Row],[YUZDE]]=0,tbl_Metraj22[[#This Row],[METRAJ_BETON]],tbl_Metraj22[[#This Row],[YUZDE]]*tbl_Metraj22[[#This Row],[METRAJ_BETON]]))</f>
        <v>2.0099999999999998</v>
      </c>
      <c r="K695" s="2" t="s">
        <v>22571</v>
      </c>
    </row>
    <row r="696" spans="1:11" ht="14.25" x14ac:dyDescent="0.2">
      <c r="A696" s="2" t="s">
        <v>734</v>
      </c>
      <c r="B696" s="124" t="s">
        <v>3746</v>
      </c>
      <c r="C696" s="124"/>
      <c r="D696" s="126">
        <v>2.35</v>
      </c>
      <c r="E696" s="124" t="s">
        <v>764</v>
      </c>
      <c r="F696" s="124">
        <v>-3</v>
      </c>
      <c r="G696" s="2" t="s">
        <v>13285</v>
      </c>
      <c r="H696" s="130">
        <v>45861</v>
      </c>
      <c r="I696" s="134"/>
      <c r="J696" s="123">
        <f>IF(OR(tbl_Metraj22[[#This Row],[TARIH]]="",tbl_Metraj22[[#This Row],[TARIH]]="-"),0,IF(tbl_Metraj22[[#This Row],[YUZDE]]=0,tbl_Metraj22[[#This Row],[METRAJ_BETON]],tbl_Metraj22[[#This Row],[YUZDE]]*tbl_Metraj22[[#This Row],[METRAJ_BETON]]))</f>
        <v>2.35</v>
      </c>
      <c r="K696" s="2" t="s">
        <v>22572</v>
      </c>
    </row>
    <row r="697" spans="1:11" ht="14.25" x14ac:dyDescent="0.2">
      <c r="A697" s="2" t="s">
        <v>734</v>
      </c>
      <c r="B697" s="124" t="s">
        <v>3747</v>
      </c>
      <c r="C697" s="124"/>
      <c r="D697" s="126">
        <v>1.31</v>
      </c>
      <c r="E697" s="124" t="s">
        <v>764</v>
      </c>
      <c r="F697" s="124">
        <v>-3</v>
      </c>
      <c r="G697" s="2" t="s">
        <v>13286</v>
      </c>
      <c r="H697" s="130">
        <v>45861</v>
      </c>
      <c r="I697" s="134"/>
      <c r="J697" s="123">
        <f>IF(OR(tbl_Metraj22[[#This Row],[TARIH]]="",tbl_Metraj22[[#This Row],[TARIH]]="-"),0,IF(tbl_Metraj22[[#This Row],[YUZDE]]=0,tbl_Metraj22[[#This Row],[METRAJ_BETON]],tbl_Metraj22[[#This Row],[YUZDE]]*tbl_Metraj22[[#This Row],[METRAJ_BETON]]))</f>
        <v>1.31</v>
      </c>
      <c r="K697" s="2" t="e">
        <v>#N/A</v>
      </c>
    </row>
    <row r="698" spans="1:11" ht="14.25" x14ac:dyDescent="0.2">
      <c r="A698" s="2" t="s">
        <v>734</v>
      </c>
      <c r="B698" s="124" t="s">
        <v>3748</v>
      </c>
      <c r="C698" s="124"/>
      <c r="D698" s="126">
        <v>1.96</v>
      </c>
      <c r="E698" s="124" t="s">
        <v>764</v>
      </c>
      <c r="F698" s="124">
        <v>-3</v>
      </c>
      <c r="G698" s="2" t="s">
        <v>13287</v>
      </c>
      <c r="H698" s="130">
        <v>45861</v>
      </c>
      <c r="I698" s="134"/>
      <c r="J698" s="123">
        <f>IF(OR(tbl_Metraj22[[#This Row],[TARIH]]="",tbl_Metraj22[[#This Row],[TARIH]]="-"),0,IF(tbl_Metraj22[[#This Row],[YUZDE]]=0,tbl_Metraj22[[#This Row],[METRAJ_BETON]],tbl_Metraj22[[#This Row],[YUZDE]]*tbl_Metraj22[[#This Row],[METRAJ_BETON]]))</f>
        <v>1.96</v>
      </c>
      <c r="K698" s="2" t="s">
        <v>22573</v>
      </c>
    </row>
    <row r="699" spans="1:11" ht="14.25" x14ac:dyDescent="0.2">
      <c r="A699" s="2" t="s">
        <v>734</v>
      </c>
      <c r="B699" s="124" t="s">
        <v>3749</v>
      </c>
      <c r="C699" s="124"/>
      <c r="D699" s="126">
        <v>3.38</v>
      </c>
      <c r="E699" s="124" t="s">
        <v>764</v>
      </c>
      <c r="F699" s="124">
        <v>-3</v>
      </c>
      <c r="G699" s="2" t="s">
        <v>13288</v>
      </c>
      <c r="H699" s="130">
        <v>45861</v>
      </c>
      <c r="I699" s="134"/>
      <c r="J699" s="123">
        <f>IF(OR(tbl_Metraj22[[#This Row],[TARIH]]="",tbl_Metraj22[[#This Row],[TARIH]]="-"),0,IF(tbl_Metraj22[[#This Row],[YUZDE]]=0,tbl_Metraj22[[#This Row],[METRAJ_BETON]],tbl_Metraj22[[#This Row],[YUZDE]]*tbl_Metraj22[[#This Row],[METRAJ_BETON]]))</f>
        <v>3.38</v>
      </c>
      <c r="K699" s="2" t="s">
        <v>22574</v>
      </c>
    </row>
    <row r="700" spans="1:11" ht="14.25" x14ac:dyDescent="0.2">
      <c r="A700" s="2" t="s">
        <v>734</v>
      </c>
      <c r="B700" s="124" t="s">
        <v>3750</v>
      </c>
      <c r="C700" s="124"/>
      <c r="D700" s="126">
        <v>1.31</v>
      </c>
      <c r="E700" s="124" t="s">
        <v>764</v>
      </c>
      <c r="F700" s="124">
        <v>-3</v>
      </c>
      <c r="G700" s="2" t="s">
        <v>13289</v>
      </c>
      <c r="H700" s="130">
        <v>45861</v>
      </c>
      <c r="I700" s="134"/>
      <c r="J700" s="123">
        <f>IF(OR(tbl_Metraj22[[#This Row],[TARIH]]="",tbl_Metraj22[[#This Row],[TARIH]]="-"),0,IF(tbl_Metraj22[[#This Row],[YUZDE]]=0,tbl_Metraj22[[#This Row],[METRAJ_BETON]],tbl_Metraj22[[#This Row],[YUZDE]]*tbl_Metraj22[[#This Row],[METRAJ_BETON]]))</f>
        <v>1.31</v>
      </c>
      <c r="K700" s="2" t="s">
        <v>22575</v>
      </c>
    </row>
    <row r="701" spans="1:11" ht="14.25" x14ac:dyDescent="0.2">
      <c r="A701" s="2" t="s">
        <v>734</v>
      </c>
      <c r="B701" s="124" t="s">
        <v>3751</v>
      </c>
      <c r="C701" s="124"/>
      <c r="D701" s="126">
        <v>4.13</v>
      </c>
      <c r="E701" s="124" t="s">
        <v>764</v>
      </c>
      <c r="F701" s="124">
        <v>-3</v>
      </c>
      <c r="G701" s="2" t="s">
        <v>13290</v>
      </c>
      <c r="H701" s="130">
        <v>45861</v>
      </c>
      <c r="I701" s="134"/>
      <c r="J701" s="123">
        <f>IF(OR(tbl_Metraj22[[#This Row],[TARIH]]="",tbl_Metraj22[[#This Row],[TARIH]]="-"),0,IF(tbl_Metraj22[[#This Row],[YUZDE]]=0,tbl_Metraj22[[#This Row],[METRAJ_BETON]],tbl_Metraj22[[#This Row],[YUZDE]]*tbl_Metraj22[[#This Row],[METRAJ_BETON]]))</f>
        <v>4.13</v>
      </c>
      <c r="K701" s="2" t="s">
        <v>22576</v>
      </c>
    </row>
    <row r="702" spans="1:11" ht="14.25" x14ac:dyDescent="0.2">
      <c r="A702" s="2" t="s">
        <v>734</v>
      </c>
      <c r="B702" s="124" t="s">
        <v>3752</v>
      </c>
      <c r="C702" s="124"/>
      <c r="D702" s="126">
        <v>0.94</v>
      </c>
      <c r="E702" s="124" t="s">
        <v>764</v>
      </c>
      <c r="F702" s="124">
        <v>-3</v>
      </c>
      <c r="G702" s="2" t="s">
        <v>13291</v>
      </c>
      <c r="H702" s="130">
        <v>45861</v>
      </c>
      <c r="I702" s="134"/>
      <c r="J702" s="123">
        <f>IF(OR(tbl_Metraj22[[#This Row],[TARIH]]="",tbl_Metraj22[[#This Row],[TARIH]]="-"),0,IF(tbl_Metraj22[[#This Row],[YUZDE]]=0,tbl_Metraj22[[#This Row],[METRAJ_BETON]],tbl_Metraj22[[#This Row],[YUZDE]]*tbl_Metraj22[[#This Row],[METRAJ_BETON]]))</f>
        <v>0.94</v>
      </c>
      <c r="K702" s="2" t="e">
        <v>#N/A</v>
      </c>
    </row>
    <row r="703" spans="1:11" ht="14.25" x14ac:dyDescent="0.2">
      <c r="A703" s="2" t="s">
        <v>734</v>
      </c>
      <c r="B703" s="124" t="s">
        <v>3753</v>
      </c>
      <c r="C703" s="124"/>
      <c r="D703" s="126">
        <v>1.47</v>
      </c>
      <c r="E703" s="124" t="s">
        <v>764</v>
      </c>
      <c r="F703" s="124">
        <v>-3</v>
      </c>
      <c r="G703" s="2" t="s">
        <v>13292</v>
      </c>
      <c r="H703" s="130">
        <v>45890</v>
      </c>
      <c r="I703" s="134"/>
      <c r="J703" s="123">
        <f>IF(OR(tbl_Metraj22[[#This Row],[TARIH]]="",tbl_Metraj22[[#This Row],[TARIH]]="-"),0,IF(tbl_Metraj22[[#This Row],[YUZDE]]=0,tbl_Metraj22[[#This Row],[METRAJ_BETON]],tbl_Metraj22[[#This Row],[YUZDE]]*tbl_Metraj22[[#This Row],[METRAJ_BETON]]))</f>
        <v>1.47</v>
      </c>
      <c r="K703" s="2" t="s">
        <v>22577</v>
      </c>
    </row>
    <row r="704" spans="1:11" ht="14.25" x14ac:dyDescent="0.2">
      <c r="A704" s="2" t="s">
        <v>734</v>
      </c>
      <c r="B704" s="124" t="s">
        <v>3754</v>
      </c>
      <c r="C704" s="124"/>
      <c r="D704" s="126">
        <v>0.95</v>
      </c>
      <c r="E704" s="124" t="s">
        <v>764</v>
      </c>
      <c r="F704" s="124">
        <v>-3</v>
      </c>
      <c r="G704" s="2" t="s">
        <v>13293</v>
      </c>
      <c r="H704" s="130">
        <v>45890</v>
      </c>
      <c r="I704" s="134"/>
      <c r="J704" s="123">
        <f>IF(OR(tbl_Metraj22[[#This Row],[TARIH]]="",tbl_Metraj22[[#This Row],[TARIH]]="-"),0,IF(tbl_Metraj22[[#This Row],[YUZDE]]=0,tbl_Metraj22[[#This Row],[METRAJ_BETON]],tbl_Metraj22[[#This Row],[YUZDE]]*tbl_Metraj22[[#This Row],[METRAJ_BETON]]))</f>
        <v>0.95</v>
      </c>
      <c r="K704" s="2" t="s">
        <v>22578</v>
      </c>
    </row>
    <row r="705" spans="1:11" ht="14.25" x14ac:dyDescent="0.2">
      <c r="A705" s="2" t="s">
        <v>734</v>
      </c>
      <c r="B705" s="124" t="s">
        <v>3755</v>
      </c>
      <c r="C705" s="124"/>
      <c r="D705" s="126">
        <v>2.35</v>
      </c>
      <c r="E705" s="124" t="s">
        <v>764</v>
      </c>
      <c r="F705" s="124">
        <v>-3</v>
      </c>
      <c r="G705" s="2" t="s">
        <v>13294</v>
      </c>
      <c r="H705" s="130">
        <v>45890</v>
      </c>
      <c r="I705" s="134"/>
      <c r="J705" s="123">
        <f>IF(OR(tbl_Metraj22[[#This Row],[TARIH]]="",tbl_Metraj22[[#This Row],[TARIH]]="-"),0,IF(tbl_Metraj22[[#This Row],[YUZDE]]=0,tbl_Metraj22[[#This Row],[METRAJ_BETON]],tbl_Metraj22[[#This Row],[YUZDE]]*tbl_Metraj22[[#This Row],[METRAJ_BETON]]))</f>
        <v>2.35</v>
      </c>
      <c r="K705" s="2" t="s">
        <v>22579</v>
      </c>
    </row>
    <row r="706" spans="1:11" ht="14.25" x14ac:dyDescent="0.2">
      <c r="A706" s="2" t="s">
        <v>734</v>
      </c>
      <c r="B706" s="124" t="s">
        <v>3756</v>
      </c>
      <c r="C706" s="124"/>
      <c r="D706" s="126">
        <v>1</v>
      </c>
      <c r="E706" s="124" t="s">
        <v>764</v>
      </c>
      <c r="F706" s="124">
        <v>-3</v>
      </c>
      <c r="G706" s="2" t="s">
        <v>13295</v>
      </c>
      <c r="H706" s="130">
        <v>45861</v>
      </c>
      <c r="I706" s="134"/>
      <c r="J706" s="123">
        <f>IF(OR(tbl_Metraj22[[#This Row],[TARIH]]="",tbl_Metraj22[[#This Row],[TARIH]]="-"),0,IF(tbl_Metraj22[[#This Row],[YUZDE]]=0,tbl_Metraj22[[#This Row],[METRAJ_BETON]],tbl_Metraj22[[#This Row],[YUZDE]]*tbl_Metraj22[[#This Row],[METRAJ_BETON]]))</f>
        <v>1</v>
      </c>
      <c r="K706" s="2" t="e">
        <v>#N/A</v>
      </c>
    </row>
    <row r="707" spans="1:11" ht="14.25" x14ac:dyDescent="0.2">
      <c r="A707" s="2" t="s">
        <v>734</v>
      </c>
      <c r="B707" s="124" t="s">
        <v>3757</v>
      </c>
      <c r="C707" s="124"/>
      <c r="D707" s="126">
        <v>3.46</v>
      </c>
      <c r="E707" s="124" t="s">
        <v>764</v>
      </c>
      <c r="F707" s="124">
        <v>-3</v>
      </c>
      <c r="G707" s="2" t="s">
        <v>13296</v>
      </c>
      <c r="H707" s="130">
        <v>45890</v>
      </c>
      <c r="I707" s="134"/>
      <c r="J707" s="123">
        <f>IF(OR(tbl_Metraj22[[#This Row],[TARIH]]="",tbl_Metraj22[[#This Row],[TARIH]]="-"),0,IF(tbl_Metraj22[[#This Row],[YUZDE]]=0,tbl_Metraj22[[#This Row],[METRAJ_BETON]],tbl_Metraj22[[#This Row],[YUZDE]]*tbl_Metraj22[[#This Row],[METRAJ_BETON]]))</f>
        <v>3.46</v>
      </c>
      <c r="K707" s="2" t="s">
        <v>22580</v>
      </c>
    </row>
    <row r="708" spans="1:11" ht="14.25" x14ac:dyDescent="0.2">
      <c r="A708" s="2" t="s">
        <v>734</v>
      </c>
      <c r="B708" s="124" t="s">
        <v>3758</v>
      </c>
      <c r="C708" s="124"/>
      <c r="D708" s="126">
        <v>1.47</v>
      </c>
      <c r="E708" s="124" t="s">
        <v>764</v>
      </c>
      <c r="F708" s="124">
        <v>-3</v>
      </c>
      <c r="G708" s="2" t="s">
        <v>13297</v>
      </c>
      <c r="H708" s="130">
        <v>45890</v>
      </c>
      <c r="I708" s="134"/>
      <c r="J708" s="123">
        <f>IF(OR(tbl_Metraj22[[#This Row],[TARIH]]="",tbl_Metraj22[[#This Row],[TARIH]]="-"),0,IF(tbl_Metraj22[[#This Row],[YUZDE]]=0,tbl_Metraj22[[#This Row],[METRAJ_BETON]],tbl_Metraj22[[#This Row],[YUZDE]]*tbl_Metraj22[[#This Row],[METRAJ_BETON]]))</f>
        <v>1.47</v>
      </c>
      <c r="K708" s="2" t="s">
        <v>22581</v>
      </c>
    </row>
    <row r="709" spans="1:11" ht="14.25" x14ac:dyDescent="0.2">
      <c r="A709" s="2" t="s">
        <v>734</v>
      </c>
      <c r="B709" s="124" t="s">
        <v>3759</v>
      </c>
      <c r="C709" s="124"/>
      <c r="D709" s="126">
        <v>1.01</v>
      </c>
      <c r="E709" s="124" t="s">
        <v>764</v>
      </c>
      <c r="F709" s="124">
        <v>-3</v>
      </c>
      <c r="G709" s="2" t="s">
        <v>13298</v>
      </c>
      <c r="H709" s="130">
        <v>45890</v>
      </c>
      <c r="I709" s="134"/>
      <c r="J709" s="123">
        <f>IF(OR(tbl_Metraj22[[#This Row],[TARIH]]="",tbl_Metraj22[[#This Row],[TARIH]]="-"),0,IF(tbl_Metraj22[[#This Row],[YUZDE]]=0,tbl_Metraj22[[#This Row],[METRAJ_BETON]],tbl_Metraj22[[#This Row],[YUZDE]]*tbl_Metraj22[[#This Row],[METRAJ_BETON]]))</f>
        <v>1.01</v>
      </c>
      <c r="K709" s="2" t="s">
        <v>22582</v>
      </c>
    </row>
    <row r="710" spans="1:11" ht="14.25" x14ac:dyDescent="0.2">
      <c r="A710" s="2" t="s">
        <v>734</v>
      </c>
      <c r="B710" s="124" t="s">
        <v>3760</v>
      </c>
      <c r="C710" s="124"/>
      <c r="D710" s="126">
        <v>2.35</v>
      </c>
      <c r="E710" s="124" t="s">
        <v>764</v>
      </c>
      <c r="F710" s="124">
        <v>-3</v>
      </c>
      <c r="G710" s="2" t="s">
        <v>13299</v>
      </c>
      <c r="H710" s="130">
        <v>45861</v>
      </c>
      <c r="I710" s="134"/>
      <c r="J710" s="123">
        <f>IF(OR(tbl_Metraj22[[#This Row],[TARIH]]="",tbl_Metraj22[[#This Row],[TARIH]]="-"),0,IF(tbl_Metraj22[[#This Row],[YUZDE]]=0,tbl_Metraj22[[#This Row],[METRAJ_BETON]],tbl_Metraj22[[#This Row],[YUZDE]]*tbl_Metraj22[[#This Row],[METRAJ_BETON]]))</f>
        <v>2.35</v>
      </c>
      <c r="K710" s="2" t="s">
        <v>22583</v>
      </c>
    </row>
    <row r="711" spans="1:11" ht="14.25" x14ac:dyDescent="0.2">
      <c r="A711" s="2" t="s">
        <v>734</v>
      </c>
      <c r="B711" s="124" t="s">
        <v>3761</v>
      </c>
      <c r="C711" s="124"/>
      <c r="D711" s="126">
        <v>1.44</v>
      </c>
      <c r="E711" s="124" t="s">
        <v>764</v>
      </c>
      <c r="F711" s="124">
        <v>-3</v>
      </c>
      <c r="G711" s="2" t="s">
        <v>13300</v>
      </c>
      <c r="H711" s="130">
        <v>45861</v>
      </c>
      <c r="I711" s="134"/>
      <c r="J711" s="123">
        <f>IF(OR(tbl_Metraj22[[#This Row],[TARIH]]="",tbl_Metraj22[[#This Row],[TARIH]]="-"),0,IF(tbl_Metraj22[[#This Row],[YUZDE]]=0,tbl_Metraj22[[#This Row],[METRAJ_BETON]],tbl_Metraj22[[#This Row],[YUZDE]]*tbl_Metraj22[[#This Row],[METRAJ_BETON]]))</f>
        <v>1.44</v>
      </c>
      <c r="K711" s="2" t="s">
        <v>22584</v>
      </c>
    </row>
    <row r="712" spans="1:11" ht="14.25" x14ac:dyDescent="0.2">
      <c r="A712" s="2" t="s">
        <v>734</v>
      </c>
      <c r="B712" s="124" t="s">
        <v>3762</v>
      </c>
      <c r="C712" s="124"/>
      <c r="D712" s="126">
        <v>2.29</v>
      </c>
      <c r="E712" s="124" t="s">
        <v>764</v>
      </c>
      <c r="F712" s="124">
        <v>-3</v>
      </c>
      <c r="G712" s="2" t="s">
        <v>13301</v>
      </c>
      <c r="H712" s="130">
        <v>45861</v>
      </c>
      <c r="I712" s="134"/>
      <c r="J712" s="123">
        <f>IF(OR(tbl_Metraj22[[#This Row],[TARIH]]="",tbl_Metraj22[[#This Row],[TARIH]]="-"),0,IF(tbl_Metraj22[[#This Row],[YUZDE]]=0,tbl_Metraj22[[#This Row],[METRAJ_BETON]],tbl_Metraj22[[#This Row],[YUZDE]]*tbl_Metraj22[[#This Row],[METRAJ_BETON]]))</f>
        <v>2.29</v>
      </c>
      <c r="K712" s="2" t="s">
        <v>22585</v>
      </c>
    </row>
    <row r="713" spans="1:11" ht="14.25" x14ac:dyDescent="0.2">
      <c r="A713" s="2" t="s">
        <v>734</v>
      </c>
      <c r="B713" s="124" t="s">
        <v>3763</v>
      </c>
      <c r="C713" s="124"/>
      <c r="D713" s="126">
        <v>1.95</v>
      </c>
      <c r="E713" s="124" t="s">
        <v>764</v>
      </c>
      <c r="F713" s="124">
        <v>-3</v>
      </c>
      <c r="G713" s="2" t="s">
        <v>13302</v>
      </c>
      <c r="H713" s="130">
        <v>45861</v>
      </c>
      <c r="I713" s="134"/>
      <c r="J713" s="123">
        <f>IF(OR(tbl_Metraj22[[#This Row],[TARIH]]="",tbl_Metraj22[[#This Row],[TARIH]]="-"),0,IF(tbl_Metraj22[[#This Row],[YUZDE]]=0,tbl_Metraj22[[#This Row],[METRAJ_BETON]],tbl_Metraj22[[#This Row],[YUZDE]]*tbl_Metraj22[[#This Row],[METRAJ_BETON]]))</f>
        <v>1.95</v>
      </c>
      <c r="K713" s="2" t="s">
        <v>22586</v>
      </c>
    </row>
    <row r="714" spans="1:11" ht="14.25" x14ac:dyDescent="0.2">
      <c r="A714" s="2" t="s">
        <v>734</v>
      </c>
      <c r="B714" s="124" t="s">
        <v>3764</v>
      </c>
      <c r="C714" s="124"/>
      <c r="D714" s="126">
        <v>0.36</v>
      </c>
      <c r="E714" s="124" t="s">
        <v>764</v>
      </c>
      <c r="F714" s="124">
        <v>-3</v>
      </c>
      <c r="G714" s="2" t="s">
        <v>13303</v>
      </c>
      <c r="H714" s="130">
        <v>45861</v>
      </c>
      <c r="I714" s="134"/>
      <c r="J714" s="123">
        <f>IF(OR(tbl_Metraj22[[#This Row],[TARIH]]="",tbl_Metraj22[[#This Row],[TARIH]]="-"),0,IF(tbl_Metraj22[[#This Row],[YUZDE]]=0,tbl_Metraj22[[#This Row],[METRAJ_BETON]],tbl_Metraj22[[#This Row],[YUZDE]]*tbl_Metraj22[[#This Row],[METRAJ_BETON]]))</f>
        <v>0.36</v>
      </c>
      <c r="K714" s="2" t="s">
        <v>22587</v>
      </c>
    </row>
    <row r="715" spans="1:11" ht="14.25" x14ac:dyDescent="0.2">
      <c r="A715" s="2" t="s">
        <v>734</v>
      </c>
      <c r="B715" s="124" t="s">
        <v>3765</v>
      </c>
      <c r="C715" s="124"/>
      <c r="D715" s="126">
        <v>1.01</v>
      </c>
      <c r="E715" s="124" t="s">
        <v>764</v>
      </c>
      <c r="F715" s="124">
        <v>-3</v>
      </c>
      <c r="G715" s="2" t="s">
        <v>13304</v>
      </c>
      <c r="H715" s="130">
        <v>45861</v>
      </c>
      <c r="I715" s="134"/>
      <c r="J715" s="123">
        <f>IF(OR(tbl_Metraj22[[#This Row],[TARIH]]="",tbl_Metraj22[[#This Row],[TARIH]]="-"),0,IF(tbl_Metraj22[[#This Row],[YUZDE]]=0,tbl_Metraj22[[#This Row],[METRAJ_BETON]],tbl_Metraj22[[#This Row],[YUZDE]]*tbl_Metraj22[[#This Row],[METRAJ_BETON]]))</f>
        <v>1.01</v>
      </c>
      <c r="K715" s="2" t="s">
        <v>22588</v>
      </c>
    </row>
    <row r="716" spans="1:11" ht="14.25" x14ac:dyDescent="0.2">
      <c r="A716" s="2" t="s">
        <v>734</v>
      </c>
      <c r="B716" s="124" t="s">
        <v>3766</v>
      </c>
      <c r="C716" s="124"/>
      <c r="D716" s="126">
        <v>2.06</v>
      </c>
      <c r="E716" s="124" t="s">
        <v>764</v>
      </c>
      <c r="F716" s="124">
        <v>-3</v>
      </c>
      <c r="G716" s="2" t="s">
        <v>13305</v>
      </c>
      <c r="H716" s="130">
        <v>45861</v>
      </c>
      <c r="I716" s="134"/>
      <c r="J716" s="123">
        <f>IF(OR(tbl_Metraj22[[#This Row],[TARIH]]="",tbl_Metraj22[[#This Row],[TARIH]]="-"),0,IF(tbl_Metraj22[[#This Row],[YUZDE]]=0,tbl_Metraj22[[#This Row],[METRAJ_BETON]],tbl_Metraj22[[#This Row],[YUZDE]]*tbl_Metraj22[[#This Row],[METRAJ_BETON]]))</f>
        <v>2.06</v>
      </c>
      <c r="K716" s="2" t="s">
        <v>22589</v>
      </c>
    </row>
    <row r="717" spans="1:11" ht="14.25" x14ac:dyDescent="0.2">
      <c r="A717" s="2" t="s">
        <v>734</v>
      </c>
      <c r="B717" s="124" t="s">
        <v>3767</v>
      </c>
      <c r="C717" s="124"/>
      <c r="D717" s="126">
        <v>1.73</v>
      </c>
      <c r="E717" s="124" t="s">
        <v>764</v>
      </c>
      <c r="F717" s="124">
        <v>-3</v>
      </c>
      <c r="G717" s="2" t="s">
        <v>13306</v>
      </c>
      <c r="H717" s="130">
        <v>45861</v>
      </c>
      <c r="I717" s="134"/>
      <c r="J717" s="123">
        <f>IF(OR(tbl_Metraj22[[#This Row],[TARIH]]="",tbl_Metraj22[[#This Row],[TARIH]]="-"),0,IF(tbl_Metraj22[[#This Row],[YUZDE]]=0,tbl_Metraj22[[#This Row],[METRAJ_BETON]],tbl_Metraj22[[#This Row],[YUZDE]]*tbl_Metraj22[[#This Row],[METRAJ_BETON]]))</f>
        <v>1.73</v>
      </c>
      <c r="K717" s="2" t="s">
        <v>22590</v>
      </c>
    </row>
    <row r="718" spans="1:11" ht="14.25" x14ac:dyDescent="0.2">
      <c r="A718" s="2" t="s">
        <v>734</v>
      </c>
      <c r="B718" s="124" t="s">
        <v>3768</v>
      </c>
      <c r="C718" s="124"/>
      <c r="D718" s="126">
        <v>1.76</v>
      </c>
      <c r="E718" s="124" t="s">
        <v>764</v>
      </c>
      <c r="F718" s="124">
        <v>-3</v>
      </c>
      <c r="G718" s="2" t="s">
        <v>13307</v>
      </c>
      <c r="H718" s="130">
        <v>45861</v>
      </c>
      <c r="I718" s="134"/>
      <c r="J718" s="123">
        <f>IF(OR(tbl_Metraj22[[#This Row],[TARIH]]="",tbl_Metraj22[[#This Row],[TARIH]]="-"),0,IF(tbl_Metraj22[[#This Row],[YUZDE]]=0,tbl_Metraj22[[#This Row],[METRAJ_BETON]],tbl_Metraj22[[#This Row],[YUZDE]]*tbl_Metraj22[[#This Row],[METRAJ_BETON]]))</f>
        <v>1.76</v>
      </c>
      <c r="K718" s="2" t="s">
        <v>22591</v>
      </c>
    </row>
    <row r="719" spans="1:11" ht="14.25" x14ac:dyDescent="0.2">
      <c r="A719" s="2" t="s">
        <v>734</v>
      </c>
      <c r="B719" s="124" t="s">
        <v>3769</v>
      </c>
      <c r="C719" s="124"/>
      <c r="D719" s="126">
        <v>0.5</v>
      </c>
      <c r="E719" s="124" t="s">
        <v>764</v>
      </c>
      <c r="F719" s="124">
        <v>-3</v>
      </c>
      <c r="G719" s="2" t="s">
        <v>13308</v>
      </c>
      <c r="H719" s="130">
        <v>45861</v>
      </c>
      <c r="I719" s="134"/>
      <c r="J719" s="123">
        <f>IF(OR(tbl_Metraj22[[#This Row],[TARIH]]="",tbl_Metraj22[[#This Row],[TARIH]]="-"),0,IF(tbl_Metraj22[[#This Row],[YUZDE]]=0,tbl_Metraj22[[#This Row],[METRAJ_BETON]],tbl_Metraj22[[#This Row],[YUZDE]]*tbl_Metraj22[[#This Row],[METRAJ_BETON]]))</f>
        <v>0.5</v>
      </c>
      <c r="K719" s="2" t="s">
        <v>22592</v>
      </c>
    </row>
    <row r="720" spans="1:11" ht="14.25" x14ac:dyDescent="0.2">
      <c r="A720" s="2" t="s">
        <v>734</v>
      </c>
      <c r="B720" s="124" t="s">
        <v>3770</v>
      </c>
      <c r="C720" s="124"/>
      <c r="D720" s="126">
        <v>1.1200000000000001</v>
      </c>
      <c r="E720" s="124" t="s">
        <v>764</v>
      </c>
      <c r="F720" s="124">
        <v>-3</v>
      </c>
      <c r="G720" s="2" t="s">
        <v>13309</v>
      </c>
      <c r="H720" s="130">
        <v>45861</v>
      </c>
      <c r="I720" s="134"/>
      <c r="J720" s="123">
        <f>IF(OR(tbl_Metraj22[[#This Row],[TARIH]]="",tbl_Metraj22[[#This Row],[TARIH]]="-"),0,IF(tbl_Metraj22[[#This Row],[YUZDE]]=0,tbl_Metraj22[[#This Row],[METRAJ_BETON]],tbl_Metraj22[[#This Row],[YUZDE]]*tbl_Metraj22[[#This Row],[METRAJ_BETON]]))</f>
        <v>1.1200000000000001</v>
      </c>
      <c r="K720" s="2" t="s">
        <v>22593</v>
      </c>
    </row>
    <row r="721" spans="1:11" ht="14.25" x14ac:dyDescent="0.2">
      <c r="A721" s="2" t="s">
        <v>734</v>
      </c>
      <c r="B721" s="124" t="s">
        <v>3771</v>
      </c>
      <c r="C721" s="124"/>
      <c r="D721" s="126">
        <v>2.13</v>
      </c>
      <c r="E721" s="124" t="s">
        <v>764</v>
      </c>
      <c r="F721" s="124">
        <v>-3</v>
      </c>
      <c r="G721" s="2" t="s">
        <v>13310</v>
      </c>
      <c r="H721" s="130">
        <v>45861</v>
      </c>
      <c r="I721" s="134"/>
      <c r="J721" s="123">
        <f>IF(OR(tbl_Metraj22[[#This Row],[TARIH]]="",tbl_Metraj22[[#This Row],[TARIH]]="-"),0,IF(tbl_Metraj22[[#This Row],[YUZDE]]=0,tbl_Metraj22[[#This Row],[METRAJ_BETON]],tbl_Metraj22[[#This Row],[YUZDE]]*tbl_Metraj22[[#This Row],[METRAJ_BETON]]))</f>
        <v>2.13</v>
      </c>
      <c r="K721" s="2" t="s">
        <v>22594</v>
      </c>
    </row>
    <row r="722" spans="1:11" ht="14.25" x14ac:dyDescent="0.2">
      <c r="A722" s="2" t="s">
        <v>734</v>
      </c>
      <c r="B722" s="124" t="s">
        <v>3772</v>
      </c>
      <c r="C722" s="124"/>
      <c r="D722" s="126">
        <v>1.6</v>
      </c>
      <c r="E722" s="124" t="s">
        <v>764</v>
      </c>
      <c r="F722" s="124">
        <v>-3</v>
      </c>
      <c r="G722" s="2" t="s">
        <v>13311</v>
      </c>
      <c r="H722" s="130">
        <v>45861</v>
      </c>
      <c r="I722" s="134"/>
      <c r="J722" s="123">
        <f>IF(OR(tbl_Metraj22[[#This Row],[TARIH]]="",tbl_Metraj22[[#This Row],[TARIH]]="-"),0,IF(tbl_Metraj22[[#This Row],[YUZDE]]=0,tbl_Metraj22[[#This Row],[METRAJ_BETON]],tbl_Metraj22[[#This Row],[YUZDE]]*tbl_Metraj22[[#This Row],[METRAJ_BETON]]))</f>
        <v>1.6</v>
      </c>
      <c r="K722" s="2" t="s">
        <v>22595</v>
      </c>
    </row>
    <row r="723" spans="1:11" ht="14.25" x14ac:dyDescent="0.2">
      <c r="A723" s="2" t="s">
        <v>734</v>
      </c>
      <c r="B723" s="124" t="s">
        <v>3773</v>
      </c>
      <c r="C723" s="124"/>
      <c r="D723" s="126">
        <v>1.1499999999999999</v>
      </c>
      <c r="E723" s="124" t="s">
        <v>764</v>
      </c>
      <c r="F723" s="124">
        <v>-3</v>
      </c>
      <c r="G723" s="2" t="s">
        <v>13312</v>
      </c>
      <c r="H723" s="130">
        <v>45861</v>
      </c>
      <c r="I723" s="134"/>
      <c r="J723" s="123">
        <f>IF(OR(tbl_Metraj22[[#This Row],[TARIH]]="",tbl_Metraj22[[#This Row],[TARIH]]="-"),0,IF(tbl_Metraj22[[#This Row],[YUZDE]]=0,tbl_Metraj22[[#This Row],[METRAJ_BETON]],tbl_Metraj22[[#This Row],[YUZDE]]*tbl_Metraj22[[#This Row],[METRAJ_BETON]]))</f>
        <v>1.1499999999999999</v>
      </c>
      <c r="K723" s="2" t="s">
        <v>22596</v>
      </c>
    </row>
    <row r="724" spans="1:11" ht="14.25" x14ac:dyDescent="0.2">
      <c r="A724" s="2" t="s">
        <v>734</v>
      </c>
      <c r="B724" s="124" t="s">
        <v>3774</v>
      </c>
      <c r="C724" s="124"/>
      <c r="D724" s="126">
        <v>1.22</v>
      </c>
      <c r="E724" s="124" t="s">
        <v>764</v>
      </c>
      <c r="F724" s="124">
        <v>-3</v>
      </c>
      <c r="G724" s="2" t="s">
        <v>13313</v>
      </c>
      <c r="H724" s="130">
        <v>45861</v>
      </c>
      <c r="I724" s="134"/>
      <c r="J724" s="123">
        <f>IF(OR(tbl_Metraj22[[#This Row],[TARIH]]="",tbl_Metraj22[[#This Row],[TARIH]]="-"),0,IF(tbl_Metraj22[[#This Row],[YUZDE]]=0,tbl_Metraj22[[#This Row],[METRAJ_BETON]],tbl_Metraj22[[#This Row],[YUZDE]]*tbl_Metraj22[[#This Row],[METRAJ_BETON]]))</f>
        <v>1.22</v>
      </c>
      <c r="K724" s="2" t="s">
        <v>22597</v>
      </c>
    </row>
    <row r="725" spans="1:11" ht="14.25" x14ac:dyDescent="0.2">
      <c r="A725" s="2" t="s">
        <v>734</v>
      </c>
      <c r="B725" s="124" t="s">
        <v>3775</v>
      </c>
      <c r="C725" s="124"/>
      <c r="D725" s="126">
        <v>3.46</v>
      </c>
      <c r="E725" s="124" t="s">
        <v>764</v>
      </c>
      <c r="F725" s="124">
        <v>-3</v>
      </c>
      <c r="G725" s="2" t="s">
        <v>13314</v>
      </c>
      <c r="H725" s="130">
        <v>45861</v>
      </c>
      <c r="I725" s="134"/>
      <c r="J725" s="123">
        <f>IF(OR(tbl_Metraj22[[#This Row],[TARIH]]="",tbl_Metraj22[[#This Row],[TARIH]]="-"),0,IF(tbl_Metraj22[[#This Row],[YUZDE]]=0,tbl_Metraj22[[#This Row],[METRAJ_BETON]],tbl_Metraj22[[#This Row],[YUZDE]]*tbl_Metraj22[[#This Row],[METRAJ_BETON]]))</f>
        <v>3.46</v>
      </c>
      <c r="K725" s="2" t="s">
        <v>22598</v>
      </c>
    </row>
    <row r="726" spans="1:11" ht="14.25" x14ac:dyDescent="0.2">
      <c r="A726" s="2" t="s">
        <v>734</v>
      </c>
      <c r="B726" s="124" t="s">
        <v>3776</v>
      </c>
      <c r="C726" s="124"/>
      <c r="D726" s="126">
        <v>1.71</v>
      </c>
      <c r="E726" s="124" t="s">
        <v>764</v>
      </c>
      <c r="F726" s="124">
        <v>-3</v>
      </c>
      <c r="G726" s="2" t="s">
        <v>13315</v>
      </c>
      <c r="H726" s="130">
        <v>45861</v>
      </c>
      <c r="I726" s="134"/>
      <c r="J726" s="123">
        <f>IF(OR(tbl_Metraj22[[#This Row],[TARIH]]="",tbl_Metraj22[[#This Row],[TARIH]]="-"),0,IF(tbl_Metraj22[[#This Row],[YUZDE]]=0,tbl_Metraj22[[#This Row],[METRAJ_BETON]],tbl_Metraj22[[#This Row],[YUZDE]]*tbl_Metraj22[[#This Row],[METRAJ_BETON]]))</f>
        <v>1.71</v>
      </c>
      <c r="K726" s="2" t="s">
        <v>22599</v>
      </c>
    </row>
    <row r="727" spans="1:11" ht="14.25" x14ac:dyDescent="0.2">
      <c r="A727" s="2" t="s">
        <v>734</v>
      </c>
      <c r="B727" s="124" t="s">
        <v>3777</v>
      </c>
      <c r="C727" s="124"/>
      <c r="D727" s="126">
        <v>2.4</v>
      </c>
      <c r="E727" s="124" t="s">
        <v>764</v>
      </c>
      <c r="F727" s="124">
        <v>-3</v>
      </c>
      <c r="G727" s="2" t="s">
        <v>13316</v>
      </c>
      <c r="H727" s="130">
        <v>45861</v>
      </c>
      <c r="I727" s="134"/>
      <c r="J727" s="123">
        <f>IF(OR(tbl_Metraj22[[#This Row],[TARIH]]="",tbl_Metraj22[[#This Row],[TARIH]]="-"),0,IF(tbl_Metraj22[[#This Row],[YUZDE]]=0,tbl_Metraj22[[#This Row],[METRAJ_BETON]],tbl_Metraj22[[#This Row],[YUZDE]]*tbl_Metraj22[[#This Row],[METRAJ_BETON]]))</f>
        <v>2.4</v>
      </c>
      <c r="K727" s="2" t="s">
        <v>22600</v>
      </c>
    </row>
    <row r="728" spans="1:11" ht="14.25" x14ac:dyDescent="0.2">
      <c r="A728" s="2" t="s">
        <v>734</v>
      </c>
      <c r="B728" s="124" t="s">
        <v>3778</v>
      </c>
      <c r="C728" s="124"/>
      <c r="D728" s="126">
        <v>1.69</v>
      </c>
      <c r="E728" s="124" t="s">
        <v>764</v>
      </c>
      <c r="F728" s="124">
        <v>-3</v>
      </c>
      <c r="G728" s="2" t="s">
        <v>13317</v>
      </c>
      <c r="H728" s="130">
        <v>45861</v>
      </c>
      <c r="I728" s="134"/>
      <c r="J728" s="123">
        <f>IF(OR(tbl_Metraj22[[#This Row],[TARIH]]="",tbl_Metraj22[[#This Row],[TARIH]]="-"),0,IF(tbl_Metraj22[[#This Row],[YUZDE]]=0,tbl_Metraj22[[#This Row],[METRAJ_BETON]],tbl_Metraj22[[#This Row],[YUZDE]]*tbl_Metraj22[[#This Row],[METRAJ_BETON]]))</f>
        <v>1.69</v>
      </c>
      <c r="K728" s="2" t="s">
        <v>22601</v>
      </c>
    </row>
    <row r="729" spans="1:11" ht="14.25" x14ac:dyDescent="0.2">
      <c r="A729" s="2" t="s">
        <v>734</v>
      </c>
      <c r="B729" s="124" t="s">
        <v>3779</v>
      </c>
      <c r="C729" s="124"/>
      <c r="D729" s="126">
        <v>2.4</v>
      </c>
      <c r="E729" s="124" t="s">
        <v>764</v>
      </c>
      <c r="F729" s="124">
        <v>-3</v>
      </c>
      <c r="G729" s="2" t="s">
        <v>13318</v>
      </c>
      <c r="H729" s="130">
        <v>45861</v>
      </c>
      <c r="I729" s="134"/>
      <c r="J729" s="123">
        <f>IF(OR(tbl_Metraj22[[#This Row],[TARIH]]="",tbl_Metraj22[[#This Row],[TARIH]]="-"),0,IF(tbl_Metraj22[[#This Row],[YUZDE]]=0,tbl_Metraj22[[#This Row],[METRAJ_BETON]],tbl_Metraj22[[#This Row],[YUZDE]]*tbl_Metraj22[[#This Row],[METRAJ_BETON]]))</f>
        <v>2.4</v>
      </c>
      <c r="K729" s="2" t="s">
        <v>22602</v>
      </c>
    </row>
    <row r="730" spans="1:11" ht="14.25" x14ac:dyDescent="0.2">
      <c r="A730" s="2" t="s">
        <v>734</v>
      </c>
      <c r="B730" s="124" t="s">
        <v>3780</v>
      </c>
      <c r="C730" s="124"/>
      <c r="D730" s="126">
        <v>0.79</v>
      </c>
      <c r="E730" s="124" t="s">
        <v>764</v>
      </c>
      <c r="F730" s="124">
        <v>-3</v>
      </c>
      <c r="G730" s="2" t="s">
        <v>13319</v>
      </c>
      <c r="H730" s="130">
        <v>45861</v>
      </c>
      <c r="I730" s="134"/>
      <c r="J730" s="123">
        <f>IF(OR(tbl_Metraj22[[#This Row],[TARIH]]="",tbl_Metraj22[[#This Row],[TARIH]]="-"),0,IF(tbl_Metraj22[[#This Row],[YUZDE]]=0,tbl_Metraj22[[#This Row],[METRAJ_BETON]],tbl_Metraj22[[#This Row],[YUZDE]]*tbl_Metraj22[[#This Row],[METRAJ_BETON]]))</f>
        <v>0.79</v>
      </c>
      <c r="K730" s="2" t="e">
        <v>#N/A</v>
      </c>
    </row>
    <row r="731" spans="1:11" ht="14.25" x14ac:dyDescent="0.2">
      <c r="A731" s="2" t="s">
        <v>734</v>
      </c>
      <c r="B731" s="124" t="s">
        <v>3781</v>
      </c>
      <c r="C731" s="124"/>
      <c r="D731" s="126">
        <v>1.1599999999999999</v>
      </c>
      <c r="E731" s="124" t="s">
        <v>764</v>
      </c>
      <c r="F731" s="124">
        <v>-3</v>
      </c>
      <c r="G731" s="2" t="s">
        <v>13320</v>
      </c>
      <c r="H731" s="130">
        <v>45861</v>
      </c>
      <c r="I731" s="134"/>
      <c r="J731" s="123">
        <f>IF(OR(tbl_Metraj22[[#This Row],[TARIH]]="",tbl_Metraj22[[#This Row],[TARIH]]="-"),0,IF(tbl_Metraj22[[#This Row],[YUZDE]]=0,tbl_Metraj22[[#This Row],[METRAJ_BETON]],tbl_Metraj22[[#This Row],[YUZDE]]*tbl_Metraj22[[#This Row],[METRAJ_BETON]]))</f>
        <v>1.1599999999999999</v>
      </c>
      <c r="K731" s="2" t="s">
        <v>22603</v>
      </c>
    </row>
    <row r="732" spans="1:11" ht="14.25" x14ac:dyDescent="0.2">
      <c r="A732" s="2" t="s">
        <v>734</v>
      </c>
      <c r="B732" s="124" t="s">
        <v>3782</v>
      </c>
      <c r="C732" s="124"/>
      <c r="D732" s="126">
        <v>1.1299999999999999</v>
      </c>
      <c r="E732" s="124" t="s">
        <v>764</v>
      </c>
      <c r="F732" s="124">
        <v>-3</v>
      </c>
      <c r="G732" s="2" t="s">
        <v>13321</v>
      </c>
      <c r="H732" s="130">
        <v>45861</v>
      </c>
      <c r="I732" s="134"/>
      <c r="J732" s="123">
        <f>IF(OR(tbl_Metraj22[[#This Row],[TARIH]]="",tbl_Metraj22[[#This Row],[TARIH]]="-"),0,IF(tbl_Metraj22[[#This Row],[YUZDE]]=0,tbl_Metraj22[[#This Row],[METRAJ_BETON]],tbl_Metraj22[[#This Row],[YUZDE]]*tbl_Metraj22[[#This Row],[METRAJ_BETON]]))</f>
        <v>1.1299999999999999</v>
      </c>
      <c r="K732" s="2" t="s">
        <v>22604</v>
      </c>
    </row>
    <row r="733" spans="1:11" ht="14.25" x14ac:dyDescent="0.2">
      <c r="A733" s="2" t="s">
        <v>734</v>
      </c>
      <c r="B733" s="124" t="s">
        <v>3783</v>
      </c>
      <c r="C733" s="124"/>
      <c r="D733" s="126">
        <v>0.73</v>
      </c>
      <c r="E733" s="124" t="s">
        <v>764</v>
      </c>
      <c r="F733" s="124">
        <v>-3</v>
      </c>
      <c r="G733" s="2" t="s">
        <v>13322</v>
      </c>
      <c r="H733" s="130">
        <v>45861</v>
      </c>
      <c r="I733" s="134"/>
      <c r="J733" s="123">
        <f>IF(OR(tbl_Metraj22[[#This Row],[TARIH]]="",tbl_Metraj22[[#This Row],[TARIH]]="-"),0,IF(tbl_Metraj22[[#This Row],[YUZDE]]=0,tbl_Metraj22[[#This Row],[METRAJ_BETON]],tbl_Metraj22[[#This Row],[YUZDE]]*tbl_Metraj22[[#This Row],[METRAJ_BETON]]))</f>
        <v>0.73</v>
      </c>
      <c r="K733" s="2" t="s">
        <v>22605</v>
      </c>
    </row>
    <row r="734" spans="1:11" ht="14.25" x14ac:dyDescent="0.2">
      <c r="A734" s="2" t="s">
        <v>734</v>
      </c>
      <c r="B734" s="124" t="s">
        <v>3784</v>
      </c>
      <c r="C734" s="124"/>
      <c r="D734" s="126">
        <v>3.61</v>
      </c>
      <c r="E734" s="124" t="s">
        <v>764</v>
      </c>
      <c r="F734" s="124">
        <v>-3</v>
      </c>
      <c r="G734" s="2" t="s">
        <v>13323</v>
      </c>
      <c r="H734" s="130">
        <v>45861</v>
      </c>
      <c r="I734" s="134"/>
      <c r="J734" s="123">
        <f>IF(OR(tbl_Metraj22[[#This Row],[TARIH]]="",tbl_Metraj22[[#This Row],[TARIH]]="-"),0,IF(tbl_Metraj22[[#This Row],[YUZDE]]=0,tbl_Metraj22[[#This Row],[METRAJ_BETON]],tbl_Metraj22[[#This Row],[YUZDE]]*tbl_Metraj22[[#This Row],[METRAJ_BETON]]))</f>
        <v>3.61</v>
      </c>
      <c r="K734" s="2" t="s">
        <v>22606</v>
      </c>
    </row>
    <row r="735" spans="1:11" ht="14.25" x14ac:dyDescent="0.2">
      <c r="A735" s="2" t="s">
        <v>734</v>
      </c>
      <c r="B735" s="124" t="s">
        <v>3785</v>
      </c>
      <c r="C735" s="124"/>
      <c r="D735" s="126">
        <v>1.57</v>
      </c>
      <c r="E735" s="124" t="s">
        <v>764</v>
      </c>
      <c r="F735" s="124">
        <v>-3</v>
      </c>
      <c r="G735" s="2" t="s">
        <v>13324</v>
      </c>
      <c r="H735" s="130">
        <v>45861</v>
      </c>
      <c r="I735" s="134"/>
      <c r="J735" s="123">
        <f>IF(OR(tbl_Metraj22[[#This Row],[TARIH]]="",tbl_Metraj22[[#This Row],[TARIH]]="-"),0,IF(tbl_Metraj22[[#This Row],[YUZDE]]=0,tbl_Metraj22[[#This Row],[METRAJ_BETON]],tbl_Metraj22[[#This Row],[YUZDE]]*tbl_Metraj22[[#This Row],[METRAJ_BETON]]))</f>
        <v>1.57</v>
      </c>
      <c r="K735" s="2" t="e">
        <v>#N/A</v>
      </c>
    </row>
    <row r="736" spans="1:11" ht="14.25" x14ac:dyDescent="0.2">
      <c r="A736" s="2" t="s">
        <v>734</v>
      </c>
      <c r="B736" s="124" t="s">
        <v>3786</v>
      </c>
      <c r="C736" s="124"/>
      <c r="D736" s="126">
        <v>1.66</v>
      </c>
      <c r="E736" s="124" t="s">
        <v>764</v>
      </c>
      <c r="F736" s="124">
        <v>-3</v>
      </c>
      <c r="G736" s="2" t="s">
        <v>13325</v>
      </c>
      <c r="H736" s="130">
        <v>45861</v>
      </c>
      <c r="I736" s="134"/>
      <c r="J736" s="123">
        <f>IF(OR(tbl_Metraj22[[#This Row],[TARIH]]="",tbl_Metraj22[[#This Row],[TARIH]]="-"),0,IF(tbl_Metraj22[[#This Row],[YUZDE]]=0,tbl_Metraj22[[#This Row],[METRAJ_BETON]],tbl_Metraj22[[#This Row],[YUZDE]]*tbl_Metraj22[[#This Row],[METRAJ_BETON]]))</f>
        <v>1.66</v>
      </c>
      <c r="K736" s="2" t="s">
        <v>22607</v>
      </c>
    </row>
    <row r="737" spans="1:11" ht="14.25" x14ac:dyDescent="0.2">
      <c r="A737" s="2" t="s">
        <v>734</v>
      </c>
      <c r="B737" s="124" t="s">
        <v>3787</v>
      </c>
      <c r="C737" s="124"/>
      <c r="D737" s="126">
        <v>1.08</v>
      </c>
      <c r="E737" s="124" t="s">
        <v>764</v>
      </c>
      <c r="F737" s="124">
        <v>-3</v>
      </c>
      <c r="G737" s="2" t="s">
        <v>13326</v>
      </c>
      <c r="H737" s="130">
        <v>45861</v>
      </c>
      <c r="I737" s="134"/>
      <c r="J737" s="123">
        <f>IF(OR(tbl_Metraj22[[#This Row],[TARIH]]="",tbl_Metraj22[[#This Row],[TARIH]]="-"),0,IF(tbl_Metraj22[[#This Row],[YUZDE]]=0,tbl_Metraj22[[#This Row],[METRAJ_BETON]],tbl_Metraj22[[#This Row],[YUZDE]]*tbl_Metraj22[[#This Row],[METRAJ_BETON]]))</f>
        <v>1.08</v>
      </c>
      <c r="K737" s="2" t="s">
        <v>22608</v>
      </c>
    </row>
    <row r="738" spans="1:11" ht="14.25" x14ac:dyDescent="0.2">
      <c r="A738" s="2" t="s">
        <v>734</v>
      </c>
      <c r="B738" s="124" t="s">
        <v>3788</v>
      </c>
      <c r="C738" s="124"/>
      <c r="D738" s="126">
        <v>0.98</v>
      </c>
      <c r="E738" s="124" t="s">
        <v>764</v>
      </c>
      <c r="F738" s="124">
        <v>-3</v>
      </c>
      <c r="G738" s="2" t="s">
        <v>13327</v>
      </c>
      <c r="H738" s="130">
        <v>45861</v>
      </c>
      <c r="I738" s="134"/>
      <c r="J738" s="123">
        <f>IF(OR(tbl_Metraj22[[#This Row],[TARIH]]="",tbl_Metraj22[[#This Row],[TARIH]]="-"),0,IF(tbl_Metraj22[[#This Row],[YUZDE]]=0,tbl_Metraj22[[#This Row],[METRAJ_BETON]],tbl_Metraj22[[#This Row],[YUZDE]]*tbl_Metraj22[[#This Row],[METRAJ_BETON]]))</f>
        <v>0.98</v>
      </c>
      <c r="K738" s="2" t="e">
        <v>#N/A</v>
      </c>
    </row>
    <row r="739" spans="1:11" ht="14.25" x14ac:dyDescent="0.2">
      <c r="A739" s="2" t="s">
        <v>734</v>
      </c>
      <c r="B739" s="124" t="s">
        <v>3789</v>
      </c>
      <c r="C739" s="124"/>
      <c r="D739" s="126">
        <v>2.61</v>
      </c>
      <c r="E739" s="124" t="s">
        <v>764</v>
      </c>
      <c r="F739" s="124">
        <v>-3</v>
      </c>
      <c r="G739" s="2" t="s">
        <v>13328</v>
      </c>
      <c r="H739" s="130">
        <v>45861</v>
      </c>
      <c r="I739" s="134"/>
      <c r="J739" s="123">
        <f>IF(OR(tbl_Metraj22[[#This Row],[TARIH]]="",tbl_Metraj22[[#This Row],[TARIH]]="-"),0,IF(tbl_Metraj22[[#This Row],[YUZDE]]=0,tbl_Metraj22[[#This Row],[METRAJ_BETON]],tbl_Metraj22[[#This Row],[YUZDE]]*tbl_Metraj22[[#This Row],[METRAJ_BETON]]))</f>
        <v>2.61</v>
      </c>
      <c r="K739" s="2" t="s">
        <v>22609</v>
      </c>
    </row>
    <row r="740" spans="1:11" ht="14.25" x14ac:dyDescent="0.2">
      <c r="A740" s="2" t="s">
        <v>734</v>
      </c>
      <c r="B740" s="124" t="s">
        <v>3790</v>
      </c>
      <c r="C740" s="124"/>
      <c r="D740" s="126">
        <v>0.75</v>
      </c>
      <c r="E740" s="124" t="s">
        <v>764</v>
      </c>
      <c r="F740" s="124">
        <v>-3</v>
      </c>
      <c r="G740" s="2" t="s">
        <v>13329</v>
      </c>
      <c r="H740" s="130">
        <v>45861</v>
      </c>
      <c r="I740" s="134"/>
      <c r="J740" s="123">
        <f>IF(OR(tbl_Metraj22[[#This Row],[TARIH]]="",tbl_Metraj22[[#This Row],[TARIH]]="-"),0,IF(tbl_Metraj22[[#This Row],[YUZDE]]=0,tbl_Metraj22[[#This Row],[METRAJ_BETON]],tbl_Metraj22[[#This Row],[YUZDE]]*tbl_Metraj22[[#This Row],[METRAJ_BETON]]))</f>
        <v>0.75</v>
      </c>
      <c r="K740" s="2" t="s">
        <v>22610</v>
      </c>
    </row>
    <row r="741" spans="1:11" ht="14.25" x14ac:dyDescent="0.2">
      <c r="A741" s="2" t="s">
        <v>734</v>
      </c>
      <c r="B741" s="124" t="s">
        <v>3791</v>
      </c>
      <c r="C741" s="124"/>
      <c r="D741" s="126">
        <v>2.12</v>
      </c>
      <c r="E741" s="124" t="s">
        <v>764</v>
      </c>
      <c r="F741" s="124">
        <v>-3</v>
      </c>
      <c r="G741" s="2" t="s">
        <v>13330</v>
      </c>
      <c r="H741" s="130">
        <v>45861</v>
      </c>
      <c r="I741" s="134"/>
      <c r="J741" s="123">
        <f>IF(OR(tbl_Metraj22[[#This Row],[TARIH]]="",tbl_Metraj22[[#This Row],[TARIH]]="-"),0,IF(tbl_Metraj22[[#This Row],[YUZDE]]=0,tbl_Metraj22[[#This Row],[METRAJ_BETON]],tbl_Metraj22[[#This Row],[YUZDE]]*tbl_Metraj22[[#This Row],[METRAJ_BETON]]))</f>
        <v>2.12</v>
      </c>
      <c r="K741" s="2" t="s">
        <v>22611</v>
      </c>
    </row>
    <row r="742" spans="1:11" ht="14.25" x14ac:dyDescent="0.2">
      <c r="A742" s="2" t="s">
        <v>734</v>
      </c>
      <c r="B742" s="124" t="s">
        <v>3792</v>
      </c>
      <c r="C742" s="124"/>
      <c r="D742" s="126">
        <v>1.69</v>
      </c>
      <c r="E742" s="124" t="s">
        <v>764</v>
      </c>
      <c r="F742" s="124">
        <v>-3</v>
      </c>
      <c r="G742" s="2" t="s">
        <v>13331</v>
      </c>
      <c r="H742" s="130">
        <v>45861</v>
      </c>
      <c r="I742" s="134"/>
      <c r="J742" s="123">
        <f>IF(OR(tbl_Metraj22[[#This Row],[TARIH]]="",tbl_Metraj22[[#This Row],[TARIH]]="-"),0,IF(tbl_Metraj22[[#This Row],[YUZDE]]=0,tbl_Metraj22[[#This Row],[METRAJ_BETON]],tbl_Metraj22[[#This Row],[YUZDE]]*tbl_Metraj22[[#This Row],[METRAJ_BETON]]))</f>
        <v>1.69</v>
      </c>
      <c r="K742" s="2" t="s">
        <v>22612</v>
      </c>
    </row>
    <row r="743" spans="1:11" ht="14.25" x14ac:dyDescent="0.2">
      <c r="A743" s="2" t="s">
        <v>734</v>
      </c>
      <c r="B743" s="124" t="s">
        <v>3793</v>
      </c>
      <c r="C743" s="124"/>
      <c r="D743" s="126">
        <v>0.25</v>
      </c>
      <c r="E743" s="124" t="s">
        <v>764</v>
      </c>
      <c r="F743" s="124">
        <v>-3</v>
      </c>
      <c r="G743" s="2" t="s">
        <v>13332</v>
      </c>
      <c r="H743" s="130">
        <v>45861</v>
      </c>
      <c r="I743" s="134"/>
      <c r="J743" s="123">
        <f>IF(OR(tbl_Metraj22[[#This Row],[TARIH]]="",tbl_Metraj22[[#This Row],[TARIH]]="-"),0,IF(tbl_Metraj22[[#This Row],[YUZDE]]=0,tbl_Metraj22[[#This Row],[METRAJ_BETON]],tbl_Metraj22[[#This Row],[YUZDE]]*tbl_Metraj22[[#This Row],[METRAJ_BETON]]))</f>
        <v>0.25</v>
      </c>
      <c r="K743" s="2" t="s">
        <v>22613</v>
      </c>
    </row>
    <row r="744" spans="1:11" ht="14.25" x14ac:dyDescent="0.2">
      <c r="A744" s="2" t="s">
        <v>734</v>
      </c>
      <c r="B744" s="124" t="s">
        <v>3794</v>
      </c>
      <c r="C744" s="124"/>
      <c r="D744" s="126">
        <v>0.26</v>
      </c>
      <c r="E744" s="124" t="s">
        <v>764</v>
      </c>
      <c r="F744" s="124">
        <v>-3</v>
      </c>
      <c r="G744" s="2" t="s">
        <v>13333</v>
      </c>
      <c r="H744" s="130">
        <v>45861</v>
      </c>
      <c r="I744" s="134"/>
      <c r="J744" s="123">
        <f>IF(OR(tbl_Metraj22[[#This Row],[TARIH]]="",tbl_Metraj22[[#This Row],[TARIH]]="-"),0,IF(tbl_Metraj22[[#This Row],[YUZDE]]=0,tbl_Metraj22[[#This Row],[METRAJ_BETON]],tbl_Metraj22[[#This Row],[YUZDE]]*tbl_Metraj22[[#This Row],[METRAJ_BETON]]))</f>
        <v>0.26</v>
      </c>
      <c r="K744" s="2" t="s">
        <v>22614</v>
      </c>
    </row>
    <row r="745" spans="1:11" ht="14.25" x14ac:dyDescent="0.2">
      <c r="A745" s="2" t="s">
        <v>734</v>
      </c>
      <c r="B745" s="124" t="s">
        <v>3795</v>
      </c>
      <c r="C745" s="124"/>
      <c r="D745" s="126">
        <v>1.89</v>
      </c>
      <c r="E745" s="124" t="s">
        <v>764</v>
      </c>
      <c r="F745" s="124">
        <v>-3</v>
      </c>
      <c r="G745" s="2" t="s">
        <v>13334</v>
      </c>
      <c r="H745" s="130">
        <v>45861</v>
      </c>
      <c r="I745" s="134"/>
      <c r="J745" s="123">
        <f>IF(OR(tbl_Metraj22[[#This Row],[TARIH]]="",tbl_Metraj22[[#This Row],[TARIH]]="-"),0,IF(tbl_Metraj22[[#This Row],[YUZDE]]=0,tbl_Metraj22[[#This Row],[METRAJ_BETON]],tbl_Metraj22[[#This Row],[YUZDE]]*tbl_Metraj22[[#This Row],[METRAJ_BETON]]))</f>
        <v>1.89</v>
      </c>
      <c r="K745" s="2" t="s">
        <v>22615</v>
      </c>
    </row>
    <row r="746" spans="1:11" ht="14.25" x14ac:dyDescent="0.2">
      <c r="A746" s="2" t="s">
        <v>734</v>
      </c>
      <c r="B746" s="124" t="s">
        <v>3796</v>
      </c>
      <c r="C746" s="124"/>
      <c r="D746" s="126">
        <v>0.39</v>
      </c>
      <c r="E746" s="124" t="s">
        <v>764</v>
      </c>
      <c r="F746" s="124">
        <v>-3</v>
      </c>
      <c r="G746" s="2" t="s">
        <v>13335</v>
      </c>
      <c r="H746" s="130">
        <v>45861</v>
      </c>
      <c r="I746" s="134"/>
      <c r="J746" s="123">
        <f>IF(OR(tbl_Metraj22[[#This Row],[TARIH]]="",tbl_Metraj22[[#This Row],[TARIH]]="-"),0,IF(tbl_Metraj22[[#This Row],[YUZDE]]=0,tbl_Metraj22[[#This Row],[METRAJ_BETON]],tbl_Metraj22[[#This Row],[YUZDE]]*tbl_Metraj22[[#This Row],[METRAJ_BETON]]))</f>
        <v>0.39</v>
      </c>
      <c r="K746" s="2" t="s">
        <v>22616</v>
      </c>
    </row>
    <row r="747" spans="1:11" ht="14.25" x14ac:dyDescent="0.2">
      <c r="A747" s="2" t="s">
        <v>734</v>
      </c>
      <c r="B747" s="124" t="s">
        <v>3797</v>
      </c>
      <c r="C747" s="124"/>
      <c r="D747" s="126">
        <v>2.27</v>
      </c>
      <c r="E747" s="124" t="s">
        <v>764</v>
      </c>
      <c r="F747" s="124">
        <v>-3</v>
      </c>
      <c r="G747" s="2" t="s">
        <v>13336</v>
      </c>
      <c r="H747" s="130">
        <v>45861</v>
      </c>
      <c r="I747" s="134"/>
      <c r="J747" s="123">
        <f>IF(OR(tbl_Metraj22[[#This Row],[TARIH]]="",tbl_Metraj22[[#This Row],[TARIH]]="-"),0,IF(tbl_Metraj22[[#This Row],[YUZDE]]=0,tbl_Metraj22[[#This Row],[METRAJ_BETON]],tbl_Metraj22[[#This Row],[YUZDE]]*tbl_Metraj22[[#This Row],[METRAJ_BETON]]))</f>
        <v>2.27</v>
      </c>
      <c r="K747" s="2" t="s">
        <v>22617</v>
      </c>
    </row>
    <row r="748" spans="1:11" ht="14.25" x14ac:dyDescent="0.2">
      <c r="A748" s="2" t="s">
        <v>734</v>
      </c>
      <c r="B748" s="124" t="s">
        <v>3798</v>
      </c>
      <c r="C748" s="124"/>
      <c r="D748" s="126">
        <v>1.63</v>
      </c>
      <c r="E748" s="124" t="s">
        <v>764</v>
      </c>
      <c r="F748" s="124">
        <v>-3</v>
      </c>
      <c r="G748" s="2" t="s">
        <v>13337</v>
      </c>
      <c r="H748" s="130">
        <v>45861</v>
      </c>
      <c r="I748" s="134"/>
      <c r="J748" s="123">
        <f>IF(OR(tbl_Metraj22[[#This Row],[TARIH]]="",tbl_Metraj22[[#This Row],[TARIH]]="-"),0,IF(tbl_Metraj22[[#This Row],[YUZDE]]=0,tbl_Metraj22[[#This Row],[METRAJ_BETON]],tbl_Metraj22[[#This Row],[YUZDE]]*tbl_Metraj22[[#This Row],[METRAJ_BETON]]))</f>
        <v>1.63</v>
      </c>
      <c r="K748" s="2" t="s">
        <v>22618</v>
      </c>
    </row>
    <row r="749" spans="1:11" ht="14.25" x14ac:dyDescent="0.2">
      <c r="A749" s="2" t="s">
        <v>734</v>
      </c>
      <c r="B749" s="124" t="s">
        <v>3799</v>
      </c>
      <c r="C749" s="124"/>
      <c r="D749" s="126">
        <v>0.5</v>
      </c>
      <c r="E749" s="124" t="s">
        <v>764</v>
      </c>
      <c r="F749" s="124">
        <v>-3</v>
      </c>
      <c r="G749" s="2" t="s">
        <v>13338</v>
      </c>
      <c r="H749" s="130">
        <v>45861</v>
      </c>
      <c r="I749" s="134"/>
      <c r="J749" s="123">
        <f>IF(OR(tbl_Metraj22[[#This Row],[TARIH]]="",tbl_Metraj22[[#This Row],[TARIH]]="-"),0,IF(tbl_Metraj22[[#This Row],[YUZDE]]=0,tbl_Metraj22[[#This Row],[METRAJ_BETON]],tbl_Metraj22[[#This Row],[YUZDE]]*tbl_Metraj22[[#This Row],[METRAJ_BETON]]))</f>
        <v>0.5</v>
      </c>
      <c r="K749" s="2" t="e">
        <v>#N/A</v>
      </c>
    </row>
    <row r="750" spans="1:11" ht="14.25" x14ac:dyDescent="0.2">
      <c r="A750" s="2" t="s">
        <v>734</v>
      </c>
      <c r="B750" s="124" t="s">
        <v>3800</v>
      </c>
      <c r="C750" s="124"/>
      <c r="D750" s="126">
        <v>0.49</v>
      </c>
      <c r="E750" s="124" t="s">
        <v>764</v>
      </c>
      <c r="F750" s="124">
        <v>-3</v>
      </c>
      <c r="G750" s="2" t="s">
        <v>13339</v>
      </c>
      <c r="H750" s="130">
        <v>45861</v>
      </c>
      <c r="I750" s="134"/>
      <c r="J750" s="123">
        <f>IF(OR(tbl_Metraj22[[#This Row],[TARIH]]="",tbl_Metraj22[[#This Row],[TARIH]]="-"),0,IF(tbl_Metraj22[[#This Row],[YUZDE]]=0,tbl_Metraj22[[#This Row],[METRAJ_BETON]],tbl_Metraj22[[#This Row],[YUZDE]]*tbl_Metraj22[[#This Row],[METRAJ_BETON]]))</f>
        <v>0.49</v>
      </c>
      <c r="K750" s="2" t="s">
        <v>22619</v>
      </c>
    </row>
    <row r="751" spans="1:11" ht="14.25" x14ac:dyDescent="0.2">
      <c r="A751" s="2" t="s">
        <v>734</v>
      </c>
      <c r="B751" s="124" t="s">
        <v>3801</v>
      </c>
      <c r="C751" s="124"/>
      <c r="D751" s="126">
        <v>1.4</v>
      </c>
      <c r="E751" s="124" t="s">
        <v>764</v>
      </c>
      <c r="F751" s="124">
        <v>-3</v>
      </c>
      <c r="G751" s="2" t="s">
        <v>13340</v>
      </c>
      <c r="H751" s="130">
        <v>45861</v>
      </c>
      <c r="I751" s="134"/>
      <c r="J751" s="123">
        <f>IF(OR(tbl_Metraj22[[#This Row],[TARIH]]="",tbl_Metraj22[[#This Row],[TARIH]]="-"),0,IF(tbl_Metraj22[[#This Row],[YUZDE]]=0,tbl_Metraj22[[#This Row],[METRAJ_BETON]],tbl_Metraj22[[#This Row],[YUZDE]]*tbl_Metraj22[[#This Row],[METRAJ_BETON]]))</f>
        <v>1.4</v>
      </c>
      <c r="K751" s="2" t="s">
        <v>22620</v>
      </c>
    </row>
    <row r="752" spans="1:11" ht="14.25" x14ac:dyDescent="0.2">
      <c r="A752" s="2" t="s">
        <v>734</v>
      </c>
      <c r="B752" s="124" t="s">
        <v>3802</v>
      </c>
      <c r="C752" s="124"/>
      <c r="D752" s="126">
        <v>1.06</v>
      </c>
      <c r="E752" s="124" t="s">
        <v>764</v>
      </c>
      <c r="F752" s="124">
        <v>-3</v>
      </c>
      <c r="G752" s="2" t="s">
        <v>13341</v>
      </c>
      <c r="H752" s="130">
        <v>45861</v>
      </c>
      <c r="I752" s="134"/>
      <c r="J752" s="123">
        <f>IF(OR(tbl_Metraj22[[#This Row],[TARIH]]="",tbl_Metraj22[[#This Row],[TARIH]]="-"),0,IF(tbl_Metraj22[[#This Row],[YUZDE]]=0,tbl_Metraj22[[#This Row],[METRAJ_BETON]],tbl_Metraj22[[#This Row],[YUZDE]]*tbl_Metraj22[[#This Row],[METRAJ_BETON]]))</f>
        <v>1.06</v>
      </c>
      <c r="K752" s="2" t="s">
        <v>22621</v>
      </c>
    </row>
    <row r="753" spans="1:11" ht="14.25" x14ac:dyDescent="0.2">
      <c r="A753" s="2" t="s">
        <v>734</v>
      </c>
      <c r="B753" s="124" t="s">
        <v>3803</v>
      </c>
      <c r="C753" s="124"/>
      <c r="D753" s="126">
        <v>0.23</v>
      </c>
      <c r="E753" s="124" t="s">
        <v>764</v>
      </c>
      <c r="F753" s="124">
        <v>-3</v>
      </c>
      <c r="G753" s="2" t="s">
        <v>13342</v>
      </c>
      <c r="H753" s="130">
        <v>45861</v>
      </c>
      <c r="I753" s="134"/>
      <c r="J753" s="123">
        <f>IF(OR(tbl_Metraj22[[#This Row],[TARIH]]="",tbl_Metraj22[[#This Row],[TARIH]]="-"),0,IF(tbl_Metraj22[[#This Row],[YUZDE]]=0,tbl_Metraj22[[#This Row],[METRAJ_BETON]],tbl_Metraj22[[#This Row],[YUZDE]]*tbl_Metraj22[[#This Row],[METRAJ_BETON]]))</f>
        <v>0.23</v>
      </c>
      <c r="K753" s="2" t="s">
        <v>22622</v>
      </c>
    </row>
    <row r="754" spans="1:11" ht="14.25" x14ac:dyDescent="0.2">
      <c r="A754" s="2" t="s">
        <v>734</v>
      </c>
      <c r="B754" s="124" t="s">
        <v>3804</v>
      </c>
      <c r="C754" s="124"/>
      <c r="D754" s="126">
        <v>0.39</v>
      </c>
      <c r="E754" s="124" t="s">
        <v>764</v>
      </c>
      <c r="F754" s="124">
        <v>-3</v>
      </c>
      <c r="G754" s="2" t="s">
        <v>13343</v>
      </c>
      <c r="H754" s="130">
        <v>45861</v>
      </c>
      <c r="I754" s="134"/>
      <c r="J754" s="123">
        <f>IF(OR(tbl_Metraj22[[#This Row],[TARIH]]="",tbl_Metraj22[[#This Row],[TARIH]]="-"),0,IF(tbl_Metraj22[[#This Row],[YUZDE]]=0,tbl_Metraj22[[#This Row],[METRAJ_BETON]],tbl_Metraj22[[#This Row],[YUZDE]]*tbl_Metraj22[[#This Row],[METRAJ_BETON]]))</f>
        <v>0.39</v>
      </c>
      <c r="K754" s="2" t="e">
        <v>#N/A</v>
      </c>
    </row>
    <row r="755" spans="1:11" ht="14.25" x14ac:dyDescent="0.2">
      <c r="A755" s="2" t="s">
        <v>734</v>
      </c>
      <c r="B755" s="124" t="s">
        <v>3805</v>
      </c>
      <c r="C755" s="124"/>
      <c r="D755" s="126">
        <v>0.21</v>
      </c>
      <c r="E755" s="124" t="s">
        <v>764</v>
      </c>
      <c r="F755" s="124">
        <v>-3</v>
      </c>
      <c r="G755" s="2" t="s">
        <v>13344</v>
      </c>
      <c r="H755" s="130">
        <v>45861</v>
      </c>
      <c r="I755" s="134"/>
      <c r="J755" s="123">
        <f>IF(OR(tbl_Metraj22[[#This Row],[TARIH]]="",tbl_Metraj22[[#This Row],[TARIH]]="-"),0,IF(tbl_Metraj22[[#This Row],[YUZDE]]=0,tbl_Metraj22[[#This Row],[METRAJ_BETON]],tbl_Metraj22[[#This Row],[YUZDE]]*tbl_Metraj22[[#This Row],[METRAJ_BETON]]))</f>
        <v>0.21</v>
      </c>
      <c r="K755" s="2" t="s">
        <v>22623</v>
      </c>
    </row>
    <row r="756" spans="1:11" ht="14.25" x14ac:dyDescent="0.2">
      <c r="A756" s="2" t="s">
        <v>734</v>
      </c>
      <c r="B756" s="124" t="s">
        <v>3806</v>
      </c>
      <c r="C756" s="124"/>
      <c r="D756" s="126">
        <v>0.27</v>
      </c>
      <c r="E756" s="124" t="s">
        <v>764</v>
      </c>
      <c r="F756" s="124">
        <v>-3</v>
      </c>
      <c r="G756" s="2" t="s">
        <v>13345</v>
      </c>
      <c r="H756" s="130">
        <v>45861</v>
      </c>
      <c r="I756" s="134"/>
      <c r="J756" s="123">
        <f>IF(OR(tbl_Metraj22[[#This Row],[TARIH]]="",tbl_Metraj22[[#This Row],[TARIH]]="-"),0,IF(tbl_Metraj22[[#This Row],[YUZDE]]=0,tbl_Metraj22[[#This Row],[METRAJ_BETON]],tbl_Metraj22[[#This Row],[YUZDE]]*tbl_Metraj22[[#This Row],[METRAJ_BETON]]))</f>
        <v>0.27</v>
      </c>
      <c r="K756" s="2" t="s">
        <v>22624</v>
      </c>
    </row>
    <row r="757" spans="1:11" ht="14.25" x14ac:dyDescent="0.2">
      <c r="A757" s="2" t="s">
        <v>734</v>
      </c>
      <c r="B757" s="124" t="s">
        <v>3807</v>
      </c>
      <c r="C757" s="124"/>
      <c r="D757" s="126">
        <v>0.28000000000000003</v>
      </c>
      <c r="E757" s="124" t="s">
        <v>764</v>
      </c>
      <c r="F757" s="124">
        <v>-3</v>
      </c>
      <c r="G757" s="2" t="s">
        <v>13346</v>
      </c>
      <c r="H757" s="130">
        <v>45861</v>
      </c>
      <c r="I757" s="134"/>
      <c r="J757" s="123">
        <f>IF(OR(tbl_Metraj22[[#This Row],[TARIH]]="",tbl_Metraj22[[#This Row],[TARIH]]="-"),0,IF(tbl_Metraj22[[#This Row],[YUZDE]]=0,tbl_Metraj22[[#This Row],[METRAJ_BETON]],tbl_Metraj22[[#This Row],[YUZDE]]*tbl_Metraj22[[#This Row],[METRAJ_BETON]]))</f>
        <v>0.28000000000000003</v>
      </c>
      <c r="K757" s="2" t="s">
        <v>22625</v>
      </c>
    </row>
    <row r="758" spans="1:11" ht="14.25" x14ac:dyDescent="0.2">
      <c r="A758" s="2" t="s">
        <v>734</v>
      </c>
      <c r="B758" s="124" t="s">
        <v>3808</v>
      </c>
      <c r="C758" s="124"/>
      <c r="D758" s="126">
        <v>0.3</v>
      </c>
      <c r="E758" s="124" t="s">
        <v>764</v>
      </c>
      <c r="F758" s="124">
        <v>-3</v>
      </c>
      <c r="G758" s="2" t="s">
        <v>13347</v>
      </c>
      <c r="H758" s="130">
        <v>45861</v>
      </c>
      <c r="I758" s="134"/>
      <c r="J758" s="123">
        <f>IF(OR(tbl_Metraj22[[#This Row],[TARIH]]="",tbl_Metraj22[[#This Row],[TARIH]]="-"),0,IF(tbl_Metraj22[[#This Row],[YUZDE]]=0,tbl_Metraj22[[#This Row],[METRAJ_BETON]],tbl_Metraj22[[#This Row],[YUZDE]]*tbl_Metraj22[[#This Row],[METRAJ_BETON]]))</f>
        <v>0.3</v>
      </c>
      <c r="K758" s="2" t="s">
        <v>22626</v>
      </c>
    </row>
    <row r="759" spans="1:11" ht="14.25" x14ac:dyDescent="0.2">
      <c r="A759" s="2" t="s">
        <v>734</v>
      </c>
      <c r="B759" s="124" t="s">
        <v>3809</v>
      </c>
      <c r="C759" s="124"/>
      <c r="D759" s="126">
        <v>0.31</v>
      </c>
      <c r="E759" s="124" t="s">
        <v>764</v>
      </c>
      <c r="F759" s="124">
        <v>-3</v>
      </c>
      <c r="G759" s="2" t="s">
        <v>13348</v>
      </c>
      <c r="H759" s="130">
        <v>45861</v>
      </c>
      <c r="I759" s="134"/>
      <c r="J759" s="123">
        <f>IF(OR(tbl_Metraj22[[#This Row],[TARIH]]="",tbl_Metraj22[[#This Row],[TARIH]]="-"),0,IF(tbl_Metraj22[[#This Row],[YUZDE]]=0,tbl_Metraj22[[#This Row],[METRAJ_BETON]],tbl_Metraj22[[#This Row],[YUZDE]]*tbl_Metraj22[[#This Row],[METRAJ_BETON]]))</f>
        <v>0.31</v>
      </c>
      <c r="K759" s="2" t="s">
        <v>22627</v>
      </c>
    </row>
    <row r="760" spans="1:11" ht="14.25" x14ac:dyDescent="0.2">
      <c r="A760" s="2" t="s">
        <v>734</v>
      </c>
      <c r="B760" s="124" t="s">
        <v>3810</v>
      </c>
      <c r="C760" s="124"/>
      <c r="D760" s="126">
        <v>0.21</v>
      </c>
      <c r="E760" s="124" t="s">
        <v>764</v>
      </c>
      <c r="F760" s="124">
        <v>-3</v>
      </c>
      <c r="G760" s="2" t="s">
        <v>13349</v>
      </c>
      <c r="H760" s="130">
        <v>45861</v>
      </c>
      <c r="I760" s="134"/>
      <c r="J760" s="123">
        <f>IF(OR(tbl_Metraj22[[#This Row],[TARIH]]="",tbl_Metraj22[[#This Row],[TARIH]]="-"),0,IF(tbl_Metraj22[[#This Row],[YUZDE]]=0,tbl_Metraj22[[#This Row],[METRAJ_BETON]],tbl_Metraj22[[#This Row],[YUZDE]]*tbl_Metraj22[[#This Row],[METRAJ_BETON]]))</f>
        <v>0.21</v>
      </c>
      <c r="K760" s="2" t="s">
        <v>22628</v>
      </c>
    </row>
    <row r="761" spans="1:11" ht="14.25" x14ac:dyDescent="0.2">
      <c r="A761" s="2" t="s">
        <v>734</v>
      </c>
      <c r="B761" s="124" t="s">
        <v>3811</v>
      </c>
      <c r="C761" s="124"/>
      <c r="D761" s="126">
        <v>0.26</v>
      </c>
      <c r="E761" s="124" t="s">
        <v>764</v>
      </c>
      <c r="F761" s="124">
        <v>-3</v>
      </c>
      <c r="G761" s="2" t="s">
        <v>13350</v>
      </c>
      <c r="H761" s="130">
        <v>45861</v>
      </c>
      <c r="I761" s="134"/>
      <c r="J761" s="123">
        <f>IF(OR(tbl_Metraj22[[#This Row],[TARIH]]="",tbl_Metraj22[[#This Row],[TARIH]]="-"),0,IF(tbl_Metraj22[[#This Row],[YUZDE]]=0,tbl_Metraj22[[#This Row],[METRAJ_BETON]],tbl_Metraj22[[#This Row],[YUZDE]]*tbl_Metraj22[[#This Row],[METRAJ_BETON]]))</f>
        <v>0.26</v>
      </c>
      <c r="K761" s="2" t="s">
        <v>22629</v>
      </c>
    </row>
    <row r="762" spans="1:11" ht="14.25" x14ac:dyDescent="0.2">
      <c r="A762" s="2" t="s">
        <v>734</v>
      </c>
      <c r="B762" s="124" t="s">
        <v>3812</v>
      </c>
      <c r="C762" s="124"/>
      <c r="D762" s="126">
        <v>0.18</v>
      </c>
      <c r="E762" s="124" t="s">
        <v>764</v>
      </c>
      <c r="F762" s="124">
        <v>-3</v>
      </c>
      <c r="G762" s="2" t="s">
        <v>13351</v>
      </c>
      <c r="H762" s="130">
        <v>45861</v>
      </c>
      <c r="I762" s="134"/>
      <c r="J762" s="123">
        <f>IF(OR(tbl_Metraj22[[#This Row],[TARIH]]="",tbl_Metraj22[[#This Row],[TARIH]]="-"),0,IF(tbl_Metraj22[[#This Row],[YUZDE]]=0,tbl_Metraj22[[#This Row],[METRAJ_BETON]],tbl_Metraj22[[#This Row],[YUZDE]]*tbl_Metraj22[[#This Row],[METRAJ_BETON]]))</f>
        <v>0.18</v>
      </c>
      <c r="K762" s="2" t="s">
        <v>22630</v>
      </c>
    </row>
    <row r="763" spans="1:11" ht="14.25" x14ac:dyDescent="0.2">
      <c r="A763" s="2" t="s">
        <v>734</v>
      </c>
      <c r="B763" s="124" t="s">
        <v>3813</v>
      </c>
      <c r="C763" s="124"/>
      <c r="D763" s="126">
        <v>0.21</v>
      </c>
      <c r="E763" s="124" t="s">
        <v>764</v>
      </c>
      <c r="F763" s="124">
        <v>-3</v>
      </c>
      <c r="G763" s="2" t="s">
        <v>13352</v>
      </c>
      <c r="H763" s="130">
        <v>45861</v>
      </c>
      <c r="I763" s="134"/>
      <c r="J763" s="123">
        <f>IF(OR(tbl_Metraj22[[#This Row],[TARIH]]="",tbl_Metraj22[[#This Row],[TARIH]]="-"),0,IF(tbl_Metraj22[[#This Row],[YUZDE]]=0,tbl_Metraj22[[#This Row],[METRAJ_BETON]],tbl_Metraj22[[#This Row],[YUZDE]]*tbl_Metraj22[[#This Row],[METRAJ_BETON]]))</f>
        <v>0.21</v>
      </c>
      <c r="K763" s="2" t="s">
        <v>22631</v>
      </c>
    </row>
    <row r="764" spans="1:11" ht="14.25" x14ac:dyDescent="0.2">
      <c r="A764" s="2" t="s">
        <v>734</v>
      </c>
      <c r="B764" s="124" t="s">
        <v>3814</v>
      </c>
      <c r="C764" s="124"/>
      <c r="D764" s="126">
        <v>0.35</v>
      </c>
      <c r="E764" s="124" t="s">
        <v>764</v>
      </c>
      <c r="F764" s="124">
        <v>-3</v>
      </c>
      <c r="G764" s="2" t="s">
        <v>13353</v>
      </c>
      <c r="H764" s="130">
        <v>45861</v>
      </c>
      <c r="I764" s="134"/>
      <c r="J764" s="123">
        <f>IF(OR(tbl_Metraj22[[#This Row],[TARIH]]="",tbl_Metraj22[[#This Row],[TARIH]]="-"),0,IF(tbl_Metraj22[[#This Row],[YUZDE]]=0,tbl_Metraj22[[#This Row],[METRAJ_BETON]],tbl_Metraj22[[#This Row],[YUZDE]]*tbl_Metraj22[[#This Row],[METRAJ_BETON]]))</f>
        <v>0.35</v>
      </c>
      <c r="K764" s="2" t="s">
        <v>22632</v>
      </c>
    </row>
    <row r="765" spans="1:11" ht="14.25" x14ac:dyDescent="0.2">
      <c r="A765" s="2" t="s">
        <v>734</v>
      </c>
      <c r="B765" s="124" t="s">
        <v>3815</v>
      </c>
      <c r="C765" s="124"/>
      <c r="D765" s="126">
        <v>0.9</v>
      </c>
      <c r="E765" s="124" t="s">
        <v>764</v>
      </c>
      <c r="F765" s="124">
        <v>-3</v>
      </c>
      <c r="G765" s="2" t="s">
        <v>13354</v>
      </c>
      <c r="H765" s="130">
        <v>45861</v>
      </c>
      <c r="I765" s="134"/>
      <c r="J765" s="123">
        <f>IF(OR(tbl_Metraj22[[#This Row],[TARIH]]="",tbl_Metraj22[[#This Row],[TARIH]]="-"),0,IF(tbl_Metraj22[[#This Row],[YUZDE]]=0,tbl_Metraj22[[#This Row],[METRAJ_BETON]],tbl_Metraj22[[#This Row],[YUZDE]]*tbl_Metraj22[[#This Row],[METRAJ_BETON]]))</f>
        <v>0.9</v>
      </c>
      <c r="K765" s="2" t="s">
        <v>22633</v>
      </c>
    </row>
    <row r="766" spans="1:11" ht="14.25" x14ac:dyDescent="0.2">
      <c r="A766" s="2" t="s">
        <v>734</v>
      </c>
      <c r="B766" s="124" t="s">
        <v>3816</v>
      </c>
      <c r="C766" s="124"/>
      <c r="D766" s="126">
        <v>0.44</v>
      </c>
      <c r="E766" s="124" t="s">
        <v>764</v>
      </c>
      <c r="F766" s="124">
        <v>-3</v>
      </c>
      <c r="G766" s="2" t="s">
        <v>13355</v>
      </c>
      <c r="H766" s="130">
        <v>45861</v>
      </c>
      <c r="I766" s="134"/>
      <c r="J766" s="123">
        <f>IF(OR(tbl_Metraj22[[#This Row],[TARIH]]="",tbl_Metraj22[[#This Row],[TARIH]]="-"),0,IF(tbl_Metraj22[[#This Row],[YUZDE]]=0,tbl_Metraj22[[#This Row],[METRAJ_BETON]],tbl_Metraj22[[#This Row],[YUZDE]]*tbl_Metraj22[[#This Row],[METRAJ_BETON]]))</f>
        <v>0.44</v>
      </c>
      <c r="K766" s="2" t="e">
        <v>#N/A</v>
      </c>
    </row>
    <row r="767" spans="1:11" ht="14.25" x14ac:dyDescent="0.2">
      <c r="A767" s="2" t="s">
        <v>734</v>
      </c>
      <c r="B767" s="124" t="s">
        <v>3817</v>
      </c>
      <c r="C767" s="124"/>
      <c r="D767" s="126">
        <v>0.44</v>
      </c>
      <c r="E767" s="124" t="s">
        <v>764</v>
      </c>
      <c r="F767" s="124">
        <v>-3</v>
      </c>
      <c r="G767" s="2" t="s">
        <v>13356</v>
      </c>
      <c r="H767" s="130">
        <v>45861</v>
      </c>
      <c r="I767" s="134"/>
      <c r="J767" s="123">
        <f>IF(OR(tbl_Metraj22[[#This Row],[TARIH]]="",tbl_Metraj22[[#This Row],[TARIH]]="-"),0,IF(tbl_Metraj22[[#This Row],[YUZDE]]=0,tbl_Metraj22[[#This Row],[METRAJ_BETON]],tbl_Metraj22[[#This Row],[YUZDE]]*tbl_Metraj22[[#This Row],[METRAJ_BETON]]))</f>
        <v>0.44</v>
      </c>
      <c r="K767" s="2" t="s">
        <v>22634</v>
      </c>
    </row>
    <row r="768" spans="1:11" ht="14.25" x14ac:dyDescent="0.2">
      <c r="A768" s="2" t="s">
        <v>734</v>
      </c>
      <c r="B768" s="124" t="s">
        <v>3818</v>
      </c>
      <c r="C768" s="124"/>
      <c r="D768" s="126">
        <v>0.24</v>
      </c>
      <c r="E768" s="124" t="s">
        <v>764</v>
      </c>
      <c r="F768" s="124">
        <v>-3</v>
      </c>
      <c r="G768" s="2" t="s">
        <v>13357</v>
      </c>
      <c r="H768" s="130">
        <v>45861</v>
      </c>
      <c r="I768" s="134"/>
      <c r="J768" s="123">
        <f>IF(OR(tbl_Metraj22[[#This Row],[TARIH]]="",tbl_Metraj22[[#This Row],[TARIH]]="-"),0,IF(tbl_Metraj22[[#This Row],[YUZDE]]=0,tbl_Metraj22[[#This Row],[METRAJ_BETON]],tbl_Metraj22[[#This Row],[YUZDE]]*tbl_Metraj22[[#This Row],[METRAJ_BETON]]))</f>
        <v>0.24</v>
      </c>
      <c r="K768" s="2" t="s">
        <v>22635</v>
      </c>
    </row>
    <row r="769" spans="1:11" ht="14.25" x14ac:dyDescent="0.2">
      <c r="A769" s="2" t="s">
        <v>734</v>
      </c>
      <c r="B769" s="124" t="s">
        <v>3819</v>
      </c>
      <c r="C769" s="124"/>
      <c r="D769" s="126">
        <v>0.62</v>
      </c>
      <c r="E769" s="124" t="s">
        <v>764</v>
      </c>
      <c r="F769" s="124">
        <v>-3</v>
      </c>
      <c r="G769" s="2" t="s">
        <v>13358</v>
      </c>
      <c r="H769" s="130">
        <v>45861</v>
      </c>
      <c r="I769" s="134"/>
      <c r="J769" s="123">
        <f>IF(OR(tbl_Metraj22[[#This Row],[TARIH]]="",tbl_Metraj22[[#This Row],[TARIH]]="-"),0,IF(tbl_Metraj22[[#This Row],[YUZDE]]=0,tbl_Metraj22[[#This Row],[METRAJ_BETON]],tbl_Metraj22[[#This Row],[YUZDE]]*tbl_Metraj22[[#This Row],[METRAJ_BETON]]))</f>
        <v>0.62</v>
      </c>
      <c r="K769" s="2" t="e">
        <v>#N/A</v>
      </c>
    </row>
    <row r="770" spans="1:11" ht="14.25" x14ac:dyDescent="0.2">
      <c r="A770" s="2" t="s">
        <v>734</v>
      </c>
      <c r="B770" s="124" t="s">
        <v>3820</v>
      </c>
      <c r="C770" s="124"/>
      <c r="D770" s="126">
        <v>0.69</v>
      </c>
      <c r="E770" s="124" t="s">
        <v>764</v>
      </c>
      <c r="F770" s="124">
        <v>-3</v>
      </c>
      <c r="G770" s="2" t="s">
        <v>13359</v>
      </c>
      <c r="H770" s="130">
        <v>45861</v>
      </c>
      <c r="I770" s="134"/>
      <c r="J770" s="123">
        <f>IF(OR(tbl_Metraj22[[#This Row],[TARIH]]="",tbl_Metraj22[[#This Row],[TARIH]]="-"),0,IF(tbl_Metraj22[[#This Row],[YUZDE]]=0,tbl_Metraj22[[#This Row],[METRAJ_BETON]],tbl_Metraj22[[#This Row],[YUZDE]]*tbl_Metraj22[[#This Row],[METRAJ_BETON]]))</f>
        <v>0.69</v>
      </c>
      <c r="K770" s="2" t="s">
        <v>22636</v>
      </c>
    </row>
    <row r="771" spans="1:11" ht="14.25" x14ac:dyDescent="0.2">
      <c r="A771" s="2" t="s">
        <v>734</v>
      </c>
      <c r="B771" s="124" t="s">
        <v>3821</v>
      </c>
      <c r="C771" s="124"/>
      <c r="D771" s="126">
        <v>0.15</v>
      </c>
      <c r="E771" s="124" t="s">
        <v>764</v>
      </c>
      <c r="F771" s="124">
        <v>-3</v>
      </c>
      <c r="G771" s="2" t="s">
        <v>13360</v>
      </c>
      <c r="H771" s="130">
        <v>45861</v>
      </c>
      <c r="I771" s="134"/>
      <c r="J771" s="123">
        <f>IF(OR(tbl_Metraj22[[#This Row],[TARIH]]="",tbl_Metraj22[[#This Row],[TARIH]]="-"),0,IF(tbl_Metraj22[[#This Row],[YUZDE]]=0,tbl_Metraj22[[#This Row],[METRAJ_BETON]],tbl_Metraj22[[#This Row],[YUZDE]]*tbl_Metraj22[[#This Row],[METRAJ_BETON]]))</f>
        <v>0.15</v>
      </c>
      <c r="K771" s="2" t="s">
        <v>22637</v>
      </c>
    </row>
    <row r="772" spans="1:11" ht="14.25" x14ac:dyDescent="0.2">
      <c r="A772" s="2" t="s">
        <v>734</v>
      </c>
      <c r="B772" s="124" t="s">
        <v>3822</v>
      </c>
      <c r="C772" s="124"/>
      <c r="D772" s="126">
        <v>0.26</v>
      </c>
      <c r="E772" s="124" t="s">
        <v>764</v>
      </c>
      <c r="F772" s="124">
        <v>-3</v>
      </c>
      <c r="G772" s="2" t="s">
        <v>13361</v>
      </c>
      <c r="H772" s="130">
        <v>45861</v>
      </c>
      <c r="I772" s="134"/>
      <c r="J772" s="123">
        <f>IF(OR(tbl_Metraj22[[#This Row],[TARIH]]="",tbl_Metraj22[[#This Row],[TARIH]]="-"),0,IF(tbl_Metraj22[[#This Row],[YUZDE]]=0,tbl_Metraj22[[#This Row],[METRAJ_BETON]],tbl_Metraj22[[#This Row],[YUZDE]]*tbl_Metraj22[[#This Row],[METRAJ_BETON]]))</f>
        <v>0.26</v>
      </c>
      <c r="K772" s="2" t="s">
        <v>22638</v>
      </c>
    </row>
    <row r="773" spans="1:11" ht="14.25" x14ac:dyDescent="0.2">
      <c r="A773" s="2" t="s">
        <v>734</v>
      </c>
      <c r="B773" s="124" t="s">
        <v>3823</v>
      </c>
      <c r="C773" s="124"/>
      <c r="D773" s="126">
        <v>1.06</v>
      </c>
      <c r="E773" s="124" t="s">
        <v>764</v>
      </c>
      <c r="F773" s="124">
        <v>-3</v>
      </c>
      <c r="G773" s="2" t="s">
        <v>13362</v>
      </c>
      <c r="H773" s="130">
        <v>45861</v>
      </c>
      <c r="I773" s="134"/>
      <c r="J773" s="123">
        <f>IF(OR(tbl_Metraj22[[#This Row],[TARIH]]="",tbl_Metraj22[[#This Row],[TARIH]]="-"),0,IF(tbl_Metraj22[[#This Row],[YUZDE]]=0,tbl_Metraj22[[#This Row],[METRAJ_BETON]],tbl_Metraj22[[#This Row],[YUZDE]]*tbl_Metraj22[[#This Row],[METRAJ_BETON]]))</f>
        <v>1.06</v>
      </c>
      <c r="K773" s="2" t="s">
        <v>22639</v>
      </c>
    </row>
    <row r="774" spans="1:11" ht="14.25" x14ac:dyDescent="0.2">
      <c r="A774" s="2" t="s">
        <v>734</v>
      </c>
      <c r="B774" s="124" t="s">
        <v>3824</v>
      </c>
      <c r="C774" s="124"/>
      <c r="D774" s="126">
        <v>1.5</v>
      </c>
      <c r="E774" s="124" t="s">
        <v>764</v>
      </c>
      <c r="F774" s="124">
        <v>-3</v>
      </c>
      <c r="G774" s="2" t="s">
        <v>13363</v>
      </c>
      <c r="H774" s="130">
        <v>45861</v>
      </c>
      <c r="I774" s="134"/>
      <c r="J774" s="123">
        <f>IF(OR(tbl_Metraj22[[#This Row],[TARIH]]="",tbl_Metraj22[[#This Row],[TARIH]]="-"),0,IF(tbl_Metraj22[[#This Row],[YUZDE]]=0,tbl_Metraj22[[#This Row],[METRAJ_BETON]],tbl_Metraj22[[#This Row],[YUZDE]]*tbl_Metraj22[[#This Row],[METRAJ_BETON]]))</f>
        <v>1.5</v>
      </c>
      <c r="K774" s="2" t="s">
        <v>22640</v>
      </c>
    </row>
    <row r="775" spans="1:11" ht="14.25" x14ac:dyDescent="0.2">
      <c r="A775" s="2" t="s">
        <v>734</v>
      </c>
      <c r="B775" s="124" t="s">
        <v>3825</v>
      </c>
      <c r="C775" s="124"/>
      <c r="D775" s="126">
        <v>2.4</v>
      </c>
      <c r="E775" s="124" t="s">
        <v>764</v>
      </c>
      <c r="F775" s="124">
        <v>-3</v>
      </c>
      <c r="G775" s="2" t="s">
        <v>13364</v>
      </c>
      <c r="H775" s="130">
        <v>45861</v>
      </c>
      <c r="I775" s="134"/>
      <c r="J775" s="123">
        <f>IF(OR(tbl_Metraj22[[#This Row],[TARIH]]="",tbl_Metraj22[[#This Row],[TARIH]]="-"),0,IF(tbl_Metraj22[[#This Row],[YUZDE]]=0,tbl_Metraj22[[#This Row],[METRAJ_BETON]],tbl_Metraj22[[#This Row],[YUZDE]]*tbl_Metraj22[[#This Row],[METRAJ_BETON]]))</f>
        <v>2.4</v>
      </c>
      <c r="K775" s="2" t="s">
        <v>22641</v>
      </c>
    </row>
    <row r="776" spans="1:11" ht="14.25" x14ac:dyDescent="0.2">
      <c r="A776" s="2" t="s">
        <v>734</v>
      </c>
      <c r="B776" s="124" t="s">
        <v>3826</v>
      </c>
      <c r="C776" s="124"/>
      <c r="D776" s="126">
        <v>0.98</v>
      </c>
      <c r="E776" s="124" t="s">
        <v>764</v>
      </c>
      <c r="F776" s="124">
        <v>-3</v>
      </c>
      <c r="G776" s="2" t="s">
        <v>13365</v>
      </c>
      <c r="H776" s="130">
        <v>45861</v>
      </c>
      <c r="I776" s="134"/>
      <c r="J776" s="123">
        <f>IF(OR(tbl_Metraj22[[#This Row],[TARIH]]="",tbl_Metraj22[[#This Row],[TARIH]]="-"),0,IF(tbl_Metraj22[[#This Row],[YUZDE]]=0,tbl_Metraj22[[#This Row],[METRAJ_BETON]],tbl_Metraj22[[#This Row],[YUZDE]]*tbl_Metraj22[[#This Row],[METRAJ_BETON]]))</f>
        <v>0.98</v>
      </c>
      <c r="K776" s="2" t="e">
        <v>#N/A</v>
      </c>
    </row>
    <row r="777" spans="1:11" ht="14.25" x14ac:dyDescent="0.2">
      <c r="A777" s="2" t="s">
        <v>734</v>
      </c>
      <c r="B777" s="124" t="s">
        <v>3827</v>
      </c>
      <c r="C777" s="124"/>
      <c r="D777" s="126">
        <v>0.98</v>
      </c>
      <c r="E777" s="124" t="s">
        <v>764</v>
      </c>
      <c r="F777" s="124">
        <v>-3</v>
      </c>
      <c r="G777" s="2" t="s">
        <v>13366</v>
      </c>
      <c r="H777" s="130">
        <v>45861</v>
      </c>
      <c r="I777" s="134"/>
      <c r="J777" s="123">
        <f>IF(OR(tbl_Metraj22[[#This Row],[TARIH]]="",tbl_Metraj22[[#This Row],[TARIH]]="-"),0,IF(tbl_Metraj22[[#This Row],[YUZDE]]=0,tbl_Metraj22[[#This Row],[METRAJ_BETON]],tbl_Metraj22[[#This Row],[YUZDE]]*tbl_Metraj22[[#This Row],[METRAJ_BETON]]))</f>
        <v>0.98</v>
      </c>
      <c r="K777" s="2" t="s">
        <v>22642</v>
      </c>
    </row>
    <row r="778" spans="1:11" ht="14.25" x14ac:dyDescent="0.2">
      <c r="A778" s="2" t="s">
        <v>734</v>
      </c>
      <c r="B778" s="124" t="s">
        <v>3828</v>
      </c>
      <c r="C778" s="124"/>
      <c r="D778" s="126">
        <v>1.85</v>
      </c>
      <c r="E778" s="124" t="s">
        <v>764</v>
      </c>
      <c r="F778" s="124">
        <v>-3</v>
      </c>
      <c r="G778" s="2" t="s">
        <v>13367</v>
      </c>
      <c r="H778" s="130">
        <v>45861</v>
      </c>
      <c r="I778" s="134"/>
      <c r="J778" s="123">
        <f>IF(OR(tbl_Metraj22[[#This Row],[TARIH]]="",tbl_Metraj22[[#This Row],[TARIH]]="-"),0,IF(tbl_Metraj22[[#This Row],[YUZDE]]=0,tbl_Metraj22[[#This Row],[METRAJ_BETON]],tbl_Metraj22[[#This Row],[YUZDE]]*tbl_Metraj22[[#This Row],[METRAJ_BETON]]))</f>
        <v>1.85</v>
      </c>
      <c r="K778" s="2" t="s">
        <v>22643</v>
      </c>
    </row>
    <row r="779" spans="1:11" ht="14.25" x14ac:dyDescent="0.2">
      <c r="A779" s="2" t="s">
        <v>734</v>
      </c>
      <c r="B779" s="124" t="s">
        <v>3829</v>
      </c>
      <c r="C779" s="124"/>
      <c r="D779" s="126">
        <v>0.98</v>
      </c>
      <c r="E779" s="124" t="s">
        <v>764</v>
      </c>
      <c r="F779" s="124">
        <v>-3</v>
      </c>
      <c r="G779" s="2" t="s">
        <v>13368</v>
      </c>
      <c r="H779" s="130">
        <v>45861</v>
      </c>
      <c r="I779" s="134"/>
      <c r="J779" s="123">
        <f>IF(OR(tbl_Metraj22[[#This Row],[TARIH]]="",tbl_Metraj22[[#This Row],[TARIH]]="-"),0,IF(tbl_Metraj22[[#This Row],[YUZDE]]=0,tbl_Metraj22[[#This Row],[METRAJ_BETON]],tbl_Metraj22[[#This Row],[YUZDE]]*tbl_Metraj22[[#This Row],[METRAJ_BETON]]))</f>
        <v>0.98</v>
      </c>
      <c r="K779" s="2" t="s">
        <v>22644</v>
      </c>
    </row>
    <row r="780" spans="1:11" ht="14.25" x14ac:dyDescent="0.2">
      <c r="A780" s="2" t="s">
        <v>734</v>
      </c>
      <c r="B780" s="124" t="s">
        <v>3830</v>
      </c>
      <c r="C780" s="124"/>
      <c r="D780" s="126">
        <v>2.6</v>
      </c>
      <c r="E780" s="124" t="s">
        <v>764</v>
      </c>
      <c r="F780" s="124">
        <v>-3</v>
      </c>
      <c r="G780" s="2" t="s">
        <v>13369</v>
      </c>
      <c r="H780" s="130">
        <v>45861</v>
      </c>
      <c r="I780" s="134"/>
      <c r="J780" s="123">
        <f>IF(OR(tbl_Metraj22[[#This Row],[TARIH]]="",tbl_Metraj22[[#This Row],[TARIH]]="-"),0,IF(tbl_Metraj22[[#This Row],[YUZDE]]=0,tbl_Metraj22[[#This Row],[METRAJ_BETON]],tbl_Metraj22[[#This Row],[YUZDE]]*tbl_Metraj22[[#This Row],[METRAJ_BETON]]))</f>
        <v>2.6</v>
      </c>
      <c r="K780" s="2" t="s">
        <v>22645</v>
      </c>
    </row>
    <row r="781" spans="1:11" ht="14.25" x14ac:dyDescent="0.2">
      <c r="A781" s="2" t="s">
        <v>734</v>
      </c>
      <c r="B781" s="124" t="s">
        <v>3831</v>
      </c>
      <c r="C781" s="124"/>
      <c r="D781" s="126">
        <v>3.38</v>
      </c>
      <c r="E781" s="124" t="s">
        <v>764</v>
      </c>
      <c r="F781" s="124">
        <v>-3</v>
      </c>
      <c r="G781" s="2" t="s">
        <v>13370</v>
      </c>
      <c r="H781" s="130">
        <v>45861</v>
      </c>
      <c r="I781" s="134"/>
      <c r="J781" s="123">
        <f>IF(OR(tbl_Metraj22[[#This Row],[TARIH]]="",tbl_Metraj22[[#This Row],[TARIH]]="-"),0,IF(tbl_Metraj22[[#This Row],[YUZDE]]=0,tbl_Metraj22[[#This Row],[METRAJ_BETON]],tbl_Metraj22[[#This Row],[YUZDE]]*tbl_Metraj22[[#This Row],[METRAJ_BETON]]))</f>
        <v>3.38</v>
      </c>
      <c r="K781" s="2" t="s">
        <v>22646</v>
      </c>
    </row>
    <row r="782" spans="1:11" ht="14.25" x14ac:dyDescent="0.2">
      <c r="A782" s="2" t="s">
        <v>734</v>
      </c>
      <c r="B782" s="124" t="s">
        <v>3832</v>
      </c>
      <c r="C782" s="124"/>
      <c r="D782" s="126">
        <v>0.98</v>
      </c>
      <c r="E782" s="124" t="s">
        <v>764</v>
      </c>
      <c r="F782" s="124">
        <v>-3</v>
      </c>
      <c r="G782" s="2" t="s">
        <v>13371</v>
      </c>
      <c r="H782" s="130">
        <v>45861</v>
      </c>
      <c r="I782" s="134"/>
      <c r="J782" s="123">
        <f>IF(OR(tbl_Metraj22[[#This Row],[TARIH]]="",tbl_Metraj22[[#This Row],[TARIH]]="-"),0,IF(tbl_Metraj22[[#This Row],[YUZDE]]=0,tbl_Metraj22[[#This Row],[METRAJ_BETON]],tbl_Metraj22[[#This Row],[YUZDE]]*tbl_Metraj22[[#This Row],[METRAJ_BETON]]))</f>
        <v>0.98</v>
      </c>
      <c r="K782" s="2" t="e">
        <v>#N/A</v>
      </c>
    </row>
    <row r="783" spans="1:11" ht="14.25" x14ac:dyDescent="0.2">
      <c r="A783" s="2" t="s">
        <v>734</v>
      </c>
      <c r="B783" s="124" t="s">
        <v>3833</v>
      </c>
      <c r="C783" s="124"/>
      <c r="D783" s="126">
        <v>2.0499999999999998</v>
      </c>
      <c r="E783" s="124" t="s">
        <v>764</v>
      </c>
      <c r="F783" s="124">
        <v>-3</v>
      </c>
      <c r="G783" s="2" t="s">
        <v>13372</v>
      </c>
      <c r="H783" s="130">
        <v>45861</v>
      </c>
      <c r="I783" s="134"/>
      <c r="J783" s="123">
        <f>IF(OR(tbl_Metraj22[[#This Row],[TARIH]]="",tbl_Metraj22[[#This Row],[TARIH]]="-"),0,IF(tbl_Metraj22[[#This Row],[YUZDE]]=0,tbl_Metraj22[[#This Row],[METRAJ_BETON]],tbl_Metraj22[[#This Row],[YUZDE]]*tbl_Metraj22[[#This Row],[METRAJ_BETON]]))</f>
        <v>2.0499999999999998</v>
      </c>
      <c r="K783" s="2" t="s">
        <v>22647</v>
      </c>
    </row>
    <row r="784" spans="1:11" ht="14.25" x14ac:dyDescent="0.2">
      <c r="A784" s="2" t="s">
        <v>734</v>
      </c>
      <c r="B784" s="124" t="s">
        <v>3834</v>
      </c>
      <c r="C784" s="124"/>
      <c r="D784" s="126">
        <v>1.5</v>
      </c>
      <c r="E784" s="124" t="s">
        <v>764</v>
      </c>
      <c r="F784" s="124">
        <v>-3</v>
      </c>
      <c r="G784" s="2" t="s">
        <v>13373</v>
      </c>
      <c r="H784" s="130">
        <v>45861</v>
      </c>
      <c r="I784" s="134"/>
      <c r="J784" s="123">
        <f>IF(OR(tbl_Metraj22[[#This Row],[TARIH]]="",tbl_Metraj22[[#This Row],[TARIH]]="-"),0,IF(tbl_Metraj22[[#This Row],[YUZDE]]=0,tbl_Metraj22[[#This Row],[METRAJ_BETON]],tbl_Metraj22[[#This Row],[YUZDE]]*tbl_Metraj22[[#This Row],[METRAJ_BETON]]))</f>
        <v>1.5</v>
      </c>
      <c r="K784" s="2" t="s">
        <v>22648</v>
      </c>
    </row>
    <row r="785" spans="1:11" ht="14.25" x14ac:dyDescent="0.2">
      <c r="A785" s="2" t="s">
        <v>734</v>
      </c>
      <c r="B785" s="124" t="s">
        <v>3835</v>
      </c>
      <c r="C785" s="124"/>
      <c r="D785" s="126">
        <v>1.46</v>
      </c>
      <c r="E785" s="124" t="s">
        <v>764</v>
      </c>
      <c r="F785" s="124">
        <v>-3</v>
      </c>
      <c r="G785" s="2" t="s">
        <v>13374</v>
      </c>
      <c r="H785" s="130">
        <v>45861</v>
      </c>
      <c r="I785" s="134"/>
      <c r="J785" s="123">
        <f>IF(OR(tbl_Metraj22[[#This Row],[TARIH]]="",tbl_Metraj22[[#This Row],[TARIH]]="-"),0,IF(tbl_Metraj22[[#This Row],[YUZDE]]=0,tbl_Metraj22[[#This Row],[METRAJ_BETON]],tbl_Metraj22[[#This Row],[YUZDE]]*tbl_Metraj22[[#This Row],[METRAJ_BETON]]))</f>
        <v>1.46</v>
      </c>
      <c r="K785" s="2" t="s">
        <v>22649</v>
      </c>
    </row>
    <row r="786" spans="1:11" ht="14.25" x14ac:dyDescent="0.2">
      <c r="A786" s="2" t="s">
        <v>734</v>
      </c>
      <c r="B786" s="124" t="s">
        <v>3836</v>
      </c>
      <c r="C786" s="124"/>
      <c r="D786" s="126">
        <v>0.21</v>
      </c>
      <c r="E786" s="124" t="s">
        <v>764</v>
      </c>
      <c r="F786" s="124">
        <v>-3</v>
      </c>
      <c r="G786" s="2" t="s">
        <v>13375</v>
      </c>
      <c r="H786" s="130">
        <v>45861</v>
      </c>
      <c r="I786" s="134"/>
      <c r="J786" s="123">
        <f>IF(OR(tbl_Metraj22[[#This Row],[TARIH]]="",tbl_Metraj22[[#This Row],[TARIH]]="-"),0,IF(tbl_Metraj22[[#This Row],[YUZDE]]=0,tbl_Metraj22[[#This Row],[METRAJ_BETON]],tbl_Metraj22[[#This Row],[YUZDE]]*tbl_Metraj22[[#This Row],[METRAJ_BETON]]))</f>
        <v>0.21</v>
      </c>
      <c r="K786" s="2" t="s">
        <v>22650</v>
      </c>
    </row>
    <row r="787" spans="1:11" ht="14.25" x14ac:dyDescent="0.2">
      <c r="A787" s="2" t="s">
        <v>734</v>
      </c>
      <c r="B787" s="124" t="s">
        <v>3837</v>
      </c>
      <c r="C787" s="124"/>
      <c r="D787" s="126">
        <v>0.35</v>
      </c>
      <c r="E787" s="124" t="s">
        <v>764</v>
      </c>
      <c r="F787" s="124">
        <v>-3</v>
      </c>
      <c r="G787" s="2" t="s">
        <v>13376</v>
      </c>
      <c r="H787" s="130">
        <v>45861</v>
      </c>
      <c r="I787" s="134"/>
      <c r="J787" s="123">
        <f>IF(OR(tbl_Metraj22[[#This Row],[TARIH]]="",tbl_Metraj22[[#This Row],[TARIH]]="-"),0,IF(tbl_Metraj22[[#This Row],[YUZDE]]=0,tbl_Metraj22[[#This Row],[METRAJ_BETON]],tbl_Metraj22[[#This Row],[YUZDE]]*tbl_Metraj22[[#This Row],[METRAJ_BETON]]))</f>
        <v>0.35</v>
      </c>
      <c r="K787" s="2" t="s">
        <v>22651</v>
      </c>
    </row>
    <row r="788" spans="1:11" ht="14.25" x14ac:dyDescent="0.2">
      <c r="A788" s="2" t="s">
        <v>734</v>
      </c>
      <c r="B788" s="124" t="s">
        <v>3838</v>
      </c>
      <c r="C788" s="124"/>
      <c r="D788" s="126">
        <v>0.9</v>
      </c>
      <c r="E788" s="124" t="s">
        <v>764</v>
      </c>
      <c r="F788" s="124">
        <v>-3</v>
      </c>
      <c r="G788" s="2" t="s">
        <v>13377</v>
      </c>
      <c r="H788" s="130">
        <v>45861</v>
      </c>
      <c r="I788" s="134"/>
      <c r="J788" s="123">
        <f>IF(OR(tbl_Metraj22[[#This Row],[TARIH]]="",tbl_Metraj22[[#This Row],[TARIH]]="-"),0,IF(tbl_Metraj22[[#This Row],[YUZDE]]=0,tbl_Metraj22[[#This Row],[METRAJ_BETON]],tbl_Metraj22[[#This Row],[YUZDE]]*tbl_Metraj22[[#This Row],[METRAJ_BETON]]))</f>
        <v>0.9</v>
      </c>
      <c r="K788" s="2" t="s">
        <v>22652</v>
      </c>
    </row>
    <row r="789" spans="1:11" ht="14.25" x14ac:dyDescent="0.2">
      <c r="A789" s="2" t="s">
        <v>734</v>
      </c>
      <c r="B789" s="124" t="s">
        <v>3839</v>
      </c>
      <c r="C789" s="124"/>
      <c r="D789" s="126">
        <v>0.74</v>
      </c>
      <c r="E789" s="124" t="s">
        <v>764</v>
      </c>
      <c r="F789" s="124">
        <v>-3</v>
      </c>
      <c r="G789" s="2" t="s">
        <v>13378</v>
      </c>
      <c r="H789" s="130">
        <v>45861</v>
      </c>
      <c r="I789" s="134"/>
      <c r="J789" s="123">
        <f>IF(OR(tbl_Metraj22[[#This Row],[TARIH]]="",tbl_Metraj22[[#This Row],[TARIH]]="-"),0,IF(tbl_Metraj22[[#This Row],[YUZDE]]=0,tbl_Metraj22[[#This Row],[METRAJ_BETON]],tbl_Metraj22[[#This Row],[YUZDE]]*tbl_Metraj22[[#This Row],[METRAJ_BETON]]))</f>
        <v>0.74</v>
      </c>
      <c r="K789" s="2" t="s">
        <v>22653</v>
      </c>
    </row>
    <row r="790" spans="1:11" ht="14.25" x14ac:dyDescent="0.2">
      <c r="A790" s="2" t="s">
        <v>734</v>
      </c>
      <c r="B790" s="124" t="s">
        <v>3840</v>
      </c>
      <c r="C790" s="124"/>
      <c r="D790" s="126">
        <v>0.91</v>
      </c>
      <c r="E790" s="124" t="s">
        <v>764</v>
      </c>
      <c r="F790" s="124">
        <v>-3</v>
      </c>
      <c r="G790" s="2" t="s">
        <v>13379</v>
      </c>
      <c r="H790" s="130">
        <v>45861</v>
      </c>
      <c r="I790" s="134"/>
      <c r="J790" s="123">
        <f>IF(OR(tbl_Metraj22[[#This Row],[TARIH]]="",tbl_Metraj22[[#This Row],[TARIH]]="-"),0,IF(tbl_Metraj22[[#This Row],[YUZDE]]=0,tbl_Metraj22[[#This Row],[METRAJ_BETON]],tbl_Metraj22[[#This Row],[YUZDE]]*tbl_Metraj22[[#This Row],[METRAJ_BETON]]))</f>
        <v>0.91</v>
      </c>
      <c r="K790" s="2" t="s">
        <v>22654</v>
      </c>
    </row>
    <row r="791" spans="1:11" ht="14.25" x14ac:dyDescent="0.2">
      <c r="A791" s="2" t="s">
        <v>734</v>
      </c>
      <c r="B791" s="124" t="s">
        <v>3841</v>
      </c>
      <c r="C791" s="124"/>
      <c r="D791" s="126">
        <v>0.32</v>
      </c>
      <c r="E791" s="124" t="s">
        <v>764</v>
      </c>
      <c r="F791" s="124">
        <v>-3</v>
      </c>
      <c r="G791" s="2" t="s">
        <v>13380</v>
      </c>
      <c r="H791" s="130">
        <v>45861</v>
      </c>
      <c r="I791" s="134"/>
      <c r="J791" s="123">
        <f>IF(OR(tbl_Metraj22[[#This Row],[TARIH]]="",tbl_Metraj22[[#This Row],[TARIH]]="-"),0,IF(tbl_Metraj22[[#This Row],[YUZDE]]=0,tbl_Metraj22[[#This Row],[METRAJ_BETON]],tbl_Metraj22[[#This Row],[YUZDE]]*tbl_Metraj22[[#This Row],[METRAJ_BETON]]))</f>
        <v>0.32</v>
      </c>
      <c r="K791" s="2" t="s">
        <v>22655</v>
      </c>
    </row>
    <row r="792" spans="1:11" ht="14.25" x14ac:dyDescent="0.2">
      <c r="A792" s="2" t="s">
        <v>734</v>
      </c>
      <c r="B792" s="124" t="s">
        <v>3842</v>
      </c>
      <c r="C792" s="124"/>
      <c r="D792" s="126">
        <v>0.37</v>
      </c>
      <c r="E792" s="124" t="s">
        <v>764</v>
      </c>
      <c r="F792" s="124">
        <v>-3</v>
      </c>
      <c r="G792" s="2" t="s">
        <v>13381</v>
      </c>
      <c r="H792" s="130">
        <v>45861</v>
      </c>
      <c r="I792" s="134"/>
      <c r="J792" s="123">
        <f>IF(OR(tbl_Metraj22[[#This Row],[TARIH]]="",tbl_Metraj22[[#This Row],[TARIH]]="-"),0,IF(tbl_Metraj22[[#This Row],[YUZDE]]=0,tbl_Metraj22[[#This Row],[METRAJ_BETON]],tbl_Metraj22[[#This Row],[YUZDE]]*tbl_Metraj22[[#This Row],[METRAJ_BETON]]))</f>
        <v>0.37</v>
      </c>
      <c r="K792" s="2" t="s">
        <v>22656</v>
      </c>
    </row>
    <row r="793" spans="1:11" ht="14.25" x14ac:dyDescent="0.2">
      <c r="A793" s="2" t="s">
        <v>734</v>
      </c>
      <c r="B793" s="124" t="s">
        <v>3843</v>
      </c>
      <c r="C793" s="124"/>
      <c r="D793" s="126">
        <v>0.36</v>
      </c>
      <c r="E793" s="124" t="s">
        <v>764</v>
      </c>
      <c r="F793" s="124">
        <v>-3</v>
      </c>
      <c r="G793" s="2" t="s">
        <v>13382</v>
      </c>
      <c r="H793" s="130">
        <v>45861</v>
      </c>
      <c r="I793" s="134"/>
      <c r="J793" s="123">
        <f>IF(OR(tbl_Metraj22[[#This Row],[TARIH]]="",tbl_Metraj22[[#This Row],[TARIH]]="-"),0,IF(tbl_Metraj22[[#This Row],[YUZDE]]=0,tbl_Metraj22[[#This Row],[METRAJ_BETON]],tbl_Metraj22[[#This Row],[YUZDE]]*tbl_Metraj22[[#This Row],[METRAJ_BETON]]))</f>
        <v>0.36</v>
      </c>
      <c r="K793" s="2" t="s">
        <v>22657</v>
      </c>
    </row>
    <row r="794" spans="1:11" ht="14.25" x14ac:dyDescent="0.2">
      <c r="A794" s="2" t="s">
        <v>734</v>
      </c>
      <c r="B794" s="124" t="s">
        <v>3844</v>
      </c>
      <c r="C794" s="124"/>
      <c r="D794" s="126">
        <v>1.04</v>
      </c>
      <c r="E794" s="124" t="s">
        <v>764</v>
      </c>
      <c r="F794" s="124">
        <v>-3</v>
      </c>
      <c r="G794" s="2" t="s">
        <v>13383</v>
      </c>
      <c r="H794" s="130">
        <v>45861</v>
      </c>
      <c r="I794" s="134"/>
      <c r="J794" s="123">
        <f>IF(OR(tbl_Metraj22[[#This Row],[TARIH]]="",tbl_Metraj22[[#This Row],[TARIH]]="-"),0,IF(tbl_Metraj22[[#This Row],[YUZDE]]=0,tbl_Metraj22[[#This Row],[METRAJ_BETON]],tbl_Metraj22[[#This Row],[YUZDE]]*tbl_Metraj22[[#This Row],[METRAJ_BETON]]))</f>
        <v>1.04</v>
      </c>
      <c r="K794" s="2" t="s">
        <v>22658</v>
      </c>
    </row>
    <row r="795" spans="1:11" ht="14.25" x14ac:dyDescent="0.2">
      <c r="A795" s="2" t="s">
        <v>734</v>
      </c>
      <c r="B795" s="124" t="s">
        <v>3845</v>
      </c>
      <c r="C795" s="124"/>
      <c r="D795" s="126">
        <v>1.78</v>
      </c>
      <c r="E795" s="124" t="s">
        <v>764</v>
      </c>
      <c r="F795" s="124">
        <v>-3</v>
      </c>
      <c r="G795" s="2" t="s">
        <v>13384</v>
      </c>
      <c r="H795" s="130">
        <v>45861</v>
      </c>
      <c r="I795" s="134"/>
      <c r="J795" s="123">
        <f>IF(OR(tbl_Metraj22[[#This Row],[TARIH]]="",tbl_Metraj22[[#This Row],[TARIH]]="-"),0,IF(tbl_Metraj22[[#This Row],[YUZDE]]=0,tbl_Metraj22[[#This Row],[METRAJ_BETON]],tbl_Metraj22[[#This Row],[YUZDE]]*tbl_Metraj22[[#This Row],[METRAJ_BETON]]))</f>
        <v>1.78</v>
      </c>
      <c r="K795" s="2" t="s">
        <v>22659</v>
      </c>
    </row>
    <row r="796" spans="1:11" ht="14.25" x14ac:dyDescent="0.2">
      <c r="A796" s="2" t="s">
        <v>734</v>
      </c>
      <c r="B796" s="124" t="s">
        <v>3846</v>
      </c>
      <c r="C796" s="124"/>
      <c r="D796" s="126">
        <v>1.1200000000000001</v>
      </c>
      <c r="E796" s="124" t="s">
        <v>764</v>
      </c>
      <c r="F796" s="124">
        <v>-3</v>
      </c>
      <c r="G796" s="2" t="s">
        <v>13385</v>
      </c>
      <c r="H796" s="130">
        <v>45861</v>
      </c>
      <c r="I796" s="134"/>
      <c r="J796" s="123">
        <f>IF(OR(tbl_Metraj22[[#This Row],[TARIH]]="",tbl_Metraj22[[#This Row],[TARIH]]="-"),0,IF(tbl_Metraj22[[#This Row],[YUZDE]]=0,tbl_Metraj22[[#This Row],[METRAJ_BETON]],tbl_Metraj22[[#This Row],[YUZDE]]*tbl_Metraj22[[#This Row],[METRAJ_BETON]]))</f>
        <v>1.1200000000000001</v>
      </c>
      <c r="K796" s="2" t="s">
        <v>22660</v>
      </c>
    </row>
    <row r="797" spans="1:11" ht="14.25" x14ac:dyDescent="0.2">
      <c r="A797" s="2" t="s">
        <v>734</v>
      </c>
      <c r="B797" s="124" t="s">
        <v>3847</v>
      </c>
      <c r="C797" s="124"/>
      <c r="D797" s="126">
        <v>1.5</v>
      </c>
      <c r="E797" s="124" t="s">
        <v>764</v>
      </c>
      <c r="F797" s="124">
        <v>-3</v>
      </c>
      <c r="G797" s="2" t="s">
        <v>13386</v>
      </c>
      <c r="H797" s="130">
        <v>45861</v>
      </c>
      <c r="I797" s="134"/>
      <c r="J797" s="123">
        <f>IF(OR(tbl_Metraj22[[#This Row],[TARIH]]="",tbl_Metraj22[[#This Row],[TARIH]]="-"),0,IF(tbl_Metraj22[[#This Row],[YUZDE]]=0,tbl_Metraj22[[#This Row],[METRAJ_BETON]],tbl_Metraj22[[#This Row],[YUZDE]]*tbl_Metraj22[[#This Row],[METRAJ_BETON]]))</f>
        <v>1.5</v>
      </c>
      <c r="K797" s="2" t="s">
        <v>22661</v>
      </c>
    </row>
    <row r="798" spans="1:11" ht="14.25" x14ac:dyDescent="0.2">
      <c r="A798" s="2" t="s">
        <v>734</v>
      </c>
      <c r="B798" s="124" t="s">
        <v>3848</v>
      </c>
      <c r="C798" s="124"/>
      <c r="D798" s="126">
        <v>2.4</v>
      </c>
      <c r="E798" s="124" t="s">
        <v>764</v>
      </c>
      <c r="F798" s="124">
        <v>-3</v>
      </c>
      <c r="G798" s="2" t="s">
        <v>13387</v>
      </c>
      <c r="H798" s="130">
        <v>45861</v>
      </c>
      <c r="I798" s="134"/>
      <c r="J798" s="123">
        <f>IF(OR(tbl_Metraj22[[#This Row],[TARIH]]="",tbl_Metraj22[[#This Row],[TARIH]]="-"),0,IF(tbl_Metraj22[[#This Row],[YUZDE]]=0,tbl_Metraj22[[#This Row],[METRAJ_BETON]],tbl_Metraj22[[#This Row],[YUZDE]]*tbl_Metraj22[[#This Row],[METRAJ_BETON]]))</f>
        <v>2.4</v>
      </c>
      <c r="K798" s="2" t="s">
        <v>22662</v>
      </c>
    </row>
    <row r="799" spans="1:11" ht="14.25" x14ac:dyDescent="0.2">
      <c r="A799" s="2" t="s">
        <v>734</v>
      </c>
      <c r="B799" s="124" t="s">
        <v>3849</v>
      </c>
      <c r="C799" s="124"/>
      <c r="D799" s="126">
        <v>0.98</v>
      </c>
      <c r="E799" s="124" t="s">
        <v>764</v>
      </c>
      <c r="F799" s="124">
        <v>-3</v>
      </c>
      <c r="G799" s="2" t="s">
        <v>13388</v>
      </c>
      <c r="H799" s="130">
        <v>45861</v>
      </c>
      <c r="I799" s="134"/>
      <c r="J799" s="123">
        <f>IF(OR(tbl_Metraj22[[#This Row],[TARIH]]="",tbl_Metraj22[[#This Row],[TARIH]]="-"),0,IF(tbl_Metraj22[[#This Row],[YUZDE]]=0,tbl_Metraj22[[#This Row],[METRAJ_BETON]],tbl_Metraj22[[#This Row],[YUZDE]]*tbl_Metraj22[[#This Row],[METRAJ_BETON]]))</f>
        <v>0.98</v>
      </c>
      <c r="K799" s="2" t="s">
        <v>22663</v>
      </c>
    </row>
    <row r="800" spans="1:11" ht="14.25" x14ac:dyDescent="0.2">
      <c r="A800" s="2" t="s">
        <v>734</v>
      </c>
      <c r="B800" s="124" t="s">
        <v>3850</v>
      </c>
      <c r="C800" s="124"/>
      <c r="D800" s="126">
        <v>0.98</v>
      </c>
      <c r="E800" s="124" t="s">
        <v>764</v>
      </c>
      <c r="F800" s="124">
        <v>-3</v>
      </c>
      <c r="G800" s="2" t="s">
        <v>13389</v>
      </c>
      <c r="H800" s="130">
        <v>45861</v>
      </c>
      <c r="I800" s="134"/>
      <c r="J800" s="123">
        <f>IF(OR(tbl_Metraj22[[#This Row],[TARIH]]="",tbl_Metraj22[[#This Row],[TARIH]]="-"),0,IF(tbl_Metraj22[[#This Row],[YUZDE]]=0,tbl_Metraj22[[#This Row],[METRAJ_BETON]],tbl_Metraj22[[#This Row],[YUZDE]]*tbl_Metraj22[[#This Row],[METRAJ_BETON]]))</f>
        <v>0.98</v>
      </c>
      <c r="K800" s="2" t="e">
        <v>#N/A</v>
      </c>
    </row>
    <row r="801" spans="1:11" ht="14.25" x14ac:dyDescent="0.2">
      <c r="A801" s="2" t="s">
        <v>734</v>
      </c>
      <c r="B801" s="124" t="s">
        <v>3851</v>
      </c>
      <c r="C801" s="124"/>
      <c r="D801" s="126">
        <v>2.83</v>
      </c>
      <c r="E801" s="124" t="s">
        <v>764</v>
      </c>
      <c r="F801" s="124">
        <v>-3</v>
      </c>
      <c r="G801" s="2" t="s">
        <v>13390</v>
      </c>
      <c r="H801" s="130">
        <v>45861</v>
      </c>
      <c r="I801" s="134"/>
      <c r="J801" s="123">
        <f>IF(OR(tbl_Metraj22[[#This Row],[TARIH]]="",tbl_Metraj22[[#This Row],[TARIH]]="-"),0,IF(tbl_Metraj22[[#This Row],[YUZDE]]=0,tbl_Metraj22[[#This Row],[METRAJ_BETON]],tbl_Metraj22[[#This Row],[YUZDE]]*tbl_Metraj22[[#This Row],[METRAJ_BETON]]))</f>
        <v>2.83</v>
      </c>
      <c r="K801" s="2" t="s">
        <v>22664</v>
      </c>
    </row>
    <row r="802" spans="1:11" ht="14.25" x14ac:dyDescent="0.2">
      <c r="A802" s="2" t="s">
        <v>734</v>
      </c>
      <c r="B802" s="124" t="s">
        <v>3852</v>
      </c>
      <c r="C802" s="124"/>
      <c r="D802" s="126">
        <v>0.98</v>
      </c>
      <c r="E802" s="124" t="s">
        <v>764</v>
      </c>
      <c r="F802" s="124">
        <v>-3</v>
      </c>
      <c r="G802" s="2" t="s">
        <v>13391</v>
      </c>
      <c r="H802" s="130">
        <v>45861</v>
      </c>
      <c r="I802" s="134"/>
      <c r="J802" s="123">
        <f>IF(OR(tbl_Metraj22[[#This Row],[TARIH]]="",tbl_Metraj22[[#This Row],[TARIH]]="-"),0,IF(tbl_Metraj22[[#This Row],[YUZDE]]=0,tbl_Metraj22[[#This Row],[METRAJ_BETON]],tbl_Metraj22[[#This Row],[YUZDE]]*tbl_Metraj22[[#This Row],[METRAJ_BETON]]))</f>
        <v>0.98</v>
      </c>
      <c r="K802" s="2" t="e">
        <v>#N/A</v>
      </c>
    </row>
    <row r="803" spans="1:11" ht="14.25" x14ac:dyDescent="0.2">
      <c r="A803" s="2" t="s">
        <v>734</v>
      </c>
      <c r="B803" s="124" t="s">
        <v>3853</v>
      </c>
      <c r="C803" s="124"/>
      <c r="D803" s="126">
        <v>0.98</v>
      </c>
      <c r="E803" s="124" t="s">
        <v>764</v>
      </c>
      <c r="F803" s="124">
        <v>-3</v>
      </c>
      <c r="G803" s="2" t="s">
        <v>13392</v>
      </c>
      <c r="H803" s="130">
        <v>45861</v>
      </c>
      <c r="I803" s="134"/>
      <c r="J803" s="123">
        <f>IF(OR(tbl_Metraj22[[#This Row],[TARIH]]="",tbl_Metraj22[[#This Row],[TARIH]]="-"),0,IF(tbl_Metraj22[[#This Row],[YUZDE]]=0,tbl_Metraj22[[#This Row],[METRAJ_BETON]],tbl_Metraj22[[#This Row],[YUZDE]]*tbl_Metraj22[[#This Row],[METRAJ_BETON]]))</f>
        <v>0.98</v>
      </c>
      <c r="K803" s="2" t="s">
        <v>22665</v>
      </c>
    </row>
    <row r="804" spans="1:11" ht="14.25" x14ac:dyDescent="0.2">
      <c r="A804" s="2" t="s">
        <v>734</v>
      </c>
      <c r="B804" s="124" t="s">
        <v>3854</v>
      </c>
      <c r="C804" s="124"/>
      <c r="D804" s="126">
        <v>2.6</v>
      </c>
      <c r="E804" s="124" t="s">
        <v>764</v>
      </c>
      <c r="F804" s="124">
        <v>-3</v>
      </c>
      <c r="G804" s="2" t="s">
        <v>13393</v>
      </c>
      <c r="H804" s="130">
        <v>45861</v>
      </c>
      <c r="I804" s="134"/>
      <c r="J804" s="123">
        <f>IF(OR(tbl_Metraj22[[#This Row],[TARIH]]="",tbl_Metraj22[[#This Row],[TARIH]]="-"),0,IF(tbl_Metraj22[[#This Row],[YUZDE]]=0,tbl_Metraj22[[#This Row],[METRAJ_BETON]],tbl_Metraj22[[#This Row],[YUZDE]]*tbl_Metraj22[[#This Row],[METRAJ_BETON]]))</f>
        <v>2.6</v>
      </c>
      <c r="K804" s="2" t="s">
        <v>22666</v>
      </c>
    </row>
    <row r="805" spans="1:11" ht="14.25" x14ac:dyDescent="0.2">
      <c r="A805" s="2" t="s">
        <v>734</v>
      </c>
      <c r="B805" s="124" t="s">
        <v>3855</v>
      </c>
      <c r="C805" s="124"/>
      <c r="D805" s="126">
        <v>0.98</v>
      </c>
      <c r="E805" s="124" t="s">
        <v>764</v>
      </c>
      <c r="F805" s="124">
        <v>-3</v>
      </c>
      <c r="G805" s="2" t="s">
        <v>13394</v>
      </c>
      <c r="H805" s="130">
        <v>45861</v>
      </c>
      <c r="I805" s="134"/>
      <c r="J805" s="123">
        <f>IF(OR(tbl_Metraj22[[#This Row],[TARIH]]="",tbl_Metraj22[[#This Row],[TARIH]]="-"),0,IF(tbl_Metraj22[[#This Row],[YUZDE]]=0,tbl_Metraj22[[#This Row],[METRAJ_BETON]],tbl_Metraj22[[#This Row],[YUZDE]]*tbl_Metraj22[[#This Row],[METRAJ_BETON]]))</f>
        <v>0.98</v>
      </c>
      <c r="K805" s="2" t="s">
        <v>22667</v>
      </c>
    </row>
    <row r="806" spans="1:11" ht="14.25" x14ac:dyDescent="0.2">
      <c r="A806" s="2" t="s">
        <v>734</v>
      </c>
      <c r="B806" s="124" t="s">
        <v>3856</v>
      </c>
      <c r="C806" s="124"/>
      <c r="D806" s="126">
        <v>0.98</v>
      </c>
      <c r="E806" s="124" t="s">
        <v>764</v>
      </c>
      <c r="F806" s="124">
        <v>-3</v>
      </c>
      <c r="G806" s="2" t="s">
        <v>13395</v>
      </c>
      <c r="H806" s="130">
        <v>45861</v>
      </c>
      <c r="I806" s="134"/>
      <c r="J806" s="123">
        <f>IF(OR(tbl_Metraj22[[#This Row],[TARIH]]="",tbl_Metraj22[[#This Row],[TARIH]]="-"),0,IF(tbl_Metraj22[[#This Row],[YUZDE]]=0,tbl_Metraj22[[#This Row],[METRAJ_BETON]],tbl_Metraj22[[#This Row],[YUZDE]]*tbl_Metraj22[[#This Row],[METRAJ_BETON]]))</f>
        <v>0.98</v>
      </c>
      <c r="K806" s="2" t="e">
        <v>#N/A</v>
      </c>
    </row>
    <row r="807" spans="1:11" ht="14.25" x14ac:dyDescent="0.2">
      <c r="A807" s="2" t="s">
        <v>734</v>
      </c>
      <c r="B807" s="124" t="s">
        <v>3857</v>
      </c>
      <c r="C807" s="124"/>
      <c r="D807" s="126">
        <v>1.65</v>
      </c>
      <c r="E807" s="124" t="s">
        <v>764</v>
      </c>
      <c r="F807" s="124">
        <v>-3</v>
      </c>
      <c r="G807" s="2" t="s">
        <v>13396</v>
      </c>
      <c r="H807" s="130">
        <v>45861</v>
      </c>
      <c r="I807" s="134"/>
      <c r="J807" s="123">
        <f>IF(OR(tbl_Metraj22[[#This Row],[TARIH]]="",tbl_Metraj22[[#This Row],[TARIH]]="-"),0,IF(tbl_Metraj22[[#This Row],[YUZDE]]=0,tbl_Metraj22[[#This Row],[METRAJ_BETON]],tbl_Metraj22[[#This Row],[YUZDE]]*tbl_Metraj22[[#This Row],[METRAJ_BETON]]))</f>
        <v>1.65</v>
      </c>
      <c r="K807" s="2" t="s">
        <v>22668</v>
      </c>
    </row>
    <row r="808" spans="1:11" ht="14.25" x14ac:dyDescent="0.2">
      <c r="A808" s="2" t="s">
        <v>734</v>
      </c>
      <c r="B808" s="124" t="s">
        <v>3858</v>
      </c>
      <c r="C808" s="124"/>
      <c r="D808" s="126">
        <v>3.38</v>
      </c>
      <c r="E808" s="124" t="s">
        <v>764</v>
      </c>
      <c r="F808" s="124">
        <v>-3</v>
      </c>
      <c r="G808" s="2" t="s">
        <v>13397</v>
      </c>
      <c r="H808" s="130">
        <v>45861</v>
      </c>
      <c r="I808" s="134"/>
      <c r="J808" s="123">
        <f>IF(OR(tbl_Metraj22[[#This Row],[TARIH]]="",tbl_Metraj22[[#This Row],[TARIH]]="-"),0,IF(tbl_Metraj22[[#This Row],[YUZDE]]=0,tbl_Metraj22[[#This Row],[METRAJ_BETON]],tbl_Metraj22[[#This Row],[YUZDE]]*tbl_Metraj22[[#This Row],[METRAJ_BETON]]))</f>
        <v>3.38</v>
      </c>
      <c r="K808" s="2" t="s">
        <v>22669</v>
      </c>
    </row>
    <row r="809" spans="1:11" ht="14.25" x14ac:dyDescent="0.2">
      <c r="A809" s="2" t="s">
        <v>734</v>
      </c>
      <c r="B809" s="124" t="s">
        <v>3859</v>
      </c>
      <c r="C809" s="124"/>
      <c r="D809" s="126">
        <v>1.69</v>
      </c>
      <c r="E809" s="124" t="s">
        <v>764</v>
      </c>
      <c r="F809" s="124">
        <v>-3</v>
      </c>
      <c r="G809" s="2" t="s">
        <v>13398</v>
      </c>
      <c r="H809" s="130">
        <v>45861</v>
      </c>
      <c r="I809" s="134"/>
      <c r="J809" s="123">
        <f>IF(OR(tbl_Metraj22[[#This Row],[TARIH]]="",tbl_Metraj22[[#This Row],[TARIH]]="-"),0,IF(tbl_Metraj22[[#This Row],[YUZDE]]=0,tbl_Metraj22[[#This Row],[METRAJ_BETON]],tbl_Metraj22[[#This Row],[YUZDE]]*tbl_Metraj22[[#This Row],[METRAJ_BETON]]))</f>
        <v>1.69</v>
      </c>
      <c r="K809" s="2" t="s">
        <v>22670</v>
      </c>
    </row>
    <row r="810" spans="1:11" ht="14.25" x14ac:dyDescent="0.2">
      <c r="A810" s="2" t="s">
        <v>734</v>
      </c>
      <c r="B810" s="124" t="s">
        <v>3860</v>
      </c>
      <c r="C810" s="124"/>
      <c r="D810" s="126">
        <v>2.2999999999999998</v>
      </c>
      <c r="E810" s="124" t="s">
        <v>764</v>
      </c>
      <c r="F810" s="124">
        <v>-3</v>
      </c>
      <c r="G810" s="2" t="s">
        <v>13399</v>
      </c>
      <c r="H810" s="130">
        <v>45861</v>
      </c>
      <c r="I810" s="134"/>
      <c r="J810" s="123">
        <f>IF(OR(tbl_Metraj22[[#This Row],[TARIH]]="",tbl_Metraj22[[#This Row],[TARIH]]="-"),0,IF(tbl_Metraj22[[#This Row],[YUZDE]]=0,tbl_Metraj22[[#This Row],[METRAJ_BETON]],tbl_Metraj22[[#This Row],[YUZDE]]*tbl_Metraj22[[#This Row],[METRAJ_BETON]]))</f>
        <v>2.2999999999999998</v>
      </c>
      <c r="K810" s="2" t="s">
        <v>22671</v>
      </c>
    </row>
    <row r="811" spans="1:11" ht="14.25" x14ac:dyDescent="0.2">
      <c r="A811" s="2" t="s">
        <v>734</v>
      </c>
      <c r="B811" s="124" t="s">
        <v>3861</v>
      </c>
      <c r="C811" s="124"/>
      <c r="D811" s="126">
        <v>0.53</v>
      </c>
      <c r="E811" s="124" t="s">
        <v>764</v>
      </c>
      <c r="F811" s="124">
        <v>-3</v>
      </c>
      <c r="G811" s="2" t="s">
        <v>13400</v>
      </c>
      <c r="H811" s="130">
        <v>45861</v>
      </c>
      <c r="I811" s="134"/>
      <c r="J811" s="123">
        <f>IF(OR(tbl_Metraj22[[#This Row],[TARIH]]="",tbl_Metraj22[[#This Row],[TARIH]]="-"),0,IF(tbl_Metraj22[[#This Row],[YUZDE]]=0,tbl_Metraj22[[#This Row],[METRAJ_BETON]],tbl_Metraj22[[#This Row],[YUZDE]]*tbl_Metraj22[[#This Row],[METRAJ_BETON]]))</f>
        <v>0.53</v>
      </c>
      <c r="K811" s="2" t="s">
        <v>22672</v>
      </c>
    </row>
    <row r="812" spans="1:11" ht="14.25" x14ac:dyDescent="0.2">
      <c r="A812" s="2" t="s">
        <v>734</v>
      </c>
      <c r="B812" s="124" t="s">
        <v>3862</v>
      </c>
      <c r="C812" s="124"/>
      <c r="D812" s="126">
        <v>2.2000000000000002</v>
      </c>
      <c r="E812" s="124" t="s">
        <v>764</v>
      </c>
      <c r="F812" s="124">
        <v>-3</v>
      </c>
      <c r="G812" s="2" t="s">
        <v>13401</v>
      </c>
      <c r="H812" s="130">
        <v>45861</v>
      </c>
      <c r="I812" s="134"/>
      <c r="J812" s="123">
        <f>IF(OR(tbl_Metraj22[[#This Row],[TARIH]]="",tbl_Metraj22[[#This Row],[TARIH]]="-"),0,IF(tbl_Metraj22[[#This Row],[YUZDE]]=0,tbl_Metraj22[[#This Row],[METRAJ_BETON]],tbl_Metraj22[[#This Row],[YUZDE]]*tbl_Metraj22[[#This Row],[METRAJ_BETON]]))</f>
        <v>2.2000000000000002</v>
      </c>
      <c r="K812" s="2" t="s">
        <v>22673</v>
      </c>
    </row>
    <row r="813" spans="1:11" ht="14.25" x14ac:dyDescent="0.2">
      <c r="A813" s="2" t="s">
        <v>734</v>
      </c>
      <c r="B813" s="124" t="s">
        <v>3863</v>
      </c>
      <c r="C813" s="124"/>
      <c r="D813" s="126">
        <v>1.94</v>
      </c>
      <c r="E813" s="124" t="s">
        <v>764</v>
      </c>
      <c r="F813" s="124">
        <v>-3</v>
      </c>
      <c r="G813" s="2" t="s">
        <v>13402</v>
      </c>
      <c r="H813" s="130">
        <v>45861</v>
      </c>
      <c r="I813" s="134"/>
      <c r="J813" s="123">
        <f>IF(OR(tbl_Metraj22[[#This Row],[TARIH]]="",tbl_Metraj22[[#This Row],[TARIH]]="-"),0,IF(tbl_Metraj22[[#This Row],[YUZDE]]=0,tbl_Metraj22[[#This Row],[METRAJ_BETON]],tbl_Metraj22[[#This Row],[YUZDE]]*tbl_Metraj22[[#This Row],[METRAJ_BETON]]))</f>
        <v>1.94</v>
      </c>
      <c r="K813" s="2" t="s">
        <v>22674</v>
      </c>
    </row>
    <row r="814" spans="1:11" ht="14.25" x14ac:dyDescent="0.2">
      <c r="A814" s="2" t="s">
        <v>734</v>
      </c>
      <c r="B814" s="124" t="s">
        <v>3864</v>
      </c>
      <c r="C814" s="124"/>
      <c r="D814" s="126">
        <v>0.22</v>
      </c>
      <c r="E814" s="124" t="s">
        <v>764</v>
      </c>
      <c r="F814" s="124">
        <v>-3</v>
      </c>
      <c r="G814" s="2" t="s">
        <v>13403</v>
      </c>
      <c r="H814" s="130">
        <v>45861</v>
      </c>
      <c r="I814" s="134"/>
      <c r="J814" s="123">
        <f>IF(OR(tbl_Metraj22[[#This Row],[TARIH]]="",tbl_Metraj22[[#This Row],[TARIH]]="-"),0,IF(tbl_Metraj22[[#This Row],[YUZDE]]=0,tbl_Metraj22[[#This Row],[METRAJ_BETON]],tbl_Metraj22[[#This Row],[YUZDE]]*tbl_Metraj22[[#This Row],[METRAJ_BETON]]))</f>
        <v>0.22</v>
      </c>
      <c r="K814" s="2" t="s">
        <v>22675</v>
      </c>
    </row>
    <row r="815" spans="1:11" ht="14.25" x14ac:dyDescent="0.2">
      <c r="A815" s="2" t="s">
        <v>734</v>
      </c>
      <c r="B815" s="124" t="s">
        <v>3865</v>
      </c>
      <c r="C815" s="124"/>
      <c r="D815" s="126">
        <v>1.63</v>
      </c>
      <c r="E815" s="124" t="s">
        <v>764</v>
      </c>
      <c r="F815" s="124">
        <v>-3</v>
      </c>
      <c r="G815" s="2" t="s">
        <v>13404</v>
      </c>
      <c r="H815" s="130">
        <v>45861</v>
      </c>
      <c r="I815" s="134"/>
      <c r="J815" s="123">
        <f>IF(OR(tbl_Metraj22[[#This Row],[TARIH]]="",tbl_Metraj22[[#This Row],[TARIH]]="-"),0,IF(tbl_Metraj22[[#This Row],[YUZDE]]=0,tbl_Metraj22[[#This Row],[METRAJ_BETON]],tbl_Metraj22[[#This Row],[YUZDE]]*tbl_Metraj22[[#This Row],[METRAJ_BETON]]))</f>
        <v>1.63</v>
      </c>
      <c r="K815" s="2" t="s">
        <v>22676</v>
      </c>
    </row>
    <row r="816" spans="1:11" ht="14.25" x14ac:dyDescent="0.2">
      <c r="A816" s="2" t="s">
        <v>734</v>
      </c>
      <c r="B816" s="124" t="s">
        <v>3866</v>
      </c>
      <c r="C816" s="124"/>
      <c r="D816" s="126">
        <v>0.45</v>
      </c>
      <c r="E816" s="124" t="s">
        <v>764</v>
      </c>
      <c r="F816" s="124">
        <v>-3</v>
      </c>
      <c r="G816" s="2" t="s">
        <v>13405</v>
      </c>
      <c r="H816" s="130">
        <v>45861</v>
      </c>
      <c r="I816" s="134"/>
      <c r="J816" s="123">
        <f>IF(OR(tbl_Metraj22[[#This Row],[TARIH]]="",tbl_Metraj22[[#This Row],[TARIH]]="-"),0,IF(tbl_Metraj22[[#This Row],[YUZDE]]=0,tbl_Metraj22[[#This Row],[METRAJ_BETON]],tbl_Metraj22[[#This Row],[YUZDE]]*tbl_Metraj22[[#This Row],[METRAJ_BETON]]))</f>
        <v>0.45</v>
      </c>
      <c r="K816" s="2" t="s">
        <v>22677</v>
      </c>
    </row>
    <row r="817" spans="1:11" ht="14.25" x14ac:dyDescent="0.2">
      <c r="A817" s="2" t="s">
        <v>734</v>
      </c>
      <c r="B817" s="124" t="s">
        <v>3867</v>
      </c>
      <c r="C817" s="124"/>
      <c r="D817" s="126">
        <v>0.98</v>
      </c>
      <c r="E817" s="124" t="s">
        <v>764</v>
      </c>
      <c r="F817" s="124">
        <v>-3</v>
      </c>
      <c r="G817" s="2" t="s">
        <v>13406</v>
      </c>
      <c r="H817" s="130">
        <v>45861</v>
      </c>
      <c r="I817" s="134"/>
      <c r="J817" s="123">
        <f>IF(OR(tbl_Metraj22[[#This Row],[TARIH]]="",tbl_Metraj22[[#This Row],[TARIH]]="-"),0,IF(tbl_Metraj22[[#This Row],[YUZDE]]=0,tbl_Metraj22[[#This Row],[METRAJ_BETON]],tbl_Metraj22[[#This Row],[YUZDE]]*tbl_Metraj22[[#This Row],[METRAJ_BETON]]))</f>
        <v>0.98</v>
      </c>
      <c r="K817" s="2" t="s">
        <v>22678</v>
      </c>
    </row>
    <row r="818" spans="1:11" ht="14.25" x14ac:dyDescent="0.2">
      <c r="A818" s="2" t="s">
        <v>734</v>
      </c>
      <c r="B818" s="124" t="s">
        <v>3868</v>
      </c>
      <c r="C818" s="124"/>
      <c r="D818" s="126">
        <v>0.98</v>
      </c>
      <c r="E818" s="124" t="s">
        <v>764</v>
      </c>
      <c r="F818" s="124">
        <v>-3</v>
      </c>
      <c r="G818" s="2" t="s">
        <v>13407</v>
      </c>
      <c r="H818" s="130">
        <v>45861</v>
      </c>
      <c r="I818" s="134"/>
      <c r="J818" s="123">
        <f>IF(OR(tbl_Metraj22[[#This Row],[TARIH]]="",tbl_Metraj22[[#This Row],[TARIH]]="-"),0,IF(tbl_Metraj22[[#This Row],[YUZDE]]=0,tbl_Metraj22[[#This Row],[METRAJ_BETON]],tbl_Metraj22[[#This Row],[YUZDE]]*tbl_Metraj22[[#This Row],[METRAJ_BETON]]))</f>
        <v>0.98</v>
      </c>
      <c r="K818" s="2" t="e">
        <v>#N/A</v>
      </c>
    </row>
    <row r="819" spans="1:11" ht="14.25" x14ac:dyDescent="0.2">
      <c r="A819" s="2" t="s">
        <v>734</v>
      </c>
      <c r="B819" s="124" t="s">
        <v>3869</v>
      </c>
      <c r="C819" s="124"/>
      <c r="D819" s="126">
        <v>1.62</v>
      </c>
      <c r="E819" s="124" t="s">
        <v>764</v>
      </c>
      <c r="F819" s="124">
        <v>-3</v>
      </c>
      <c r="G819" s="2" t="s">
        <v>13408</v>
      </c>
      <c r="H819" s="130">
        <v>45861</v>
      </c>
      <c r="I819" s="134"/>
      <c r="J819" s="123">
        <f>IF(OR(tbl_Metraj22[[#This Row],[TARIH]]="",tbl_Metraj22[[#This Row],[TARIH]]="-"),0,IF(tbl_Metraj22[[#This Row],[YUZDE]]=0,tbl_Metraj22[[#This Row],[METRAJ_BETON]],tbl_Metraj22[[#This Row],[YUZDE]]*tbl_Metraj22[[#This Row],[METRAJ_BETON]]))</f>
        <v>1.62</v>
      </c>
      <c r="K819" s="2" t="s">
        <v>22679</v>
      </c>
    </row>
    <row r="820" spans="1:11" ht="14.25" x14ac:dyDescent="0.2">
      <c r="A820" s="2" t="s">
        <v>734</v>
      </c>
      <c r="B820" s="124" t="s">
        <v>3870</v>
      </c>
      <c r="C820" s="124"/>
      <c r="D820" s="126">
        <v>1.69</v>
      </c>
      <c r="E820" s="124" t="s">
        <v>764</v>
      </c>
      <c r="F820" s="124">
        <v>-3</v>
      </c>
      <c r="G820" s="2" t="s">
        <v>13409</v>
      </c>
      <c r="H820" s="130">
        <v>45861</v>
      </c>
      <c r="I820" s="134"/>
      <c r="J820" s="123">
        <f>IF(OR(tbl_Metraj22[[#This Row],[TARIH]]="",tbl_Metraj22[[#This Row],[TARIH]]="-"),0,IF(tbl_Metraj22[[#This Row],[YUZDE]]=0,tbl_Metraj22[[#This Row],[METRAJ_BETON]],tbl_Metraj22[[#This Row],[YUZDE]]*tbl_Metraj22[[#This Row],[METRAJ_BETON]]))</f>
        <v>1.69</v>
      </c>
      <c r="K820" s="2" t="s">
        <v>22680</v>
      </c>
    </row>
    <row r="821" spans="1:11" ht="14.25" x14ac:dyDescent="0.2">
      <c r="A821" s="2" t="s">
        <v>734</v>
      </c>
      <c r="B821" s="124" t="s">
        <v>3871</v>
      </c>
      <c r="C821" s="124"/>
      <c r="D821" s="126">
        <v>1.1299999999999999</v>
      </c>
      <c r="E821" s="124" t="s">
        <v>764</v>
      </c>
      <c r="F821" s="124">
        <v>-3</v>
      </c>
      <c r="G821" s="2" t="s">
        <v>13410</v>
      </c>
      <c r="H821" s="130">
        <v>45861</v>
      </c>
      <c r="I821" s="134"/>
      <c r="J821" s="123">
        <f>IF(OR(tbl_Metraj22[[#This Row],[TARIH]]="",tbl_Metraj22[[#This Row],[TARIH]]="-"),0,IF(tbl_Metraj22[[#This Row],[YUZDE]]=0,tbl_Metraj22[[#This Row],[METRAJ_BETON]],tbl_Metraj22[[#This Row],[YUZDE]]*tbl_Metraj22[[#This Row],[METRAJ_BETON]]))</f>
        <v>1.1299999999999999</v>
      </c>
      <c r="K821" s="2" t="s">
        <v>22681</v>
      </c>
    </row>
    <row r="822" spans="1:11" ht="14.25" x14ac:dyDescent="0.2">
      <c r="A822" s="2" t="s">
        <v>734</v>
      </c>
      <c r="B822" s="124" t="s">
        <v>3872</v>
      </c>
      <c r="C822" s="124"/>
      <c r="D822" s="126">
        <v>1.6</v>
      </c>
      <c r="E822" s="124" t="s">
        <v>764</v>
      </c>
      <c r="F822" s="124">
        <v>-3</v>
      </c>
      <c r="G822" s="2" t="s">
        <v>13411</v>
      </c>
      <c r="H822" s="130">
        <v>45861</v>
      </c>
      <c r="I822" s="134"/>
      <c r="J822" s="123">
        <f>IF(OR(tbl_Metraj22[[#This Row],[TARIH]]="",tbl_Metraj22[[#This Row],[TARIH]]="-"),0,IF(tbl_Metraj22[[#This Row],[YUZDE]]=0,tbl_Metraj22[[#This Row],[METRAJ_BETON]],tbl_Metraj22[[#This Row],[YUZDE]]*tbl_Metraj22[[#This Row],[METRAJ_BETON]]))</f>
        <v>1.6</v>
      </c>
      <c r="K822" s="2" t="s">
        <v>22682</v>
      </c>
    </row>
    <row r="823" spans="1:11" ht="14.25" x14ac:dyDescent="0.2">
      <c r="A823" s="2" t="s">
        <v>734</v>
      </c>
      <c r="B823" s="124" t="s">
        <v>3873</v>
      </c>
      <c r="C823" s="124"/>
      <c r="D823" s="126">
        <v>3.38</v>
      </c>
      <c r="E823" s="124" t="s">
        <v>764</v>
      </c>
      <c r="F823" s="124">
        <v>-3</v>
      </c>
      <c r="G823" s="2" t="s">
        <v>13412</v>
      </c>
      <c r="H823" s="130">
        <v>45861</v>
      </c>
      <c r="I823" s="134"/>
      <c r="J823" s="123">
        <f>IF(OR(tbl_Metraj22[[#This Row],[TARIH]]="",tbl_Metraj22[[#This Row],[TARIH]]="-"),0,IF(tbl_Metraj22[[#This Row],[YUZDE]]=0,tbl_Metraj22[[#This Row],[METRAJ_BETON]],tbl_Metraj22[[#This Row],[YUZDE]]*tbl_Metraj22[[#This Row],[METRAJ_BETON]]))</f>
        <v>3.38</v>
      </c>
      <c r="K823" s="2" t="s">
        <v>22683</v>
      </c>
    </row>
    <row r="824" spans="1:11" ht="14.25" x14ac:dyDescent="0.2">
      <c r="A824" s="2" t="s">
        <v>734</v>
      </c>
      <c r="B824" s="124" t="s">
        <v>3874</v>
      </c>
      <c r="C824" s="124"/>
      <c r="D824" s="126">
        <v>2.2999999999999998</v>
      </c>
      <c r="E824" s="124" t="s">
        <v>764</v>
      </c>
      <c r="F824" s="124">
        <v>-3</v>
      </c>
      <c r="G824" s="2" t="s">
        <v>13413</v>
      </c>
      <c r="H824" s="130">
        <v>45861</v>
      </c>
      <c r="I824" s="134"/>
      <c r="J824" s="123">
        <f>IF(OR(tbl_Metraj22[[#This Row],[TARIH]]="",tbl_Metraj22[[#This Row],[TARIH]]="-"),0,IF(tbl_Metraj22[[#This Row],[YUZDE]]=0,tbl_Metraj22[[#This Row],[METRAJ_BETON]],tbl_Metraj22[[#This Row],[YUZDE]]*tbl_Metraj22[[#This Row],[METRAJ_BETON]]))</f>
        <v>2.2999999999999998</v>
      </c>
      <c r="K824" s="2" t="s">
        <v>22684</v>
      </c>
    </row>
    <row r="825" spans="1:11" ht="14.25" x14ac:dyDescent="0.2">
      <c r="A825" s="2" t="s">
        <v>734</v>
      </c>
      <c r="B825" s="124" t="s">
        <v>3875</v>
      </c>
      <c r="C825" s="124"/>
      <c r="D825" s="126">
        <v>0.53</v>
      </c>
      <c r="E825" s="124" t="s">
        <v>764</v>
      </c>
      <c r="F825" s="124">
        <v>-3</v>
      </c>
      <c r="G825" s="2" t="s">
        <v>13414</v>
      </c>
      <c r="H825" s="130">
        <v>45861</v>
      </c>
      <c r="I825" s="134"/>
      <c r="J825" s="123">
        <f>IF(OR(tbl_Metraj22[[#This Row],[TARIH]]="",tbl_Metraj22[[#This Row],[TARIH]]="-"),0,IF(tbl_Metraj22[[#This Row],[YUZDE]]=0,tbl_Metraj22[[#This Row],[METRAJ_BETON]],tbl_Metraj22[[#This Row],[YUZDE]]*tbl_Metraj22[[#This Row],[METRAJ_BETON]]))</f>
        <v>0.53</v>
      </c>
      <c r="K825" s="2" t="s">
        <v>22685</v>
      </c>
    </row>
    <row r="826" spans="1:11" ht="14.25" x14ac:dyDescent="0.2">
      <c r="A826" s="2" t="s">
        <v>734</v>
      </c>
      <c r="B826" s="124" t="s">
        <v>3876</v>
      </c>
      <c r="C826" s="124"/>
      <c r="D826" s="126">
        <v>1.1200000000000001</v>
      </c>
      <c r="E826" s="124" t="s">
        <v>764</v>
      </c>
      <c r="F826" s="124">
        <v>-3</v>
      </c>
      <c r="G826" s="2" t="s">
        <v>13415</v>
      </c>
      <c r="H826" s="130">
        <v>45861</v>
      </c>
      <c r="I826" s="134"/>
      <c r="J826" s="123">
        <f>IF(OR(tbl_Metraj22[[#This Row],[TARIH]]="",tbl_Metraj22[[#This Row],[TARIH]]="-"),0,IF(tbl_Metraj22[[#This Row],[YUZDE]]=0,tbl_Metraj22[[#This Row],[METRAJ_BETON]],tbl_Metraj22[[#This Row],[YUZDE]]*tbl_Metraj22[[#This Row],[METRAJ_BETON]]))</f>
        <v>1.1200000000000001</v>
      </c>
      <c r="K826" s="2" t="s">
        <v>22686</v>
      </c>
    </row>
    <row r="827" spans="1:11" ht="14.25" x14ac:dyDescent="0.2">
      <c r="A827" s="2" t="s">
        <v>734</v>
      </c>
      <c r="B827" s="124" t="s">
        <v>3877</v>
      </c>
      <c r="C827" s="124"/>
      <c r="D827" s="126">
        <v>0.46</v>
      </c>
      <c r="E827" s="124" t="s">
        <v>764</v>
      </c>
      <c r="F827" s="124">
        <v>-3</v>
      </c>
      <c r="G827" s="2" t="s">
        <v>13416</v>
      </c>
      <c r="H827" s="130">
        <v>45861</v>
      </c>
      <c r="I827" s="134"/>
      <c r="J827" s="123">
        <f>IF(OR(tbl_Metraj22[[#This Row],[TARIH]]="",tbl_Metraj22[[#This Row],[TARIH]]="-"),0,IF(tbl_Metraj22[[#This Row],[YUZDE]]=0,tbl_Metraj22[[#This Row],[METRAJ_BETON]],tbl_Metraj22[[#This Row],[YUZDE]]*tbl_Metraj22[[#This Row],[METRAJ_BETON]]))</f>
        <v>0.46</v>
      </c>
      <c r="K827" s="2" t="s">
        <v>22687</v>
      </c>
    </row>
    <row r="828" spans="1:11" ht="14.25" x14ac:dyDescent="0.2">
      <c r="A828" s="2" t="s">
        <v>734</v>
      </c>
      <c r="B828" s="124" t="s">
        <v>3878</v>
      </c>
      <c r="C828" s="124"/>
      <c r="D828" s="126">
        <v>2.04</v>
      </c>
      <c r="E828" s="124" t="s">
        <v>764</v>
      </c>
      <c r="F828" s="124">
        <v>-3</v>
      </c>
      <c r="G828" s="2" t="s">
        <v>13417</v>
      </c>
      <c r="H828" s="130">
        <v>45861</v>
      </c>
      <c r="I828" s="134"/>
      <c r="J828" s="123">
        <f>IF(OR(tbl_Metraj22[[#This Row],[TARIH]]="",tbl_Metraj22[[#This Row],[TARIH]]="-"),0,IF(tbl_Metraj22[[#This Row],[YUZDE]]=0,tbl_Metraj22[[#This Row],[METRAJ_BETON]],tbl_Metraj22[[#This Row],[YUZDE]]*tbl_Metraj22[[#This Row],[METRAJ_BETON]]))</f>
        <v>2.04</v>
      </c>
      <c r="K828" s="2" t="s">
        <v>22688</v>
      </c>
    </row>
    <row r="829" spans="1:11" ht="14.25" x14ac:dyDescent="0.2">
      <c r="A829" s="2" t="s">
        <v>734</v>
      </c>
      <c r="B829" s="124" t="s">
        <v>3879</v>
      </c>
      <c r="C829" s="124"/>
      <c r="D829" s="126">
        <v>1.99</v>
      </c>
      <c r="E829" s="124" t="s">
        <v>764</v>
      </c>
      <c r="F829" s="124">
        <v>-3</v>
      </c>
      <c r="G829" s="2" t="s">
        <v>13418</v>
      </c>
      <c r="H829" s="130">
        <v>45861</v>
      </c>
      <c r="I829" s="134"/>
      <c r="J829" s="123">
        <f>IF(OR(tbl_Metraj22[[#This Row],[TARIH]]="",tbl_Metraj22[[#This Row],[TARIH]]="-"),0,IF(tbl_Metraj22[[#This Row],[YUZDE]]=0,tbl_Metraj22[[#This Row],[METRAJ_BETON]],tbl_Metraj22[[#This Row],[YUZDE]]*tbl_Metraj22[[#This Row],[METRAJ_BETON]]))</f>
        <v>1.99</v>
      </c>
      <c r="K829" s="2" t="s">
        <v>22689</v>
      </c>
    </row>
    <row r="830" spans="1:11" ht="14.25" x14ac:dyDescent="0.2">
      <c r="A830" s="2" t="s">
        <v>734</v>
      </c>
      <c r="B830" s="124" t="s">
        <v>3880</v>
      </c>
      <c r="C830" s="124"/>
      <c r="D830" s="126">
        <v>1.1399999999999999</v>
      </c>
      <c r="E830" s="124" t="s">
        <v>764</v>
      </c>
      <c r="F830" s="124">
        <v>-3</v>
      </c>
      <c r="G830" s="2" t="s">
        <v>13419</v>
      </c>
      <c r="H830" s="130">
        <v>45861</v>
      </c>
      <c r="I830" s="134"/>
      <c r="J830" s="123">
        <f>IF(OR(tbl_Metraj22[[#This Row],[TARIH]]="",tbl_Metraj22[[#This Row],[TARIH]]="-"),0,IF(tbl_Metraj22[[#This Row],[YUZDE]]=0,tbl_Metraj22[[#This Row],[METRAJ_BETON]],tbl_Metraj22[[#This Row],[YUZDE]]*tbl_Metraj22[[#This Row],[METRAJ_BETON]]))</f>
        <v>1.1399999999999999</v>
      </c>
      <c r="K830" s="2" t="s">
        <v>22690</v>
      </c>
    </row>
    <row r="831" spans="1:11" ht="14.25" x14ac:dyDescent="0.2">
      <c r="A831" s="2" t="s">
        <v>734</v>
      </c>
      <c r="B831" s="124" t="s">
        <v>3881</v>
      </c>
      <c r="C831" s="124"/>
      <c r="D831" s="126">
        <v>0.98</v>
      </c>
      <c r="E831" s="124" t="s">
        <v>764</v>
      </c>
      <c r="F831" s="124">
        <v>-3</v>
      </c>
      <c r="G831" s="2" t="s">
        <v>13420</v>
      </c>
      <c r="H831" s="130">
        <v>45861</v>
      </c>
      <c r="I831" s="134"/>
      <c r="J831" s="123">
        <f>IF(OR(tbl_Metraj22[[#This Row],[TARIH]]="",tbl_Metraj22[[#This Row],[TARIH]]="-"),0,IF(tbl_Metraj22[[#This Row],[YUZDE]]=0,tbl_Metraj22[[#This Row],[METRAJ_BETON]],tbl_Metraj22[[#This Row],[YUZDE]]*tbl_Metraj22[[#This Row],[METRAJ_BETON]]))</f>
        <v>0.98</v>
      </c>
      <c r="K831" s="2" t="s">
        <v>22691</v>
      </c>
    </row>
    <row r="832" spans="1:11" ht="14.25" x14ac:dyDescent="0.2">
      <c r="A832" s="2" t="s">
        <v>734</v>
      </c>
      <c r="B832" s="124" t="s">
        <v>3882</v>
      </c>
      <c r="C832" s="124"/>
      <c r="D832" s="126">
        <v>1.71</v>
      </c>
      <c r="E832" s="124" t="s">
        <v>764</v>
      </c>
      <c r="F832" s="124">
        <v>-3</v>
      </c>
      <c r="G832" s="2" t="s">
        <v>13421</v>
      </c>
      <c r="H832" s="130">
        <v>45861</v>
      </c>
      <c r="I832" s="134"/>
      <c r="J832" s="123">
        <f>IF(OR(tbl_Metraj22[[#This Row],[TARIH]]="",tbl_Metraj22[[#This Row],[TARIH]]="-"),0,IF(tbl_Metraj22[[#This Row],[YUZDE]]=0,tbl_Metraj22[[#This Row],[METRAJ_BETON]],tbl_Metraj22[[#This Row],[YUZDE]]*tbl_Metraj22[[#This Row],[METRAJ_BETON]]))</f>
        <v>1.71</v>
      </c>
      <c r="K832" s="2" t="s">
        <v>22692</v>
      </c>
    </row>
    <row r="833" spans="1:11" ht="14.25" x14ac:dyDescent="0.2">
      <c r="A833" s="2" t="s">
        <v>734</v>
      </c>
      <c r="B833" s="124" t="s">
        <v>3883</v>
      </c>
      <c r="C833" s="124"/>
      <c r="D833" s="126">
        <v>1.64</v>
      </c>
      <c r="E833" s="124" t="s">
        <v>764</v>
      </c>
      <c r="F833" s="124">
        <v>-3</v>
      </c>
      <c r="G833" s="2" t="s">
        <v>13422</v>
      </c>
      <c r="H833" s="130">
        <v>45861</v>
      </c>
      <c r="I833" s="134"/>
      <c r="J833" s="123">
        <f>IF(OR(tbl_Metraj22[[#This Row],[TARIH]]="",tbl_Metraj22[[#This Row],[TARIH]]="-"),0,IF(tbl_Metraj22[[#This Row],[YUZDE]]=0,tbl_Metraj22[[#This Row],[METRAJ_BETON]],tbl_Metraj22[[#This Row],[YUZDE]]*tbl_Metraj22[[#This Row],[METRAJ_BETON]]))</f>
        <v>1.64</v>
      </c>
      <c r="K833" s="2" t="s">
        <v>22693</v>
      </c>
    </row>
    <row r="834" spans="1:11" ht="14.25" x14ac:dyDescent="0.2">
      <c r="A834" s="2" t="s">
        <v>734</v>
      </c>
      <c r="B834" s="124" t="s">
        <v>3884</v>
      </c>
      <c r="C834" s="124"/>
      <c r="D834" s="126">
        <v>3.38</v>
      </c>
      <c r="E834" s="124" t="s">
        <v>764</v>
      </c>
      <c r="F834" s="124">
        <v>-3</v>
      </c>
      <c r="G834" s="2" t="s">
        <v>13423</v>
      </c>
      <c r="H834" s="130">
        <v>45861</v>
      </c>
      <c r="I834" s="134"/>
      <c r="J834" s="123">
        <f>IF(OR(tbl_Metraj22[[#This Row],[TARIH]]="",tbl_Metraj22[[#This Row],[TARIH]]="-"),0,IF(tbl_Metraj22[[#This Row],[YUZDE]]=0,tbl_Metraj22[[#This Row],[METRAJ_BETON]],tbl_Metraj22[[#This Row],[YUZDE]]*tbl_Metraj22[[#This Row],[METRAJ_BETON]]))</f>
        <v>3.38</v>
      </c>
      <c r="K834" s="2" t="s">
        <v>22694</v>
      </c>
    </row>
    <row r="835" spans="1:11" ht="14.25" x14ac:dyDescent="0.2">
      <c r="A835" s="2" t="s">
        <v>734</v>
      </c>
      <c r="B835" s="124" t="s">
        <v>3885</v>
      </c>
      <c r="C835" s="124"/>
      <c r="D835" s="126">
        <v>2.2999999999999998</v>
      </c>
      <c r="E835" s="124" t="s">
        <v>764</v>
      </c>
      <c r="F835" s="124">
        <v>-3</v>
      </c>
      <c r="G835" s="2" t="s">
        <v>13424</v>
      </c>
      <c r="H835" s="130">
        <v>45861</v>
      </c>
      <c r="I835" s="134"/>
      <c r="J835" s="123">
        <f>IF(OR(tbl_Metraj22[[#This Row],[TARIH]]="",tbl_Metraj22[[#This Row],[TARIH]]="-"),0,IF(tbl_Metraj22[[#This Row],[YUZDE]]=0,tbl_Metraj22[[#This Row],[METRAJ_BETON]],tbl_Metraj22[[#This Row],[YUZDE]]*tbl_Metraj22[[#This Row],[METRAJ_BETON]]))</f>
        <v>2.2999999999999998</v>
      </c>
      <c r="K835" s="2" t="s">
        <v>22695</v>
      </c>
    </row>
    <row r="836" spans="1:11" ht="14.25" x14ac:dyDescent="0.2">
      <c r="A836" s="2" t="s">
        <v>734</v>
      </c>
      <c r="B836" s="124" t="s">
        <v>3886</v>
      </c>
      <c r="C836" s="124"/>
      <c r="D836" s="126">
        <v>0.72</v>
      </c>
      <c r="E836" s="124" t="s">
        <v>764</v>
      </c>
      <c r="F836" s="124">
        <v>-3</v>
      </c>
      <c r="G836" s="2" t="s">
        <v>13425</v>
      </c>
      <c r="H836" s="130">
        <v>45861</v>
      </c>
      <c r="I836" s="134"/>
      <c r="J836" s="123">
        <f>IF(OR(tbl_Metraj22[[#This Row],[TARIH]]="",tbl_Metraj22[[#This Row],[TARIH]]="-"),0,IF(tbl_Metraj22[[#This Row],[YUZDE]]=0,tbl_Metraj22[[#This Row],[METRAJ_BETON]],tbl_Metraj22[[#This Row],[YUZDE]]*tbl_Metraj22[[#This Row],[METRAJ_BETON]]))</f>
        <v>0.72</v>
      </c>
      <c r="K836" s="2" t="s">
        <v>22696</v>
      </c>
    </row>
    <row r="837" spans="1:11" ht="14.25" x14ac:dyDescent="0.2">
      <c r="A837" s="2" t="s">
        <v>734</v>
      </c>
      <c r="B837" s="124" t="s">
        <v>3887</v>
      </c>
      <c r="C837" s="124"/>
      <c r="D837" s="126">
        <v>1.69</v>
      </c>
      <c r="E837" s="124" t="s">
        <v>764</v>
      </c>
      <c r="F837" s="124">
        <v>-3</v>
      </c>
      <c r="G837" s="2" t="s">
        <v>13426</v>
      </c>
      <c r="H837" s="130">
        <v>45861</v>
      </c>
      <c r="I837" s="134"/>
      <c r="J837" s="123">
        <f>IF(OR(tbl_Metraj22[[#This Row],[TARIH]]="",tbl_Metraj22[[#This Row],[TARIH]]="-"),0,IF(tbl_Metraj22[[#This Row],[YUZDE]]=0,tbl_Metraj22[[#This Row],[METRAJ_BETON]],tbl_Metraj22[[#This Row],[YUZDE]]*tbl_Metraj22[[#This Row],[METRAJ_BETON]]))</f>
        <v>1.69</v>
      </c>
      <c r="K837" s="2" t="s">
        <v>22697</v>
      </c>
    </row>
    <row r="838" spans="1:11" ht="14.25" x14ac:dyDescent="0.2">
      <c r="A838" s="2" t="s">
        <v>734</v>
      </c>
      <c r="B838" s="124" t="s">
        <v>3888</v>
      </c>
      <c r="C838" s="124"/>
      <c r="D838" s="126">
        <v>0.96</v>
      </c>
      <c r="E838" s="124" t="s">
        <v>764</v>
      </c>
      <c r="F838" s="124">
        <v>-3</v>
      </c>
      <c r="G838" s="2" t="s">
        <v>13427</v>
      </c>
      <c r="H838" s="130">
        <v>45861</v>
      </c>
      <c r="I838" s="134"/>
      <c r="J838" s="123">
        <f>IF(OR(tbl_Metraj22[[#This Row],[TARIH]]="",tbl_Metraj22[[#This Row],[TARIH]]="-"),0,IF(tbl_Metraj22[[#This Row],[YUZDE]]=0,tbl_Metraj22[[#This Row],[METRAJ_BETON]],tbl_Metraj22[[#This Row],[YUZDE]]*tbl_Metraj22[[#This Row],[METRAJ_BETON]]))</f>
        <v>0.96</v>
      </c>
      <c r="K838" s="2" t="e">
        <v>#N/A</v>
      </c>
    </row>
    <row r="839" spans="1:11" ht="14.25" x14ac:dyDescent="0.2">
      <c r="A839" s="2" t="s">
        <v>734</v>
      </c>
      <c r="B839" s="124" t="s">
        <v>3889</v>
      </c>
      <c r="C839" s="124"/>
      <c r="D839" s="126">
        <v>0.96</v>
      </c>
      <c r="E839" s="124" t="s">
        <v>764</v>
      </c>
      <c r="F839" s="124">
        <v>-3</v>
      </c>
      <c r="G839" s="2" t="s">
        <v>13428</v>
      </c>
      <c r="H839" s="130">
        <v>45861</v>
      </c>
      <c r="I839" s="134"/>
      <c r="J839" s="123">
        <f>IF(OR(tbl_Metraj22[[#This Row],[TARIH]]="",tbl_Metraj22[[#This Row],[TARIH]]="-"),0,IF(tbl_Metraj22[[#This Row],[YUZDE]]=0,tbl_Metraj22[[#This Row],[METRAJ_BETON]],tbl_Metraj22[[#This Row],[YUZDE]]*tbl_Metraj22[[#This Row],[METRAJ_BETON]]))</f>
        <v>0.96</v>
      </c>
      <c r="K839" s="2" t="s">
        <v>22698</v>
      </c>
    </row>
    <row r="840" spans="1:11" ht="14.25" x14ac:dyDescent="0.2">
      <c r="A840" s="2" t="s">
        <v>734</v>
      </c>
      <c r="B840" s="124" t="s">
        <v>3890</v>
      </c>
      <c r="C840" s="124"/>
      <c r="D840" s="126">
        <v>2.12</v>
      </c>
      <c r="E840" s="124" t="s">
        <v>764</v>
      </c>
      <c r="F840" s="124">
        <v>-3</v>
      </c>
      <c r="G840" s="2" t="s">
        <v>13429</v>
      </c>
      <c r="H840" s="130">
        <v>45861</v>
      </c>
      <c r="I840" s="134"/>
      <c r="J840" s="123">
        <f>IF(OR(tbl_Metraj22[[#This Row],[TARIH]]="",tbl_Metraj22[[#This Row],[TARIH]]="-"),0,IF(tbl_Metraj22[[#This Row],[YUZDE]]=0,tbl_Metraj22[[#This Row],[METRAJ_BETON]],tbl_Metraj22[[#This Row],[YUZDE]]*tbl_Metraj22[[#This Row],[METRAJ_BETON]]))</f>
        <v>2.12</v>
      </c>
      <c r="K840" s="2" t="s">
        <v>22699</v>
      </c>
    </row>
    <row r="841" spans="1:11" ht="14.25" x14ac:dyDescent="0.2">
      <c r="A841" s="2" t="s">
        <v>734</v>
      </c>
      <c r="B841" s="124" t="s">
        <v>3891</v>
      </c>
      <c r="C841" s="124"/>
      <c r="D841" s="126">
        <v>2.1800000000000002</v>
      </c>
      <c r="E841" s="124" t="s">
        <v>764</v>
      </c>
      <c r="F841" s="124">
        <v>-3</v>
      </c>
      <c r="G841" s="2" t="s">
        <v>13430</v>
      </c>
      <c r="H841" s="130">
        <v>45861</v>
      </c>
      <c r="I841" s="134"/>
      <c r="J841" s="123">
        <f>IF(OR(tbl_Metraj22[[#This Row],[TARIH]]="",tbl_Metraj22[[#This Row],[TARIH]]="-"),0,IF(tbl_Metraj22[[#This Row],[YUZDE]]=0,tbl_Metraj22[[#This Row],[METRAJ_BETON]],tbl_Metraj22[[#This Row],[YUZDE]]*tbl_Metraj22[[#This Row],[METRAJ_BETON]]))</f>
        <v>2.1800000000000002</v>
      </c>
      <c r="K841" s="2" t="s">
        <v>22700</v>
      </c>
    </row>
    <row r="842" spans="1:11" ht="14.25" x14ac:dyDescent="0.2">
      <c r="A842" s="2" t="s">
        <v>734</v>
      </c>
      <c r="B842" s="124" t="s">
        <v>3892</v>
      </c>
      <c r="C842" s="124"/>
      <c r="D842" s="126">
        <v>1.52</v>
      </c>
      <c r="E842" s="124" t="s">
        <v>764</v>
      </c>
      <c r="F842" s="124">
        <v>-3</v>
      </c>
      <c r="G842" s="2" t="s">
        <v>13431</v>
      </c>
      <c r="H842" s="130">
        <v>45861</v>
      </c>
      <c r="I842" s="134"/>
      <c r="J842" s="123">
        <f>IF(OR(tbl_Metraj22[[#This Row],[TARIH]]="",tbl_Metraj22[[#This Row],[TARIH]]="-"),0,IF(tbl_Metraj22[[#This Row],[YUZDE]]=0,tbl_Metraj22[[#This Row],[METRAJ_BETON]],tbl_Metraj22[[#This Row],[YUZDE]]*tbl_Metraj22[[#This Row],[METRAJ_BETON]]))</f>
        <v>1.52</v>
      </c>
      <c r="K842" s="2" t="s">
        <v>22701</v>
      </c>
    </row>
    <row r="843" spans="1:11" ht="14.25" x14ac:dyDescent="0.2">
      <c r="A843" s="2" t="s">
        <v>734</v>
      </c>
      <c r="B843" s="124" t="s">
        <v>3893</v>
      </c>
      <c r="C843" s="124"/>
      <c r="D843" s="126">
        <v>1.98</v>
      </c>
      <c r="E843" s="124" t="s">
        <v>764</v>
      </c>
      <c r="F843" s="124">
        <v>-3</v>
      </c>
      <c r="G843" s="2" t="s">
        <v>13432</v>
      </c>
      <c r="H843" s="130">
        <v>45861</v>
      </c>
      <c r="I843" s="134"/>
      <c r="J843" s="123">
        <f>IF(OR(tbl_Metraj22[[#This Row],[TARIH]]="",tbl_Metraj22[[#This Row],[TARIH]]="-"),0,IF(tbl_Metraj22[[#This Row],[YUZDE]]=0,tbl_Metraj22[[#This Row],[METRAJ_BETON]],tbl_Metraj22[[#This Row],[YUZDE]]*tbl_Metraj22[[#This Row],[METRAJ_BETON]]))</f>
        <v>1.98</v>
      </c>
      <c r="K843" s="2" t="s">
        <v>22702</v>
      </c>
    </row>
    <row r="844" spans="1:11" ht="14.25" x14ac:dyDescent="0.2">
      <c r="A844" s="2" t="s">
        <v>734</v>
      </c>
      <c r="B844" s="124" t="s">
        <v>3894</v>
      </c>
      <c r="C844" s="124"/>
      <c r="D844" s="126">
        <v>1.98</v>
      </c>
      <c r="E844" s="124" t="s">
        <v>764</v>
      </c>
      <c r="F844" s="124">
        <v>-3</v>
      </c>
      <c r="G844" s="2" t="s">
        <v>13433</v>
      </c>
      <c r="H844" s="130">
        <v>45861</v>
      </c>
      <c r="I844" s="134"/>
      <c r="J844" s="123">
        <f>IF(OR(tbl_Metraj22[[#This Row],[TARIH]]="",tbl_Metraj22[[#This Row],[TARIH]]="-"),0,IF(tbl_Metraj22[[#This Row],[YUZDE]]=0,tbl_Metraj22[[#This Row],[METRAJ_BETON]],tbl_Metraj22[[#This Row],[YUZDE]]*tbl_Metraj22[[#This Row],[METRAJ_BETON]]))</f>
        <v>1.98</v>
      </c>
      <c r="K844" s="2" t="s">
        <v>22703</v>
      </c>
    </row>
    <row r="845" spans="1:11" ht="14.25" x14ac:dyDescent="0.2">
      <c r="A845" s="2" t="s">
        <v>734</v>
      </c>
      <c r="B845" s="124" t="s">
        <v>3895</v>
      </c>
      <c r="C845" s="124"/>
      <c r="D845" s="126">
        <v>2.2999999999999998</v>
      </c>
      <c r="E845" s="124" t="s">
        <v>764</v>
      </c>
      <c r="F845" s="124">
        <v>-3</v>
      </c>
      <c r="G845" s="2" t="s">
        <v>13434</v>
      </c>
      <c r="H845" s="130">
        <v>45861</v>
      </c>
      <c r="I845" s="134"/>
      <c r="J845" s="123">
        <f>IF(OR(tbl_Metraj22[[#This Row],[TARIH]]="",tbl_Metraj22[[#This Row],[TARIH]]="-"),0,IF(tbl_Metraj22[[#This Row],[YUZDE]]=0,tbl_Metraj22[[#This Row],[METRAJ_BETON]],tbl_Metraj22[[#This Row],[YUZDE]]*tbl_Metraj22[[#This Row],[METRAJ_BETON]]))</f>
        <v>2.2999999999999998</v>
      </c>
      <c r="K845" s="2" t="s">
        <v>22704</v>
      </c>
    </row>
    <row r="846" spans="1:11" ht="14.25" x14ac:dyDescent="0.2">
      <c r="A846" s="2" t="s">
        <v>734</v>
      </c>
      <c r="B846" s="124" t="s">
        <v>3896</v>
      </c>
      <c r="C846" s="124"/>
      <c r="D846" s="126">
        <v>0.9</v>
      </c>
      <c r="E846" s="124" t="s">
        <v>764</v>
      </c>
      <c r="F846" s="124">
        <v>-3</v>
      </c>
      <c r="G846" s="2" t="s">
        <v>13435</v>
      </c>
      <c r="H846" s="130">
        <v>45861</v>
      </c>
      <c r="I846" s="134"/>
      <c r="J846" s="123">
        <f>IF(OR(tbl_Metraj22[[#This Row],[TARIH]]="",tbl_Metraj22[[#This Row],[TARIH]]="-"),0,IF(tbl_Metraj22[[#This Row],[YUZDE]]=0,tbl_Metraj22[[#This Row],[METRAJ_BETON]],tbl_Metraj22[[#This Row],[YUZDE]]*tbl_Metraj22[[#This Row],[METRAJ_BETON]]))</f>
        <v>0.9</v>
      </c>
      <c r="K846" s="2" t="s">
        <v>22705</v>
      </c>
    </row>
    <row r="847" spans="1:11" ht="14.25" x14ac:dyDescent="0.2">
      <c r="A847" s="2" t="s">
        <v>734</v>
      </c>
      <c r="B847" s="124" t="s">
        <v>3897</v>
      </c>
      <c r="C847" s="124"/>
      <c r="D847" s="126">
        <v>2.2599999999999998</v>
      </c>
      <c r="E847" s="124" t="s">
        <v>764</v>
      </c>
      <c r="F847" s="124">
        <v>-3</v>
      </c>
      <c r="G847" s="2" t="s">
        <v>13436</v>
      </c>
      <c r="H847" s="130">
        <v>45861</v>
      </c>
      <c r="I847" s="134"/>
      <c r="J847" s="123">
        <f>IF(OR(tbl_Metraj22[[#This Row],[TARIH]]="",tbl_Metraj22[[#This Row],[TARIH]]="-"),0,IF(tbl_Metraj22[[#This Row],[YUZDE]]=0,tbl_Metraj22[[#This Row],[METRAJ_BETON]],tbl_Metraj22[[#This Row],[YUZDE]]*tbl_Metraj22[[#This Row],[METRAJ_BETON]]))</f>
        <v>2.2599999999999998</v>
      </c>
      <c r="K847" s="2" t="s">
        <v>22706</v>
      </c>
    </row>
    <row r="848" spans="1:11" ht="14.25" x14ac:dyDescent="0.2">
      <c r="A848" s="2" t="s">
        <v>734</v>
      </c>
      <c r="B848" s="124" t="s">
        <v>3898</v>
      </c>
      <c r="C848" s="124"/>
      <c r="D848" s="126">
        <v>1.06</v>
      </c>
      <c r="E848" s="124" t="s">
        <v>764</v>
      </c>
      <c r="F848" s="124">
        <v>-3</v>
      </c>
      <c r="G848" s="2" t="s">
        <v>13437</v>
      </c>
      <c r="H848" s="130">
        <v>45861</v>
      </c>
      <c r="I848" s="134"/>
      <c r="J848" s="123">
        <f>IF(OR(tbl_Metraj22[[#This Row],[TARIH]]="",tbl_Metraj22[[#This Row],[TARIH]]="-"),0,IF(tbl_Metraj22[[#This Row],[YUZDE]]=0,tbl_Metraj22[[#This Row],[METRAJ_BETON]],tbl_Metraj22[[#This Row],[YUZDE]]*tbl_Metraj22[[#This Row],[METRAJ_BETON]]))</f>
        <v>1.06</v>
      </c>
      <c r="K848" s="2" t="s">
        <v>22707</v>
      </c>
    </row>
    <row r="849" spans="1:11" ht="14.25" x14ac:dyDescent="0.2">
      <c r="A849" s="2" t="s">
        <v>734</v>
      </c>
      <c r="B849" s="124" t="s">
        <v>3899</v>
      </c>
      <c r="C849" s="124"/>
      <c r="D849" s="126">
        <v>0.49</v>
      </c>
      <c r="E849" s="124" t="s">
        <v>764</v>
      </c>
      <c r="F849" s="124">
        <v>-3</v>
      </c>
      <c r="G849" s="2" t="s">
        <v>13438</v>
      </c>
      <c r="H849" s="130">
        <v>45861</v>
      </c>
      <c r="I849" s="134"/>
      <c r="J849" s="123">
        <f>IF(OR(tbl_Metraj22[[#This Row],[TARIH]]="",tbl_Metraj22[[#This Row],[TARIH]]="-"),0,IF(tbl_Metraj22[[#This Row],[YUZDE]]=0,tbl_Metraj22[[#This Row],[METRAJ_BETON]],tbl_Metraj22[[#This Row],[YUZDE]]*tbl_Metraj22[[#This Row],[METRAJ_BETON]]))</f>
        <v>0.49</v>
      </c>
      <c r="K849" s="2" t="s">
        <v>22708</v>
      </c>
    </row>
    <row r="850" spans="1:11" ht="14.25" x14ac:dyDescent="0.2">
      <c r="A850" s="2" t="s">
        <v>734</v>
      </c>
      <c r="B850" s="124" t="s">
        <v>3900</v>
      </c>
      <c r="C850" s="124"/>
      <c r="D850" s="126">
        <v>1.39</v>
      </c>
      <c r="E850" s="124" t="s">
        <v>764</v>
      </c>
      <c r="F850" s="124">
        <v>-3</v>
      </c>
      <c r="G850" s="2" t="s">
        <v>13439</v>
      </c>
      <c r="H850" s="130">
        <v>45861</v>
      </c>
      <c r="I850" s="134"/>
      <c r="J850" s="123">
        <f>IF(OR(tbl_Metraj22[[#This Row],[TARIH]]="",tbl_Metraj22[[#This Row],[TARIH]]="-"),0,IF(tbl_Metraj22[[#This Row],[YUZDE]]=0,tbl_Metraj22[[#This Row],[METRAJ_BETON]],tbl_Metraj22[[#This Row],[YUZDE]]*tbl_Metraj22[[#This Row],[METRAJ_BETON]]))</f>
        <v>1.39</v>
      </c>
      <c r="K850" s="2" t="s">
        <v>22709</v>
      </c>
    </row>
    <row r="851" spans="1:11" ht="14.25" x14ac:dyDescent="0.2">
      <c r="A851" s="2" t="s">
        <v>734</v>
      </c>
      <c r="B851" s="124" t="s">
        <v>3901</v>
      </c>
      <c r="C851" s="124"/>
      <c r="D851" s="126">
        <v>0.5</v>
      </c>
      <c r="E851" s="124" t="s">
        <v>764</v>
      </c>
      <c r="F851" s="124">
        <v>-3</v>
      </c>
      <c r="G851" s="2" t="s">
        <v>13440</v>
      </c>
      <c r="H851" s="130">
        <v>45861</v>
      </c>
      <c r="I851" s="134"/>
      <c r="J851" s="123">
        <f>IF(OR(tbl_Metraj22[[#This Row],[TARIH]]="",tbl_Metraj22[[#This Row],[TARIH]]="-"),0,IF(tbl_Metraj22[[#This Row],[YUZDE]]=0,tbl_Metraj22[[#This Row],[METRAJ_BETON]],tbl_Metraj22[[#This Row],[YUZDE]]*tbl_Metraj22[[#This Row],[METRAJ_BETON]]))</f>
        <v>0.5</v>
      </c>
      <c r="K851" s="2" t="e">
        <v>#N/A</v>
      </c>
    </row>
    <row r="852" spans="1:11" ht="14.25" x14ac:dyDescent="0.2">
      <c r="A852" s="2" t="s">
        <v>734</v>
      </c>
      <c r="B852" s="124" t="s">
        <v>3902</v>
      </c>
      <c r="C852" s="124"/>
      <c r="D852" s="126">
        <v>2.02</v>
      </c>
      <c r="E852" s="124" t="s">
        <v>764</v>
      </c>
      <c r="F852" s="124">
        <v>-3</v>
      </c>
      <c r="G852" s="2" t="s">
        <v>13441</v>
      </c>
      <c r="H852" s="130">
        <v>45861</v>
      </c>
      <c r="I852" s="134"/>
      <c r="J852" s="123">
        <f>IF(OR(tbl_Metraj22[[#This Row],[TARIH]]="",tbl_Metraj22[[#This Row],[TARIH]]="-"),0,IF(tbl_Metraj22[[#This Row],[YUZDE]]=0,tbl_Metraj22[[#This Row],[METRAJ_BETON]],tbl_Metraj22[[#This Row],[YUZDE]]*tbl_Metraj22[[#This Row],[METRAJ_BETON]]))</f>
        <v>2.02</v>
      </c>
      <c r="K852" s="2" t="s">
        <v>22710</v>
      </c>
    </row>
    <row r="853" spans="1:11" ht="14.25" x14ac:dyDescent="0.2">
      <c r="A853" s="2" t="s">
        <v>734</v>
      </c>
      <c r="B853" s="124" t="s">
        <v>3903</v>
      </c>
      <c r="C853" s="124"/>
      <c r="D853" s="126">
        <v>2.02</v>
      </c>
      <c r="E853" s="124" t="s">
        <v>764</v>
      </c>
      <c r="F853" s="124">
        <v>-3</v>
      </c>
      <c r="G853" s="2" t="s">
        <v>13442</v>
      </c>
      <c r="H853" s="130">
        <v>45861</v>
      </c>
      <c r="I853" s="134"/>
      <c r="J853" s="123">
        <f>IF(OR(tbl_Metraj22[[#This Row],[TARIH]]="",tbl_Metraj22[[#This Row],[TARIH]]="-"),0,IF(tbl_Metraj22[[#This Row],[YUZDE]]=0,tbl_Metraj22[[#This Row],[METRAJ_BETON]],tbl_Metraj22[[#This Row],[YUZDE]]*tbl_Metraj22[[#This Row],[METRAJ_BETON]]))</f>
        <v>2.02</v>
      </c>
      <c r="K853" s="2" t="s">
        <v>22711</v>
      </c>
    </row>
    <row r="854" spans="1:11" ht="14.25" x14ac:dyDescent="0.2">
      <c r="A854" s="2" t="s">
        <v>734</v>
      </c>
      <c r="B854" s="124" t="s">
        <v>3904</v>
      </c>
      <c r="C854" s="124"/>
      <c r="D854" s="126">
        <v>2.14</v>
      </c>
      <c r="E854" s="124" t="s">
        <v>764</v>
      </c>
      <c r="F854" s="124">
        <v>-3</v>
      </c>
      <c r="G854" s="2" t="s">
        <v>13443</v>
      </c>
      <c r="H854" s="130">
        <v>45861</v>
      </c>
      <c r="I854" s="134"/>
      <c r="J854" s="123">
        <f>IF(OR(tbl_Metraj22[[#This Row],[TARIH]]="",tbl_Metraj22[[#This Row],[TARIH]]="-"),0,IF(tbl_Metraj22[[#This Row],[YUZDE]]=0,tbl_Metraj22[[#This Row],[METRAJ_BETON]],tbl_Metraj22[[#This Row],[YUZDE]]*tbl_Metraj22[[#This Row],[METRAJ_BETON]]))</f>
        <v>2.14</v>
      </c>
      <c r="K854" s="2" t="s">
        <v>22712</v>
      </c>
    </row>
    <row r="855" spans="1:11" ht="14.25" x14ac:dyDescent="0.2">
      <c r="A855" s="2" t="s">
        <v>734</v>
      </c>
      <c r="B855" s="124" t="s">
        <v>3905</v>
      </c>
      <c r="C855" s="124"/>
      <c r="D855" s="126">
        <v>5.66</v>
      </c>
      <c r="E855" s="124" t="s">
        <v>764</v>
      </c>
      <c r="F855" s="124">
        <v>-3</v>
      </c>
      <c r="G855" s="2" t="s">
        <v>13444</v>
      </c>
      <c r="H855" s="130">
        <v>45861</v>
      </c>
      <c r="I855" s="134"/>
      <c r="J855" s="123">
        <f>IF(OR(tbl_Metraj22[[#This Row],[TARIH]]="",tbl_Metraj22[[#This Row],[TARIH]]="-"),0,IF(tbl_Metraj22[[#This Row],[YUZDE]]=0,tbl_Metraj22[[#This Row],[METRAJ_BETON]],tbl_Metraj22[[#This Row],[YUZDE]]*tbl_Metraj22[[#This Row],[METRAJ_BETON]]))</f>
        <v>5.66</v>
      </c>
      <c r="K855" s="2" t="s">
        <v>22713</v>
      </c>
    </row>
    <row r="856" spans="1:11" ht="14.25" x14ac:dyDescent="0.2">
      <c r="A856" s="2" t="s">
        <v>734</v>
      </c>
      <c r="B856" s="124" t="s">
        <v>3906</v>
      </c>
      <c r="C856" s="124"/>
      <c r="D856" s="126">
        <v>3.26</v>
      </c>
      <c r="E856" s="124" t="s">
        <v>764</v>
      </c>
      <c r="F856" s="124">
        <v>-3</v>
      </c>
      <c r="G856" s="2" t="s">
        <v>13445</v>
      </c>
      <c r="H856" s="130">
        <v>45890</v>
      </c>
      <c r="I856" s="134"/>
      <c r="J856" s="123">
        <f>IF(OR(tbl_Metraj22[[#This Row],[TARIH]]="",tbl_Metraj22[[#This Row],[TARIH]]="-"),0,IF(tbl_Metraj22[[#This Row],[YUZDE]]=0,tbl_Metraj22[[#This Row],[METRAJ_BETON]],tbl_Metraj22[[#This Row],[YUZDE]]*tbl_Metraj22[[#This Row],[METRAJ_BETON]]))</f>
        <v>3.26</v>
      </c>
      <c r="K856" s="2" t="s">
        <v>22714</v>
      </c>
    </row>
    <row r="857" spans="1:11" ht="14.25" x14ac:dyDescent="0.2">
      <c r="A857" s="2" t="s">
        <v>734</v>
      </c>
      <c r="B857" s="124" t="s">
        <v>3907</v>
      </c>
      <c r="C857" s="124"/>
      <c r="D857" s="126">
        <v>3.46</v>
      </c>
      <c r="E857" s="124" t="s">
        <v>764</v>
      </c>
      <c r="F857" s="124">
        <v>-3</v>
      </c>
      <c r="G857" s="2" t="s">
        <v>13446</v>
      </c>
      <c r="H857" s="130">
        <v>45890</v>
      </c>
      <c r="I857" s="134"/>
      <c r="J857" s="123">
        <f>IF(OR(tbl_Metraj22[[#This Row],[TARIH]]="",tbl_Metraj22[[#This Row],[TARIH]]="-"),0,IF(tbl_Metraj22[[#This Row],[YUZDE]]=0,tbl_Metraj22[[#This Row],[METRAJ_BETON]],tbl_Metraj22[[#This Row],[YUZDE]]*tbl_Metraj22[[#This Row],[METRAJ_BETON]]))</f>
        <v>3.46</v>
      </c>
      <c r="K857" s="2" t="s">
        <v>22715</v>
      </c>
    </row>
    <row r="858" spans="1:11" ht="14.25" x14ac:dyDescent="0.2">
      <c r="A858" s="2" t="s">
        <v>734</v>
      </c>
      <c r="B858" s="124" t="s">
        <v>3908</v>
      </c>
      <c r="C858" s="124"/>
      <c r="D858" s="126">
        <v>2.54</v>
      </c>
      <c r="E858" s="124" t="s">
        <v>764</v>
      </c>
      <c r="F858" s="124">
        <v>-3</v>
      </c>
      <c r="G858" s="2" t="s">
        <v>13447</v>
      </c>
      <c r="H858" s="130">
        <v>45861</v>
      </c>
      <c r="I858" s="134"/>
      <c r="J858" s="123">
        <f>IF(OR(tbl_Metraj22[[#This Row],[TARIH]]="",tbl_Metraj22[[#This Row],[TARIH]]="-"),0,IF(tbl_Metraj22[[#This Row],[YUZDE]]=0,tbl_Metraj22[[#This Row],[METRAJ_BETON]],tbl_Metraj22[[#This Row],[YUZDE]]*tbl_Metraj22[[#This Row],[METRAJ_BETON]]))</f>
        <v>2.54</v>
      </c>
      <c r="K858" s="2" t="s">
        <v>22716</v>
      </c>
    </row>
    <row r="859" spans="1:11" ht="14.25" x14ac:dyDescent="0.2">
      <c r="A859" s="2" t="s">
        <v>734</v>
      </c>
      <c r="B859" s="124" t="s">
        <v>3909</v>
      </c>
      <c r="C859" s="124"/>
      <c r="D859" s="126">
        <v>3.46</v>
      </c>
      <c r="E859" s="124" t="s">
        <v>764</v>
      </c>
      <c r="F859" s="124">
        <v>-3</v>
      </c>
      <c r="G859" s="2" t="s">
        <v>13448</v>
      </c>
      <c r="H859" s="130">
        <v>45861</v>
      </c>
      <c r="I859" s="134"/>
      <c r="J859" s="123">
        <f>IF(OR(tbl_Metraj22[[#This Row],[TARIH]]="",tbl_Metraj22[[#This Row],[TARIH]]="-"),0,IF(tbl_Metraj22[[#This Row],[YUZDE]]=0,tbl_Metraj22[[#This Row],[METRAJ_BETON]],tbl_Metraj22[[#This Row],[YUZDE]]*tbl_Metraj22[[#This Row],[METRAJ_BETON]]))</f>
        <v>3.46</v>
      </c>
      <c r="K859" s="2" t="s">
        <v>22717</v>
      </c>
    </row>
    <row r="860" spans="1:11" ht="14.25" x14ac:dyDescent="0.2">
      <c r="A860" s="2" t="s">
        <v>734</v>
      </c>
      <c r="B860" s="124" t="s">
        <v>3910</v>
      </c>
      <c r="C860" s="124"/>
      <c r="D860" s="126">
        <v>3.68</v>
      </c>
      <c r="E860" s="124" t="s">
        <v>764</v>
      </c>
      <c r="F860" s="124">
        <v>-3</v>
      </c>
      <c r="G860" s="2" t="s">
        <v>13449</v>
      </c>
      <c r="H860" s="130">
        <v>45861</v>
      </c>
      <c r="I860" s="134"/>
      <c r="J860" s="123">
        <f>IF(OR(tbl_Metraj22[[#This Row],[TARIH]]="",tbl_Metraj22[[#This Row],[TARIH]]="-"),0,IF(tbl_Metraj22[[#This Row],[YUZDE]]=0,tbl_Metraj22[[#This Row],[METRAJ_BETON]],tbl_Metraj22[[#This Row],[YUZDE]]*tbl_Metraj22[[#This Row],[METRAJ_BETON]]))</f>
        <v>3.68</v>
      </c>
      <c r="K860" s="2" t="s">
        <v>22718</v>
      </c>
    </row>
    <row r="861" spans="1:11" ht="14.25" x14ac:dyDescent="0.2">
      <c r="A861" s="2" t="s">
        <v>734</v>
      </c>
      <c r="B861" s="124" t="s">
        <v>3911</v>
      </c>
      <c r="C861" s="124"/>
      <c r="D861" s="126">
        <v>3.68</v>
      </c>
      <c r="E861" s="124" t="s">
        <v>764</v>
      </c>
      <c r="F861" s="124">
        <v>-3</v>
      </c>
      <c r="G861" s="2" t="s">
        <v>13450</v>
      </c>
      <c r="H861" s="130">
        <v>45861</v>
      </c>
      <c r="I861" s="134"/>
      <c r="J861" s="123">
        <f>IF(OR(tbl_Metraj22[[#This Row],[TARIH]]="",tbl_Metraj22[[#This Row],[TARIH]]="-"),0,IF(tbl_Metraj22[[#This Row],[YUZDE]]=0,tbl_Metraj22[[#This Row],[METRAJ_BETON]],tbl_Metraj22[[#This Row],[YUZDE]]*tbl_Metraj22[[#This Row],[METRAJ_BETON]]))</f>
        <v>3.68</v>
      </c>
      <c r="K861" s="2" t="s">
        <v>22719</v>
      </c>
    </row>
    <row r="862" spans="1:11" ht="14.25" x14ac:dyDescent="0.2">
      <c r="A862" s="2" t="s">
        <v>734</v>
      </c>
      <c r="B862" s="124" t="s">
        <v>3912</v>
      </c>
      <c r="C862" s="124"/>
      <c r="D862" s="126">
        <v>3.46</v>
      </c>
      <c r="E862" s="124" t="s">
        <v>764</v>
      </c>
      <c r="F862" s="124">
        <v>-3</v>
      </c>
      <c r="G862" s="2" t="s">
        <v>13451</v>
      </c>
      <c r="H862" s="130">
        <v>45861</v>
      </c>
      <c r="I862" s="134"/>
      <c r="J862" s="123">
        <f>IF(OR(tbl_Metraj22[[#This Row],[TARIH]]="",tbl_Metraj22[[#This Row],[TARIH]]="-"),0,IF(tbl_Metraj22[[#This Row],[YUZDE]]=0,tbl_Metraj22[[#This Row],[METRAJ_BETON]],tbl_Metraj22[[#This Row],[YUZDE]]*tbl_Metraj22[[#This Row],[METRAJ_BETON]]))</f>
        <v>3.46</v>
      </c>
      <c r="K862" s="2" t="s">
        <v>22720</v>
      </c>
    </row>
    <row r="863" spans="1:11" ht="14.25" x14ac:dyDescent="0.2">
      <c r="A863" s="2" t="s">
        <v>734</v>
      </c>
      <c r="B863" s="124" t="s">
        <v>3913</v>
      </c>
      <c r="C863" s="124"/>
      <c r="D863" s="126">
        <v>3.26</v>
      </c>
      <c r="E863" s="124" t="s">
        <v>764</v>
      </c>
      <c r="F863" s="124">
        <v>-3</v>
      </c>
      <c r="G863" s="2" t="s">
        <v>13452</v>
      </c>
      <c r="H863" s="130">
        <v>45861</v>
      </c>
      <c r="I863" s="134"/>
      <c r="J863" s="123">
        <f>IF(OR(tbl_Metraj22[[#This Row],[TARIH]]="",tbl_Metraj22[[#This Row],[TARIH]]="-"),0,IF(tbl_Metraj22[[#This Row],[YUZDE]]=0,tbl_Metraj22[[#This Row],[METRAJ_BETON]],tbl_Metraj22[[#This Row],[YUZDE]]*tbl_Metraj22[[#This Row],[METRAJ_BETON]]))</f>
        <v>3.26</v>
      </c>
      <c r="K863" s="2" t="s">
        <v>22721</v>
      </c>
    </row>
    <row r="864" spans="1:11" ht="14.25" x14ac:dyDescent="0.2">
      <c r="A864" s="2" t="s">
        <v>734</v>
      </c>
      <c r="B864" s="124" t="s">
        <v>3914</v>
      </c>
      <c r="C864" s="124"/>
      <c r="D864" s="126">
        <v>1.98</v>
      </c>
      <c r="E864" s="124" t="s">
        <v>764</v>
      </c>
      <c r="F864" s="124">
        <v>-3</v>
      </c>
      <c r="G864" s="2" t="s">
        <v>13453</v>
      </c>
      <c r="H864" s="130">
        <v>45861</v>
      </c>
      <c r="I864" s="134"/>
      <c r="J864" s="123">
        <f>IF(OR(tbl_Metraj22[[#This Row],[TARIH]]="",tbl_Metraj22[[#This Row],[TARIH]]="-"),0,IF(tbl_Metraj22[[#This Row],[YUZDE]]=0,tbl_Metraj22[[#This Row],[METRAJ_BETON]],tbl_Metraj22[[#This Row],[YUZDE]]*tbl_Metraj22[[#This Row],[METRAJ_BETON]]))</f>
        <v>1.98</v>
      </c>
      <c r="K864" s="2" t="s">
        <v>22722</v>
      </c>
    </row>
    <row r="865" spans="1:11" ht="14.25" x14ac:dyDescent="0.2">
      <c r="A865" s="2" t="s">
        <v>734</v>
      </c>
      <c r="B865" s="124" t="s">
        <v>3915</v>
      </c>
      <c r="C865" s="124"/>
      <c r="D865" s="126">
        <v>1.08</v>
      </c>
      <c r="E865" s="124" t="s">
        <v>764</v>
      </c>
      <c r="F865" s="124">
        <v>-3</v>
      </c>
      <c r="G865" s="2" t="s">
        <v>13454</v>
      </c>
      <c r="H865" s="130">
        <v>45861</v>
      </c>
      <c r="I865" s="134"/>
      <c r="J865" s="123">
        <f>IF(OR(tbl_Metraj22[[#This Row],[TARIH]]="",tbl_Metraj22[[#This Row],[TARIH]]="-"),0,IF(tbl_Metraj22[[#This Row],[YUZDE]]=0,tbl_Metraj22[[#This Row],[METRAJ_BETON]],tbl_Metraj22[[#This Row],[YUZDE]]*tbl_Metraj22[[#This Row],[METRAJ_BETON]]))</f>
        <v>1.08</v>
      </c>
      <c r="K865" s="2" t="s">
        <v>22723</v>
      </c>
    </row>
    <row r="866" spans="1:11" ht="14.25" x14ac:dyDescent="0.2">
      <c r="A866" s="2" t="s">
        <v>734</v>
      </c>
      <c r="B866" s="124" t="s">
        <v>3916</v>
      </c>
      <c r="C866" s="124"/>
      <c r="D866" s="126">
        <v>1.3</v>
      </c>
      <c r="E866" s="124" t="s">
        <v>764</v>
      </c>
      <c r="F866" s="124">
        <v>-3</v>
      </c>
      <c r="G866" s="2" t="s">
        <v>13455</v>
      </c>
      <c r="H866" s="130">
        <v>45861</v>
      </c>
      <c r="I866" s="134"/>
      <c r="J866" s="123">
        <f>IF(OR(tbl_Metraj22[[#This Row],[TARIH]]="",tbl_Metraj22[[#This Row],[TARIH]]="-"),0,IF(tbl_Metraj22[[#This Row],[YUZDE]]=0,tbl_Metraj22[[#This Row],[METRAJ_BETON]],tbl_Metraj22[[#This Row],[YUZDE]]*tbl_Metraj22[[#This Row],[METRAJ_BETON]]))</f>
        <v>1.3</v>
      </c>
      <c r="K866" s="2" t="e">
        <v>#N/A</v>
      </c>
    </row>
    <row r="867" spans="1:11" ht="14.25" x14ac:dyDescent="0.2">
      <c r="A867" s="2" t="s">
        <v>734</v>
      </c>
      <c r="B867" s="124" t="s">
        <v>3917</v>
      </c>
      <c r="C867" s="124"/>
      <c r="D867" s="126">
        <v>1.08</v>
      </c>
      <c r="E867" s="124" t="s">
        <v>764</v>
      </c>
      <c r="F867" s="124">
        <v>-3</v>
      </c>
      <c r="G867" s="2" t="s">
        <v>13456</v>
      </c>
      <c r="H867" s="130">
        <v>45861</v>
      </c>
      <c r="I867" s="134"/>
      <c r="J867" s="123">
        <f>IF(OR(tbl_Metraj22[[#This Row],[TARIH]]="",tbl_Metraj22[[#This Row],[TARIH]]="-"),0,IF(tbl_Metraj22[[#This Row],[YUZDE]]=0,tbl_Metraj22[[#This Row],[METRAJ_BETON]],tbl_Metraj22[[#This Row],[YUZDE]]*tbl_Metraj22[[#This Row],[METRAJ_BETON]]))</f>
        <v>1.08</v>
      </c>
      <c r="K867" s="2" t="s">
        <v>22724</v>
      </c>
    </row>
    <row r="868" spans="1:11" ht="14.25" x14ac:dyDescent="0.2">
      <c r="A868" s="2" t="s">
        <v>734</v>
      </c>
      <c r="B868" s="124" t="s">
        <v>3918</v>
      </c>
      <c r="C868" s="124"/>
      <c r="D868" s="126">
        <v>2.59</v>
      </c>
      <c r="E868" s="124" t="s">
        <v>764</v>
      </c>
      <c r="F868" s="124">
        <v>-3</v>
      </c>
      <c r="G868" s="2" t="s">
        <v>13457</v>
      </c>
      <c r="H868" s="130">
        <v>45861</v>
      </c>
      <c r="I868" s="134"/>
      <c r="J868" s="123">
        <f>IF(OR(tbl_Metraj22[[#This Row],[TARIH]]="",tbl_Metraj22[[#This Row],[TARIH]]="-"),0,IF(tbl_Metraj22[[#This Row],[YUZDE]]=0,tbl_Metraj22[[#This Row],[METRAJ_BETON]],tbl_Metraj22[[#This Row],[YUZDE]]*tbl_Metraj22[[#This Row],[METRAJ_BETON]]))</f>
        <v>2.59</v>
      </c>
      <c r="K868" s="2" t="s">
        <v>22725</v>
      </c>
    </row>
    <row r="869" spans="1:11" ht="14.25" x14ac:dyDescent="0.2">
      <c r="A869" s="2" t="s">
        <v>734</v>
      </c>
      <c r="B869" s="124" t="s">
        <v>3919</v>
      </c>
      <c r="C869" s="124"/>
      <c r="D869" s="126">
        <v>0.87</v>
      </c>
      <c r="E869" s="124" t="s">
        <v>764</v>
      </c>
      <c r="F869" s="124">
        <v>-3</v>
      </c>
      <c r="G869" s="2" t="s">
        <v>13458</v>
      </c>
      <c r="H869" s="130">
        <v>45890</v>
      </c>
      <c r="I869" s="134"/>
      <c r="J869" s="123">
        <f>IF(OR(tbl_Metraj22[[#This Row],[TARIH]]="",tbl_Metraj22[[#This Row],[TARIH]]="-"),0,IF(tbl_Metraj22[[#This Row],[YUZDE]]=0,tbl_Metraj22[[#This Row],[METRAJ_BETON]],tbl_Metraj22[[#This Row],[YUZDE]]*tbl_Metraj22[[#This Row],[METRAJ_BETON]]))</f>
        <v>0.87</v>
      </c>
      <c r="K869" s="2" t="s">
        <v>22726</v>
      </c>
    </row>
    <row r="870" spans="1:11" ht="14.25" x14ac:dyDescent="0.2">
      <c r="A870" s="2" t="s">
        <v>734</v>
      </c>
      <c r="B870" s="124" t="s">
        <v>3920</v>
      </c>
      <c r="C870" s="124"/>
      <c r="D870" s="126">
        <v>1.39</v>
      </c>
      <c r="E870" s="124" t="s">
        <v>764</v>
      </c>
      <c r="F870" s="124">
        <v>-3</v>
      </c>
      <c r="G870" s="2" t="s">
        <v>13459</v>
      </c>
      <c r="H870" s="130">
        <v>45890</v>
      </c>
      <c r="I870" s="134"/>
      <c r="J870" s="123">
        <f>IF(OR(tbl_Metraj22[[#This Row],[TARIH]]="",tbl_Metraj22[[#This Row],[TARIH]]="-"),0,IF(tbl_Metraj22[[#This Row],[YUZDE]]=0,tbl_Metraj22[[#This Row],[METRAJ_BETON]],tbl_Metraj22[[#This Row],[YUZDE]]*tbl_Metraj22[[#This Row],[METRAJ_BETON]]))</f>
        <v>1.39</v>
      </c>
      <c r="K870" s="2" t="s">
        <v>22727</v>
      </c>
    </row>
    <row r="871" spans="1:11" ht="14.25" x14ac:dyDescent="0.2">
      <c r="A871" s="2" t="s">
        <v>734</v>
      </c>
      <c r="B871" s="124" t="s">
        <v>3921</v>
      </c>
      <c r="C871" s="124"/>
      <c r="D871" s="126">
        <v>0.87</v>
      </c>
      <c r="E871" s="124" t="s">
        <v>764</v>
      </c>
      <c r="F871" s="124">
        <v>-3</v>
      </c>
      <c r="G871" s="2" t="s">
        <v>13460</v>
      </c>
      <c r="H871" s="130">
        <v>45890</v>
      </c>
      <c r="I871" s="134"/>
      <c r="J871" s="123">
        <f>IF(OR(tbl_Metraj22[[#This Row],[TARIH]]="",tbl_Metraj22[[#This Row],[TARIH]]="-"),0,IF(tbl_Metraj22[[#This Row],[YUZDE]]=0,tbl_Metraj22[[#This Row],[METRAJ_BETON]],tbl_Metraj22[[#This Row],[YUZDE]]*tbl_Metraj22[[#This Row],[METRAJ_BETON]]))</f>
        <v>0.87</v>
      </c>
      <c r="K871" s="2" t="s">
        <v>22728</v>
      </c>
    </row>
    <row r="872" spans="1:11" ht="14.25" x14ac:dyDescent="0.2">
      <c r="A872" s="2" t="s">
        <v>734</v>
      </c>
      <c r="B872" s="124" t="s">
        <v>3922</v>
      </c>
      <c r="C872" s="124"/>
      <c r="D872" s="126">
        <v>0.91</v>
      </c>
      <c r="E872" s="124" t="s">
        <v>764</v>
      </c>
      <c r="F872" s="124">
        <v>-3</v>
      </c>
      <c r="G872" s="2" t="s">
        <v>13461</v>
      </c>
      <c r="H872" s="130">
        <v>45861</v>
      </c>
      <c r="I872" s="134"/>
      <c r="J872" s="123">
        <f>IF(OR(tbl_Metraj22[[#This Row],[TARIH]]="",tbl_Metraj22[[#This Row],[TARIH]]="-"),0,IF(tbl_Metraj22[[#This Row],[YUZDE]]=0,tbl_Metraj22[[#This Row],[METRAJ_BETON]],tbl_Metraj22[[#This Row],[YUZDE]]*tbl_Metraj22[[#This Row],[METRAJ_BETON]]))</f>
        <v>0.91</v>
      </c>
      <c r="K872" s="2" t="s">
        <v>22729</v>
      </c>
    </row>
    <row r="873" spans="1:11" ht="14.25" x14ac:dyDescent="0.2">
      <c r="A873" s="2" t="s">
        <v>734</v>
      </c>
      <c r="B873" s="124" t="s">
        <v>3923</v>
      </c>
      <c r="C873" s="124"/>
      <c r="D873" s="126">
        <v>0.96</v>
      </c>
      <c r="E873" s="124" t="s">
        <v>764</v>
      </c>
      <c r="F873" s="124">
        <v>-3</v>
      </c>
      <c r="G873" s="2" t="s">
        <v>13462</v>
      </c>
      <c r="H873" s="130">
        <v>45861</v>
      </c>
      <c r="I873" s="134"/>
      <c r="J873" s="123">
        <f>IF(OR(tbl_Metraj22[[#This Row],[TARIH]]="",tbl_Metraj22[[#This Row],[TARIH]]="-"),0,IF(tbl_Metraj22[[#This Row],[YUZDE]]=0,tbl_Metraj22[[#This Row],[METRAJ_BETON]],tbl_Metraj22[[#This Row],[YUZDE]]*tbl_Metraj22[[#This Row],[METRAJ_BETON]]))</f>
        <v>0.96</v>
      </c>
      <c r="K873" s="2" t="s">
        <v>22730</v>
      </c>
    </row>
    <row r="874" spans="1:11" ht="14.25" x14ac:dyDescent="0.2">
      <c r="A874" s="2" t="s">
        <v>734</v>
      </c>
      <c r="B874" s="124" t="s">
        <v>3924</v>
      </c>
      <c r="C874" s="124"/>
      <c r="D874" s="126">
        <v>0.86</v>
      </c>
      <c r="E874" s="124" t="s">
        <v>764</v>
      </c>
      <c r="F874" s="124">
        <v>-3</v>
      </c>
      <c r="G874" s="2" t="s">
        <v>13463</v>
      </c>
      <c r="H874" s="130">
        <v>45861</v>
      </c>
      <c r="I874" s="134"/>
      <c r="J874" s="123">
        <f>IF(OR(tbl_Metraj22[[#This Row],[TARIH]]="",tbl_Metraj22[[#This Row],[TARIH]]="-"),0,IF(tbl_Metraj22[[#This Row],[YUZDE]]=0,tbl_Metraj22[[#This Row],[METRAJ_BETON]],tbl_Metraj22[[#This Row],[YUZDE]]*tbl_Metraj22[[#This Row],[METRAJ_BETON]]))</f>
        <v>0.86</v>
      </c>
      <c r="K874" s="2" t="s">
        <v>22731</v>
      </c>
    </row>
    <row r="875" spans="1:11" ht="14.25" x14ac:dyDescent="0.2">
      <c r="A875" s="2" t="s">
        <v>734</v>
      </c>
      <c r="B875" s="124" t="s">
        <v>3925</v>
      </c>
      <c r="C875" s="124"/>
      <c r="D875" s="126">
        <v>0.7</v>
      </c>
      <c r="E875" s="124" t="s">
        <v>764</v>
      </c>
      <c r="F875" s="124">
        <v>-3</v>
      </c>
      <c r="G875" s="2" t="s">
        <v>13464</v>
      </c>
      <c r="H875" s="130">
        <v>45861</v>
      </c>
      <c r="I875" s="134"/>
      <c r="J875" s="123">
        <f>IF(OR(tbl_Metraj22[[#This Row],[TARIH]]="",tbl_Metraj22[[#This Row],[TARIH]]="-"),0,IF(tbl_Metraj22[[#This Row],[YUZDE]]=0,tbl_Metraj22[[#This Row],[METRAJ_BETON]],tbl_Metraj22[[#This Row],[YUZDE]]*tbl_Metraj22[[#This Row],[METRAJ_BETON]]))</f>
        <v>0.7</v>
      </c>
      <c r="K875" s="2" t="s">
        <v>22732</v>
      </c>
    </row>
    <row r="876" spans="1:11" ht="14.25" x14ac:dyDescent="0.2">
      <c r="A876" s="2" t="s">
        <v>734</v>
      </c>
      <c r="B876" s="124" t="s">
        <v>3926</v>
      </c>
      <c r="C876" s="124"/>
      <c r="D876" s="126">
        <v>0.7</v>
      </c>
      <c r="E876" s="124" t="s">
        <v>764</v>
      </c>
      <c r="F876" s="124">
        <v>-3</v>
      </c>
      <c r="G876" s="2" t="s">
        <v>13465</v>
      </c>
      <c r="H876" s="130">
        <v>45861</v>
      </c>
      <c r="I876" s="134"/>
      <c r="J876" s="123">
        <f>IF(OR(tbl_Metraj22[[#This Row],[TARIH]]="",tbl_Metraj22[[#This Row],[TARIH]]="-"),0,IF(tbl_Metraj22[[#This Row],[YUZDE]]=0,tbl_Metraj22[[#This Row],[METRAJ_BETON]],tbl_Metraj22[[#This Row],[YUZDE]]*tbl_Metraj22[[#This Row],[METRAJ_BETON]]))</f>
        <v>0.7</v>
      </c>
      <c r="K876" s="2" t="s">
        <v>22733</v>
      </c>
    </row>
    <row r="877" spans="1:11" ht="14.25" x14ac:dyDescent="0.2">
      <c r="A877" s="2" t="s">
        <v>734</v>
      </c>
      <c r="B877" s="124" t="s">
        <v>3927</v>
      </c>
      <c r="C877" s="124"/>
      <c r="D877" s="126">
        <v>0.7</v>
      </c>
      <c r="E877" s="124" t="s">
        <v>764</v>
      </c>
      <c r="F877" s="124">
        <v>-3</v>
      </c>
      <c r="G877" s="2" t="s">
        <v>13466</v>
      </c>
      <c r="H877" s="130">
        <v>45861</v>
      </c>
      <c r="I877" s="134"/>
      <c r="J877" s="123">
        <f>IF(OR(tbl_Metraj22[[#This Row],[TARIH]]="",tbl_Metraj22[[#This Row],[TARIH]]="-"),0,IF(tbl_Metraj22[[#This Row],[YUZDE]]=0,tbl_Metraj22[[#This Row],[METRAJ_BETON]],tbl_Metraj22[[#This Row],[YUZDE]]*tbl_Metraj22[[#This Row],[METRAJ_BETON]]))</f>
        <v>0.7</v>
      </c>
      <c r="K877" s="2" t="s">
        <v>22734</v>
      </c>
    </row>
    <row r="878" spans="1:11" ht="14.25" x14ac:dyDescent="0.2">
      <c r="A878" s="2" t="s">
        <v>734</v>
      </c>
      <c r="B878" s="124" t="s">
        <v>3928</v>
      </c>
      <c r="C878" s="124"/>
      <c r="D878" s="126">
        <v>0.86</v>
      </c>
      <c r="E878" s="124" t="s">
        <v>764</v>
      </c>
      <c r="F878" s="124">
        <v>-3</v>
      </c>
      <c r="G878" s="2" t="s">
        <v>13467</v>
      </c>
      <c r="H878" s="130">
        <v>45861</v>
      </c>
      <c r="I878" s="134"/>
      <c r="J878" s="123">
        <f>IF(OR(tbl_Metraj22[[#This Row],[TARIH]]="",tbl_Metraj22[[#This Row],[TARIH]]="-"),0,IF(tbl_Metraj22[[#This Row],[YUZDE]]=0,tbl_Metraj22[[#This Row],[METRAJ_BETON]],tbl_Metraj22[[#This Row],[YUZDE]]*tbl_Metraj22[[#This Row],[METRAJ_BETON]]))</f>
        <v>0.86</v>
      </c>
      <c r="K878" s="2" t="s">
        <v>22735</v>
      </c>
    </row>
    <row r="879" spans="1:11" ht="14.25" x14ac:dyDescent="0.2">
      <c r="A879" s="2" t="s">
        <v>734</v>
      </c>
      <c r="B879" s="124" t="s">
        <v>3929</v>
      </c>
      <c r="C879" s="124"/>
      <c r="D879" s="126">
        <v>0.95</v>
      </c>
      <c r="E879" s="124" t="s">
        <v>764</v>
      </c>
      <c r="F879" s="124">
        <v>-3</v>
      </c>
      <c r="G879" s="2" t="s">
        <v>13468</v>
      </c>
      <c r="H879" s="130">
        <v>45861</v>
      </c>
      <c r="I879" s="134"/>
      <c r="J879" s="123">
        <f>IF(OR(tbl_Metraj22[[#This Row],[TARIH]]="",tbl_Metraj22[[#This Row],[TARIH]]="-"),0,IF(tbl_Metraj22[[#This Row],[YUZDE]]=0,tbl_Metraj22[[#This Row],[METRAJ_BETON]],tbl_Metraj22[[#This Row],[YUZDE]]*tbl_Metraj22[[#This Row],[METRAJ_BETON]]))</f>
        <v>0.95</v>
      </c>
      <c r="K879" s="2" t="s">
        <v>22736</v>
      </c>
    </row>
    <row r="880" spans="1:11" ht="14.25" x14ac:dyDescent="0.2">
      <c r="A880" s="2" t="s">
        <v>734</v>
      </c>
      <c r="B880" s="124" t="s">
        <v>3930</v>
      </c>
      <c r="C880" s="124"/>
      <c r="D880" s="126">
        <v>1.4</v>
      </c>
      <c r="E880" s="124" t="s">
        <v>764</v>
      </c>
      <c r="F880" s="124">
        <v>-3</v>
      </c>
      <c r="G880" s="2" t="s">
        <v>13469</v>
      </c>
      <c r="H880" s="130">
        <v>45861</v>
      </c>
      <c r="I880" s="134"/>
      <c r="J880" s="123">
        <f>IF(OR(tbl_Metraj22[[#This Row],[TARIH]]="",tbl_Metraj22[[#This Row],[TARIH]]="-"),0,IF(tbl_Metraj22[[#This Row],[YUZDE]]=0,tbl_Metraj22[[#This Row],[METRAJ_BETON]],tbl_Metraj22[[#This Row],[YUZDE]]*tbl_Metraj22[[#This Row],[METRAJ_BETON]]))</f>
        <v>1.4</v>
      </c>
      <c r="K880" s="2" t="s">
        <v>22737</v>
      </c>
    </row>
    <row r="881" spans="1:11" ht="14.25" x14ac:dyDescent="0.2">
      <c r="A881" s="2" t="s">
        <v>734</v>
      </c>
      <c r="B881" s="124" t="s">
        <v>3931</v>
      </c>
      <c r="C881" s="124"/>
      <c r="D881" s="126">
        <v>0.93</v>
      </c>
      <c r="E881" s="124" t="s">
        <v>764</v>
      </c>
      <c r="F881" s="124">
        <v>-3</v>
      </c>
      <c r="G881" s="2" t="s">
        <v>13470</v>
      </c>
      <c r="H881" s="130">
        <v>45861</v>
      </c>
      <c r="I881" s="134"/>
      <c r="J881" s="123">
        <f>IF(OR(tbl_Metraj22[[#This Row],[TARIH]]="",tbl_Metraj22[[#This Row],[TARIH]]="-"),0,IF(tbl_Metraj22[[#This Row],[YUZDE]]=0,tbl_Metraj22[[#This Row],[METRAJ_BETON]],tbl_Metraj22[[#This Row],[YUZDE]]*tbl_Metraj22[[#This Row],[METRAJ_BETON]]))</f>
        <v>0.93</v>
      </c>
      <c r="K881" s="2" t="s">
        <v>22738</v>
      </c>
    </row>
    <row r="882" spans="1:11" ht="14.25" x14ac:dyDescent="0.2">
      <c r="A882" s="2" t="s">
        <v>734</v>
      </c>
      <c r="B882" s="124" t="s">
        <v>3932</v>
      </c>
      <c r="C882" s="124"/>
      <c r="D882" s="126">
        <v>8.61</v>
      </c>
      <c r="E882" s="124" t="s">
        <v>764</v>
      </c>
      <c r="F882" s="124">
        <v>-3</v>
      </c>
      <c r="G882" s="2" t="s">
        <v>13471</v>
      </c>
      <c r="H882" s="130">
        <v>45861</v>
      </c>
      <c r="I882" s="134"/>
      <c r="J882" s="123">
        <f>IF(OR(tbl_Metraj22[[#This Row],[TARIH]]="",tbl_Metraj22[[#This Row],[TARIH]]="-"),0,IF(tbl_Metraj22[[#This Row],[YUZDE]]=0,tbl_Metraj22[[#This Row],[METRAJ_BETON]],tbl_Metraj22[[#This Row],[YUZDE]]*tbl_Metraj22[[#This Row],[METRAJ_BETON]]))</f>
        <v>8.61</v>
      </c>
      <c r="K882" s="2" t="s">
        <v>22739</v>
      </c>
    </row>
    <row r="883" spans="1:11" ht="14.25" x14ac:dyDescent="0.2">
      <c r="A883" s="2" t="s">
        <v>734</v>
      </c>
      <c r="B883" s="124" t="s">
        <v>3933</v>
      </c>
      <c r="C883" s="124"/>
      <c r="D883" s="126">
        <v>3.26</v>
      </c>
      <c r="E883" s="124" t="s">
        <v>764</v>
      </c>
      <c r="F883" s="124">
        <v>-3</v>
      </c>
      <c r="G883" s="2" t="s">
        <v>13472</v>
      </c>
      <c r="H883" s="130">
        <v>45890</v>
      </c>
      <c r="I883" s="134"/>
      <c r="J883" s="123">
        <f>IF(OR(tbl_Metraj22[[#This Row],[TARIH]]="",tbl_Metraj22[[#This Row],[TARIH]]="-"),0,IF(tbl_Metraj22[[#This Row],[YUZDE]]=0,tbl_Metraj22[[#This Row],[METRAJ_BETON]],tbl_Metraj22[[#This Row],[YUZDE]]*tbl_Metraj22[[#This Row],[METRAJ_BETON]]))</f>
        <v>3.26</v>
      </c>
      <c r="K883" s="2" t="s">
        <v>22740</v>
      </c>
    </row>
    <row r="884" spans="1:11" ht="14.25" x14ac:dyDescent="0.2">
      <c r="A884" s="2" t="s">
        <v>734</v>
      </c>
      <c r="B884" s="124" t="s">
        <v>3934</v>
      </c>
      <c r="C884" s="124"/>
      <c r="D884" s="126">
        <v>3.46</v>
      </c>
      <c r="E884" s="124" t="s">
        <v>764</v>
      </c>
      <c r="F884" s="124">
        <v>-3</v>
      </c>
      <c r="G884" s="2" t="s">
        <v>13473</v>
      </c>
      <c r="H884" s="130">
        <v>45890</v>
      </c>
      <c r="I884" s="134"/>
      <c r="J884" s="123">
        <f>IF(OR(tbl_Metraj22[[#This Row],[TARIH]]="",tbl_Metraj22[[#This Row],[TARIH]]="-"),0,IF(tbl_Metraj22[[#This Row],[YUZDE]]=0,tbl_Metraj22[[#This Row],[METRAJ_BETON]],tbl_Metraj22[[#This Row],[YUZDE]]*tbl_Metraj22[[#This Row],[METRAJ_BETON]]))</f>
        <v>3.46</v>
      </c>
      <c r="K884" s="2" t="s">
        <v>22741</v>
      </c>
    </row>
    <row r="885" spans="1:11" ht="14.25" x14ac:dyDescent="0.2">
      <c r="A885" s="2" t="s">
        <v>734</v>
      </c>
      <c r="B885" s="124" t="s">
        <v>3935</v>
      </c>
      <c r="C885" s="124"/>
      <c r="D885" s="126">
        <v>2.2999999999999998</v>
      </c>
      <c r="E885" s="124" t="s">
        <v>764</v>
      </c>
      <c r="F885" s="124">
        <v>-3</v>
      </c>
      <c r="G885" s="2" t="s">
        <v>13474</v>
      </c>
      <c r="H885" s="130">
        <v>45861</v>
      </c>
      <c r="I885" s="134"/>
      <c r="J885" s="123">
        <f>IF(OR(tbl_Metraj22[[#This Row],[TARIH]]="",tbl_Metraj22[[#This Row],[TARIH]]="-"),0,IF(tbl_Metraj22[[#This Row],[YUZDE]]=0,tbl_Metraj22[[#This Row],[METRAJ_BETON]],tbl_Metraj22[[#This Row],[YUZDE]]*tbl_Metraj22[[#This Row],[METRAJ_BETON]]))</f>
        <v>2.2999999999999998</v>
      </c>
      <c r="K885" s="2" t="s">
        <v>22742</v>
      </c>
    </row>
    <row r="886" spans="1:11" ht="14.25" x14ac:dyDescent="0.2">
      <c r="A886" s="2" t="s">
        <v>734</v>
      </c>
      <c r="B886" s="124" t="s">
        <v>3936</v>
      </c>
      <c r="C886" s="124"/>
      <c r="D886" s="126">
        <v>2.2999999999999998</v>
      </c>
      <c r="E886" s="124" t="s">
        <v>764</v>
      </c>
      <c r="F886" s="124">
        <v>-3</v>
      </c>
      <c r="G886" s="2" t="s">
        <v>13475</v>
      </c>
      <c r="H886" s="130">
        <v>45861</v>
      </c>
      <c r="I886" s="134"/>
      <c r="J886" s="123">
        <f>IF(OR(tbl_Metraj22[[#This Row],[TARIH]]="",tbl_Metraj22[[#This Row],[TARIH]]="-"),0,IF(tbl_Metraj22[[#This Row],[YUZDE]]=0,tbl_Metraj22[[#This Row],[METRAJ_BETON]],tbl_Metraj22[[#This Row],[YUZDE]]*tbl_Metraj22[[#This Row],[METRAJ_BETON]]))</f>
        <v>2.2999999999999998</v>
      </c>
      <c r="K886" s="2" t="s">
        <v>22743</v>
      </c>
    </row>
    <row r="887" spans="1:11" ht="14.25" x14ac:dyDescent="0.2">
      <c r="A887" s="2" t="s">
        <v>734</v>
      </c>
      <c r="B887" s="124" t="s">
        <v>3937</v>
      </c>
      <c r="C887" s="124"/>
      <c r="D887" s="126">
        <v>2.2999999999999998</v>
      </c>
      <c r="E887" s="124" t="s">
        <v>764</v>
      </c>
      <c r="F887" s="124">
        <v>-3</v>
      </c>
      <c r="G887" s="2" t="s">
        <v>13476</v>
      </c>
      <c r="H887" s="130">
        <v>45861</v>
      </c>
      <c r="I887" s="134"/>
      <c r="J887" s="123">
        <f>IF(OR(tbl_Metraj22[[#This Row],[TARIH]]="",tbl_Metraj22[[#This Row],[TARIH]]="-"),0,IF(tbl_Metraj22[[#This Row],[YUZDE]]=0,tbl_Metraj22[[#This Row],[METRAJ_BETON]],tbl_Metraj22[[#This Row],[YUZDE]]*tbl_Metraj22[[#This Row],[METRAJ_BETON]]))</f>
        <v>2.2999999999999998</v>
      </c>
      <c r="K887" s="2" t="s">
        <v>22744</v>
      </c>
    </row>
    <row r="888" spans="1:11" ht="14.25" x14ac:dyDescent="0.2">
      <c r="A888" s="2" t="s">
        <v>734</v>
      </c>
      <c r="B888" s="124" t="s">
        <v>3938</v>
      </c>
      <c r="C888" s="124"/>
      <c r="D888" s="126">
        <v>2.2999999999999998</v>
      </c>
      <c r="E888" s="124" t="s">
        <v>764</v>
      </c>
      <c r="F888" s="124">
        <v>-3</v>
      </c>
      <c r="G888" s="2" t="s">
        <v>13477</v>
      </c>
      <c r="H888" s="130">
        <v>45861</v>
      </c>
      <c r="I888" s="134"/>
      <c r="J888" s="123">
        <f>IF(OR(tbl_Metraj22[[#This Row],[TARIH]]="",tbl_Metraj22[[#This Row],[TARIH]]="-"),0,IF(tbl_Metraj22[[#This Row],[YUZDE]]=0,tbl_Metraj22[[#This Row],[METRAJ_BETON]],tbl_Metraj22[[#This Row],[YUZDE]]*tbl_Metraj22[[#This Row],[METRAJ_BETON]]))</f>
        <v>2.2999999999999998</v>
      </c>
      <c r="K888" s="2" t="s">
        <v>22745</v>
      </c>
    </row>
    <row r="889" spans="1:11" ht="14.25" x14ac:dyDescent="0.2">
      <c r="A889" s="2" t="s">
        <v>734</v>
      </c>
      <c r="B889" s="124" t="s">
        <v>3939</v>
      </c>
      <c r="C889" s="124"/>
      <c r="D889" s="126">
        <v>2.2999999999999998</v>
      </c>
      <c r="E889" s="124" t="s">
        <v>764</v>
      </c>
      <c r="F889" s="124">
        <v>-3</v>
      </c>
      <c r="G889" s="2" t="s">
        <v>13478</v>
      </c>
      <c r="H889" s="130">
        <v>45861</v>
      </c>
      <c r="I889" s="134"/>
      <c r="J889" s="123">
        <f>IF(OR(tbl_Metraj22[[#This Row],[TARIH]]="",tbl_Metraj22[[#This Row],[TARIH]]="-"),0,IF(tbl_Metraj22[[#This Row],[YUZDE]]=0,tbl_Metraj22[[#This Row],[METRAJ_BETON]],tbl_Metraj22[[#This Row],[YUZDE]]*tbl_Metraj22[[#This Row],[METRAJ_BETON]]))</f>
        <v>2.2999999999999998</v>
      </c>
      <c r="K889" s="2" t="s">
        <v>22746</v>
      </c>
    </row>
    <row r="890" spans="1:11" ht="14.25" x14ac:dyDescent="0.2">
      <c r="A890" s="2" t="s">
        <v>734</v>
      </c>
      <c r="B890" s="124" t="s">
        <v>3940</v>
      </c>
      <c r="C890" s="124"/>
      <c r="D890" s="126">
        <v>2.2999999999999998</v>
      </c>
      <c r="E890" s="124" t="s">
        <v>764</v>
      </c>
      <c r="F890" s="124">
        <v>-3</v>
      </c>
      <c r="G890" s="2" t="s">
        <v>13479</v>
      </c>
      <c r="H890" s="130">
        <v>45861</v>
      </c>
      <c r="I890" s="134"/>
      <c r="J890" s="123">
        <f>IF(OR(tbl_Metraj22[[#This Row],[TARIH]]="",tbl_Metraj22[[#This Row],[TARIH]]="-"),0,IF(tbl_Metraj22[[#This Row],[YUZDE]]=0,tbl_Metraj22[[#This Row],[METRAJ_BETON]],tbl_Metraj22[[#This Row],[YUZDE]]*tbl_Metraj22[[#This Row],[METRAJ_BETON]]))</f>
        <v>2.2999999999999998</v>
      </c>
      <c r="K890" s="2" t="s">
        <v>22747</v>
      </c>
    </row>
    <row r="891" spans="1:11" ht="14.25" x14ac:dyDescent="0.2">
      <c r="A891" s="2" t="s">
        <v>734</v>
      </c>
      <c r="B891" s="124" t="s">
        <v>3941</v>
      </c>
      <c r="C891" s="124"/>
      <c r="D891" s="126">
        <v>3.46</v>
      </c>
      <c r="E891" s="124" t="s">
        <v>764</v>
      </c>
      <c r="F891" s="124">
        <v>-3</v>
      </c>
      <c r="G891" s="2" t="s">
        <v>13480</v>
      </c>
      <c r="H891" s="130">
        <v>45861</v>
      </c>
      <c r="I891" s="134"/>
      <c r="J891" s="123">
        <f>IF(OR(tbl_Metraj22[[#This Row],[TARIH]]="",tbl_Metraj22[[#This Row],[TARIH]]="-"),0,IF(tbl_Metraj22[[#This Row],[YUZDE]]=0,tbl_Metraj22[[#This Row],[METRAJ_BETON]],tbl_Metraj22[[#This Row],[YUZDE]]*tbl_Metraj22[[#This Row],[METRAJ_BETON]]))</f>
        <v>3.46</v>
      </c>
      <c r="K891" s="2" t="s">
        <v>22748</v>
      </c>
    </row>
    <row r="892" spans="1:11" ht="14.25" x14ac:dyDescent="0.2">
      <c r="A892" s="2" t="s">
        <v>734</v>
      </c>
      <c r="B892" s="124" t="s">
        <v>3942</v>
      </c>
      <c r="C892" s="124"/>
      <c r="D892" s="126">
        <v>3.22</v>
      </c>
      <c r="E892" s="124" t="s">
        <v>764</v>
      </c>
      <c r="F892" s="124">
        <v>-3</v>
      </c>
      <c r="G892" s="2" t="s">
        <v>13481</v>
      </c>
      <c r="H892" s="130">
        <v>45861</v>
      </c>
      <c r="I892" s="134"/>
      <c r="J892" s="123">
        <f>IF(OR(tbl_Metraj22[[#This Row],[TARIH]]="",tbl_Metraj22[[#This Row],[TARIH]]="-"),0,IF(tbl_Metraj22[[#This Row],[YUZDE]]=0,tbl_Metraj22[[#This Row],[METRAJ_BETON]],tbl_Metraj22[[#This Row],[YUZDE]]*tbl_Metraj22[[#This Row],[METRAJ_BETON]]))</f>
        <v>3.22</v>
      </c>
      <c r="K892" s="2" t="s">
        <v>22749</v>
      </c>
    </row>
    <row r="893" spans="1:11" ht="14.25" x14ac:dyDescent="0.2">
      <c r="A893" s="2" t="s">
        <v>728</v>
      </c>
      <c r="B893" s="124" t="s">
        <v>4301</v>
      </c>
      <c r="C893" s="124"/>
      <c r="D893" s="126">
        <v>2.38</v>
      </c>
      <c r="E893" s="124" t="s">
        <v>764</v>
      </c>
      <c r="F893" s="124">
        <v>-3</v>
      </c>
      <c r="G893" s="2" t="s">
        <v>13482</v>
      </c>
      <c r="H893" s="130">
        <v>45861</v>
      </c>
      <c r="I893" s="134"/>
      <c r="J893" s="123">
        <f>IF(OR(tbl_Metraj22[[#This Row],[TARIH]]="",tbl_Metraj22[[#This Row],[TARIH]]="-"),0,IF(tbl_Metraj22[[#This Row],[YUZDE]]=0,tbl_Metraj22[[#This Row],[METRAJ_BETON]],tbl_Metraj22[[#This Row],[YUZDE]]*tbl_Metraj22[[#This Row],[METRAJ_BETON]]))</f>
        <v>2.38</v>
      </c>
      <c r="K893" s="2" t="s">
        <v>1016</v>
      </c>
    </row>
    <row r="894" spans="1:11" ht="14.25" x14ac:dyDescent="0.2">
      <c r="A894" s="2" t="s">
        <v>728</v>
      </c>
      <c r="B894" s="124" t="s">
        <v>4502</v>
      </c>
      <c r="C894" s="124"/>
      <c r="D894" s="126">
        <v>1.19</v>
      </c>
      <c r="E894" s="124" t="s">
        <v>764</v>
      </c>
      <c r="F894" s="124">
        <v>-3</v>
      </c>
      <c r="G894" s="2" t="s">
        <v>13483</v>
      </c>
      <c r="H894" s="130">
        <v>45861</v>
      </c>
      <c r="I894" s="134"/>
      <c r="J894" s="123">
        <f>IF(OR(tbl_Metraj22[[#This Row],[TARIH]]="",tbl_Metraj22[[#This Row],[TARIH]]="-"),0,IF(tbl_Metraj22[[#This Row],[YUZDE]]=0,tbl_Metraj22[[#This Row],[METRAJ_BETON]],tbl_Metraj22[[#This Row],[YUZDE]]*tbl_Metraj22[[#This Row],[METRAJ_BETON]]))</f>
        <v>1.19</v>
      </c>
      <c r="K894" s="2" t="s">
        <v>2932</v>
      </c>
    </row>
    <row r="895" spans="1:11" ht="14.25" x14ac:dyDescent="0.2">
      <c r="A895" s="2" t="s">
        <v>728</v>
      </c>
      <c r="B895" s="124" t="s">
        <v>4505</v>
      </c>
      <c r="C895" s="124"/>
      <c r="D895" s="126">
        <v>2.11</v>
      </c>
      <c r="E895" s="124" t="s">
        <v>764</v>
      </c>
      <c r="F895" s="124">
        <v>-3</v>
      </c>
      <c r="G895" s="2" t="s">
        <v>13484</v>
      </c>
      <c r="H895" s="130">
        <v>45861</v>
      </c>
      <c r="I895" s="134"/>
      <c r="J895" s="123">
        <f>IF(OR(tbl_Metraj22[[#This Row],[TARIH]]="",tbl_Metraj22[[#This Row],[TARIH]]="-"),0,IF(tbl_Metraj22[[#This Row],[YUZDE]]=0,tbl_Metraj22[[#This Row],[METRAJ_BETON]],tbl_Metraj22[[#This Row],[YUZDE]]*tbl_Metraj22[[#This Row],[METRAJ_BETON]]))</f>
        <v>2.11</v>
      </c>
      <c r="K895" s="2" t="s">
        <v>1012</v>
      </c>
    </row>
    <row r="896" spans="1:11" ht="14.25" x14ac:dyDescent="0.2">
      <c r="A896" s="2" t="s">
        <v>728</v>
      </c>
      <c r="B896" s="124" t="s">
        <v>4506</v>
      </c>
      <c r="C896" s="124"/>
      <c r="D896" s="126">
        <v>2.11</v>
      </c>
      <c r="E896" s="124" t="s">
        <v>764</v>
      </c>
      <c r="F896" s="124">
        <v>-3</v>
      </c>
      <c r="G896" s="2" t="s">
        <v>13485</v>
      </c>
      <c r="H896" s="130">
        <v>45861</v>
      </c>
      <c r="I896" s="134"/>
      <c r="J896" s="123">
        <f>IF(OR(tbl_Metraj22[[#This Row],[TARIH]]="",tbl_Metraj22[[#This Row],[TARIH]]="-"),0,IF(tbl_Metraj22[[#This Row],[YUZDE]]=0,tbl_Metraj22[[#This Row],[METRAJ_BETON]],tbl_Metraj22[[#This Row],[YUZDE]]*tbl_Metraj22[[#This Row],[METRAJ_BETON]]))</f>
        <v>2.11</v>
      </c>
      <c r="K896" s="2" t="s">
        <v>1001</v>
      </c>
    </row>
    <row r="897" spans="1:11" ht="14.25" x14ac:dyDescent="0.2">
      <c r="A897" s="2" t="s">
        <v>728</v>
      </c>
      <c r="B897" s="124" t="s">
        <v>4507</v>
      </c>
      <c r="C897" s="124"/>
      <c r="D897" s="126">
        <v>2.11</v>
      </c>
      <c r="E897" s="124" t="s">
        <v>764</v>
      </c>
      <c r="F897" s="124">
        <v>-3</v>
      </c>
      <c r="G897" s="2" t="s">
        <v>13486</v>
      </c>
      <c r="H897" s="130">
        <v>45861</v>
      </c>
      <c r="I897" s="134"/>
      <c r="J897" s="123">
        <f>IF(OR(tbl_Metraj22[[#This Row],[TARIH]]="",tbl_Metraj22[[#This Row],[TARIH]]="-"),0,IF(tbl_Metraj22[[#This Row],[YUZDE]]=0,tbl_Metraj22[[#This Row],[METRAJ_BETON]],tbl_Metraj22[[#This Row],[YUZDE]]*tbl_Metraj22[[#This Row],[METRAJ_BETON]]))</f>
        <v>2.11</v>
      </c>
      <c r="K897" s="2" t="s">
        <v>1002</v>
      </c>
    </row>
    <row r="898" spans="1:11" ht="14.25" x14ac:dyDescent="0.2">
      <c r="A898" s="2" t="s">
        <v>728</v>
      </c>
      <c r="B898" s="124" t="s">
        <v>4508</v>
      </c>
      <c r="C898" s="124"/>
      <c r="D898" s="126">
        <v>0.79</v>
      </c>
      <c r="E898" s="124" t="s">
        <v>764</v>
      </c>
      <c r="F898" s="124">
        <v>-3</v>
      </c>
      <c r="G898" s="2" t="s">
        <v>13487</v>
      </c>
      <c r="H898" s="130">
        <v>45861</v>
      </c>
      <c r="I898" s="134"/>
      <c r="J898" s="123">
        <f>IF(OR(tbl_Metraj22[[#This Row],[TARIH]]="",tbl_Metraj22[[#This Row],[TARIH]]="-"),0,IF(tbl_Metraj22[[#This Row],[YUZDE]]=0,tbl_Metraj22[[#This Row],[METRAJ_BETON]],tbl_Metraj22[[#This Row],[YUZDE]]*tbl_Metraj22[[#This Row],[METRAJ_BETON]]))</f>
        <v>0.79</v>
      </c>
      <c r="K898" s="2" t="s">
        <v>1018</v>
      </c>
    </row>
    <row r="899" spans="1:11" ht="14.25" x14ac:dyDescent="0.2">
      <c r="A899" s="2" t="s">
        <v>728</v>
      </c>
      <c r="B899" s="124" t="s">
        <v>4509</v>
      </c>
      <c r="C899" s="124"/>
      <c r="D899" s="126">
        <v>2.11</v>
      </c>
      <c r="E899" s="124" t="s">
        <v>764</v>
      </c>
      <c r="F899" s="124">
        <v>-3</v>
      </c>
      <c r="G899" s="2" t="s">
        <v>13488</v>
      </c>
      <c r="H899" s="130">
        <v>45861</v>
      </c>
      <c r="I899" s="134"/>
      <c r="J899" s="123">
        <f>IF(OR(tbl_Metraj22[[#This Row],[TARIH]]="",tbl_Metraj22[[#This Row],[TARIH]]="-"),0,IF(tbl_Metraj22[[#This Row],[YUZDE]]=0,tbl_Metraj22[[#This Row],[METRAJ_BETON]],tbl_Metraj22[[#This Row],[YUZDE]]*tbl_Metraj22[[#This Row],[METRAJ_BETON]]))</f>
        <v>2.11</v>
      </c>
      <c r="K899" s="2" t="s">
        <v>1038</v>
      </c>
    </row>
    <row r="900" spans="1:11" ht="14.25" x14ac:dyDescent="0.2">
      <c r="A900" s="2" t="s">
        <v>728</v>
      </c>
      <c r="B900" s="124" t="s">
        <v>4510</v>
      </c>
      <c r="C900" s="124"/>
      <c r="D900" s="126">
        <v>2.11</v>
      </c>
      <c r="E900" s="124" t="s">
        <v>764</v>
      </c>
      <c r="F900" s="124">
        <v>-3</v>
      </c>
      <c r="G900" s="2" t="s">
        <v>13489</v>
      </c>
      <c r="H900" s="130">
        <v>45861</v>
      </c>
      <c r="I900" s="134"/>
      <c r="J900" s="123">
        <f>IF(OR(tbl_Metraj22[[#This Row],[TARIH]]="",tbl_Metraj22[[#This Row],[TARIH]]="-"),0,IF(tbl_Metraj22[[#This Row],[YUZDE]]=0,tbl_Metraj22[[#This Row],[METRAJ_BETON]],tbl_Metraj22[[#This Row],[YUZDE]]*tbl_Metraj22[[#This Row],[METRAJ_BETON]]))</f>
        <v>2.11</v>
      </c>
      <c r="K900" s="2" t="s">
        <v>1033</v>
      </c>
    </row>
    <row r="901" spans="1:11" ht="14.25" x14ac:dyDescent="0.2">
      <c r="A901" s="2" t="s">
        <v>728</v>
      </c>
      <c r="B901" s="124" t="s">
        <v>4511</v>
      </c>
      <c r="C901" s="124"/>
      <c r="D901" s="126">
        <v>2.11</v>
      </c>
      <c r="E901" s="124" t="s">
        <v>764</v>
      </c>
      <c r="F901" s="124">
        <v>-3</v>
      </c>
      <c r="G901" s="2" t="s">
        <v>13490</v>
      </c>
      <c r="H901" s="130">
        <v>45861</v>
      </c>
      <c r="I901" s="134"/>
      <c r="J901" s="123">
        <f>IF(OR(tbl_Metraj22[[#This Row],[TARIH]]="",tbl_Metraj22[[#This Row],[TARIH]]="-"),0,IF(tbl_Metraj22[[#This Row],[YUZDE]]=0,tbl_Metraj22[[#This Row],[METRAJ_BETON]],tbl_Metraj22[[#This Row],[YUZDE]]*tbl_Metraj22[[#This Row],[METRAJ_BETON]]))</f>
        <v>2.11</v>
      </c>
      <c r="K901" s="2" t="s">
        <v>1032</v>
      </c>
    </row>
    <row r="902" spans="1:11" ht="14.25" x14ac:dyDescent="0.2">
      <c r="A902" s="2" t="s">
        <v>728</v>
      </c>
      <c r="B902" s="124" t="s">
        <v>4512</v>
      </c>
      <c r="C902" s="124"/>
      <c r="D902" s="126">
        <v>2.11</v>
      </c>
      <c r="E902" s="124" t="s">
        <v>764</v>
      </c>
      <c r="F902" s="124">
        <v>-3</v>
      </c>
      <c r="G902" s="2" t="s">
        <v>13491</v>
      </c>
      <c r="H902" s="130">
        <v>45861</v>
      </c>
      <c r="I902" s="134"/>
      <c r="J902" s="123">
        <f>IF(OR(tbl_Metraj22[[#This Row],[TARIH]]="",tbl_Metraj22[[#This Row],[TARIH]]="-"),0,IF(tbl_Metraj22[[#This Row],[YUZDE]]=0,tbl_Metraj22[[#This Row],[METRAJ_BETON]],tbl_Metraj22[[#This Row],[YUZDE]]*tbl_Metraj22[[#This Row],[METRAJ_BETON]]))</f>
        <v>2.11</v>
      </c>
      <c r="K902" s="2" t="s">
        <v>1007</v>
      </c>
    </row>
    <row r="903" spans="1:11" ht="14.25" x14ac:dyDescent="0.2">
      <c r="A903" s="2" t="s">
        <v>728</v>
      </c>
      <c r="B903" s="124" t="s">
        <v>4513</v>
      </c>
      <c r="C903" s="124"/>
      <c r="D903" s="126">
        <v>2.11</v>
      </c>
      <c r="E903" s="124" t="s">
        <v>764</v>
      </c>
      <c r="F903" s="124">
        <v>-3</v>
      </c>
      <c r="G903" s="2" t="s">
        <v>13492</v>
      </c>
      <c r="H903" s="130">
        <v>45861</v>
      </c>
      <c r="I903" s="134"/>
      <c r="J903" s="123">
        <f>IF(OR(tbl_Metraj22[[#This Row],[TARIH]]="",tbl_Metraj22[[#This Row],[TARIH]]="-"),0,IF(tbl_Metraj22[[#This Row],[YUZDE]]=0,tbl_Metraj22[[#This Row],[METRAJ_BETON]],tbl_Metraj22[[#This Row],[YUZDE]]*tbl_Metraj22[[#This Row],[METRAJ_BETON]]))</f>
        <v>2.11</v>
      </c>
      <c r="K903" s="2" t="s">
        <v>1015</v>
      </c>
    </row>
    <row r="904" spans="1:11" ht="14.25" x14ac:dyDescent="0.2">
      <c r="A904" s="2" t="s">
        <v>728</v>
      </c>
      <c r="B904" s="124" t="s">
        <v>4514</v>
      </c>
      <c r="C904" s="124"/>
      <c r="D904" s="126">
        <v>2.11</v>
      </c>
      <c r="E904" s="124" t="s">
        <v>764</v>
      </c>
      <c r="F904" s="124">
        <v>-3</v>
      </c>
      <c r="G904" s="2" t="s">
        <v>13493</v>
      </c>
      <c r="H904" s="130">
        <v>45861</v>
      </c>
      <c r="I904" s="134"/>
      <c r="J904" s="123">
        <f>IF(OR(tbl_Metraj22[[#This Row],[TARIH]]="",tbl_Metraj22[[#This Row],[TARIH]]="-"),0,IF(tbl_Metraj22[[#This Row],[YUZDE]]=0,tbl_Metraj22[[#This Row],[METRAJ_BETON]],tbl_Metraj22[[#This Row],[YUZDE]]*tbl_Metraj22[[#This Row],[METRAJ_BETON]]))</f>
        <v>2.11</v>
      </c>
      <c r="K904" s="2" t="s">
        <v>1014</v>
      </c>
    </row>
    <row r="905" spans="1:11" ht="14.25" x14ac:dyDescent="0.2">
      <c r="A905" s="2" t="s">
        <v>728</v>
      </c>
      <c r="B905" s="124" t="s">
        <v>4515</v>
      </c>
      <c r="C905" s="124"/>
      <c r="D905" s="126">
        <v>2.11</v>
      </c>
      <c r="E905" s="124" t="s">
        <v>764</v>
      </c>
      <c r="F905" s="124">
        <v>-3</v>
      </c>
      <c r="G905" s="2" t="s">
        <v>13494</v>
      </c>
      <c r="H905" s="130">
        <v>45861</v>
      </c>
      <c r="I905" s="134"/>
      <c r="J905" s="123">
        <f>IF(OR(tbl_Metraj22[[#This Row],[TARIH]]="",tbl_Metraj22[[#This Row],[TARIH]]="-"),0,IF(tbl_Metraj22[[#This Row],[YUZDE]]=0,tbl_Metraj22[[#This Row],[METRAJ_BETON]],tbl_Metraj22[[#This Row],[YUZDE]]*tbl_Metraj22[[#This Row],[METRAJ_BETON]]))</f>
        <v>2.11</v>
      </c>
      <c r="K905" s="2" t="s">
        <v>1009</v>
      </c>
    </row>
    <row r="906" spans="1:11" ht="14.25" x14ac:dyDescent="0.2">
      <c r="A906" s="2" t="s">
        <v>728</v>
      </c>
      <c r="B906" s="124" t="s">
        <v>4516</v>
      </c>
      <c r="C906" s="124"/>
      <c r="D906" s="126">
        <v>2.11</v>
      </c>
      <c r="E906" s="124" t="s">
        <v>764</v>
      </c>
      <c r="F906" s="124">
        <v>-3</v>
      </c>
      <c r="G906" s="2" t="s">
        <v>13495</v>
      </c>
      <c r="H906" s="130">
        <v>45861</v>
      </c>
      <c r="I906" s="134"/>
      <c r="J906" s="123">
        <f>IF(OR(tbl_Metraj22[[#This Row],[TARIH]]="",tbl_Metraj22[[#This Row],[TARIH]]="-"),0,IF(tbl_Metraj22[[#This Row],[YUZDE]]=0,tbl_Metraj22[[#This Row],[METRAJ_BETON]],tbl_Metraj22[[#This Row],[YUZDE]]*tbl_Metraj22[[#This Row],[METRAJ_BETON]]))</f>
        <v>2.11</v>
      </c>
      <c r="K906" s="2" t="s">
        <v>1008</v>
      </c>
    </row>
    <row r="907" spans="1:11" ht="14.25" x14ac:dyDescent="0.2">
      <c r="A907" s="2" t="s">
        <v>728</v>
      </c>
      <c r="B907" s="124" t="s">
        <v>4517</v>
      </c>
      <c r="C907" s="124"/>
      <c r="D907" s="126">
        <v>2.11</v>
      </c>
      <c r="E907" s="124" t="s">
        <v>764</v>
      </c>
      <c r="F907" s="124">
        <v>-3</v>
      </c>
      <c r="G907" s="2" t="s">
        <v>13496</v>
      </c>
      <c r="H907" s="130">
        <v>45861</v>
      </c>
      <c r="I907" s="134"/>
      <c r="J907" s="123">
        <f>IF(OR(tbl_Metraj22[[#This Row],[TARIH]]="",tbl_Metraj22[[#This Row],[TARIH]]="-"),0,IF(tbl_Metraj22[[#This Row],[YUZDE]]=0,tbl_Metraj22[[#This Row],[METRAJ_BETON]],tbl_Metraj22[[#This Row],[YUZDE]]*tbl_Metraj22[[#This Row],[METRAJ_BETON]]))</f>
        <v>2.11</v>
      </c>
      <c r="K907" s="2" t="s">
        <v>1013</v>
      </c>
    </row>
    <row r="908" spans="1:11" ht="14.25" x14ac:dyDescent="0.2">
      <c r="A908" s="2" t="s">
        <v>728</v>
      </c>
      <c r="B908" s="124" t="s">
        <v>4518</v>
      </c>
      <c r="C908" s="124"/>
      <c r="D908" s="126">
        <v>2.11</v>
      </c>
      <c r="E908" s="124" t="s">
        <v>764</v>
      </c>
      <c r="F908" s="124">
        <v>-3</v>
      </c>
      <c r="G908" s="2" t="s">
        <v>13497</v>
      </c>
      <c r="H908" s="130">
        <v>45861</v>
      </c>
      <c r="I908" s="134"/>
      <c r="J908" s="123">
        <f>IF(OR(tbl_Metraj22[[#This Row],[TARIH]]="",tbl_Metraj22[[#This Row],[TARIH]]="-"),0,IF(tbl_Metraj22[[#This Row],[YUZDE]]=0,tbl_Metraj22[[#This Row],[METRAJ_BETON]],tbl_Metraj22[[#This Row],[YUZDE]]*tbl_Metraj22[[#This Row],[METRAJ_BETON]]))</f>
        <v>2.11</v>
      </c>
      <c r="K908" s="2" t="s">
        <v>1003</v>
      </c>
    </row>
    <row r="909" spans="1:11" ht="14.25" x14ac:dyDescent="0.2">
      <c r="A909" s="2" t="s">
        <v>728</v>
      </c>
      <c r="B909" s="124" t="s">
        <v>4519</v>
      </c>
      <c r="C909" s="124"/>
      <c r="D909" s="126">
        <v>2.11</v>
      </c>
      <c r="E909" s="124" t="s">
        <v>764</v>
      </c>
      <c r="F909" s="124">
        <v>-3</v>
      </c>
      <c r="G909" s="2" t="s">
        <v>13498</v>
      </c>
      <c r="H909" s="130">
        <v>45861</v>
      </c>
      <c r="I909" s="134"/>
      <c r="J909" s="123">
        <f>IF(OR(tbl_Metraj22[[#This Row],[TARIH]]="",tbl_Metraj22[[#This Row],[TARIH]]="-"),0,IF(tbl_Metraj22[[#This Row],[YUZDE]]=0,tbl_Metraj22[[#This Row],[METRAJ_BETON]],tbl_Metraj22[[#This Row],[YUZDE]]*tbl_Metraj22[[#This Row],[METRAJ_BETON]]))</f>
        <v>2.11</v>
      </c>
      <c r="K909" s="2" t="s">
        <v>1010</v>
      </c>
    </row>
    <row r="910" spans="1:11" ht="14.25" x14ac:dyDescent="0.2">
      <c r="A910" s="2" t="s">
        <v>728</v>
      </c>
      <c r="B910" s="124" t="s">
        <v>4520</v>
      </c>
      <c r="C910" s="124"/>
      <c r="D910" s="126">
        <v>2.11</v>
      </c>
      <c r="E910" s="124" t="s">
        <v>764</v>
      </c>
      <c r="F910" s="124">
        <v>-3</v>
      </c>
      <c r="G910" s="2" t="s">
        <v>13499</v>
      </c>
      <c r="H910" s="130">
        <v>45861</v>
      </c>
      <c r="I910" s="134"/>
      <c r="J910" s="123">
        <f>IF(OR(tbl_Metraj22[[#This Row],[TARIH]]="",tbl_Metraj22[[#This Row],[TARIH]]="-"),0,IF(tbl_Metraj22[[#This Row],[YUZDE]]=0,tbl_Metraj22[[#This Row],[METRAJ_BETON]],tbl_Metraj22[[#This Row],[YUZDE]]*tbl_Metraj22[[#This Row],[METRAJ_BETON]]))</f>
        <v>2.11</v>
      </c>
      <c r="K910" s="2" t="s">
        <v>1034</v>
      </c>
    </row>
    <row r="911" spans="1:11" ht="14.25" x14ac:dyDescent="0.2">
      <c r="A911" s="2" t="s">
        <v>728</v>
      </c>
      <c r="B911" s="124" t="s">
        <v>4521</v>
      </c>
      <c r="C911" s="124"/>
      <c r="D911" s="126">
        <v>2.11</v>
      </c>
      <c r="E911" s="124" t="s">
        <v>764</v>
      </c>
      <c r="F911" s="124">
        <v>-3</v>
      </c>
      <c r="G911" s="2" t="s">
        <v>13500</v>
      </c>
      <c r="H911" s="130">
        <v>45861</v>
      </c>
      <c r="I911" s="134"/>
      <c r="J911" s="123">
        <f>IF(OR(tbl_Metraj22[[#This Row],[TARIH]]="",tbl_Metraj22[[#This Row],[TARIH]]="-"),0,IF(tbl_Metraj22[[#This Row],[YUZDE]]=0,tbl_Metraj22[[#This Row],[METRAJ_BETON]],tbl_Metraj22[[#This Row],[YUZDE]]*tbl_Metraj22[[#This Row],[METRAJ_BETON]]))</f>
        <v>2.11</v>
      </c>
      <c r="K911" s="2" t="s">
        <v>1035</v>
      </c>
    </row>
    <row r="912" spans="1:11" ht="14.25" x14ac:dyDescent="0.2">
      <c r="A912" s="2" t="s">
        <v>728</v>
      </c>
      <c r="B912" s="124" t="s">
        <v>4522</v>
      </c>
      <c r="C912" s="124"/>
      <c r="D912" s="126">
        <v>2.11</v>
      </c>
      <c r="E912" s="124" t="s">
        <v>764</v>
      </c>
      <c r="F912" s="124">
        <v>-3</v>
      </c>
      <c r="G912" s="2" t="s">
        <v>13501</v>
      </c>
      <c r="H912" s="130">
        <v>45861</v>
      </c>
      <c r="I912" s="134"/>
      <c r="J912" s="123">
        <f>IF(OR(tbl_Metraj22[[#This Row],[TARIH]]="",tbl_Metraj22[[#This Row],[TARIH]]="-"),0,IF(tbl_Metraj22[[#This Row],[YUZDE]]=0,tbl_Metraj22[[#This Row],[METRAJ_BETON]],tbl_Metraj22[[#This Row],[YUZDE]]*tbl_Metraj22[[#This Row],[METRAJ_BETON]]))</f>
        <v>2.11</v>
      </c>
      <c r="K912" s="2" t="s">
        <v>1031</v>
      </c>
    </row>
    <row r="913" spans="1:11" ht="14.25" x14ac:dyDescent="0.2">
      <c r="A913" s="2" t="s">
        <v>728</v>
      </c>
      <c r="B913" s="124" t="s">
        <v>4523</v>
      </c>
      <c r="C913" s="124"/>
      <c r="D913" s="126">
        <v>2.11</v>
      </c>
      <c r="E913" s="124" t="s">
        <v>764</v>
      </c>
      <c r="F913" s="124">
        <v>-3</v>
      </c>
      <c r="G913" s="2" t="s">
        <v>13502</v>
      </c>
      <c r="H913" s="130">
        <v>45861</v>
      </c>
      <c r="I913" s="134"/>
      <c r="J913" s="123">
        <f>IF(OR(tbl_Metraj22[[#This Row],[TARIH]]="",tbl_Metraj22[[#This Row],[TARIH]]="-"),0,IF(tbl_Metraj22[[#This Row],[YUZDE]]=0,tbl_Metraj22[[#This Row],[METRAJ_BETON]],tbl_Metraj22[[#This Row],[YUZDE]]*tbl_Metraj22[[#This Row],[METRAJ_BETON]]))</f>
        <v>2.11</v>
      </c>
      <c r="K913" s="2" t="s">
        <v>1030</v>
      </c>
    </row>
    <row r="914" spans="1:11" ht="14.25" x14ac:dyDescent="0.2">
      <c r="A914" s="2" t="s">
        <v>728</v>
      </c>
      <c r="B914" s="124" t="s">
        <v>4524</v>
      </c>
      <c r="C914" s="124"/>
      <c r="D914" s="126">
        <v>2.11</v>
      </c>
      <c r="E914" s="124" t="s">
        <v>764</v>
      </c>
      <c r="F914" s="124">
        <v>-3</v>
      </c>
      <c r="G914" s="2" t="s">
        <v>13503</v>
      </c>
      <c r="H914" s="130">
        <v>45861</v>
      </c>
      <c r="I914" s="134"/>
      <c r="J914" s="123">
        <f>IF(OR(tbl_Metraj22[[#This Row],[TARIH]]="",tbl_Metraj22[[#This Row],[TARIH]]="-"),0,IF(tbl_Metraj22[[#This Row],[YUZDE]]=0,tbl_Metraj22[[#This Row],[METRAJ_BETON]],tbl_Metraj22[[#This Row],[YUZDE]]*tbl_Metraj22[[#This Row],[METRAJ_BETON]]))</f>
        <v>2.11</v>
      </c>
      <c r="K914" s="2" t="s">
        <v>1039</v>
      </c>
    </row>
    <row r="915" spans="1:11" ht="14.25" x14ac:dyDescent="0.2">
      <c r="A915" s="2" t="s">
        <v>728</v>
      </c>
      <c r="B915" s="124" t="s">
        <v>4525</v>
      </c>
      <c r="C915" s="124"/>
      <c r="D915" s="126">
        <v>2.11</v>
      </c>
      <c r="E915" s="124" t="s">
        <v>764</v>
      </c>
      <c r="F915" s="124">
        <v>-3</v>
      </c>
      <c r="G915" s="2" t="s">
        <v>13504</v>
      </c>
      <c r="H915" s="130">
        <v>45861</v>
      </c>
      <c r="I915" s="134"/>
      <c r="J915" s="123">
        <f>IF(OR(tbl_Metraj22[[#This Row],[TARIH]]="",tbl_Metraj22[[#This Row],[TARIH]]="-"),0,IF(tbl_Metraj22[[#This Row],[YUZDE]]=0,tbl_Metraj22[[#This Row],[METRAJ_BETON]],tbl_Metraj22[[#This Row],[YUZDE]]*tbl_Metraj22[[#This Row],[METRAJ_BETON]]))</f>
        <v>2.11</v>
      </c>
      <c r="K915" s="2" t="s">
        <v>1025</v>
      </c>
    </row>
    <row r="916" spans="1:11" ht="14.25" x14ac:dyDescent="0.2">
      <c r="A916" s="2" t="s">
        <v>728</v>
      </c>
      <c r="B916" s="124" t="s">
        <v>4526</v>
      </c>
      <c r="C916" s="124"/>
      <c r="D916" s="126">
        <v>2.11</v>
      </c>
      <c r="E916" s="124" t="s">
        <v>764</v>
      </c>
      <c r="F916" s="124">
        <v>-3</v>
      </c>
      <c r="G916" s="2" t="s">
        <v>13505</v>
      </c>
      <c r="H916" s="130">
        <v>45861</v>
      </c>
      <c r="I916" s="134"/>
      <c r="J916" s="123">
        <f>IF(OR(tbl_Metraj22[[#This Row],[TARIH]]="",tbl_Metraj22[[#This Row],[TARIH]]="-"),0,IF(tbl_Metraj22[[#This Row],[YUZDE]]=0,tbl_Metraj22[[#This Row],[METRAJ_BETON]],tbl_Metraj22[[#This Row],[YUZDE]]*tbl_Metraj22[[#This Row],[METRAJ_BETON]]))</f>
        <v>2.11</v>
      </c>
      <c r="K916" s="2" t="s">
        <v>1024</v>
      </c>
    </row>
    <row r="917" spans="1:11" ht="14.25" x14ac:dyDescent="0.2">
      <c r="A917" s="2" t="s">
        <v>728</v>
      </c>
      <c r="B917" s="124" t="s">
        <v>4527</v>
      </c>
      <c r="C917" s="124"/>
      <c r="D917" s="126">
        <v>2.11</v>
      </c>
      <c r="E917" s="124" t="s">
        <v>764</v>
      </c>
      <c r="F917" s="124">
        <v>-3</v>
      </c>
      <c r="G917" s="2" t="s">
        <v>13506</v>
      </c>
      <c r="H917" s="130">
        <v>45861</v>
      </c>
      <c r="I917" s="134"/>
      <c r="J917" s="123">
        <f>IF(OR(tbl_Metraj22[[#This Row],[TARIH]]="",tbl_Metraj22[[#This Row],[TARIH]]="-"),0,IF(tbl_Metraj22[[#This Row],[YUZDE]]=0,tbl_Metraj22[[#This Row],[METRAJ_BETON]],tbl_Metraj22[[#This Row],[YUZDE]]*tbl_Metraj22[[#This Row],[METRAJ_BETON]]))</f>
        <v>2.11</v>
      </c>
      <c r="K917" s="2" t="s">
        <v>1006</v>
      </c>
    </row>
    <row r="918" spans="1:11" ht="14.25" x14ac:dyDescent="0.2">
      <c r="A918" s="2" t="s">
        <v>728</v>
      </c>
      <c r="B918" s="124" t="s">
        <v>4528</v>
      </c>
      <c r="C918" s="124"/>
      <c r="D918" s="126">
        <v>3.96</v>
      </c>
      <c r="E918" s="124" t="s">
        <v>764</v>
      </c>
      <c r="F918" s="124">
        <v>-3</v>
      </c>
      <c r="G918" s="2" t="s">
        <v>13507</v>
      </c>
      <c r="H918" s="130">
        <v>45861</v>
      </c>
      <c r="I918" s="134"/>
      <c r="J918" s="123">
        <f>IF(OR(tbl_Metraj22[[#This Row],[TARIH]]="",tbl_Metraj22[[#This Row],[TARIH]]="-"),0,IF(tbl_Metraj22[[#This Row],[YUZDE]]=0,tbl_Metraj22[[#This Row],[METRAJ_BETON]],tbl_Metraj22[[#This Row],[YUZDE]]*tbl_Metraj22[[#This Row],[METRAJ_BETON]]))</f>
        <v>3.96</v>
      </c>
      <c r="K918" s="2" t="s">
        <v>1037</v>
      </c>
    </row>
    <row r="919" spans="1:11" ht="14.25" x14ac:dyDescent="0.2">
      <c r="A919" s="2" t="s">
        <v>728</v>
      </c>
      <c r="B919" s="124" t="s">
        <v>4529</v>
      </c>
      <c r="C919" s="124"/>
      <c r="D919" s="126">
        <v>3.96</v>
      </c>
      <c r="E919" s="124" t="s">
        <v>764</v>
      </c>
      <c r="F919" s="124">
        <v>-3</v>
      </c>
      <c r="G919" s="2" t="s">
        <v>13508</v>
      </c>
      <c r="H919" s="130">
        <v>45861</v>
      </c>
      <c r="I919" s="134"/>
      <c r="J919" s="123">
        <f>IF(OR(tbl_Metraj22[[#This Row],[TARIH]]="",tbl_Metraj22[[#This Row],[TARIH]]="-"),0,IF(tbl_Metraj22[[#This Row],[YUZDE]]=0,tbl_Metraj22[[#This Row],[METRAJ_BETON]],tbl_Metraj22[[#This Row],[YUZDE]]*tbl_Metraj22[[#This Row],[METRAJ_BETON]]))</f>
        <v>3.96</v>
      </c>
      <c r="K919" s="2" t="s">
        <v>998</v>
      </c>
    </row>
    <row r="920" spans="1:11" ht="14.25" x14ac:dyDescent="0.2">
      <c r="A920" s="2" t="s">
        <v>728</v>
      </c>
      <c r="B920" s="124" t="s">
        <v>4530</v>
      </c>
      <c r="C920" s="124"/>
      <c r="D920" s="126">
        <v>3.56</v>
      </c>
      <c r="E920" s="124" t="s">
        <v>764</v>
      </c>
      <c r="F920" s="124">
        <v>-3</v>
      </c>
      <c r="G920" s="2" t="s">
        <v>13509</v>
      </c>
      <c r="H920" s="130">
        <v>45861</v>
      </c>
      <c r="I920" s="134"/>
      <c r="J920" s="123">
        <f>IF(OR(tbl_Metraj22[[#This Row],[TARIH]]="",tbl_Metraj22[[#This Row],[TARIH]]="-"),0,IF(tbl_Metraj22[[#This Row],[YUZDE]]=0,tbl_Metraj22[[#This Row],[METRAJ_BETON]],tbl_Metraj22[[#This Row],[YUZDE]]*tbl_Metraj22[[#This Row],[METRAJ_BETON]]))</f>
        <v>3.56</v>
      </c>
      <c r="K920" s="2" t="s">
        <v>996</v>
      </c>
    </row>
    <row r="921" spans="1:11" ht="14.25" x14ac:dyDescent="0.2">
      <c r="A921" s="2" t="s">
        <v>728</v>
      </c>
      <c r="B921" s="124" t="s">
        <v>4531</v>
      </c>
      <c r="C921" s="124"/>
      <c r="D921" s="126">
        <v>3.96</v>
      </c>
      <c r="E921" s="124" t="s">
        <v>764</v>
      </c>
      <c r="F921" s="124">
        <v>-3</v>
      </c>
      <c r="G921" s="2" t="s">
        <v>13510</v>
      </c>
      <c r="H921" s="130">
        <v>45861</v>
      </c>
      <c r="I921" s="134"/>
      <c r="J921" s="123">
        <f>IF(OR(tbl_Metraj22[[#This Row],[TARIH]]="",tbl_Metraj22[[#This Row],[TARIH]]="-"),0,IF(tbl_Metraj22[[#This Row],[YUZDE]]=0,tbl_Metraj22[[#This Row],[METRAJ_BETON]],tbl_Metraj22[[#This Row],[YUZDE]]*tbl_Metraj22[[#This Row],[METRAJ_BETON]]))</f>
        <v>3.96</v>
      </c>
      <c r="K921" s="2" t="s">
        <v>1017</v>
      </c>
    </row>
    <row r="922" spans="1:11" ht="14.25" x14ac:dyDescent="0.2">
      <c r="A922" s="2" t="s">
        <v>728</v>
      </c>
      <c r="B922" s="124" t="s">
        <v>4532</v>
      </c>
      <c r="C922" s="124"/>
      <c r="D922" s="126">
        <v>3.96</v>
      </c>
      <c r="E922" s="124" t="s">
        <v>764</v>
      </c>
      <c r="F922" s="124">
        <v>-3</v>
      </c>
      <c r="G922" s="2" t="s">
        <v>13511</v>
      </c>
      <c r="H922" s="130">
        <v>45861</v>
      </c>
      <c r="I922" s="134"/>
      <c r="J922" s="123">
        <f>IF(OR(tbl_Metraj22[[#This Row],[TARIH]]="",tbl_Metraj22[[#This Row],[TARIH]]="-"),0,IF(tbl_Metraj22[[#This Row],[YUZDE]]=0,tbl_Metraj22[[#This Row],[METRAJ_BETON]],tbl_Metraj22[[#This Row],[YUZDE]]*tbl_Metraj22[[#This Row],[METRAJ_BETON]]))</f>
        <v>3.96</v>
      </c>
      <c r="K922" s="2" t="s">
        <v>1011</v>
      </c>
    </row>
    <row r="923" spans="1:11" ht="14.25" x14ac:dyDescent="0.2">
      <c r="A923" s="2" t="s">
        <v>728</v>
      </c>
      <c r="B923" s="124" t="s">
        <v>4533</v>
      </c>
      <c r="C923" s="124"/>
      <c r="D923" s="126">
        <v>3.96</v>
      </c>
      <c r="E923" s="124" t="s">
        <v>764</v>
      </c>
      <c r="F923" s="124">
        <v>-3</v>
      </c>
      <c r="G923" s="2" t="s">
        <v>13512</v>
      </c>
      <c r="H923" s="130">
        <v>45861</v>
      </c>
      <c r="I923" s="134"/>
      <c r="J923" s="123">
        <f>IF(OR(tbl_Metraj22[[#This Row],[TARIH]]="",tbl_Metraj22[[#This Row],[TARIH]]="-"),0,IF(tbl_Metraj22[[#This Row],[YUZDE]]=0,tbl_Metraj22[[#This Row],[METRAJ_BETON]],tbl_Metraj22[[#This Row],[YUZDE]]*tbl_Metraj22[[#This Row],[METRAJ_BETON]]))</f>
        <v>3.96</v>
      </c>
      <c r="K923" s="2" t="s">
        <v>1036</v>
      </c>
    </row>
    <row r="924" spans="1:11" ht="14.25" x14ac:dyDescent="0.2">
      <c r="A924" s="2" t="s">
        <v>728</v>
      </c>
      <c r="B924" s="124" t="s">
        <v>4534</v>
      </c>
      <c r="C924" s="124"/>
      <c r="D924" s="126">
        <v>3.96</v>
      </c>
      <c r="E924" s="124" t="s">
        <v>764</v>
      </c>
      <c r="F924" s="124">
        <v>-3</v>
      </c>
      <c r="G924" s="2" t="s">
        <v>13513</v>
      </c>
      <c r="H924" s="130">
        <v>45861</v>
      </c>
      <c r="I924" s="134"/>
      <c r="J924" s="123">
        <f>IF(OR(tbl_Metraj22[[#This Row],[TARIH]]="",tbl_Metraj22[[#This Row],[TARIH]]="-"),0,IF(tbl_Metraj22[[#This Row],[YUZDE]]=0,tbl_Metraj22[[#This Row],[METRAJ_BETON]],tbl_Metraj22[[#This Row],[YUZDE]]*tbl_Metraj22[[#This Row],[METRAJ_BETON]]))</f>
        <v>3.96</v>
      </c>
      <c r="K924" s="2" t="s">
        <v>1029</v>
      </c>
    </row>
    <row r="925" spans="1:11" ht="14.25" x14ac:dyDescent="0.2">
      <c r="A925" s="2" t="s">
        <v>728</v>
      </c>
      <c r="B925" s="124" t="s">
        <v>4535</v>
      </c>
      <c r="C925" s="124"/>
      <c r="D925" s="126">
        <v>3.96</v>
      </c>
      <c r="E925" s="124" t="s">
        <v>764</v>
      </c>
      <c r="F925" s="124">
        <v>-3</v>
      </c>
      <c r="G925" s="2" t="s">
        <v>13514</v>
      </c>
      <c r="H925" s="130">
        <v>45861</v>
      </c>
      <c r="I925" s="134"/>
      <c r="J925" s="123">
        <f>IF(OR(tbl_Metraj22[[#This Row],[TARIH]]="",tbl_Metraj22[[#This Row],[TARIH]]="-"),0,IF(tbl_Metraj22[[#This Row],[YUZDE]]=0,tbl_Metraj22[[#This Row],[METRAJ_BETON]],tbl_Metraj22[[#This Row],[YUZDE]]*tbl_Metraj22[[#This Row],[METRAJ_BETON]]))</f>
        <v>3.96</v>
      </c>
      <c r="K925" s="2" t="s">
        <v>1026</v>
      </c>
    </row>
    <row r="926" spans="1:11" ht="14.25" x14ac:dyDescent="0.2">
      <c r="A926" s="2" t="s">
        <v>728</v>
      </c>
      <c r="B926" s="124" t="s">
        <v>4536</v>
      </c>
      <c r="C926" s="124"/>
      <c r="D926" s="126">
        <v>3.96</v>
      </c>
      <c r="E926" s="124" t="s">
        <v>764</v>
      </c>
      <c r="F926" s="124">
        <v>-3</v>
      </c>
      <c r="G926" s="2" t="s">
        <v>13515</v>
      </c>
      <c r="H926" s="130">
        <v>45861</v>
      </c>
      <c r="I926" s="134"/>
      <c r="J926" s="123">
        <f>IF(OR(tbl_Metraj22[[#This Row],[TARIH]]="",tbl_Metraj22[[#This Row],[TARIH]]="-"),0,IF(tbl_Metraj22[[#This Row],[YUZDE]]=0,tbl_Metraj22[[#This Row],[METRAJ_BETON]],tbl_Metraj22[[#This Row],[YUZDE]]*tbl_Metraj22[[#This Row],[METRAJ_BETON]]))</f>
        <v>3.96</v>
      </c>
      <c r="K926" s="2" t="s">
        <v>954</v>
      </c>
    </row>
    <row r="927" spans="1:11" ht="14.25" x14ac:dyDescent="0.2">
      <c r="A927" s="2" t="s">
        <v>728</v>
      </c>
      <c r="B927" s="124" t="s">
        <v>4537</v>
      </c>
      <c r="C927" s="124"/>
      <c r="D927" s="126">
        <v>3.17</v>
      </c>
      <c r="E927" s="124" t="s">
        <v>764</v>
      </c>
      <c r="F927" s="124">
        <v>-3</v>
      </c>
      <c r="G927" s="2" t="s">
        <v>13516</v>
      </c>
      <c r="H927" s="130">
        <v>45861</v>
      </c>
      <c r="I927" s="134"/>
      <c r="J927" s="123">
        <f>IF(OR(tbl_Metraj22[[#This Row],[TARIH]]="",tbl_Metraj22[[#This Row],[TARIH]]="-"),0,IF(tbl_Metraj22[[#This Row],[YUZDE]]=0,tbl_Metraj22[[#This Row],[METRAJ_BETON]],tbl_Metraj22[[#This Row],[YUZDE]]*tbl_Metraj22[[#This Row],[METRAJ_BETON]]))</f>
        <v>3.17</v>
      </c>
      <c r="K927" s="2" t="s">
        <v>1028</v>
      </c>
    </row>
    <row r="928" spans="1:11" ht="14.25" x14ac:dyDescent="0.2">
      <c r="A928" s="2" t="s">
        <v>728</v>
      </c>
      <c r="B928" s="124" t="s">
        <v>4538</v>
      </c>
      <c r="C928" s="124"/>
      <c r="D928" s="126">
        <v>2.77</v>
      </c>
      <c r="E928" s="124" t="s">
        <v>764</v>
      </c>
      <c r="F928" s="124">
        <v>-3</v>
      </c>
      <c r="G928" s="2" t="s">
        <v>13517</v>
      </c>
      <c r="H928" s="130">
        <v>45861</v>
      </c>
      <c r="I928" s="134"/>
      <c r="J928" s="123">
        <f>IF(OR(tbl_Metraj22[[#This Row],[TARIH]]="",tbl_Metraj22[[#This Row],[TARIH]]="-"),0,IF(tbl_Metraj22[[#This Row],[YUZDE]]=0,tbl_Metraj22[[#This Row],[METRAJ_BETON]],tbl_Metraj22[[#This Row],[YUZDE]]*tbl_Metraj22[[#This Row],[METRAJ_BETON]]))</f>
        <v>2.77</v>
      </c>
      <c r="K928" s="2" t="s">
        <v>979</v>
      </c>
    </row>
    <row r="929" spans="1:11" ht="14.25" x14ac:dyDescent="0.2">
      <c r="A929" s="2" t="s">
        <v>728</v>
      </c>
      <c r="B929" s="124" t="s">
        <v>4539</v>
      </c>
      <c r="C929" s="124"/>
      <c r="D929" s="126">
        <v>3.12</v>
      </c>
      <c r="E929" s="124" t="s">
        <v>764</v>
      </c>
      <c r="F929" s="124">
        <v>-3</v>
      </c>
      <c r="G929" s="2" t="s">
        <v>13518</v>
      </c>
      <c r="H929" s="130">
        <v>45861</v>
      </c>
      <c r="I929" s="134"/>
      <c r="J929" s="123">
        <f>IF(OR(tbl_Metraj22[[#This Row],[TARIH]]="",tbl_Metraj22[[#This Row],[TARIH]]="-"),0,IF(tbl_Metraj22[[#This Row],[YUZDE]]=0,tbl_Metraj22[[#This Row],[METRAJ_BETON]],tbl_Metraj22[[#This Row],[YUZDE]]*tbl_Metraj22[[#This Row],[METRAJ_BETON]]))</f>
        <v>3.12</v>
      </c>
      <c r="K929" s="2" t="s">
        <v>995</v>
      </c>
    </row>
    <row r="930" spans="1:11" ht="14.25" x14ac:dyDescent="0.2">
      <c r="A930" s="2" t="s">
        <v>728</v>
      </c>
      <c r="B930" s="124" t="s">
        <v>4540</v>
      </c>
      <c r="C930" s="124"/>
      <c r="D930" s="126">
        <v>3.12</v>
      </c>
      <c r="E930" s="124" t="s">
        <v>764</v>
      </c>
      <c r="F930" s="124">
        <v>-3</v>
      </c>
      <c r="G930" s="2" t="s">
        <v>13519</v>
      </c>
      <c r="H930" s="130">
        <v>45861</v>
      </c>
      <c r="I930" s="134"/>
      <c r="J930" s="123">
        <f>IF(OR(tbl_Metraj22[[#This Row],[TARIH]]="",tbl_Metraj22[[#This Row],[TARIH]]="-"),0,IF(tbl_Metraj22[[#This Row],[YUZDE]]=0,tbl_Metraj22[[#This Row],[METRAJ_BETON]],tbl_Metraj22[[#This Row],[YUZDE]]*tbl_Metraj22[[#This Row],[METRAJ_BETON]]))</f>
        <v>3.12</v>
      </c>
      <c r="K930" s="2" t="s">
        <v>978</v>
      </c>
    </row>
    <row r="931" spans="1:11" ht="14.25" x14ac:dyDescent="0.2">
      <c r="A931" s="2" t="s">
        <v>728</v>
      </c>
      <c r="B931" s="124" t="s">
        <v>4541</v>
      </c>
      <c r="C931" s="124"/>
      <c r="D931" s="126">
        <v>2.97</v>
      </c>
      <c r="E931" s="124" t="s">
        <v>764</v>
      </c>
      <c r="F931" s="124">
        <v>-3</v>
      </c>
      <c r="G931" s="2" t="s">
        <v>13520</v>
      </c>
      <c r="H931" s="130">
        <v>45861</v>
      </c>
      <c r="I931" s="134"/>
      <c r="J931" s="123">
        <f>IF(OR(tbl_Metraj22[[#This Row],[TARIH]]="",tbl_Metraj22[[#This Row],[TARIH]]="-"),0,IF(tbl_Metraj22[[#This Row],[YUZDE]]=0,tbl_Metraj22[[#This Row],[METRAJ_BETON]],tbl_Metraj22[[#This Row],[YUZDE]]*tbl_Metraj22[[#This Row],[METRAJ_BETON]]))</f>
        <v>2.97</v>
      </c>
      <c r="K931" s="2" t="s">
        <v>1041</v>
      </c>
    </row>
    <row r="932" spans="1:11" ht="14.25" x14ac:dyDescent="0.2">
      <c r="A932" s="2" t="s">
        <v>728</v>
      </c>
      <c r="B932" s="124" t="s">
        <v>4542</v>
      </c>
      <c r="C932" s="124"/>
      <c r="D932" s="126">
        <v>2.67</v>
      </c>
      <c r="E932" s="124" t="s">
        <v>764</v>
      </c>
      <c r="F932" s="124">
        <v>-3</v>
      </c>
      <c r="G932" s="2" t="s">
        <v>13521</v>
      </c>
      <c r="H932" s="130">
        <v>45861</v>
      </c>
      <c r="I932" s="134"/>
      <c r="J932" s="123">
        <f>IF(OR(tbl_Metraj22[[#This Row],[TARIH]]="",tbl_Metraj22[[#This Row],[TARIH]]="-"),0,IF(tbl_Metraj22[[#This Row],[YUZDE]]=0,tbl_Metraj22[[#This Row],[METRAJ_BETON]],tbl_Metraj22[[#This Row],[YUZDE]]*tbl_Metraj22[[#This Row],[METRAJ_BETON]]))</f>
        <v>2.67</v>
      </c>
      <c r="K932" s="2" t="s">
        <v>994</v>
      </c>
    </row>
    <row r="933" spans="1:11" ht="14.25" x14ac:dyDescent="0.2">
      <c r="A933" s="2" t="s">
        <v>728</v>
      </c>
      <c r="B933" s="124" t="s">
        <v>4543</v>
      </c>
      <c r="C933" s="124"/>
      <c r="D933" s="126">
        <v>2.67</v>
      </c>
      <c r="E933" s="124" t="s">
        <v>764</v>
      </c>
      <c r="F933" s="124">
        <v>-3</v>
      </c>
      <c r="G933" s="2" t="s">
        <v>13522</v>
      </c>
      <c r="H933" s="130">
        <v>45861</v>
      </c>
      <c r="I933" s="134"/>
      <c r="J933" s="123">
        <f>IF(OR(tbl_Metraj22[[#This Row],[TARIH]]="",tbl_Metraj22[[#This Row],[TARIH]]="-"),0,IF(tbl_Metraj22[[#This Row],[YUZDE]]=0,tbl_Metraj22[[#This Row],[METRAJ_BETON]],tbl_Metraj22[[#This Row],[YUZDE]]*tbl_Metraj22[[#This Row],[METRAJ_BETON]]))</f>
        <v>2.67</v>
      </c>
      <c r="K933" s="2" t="s">
        <v>993</v>
      </c>
    </row>
    <row r="934" spans="1:11" ht="14.25" x14ac:dyDescent="0.2">
      <c r="A934" s="2" t="s">
        <v>728</v>
      </c>
      <c r="B934" s="124" t="s">
        <v>4544</v>
      </c>
      <c r="C934" s="124"/>
      <c r="D934" s="126">
        <v>2.38</v>
      </c>
      <c r="E934" s="124" t="s">
        <v>764</v>
      </c>
      <c r="F934" s="124">
        <v>-3</v>
      </c>
      <c r="G934" s="2" t="s">
        <v>13523</v>
      </c>
      <c r="H934" s="130">
        <v>45861</v>
      </c>
      <c r="I934" s="134"/>
      <c r="J934" s="123">
        <f>IF(OR(tbl_Metraj22[[#This Row],[TARIH]]="",tbl_Metraj22[[#This Row],[TARIH]]="-"),0,IF(tbl_Metraj22[[#This Row],[YUZDE]]=0,tbl_Metraj22[[#This Row],[METRAJ_BETON]],tbl_Metraj22[[#This Row],[YUZDE]]*tbl_Metraj22[[#This Row],[METRAJ_BETON]]))</f>
        <v>2.38</v>
      </c>
      <c r="K934" s="2" t="s">
        <v>997</v>
      </c>
    </row>
    <row r="935" spans="1:11" ht="14.25" x14ac:dyDescent="0.2">
      <c r="A935" s="2" t="s">
        <v>728</v>
      </c>
      <c r="B935" s="124" t="s">
        <v>4545</v>
      </c>
      <c r="C935" s="124"/>
      <c r="D935" s="126">
        <v>3</v>
      </c>
      <c r="E935" s="124" t="s">
        <v>764</v>
      </c>
      <c r="F935" s="124">
        <v>-3</v>
      </c>
      <c r="G935" s="2" t="s">
        <v>13524</v>
      </c>
      <c r="H935" s="130">
        <v>45861</v>
      </c>
      <c r="I935" s="134"/>
      <c r="J935" s="123">
        <f>IF(OR(tbl_Metraj22[[#This Row],[TARIH]]="",tbl_Metraj22[[#This Row],[TARIH]]="-"),0,IF(tbl_Metraj22[[#This Row],[YUZDE]]=0,tbl_Metraj22[[#This Row],[METRAJ_BETON]],tbl_Metraj22[[#This Row],[YUZDE]]*tbl_Metraj22[[#This Row],[METRAJ_BETON]]))</f>
        <v>3</v>
      </c>
      <c r="K935" s="2" t="s">
        <v>977</v>
      </c>
    </row>
    <row r="936" spans="1:11" ht="14.25" x14ac:dyDescent="0.2">
      <c r="A936" s="2" t="s">
        <v>728</v>
      </c>
      <c r="B936" s="124" t="s">
        <v>4546</v>
      </c>
      <c r="C936" s="124"/>
      <c r="D936" s="126">
        <v>2.38</v>
      </c>
      <c r="E936" s="124" t="s">
        <v>764</v>
      </c>
      <c r="F936" s="124">
        <v>-3</v>
      </c>
      <c r="G936" s="2" t="s">
        <v>13525</v>
      </c>
      <c r="H936" s="130">
        <v>45861</v>
      </c>
      <c r="I936" s="134"/>
      <c r="J936" s="123">
        <f>IF(OR(tbl_Metraj22[[#This Row],[TARIH]]="",tbl_Metraj22[[#This Row],[TARIH]]="-"),0,IF(tbl_Metraj22[[#This Row],[YUZDE]]=0,tbl_Metraj22[[#This Row],[METRAJ_BETON]],tbl_Metraj22[[#This Row],[YUZDE]]*tbl_Metraj22[[#This Row],[METRAJ_BETON]]))</f>
        <v>2.38</v>
      </c>
      <c r="K936" s="2" t="s">
        <v>1005</v>
      </c>
    </row>
    <row r="937" spans="1:11" ht="14.25" x14ac:dyDescent="0.2">
      <c r="A937" s="2" t="s">
        <v>728</v>
      </c>
      <c r="B937" s="124" t="s">
        <v>4547</v>
      </c>
      <c r="C937" s="124"/>
      <c r="D937" s="126">
        <v>2.97</v>
      </c>
      <c r="E937" s="124" t="s">
        <v>764</v>
      </c>
      <c r="F937" s="124">
        <v>-3</v>
      </c>
      <c r="G937" s="2" t="s">
        <v>13526</v>
      </c>
      <c r="H937" s="130">
        <v>45861</v>
      </c>
      <c r="I937" s="134"/>
      <c r="J937" s="123">
        <f>IF(OR(tbl_Metraj22[[#This Row],[TARIH]]="",tbl_Metraj22[[#This Row],[TARIH]]="-"),0,IF(tbl_Metraj22[[#This Row],[YUZDE]]=0,tbl_Metraj22[[#This Row],[METRAJ_BETON]],tbl_Metraj22[[#This Row],[YUZDE]]*tbl_Metraj22[[#This Row],[METRAJ_BETON]]))</f>
        <v>2.97</v>
      </c>
      <c r="K937" s="2" t="s">
        <v>1042</v>
      </c>
    </row>
    <row r="938" spans="1:11" ht="14.25" x14ac:dyDescent="0.2">
      <c r="A938" s="2" t="s">
        <v>728</v>
      </c>
      <c r="B938" s="124" t="s">
        <v>4548</v>
      </c>
      <c r="C938" s="124"/>
      <c r="D938" s="126">
        <v>2.97</v>
      </c>
      <c r="E938" s="124" t="s">
        <v>764</v>
      </c>
      <c r="F938" s="124">
        <v>-3</v>
      </c>
      <c r="G938" s="2" t="s">
        <v>13527</v>
      </c>
      <c r="H938" s="130">
        <v>45861</v>
      </c>
      <c r="I938" s="134"/>
      <c r="J938" s="123">
        <f>IF(OR(tbl_Metraj22[[#This Row],[TARIH]]="",tbl_Metraj22[[#This Row],[TARIH]]="-"),0,IF(tbl_Metraj22[[#This Row],[YUZDE]]=0,tbl_Metraj22[[#This Row],[METRAJ_BETON]],tbl_Metraj22[[#This Row],[YUZDE]]*tbl_Metraj22[[#This Row],[METRAJ_BETON]]))</f>
        <v>2.97</v>
      </c>
      <c r="K938" s="2" t="s">
        <v>1022</v>
      </c>
    </row>
    <row r="939" spans="1:11" ht="14.25" x14ac:dyDescent="0.2">
      <c r="A939" s="2" t="s">
        <v>728</v>
      </c>
      <c r="B939" s="124" t="s">
        <v>4549</v>
      </c>
      <c r="C939" s="124"/>
      <c r="D939" s="126">
        <v>2.97</v>
      </c>
      <c r="E939" s="124" t="s">
        <v>764</v>
      </c>
      <c r="F939" s="124">
        <v>-3</v>
      </c>
      <c r="G939" s="2" t="s">
        <v>13528</v>
      </c>
      <c r="H939" s="130">
        <v>45861</v>
      </c>
      <c r="I939" s="134"/>
      <c r="J939" s="123">
        <f>IF(OR(tbl_Metraj22[[#This Row],[TARIH]]="",tbl_Metraj22[[#This Row],[TARIH]]="-"),0,IF(tbl_Metraj22[[#This Row],[YUZDE]]=0,tbl_Metraj22[[#This Row],[METRAJ_BETON]],tbl_Metraj22[[#This Row],[YUZDE]]*tbl_Metraj22[[#This Row],[METRAJ_BETON]]))</f>
        <v>2.97</v>
      </c>
      <c r="K939" s="2" t="s">
        <v>1023</v>
      </c>
    </row>
    <row r="940" spans="1:11" ht="14.25" x14ac:dyDescent="0.2">
      <c r="A940" s="2" t="s">
        <v>728</v>
      </c>
      <c r="B940" s="124" t="s">
        <v>4550</v>
      </c>
      <c r="C940" s="124"/>
      <c r="D940" s="126">
        <v>3.3</v>
      </c>
      <c r="E940" s="124" t="s">
        <v>764</v>
      </c>
      <c r="F940" s="124">
        <v>-3</v>
      </c>
      <c r="G940" s="2" t="s">
        <v>13529</v>
      </c>
      <c r="H940" s="130">
        <v>45861</v>
      </c>
      <c r="I940" s="134"/>
      <c r="J940" s="123">
        <f>IF(OR(tbl_Metraj22[[#This Row],[TARIH]]="",tbl_Metraj22[[#This Row],[TARIH]]="-"),0,IF(tbl_Metraj22[[#This Row],[YUZDE]]=0,tbl_Metraj22[[#This Row],[METRAJ_BETON]],tbl_Metraj22[[#This Row],[YUZDE]]*tbl_Metraj22[[#This Row],[METRAJ_BETON]]))</f>
        <v>3.3</v>
      </c>
      <c r="K940" s="2" t="s">
        <v>1027</v>
      </c>
    </row>
    <row r="941" spans="1:11" ht="14.25" x14ac:dyDescent="0.2">
      <c r="A941" s="2" t="s">
        <v>728</v>
      </c>
      <c r="B941" s="124" t="s">
        <v>4551</v>
      </c>
      <c r="C941" s="124"/>
      <c r="D941" s="126">
        <v>2.4700000000000002</v>
      </c>
      <c r="E941" s="124" t="s">
        <v>764</v>
      </c>
      <c r="F941" s="124">
        <v>-3</v>
      </c>
      <c r="G941" s="2" t="s">
        <v>13530</v>
      </c>
      <c r="H941" s="130">
        <v>45861</v>
      </c>
      <c r="I941" s="134"/>
      <c r="J941" s="123">
        <f>IF(OR(tbl_Metraj22[[#This Row],[TARIH]]="",tbl_Metraj22[[#This Row],[TARIH]]="-"),0,IF(tbl_Metraj22[[#This Row],[YUZDE]]=0,tbl_Metraj22[[#This Row],[METRAJ_BETON]],tbl_Metraj22[[#This Row],[YUZDE]]*tbl_Metraj22[[#This Row],[METRAJ_BETON]]))</f>
        <v>2.4700000000000002</v>
      </c>
      <c r="K941" s="2" t="s">
        <v>1040</v>
      </c>
    </row>
    <row r="942" spans="1:11" ht="14.25" x14ac:dyDescent="0.2">
      <c r="A942" s="2" t="s">
        <v>728</v>
      </c>
      <c r="B942" s="124" t="s">
        <v>4552</v>
      </c>
      <c r="C942" s="124"/>
      <c r="D942" s="126">
        <v>4.0599999999999996</v>
      </c>
      <c r="E942" s="124" t="s">
        <v>764</v>
      </c>
      <c r="F942" s="124">
        <v>-3</v>
      </c>
      <c r="G942" s="2" t="s">
        <v>13531</v>
      </c>
      <c r="H942" s="130">
        <v>45861</v>
      </c>
      <c r="I942" s="134"/>
      <c r="J942" s="123">
        <f>IF(OR(tbl_Metraj22[[#This Row],[TARIH]]="",tbl_Metraj22[[#This Row],[TARIH]]="-"),0,IF(tbl_Metraj22[[#This Row],[YUZDE]]=0,tbl_Metraj22[[#This Row],[METRAJ_BETON]],tbl_Metraj22[[#This Row],[YUZDE]]*tbl_Metraj22[[#This Row],[METRAJ_BETON]]))</f>
        <v>4.0599999999999996</v>
      </c>
      <c r="K942" s="2" t="s">
        <v>1019</v>
      </c>
    </row>
    <row r="943" spans="1:11" ht="14.25" x14ac:dyDescent="0.2">
      <c r="A943" s="2" t="s">
        <v>728</v>
      </c>
      <c r="B943" s="124" t="s">
        <v>4553</v>
      </c>
      <c r="C943" s="124"/>
      <c r="D943" s="126">
        <v>4.8499999999999996</v>
      </c>
      <c r="E943" s="124" t="s">
        <v>764</v>
      </c>
      <c r="F943" s="124">
        <v>-3</v>
      </c>
      <c r="G943" s="2" t="s">
        <v>13532</v>
      </c>
      <c r="H943" s="130">
        <v>45861</v>
      </c>
      <c r="I943" s="134"/>
      <c r="J943" s="123">
        <f>IF(OR(tbl_Metraj22[[#This Row],[TARIH]]="",tbl_Metraj22[[#This Row],[TARIH]]="-"),0,IF(tbl_Metraj22[[#This Row],[YUZDE]]=0,tbl_Metraj22[[#This Row],[METRAJ_BETON]],tbl_Metraj22[[#This Row],[YUZDE]]*tbl_Metraj22[[#This Row],[METRAJ_BETON]]))</f>
        <v>4.8499999999999996</v>
      </c>
      <c r="K943" s="2" t="s">
        <v>1004</v>
      </c>
    </row>
    <row r="944" spans="1:11" ht="14.25" x14ac:dyDescent="0.2">
      <c r="A944" s="2" t="s">
        <v>728</v>
      </c>
      <c r="B944" s="124" t="s">
        <v>4554</v>
      </c>
      <c r="C944" s="124"/>
      <c r="D944" s="126">
        <v>2.97</v>
      </c>
      <c r="E944" s="124" t="s">
        <v>764</v>
      </c>
      <c r="F944" s="124">
        <v>-3</v>
      </c>
      <c r="G944" s="2" t="s">
        <v>13533</v>
      </c>
      <c r="H944" s="130">
        <v>45861</v>
      </c>
      <c r="I944" s="134"/>
      <c r="J944" s="123">
        <f>IF(OR(tbl_Metraj22[[#This Row],[TARIH]]="",tbl_Metraj22[[#This Row],[TARIH]]="-"),0,IF(tbl_Metraj22[[#This Row],[YUZDE]]=0,tbl_Metraj22[[#This Row],[METRAJ_BETON]],tbl_Metraj22[[#This Row],[YUZDE]]*tbl_Metraj22[[#This Row],[METRAJ_BETON]]))</f>
        <v>2.97</v>
      </c>
      <c r="K944" s="2" t="s">
        <v>2466</v>
      </c>
    </row>
    <row r="945" spans="1:11" ht="14.25" x14ac:dyDescent="0.2">
      <c r="A945" s="2" t="s">
        <v>728</v>
      </c>
      <c r="B945" s="124" t="s">
        <v>4555</v>
      </c>
      <c r="C945" s="124"/>
      <c r="D945" s="126">
        <v>2.97</v>
      </c>
      <c r="E945" s="124" t="s">
        <v>764</v>
      </c>
      <c r="F945" s="124">
        <v>-3</v>
      </c>
      <c r="G945" s="2" t="s">
        <v>13534</v>
      </c>
      <c r="H945" s="130">
        <v>45861</v>
      </c>
      <c r="I945" s="134"/>
      <c r="J945" s="123">
        <f>IF(OR(tbl_Metraj22[[#This Row],[TARIH]]="",tbl_Metraj22[[#This Row],[TARIH]]="-"),0,IF(tbl_Metraj22[[#This Row],[YUZDE]]=0,tbl_Metraj22[[#This Row],[METRAJ_BETON]],tbl_Metraj22[[#This Row],[YUZDE]]*tbl_Metraj22[[#This Row],[METRAJ_BETON]]))</f>
        <v>2.97</v>
      </c>
      <c r="K945" s="2" t="s">
        <v>2464</v>
      </c>
    </row>
    <row r="946" spans="1:11" ht="14.25" x14ac:dyDescent="0.2">
      <c r="A946" s="2" t="s">
        <v>728</v>
      </c>
      <c r="B946" s="124" t="s">
        <v>4556</v>
      </c>
      <c r="C946" s="124"/>
      <c r="D946" s="126">
        <v>2.97</v>
      </c>
      <c r="E946" s="124" t="s">
        <v>764</v>
      </c>
      <c r="F946" s="124">
        <v>-3</v>
      </c>
      <c r="G946" s="2" t="s">
        <v>13535</v>
      </c>
      <c r="H946" s="130">
        <v>45861</v>
      </c>
      <c r="I946" s="134"/>
      <c r="J946" s="123">
        <f>IF(OR(tbl_Metraj22[[#This Row],[TARIH]]="",tbl_Metraj22[[#This Row],[TARIH]]="-"),0,IF(tbl_Metraj22[[#This Row],[YUZDE]]=0,tbl_Metraj22[[#This Row],[METRAJ_BETON]],tbl_Metraj22[[#This Row],[YUZDE]]*tbl_Metraj22[[#This Row],[METRAJ_BETON]]))</f>
        <v>2.97</v>
      </c>
      <c r="K946" s="2" t="s">
        <v>2462</v>
      </c>
    </row>
    <row r="947" spans="1:11" ht="14.25" x14ac:dyDescent="0.2">
      <c r="A947" s="2" t="s">
        <v>728</v>
      </c>
      <c r="B947" s="124" t="s">
        <v>4557</v>
      </c>
      <c r="C947" s="124"/>
      <c r="D947" s="126">
        <v>2.97</v>
      </c>
      <c r="E947" s="124" t="s">
        <v>764</v>
      </c>
      <c r="F947" s="124">
        <v>-3</v>
      </c>
      <c r="G947" s="2" t="s">
        <v>13536</v>
      </c>
      <c r="H947" s="130">
        <v>45861</v>
      </c>
      <c r="I947" s="134"/>
      <c r="J947" s="123">
        <f>IF(OR(tbl_Metraj22[[#This Row],[TARIH]]="",tbl_Metraj22[[#This Row],[TARIH]]="-"),0,IF(tbl_Metraj22[[#This Row],[YUZDE]]=0,tbl_Metraj22[[#This Row],[METRAJ_BETON]],tbl_Metraj22[[#This Row],[YUZDE]]*tbl_Metraj22[[#This Row],[METRAJ_BETON]]))</f>
        <v>2.97</v>
      </c>
      <c r="K947" s="2" t="s">
        <v>2461</v>
      </c>
    </row>
    <row r="948" spans="1:11" ht="14.25" x14ac:dyDescent="0.2">
      <c r="A948" s="2" t="s">
        <v>728</v>
      </c>
      <c r="B948" s="124" t="s">
        <v>4558</v>
      </c>
      <c r="C948" s="124"/>
      <c r="D948" s="126">
        <v>2.97</v>
      </c>
      <c r="E948" s="124" t="s">
        <v>764</v>
      </c>
      <c r="F948" s="124">
        <v>-3</v>
      </c>
      <c r="G948" s="2" t="s">
        <v>13537</v>
      </c>
      <c r="H948" s="130">
        <v>45861</v>
      </c>
      <c r="I948" s="134"/>
      <c r="J948" s="123">
        <f>IF(OR(tbl_Metraj22[[#This Row],[TARIH]]="",tbl_Metraj22[[#This Row],[TARIH]]="-"),0,IF(tbl_Metraj22[[#This Row],[YUZDE]]=0,tbl_Metraj22[[#This Row],[METRAJ_BETON]],tbl_Metraj22[[#This Row],[YUZDE]]*tbl_Metraj22[[#This Row],[METRAJ_BETON]]))</f>
        <v>2.97</v>
      </c>
      <c r="K948" s="2" t="s">
        <v>2469</v>
      </c>
    </row>
    <row r="949" spans="1:11" ht="14.25" x14ac:dyDescent="0.2">
      <c r="A949" s="2" t="s">
        <v>728</v>
      </c>
      <c r="B949" s="124" t="s">
        <v>4559</v>
      </c>
      <c r="C949" s="124"/>
      <c r="D949" s="126">
        <v>2.97</v>
      </c>
      <c r="E949" s="124" t="s">
        <v>764</v>
      </c>
      <c r="F949" s="124">
        <v>-3</v>
      </c>
      <c r="G949" s="2" t="s">
        <v>13538</v>
      </c>
      <c r="H949" s="130">
        <v>45861</v>
      </c>
      <c r="I949" s="134"/>
      <c r="J949" s="123">
        <f>IF(OR(tbl_Metraj22[[#This Row],[TARIH]]="",tbl_Metraj22[[#This Row],[TARIH]]="-"),0,IF(tbl_Metraj22[[#This Row],[YUZDE]]=0,tbl_Metraj22[[#This Row],[METRAJ_BETON]],tbl_Metraj22[[#This Row],[YUZDE]]*tbl_Metraj22[[#This Row],[METRAJ_BETON]]))</f>
        <v>2.97</v>
      </c>
      <c r="K949" s="2" t="s">
        <v>2497</v>
      </c>
    </row>
    <row r="950" spans="1:11" ht="14.25" x14ac:dyDescent="0.2">
      <c r="A950" s="2" t="s">
        <v>728</v>
      </c>
      <c r="B950" s="124" t="s">
        <v>4561</v>
      </c>
      <c r="C950" s="124"/>
      <c r="D950" s="126">
        <v>2.97</v>
      </c>
      <c r="E950" s="124" t="s">
        <v>764</v>
      </c>
      <c r="F950" s="124">
        <v>-3</v>
      </c>
      <c r="G950" s="2" t="s">
        <v>13539</v>
      </c>
      <c r="H950" s="130">
        <v>45861</v>
      </c>
      <c r="I950" s="134"/>
      <c r="J950" s="123">
        <f>IF(OR(tbl_Metraj22[[#This Row],[TARIH]]="",tbl_Metraj22[[#This Row],[TARIH]]="-"),0,IF(tbl_Metraj22[[#This Row],[YUZDE]]=0,tbl_Metraj22[[#This Row],[METRAJ_BETON]],tbl_Metraj22[[#This Row],[YUZDE]]*tbl_Metraj22[[#This Row],[METRAJ_BETON]]))</f>
        <v>2.97</v>
      </c>
      <c r="K950" s="2" t="s">
        <v>2463</v>
      </c>
    </row>
    <row r="951" spans="1:11" ht="14.25" x14ac:dyDescent="0.2">
      <c r="A951" s="2" t="s">
        <v>728</v>
      </c>
      <c r="B951" s="124" t="s">
        <v>4562</v>
      </c>
      <c r="C951" s="124"/>
      <c r="D951" s="126">
        <v>2.97</v>
      </c>
      <c r="E951" s="124" t="s">
        <v>764</v>
      </c>
      <c r="F951" s="124">
        <v>-3</v>
      </c>
      <c r="G951" s="2" t="s">
        <v>13540</v>
      </c>
      <c r="H951" s="130">
        <v>45861</v>
      </c>
      <c r="I951" s="134"/>
      <c r="J951" s="123">
        <f>IF(OR(tbl_Metraj22[[#This Row],[TARIH]]="",tbl_Metraj22[[#This Row],[TARIH]]="-"),0,IF(tbl_Metraj22[[#This Row],[YUZDE]]=0,tbl_Metraj22[[#This Row],[METRAJ_BETON]],tbl_Metraj22[[#This Row],[YUZDE]]*tbl_Metraj22[[#This Row],[METRAJ_BETON]]))</f>
        <v>2.97</v>
      </c>
      <c r="K951" s="2" t="s">
        <v>2465</v>
      </c>
    </row>
    <row r="952" spans="1:11" ht="14.25" x14ac:dyDescent="0.2">
      <c r="A952" s="2" t="s">
        <v>728</v>
      </c>
      <c r="B952" s="124" t="s">
        <v>4563</v>
      </c>
      <c r="C952" s="124"/>
      <c r="D952" s="126">
        <v>2.97</v>
      </c>
      <c r="E952" s="124" t="s">
        <v>764</v>
      </c>
      <c r="F952" s="124">
        <v>-3</v>
      </c>
      <c r="G952" s="2" t="s">
        <v>13541</v>
      </c>
      <c r="H952" s="130">
        <v>45861</v>
      </c>
      <c r="I952" s="134"/>
      <c r="J952" s="123">
        <f>IF(OR(tbl_Metraj22[[#This Row],[TARIH]]="",tbl_Metraj22[[#This Row],[TARIH]]="-"),0,IF(tbl_Metraj22[[#This Row],[YUZDE]]=0,tbl_Metraj22[[#This Row],[METRAJ_BETON]],tbl_Metraj22[[#This Row],[YUZDE]]*tbl_Metraj22[[#This Row],[METRAJ_BETON]]))</f>
        <v>2.97</v>
      </c>
      <c r="K952" s="2" t="s">
        <v>2467</v>
      </c>
    </row>
    <row r="953" spans="1:11" ht="14.25" x14ac:dyDescent="0.2">
      <c r="A953" s="2" t="s">
        <v>728</v>
      </c>
      <c r="B953" s="124" t="s">
        <v>4564</v>
      </c>
      <c r="C953" s="124"/>
      <c r="D953" s="126">
        <v>2.1800000000000002</v>
      </c>
      <c r="E953" s="124" t="s">
        <v>764</v>
      </c>
      <c r="F953" s="124">
        <v>-3</v>
      </c>
      <c r="G953" s="2" t="s">
        <v>13542</v>
      </c>
      <c r="H953" s="130">
        <v>45861</v>
      </c>
      <c r="I953" s="134"/>
      <c r="J953" s="123">
        <f>IF(OR(tbl_Metraj22[[#This Row],[TARIH]]="",tbl_Metraj22[[#This Row],[TARIH]]="-"),0,IF(tbl_Metraj22[[#This Row],[YUZDE]]=0,tbl_Metraj22[[#This Row],[METRAJ_BETON]],tbl_Metraj22[[#This Row],[YUZDE]]*tbl_Metraj22[[#This Row],[METRAJ_BETON]]))</f>
        <v>2.1800000000000002</v>
      </c>
      <c r="K953" s="2" t="s">
        <v>2468</v>
      </c>
    </row>
    <row r="954" spans="1:11" ht="14.25" x14ac:dyDescent="0.2">
      <c r="A954" s="2" t="s">
        <v>752</v>
      </c>
      <c r="B954" s="124" t="s">
        <v>3271</v>
      </c>
      <c r="C954" s="124"/>
      <c r="D954" s="126">
        <v>2.13</v>
      </c>
      <c r="E954" s="124" t="s">
        <v>764</v>
      </c>
      <c r="F954" s="124">
        <v>-3</v>
      </c>
      <c r="G954" s="2" t="s">
        <v>13543</v>
      </c>
      <c r="H954" s="130"/>
      <c r="I954" s="134"/>
      <c r="J954" s="123">
        <f>IF(OR(tbl_Metraj22[[#This Row],[TARIH]]="",tbl_Metraj22[[#This Row],[TARIH]]="-"),0,IF(tbl_Metraj22[[#This Row],[YUZDE]]=0,tbl_Metraj22[[#This Row],[METRAJ_BETON]],tbl_Metraj22[[#This Row],[YUZDE]]*tbl_Metraj22[[#This Row],[METRAJ_BETON]]))</f>
        <v>0</v>
      </c>
    </row>
    <row r="955" spans="1:11" ht="14.25" x14ac:dyDescent="0.2">
      <c r="A955" s="2" t="s">
        <v>752</v>
      </c>
      <c r="B955" s="124" t="s">
        <v>3272</v>
      </c>
      <c r="C955" s="124"/>
      <c r="D955" s="126">
        <v>0.98</v>
      </c>
      <c r="E955" s="124" t="s">
        <v>764</v>
      </c>
      <c r="F955" s="124">
        <v>-3</v>
      </c>
      <c r="G955" s="2" t="s">
        <v>13544</v>
      </c>
      <c r="H955" s="130"/>
      <c r="I955" s="134"/>
      <c r="J955" s="123">
        <f>IF(OR(tbl_Metraj22[[#This Row],[TARIH]]="",tbl_Metraj22[[#This Row],[TARIH]]="-"),0,IF(tbl_Metraj22[[#This Row],[YUZDE]]=0,tbl_Metraj22[[#This Row],[METRAJ_BETON]],tbl_Metraj22[[#This Row],[YUZDE]]*tbl_Metraj22[[#This Row],[METRAJ_BETON]]))</f>
        <v>0</v>
      </c>
    </row>
    <row r="956" spans="1:11" ht="14.25" x14ac:dyDescent="0.2">
      <c r="A956" s="2" t="s">
        <v>2977</v>
      </c>
      <c r="B956" s="124" t="s">
        <v>3047</v>
      </c>
      <c r="C956" s="124"/>
      <c r="D956" s="126">
        <v>5.44</v>
      </c>
      <c r="E956" s="124" t="s">
        <v>764</v>
      </c>
      <c r="F956" s="124">
        <v>-3</v>
      </c>
      <c r="G956" s="2" t="s">
        <v>13545</v>
      </c>
      <c r="H956" s="130">
        <v>45861</v>
      </c>
      <c r="I956" s="134"/>
      <c r="J956" s="123">
        <f>IF(OR(tbl_Metraj22[[#This Row],[TARIH]]="",tbl_Metraj22[[#This Row],[TARIH]]="-"),0,IF(tbl_Metraj22[[#This Row],[YUZDE]]=0,tbl_Metraj22[[#This Row],[METRAJ_BETON]],tbl_Metraj22[[#This Row],[YUZDE]]*tbl_Metraj22[[#This Row],[METRAJ_BETON]]))</f>
        <v>5.44</v>
      </c>
      <c r="K956" s="2" t="s">
        <v>958</v>
      </c>
    </row>
    <row r="957" spans="1:11" ht="14.25" x14ac:dyDescent="0.2">
      <c r="A957" s="2" t="s">
        <v>2977</v>
      </c>
      <c r="B957" s="124" t="s">
        <v>3048</v>
      </c>
      <c r="C957" s="124"/>
      <c r="D957" s="126">
        <v>8</v>
      </c>
      <c r="E957" s="124" t="s">
        <v>764</v>
      </c>
      <c r="F957" s="124">
        <v>-3</v>
      </c>
      <c r="G957" s="2" t="s">
        <v>13546</v>
      </c>
      <c r="H957" s="130">
        <v>45861</v>
      </c>
      <c r="I957" s="134"/>
      <c r="J957" s="123">
        <f>IF(OR(tbl_Metraj22[[#This Row],[TARIH]]="",tbl_Metraj22[[#This Row],[TARIH]]="-"),0,IF(tbl_Metraj22[[#This Row],[YUZDE]]=0,tbl_Metraj22[[#This Row],[METRAJ_BETON]],tbl_Metraj22[[#This Row],[YUZDE]]*tbl_Metraj22[[#This Row],[METRAJ_BETON]]))</f>
        <v>8</v>
      </c>
      <c r="K957" s="2" t="s">
        <v>1048</v>
      </c>
    </row>
    <row r="958" spans="1:11" ht="14.25" x14ac:dyDescent="0.2">
      <c r="A958" s="2" t="s">
        <v>2977</v>
      </c>
      <c r="B958" s="124" t="s">
        <v>3049</v>
      </c>
      <c r="C958" s="124"/>
      <c r="D958" s="126">
        <v>5.35</v>
      </c>
      <c r="E958" s="124" t="s">
        <v>764</v>
      </c>
      <c r="F958" s="124">
        <v>-3</v>
      </c>
      <c r="G958" s="2" t="s">
        <v>13547</v>
      </c>
      <c r="H958" s="130">
        <v>45861</v>
      </c>
      <c r="I958" s="134"/>
      <c r="J958" s="123">
        <f>IF(OR(tbl_Metraj22[[#This Row],[TARIH]]="",tbl_Metraj22[[#This Row],[TARIH]]="-"),0,IF(tbl_Metraj22[[#This Row],[YUZDE]]=0,tbl_Metraj22[[#This Row],[METRAJ_BETON]],tbl_Metraj22[[#This Row],[YUZDE]]*tbl_Metraj22[[#This Row],[METRAJ_BETON]]))</f>
        <v>5.35</v>
      </c>
      <c r="K958" s="2" t="s">
        <v>2424</v>
      </c>
    </row>
    <row r="959" spans="1:11" ht="14.25" x14ac:dyDescent="0.2">
      <c r="A959" s="2" t="s">
        <v>2977</v>
      </c>
      <c r="B959" s="124" t="s">
        <v>3050</v>
      </c>
      <c r="C959" s="124"/>
      <c r="D959" s="126">
        <v>4.13</v>
      </c>
      <c r="E959" s="124" t="s">
        <v>764</v>
      </c>
      <c r="F959" s="124">
        <v>-3</v>
      </c>
      <c r="G959" s="2" t="s">
        <v>13548</v>
      </c>
      <c r="H959" s="130">
        <v>45861</v>
      </c>
      <c r="I959" s="134"/>
      <c r="J959" s="123">
        <f>IF(OR(tbl_Metraj22[[#This Row],[TARIH]]="",tbl_Metraj22[[#This Row],[TARIH]]="-"),0,IF(tbl_Metraj22[[#This Row],[YUZDE]]=0,tbl_Metraj22[[#This Row],[METRAJ_BETON]],tbl_Metraj22[[#This Row],[YUZDE]]*tbl_Metraj22[[#This Row],[METRAJ_BETON]]))</f>
        <v>4.13</v>
      </c>
      <c r="K959" s="2" t="s">
        <v>2936</v>
      </c>
    </row>
    <row r="960" spans="1:11" ht="14.25" x14ac:dyDescent="0.2">
      <c r="A960" s="2" t="s">
        <v>2977</v>
      </c>
      <c r="B960" s="124" t="s">
        <v>3051</v>
      </c>
      <c r="C960" s="124"/>
      <c r="D960" s="126">
        <v>15.26</v>
      </c>
      <c r="E960" s="124" t="s">
        <v>764</v>
      </c>
      <c r="F960" s="124">
        <v>-3</v>
      </c>
      <c r="G960" s="2" t="s">
        <v>13549</v>
      </c>
      <c r="H960" s="130">
        <v>45861</v>
      </c>
      <c r="I960" s="134"/>
      <c r="J960" s="123">
        <f>IF(OR(tbl_Metraj22[[#This Row],[TARIH]]="",tbl_Metraj22[[#This Row],[TARIH]]="-"),0,IF(tbl_Metraj22[[#This Row],[YUZDE]]=0,tbl_Metraj22[[#This Row],[METRAJ_BETON]],tbl_Metraj22[[#This Row],[YUZDE]]*tbl_Metraj22[[#This Row],[METRAJ_BETON]]))</f>
        <v>15.26</v>
      </c>
      <c r="K960" s="2" t="s">
        <v>1055</v>
      </c>
    </row>
    <row r="961" spans="1:11" ht="14.25" x14ac:dyDescent="0.2">
      <c r="A961" s="2" t="s">
        <v>2977</v>
      </c>
      <c r="B961" s="124" t="s">
        <v>3052</v>
      </c>
      <c r="C961" s="124"/>
      <c r="D961" s="126">
        <v>8</v>
      </c>
      <c r="E961" s="124" t="s">
        <v>764</v>
      </c>
      <c r="F961" s="124">
        <v>-3</v>
      </c>
      <c r="G961" s="2" t="s">
        <v>13550</v>
      </c>
      <c r="H961" s="130">
        <v>45861</v>
      </c>
      <c r="I961" s="134"/>
      <c r="J961" s="123">
        <f>IF(OR(tbl_Metraj22[[#This Row],[TARIH]]="",tbl_Metraj22[[#This Row],[TARIH]]="-"),0,IF(tbl_Metraj22[[#This Row],[YUZDE]]=0,tbl_Metraj22[[#This Row],[METRAJ_BETON]],tbl_Metraj22[[#This Row],[YUZDE]]*tbl_Metraj22[[#This Row],[METRAJ_BETON]]))</f>
        <v>8</v>
      </c>
      <c r="K961" s="2" t="s">
        <v>1044</v>
      </c>
    </row>
    <row r="962" spans="1:11" ht="14.25" x14ac:dyDescent="0.2">
      <c r="A962" s="2" t="s">
        <v>2977</v>
      </c>
      <c r="B962" s="124" t="s">
        <v>3053</v>
      </c>
      <c r="C962" s="124"/>
      <c r="D962" s="126">
        <v>1.71</v>
      </c>
      <c r="E962" s="124" t="s">
        <v>764</v>
      </c>
      <c r="F962" s="124">
        <v>-3</v>
      </c>
      <c r="G962" s="2" t="s">
        <v>13551</v>
      </c>
      <c r="H962" s="130">
        <v>45861</v>
      </c>
      <c r="I962" s="134"/>
      <c r="J962" s="123">
        <f>IF(OR(tbl_Metraj22[[#This Row],[TARIH]]="",tbl_Metraj22[[#This Row],[TARIH]]="-"),0,IF(tbl_Metraj22[[#This Row],[YUZDE]]=0,tbl_Metraj22[[#This Row],[METRAJ_BETON]],tbl_Metraj22[[#This Row],[YUZDE]]*tbl_Metraj22[[#This Row],[METRAJ_BETON]]))</f>
        <v>1.71</v>
      </c>
      <c r="K962" s="2" t="s">
        <v>963</v>
      </c>
    </row>
    <row r="963" spans="1:11" ht="14.25" x14ac:dyDescent="0.2">
      <c r="A963" s="2" t="s">
        <v>2977</v>
      </c>
      <c r="B963" s="124" t="s">
        <v>3054</v>
      </c>
      <c r="C963" s="124"/>
      <c r="D963" s="126">
        <v>5.2</v>
      </c>
      <c r="E963" s="124" t="s">
        <v>764</v>
      </c>
      <c r="F963" s="124">
        <v>-3</v>
      </c>
      <c r="G963" s="2" t="s">
        <v>13552</v>
      </c>
      <c r="H963" s="130">
        <v>45861</v>
      </c>
      <c r="I963" s="134"/>
      <c r="J963" s="123">
        <f>IF(OR(tbl_Metraj22[[#This Row],[TARIH]]="",tbl_Metraj22[[#This Row],[TARIH]]="-"),0,IF(tbl_Metraj22[[#This Row],[YUZDE]]=0,tbl_Metraj22[[#This Row],[METRAJ_BETON]],tbl_Metraj22[[#This Row],[YUZDE]]*tbl_Metraj22[[#This Row],[METRAJ_BETON]]))</f>
        <v>5.2</v>
      </c>
      <c r="K963" s="2" t="s">
        <v>1051</v>
      </c>
    </row>
    <row r="964" spans="1:11" ht="14.25" x14ac:dyDescent="0.2">
      <c r="A964" s="2" t="s">
        <v>2977</v>
      </c>
      <c r="B964" s="124" t="s">
        <v>3055</v>
      </c>
      <c r="C964" s="124"/>
      <c r="D964" s="126">
        <v>6.19</v>
      </c>
      <c r="E964" s="124" t="s">
        <v>764</v>
      </c>
      <c r="F964" s="124">
        <v>-3</v>
      </c>
      <c r="G964" s="2" t="s">
        <v>13553</v>
      </c>
      <c r="H964" s="130">
        <v>45861</v>
      </c>
      <c r="I964" s="134"/>
      <c r="J964" s="123">
        <f>IF(OR(tbl_Metraj22[[#This Row],[TARIH]]="",tbl_Metraj22[[#This Row],[TARIH]]="-"),0,IF(tbl_Metraj22[[#This Row],[YUZDE]]=0,tbl_Metraj22[[#This Row],[METRAJ_BETON]],tbl_Metraj22[[#This Row],[YUZDE]]*tbl_Metraj22[[#This Row],[METRAJ_BETON]]))</f>
        <v>6.19</v>
      </c>
      <c r="K964" s="2" t="s">
        <v>1043</v>
      </c>
    </row>
    <row r="965" spans="1:11" ht="14.25" x14ac:dyDescent="0.2">
      <c r="A965" s="2" t="s">
        <v>2977</v>
      </c>
      <c r="B965" s="124" t="s">
        <v>3056</v>
      </c>
      <c r="C965" s="124"/>
      <c r="D965" s="126">
        <v>4.45</v>
      </c>
      <c r="E965" s="124" t="s">
        <v>764</v>
      </c>
      <c r="F965" s="124">
        <v>-3</v>
      </c>
      <c r="G965" s="2" t="s">
        <v>13554</v>
      </c>
      <c r="H965" s="130">
        <v>45861</v>
      </c>
      <c r="I965" s="134"/>
      <c r="J965" s="123">
        <f>IF(OR(tbl_Metraj22[[#This Row],[TARIH]]="",tbl_Metraj22[[#This Row],[TARIH]]="-"),0,IF(tbl_Metraj22[[#This Row],[YUZDE]]=0,tbl_Metraj22[[#This Row],[METRAJ_BETON]],tbl_Metraj22[[#This Row],[YUZDE]]*tbl_Metraj22[[#This Row],[METRAJ_BETON]]))</f>
        <v>4.45</v>
      </c>
      <c r="K965" s="2" t="s">
        <v>1046</v>
      </c>
    </row>
    <row r="966" spans="1:11" ht="14.25" x14ac:dyDescent="0.2">
      <c r="A966" s="2" t="s">
        <v>2977</v>
      </c>
      <c r="B966" s="124" t="s">
        <v>3057</v>
      </c>
      <c r="C966" s="124"/>
      <c r="D966" s="126">
        <v>4.7</v>
      </c>
      <c r="E966" s="124" t="s">
        <v>764</v>
      </c>
      <c r="F966" s="124">
        <v>-3</v>
      </c>
      <c r="G966" s="2" t="s">
        <v>13555</v>
      </c>
      <c r="H966" s="130">
        <v>45861</v>
      </c>
      <c r="I966" s="134"/>
      <c r="J966" s="123">
        <f>IF(OR(tbl_Metraj22[[#This Row],[TARIH]]="",tbl_Metraj22[[#This Row],[TARIH]]="-"),0,IF(tbl_Metraj22[[#This Row],[YUZDE]]=0,tbl_Metraj22[[#This Row],[METRAJ_BETON]],tbl_Metraj22[[#This Row],[YUZDE]]*tbl_Metraj22[[#This Row],[METRAJ_BETON]]))</f>
        <v>4.7</v>
      </c>
      <c r="K966" s="2" t="s">
        <v>959</v>
      </c>
    </row>
    <row r="967" spans="1:11" ht="14.25" x14ac:dyDescent="0.2">
      <c r="A967" s="2" t="s">
        <v>2977</v>
      </c>
      <c r="B967" s="124" t="s">
        <v>3058</v>
      </c>
      <c r="C967" s="124"/>
      <c r="D967" s="126">
        <v>8.25</v>
      </c>
      <c r="E967" s="124" t="s">
        <v>764</v>
      </c>
      <c r="F967" s="124">
        <v>-3</v>
      </c>
      <c r="G967" s="2" t="s">
        <v>13556</v>
      </c>
      <c r="H967" s="130">
        <v>45861</v>
      </c>
      <c r="I967" s="134"/>
      <c r="J967" s="123">
        <f>IF(OR(tbl_Metraj22[[#This Row],[TARIH]]="",tbl_Metraj22[[#This Row],[TARIH]]="-"),0,IF(tbl_Metraj22[[#This Row],[YUZDE]]=0,tbl_Metraj22[[#This Row],[METRAJ_BETON]],tbl_Metraj22[[#This Row],[YUZDE]]*tbl_Metraj22[[#This Row],[METRAJ_BETON]]))</f>
        <v>8.25</v>
      </c>
      <c r="K967" s="2" t="s">
        <v>1047</v>
      </c>
    </row>
    <row r="968" spans="1:11" ht="14.25" x14ac:dyDescent="0.2">
      <c r="A968" s="2" t="s">
        <v>2977</v>
      </c>
      <c r="B968" s="124" t="s">
        <v>3059</v>
      </c>
      <c r="C968" s="124"/>
      <c r="D968" s="126">
        <v>3.88</v>
      </c>
      <c r="E968" s="124" t="s">
        <v>764</v>
      </c>
      <c r="F968" s="124">
        <v>-3</v>
      </c>
      <c r="G968" s="2" t="s">
        <v>13557</v>
      </c>
      <c r="H968" s="130">
        <v>45861</v>
      </c>
      <c r="I968" s="134"/>
      <c r="J968" s="123">
        <f>IF(OR(tbl_Metraj22[[#This Row],[TARIH]]="",tbl_Metraj22[[#This Row],[TARIH]]="-"),0,IF(tbl_Metraj22[[#This Row],[YUZDE]]=0,tbl_Metraj22[[#This Row],[METRAJ_BETON]],tbl_Metraj22[[#This Row],[YUZDE]]*tbl_Metraj22[[#This Row],[METRAJ_BETON]]))</f>
        <v>3.88</v>
      </c>
      <c r="K968" s="2" t="s">
        <v>957</v>
      </c>
    </row>
    <row r="969" spans="1:11" ht="14.25" x14ac:dyDescent="0.2">
      <c r="A969" s="2" t="s">
        <v>2977</v>
      </c>
      <c r="B969" s="124" t="s">
        <v>3060</v>
      </c>
      <c r="C969" s="124"/>
      <c r="D969" s="126">
        <v>11.96</v>
      </c>
      <c r="E969" s="124" t="s">
        <v>764</v>
      </c>
      <c r="F969" s="124">
        <v>-3</v>
      </c>
      <c r="G969" s="2" t="s">
        <v>13558</v>
      </c>
      <c r="H969" s="130">
        <v>45861</v>
      </c>
      <c r="I969" s="134"/>
      <c r="J969" s="123">
        <f>IF(OR(tbl_Metraj22[[#This Row],[TARIH]]="",tbl_Metraj22[[#This Row],[TARIH]]="-"),0,IF(tbl_Metraj22[[#This Row],[YUZDE]]=0,tbl_Metraj22[[#This Row],[METRAJ_BETON]],tbl_Metraj22[[#This Row],[YUZDE]]*tbl_Metraj22[[#This Row],[METRAJ_BETON]]))</f>
        <v>11.96</v>
      </c>
      <c r="K969" s="2" t="s">
        <v>955</v>
      </c>
    </row>
    <row r="970" spans="1:11" ht="14.25" x14ac:dyDescent="0.2">
      <c r="A970" s="2" t="s">
        <v>2977</v>
      </c>
      <c r="B970" s="124" t="s">
        <v>3061</v>
      </c>
      <c r="C970" s="124"/>
      <c r="D970" s="126">
        <v>5.28</v>
      </c>
      <c r="E970" s="124" t="s">
        <v>764</v>
      </c>
      <c r="F970" s="124">
        <v>-3</v>
      </c>
      <c r="G970" s="2" t="s">
        <v>13559</v>
      </c>
      <c r="H970" s="130">
        <v>45861</v>
      </c>
      <c r="I970" s="134"/>
      <c r="J970" s="123">
        <f>IF(OR(tbl_Metraj22[[#This Row],[TARIH]]="",tbl_Metraj22[[#This Row],[TARIH]]="-"),0,IF(tbl_Metraj22[[#This Row],[YUZDE]]=0,tbl_Metraj22[[#This Row],[METRAJ_BETON]],tbl_Metraj22[[#This Row],[YUZDE]]*tbl_Metraj22[[#This Row],[METRAJ_BETON]]))</f>
        <v>5.28</v>
      </c>
      <c r="K970" s="2" t="s">
        <v>953</v>
      </c>
    </row>
    <row r="971" spans="1:11" ht="14.25" x14ac:dyDescent="0.2">
      <c r="A971" s="2" t="s">
        <v>2977</v>
      </c>
      <c r="B971" s="124" t="s">
        <v>3062</v>
      </c>
      <c r="C971" s="124"/>
      <c r="D971" s="126">
        <v>11.14</v>
      </c>
      <c r="E971" s="124" t="s">
        <v>764</v>
      </c>
      <c r="F971" s="124">
        <v>-3</v>
      </c>
      <c r="G971" s="2" t="s">
        <v>13560</v>
      </c>
      <c r="H971" s="130">
        <v>45861</v>
      </c>
      <c r="I971" s="134"/>
      <c r="J971" s="123">
        <f>IF(OR(tbl_Metraj22[[#This Row],[TARIH]]="",tbl_Metraj22[[#This Row],[TARIH]]="-"),0,IF(tbl_Metraj22[[#This Row],[YUZDE]]=0,tbl_Metraj22[[#This Row],[METRAJ_BETON]],tbl_Metraj22[[#This Row],[YUZDE]]*tbl_Metraj22[[#This Row],[METRAJ_BETON]]))</f>
        <v>11.14</v>
      </c>
      <c r="K971" s="2" t="s">
        <v>1932</v>
      </c>
    </row>
    <row r="972" spans="1:11" ht="14.25" x14ac:dyDescent="0.2">
      <c r="A972" s="2" t="s">
        <v>2977</v>
      </c>
      <c r="B972" s="124" t="s">
        <v>3093</v>
      </c>
      <c r="C972" s="124"/>
      <c r="D972" s="126">
        <v>26.97</v>
      </c>
      <c r="E972" s="124" t="s">
        <v>764</v>
      </c>
      <c r="F972" s="124">
        <v>-3</v>
      </c>
      <c r="G972" s="2" t="s">
        <v>13561</v>
      </c>
      <c r="H972" s="130">
        <v>45861</v>
      </c>
      <c r="I972" s="134"/>
      <c r="J972" s="123">
        <f>IF(OR(tbl_Metraj22[[#This Row],[TARIH]]="",tbl_Metraj22[[#This Row],[TARIH]]="-"),0,IF(tbl_Metraj22[[#This Row],[YUZDE]]=0,tbl_Metraj22[[#This Row],[METRAJ_BETON]],tbl_Metraj22[[#This Row],[YUZDE]]*tbl_Metraj22[[#This Row],[METRAJ_BETON]]))</f>
        <v>26.97</v>
      </c>
      <c r="K972" s="2" t="s">
        <v>2938</v>
      </c>
    </row>
    <row r="973" spans="1:11" ht="14.25" x14ac:dyDescent="0.2">
      <c r="A973" s="2" t="s">
        <v>2977</v>
      </c>
      <c r="B973" s="124" t="s">
        <v>3094</v>
      </c>
      <c r="C973" s="124"/>
      <c r="D973" s="126">
        <v>12.6</v>
      </c>
      <c r="E973" s="124" t="s">
        <v>764</v>
      </c>
      <c r="F973" s="124">
        <v>-3</v>
      </c>
      <c r="G973" s="2" t="s">
        <v>13562</v>
      </c>
      <c r="H973" s="130">
        <v>45861</v>
      </c>
      <c r="I973" s="134"/>
      <c r="J973" s="123">
        <f>IF(OR(tbl_Metraj22[[#This Row],[TARIH]]="",tbl_Metraj22[[#This Row],[TARIH]]="-"),0,IF(tbl_Metraj22[[#This Row],[YUZDE]]=0,tbl_Metraj22[[#This Row],[METRAJ_BETON]],tbl_Metraj22[[#This Row],[YUZDE]]*tbl_Metraj22[[#This Row],[METRAJ_BETON]]))</f>
        <v>12.6</v>
      </c>
      <c r="K973" s="2" t="s">
        <v>1054</v>
      </c>
    </row>
    <row r="974" spans="1:11" ht="14.25" x14ac:dyDescent="0.2">
      <c r="A974" s="2" t="s">
        <v>2977</v>
      </c>
      <c r="B974" s="124" t="s">
        <v>3095</v>
      </c>
      <c r="C974" s="124"/>
      <c r="D974" s="126">
        <v>15.88</v>
      </c>
      <c r="E974" s="124" t="s">
        <v>764</v>
      </c>
      <c r="F974" s="124">
        <v>-3</v>
      </c>
      <c r="G974" s="2" t="s">
        <v>13563</v>
      </c>
      <c r="H974" s="130">
        <v>45861</v>
      </c>
      <c r="I974" s="134"/>
      <c r="J974" s="123">
        <f>IF(OR(tbl_Metraj22[[#This Row],[TARIH]]="",tbl_Metraj22[[#This Row],[TARIH]]="-"),0,IF(tbl_Metraj22[[#This Row],[YUZDE]]=0,tbl_Metraj22[[#This Row],[METRAJ_BETON]],tbl_Metraj22[[#This Row],[YUZDE]]*tbl_Metraj22[[#This Row],[METRAJ_BETON]]))</f>
        <v>15.88</v>
      </c>
    </row>
    <row r="975" spans="1:11" ht="14.25" x14ac:dyDescent="0.2">
      <c r="A975" s="2" t="s">
        <v>2977</v>
      </c>
      <c r="B975" s="124" t="s">
        <v>3096</v>
      </c>
      <c r="C975" s="124"/>
      <c r="D975" s="126">
        <v>21.45</v>
      </c>
      <c r="E975" s="124" t="s">
        <v>764</v>
      </c>
      <c r="F975" s="124">
        <v>-3</v>
      </c>
      <c r="G975" s="2" t="s">
        <v>13564</v>
      </c>
      <c r="H975" s="130">
        <v>45861</v>
      </c>
      <c r="I975" s="134"/>
      <c r="J975" s="123">
        <f>IF(OR(tbl_Metraj22[[#This Row],[TARIH]]="",tbl_Metraj22[[#This Row],[TARIH]]="-"),0,IF(tbl_Metraj22[[#This Row],[YUZDE]]=0,tbl_Metraj22[[#This Row],[METRAJ_BETON]],tbl_Metraj22[[#This Row],[YUZDE]]*tbl_Metraj22[[#This Row],[METRAJ_BETON]]))</f>
        <v>21.45</v>
      </c>
      <c r="K975" s="2" t="s">
        <v>2937</v>
      </c>
    </row>
    <row r="976" spans="1:11" ht="14.25" x14ac:dyDescent="0.2">
      <c r="A976" s="2" t="s">
        <v>2977</v>
      </c>
      <c r="B976" s="124" t="s">
        <v>3097</v>
      </c>
      <c r="C976" s="124"/>
      <c r="D976" s="126">
        <v>16.14</v>
      </c>
      <c r="E976" s="124" t="s">
        <v>764</v>
      </c>
      <c r="F976" s="124">
        <v>-3</v>
      </c>
      <c r="G976" s="2" t="s">
        <v>13565</v>
      </c>
      <c r="H976" s="130">
        <v>45861</v>
      </c>
      <c r="I976" s="134"/>
      <c r="J976" s="123">
        <f>IF(OR(tbl_Metraj22[[#This Row],[TARIH]]="",tbl_Metraj22[[#This Row],[TARIH]]="-"),0,IF(tbl_Metraj22[[#This Row],[YUZDE]]=0,tbl_Metraj22[[#This Row],[METRAJ_BETON]],tbl_Metraj22[[#This Row],[YUZDE]]*tbl_Metraj22[[#This Row],[METRAJ_BETON]]))</f>
        <v>16.14</v>
      </c>
      <c r="K976" s="2" t="s">
        <v>960</v>
      </c>
    </row>
    <row r="977" spans="1:11" ht="14.25" x14ac:dyDescent="0.2">
      <c r="A977" s="2" t="s">
        <v>2977</v>
      </c>
      <c r="B977" s="124" t="s">
        <v>3098</v>
      </c>
      <c r="C977" s="124"/>
      <c r="D977" s="126">
        <v>19.14</v>
      </c>
      <c r="E977" s="124" t="s">
        <v>764</v>
      </c>
      <c r="F977" s="124">
        <v>-3</v>
      </c>
      <c r="G977" s="2" t="s">
        <v>13566</v>
      </c>
      <c r="H977" s="130">
        <v>45861</v>
      </c>
      <c r="I977" s="134"/>
      <c r="J977" s="123">
        <f>IF(OR(tbl_Metraj22[[#This Row],[TARIH]]="",tbl_Metraj22[[#This Row],[TARIH]]="-"),0,IF(tbl_Metraj22[[#This Row],[YUZDE]]=0,tbl_Metraj22[[#This Row],[METRAJ_BETON]],tbl_Metraj22[[#This Row],[YUZDE]]*tbl_Metraj22[[#This Row],[METRAJ_BETON]]))</f>
        <v>19.14</v>
      </c>
      <c r="K977" s="2" t="s">
        <v>2939</v>
      </c>
    </row>
    <row r="978" spans="1:11" ht="14.25" x14ac:dyDescent="0.2">
      <c r="A978" s="2" t="s">
        <v>2977</v>
      </c>
      <c r="B978" s="124" t="s">
        <v>3099</v>
      </c>
      <c r="C978" s="124"/>
      <c r="D978" s="126">
        <v>16.14</v>
      </c>
      <c r="E978" s="124" t="s">
        <v>764</v>
      </c>
      <c r="F978" s="124">
        <v>-3</v>
      </c>
      <c r="G978" s="2" t="s">
        <v>13567</v>
      </c>
      <c r="H978" s="130">
        <v>45861</v>
      </c>
      <c r="I978" s="134"/>
      <c r="J978" s="123">
        <f>IF(OR(tbl_Metraj22[[#This Row],[TARIH]]="",tbl_Metraj22[[#This Row],[TARIH]]="-"),0,IF(tbl_Metraj22[[#This Row],[YUZDE]]=0,tbl_Metraj22[[#This Row],[METRAJ_BETON]],tbl_Metraj22[[#This Row],[YUZDE]]*tbl_Metraj22[[#This Row],[METRAJ_BETON]]))</f>
        <v>16.14</v>
      </c>
      <c r="K978" s="2" t="s">
        <v>961</v>
      </c>
    </row>
    <row r="979" spans="1:11" ht="14.25" x14ac:dyDescent="0.2">
      <c r="A979" s="2" t="s">
        <v>2977</v>
      </c>
      <c r="B979" s="124" t="s">
        <v>3100</v>
      </c>
      <c r="C979" s="124"/>
      <c r="D979" s="126">
        <v>4.04</v>
      </c>
      <c r="E979" s="124" t="s">
        <v>764</v>
      </c>
      <c r="F979" s="124">
        <v>-3</v>
      </c>
      <c r="G979" s="2" t="s">
        <v>13568</v>
      </c>
      <c r="H979" s="130">
        <v>45861</v>
      </c>
      <c r="I979" s="134"/>
      <c r="J979" s="123">
        <f>IF(OR(tbl_Metraj22[[#This Row],[TARIH]]="",tbl_Metraj22[[#This Row],[TARIH]]="-"),0,IF(tbl_Metraj22[[#This Row],[YUZDE]]=0,tbl_Metraj22[[#This Row],[METRAJ_BETON]],tbl_Metraj22[[#This Row],[YUZDE]]*tbl_Metraj22[[#This Row],[METRAJ_BETON]]))</f>
        <v>4.04</v>
      </c>
      <c r="K979" s="2" t="s">
        <v>2940</v>
      </c>
    </row>
    <row r="980" spans="1:11" ht="14.25" x14ac:dyDescent="0.2">
      <c r="A980" s="2" t="s">
        <v>2977</v>
      </c>
      <c r="B980" s="124" t="s">
        <v>3101</v>
      </c>
      <c r="C980" s="124"/>
      <c r="D980" s="126">
        <v>18.940000000000001</v>
      </c>
      <c r="E980" s="124" t="s">
        <v>764</v>
      </c>
      <c r="F980" s="124">
        <v>-3</v>
      </c>
      <c r="G980" s="2" t="s">
        <v>13569</v>
      </c>
      <c r="H980" s="130">
        <v>45861</v>
      </c>
      <c r="I980" s="134"/>
      <c r="J980" s="123">
        <f>IF(OR(tbl_Metraj22[[#This Row],[TARIH]]="",tbl_Metraj22[[#This Row],[TARIH]]="-"),0,IF(tbl_Metraj22[[#This Row],[YUZDE]]=0,tbl_Metraj22[[#This Row],[METRAJ_BETON]],tbl_Metraj22[[#This Row],[YUZDE]]*tbl_Metraj22[[#This Row],[METRAJ_BETON]]))</f>
        <v>18.940000000000001</v>
      </c>
      <c r="K980" s="2" t="s">
        <v>2941</v>
      </c>
    </row>
    <row r="981" spans="1:11" ht="14.25" x14ac:dyDescent="0.2">
      <c r="A981" s="2" t="s">
        <v>2977</v>
      </c>
      <c r="B981" s="124" t="s">
        <v>3102</v>
      </c>
      <c r="C981" s="124"/>
      <c r="D981" s="126">
        <v>17.27</v>
      </c>
      <c r="E981" s="124" t="s">
        <v>764</v>
      </c>
      <c r="F981" s="124">
        <v>-3</v>
      </c>
      <c r="G981" s="2" t="s">
        <v>13570</v>
      </c>
      <c r="H981" s="130">
        <v>45861</v>
      </c>
      <c r="I981" s="134"/>
      <c r="J981" s="123">
        <f>IF(OR(tbl_Metraj22[[#This Row],[TARIH]]="",tbl_Metraj22[[#This Row],[TARIH]]="-"),0,IF(tbl_Metraj22[[#This Row],[YUZDE]]=0,tbl_Metraj22[[#This Row],[METRAJ_BETON]],tbl_Metraj22[[#This Row],[YUZDE]]*tbl_Metraj22[[#This Row],[METRAJ_BETON]]))</f>
        <v>17.27</v>
      </c>
      <c r="K981" s="2" t="s">
        <v>2426</v>
      </c>
    </row>
    <row r="982" spans="1:11" ht="14.25" x14ac:dyDescent="0.2">
      <c r="A982" s="2" t="s">
        <v>2977</v>
      </c>
      <c r="B982" s="124" t="s">
        <v>3103</v>
      </c>
      <c r="C982" s="124"/>
      <c r="D982" s="126">
        <v>9.24</v>
      </c>
      <c r="E982" s="124" t="s">
        <v>764</v>
      </c>
      <c r="F982" s="124">
        <v>-3</v>
      </c>
      <c r="G982" s="2" t="s">
        <v>13571</v>
      </c>
      <c r="H982" s="130">
        <v>45861</v>
      </c>
      <c r="I982" s="134"/>
      <c r="J982" s="123">
        <f>IF(OR(tbl_Metraj22[[#This Row],[TARIH]]="",tbl_Metraj22[[#This Row],[TARIH]]="-"),0,IF(tbl_Metraj22[[#This Row],[YUZDE]]=0,tbl_Metraj22[[#This Row],[METRAJ_BETON]],tbl_Metraj22[[#This Row],[YUZDE]]*tbl_Metraj22[[#This Row],[METRAJ_BETON]]))</f>
        <v>9.24</v>
      </c>
      <c r="K982" s="2" t="s">
        <v>2942</v>
      </c>
    </row>
    <row r="983" spans="1:11" ht="14.25" x14ac:dyDescent="0.2">
      <c r="A983" s="2" t="s">
        <v>2977</v>
      </c>
      <c r="B983" s="124" t="s">
        <v>3104</v>
      </c>
      <c r="C983" s="124"/>
      <c r="D983" s="126">
        <v>15.72</v>
      </c>
      <c r="E983" s="124" t="s">
        <v>764</v>
      </c>
      <c r="F983" s="124">
        <v>-3</v>
      </c>
      <c r="G983" s="2" t="s">
        <v>13572</v>
      </c>
      <c r="H983" s="130">
        <v>45861</v>
      </c>
      <c r="I983" s="134"/>
      <c r="J983" s="123">
        <f>IF(OR(tbl_Metraj22[[#This Row],[TARIH]]="",tbl_Metraj22[[#This Row],[TARIH]]="-"),0,IF(tbl_Metraj22[[#This Row],[YUZDE]]=0,tbl_Metraj22[[#This Row],[METRAJ_BETON]],tbl_Metraj22[[#This Row],[YUZDE]]*tbl_Metraj22[[#This Row],[METRAJ_BETON]]))</f>
        <v>15.72</v>
      </c>
      <c r="K983" s="2" t="s">
        <v>2427</v>
      </c>
    </row>
    <row r="984" spans="1:11" ht="14.25" x14ac:dyDescent="0.2">
      <c r="A984" s="2" t="s">
        <v>2977</v>
      </c>
      <c r="B984" s="124" t="s">
        <v>3105</v>
      </c>
      <c r="C984" s="124"/>
      <c r="D984" s="126">
        <v>12.41</v>
      </c>
      <c r="E984" s="124" t="s">
        <v>764</v>
      </c>
      <c r="F984" s="124">
        <v>-3</v>
      </c>
      <c r="G984" s="2" t="s">
        <v>13573</v>
      </c>
      <c r="H984" s="130">
        <v>45861</v>
      </c>
      <c r="I984" s="134"/>
      <c r="J984" s="123">
        <f>IF(OR(tbl_Metraj22[[#This Row],[TARIH]]="",tbl_Metraj22[[#This Row],[TARIH]]="-"),0,IF(tbl_Metraj22[[#This Row],[YUZDE]]=0,tbl_Metraj22[[#This Row],[METRAJ_BETON]],tbl_Metraj22[[#This Row],[YUZDE]]*tbl_Metraj22[[#This Row],[METRAJ_BETON]]))</f>
        <v>12.41</v>
      </c>
      <c r="K984" s="2" t="s">
        <v>2944</v>
      </c>
    </row>
    <row r="985" spans="1:11" ht="14.25" x14ac:dyDescent="0.2">
      <c r="A985" s="2" t="s">
        <v>2977</v>
      </c>
      <c r="B985" s="124" t="s">
        <v>3106</v>
      </c>
      <c r="C985" s="124"/>
      <c r="D985" s="126">
        <v>15.44</v>
      </c>
      <c r="E985" s="124" t="s">
        <v>764</v>
      </c>
      <c r="F985" s="124">
        <v>-3</v>
      </c>
      <c r="G985" s="2" t="s">
        <v>13574</v>
      </c>
      <c r="H985" s="130">
        <v>45861</v>
      </c>
      <c r="I985" s="134"/>
      <c r="J985" s="123">
        <f>IF(OR(tbl_Metraj22[[#This Row],[TARIH]]="",tbl_Metraj22[[#This Row],[TARIH]]="-"),0,IF(tbl_Metraj22[[#This Row],[YUZDE]]=0,tbl_Metraj22[[#This Row],[METRAJ_BETON]],tbl_Metraj22[[#This Row],[YUZDE]]*tbl_Metraj22[[#This Row],[METRAJ_BETON]]))</f>
        <v>15.44</v>
      </c>
      <c r="K985" s="2" t="s">
        <v>2943</v>
      </c>
    </row>
    <row r="986" spans="1:11" ht="14.25" x14ac:dyDescent="0.2">
      <c r="A986" s="2" t="s">
        <v>2977</v>
      </c>
      <c r="B986" s="124" t="s">
        <v>3107</v>
      </c>
      <c r="C986" s="124"/>
      <c r="D986" s="126">
        <v>11.54</v>
      </c>
      <c r="E986" s="124" t="s">
        <v>764</v>
      </c>
      <c r="F986" s="124">
        <v>-3</v>
      </c>
      <c r="G986" s="2" t="s">
        <v>13575</v>
      </c>
      <c r="H986" s="130">
        <v>45861</v>
      </c>
      <c r="I986" s="134"/>
      <c r="J986" s="123">
        <f>IF(OR(tbl_Metraj22[[#This Row],[TARIH]]="",tbl_Metraj22[[#This Row],[TARIH]]="-"),0,IF(tbl_Metraj22[[#This Row],[YUZDE]]=0,tbl_Metraj22[[#This Row],[METRAJ_BETON]],tbl_Metraj22[[#This Row],[YUZDE]]*tbl_Metraj22[[#This Row],[METRAJ_BETON]]))</f>
        <v>11.54</v>
      </c>
      <c r="K986" s="2" t="s">
        <v>2419</v>
      </c>
    </row>
    <row r="987" spans="1:11" ht="14.25" x14ac:dyDescent="0.2">
      <c r="A987" s="2" t="s">
        <v>2977</v>
      </c>
      <c r="B987" s="124" t="s">
        <v>3108</v>
      </c>
      <c r="C987" s="124"/>
      <c r="D987" s="126">
        <v>11.15</v>
      </c>
      <c r="E987" s="124" t="s">
        <v>764</v>
      </c>
      <c r="F987" s="124">
        <v>-3</v>
      </c>
      <c r="G987" s="2" t="s">
        <v>13576</v>
      </c>
      <c r="H987" s="130">
        <v>45861</v>
      </c>
      <c r="I987" s="134"/>
      <c r="J987" s="123">
        <f>IF(OR(tbl_Metraj22[[#This Row],[TARIH]]="",tbl_Metraj22[[#This Row],[TARIH]]="-"),0,IF(tbl_Metraj22[[#This Row],[YUZDE]]=0,tbl_Metraj22[[#This Row],[METRAJ_BETON]],tbl_Metraj22[[#This Row],[YUZDE]]*tbl_Metraj22[[#This Row],[METRAJ_BETON]]))</f>
        <v>11.15</v>
      </c>
      <c r="K987" s="2" t="s">
        <v>2949</v>
      </c>
    </row>
    <row r="988" spans="1:11" ht="14.25" x14ac:dyDescent="0.2">
      <c r="A988" s="2" t="s">
        <v>2977</v>
      </c>
      <c r="B988" s="124" t="s">
        <v>3109</v>
      </c>
      <c r="C988" s="124"/>
      <c r="D988" s="126">
        <v>5.82</v>
      </c>
      <c r="E988" s="124" t="s">
        <v>764</v>
      </c>
      <c r="F988" s="124">
        <v>-3</v>
      </c>
      <c r="G988" s="2" t="s">
        <v>13577</v>
      </c>
      <c r="H988" s="130">
        <v>45861</v>
      </c>
      <c r="I988" s="134"/>
      <c r="J988" s="123">
        <f>IF(OR(tbl_Metraj22[[#This Row],[TARIH]]="",tbl_Metraj22[[#This Row],[TARIH]]="-"),0,IF(tbl_Metraj22[[#This Row],[YUZDE]]=0,tbl_Metraj22[[#This Row],[METRAJ_BETON]],tbl_Metraj22[[#This Row],[YUZDE]]*tbl_Metraj22[[#This Row],[METRAJ_BETON]]))</f>
        <v>5.82</v>
      </c>
      <c r="K988" s="2" t="s">
        <v>2372</v>
      </c>
    </row>
    <row r="989" spans="1:11" ht="14.25" x14ac:dyDescent="0.2">
      <c r="A989" s="2" t="s">
        <v>2977</v>
      </c>
      <c r="B989" s="124" t="s">
        <v>3110</v>
      </c>
      <c r="C989" s="124"/>
      <c r="D989" s="126">
        <v>15.05</v>
      </c>
      <c r="E989" s="124" t="s">
        <v>764</v>
      </c>
      <c r="F989" s="124">
        <v>-3</v>
      </c>
      <c r="G989" s="2" t="s">
        <v>13578</v>
      </c>
      <c r="H989" s="130">
        <v>45861</v>
      </c>
      <c r="I989" s="134"/>
      <c r="J989" s="123">
        <f>IF(OR(tbl_Metraj22[[#This Row],[TARIH]]="",tbl_Metraj22[[#This Row],[TARIH]]="-"),0,IF(tbl_Metraj22[[#This Row],[YUZDE]]=0,tbl_Metraj22[[#This Row],[METRAJ_BETON]],tbl_Metraj22[[#This Row],[YUZDE]]*tbl_Metraj22[[#This Row],[METRAJ_BETON]]))</f>
        <v>15.05</v>
      </c>
      <c r="K989" s="2" t="s">
        <v>2423</v>
      </c>
    </row>
    <row r="990" spans="1:11" ht="14.25" x14ac:dyDescent="0.2">
      <c r="A990" s="2" t="s">
        <v>2977</v>
      </c>
      <c r="B990" s="124" t="s">
        <v>3111</v>
      </c>
      <c r="C990" s="124"/>
      <c r="D990" s="126">
        <v>7.18</v>
      </c>
      <c r="E990" s="124" t="s">
        <v>764</v>
      </c>
      <c r="F990" s="124">
        <v>-3</v>
      </c>
      <c r="G990" s="2" t="s">
        <v>13579</v>
      </c>
      <c r="H990" s="130">
        <v>45861</v>
      </c>
      <c r="I990" s="134"/>
      <c r="J990" s="123">
        <f>IF(OR(tbl_Metraj22[[#This Row],[TARIH]]="",tbl_Metraj22[[#This Row],[TARIH]]="-"),0,IF(tbl_Metraj22[[#This Row],[YUZDE]]=0,tbl_Metraj22[[#This Row],[METRAJ_BETON]],tbl_Metraj22[[#This Row],[YUZDE]]*tbl_Metraj22[[#This Row],[METRAJ_BETON]]))</f>
        <v>7.18</v>
      </c>
      <c r="K990" s="2" t="s">
        <v>2422</v>
      </c>
    </row>
    <row r="991" spans="1:11" ht="14.25" x14ac:dyDescent="0.2">
      <c r="A991" s="2" t="s">
        <v>2977</v>
      </c>
      <c r="B991" s="124" t="s">
        <v>3112</v>
      </c>
      <c r="C991" s="124"/>
      <c r="D991" s="126">
        <v>4.2699999999999996</v>
      </c>
      <c r="E991" s="124" t="s">
        <v>764</v>
      </c>
      <c r="F991" s="124">
        <v>-3</v>
      </c>
      <c r="G991" s="2" t="s">
        <v>13580</v>
      </c>
      <c r="H991" s="130">
        <v>45861</v>
      </c>
      <c r="I991" s="134"/>
      <c r="J991" s="123">
        <f>IF(OR(tbl_Metraj22[[#This Row],[TARIH]]="",tbl_Metraj22[[#This Row],[TARIH]]="-"),0,IF(tbl_Metraj22[[#This Row],[YUZDE]]=0,tbl_Metraj22[[#This Row],[METRAJ_BETON]],tbl_Metraj22[[#This Row],[YUZDE]]*tbl_Metraj22[[#This Row],[METRAJ_BETON]]))</f>
        <v>4.2699999999999996</v>
      </c>
      <c r="K991" s="2" t="s">
        <v>2948</v>
      </c>
    </row>
    <row r="992" spans="1:11" ht="14.25" x14ac:dyDescent="0.2">
      <c r="A992" s="2" t="s">
        <v>2977</v>
      </c>
      <c r="B992" s="124" t="s">
        <v>3113</v>
      </c>
      <c r="C992" s="124"/>
      <c r="D992" s="126">
        <v>11.3</v>
      </c>
      <c r="E992" s="124" t="s">
        <v>764</v>
      </c>
      <c r="F992" s="124">
        <v>-3</v>
      </c>
      <c r="G992" s="2" t="s">
        <v>13581</v>
      </c>
      <c r="H992" s="130">
        <v>45861</v>
      </c>
      <c r="I992" s="134"/>
      <c r="J992" s="123">
        <f>IF(OR(tbl_Metraj22[[#This Row],[TARIH]]="",tbl_Metraj22[[#This Row],[TARIH]]="-"),0,IF(tbl_Metraj22[[#This Row],[YUZDE]]=0,tbl_Metraj22[[#This Row],[METRAJ_BETON]],tbl_Metraj22[[#This Row],[YUZDE]]*tbl_Metraj22[[#This Row],[METRAJ_BETON]]))</f>
        <v>11.3</v>
      </c>
      <c r="K992" s="2" t="s">
        <v>2946</v>
      </c>
    </row>
    <row r="993" spans="1:11" ht="14.25" x14ac:dyDescent="0.2">
      <c r="A993" s="2" t="s">
        <v>2977</v>
      </c>
      <c r="B993" s="124" t="s">
        <v>3114</v>
      </c>
      <c r="C993" s="124"/>
      <c r="D993" s="126">
        <v>13.96</v>
      </c>
      <c r="E993" s="124" t="s">
        <v>764</v>
      </c>
      <c r="F993" s="124">
        <v>-3</v>
      </c>
      <c r="G993" s="2" t="s">
        <v>13582</v>
      </c>
      <c r="H993" s="130">
        <v>45861</v>
      </c>
      <c r="I993" s="134"/>
      <c r="J993" s="123">
        <f>IF(OR(tbl_Metraj22[[#This Row],[TARIH]]="",tbl_Metraj22[[#This Row],[TARIH]]="-"),0,IF(tbl_Metraj22[[#This Row],[YUZDE]]=0,tbl_Metraj22[[#This Row],[METRAJ_BETON]],tbl_Metraj22[[#This Row],[YUZDE]]*tbl_Metraj22[[#This Row],[METRAJ_BETON]]))</f>
        <v>13.96</v>
      </c>
      <c r="K993" s="2" t="s">
        <v>2945</v>
      </c>
    </row>
    <row r="994" spans="1:11" ht="14.25" x14ac:dyDescent="0.2">
      <c r="A994" s="2" t="s">
        <v>2977</v>
      </c>
      <c r="B994" s="124" t="s">
        <v>3115</v>
      </c>
      <c r="C994" s="124"/>
      <c r="D994" s="126">
        <v>7.17</v>
      </c>
      <c r="E994" s="124" t="s">
        <v>764</v>
      </c>
      <c r="F994" s="124">
        <v>-3</v>
      </c>
      <c r="G994" s="2" t="s">
        <v>13583</v>
      </c>
      <c r="H994" s="130">
        <v>45861</v>
      </c>
      <c r="I994" s="134"/>
      <c r="J994" s="123">
        <f>IF(OR(tbl_Metraj22[[#This Row],[TARIH]]="",tbl_Metraj22[[#This Row],[TARIH]]="-"),0,IF(tbl_Metraj22[[#This Row],[YUZDE]]=0,tbl_Metraj22[[#This Row],[METRAJ_BETON]],tbl_Metraj22[[#This Row],[YUZDE]]*tbl_Metraj22[[#This Row],[METRAJ_BETON]]))</f>
        <v>7.17</v>
      </c>
      <c r="K994" s="2" t="s">
        <v>2947</v>
      </c>
    </row>
    <row r="995" spans="1:11" ht="14.25" x14ac:dyDescent="0.2">
      <c r="A995" s="2" t="s">
        <v>2977</v>
      </c>
      <c r="B995" s="124" t="s">
        <v>3116</v>
      </c>
      <c r="C995" s="124"/>
      <c r="D995" s="126">
        <v>70.42</v>
      </c>
      <c r="E995" s="124" t="s">
        <v>764</v>
      </c>
      <c r="F995" s="124">
        <v>-3</v>
      </c>
      <c r="G995" s="2" t="s">
        <v>13584</v>
      </c>
      <c r="H995" s="130">
        <v>45861</v>
      </c>
      <c r="I995" s="134"/>
      <c r="J995" s="123">
        <f>IF(OR(tbl_Metraj22[[#This Row],[TARIH]]="",tbl_Metraj22[[#This Row],[TARIH]]="-"),0,IF(tbl_Metraj22[[#This Row],[YUZDE]]=0,tbl_Metraj22[[#This Row],[METRAJ_BETON]],tbl_Metraj22[[#This Row],[YUZDE]]*tbl_Metraj22[[#This Row],[METRAJ_BETON]]))</f>
        <v>70.42</v>
      </c>
      <c r="K995" s="2" t="s">
        <v>2420</v>
      </c>
    </row>
    <row r="996" spans="1:11" ht="14.25" x14ac:dyDescent="0.2">
      <c r="A996" s="2" t="s">
        <v>2977</v>
      </c>
      <c r="B996" s="124" t="s">
        <v>3117</v>
      </c>
      <c r="C996" s="124"/>
      <c r="D996" s="126">
        <v>13.96</v>
      </c>
      <c r="E996" s="124" t="s">
        <v>764</v>
      </c>
      <c r="F996" s="124">
        <v>-3</v>
      </c>
      <c r="G996" s="2" t="s">
        <v>13585</v>
      </c>
      <c r="H996" s="130">
        <v>45861</v>
      </c>
      <c r="I996" s="134"/>
      <c r="J996" s="123">
        <f>IF(OR(tbl_Metraj22[[#This Row],[TARIH]]="",tbl_Metraj22[[#This Row],[TARIH]]="-"),0,IF(tbl_Metraj22[[#This Row],[YUZDE]]=0,tbl_Metraj22[[#This Row],[METRAJ_BETON]],tbl_Metraj22[[#This Row],[YUZDE]]*tbl_Metraj22[[#This Row],[METRAJ_BETON]]))</f>
        <v>13.96</v>
      </c>
      <c r="K996" s="2" t="s">
        <v>2421</v>
      </c>
    </row>
    <row r="997" spans="1:11" ht="14.25" x14ac:dyDescent="0.2">
      <c r="A997" s="2" t="s">
        <v>2977</v>
      </c>
      <c r="B997" s="124" t="s">
        <v>4300</v>
      </c>
      <c r="C997" s="124"/>
      <c r="D997" s="126">
        <v>1.1599999999999999</v>
      </c>
      <c r="E997" s="124" t="s">
        <v>764</v>
      </c>
      <c r="F997" s="124">
        <v>-3</v>
      </c>
      <c r="G997" s="2" t="s">
        <v>13586</v>
      </c>
      <c r="H997" s="130">
        <v>45861</v>
      </c>
      <c r="I997" s="134"/>
      <c r="J997" s="123">
        <f>IF(OR(tbl_Metraj22[[#This Row],[TARIH]]="",tbl_Metraj22[[#This Row],[TARIH]]="-"),0,IF(tbl_Metraj22[[#This Row],[YUZDE]]=0,tbl_Metraj22[[#This Row],[METRAJ_BETON]],tbl_Metraj22[[#This Row],[YUZDE]]*tbl_Metraj22[[#This Row],[METRAJ_BETON]]))</f>
        <v>1.1599999999999999</v>
      </c>
      <c r="K997" s="2" t="s">
        <v>2425</v>
      </c>
    </row>
    <row r="998" spans="1:11" ht="14.25" x14ac:dyDescent="0.2">
      <c r="A998" s="2" t="s">
        <v>2977</v>
      </c>
      <c r="B998" s="124" t="s">
        <v>4343</v>
      </c>
      <c r="C998" s="124"/>
      <c r="D998" s="126">
        <v>6.34</v>
      </c>
      <c r="E998" s="124" t="s">
        <v>764</v>
      </c>
      <c r="F998" s="124">
        <v>-3</v>
      </c>
      <c r="G998" s="2" t="s">
        <v>13587</v>
      </c>
      <c r="H998" s="130">
        <v>45861</v>
      </c>
      <c r="I998" s="134"/>
      <c r="J998" s="123">
        <f>IF(OR(tbl_Metraj22[[#This Row],[TARIH]]="",tbl_Metraj22[[#This Row],[TARIH]]="-"),0,IF(tbl_Metraj22[[#This Row],[YUZDE]]=0,tbl_Metraj22[[#This Row],[METRAJ_BETON]],tbl_Metraj22[[#This Row],[YUZDE]]*tbl_Metraj22[[#This Row],[METRAJ_BETON]]))</f>
        <v>6.34</v>
      </c>
      <c r="K998" s="2" t="s">
        <v>1933</v>
      </c>
    </row>
    <row r="999" spans="1:11" ht="14.25" x14ac:dyDescent="0.2">
      <c r="A999" s="2" t="s">
        <v>2977</v>
      </c>
      <c r="B999" s="124" t="s">
        <v>4344</v>
      </c>
      <c r="C999" s="124"/>
      <c r="D999" s="126">
        <v>6.34</v>
      </c>
      <c r="E999" s="124" t="s">
        <v>764</v>
      </c>
      <c r="F999" s="124">
        <v>-3</v>
      </c>
      <c r="G999" s="2" t="s">
        <v>13588</v>
      </c>
      <c r="H999" s="130">
        <v>45861</v>
      </c>
      <c r="I999" s="134"/>
      <c r="J999" s="123">
        <f>IF(OR(tbl_Metraj22[[#This Row],[TARIH]]="",tbl_Metraj22[[#This Row],[TARIH]]="-"),0,IF(tbl_Metraj22[[#This Row],[YUZDE]]=0,tbl_Metraj22[[#This Row],[METRAJ_BETON]],tbl_Metraj22[[#This Row],[YUZDE]]*tbl_Metraj22[[#This Row],[METRAJ_BETON]]))</f>
        <v>6.34</v>
      </c>
      <c r="K999" s="2" t="s">
        <v>956</v>
      </c>
    </row>
    <row r="1000" spans="1:11" ht="14.25" x14ac:dyDescent="0.2">
      <c r="A1000" s="2" t="s">
        <v>2977</v>
      </c>
      <c r="B1000" s="124" t="s">
        <v>4345</v>
      </c>
      <c r="C1000" s="124"/>
      <c r="D1000" s="126">
        <v>6.34</v>
      </c>
      <c r="E1000" s="124" t="s">
        <v>764</v>
      </c>
      <c r="F1000" s="124">
        <v>-3</v>
      </c>
      <c r="G1000" s="2" t="s">
        <v>13589</v>
      </c>
      <c r="H1000" s="130">
        <v>45861</v>
      </c>
      <c r="I1000" s="134"/>
      <c r="J1000" s="123">
        <f>IF(OR(tbl_Metraj22[[#This Row],[TARIH]]="",tbl_Metraj22[[#This Row],[TARIH]]="-"),0,IF(tbl_Metraj22[[#This Row],[YUZDE]]=0,tbl_Metraj22[[#This Row],[METRAJ_BETON]],tbl_Metraj22[[#This Row],[YUZDE]]*tbl_Metraj22[[#This Row],[METRAJ_BETON]]))</f>
        <v>6.34</v>
      </c>
      <c r="K1000" s="2" t="s">
        <v>1052</v>
      </c>
    </row>
    <row r="1001" spans="1:11" ht="14.25" x14ac:dyDescent="0.2">
      <c r="A1001" s="2" t="s">
        <v>2977</v>
      </c>
      <c r="B1001" s="124" t="s">
        <v>4346</v>
      </c>
      <c r="C1001" s="124"/>
      <c r="D1001" s="126">
        <v>6.93</v>
      </c>
      <c r="E1001" s="124" t="s">
        <v>764</v>
      </c>
      <c r="F1001" s="124">
        <v>-3</v>
      </c>
      <c r="G1001" s="2" t="s">
        <v>13590</v>
      </c>
      <c r="H1001" s="130">
        <v>45861</v>
      </c>
      <c r="I1001" s="134"/>
      <c r="J1001" s="123">
        <f>IF(OR(tbl_Metraj22[[#This Row],[TARIH]]="",tbl_Metraj22[[#This Row],[TARIH]]="-"),0,IF(tbl_Metraj22[[#This Row],[YUZDE]]=0,tbl_Metraj22[[#This Row],[METRAJ_BETON]],tbl_Metraj22[[#This Row],[YUZDE]]*tbl_Metraj22[[#This Row],[METRAJ_BETON]]))</f>
        <v>6.93</v>
      </c>
      <c r="K1001" s="2" t="s">
        <v>1053</v>
      </c>
    </row>
    <row r="1002" spans="1:11" ht="14.25" x14ac:dyDescent="0.2">
      <c r="A1002" s="2" t="s">
        <v>2977</v>
      </c>
      <c r="B1002" s="124" t="s">
        <v>4347</v>
      </c>
      <c r="C1002" s="124"/>
      <c r="D1002" s="126">
        <v>4.62</v>
      </c>
      <c r="E1002" s="124" t="s">
        <v>764</v>
      </c>
      <c r="F1002" s="124">
        <v>-3</v>
      </c>
      <c r="G1002" s="2" t="s">
        <v>13591</v>
      </c>
      <c r="H1002" s="130">
        <v>45861</v>
      </c>
      <c r="I1002" s="134"/>
      <c r="J1002" s="123">
        <f>IF(OR(tbl_Metraj22[[#This Row],[TARIH]]="",tbl_Metraj22[[#This Row],[TARIH]]="-"),0,IF(tbl_Metraj22[[#This Row],[YUZDE]]=0,tbl_Metraj22[[#This Row],[METRAJ_BETON]],tbl_Metraj22[[#This Row],[YUZDE]]*tbl_Metraj22[[#This Row],[METRAJ_BETON]]))</f>
        <v>4.62</v>
      </c>
      <c r="K1002" s="2" t="s">
        <v>1049</v>
      </c>
    </row>
    <row r="1003" spans="1:11" ht="14.25" x14ac:dyDescent="0.2">
      <c r="A1003" s="2" t="s">
        <v>2977</v>
      </c>
      <c r="B1003" s="124" t="s">
        <v>4348</v>
      </c>
      <c r="C1003" s="124"/>
      <c r="D1003" s="126">
        <v>6.93</v>
      </c>
      <c r="E1003" s="124" t="s">
        <v>764</v>
      </c>
      <c r="F1003" s="124">
        <v>-3</v>
      </c>
      <c r="G1003" s="2" t="s">
        <v>13592</v>
      </c>
      <c r="H1003" s="130">
        <v>45861</v>
      </c>
      <c r="I1003" s="134"/>
      <c r="J1003" s="123">
        <f>IF(OR(tbl_Metraj22[[#This Row],[TARIH]]="",tbl_Metraj22[[#This Row],[TARIH]]="-"),0,IF(tbl_Metraj22[[#This Row],[YUZDE]]=0,tbl_Metraj22[[#This Row],[METRAJ_BETON]],tbl_Metraj22[[#This Row],[YUZDE]]*tbl_Metraj22[[#This Row],[METRAJ_BETON]]))</f>
        <v>6.93</v>
      </c>
      <c r="K1003" s="2" t="s">
        <v>1045</v>
      </c>
    </row>
    <row r="1004" spans="1:11" ht="14.25" x14ac:dyDescent="0.2">
      <c r="A1004" s="2" t="s">
        <v>2977</v>
      </c>
      <c r="B1004" s="124" t="s">
        <v>4349</v>
      </c>
      <c r="C1004" s="124"/>
      <c r="D1004" s="126">
        <v>6.02</v>
      </c>
      <c r="E1004" s="124" t="s">
        <v>764</v>
      </c>
      <c r="F1004" s="124">
        <v>-3</v>
      </c>
      <c r="G1004" s="2" t="s">
        <v>13593</v>
      </c>
      <c r="H1004" s="130">
        <v>45861</v>
      </c>
      <c r="I1004" s="134"/>
      <c r="J1004" s="123">
        <f>IF(OR(tbl_Metraj22[[#This Row],[TARIH]]="",tbl_Metraj22[[#This Row],[TARIH]]="-"),0,IF(tbl_Metraj22[[#This Row],[YUZDE]]=0,tbl_Metraj22[[#This Row],[METRAJ_BETON]],tbl_Metraj22[[#This Row],[YUZDE]]*tbl_Metraj22[[#This Row],[METRAJ_BETON]]))</f>
        <v>6.02</v>
      </c>
      <c r="K1004" s="2" t="s">
        <v>1050</v>
      </c>
    </row>
    <row r="1005" spans="1:11" ht="14.25" x14ac:dyDescent="0.2">
      <c r="A1005" s="2" t="s">
        <v>2977</v>
      </c>
      <c r="B1005" s="124" t="s">
        <v>4350</v>
      </c>
      <c r="C1005" s="124"/>
      <c r="D1005" s="126">
        <v>9.2100000000000009</v>
      </c>
      <c r="E1005" s="124" t="s">
        <v>764</v>
      </c>
      <c r="F1005" s="124">
        <v>-3</v>
      </c>
      <c r="G1005" s="2" t="s">
        <v>13594</v>
      </c>
      <c r="H1005" s="130">
        <v>45861</v>
      </c>
      <c r="I1005" s="134"/>
      <c r="J1005" s="123">
        <f>IF(OR(tbl_Metraj22[[#This Row],[TARIH]]="",tbl_Metraj22[[#This Row],[TARIH]]="-"),0,IF(tbl_Metraj22[[#This Row],[YUZDE]]=0,tbl_Metraj22[[#This Row],[METRAJ_BETON]],tbl_Metraj22[[#This Row],[YUZDE]]*tbl_Metraj22[[#This Row],[METRAJ_BETON]]))</f>
        <v>9.2100000000000009</v>
      </c>
      <c r="K1005" s="2" t="s">
        <v>962</v>
      </c>
    </row>
    <row r="1006" spans="1:11" ht="14.25" x14ac:dyDescent="0.2">
      <c r="A1006" s="2" t="s">
        <v>2977</v>
      </c>
      <c r="B1006" s="124" t="s">
        <v>4560</v>
      </c>
      <c r="C1006" s="124"/>
      <c r="D1006" s="126">
        <v>7.23</v>
      </c>
      <c r="E1006" s="124" t="s">
        <v>764</v>
      </c>
      <c r="F1006" s="124">
        <v>-3</v>
      </c>
      <c r="G1006" s="2" t="s">
        <v>13595</v>
      </c>
      <c r="H1006" s="130">
        <v>45861</v>
      </c>
      <c r="I1006" s="134"/>
      <c r="J1006" s="123">
        <f>IF(OR(tbl_Metraj22[[#This Row],[TARIH]]="",tbl_Metraj22[[#This Row],[TARIH]]="-"),0,IF(tbl_Metraj22[[#This Row],[YUZDE]]=0,tbl_Metraj22[[#This Row],[METRAJ_BETON]],tbl_Metraj22[[#This Row],[YUZDE]]*tbl_Metraj22[[#This Row],[METRAJ_BETON]]))</f>
        <v>7.23</v>
      </c>
      <c r="K1006" s="2" t="s">
        <v>2935</v>
      </c>
    </row>
    <row r="1007" spans="1:11" ht="14.25" x14ac:dyDescent="0.2">
      <c r="A1007" s="2" t="s">
        <v>787</v>
      </c>
      <c r="B1007" s="124" t="s">
        <v>3244</v>
      </c>
      <c r="C1007" s="124"/>
      <c r="D1007" s="126">
        <v>45.39</v>
      </c>
      <c r="E1007" s="124" t="s">
        <v>764</v>
      </c>
      <c r="F1007" s="124">
        <v>-2</v>
      </c>
      <c r="G1007" s="2" t="s">
        <v>13596</v>
      </c>
      <c r="H1007" s="130">
        <v>45889</v>
      </c>
      <c r="I1007" s="134"/>
      <c r="J1007" s="123">
        <f>IF(OR(tbl_Metraj22[[#This Row],[TARIH]]="",tbl_Metraj22[[#This Row],[TARIH]]="-"),0,IF(tbl_Metraj22[[#This Row],[YUZDE]]=0,tbl_Metraj22[[#This Row],[METRAJ_BETON]],tbl_Metraj22[[#This Row],[YUZDE]]*tbl_Metraj22[[#This Row],[METRAJ_BETON]]))</f>
        <v>45.39</v>
      </c>
    </row>
    <row r="1008" spans="1:11" ht="14.25" x14ac:dyDescent="0.2">
      <c r="A1008" s="2" t="s">
        <v>787</v>
      </c>
      <c r="B1008" s="124" t="s">
        <v>3245</v>
      </c>
      <c r="C1008" s="124"/>
      <c r="D1008" s="126">
        <v>50.37</v>
      </c>
      <c r="E1008" s="124" t="s">
        <v>764</v>
      </c>
      <c r="F1008" s="124">
        <v>-2</v>
      </c>
      <c r="G1008" s="2" t="s">
        <v>13597</v>
      </c>
      <c r="H1008" s="130">
        <v>45889</v>
      </c>
      <c r="I1008" s="134"/>
      <c r="J1008" s="123">
        <f>IF(OR(tbl_Metraj22[[#This Row],[TARIH]]="",tbl_Metraj22[[#This Row],[TARIH]]="-"),0,IF(tbl_Metraj22[[#This Row],[YUZDE]]=0,tbl_Metraj22[[#This Row],[METRAJ_BETON]],tbl_Metraj22[[#This Row],[YUZDE]]*tbl_Metraj22[[#This Row],[METRAJ_BETON]]))</f>
        <v>50.37</v>
      </c>
    </row>
    <row r="1009" spans="1:10" ht="14.25" x14ac:dyDescent="0.2">
      <c r="A1009" s="2" t="s">
        <v>787</v>
      </c>
      <c r="B1009" s="124" t="s">
        <v>3246</v>
      </c>
      <c r="C1009" s="124"/>
      <c r="D1009" s="126">
        <v>5.15</v>
      </c>
      <c r="E1009" s="124" t="s">
        <v>764</v>
      </c>
      <c r="F1009" s="124">
        <v>-2</v>
      </c>
      <c r="G1009" s="2" t="s">
        <v>13598</v>
      </c>
      <c r="H1009" s="130">
        <v>45889</v>
      </c>
      <c r="I1009" s="134"/>
      <c r="J1009" s="123">
        <f>IF(OR(tbl_Metraj22[[#This Row],[TARIH]]="",tbl_Metraj22[[#This Row],[TARIH]]="-"),0,IF(tbl_Metraj22[[#This Row],[YUZDE]]=0,tbl_Metraj22[[#This Row],[METRAJ_BETON]],tbl_Metraj22[[#This Row],[YUZDE]]*tbl_Metraj22[[#This Row],[METRAJ_BETON]]))</f>
        <v>5.15</v>
      </c>
    </row>
    <row r="1010" spans="1:10" ht="14.25" x14ac:dyDescent="0.2">
      <c r="A1010" s="2" t="s">
        <v>787</v>
      </c>
      <c r="B1010" s="124" t="s">
        <v>3247</v>
      </c>
      <c r="C1010" s="124"/>
      <c r="D1010" s="126">
        <v>581.96</v>
      </c>
      <c r="E1010" s="124" t="s">
        <v>764</v>
      </c>
      <c r="F1010" s="124">
        <v>-2</v>
      </c>
      <c r="G1010" s="2" t="s">
        <v>13599</v>
      </c>
      <c r="H1010" s="130">
        <v>45889</v>
      </c>
      <c r="I1010" s="134"/>
      <c r="J1010" s="123">
        <f>IF(OR(tbl_Metraj22[[#This Row],[TARIH]]="",tbl_Metraj22[[#This Row],[TARIH]]="-"),0,IF(tbl_Metraj22[[#This Row],[YUZDE]]=0,tbl_Metraj22[[#This Row],[METRAJ_BETON]],tbl_Metraj22[[#This Row],[YUZDE]]*tbl_Metraj22[[#This Row],[METRAJ_BETON]]))</f>
        <v>581.96</v>
      </c>
    </row>
    <row r="1011" spans="1:10" ht="14.25" x14ac:dyDescent="0.2">
      <c r="A1011" s="2" t="s">
        <v>787</v>
      </c>
      <c r="B1011" s="124" t="s">
        <v>3248</v>
      </c>
      <c r="C1011" s="124"/>
      <c r="D1011" s="126">
        <v>125.01</v>
      </c>
      <c r="E1011" s="124" t="s">
        <v>764</v>
      </c>
      <c r="F1011" s="124">
        <v>-2</v>
      </c>
      <c r="G1011" s="2" t="s">
        <v>13600</v>
      </c>
      <c r="H1011" s="130">
        <v>45889</v>
      </c>
      <c r="I1011" s="134"/>
      <c r="J1011" s="123">
        <f>IF(OR(tbl_Metraj22[[#This Row],[TARIH]]="",tbl_Metraj22[[#This Row],[TARIH]]="-"),0,IF(tbl_Metraj22[[#This Row],[YUZDE]]=0,tbl_Metraj22[[#This Row],[METRAJ_BETON]],tbl_Metraj22[[#This Row],[YUZDE]]*tbl_Metraj22[[#This Row],[METRAJ_BETON]]))</f>
        <v>125.01</v>
      </c>
    </row>
    <row r="1012" spans="1:10" ht="14.25" x14ac:dyDescent="0.2">
      <c r="A1012" s="2" t="s">
        <v>787</v>
      </c>
      <c r="B1012" s="124" t="s">
        <v>3249</v>
      </c>
      <c r="C1012" s="124"/>
      <c r="D1012" s="126">
        <v>1.96</v>
      </c>
      <c r="E1012" s="124" t="s">
        <v>764</v>
      </c>
      <c r="F1012" s="124">
        <v>-2</v>
      </c>
      <c r="G1012" s="2" t="s">
        <v>13601</v>
      </c>
      <c r="H1012" s="130">
        <v>45889</v>
      </c>
      <c r="I1012" s="134"/>
      <c r="J1012" s="123">
        <f>IF(OR(tbl_Metraj22[[#This Row],[TARIH]]="",tbl_Metraj22[[#This Row],[TARIH]]="-"),0,IF(tbl_Metraj22[[#This Row],[YUZDE]]=0,tbl_Metraj22[[#This Row],[METRAJ_BETON]],tbl_Metraj22[[#This Row],[YUZDE]]*tbl_Metraj22[[#This Row],[METRAJ_BETON]]))</f>
        <v>1.96</v>
      </c>
    </row>
    <row r="1013" spans="1:10" ht="14.25" x14ac:dyDescent="0.2">
      <c r="A1013" s="2" t="s">
        <v>787</v>
      </c>
      <c r="B1013" s="124" t="s">
        <v>3250</v>
      </c>
      <c r="C1013" s="124"/>
      <c r="D1013" s="126">
        <v>1.96</v>
      </c>
      <c r="E1013" s="124" t="s">
        <v>764</v>
      </c>
      <c r="F1013" s="124">
        <v>-2</v>
      </c>
      <c r="G1013" s="2" t="s">
        <v>13602</v>
      </c>
      <c r="H1013" s="130">
        <v>45889</v>
      </c>
      <c r="I1013" s="134"/>
      <c r="J1013" s="123">
        <f>IF(OR(tbl_Metraj22[[#This Row],[TARIH]]="",tbl_Metraj22[[#This Row],[TARIH]]="-"),0,IF(tbl_Metraj22[[#This Row],[YUZDE]]=0,tbl_Metraj22[[#This Row],[METRAJ_BETON]],tbl_Metraj22[[#This Row],[YUZDE]]*tbl_Metraj22[[#This Row],[METRAJ_BETON]]))</f>
        <v>1.96</v>
      </c>
    </row>
    <row r="1014" spans="1:10" ht="14.25" x14ac:dyDescent="0.2">
      <c r="A1014" s="2" t="s">
        <v>787</v>
      </c>
      <c r="B1014" s="124" t="s">
        <v>3251</v>
      </c>
      <c r="C1014" s="124"/>
      <c r="D1014" s="126">
        <v>1.96</v>
      </c>
      <c r="E1014" s="124" t="s">
        <v>764</v>
      </c>
      <c r="F1014" s="124">
        <v>-2</v>
      </c>
      <c r="G1014" s="2" t="s">
        <v>13603</v>
      </c>
      <c r="H1014" s="130">
        <v>45889</v>
      </c>
      <c r="I1014" s="134"/>
      <c r="J1014" s="123">
        <f>IF(OR(tbl_Metraj22[[#This Row],[TARIH]]="",tbl_Metraj22[[#This Row],[TARIH]]="-"),0,IF(tbl_Metraj22[[#This Row],[YUZDE]]=0,tbl_Metraj22[[#This Row],[METRAJ_BETON]],tbl_Metraj22[[#This Row],[YUZDE]]*tbl_Metraj22[[#This Row],[METRAJ_BETON]]))</f>
        <v>1.96</v>
      </c>
    </row>
    <row r="1015" spans="1:10" ht="14.25" x14ac:dyDescent="0.2">
      <c r="A1015" s="2" t="s">
        <v>787</v>
      </c>
      <c r="B1015" s="124" t="s">
        <v>3252</v>
      </c>
      <c r="C1015" s="124"/>
      <c r="D1015" s="126">
        <v>1.96</v>
      </c>
      <c r="E1015" s="124" t="s">
        <v>764</v>
      </c>
      <c r="F1015" s="124">
        <v>-2</v>
      </c>
      <c r="G1015" s="2" t="s">
        <v>13604</v>
      </c>
      <c r="H1015" s="130">
        <v>45889</v>
      </c>
      <c r="I1015" s="134"/>
      <c r="J1015" s="123">
        <f>IF(OR(tbl_Metraj22[[#This Row],[TARIH]]="",tbl_Metraj22[[#This Row],[TARIH]]="-"),0,IF(tbl_Metraj22[[#This Row],[YUZDE]]=0,tbl_Metraj22[[#This Row],[METRAJ_BETON]],tbl_Metraj22[[#This Row],[YUZDE]]*tbl_Metraj22[[#This Row],[METRAJ_BETON]]))</f>
        <v>1.96</v>
      </c>
    </row>
    <row r="1016" spans="1:10" ht="14.25" x14ac:dyDescent="0.2">
      <c r="A1016" s="2" t="s">
        <v>787</v>
      </c>
      <c r="B1016" s="124" t="s">
        <v>3253</v>
      </c>
      <c r="C1016" s="124"/>
      <c r="D1016" s="126">
        <v>2.2799999999999998</v>
      </c>
      <c r="E1016" s="124" t="s">
        <v>764</v>
      </c>
      <c r="F1016" s="124">
        <v>-2</v>
      </c>
      <c r="G1016" s="2" t="s">
        <v>13605</v>
      </c>
      <c r="H1016" s="130">
        <v>45889</v>
      </c>
      <c r="I1016" s="134"/>
      <c r="J1016" s="123">
        <f>IF(OR(tbl_Metraj22[[#This Row],[TARIH]]="",tbl_Metraj22[[#This Row],[TARIH]]="-"),0,IF(tbl_Metraj22[[#This Row],[YUZDE]]=0,tbl_Metraj22[[#This Row],[METRAJ_BETON]],tbl_Metraj22[[#This Row],[YUZDE]]*tbl_Metraj22[[#This Row],[METRAJ_BETON]]))</f>
        <v>2.2799999999999998</v>
      </c>
    </row>
    <row r="1017" spans="1:10" ht="14.25" x14ac:dyDescent="0.2">
      <c r="A1017" s="2" t="s">
        <v>787</v>
      </c>
      <c r="B1017" s="124" t="s">
        <v>3254</v>
      </c>
      <c r="C1017" s="124"/>
      <c r="D1017" s="126">
        <v>2.2799999999999998</v>
      </c>
      <c r="E1017" s="124" t="s">
        <v>764</v>
      </c>
      <c r="F1017" s="124">
        <v>-2</v>
      </c>
      <c r="G1017" s="2" t="s">
        <v>13606</v>
      </c>
      <c r="H1017" s="130">
        <v>45889</v>
      </c>
      <c r="I1017" s="134"/>
      <c r="J1017" s="123">
        <f>IF(OR(tbl_Metraj22[[#This Row],[TARIH]]="",tbl_Metraj22[[#This Row],[TARIH]]="-"),0,IF(tbl_Metraj22[[#This Row],[YUZDE]]=0,tbl_Metraj22[[#This Row],[METRAJ_BETON]],tbl_Metraj22[[#This Row],[YUZDE]]*tbl_Metraj22[[#This Row],[METRAJ_BETON]]))</f>
        <v>2.2799999999999998</v>
      </c>
    </row>
    <row r="1018" spans="1:10" ht="14.25" x14ac:dyDescent="0.2">
      <c r="A1018" s="2" t="s">
        <v>787</v>
      </c>
      <c r="B1018" s="124" t="s">
        <v>3255</v>
      </c>
      <c r="C1018" s="124"/>
      <c r="D1018" s="126">
        <v>2.2799999999999998</v>
      </c>
      <c r="E1018" s="124" t="s">
        <v>764</v>
      </c>
      <c r="F1018" s="124">
        <v>-2</v>
      </c>
      <c r="G1018" s="2" t="s">
        <v>13607</v>
      </c>
      <c r="H1018" s="130">
        <v>45889</v>
      </c>
      <c r="I1018" s="134"/>
      <c r="J1018" s="123">
        <f>IF(OR(tbl_Metraj22[[#This Row],[TARIH]]="",tbl_Metraj22[[#This Row],[TARIH]]="-"),0,IF(tbl_Metraj22[[#This Row],[YUZDE]]=0,tbl_Metraj22[[#This Row],[METRAJ_BETON]],tbl_Metraj22[[#This Row],[YUZDE]]*tbl_Metraj22[[#This Row],[METRAJ_BETON]]))</f>
        <v>2.2799999999999998</v>
      </c>
    </row>
    <row r="1019" spans="1:10" ht="14.25" x14ac:dyDescent="0.2">
      <c r="A1019" s="2" t="s">
        <v>787</v>
      </c>
      <c r="B1019" s="124" t="s">
        <v>3256</v>
      </c>
      <c r="C1019" s="124"/>
      <c r="D1019" s="126">
        <v>2.2799999999999998</v>
      </c>
      <c r="E1019" s="124" t="s">
        <v>764</v>
      </c>
      <c r="F1019" s="124">
        <v>-2</v>
      </c>
      <c r="G1019" s="2" t="s">
        <v>13608</v>
      </c>
      <c r="H1019" s="130">
        <v>45889</v>
      </c>
      <c r="I1019" s="134"/>
      <c r="J1019" s="123">
        <f>IF(OR(tbl_Metraj22[[#This Row],[TARIH]]="",tbl_Metraj22[[#This Row],[TARIH]]="-"),0,IF(tbl_Metraj22[[#This Row],[YUZDE]]=0,tbl_Metraj22[[#This Row],[METRAJ_BETON]],tbl_Metraj22[[#This Row],[YUZDE]]*tbl_Metraj22[[#This Row],[METRAJ_BETON]]))</f>
        <v>2.2799999999999998</v>
      </c>
    </row>
    <row r="1020" spans="1:10" ht="14.25" x14ac:dyDescent="0.2">
      <c r="A1020" s="2" t="s">
        <v>787</v>
      </c>
      <c r="B1020" s="124" t="s">
        <v>3257</v>
      </c>
      <c r="C1020" s="124"/>
      <c r="D1020" s="126">
        <v>2.2799999999999998</v>
      </c>
      <c r="E1020" s="124" t="s">
        <v>764</v>
      </c>
      <c r="F1020" s="124">
        <v>-2</v>
      </c>
      <c r="G1020" s="2" t="s">
        <v>13609</v>
      </c>
      <c r="H1020" s="130">
        <v>45889</v>
      </c>
      <c r="I1020" s="134"/>
      <c r="J1020" s="123">
        <f>IF(OR(tbl_Metraj22[[#This Row],[TARIH]]="",tbl_Metraj22[[#This Row],[TARIH]]="-"),0,IF(tbl_Metraj22[[#This Row],[YUZDE]]=0,tbl_Metraj22[[#This Row],[METRAJ_BETON]],tbl_Metraj22[[#This Row],[YUZDE]]*tbl_Metraj22[[#This Row],[METRAJ_BETON]]))</f>
        <v>2.2799999999999998</v>
      </c>
    </row>
    <row r="1021" spans="1:10" ht="14.25" x14ac:dyDescent="0.2">
      <c r="A1021" s="2" t="s">
        <v>787</v>
      </c>
      <c r="B1021" s="124" t="s">
        <v>3258</v>
      </c>
      <c r="C1021" s="124"/>
      <c r="D1021" s="126">
        <v>2.36</v>
      </c>
      <c r="E1021" s="124" t="s">
        <v>764</v>
      </c>
      <c r="F1021" s="124">
        <v>-2</v>
      </c>
      <c r="G1021" s="2" t="s">
        <v>13610</v>
      </c>
      <c r="H1021" s="130">
        <v>45889</v>
      </c>
      <c r="I1021" s="134"/>
      <c r="J1021" s="123">
        <f>IF(OR(tbl_Metraj22[[#This Row],[TARIH]]="",tbl_Metraj22[[#This Row],[TARIH]]="-"),0,IF(tbl_Metraj22[[#This Row],[YUZDE]]=0,tbl_Metraj22[[#This Row],[METRAJ_BETON]],tbl_Metraj22[[#This Row],[YUZDE]]*tbl_Metraj22[[#This Row],[METRAJ_BETON]]))</f>
        <v>2.36</v>
      </c>
    </row>
    <row r="1022" spans="1:10" ht="14.25" x14ac:dyDescent="0.2">
      <c r="A1022" s="2" t="s">
        <v>787</v>
      </c>
      <c r="B1022" s="124" t="s">
        <v>3259</v>
      </c>
      <c r="C1022" s="124"/>
      <c r="D1022" s="126">
        <v>2.2799999999999998</v>
      </c>
      <c r="E1022" s="124" t="s">
        <v>764</v>
      </c>
      <c r="F1022" s="124">
        <v>-2</v>
      </c>
      <c r="G1022" s="2" t="s">
        <v>13611</v>
      </c>
      <c r="H1022" s="130">
        <v>45889</v>
      </c>
      <c r="I1022" s="134"/>
      <c r="J1022" s="123">
        <f>IF(OR(tbl_Metraj22[[#This Row],[TARIH]]="",tbl_Metraj22[[#This Row],[TARIH]]="-"),0,IF(tbl_Metraj22[[#This Row],[YUZDE]]=0,tbl_Metraj22[[#This Row],[METRAJ_BETON]],tbl_Metraj22[[#This Row],[YUZDE]]*tbl_Metraj22[[#This Row],[METRAJ_BETON]]))</f>
        <v>2.2799999999999998</v>
      </c>
    </row>
    <row r="1023" spans="1:10" ht="14.25" x14ac:dyDescent="0.2">
      <c r="A1023" s="2" t="s">
        <v>787</v>
      </c>
      <c r="B1023" s="124" t="s">
        <v>3260</v>
      </c>
      <c r="C1023" s="124"/>
      <c r="D1023" s="126">
        <v>2.2799999999999998</v>
      </c>
      <c r="E1023" s="124" t="s">
        <v>764</v>
      </c>
      <c r="F1023" s="124">
        <v>-2</v>
      </c>
      <c r="G1023" s="2" t="s">
        <v>13612</v>
      </c>
      <c r="H1023" s="130">
        <v>45889</v>
      </c>
      <c r="I1023" s="134"/>
      <c r="J1023" s="123">
        <f>IF(OR(tbl_Metraj22[[#This Row],[TARIH]]="",tbl_Metraj22[[#This Row],[TARIH]]="-"),0,IF(tbl_Metraj22[[#This Row],[YUZDE]]=0,tbl_Metraj22[[#This Row],[METRAJ_BETON]],tbl_Metraj22[[#This Row],[YUZDE]]*tbl_Metraj22[[#This Row],[METRAJ_BETON]]))</f>
        <v>2.2799999999999998</v>
      </c>
    </row>
    <row r="1024" spans="1:10" ht="14.25" x14ac:dyDescent="0.2">
      <c r="A1024" s="2" t="s">
        <v>787</v>
      </c>
      <c r="B1024" s="124" t="s">
        <v>3261</v>
      </c>
      <c r="C1024" s="124"/>
      <c r="D1024" s="126">
        <v>287.55</v>
      </c>
      <c r="E1024" s="124" t="s">
        <v>764</v>
      </c>
      <c r="F1024" s="124">
        <v>-2</v>
      </c>
      <c r="G1024" s="2" t="s">
        <v>13613</v>
      </c>
      <c r="H1024" s="130">
        <v>45889</v>
      </c>
      <c r="I1024" s="134"/>
      <c r="J1024" s="123">
        <f>IF(OR(tbl_Metraj22[[#This Row],[TARIH]]="",tbl_Metraj22[[#This Row],[TARIH]]="-"),0,IF(tbl_Metraj22[[#This Row],[YUZDE]]=0,tbl_Metraj22[[#This Row],[METRAJ_BETON]],tbl_Metraj22[[#This Row],[YUZDE]]*tbl_Metraj22[[#This Row],[METRAJ_BETON]]))</f>
        <v>287.55</v>
      </c>
    </row>
    <row r="1025" spans="1:11" ht="14.25" x14ac:dyDescent="0.2">
      <c r="A1025" s="2" t="s">
        <v>734</v>
      </c>
      <c r="B1025" s="124" t="s">
        <v>3512</v>
      </c>
      <c r="C1025" s="124"/>
      <c r="D1025" s="126">
        <v>11.7</v>
      </c>
      <c r="E1025" s="124" t="s">
        <v>764</v>
      </c>
      <c r="F1025" s="124">
        <v>-2</v>
      </c>
      <c r="G1025" s="2" t="s">
        <v>13614</v>
      </c>
      <c r="H1025" s="130">
        <v>45884</v>
      </c>
      <c r="I1025" s="134"/>
      <c r="J1025" s="123">
        <f>IF(OR(tbl_Metraj22[[#This Row],[TARIH]]="",tbl_Metraj22[[#This Row],[TARIH]]="-"),0,IF(tbl_Metraj22[[#This Row],[YUZDE]]=0,tbl_Metraj22[[#This Row],[METRAJ_BETON]],tbl_Metraj22[[#This Row],[YUZDE]]*tbl_Metraj22[[#This Row],[METRAJ_BETON]]))</f>
        <v>11.7</v>
      </c>
      <c r="K1025" s="2" t="s">
        <v>22750</v>
      </c>
    </row>
    <row r="1026" spans="1:11" ht="14.25" x14ac:dyDescent="0.2">
      <c r="A1026" s="2" t="s">
        <v>734</v>
      </c>
      <c r="B1026" s="124" t="s">
        <v>3513</v>
      </c>
      <c r="C1026" s="124"/>
      <c r="D1026" s="126">
        <v>2.04</v>
      </c>
      <c r="E1026" s="124" t="s">
        <v>764</v>
      </c>
      <c r="F1026" s="124">
        <v>-2</v>
      </c>
      <c r="G1026" s="2" t="s">
        <v>13615</v>
      </c>
      <c r="H1026" s="130">
        <v>45884</v>
      </c>
      <c r="I1026" s="134"/>
      <c r="J1026" s="123">
        <f>IF(OR(tbl_Metraj22[[#This Row],[TARIH]]="",tbl_Metraj22[[#This Row],[TARIH]]="-"),0,IF(tbl_Metraj22[[#This Row],[YUZDE]]=0,tbl_Metraj22[[#This Row],[METRAJ_BETON]],tbl_Metraj22[[#This Row],[YUZDE]]*tbl_Metraj22[[#This Row],[METRAJ_BETON]]))</f>
        <v>2.04</v>
      </c>
      <c r="K1026" s="2" t="s">
        <v>22751</v>
      </c>
    </row>
    <row r="1027" spans="1:11" ht="14.25" x14ac:dyDescent="0.2">
      <c r="A1027" s="2" t="s">
        <v>734</v>
      </c>
      <c r="B1027" s="124" t="s">
        <v>3514</v>
      </c>
      <c r="C1027" s="124"/>
      <c r="D1027" s="126">
        <v>1.97</v>
      </c>
      <c r="E1027" s="124" t="s">
        <v>764</v>
      </c>
      <c r="F1027" s="124">
        <v>-2</v>
      </c>
      <c r="G1027" s="2" t="s">
        <v>13616</v>
      </c>
      <c r="H1027" s="130">
        <v>45884</v>
      </c>
      <c r="I1027" s="134"/>
      <c r="J1027" s="123">
        <f>IF(OR(tbl_Metraj22[[#This Row],[TARIH]]="",tbl_Metraj22[[#This Row],[TARIH]]="-"),0,IF(tbl_Metraj22[[#This Row],[YUZDE]]=0,tbl_Metraj22[[#This Row],[METRAJ_BETON]],tbl_Metraj22[[#This Row],[YUZDE]]*tbl_Metraj22[[#This Row],[METRAJ_BETON]]))</f>
        <v>1.97</v>
      </c>
      <c r="K1027" s="2" t="s">
        <v>22752</v>
      </c>
    </row>
    <row r="1028" spans="1:11" ht="14.25" x14ac:dyDescent="0.2">
      <c r="A1028" s="2" t="s">
        <v>734</v>
      </c>
      <c r="B1028" s="124" t="s">
        <v>3515</v>
      </c>
      <c r="C1028" s="124"/>
      <c r="D1028" s="126">
        <v>3.33</v>
      </c>
      <c r="E1028" s="124" t="s">
        <v>764</v>
      </c>
      <c r="F1028" s="124">
        <v>-2</v>
      </c>
      <c r="G1028" s="2" t="s">
        <v>13617</v>
      </c>
      <c r="H1028" s="130">
        <v>45884</v>
      </c>
      <c r="I1028" s="134"/>
      <c r="J1028" s="123">
        <f>IF(OR(tbl_Metraj22[[#This Row],[TARIH]]="",tbl_Metraj22[[#This Row],[TARIH]]="-"),0,IF(tbl_Metraj22[[#This Row],[YUZDE]]=0,tbl_Metraj22[[#This Row],[METRAJ_BETON]],tbl_Metraj22[[#This Row],[YUZDE]]*tbl_Metraj22[[#This Row],[METRAJ_BETON]]))</f>
        <v>3.33</v>
      </c>
      <c r="K1028" s="2" t="s">
        <v>22753</v>
      </c>
    </row>
    <row r="1029" spans="1:11" ht="14.25" x14ac:dyDescent="0.2">
      <c r="A1029" s="2" t="s">
        <v>734</v>
      </c>
      <c r="B1029" s="124" t="s">
        <v>3516</v>
      </c>
      <c r="C1029" s="124"/>
      <c r="D1029" s="126">
        <v>2.27</v>
      </c>
      <c r="E1029" s="124" t="s">
        <v>764</v>
      </c>
      <c r="F1029" s="124">
        <v>-2</v>
      </c>
      <c r="G1029" s="2" t="s">
        <v>13618</v>
      </c>
      <c r="H1029" s="130">
        <v>45884</v>
      </c>
      <c r="I1029" s="134"/>
      <c r="J1029" s="123">
        <f>IF(OR(tbl_Metraj22[[#This Row],[TARIH]]="",tbl_Metraj22[[#This Row],[TARIH]]="-"),0,IF(tbl_Metraj22[[#This Row],[YUZDE]]=0,tbl_Metraj22[[#This Row],[METRAJ_BETON]],tbl_Metraj22[[#This Row],[YUZDE]]*tbl_Metraj22[[#This Row],[METRAJ_BETON]]))</f>
        <v>2.27</v>
      </c>
      <c r="K1029" s="2" t="s">
        <v>22754</v>
      </c>
    </row>
    <row r="1030" spans="1:11" ht="14.25" x14ac:dyDescent="0.2">
      <c r="A1030" s="2" t="s">
        <v>734</v>
      </c>
      <c r="B1030" s="124" t="s">
        <v>3517</v>
      </c>
      <c r="C1030" s="124"/>
      <c r="D1030" s="126">
        <v>1.76</v>
      </c>
      <c r="E1030" s="124" t="s">
        <v>764</v>
      </c>
      <c r="F1030" s="124">
        <v>-2</v>
      </c>
      <c r="G1030" s="2" t="s">
        <v>13619</v>
      </c>
      <c r="H1030" s="130">
        <v>45884</v>
      </c>
      <c r="I1030" s="134"/>
      <c r="J1030" s="123">
        <f>IF(OR(tbl_Metraj22[[#This Row],[TARIH]]="",tbl_Metraj22[[#This Row],[TARIH]]="-"),0,IF(tbl_Metraj22[[#This Row],[YUZDE]]=0,tbl_Metraj22[[#This Row],[METRAJ_BETON]],tbl_Metraj22[[#This Row],[YUZDE]]*tbl_Metraj22[[#This Row],[METRAJ_BETON]]))</f>
        <v>1.76</v>
      </c>
      <c r="K1030" s="2" t="s">
        <v>22755</v>
      </c>
    </row>
    <row r="1031" spans="1:11" ht="14.25" x14ac:dyDescent="0.2">
      <c r="A1031" s="2" t="s">
        <v>734</v>
      </c>
      <c r="B1031" s="124" t="s">
        <v>3518</v>
      </c>
      <c r="C1031" s="124"/>
      <c r="D1031" s="126">
        <v>0.5</v>
      </c>
      <c r="E1031" s="124" t="s">
        <v>764</v>
      </c>
      <c r="F1031" s="124">
        <v>-2</v>
      </c>
      <c r="G1031" s="2" t="s">
        <v>13620</v>
      </c>
      <c r="H1031" s="130">
        <v>45884</v>
      </c>
      <c r="I1031" s="134"/>
      <c r="J1031" s="123">
        <f>IF(OR(tbl_Metraj22[[#This Row],[TARIH]]="",tbl_Metraj22[[#This Row],[TARIH]]="-"),0,IF(tbl_Metraj22[[#This Row],[YUZDE]]=0,tbl_Metraj22[[#This Row],[METRAJ_BETON]],tbl_Metraj22[[#This Row],[YUZDE]]*tbl_Metraj22[[#This Row],[METRAJ_BETON]]))</f>
        <v>0.5</v>
      </c>
      <c r="K1031" s="2" t="s">
        <v>22756</v>
      </c>
    </row>
    <row r="1032" spans="1:11" ht="14.25" x14ac:dyDescent="0.2">
      <c r="A1032" s="2" t="s">
        <v>734</v>
      </c>
      <c r="B1032" s="124" t="s">
        <v>3519</v>
      </c>
      <c r="C1032" s="124"/>
      <c r="D1032" s="126">
        <v>1.9</v>
      </c>
      <c r="E1032" s="124" t="s">
        <v>764</v>
      </c>
      <c r="F1032" s="124">
        <v>-2</v>
      </c>
      <c r="G1032" s="2" t="s">
        <v>13621</v>
      </c>
      <c r="H1032" s="130">
        <v>45884</v>
      </c>
      <c r="I1032" s="134"/>
      <c r="J1032" s="123">
        <f>IF(OR(tbl_Metraj22[[#This Row],[TARIH]]="",tbl_Metraj22[[#This Row],[TARIH]]="-"),0,IF(tbl_Metraj22[[#This Row],[YUZDE]]=0,tbl_Metraj22[[#This Row],[METRAJ_BETON]],tbl_Metraj22[[#This Row],[YUZDE]]*tbl_Metraj22[[#This Row],[METRAJ_BETON]]))</f>
        <v>1.9</v>
      </c>
      <c r="K1032" s="2" t="s">
        <v>22757</v>
      </c>
    </row>
    <row r="1033" spans="1:11" ht="14.25" x14ac:dyDescent="0.2">
      <c r="A1033" s="2" t="s">
        <v>734</v>
      </c>
      <c r="B1033" s="124" t="s">
        <v>3520</v>
      </c>
      <c r="C1033" s="124"/>
      <c r="D1033" s="126">
        <v>2.02</v>
      </c>
      <c r="E1033" s="124" t="s">
        <v>764</v>
      </c>
      <c r="F1033" s="124">
        <v>-2</v>
      </c>
      <c r="G1033" s="2" t="s">
        <v>13622</v>
      </c>
      <c r="H1033" s="130">
        <v>45884</v>
      </c>
      <c r="I1033" s="134"/>
      <c r="J1033" s="123">
        <f>IF(OR(tbl_Metraj22[[#This Row],[TARIH]]="",tbl_Metraj22[[#This Row],[TARIH]]="-"),0,IF(tbl_Metraj22[[#This Row],[YUZDE]]=0,tbl_Metraj22[[#This Row],[METRAJ_BETON]],tbl_Metraj22[[#This Row],[YUZDE]]*tbl_Metraj22[[#This Row],[METRAJ_BETON]]))</f>
        <v>2.02</v>
      </c>
      <c r="K1033" s="2" t="s">
        <v>22758</v>
      </c>
    </row>
    <row r="1034" spans="1:11" ht="14.25" x14ac:dyDescent="0.2">
      <c r="A1034" s="2" t="s">
        <v>734</v>
      </c>
      <c r="B1034" s="124" t="s">
        <v>3521</v>
      </c>
      <c r="C1034" s="124"/>
      <c r="D1034" s="126">
        <v>7.58</v>
      </c>
      <c r="E1034" s="124" t="s">
        <v>764</v>
      </c>
      <c r="F1034" s="124">
        <v>-2</v>
      </c>
      <c r="G1034" s="2" t="s">
        <v>13623</v>
      </c>
      <c r="H1034" s="130">
        <v>45884</v>
      </c>
      <c r="I1034" s="134"/>
      <c r="J1034" s="123">
        <f>IF(OR(tbl_Metraj22[[#This Row],[TARIH]]="",tbl_Metraj22[[#This Row],[TARIH]]="-"),0,IF(tbl_Metraj22[[#This Row],[YUZDE]]=0,tbl_Metraj22[[#This Row],[METRAJ_BETON]],tbl_Metraj22[[#This Row],[YUZDE]]*tbl_Metraj22[[#This Row],[METRAJ_BETON]]))</f>
        <v>7.58</v>
      </c>
      <c r="K1034" s="2" t="s">
        <v>22759</v>
      </c>
    </row>
    <row r="1035" spans="1:11" ht="14.25" x14ac:dyDescent="0.2">
      <c r="A1035" s="2" t="s">
        <v>734</v>
      </c>
      <c r="B1035" s="124" t="s">
        <v>3522</v>
      </c>
      <c r="C1035" s="124"/>
      <c r="D1035" s="126">
        <v>13.41</v>
      </c>
      <c r="E1035" s="124" t="s">
        <v>764</v>
      </c>
      <c r="F1035" s="124">
        <v>-2</v>
      </c>
      <c r="G1035" s="2" t="s">
        <v>13624</v>
      </c>
      <c r="H1035" s="130">
        <v>45884</v>
      </c>
      <c r="I1035" s="134"/>
      <c r="J1035" s="123">
        <f>IF(OR(tbl_Metraj22[[#This Row],[TARIH]]="",tbl_Metraj22[[#This Row],[TARIH]]="-"),0,IF(tbl_Metraj22[[#This Row],[YUZDE]]=0,tbl_Metraj22[[#This Row],[METRAJ_BETON]],tbl_Metraj22[[#This Row],[YUZDE]]*tbl_Metraj22[[#This Row],[METRAJ_BETON]]))</f>
        <v>13.41</v>
      </c>
      <c r="K1035" s="2" t="s">
        <v>22760</v>
      </c>
    </row>
    <row r="1036" spans="1:11" ht="14.25" x14ac:dyDescent="0.2">
      <c r="A1036" s="2" t="s">
        <v>734</v>
      </c>
      <c r="B1036" s="124" t="s">
        <v>3523</v>
      </c>
      <c r="C1036" s="124"/>
      <c r="D1036" s="126">
        <v>8.4700000000000006</v>
      </c>
      <c r="E1036" s="124" t="s">
        <v>764</v>
      </c>
      <c r="F1036" s="124">
        <v>-2</v>
      </c>
      <c r="G1036" s="2" t="s">
        <v>13625</v>
      </c>
      <c r="H1036" s="130">
        <v>45884</v>
      </c>
      <c r="I1036" s="134"/>
      <c r="J1036" s="123">
        <f>IF(OR(tbl_Metraj22[[#This Row],[TARIH]]="",tbl_Metraj22[[#This Row],[TARIH]]="-"),0,IF(tbl_Metraj22[[#This Row],[YUZDE]]=0,tbl_Metraj22[[#This Row],[METRAJ_BETON]],tbl_Metraj22[[#This Row],[YUZDE]]*tbl_Metraj22[[#This Row],[METRAJ_BETON]]))</f>
        <v>8.4700000000000006</v>
      </c>
      <c r="K1036" s="2" t="s">
        <v>22761</v>
      </c>
    </row>
    <row r="1037" spans="1:11" ht="14.25" x14ac:dyDescent="0.2">
      <c r="A1037" s="2" t="s">
        <v>734</v>
      </c>
      <c r="B1037" s="124" t="s">
        <v>3524</v>
      </c>
      <c r="C1037" s="124"/>
      <c r="D1037" s="126">
        <v>8.81</v>
      </c>
      <c r="E1037" s="124" t="s">
        <v>764</v>
      </c>
      <c r="F1037" s="124">
        <v>-2</v>
      </c>
      <c r="G1037" s="2" t="s">
        <v>13626</v>
      </c>
      <c r="H1037" s="130">
        <v>45884</v>
      </c>
      <c r="I1037" s="134"/>
      <c r="J1037" s="123">
        <f>IF(OR(tbl_Metraj22[[#This Row],[TARIH]]="",tbl_Metraj22[[#This Row],[TARIH]]="-"),0,IF(tbl_Metraj22[[#This Row],[YUZDE]]=0,tbl_Metraj22[[#This Row],[METRAJ_BETON]],tbl_Metraj22[[#This Row],[YUZDE]]*tbl_Metraj22[[#This Row],[METRAJ_BETON]]))</f>
        <v>8.81</v>
      </c>
      <c r="K1037" s="2" t="s">
        <v>22762</v>
      </c>
    </row>
    <row r="1038" spans="1:11" ht="14.25" x14ac:dyDescent="0.2">
      <c r="A1038" s="2" t="s">
        <v>734</v>
      </c>
      <c r="B1038" s="124" t="s">
        <v>3525</v>
      </c>
      <c r="C1038" s="124"/>
      <c r="D1038" s="126">
        <v>9.1199999999999992</v>
      </c>
      <c r="E1038" s="124" t="s">
        <v>764</v>
      </c>
      <c r="F1038" s="124">
        <v>-2</v>
      </c>
      <c r="G1038" s="2" t="s">
        <v>13627</v>
      </c>
      <c r="H1038" s="130">
        <v>45884</v>
      </c>
      <c r="I1038" s="134"/>
      <c r="J1038" s="123">
        <f>IF(OR(tbl_Metraj22[[#This Row],[TARIH]]="",tbl_Metraj22[[#This Row],[TARIH]]="-"),0,IF(tbl_Metraj22[[#This Row],[YUZDE]]=0,tbl_Metraj22[[#This Row],[METRAJ_BETON]],tbl_Metraj22[[#This Row],[YUZDE]]*tbl_Metraj22[[#This Row],[METRAJ_BETON]]))</f>
        <v>9.1199999999999992</v>
      </c>
      <c r="K1038" s="2" t="s">
        <v>22763</v>
      </c>
    </row>
    <row r="1039" spans="1:11" ht="14.25" x14ac:dyDescent="0.2">
      <c r="A1039" s="2" t="s">
        <v>734</v>
      </c>
      <c r="B1039" s="124" t="s">
        <v>3526</v>
      </c>
      <c r="C1039" s="124"/>
      <c r="D1039" s="126">
        <v>15.2</v>
      </c>
      <c r="E1039" s="124" t="s">
        <v>764</v>
      </c>
      <c r="F1039" s="124">
        <v>-2</v>
      </c>
      <c r="G1039" s="2" t="s">
        <v>13628</v>
      </c>
      <c r="H1039" s="130">
        <v>45884</v>
      </c>
      <c r="I1039" s="134"/>
      <c r="J1039" s="123">
        <f>IF(OR(tbl_Metraj22[[#This Row],[TARIH]]="",tbl_Metraj22[[#This Row],[TARIH]]="-"),0,IF(tbl_Metraj22[[#This Row],[YUZDE]]=0,tbl_Metraj22[[#This Row],[METRAJ_BETON]],tbl_Metraj22[[#This Row],[YUZDE]]*tbl_Metraj22[[#This Row],[METRAJ_BETON]]))</f>
        <v>15.2</v>
      </c>
      <c r="K1039" s="2" t="s">
        <v>22764</v>
      </c>
    </row>
    <row r="1040" spans="1:11" ht="14.25" x14ac:dyDescent="0.2">
      <c r="A1040" s="2" t="s">
        <v>734</v>
      </c>
      <c r="B1040" s="124" t="s">
        <v>3527</v>
      </c>
      <c r="C1040" s="124"/>
      <c r="D1040" s="126">
        <v>9.1199999999999992</v>
      </c>
      <c r="E1040" s="124" t="s">
        <v>764</v>
      </c>
      <c r="F1040" s="124">
        <v>-2</v>
      </c>
      <c r="G1040" s="2" t="s">
        <v>13629</v>
      </c>
      <c r="H1040" s="130">
        <v>45884</v>
      </c>
      <c r="I1040" s="134"/>
      <c r="J1040" s="123">
        <f>IF(OR(tbl_Metraj22[[#This Row],[TARIH]]="",tbl_Metraj22[[#This Row],[TARIH]]="-"),0,IF(tbl_Metraj22[[#This Row],[YUZDE]]=0,tbl_Metraj22[[#This Row],[METRAJ_BETON]],tbl_Metraj22[[#This Row],[YUZDE]]*tbl_Metraj22[[#This Row],[METRAJ_BETON]]))</f>
        <v>9.1199999999999992</v>
      </c>
      <c r="K1040" s="2" t="s">
        <v>22765</v>
      </c>
    </row>
    <row r="1041" spans="1:11" ht="14.25" x14ac:dyDescent="0.2">
      <c r="A1041" s="2" t="s">
        <v>734</v>
      </c>
      <c r="B1041" s="124" t="s">
        <v>3528</v>
      </c>
      <c r="C1041" s="124"/>
      <c r="D1041" s="126">
        <v>15.2</v>
      </c>
      <c r="E1041" s="124" t="s">
        <v>764</v>
      </c>
      <c r="F1041" s="124">
        <v>-2</v>
      </c>
      <c r="G1041" s="2" t="s">
        <v>13630</v>
      </c>
      <c r="H1041" s="130">
        <v>45884</v>
      </c>
      <c r="I1041" s="134"/>
      <c r="J1041" s="123">
        <f>IF(OR(tbl_Metraj22[[#This Row],[TARIH]]="",tbl_Metraj22[[#This Row],[TARIH]]="-"),0,IF(tbl_Metraj22[[#This Row],[YUZDE]]=0,tbl_Metraj22[[#This Row],[METRAJ_BETON]],tbl_Metraj22[[#This Row],[YUZDE]]*tbl_Metraj22[[#This Row],[METRAJ_BETON]]))</f>
        <v>15.2</v>
      </c>
      <c r="K1041" s="2" t="s">
        <v>22766</v>
      </c>
    </row>
    <row r="1042" spans="1:11" ht="14.25" x14ac:dyDescent="0.2">
      <c r="A1042" s="2" t="s">
        <v>734</v>
      </c>
      <c r="B1042" s="124" t="s">
        <v>3529</v>
      </c>
      <c r="C1042" s="124"/>
      <c r="D1042" s="126">
        <v>9.1199999999999992</v>
      </c>
      <c r="E1042" s="124" t="s">
        <v>764</v>
      </c>
      <c r="F1042" s="124">
        <v>-2</v>
      </c>
      <c r="G1042" s="2" t="s">
        <v>13631</v>
      </c>
      <c r="H1042" s="130">
        <v>45884</v>
      </c>
      <c r="I1042" s="134"/>
      <c r="J1042" s="123">
        <f>IF(OR(tbl_Metraj22[[#This Row],[TARIH]]="",tbl_Metraj22[[#This Row],[TARIH]]="-"),0,IF(tbl_Metraj22[[#This Row],[YUZDE]]=0,tbl_Metraj22[[#This Row],[METRAJ_BETON]],tbl_Metraj22[[#This Row],[YUZDE]]*tbl_Metraj22[[#This Row],[METRAJ_BETON]]))</f>
        <v>9.1199999999999992</v>
      </c>
      <c r="K1042" s="2" t="s">
        <v>22767</v>
      </c>
    </row>
    <row r="1043" spans="1:11" ht="14.25" x14ac:dyDescent="0.2">
      <c r="A1043" s="2" t="s">
        <v>734</v>
      </c>
      <c r="B1043" s="124" t="s">
        <v>3530</v>
      </c>
      <c r="C1043" s="124"/>
      <c r="D1043" s="126">
        <v>9.1199999999999992</v>
      </c>
      <c r="E1043" s="124" t="s">
        <v>764</v>
      </c>
      <c r="F1043" s="124">
        <v>-2</v>
      </c>
      <c r="G1043" s="2" t="s">
        <v>13632</v>
      </c>
      <c r="H1043" s="130">
        <v>45884</v>
      </c>
      <c r="I1043" s="134"/>
      <c r="J1043" s="123">
        <f>IF(OR(tbl_Metraj22[[#This Row],[TARIH]]="",tbl_Metraj22[[#This Row],[TARIH]]="-"),0,IF(tbl_Metraj22[[#This Row],[YUZDE]]=0,tbl_Metraj22[[#This Row],[METRAJ_BETON]],tbl_Metraj22[[#This Row],[YUZDE]]*tbl_Metraj22[[#This Row],[METRAJ_BETON]]))</f>
        <v>9.1199999999999992</v>
      </c>
      <c r="K1043" s="2" t="s">
        <v>22768</v>
      </c>
    </row>
    <row r="1044" spans="1:11" ht="14.25" x14ac:dyDescent="0.2">
      <c r="A1044" s="2" t="s">
        <v>734</v>
      </c>
      <c r="B1044" s="124" t="s">
        <v>3531</v>
      </c>
      <c r="C1044" s="124"/>
      <c r="D1044" s="126">
        <v>15.2</v>
      </c>
      <c r="E1044" s="124" t="s">
        <v>764</v>
      </c>
      <c r="F1044" s="124">
        <v>-2</v>
      </c>
      <c r="G1044" s="2" t="s">
        <v>13633</v>
      </c>
      <c r="H1044" s="130">
        <v>45884</v>
      </c>
      <c r="I1044" s="134"/>
      <c r="J1044" s="123">
        <f>IF(OR(tbl_Metraj22[[#This Row],[TARIH]]="",tbl_Metraj22[[#This Row],[TARIH]]="-"),0,IF(tbl_Metraj22[[#This Row],[YUZDE]]=0,tbl_Metraj22[[#This Row],[METRAJ_BETON]],tbl_Metraj22[[#This Row],[YUZDE]]*tbl_Metraj22[[#This Row],[METRAJ_BETON]]))</f>
        <v>15.2</v>
      </c>
      <c r="K1044" s="2" t="s">
        <v>22769</v>
      </c>
    </row>
    <row r="1045" spans="1:11" ht="14.25" x14ac:dyDescent="0.2">
      <c r="A1045" s="2" t="s">
        <v>734</v>
      </c>
      <c r="B1045" s="124" t="s">
        <v>3532</v>
      </c>
      <c r="C1045" s="124"/>
      <c r="D1045" s="126">
        <v>8.43</v>
      </c>
      <c r="E1045" s="124" t="s">
        <v>764</v>
      </c>
      <c r="F1045" s="124">
        <v>-2</v>
      </c>
      <c r="G1045" s="2" t="s">
        <v>13634</v>
      </c>
      <c r="H1045" s="130">
        <v>45884</v>
      </c>
      <c r="I1045" s="134"/>
      <c r="J1045" s="123">
        <f>IF(OR(tbl_Metraj22[[#This Row],[TARIH]]="",tbl_Metraj22[[#This Row],[TARIH]]="-"),0,IF(tbl_Metraj22[[#This Row],[YUZDE]]=0,tbl_Metraj22[[#This Row],[METRAJ_BETON]],tbl_Metraj22[[#This Row],[YUZDE]]*tbl_Metraj22[[#This Row],[METRAJ_BETON]]))</f>
        <v>8.43</v>
      </c>
      <c r="K1045" s="2" t="s">
        <v>22770</v>
      </c>
    </row>
    <row r="1046" spans="1:11" ht="14.25" x14ac:dyDescent="0.2">
      <c r="A1046" s="2" t="s">
        <v>734</v>
      </c>
      <c r="B1046" s="124" t="s">
        <v>3533</v>
      </c>
      <c r="C1046" s="124"/>
      <c r="D1046" s="126">
        <v>7.26</v>
      </c>
      <c r="E1046" s="124" t="s">
        <v>764</v>
      </c>
      <c r="F1046" s="124">
        <v>-2</v>
      </c>
      <c r="G1046" s="2" t="s">
        <v>13635</v>
      </c>
      <c r="H1046" s="130">
        <v>45884</v>
      </c>
      <c r="I1046" s="134"/>
      <c r="J1046" s="123">
        <f>IF(OR(tbl_Metraj22[[#This Row],[TARIH]]="",tbl_Metraj22[[#This Row],[TARIH]]="-"),0,IF(tbl_Metraj22[[#This Row],[YUZDE]]=0,tbl_Metraj22[[#This Row],[METRAJ_BETON]],tbl_Metraj22[[#This Row],[YUZDE]]*tbl_Metraj22[[#This Row],[METRAJ_BETON]]))</f>
        <v>7.26</v>
      </c>
      <c r="K1046" s="2" t="s">
        <v>22771</v>
      </c>
    </row>
    <row r="1047" spans="1:11" ht="14.25" x14ac:dyDescent="0.2">
      <c r="A1047" s="2" t="s">
        <v>734</v>
      </c>
      <c r="B1047" s="124" t="s">
        <v>3534</v>
      </c>
      <c r="C1047" s="124"/>
      <c r="D1047" s="126">
        <v>6.09</v>
      </c>
      <c r="E1047" s="124" t="s">
        <v>764</v>
      </c>
      <c r="F1047" s="124">
        <v>-2</v>
      </c>
      <c r="G1047" s="2" t="s">
        <v>13636</v>
      </c>
      <c r="H1047" s="130">
        <v>45884</v>
      </c>
      <c r="I1047" s="134"/>
      <c r="J1047" s="123">
        <f>IF(OR(tbl_Metraj22[[#This Row],[TARIH]]="",tbl_Metraj22[[#This Row],[TARIH]]="-"),0,IF(tbl_Metraj22[[#This Row],[YUZDE]]=0,tbl_Metraj22[[#This Row],[METRAJ_BETON]],tbl_Metraj22[[#This Row],[YUZDE]]*tbl_Metraj22[[#This Row],[METRAJ_BETON]]))</f>
        <v>6.09</v>
      </c>
      <c r="K1047" s="2" t="s">
        <v>22772</v>
      </c>
    </row>
    <row r="1048" spans="1:11" ht="14.25" x14ac:dyDescent="0.2">
      <c r="A1048" s="2" t="s">
        <v>734</v>
      </c>
      <c r="B1048" s="124" t="s">
        <v>3535</v>
      </c>
      <c r="C1048" s="124"/>
      <c r="D1048" s="126">
        <v>9.36</v>
      </c>
      <c r="E1048" s="124" t="s">
        <v>764</v>
      </c>
      <c r="F1048" s="124">
        <v>-2</v>
      </c>
      <c r="G1048" s="2" t="s">
        <v>13637</v>
      </c>
      <c r="H1048" s="130">
        <v>45884</v>
      </c>
      <c r="I1048" s="134"/>
      <c r="J1048" s="123">
        <f>IF(OR(tbl_Metraj22[[#This Row],[TARIH]]="",tbl_Metraj22[[#This Row],[TARIH]]="-"),0,IF(tbl_Metraj22[[#This Row],[YUZDE]]=0,tbl_Metraj22[[#This Row],[METRAJ_BETON]],tbl_Metraj22[[#This Row],[YUZDE]]*tbl_Metraj22[[#This Row],[METRAJ_BETON]]))</f>
        <v>9.36</v>
      </c>
      <c r="K1048" s="2" t="s">
        <v>22773</v>
      </c>
    </row>
    <row r="1049" spans="1:11" ht="14.25" x14ac:dyDescent="0.2">
      <c r="A1049" s="2" t="s">
        <v>734</v>
      </c>
      <c r="B1049" s="124" t="s">
        <v>3536</v>
      </c>
      <c r="C1049" s="124"/>
      <c r="D1049" s="126">
        <v>8.16</v>
      </c>
      <c r="E1049" s="124" t="s">
        <v>764</v>
      </c>
      <c r="F1049" s="124">
        <v>-2</v>
      </c>
      <c r="G1049" s="2" t="s">
        <v>13638</v>
      </c>
      <c r="H1049" s="130">
        <v>45884</v>
      </c>
      <c r="I1049" s="134"/>
      <c r="J1049" s="123">
        <f>IF(OR(tbl_Metraj22[[#This Row],[TARIH]]="",tbl_Metraj22[[#This Row],[TARIH]]="-"),0,IF(tbl_Metraj22[[#This Row],[YUZDE]]=0,tbl_Metraj22[[#This Row],[METRAJ_BETON]],tbl_Metraj22[[#This Row],[YUZDE]]*tbl_Metraj22[[#This Row],[METRAJ_BETON]]))</f>
        <v>8.16</v>
      </c>
      <c r="K1049" s="2" t="s">
        <v>22774</v>
      </c>
    </row>
    <row r="1050" spans="1:11" ht="14.25" x14ac:dyDescent="0.2">
      <c r="A1050" s="2" t="s">
        <v>734</v>
      </c>
      <c r="B1050" s="124" t="s">
        <v>3537</v>
      </c>
      <c r="C1050" s="124"/>
      <c r="D1050" s="126">
        <v>5.16</v>
      </c>
      <c r="E1050" s="124" t="s">
        <v>764</v>
      </c>
      <c r="F1050" s="124">
        <v>-2</v>
      </c>
      <c r="G1050" s="2" t="s">
        <v>13639</v>
      </c>
      <c r="H1050" s="130">
        <v>45884</v>
      </c>
      <c r="I1050" s="134"/>
      <c r="J1050" s="123">
        <f>IF(OR(tbl_Metraj22[[#This Row],[TARIH]]="",tbl_Metraj22[[#This Row],[TARIH]]="-"),0,IF(tbl_Metraj22[[#This Row],[YUZDE]]=0,tbl_Metraj22[[#This Row],[METRAJ_BETON]],tbl_Metraj22[[#This Row],[YUZDE]]*tbl_Metraj22[[#This Row],[METRAJ_BETON]]))</f>
        <v>5.16</v>
      </c>
      <c r="K1050" s="2" t="s">
        <v>22775</v>
      </c>
    </row>
    <row r="1051" spans="1:11" ht="14.25" x14ac:dyDescent="0.2">
      <c r="A1051" s="2" t="s">
        <v>734</v>
      </c>
      <c r="B1051" s="124" t="s">
        <v>3538</v>
      </c>
      <c r="C1051" s="124"/>
      <c r="D1051" s="126">
        <v>9.1199999999999992</v>
      </c>
      <c r="E1051" s="124" t="s">
        <v>764</v>
      </c>
      <c r="F1051" s="124">
        <v>-2</v>
      </c>
      <c r="G1051" s="2" t="s">
        <v>13640</v>
      </c>
      <c r="H1051" s="130">
        <v>45884</v>
      </c>
      <c r="I1051" s="134"/>
      <c r="J1051" s="123">
        <f>IF(OR(tbl_Metraj22[[#This Row],[TARIH]]="",tbl_Metraj22[[#This Row],[TARIH]]="-"),0,IF(tbl_Metraj22[[#This Row],[YUZDE]]=0,tbl_Metraj22[[#This Row],[METRAJ_BETON]],tbl_Metraj22[[#This Row],[YUZDE]]*tbl_Metraj22[[#This Row],[METRAJ_BETON]]))</f>
        <v>9.1199999999999992</v>
      </c>
      <c r="K1051" s="2" t="s">
        <v>22776</v>
      </c>
    </row>
    <row r="1052" spans="1:11" ht="14.25" x14ac:dyDescent="0.2">
      <c r="A1052" s="2" t="s">
        <v>734</v>
      </c>
      <c r="B1052" s="124" t="s">
        <v>3539</v>
      </c>
      <c r="C1052" s="124"/>
      <c r="D1052" s="126">
        <v>5.16</v>
      </c>
      <c r="E1052" s="124" t="s">
        <v>764</v>
      </c>
      <c r="F1052" s="124">
        <v>-2</v>
      </c>
      <c r="G1052" s="2" t="s">
        <v>13641</v>
      </c>
      <c r="H1052" s="130">
        <v>45884</v>
      </c>
      <c r="I1052" s="134"/>
      <c r="J1052" s="123">
        <f>IF(OR(tbl_Metraj22[[#This Row],[TARIH]]="",tbl_Metraj22[[#This Row],[TARIH]]="-"),0,IF(tbl_Metraj22[[#This Row],[YUZDE]]=0,tbl_Metraj22[[#This Row],[METRAJ_BETON]],tbl_Metraj22[[#This Row],[YUZDE]]*tbl_Metraj22[[#This Row],[METRAJ_BETON]]))</f>
        <v>5.16</v>
      </c>
      <c r="K1052" s="2" t="s">
        <v>22777</v>
      </c>
    </row>
    <row r="1053" spans="1:11" ht="14.25" x14ac:dyDescent="0.2">
      <c r="A1053" s="2" t="s">
        <v>734</v>
      </c>
      <c r="B1053" s="124" t="s">
        <v>3540</v>
      </c>
      <c r="C1053" s="124"/>
      <c r="D1053" s="126">
        <v>3.24</v>
      </c>
      <c r="E1053" s="124" t="s">
        <v>764</v>
      </c>
      <c r="F1053" s="124">
        <v>-2</v>
      </c>
      <c r="G1053" s="2" t="s">
        <v>13642</v>
      </c>
      <c r="H1053" s="130">
        <v>45884</v>
      </c>
      <c r="I1053" s="134"/>
      <c r="J1053" s="123">
        <f>IF(OR(tbl_Metraj22[[#This Row],[TARIH]]="",tbl_Metraj22[[#This Row],[TARIH]]="-"),0,IF(tbl_Metraj22[[#This Row],[YUZDE]]=0,tbl_Metraj22[[#This Row],[METRAJ_BETON]],tbl_Metraj22[[#This Row],[YUZDE]]*tbl_Metraj22[[#This Row],[METRAJ_BETON]]))</f>
        <v>3.24</v>
      </c>
      <c r="K1053" s="2" t="s">
        <v>22778</v>
      </c>
    </row>
    <row r="1054" spans="1:11" ht="14.25" x14ac:dyDescent="0.2">
      <c r="A1054" s="2" t="s">
        <v>734</v>
      </c>
      <c r="B1054" s="124" t="s">
        <v>3541</v>
      </c>
      <c r="C1054" s="124"/>
      <c r="D1054" s="126">
        <v>11.85</v>
      </c>
      <c r="E1054" s="124" t="s">
        <v>764</v>
      </c>
      <c r="F1054" s="124">
        <v>-2</v>
      </c>
      <c r="G1054" s="2" t="s">
        <v>13643</v>
      </c>
      <c r="H1054" s="130">
        <v>45884</v>
      </c>
      <c r="I1054" s="134"/>
      <c r="J1054" s="123">
        <f>IF(OR(tbl_Metraj22[[#This Row],[TARIH]]="",tbl_Metraj22[[#This Row],[TARIH]]="-"),0,IF(tbl_Metraj22[[#This Row],[YUZDE]]=0,tbl_Metraj22[[#This Row],[METRAJ_BETON]],tbl_Metraj22[[#This Row],[YUZDE]]*tbl_Metraj22[[#This Row],[METRAJ_BETON]]))</f>
        <v>11.85</v>
      </c>
      <c r="K1054" s="2" t="s">
        <v>22779</v>
      </c>
    </row>
    <row r="1055" spans="1:11" ht="14.25" x14ac:dyDescent="0.2">
      <c r="A1055" s="2" t="s">
        <v>734</v>
      </c>
      <c r="B1055" s="124" t="s">
        <v>3542</v>
      </c>
      <c r="C1055" s="124"/>
      <c r="D1055" s="126">
        <v>10.77</v>
      </c>
      <c r="E1055" s="124" t="s">
        <v>764</v>
      </c>
      <c r="F1055" s="124">
        <v>-2</v>
      </c>
      <c r="G1055" s="2" t="s">
        <v>13644</v>
      </c>
      <c r="H1055" s="130">
        <v>45884</v>
      </c>
      <c r="I1055" s="134"/>
      <c r="J1055" s="123">
        <f>IF(OR(tbl_Metraj22[[#This Row],[TARIH]]="",tbl_Metraj22[[#This Row],[TARIH]]="-"),0,IF(tbl_Metraj22[[#This Row],[YUZDE]]=0,tbl_Metraj22[[#This Row],[METRAJ_BETON]],tbl_Metraj22[[#This Row],[YUZDE]]*tbl_Metraj22[[#This Row],[METRAJ_BETON]]))</f>
        <v>10.77</v>
      </c>
      <c r="K1055" s="2" t="s">
        <v>22780</v>
      </c>
    </row>
    <row r="1056" spans="1:11" ht="14.25" x14ac:dyDescent="0.2">
      <c r="A1056" s="2" t="s">
        <v>734</v>
      </c>
      <c r="B1056" s="124" t="s">
        <v>3543</v>
      </c>
      <c r="C1056" s="124"/>
      <c r="D1056" s="126">
        <v>3.16</v>
      </c>
      <c r="E1056" s="124" t="s">
        <v>764</v>
      </c>
      <c r="F1056" s="124">
        <v>-2</v>
      </c>
      <c r="G1056" s="2" t="s">
        <v>13645</v>
      </c>
      <c r="H1056" s="130">
        <v>45884</v>
      </c>
      <c r="I1056" s="134"/>
      <c r="J1056" s="123">
        <f>IF(OR(tbl_Metraj22[[#This Row],[TARIH]]="",tbl_Metraj22[[#This Row],[TARIH]]="-"),0,IF(tbl_Metraj22[[#This Row],[YUZDE]]=0,tbl_Metraj22[[#This Row],[METRAJ_BETON]],tbl_Metraj22[[#This Row],[YUZDE]]*tbl_Metraj22[[#This Row],[METRAJ_BETON]]))</f>
        <v>3.16</v>
      </c>
      <c r="K1056" s="2" t="e">
        <v>#N/A</v>
      </c>
    </row>
    <row r="1057" spans="1:11" ht="14.25" x14ac:dyDescent="0.2">
      <c r="A1057" s="2" t="s">
        <v>734</v>
      </c>
      <c r="B1057" s="124" t="s">
        <v>3544</v>
      </c>
      <c r="C1057" s="124"/>
      <c r="D1057" s="126">
        <v>2.68</v>
      </c>
      <c r="E1057" s="124" t="s">
        <v>764</v>
      </c>
      <c r="F1057" s="124">
        <v>-2</v>
      </c>
      <c r="G1057" s="2" t="s">
        <v>13646</v>
      </c>
      <c r="H1057" s="130">
        <v>45884</v>
      </c>
      <c r="I1057" s="134"/>
      <c r="J1057" s="123">
        <f>IF(OR(tbl_Metraj22[[#This Row],[TARIH]]="",tbl_Metraj22[[#This Row],[TARIH]]="-"),0,IF(tbl_Metraj22[[#This Row],[YUZDE]]=0,tbl_Metraj22[[#This Row],[METRAJ_BETON]],tbl_Metraj22[[#This Row],[YUZDE]]*tbl_Metraj22[[#This Row],[METRAJ_BETON]]))</f>
        <v>2.68</v>
      </c>
      <c r="K1057" s="2" t="s">
        <v>22781</v>
      </c>
    </row>
    <row r="1058" spans="1:11" ht="14.25" x14ac:dyDescent="0.2">
      <c r="A1058" s="2" t="s">
        <v>734</v>
      </c>
      <c r="B1058" s="124" t="s">
        <v>3545</v>
      </c>
      <c r="C1058" s="124"/>
      <c r="D1058" s="126">
        <v>2.02</v>
      </c>
      <c r="E1058" s="124" t="s">
        <v>764</v>
      </c>
      <c r="F1058" s="124">
        <v>-2</v>
      </c>
      <c r="G1058" s="2" t="s">
        <v>13647</v>
      </c>
      <c r="H1058" s="130">
        <v>45884</v>
      </c>
      <c r="I1058" s="134"/>
      <c r="J1058" s="123">
        <f>IF(OR(tbl_Metraj22[[#This Row],[TARIH]]="",tbl_Metraj22[[#This Row],[TARIH]]="-"),0,IF(tbl_Metraj22[[#This Row],[YUZDE]]=0,tbl_Metraj22[[#This Row],[METRAJ_BETON]],tbl_Metraj22[[#This Row],[YUZDE]]*tbl_Metraj22[[#This Row],[METRAJ_BETON]]))</f>
        <v>2.02</v>
      </c>
      <c r="K1058" s="2" t="s">
        <v>22782</v>
      </c>
    </row>
    <row r="1059" spans="1:11" ht="14.25" x14ac:dyDescent="0.2">
      <c r="A1059" s="2" t="s">
        <v>734</v>
      </c>
      <c r="B1059" s="124" t="s">
        <v>3546</v>
      </c>
      <c r="C1059" s="124"/>
      <c r="D1059" s="126">
        <v>2.85</v>
      </c>
      <c r="E1059" s="124" t="s">
        <v>764</v>
      </c>
      <c r="F1059" s="124">
        <v>-2</v>
      </c>
      <c r="G1059" s="2" t="s">
        <v>13648</v>
      </c>
      <c r="H1059" s="130">
        <v>45884</v>
      </c>
      <c r="I1059" s="134"/>
      <c r="J1059" s="123">
        <f>IF(OR(tbl_Metraj22[[#This Row],[TARIH]]="",tbl_Metraj22[[#This Row],[TARIH]]="-"),0,IF(tbl_Metraj22[[#This Row],[YUZDE]]=0,tbl_Metraj22[[#This Row],[METRAJ_BETON]],tbl_Metraj22[[#This Row],[YUZDE]]*tbl_Metraj22[[#This Row],[METRAJ_BETON]]))</f>
        <v>2.85</v>
      </c>
      <c r="K1059" s="2" t="s">
        <v>22783</v>
      </c>
    </row>
    <row r="1060" spans="1:11" ht="14.25" x14ac:dyDescent="0.2">
      <c r="A1060" s="2" t="s">
        <v>734</v>
      </c>
      <c r="B1060" s="124" t="s">
        <v>3547</v>
      </c>
      <c r="C1060" s="124"/>
      <c r="D1060" s="126">
        <v>1.1200000000000001</v>
      </c>
      <c r="E1060" s="124" t="s">
        <v>764</v>
      </c>
      <c r="F1060" s="124">
        <v>-2</v>
      </c>
      <c r="G1060" s="2" t="s">
        <v>13649</v>
      </c>
      <c r="H1060" s="130">
        <v>45884</v>
      </c>
      <c r="I1060" s="134"/>
      <c r="J1060" s="123">
        <f>IF(OR(tbl_Metraj22[[#This Row],[TARIH]]="",tbl_Metraj22[[#This Row],[TARIH]]="-"),0,IF(tbl_Metraj22[[#This Row],[YUZDE]]=0,tbl_Metraj22[[#This Row],[METRAJ_BETON]],tbl_Metraj22[[#This Row],[YUZDE]]*tbl_Metraj22[[#This Row],[METRAJ_BETON]]))</f>
        <v>1.1200000000000001</v>
      </c>
      <c r="K1060" s="2" t="s">
        <v>22784</v>
      </c>
    </row>
    <row r="1061" spans="1:11" ht="14.25" x14ac:dyDescent="0.2">
      <c r="A1061" s="2" t="s">
        <v>734</v>
      </c>
      <c r="B1061" s="124" t="s">
        <v>3548</v>
      </c>
      <c r="C1061" s="124"/>
      <c r="D1061" s="126">
        <v>2.4</v>
      </c>
      <c r="E1061" s="124" t="s">
        <v>764</v>
      </c>
      <c r="F1061" s="124">
        <v>-2</v>
      </c>
      <c r="G1061" s="2" t="s">
        <v>13650</v>
      </c>
      <c r="H1061" s="130">
        <v>45884</v>
      </c>
      <c r="I1061" s="134"/>
      <c r="J1061" s="123">
        <f>IF(OR(tbl_Metraj22[[#This Row],[TARIH]]="",tbl_Metraj22[[#This Row],[TARIH]]="-"),0,IF(tbl_Metraj22[[#This Row],[YUZDE]]=0,tbl_Metraj22[[#This Row],[METRAJ_BETON]],tbl_Metraj22[[#This Row],[YUZDE]]*tbl_Metraj22[[#This Row],[METRAJ_BETON]]))</f>
        <v>2.4</v>
      </c>
      <c r="K1061" s="2" t="s">
        <v>22785</v>
      </c>
    </row>
    <row r="1062" spans="1:11" ht="14.25" x14ac:dyDescent="0.2">
      <c r="A1062" s="2" t="s">
        <v>734</v>
      </c>
      <c r="B1062" s="124" t="s">
        <v>3549</v>
      </c>
      <c r="C1062" s="124"/>
      <c r="D1062" s="126">
        <v>2.4</v>
      </c>
      <c r="E1062" s="124" t="s">
        <v>764</v>
      </c>
      <c r="F1062" s="124">
        <v>-2</v>
      </c>
      <c r="G1062" s="2" t="s">
        <v>13651</v>
      </c>
      <c r="H1062" s="130">
        <v>45884</v>
      </c>
      <c r="I1062" s="134"/>
      <c r="J1062" s="123">
        <f>IF(OR(tbl_Metraj22[[#This Row],[TARIH]]="",tbl_Metraj22[[#This Row],[TARIH]]="-"),0,IF(tbl_Metraj22[[#This Row],[YUZDE]]=0,tbl_Metraj22[[#This Row],[METRAJ_BETON]],tbl_Metraj22[[#This Row],[YUZDE]]*tbl_Metraj22[[#This Row],[METRAJ_BETON]]))</f>
        <v>2.4</v>
      </c>
      <c r="K1062" s="2" t="s">
        <v>22786</v>
      </c>
    </row>
    <row r="1063" spans="1:11" ht="14.25" x14ac:dyDescent="0.2">
      <c r="A1063" s="2" t="s">
        <v>734</v>
      </c>
      <c r="B1063" s="124" t="s">
        <v>3550</v>
      </c>
      <c r="C1063" s="124"/>
      <c r="D1063" s="126">
        <v>2.4</v>
      </c>
      <c r="E1063" s="124" t="s">
        <v>764</v>
      </c>
      <c r="F1063" s="124">
        <v>-2</v>
      </c>
      <c r="G1063" s="2" t="s">
        <v>13652</v>
      </c>
      <c r="H1063" s="130">
        <v>45884</v>
      </c>
      <c r="I1063" s="134"/>
      <c r="J1063" s="123">
        <f>IF(OR(tbl_Metraj22[[#This Row],[TARIH]]="",tbl_Metraj22[[#This Row],[TARIH]]="-"),0,IF(tbl_Metraj22[[#This Row],[YUZDE]]=0,tbl_Metraj22[[#This Row],[METRAJ_BETON]],tbl_Metraj22[[#This Row],[YUZDE]]*tbl_Metraj22[[#This Row],[METRAJ_BETON]]))</f>
        <v>2.4</v>
      </c>
      <c r="K1063" s="2" t="s">
        <v>22787</v>
      </c>
    </row>
    <row r="1064" spans="1:11" ht="14.25" x14ac:dyDescent="0.2">
      <c r="A1064" s="2" t="s">
        <v>734</v>
      </c>
      <c r="B1064" s="124" t="s">
        <v>3551</v>
      </c>
      <c r="C1064" s="124"/>
      <c r="D1064" s="126">
        <v>1.1499999999999999</v>
      </c>
      <c r="E1064" s="124" t="s">
        <v>764</v>
      </c>
      <c r="F1064" s="124">
        <v>-2</v>
      </c>
      <c r="G1064" s="2" t="s">
        <v>13653</v>
      </c>
      <c r="H1064" s="130">
        <v>45884</v>
      </c>
      <c r="I1064" s="134"/>
      <c r="J1064" s="123">
        <f>IF(OR(tbl_Metraj22[[#This Row],[TARIH]]="",tbl_Metraj22[[#This Row],[TARIH]]="-"),0,IF(tbl_Metraj22[[#This Row],[YUZDE]]=0,tbl_Metraj22[[#This Row],[METRAJ_BETON]],tbl_Metraj22[[#This Row],[YUZDE]]*tbl_Metraj22[[#This Row],[METRAJ_BETON]]))</f>
        <v>1.1499999999999999</v>
      </c>
      <c r="K1064" s="2" t="s">
        <v>22788</v>
      </c>
    </row>
    <row r="1065" spans="1:11" ht="14.25" x14ac:dyDescent="0.2">
      <c r="A1065" s="2" t="s">
        <v>734</v>
      </c>
      <c r="B1065" s="124" t="s">
        <v>3552</v>
      </c>
      <c r="C1065" s="124"/>
      <c r="D1065" s="126">
        <v>1.1499999999999999</v>
      </c>
      <c r="E1065" s="124" t="s">
        <v>764</v>
      </c>
      <c r="F1065" s="124">
        <v>-2</v>
      </c>
      <c r="G1065" s="2" t="s">
        <v>13654</v>
      </c>
      <c r="H1065" s="130">
        <v>45884</v>
      </c>
      <c r="I1065" s="134"/>
      <c r="J1065" s="123">
        <f>IF(OR(tbl_Metraj22[[#This Row],[TARIH]]="",tbl_Metraj22[[#This Row],[TARIH]]="-"),0,IF(tbl_Metraj22[[#This Row],[YUZDE]]=0,tbl_Metraj22[[#This Row],[METRAJ_BETON]],tbl_Metraj22[[#This Row],[YUZDE]]*tbl_Metraj22[[#This Row],[METRAJ_BETON]]))</f>
        <v>1.1499999999999999</v>
      </c>
      <c r="K1065" s="2" t="s">
        <v>22789</v>
      </c>
    </row>
    <row r="1066" spans="1:11" ht="14.25" x14ac:dyDescent="0.2">
      <c r="A1066" s="2" t="s">
        <v>734</v>
      </c>
      <c r="B1066" s="124" t="s">
        <v>3553</v>
      </c>
      <c r="C1066" s="124"/>
      <c r="D1066" s="126">
        <v>0.25</v>
      </c>
      <c r="E1066" s="124" t="s">
        <v>764</v>
      </c>
      <c r="F1066" s="124">
        <v>-2</v>
      </c>
      <c r="G1066" s="2" t="s">
        <v>13655</v>
      </c>
      <c r="H1066" s="130">
        <v>45884</v>
      </c>
      <c r="I1066" s="134"/>
      <c r="J1066" s="123">
        <f>IF(OR(tbl_Metraj22[[#This Row],[TARIH]]="",tbl_Metraj22[[#This Row],[TARIH]]="-"),0,IF(tbl_Metraj22[[#This Row],[YUZDE]]=0,tbl_Metraj22[[#This Row],[METRAJ_BETON]],tbl_Metraj22[[#This Row],[YUZDE]]*tbl_Metraj22[[#This Row],[METRAJ_BETON]]))</f>
        <v>0.25</v>
      </c>
      <c r="K1066" s="2" t="e">
        <v>#N/A</v>
      </c>
    </row>
    <row r="1067" spans="1:11" ht="14.25" x14ac:dyDescent="0.2">
      <c r="A1067" s="2" t="s">
        <v>734</v>
      </c>
      <c r="B1067" s="124" t="s">
        <v>3554</v>
      </c>
      <c r="C1067" s="124"/>
      <c r="D1067" s="126">
        <v>0.46</v>
      </c>
      <c r="E1067" s="124" t="s">
        <v>764</v>
      </c>
      <c r="F1067" s="124">
        <v>-2</v>
      </c>
      <c r="G1067" s="2" t="s">
        <v>13656</v>
      </c>
      <c r="H1067" s="130">
        <v>45884</v>
      </c>
      <c r="I1067" s="134"/>
      <c r="J1067" s="123">
        <f>IF(OR(tbl_Metraj22[[#This Row],[TARIH]]="",tbl_Metraj22[[#This Row],[TARIH]]="-"),0,IF(tbl_Metraj22[[#This Row],[YUZDE]]=0,tbl_Metraj22[[#This Row],[METRAJ_BETON]],tbl_Metraj22[[#This Row],[YUZDE]]*tbl_Metraj22[[#This Row],[METRAJ_BETON]]))</f>
        <v>0.46</v>
      </c>
      <c r="K1067" s="2" t="s">
        <v>22790</v>
      </c>
    </row>
    <row r="1068" spans="1:11" ht="14.25" x14ac:dyDescent="0.2">
      <c r="A1068" s="2" t="s">
        <v>734</v>
      </c>
      <c r="B1068" s="124" t="s">
        <v>3555</v>
      </c>
      <c r="C1068" s="124"/>
      <c r="D1068" s="126">
        <v>5.2</v>
      </c>
      <c r="E1068" s="124" t="s">
        <v>764</v>
      </c>
      <c r="F1068" s="124">
        <v>-2</v>
      </c>
      <c r="G1068" s="2" t="s">
        <v>13657</v>
      </c>
      <c r="H1068" s="130">
        <v>45884</v>
      </c>
      <c r="I1068" s="134"/>
      <c r="J1068" s="123">
        <f>IF(OR(tbl_Metraj22[[#This Row],[TARIH]]="",tbl_Metraj22[[#This Row],[TARIH]]="-"),0,IF(tbl_Metraj22[[#This Row],[YUZDE]]=0,tbl_Metraj22[[#This Row],[METRAJ_BETON]],tbl_Metraj22[[#This Row],[YUZDE]]*tbl_Metraj22[[#This Row],[METRAJ_BETON]]))</f>
        <v>5.2</v>
      </c>
      <c r="K1068" s="2" t="s">
        <v>22791</v>
      </c>
    </row>
    <row r="1069" spans="1:11" ht="14.25" x14ac:dyDescent="0.2">
      <c r="A1069" s="2" t="s">
        <v>734</v>
      </c>
      <c r="B1069" s="124" t="s">
        <v>3556</v>
      </c>
      <c r="C1069" s="124"/>
      <c r="D1069" s="126">
        <v>5.92</v>
      </c>
      <c r="E1069" s="124" t="s">
        <v>764</v>
      </c>
      <c r="F1069" s="124">
        <v>-2</v>
      </c>
      <c r="G1069" s="2" t="s">
        <v>13658</v>
      </c>
      <c r="H1069" s="130">
        <v>45884</v>
      </c>
      <c r="I1069" s="134"/>
      <c r="J1069" s="123">
        <f>IF(OR(tbl_Metraj22[[#This Row],[TARIH]]="",tbl_Metraj22[[#This Row],[TARIH]]="-"),0,IF(tbl_Metraj22[[#This Row],[YUZDE]]=0,tbl_Metraj22[[#This Row],[METRAJ_BETON]],tbl_Metraj22[[#This Row],[YUZDE]]*tbl_Metraj22[[#This Row],[METRAJ_BETON]]))</f>
        <v>5.92</v>
      </c>
      <c r="K1069" s="2" t="s">
        <v>22792</v>
      </c>
    </row>
    <row r="1070" spans="1:11" ht="14.25" x14ac:dyDescent="0.2">
      <c r="A1070" s="2" t="s">
        <v>734</v>
      </c>
      <c r="B1070" s="124" t="s">
        <v>3557</v>
      </c>
      <c r="C1070" s="124"/>
      <c r="D1070" s="126">
        <v>1.32</v>
      </c>
      <c r="E1070" s="124" t="s">
        <v>764</v>
      </c>
      <c r="F1070" s="124">
        <v>-2</v>
      </c>
      <c r="G1070" s="2" t="s">
        <v>13659</v>
      </c>
      <c r="H1070" s="130">
        <v>45884</v>
      </c>
      <c r="I1070" s="134"/>
      <c r="J1070" s="123">
        <f>IF(OR(tbl_Metraj22[[#This Row],[TARIH]]="",tbl_Metraj22[[#This Row],[TARIH]]="-"),0,IF(tbl_Metraj22[[#This Row],[YUZDE]]=0,tbl_Metraj22[[#This Row],[METRAJ_BETON]],tbl_Metraj22[[#This Row],[YUZDE]]*tbl_Metraj22[[#This Row],[METRAJ_BETON]]))</f>
        <v>1.32</v>
      </c>
      <c r="K1070" s="2" t="s">
        <v>22793</v>
      </c>
    </row>
    <row r="1071" spans="1:11" ht="14.25" x14ac:dyDescent="0.2">
      <c r="A1071" s="2" t="s">
        <v>734</v>
      </c>
      <c r="B1071" s="124" t="s">
        <v>3558</v>
      </c>
      <c r="C1071" s="124"/>
      <c r="D1071" s="126">
        <v>1.8</v>
      </c>
      <c r="E1071" s="124" t="s">
        <v>764</v>
      </c>
      <c r="F1071" s="124">
        <v>-2</v>
      </c>
      <c r="G1071" s="2" t="s">
        <v>13660</v>
      </c>
      <c r="H1071" s="130">
        <v>45884</v>
      </c>
      <c r="I1071" s="134"/>
      <c r="J1071" s="123">
        <f>IF(OR(tbl_Metraj22[[#This Row],[TARIH]]="",tbl_Metraj22[[#This Row],[TARIH]]="-"),0,IF(tbl_Metraj22[[#This Row],[YUZDE]]=0,tbl_Metraj22[[#This Row],[METRAJ_BETON]],tbl_Metraj22[[#This Row],[YUZDE]]*tbl_Metraj22[[#This Row],[METRAJ_BETON]]))</f>
        <v>1.8</v>
      </c>
      <c r="K1071" s="2" t="s">
        <v>22794</v>
      </c>
    </row>
    <row r="1072" spans="1:11" ht="14.25" x14ac:dyDescent="0.2">
      <c r="A1072" s="2" t="s">
        <v>734</v>
      </c>
      <c r="B1072" s="124" t="s">
        <v>3559</v>
      </c>
      <c r="C1072" s="124"/>
      <c r="D1072" s="126">
        <v>1.1299999999999999</v>
      </c>
      <c r="E1072" s="124" t="s">
        <v>764</v>
      </c>
      <c r="F1072" s="124">
        <v>-2</v>
      </c>
      <c r="G1072" s="2" t="s">
        <v>13661</v>
      </c>
      <c r="H1072" s="130">
        <v>45884</v>
      </c>
      <c r="I1072" s="134"/>
      <c r="J1072" s="123">
        <f>IF(OR(tbl_Metraj22[[#This Row],[TARIH]]="",tbl_Metraj22[[#This Row],[TARIH]]="-"),0,IF(tbl_Metraj22[[#This Row],[YUZDE]]=0,tbl_Metraj22[[#This Row],[METRAJ_BETON]],tbl_Metraj22[[#This Row],[YUZDE]]*tbl_Metraj22[[#This Row],[METRAJ_BETON]]))</f>
        <v>1.1299999999999999</v>
      </c>
      <c r="K1072" s="2" t="s">
        <v>22795</v>
      </c>
    </row>
    <row r="1073" spans="1:11" ht="14.25" x14ac:dyDescent="0.2">
      <c r="A1073" s="2" t="s">
        <v>734</v>
      </c>
      <c r="B1073" s="124" t="s">
        <v>3560</v>
      </c>
      <c r="C1073" s="124"/>
      <c r="D1073" s="126">
        <v>1.1299999999999999</v>
      </c>
      <c r="E1073" s="124" t="s">
        <v>764</v>
      </c>
      <c r="F1073" s="124">
        <v>-2</v>
      </c>
      <c r="G1073" s="2" t="s">
        <v>13662</v>
      </c>
      <c r="H1073" s="130">
        <v>45884</v>
      </c>
      <c r="I1073" s="134"/>
      <c r="J1073" s="123">
        <f>IF(OR(tbl_Metraj22[[#This Row],[TARIH]]="",tbl_Metraj22[[#This Row],[TARIH]]="-"),0,IF(tbl_Metraj22[[#This Row],[YUZDE]]=0,tbl_Metraj22[[#This Row],[METRAJ_BETON]],tbl_Metraj22[[#This Row],[YUZDE]]*tbl_Metraj22[[#This Row],[METRAJ_BETON]]))</f>
        <v>1.1299999999999999</v>
      </c>
      <c r="K1073" s="2" t="e">
        <v>#N/A</v>
      </c>
    </row>
    <row r="1074" spans="1:11" ht="14.25" x14ac:dyDescent="0.2">
      <c r="A1074" s="2" t="s">
        <v>734</v>
      </c>
      <c r="B1074" s="124" t="s">
        <v>3561</v>
      </c>
      <c r="C1074" s="124"/>
      <c r="D1074" s="126">
        <v>1.37</v>
      </c>
      <c r="E1074" s="124" t="s">
        <v>764</v>
      </c>
      <c r="F1074" s="124">
        <v>-2</v>
      </c>
      <c r="G1074" s="2" t="s">
        <v>13663</v>
      </c>
      <c r="H1074" s="130">
        <v>45884</v>
      </c>
      <c r="I1074" s="134"/>
      <c r="J1074" s="123">
        <f>IF(OR(tbl_Metraj22[[#This Row],[TARIH]]="",tbl_Metraj22[[#This Row],[TARIH]]="-"),0,IF(tbl_Metraj22[[#This Row],[YUZDE]]=0,tbl_Metraj22[[#This Row],[METRAJ_BETON]],tbl_Metraj22[[#This Row],[YUZDE]]*tbl_Metraj22[[#This Row],[METRAJ_BETON]]))</f>
        <v>1.37</v>
      </c>
      <c r="K1074" s="2" t="s">
        <v>22796</v>
      </c>
    </row>
    <row r="1075" spans="1:11" ht="14.25" x14ac:dyDescent="0.2">
      <c r="A1075" s="2" t="s">
        <v>734</v>
      </c>
      <c r="B1075" s="124" t="s">
        <v>3562</v>
      </c>
      <c r="C1075" s="124"/>
      <c r="D1075" s="126">
        <v>1.5</v>
      </c>
      <c r="E1075" s="124" t="s">
        <v>764</v>
      </c>
      <c r="F1075" s="124">
        <v>-2</v>
      </c>
      <c r="G1075" s="2" t="s">
        <v>13664</v>
      </c>
      <c r="H1075" s="130">
        <v>45884</v>
      </c>
      <c r="I1075" s="134"/>
      <c r="J1075" s="123">
        <f>IF(OR(tbl_Metraj22[[#This Row],[TARIH]]="",tbl_Metraj22[[#This Row],[TARIH]]="-"),0,IF(tbl_Metraj22[[#This Row],[YUZDE]]=0,tbl_Metraj22[[#This Row],[METRAJ_BETON]],tbl_Metraj22[[#This Row],[YUZDE]]*tbl_Metraj22[[#This Row],[METRAJ_BETON]]))</f>
        <v>1.5</v>
      </c>
      <c r="K1075" s="2" t="s">
        <v>22797</v>
      </c>
    </row>
    <row r="1076" spans="1:11" ht="14.25" x14ac:dyDescent="0.2">
      <c r="A1076" s="2" t="s">
        <v>734</v>
      </c>
      <c r="B1076" s="124" t="s">
        <v>3563</v>
      </c>
      <c r="C1076" s="124"/>
      <c r="D1076" s="126">
        <v>1.5</v>
      </c>
      <c r="E1076" s="124" t="s">
        <v>764</v>
      </c>
      <c r="F1076" s="124">
        <v>-2</v>
      </c>
      <c r="G1076" s="2" t="s">
        <v>13665</v>
      </c>
      <c r="H1076" s="130">
        <v>45884</v>
      </c>
      <c r="I1076" s="134"/>
      <c r="J1076" s="123">
        <f>IF(OR(tbl_Metraj22[[#This Row],[TARIH]]="",tbl_Metraj22[[#This Row],[TARIH]]="-"),0,IF(tbl_Metraj22[[#This Row],[YUZDE]]=0,tbl_Metraj22[[#This Row],[METRAJ_BETON]],tbl_Metraj22[[#This Row],[YUZDE]]*tbl_Metraj22[[#This Row],[METRAJ_BETON]]))</f>
        <v>1.5</v>
      </c>
      <c r="K1076" s="2" t="e">
        <v>#N/A</v>
      </c>
    </row>
    <row r="1077" spans="1:11" ht="14.25" x14ac:dyDescent="0.2">
      <c r="A1077" s="2" t="s">
        <v>734</v>
      </c>
      <c r="B1077" s="124" t="s">
        <v>3564</v>
      </c>
      <c r="C1077" s="124"/>
      <c r="D1077" s="126">
        <v>1.5</v>
      </c>
      <c r="E1077" s="124" t="s">
        <v>764</v>
      </c>
      <c r="F1077" s="124">
        <v>-2</v>
      </c>
      <c r="G1077" s="2" t="s">
        <v>13666</v>
      </c>
      <c r="H1077" s="130">
        <v>45884</v>
      </c>
      <c r="I1077" s="134"/>
      <c r="J1077" s="123">
        <f>IF(OR(tbl_Metraj22[[#This Row],[TARIH]]="",tbl_Metraj22[[#This Row],[TARIH]]="-"),0,IF(tbl_Metraj22[[#This Row],[YUZDE]]=0,tbl_Metraj22[[#This Row],[METRAJ_BETON]],tbl_Metraj22[[#This Row],[YUZDE]]*tbl_Metraj22[[#This Row],[METRAJ_BETON]]))</f>
        <v>1.5</v>
      </c>
      <c r="K1077" s="2" t="s">
        <v>22798</v>
      </c>
    </row>
    <row r="1078" spans="1:11" ht="14.25" x14ac:dyDescent="0.2">
      <c r="A1078" s="2" t="s">
        <v>734</v>
      </c>
      <c r="B1078" s="124" t="s">
        <v>3565</v>
      </c>
      <c r="C1078" s="124"/>
      <c r="D1078" s="126">
        <v>1.5</v>
      </c>
      <c r="E1078" s="124" t="s">
        <v>764</v>
      </c>
      <c r="F1078" s="124">
        <v>-2</v>
      </c>
      <c r="G1078" s="2" t="s">
        <v>13667</v>
      </c>
      <c r="H1078" s="130">
        <v>45884</v>
      </c>
      <c r="I1078" s="134"/>
      <c r="J1078" s="123">
        <f>IF(OR(tbl_Metraj22[[#This Row],[TARIH]]="",tbl_Metraj22[[#This Row],[TARIH]]="-"),0,IF(tbl_Metraj22[[#This Row],[YUZDE]]=0,tbl_Metraj22[[#This Row],[METRAJ_BETON]],tbl_Metraj22[[#This Row],[YUZDE]]*tbl_Metraj22[[#This Row],[METRAJ_BETON]]))</f>
        <v>1.5</v>
      </c>
      <c r="K1078" s="2" t="s">
        <v>22799</v>
      </c>
    </row>
    <row r="1079" spans="1:11" ht="14.25" x14ac:dyDescent="0.2">
      <c r="A1079" s="2" t="s">
        <v>734</v>
      </c>
      <c r="B1079" s="124" t="s">
        <v>3566</v>
      </c>
      <c r="C1079" s="124"/>
      <c r="D1079" s="126">
        <v>1.65</v>
      </c>
      <c r="E1079" s="124" t="s">
        <v>764</v>
      </c>
      <c r="F1079" s="124">
        <v>-2</v>
      </c>
      <c r="G1079" s="2" t="s">
        <v>13668</v>
      </c>
      <c r="H1079" s="130">
        <v>45884</v>
      </c>
      <c r="I1079" s="134"/>
      <c r="J1079" s="123">
        <f>IF(OR(tbl_Metraj22[[#This Row],[TARIH]]="",tbl_Metraj22[[#This Row],[TARIH]]="-"),0,IF(tbl_Metraj22[[#This Row],[YUZDE]]=0,tbl_Metraj22[[#This Row],[METRAJ_BETON]],tbl_Metraj22[[#This Row],[YUZDE]]*tbl_Metraj22[[#This Row],[METRAJ_BETON]]))</f>
        <v>1.65</v>
      </c>
      <c r="K1079" s="2" t="s">
        <v>22800</v>
      </c>
    </row>
    <row r="1080" spans="1:11" ht="14.25" x14ac:dyDescent="0.2">
      <c r="A1080" s="2" t="s">
        <v>734</v>
      </c>
      <c r="B1080" s="124" t="s">
        <v>3567</v>
      </c>
      <c r="C1080" s="124"/>
      <c r="D1080" s="126">
        <v>1.5</v>
      </c>
      <c r="E1080" s="124" t="s">
        <v>764</v>
      </c>
      <c r="F1080" s="124">
        <v>-2</v>
      </c>
      <c r="G1080" s="2" t="s">
        <v>13669</v>
      </c>
      <c r="H1080" s="130">
        <v>45884</v>
      </c>
      <c r="I1080" s="134"/>
      <c r="J1080" s="123">
        <f>IF(OR(tbl_Metraj22[[#This Row],[TARIH]]="",tbl_Metraj22[[#This Row],[TARIH]]="-"),0,IF(tbl_Metraj22[[#This Row],[YUZDE]]=0,tbl_Metraj22[[#This Row],[METRAJ_BETON]],tbl_Metraj22[[#This Row],[YUZDE]]*tbl_Metraj22[[#This Row],[METRAJ_BETON]]))</f>
        <v>1.5</v>
      </c>
      <c r="K1080" s="2" t="s">
        <v>22801</v>
      </c>
    </row>
    <row r="1081" spans="1:11" ht="14.25" x14ac:dyDescent="0.2">
      <c r="A1081" s="2" t="s">
        <v>734</v>
      </c>
      <c r="B1081" s="124" t="s">
        <v>3568</v>
      </c>
      <c r="C1081" s="124"/>
      <c r="D1081" s="126">
        <v>4.22</v>
      </c>
      <c r="E1081" s="124" t="s">
        <v>764</v>
      </c>
      <c r="F1081" s="124">
        <v>-2</v>
      </c>
      <c r="G1081" s="2" t="s">
        <v>13670</v>
      </c>
      <c r="H1081" s="130">
        <v>45884</v>
      </c>
      <c r="I1081" s="134"/>
      <c r="J1081" s="123">
        <f>IF(OR(tbl_Metraj22[[#This Row],[TARIH]]="",tbl_Metraj22[[#This Row],[TARIH]]="-"),0,IF(tbl_Metraj22[[#This Row],[YUZDE]]=0,tbl_Metraj22[[#This Row],[METRAJ_BETON]],tbl_Metraj22[[#This Row],[YUZDE]]*tbl_Metraj22[[#This Row],[METRAJ_BETON]]))</f>
        <v>4.22</v>
      </c>
      <c r="K1081" s="2" t="s">
        <v>22802</v>
      </c>
    </row>
    <row r="1082" spans="1:11" ht="14.25" x14ac:dyDescent="0.2">
      <c r="A1082" s="2" t="s">
        <v>734</v>
      </c>
      <c r="B1082" s="124" t="s">
        <v>3569</v>
      </c>
      <c r="C1082" s="124"/>
      <c r="D1082" s="126">
        <v>3.8</v>
      </c>
      <c r="E1082" s="124" t="s">
        <v>764</v>
      </c>
      <c r="F1082" s="124">
        <v>-2</v>
      </c>
      <c r="G1082" s="2" t="s">
        <v>13671</v>
      </c>
      <c r="H1082" s="130">
        <v>45884</v>
      </c>
      <c r="I1082" s="134"/>
      <c r="J1082" s="123">
        <f>IF(OR(tbl_Metraj22[[#This Row],[TARIH]]="",tbl_Metraj22[[#This Row],[TARIH]]="-"),0,IF(tbl_Metraj22[[#This Row],[YUZDE]]=0,tbl_Metraj22[[#This Row],[METRAJ_BETON]],tbl_Metraj22[[#This Row],[YUZDE]]*tbl_Metraj22[[#This Row],[METRAJ_BETON]]))</f>
        <v>3.8</v>
      </c>
      <c r="K1082" s="2" t="s">
        <v>22803</v>
      </c>
    </row>
    <row r="1083" spans="1:11" ht="14.25" x14ac:dyDescent="0.2">
      <c r="A1083" s="2" t="s">
        <v>734</v>
      </c>
      <c r="B1083" s="124" t="s">
        <v>3570</v>
      </c>
      <c r="C1083" s="124"/>
      <c r="D1083" s="126">
        <v>0.3</v>
      </c>
      <c r="E1083" s="124" t="s">
        <v>764</v>
      </c>
      <c r="F1083" s="124">
        <v>-2</v>
      </c>
      <c r="G1083" s="2" t="s">
        <v>13672</v>
      </c>
      <c r="H1083" s="130">
        <v>45884</v>
      </c>
      <c r="I1083" s="134"/>
      <c r="J1083" s="123">
        <f>IF(OR(tbl_Metraj22[[#This Row],[TARIH]]="",tbl_Metraj22[[#This Row],[TARIH]]="-"),0,IF(tbl_Metraj22[[#This Row],[YUZDE]]=0,tbl_Metraj22[[#This Row],[METRAJ_BETON]],tbl_Metraj22[[#This Row],[YUZDE]]*tbl_Metraj22[[#This Row],[METRAJ_BETON]]))</f>
        <v>0.3</v>
      </c>
      <c r="K1083" s="2" t="s">
        <v>22804</v>
      </c>
    </row>
    <row r="1084" spans="1:11" ht="14.25" x14ac:dyDescent="0.2">
      <c r="A1084" s="2" t="s">
        <v>734</v>
      </c>
      <c r="B1084" s="124" t="s">
        <v>3571</v>
      </c>
      <c r="C1084" s="124"/>
      <c r="D1084" s="126">
        <v>0.26</v>
      </c>
      <c r="E1084" s="124" t="s">
        <v>764</v>
      </c>
      <c r="F1084" s="124">
        <v>-2</v>
      </c>
      <c r="G1084" s="2" t="s">
        <v>13673</v>
      </c>
      <c r="H1084" s="130">
        <v>45884</v>
      </c>
      <c r="I1084" s="134"/>
      <c r="J1084" s="123">
        <f>IF(OR(tbl_Metraj22[[#This Row],[TARIH]]="",tbl_Metraj22[[#This Row],[TARIH]]="-"),0,IF(tbl_Metraj22[[#This Row],[YUZDE]]=0,tbl_Metraj22[[#This Row],[METRAJ_BETON]],tbl_Metraj22[[#This Row],[YUZDE]]*tbl_Metraj22[[#This Row],[METRAJ_BETON]]))</f>
        <v>0.26</v>
      </c>
      <c r="K1084" s="2" t="s">
        <v>22805</v>
      </c>
    </row>
    <row r="1085" spans="1:11" ht="14.25" x14ac:dyDescent="0.2">
      <c r="A1085" s="2" t="s">
        <v>734</v>
      </c>
      <c r="B1085" s="124" t="s">
        <v>3572</v>
      </c>
      <c r="C1085" s="124"/>
      <c r="D1085" s="126">
        <v>0.26</v>
      </c>
      <c r="E1085" s="124" t="s">
        <v>764</v>
      </c>
      <c r="F1085" s="124">
        <v>-2</v>
      </c>
      <c r="G1085" s="2" t="s">
        <v>13674</v>
      </c>
      <c r="H1085" s="130">
        <v>45884</v>
      </c>
      <c r="I1085" s="134"/>
      <c r="J1085" s="123">
        <f>IF(OR(tbl_Metraj22[[#This Row],[TARIH]]="",tbl_Metraj22[[#This Row],[TARIH]]="-"),0,IF(tbl_Metraj22[[#This Row],[YUZDE]]=0,tbl_Metraj22[[#This Row],[METRAJ_BETON]],tbl_Metraj22[[#This Row],[YUZDE]]*tbl_Metraj22[[#This Row],[METRAJ_BETON]]))</f>
        <v>0.26</v>
      </c>
      <c r="K1085" s="2" t="s">
        <v>22806</v>
      </c>
    </row>
    <row r="1086" spans="1:11" ht="14.25" x14ac:dyDescent="0.2">
      <c r="A1086" s="2" t="s">
        <v>734</v>
      </c>
      <c r="B1086" s="124" t="s">
        <v>3573</v>
      </c>
      <c r="C1086" s="124"/>
      <c r="D1086" s="126">
        <v>2.13</v>
      </c>
      <c r="E1086" s="124" t="s">
        <v>764</v>
      </c>
      <c r="F1086" s="124">
        <v>-2</v>
      </c>
      <c r="G1086" s="2" t="s">
        <v>13675</v>
      </c>
      <c r="H1086" s="130">
        <v>45884</v>
      </c>
      <c r="I1086" s="134"/>
      <c r="J1086" s="123">
        <f>IF(OR(tbl_Metraj22[[#This Row],[TARIH]]="",tbl_Metraj22[[#This Row],[TARIH]]="-"),0,IF(tbl_Metraj22[[#This Row],[YUZDE]]=0,tbl_Metraj22[[#This Row],[METRAJ_BETON]],tbl_Metraj22[[#This Row],[YUZDE]]*tbl_Metraj22[[#This Row],[METRAJ_BETON]]))</f>
        <v>2.13</v>
      </c>
      <c r="K1086" s="2" t="s">
        <v>22807</v>
      </c>
    </row>
    <row r="1087" spans="1:11" ht="14.25" x14ac:dyDescent="0.2">
      <c r="A1087" s="2" t="s">
        <v>734</v>
      </c>
      <c r="B1087" s="124" t="s">
        <v>3574</v>
      </c>
      <c r="C1087" s="124"/>
      <c r="D1087" s="126">
        <v>0.39</v>
      </c>
      <c r="E1087" s="124" t="s">
        <v>764</v>
      </c>
      <c r="F1087" s="124">
        <v>-2</v>
      </c>
      <c r="G1087" s="2" t="s">
        <v>13676</v>
      </c>
      <c r="H1087" s="130">
        <v>45884</v>
      </c>
      <c r="I1087" s="134"/>
      <c r="J1087" s="123">
        <f>IF(OR(tbl_Metraj22[[#This Row],[TARIH]]="",tbl_Metraj22[[#This Row],[TARIH]]="-"),0,IF(tbl_Metraj22[[#This Row],[YUZDE]]=0,tbl_Metraj22[[#This Row],[METRAJ_BETON]],tbl_Metraj22[[#This Row],[YUZDE]]*tbl_Metraj22[[#This Row],[METRAJ_BETON]]))</f>
        <v>0.39</v>
      </c>
      <c r="K1087" s="2" t="s">
        <v>22808</v>
      </c>
    </row>
    <row r="1088" spans="1:11" ht="14.25" x14ac:dyDescent="0.2">
      <c r="A1088" s="2" t="s">
        <v>734</v>
      </c>
      <c r="B1088" s="124" t="s">
        <v>3575</v>
      </c>
      <c r="C1088" s="124"/>
      <c r="D1088" s="126">
        <v>1.76</v>
      </c>
      <c r="E1088" s="124" t="s">
        <v>764</v>
      </c>
      <c r="F1088" s="124">
        <v>-2</v>
      </c>
      <c r="G1088" s="2" t="s">
        <v>13677</v>
      </c>
      <c r="H1088" s="130">
        <v>45884</v>
      </c>
      <c r="I1088" s="134"/>
      <c r="J1088" s="123">
        <f>IF(OR(tbl_Metraj22[[#This Row],[TARIH]]="",tbl_Metraj22[[#This Row],[TARIH]]="-"),0,IF(tbl_Metraj22[[#This Row],[YUZDE]]=0,tbl_Metraj22[[#This Row],[METRAJ_BETON]],tbl_Metraj22[[#This Row],[YUZDE]]*tbl_Metraj22[[#This Row],[METRAJ_BETON]]))</f>
        <v>1.76</v>
      </c>
      <c r="K1088" s="2" t="s">
        <v>22809</v>
      </c>
    </row>
    <row r="1089" spans="1:11" ht="14.25" x14ac:dyDescent="0.2">
      <c r="A1089" s="2" t="s">
        <v>734</v>
      </c>
      <c r="B1089" s="124" t="s">
        <v>3576</v>
      </c>
      <c r="C1089" s="124"/>
      <c r="D1089" s="126">
        <v>2.27</v>
      </c>
      <c r="E1089" s="124" t="s">
        <v>764</v>
      </c>
      <c r="F1089" s="124">
        <v>-2</v>
      </c>
      <c r="G1089" s="2" t="s">
        <v>13678</v>
      </c>
      <c r="H1089" s="130">
        <v>45884</v>
      </c>
      <c r="I1089" s="134"/>
      <c r="J1089" s="123">
        <f>IF(OR(tbl_Metraj22[[#This Row],[TARIH]]="",tbl_Metraj22[[#This Row],[TARIH]]="-"),0,IF(tbl_Metraj22[[#This Row],[YUZDE]]=0,tbl_Metraj22[[#This Row],[METRAJ_BETON]],tbl_Metraj22[[#This Row],[YUZDE]]*tbl_Metraj22[[#This Row],[METRAJ_BETON]]))</f>
        <v>2.27</v>
      </c>
      <c r="K1089" s="2" t="s">
        <v>22810</v>
      </c>
    </row>
    <row r="1090" spans="1:11" ht="14.25" x14ac:dyDescent="0.2">
      <c r="A1090" s="2" t="s">
        <v>734</v>
      </c>
      <c r="B1090" s="124" t="s">
        <v>3577</v>
      </c>
      <c r="C1090" s="124"/>
      <c r="D1090" s="126">
        <v>1.63</v>
      </c>
      <c r="E1090" s="124" t="s">
        <v>764</v>
      </c>
      <c r="F1090" s="124">
        <v>-2</v>
      </c>
      <c r="G1090" s="2" t="s">
        <v>13679</v>
      </c>
      <c r="H1090" s="130">
        <v>45884</v>
      </c>
      <c r="I1090" s="134"/>
      <c r="J1090" s="123">
        <f>IF(OR(tbl_Metraj22[[#This Row],[TARIH]]="",tbl_Metraj22[[#This Row],[TARIH]]="-"),0,IF(tbl_Metraj22[[#This Row],[YUZDE]]=0,tbl_Metraj22[[#This Row],[METRAJ_BETON]],tbl_Metraj22[[#This Row],[YUZDE]]*tbl_Metraj22[[#This Row],[METRAJ_BETON]]))</f>
        <v>1.63</v>
      </c>
      <c r="K1090" s="2" t="s">
        <v>22811</v>
      </c>
    </row>
    <row r="1091" spans="1:11" ht="14.25" x14ac:dyDescent="0.2">
      <c r="A1091" s="2" t="s">
        <v>734</v>
      </c>
      <c r="B1091" s="124" t="s">
        <v>3578</v>
      </c>
      <c r="C1091" s="124"/>
      <c r="D1091" s="126">
        <v>0.23</v>
      </c>
      <c r="E1091" s="124" t="s">
        <v>764</v>
      </c>
      <c r="F1091" s="124">
        <v>-2</v>
      </c>
      <c r="G1091" s="2" t="s">
        <v>13680</v>
      </c>
      <c r="H1091" s="130">
        <v>45884</v>
      </c>
      <c r="I1091" s="134"/>
      <c r="J1091" s="123">
        <f>IF(OR(tbl_Metraj22[[#This Row],[TARIH]]="",tbl_Metraj22[[#This Row],[TARIH]]="-"),0,IF(tbl_Metraj22[[#This Row],[YUZDE]]=0,tbl_Metraj22[[#This Row],[METRAJ_BETON]],tbl_Metraj22[[#This Row],[YUZDE]]*tbl_Metraj22[[#This Row],[METRAJ_BETON]]))</f>
        <v>0.23</v>
      </c>
      <c r="K1091" s="2" t="s">
        <v>22812</v>
      </c>
    </row>
    <row r="1092" spans="1:11" ht="14.25" x14ac:dyDescent="0.2">
      <c r="A1092" s="2" t="s">
        <v>734</v>
      </c>
      <c r="B1092" s="124" t="s">
        <v>3579</v>
      </c>
      <c r="C1092" s="124"/>
      <c r="D1092" s="126">
        <v>0.21</v>
      </c>
      <c r="E1092" s="124" t="s">
        <v>764</v>
      </c>
      <c r="F1092" s="124">
        <v>-2</v>
      </c>
      <c r="G1092" s="2" t="s">
        <v>13681</v>
      </c>
      <c r="H1092" s="130">
        <v>45884</v>
      </c>
      <c r="I1092" s="134"/>
      <c r="J1092" s="123">
        <f>IF(OR(tbl_Metraj22[[#This Row],[TARIH]]="",tbl_Metraj22[[#This Row],[TARIH]]="-"),0,IF(tbl_Metraj22[[#This Row],[YUZDE]]=0,tbl_Metraj22[[#This Row],[METRAJ_BETON]],tbl_Metraj22[[#This Row],[YUZDE]]*tbl_Metraj22[[#This Row],[METRAJ_BETON]]))</f>
        <v>0.21</v>
      </c>
      <c r="K1092" s="2" t="s">
        <v>22813</v>
      </c>
    </row>
    <row r="1093" spans="1:11" ht="14.25" x14ac:dyDescent="0.2">
      <c r="A1093" s="2" t="s">
        <v>734</v>
      </c>
      <c r="B1093" s="124" t="s">
        <v>3580</v>
      </c>
      <c r="C1093" s="124"/>
      <c r="D1093" s="126">
        <v>0.27</v>
      </c>
      <c r="E1093" s="124" t="s">
        <v>764</v>
      </c>
      <c r="F1093" s="124">
        <v>-2</v>
      </c>
      <c r="G1093" s="2" t="s">
        <v>13682</v>
      </c>
      <c r="H1093" s="130">
        <v>45884</v>
      </c>
      <c r="I1093" s="134"/>
      <c r="J1093" s="123">
        <f>IF(OR(tbl_Metraj22[[#This Row],[TARIH]]="",tbl_Metraj22[[#This Row],[TARIH]]="-"),0,IF(tbl_Metraj22[[#This Row],[YUZDE]]=0,tbl_Metraj22[[#This Row],[METRAJ_BETON]],tbl_Metraj22[[#This Row],[YUZDE]]*tbl_Metraj22[[#This Row],[METRAJ_BETON]]))</f>
        <v>0.27</v>
      </c>
      <c r="K1093" s="2" t="s">
        <v>22814</v>
      </c>
    </row>
    <row r="1094" spans="1:11" ht="14.25" x14ac:dyDescent="0.2">
      <c r="A1094" s="2" t="s">
        <v>734</v>
      </c>
      <c r="B1094" s="124" t="s">
        <v>3581</v>
      </c>
      <c r="C1094" s="124"/>
      <c r="D1094" s="126">
        <v>0.39</v>
      </c>
      <c r="E1094" s="124" t="s">
        <v>764</v>
      </c>
      <c r="F1094" s="124">
        <v>-2</v>
      </c>
      <c r="G1094" s="2" t="s">
        <v>13683</v>
      </c>
      <c r="H1094" s="130">
        <v>45884</v>
      </c>
      <c r="I1094" s="134"/>
      <c r="J1094" s="123">
        <f>IF(OR(tbl_Metraj22[[#This Row],[TARIH]]="",tbl_Metraj22[[#This Row],[TARIH]]="-"),0,IF(tbl_Metraj22[[#This Row],[YUZDE]]=0,tbl_Metraj22[[#This Row],[METRAJ_BETON]],tbl_Metraj22[[#This Row],[YUZDE]]*tbl_Metraj22[[#This Row],[METRAJ_BETON]]))</f>
        <v>0.39</v>
      </c>
      <c r="K1094" s="2" t="s">
        <v>22815</v>
      </c>
    </row>
    <row r="1095" spans="1:11" ht="14.25" x14ac:dyDescent="0.2">
      <c r="A1095" s="2" t="s">
        <v>734</v>
      </c>
      <c r="B1095" s="124" t="s">
        <v>3582</v>
      </c>
      <c r="C1095" s="124"/>
      <c r="D1095" s="126">
        <v>0.21</v>
      </c>
      <c r="E1095" s="124" t="s">
        <v>764</v>
      </c>
      <c r="F1095" s="124">
        <v>-2</v>
      </c>
      <c r="G1095" s="2" t="s">
        <v>13684</v>
      </c>
      <c r="H1095" s="130">
        <v>45884</v>
      </c>
      <c r="I1095" s="134"/>
      <c r="J1095" s="123">
        <f>IF(OR(tbl_Metraj22[[#This Row],[TARIH]]="",tbl_Metraj22[[#This Row],[TARIH]]="-"),0,IF(tbl_Metraj22[[#This Row],[YUZDE]]=0,tbl_Metraj22[[#This Row],[METRAJ_BETON]],tbl_Metraj22[[#This Row],[YUZDE]]*tbl_Metraj22[[#This Row],[METRAJ_BETON]]))</f>
        <v>0.21</v>
      </c>
      <c r="K1095" s="2" t="e">
        <v>#N/A</v>
      </c>
    </row>
    <row r="1096" spans="1:11" ht="14.25" x14ac:dyDescent="0.2">
      <c r="A1096" s="2" t="s">
        <v>734</v>
      </c>
      <c r="B1096" s="124" t="s">
        <v>3583</v>
      </c>
      <c r="C1096" s="124"/>
      <c r="D1096" s="126">
        <v>0.31</v>
      </c>
      <c r="E1096" s="124" t="s">
        <v>764</v>
      </c>
      <c r="F1096" s="124">
        <v>-2</v>
      </c>
      <c r="G1096" s="2" t="s">
        <v>13685</v>
      </c>
      <c r="H1096" s="130">
        <v>45884</v>
      </c>
      <c r="I1096" s="134"/>
      <c r="J1096" s="123">
        <f>IF(OR(tbl_Metraj22[[#This Row],[TARIH]]="",tbl_Metraj22[[#This Row],[TARIH]]="-"),0,IF(tbl_Metraj22[[#This Row],[YUZDE]]=0,tbl_Metraj22[[#This Row],[METRAJ_BETON]],tbl_Metraj22[[#This Row],[YUZDE]]*tbl_Metraj22[[#This Row],[METRAJ_BETON]]))</f>
        <v>0.31</v>
      </c>
      <c r="K1096" s="2" t="s">
        <v>22816</v>
      </c>
    </row>
    <row r="1097" spans="1:11" ht="14.25" x14ac:dyDescent="0.2">
      <c r="A1097" s="2" t="s">
        <v>734</v>
      </c>
      <c r="B1097" s="124" t="s">
        <v>3584</v>
      </c>
      <c r="C1097" s="124"/>
      <c r="D1097" s="126">
        <v>0.28000000000000003</v>
      </c>
      <c r="E1097" s="124" t="s">
        <v>764</v>
      </c>
      <c r="F1097" s="124">
        <v>-2</v>
      </c>
      <c r="G1097" s="2" t="s">
        <v>13686</v>
      </c>
      <c r="H1097" s="130">
        <v>45884</v>
      </c>
      <c r="I1097" s="134"/>
      <c r="J1097" s="123">
        <f>IF(OR(tbl_Metraj22[[#This Row],[TARIH]]="",tbl_Metraj22[[#This Row],[TARIH]]="-"),0,IF(tbl_Metraj22[[#This Row],[YUZDE]]=0,tbl_Metraj22[[#This Row],[METRAJ_BETON]],tbl_Metraj22[[#This Row],[YUZDE]]*tbl_Metraj22[[#This Row],[METRAJ_BETON]]))</f>
        <v>0.28000000000000003</v>
      </c>
      <c r="K1097" s="2" t="s">
        <v>22817</v>
      </c>
    </row>
    <row r="1098" spans="1:11" ht="14.25" x14ac:dyDescent="0.2">
      <c r="A1098" s="2" t="s">
        <v>734</v>
      </c>
      <c r="B1098" s="124" t="s">
        <v>3585</v>
      </c>
      <c r="C1098" s="124"/>
      <c r="D1098" s="126">
        <v>0.89</v>
      </c>
      <c r="E1098" s="124" t="s">
        <v>764</v>
      </c>
      <c r="F1098" s="124">
        <v>-2</v>
      </c>
      <c r="G1098" s="2" t="s">
        <v>13687</v>
      </c>
      <c r="H1098" s="130">
        <v>45884</v>
      </c>
      <c r="I1098" s="134"/>
      <c r="J1098" s="123">
        <f>IF(OR(tbl_Metraj22[[#This Row],[TARIH]]="",tbl_Metraj22[[#This Row],[TARIH]]="-"),0,IF(tbl_Metraj22[[#This Row],[YUZDE]]=0,tbl_Metraj22[[#This Row],[METRAJ_BETON]],tbl_Metraj22[[#This Row],[YUZDE]]*tbl_Metraj22[[#This Row],[METRAJ_BETON]]))</f>
        <v>0.89</v>
      </c>
      <c r="K1098" s="2" t="s">
        <v>22818</v>
      </c>
    </row>
    <row r="1099" spans="1:11" ht="14.25" x14ac:dyDescent="0.2">
      <c r="A1099" s="2" t="s">
        <v>734</v>
      </c>
      <c r="B1099" s="124" t="s">
        <v>3586</v>
      </c>
      <c r="C1099" s="124"/>
      <c r="D1099" s="126">
        <v>0.48</v>
      </c>
      <c r="E1099" s="124" t="s">
        <v>764</v>
      </c>
      <c r="F1099" s="124">
        <v>-2</v>
      </c>
      <c r="G1099" s="2" t="s">
        <v>13688</v>
      </c>
      <c r="H1099" s="130">
        <v>45884</v>
      </c>
      <c r="I1099" s="134"/>
      <c r="J1099" s="123">
        <f>IF(OR(tbl_Metraj22[[#This Row],[TARIH]]="",tbl_Metraj22[[#This Row],[TARIH]]="-"),0,IF(tbl_Metraj22[[#This Row],[YUZDE]]=0,tbl_Metraj22[[#This Row],[METRAJ_BETON]],tbl_Metraj22[[#This Row],[YUZDE]]*tbl_Metraj22[[#This Row],[METRAJ_BETON]]))</f>
        <v>0.48</v>
      </c>
      <c r="K1099" s="2" t="s">
        <v>22819</v>
      </c>
    </row>
    <row r="1100" spans="1:11" ht="14.25" x14ac:dyDescent="0.2">
      <c r="A1100" s="2" t="s">
        <v>734</v>
      </c>
      <c r="B1100" s="124" t="s">
        <v>3587</v>
      </c>
      <c r="C1100" s="124"/>
      <c r="D1100" s="126">
        <v>1.71</v>
      </c>
      <c r="E1100" s="124" t="s">
        <v>764</v>
      </c>
      <c r="F1100" s="124">
        <v>-2</v>
      </c>
      <c r="G1100" s="2" t="s">
        <v>13689</v>
      </c>
      <c r="H1100" s="130">
        <v>45884</v>
      </c>
      <c r="I1100" s="134"/>
      <c r="J1100" s="123">
        <f>IF(OR(tbl_Metraj22[[#This Row],[TARIH]]="",tbl_Metraj22[[#This Row],[TARIH]]="-"),0,IF(tbl_Metraj22[[#This Row],[YUZDE]]=0,tbl_Metraj22[[#This Row],[METRAJ_BETON]],tbl_Metraj22[[#This Row],[YUZDE]]*tbl_Metraj22[[#This Row],[METRAJ_BETON]]))</f>
        <v>1.71</v>
      </c>
      <c r="K1100" s="2" t="s">
        <v>22820</v>
      </c>
    </row>
    <row r="1101" spans="1:11" ht="14.25" x14ac:dyDescent="0.2">
      <c r="A1101" s="2" t="s">
        <v>734</v>
      </c>
      <c r="B1101" s="124" t="s">
        <v>3588</v>
      </c>
      <c r="C1101" s="124"/>
      <c r="D1101" s="126">
        <v>1.23</v>
      </c>
      <c r="E1101" s="124" t="s">
        <v>764</v>
      </c>
      <c r="F1101" s="124">
        <v>-2</v>
      </c>
      <c r="G1101" s="2" t="s">
        <v>13690</v>
      </c>
      <c r="H1101" s="130">
        <v>45884</v>
      </c>
      <c r="I1101" s="134"/>
      <c r="J1101" s="123">
        <f>IF(OR(tbl_Metraj22[[#This Row],[TARIH]]="",tbl_Metraj22[[#This Row],[TARIH]]="-"),0,IF(tbl_Metraj22[[#This Row],[YUZDE]]=0,tbl_Metraj22[[#This Row],[METRAJ_BETON]],tbl_Metraj22[[#This Row],[YUZDE]]*tbl_Metraj22[[#This Row],[METRAJ_BETON]]))</f>
        <v>1.23</v>
      </c>
      <c r="K1101" s="2" t="s">
        <v>22821</v>
      </c>
    </row>
    <row r="1102" spans="1:11" ht="14.25" x14ac:dyDescent="0.2">
      <c r="A1102" s="2" t="s">
        <v>734</v>
      </c>
      <c r="B1102" s="124" t="s">
        <v>3589</v>
      </c>
      <c r="C1102" s="124"/>
      <c r="D1102" s="126">
        <v>1.89</v>
      </c>
      <c r="E1102" s="124" t="s">
        <v>764</v>
      </c>
      <c r="F1102" s="124">
        <v>-2</v>
      </c>
      <c r="G1102" s="2" t="s">
        <v>13691</v>
      </c>
      <c r="H1102" s="130">
        <v>45884</v>
      </c>
      <c r="I1102" s="134"/>
      <c r="J1102" s="123">
        <f>IF(OR(tbl_Metraj22[[#This Row],[TARIH]]="",tbl_Metraj22[[#This Row],[TARIH]]="-"),0,IF(tbl_Metraj22[[#This Row],[YUZDE]]=0,tbl_Metraj22[[#This Row],[METRAJ_BETON]],tbl_Metraj22[[#This Row],[YUZDE]]*tbl_Metraj22[[#This Row],[METRAJ_BETON]]))</f>
        <v>1.89</v>
      </c>
      <c r="K1102" s="2" t="e">
        <v>#N/A</v>
      </c>
    </row>
    <row r="1103" spans="1:11" ht="14.25" x14ac:dyDescent="0.2">
      <c r="A1103" s="2" t="s">
        <v>734</v>
      </c>
      <c r="B1103" s="124" t="s">
        <v>3590</v>
      </c>
      <c r="C1103" s="124"/>
      <c r="D1103" s="126">
        <v>1.02</v>
      </c>
      <c r="E1103" s="124" t="s">
        <v>764</v>
      </c>
      <c r="F1103" s="124">
        <v>-2</v>
      </c>
      <c r="G1103" s="2" t="s">
        <v>13692</v>
      </c>
      <c r="H1103" s="130">
        <v>45884</v>
      </c>
      <c r="I1103" s="134"/>
      <c r="J1103" s="123">
        <f>IF(OR(tbl_Metraj22[[#This Row],[TARIH]]="",tbl_Metraj22[[#This Row],[TARIH]]="-"),0,IF(tbl_Metraj22[[#This Row],[YUZDE]]=0,tbl_Metraj22[[#This Row],[METRAJ_BETON]],tbl_Metraj22[[#This Row],[YUZDE]]*tbl_Metraj22[[#This Row],[METRAJ_BETON]]))</f>
        <v>1.02</v>
      </c>
      <c r="K1103" s="2" t="s">
        <v>22822</v>
      </c>
    </row>
    <row r="1104" spans="1:11" ht="14.25" x14ac:dyDescent="0.2">
      <c r="A1104" s="2" t="s">
        <v>734</v>
      </c>
      <c r="B1104" s="124" t="s">
        <v>3591</v>
      </c>
      <c r="C1104" s="124"/>
      <c r="D1104" s="126">
        <v>3.63</v>
      </c>
      <c r="E1104" s="124" t="s">
        <v>764</v>
      </c>
      <c r="F1104" s="124">
        <v>-2</v>
      </c>
      <c r="G1104" s="2" t="s">
        <v>13693</v>
      </c>
      <c r="H1104" s="130">
        <v>45884</v>
      </c>
      <c r="I1104" s="134"/>
      <c r="J1104" s="123">
        <f>IF(OR(tbl_Metraj22[[#This Row],[TARIH]]="",tbl_Metraj22[[#This Row],[TARIH]]="-"),0,IF(tbl_Metraj22[[#This Row],[YUZDE]]=0,tbl_Metraj22[[#This Row],[METRAJ_BETON]],tbl_Metraj22[[#This Row],[YUZDE]]*tbl_Metraj22[[#This Row],[METRAJ_BETON]]))</f>
        <v>3.63</v>
      </c>
      <c r="K1104" s="2" t="e">
        <v>#N/A</v>
      </c>
    </row>
    <row r="1105" spans="1:11" ht="14.25" x14ac:dyDescent="0.2">
      <c r="A1105" s="2" t="s">
        <v>734</v>
      </c>
      <c r="B1105" s="124" t="s">
        <v>3592</v>
      </c>
      <c r="C1105" s="124"/>
      <c r="D1105" s="126">
        <v>0.18</v>
      </c>
      <c r="E1105" s="124" t="s">
        <v>764</v>
      </c>
      <c r="F1105" s="124">
        <v>-2</v>
      </c>
      <c r="G1105" s="2" t="s">
        <v>13694</v>
      </c>
      <c r="H1105" s="130">
        <v>45884</v>
      </c>
      <c r="I1105" s="134"/>
      <c r="J1105" s="123">
        <f>IF(OR(tbl_Metraj22[[#This Row],[TARIH]]="",tbl_Metraj22[[#This Row],[TARIH]]="-"),0,IF(tbl_Metraj22[[#This Row],[YUZDE]]=0,tbl_Metraj22[[#This Row],[METRAJ_BETON]],tbl_Metraj22[[#This Row],[YUZDE]]*tbl_Metraj22[[#This Row],[METRAJ_BETON]]))</f>
        <v>0.18</v>
      </c>
      <c r="K1105" s="2" t="e">
        <v>#N/A</v>
      </c>
    </row>
    <row r="1106" spans="1:11" ht="14.25" x14ac:dyDescent="0.2">
      <c r="A1106" s="2" t="s">
        <v>734</v>
      </c>
      <c r="B1106" s="124" t="s">
        <v>3593</v>
      </c>
      <c r="C1106" s="124"/>
      <c r="D1106" s="126">
        <v>0.18</v>
      </c>
      <c r="E1106" s="124" t="s">
        <v>764</v>
      </c>
      <c r="F1106" s="124">
        <v>-2</v>
      </c>
      <c r="G1106" s="2" t="s">
        <v>13695</v>
      </c>
      <c r="H1106" s="130">
        <v>45884</v>
      </c>
      <c r="I1106" s="134"/>
      <c r="J1106" s="123">
        <f>IF(OR(tbl_Metraj22[[#This Row],[TARIH]]="",tbl_Metraj22[[#This Row],[TARIH]]="-"),0,IF(tbl_Metraj22[[#This Row],[YUZDE]]=0,tbl_Metraj22[[#This Row],[METRAJ_BETON]],tbl_Metraj22[[#This Row],[YUZDE]]*tbl_Metraj22[[#This Row],[METRAJ_BETON]]))</f>
        <v>0.18</v>
      </c>
      <c r="K1106" s="2" t="s">
        <v>22823</v>
      </c>
    </row>
    <row r="1107" spans="1:11" ht="14.25" x14ac:dyDescent="0.2">
      <c r="A1107" s="2" t="s">
        <v>734</v>
      </c>
      <c r="B1107" s="124" t="s">
        <v>3594</v>
      </c>
      <c r="C1107" s="124"/>
      <c r="D1107" s="126">
        <v>0.26</v>
      </c>
      <c r="E1107" s="124" t="s">
        <v>764</v>
      </c>
      <c r="F1107" s="124">
        <v>-2</v>
      </c>
      <c r="G1107" s="2" t="s">
        <v>13696</v>
      </c>
      <c r="H1107" s="130">
        <v>45884</v>
      </c>
      <c r="I1107" s="134"/>
      <c r="J1107" s="123">
        <f>IF(OR(tbl_Metraj22[[#This Row],[TARIH]]="",tbl_Metraj22[[#This Row],[TARIH]]="-"),0,IF(tbl_Metraj22[[#This Row],[YUZDE]]=0,tbl_Metraj22[[#This Row],[METRAJ_BETON]],tbl_Metraj22[[#This Row],[YUZDE]]*tbl_Metraj22[[#This Row],[METRAJ_BETON]]))</f>
        <v>0.26</v>
      </c>
      <c r="K1107" s="2" t="s">
        <v>22824</v>
      </c>
    </row>
    <row r="1108" spans="1:11" ht="14.25" x14ac:dyDescent="0.2">
      <c r="A1108" s="2" t="s">
        <v>734</v>
      </c>
      <c r="B1108" s="124" t="s">
        <v>3595</v>
      </c>
      <c r="C1108" s="124"/>
      <c r="D1108" s="126">
        <v>0.69</v>
      </c>
      <c r="E1108" s="124" t="s">
        <v>764</v>
      </c>
      <c r="F1108" s="124">
        <v>-2</v>
      </c>
      <c r="G1108" s="2" t="s">
        <v>13697</v>
      </c>
      <c r="H1108" s="130">
        <v>45884</v>
      </c>
      <c r="I1108" s="134"/>
      <c r="J1108" s="123">
        <f>IF(OR(tbl_Metraj22[[#This Row],[TARIH]]="",tbl_Metraj22[[#This Row],[TARIH]]="-"),0,IF(tbl_Metraj22[[#This Row],[YUZDE]]=0,tbl_Metraj22[[#This Row],[METRAJ_BETON]],tbl_Metraj22[[#This Row],[YUZDE]]*tbl_Metraj22[[#This Row],[METRAJ_BETON]]))</f>
        <v>0.69</v>
      </c>
      <c r="K1108" s="2" t="s">
        <v>22825</v>
      </c>
    </row>
    <row r="1109" spans="1:11" ht="14.25" x14ac:dyDescent="0.2">
      <c r="A1109" s="2" t="s">
        <v>734</v>
      </c>
      <c r="B1109" s="124" t="s">
        <v>3596</v>
      </c>
      <c r="C1109" s="124"/>
      <c r="D1109" s="126">
        <v>0.69</v>
      </c>
      <c r="E1109" s="124" t="s">
        <v>764</v>
      </c>
      <c r="F1109" s="124">
        <v>-2</v>
      </c>
      <c r="G1109" s="2" t="s">
        <v>13698</v>
      </c>
      <c r="H1109" s="130">
        <v>45884</v>
      </c>
      <c r="I1109" s="134"/>
      <c r="J1109" s="123">
        <f>IF(OR(tbl_Metraj22[[#This Row],[TARIH]]="",tbl_Metraj22[[#This Row],[TARIH]]="-"),0,IF(tbl_Metraj22[[#This Row],[YUZDE]]=0,tbl_Metraj22[[#This Row],[METRAJ_BETON]],tbl_Metraj22[[#This Row],[YUZDE]]*tbl_Metraj22[[#This Row],[METRAJ_BETON]]))</f>
        <v>0.69</v>
      </c>
      <c r="K1109" s="2" t="e">
        <v>#N/A</v>
      </c>
    </row>
    <row r="1110" spans="1:11" ht="14.25" x14ac:dyDescent="0.2">
      <c r="A1110" s="2" t="s">
        <v>734</v>
      </c>
      <c r="B1110" s="124" t="s">
        <v>3597</v>
      </c>
      <c r="C1110" s="124"/>
      <c r="D1110" s="126">
        <v>0.15</v>
      </c>
      <c r="E1110" s="124" t="s">
        <v>764</v>
      </c>
      <c r="F1110" s="124">
        <v>-2</v>
      </c>
      <c r="G1110" s="2" t="s">
        <v>13699</v>
      </c>
      <c r="H1110" s="130">
        <v>45884</v>
      </c>
      <c r="I1110" s="134"/>
      <c r="J1110" s="123">
        <f>IF(OR(tbl_Metraj22[[#This Row],[TARIH]]="",tbl_Metraj22[[#This Row],[TARIH]]="-"),0,IF(tbl_Metraj22[[#This Row],[YUZDE]]=0,tbl_Metraj22[[#This Row],[METRAJ_BETON]],tbl_Metraj22[[#This Row],[YUZDE]]*tbl_Metraj22[[#This Row],[METRAJ_BETON]]))</f>
        <v>0.15</v>
      </c>
      <c r="K1110" s="2" t="e">
        <v>#N/A</v>
      </c>
    </row>
    <row r="1111" spans="1:11" ht="14.25" x14ac:dyDescent="0.2">
      <c r="A1111" s="2" t="s">
        <v>734</v>
      </c>
      <c r="B1111" s="124" t="s">
        <v>3598</v>
      </c>
      <c r="C1111" s="124"/>
      <c r="D1111" s="126">
        <v>0.21</v>
      </c>
      <c r="E1111" s="124" t="s">
        <v>764</v>
      </c>
      <c r="F1111" s="124">
        <v>-2</v>
      </c>
      <c r="G1111" s="2" t="s">
        <v>13700</v>
      </c>
      <c r="H1111" s="130">
        <v>45884</v>
      </c>
      <c r="I1111" s="134"/>
      <c r="J1111" s="123">
        <f>IF(OR(tbl_Metraj22[[#This Row],[TARIH]]="",tbl_Metraj22[[#This Row],[TARIH]]="-"),0,IF(tbl_Metraj22[[#This Row],[YUZDE]]=0,tbl_Metraj22[[#This Row],[METRAJ_BETON]],tbl_Metraj22[[#This Row],[YUZDE]]*tbl_Metraj22[[#This Row],[METRAJ_BETON]]))</f>
        <v>0.21</v>
      </c>
      <c r="K1111" s="2" t="e">
        <v>#N/A</v>
      </c>
    </row>
    <row r="1112" spans="1:11" ht="14.25" x14ac:dyDescent="0.2">
      <c r="A1112" s="2" t="s">
        <v>734</v>
      </c>
      <c r="B1112" s="124" t="s">
        <v>3599</v>
      </c>
      <c r="C1112" s="124"/>
      <c r="D1112" s="126">
        <v>0.21</v>
      </c>
      <c r="E1112" s="124" t="s">
        <v>764</v>
      </c>
      <c r="F1112" s="124">
        <v>-2</v>
      </c>
      <c r="G1112" s="2" t="s">
        <v>13701</v>
      </c>
      <c r="H1112" s="130">
        <v>45884</v>
      </c>
      <c r="I1112" s="134"/>
      <c r="J1112" s="123">
        <f>IF(OR(tbl_Metraj22[[#This Row],[TARIH]]="",tbl_Metraj22[[#This Row],[TARIH]]="-"),0,IF(tbl_Metraj22[[#This Row],[YUZDE]]=0,tbl_Metraj22[[#This Row],[METRAJ_BETON]],tbl_Metraj22[[#This Row],[YUZDE]]*tbl_Metraj22[[#This Row],[METRAJ_BETON]]))</f>
        <v>0.21</v>
      </c>
      <c r="K1112" s="2" t="e">
        <v>#N/A</v>
      </c>
    </row>
    <row r="1113" spans="1:11" ht="14.25" x14ac:dyDescent="0.2">
      <c r="A1113" s="2" t="s">
        <v>734</v>
      </c>
      <c r="B1113" s="124" t="s">
        <v>3600</v>
      </c>
      <c r="C1113" s="124"/>
      <c r="D1113" s="126">
        <v>0.21</v>
      </c>
      <c r="E1113" s="124" t="s">
        <v>764</v>
      </c>
      <c r="F1113" s="124">
        <v>-2</v>
      </c>
      <c r="G1113" s="2" t="s">
        <v>13702</v>
      </c>
      <c r="H1113" s="130">
        <v>45884</v>
      </c>
      <c r="I1113" s="134"/>
      <c r="J1113" s="123">
        <f>IF(OR(tbl_Metraj22[[#This Row],[TARIH]]="",tbl_Metraj22[[#This Row],[TARIH]]="-"),0,IF(tbl_Metraj22[[#This Row],[YUZDE]]=0,tbl_Metraj22[[#This Row],[METRAJ_BETON]],tbl_Metraj22[[#This Row],[YUZDE]]*tbl_Metraj22[[#This Row],[METRAJ_BETON]]))</f>
        <v>0.21</v>
      </c>
      <c r="K1113" s="2" t="e">
        <v>#N/A</v>
      </c>
    </row>
    <row r="1114" spans="1:11" ht="14.25" x14ac:dyDescent="0.2">
      <c r="A1114" s="2" t="s">
        <v>734</v>
      </c>
      <c r="B1114" s="124" t="s">
        <v>3601</v>
      </c>
      <c r="C1114" s="124"/>
      <c r="D1114" s="126">
        <v>0.21</v>
      </c>
      <c r="E1114" s="124" t="s">
        <v>764</v>
      </c>
      <c r="F1114" s="124">
        <v>-2</v>
      </c>
      <c r="G1114" s="2" t="s">
        <v>13703</v>
      </c>
      <c r="H1114" s="130">
        <v>45884</v>
      </c>
      <c r="I1114" s="134"/>
      <c r="J1114" s="123">
        <f>IF(OR(tbl_Metraj22[[#This Row],[TARIH]]="",tbl_Metraj22[[#This Row],[TARIH]]="-"),0,IF(tbl_Metraj22[[#This Row],[YUZDE]]=0,tbl_Metraj22[[#This Row],[METRAJ_BETON]],tbl_Metraj22[[#This Row],[YUZDE]]*tbl_Metraj22[[#This Row],[METRAJ_BETON]]))</f>
        <v>0.21</v>
      </c>
      <c r="K1114" s="2" t="s">
        <v>22826</v>
      </c>
    </row>
    <row r="1115" spans="1:11" ht="14.25" x14ac:dyDescent="0.2">
      <c r="A1115" s="2" t="s">
        <v>734</v>
      </c>
      <c r="B1115" s="124" t="s">
        <v>3602</v>
      </c>
      <c r="C1115" s="124"/>
      <c r="D1115" s="126">
        <v>0.26</v>
      </c>
      <c r="E1115" s="124" t="s">
        <v>764</v>
      </c>
      <c r="F1115" s="124">
        <v>-2</v>
      </c>
      <c r="G1115" s="2" t="s">
        <v>13704</v>
      </c>
      <c r="H1115" s="130">
        <v>45884</v>
      </c>
      <c r="I1115" s="134"/>
      <c r="J1115" s="123">
        <f>IF(OR(tbl_Metraj22[[#This Row],[TARIH]]="",tbl_Metraj22[[#This Row],[TARIH]]="-"),0,IF(tbl_Metraj22[[#This Row],[YUZDE]]=0,tbl_Metraj22[[#This Row],[METRAJ_BETON]],tbl_Metraj22[[#This Row],[YUZDE]]*tbl_Metraj22[[#This Row],[METRAJ_BETON]]))</f>
        <v>0.26</v>
      </c>
      <c r="K1115" s="2" t="s">
        <v>22827</v>
      </c>
    </row>
    <row r="1116" spans="1:11" ht="14.25" x14ac:dyDescent="0.2">
      <c r="A1116" s="2" t="s">
        <v>734</v>
      </c>
      <c r="B1116" s="124" t="s">
        <v>3603</v>
      </c>
      <c r="C1116" s="124"/>
      <c r="D1116" s="126">
        <v>1.06</v>
      </c>
      <c r="E1116" s="124" t="s">
        <v>764</v>
      </c>
      <c r="F1116" s="124">
        <v>-2</v>
      </c>
      <c r="G1116" s="2" t="s">
        <v>13705</v>
      </c>
      <c r="H1116" s="130">
        <v>45884</v>
      </c>
      <c r="I1116" s="134"/>
      <c r="J1116" s="123">
        <f>IF(OR(tbl_Metraj22[[#This Row],[TARIH]]="",tbl_Metraj22[[#This Row],[TARIH]]="-"),0,IF(tbl_Metraj22[[#This Row],[YUZDE]]=0,tbl_Metraj22[[#This Row],[METRAJ_BETON]],tbl_Metraj22[[#This Row],[YUZDE]]*tbl_Metraj22[[#This Row],[METRAJ_BETON]]))</f>
        <v>1.06</v>
      </c>
      <c r="K1116" s="2" t="s">
        <v>22828</v>
      </c>
    </row>
    <row r="1117" spans="1:11" ht="14.25" x14ac:dyDescent="0.2">
      <c r="A1117" s="2" t="s">
        <v>734</v>
      </c>
      <c r="B1117" s="124" t="s">
        <v>3604</v>
      </c>
      <c r="C1117" s="124"/>
      <c r="D1117" s="126">
        <v>0.35</v>
      </c>
      <c r="E1117" s="124" t="s">
        <v>764</v>
      </c>
      <c r="F1117" s="124">
        <v>-2</v>
      </c>
      <c r="G1117" s="2" t="s">
        <v>13706</v>
      </c>
      <c r="H1117" s="130">
        <v>45884</v>
      </c>
      <c r="I1117" s="134"/>
      <c r="J1117" s="123">
        <f>IF(OR(tbl_Metraj22[[#This Row],[TARIH]]="",tbl_Metraj22[[#This Row],[TARIH]]="-"),0,IF(tbl_Metraj22[[#This Row],[YUZDE]]=0,tbl_Metraj22[[#This Row],[METRAJ_BETON]],tbl_Metraj22[[#This Row],[YUZDE]]*tbl_Metraj22[[#This Row],[METRAJ_BETON]]))</f>
        <v>0.35</v>
      </c>
      <c r="K1117" s="2" t="s">
        <v>22829</v>
      </c>
    </row>
    <row r="1118" spans="1:11" ht="14.25" x14ac:dyDescent="0.2">
      <c r="A1118" s="2" t="s">
        <v>734</v>
      </c>
      <c r="B1118" s="124" t="s">
        <v>3605</v>
      </c>
      <c r="C1118" s="124"/>
      <c r="D1118" s="126">
        <v>0.9</v>
      </c>
      <c r="E1118" s="124" t="s">
        <v>764</v>
      </c>
      <c r="F1118" s="124">
        <v>-2</v>
      </c>
      <c r="G1118" s="2" t="s">
        <v>13707</v>
      </c>
      <c r="H1118" s="130">
        <v>45884</v>
      </c>
      <c r="I1118" s="134"/>
      <c r="J1118" s="123">
        <f>IF(OR(tbl_Metraj22[[#This Row],[TARIH]]="",tbl_Metraj22[[#This Row],[TARIH]]="-"),0,IF(tbl_Metraj22[[#This Row],[YUZDE]]=0,tbl_Metraj22[[#This Row],[METRAJ_BETON]],tbl_Metraj22[[#This Row],[YUZDE]]*tbl_Metraj22[[#This Row],[METRAJ_BETON]]))</f>
        <v>0.9</v>
      </c>
      <c r="K1118" s="2" t="s">
        <v>22830</v>
      </c>
    </row>
    <row r="1119" spans="1:11" ht="14.25" x14ac:dyDescent="0.2">
      <c r="A1119" s="2" t="s">
        <v>734</v>
      </c>
      <c r="B1119" s="124" t="s">
        <v>3606</v>
      </c>
      <c r="C1119" s="124"/>
      <c r="D1119" s="126">
        <v>1.58</v>
      </c>
      <c r="E1119" s="124" t="s">
        <v>764</v>
      </c>
      <c r="F1119" s="124">
        <v>-2</v>
      </c>
      <c r="G1119" s="2" t="s">
        <v>13708</v>
      </c>
      <c r="H1119" s="130">
        <v>45884</v>
      </c>
      <c r="I1119" s="134"/>
      <c r="J1119" s="123">
        <f>IF(OR(tbl_Metraj22[[#This Row],[TARIH]]="",tbl_Metraj22[[#This Row],[TARIH]]="-"),0,IF(tbl_Metraj22[[#This Row],[YUZDE]]=0,tbl_Metraj22[[#This Row],[METRAJ_BETON]],tbl_Metraj22[[#This Row],[YUZDE]]*tbl_Metraj22[[#This Row],[METRAJ_BETON]]))</f>
        <v>1.58</v>
      </c>
      <c r="K1119" s="2" t="s">
        <v>22831</v>
      </c>
    </row>
    <row r="1120" spans="1:11" ht="14.25" x14ac:dyDescent="0.2">
      <c r="A1120" s="2" t="s">
        <v>734</v>
      </c>
      <c r="B1120" s="124" t="s">
        <v>3607</v>
      </c>
      <c r="C1120" s="124"/>
      <c r="D1120" s="126">
        <v>0.38</v>
      </c>
      <c r="E1120" s="124" t="s">
        <v>764</v>
      </c>
      <c r="F1120" s="124">
        <v>-2</v>
      </c>
      <c r="G1120" s="2" t="s">
        <v>13709</v>
      </c>
      <c r="H1120" s="130">
        <v>45884</v>
      </c>
      <c r="I1120" s="134"/>
      <c r="J1120" s="123">
        <f>IF(OR(tbl_Metraj22[[#This Row],[TARIH]]="",tbl_Metraj22[[#This Row],[TARIH]]="-"),0,IF(tbl_Metraj22[[#This Row],[YUZDE]]=0,tbl_Metraj22[[#This Row],[METRAJ_BETON]],tbl_Metraj22[[#This Row],[YUZDE]]*tbl_Metraj22[[#This Row],[METRAJ_BETON]]))</f>
        <v>0.38</v>
      </c>
      <c r="K1120" s="2" t="s">
        <v>22832</v>
      </c>
    </row>
    <row r="1121" spans="1:11" ht="14.25" x14ac:dyDescent="0.2">
      <c r="A1121" s="2" t="s">
        <v>734</v>
      </c>
      <c r="B1121" s="124" t="s">
        <v>3608</v>
      </c>
      <c r="C1121" s="124"/>
      <c r="D1121" s="126">
        <v>0.38</v>
      </c>
      <c r="E1121" s="124" t="s">
        <v>764</v>
      </c>
      <c r="F1121" s="124">
        <v>-2</v>
      </c>
      <c r="G1121" s="2" t="s">
        <v>13710</v>
      </c>
      <c r="H1121" s="130">
        <v>45884</v>
      </c>
      <c r="I1121" s="134"/>
      <c r="J1121" s="123">
        <f>IF(OR(tbl_Metraj22[[#This Row],[TARIH]]="",tbl_Metraj22[[#This Row],[TARIH]]="-"),0,IF(tbl_Metraj22[[#This Row],[YUZDE]]=0,tbl_Metraj22[[#This Row],[METRAJ_BETON]],tbl_Metraj22[[#This Row],[YUZDE]]*tbl_Metraj22[[#This Row],[METRAJ_BETON]]))</f>
        <v>0.38</v>
      </c>
      <c r="K1121" s="2" t="s">
        <v>22833</v>
      </c>
    </row>
    <row r="1122" spans="1:11" ht="14.25" x14ac:dyDescent="0.2">
      <c r="A1122" s="2" t="s">
        <v>734</v>
      </c>
      <c r="B1122" s="124" t="s">
        <v>3609</v>
      </c>
      <c r="C1122" s="124"/>
      <c r="D1122" s="126">
        <v>1.06</v>
      </c>
      <c r="E1122" s="124" t="s">
        <v>764</v>
      </c>
      <c r="F1122" s="124">
        <v>-2</v>
      </c>
      <c r="G1122" s="2" t="s">
        <v>13711</v>
      </c>
      <c r="H1122" s="130">
        <v>45884</v>
      </c>
      <c r="I1122" s="134"/>
      <c r="J1122" s="123">
        <f>IF(OR(tbl_Metraj22[[#This Row],[TARIH]]="",tbl_Metraj22[[#This Row],[TARIH]]="-"),0,IF(tbl_Metraj22[[#This Row],[YUZDE]]=0,tbl_Metraj22[[#This Row],[METRAJ_BETON]],tbl_Metraj22[[#This Row],[YUZDE]]*tbl_Metraj22[[#This Row],[METRAJ_BETON]]))</f>
        <v>1.06</v>
      </c>
      <c r="K1122" s="2" t="s">
        <v>22834</v>
      </c>
    </row>
    <row r="1123" spans="1:11" ht="14.25" x14ac:dyDescent="0.2">
      <c r="A1123" s="2" t="s">
        <v>734</v>
      </c>
      <c r="B1123" s="124" t="s">
        <v>3610</v>
      </c>
      <c r="C1123" s="124"/>
      <c r="D1123" s="126">
        <v>1.41</v>
      </c>
      <c r="E1123" s="124" t="s">
        <v>764</v>
      </c>
      <c r="F1123" s="124">
        <v>-2</v>
      </c>
      <c r="G1123" s="2" t="s">
        <v>13712</v>
      </c>
      <c r="H1123" s="130">
        <v>45884</v>
      </c>
      <c r="I1123" s="134"/>
      <c r="J1123" s="123">
        <f>IF(OR(tbl_Metraj22[[#This Row],[TARIH]]="",tbl_Metraj22[[#This Row],[TARIH]]="-"),0,IF(tbl_Metraj22[[#This Row],[YUZDE]]=0,tbl_Metraj22[[#This Row],[METRAJ_BETON]],tbl_Metraj22[[#This Row],[YUZDE]]*tbl_Metraj22[[#This Row],[METRAJ_BETON]]))</f>
        <v>1.41</v>
      </c>
      <c r="K1123" s="2" t="s">
        <v>22835</v>
      </c>
    </row>
    <row r="1124" spans="1:11" ht="14.25" x14ac:dyDescent="0.2">
      <c r="A1124" s="2" t="s">
        <v>734</v>
      </c>
      <c r="B1124" s="124" t="s">
        <v>3611</v>
      </c>
      <c r="C1124" s="124"/>
      <c r="D1124" s="126">
        <v>0.49</v>
      </c>
      <c r="E1124" s="124" t="s">
        <v>764</v>
      </c>
      <c r="F1124" s="124">
        <v>-2</v>
      </c>
      <c r="G1124" s="2" t="s">
        <v>13713</v>
      </c>
      <c r="H1124" s="130">
        <v>45884</v>
      </c>
      <c r="I1124" s="134"/>
      <c r="J1124" s="123">
        <f>IF(OR(tbl_Metraj22[[#This Row],[TARIH]]="",tbl_Metraj22[[#This Row],[TARIH]]="-"),0,IF(tbl_Metraj22[[#This Row],[YUZDE]]=0,tbl_Metraj22[[#This Row],[METRAJ_BETON]],tbl_Metraj22[[#This Row],[YUZDE]]*tbl_Metraj22[[#This Row],[METRAJ_BETON]]))</f>
        <v>0.49</v>
      </c>
      <c r="K1124" s="2" t="s">
        <v>22836</v>
      </c>
    </row>
    <row r="1125" spans="1:11" ht="14.25" x14ac:dyDescent="0.2">
      <c r="A1125" s="2" t="s">
        <v>734</v>
      </c>
      <c r="B1125" s="124" t="s">
        <v>3612</v>
      </c>
      <c r="C1125" s="124"/>
      <c r="D1125" s="126">
        <v>0.5</v>
      </c>
      <c r="E1125" s="124" t="s">
        <v>764</v>
      </c>
      <c r="F1125" s="124">
        <v>-2</v>
      </c>
      <c r="G1125" s="2" t="s">
        <v>13714</v>
      </c>
      <c r="H1125" s="130">
        <v>45884</v>
      </c>
      <c r="I1125" s="134"/>
      <c r="J1125" s="123">
        <f>IF(OR(tbl_Metraj22[[#This Row],[TARIH]]="",tbl_Metraj22[[#This Row],[TARIH]]="-"),0,IF(tbl_Metraj22[[#This Row],[YUZDE]]=0,tbl_Metraj22[[#This Row],[METRAJ_BETON]],tbl_Metraj22[[#This Row],[YUZDE]]*tbl_Metraj22[[#This Row],[METRAJ_BETON]]))</f>
        <v>0.5</v>
      </c>
      <c r="K1125" s="2" t="e">
        <v>#N/A</v>
      </c>
    </row>
    <row r="1126" spans="1:11" ht="14.25" x14ac:dyDescent="0.2">
      <c r="A1126" s="2" t="s">
        <v>734</v>
      </c>
      <c r="B1126" s="124" t="s">
        <v>3613</v>
      </c>
      <c r="C1126" s="124"/>
      <c r="D1126" s="126">
        <v>0.86</v>
      </c>
      <c r="E1126" s="124" t="s">
        <v>764</v>
      </c>
      <c r="F1126" s="124">
        <v>-2</v>
      </c>
      <c r="G1126" s="2" t="s">
        <v>13715</v>
      </c>
      <c r="H1126" s="130">
        <v>45884</v>
      </c>
      <c r="I1126" s="134"/>
      <c r="J1126" s="123">
        <f>IF(OR(tbl_Metraj22[[#This Row],[TARIH]]="",tbl_Metraj22[[#This Row],[TARIH]]="-"),0,IF(tbl_Metraj22[[#This Row],[YUZDE]]=0,tbl_Metraj22[[#This Row],[METRAJ_BETON]],tbl_Metraj22[[#This Row],[YUZDE]]*tbl_Metraj22[[#This Row],[METRAJ_BETON]]))</f>
        <v>0.86</v>
      </c>
      <c r="K1126" s="2" t="s">
        <v>22837</v>
      </c>
    </row>
    <row r="1127" spans="1:11" ht="14.25" x14ac:dyDescent="0.2">
      <c r="A1127" s="2" t="s">
        <v>734</v>
      </c>
      <c r="B1127" s="124" t="s">
        <v>3614</v>
      </c>
      <c r="C1127" s="124"/>
      <c r="D1127" s="126">
        <v>3.52</v>
      </c>
      <c r="E1127" s="124" t="s">
        <v>764</v>
      </c>
      <c r="F1127" s="124">
        <v>-2</v>
      </c>
      <c r="G1127" s="2" t="s">
        <v>13716</v>
      </c>
      <c r="H1127" s="130">
        <v>45884</v>
      </c>
      <c r="I1127" s="134"/>
      <c r="J1127" s="123">
        <f>IF(OR(tbl_Metraj22[[#This Row],[TARIH]]="",tbl_Metraj22[[#This Row],[TARIH]]="-"),0,IF(tbl_Metraj22[[#This Row],[YUZDE]]=0,tbl_Metraj22[[#This Row],[METRAJ_BETON]],tbl_Metraj22[[#This Row],[YUZDE]]*tbl_Metraj22[[#This Row],[METRAJ_BETON]]))</f>
        <v>3.52</v>
      </c>
      <c r="K1127" s="2" t="s">
        <v>22838</v>
      </c>
    </row>
    <row r="1128" spans="1:11" ht="14.25" x14ac:dyDescent="0.2">
      <c r="A1128" s="2" t="s">
        <v>734</v>
      </c>
      <c r="B1128" s="124" t="s">
        <v>3615</v>
      </c>
      <c r="C1128" s="124"/>
      <c r="D1128" s="126">
        <v>0.84</v>
      </c>
      <c r="E1128" s="124" t="s">
        <v>764</v>
      </c>
      <c r="F1128" s="124">
        <v>-2</v>
      </c>
      <c r="G1128" s="2" t="s">
        <v>13717</v>
      </c>
      <c r="H1128" s="130">
        <v>45884</v>
      </c>
      <c r="I1128" s="134"/>
      <c r="J1128" s="123">
        <f>IF(OR(tbl_Metraj22[[#This Row],[TARIH]]="",tbl_Metraj22[[#This Row],[TARIH]]="-"),0,IF(tbl_Metraj22[[#This Row],[YUZDE]]=0,tbl_Metraj22[[#This Row],[METRAJ_BETON]],tbl_Metraj22[[#This Row],[YUZDE]]*tbl_Metraj22[[#This Row],[METRAJ_BETON]]))</f>
        <v>0.84</v>
      </c>
      <c r="K1128" s="2" t="s">
        <v>22839</v>
      </c>
    </row>
    <row r="1129" spans="1:11" ht="14.25" x14ac:dyDescent="0.2">
      <c r="A1129" s="2" t="s">
        <v>734</v>
      </c>
      <c r="B1129" s="124" t="s">
        <v>3616</v>
      </c>
      <c r="C1129" s="124"/>
      <c r="D1129" s="126">
        <v>4.26</v>
      </c>
      <c r="E1129" s="124" t="s">
        <v>764</v>
      </c>
      <c r="F1129" s="124">
        <v>-2</v>
      </c>
      <c r="G1129" s="2" t="s">
        <v>13718</v>
      </c>
      <c r="H1129" s="130">
        <v>45884</v>
      </c>
      <c r="I1129" s="134"/>
      <c r="J1129" s="123">
        <f>IF(OR(tbl_Metraj22[[#This Row],[TARIH]]="",tbl_Metraj22[[#This Row],[TARIH]]="-"),0,IF(tbl_Metraj22[[#This Row],[YUZDE]]=0,tbl_Metraj22[[#This Row],[METRAJ_BETON]],tbl_Metraj22[[#This Row],[YUZDE]]*tbl_Metraj22[[#This Row],[METRAJ_BETON]]))</f>
        <v>4.26</v>
      </c>
      <c r="K1129" s="2" t="s">
        <v>22840</v>
      </c>
    </row>
    <row r="1130" spans="1:11" ht="14.25" x14ac:dyDescent="0.2">
      <c r="A1130" s="2" t="s">
        <v>734</v>
      </c>
      <c r="B1130" s="124" t="s">
        <v>3617</v>
      </c>
      <c r="C1130" s="124"/>
      <c r="D1130" s="126">
        <v>2.2999999999999998</v>
      </c>
      <c r="E1130" s="124" t="s">
        <v>764</v>
      </c>
      <c r="F1130" s="124">
        <v>-2</v>
      </c>
      <c r="G1130" s="2" t="s">
        <v>13719</v>
      </c>
      <c r="H1130" s="130">
        <v>45884</v>
      </c>
      <c r="I1130" s="134"/>
      <c r="J1130" s="123">
        <f>IF(OR(tbl_Metraj22[[#This Row],[TARIH]]="",tbl_Metraj22[[#This Row],[TARIH]]="-"),0,IF(tbl_Metraj22[[#This Row],[YUZDE]]=0,tbl_Metraj22[[#This Row],[METRAJ_BETON]],tbl_Metraj22[[#This Row],[YUZDE]]*tbl_Metraj22[[#This Row],[METRAJ_BETON]]))</f>
        <v>2.2999999999999998</v>
      </c>
      <c r="K1130" s="2" t="s">
        <v>22841</v>
      </c>
    </row>
    <row r="1131" spans="1:11" ht="14.25" x14ac:dyDescent="0.2">
      <c r="A1131" s="2" t="s">
        <v>734</v>
      </c>
      <c r="B1131" s="124" t="s">
        <v>3618</v>
      </c>
      <c r="C1131" s="124"/>
      <c r="D1131" s="126">
        <v>0.7</v>
      </c>
      <c r="E1131" s="124" t="s">
        <v>764</v>
      </c>
      <c r="F1131" s="124">
        <v>-2</v>
      </c>
      <c r="G1131" s="2" t="s">
        <v>13720</v>
      </c>
      <c r="H1131" s="130">
        <v>45884</v>
      </c>
      <c r="I1131" s="134"/>
      <c r="J1131" s="123">
        <f>IF(OR(tbl_Metraj22[[#This Row],[TARIH]]="",tbl_Metraj22[[#This Row],[TARIH]]="-"),0,IF(tbl_Metraj22[[#This Row],[YUZDE]]=0,tbl_Metraj22[[#This Row],[METRAJ_BETON]],tbl_Metraj22[[#This Row],[YUZDE]]*tbl_Metraj22[[#This Row],[METRAJ_BETON]]))</f>
        <v>0.7</v>
      </c>
      <c r="K1131" s="2" t="s">
        <v>22842</v>
      </c>
    </row>
    <row r="1132" spans="1:11" ht="14.25" x14ac:dyDescent="0.2">
      <c r="A1132" s="2" t="s">
        <v>734</v>
      </c>
      <c r="B1132" s="124" t="s">
        <v>3619</v>
      </c>
      <c r="C1132" s="124"/>
      <c r="D1132" s="126">
        <v>3.68</v>
      </c>
      <c r="E1132" s="124" t="s">
        <v>764</v>
      </c>
      <c r="F1132" s="124">
        <v>-2</v>
      </c>
      <c r="G1132" s="2" t="s">
        <v>13721</v>
      </c>
      <c r="H1132" s="130">
        <v>45884</v>
      </c>
      <c r="I1132" s="134"/>
      <c r="J1132" s="123">
        <f>IF(OR(tbl_Metraj22[[#This Row],[TARIH]]="",tbl_Metraj22[[#This Row],[TARIH]]="-"),0,IF(tbl_Metraj22[[#This Row],[YUZDE]]=0,tbl_Metraj22[[#This Row],[METRAJ_BETON]],tbl_Metraj22[[#This Row],[YUZDE]]*tbl_Metraj22[[#This Row],[METRAJ_BETON]]))</f>
        <v>3.68</v>
      </c>
      <c r="K1132" s="2" t="s">
        <v>22843</v>
      </c>
    </row>
    <row r="1133" spans="1:11" ht="14.25" x14ac:dyDescent="0.2">
      <c r="A1133" s="2" t="s">
        <v>734</v>
      </c>
      <c r="B1133" s="124" t="s">
        <v>3620</v>
      </c>
      <c r="C1133" s="124"/>
      <c r="D1133" s="126">
        <v>0.7</v>
      </c>
      <c r="E1133" s="124" t="s">
        <v>764</v>
      </c>
      <c r="F1133" s="124">
        <v>-2</v>
      </c>
      <c r="G1133" s="2" t="s">
        <v>13722</v>
      </c>
      <c r="H1133" s="130">
        <v>45884</v>
      </c>
      <c r="I1133" s="134"/>
      <c r="J1133" s="123">
        <f>IF(OR(tbl_Metraj22[[#This Row],[TARIH]]="",tbl_Metraj22[[#This Row],[TARIH]]="-"),0,IF(tbl_Metraj22[[#This Row],[YUZDE]]=0,tbl_Metraj22[[#This Row],[METRAJ_BETON]],tbl_Metraj22[[#This Row],[YUZDE]]*tbl_Metraj22[[#This Row],[METRAJ_BETON]]))</f>
        <v>0.7</v>
      </c>
      <c r="K1133" s="2" t="s">
        <v>22844</v>
      </c>
    </row>
    <row r="1134" spans="1:11" ht="14.25" x14ac:dyDescent="0.2">
      <c r="A1134" s="2" t="s">
        <v>734</v>
      </c>
      <c r="B1134" s="124" t="s">
        <v>3621</v>
      </c>
      <c r="C1134" s="124"/>
      <c r="D1134" s="126">
        <v>3.46</v>
      </c>
      <c r="E1134" s="124" t="s">
        <v>764</v>
      </c>
      <c r="F1134" s="124">
        <v>-2</v>
      </c>
      <c r="G1134" s="2" t="s">
        <v>13723</v>
      </c>
      <c r="H1134" s="130">
        <v>45884</v>
      </c>
      <c r="I1134" s="134"/>
      <c r="J1134" s="123">
        <f>IF(OR(tbl_Metraj22[[#This Row],[TARIH]]="",tbl_Metraj22[[#This Row],[TARIH]]="-"),0,IF(tbl_Metraj22[[#This Row],[YUZDE]]=0,tbl_Metraj22[[#This Row],[METRAJ_BETON]],tbl_Metraj22[[#This Row],[YUZDE]]*tbl_Metraj22[[#This Row],[METRAJ_BETON]]))</f>
        <v>3.46</v>
      </c>
      <c r="K1134" s="2" t="s">
        <v>22845</v>
      </c>
    </row>
    <row r="1135" spans="1:11" ht="14.25" x14ac:dyDescent="0.2">
      <c r="A1135" s="2" t="s">
        <v>734</v>
      </c>
      <c r="B1135" s="124" t="s">
        <v>3622</v>
      </c>
      <c r="C1135" s="124"/>
      <c r="D1135" s="126">
        <v>1.04</v>
      </c>
      <c r="E1135" s="124" t="s">
        <v>764</v>
      </c>
      <c r="F1135" s="124">
        <v>-2</v>
      </c>
      <c r="G1135" s="2" t="s">
        <v>13724</v>
      </c>
      <c r="H1135" s="130">
        <v>45884</v>
      </c>
      <c r="I1135" s="134"/>
      <c r="J1135" s="123">
        <f>IF(OR(tbl_Metraj22[[#This Row],[TARIH]]="",tbl_Metraj22[[#This Row],[TARIH]]="-"),0,IF(tbl_Metraj22[[#This Row],[YUZDE]]=0,tbl_Metraj22[[#This Row],[METRAJ_BETON]],tbl_Metraj22[[#This Row],[YUZDE]]*tbl_Metraj22[[#This Row],[METRAJ_BETON]]))</f>
        <v>1.04</v>
      </c>
      <c r="K1135" s="2" t="s">
        <v>22846</v>
      </c>
    </row>
    <row r="1136" spans="1:11" ht="14.25" x14ac:dyDescent="0.2">
      <c r="A1136" s="2" t="s">
        <v>734</v>
      </c>
      <c r="B1136" s="124" t="s">
        <v>3623</v>
      </c>
      <c r="C1136" s="124"/>
      <c r="D1136" s="126">
        <v>5.52</v>
      </c>
      <c r="E1136" s="124" t="s">
        <v>764</v>
      </c>
      <c r="F1136" s="124">
        <v>-2</v>
      </c>
      <c r="G1136" s="2" t="s">
        <v>13725</v>
      </c>
      <c r="H1136" s="130">
        <v>45884</v>
      </c>
      <c r="I1136" s="134"/>
      <c r="J1136" s="123">
        <f>IF(OR(tbl_Metraj22[[#This Row],[TARIH]]="",tbl_Metraj22[[#This Row],[TARIH]]="-"),0,IF(tbl_Metraj22[[#This Row],[YUZDE]]=0,tbl_Metraj22[[#This Row],[METRAJ_BETON]],tbl_Metraj22[[#This Row],[YUZDE]]*tbl_Metraj22[[#This Row],[METRAJ_BETON]]))</f>
        <v>5.52</v>
      </c>
      <c r="K1136" s="2" t="s">
        <v>22847</v>
      </c>
    </row>
    <row r="1137" spans="1:11" ht="14.25" x14ac:dyDescent="0.2">
      <c r="A1137" s="2" t="s">
        <v>734</v>
      </c>
      <c r="B1137" s="124" t="s">
        <v>3624</v>
      </c>
      <c r="C1137" s="124"/>
      <c r="D1137" s="126">
        <v>1.29</v>
      </c>
      <c r="E1137" s="124" t="s">
        <v>764</v>
      </c>
      <c r="F1137" s="124">
        <v>-2</v>
      </c>
      <c r="G1137" s="2" t="s">
        <v>13726</v>
      </c>
      <c r="H1137" s="130">
        <v>45884</v>
      </c>
      <c r="I1137" s="134"/>
      <c r="J1137" s="123">
        <f>IF(OR(tbl_Metraj22[[#This Row],[TARIH]]="",tbl_Metraj22[[#This Row],[TARIH]]="-"),0,IF(tbl_Metraj22[[#This Row],[YUZDE]]=0,tbl_Metraj22[[#This Row],[METRAJ_BETON]],tbl_Metraj22[[#This Row],[YUZDE]]*tbl_Metraj22[[#This Row],[METRAJ_BETON]]))</f>
        <v>1.29</v>
      </c>
      <c r="K1137" s="2" t="e">
        <v>#N/A</v>
      </c>
    </row>
    <row r="1138" spans="1:11" ht="14.25" x14ac:dyDescent="0.2">
      <c r="A1138" s="2" t="s">
        <v>734</v>
      </c>
      <c r="B1138" s="124" t="s">
        <v>3625</v>
      </c>
      <c r="C1138" s="124"/>
      <c r="D1138" s="126">
        <v>3.46</v>
      </c>
      <c r="E1138" s="124" t="s">
        <v>764</v>
      </c>
      <c r="F1138" s="124">
        <v>-2</v>
      </c>
      <c r="G1138" s="2" t="s">
        <v>13727</v>
      </c>
      <c r="H1138" s="130">
        <v>45884</v>
      </c>
      <c r="I1138" s="134"/>
      <c r="J1138" s="123">
        <f>IF(OR(tbl_Metraj22[[#This Row],[TARIH]]="",tbl_Metraj22[[#This Row],[TARIH]]="-"),0,IF(tbl_Metraj22[[#This Row],[YUZDE]]=0,tbl_Metraj22[[#This Row],[METRAJ_BETON]],tbl_Metraj22[[#This Row],[YUZDE]]*tbl_Metraj22[[#This Row],[METRAJ_BETON]]))</f>
        <v>3.46</v>
      </c>
      <c r="K1138" s="2" t="s">
        <v>22848</v>
      </c>
    </row>
    <row r="1139" spans="1:11" ht="14.25" x14ac:dyDescent="0.2">
      <c r="A1139" s="2" t="s">
        <v>734</v>
      </c>
      <c r="B1139" s="124" t="s">
        <v>3626</v>
      </c>
      <c r="C1139" s="124"/>
      <c r="D1139" s="126">
        <v>0.9</v>
      </c>
      <c r="E1139" s="124" t="s">
        <v>764</v>
      </c>
      <c r="F1139" s="124">
        <v>-2</v>
      </c>
      <c r="G1139" s="2" t="s">
        <v>13728</v>
      </c>
      <c r="H1139" s="130">
        <v>45884</v>
      </c>
      <c r="I1139" s="134"/>
      <c r="J1139" s="123">
        <f>IF(OR(tbl_Metraj22[[#This Row],[TARIH]]="",tbl_Metraj22[[#This Row],[TARIH]]="-"),0,IF(tbl_Metraj22[[#This Row],[YUZDE]]=0,tbl_Metraj22[[#This Row],[METRAJ_BETON]],tbl_Metraj22[[#This Row],[YUZDE]]*tbl_Metraj22[[#This Row],[METRAJ_BETON]]))</f>
        <v>0.9</v>
      </c>
      <c r="K1139" s="2" t="s">
        <v>22849</v>
      </c>
    </row>
    <row r="1140" spans="1:11" ht="14.25" x14ac:dyDescent="0.2">
      <c r="A1140" s="2" t="s">
        <v>734</v>
      </c>
      <c r="B1140" s="124" t="s">
        <v>3627</v>
      </c>
      <c r="C1140" s="124"/>
      <c r="D1140" s="126">
        <v>0.53</v>
      </c>
      <c r="E1140" s="124" t="s">
        <v>764</v>
      </c>
      <c r="F1140" s="124">
        <v>-2</v>
      </c>
      <c r="G1140" s="2" t="s">
        <v>13729</v>
      </c>
      <c r="H1140" s="130">
        <v>45884</v>
      </c>
      <c r="I1140" s="134"/>
      <c r="J1140" s="123">
        <f>IF(OR(tbl_Metraj22[[#This Row],[TARIH]]="",tbl_Metraj22[[#This Row],[TARIH]]="-"),0,IF(tbl_Metraj22[[#This Row],[YUZDE]]=0,tbl_Metraj22[[#This Row],[METRAJ_BETON]],tbl_Metraj22[[#This Row],[YUZDE]]*tbl_Metraj22[[#This Row],[METRAJ_BETON]]))</f>
        <v>0.53</v>
      </c>
      <c r="K1140" s="2" t="s">
        <v>22850</v>
      </c>
    </row>
    <row r="1141" spans="1:11" ht="14.25" x14ac:dyDescent="0.2">
      <c r="A1141" s="2" t="s">
        <v>734</v>
      </c>
      <c r="B1141" s="124" t="s">
        <v>3628</v>
      </c>
      <c r="C1141" s="124"/>
      <c r="D1141" s="126">
        <v>0.74</v>
      </c>
      <c r="E1141" s="124" t="s">
        <v>764</v>
      </c>
      <c r="F1141" s="124">
        <v>-2</v>
      </c>
      <c r="G1141" s="2" t="s">
        <v>13730</v>
      </c>
      <c r="H1141" s="130">
        <v>45884</v>
      </c>
      <c r="I1141" s="134"/>
      <c r="J1141" s="123">
        <f>IF(OR(tbl_Metraj22[[#This Row],[TARIH]]="",tbl_Metraj22[[#This Row],[TARIH]]="-"),0,IF(tbl_Metraj22[[#This Row],[YUZDE]]=0,tbl_Metraj22[[#This Row],[METRAJ_BETON]],tbl_Metraj22[[#This Row],[YUZDE]]*tbl_Metraj22[[#This Row],[METRAJ_BETON]]))</f>
        <v>0.74</v>
      </c>
      <c r="K1141" s="2" t="s">
        <v>22851</v>
      </c>
    </row>
    <row r="1142" spans="1:11" ht="14.25" x14ac:dyDescent="0.2">
      <c r="A1142" s="2" t="s">
        <v>734</v>
      </c>
      <c r="B1142" s="124" t="s">
        <v>3629</v>
      </c>
      <c r="C1142" s="124"/>
      <c r="D1142" s="126">
        <v>0.91</v>
      </c>
      <c r="E1142" s="124" t="s">
        <v>764</v>
      </c>
      <c r="F1142" s="124">
        <v>-2</v>
      </c>
      <c r="G1142" s="2" t="s">
        <v>13731</v>
      </c>
      <c r="H1142" s="130">
        <v>45884</v>
      </c>
      <c r="I1142" s="134"/>
      <c r="J1142" s="123">
        <f>IF(OR(tbl_Metraj22[[#This Row],[TARIH]]="",tbl_Metraj22[[#This Row],[TARIH]]="-"),0,IF(tbl_Metraj22[[#This Row],[YUZDE]]=0,tbl_Metraj22[[#This Row],[METRAJ_BETON]],tbl_Metraj22[[#This Row],[YUZDE]]*tbl_Metraj22[[#This Row],[METRAJ_BETON]]))</f>
        <v>0.91</v>
      </c>
      <c r="K1142" s="2" t="s">
        <v>22852</v>
      </c>
    </row>
    <row r="1143" spans="1:11" ht="14.25" x14ac:dyDescent="0.2">
      <c r="A1143" s="2" t="s">
        <v>734</v>
      </c>
      <c r="B1143" s="124" t="s">
        <v>3630</v>
      </c>
      <c r="C1143" s="124"/>
      <c r="D1143" s="126">
        <v>0.32</v>
      </c>
      <c r="E1143" s="124" t="s">
        <v>764</v>
      </c>
      <c r="F1143" s="124">
        <v>-2</v>
      </c>
      <c r="G1143" s="2" t="s">
        <v>13732</v>
      </c>
      <c r="H1143" s="130">
        <v>45884</v>
      </c>
      <c r="I1143" s="134"/>
      <c r="J1143" s="123">
        <f>IF(OR(tbl_Metraj22[[#This Row],[TARIH]]="",tbl_Metraj22[[#This Row],[TARIH]]="-"),0,IF(tbl_Metraj22[[#This Row],[YUZDE]]=0,tbl_Metraj22[[#This Row],[METRAJ_BETON]],tbl_Metraj22[[#This Row],[YUZDE]]*tbl_Metraj22[[#This Row],[METRAJ_BETON]]))</f>
        <v>0.32</v>
      </c>
      <c r="K1143" s="2" t="s">
        <v>22853</v>
      </c>
    </row>
    <row r="1144" spans="1:11" ht="14.25" x14ac:dyDescent="0.2">
      <c r="A1144" s="2" t="s">
        <v>734</v>
      </c>
      <c r="B1144" s="124" t="s">
        <v>3631</v>
      </c>
      <c r="C1144" s="124"/>
      <c r="D1144" s="126">
        <v>0.37</v>
      </c>
      <c r="E1144" s="124" t="s">
        <v>764</v>
      </c>
      <c r="F1144" s="124">
        <v>-2</v>
      </c>
      <c r="G1144" s="2" t="s">
        <v>13733</v>
      </c>
      <c r="H1144" s="130">
        <v>45884</v>
      </c>
      <c r="I1144" s="134"/>
      <c r="J1144" s="123">
        <f>IF(OR(tbl_Metraj22[[#This Row],[TARIH]]="",tbl_Metraj22[[#This Row],[TARIH]]="-"),0,IF(tbl_Metraj22[[#This Row],[YUZDE]]=0,tbl_Metraj22[[#This Row],[METRAJ_BETON]],tbl_Metraj22[[#This Row],[YUZDE]]*tbl_Metraj22[[#This Row],[METRAJ_BETON]]))</f>
        <v>0.37</v>
      </c>
      <c r="K1144" s="2" t="s">
        <v>22854</v>
      </c>
    </row>
    <row r="1145" spans="1:11" ht="14.25" x14ac:dyDescent="0.2">
      <c r="A1145" s="2" t="s">
        <v>734</v>
      </c>
      <c r="B1145" s="124" t="s">
        <v>3632</v>
      </c>
      <c r="C1145" s="124"/>
      <c r="D1145" s="126">
        <v>1</v>
      </c>
      <c r="E1145" s="124" t="s">
        <v>764</v>
      </c>
      <c r="F1145" s="124">
        <v>-2</v>
      </c>
      <c r="G1145" s="2" t="s">
        <v>13734</v>
      </c>
      <c r="H1145" s="130">
        <v>45884</v>
      </c>
      <c r="I1145" s="134"/>
      <c r="J1145" s="123">
        <f>IF(OR(tbl_Metraj22[[#This Row],[TARIH]]="",tbl_Metraj22[[#This Row],[TARIH]]="-"),0,IF(tbl_Metraj22[[#This Row],[YUZDE]]=0,tbl_Metraj22[[#This Row],[METRAJ_BETON]],tbl_Metraj22[[#This Row],[YUZDE]]*tbl_Metraj22[[#This Row],[METRAJ_BETON]]))</f>
        <v>1</v>
      </c>
      <c r="K1145" s="2" t="e">
        <v>#N/A</v>
      </c>
    </row>
    <row r="1146" spans="1:11" ht="14.25" x14ac:dyDescent="0.2">
      <c r="A1146" s="2" t="s">
        <v>734</v>
      </c>
      <c r="B1146" s="124" t="s">
        <v>3633</v>
      </c>
      <c r="C1146" s="124"/>
      <c r="D1146" s="126">
        <v>0.36</v>
      </c>
      <c r="E1146" s="124" t="s">
        <v>764</v>
      </c>
      <c r="F1146" s="124">
        <v>-2</v>
      </c>
      <c r="G1146" s="2" t="s">
        <v>13735</v>
      </c>
      <c r="H1146" s="130">
        <v>45884</v>
      </c>
      <c r="I1146" s="134"/>
      <c r="J1146" s="123">
        <f>IF(OR(tbl_Metraj22[[#This Row],[TARIH]]="",tbl_Metraj22[[#This Row],[TARIH]]="-"),0,IF(tbl_Metraj22[[#This Row],[YUZDE]]=0,tbl_Metraj22[[#This Row],[METRAJ_BETON]],tbl_Metraj22[[#This Row],[YUZDE]]*tbl_Metraj22[[#This Row],[METRAJ_BETON]]))</f>
        <v>0.36</v>
      </c>
      <c r="K1146" s="2" t="s">
        <v>22855</v>
      </c>
    </row>
    <row r="1147" spans="1:11" ht="14.25" x14ac:dyDescent="0.2">
      <c r="A1147" s="2" t="s">
        <v>734</v>
      </c>
      <c r="B1147" s="124" t="s">
        <v>3634</v>
      </c>
      <c r="C1147" s="124"/>
      <c r="D1147" s="126">
        <v>0.84</v>
      </c>
      <c r="E1147" s="124" t="s">
        <v>764</v>
      </c>
      <c r="F1147" s="124">
        <v>-2</v>
      </c>
      <c r="G1147" s="2" t="s">
        <v>13736</v>
      </c>
      <c r="H1147" s="130">
        <v>45884</v>
      </c>
      <c r="I1147" s="134"/>
      <c r="J1147" s="123">
        <f>IF(OR(tbl_Metraj22[[#This Row],[TARIH]]="",tbl_Metraj22[[#This Row],[TARIH]]="-"),0,IF(tbl_Metraj22[[#This Row],[YUZDE]]=0,tbl_Metraj22[[#This Row],[METRAJ_BETON]],tbl_Metraj22[[#This Row],[YUZDE]]*tbl_Metraj22[[#This Row],[METRAJ_BETON]]))</f>
        <v>0.84</v>
      </c>
      <c r="K1147" s="2" t="e">
        <v>#N/A</v>
      </c>
    </row>
    <row r="1148" spans="1:11" ht="14.25" x14ac:dyDescent="0.2">
      <c r="A1148" s="2" t="s">
        <v>734</v>
      </c>
      <c r="B1148" s="124" t="s">
        <v>3635</v>
      </c>
      <c r="C1148" s="124"/>
      <c r="D1148" s="126">
        <v>1.58</v>
      </c>
      <c r="E1148" s="124" t="s">
        <v>764</v>
      </c>
      <c r="F1148" s="124">
        <v>-2</v>
      </c>
      <c r="G1148" s="2" t="s">
        <v>13737</v>
      </c>
      <c r="H1148" s="130">
        <v>45884</v>
      </c>
      <c r="I1148" s="134"/>
      <c r="J1148" s="123">
        <f>IF(OR(tbl_Metraj22[[#This Row],[TARIH]]="",tbl_Metraj22[[#This Row],[TARIH]]="-"),0,IF(tbl_Metraj22[[#This Row],[YUZDE]]=0,tbl_Metraj22[[#This Row],[METRAJ_BETON]],tbl_Metraj22[[#This Row],[YUZDE]]*tbl_Metraj22[[#This Row],[METRAJ_BETON]]))</f>
        <v>1.58</v>
      </c>
      <c r="K1148" s="2" t="s">
        <v>22856</v>
      </c>
    </row>
    <row r="1149" spans="1:11" ht="14.25" x14ac:dyDescent="0.2">
      <c r="A1149" s="2" t="s">
        <v>734</v>
      </c>
      <c r="B1149" s="124" t="s">
        <v>3636</v>
      </c>
      <c r="C1149" s="124"/>
      <c r="D1149" s="126">
        <v>1.01</v>
      </c>
      <c r="E1149" s="124" t="s">
        <v>764</v>
      </c>
      <c r="F1149" s="124">
        <v>-2</v>
      </c>
      <c r="G1149" s="2" t="s">
        <v>13738</v>
      </c>
      <c r="H1149" s="130">
        <v>45884</v>
      </c>
      <c r="I1149" s="134"/>
      <c r="J1149" s="123">
        <f>IF(OR(tbl_Metraj22[[#This Row],[TARIH]]="",tbl_Metraj22[[#This Row],[TARIH]]="-"),0,IF(tbl_Metraj22[[#This Row],[YUZDE]]=0,tbl_Metraj22[[#This Row],[METRAJ_BETON]],tbl_Metraj22[[#This Row],[YUZDE]]*tbl_Metraj22[[#This Row],[METRAJ_BETON]]))</f>
        <v>1.01</v>
      </c>
      <c r="K1149" s="2" t="e">
        <v>#N/A</v>
      </c>
    </row>
    <row r="1150" spans="1:11" ht="14.25" x14ac:dyDescent="0.2">
      <c r="A1150" s="2" t="s">
        <v>734</v>
      </c>
      <c r="B1150" s="124" t="s">
        <v>3637</v>
      </c>
      <c r="C1150" s="124"/>
      <c r="D1150" s="126">
        <v>0.71</v>
      </c>
      <c r="E1150" s="124" t="s">
        <v>764</v>
      </c>
      <c r="F1150" s="124">
        <v>-2</v>
      </c>
      <c r="G1150" s="2" t="s">
        <v>13739</v>
      </c>
      <c r="H1150" s="130">
        <v>45884</v>
      </c>
      <c r="I1150" s="134"/>
      <c r="J1150" s="123">
        <f>IF(OR(tbl_Metraj22[[#This Row],[TARIH]]="",tbl_Metraj22[[#This Row],[TARIH]]="-"),0,IF(tbl_Metraj22[[#This Row],[YUZDE]]=0,tbl_Metraj22[[#This Row],[METRAJ_BETON]],tbl_Metraj22[[#This Row],[YUZDE]]*tbl_Metraj22[[#This Row],[METRAJ_BETON]]))</f>
        <v>0.71</v>
      </c>
      <c r="K1150" s="2" t="s">
        <v>22857</v>
      </c>
    </row>
    <row r="1151" spans="1:11" ht="14.25" x14ac:dyDescent="0.2">
      <c r="A1151" s="2" t="s">
        <v>734</v>
      </c>
      <c r="B1151" s="124" t="s">
        <v>3638</v>
      </c>
      <c r="C1151" s="124"/>
      <c r="D1151" s="126">
        <v>0.85</v>
      </c>
      <c r="E1151" s="124" t="s">
        <v>764</v>
      </c>
      <c r="F1151" s="124">
        <v>-2</v>
      </c>
      <c r="G1151" s="2" t="s">
        <v>13740</v>
      </c>
      <c r="H1151" s="130">
        <v>45884</v>
      </c>
      <c r="I1151" s="134"/>
      <c r="J1151" s="123">
        <f>IF(OR(tbl_Metraj22[[#This Row],[TARIH]]="",tbl_Metraj22[[#This Row],[TARIH]]="-"),0,IF(tbl_Metraj22[[#This Row],[YUZDE]]=0,tbl_Metraj22[[#This Row],[METRAJ_BETON]],tbl_Metraj22[[#This Row],[YUZDE]]*tbl_Metraj22[[#This Row],[METRAJ_BETON]]))</f>
        <v>0.85</v>
      </c>
      <c r="K1151" s="2" t="s">
        <v>22858</v>
      </c>
    </row>
    <row r="1152" spans="1:11" ht="14.25" x14ac:dyDescent="0.2">
      <c r="A1152" s="2" t="s">
        <v>734</v>
      </c>
      <c r="B1152" s="124" t="s">
        <v>3639</v>
      </c>
      <c r="C1152" s="124"/>
      <c r="D1152" s="126">
        <v>2.2000000000000002</v>
      </c>
      <c r="E1152" s="124" t="s">
        <v>764</v>
      </c>
      <c r="F1152" s="124">
        <v>-2</v>
      </c>
      <c r="G1152" s="2" t="s">
        <v>13741</v>
      </c>
      <c r="H1152" s="130">
        <v>45884</v>
      </c>
      <c r="I1152" s="134"/>
      <c r="J1152" s="123">
        <f>IF(OR(tbl_Metraj22[[#This Row],[TARIH]]="",tbl_Metraj22[[#This Row],[TARIH]]="-"),0,IF(tbl_Metraj22[[#This Row],[YUZDE]]=0,tbl_Metraj22[[#This Row],[METRAJ_BETON]],tbl_Metraj22[[#This Row],[YUZDE]]*tbl_Metraj22[[#This Row],[METRAJ_BETON]]))</f>
        <v>2.2000000000000002</v>
      </c>
      <c r="K1152" s="2" t="s">
        <v>22859</v>
      </c>
    </row>
    <row r="1153" spans="1:11" ht="14.25" x14ac:dyDescent="0.2">
      <c r="A1153" s="2" t="s">
        <v>734</v>
      </c>
      <c r="B1153" s="124" t="s">
        <v>3640</v>
      </c>
      <c r="C1153" s="124"/>
      <c r="D1153" s="126">
        <v>1.3</v>
      </c>
      <c r="E1153" s="124" t="s">
        <v>764</v>
      </c>
      <c r="F1153" s="124">
        <v>-2</v>
      </c>
      <c r="G1153" s="2" t="s">
        <v>13742</v>
      </c>
      <c r="H1153" s="130">
        <v>45884</v>
      </c>
      <c r="I1153" s="134"/>
      <c r="J1153" s="123">
        <f>IF(OR(tbl_Metraj22[[#This Row],[TARIH]]="",tbl_Metraj22[[#This Row],[TARIH]]="-"),0,IF(tbl_Metraj22[[#This Row],[YUZDE]]=0,tbl_Metraj22[[#This Row],[METRAJ_BETON]],tbl_Metraj22[[#This Row],[YUZDE]]*tbl_Metraj22[[#This Row],[METRAJ_BETON]]))</f>
        <v>1.3</v>
      </c>
      <c r="K1153" s="2" t="s">
        <v>22860</v>
      </c>
    </row>
    <row r="1154" spans="1:11" ht="14.25" x14ac:dyDescent="0.2">
      <c r="A1154" s="2" t="s">
        <v>734</v>
      </c>
      <c r="B1154" s="124" t="s">
        <v>3641</v>
      </c>
      <c r="C1154" s="124"/>
      <c r="D1154" s="126">
        <v>0.4</v>
      </c>
      <c r="E1154" s="124" t="s">
        <v>764</v>
      </c>
      <c r="F1154" s="124">
        <v>-2</v>
      </c>
      <c r="G1154" s="2" t="s">
        <v>13743</v>
      </c>
      <c r="H1154" s="130">
        <v>45884</v>
      </c>
      <c r="I1154" s="134"/>
      <c r="J1154" s="123">
        <f>IF(OR(tbl_Metraj22[[#This Row],[TARIH]]="",tbl_Metraj22[[#This Row],[TARIH]]="-"),0,IF(tbl_Metraj22[[#This Row],[YUZDE]]=0,tbl_Metraj22[[#This Row],[METRAJ_BETON]],tbl_Metraj22[[#This Row],[YUZDE]]*tbl_Metraj22[[#This Row],[METRAJ_BETON]]))</f>
        <v>0.4</v>
      </c>
      <c r="K1154" s="2" t="s">
        <v>22861</v>
      </c>
    </row>
    <row r="1155" spans="1:11" ht="14.25" x14ac:dyDescent="0.2">
      <c r="A1155" s="2" t="s">
        <v>734</v>
      </c>
      <c r="B1155" s="124" t="s">
        <v>3642</v>
      </c>
      <c r="C1155" s="124"/>
      <c r="D1155" s="126">
        <v>1.58</v>
      </c>
      <c r="E1155" s="124" t="s">
        <v>764</v>
      </c>
      <c r="F1155" s="124">
        <v>-2</v>
      </c>
      <c r="G1155" s="2" t="s">
        <v>13744</v>
      </c>
      <c r="H1155" s="130">
        <v>45884</v>
      </c>
      <c r="I1155" s="134"/>
      <c r="J1155" s="123">
        <f>IF(OR(tbl_Metraj22[[#This Row],[TARIH]]="",tbl_Metraj22[[#This Row],[TARIH]]="-"),0,IF(tbl_Metraj22[[#This Row],[YUZDE]]=0,tbl_Metraj22[[#This Row],[METRAJ_BETON]],tbl_Metraj22[[#This Row],[YUZDE]]*tbl_Metraj22[[#This Row],[METRAJ_BETON]]))</f>
        <v>1.58</v>
      </c>
      <c r="K1155" s="2" t="s">
        <v>22862</v>
      </c>
    </row>
    <row r="1156" spans="1:11" ht="14.25" x14ac:dyDescent="0.2">
      <c r="A1156" s="2" t="s">
        <v>734</v>
      </c>
      <c r="B1156" s="124" t="s">
        <v>3643</v>
      </c>
      <c r="C1156" s="124"/>
      <c r="D1156" s="126">
        <v>5.26</v>
      </c>
      <c r="E1156" s="124" t="s">
        <v>764</v>
      </c>
      <c r="F1156" s="124">
        <v>-2</v>
      </c>
      <c r="G1156" s="2" t="s">
        <v>13745</v>
      </c>
      <c r="H1156" s="130">
        <v>45884</v>
      </c>
      <c r="I1156" s="134"/>
      <c r="J1156" s="123">
        <f>IF(OR(tbl_Metraj22[[#This Row],[TARIH]]="",tbl_Metraj22[[#This Row],[TARIH]]="-"),0,IF(tbl_Metraj22[[#This Row],[YUZDE]]=0,tbl_Metraj22[[#This Row],[METRAJ_BETON]],tbl_Metraj22[[#This Row],[YUZDE]]*tbl_Metraj22[[#This Row],[METRAJ_BETON]]))</f>
        <v>5.26</v>
      </c>
      <c r="K1156" s="2" t="s">
        <v>22863</v>
      </c>
    </row>
    <row r="1157" spans="1:11" ht="14.25" x14ac:dyDescent="0.2">
      <c r="A1157" s="2" t="s">
        <v>734</v>
      </c>
      <c r="B1157" s="124" t="s">
        <v>3644</v>
      </c>
      <c r="C1157" s="124"/>
      <c r="D1157" s="126">
        <v>0.67</v>
      </c>
      <c r="E1157" s="124" t="s">
        <v>764</v>
      </c>
      <c r="F1157" s="124">
        <v>-2</v>
      </c>
      <c r="G1157" s="2" t="s">
        <v>13746</v>
      </c>
      <c r="H1157" s="130">
        <v>45884</v>
      </c>
      <c r="I1157" s="134"/>
      <c r="J1157" s="123">
        <f>IF(OR(tbl_Metraj22[[#This Row],[TARIH]]="",tbl_Metraj22[[#This Row],[TARIH]]="-"),0,IF(tbl_Metraj22[[#This Row],[YUZDE]]=0,tbl_Metraj22[[#This Row],[METRAJ_BETON]],tbl_Metraj22[[#This Row],[YUZDE]]*tbl_Metraj22[[#This Row],[METRAJ_BETON]]))</f>
        <v>0.67</v>
      </c>
      <c r="K1157" s="2" t="s">
        <v>22864</v>
      </c>
    </row>
    <row r="1158" spans="1:11" ht="14.25" x14ac:dyDescent="0.2">
      <c r="A1158" s="2" t="s">
        <v>734</v>
      </c>
      <c r="B1158" s="124" t="s">
        <v>3645</v>
      </c>
      <c r="C1158" s="124"/>
      <c r="D1158" s="126">
        <v>0.45</v>
      </c>
      <c r="E1158" s="124" t="s">
        <v>764</v>
      </c>
      <c r="F1158" s="124">
        <v>-2</v>
      </c>
      <c r="G1158" s="2" t="s">
        <v>13747</v>
      </c>
      <c r="H1158" s="130">
        <v>45884</v>
      </c>
      <c r="I1158" s="134"/>
      <c r="J1158" s="123">
        <f>IF(OR(tbl_Metraj22[[#This Row],[TARIH]]="",tbl_Metraj22[[#This Row],[TARIH]]="-"),0,IF(tbl_Metraj22[[#This Row],[YUZDE]]=0,tbl_Metraj22[[#This Row],[METRAJ_BETON]],tbl_Metraj22[[#This Row],[YUZDE]]*tbl_Metraj22[[#This Row],[METRAJ_BETON]]))</f>
        <v>0.45</v>
      </c>
      <c r="K1158" s="2" t="s">
        <v>22865</v>
      </c>
    </row>
    <row r="1159" spans="1:11" ht="14.25" x14ac:dyDescent="0.2">
      <c r="A1159" s="2" t="s">
        <v>734</v>
      </c>
      <c r="B1159" s="124" t="s">
        <v>3646</v>
      </c>
      <c r="C1159" s="124"/>
      <c r="D1159" s="126">
        <v>2.65</v>
      </c>
      <c r="E1159" s="124" t="s">
        <v>764</v>
      </c>
      <c r="F1159" s="124">
        <v>-2</v>
      </c>
      <c r="G1159" s="2" t="s">
        <v>13748</v>
      </c>
      <c r="H1159" s="130">
        <v>45884</v>
      </c>
      <c r="I1159" s="134"/>
      <c r="J1159" s="123">
        <f>IF(OR(tbl_Metraj22[[#This Row],[TARIH]]="",tbl_Metraj22[[#This Row],[TARIH]]="-"),0,IF(tbl_Metraj22[[#This Row],[YUZDE]]=0,tbl_Metraj22[[#This Row],[METRAJ_BETON]],tbl_Metraj22[[#This Row],[YUZDE]]*tbl_Metraj22[[#This Row],[METRAJ_BETON]]))</f>
        <v>2.65</v>
      </c>
      <c r="K1159" s="2" t="s">
        <v>22866</v>
      </c>
    </row>
    <row r="1160" spans="1:11" ht="14.25" x14ac:dyDescent="0.2">
      <c r="A1160" s="2" t="s">
        <v>734</v>
      </c>
      <c r="B1160" s="124" t="s">
        <v>3647</v>
      </c>
      <c r="C1160" s="124"/>
      <c r="D1160" s="126">
        <v>1.24</v>
      </c>
      <c r="E1160" s="124" t="s">
        <v>764</v>
      </c>
      <c r="F1160" s="124">
        <v>-2</v>
      </c>
      <c r="G1160" s="2" t="s">
        <v>13749</v>
      </c>
      <c r="H1160" s="130">
        <v>45884</v>
      </c>
      <c r="I1160" s="134"/>
      <c r="J1160" s="123">
        <f>IF(OR(tbl_Metraj22[[#This Row],[TARIH]]="",tbl_Metraj22[[#This Row],[TARIH]]="-"),0,IF(tbl_Metraj22[[#This Row],[YUZDE]]=0,tbl_Metraj22[[#This Row],[METRAJ_BETON]],tbl_Metraj22[[#This Row],[YUZDE]]*tbl_Metraj22[[#This Row],[METRAJ_BETON]]))</f>
        <v>1.24</v>
      </c>
      <c r="K1160" s="2" t="s">
        <v>22867</v>
      </c>
    </row>
    <row r="1161" spans="1:11" ht="14.25" x14ac:dyDescent="0.2">
      <c r="A1161" s="2" t="s">
        <v>734</v>
      </c>
      <c r="B1161" s="124" t="s">
        <v>3648</v>
      </c>
      <c r="C1161" s="124"/>
      <c r="D1161" s="126">
        <v>3.46</v>
      </c>
      <c r="E1161" s="124" t="s">
        <v>764</v>
      </c>
      <c r="F1161" s="124">
        <v>-2</v>
      </c>
      <c r="G1161" s="2" t="s">
        <v>13750</v>
      </c>
      <c r="H1161" s="130">
        <v>45884</v>
      </c>
      <c r="I1161" s="134"/>
      <c r="J1161" s="123">
        <f>IF(OR(tbl_Metraj22[[#This Row],[TARIH]]="",tbl_Metraj22[[#This Row],[TARIH]]="-"),0,IF(tbl_Metraj22[[#This Row],[YUZDE]]=0,tbl_Metraj22[[#This Row],[METRAJ_BETON]],tbl_Metraj22[[#This Row],[YUZDE]]*tbl_Metraj22[[#This Row],[METRAJ_BETON]]))</f>
        <v>3.46</v>
      </c>
      <c r="K1161" s="2" t="s">
        <v>22868</v>
      </c>
    </row>
    <row r="1162" spans="1:11" ht="14.25" x14ac:dyDescent="0.2">
      <c r="A1162" s="2" t="s">
        <v>734</v>
      </c>
      <c r="B1162" s="124" t="s">
        <v>3649</v>
      </c>
      <c r="C1162" s="124"/>
      <c r="D1162" s="126">
        <v>0.46</v>
      </c>
      <c r="E1162" s="124" t="s">
        <v>764</v>
      </c>
      <c r="F1162" s="124">
        <v>-2</v>
      </c>
      <c r="G1162" s="2" t="s">
        <v>13751</v>
      </c>
      <c r="H1162" s="130">
        <v>45884</v>
      </c>
      <c r="I1162" s="134"/>
      <c r="J1162" s="123">
        <f>IF(OR(tbl_Metraj22[[#This Row],[TARIH]]="",tbl_Metraj22[[#This Row],[TARIH]]="-"),0,IF(tbl_Metraj22[[#This Row],[YUZDE]]=0,tbl_Metraj22[[#This Row],[METRAJ_BETON]],tbl_Metraj22[[#This Row],[YUZDE]]*tbl_Metraj22[[#This Row],[METRAJ_BETON]]))</f>
        <v>0.46</v>
      </c>
      <c r="K1162" s="2" t="s">
        <v>22869</v>
      </c>
    </row>
    <row r="1163" spans="1:11" ht="14.25" x14ac:dyDescent="0.2">
      <c r="A1163" s="2" t="s">
        <v>734</v>
      </c>
      <c r="B1163" s="124" t="s">
        <v>3650</v>
      </c>
      <c r="C1163" s="124"/>
      <c r="D1163" s="126">
        <v>1.1200000000000001</v>
      </c>
      <c r="E1163" s="124" t="s">
        <v>764</v>
      </c>
      <c r="F1163" s="124">
        <v>-2</v>
      </c>
      <c r="G1163" s="2" t="s">
        <v>13752</v>
      </c>
      <c r="H1163" s="130">
        <v>45884</v>
      </c>
      <c r="I1163" s="134"/>
      <c r="J1163" s="123">
        <f>IF(OR(tbl_Metraj22[[#This Row],[TARIH]]="",tbl_Metraj22[[#This Row],[TARIH]]="-"),0,IF(tbl_Metraj22[[#This Row],[YUZDE]]=0,tbl_Metraj22[[#This Row],[METRAJ_BETON]],tbl_Metraj22[[#This Row],[YUZDE]]*tbl_Metraj22[[#This Row],[METRAJ_BETON]]))</f>
        <v>1.1200000000000001</v>
      </c>
      <c r="K1163" s="2" t="s">
        <v>22870</v>
      </c>
    </row>
    <row r="1164" spans="1:11" ht="14.25" x14ac:dyDescent="0.2">
      <c r="A1164" s="2" t="s">
        <v>734</v>
      </c>
      <c r="B1164" s="124" t="s">
        <v>3651</v>
      </c>
      <c r="C1164" s="124"/>
      <c r="D1164" s="126">
        <v>1.98</v>
      </c>
      <c r="E1164" s="124" t="s">
        <v>764</v>
      </c>
      <c r="F1164" s="124">
        <v>-2</v>
      </c>
      <c r="G1164" s="2" t="s">
        <v>13753</v>
      </c>
      <c r="H1164" s="130">
        <v>45884</v>
      </c>
      <c r="I1164" s="134"/>
      <c r="J1164" s="123">
        <f>IF(OR(tbl_Metraj22[[#This Row],[TARIH]]="",tbl_Metraj22[[#This Row],[TARIH]]="-"),0,IF(tbl_Metraj22[[#This Row],[YUZDE]]=0,tbl_Metraj22[[#This Row],[METRAJ_BETON]],tbl_Metraj22[[#This Row],[YUZDE]]*tbl_Metraj22[[#This Row],[METRAJ_BETON]]))</f>
        <v>1.98</v>
      </c>
      <c r="K1164" s="2" t="s">
        <v>22871</v>
      </c>
    </row>
    <row r="1165" spans="1:11" ht="14.25" x14ac:dyDescent="0.2">
      <c r="A1165" s="2" t="s">
        <v>734</v>
      </c>
      <c r="B1165" s="124" t="s">
        <v>3652</v>
      </c>
      <c r="C1165" s="124"/>
      <c r="D1165" s="126">
        <v>2.04</v>
      </c>
      <c r="E1165" s="124" t="s">
        <v>764</v>
      </c>
      <c r="F1165" s="124">
        <v>-2</v>
      </c>
      <c r="G1165" s="2" t="s">
        <v>13754</v>
      </c>
      <c r="H1165" s="130">
        <v>45884</v>
      </c>
      <c r="I1165" s="134"/>
      <c r="J1165" s="123">
        <f>IF(OR(tbl_Metraj22[[#This Row],[TARIH]]="",tbl_Metraj22[[#This Row],[TARIH]]="-"),0,IF(tbl_Metraj22[[#This Row],[YUZDE]]=0,tbl_Metraj22[[#This Row],[METRAJ_BETON]],tbl_Metraj22[[#This Row],[YUZDE]]*tbl_Metraj22[[#This Row],[METRAJ_BETON]]))</f>
        <v>2.04</v>
      </c>
      <c r="K1165" s="2" t="s">
        <v>22872</v>
      </c>
    </row>
    <row r="1166" spans="1:11" ht="14.25" x14ac:dyDescent="0.2">
      <c r="A1166" s="2" t="s">
        <v>734</v>
      </c>
      <c r="B1166" s="124" t="s">
        <v>3653</v>
      </c>
      <c r="C1166" s="124"/>
      <c r="D1166" s="126">
        <v>3.46</v>
      </c>
      <c r="E1166" s="124" t="s">
        <v>764</v>
      </c>
      <c r="F1166" s="124">
        <v>-2</v>
      </c>
      <c r="G1166" s="2" t="s">
        <v>13755</v>
      </c>
      <c r="H1166" s="130">
        <v>45884</v>
      </c>
      <c r="I1166" s="134"/>
      <c r="J1166" s="123">
        <f>IF(OR(tbl_Metraj22[[#This Row],[TARIH]]="",tbl_Metraj22[[#This Row],[TARIH]]="-"),0,IF(tbl_Metraj22[[#This Row],[YUZDE]]=0,tbl_Metraj22[[#This Row],[METRAJ_BETON]],tbl_Metraj22[[#This Row],[YUZDE]]*tbl_Metraj22[[#This Row],[METRAJ_BETON]]))</f>
        <v>3.46</v>
      </c>
      <c r="K1166" s="2" t="s">
        <v>22873</v>
      </c>
    </row>
    <row r="1167" spans="1:11" ht="14.25" x14ac:dyDescent="0.2">
      <c r="A1167" s="2" t="s">
        <v>734</v>
      </c>
      <c r="B1167" s="124" t="s">
        <v>3654</v>
      </c>
      <c r="C1167" s="124"/>
      <c r="D1167" s="126">
        <v>2.72</v>
      </c>
      <c r="E1167" s="124" t="s">
        <v>764</v>
      </c>
      <c r="F1167" s="124">
        <v>-2</v>
      </c>
      <c r="G1167" s="2" t="s">
        <v>13756</v>
      </c>
      <c r="H1167" s="130">
        <v>45884</v>
      </c>
      <c r="I1167" s="134"/>
      <c r="J1167" s="123">
        <f>IF(OR(tbl_Metraj22[[#This Row],[TARIH]]="",tbl_Metraj22[[#This Row],[TARIH]]="-"),0,IF(tbl_Metraj22[[#This Row],[YUZDE]]=0,tbl_Metraj22[[#This Row],[METRAJ_BETON]],tbl_Metraj22[[#This Row],[YUZDE]]*tbl_Metraj22[[#This Row],[METRAJ_BETON]]))</f>
        <v>2.72</v>
      </c>
      <c r="K1167" s="2" t="s">
        <v>22874</v>
      </c>
    </row>
    <row r="1168" spans="1:11" ht="14.25" x14ac:dyDescent="0.2">
      <c r="A1168" s="2" t="s">
        <v>734</v>
      </c>
      <c r="B1168" s="124" t="s">
        <v>3655</v>
      </c>
      <c r="C1168" s="124"/>
      <c r="D1168" s="126">
        <v>1.69</v>
      </c>
      <c r="E1168" s="124" t="s">
        <v>764</v>
      </c>
      <c r="F1168" s="124">
        <v>-2</v>
      </c>
      <c r="G1168" s="2" t="s">
        <v>13757</v>
      </c>
      <c r="H1168" s="130">
        <v>45884</v>
      </c>
      <c r="I1168" s="134"/>
      <c r="J1168" s="123">
        <f>IF(OR(tbl_Metraj22[[#This Row],[TARIH]]="",tbl_Metraj22[[#This Row],[TARIH]]="-"),0,IF(tbl_Metraj22[[#This Row],[YUZDE]]=0,tbl_Metraj22[[#This Row],[METRAJ_BETON]],tbl_Metraj22[[#This Row],[YUZDE]]*tbl_Metraj22[[#This Row],[METRAJ_BETON]]))</f>
        <v>1.69</v>
      </c>
      <c r="K1168" s="2" t="s">
        <v>22875</v>
      </c>
    </row>
    <row r="1169" spans="1:11" ht="14.25" x14ac:dyDescent="0.2">
      <c r="A1169" s="2" t="s">
        <v>734</v>
      </c>
      <c r="B1169" s="124" t="s">
        <v>3656</v>
      </c>
      <c r="C1169" s="124"/>
      <c r="D1169" s="126">
        <v>2.14</v>
      </c>
      <c r="E1169" s="124" t="s">
        <v>764</v>
      </c>
      <c r="F1169" s="124">
        <v>-2</v>
      </c>
      <c r="G1169" s="2" t="s">
        <v>13758</v>
      </c>
      <c r="H1169" s="130">
        <v>45884</v>
      </c>
      <c r="I1169" s="134"/>
      <c r="J1169" s="123">
        <f>IF(OR(tbl_Metraj22[[#This Row],[TARIH]]="",tbl_Metraj22[[#This Row],[TARIH]]="-"),0,IF(tbl_Metraj22[[#This Row],[YUZDE]]=0,tbl_Metraj22[[#This Row],[METRAJ_BETON]],tbl_Metraj22[[#This Row],[YUZDE]]*tbl_Metraj22[[#This Row],[METRAJ_BETON]]))</f>
        <v>2.14</v>
      </c>
      <c r="K1169" s="2" t="s">
        <v>22876</v>
      </c>
    </row>
    <row r="1170" spans="1:11" ht="14.25" x14ac:dyDescent="0.2">
      <c r="A1170" s="2" t="s">
        <v>734</v>
      </c>
      <c r="B1170" s="124" t="s">
        <v>3657</v>
      </c>
      <c r="C1170" s="124"/>
      <c r="D1170" s="126">
        <v>1.98</v>
      </c>
      <c r="E1170" s="124" t="s">
        <v>764</v>
      </c>
      <c r="F1170" s="124">
        <v>-2</v>
      </c>
      <c r="G1170" s="2" t="s">
        <v>13759</v>
      </c>
      <c r="H1170" s="130">
        <v>45884</v>
      </c>
      <c r="I1170" s="134"/>
      <c r="J1170" s="123">
        <f>IF(OR(tbl_Metraj22[[#This Row],[TARIH]]="",tbl_Metraj22[[#This Row],[TARIH]]="-"),0,IF(tbl_Metraj22[[#This Row],[YUZDE]]=0,tbl_Metraj22[[#This Row],[METRAJ_BETON]],tbl_Metraj22[[#This Row],[YUZDE]]*tbl_Metraj22[[#This Row],[METRAJ_BETON]]))</f>
        <v>1.98</v>
      </c>
      <c r="K1170" s="2" t="s">
        <v>22877</v>
      </c>
    </row>
    <row r="1171" spans="1:11" ht="14.25" x14ac:dyDescent="0.2">
      <c r="A1171" s="2" t="s">
        <v>734</v>
      </c>
      <c r="B1171" s="124" t="s">
        <v>3658</v>
      </c>
      <c r="C1171" s="124"/>
      <c r="D1171" s="126">
        <v>1.98</v>
      </c>
      <c r="E1171" s="124" t="s">
        <v>764</v>
      </c>
      <c r="F1171" s="124">
        <v>-2</v>
      </c>
      <c r="G1171" s="2" t="s">
        <v>13760</v>
      </c>
      <c r="H1171" s="130">
        <v>45884</v>
      </c>
      <c r="I1171" s="134"/>
      <c r="J1171" s="123">
        <f>IF(OR(tbl_Metraj22[[#This Row],[TARIH]]="",tbl_Metraj22[[#This Row],[TARIH]]="-"),0,IF(tbl_Metraj22[[#This Row],[YUZDE]]=0,tbl_Metraj22[[#This Row],[METRAJ_BETON]],tbl_Metraj22[[#This Row],[YUZDE]]*tbl_Metraj22[[#This Row],[METRAJ_BETON]]))</f>
        <v>1.98</v>
      </c>
      <c r="K1171" s="2" t="s">
        <v>22878</v>
      </c>
    </row>
    <row r="1172" spans="1:11" ht="14.25" x14ac:dyDescent="0.2">
      <c r="A1172" s="2" t="s">
        <v>734</v>
      </c>
      <c r="B1172" s="124" t="s">
        <v>3659</v>
      </c>
      <c r="C1172" s="124"/>
      <c r="D1172" s="126">
        <v>0.99</v>
      </c>
      <c r="E1172" s="124" t="s">
        <v>764</v>
      </c>
      <c r="F1172" s="124">
        <v>-2</v>
      </c>
      <c r="G1172" s="2" t="s">
        <v>13761</v>
      </c>
      <c r="H1172" s="130">
        <v>45884</v>
      </c>
      <c r="I1172" s="134"/>
      <c r="J1172" s="123">
        <f>IF(OR(tbl_Metraj22[[#This Row],[TARIH]]="",tbl_Metraj22[[#This Row],[TARIH]]="-"),0,IF(tbl_Metraj22[[#This Row],[YUZDE]]=0,tbl_Metraj22[[#This Row],[METRAJ_BETON]],tbl_Metraj22[[#This Row],[YUZDE]]*tbl_Metraj22[[#This Row],[METRAJ_BETON]]))</f>
        <v>0.99</v>
      </c>
      <c r="K1172" s="2" t="s">
        <v>22879</v>
      </c>
    </row>
    <row r="1173" spans="1:11" ht="14.25" x14ac:dyDescent="0.2">
      <c r="A1173" s="2" t="s">
        <v>734</v>
      </c>
      <c r="B1173" s="124" t="s">
        <v>3660</v>
      </c>
      <c r="C1173" s="124"/>
      <c r="D1173" s="126">
        <v>2.02</v>
      </c>
      <c r="E1173" s="124" t="s">
        <v>764</v>
      </c>
      <c r="F1173" s="124">
        <v>-2</v>
      </c>
      <c r="G1173" s="2" t="s">
        <v>13762</v>
      </c>
      <c r="H1173" s="130">
        <v>45884</v>
      </c>
      <c r="I1173" s="134"/>
      <c r="J1173" s="123">
        <f>IF(OR(tbl_Metraj22[[#This Row],[TARIH]]="",tbl_Metraj22[[#This Row],[TARIH]]="-"),0,IF(tbl_Metraj22[[#This Row],[YUZDE]]=0,tbl_Metraj22[[#This Row],[METRAJ_BETON]],tbl_Metraj22[[#This Row],[YUZDE]]*tbl_Metraj22[[#This Row],[METRAJ_BETON]]))</f>
        <v>2.02</v>
      </c>
      <c r="K1173" s="2" t="s">
        <v>22880</v>
      </c>
    </row>
    <row r="1174" spans="1:11" ht="14.25" x14ac:dyDescent="0.2">
      <c r="A1174" s="2" t="s">
        <v>734</v>
      </c>
      <c r="B1174" s="124" t="s">
        <v>3661</v>
      </c>
      <c r="C1174" s="124"/>
      <c r="D1174" s="126">
        <v>0.99</v>
      </c>
      <c r="E1174" s="124" t="s">
        <v>764</v>
      </c>
      <c r="F1174" s="124">
        <v>-2</v>
      </c>
      <c r="G1174" s="2" t="s">
        <v>13763</v>
      </c>
      <c r="H1174" s="130">
        <v>45884</v>
      </c>
      <c r="I1174" s="134"/>
      <c r="J1174" s="123">
        <f>IF(OR(tbl_Metraj22[[#This Row],[TARIH]]="",tbl_Metraj22[[#This Row],[TARIH]]="-"),0,IF(tbl_Metraj22[[#This Row],[YUZDE]]=0,tbl_Metraj22[[#This Row],[METRAJ_BETON]],tbl_Metraj22[[#This Row],[YUZDE]]*tbl_Metraj22[[#This Row],[METRAJ_BETON]]))</f>
        <v>0.99</v>
      </c>
      <c r="K1174" s="2" t="s">
        <v>22881</v>
      </c>
    </row>
    <row r="1175" spans="1:11" ht="14.25" x14ac:dyDescent="0.2">
      <c r="A1175" s="2" t="s">
        <v>734</v>
      </c>
      <c r="B1175" s="124" t="s">
        <v>3662</v>
      </c>
      <c r="C1175" s="124"/>
      <c r="D1175" s="126">
        <v>2.1</v>
      </c>
      <c r="E1175" s="124" t="s">
        <v>764</v>
      </c>
      <c r="F1175" s="124">
        <v>-2</v>
      </c>
      <c r="G1175" s="2" t="s">
        <v>13764</v>
      </c>
      <c r="H1175" s="130">
        <v>45884</v>
      </c>
      <c r="I1175" s="134"/>
      <c r="J1175" s="123">
        <f>IF(OR(tbl_Metraj22[[#This Row],[TARIH]]="",tbl_Metraj22[[#This Row],[TARIH]]="-"),0,IF(tbl_Metraj22[[#This Row],[YUZDE]]=0,tbl_Metraj22[[#This Row],[METRAJ_BETON]],tbl_Metraj22[[#This Row],[YUZDE]]*tbl_Metraj22[[#This Row],[METRAJ_BETON]]))</f>
        <v>2.1</v>
      </c>
      <c r="K1175" s="2" t="s">
        <v>22882</v>
      </c>
    </row>
    <row r="1176" spans="1:11" ht="14.25" x14ac:dyDescent="0.2">
      <c r="A1176" s="2" t="s">
        <v>734</v>
      </c>
      <c r="B1176" s="124" t="s">
        <v>3663</v>
      </c>
      <c r="C1176" s="124"/>
      <c r="D1176" s="126">
        <v>2.1800000000000002</v>
      </c>
      <c r="E1176" s="124" t="s">
        <v>764</v>
      </c>
      <c r="F1176" s="124">
        <v>-2</v>
      </c>
      <c r="G1176" s="2" t="s">
        <v>13765</v>
      </c>
      <c r="H1176" s="130">
        <v>45884</v>
      </c>
      <c r="I1176" s="134"/>
      <c r="J1176" s="123">
        <f>IF(OR(tbl_Metraj22[[#This Row],[TARIH]]="",tbl_Metraj22[[#This Row],[TARIH]]="-"),0,IF(tbl_Metraj22[[#This Row],[YUZDE]]=0,tbl_Metraj22[[#This Row],[METRAJ_BETON]],tbl_Metraj22[[#This Row],[YUZDE]]*tbl_Metraj22[[#This Row],[METRAJ_BETON]]))</f>
        <v>2.1800000000000002</v>
      </c>
      <c r="K1176" s="2" t="s">
        <v>22883</v>
      </c>
    </row>
    <row r="1177" spans="1:11" ht="14.25" x14ac:dyDescent="0.2">
      <c r="A1177" s="2" t="s">
        <v>734</v>
      </c>
      <c r="B1177" s="124" t="s">
        <v>3664</v>
      </c>
      <c r="C1177" s="124"/>
      <c r="D1177" s="126">
        <v>1.1299999999999999</v>
      </c>
      <c r="E1177" s="124" t="s">
        <v>764</v>
      </c>
      <c r="F1177" s="124">
        <v>-2</v>
      </c>
      <c r="G1177" s="2" t="s">
        <v>13766</v>
      </c>
      <c r="H1177" s="130">
        <v>45884</v>
      </c>
      <c r="I1177" s="134"/>
      <c r="J1177" s="123">
        <f>IF(OR(tbl_Metraj22[[#This Row],[TARIH]]="",tbl_Metraj22[[#This Row],[TARIH]]="-"),0,IF(tbl_Metraj22[[#This Row],[YUZDE]]=0,tbl_Metraj22[[#This Row],[METRAJ_BETON]],tbl_Metraj22[[#This Row],[YUZDE]]*tbl_Metraj22[[#This Row],[METRAJ_BETON]]))</f>
        <v>1.1299999999999999</v>
      </c>
      <c r="K1177" s="2" t="s">
        <v>22884</v>
      </c>
    </row>
    <row r="1178" spans="1:11" ht="14.25" x14ac:dyDescent="0.2">
      <c r="A1178" s="2" t="s">
        <v>734</v>
      </c>
      <c r="B1178" s="124" t="s">
        <v>3665</v>
      </c>
      <c r="C1178" s="124"/>
      <c r="D1178" s="126">
        <v>1.1499999999999999</v>
      </c>
      <c r="E1178" s="124" t="s">
        <v>764</v>
      </c>
      <c r="F1178" s="124">
        <v>-2</v>
      </c>
      <c r="G1178" s="2" t="s">
        <v>13767</v>
      </c>
      <c r="H1178" s="130">
        <v>45884</v>
      </c>
      <c r="I1178" s="134"/>
      <c r="J1178" s="123">
        <f>IF(OR(tbl_Metraj22[[#This Row],[TARIH]]="",tbl_Metraj22[[#This Row],[TARIH]]="-"),0,IF(tbl_Metraj22[[#This Row],[YUZDE]]=0,tbl_Metraj22[[#This Row],[METRAJ_BETON]],tbl_Metraj22[[#This Row],[YUZDE]]*tbl_Metraj22[[#This Row],[METRAJ_BETON]]))</f>
        <v>1.1499999999999999</v>
      </c>
      <c r="K1178" s="2" t="s">
        <v>22885</v>
      </c>
    </row>
    <row r="1179" spans="1:11" ht="14.25" x14ac:dyDescent="0.2">
      <c r="A1179" s="2" t="s">
        <v>734</v>
      </c>
      <c r="B1179" s="124" t="s">
        <v>3666</v>
      </c>
      <c r="C1179" s="124"/>
      <c r="D1179" s="126">
        <v>1.23</v>
      </c>
      <c r="E1179" s="124" t="s">
        <v>764</v>
      </c>
      <c r="F1179" s="124">
        <v>-2</v>
      </c>
      <c r="G1179" s="2" t="s">
        <v>13768</v>
      </c>
      <c r="H1179" s="130">
        <v>45884</v>
      </c>
      <c r="I1179" s="134"/>
      <c r="J1179" s="123">
        <f>IF(OR(tbl_Metraj22[[#This Row],[TARIH]]="",tbl_Metraj22[[#This Row],[TARIH]]="-"),0,IF(tbl_Metraj22[[#This Row],[YUZDE]]=0,tbl_Metraj22[[#This Row],[METRAJ_BETON]],tbl_Metraj22[[#This Row],[YUZDE]]*tbl_Metraj22[[#This Row],[METRAJ_BETON]]))</f>
        <v>1.23</v>
      </c>
      <c r="K1179" s="2" t="s">
        <v>22886</v>
      </c>
    </row>
    <row r="1180" spans="1:11" ht="14.25" x14ac:dyDescent="0.2">
      <c r="A1180" s="2" t="s">
        <v>734</v>
      </c>
      <c r="B1180" s="124" t="s">
        <v>3667</v>
      </c>
      <c r="C1180" s="124"/>
      <c r="D1180" s="126">
        <v>1.41</v>
      </c>
      <c r="E1180" s="124" t="s">
        <v>764</v>
      </c>
      <c r="F1180" s="124">
        <v>-2</v>
      </c>
      <c r="G1180" s="2" t="s">
        <v>13769</v>
      </c>
      <c r="H1180" s="130">
        <v>45884</v>
      </c>
      <c r="I1180" s="134"/>
      <c r="J1180" s="123">
        <f>IF(OR(tbl_Metraj22[[#This Row],[TARIH]]="",tbl_Metraj22[[#This Row],[TARIH]]="-"),0,IF(tbl_Metraj22[[#This Row],[YUZDE]]=0,tbl_Metraj22[[#This Row],[METRAJ_BETON]],tbl_Metraj22[[#This Row],[YUZDE]]*tbl_Metraj22[[#This Row],[METRAJ_BETON]]))</f>
        <v>1.41</v>
      </c>
      <c r="K1180" s="2" t="s">
        <v>22887</v>
      </c>
    </row>
    <row r="1181" spans="1:11" ht="14.25" x14ac:dyDescent="0.2">
      <c r="A1181" s="2" t="s">
        <v>734</v>
      </c>
      <c r="B1181" s="124" t="s">
        <v>3668</v>
      </c>
      <c r="C1181" s="124"/>
      <c r="D1181" s="126">
        <v>1.98</v>
      </c>
      <c r="E1181" s="124" t="s">
        <v>764</v>
      </c>
      <c r="F1181" s="124">
        <v>-2</v>
      </c>
      <c r="G1181" s="2" t="s">
        <v>13770</v>
      </c>
      <c r="H1181" s="130">
        <v>45884</v>
      </c>
      <c r="I1181" s="134"/>
      <c r="J1181" s="123">
        <f>IF(OR(tbl_Metraj22[[#This Row],[TARIH]]="",tbl_Metraj22[[#This Row],[TARIH]]="-"),0,IF(tbl_Metraj22[[#This Row],[YUZDE]]=0,tbl_Metraj22[[#This Row],[METRAJ_BETON]],tbl_Metraj22[[#This Row],[YUZDE]]*tbl_Metraj22[[#This Row],[METRAJ_BETON]]))</f>
        <v>1.98</v>
      </c>
      <c r="K1181" s="2" t="s">
        <v>22888</v>
      </c>
    </row>
    <row r="1182" spans="1:11" ht="14.25" x14ac:dyDescent="0.2">
      <c r="A1182" s="2" t="s">
        <v>734</v>
      </c>
      <c r="B1182" s="124" t="s">
        <v>3669</v>
      </c>
      <c r="C1182" s="124"/>
      <c r="D1182" s="126">
        <v>3.21</v>
      </c>
      <c r="E1182" s="124" t="s">
        <v>764</v>
      </c>
      <c r="F1182" s="124">
        <v>-2</v>
      </c>
      <c r="G1182" s="2" t="s">
        <v>13771</v>
      </c>
      <c r="H1182" s="130">
        <v>45884</v>
      </c>
      <c r="I1182" s="134"/>
      <c r="J1182" s="123">
        <f>IF(OR(tbl_Metraj22[[#This Row],[TARIH]]="",tbl_Metraj22[[#This Row],[TARIH]]="-"),0,IF(tbl_Metraj22[[#This Row],[YUZDE]]=0,tbl_Metraj22[[#This Row],[METRAJ_BETON]],tbl_Metraj22[[#This Row],[YUZDE]]*tbl_Metraj22[[#This Row],[METRAJ_BETON]]))</f>
        <v>3.21</v>
      </c>
      <c r="K1182" s="2" t="s">
        <v>22889</v>
      </c>
    </row>
    <row r="1183" spans="1:11" ht="14.25" x14ac:dyDescent="0.2">
      <c r="A1183" s="2" t="s">
        <v>734</v>
      </c>
      <c r="B1183" s="124" t="s">
        <v>3670</v>
      </c>
      <c r="C1183" s="124"/>
      <c r="D1183" s="126">
        <v>2.2599999999999998</v>
      </c>
      <c r="E1183" s="124" t="s">
        <v>764</v>
      </c>
      <c r="F1183" s="124">
        <v>-2</v>
      </c>
      <c r="G1183" s="2" t="s">
        <v>13772</v>
      </c>
      <c r="H1183" s="130">
        <v>45884</v>
      </c>
      <c r="I1183" s="134"/>
      <c r="J1183" s="123">
        <f>IF(OR(tbl_Metraj22[[#This Row],[TARIH]]="",tbl_Metraj22[[#This Row],[TARIH]]="-"),0,IF(tbl_Metraj22[[#This Row],[YUZDE]]=0,tbl_Metraj22[[#This Row],[METRAJ_BETON]],tbl_Metraj22[[#This Row],[YUZDE]]*tbl_Metraj22[[#This Row],[METRAJ_BETON]]))</f>
        <v>2.2599999999999998</v>
      </c>
      <c r="K1183" s="2" t="s">
        <v>22890</v>
      </c>
    </row>
    <row r="1184" spans="1:11" ht="14.25" x14ac:dyDescent="0.2">
      <c r="A1184" s="2" t="s">
        <v>734</v>
      </c>
      <c r="B1184" s="124" t="s">
        <v>3671</v>
      </c>
      <c r="C1184" s="124"/>
      <c r="D1184" s="126">
        <v>2.14</v>
      </c>
      <c r="E1184" s="124" t="s">
        <v>764</v>
      </c>
      <c r="F1184" s="124">
        <v>-2</v>
      </c>
      <c r="G1184" s="2" t="s">
        <v>13773</v>
      </c>
      <c r="H1184" s="130">
        <v>45884</v>
      </c>
      <c r="I1184" s="134"/>
      <c r="J1184" s="123">
        <f>IF(OR(tbl_Metraj22[[#This Row],[TARIH]]="",tbl_Metraj22[[#This Row],[TARIH]]="-"),0,IF(tbl_Metraj22[[#This Row],[YUZDE]]=0,tbl_Metraj22[[#This Row],[METRAJ_BETON]],tbl_Metraj22[[#This Row],[YUZDE]]*tbl_Metraj22[[#This Row],[METRAJ_BETON]]))</f>
        <v>2.14</v>
      </c>
      <c r="K1184" s="2" t="s">
        <v>22891</v>
      </c>
    </row>
    <row r="1185" spans="1:11" ht="14.25" x14ac:dyDescent="0.2">
      <c r="A1185" s="2" t="s">
        <v>734</v>
      </c>
      <c r="B1185" s="124" t="s">
        <v>3672</v>
      </c>
      <c r="C1185" s="124"/>
      <c r="D1185" s="126">
        <v>0.93</v>
      </c>
      <c r="E1185" s="124" t="s">
        <v>764</v>
      </c>
      <c r="F1185" s="124">
        <v>-2</v>
      </c>
      <c r="G1185" s="2" t="s">
        <v>13774</v>
      </c>
      <c r="H1185" s="130">
        <v>45884</v>
      </c>
      <c r="I1185" s="134"/>
      <c r="J1185" s="123">
        <f>IF(OR(tbl_Metraj22[[#This Row],[TARIH]]="",tbl_Metraj22[[#This Row],[TARIH]]="-"),0,IF(tbl_Metraj22[[#This Row],[YUZDE]]=0,tbl_Metraj22[[#This Row],[METRAJ_BETON]],tbl_Metraj22[[#This Row],[YUZDE]]*tbl_Metraj22[[#This Row],[METRAJ_BETON]]))</f>
        <v>0.93</v>
      </c>
      <c r="K1185" s="2" t="s">
        <v>22892</v>
      </c>
    </row>
    <row r="1186" spans="1:11" ht="14.25" x14ac:dyDescent="0.2">
      <c r="A1186" s="2" t="s">
        <v>728</v>
      </c>
      <c r="B1186" s="124" t="s">
        <v>4303</v>
      </c>
      <c r="C1186" s="124"/>
      <c r="D1186" s="126">
        <v>4.75</v>
      </c>
      <c r="E1186" s="124" t="s">
        <v>764</v>
      </c>
      <c r="F1186" s="124">
        <v>-2</v>
      </c>
      <c r="G1186" s="2" t="s">
        <v>13775</v>
      </c>
      <c r="H1186" s="130">
        <v>45865</v>
      </c>
      <c r="I1186" s="134"/>
      <c r="J1186" s="123">
        <f>IF(OR(tbl_Metraj22[[#This Row],[TARIH]]="",tbl_Metraj22[[#This Row],[TARIH]]="-"),0,IF(tbl_Metraj22[[#This Row],[YUZDE]]=0,tbl_Metraj22[[#This Row],[METRAJ_BETON]],tbl_Metraj22[[#This Row],[YUZDE]]*tbl_Metraj22[[#This Row],[METRAJ_BETON]]))</f>
        <v>4.75</v>
      </c>
      <c r="K1186" s="2" t="s">
        <v>875</v>
      </c>
    </row>
    <row r="1187" spans="1:11" ht="14.25" x14ac:dyDescent="0.2">
      <c r="A1187" s="2" t="s">
        <v>728</v>
      </c>
      <c r="B1187" s="124" t="s">
        <v>4429</v>
      </c>
      <c r="C1187" s="124"/>
      <c r="D1187" s="126">
        <v>2.38</v>
      </c>
      <c r="E1187" s="124" t="s">
        <v>764</v>
      </c>
      <c r="F1187" s="124">
        <v>-2</v>
      </c>
      <c r="G1187" s="2" t="s">
        <v>13776</v>
      </c>
      <c r="H1187" s="130">
        <v>45865</v>
      </c>
      <c r="I1187" s="134"/>
      <c r="J1187" s="123">
        <f>IF(OR(tbl_Metraj22[[#This Row],[TARIH]]="",tbl_Metraj22[[#This Row],[TARIH]]="-"),0,IF(tbl_Metraj22[[#This Row],[YUZDE]]=0,tbl_Metraj22[[#This Row],[METRAJ_BETON]],tbl_Metraj22[[#This Row],[YUZDE]]*tbl_Metraj22[[#This Row],[METRAJ_BETON]]))</f>
        <v>2.38</v>
      </c>
      <c r="K1187" s="2" t="s">
        <v>2905</v>
      </c>
    </row>
    <row r="1188" spans="1:11" ht="14.25" x14ac:dyDescent="0.2">
      <c r="A1188" s="2" t="s">
        <v>728</v>
      </c>
      <c r="B1188" s="124" t="s">
        <v>4430</v>
      </c>
      <c r="C1188" s="124"/>
      <c r="D1188" s="126">
        <v>3.78</v>
      </c>
      <c r="E1188" s="124" t="s">
        <v>764</v>
      </c>
      <c r="F1188" s="124">
        <v>-2</v>
      </c>
      <c r="G1188" s="2" t="s">
        <v>13777</v>
      </c>
      <c r="H1188" s="130">
        <v>45892</v>
      </c>
      <c r="I1188" s="134"/>
      <c r="J1188" s="123">
        <f>IF(OR(tbl_Metraj22[[#This Row],[TARIH]]="",tbl_Metraj22[[#This Row],[TARIH]]="-"),0,IF(tbl_Metraj22[[#This Row],[YUZDE]]=0,tbl_Metraj22[[#This Row],[METRAJ_BETON]],tbl_Metraj22[[#This Row],[YUZDE]]*tbl_Metraj22[[#This Row],[METRAJ_BETON]]))</f>
        <v>3.78</v>
      </c>
      <c r="K1188" s="2" t="s">
        <v>889</v>
      </c>
    </row>
    <row r="1189" spans="1:11" ht="14.25" x14ac:dyDescent="0.2">
      <c r="A1189" s="2" t="s">
        <v>728</v>
      </c>
      <c r="B1189" s="124" t="s">
        <v>4431</v>
      </c>
      <c r="C1189" s="124"/>
      <c r="D1189" s="126">
        <v>4.22</v>
      </c>
      <c r="E1189" s="124" t="s">
        <v>764</v>
      </c>
      <c r="F1189" s="124">
        <v>-2</v>
      </c>
      <c r="G1189" s="2" t="s">
        <v>13778</v>
      </c>
      <c r="H1189" s="130">
        <v>45865</v>
      </c>
      <c r="I1189" s="134"/>
      <c r="J1189" s="123">
        <f>IF(OR(tbl_Metraj22[[#This Row],[TARIH]]="",tbl_Metraj22[[#This Row],[TARIH]]="-"),0,IF(tbl_Metraj22[[#This Row],[YUZDE]]=0,tbl_Metraj22[[#This Row],[METRAJ_BETON]],tbl_Metraj22[[#This Row],[YUZDE]]*tbl_Metraj22[[#This Row],[METRAJ_BETON]]))</f>
        <v>4.22</v>
      </c>
      <c r="K1189" s="2" t="s">
        <v>890</v>
      </c>
    </row>
    <row r="1190" spans="1:11" ht="14.25" x14ac:dyDescent="0.2">
      <c r="A1190" s="2" t="s">
        <v>728</v>
      </c>
      <c r="B1190" s="124" t="s">
        <v>4432</v>
      </c>
      <c r="C1190" s="124"/>
      <c r="D1190" s="126">
        <v>3.23</v>
      </c>
      <c r="E1190" s="124" t="s">
        <v>764</v>
      </c>
      <c r="F1190" s="124">
        <v>-2</v>
      </c>
      <c r="G1190" s="2" t="s">
        <v>13779</v>
      </c>
      <c r="H1190" s="130">
        <v>45865</v>
      </c>
      <c r="I1190" s="134"/>
      <c r="J1190" s="123">
        <f>IF(OR(tbl_Metraj22[[#This Row],[TARIH]]="",tbl_Metraj22[[#This Row],[TARIH]]="-"),0,IF(tbl_Metraj22[[#This Row],[YUZDE]]=0,tbl_Metraj22[[#This Row],[METRAJ_BETON]],tbl_Metraj22[[#This Row],[YUZDE]]*tbl_Metraj22[[#This Row],[METRAJ_BETON]]))</f>
        <v>3.23</v>
      </c>
      <c r="K1190" s="2" t="s">
        <v>2089</v>
      </c>
    </row>
    <row r="1191" spans="1:11" ht="14.25" x14ac:dyDescent="0.2">
      <c r="A1191" s="2" t="s">
        <v>728</v>
      </c>
      <c r="B1191" s="124" t="s">
        <v>4433</v>
      </c>
      <c r="C1191" s="124"/>
      <c r="D1191" s="126">
        <v>1.58</v>
      </c>
      <c r="E1191" s="124" t="s">
        <v>764</v>
      </c>
      <c r="F1191" s="124">
        <v>-2</v>
      </c>
      <c r="G1191" s="2" t="s">
        <v>13780</v>
      </c>
      <c r="H1191" s="130">
        <v>45865</v>
      </c>
      <c r="I1191" s="134"/>
      <c r="J1191" s="123">
        <f>IF(OR(tbl_Metraj22[[#This Row],[TARIH]]="",tbl_Metraj22[[#This Row],[TARIH]]="-"),0,IF(tbl_Metraj22[[#This Row],[YUZDE]]=0,tbl_Metraj22[[#This Row],[METRAJ_BETON]],tbl_Metraj22[[#This Row],[YUZDE]]*tbl_Metraj22[[#This Row],[METRAJ_BETON]]))</f>
        <v>1.58</v>
      </c>
      <c r="K1191" s="2" t="s">
        <v>873</v>
      </c>
    </row>
    <row r="1192" spans="1:11" ht="14.25" x14ac:dyDescent="0.2">
      <c r="A1192" s="2" t="s">
        <v>728</v>
      </c>
      <c r="B1192" s="124" t="s">
        <v>4434</v>
      </c>
      <c r="C1192" s="124"/>
      <c r="D1192" s="126">
        <v>4.22</v>
      </c>
      <c r="E1192" s="124" t="s">
        <v>764</v>
      </c>
      <c r="F1192" s="124">
        <v>-2</v>
      </c>
      <c r="G1192" s="2" t="s">
        <v>13781</v>
      </c>
      <c r="H1192" s="130">
        <v>45865</v>
      </c>
      <c r="I1192" s="134"/>
      <c r="J1192" s="123">
        <f>IF(OR(tbl_Metraj22[[#This Row],[TARIH]]="",tbl_Metraj22[[#This Row],[TARIH]]="-"),0,IF(tbl_Metraj22[[#This Row],[YUZDE]]=0,tbl_Metraj22[[#This Row],[METRAJ_BETON]],tbl_Metraj22[[#This Row],[YUZDE]]*tbl_Metraj22[[#This Row],[METRAJ_BETON]]))</f>
        <v>4.22</v>
      </c>
      <c r="K1192" s="2" t="s">
        <v>853</v>
      </c>
    </row>
    <row r="1193" spans="1:11" ht="14.25" x14ac:dyDescent="0.2">
      <c r="A1193" s="2" t="s">
        <v>728</v>
      </c>
      <c r="B1193" s="124" t="s">
        <v>4435</v>
      </c>
      <c r="C1193" s="124"/>
      <c r="D1193" s="126">
        <v>4.22</v>
      </c>
      <c r="E1193" s="124" t="s">
        <v>764</v>
      </c>
      <c r="F1193" s="124">
        <v>-2</v>
      </c>
      <c r="G1193" s="2" t="s">
        <v>13782</v>
      </c>
      <c r="H1193" s="130">
        <v>45865</v>
      </c>
      <c r="I1193" s="134"/>
      <c r="J1193" s="123">
        <f>IF(OR(tbl_Metraj22[[#This Row],[TARIH]]="",tbl_Metraj22[[#This Row],[TARIH]]="-"),0,IF(tbl_Metraj22[[#This Row],[YUZDE]]=0,tbl_Metraj22[[#This Row],[METRAJ_BETON]],tbl_Metraj22[[#This Row],[YUZDE]]*tbl_Metraj22[[#This Row],[METRAJ_BETON]]))</f>
        <v>4.22</v>
      </c>
      <c r="K1193" s="2" t="s">
        <v>858</v>
      </c>
    </row>
    <row r="1194" spans="1:11" ht="14.25" x14ac:dyDescent="0.2">
      <c r="A1194" s="2" t="s">
        <v>728</v>
      </c>
      <c r="B1194" s="124" t="s">
        <v>4436</v>
      </c>
      <c r="C1194" s="124"/>
      <c r="D1194" s="126">
        <v>4.22</v>
      </c>
      <c r="E1194" s="124" t="s">
        <v>764</v>
      </c>
      <c r="F1194" s="124">
        <v>-2</v>
      </c>
      <c r="G1194" s="2" t="s">
        <v>13783</v>
      </c>
      <c r="H1194" s="130">
        <v>45865</v>
      </c>
      <c r="I1194" s="134"/>
      <c r="J1194" s="123">
        <f>IF(OR(tbl_Metraj22[[#This Row],[TARIH]]="",tbl_Metraj22[[#This Row],[TARIH]]="-"),0,IF(tbl_Metraj22[[#This Row],[YUZDE]]=0,tbl_Metraj22[[#This Row],[METRAJ_BETON]],tbl_Metraj22[[#This Row],[YUZDE]]*tbl_Metraj22[[#This Row],[METRAJ_BETON]]))</f>
        <v>4.22</v>
      </c>
      <c r="K1194" s="2" t="s">
        <v>859</v>
      </c>
    </row>
    <row r="1195" spans="1:11" ht="14.25" x14ac:dyDescent="0.2">
      <c r="A1195" s="2" t="s">
        <v>728</v>
      </c>
      <c r="B1195" s="124" t="s">
        <v>4437</v>
      </c>
      <c r="C1195" s="124"/>
      <c r="D1195" s="126">
        <v>4.22</v>
      </c>
      <c r="E1195" s="124" t="s">
        <v>764</v>
      </c>
      <c r="F1195" s="124">
        <v>-2</v>
      </c>
      <c r="G1195" s="2" t="s">
        <v>13784</v>
      </c>
      <c r="H1195" s="130">
        <v>45865</v>
      </c>
      <c r="I1195" s="134"/>
      <c r="J1195" s="123">
        <f>IF(OR(tbl_Metraj22[[#This Row],[TARIH]]="",tbl_Metraj22[[#This Row],[TARIH]]="-"),0,IF(tbl_Metraj22[[#This Row],[YUZDE]]=0,tbl_Metraj22[[#This Row],[METRAJ_BETON]],tbl_Metraj22[[#This Row],[YUZDE]]*tbl_Metraj22[[#This Row],[METRAJ_BETON]]))</f>
        <v>4.22</v>
      </c>
      <c r="K1195" s="2" t="s">
        <v>884</v>
      </c>
    </row>
    <row r="1196" spans="1:11" ht="14.25" x14ac:dyDescent="0.2">
      <c r="A1196" s="2" t="s">
        <v>728</v>
      </c>
      <c r="B1196" s="124" t="s">
        <v>4438</v>
      </c>
      <c r="C1196" s="124"/>
      <c r="D1196" s="126">
        <v>4.22</v>
      </c>
      <c r="E1196" s="124" t="s">
        <v>764</v>
      </c>
      <c r="F1196" s="124">
        <v>-2</v>
      </c>
      <c r="G1196" s="2" t="s">
        <v>13785</v>
      </c>
      <c r="H1196" s="130">
        <v>45865</v>
      </c>
      <c r="I1196" s="134"/>
      <c r="J1196" s="123">
        <f>IF(OR(tbl_Metraj22[[#This Row],[TARIH]]="",tbl_Metraj22[[#This Row],[TARIH]]="-"),0,IF(tbl_Metraj22[[#This Row],[YUZDE]]=0,tbl_Metraj22[[#This Row],[METRAJ_BETON]],tbl_Metraj22[[#This Row],[YUZDE]]*tbl_Metraj22[[#This Row],[METRAJ_BETON]]))</f>
        <v>4.22</v>
      </c>
      <c r="K1196" s="2" t="s">
        <v>876</v>
      </c>
    </row>
    <row r="1197" spans="1:11" ht="14.25" x14ac:dyDescent="0.2">
      <c r="A1197" s="2" t="s">
        <v>728</v>
      </c>
      <c r="B1197" s="124" t="s">
        <v>4439</v>
      </c>
      <c r="C1197" s="124"/>
      <c r="D1197" s="126">
        <v>4.22</v>
      </c>
      <c r="E1197" s="124" t="s">
        <v>764</v>
      </c>
      <c r="F1197" s="124">
        <v>-2</v>
      </c>
      <c r="G1197" s="2" t="s">
        <v>13786</v>
      </c>
      <c r="H1197" s="130">
        <v>45865</v>
      </c>
      <c r="I1197" s="134"/>
      <c r="J1197" s="123">
        <f>IF(OR(tbl_Metraj22[[#This Row],[TARIH]]="",tbl_Metraj22[[#This Row],[TARIH]]="-"),0,IF(tbl_Metraj22[[#This Row],[YUZDE]]=0,tbl_Metraj22[[#This Row],[METRAJ_BETON]],tbl_Metraj22[[#This Row],[YUZDE]]*tbl_Metraj22[[#This Row],[METRAJ_BETON]]))</f>
        <v>4.22</v>
      </c>
      <c r="K1197" s="2" t="s">
        <v>877</v>
      </c>
    </row>
    <row r="1198" spans="1:11" ht="14.25" x14ac:dyDescent="0.2">
      <c r="A1198" s="2" t="s">
        <v>728</v>
      </c>
      <c r="B1198" s="124" t="s">
        <v>4440</v>
      </c>
      <c r="C1198" s="124"/>
      <c r="D1198" s="126">
        <v>4.22</v>
      </c>
      <c r="E1198" s="124" t="s">
        <v>764</v>
      </c>
      <c r="F1198" s="124">
        <v>-2</v>
      </c>
      <c r="G1198" s="2" t="s">
        <v>13787</v>
      </c>
      <c r="H1198" s="130">
        <v>45865</v>
      </c>
      <c r="I1198" s="134"/>
      <c r="J1198" s="123">
        <f>IF(OR(tbl_Metraj22[[#This Row],[TARIH]]="",tbl_Metraj22[[#This Row],[TARIH]]="-"),0,IF(tbl_Metraj22[[#This Row],[YUZDE]]=0,tbl_Metraj22[[#This Row],[METRAJ_BETON]],tbl_Metraj22[[#This Row],[YUZDE]]*tbl_Metraj22[[#This Row],[METRAJ_BETON]]))</f>
        <v>4.22</v>
      </c>
      <c r="K1198" s="2" t="s">
        <v>882</v>
      </c>
    </row>
    <row r="1199" spans="1:11" ht="14.25" x14ac:dyDescent="0.2">
      <c r="A1199" s="2" t="s">
        <v>728</v>
      </c>
      <c r="B1199" s="124" t="s">
        <v>4441</v>
      </c>
      <c r="C1199" s="124"/>
      <c r="D1199" s="126">
        <v>4.22</v>
      </c>
      <c r="E1199" s="124" t="s">
        <v>764</v>
      </c>
      <c r="F1199" s="124">
        <v>-2</v>
      </c>
      <c r="G1199" s="2" t="s">
        <v>13788</v>
      </c>
      <c r="H1199" s="130">
        <v>45865</v>
      </c>
      <c r="I1199" s="134"/>
      <c r="J1199" s="123">
        <f>IF(OR(tbl_Metraj22[[#This Row],[TARIH]]="",tbl_Metraj22[[#This Row],[TARIH]]="-"),0,IF(tbl_Metraj22[[#This Row],[YUZDE]]=0,tbl_Metraj22[[#This Row],[METRAJ_BETON]],tbl_Metraj22[[#This Row],[YUZDE]]*tbl_Metraj22[[#This Row],[METRAJ_BETON]]))</f>
        <v>4.22</v>
      </c>
      <c r="K1199" s="2" t="s">
        <v>883</v>
      </c>
    </row>
    <row r="1200" spans="1:11" ht="14.25" x14ac:dyDescent="0.2">
      <c r="A1200" s="2" t="s">
        <v>728</v>
      </c>
      <c r="B1200" s="124" t="s">
        <v>4442</v>
      </c>
      <c r="C1200" s="124"/>
      <c r="D1200" s="126">
        <v>4.22</v>
      </c>
      <c r="E1200" s="124" t="s">
        <v>764</v>
      </c>
      <c r="F1200" s="124">
        <v>-2</v>
      </c>
      <c r="G1200" s="2" t="s">
        <v>13789</v>
      </c>
      <c r="H1200" s="130">
        <v>45865</v>
      </c>
      <c r="I1200" s="134"/>
      <c r="J1200" s="123">
        <f>IF(OR(tbl_Metraj22[[#This Row],[TARIH]]="",tbl_Metraj22[[#This Row],[TARIH]]="-"),0,IF(tbl_Metraj22[[#This Row],[YUZDE]]=0,tbl_Metraj22[[#This Row],[METRAJ_BETON]],tbl_Metraj22[[#This Row],[YUZDE]]*tbl_Metraj22[[#This Row],[METRAJ_BETON]]))</f>
        <v>4.22</v>
      </c>
      <c r="K1200" s="2" t="s">
        <v>878</v>
      </c>
    </row>
    <row r="1201" spans="1:11" ht="14.25" x14ac:dyDescent="0.2">
      <c r="A1201" s="2" t="s">
        <v>728</v>
      </c>
      <c r="B1201" s="124" t="s">
        <v>4443</v>
      </c>
      <c r="C1201" s="124"/>
      <c r="D1201" s="126">
        <v>4.22</v>
      </c>
      <c r="E1201" s="124" t="s">
        <v>764</v>
      </c>
      <c r="F1201" s="124">
        <v>-2</v>
      </c>
      <c r="G1201" s="2" t="s">
        <v>13790</v>
      </c>
      <c r="H1201" s="130">
        <v>45865</v>
      </c>
      <c r="I1201" s="134"/>
      <c r="J1201" s="123">
        <f>IF(OR(tbl_Metraj22[[#This Row],[TARIH]]="",tbl_Metraj22[[#This Row],[TARIH]]="-"),0,IF(tbl_Metraj22[[#This Row],[YUZDE]]=0,tbl_Metraj22[[#This Row],[METRAJ_BETON]],tbl_Metraj22[[#This Row],[YUZDE]]*tbl_Metraj22[[#This Row],[METRAJ_BETON]]))</f>
        <v>4.22</v>
      </c>
      <c r="K1201" s="2" t="s">
        <v>888</v>
      </c>
    </row>
    <row r="1202" spans="1:11" ht="14.25" x14ac:dyDescent="0.2">
      <c r="A1202" s="2" t="s">
        <v>728</v>
      </c>
      <c r="B1202" s="124" t="s">
        <v>4444</v>
      </c>
      <c r="C1202" s="124"/>
      <c r="D1202" s="126">
        <v>3.78</v>
      </c>
      <c r="E1202" s="124" t="s">
        <v>764</v>
      </c>
      <c r="F1202" s="124">
        <v>-2</v>
      </c>
      <c r="G1202" s="2" t="s">
        <v>13791</v>
      </c>
      <c r="H1202" s="130">
        <v>45892</v>
      </c>
      <c r="I1202" s="134"/>
      <c r="J1202" s="123">
        <f>IF(OR(tbl_Metraj22[[#This Row],[TARIH]]="",tbl_Metraj22[[#This Row],[TARIH]]="-"),0,IF(tbl_Metraj22[[#This Row],[YUZDE]]=0,tbl_Metraj22[[#This Row],[METRAJ_BETON]],tbl_Metraj22[[#This Row],[YUZDE]]*tbl_Metraj22[[#This Row],[METRAJ_BETON]]))</f>
        <v>3.78</v>
      </c>
      <c r="K1202" s="2" t="s">
        <v>881</v>
      </c>
    </row>
    <row r="1203" spans="1:11" ht="14.25" x14ac:dyDescent="0.2">
      <c r="A1203" s="2" t="s">
        <v>728</v>
      </c>
      <c r="B1203" s="124" t="s">
        <v>4445</v>
      </c>
      <c r="C1203" s="124"/>
      <c r="D1203" s="126">
        <v>3.78</v>
      </c>
      <c r="E1203" s="124" t="s">
        <v>764</v>
      </c>
      <c r="F1203" s="124">
        <v>-2</v>
      </c>
      <c r="G1203" s="2" t="s">
        <v>13792</v>
      </c>
      <c r="H1203" s="130">
        <v>45865</v>
      </c>
      <c r="I1203" s="134"/>
      <c r="J1203" s="123">
        <f>IF(OR(tbl_Metraj22[[#This Row],[TARIH]]="",tbl_Metraj22[[#This Row],[TARIH]]="-"),0,IF(tbl_Metraj22[[#This Row],[YUZDE]]=0,tbl_Metraj22[[#This Row],[METRAJ_BETON]],tbl_Metraj22[[#This Row],[YUZDE]]*tbl_Metraj22[[#This Row],[METRAJ_BETON]]))</f>
        <v>3.78</v>
      </c>
      <c r="K1203" s="2" t="s">
        <v>857</v>
      </c>
    </row>
    <row r="1204" spans="1:11" ht="14.25" x14ac:dyDescent="0.2">
      <c r="A1204" s="2" t="s">
        <v>728</v>
      </c>
      <c r="B1204" s="124" t="s">
        <v>4446</v>
      </c>
      <c r="C1204" s="124"/>
      <c r="D1204" s="126">
        <v>4.22</v>
      </c>
      <c r="E1204" s="124" t="s">
        <v>764</v>
      </c>
      <c r="F1204" s="124">
        <v>-2</v>
      </c>
      <c r="G1204" s="2" t="s">
        <v>13793</v>
      </c>
      <c r="H1204" s="130">
        <v>45865</v>
      </c>
      <c r="I1204" s="134"/>
      <c r="J1204" s="123">
        <f>IF(OR(tbl_Metraj22[[#This Row],[TARIH]]="",tbl_Metraj22[[#This Row],[TARIH]]="-"),0,IF(tbl_Metraj22[[#This Row],[YUZDE]]=0,tbl_Metraj22[[#This Row],[METRAJ_BETON]],tbl_Metraj22[[#This Row],[YUZDE]]*tbl_Metraj22[[#This Row],[METRAJ_BETON]]))</f>
        <v>4.22</v>
      </c>
      <c r="K1204" s="2" t="s">
        <v>856</v>
      </c>
    </row>
    <row r="1205" spans="1:11" ht="14.25" x14ac:dyDescent="0.2">
      <c r="A1205" s="2" t="s">
        <v>728</v>
      </c>
      <c r="B1205" s="124" t="s">
        <v>4447</v>
      </c>
      <c r="C1205" s="124"/>
      <c r="D1205" s="126">
        <v>4.22</v>
      </c>
      <c r="E1205" s="124" t="s">
        <v>764</v>
      </c>
      <c r="F1205" s="124">
        <v>-2</v>
      </c>
      <c r="G1205" s="2" t="s">
        <v>13794</v>
      </c>
      <c r="H1205" s="130">
        <v>45865</v>
      </c>
      <c r="I1205" s="134"/>
      <c r="J1205" s="123">
        <f>IF(OR(tbl_Metraj22[[#This Row],[TARIH]]="",tbl_Metraj22[[#This Row],[TARIH]]="-"),0,IF(tbl_Metraj22[[#This Row],[YUZDE]]=0,tbl_Metraj22[[#This Row],[METRAJ_BETON]],tbl_Metraj22[[#This Row],[YUZDE]]*tbl_Metraj22[[#This Row],[METRAJ_BETON]]))</f>
        <v>4.22</v>
      </c>
      <c r="K1205" s="2" t="s">
        <v>860</v>
      </c>
    </row>
    <row r="1206" spans="1:11" ht="14.25" x14ac:dyDescent="0.2">
      <c r="A1206" s="2" t="s">
        <v>728</v>
      </c>
      <c r="B1206" s="124" t="s">
        <v>4448</v>
      </c>
      <c r="C1206" s="124"/>
      <c r="D1206" s="126">
        <v>3.78</v>
      </c>
      <c r="E1206" s="124" t="s">
        <v>764</v>
      </c>
      <c r="F1206" s="124">
        <v>-2</v>
      </c>
      <c r="G1206" s="2" t="s">
        <v>13795</v>
      </c>
      <c r="H1206" s="130">
        <v>45865</v>
      </c>
      <c r="I1206" s="134"/>
      <c r="J1206" s="123">
        <f>IF(OR(tbl_Metraj22[[#This Row],[TARIH]]="",tbl_Metraj22[[#This Row],[TARIH]]="-"),0,IF(tbl_Metraj22[[#This Row],[YUZDE]]=0,tbl_Metraj22[[#This Row],[METRAJ_BETON]],tbl_Metraj22[[#This Row],[YUZDE]]*tbl_Metraj22[[#This Row],[METRAJ_BETON]]))</f>
        <v>3.78</v>
      </c>
      <c r="K1206" s="2" t="s">
        <v>852</v>
      </c>
    </row>
    <row r="1207" spans="1:11" ht="14.25" x14ac:dyDescent="0.2">
      <c r="A1207" s="2" t="s">
        <v>728</v>
      </c>
      <c r="B1207" s="124" t="s">
        <v>4449</v>
      </c>
      <c r="C1207" s="124"/>
      <c r="D1207" s="126">
        <v>3.78</v>
      </c>
      <c r="E1207" s="124" t="s">
        <v>764</v>
      </c>
      <c r="F1207" s="124">
        <v>-2</v>
      </c>
      <c r="G1207" s="2" t="s">
        <v>13796</v>
      </c>
      <c r="H1207" s="130">
        <v>45865</v>
      </c>
      <c r="I1207" s="134"/>
      <c r="J1207" s="123">
        <f>IF(OR(tbl_Metraj22[[#This Row],[TARIH]]="",tbl_Metraj22[[#This Row],[TARIH]]="-"),0,IF(tbl_Metraj22[[#This Row],[YUZDE]]=0,tbl_Metraj22[[#This Row],[METRAJ_BETON]],tbl_Metraj22[[#This Row],[YUZDE]]*tbl_Metraj22[[#This Row],[METRAJ_BETON]]))</f>
        <v>3.78</v>
      </c>
      <c r="K1207" s="2" t="s">
        <v>866</v>
      </c>
    </row>
    <row r="1208" spans="1:11" ht="14.25" x14ac:dyDescent="0.2">
      <c r="A1208" s="2" t="s">
        <v>728</v>
      </c>
      <c r="B1208" s="124" t="s">
        <v>4450</v>
      </c>
      <c r="C1208" s="124"/>
      <c r="D1208" s="126">
        <v>3.78</v>
      </c>
      <c r="E1208" s="124" t="s">
        <v>764</v>
      </c>
      <c r="F1208" s="124">
        <v>-2</v>
      </c>
      <c r="G1208" s="2" t="s">
        <v>13797</v>
      </c>
      <c r="H1208" s="130">
        <v>45865</v>
      </c>
      <c r="I1208" s="134"/>
      <c r="J1208" s="123">
        <f>IF(OR(tbl_Metraj22[[#This Row],[TARIH]]="",tbl_Metraj22[[#This Row],[TARIH]]="-"),0,IF(tbl_Metraj22[[#This Row],[YUZDE]]=0,tbl_Metraj22[[#This Row],[METRAJ_BETON]],tbl_Metraj22[[#This Row],[YUZDE]]*tbl_Metraj22[[#This Row],[METRAJ_BETON]]))</f>
        <v>3.78</v>
      </c>
      <c r="K1208" s="2" t="s">
        <v>867</v>
      </c>
    </row>
    <row r="1209" spans="1:11" ht="14.25" x14ac:dyDescent="0.2">
      <c r="A1209" s="2" t="s">
        <v>728</v>
      </c>
      <c r="B1209" s="124" t="s">
        <v>4451</v>
      </c>
      <c r="C1209" s="124"/>
      <c r="D1209" s="126">
        <v>4.22</v>
      </c>
      <c r="E1209" s="124" t="s">
        <v>764</v>
      </c>
      <c r="F1209" s="124">
        <v>-2</v>
      </c>
      <c r="G1209" s="2" t="s">
        <v>13798</v>
      </c>
      <c r="H1209" s="130">
        <v>45865</v>
      </c>
      <c r="I1209" s="134"/>
      <c r="J1209" s="123">
        <f>IF(OR(tbl_Metraj22[[#This Row],[TARIH]]="",tbl_Metraj22[[#This Row],[TARIH]]="-"),0,IF(tbl_Metraj22[[#This Row],[YUZDE]]=0,tbl_Metraj22[[#This Row],[METRAJ_BETON]],tbl_Metraj22[[#This Row],[YUZDE]]*tbl_Metraj22[[#This Row],[METRAJ_BETON]]))</f>
        <v>4.22</v>
      </c>
      <c r="K1209" s="2" t="s">
        <v>885</v>
      </c>
    </row>
    <row r="1210" spans="1:11" ht="14.25" x14ac:dyDescent="0.2">
      <c r="A1210" s="2" t="s">
        <v>728</v>
      </c>
      <c r="B1210" s="124" t="s">
        <v>4452</v>
      </c>
      <c r="C1210" s="124"/>
      <c r="D1210" s="126">
        <v>4.22</v>
      </c>
      <c r="E1210" s="124" t="s">
        <v>764</v>
      </c>
      <c r="F1210" s="124">
        <v>-2</v>
      </c>
      <c r="G1210" s="2" t="s">
        <v>13799</v>
      </c>
      <c r="H1210" s="130">
        <v>45865</v>
      </c>
      <c r="I1210" s="134"/>
      <c r="J1210" s="123">
        <f>IF(OR(tbl_Metraj22[[#This Row],[TARIH]]="",tbl_Metraj22[[#This Row],[TARIH]]="-"),0,IF(tbl_Metraj22[[#This Row],[YUZDE]]=0,tbl_Metraj22[[#This Row],[METRAJ_BETON]],tbl_Metraj22[[#This Row],[YUZDE]]*tbl_Metraj22[[#This Row],[METRAJ_BETON]]))</f>
        <v>4.22</v>
      </c>
      <c r="K1210" s="2" t="s">
        <v>854</v>
      </c>
    </row>
    <row r="1211" spans="1:11" ht="14.25" x14ac:dyDescent="0.2">
      <c r="A1211" s="2" t="s">
        <v>728</v>
      </c>
      <c r="B1211" s="124" t="s">
        <v>4453</v>
      </c>
      <c r="C1211" s="124"/>
      <c r="D1211" s="126">
        <v>5.54</v>
      </c>
      <c r="E1211" s="124" t="s">
        <v>764</v>
      </c>
      <c r="F1211" s="124">
        <v>-2</v>
      </c>
      <c r="G1211" s="2" t="s">
        <v>13800</v>
      </c>
      <c r="H1211" s="130">
        <v>45865</v>
      </c>
      <c r="I1211" s="134"/>
      <c r="J1211" s="123">
        <f>IF(OR(tbl_Metraj22[[#This Row],[TARIH]]="",tbl_Metraj22[[#This Row],[TARIH]]="-"),0,IF(tbl_Metraj22[[#This Row],[YUZDE]]=0,tbl_Metraj22[[#This Row],[METRAJ_BETON]],tbl_Metraj22[[#This Row],[YUZDE]]*tbl_Metraj22[[#This Row],[METRAJ_BETON]]))</f>
        <v>5.54</v>
      </c>
      <c r="K1211" s="2" t="s">
        <v>893</v>
      </c>
    </row>
    <row r="1212" spans="1:11" ht="14.25" x14ac:dyDescent="0.2">
      <c r="A1212" s="2" t="s">
        <v>728</v>
      </c>
      <c r="B1212" s="124" t="s">
        <v>4454</v>
      </c>
      <c r="C1212" s="124"/>
      <c r="D1212" s="126">
        <v>5.54</v>
      </c>
      <c r="E1212" s="124" t="s">
        <v>764</v>
      </c>
      <c r="F1212" s="124">
        <v>-2</v>
      </c>
      <c r="G1212" s="2" t="s">
        <v>13801</v>
      </c>
      <c r="H1212" s="130">
        <v>45865</v>
      </c>
      <c r="I1212" s="134"/>
      <c r="J1212" s="123">
        <f>IF(OR(tbl_Metraj22[[#This Row],[TARIH]]="",tbl_Metraj22[[#This Row],[TARIH]]="-"),0,IF(tbl_Metraj22[[#This Row],[YUZDE]]=0,tbl_Metraj22[[#This Row],[METRAJ_BETON]],tbl_Metraj22[[#This Row],[YUZDE]]*tbl_Metraj22[[#This Row],[METRAJ_BETON]]))</f>
        <v>5.54</v>
      </c>
      <c r="K1212" s="2" t="s">
        <v>895</v>
      </c>
    </row>
    <row r="1213" spans="1:11" ht="14.25" x14ac:dyDescent="0.2">
      <c r="A1213" s="2" t="s">
        <v>728</v>
      </c>
      <c r="B1213" s="124" t="s">
        <v>4455</v>
      </c>
      <c r="C1213" s="124"/>
      <c r="D1213" s="126">
        <v>7.68</v>
      </c>
      <c r="E1213" s="124" t="s">
        <v>764</v>
      </c>
      <c r="F1213" s="124">
        <v>-2</v>
      </c>
      <c r="G1213" s="2" t="s">
        <v>13802</v>
      </c>
      <c r="H1213" s="130">
        <v>45865</v>
      </c>
      <c r="I1213" s="134"/>
      <c r="J1213" s="123">
        <f>IF(OR(tbl_Metraj22[[#This Row],[TARIH]]="",tbl_Metraj22[[#This Row],[TARIH]]="-"),0,IF(tbl_Metraj22[[#This Row],[YUZDE]]=0,tbl_Metraj22[[#This Row],[METRAJ_BETON]],tbl_Metraj22[[#This Row],[YUZDE]]*tbl_Metraj22[[#This Row],[METRAJ_BETON]]))</f>
        <v>7.68</v>
      </c>
      <c r="K1213" s="2" t="s">
        <v>874</v>
      </c>
    </row>
    <row r="1214" spans="1:11" ht="14.25" x14ac:dyDescent="0.2">
      <c r="A1214" s="2" t="s">
        <v>728</v>
      </c>
      <c r="B1214" s="124" t="s">
        <v>4456</v>
      </c>
      <c r="C1214" s="124"/>
      <c r="D1214" s="126">
        <v>7.68</v>
      </c>
      <c r="E1214" s="124" t="s">
        <v>764</v>
      </c>
      <c r="F1214" s="124">
        <v>-2</v>
      </c>
      <c r="G1214" s="2" t="s">
        <v>13803</v>
      </c>
      <c r="H1214" s="130">
        <v>45865</v>
      </c>
      <c r="I1214" s="134"/>
      <c r="J1214" s="123">
        <f>IF(OR(tbl_Metraj22[[#This Row],[TARIH]]="",tbl_Metraj22[[#This Row],[TARIH]]="-"),0,IF(tbl_Metraj22[[#This Row],[YUZDE]]=0,tbl_Metraj22[[#This Row],[METRAJ_BETON]],tbl_Metraj22[[#This Row],[YUZDE]]*tbl_Metraj22[[#This Row],[METRAJ_BETON]]))</f>
        <v>7.68</v>
      </c>
      <c r="K1214" s="2" t="s">
        <v>880</v>
      </c>
    </row>
    <row r="1215" spans="1:11" ht="14.25" x14ac:dyDescent="0.2">
      <c r="A1215" s="2" t="s">
        <v>728</v>
      </c>
      <c r="B1215" s="124" t="s">
        <v>4457</v>
      </c>
      <c r="C1215" s="124"/>
      <c r="D1215" s="126">
        <v>7.68</v>
      </c>
      <c r="E1215" s="124" t="s">
        <v>764</v>
      </c>
      <c r="F1215" s="124">
        <v>-2</v>
      </c>
      <c r="G1215" s="2" t="s">
        <v>13804</v>
      </c>
      <c r="H1215" s="130">
        <v>45865</v>
      </c>
      <c r="I1215" s="134"/>
      <c r="J1215" s="123">
        <f>IF(OR(tbl_Metraj22[[#This Row],[TARIH]]="",tbl_Metraj22[[#This Row],[TARIH]]="-"),0,IF(tbl_Metraj22[[#This Row],[YUZDE]]=0,tbl_Metraj22[[#This Row],[METRAJ_BETON]],tbl_Metraj22[[#This Row],[YUZDE]]*tbl_Metraj22[[#This Row],[METRAJ_BETON]]))</f>
        <v>7.68</v>
      </c>
      <c r="K1215" s="2" t="s">
        <v>855</v>
      </c>
    </row>
    <row r="1216" spans="1:11" ht="14.25" x14ac:dyDescent="0.2">
      <c r="A1216" s="2" t="s">
        <v>728</v>
      </c>
      <c r="B1216" s="124" t="s">
        <v>4458</v>
      </c>
      <c r="C1216" s="124"/>
      <c r="D1216" s="126">
        <v>7.68</v>
      </c>
      <c r="E1216" s="124" t="s">
        <v>764</v>
      </c>
      <c r="F1216" s="124">
        <v>-2</v>
      </c>
      <c r="G1216" s="2" t="s">
        <v>13805</v>
      </c>
      <c r="H1216" s="130">
        <v>45865</v>
      </c>
      <c r="I1216" s="134"/>
      <c r="J1216" s="123">
        <f>IF(OR(tbl_Metraj22[[#This Row],[TARIH]]="",tbl_Metraj22[[#This Row],[TARIH]]="-"),0,IF(tbl_Metraj22[[#This Row],[YUZDE]]=0,tbl_Metraj22[[#This Row],[METRAJ_BETON]],tbl_Metraj22[[#This Row],[YUZDE]]*tbl_Metraj22[[#This Row],[METRAJ_BETON]]))</f>
        <v>7.68</v>
      </c>
      <c r="K1216" s="2" t="s">
        <v>862</v>
      </c>
    </row>
    <row r="1217" spans="1:11" ht="14.25" x14ac:dyDescent="0.2">
      <c r="A1217" s="2" t="s">
        <v>728</v>
      </c>
      <c r="B1217" s="124" t="s">
        <v>4459</v>
      </c>
      <c r="C1217" s="124"/>
      <c r="D1217" s="126">
        <v>7.68</v>
      </c>
      <c r="E1217" s="124" t="s">
        <v>764</v>
      </c>
      <c r="F1217" s="124">
        <v>-2</v>
      </c>
      <c r="G1217" s="2" t="s">
        <v>13806</v>
      </c>
      <c r="H1217" s="130">
        <v>45865</v>
      </c>
      <c r="I1217" s="134"/>
      <c r="J1217" s="123">
        <f>IF(OR(tbl_Metraj22[[#This Row],[TARIH]]="",tbl_Metraj22[[#This Row],[TARIH]]="-"),0,IF(tbl_Metraj22[[#This Row],[YUZDE]]=0,tbl_Metraj22[[#This Row],[METRAJ_BETON]],tbl_Metraj22[[#This Row],[YUZDE]]*tbl_Metraj22[[#This Row],[METRAJ_BETON]]))</f>
        <v>7.68</v>
      </c>
      <c r="K1217" s="2" t="s">
        <v>865</v>
      </c>
    </row>
    <row r="1218" spans="1:11" ht="14.25" x14ac:dyDescent="0.2">
      <c r="A1218" s="2" t="s">
        <v>728</v>
      </c>
      <c r="B1218" s="124" t="s">
        <v>4460</v>
      </c>
      <c r="C1218" s="124"/>
      <c r="D1218" s="126">
        <v>7.68</v>
      </c>
      <c r="E1218" s="124" t="s">
        <v>764</v>
      </c>
      <c r="F1218" s="124">
        <v>-2</v>
      </c>
      <c r="G1218" s="2" t="s">
        <v>13807</v>
      </c>
      <c r="H1218" s="130">
        <v>45865</v>
      </c>
      <c r="I1218" s="134"/>
      <c r="J1218" s="123">
        <f>IF(OR(tbl_Metraj22[[#This Row],[TARIH]]="",tbl_Metraj22[[#This Row],[TARIH]]="-"),0,IF(tbl_Metraj22[[#This Row],[YUZDE]]=0,tbl_Metraj22[[#This Row],[METRAJ_BETON]],tbl_Metraj22[[#This Row],[YUZDE]]*tbl_Metraj22[[#This Row],[METRAJ_BETON]]))</f>
        <v>7.68</v>
      </c>
      <c r="K1218" s="2" t="s">
        <v>2236</v>
      </c>
    </row>
    <row r="1219" spans="1:11" ht="14.25" x14ac:dyDescent="0.2">
      <c r="A1219" s="2" t="s">
        <v>728</v>
      </c>
      <c r="B1219" s="124" t="s">
        <v>4461</v>
      </c>
      <c r="C1219" s="124"/>
      <c r="D1219" s="126">
        <v>6.34</v>
      </c>
      <c r="E1219" s="124" t="s">
        <v>764</v>
      </c>
      <c r="F1219" s="124">
        <v>-2</v>
      </c>
      <c r="G1219" s="2" t="s">
        <v>13808</v>
      </c>
      <c r="H1219" s="130">
        <v>45865</v>
      </c>
      <c r="I1219" s="134"/>
      <c r="J1219" s="123">
        <f>IF(OR(tbl_Metraj22[[#This Row],[TARIH]]="",tbl_Metraj22[[#This Row],[TARIH]]="-"),0,IF(tbl_Metraj22[[#This Row],[YUZDE]]=0,tbl_Metraj22[[#This Row],[METRAJ_BETON]],tbl_Metraj22[[#This Row],[YUZDE]]*tbl_Metraj22[[#This Row],[METRAJ_BETON]]))</f>
        <v>6.34</v>
      </c>
      <c r="K1219" s="2" t="s">
        <v>863</v>
      </c>
    </row>
    <row r="1220" spans="1:11" ht="14.25" x14ac:dyDescent="0.2">
      <c r="A1220" s="2" t="s">
        <v>728</v>
      </c>
      <c r="B1220" s="124" t="s">
        <v>4462</v>
      </c>
      <c r="C1220" s="124"/>
      <c r="D1220" s="126">
        <v>5.54</v>
      </c>
      <c r="E1220" s="124" t="s">
        <v>764</v>
      </c>
      <c r="F1220" s="124">
        <v>-2</v>
      </c>
      <c r="G1220" s="2" t="s">
        <v>13809</v>
      </c>
      <c r="H1220" s="130">
        <v>45865</v>
      </c>
      <c r="I1220" s="134"/>
      <c r="J1220" s="123">
        <f>IF(OR(tbl_Metraj22[[#This Row],[TARIH]]="",tbl_Metraj22[[#This Row],[TARIH]]="-"),0,IF(tbl_Metraj22[[#This Row],[YUZDE]]=0,tbl_Metraj22[[#This Row],[METRAJ_BETON]],tbl_Metraj22[[#This Row],[YUZDE]]*tbl_Metraj22[[#This Row],[METRAJ_BETON]]))</f>
        <v>5.54</v>
      </c>
      <c r="K1220" s="2" t="s">
        <v>912</v>
      </c>
    </row>
    <row r="1221" spans="1:11" ht="14.25" x14ac:dyDescent="0.2">
      <c r="A1221" s="2" t="s">
        <v>728</v>
      </c>
      <c r="B1221" s="124" t="s">
        <v>4463</v>
      </c>
      <c r="C1221" s="124"/>
      <c r="D1221" s="126">
        <v>6.24</v>
      </c>
      <c r="E1221" s="124" t="s">
        <v>764</v>
      </c>
      <c r="F1221" s="124">
        <v>-2</v>
      </c>
      <c r="G1221" s="2" t="s">
        <v>13810</v>
      </c>
      <c r="H1221" s="130">
        <v>45865</v>
      </c>
      <c r="I1221" s="134"/>
      <c r="J1221" s="123">
        <f>IF(OR(tbl_Metraj22[[#This Row],[TARIH]]="",tbl_Metraj22[[#This Row],[TARIH]]="-"),0,IF(tbl_Metraj22[[#This Row],[YUZDE]]=0,tbl_Metraj22[[#This Row],[METRAJ_BETON]],tbl_Metraj22[[#This Row],[YUZDE]]*tbl_Metraj22[[#This Row],[METRAJ_BETON]]))</f>
        <v>6.24</v>
      </c>
      <c r="K1221" s="2" t="s">
        <v>896</v>
      </c>
    </row>
    <row r="1222" spans="1:11" ht="14.25" x14ac:dyDescent="0.2">
      <c r="A1222" s="2" t="s">
        <v>728</v>
      </c>
      <c r="B1222" s="124" t="s">
        <v>4464</v>
      </c>
      <c r="C1222" s="124"/>
      <c r="D1222" s="126">
        <v>6.24</v>
      </c>
      <c r="E1222" s="124" t="s">
        <v>764</v>
      </c>
      <c r="F1222" s="124">
        <v>-2</v>
      </c>
      <c r="G1222" s="2" t="s">
        <v>13811</v>
      </c>
      <c r="H1222" s="130">
        <v>45865</v>
      </c>
      <c r="I1222" s="134"/>
      <c r="J1222" s="123">
        <f>IF(OR(tbl_Metraj22[[#This Row],[TARIH]]="",tbl_Metraj22[[#This Row],[TARIH]]="-"),0,IF(tbl_Metraj22[[#This Row],[YUZDE]]=0,tbl_Metraj22[[#This Row],[METRAJ_BETON]],tbl_Metraj22[[#This Row],[YUZDE]]*tbl_Metraj22[[#This Row],[METRAJ_BETON]]))</f>
        <v>6.24</v>
      </c>
      <c r="K1222" s="2" t="s">
        <v>913</v>
      </c>
    </row>
    <row r="1223" spans="1:11" ht="14.25" x14ac:dyDescent="0.2">
      <c r="A1223" s="2" t="s">
        <v>728</v>
      </c>
      <c r="B1223" s="124" t="s">
        <v>4465</v>
      </c>
      <c r="C1223" s="124"/>
      <c r="D1223" s="126">
        <v>5.94</v>
      </c>
      <c r="E1223" s="124" t="s">
        <v>764</v>
      </c>
      <c r="F1223" s="124">
        <v>-2</v>
      </c>
      <c r="G1223" s="2" t="s">
        <v>13812</v>
      </c>
      <c r="H1223" s="130">
        <v>45865</v>
      </c>
      <c r="I1223" s="134"/>
      <c r="J1223" s="123">
        <f>IF(OR(tbl_Metraj22[[#This Row],[TARIH]]="",tbl_Metraj22[[#This Row],[TARIH]]="-"),0,IF(tbl_Metraj22[[#This Row],[YUZDE]]=0,tbl_Metraj22[[#This Row],[METRAJ_BETON]],tbl_Metraj22[[#This Row],[YUZDE]]*tbl_Metraj22[[#This Row],[METRAJ_BETON]]))</f>
        <v>5.94</v>
      </c>
      <c r="K1223" s="2" t="s">
        <v>850</v>
      </c>
    </row>
    <row r="1224" spans="1:11" ht="14.25" x14ac:dyDescent="0.2">
      <c r="A1224" s="2" t="s">
        <v>728</v>
      </c>
      <c r="B1224" s="124" t="s">
        <v>4466</v>
      </c>
      <c r="C1224" s="124"/>
      <c r="D1224" s="126">
        <v>5.35</v>
      </c>
      <c r="E1224" s="124" t="s">
        <v>764</v>
      </c>
      <c r="F1224" s="124">
        <v>-2</v>
      </c>
      <c r="G1224" s="2" t="s">
        <v>13813</v>
      </c>
      <c r="H1224" s="130">
        <v>45865</v>
      </c>
      <c r="I1224" s="134"/>
      <c r="J1224" s="123">
        <f>IF(OR(tbl_Metraj22[[#This Row],[TARIH]]="",tbl_Metraj22[[#This Row],[TARIH]]="-"),0,IF(tbl_Metraj22[[#This Row],[YUZDE]]=0,tbl_Metraj22[[#This Row],[METRAJ_BETON]],tbl_Metraj22[[#This Row],[YUZDE]]*tbl_Metraj22[[#This Row],[METRAJ_BETON]]))</f>
        <v>5.35</v>
      </c>
      <c r="K1224" s="2" t="s">
        <v>897</v>
      </c>
    </row>
    <row r="1225" spans="1:11" ht="14.25" x14ac:dyDescent="0.2">
      <c r="A1225" s="2" t="s">
        <v>728</v>
      </c>
      <c r="B1225" s="124" t="s">
        <v>4467</v>
      </c>
      <c r="C1225" s="124"/>
      <c r="D1225" s="126">
        <v>5.35</v>
      </c>
      <c r="E1225" s="124" t="s">
        <v>764</v>
      </c>
      <c r="F1225" s="124">
        <v>-2</v>
      </c>
      <c r="G1225" s="2" t="s">
        <v>13814</v>
      </c>
      <c r="H1225" s="130">
        <v>45865</v>
      </c>
      <c r="I1225" s="134"/>
      <c r="J1225" s="123">
        <f>IF(OR(tbl_Metraj22[[#This Row],[TARIH]]="",tbl_Metraj22[[#This Row],[TARIH]]="-"),0,IF(tbl_Metraj22[[#This Row],[YUZDE]]=0,tbl_Metraj22[[#This Row],[METRAJ_BETON]],tbl_Metraj22[[#This Row],[YUZDE]]*tbl_Metraj22[[#This Row],[METRAJ_BETON]]))</f>
        <v>5.35</v>
      </c>
      <c r="K1225" s="2" t="s">
        <v>898</v>
      </c>
    </row>
    <row r="1226" spans="1:11" ht="14.25" x14ac:dyDescent="0.2">
      <c r="A1226" s="2" t="s">
        <v>728</v>
      </c>
      <c r="B1226" s="124" t="s">
        <v>4468</v>
      </c>
      <c r="C1226" s="124"/>
      <c r="D1226" s="126">
        <v>4.75</v>
      </c>
      <c r="E1226" s="124" t="s">
        <v>764</v>
      </c>
      <c r="F1226" s="124">
        <v>-2</v>
      </c>
      <c r="G1226" s="2" t="s">
        <v>13815</v>
      </c>
      <c r="H1226" s="130">
        <v>45865</v>
      </c>
      <c r="I1226" s="134"/>
      <c r="J1226" s="123">
        <f>IF(OR(tbl_Metraj22[[#This Row],[TARIH]]="",tbl_Metraj22[[#This Row],[TARIH]]="-"),0,IF(tbl_Metraj22[[#This Row],[YUZDE]]=0,tbl_Metraj22[[#This Row],[METRAJ_BETON]],tbl_Metraj22[[#This Row],[YUZDE]]*tbl_Metraj22[[#This Row],[METRAJ_BETON]]))</f>
        <v>4.75</v>
      </c>
      <c r="K1226" s="2" t="s">
        <v>894</v>
      </c>
    </row>
    <row r="1227" spans="1:11" ht="14.25" x14ac:dyDescent="0.2">
      <c r="A1227" s="2" t="s">
        <v>728</v>
      </c>
      <c r="B1227" s="124" t="s">
        <v>4469</v>
      </c>
      <c r="C1227" s="124"/>
      <c r="D1227" s="126">
        <v>6.01</v>
      </c>
      <c r="E1227" s="124" t="s">
        <v>764</v>
      </c>
      <c r="F1227" s="124">
        <v>-2</v>
      </c>
      <c r="G1227" s="2" t="s">
        <v>13816</v>
      </c>
      <c r="H1227" s="130">
        <v>45865</v>
      </c>
      <c r="I1227" s="134"/>
      <c r="J1227" s="123">
        <f>IF(OR(tbl_Metraj22[[#This Row],[TARIH]]="",tbl_Metraj22[[#This Row],[TARIH]]="-"),0,IF(tbl_Metraj22[[#This Row],[YUZDE]]=0,tbl_Metraj22[[#This Row],[METRAJ_BETON]],tbl_Metraj22[[#This Row],[YUZDE]]*tbl_Metraj22[[#This Row],[METRAJ_BETON]]))</f>
        <v>6.01</v>
      </c>
      <c r="K1227" s="2" t="s">
        <v>914</v>
      </c>
    </row>
    <row r="1228" spans="1:11" ht="14.25" x14ac:dyDescent="0.2">
      <c r="A1228" s="2" t="s">
        <v>728</v>
      </c>
      <c r="B1228" s="124" t="s">
        <v>4470</v>
      </c>
      <c r="C1228" s="124"/>
      <c r="D1228" s="126">
        <v>4.75</v>
      </c>
      <c r="E1228" s="124" t="s">
        <v>764</v>
      </c>
      <c r="F1228" s="124">
        <v>-2</v>
      </c>
      <c r="G1228" s="2" t="s">
        <v>13817</v>
      </c>
      <c r="H1228" s="130">
        <v>45865</v>
      </c>
      <c r="I1228" s="134"/>
      <c r="J1228" s="123">
        <f>IF(OR(tbl_Metraj22[[#This Row],[TARIH]]="",tbl_Metraj22[[#This Row],[TARIH]]="-"),0,IF(tbl_Metraj22[[#This Row],[YUZDE]]=0,tbl_Metraj22[[#This Row],[METRAJ_BETON]],tbl_Metraj22[[#This Row],[YUZDE]]*tbl_Metraj22[[#This Row],[METRAJ_BETON]]))</f>
        <v>4.75</v>
      </c>
      <c r="K1228" s="2" t="s">
        <v>886</v>
      </c>
    </row>
    <row r="1229" spans="1:11" ht="14.25" x14ac:dyDescent="0.2">
      <c r="A1229" s="2" t="s">
        <v>728</v>
      </c>
      <c r="B1229" s="124" t="s">
        <v>4471</v>
      </c>
      <c r="C1229" s="124"/>
      <c r="D1229" s="126">
        <v>5.31</v>
      </c>
      <c r="E1229" s="124" t="s">
        <v>764</v>
      </c>
      <c r="F1229" s="124">
        <v>-2</v>
      </c>
      <c r="G1229" s="2" t="s">
        <v>13818</v>
      </c>
      <c r="H1229" s="130">
        <v>45865</v>
      </c>
      <c r="I1229" s="134"/>
      <c r="J1229" s="123">
        <f>IF(OR(tbl_Metraj22[[#This Row],[TARIH]]="",tbl_Metraj22[[#This Row],[TARIH]]="-"),0,IF(tbl_Metraj22[[#This Row],[YUZDE]]=0,tbl_Metraj22[[#This Row],[METRAJ_BETON]],tbl_Metraj22[[#This Row],[YUZDE]]*tbl_Metraj22[[#This Row],[METRAJ_BETON]]))</f>
        <v>5.31</v>
      </c>
      <c r="K1229" s="2" t="s">
        <v>849</v>
      </c>
    </row>
    <row r="1230" spans="1:11" ht="14.25" x14ac:dyDescent="0.2">
      <c r="A1230" s="2" t="s">
        <v>728</v>
      </c>
      <c r="B1230" s="124" t="s">
        <v>4472</v>
      </c>
      <c r="C1230" s="124"/>
      <c r="D1230" s="126">
        <v>5.31</v>
      </c>
      <c r="E1230" s="124" t="s">
        <v>764</v>
      </c>
      <c r="F1230" s="124">
        <v>-2</v>
      </c>
      <c r="G1230" s="2" t="s">
        <v>13819</v>
      </c>
      <c r="H1230" s="130">
        <v>45865</v>
      </c>
      <c r="I1230" s="134"/>
      <c r="J1230" s="123">
        <f>IF(OR(tbl_Metraj22[[#This Row],[TARIH]]="",tbl_Metraj22[[#This Row],[TARIH]]="-"),0,IF(tbl_Metraj22[[#This Row],[YUZDE]]=0,tbl_Metraj22[[#This Row],[METRAJ_BETON]],tbl_Metraj22[[#This Row],[YUZDE]]*tbl_Metraj22[[#This Row],[METRAJ_BETON]]))</f>
        <v>5.31</v>
      </c>
      <c r="K1230" s="2" t="s">
        <v>868</v>
      </c>
    </row>
    <row r="1231" spans="1:11" ht="14.25" x14ac:dyDescent="0.2">
      <c r="A1231" s="2" t="s">
        <v>728</v>
      </c>
      <c r="B1231" s="124" t="s">
        <v>4473</v>
      </c>
      <c r="C1231" s="124"/>
      <c r="D1231" s="126">
        <v>6.6</v>
      </c>
      <c r="E1231" s="124" t="s">
        <v>764</v>
      </c>
      <c r="F1231" s="124">
        <v>-2</v>
      </c>
      <c r="G1231" s="2" t="s">
        <v>13820</v>
      </c>
      <c r="H1231" s="130">
        <v>45865</v>
      </c>
      <c r="I1231" s="134"/>
      <c r="J1231" s="123">
        <f>IF(OR(tbl_Metraj22[[#This Row],[TARIH]]="",tbl_Metraj22[[#This Row],[TARIH]]="-"),0,IF(tbl_Metraj22[[#This Row],[YUZDE]]=0,tbl_Metraj22[[#This Row],[METRAJ_BETON]],tbl_Metraj22[[#This Row],[YUZDE]]*tbl_Metraj22[[#This Row],[METRAJ_BETON]]))</f>
        <v>6.6</v>
      </c>
      <c r="K1231" s="2" t="s">
        <v>864</v>
      </c>
    </row>
    <row r="1232" spans="1:11" ht="14.25" x14ac:dyDescent="0.2">
      <c r="A1232" s="2" t="s">
        <v>728</v>
      </c>
      <c r="B1232" s="124" t="s">
        <v>4474</v>
      </c>
      <c r="C1232" s="124"/>
      <c r="D1232" s="126">
        <v>4.95</v>
      </c>
      <c r="E1232" s="124" t="s">
        <v>764</v>
      </c>
      <c r="F1232" s="124">
        <v>-2</v>
      </c>
      <c r="G1232" s="2" t="s">
        <v>13821</v>
      </c>
      <c r="H1232" s="130">
        <v>45865</v>
      </c>
      <c r="I1232" s="134"/>
      <c r="J1232" s="123">
        <f>IF(OR(tbl_Metraj22[[#This Row],[TARIH]]="",tbl_Metraj22[[#This Row],[TARIH]]="-"),0,IF(tbl_Metraj22[[#This Row],[YUZDE]]=0,tbl_Metraj22[[#This Row],[METRAJ_BETON]],tbl_Metraj22[[#This Row],[YUZDE]]*tbl_Metraj22[[#This Row],[METRAJ_BETON]]))</f>
        <v>4.95</v>
      </c>
      <c r="K1232" s="2" t="s">
        <v>851</v>
      </c>
    </row>
    <row r="1233" spans="1:11" ht="14.25" x14ac:dyDescent="0.2">
      <c r="A1233" s="2" t="s">
        <v>728</v>
      </c>
      <c r="B1233" s="124" t="s">
        <v>4475</v>
      </c>
      <c r="C1233" s="124"/>
      <c r="D1233" s="126">
        <v>8.1199999999999992</v>
      </c>
      <c r="E1233" s="124" t="s">
        <v>764</v>
      </c>
      <c r="F1233" s="124">
        <v>-2</v>
      </c>
      <c r="G1233" s="2" t="s">
        <v>13822</v>
      </c>
      <c r="H1233" s="130">
        <v>45865</v>
      </c>
      <c r="I1233" s="134"/>
      <c r="J1233" s="123">
        <f>IF(OR(tbl_Metraj22[[#This Row],[TARIH]]="",tbl_Metraj22[[#This Row],[TARIH]]="-"),0,IF(tbl_Metraj22[[#This Row],[YUZDE]]=0,tbl_Metraj22[[#This Row],[METRAJ_BETON]],tbl_Metraj22[[#This Row],[YUZDE]]*tbl_Metraj22[[#This Row],[METRAJ_BETON]]))</f>
        <v>8.1199999999999992</v>
      </c>
      <c r="K1233" s="2" t="s">
        <v>872</v>
      </c>
    </row>
    <row r="1234" spans="1:11" ht="14.25" x14ac:dyDescent="0.2">
      <c r="A1234" s="2" t="s">
        <v>728</v>
      </c>
      <c r="B1234" s="124" t="s">
        <v>4476</v>
      </c>
      <c r="C1234" s="124"/>
      <c r="D1234" s="126">
        <v>8.1199999999999992</v>
      </c>
      <c r="E1234" s="124" t="s">
        <v>764</v>
      </c>
      <c r="F1234" s="124">
        <v>-2</v>
      </c>
      <c r="G1234" s="2" t="s">
        <v>13823</v>
      </c>
      <c r="H1234" s="130">
        <v>45865</v>
      </c>
      <c r="I1234" s="134"/>
      <c r="J1234" s="123">
        <f>IF(OR(tbl_Metraj22[[#This Row],[TARIH]]="",tbl_Metraj22[[#This Row],[TARIH]]="-"),0,IF(tbl_Metraj22[[#This Row],[YUZDE]]=0,tbl_Metraj22[[#This Row],[METRAJ_BETON]],tbl_Metraj22[[#This Row],[YUZDE]]*tbl_Metraj22[[#This Row],[METRAJ_BETON]]))</f>
        <v>8.1199999999999992</v>
      </c>
      <c r="K1234" s="2" t="s">
        <v>887</v>
      </c>
    </row>
    <row r="1235" spans="1:11" ht="14.25" x14ac:dyDescent="0.2">
      <c r="A1235" s="2" t="s">
        <v>728</v>
      </c>
      <c r="B1235" s="124" t="s">
        <v>4477</v>
      </c>
      <c r="C1235" s="124"/>
      <c r="D1235" s="126">
        <v>5.31</v>
      </c>
      <c r="E1235" s="124" t="s">
        <v>764</v>
      </c>
      <c r="F1235" s="124">
        <v>-2</v>
      </c>
      <c r="G1235" s="2" t="s">
        <v>13824</v>
      </c>
      <c r="H1235" s="130">
        <v>45865</v>
      </c>
      <c r="I1235" s="134"/>
      <c r="J1235" s="123">
        <f>IF(OR(tbl_Metraj22[[#This Row],[TARIH]]="",tbl_Metraj22[[#This Row],[TARIH]]="-"),0,IF(tbl_Metraj22[[#This Row],[YUZDE]]=0,tbl_Metraj22[[#This Row],[METRAJ_BETON]],tbl_Metraj22[[#This Row],[YUZDE]]*tbl_Metraj22[[#This Row],[METRAJ_BETON]]))</f>
        <v>5.31</v>
      </c>
      <c r="K1235" s="2" t="s">
        <v>2244</v>
      </c>
    </row>
    <row r="1236" spans="1:11" ht="14.25" x14ac:dyDescent="0.2">
      <c r="A1236" s="2" t="s">
        <v>728</v>
      </c>
      <c r="B1236" s="124" t="s">
        <v>4478</v>
      </c>
      <c r="C1236" s="124"/>
      <c r="D1236" s="126">
        <v>5.31</v>
      </c>
      <c r="E1236" s="124" t="s">
        <v>764</v>
      </c>
      <c r="F1236" s="124">
        <v>-2</v>
      </c>
      <c r="G1236" s="2" t="s">
        <v>13825</v>
      </c>
      <c r="H1236" s="130">
        <v>45865</v>
      </c>
      <c r="I1236" s="134"/>
      <c r="J1236" s="123">
        <f>IF(OR(tbl_Metraj22[[#This Row],[TARIH]]="",tbl_Metraj22[[#This Row],[TARIH]]="-"),0,IF(tbl_Metraj22[[#This Row],[YUZDE]]=0,tbl_Metraj22[[#This Row],[METRAJ_BETON]],tbl_Metraj22[[#This Row],[YUZDE]]*tbl_Metraj22[[#This Row],[METRAJ_BETON]]))</f>
        <v>5.31</v>
      </c>
      <c r="K1236" s="2" t="s">
        <v>2246</v>
      </c>
    </row>
    <row r="1237" spans="1:11" ht="14.25" x14ac:dyDescent="0.2">
      <c r="A1237" s="2" t="s">
        <v>728</v>
      </c>
      <c r="B1237" s="124" t="s">
        <v>4479</v>
      </c>
      <c r="C1237" s="124"/>
      <c r="D1237" s="126">
        <v>5.31</v>
      </c>
      <c r="E1237" s="124" t="s">
        <v>764</v>
      </c>
      <c r="F1237" s="124">
        <v>-2</v>
      </c>
      <c r="G1237" s="2" t="s">
        <v>13826</v>
      </c>
      <c r="H1237" s="130">
        <v>45865</v>
      </c>
      <c r="I1237" s="134"/>
      <c r="J1237" s="123">
        <f>IF(OR(tbl_Metraj22[[#This Row],[TARIH]]="",tbl_Metraj22[[#This Row],[TARIH]]="-"),0,IF(tbl_Metraj22[[#This Row],[YUZDE]]=0,tbl_Metraj22[[#This Row],[METRAJ_BETON]],tbl_Metraj22[[#This Row],[YUZDE]]*tbl_Metraj22[[#This Row],[METRAJ_BETON]]))</f>
        <v>5.31</v>
      </c>
      <c r="K1237" s="2" t="s">
        <v>2248</v>
      </c>
    </row>
    <row r="1238" spans="1:11" ht="14.25" x14ac:dyDescent="0.2">
      <c r="A1238" s="2" t="s">
        <v>728</v>
      </c>
      <c r="B1238" s="124" t="s">
        <v>4480</v>
      </c>
      <c r="C1238" s="124"/>
      <c r="D1238" s="126">
        <v>5.31</v>
      </c>
      <c r="E1238" s="124" t="s">
        <v>764</v>
      </c>
      <c r="F1238" s="124">
        <v>-2</v>
      </c>
      <c r="G1238" s="2" t="s">
        <v>13827</v>
      </c>
      <c r="H1238" s="130">
        <v>45865</v>
      </c>
      <c r="I1238" s="134"/>
      <c r="J1238" s="123">
        <f>IF(OR(tbl_Metraj22[[#This Row],[TARIH]]="",tbl_Metraj22[[#This Row],[TARIH]]="-"),0,IF(tbl_Metraj22[[#This Row],[YUZDE]]=0,tbl_Metraj22[[#This Row],[METRAJ_BETON]],tbl_Metraj22[[#This Row],[YUZDE]]*tbl_Metraj22[[#This Row],[METRAJ_BETON]]))</f>
        <v>5.31</v>
      </c>
      <c r="K1238" s="2" t="s">
        <v>2249</v>
      </c>
    </row>
    <row r="1239" spans="1:11" ht="14.25" x14ac:dyDescent="0.2">
      <c r="A1239" s="2" t="s">
        <v>728</v>
      </c>
      <c r="B1239" s="124" t="s">
        <v>4481</v>
      </c>
      <c r="C1239" s="124"/>
      <c r="D1239" s="126">
        <v>5.31</v>
      </c>
      <c r="E1239" s="124" t="s">
        <v>764</v>
      </c>
      <c r="F1239" s="124">
        <v>-2</v>
      </c>
      <c r="G1239" s="2" t="s">
        <v>13828</v>
      </c>
      <c r="H1239" s="130">
        <v>45865</v>
      </c>
      <c r="I1239" s="134"/>
      <c r="J1239" s="123">
        <f>IF(OR(tbl_Metraj22[[#This Row],[TARIH]]="",tbl_Metraj22[[#This Row],[TARIH]]="-"),0,IF(tbl_Metraj22[[#This Row],[YUZDE]]=0,tbl_Metraj22[[#This Row],[METRAJ_BETON]],tbl_Metraj22[[#This Row],[YUZDE]]*tbl_Metraj22[[#This Row],[METRAJ_BETON]]))</f>
        <v>5.31</v>
      </c>
      <c r="K1239" s="2" t="s">
        <v>2241</v>
      </c>
    </row>
    <row r="1240" spans="1:11" ht="14.25" x14ac:dyDescent="0.2">
      <c r="A1240" s="2" t="s">
        <v>728</v>
      </c>
      <c r="B1240" s="124" t="s">
        <v>4482</v>
      </c>
      <c r="C1240" s="124"/>
      <c r="D1240" s="126">
        <v>5.31</v>
      </c>
      <c r="E1240" s="124" t="s">
        <v>764</v>
      </c>
      <c r="F1240" s="124">
        <v>-2</v>
      </c>
      <c r="G1240" s="2" t="s">
        <v>13829</v>
      </c>
      <c r="H1240" s="130">
        <v>45865</v>
      </c>
      <c r="I1240" s="134"/>
      <c r="J1240" s="123">
        <f>IF(OR(tbl_Metraj22[[#This Row],[TARIH]]="",tbl_Metraj22[[#This Row],[TARIH]]="-"),0,IF(tbl_Metraj22[[#This Row],[YUZDE]]=0,tbl_Metraj22[[#This Row],[METRAJ_BETON]],tbl_Metraj22[[#This Row],[YUZDE]]*tbl_Metraj22[[#This Row],[METRAJ_BETON]]))</f>
        <v>5.31</v>
      </c>
      <c r="K1240" s="2" t="s">
        <v>2212</v>
      </c>
    </row>
    <row r="1241" spans="1:11" ht="14.25" x14ac:dyDescent="0.2">
      <c r="A1241" s="2" t="s">
        <v>728</v>
      </c>
      <c r="B1241" s="124" t="s">
        <v>4483</v>
      </c>
      <c r="C1241" s="124"/>
      <c r="D1241" s="126">
        <v>12.92</v>
      </c>
      <c r="E1241" s="124" t="s">
        <v>764</v>
      </c>
      <c r="F1241" s="124">
        <v>-2</v>
      </c>
      <c r="G1241" s="2" t="s">
        <v>13830</v>
      </c>
      <c r="H1241" s="130">
        <v>45865</v>
      </c>
      <c r="I1241" s="134"/>
      <c r="J1241" s="123">
        <f>IF(OR(tbl_Metraj22[[#This Row],[TARIH]]="",tbl_Metraj22[[#This Row],[TARIH]]="-"),0,IF(tbl_Metraj22[[#This Row],[YUZDE]]=0,tbl_Metraj22[[#This Row],[METRAJ_BETON]],tbl_Metraj22[[#This Row],[YUZDE]]*tbl_Metraj22[[#This Row],[METRAJ_BETON]]))</f>
        <v>12.92</v>
      </c>
      <c r="K1241" s="2" t="s">
        <v>2247</v>
      </c>
    </row>
    <row r="1242" spans="1:11" ht="14.25" x14ac:dyDescent="0.2">
      <c r="A1242" s="2" t="s">
        <v>728</v>
      </c>
      <c r="B1242" s="124" t="s">
        <v>4484</v>
      </c>
      <c r="C1242" s="124"/>
      <c r="D1242" s="126">
        <v>5.31</v>
      </c>
      <c r="E1242" s="124" t="s">
        <v>764</v>
      </c>
      <c r="F1242" s="124">
        <v>-2</v>
      </c>
      <c r="G1242" s="2" t="s">
        <v>13831</v>
      </c>
      <c r="H1242" s="130">
        <v>45865</v>
      </c>
      <c r="I1242" s="134"/>
      <c r="J1242" s="123">
        <f>IF(OR(tbl_Metraj22[[#This Row],[TARIH]]="",tbl_Metraj22[[#This Row],[TARIH]]="-"),0,IF(tbl_Metraj22[[#This Row],[YUZDE]]=0,tbl_Metraj22[[#This Row],[METRAJ_BETON]],tbl_Metraj22[[#This Row],[YUZDE]]*tbl_Metraj22[[#This Row],[METRAJ_BETON]]))</f>
        <v>5.31</v>
      </c>
      <c r="K1242" s="2" t="s">
        <v>2247</v>
      </c>
    </row>
    <row r="1243" spans="1:11" ht="14.25" x14ac:dyDescent="0.2">
      <c r="A1243" s="2" t="s">
        <v>728</v>
      </c>
      <c r="B1243" s="124" t="s">
        <v>4485</v>
      </c>
      <c r="C1243" s="124"/>
      <c r="D1243" s="126">
        <v>5.31</v>
      </c>
      <c r="E1243" s="124" t="s">
        <v>764</v>
      </c>
      <c r="F1243" s="124">
        <v>-2</v>
      </c>
      <c r="G1243" s="2" t="s">
        <v>13832</v>
      </c>
      <c r="H1243" s="130">
        <v>45865</v>
      </c>
      <c r="I1243" s="134"/>
      <c r="J1243" s="123">
        <f>IF(OR(tbl_Metraj22[[#This Row],[TARIH]]="",tbl_Metraj22[[#This Row],[TARIH]]="-"),0,IF(tbl_Metraj22[[#This Row],[YUZDE]]=0,tbl_Metraj22[[#This Row],[METRAJ_BETON]],tbl_Metraj22[[#This Row],[YUZDE]]*tbl_Metraj22[[#This Row],[METRAJ_BETON]]))</f>
        <v>5.31</v>
      </c>
      <c r="K1243" s="2" t="s">
        <v>2245</v>
      </c>
    </row>
    <row r="1244" spans="1:11" ht="14.25" x14ac:dyDescent="0.2">
      <c r="A1244" s="2" t="s">
        <v>728</v>
      </c>
      <c r="B1244" s="124" t="s">
        <v>4486</v>
      </c>
      <c r="C1244" s="124"/>
      <c r="D1244" s="126">
        <v>5.31</v>
      </c>
      <c r="E1244" s="124" t="s">
        <v>764</v>
      </c>
      <c r="F1244" s="124">
        <v>-2</v>
      </c>
      <c r="G1244" s="2" t="s">
        <v>13833</v>
      </c>
      <c r="H1244" s="130">
        <v>45865</v>
      </c>
      <c r="I1244" s="134"/>
      <c r="J1244" s="123">
        <f>IF(OR(tbl_Metraj22[[#This Row],[TARIH]]="",tbl_Metraj22[[#This Row],[TARIH]]="-"),0,IF(tbl_Metraj22[[#This Row],[YUZDE]]=0,tbl_Metraj22[[#This Row],[METRAJ_BETON]],tbl_Metraj22[[#This Row],[YUZDE]]*tbl_Metraj22[[#This Row],[METRAJ_BETON]]))</f>
        <v>5.31</v>
      </c>
      <c r="K1244" s="2" t="s">
        <v>2243</v>
      </c>
    </row>
    <row r="1245" spans="1:11" ht="14.25" x14ac:dyDescent="0.2">
      <c r="A1245" s="2" t="s">
        <v>728</v>
      </c>
      <c r="B1245" s="124" t="s">
        <v>4487</v>
      </c>
      <c r="C1245" s="124"/>
      <c r="D1245" s="126">
        <v>3.89</v>
      </c>
      <c r="E1245" s="124" t="s">
        <v>764</v>
      </c>
      <c r="F1245" s="124">
        <v>-2</v>
      </c>
      <c r="G1245" s="2" t="s">
        <v>13834</v>
      </c>
      <c r="H1245" s="130">
        <v>45865</v>
      </c>
      <c r="I1245" s="134"/>
      <c r="J1245" s="123">
        <f>IF(OR(tbl_Metraj22[[#This Row],[TARIH]]="",tbl_Metraj22[[#This Row],[TARIH]]="-"),0,IF(tbl_Metraj22[[#This Row],[YUZDE]]=0,tbl_Metraj22[[#This Row],[METRAJ_BETON]],tbl_Metraj22[[#This Row],[YUZDE]]*tbl_Metraj22[[#This Row],[METRAJ_BETON]]))</f>
        <v>3.89</v>
      </c>
      <c r="K1245" s="2" t="s">
        <v>2242</v>
      </c>
    </row>
    <row r="1246" spans="1:11" ht="14.25" x14ac:dyDescent="0.2">
      <c r="A1246" s="2" t="s">
        <v>752</v>
      </c>
      <c r="B1246" s="124" t="s">
        <v>3265</v>
      </c>
      <c r="C1246" s="124"/>
      <c r="D1246" s="126">
        <v>0.28999999999999998</v>
      </c>
      <c r="E1246" s="124" t="s">
        <v>764</v>
      </c>
      <c r="F1246" s="124">
        <v>-2</v>
      </c>
      <c r="G1246" s="2" t="s">
        <v>13835</v>
      </c>
      <c r="H1246" s="130"/>
      <c r="I1246" s="134"/>
      <c r="J1246" s="123">
        <f>IF(OR(tbl_Metraj22[[#This Row],[TARIH]]="",tbl_Metraj22[[#This Row],[TARIH]]="-"),0,IF(tbl_Metraj22[[#This Row],[YUZDE]]=0,tbl_Metraj22[[#This Row],[METRAJ_BETON]],tbl_Metraj22[[#This Row],[YUZDE]]*tbl_Metraj22[[#This Row],[METRAJ_BETON]]))</f>
        <v>0</v>
      </c>
    </row>
    <row r="1247" spans="1:11" ht="14.25" x14ac:dyDescent="0.2">
      <c r="A1247" s="2" t="s">
        <v>752</v>
      </c>
      <c r="B1247" s="124" t="s">
        <v>3273</v>
      </c>
      <c r="C1247" s="124"/>
      <c r="D1247" s="126">
        <v>1.58</v>
      </c>
      <c r="E1247" s="124" t="s">
        <v>764</v>
      </c>
      <c r="F1247" s="124">
        <v>-2</v>
      </c>
      <c r="G1247" s="2" t="s">
        <v>13836</v>
      </c>
      <c r="H1247" s="130"/>
      <c r="I1247" s="134"/>
      <c r="J1247" s="123">
        <f>IF(OR(tbl_Metraj22[[#This Row],[TARIH]]="",tbl_Metraj22[[#This Row],[TARIH]]="-"),0,IF(tbl_Metraj22[[#This Row],[YUZDE]]=0,tbl_Metraj22[[#This Row],[METRAJ_BETON]],tbl_Metraj22[[#This Row],[YUZDE]]*tbl_Metraj22[[#This Row],[METRAJ_BETON]]))</f>
        <v>0</v>
      </c>
    </row>
    <row r="1248" spans="1:11" ht="14.25" x14ac:dyDescent="0.2">
      <c r="A1248" s="2" t="s">
        <v>752</v>
      </c>
      <c r="B1248" s="124" t="s">
        <v>3274</v>
      </c>
      <c r="C1248" s="124"/>
      <c r="D1248" s="126">
        <v>3.12</v>
      </c>
      <c r="E1248" s="124" t="s">
        <v>764</v>
      </c>
      <c r="F1248" s="124">
        <v>-2</v>
      </c>
      <c r="G1248" s="2" t="s">
        <v>13837</v>
      </c>
      <c r="H1248" s="130"/>
      <c r="I1248" s="134"/>
      <c r="J1248" s="123">
        <f>IF(OR(tbl_Metraj22[[#This Row],[TARIH]]="",tbl_Metraj22[[#This Row],[TARIH]]="-"),0,IF(tbl_Metraj22[[#This Row],[YUZDE]]=0,tbl_Metraj22[[#This Row],[METRAJ_BETON]],tbl_Metraj22[[#This Row],[YUZDE]]*tbl_Metraj22[[#This Row],[METRAJ_BETON]]))</f>
        <v>0</v>
      </c>
    </row>
    <row r="1249" spans="1:11" ht="14.25" x14ac:dyDescent="0.2">
      <c r="A1249" s="2" t="s">
        <v>752</v>
      </c>
      <c r="B1249" s="124" t="s">
        <v>3275</v>
      </c>
      <c r="C1249" s="124"/>
      <c r="D1249" s="126">
        <v>2.2200000000000002</v>
      </c>
      <c r="E1249" s="124" t="s">
        <v>764</v>
      </c>
      <c r="F1249" s="124">
        <v>-2</v>
      </c>
      <c r="G1249" s="2" t="s">
        <v>13838</v>
      </c>
      <c r="H1249" s="130"/>
      <c r="I1249" s="134"/>
      <c r="J1249" s="123">
        <f>IF(OR(tbl_Metraj22[[#This Row],[TARIH]]="",tbl_Metraj22[[#This Row],[TARIH]]="-"),0,IF(tbl_Metraj22[[#This Row],[YUZDE]]=0,tbl_Metraj22[[#This Row],[METRAJ_BETON]],tbl_Metraj22[[#This Row],[YUZDE]]*tbl_Metraj22[[#This Row],[METRAJ_BETON]]))</f>
        <v>0</v>
      </c>
    </row>
    <row r="1250" spans="1:11" ht="14.25" x14ac:dyDescent="0.2">
      <c r="A1250" s="2" t="s">
        <v>752</v>
      </c>
      <c r="B1250" s="124" t="s">
        <v>3276</v>
      </c>
      <c r="C1250" s="124"/>
      <c r="D1250" s="126">
        <v>2.2000000000000002</v>
      </c>
      <c r="E1250" s="124" t="s">
        <v>764</v>
      </c>
      <c r="F1250" s="124">
        <v>-2</v>
      </c>
      <c r="G1250" s="2" t="s">
        <v>13839</v>
      </c>
      <c r="H1250" s="130"/>
      <c r="I1250" s="134"/>
      <c r="J1250" s="123">
        <f>IF(OR(tbl_Metraj22[[#This Row],[TARIH]]="",tbl_Metraj22[[#This Row],[TARIH]]="-"),0,IF(tbl_Metraj22[[#This Row],[YUZDE]]=0,tbl_Metraj22[[#This Row],[METRAJ_BETON]],tbl_Metraj22[[#This Row],[YUZDE]]*tbl_Metraj22[[#This Row],[METRAJ_BETON]]))</f>
        <v>0</v>
      </c>
    </row>
    <row r="1251" spans="1:11" ht="14.25" x14ac:dyDescent="0.2">
      <c r="A1251" s="2" t="s">
        <v>752</v>
      </c>
      <c r="B1251" s="124" t="s">
        <v>3277</v>
      </c>
      <c r="C1251" s="124"/>
      <c r="D1251" s="126">
        <v>1.32</v>
      </c>
      <c r="E1251" s="124" t="s">
        <v>764</v>
      </c>
      <c r="F1251" s="124">
        <v>-2</v>
      </c>
      <c r="G1251" s="2" t="s">
        <v>13840</v>
      </c>
      <c r="H1251" s="130"/>
      <c r="I1251" s="134"/>
      <c r="J1251" s="123">
        <f>IF(OR(tbl_Metraj22[[#This Row],[TARIH]]="",tbl_Metraj22[[#This Row],[TARIH]]="-"),0,IF(tbl_Metraj22[[#This Row],[YUZDE]]=0,tbl_Metraj22[[#This Row],[METRAJ_BETON]],tbl_Metraj22[[#This Row],[YUZDE]]*tbl_Metraj22[[#This Row],[METRAJ_BETON]]))</f>
        <v>0</v>
      </c>
    </row>
    <row r="1252" spans="1:11" ht="14.25" x14ac:dyDescent="0.2">
      <c r="A1252" s="2" t="s">
        <v>752</v>
      </c>
      <c r="B1252" s="124" t="s">
        <v>3278</v>
      </c>
      <c r="C1252" s="124"/>
      <c r="D1252" s="126">
        <v>4.83</v>
      </c>
      <c r="E1252" s="124" t="s">
        <v>764</v>
      </c>
      <c r="F1252" s="124">
        <v>-2</v>
      </c>
      <c r="G1252" s="2" t="s">
        <v>13841</v>
      </c>
      <c r="H1252" s="130"/>
      <c r="I1252" s="134"/>
      <c r="J1252" s="123">
        <f>IF(OR(tbl_Metraj22[[#This Row],[TARIH]]="",tbl_Metraj22[[#This Row],[TARIH]]="-"),0,IF(tbl_Metraj22[[#This Row],[YUZDE]]=0,tbl_Metraj22[[#This Row],[METRAJ_BETON]],tbl_Metraj22[[#This Row],[YUZDE]]*tbl_Metraj22[[#This Row],[METRAJ_BETON]]))</f>
        <v>0</v>
      </c>
    </row>
    <row r="1253" spans="1:11" ht="14.25" x14ac:dyDescent="0.2">
      <c r="A1253" s="2" t="s">
        <v>752</v>
      </c>
      <c r="B1253" s="124" t="s">
        <v>3279</v>
      </c>
      <c r="C1253" s="124"/>
      <c r="D1253" s="126">
        <v>0.98</v>
      </c>
      <c r="E1253" s="124" t="s">
        <v>764</v>
      </c>
      <c r="F1253" s="124">
        <v>-2</v>
      </c>
      <c r="G1253" s="2" t="s">
        <v>13842</v>
      </c>
      <c r="H1253" s="130"/>
      <c r="I1253" s="134"/>
      <c r="J1253" s="123">
        <f>IF(OR(tbl_Metraj22[[#This Row],[TARIH]]="",tbl_Metraj22[[#This Row],[TARIH]]="-"),0,IF(tbl_Metraj22[[#This Row],[YUZDE]]=0,tbl_Metraj22[[#This Row],[METRAJ_BETON]],tbl_Metraj22[[#This Row],[YUZDE]]*tbl_Metraj22[[#This Row],[METRAJ_BETON]]))</f>
        <v>0</v>
      </c>
    </row>
    <row r="1254" spans="1:11" ht="14.25" x14ac:dyDescent="0.2">
      <c r="A1254" s="2" t="s">
        <v>752</v>
      </c>
      <c r="B1254" s="124" t="s">
        <v>3280</v>
      </c>
      <c r="C1254" s="124"/>
      <c r="D1254" s="126">
        <v>3.61</v>
      </c>
      <c r="E1254" s="124" t="s">
        <v>764</v>
      </c>
      <c r="F1254" s="124">
        <v>-2</v>
      </c>
      <c r="G1254" s="2" t="s">
        <v>13843</v>
      </c>
      <c r="H1254" s="130"/>
      <c r="I1254" s="134"/>
      <c r="J1254" s="123">
        <f>IF(OR(tbl_Metraj22[[#This Row],[TARIH]]="",tbl_Metraj22[[#This Row],[TARIH]]="-"),0,IF(tbl_Metraj22[[#This Row],[YUZDE]]=0,tbl_Metraj22[[#This Row],[METRAJ_BETON]],tbl_Metraj22[[#This Row],[YUZDE]]*tbl_Metraj22[[#This Row],[METRAJ_BETON]]))</f>
        <v>0</v>
      </c>
    </row>
    <row r="1255" spans="1:11" ht="14.25" x14ac:dyDescent="0.2">
      <c r="A1255" s="2" t="s">
        <v>2977</v>
      </c>
      <c r="B1255" s="124" t="s">
        <v>3032</v>
      </c>
      <c r="C1255" s="124"/>
      <c r="D1255" s="126">
        <v>16</v>
      </c>
      <c r="E1255" s="124" t="s">
        <v>764</v>
      </c>
      <c r="F1255" s="124">
        <v>-2</v>
      </c>
      <c r="G1255" s="2" t="s">
        <v>13844</v>
      </c>
      <c r="H1255" s="130">
        <v>45865</v>
      </c>
      <c r="I1255" s="134"/>
      <c r="J1255" s="123">
        <f>IF(OR(tbl_Metraj22[[#This Row],[TARIH]]="",tbl_Metraj22[[#This Row],[TARIH]]="-"),0,IF(tbl_Metraj22[[#This Row],[YUZDE]]=0,tbl_Metraj22[[#This Row],[METRAJ_BETON]],tbl_Metraj22[[#This Row],[YUZDE]]*tbl_Metraj22[[#This Row],[METRAJ_BETON]]))</f>
        <v>16</v>
      </c>
      <c r="K1255" s="2" t="s">
        <v>843</v>
      </c>
    </row>
    <row r="1256" spans="1:11" ht="14.25" x14ac:dyDescent="0.2">
      <c r="A1256" s="2" t="s">
        <v>2977</v>
      </c>
      <c r="B1256" s="124" t="s">
        <v>3033</v>
      </c>
      <c r="C1256" s="124"/>
      <c r="D1256" s="126">
        <v>10.69</v>
      </c>
      <c r="E1256" s="124" t="s">
        <v>764</v>
      </c>
      <c r="F1256" s="124">
        <v>-2</v>
      </c>
      <c r="G1256" s="2" t="s">
        <v>13845</v>
      </c>
      <c r="H1256" s="130">
        <v>45865</v>
      </c>
      <c r="I1256" s="134"/>
      <c r="J1256" s="123">
        <f>IF(OR(tbl_Metraj22[[#This Row],[TARIH]]="",tbl_Metraj22[[#This Row],[TARIH]]="-"),0,IF(tbl_Metraj22[[#This Row],[YUZDE]]=0,tbl_Metraj22[[#This Row],[METRAJ_BETON]],tbl_Metraj22[[#This Row],[YUZDE]]*tbl_Metraj22[[#This Row],[METRAJ_BETON]]))</f>
        <v>10.69</v>
      </c>
      <c r="K1256" s="2" t="s">
        <v>2903</v>
      </c>
    </row>
    <row r="1257" spans="1:11" ht="14.25" x14ac:dyDescent="0.2">
      <c r="A1257" s="2" t="s">
        <v>2977</v>
      </c>
      <c r="B1257" s="124" t="s">
        <v>3034</v>
      </c>
      <c r="C1257" s="124"/>
      <c r="D1257" s="126">
        <v>8.25</v>
      </c>
      <c r="E1257" s="124" t="s">
        <v>764</v>
      </c>
      <c r="F1257" s="124">
        <v>-2</v>
      </c>
      <c r="G1257" s="2" t="s">
        <v>13846</v>
      </c>
      <c r="H1257" s="130">
        <v>45865</v>
      </c>
      <c r="I1257" s="134"/>
      <c r="J1257" s="123">
        <f>IF(OR(tbl_Metraj22[[#This Row],[TARIH]]="",tbl_Metraj22[[#This Row],[TARIH]]="-"),0,IF(tbl_Metraj22[[#This Row],[YUZDE]]=0,tbl_Metraj22[[#This Row],[METRAJ_BETON]],tbl_Metraj22[[#This Row],[YUZDE]]*tbl_Metraj22[[#This Row],[METRAJ_BETON]]))</f>
        <v>8.25</v>
      </c>
      <c r="K1257" s="2" t="s">
        <v>2904</v>
      </c>
    </row>
    <row r="1258" spans="1:11" ht="14.25" x14ac:dyDescent="0.2">
      <c r="A1258" s="2" t="s">
        <v>2977</v>
      </c>
      <c r="B1258" s="124" t="s">
        <v>3035</v>
      </c>
      <c r="C1258" s="124"/>
      <c r="D1258" s="126">
        <v>30.53</v>
      </c>
      <c r="E1258" s="124" t="s">
        <v>764</v>
      </c>
      <c r="F1258" s="124">
        <v>-2</v>
      </c>
      <c r="G1258" s="2" t="s">
        <v>13847</v>
      </c>
      <c r="H1258" s="130">
        <v>45865</v>
      </c>
      <c r="I1258" s="134"/>
      <c r="J1258" s="123">
        <f>IF(OR(tbl_Metraj22[[#This Row],[TARIH]]="",tbl_Metraj22[[#This Row],[TARIH]]="-"),0,IF(tbl_Metraj22[[#This Row],[YUZDE]]=0,tbl_Metraj22[[#This Row],[METRAJ_BETON]],tbl_Metraj22[[#This Row],[YUZDE]]*tbl_Metraj22[[#This Row],[METRAJ_BETON]]))</f>
        <v>30.53</v>
      </c>
      <c r="K1258" s="2" t="s">
        <v>836</v>
      </c>
    </row>
    <row r="1259" spans="1:11" ht="14.25" x14ac:dyDescent="0.2">
      <c r="A1259" s="2" t="s">
        <v>2977</v>
      </c>
      <c r="B1259" s="124" t="s">
        <v>3036</v>
      </c>
      <c r="C1259" s="124"/>
      <c r="D1259" s="126">
        <v>16</v>
      </c>
      <c r="E1259" s="124" t="s">
        <v>764</v>
      </c>
      <c r="F1259" s="124">
        <v>-2</v>
      </c>
      <c r="G1259" s="2" t="s">
        <v>13848</v>
      </c>
      <c r="H1259" s="130">
        <v>45865</v>
      </c>
      <c r="I1259" s="134"/>
      <c r="J1259" s="123">
        <f>IF(OR(tbl_Metraj22[[#This Row],[TARIH]]="",tbl_Metraj22[[#This Row],[TARIH]]="-"),0,IF(tbl_Metraj22[[#This Row],[YUZDE]]=0,tbl_Metraj22[[#This Row],[METRAJ_BETON]],tbl_Metraj22[[#This Row],[YUZDE]]*tbl_Metraj22[[#This Row],[METRAJ_BETON]]))</f>
        <v>16</v>
      </c>
      <c r="K1259" s="2" t="s">
        <v>847</v>
      </c>
    </row>
    <row r="1260" spans="1:11" ht="14.25" x14ac:dyDescent="0.2">
      <c r="A1260" s="2" t="s">
        <v>2977</v>
      </c>
      <c r="B1260" s="124" t="s">
        <v>3037</v>
      </c>
      <c r="C1260" s="124"/>
      <c r="D1260" s="126">
        <v>3.42</v>
      </c>
      <c r="E1260" s="124" t="s">
        <v>764</v>
      </c>
      <c r="F1260" s="124">
        <v>-2</v>
      </c>
      <c r="G1260" s="2" t="s">
        <v>13849</v>
      </c>
      <c r="H1260" s="130">
        <v>45865</v>
      </c>
      <c r="I1260" s="134"/>
      <c r="J1260" s="123">
        <f>IF(OR(tbl_Metraj22[[#This Row],[TARIH]]="",tbl_Metraj22[[#This Row],[TARIH]]="-"),0,IF(tbl_Metraj22[[#This Row],[YUZDE]]=0,tbl_Metraj22[[#This Row],[METRAJ_BETON]],tbl_Metraj22[[#This Row],[YUZDE]]*tbl_Metraj22[[#This Row],[METRAJ_BETON]]))</f>
        <v>3.42</v>
      </c>
      <c r="K1260" s="2" t="s">
        <v>2152</v>
      </c>
    </row>
    <row r="1261" spans="1:11" ht="14.25" x14ac:dyDescent="0.2">
      <c r="A1261" s="2" t="s">
        <v>2977</v>
      </c>
      <c r="B1261" s="124" t="s">
        <v>3038</v>
      </c>
      <c r="C1261" s="124"/>
      <c r="D1261" s="126">
        <v>10.39</v>
      </c>
      <c r="E1261" s="124" t="s">
        <v>764</v>
      </c>
      <c r="F1261" s="124">
        <v>-2</v>
      </c>
      <c r="G1261" s="2" t="s">
        <v>13850</v>
      </c>
      <c r="H1261" s="130">
        <v>45865</v>
      </c>
      <c r="I1261" s="134"/>
      <c r="J1261" s="123">
        <f>IF(OR(tbl_Metraj22[[#This Row],[TARIH]]="",tbl_Metraj22[[#This Row],[TARIH]]="-"),0,IF(tbl_Metraj22[[#This Row],[YUZDE]]=0,tbl_Metraj22[[#This Row],[METRAJ_BETON]],tbl_Metraj22[[#This Row],[YUZDE]]*tbl_Metraj22[[#This Row],[METRAJ_BETON]]))</f>
        <v>10.39</v>
      </c>
      <c r="K1261" s="2" t="s">
        <v>840</v>
      </c>
    </row>
    <row r="1262" spans="1:11" ht="14.25" x14ac:dyDescent="0.2">
      <c r="A1262" s="2" t="s">
        <v>2977</v>
      </c>
      <c r="B1262" s="124" t="s">
        <v>3039</v>
      </c>
      <c r="C1262" s="124"/>
      <c r="D1262" s="126">
        <v>12.38</v>
      </c>
      <c r="E1262" s="124" t="s">
        <v>764</v>
      </c>
      <c r="F1262" s="124">
        <v>-2</v>
      </c>
      <c r="G1262" s="2" t="s">
        <v>13851</v>
      </c>
      <c r="H1262" s="130">
        <v>45865</v>
      </c>
      <c r="I1262" s="134"/>
      <c r="J1262" s="123">
        <f>IF(OR(tbl_Metraj22[[#This Row],[TARIH]]="",tbl_Metraj22[[#This Row],[TARIH]]="-"),0,IF(tbl_Metraj22[[#This Row],[YUZDE]]=0,tbl_Metraj22[[#This Row],[METRAJ_BETON]],tbl_Metraj22[[#This Row],[YUZDE]]*tbl_Metraj22[[#This Row],[METRAJ_BETON]]))</f>
        <v>12.38</v>
      </c>
      <c r="K1262" s="2" t="s">
        <v>848</v>
      </c>
    </row>
    <row r="1263" spans="1:11" ht="14.25" x14ac:dyDescent="0.2">
      <c r="A1263" s="2" t="s">
        <v>2977</v>
      </c>
      <c r="B1263" s="124" t="s">
        <v>3040</v>
      </c>
      <c r="C1263" s="124"/>
      <c r="D1263" s="126">
        <v>8.91</v>
      </c>
      <c r="E1263" s="124" t="s">
        <v>764</v>
      </c>
      <c r="F1263" s="124">
        <v>-2</v>
      </c>
      <c r="G1263" s="2" t="s">
        <v>13852</v>
      </c>
      <c r="H1263" s="130">
        <v>45865</v>
      </c>
      <c r="I1263" s="134"/>
      <c r="J1263" s="123">
        <f>IF(OR(tbl_Metraj22[[#This Row],[TARIH]]="",tbl_Metraj22[[#This Row],[TARIH]]="-"),0,IF(tbl_Metraj22[[#This Row],[YUZDE]]=0,tbl_Metraj22[[#This Row],[METRAJ_BETON]],tbl_Metraj22[[#This Row],[YUZDE]]*tbl_Metraj22[[#This Row],[METRAJ_BETON]]))</f>
        <v>8.91</v>
      </c>
      <c r="K1263" s="2" t="s">
        <v>845</v>
      </c>
    </row>
    <row r="1264" spans="1:11" ht="14.25" x14ac:dyDescent="0.2">
      <c r="A1264" s="2" t="s">
        <v>2977</v>
      </c>
      <c r="B1264" s="124" t="s">
        <v>3041</v>
      </c>
      <c r="C1264" s="124"/>
      <c r="D1264" s="126">
        <v>9.41</v>
      </c>
      <c r="E1264" s="124" t="s">
        <v>764</v>
      </c>
      <c r="F1264" s="124">
        <v>-2</v>
      </c>
      <c r="G1264" s="2" t="s">
        <v>13853</v>
      </c>
      <c r="H1264" s="130">
        <v>45865</v>
      </c>
      <c r="I1264" s="134"/>
      <c r="J1264" s="123">
        <f>IF(OR(tbl_Metraj22[[#This Row],[TARIH]]="",tbl_Metraj22[[#This Row],[TARIH]]="-"),0,IF(tbl_Metraj22[[#This Row],[YUZDE]]=0,tbl_Metraj22[[#This Row],[METRAJ_BETON]],tbl_Metraj22[[#This Row],[YUZDE]]*tbl_Metraj22[[#This Row],[METRAJ_BETON]]))</f>
        <v>9.41</v>
      </c>
      <c r="K1264" s="2" t="s">
        <v>2151</v>
      </c>
    </row>
    <row r="1265" spans="1:11" ht="14.25" x14ac:dyDescent="0.2">
      <c r="A1265" s="2" t="s">
        <v>2977</v>
      </c>
      <c r="B1265" s="124" t="s">
        <v>3042</v>
      </c>
      <c r="C1265" s="124"/>
      <c r="D1265" s="126">
        <v>16.5</v>
      </c>
      <c r="E1265" s="124" t="s">
        <v>764</v>
      </c>
      <c r="F1265" s="124">
        <v>-2</v>
      </c>
      <c r="G1265" s="2" t="s">
        <v>13854</v>
      </c>
      <c r="H1265" s="130">
        <v>45865</v>
      </c>
      <c r="I1265" s="134"/>
      <c r="J1265" s="123">
        <f>IF(OR(tbl_Metraj22[[#This Row],[TARIH]]="",tbl_Metraj22[[#This Row],[TARIH]]="-"),0,IF(tbl_Metraj22[[#This Row],[YUZDE]]=0,tbl_Metraj22[[#This Row],[METRAJ_BETON]],tbl_Metraj22[[#This Row],[YUZDE]]*tbl_Metraj22[[#This Row],[METRAJ_BETON]]))</f>
        <v>16.5</v>
      </c>
      <c r="K1265" s="2" t="s">
        <v>844</v>
      </c>
    </row>
    <row r="1266" spans="1:11" ht="14.25" x14ac:dyDescent="0.2">
      <c r="A1266" s="2" t="s">
        <v>2977</v>
      </c>
      <c r="B1266" s="124" t="s">
        <v>3043</v>
      </c>
      <c r="C1266" s="124"/>
      <c r="D1266" s="126">
        <v>7.76</v>
      </c>
      <c r="E1266" s="124" t="s">
        <v>764</v>
      </c>
      <c r="F1266" s="124">
        <v>-2</v>
      </c>
      <c r="G1266" s="2" t="s">
        <v>13855</v>
      </c>
      <c r="H1266" s="130">
        <v>45865</v>
      </c>
      <c r="I1266" s="134"/>
      <c r="J1266" s="123">
        <f>IF(OR(tbl_Metraj22[[#This Row],[TARIH]]="",tbl_Metraj22[[#This Row],[TARIH]]="-"),0,IF(tbl_Metraj22[[#This Row],[YUZDE]]=0,tbl_Metraj22[[#This Row],[METRAJ_BETON]],tbl_Metraj22[[#This Row],[YUZDE]]*tbl_Metraj22[[#This Row],[METRAJ_BETON]]))</f>
        <v>7.76</v>
      </c>
      <c r="K1266" s="2" t="s">
        <v>2156</v>
      </c>
    </row>
    <row r="1267" spans="1:11" ht="14.25" x14ac:dyDescent="0.2">
      <c r="A1267" s="2" t="s">
        <v>2977</v>
      </c>
      <c r="B1267" s="124" t="s">
        <v>3044</v>
      </c>
      <c r="C1267" s="124"/>
      <c r="D1267" s="126">
        <v>23.93</v>
      </c>
      <c r="E1267" s="124" t="s">
        <v>764</v>
      </c>
      <c r="F1267" s="124">
        <v>-2</v>
      </c>
      <c r="G1267" s="2" t="s">
        <v>13856</v>
      </c>
      <c r="H1267" s="130">
        <v>45865</v>
      </c>
      <c r="I1267" s="134"/>
      <c r="J1267" s="123">
        <f>IF(OR(tbl_Metraj22[[#This Row],[TARIH]]="",tbl_Metraj22[[#This Row],[TARIH]]="-"),0,IF(tbl_Metraj22[[#This Row],[YUZDE]]=0,tbl_Metraj22[[#This Row],[METRAJ_BETON]],tbl_Metraj22[[#This Row],[YUZDE]]*tbl_Metraj22[[#This Row],[METRAJ_BETON]]))</f>
        <v>23.93</v>
      </c>
      <c r="K1267" s="2" t="s">
        <v>2157</v>
      </c>
    </row>
    <row r="1268" spans="1:11" ht="14.25" x14ac:dyDescent="0.2">
      <c r="A1268" s="2" t="s">
        <v>2977</v>
      </c>
      <c r="B1268" s="124" t="s">
        <v>3045</v>
      </c>
      <c r="C1268" s="124"/>
      <c r="D1268" s="126">
        <v>10.56</v>
      </c>
      <c r="E1268" s="124" t="s">
        <v>764</v>
      </c>
      <c r="F1268" s="124">
        <v>-2</v>
      </c>
      <c r="G1268" s="2" t="s">
        <v>13857</v>
      </c>
      <c r="H1268" s="130">
        <v>45865</v>
      </c>
      <c r="I1268" s="134"/>
      <c r="J1268" s="123">
        <f>IF(OR(tbl_Metraj22[[#This Row],[TARIH]]="",tbl_Metraj22[[#This Row],[TARIH]]="-"),0,IF(tbl_Metraj22[[#This Row],[YUZDE]]=0,tbl_Metraj22[[#This Row],[METRAJ_BETON]],tbl_Metraj22[[#This Row],[YUZDE]]*tbl_Metraj22[[#This Row],[METRAJ_BETON]]))</f>
        <v>10.56</v>
      </c>
      <c r="K1268" s="2" t="s">
        <v>2145</v>
      </c>
    </row>
    <row r="1269" spans="1:11" ht="14.25" x14ac:dyDescent="0.2">
      <c r="A1269" s="2" t="s">
        <v>2977</v>
      </c>
      <c r="B1269" s="124" t="s">
        <v>3046</v>
      </c>
      <c r="C1269" s="124"/>
      <c r="D1269" s="126">
        <v>22.28</v>
      </c>
      <c r="E1269" s="124" t="s">
        <v>764</v>
      </c>
      <c r="F1269" s="124">
        <v>-2</v>
      </c>
      <c r="G1269" s="2" t="s">
        <v>13858</v>
      </c>
      <c r="H1269" s="130">
        <v>45865</v>
      </c>
      <c r="I1269" s="134"/>
      <c r="J1269" s="123">
        <f>IF(OR(tbl_Metraj22[[#This Row],[TARIH]]="",tbl_Metraj22[[#This Row],[TARIH]]="-"),0,IF(tbl_Metraj22[[#This Row],[YUZDE]]=0,tbl_Metraj22[[#This Row],[METRAJ_BETON]],tbl_Metraj22[[#This Row],[YUZDE]]*tbl_Metraj22[[#This Row],[METRAJ_BETON]]))</f>
        <v>22.28</v>
      </c>
      <c r="K1269" s="2" t="s">
        <v>2158</v>
      </c>
    </row>
    <row r="1270" spans="1:11" ht="14.25" x14ac:dyDescent="0.2">
      <c r="A1270" s="2" t="s">
        <v>2977</v>
      </c>
      <c r="B1270" s="124" t="s">
        <v>4302</v>
      </c>
      <c r="C1270" s="124"/>
      <c r="D1270" s="126">
        <v>2.31</v>
      </c>
      <c r="E1270" s="124" t="s">
        <v>764</v>
      </c>
      <c r="F1270" s="124">
        <v>-2</v>
      </c>
      <c r="G1270" s="2" t="s">
        <v>13859</v>
      </c>
      <c r="H1270" s="130">
        <v>45865</v>
      </c>
      <c r="I1270" s="134"/>
      <c r="J1270" s="123">
        <f>IF(OR(tbl_Metraj22[[#This Row],[TARIH]]="",tbl_Metraj22[[#This Row],[TARIH]]="-"),0,IF(tbl_Metraj22[[#This Row],[YUZDE]]=0,tbl_Metraj22[[#This Row],[METRAJ_BETON]],tbl_Metraj22[[#This Row],[YUZDE]]*tbl_Metraj22[[#This Row],[METRAJ_BETON]]))</f>
        <v>2.31</v>
      </c>
      <c r="K1270" s="2" t="s">
        <v>2902</v>
      </c>
    </row>
    <row r="1271" spans="1:11" ht="14.25" x14ac:dyDescent="0.2">
      <c r="A1271" s="2" t="s">
        <v>2977</v>
      </c>
      <c r="B1271" s="124" t="s">
        <v>4308</v>
      </c>
      <c r="C1271" s="124"/>
      <c r="D1271" s="126">
        <v>179.5</v>
      </c>
      <c r="E1271" s="124" t="s">
        <v>764</v>
      </c>
      <c r="F1271" s="124">
        <v>-2</v>
      </c>
      <c r="G1271" s="2" t="s">
        <v>13860</v>
      </c>
      <c r="H1271" s="130">
        <v>45865</v>
      </c>
      <c r="I1271" s="134"/>
      <c r="J1271" s="123">
        <f>IF(OR(tbl_Metraj22[[#This Row],[TARIH]]="",tbl_Metraj22[[#This Row],[TARIH]]="-"),0,IF(tbl_Metraj22[[#This Row],[YUZDE]]=0,tbl_Metraj22[[#This Row],[METRAJ_BETON]],tbl_Metraj22[[#This Row],[YUZDE]]*tbl_Metraj22[[#This Row],[METRAJ_BETON]]))</f>
        <v>179.5</v>
      </c>
      <c r="K1271" s="2" t="s">
        <v>2901</v>
      </c>
    </row>
    <row r="1272" spans="1:11" ht="14.25" x14ac:dyDescent="0.2">
      <c r="A1272" s="2" t="s">
        <v>2977</v>
      </c>
      <c r="B1272" s="124" t="s">
        <v>4327</v>
      </c>
      <c r="C1272" s="124"/>
      <c r="D1272" s="126">
        <v>12.67</v>
      </c>
      <c r="E1272" s="124" t="s">
        <v>764</v>
      </c>
      <c r="F1272" s="124">
        <v>-2</v>
      </c>
      <c r="G1272" s="2" t="s">
        <v>13861</v>
      </c>
      <c r="H1272" s="130">
        <v>45865</v>
      </c>
      <c r="I1272" s="134"/>
      <c r="J1272" s="123">
        <f>IF(OR(tbl_Metraj22[[#This Row],[TARIH]]="",tbl_Metraj22[[#This Row],[TARIH]]="-"),0,IF(tbl_Metraj22[[#This Row],[YUZDE]]=0,tbl_Metraj22[[#This Row],[METRAJ_BETON]],tbl_Metraj22[[#This Row],[YUZDE]]*tbl_Metraj22[[#This Row],[METRAJ_BETON]]))</f>
        <v>12.67</v>
      </c>
      <c r="K1272" s="2" t="s">
        <v>2159</v>
      </c>
    </row>
    <row r="1273" spans="1:11" ht="14.25" x14ac:dyDescent="0.2">
      <c r="A1273" s="2" t="s">
        <v>2977</v>
      </c>
      <c r="B1273" s="124" t="s">
        <v>4328</v>
      </c>
      <c r="C1273" s="124"/>
      <c r="D1273" s="126">
        <v>12.67</v>
      </c>
      <c r="E1273" s="124" t="s">
        <v>764</v>
      </c>
      <c r="F1273" s="124">
        <v>-2</v>
      </c>
      <c r="G1273" s="2" t="s">
        <v>13862</v>
      </c>
      <c r="H1273" s="130">
        <v>45865</v>
      </c>
      <c r="I1273" s="134"/>
      <c r="J1273" s="123">
        <f>IF(OR(tbl_Metraj22[[#This Row],[TARIH]]="",tbl_Metraj22[[#This Row],[TARIH]]="-"),0,IF(tbl_Metraj22[[#This Row],[YUZDE]]=0,tbl_Metraj22[[#This Row],[METRAJ_BETON]],tbl_Metraj22[[#This Row],[YUZDE]]*tbl_Metraj22[[#This Row],[METRAJ_BETON]]))</f>
        <v>12.67</v>
      </c>
      <c r="K1273" s="2" t="s">
        <v>2146</v>
      </c>
    </row>
    <row r="1274" spans="1:11" ht="14.25" x14ac:dyDescent="0.2">
      <c r="A1274" s="2" t="s">
        <v>2977</v>
      </c>
      <c r="B1274" s="124" t="s">
        <v>4329</v>
      </c>
      <c r="C1274" s="124"/>
      <c r="D1274" s="126">
        <v>12.67</v>
      </c>
      <c r="E1274" s="124" t="s">
        <v>764</v>
      </c>
      <c r="F1274" s="124">
        <v>-2</v>
      </c>
      <c r="G1274" s="2" t="s">
        <v>13863</v>
      </c>
      <c r="H1274" s="130">
        <v>45865</v>
      </c>
      <c r="I1274" s="134"/>
      <c r="J1274" s="123">
        <f>IF(OR(tbl_Metraj22[[#This Row],[TARIH]]="",tbl_Metraj22[[#This Row],[TARIH]]="-"),0,IF(tbl_Metraj22[[#This Row],[YUZDE]]=0,tbl_Metraj22[[#This Row],[METRAJ_BETON]],tbl_Metraj22[[#This Row],[YUZDE]]*tbl_Metraj22[[#This Row],[METRAJ_BETON]]))</f>
        <v>12.67</v>
      </c>
      <c r="K1274" s="2" t="s">
        <v>839</v>
      </c>
    </row>
    <row r="1275" spans="1:11" ht="14.25" x14ac:dyDescent="0.2">
      <c r="A1275" s="2" t="s">
        <v>2977</v>
      </c>
      <c r="B1275" s="124" t="s">
        <v>4330</v>
      </c>
      <c r="C1275" s="124"/>
      <c r="D1275" s="126">
        <v>13.86</v>
      </c>
      <c r="E1275" s="124" t="s">
        <v>764</v>
      </c>
      <c r="F1275" s="124">
        <v>-2</v>
      </c>
      <c r="G1275" s="2" t="s">
        <v>13864</v>
      </c>
      <c r="H1275" s="130">
        <v>45865</v>
      </c>
      <c r="I1275" s="134"/>
      <c r="J1275" s="123">
        <f>IF(OR(tbl_Metraj22[[#This Row],[TARIH]]="",tbl_Metraj22[[#This Row],[TARIH]]="-"),0,IF(tbl_Metraj22[[#This Row],[YUZDE]]=0,tbl_Metraj22[[#This Row],[METRAJ_BETON]],tbl_Metraj22[[#This Row],[YUZDE]]*tbl_Metraj22[[#This Row],[METRAJ_BETON]]))</f>
        <v>13.86</v>
      </c>
      <c r="K1275" s="2" t="s">
        <v>2900</v>
      </c>
    </row>
    <row r="1276" spans="1:11" ht="14.25" x14ac:dyDescent="0.2">
      <c r="A1276" s="2" t="s">
        <v>2977</v>
      </c>
      <c r="B1276" s="124" t="s">
        <v>4331</v>
      </c>
      <c r="C1276" s="124"/>
      <c r="D1276" s="126">
        <v>9.24</v>
      </c>
      <c r="E1276" s="124" t="s">
        <v>764</v>
      </c>
      <c r="F1276" s="124">
        <v>-2</v>
      </c>
      <c r="G1276" s="2" t="s">
        <v>13865</v>
      </c>
      <c r="H1276" s="130">
        <v>45865</v>
      </c>
      <c r="I1276" s="134"/>
      <c r="J1276" s="123">
        <f>IF(OR(tbl_Metraj22[[#This Row],[TARIH]]="",tbl_Metraj22[[#This Row],[TARIH]]="-"),0,IF(tbl_Metraj22[[#This Row],[YUZDE]]=0,tbl_Metraj22[[#This Row],[METRAJ_BETON]],tbl_Metraj22[[#This Row],[YUZDE]]*tbl_Metraj22[[#This Row],[METRAJ_BETON]]))</f>
        <v>9.24</v>
      </c>
      <c r="K1276" s="2" t="s">
        <v>1928</v>
      </c>
    </row>
    <row r="1277" spans="1:11" ht="14.25" x14ac:dyDescent="0.2">
      <c r="A1277" s="2" t="s">
        <v>2977</v>
      </c>
      <c r="B1277" s="124" t="s">
        <v>4332</v>
      </c>
      <c r="C1277" s="124"/>
      <c r="D1277" s="126">
        <v>13.86</v>
      </c>
      <c r="E1277" s="124" t="s">
        <v>764</v>
      </c>
      <c r="F1277" s="124">
        <v>-2</v>
      </c>
      <c r="G1277" s="2" t="s">
        <v>13866</v>
      </c>
      <c r="H1277" s="130">
        <v>45865</v>
      </c>
      <c r="I1277" s="134"/>
      <c r="J1277" s="123">
        <f>IF(OR(tbl_Metraj22[[#This Row],[TARIH]]="",tbl_Metraj22[[#This Row],[TARIH]]="-"),0,IF(tbl_Metraj22[[#This Row],[YUZDE]]=0,tbl_Metraj22[[#This Row],[METRAJ_BETON]],tbl_Metraj22[[#This Row],[YUZDE]]*tbl_Metraj22[[#This Row],[METRAJ_BETON]]))</f>
        <v>13.86</v>
      </c>
      <c r="K1277" s="2" t="s">
        <v>846</v>
      </c>
    </row>
    <row r="1278" spans="1:11" ht="14.25" x14ac:dyDescent="0.2">
      <c r="A1278" s="2" t="s">
        <v>2977</v>
      </c>
      <c r="B1278" s="124" t="s">
        <v>4333</v>
      </c>
      <c r="C1278" s="124"/>
      <c r="D1278" s="126">
        <v>10.89</v>
      </c>
      <c r="E1278" s="124" t="s">
        <v>764</v>
      </c>
      <c r="F1278" s="124">
        <v>-2</v>
      </c>
      <c r="G1278" s="2" t="s">
        <v>13867</v>
      </c>
      <c r="H1278" s="130">
        <v>45865</v>
      </c>
      <c r="I1278" s="134"/>
      <c r="J1278" s="123">
        <f>IF(OR(tbl_Metraj22[[#This Row],[TARIH]]="",tbl_Metraj22[[#This Row],[TARIH]]="-"),0,IF(tbl_Metraj22[[#This Row],[YUZDE]]=0,tbl_Metraj22[[#This Row],[METRAJ_BETON]],tbl_Metraj22[[#This Row],[YUZDE]]*tbl_Metraj22[[#This Row],[METRAJ_BETON]]))</f>
        <v>10.89</v>
      </c>
      <c r="K1278" s="2" t="s">
        <v>2155</v>
      </c>
    </row>
    <row r="1279" spans="1:11" ht="14.25" x14ac:dyDescent="0.2">
      <c r="A1279" s="2" t="s">
        <v>2977</v>
      </c>
      <c r="B1279" s="124" t="s">
        <v>4334</v>
      </c>
      <c r="C1279" s="124"/>
      <c r="D1279" s="126">
        <v>12.04</v>
      </c>
      <c r="E1279" s="124" t="s">
        <v>764</v>
      </c>
      <c r="F1279" s="124">
        <v>-2</v>
      </c>
      <c r="G1279" s="2" t="s">
        <v>13868</v>
      </c>
      <c r="H1279" s="130">
        <v>45865</v>
      </c>
      <c r="I1279" s="134"/>
      <c r="J1279" s="123">
        <f>IF(OR(tbl_Metraj22[[#This Row],[TARIH]]="",tbl_Metraj22[[#This Row],[TARIH]]="-"),0,IF(tbl_Metraj22[[#This Row],[YUZDE]]=0,tbl_Metraj22[[#This Row],[METRAJ_BETON]],tbl_Metraj22[[#This Row],[YUZDE]]*tbl_Metraj22[[#This Row],[METRAJ_BETON]]))</f>
        <v>12.04</v>
      </c>
      <c r="K1279" s="2" t="s">
        <v>841</v>
      </c>
    </row>
    <row r="1280" spans="1:11" ht="14.25" x14ac:dyDescent="0.2">
      <c r="B1280" s="124" t="s">
        <v>4684</v>
      </c>
      <c r="C1280" s="124"/>
      <c r="D1280" s="126">
        <v>0</v>
      </c>
      <c r="E1280" s="124" t="s">
        <v>764</v>
      </c>
      <c r="F1280" s="124">
        <v>-2</v>
      </c>
      <c r="G1280" s="2" t="s">
        <v>13869</v>
      </c>
      <c r="H1280" s="130"/>
      <c r="I1280" s="134"/>
      <c r="J1280" s="123">
        <f>IF(OR(tbl_Metraj22[[#This Row],[TARIH]]="",tbl_Metraj22[[#This Row],[TARIH]]="-"),0,IF(tbl_Metraj22[[#This Row],[YUZDE]]=0,tbl_Metraj22[[#This Row],[METRAJ_BETON]],tbl_Metraj22[[#This Row],[YUZDE]]*tbl_Metraj22[[#This Row],[METRAJ_BETON]]))</f>
        <v>0</v>
      </c>
    </row>
    <row r="1281" spans="1:11" ht="14.25" x14ac:dyDescent="0.2">
      <c r="B1281" s="124" t="s">
        <v>4685</v>
      </c>
      <c r="C1281" s="124"/>
      <c r="D1281" s="126">
        <v>0</v>
      </c>
      <c r="E1281" s="124" t="s">
        <v>764</v>
      </c>
      <c r="F1281" s="124">
        <v>-2</v>
      </c>
      <c r="G1281" s="2" t="s">
        <v>13870</v>
      </c>
      <c r="H1281" s="130"/>
      <c r="I1281" s="134"/>
      <c r="J1281" s="123">
        <f>IF(OR(tbl_Metraj22[[#This Row],[TARIH]]="",tbl_Metraj22[[#This Row],[TARIH]]="-"),0,IF(tbl_Metraj22[[#This Row],[YUZDE]]=0,tbl_Metraj22[[#This Row],[METRAJ_BETON]],tbl_Metraj22[[#This Row],[YUZDE]]*tbl_Metraj22[[#This Row],[METRAJ_BETON]]))</f>
        <v>0</v>
      </c>
    </row>
    <row r="1282" spans="1:11" ht="14.25" x14ac:dyDescent="0.2">
      <c r="B1282" s="124" t="s">
        <v>4686</v>
      </c>
      <c r="C1282" s="124"/>
      <c r="D1282" s="126">
        <v>0</v>
      </c>
      <c r="E1282" s="124" t="s">
        <v>764</v>
      </c>
      <c r="F1282" s="124">
        <v>-2</v>
      </c>
      <c r="G1282" s="2" t="s">
        <v>13871</v>
      </c>
      <c r="H1282" s="130"/>
      <c r="I1282" s="134"/>
      <c r="J1282" s="123">
        <f>IF(OR(tbl_Metraj22[[#This Row],[TARIH]]="",tbl_Metraj22[[#This Row],[TARIH]]="-"),0,IF(tbl_Metraj22[[#This Row],[YUZDE]]=0,tbl_Metraj22[[#This Row],[METRAJ_BETON]],tbl_Metraj22[[#This Row],[YUZDE]]*tbl_Metraj22[[#This Row],[METRAJ_BETON]]))</f>
        <v>0</v>
      </c>
    </row>
    <row r="1283" spans="1:11" ht="14.25" x14ac:dyDescent="0.2">
      <c r="B1283" s="124" t="s">
        <v>4687</v>
      </c>
      <c r="C1283" s="124"/>
      <c r="D1283" s="126">
        <v>0</v>
      </c>
      <c r="E1283" s="124" t="s">
        <v>764</v>
      </c>
      <c r="F1283" s="124">
        <v>-2</v>
      </c>
      <c r="G1283" s="2" t="s">
        <v>13872</v>
      </c>
      <c r="H1283" s="130"/>
      <c r="I1283" s="134"/>
      <c r="J1283" s="123">
        <f>IF(OR(tbl_Metraj22[[#This Row],[TARIH]]="",tbl_Metraj22[[#This Row],[TARIH]]="-"),0,IF(tbl_Metraj22[[#This Row],[YUZDE]]=0,tbl_Metraj22[[#This Row],[METRAJ_BETON]],tbl_Metraj22[[#This Row],[YUZDE]]*tbl_Metraj22[[#This Row],[METRAJ_BETON]]))</f>
        <v>0</v>
      </c>
    </row>
    <row r="1284" spans="1:11" ht="14.25" x14ac:dyDescent="0.2">
      <c r="B1284" s="124" t="s">
        <v>4688</v>
      </c>
      <c r="C1284" s="124"/>
      <c r="D1284" s="126">
        <v>0</v>
      </c>
      <c r="E1284" s="124" t="s">
        <v>764</v>
      </c>
      <c r="F1284" s="124">
        <v>-2</v>
      </c>
      <c r="G1284" s="2" t="s">
        <v>13873</v>
      </c>
      <c r="H1284" s="130"/>
      <c r="I1284" s="134"/>
      <c r="J1284" s="123">
        <f>IF(OR(tbl_Metraj22[[#This Row],[TARIH]]="",tbl_Metraj22[[#This Row],[TARIH]]="-"),0,IF(tbl_Metraj22[[#This Row],[YUZDE]]=0,tbl_Metraj22[[#This Row],[METRAJ_BETON]],tbl_Metraj22[[#This Row],[YUZDE]]*tbl_Metraj22[[#This Row],[METRAJ_BETON]]))</f>
        <v>0</v>
      </c>
    </row>
    <row r="1285" spans="1:11" ht="14.25" x14ac:dyDescent="0.2">
      <c r="B1285" s="124" t="s">
        <v>4689</v>
      </c>
      <c r="C1285" s="124"/>
      <c r="D1285" s="126">
        <v>0</v>
      </c>
      <c r="E1285" s="124" t="s">
        <v>764</v>
      </c>
      <c r="F1285" s="124">
        <v>-2</v>
      </c>
      <c r="G1285" s="2" t="s">
        <v>13874</v>
      </c>
      <c r="H1285" s="130"/>
      <c r="I1285" s="134"/>
      <c r="J1285" s="123">
        <f>IF(OR(tbl_Metraj22[[#This Row],[TARIH]]="",tbl_Metraj22[[#This Row],[TARIH]]="-"),0,IF(tbl_Metraj22[[#This Row],[YUZDE]]=0,tbl_Metraj22[[#This Row],[METRAJ_BETON]],tbl_Metraj22[[#This Row],[YUZDE]]*tbl_Metraj22[[#This Row],[METRAJ_BETON]]))</f>
        <v>0</v>
      </c>
    </row>
    <row r="1286" spans="1:11" ht="14.25" x14ac:dyDescent="0.2">
      <c r="A1286" s="2" t="s">
        <v>787</v>
      </c>
      <c r="B1286" s="124" t="s">
        <v>3243</v>
      </c>
      <c r="C1286" s="124"/>
      <c r="D1286" s="126">
        <v>106.64</v>
      </c>
      <c r="E1286" s="124" t="s">
        <v>764</v>
      </c>
      <c r="F1286" s="124">
        <v>-1</v>
      </c>
      <c r="G1286" s="2" t="s">
        <v>13875</v>
      </c>
      <c r="H1286" s="130">
        <v>45906</v>
      </c>
      <c r="I1286" s="134"/>
      <c r="J1286" s="123">
        <f>IF(OR(tbl_Metraj22[[#This Row],[TARIH]]="",tbl_Metraj22[[#This Row],[TARIH]]="-"),0,IF(tbl_Metraj22[[#This Row],[YUZDE]]=0,tbl_Metraj22[[#This Row],[METRAJ_BETON]],tbl_Metraj22[[#This Row],[YUZDE]]*tbl_Metraj22[[#This Row],[METRAJ_BETON]]))</f>
        <v>106.64</v>
      </c>
    </row>
    <row r="1287" spans="1:11" ht="14.25" x14ac:dyDescent="0.2">
      <c r="A1287" s="2" t="s">
        <v>734</v>
      </c>
      <c r="B1287" s="124" t="s">
        <v>3455</v>
      </c>
      <c r="C1287" s="124"/>
      <c r="D1287" s="126">
        <v>1.51</v>
      </c>
      <c r="E1287" s="124" t="s">
        <v>764</v>
      </c>
      <c r="F1287" s="124">
        <v>-1</v>
      </c>
      <c r="G1287" s="2" t="s">
        <v>13876</v>
      </c>
      <c r="H1287" s="130">
        <v>45905</v>
      </c>
      <c r="I1287" s="134"/>
      <c r="J1287" s="123">
        <f>IF(OR(tbl_Metraj22[[#This Row],[TARIH]]="",tbl_Metraj22[[#This Row],[TARIH]]="-"),0,IF(tbl_Metraj22[[#This Row],[YUZDE]]=0,tbl_Metraj22[[#This Row],[METRAJ_BETON]],tbl_Metraj22[[#This Row],[YUZDE]]*tbl_Metraj22[[#This Row],[METRAJ_BETON]]))</f>
        <v>1.51</v>
      </c>
      <c r="K1287" s="2" t="s">
        <v>22893</v>
      </c>
    </row>
    <row r="1288" spans="1:11" ht="14.25" x14ac:dyDescent="0.2">
      <c r="A1288" s="2" t="s">
        <v>734</v>
      </c>
      <c r="B1288" s="124" t="s">
        <v>3456</v>
      </c>
      <c r="C1288" s="124"/>
      <c r="D1288" s="126">
        <v>0.45</v>
      </c>
      <c r="E1288" s="124" t="s">
        <v>764</v>
      </c>
      <c r="F1288" s="124">
        <v>-1</v>
      </c>
      <c r="G1288" s="2" t="s">
        <v>13877</v>
      </c>
      <c r="H1288" s="130">
        <v>45905</v>
      </c>
      <c r="I1288" s="134"/>
      <c r="J1288" s="123">
        <f>IF(OR(tbl_Metraj22[[#This Row],[TARIH]]="",tbl_Metraj22[[#This Row],[TARIH]]="-"),0,IF(tbl_Metraj22[[#This Row],[YUZDE]]=0,tbl_Metraj22[[#This Row],[METRAJ_BETON]],tbl_Metraj22[[#This Row],[YUZDE]]*tbl_Metraj22[[#This Row],[METRAJ_BETON]]))</f>
        <v>0.45</v>
      </c>
      <c r="K1288" s="2" t="s">
        <v>22894</v>
      </c>
    </row>
    <row r="1289" spans="1:11" ht="14.25" x14ac:dyDescent="0.2">
      <c r="A1289" s="2" t="s">
        <v>734</v>
      </c>
      <c r="B1289" s="124" t="s">
        <v>3457</v>
      </c>
      <c r="C1289" s="124"/>
      <c r="D1289" s="126">
        <v>0.47</v>
      </c>
      <c r="E1289" s="124" t="s">
        <v>764</v>
      </c>
      <c r="F1289" s="124">
        <v>-1</v>
      </c>
      <c r="G1289" s="2" t="s">
        <v>13878</v>
      </c>
      <c r="H1289" s="130">
        <v>45905</v>
      </c>
      <c r="I1289" s="134"/>
      <c r="J1289" s="123">
        <f>IF(OR(tbl_Metraj22[[#This Row],[TARIH]]="",tbl_Metraj22[[#This Row],[TARIH]]="-"),0,IF(tbl_Metraj22[[#This Row],[YUZDE]]=0,tbl_Metraj22[[#This Row],[METRAJ_BETON]],tbl_Metraj22[[#This Row],[YUZDE]]*tbl_Metraj22[[#This Row],[METRAJ_BETON]]))</f>
        <v>0.47</v>
      </c>
      <c r="K1289" s="2" t="s">
        <v>22895</v>
      </c>
    </row>
    <row r="1290" spans="1:11" ht="14.25" x14ac:dyDescent="0.2">
      <c r="A1290" s="2" t="s">
        <v>734</v>
      </c>
      <c r="B1290" s="124" t="s">
        <v>3458</v>
      </c>
      <c r="C1290" s="124"/>
      <c r="D1290" s="126">
        <v>0.45</v>
      </c>
      <c r="E1290" s="124" t="s">
        <v>764</v>
      </c>
      <c r="F1290" s="124">
        <v>-1</v>
      </c>
      <c r="G1290" s="2" t="s">
        <v>13879</v>
      </c>
      <c r="H1290" s="130">
        <v>45905</v>
      </c>
      <c r="I1290" s="134"/>
      <c r="J1290" s="123">
        <f>IF(OR(tbl_Metraj22[[#This Row],[TARIH]]="",tbl_Metraj22[[#This Row],[TARIH]]="-"),0,IF(tbl_Metraj22[[#This Row],[YUZDE]]=0,tbl_Metraj22[[#This Row],[METRAJ_BETON]],tbl_Metraj22[[#This Row],[YUZDE]]*tbl_Metraj22[[#This Row],[METRAJ_BETON]]))</f>
        <v>0.45</v>
      </c>
      <c r="K1290" s="2" t="s">
        <v>22896</v>
      </c>
    </row>
    <row r="1291" spans="1:11" ht="14.25" x14ac:dyDescent="0.2">
      <c r="A1291" s="2" t="s">
        <v>734</v>
      </c>
      <c r="B1291" s="124" t="s">
        <v>3459</v>
      </c>
      <c r="C1291" s="124"/>
      <c r="D1291" s="126">
        <v>0.36</v>
      </c>
      <c r="E1291" s="124" t="s">
        <v>764</v>
      </c>
      <c r="F1291" s="124">
        <v>-1</v>
      </c>
      <c r="G1291" s="2" t="s">
        <v>13880</v>
      </c>
      <c r="H1291" s="130">
        <v>45905</v>
      </c>
      <c r="I1291" s="134"/>
      <c r="J1291" s="123">
        <f>IF(OR(tbl_Metraj22[[#This Row],[TARIH]]="",tbl_Metraj22[[#This Row],[TARIH]]="-"),0,IF(tbl_Metraj22[[#This Row],[YUZDE]]=0,tbl_Metraj22[[#This Row],[METRAJ_BETON]],tbl_Metraj22[[#This Row],[YUZDE]]*tbl_Metraj22[[#This Row],[METRAJ_BETON]]))</f>
        <v>0.36</v>
      </c>
      <c r="K1291" s="2" t="s">
        <v>22897</v>
      </c>
    </row>
    <row r="1292" spans="1:11" ht="14.25" x14ac:dyDescent="0.2">
      <c r="A1292" s="2" t="s">
        <v>734</v>
      </c>
      <c r="B1292" s="124" t="s">
        <v>3460</v>
      </c>
      <c r="C1292" s="124"/>
      <c r="D1292" s="126">
        <v>0.32</v>
      </c>
      <c r="E1292" s="124" t="s">
        <v>764</v>
      </c>
      <c r="F1292" s="124">
        <v>-1</v>
      </c>
      <c r="G1292" s="2" t="s">
        <v>13881</v>
      </c>
      <c r="H1292" s="130">
        <v>45906</v>
      </c>
      <c r="I1292" s="134"/>
      <c r="J1292" s="123">
        <f>IF(OR(tbl_Metraj22[[#This Row],[TARIH]]="",tbl_Metraj22[[#This Row],[TARIH]]="-"),0,IF(tbl_Metraj22[[#This Row],[YUZDE]]=0,tbl_Metraj22[[#This Row],[METRAJ_BETON]],tbl_Metraj22[[#This Row],[YUZDE]]*tbl_Metraj22[[#This Row],[METRAJ_BETON]]))</f>
        <v>0.32</v>
      </c>
      <c r="K1292" s="2" t="e">
        <v>#N/A</v>
      </c>
    </row>
    <row r="1293" spans="1:11" ht="14.25" x14ac:dyDescent="0.2">
      <c r="A1293" s="2" t="s">
        <v>734</v>
      </c>
      <c r="B1293" s="124" t="s">
        <v>3461</v>
      </c>
      <c r="C1293" s="124"/>
      <c r="D1293" s="126">
        <v>0.38</v>
      </c>
      <c r="E1293" s="124" t="s">
        <v>764</v>
      </c>
      <c r="F1293" s="124">
        <v>-1</v>
      </c>
      <c r="G1293" s="2" t="s">
        <v>13882</v>
      </c>
      <c r="H1293" s="130">
        <v>45905</v>
      </c>
      <c r="I1293" s="134"/>
      <c r="J1293" s="123">
        <f>IF(OR(tbl_Metraj22[[#This Row],[TARIH]]="",tbl_Metraj22[[#This Row],[TARIH]]="-"),0,IF(tbl_Metraj22[[#This Row],[YUZDE]]=0,tbl_Metraj22[[#This Row],[METRAJ_BETON]],tbl_Metraj22[[#This Row],[YUZDE]]*tbl_Metraj22[[#This Row],[METRAJ_BETON]]))</f>
        <v>0.38</v>
      </c>
      <c r="K1293" s="2" t="s">
        <v>22898</v>
      </c>
    </row>
    <row r="1294" spans="1:11" ht="14.25" x14ac:dyDescent="0.2">
      <c r="A1294" s="2" t="s">
        <v>734</v>
      </c>
      <c r="B1294" s="124" t="s">
        <v>3462</v>
      </c>
      <c r="C1294" s="124"/>
      <c r="D1294" s="126">
        <v>0.47</v>
      </c>
      <c r="E1294" s="124" t="s">
        <v>764</v>
      </c>
      <c r="F1294" s="124">
        <v>-1</v>
      </c>
      <c r="G1294" s="2" t="s">
        <v>13883</v>
      </c>
      <c r="H1294" s="130">
        <v>45905</v>
      </c>
      <c r="I1294" s="134"/>
      <c r="J1294" s="123">
        <f>IF(OR(tbl_Metraj22[[#This Row],[TARIH]]="",tbl_Metraj22[[#This Row],[TARIH]]="-"),0,IF(tbl_Metraj22[[#This Row],[YUZDE]]=0,tbl_Metraj22[[#This Row],[METRAJ_BETON]],tbl_Metraj22[[#This Row],[YUZDE]]*tbl_Metraj22[[#This Row],[METRAJ_BETON]]))</f>
        <v>0.47</v>
      </c>
      <c r="K1294" s="2" t="s">
        <v>22899</v>
      </c>
    </row>
    <row r="1295" spans="1:11" ht="14.25" x14ac:dyDescent="0.2">
      <c r="A1295" s="2" t="s">
        <v>734</v>
      </c>
      <c r="B1295" s="124" t="s">
        <v>3463</v>
      </c>
      <c r="C1295" s="124"/>
      <c r="D1295" s="126">
        <v>0.4</v>
      </c>
      <c r="E1295" s="124" t="s">
        <v>764</v>
      </c>
      <c r="F1295" s="124">
        <v>-1</v>
      </c>
      <c r="G1295" s="2" t="s">
        <v>13884</v>
      </c>
      <c r="H1295" s="130">
        <v>45905</v>
      </c>
      <c r="I1295" s="134"/>
      <c r="J1295" s="123">
        <f>IF(OR(tbl_Metraj22[[#This Row],[TARIH]]="",tbl_Metraj22[[#This Row],[TARIH]]="-"),0,IF(tbl_Metraj22[[#This Row],[YUZDE]]=0,tbl_Metraj22[[#This Row],[METRAJ_BETON]],tbl_Metraj22[[#This Row],[YUZDE]]*tbl_Metraj22[[#This Row],[METRAJ_BETON]]))</f>
        <v>0.4</v>
      </c>
      <c r="K1295" s="2" t="s">
        <v>22900</v>
      </c>
    </row>
    <row r="1296" spans="1:11" ht="14.25" x14ac:dyDescent="0.2">
      <c r="A1296" s="2" t="s">
        <v>734</v>
      </c>
      <c r="B1296" s="124" t="s">
        <v>3464</v>
      </c>
      <c r="C1296" s="124"/>
      <c r="D1296" s="126">
        <v>0.32</v>
      </c>
      <c r="E1296" s="124" t="s">
        <v>764</v>
      </c>
      <c r="F1296" s="124">
        <v>-1</v>
      </c>
      <c r="G1296" s="2" t="s">
        <v>13885</v>
      </c>
      <c r="H1296" s="130">
        <v>45905</v>
      </c>
      <c r="I1296" s="134"/>
      <c r="J1296" s="123">
        <f>IF(OR(tbl_Metraj22[[#This Row],[TARIH]]="",tbl_Metraj22[[#This Row],[TARIH]]="-"),0,IF(tbl_Metraj22[[#This Row],[YUZDE]]=0,tbl_Metraj22[[#This Row],[METRAJ_BETON]],tbl_Metraj22[[#This Row],[YUZDE]]*tbl_Metraj22[[#This Row],[METRAJ_BETON]]))</f>
        <v>0.32</v>
      </c>
      <c r="K1296" s="2" t="s">
        <v>22901</v>
      </c>
    </row>
    <row r="1297" spans="1:11" ht="14.25" x14ac:dyDescent="0.2">
      <c r="A1297" s="2" t="s">
        <v>734</v>
      </c>
      <c r="B1297" s="124" t="s">
        <v>3465</v>
      </c>
      <c r="C1297" s="124"/>
      <c r="D1297" s="126">
        <v>0.53</v>
      </c>
      <c r="E1297" s="124" t="s">
        <v>764</v>
      </c>
      <c r="F1297" s="124">
        <v>-1</v>
      </c>
      <c r="G1297" s="2" t="s">
        <v>13886</v>
      </c>
      <c r="H1297" s="130">
        <v>45905</v>
      </c>
      <c r="I1297" s="134"/>
      <c r="J1297" s="123">
        <f>IF(OR(tbl_Metraj22[[#This Row],[TARIH]]="",tbl_Metraj22[[#This Row],[TARIH]]="-"),0,IF(tbl_Metraj22[[#This Row],[YUZDE]]=0,tbl_Metraj22[[#This Row],[METRAJ_BETON]],tbl_Metraj22[[#This Row],[YUZDE]]*tbl_Metraj22[[#This Row],[METRAJ_BETON]]))</f>
        <v>0.53</v>
      </c>
      <c r="K1297" s="2" t="s">
        <v>22902</v>
      </c>
    </row>
    <row r="1298" spans="1:11" ht="14.25" x14ac:dyDescent="0.2">
      <c r="A1298" s="2" t="s">
        <v>734</v>
      </c>
      <c r="B1298" s="124" t="s">
        <v>3466</v>
      </c>
      <c r="C1298" s="124"/>
      <c r="D1298" s="126">
        <v>1.35</v>
      </c>
      <c r="E1298" s="124" t="s">
        <v>764</v>
      </c>
      <c r="F1298" s="124">
        <v>-1</v>
      </c>
      <c r="G1298" s="2" t="s">
        <v>13887</v>
      </c>
      <c r="H1298" s="130">
        <v>45905</v>
      </c>
      <c r="I1298" s="134"/>
      <c r="J1298" s="123">
        <f>IF(OR(tbl_Metraj22[[#This Row],[TARIH]]="",tbl_Metraj22[[#This Row],[TARIH]]="-"),0,IF(tbl_Metraj22[[#This Row],[YUZDE]]=0,tbl_Metraj22[[#This Row],[METRAJ_BETON]],tbl_Metraj22[[#This Row],[YUZDE]]*tbl_Metraj22[[#This Row],[METRAJ_BETON]]))</f>
        <v>1.35</v>
      </c>
      <c r="K1298" s="2" t="s">
        <v>22903</v>
      </c>
    </row>
    <row r="1299" spans="1:11" ht="14.25" x14ac:dyDescent="0.2">
      <c r="A1299" s="2" t="s">
        <v>734</v>
      </c>
      <c r="B1299" s="124" t="s">
        <v>3467</v>
      </c>
      <c r="C1299" s="124"/>
      <c r="D1299" s="126">
        <v>0.31</v>
      </c>
      <c r="E1299" s="124" t="s">
        <v>764</v>
      </c>
      <c r="F1299" s="124">
        <v>-1</v>
      </c>
      <c r="G1299" s="2" t="s">
        <v>13888</v>
      </c>
      <c r="H1299" s="130">
        <v>45905</v>
      </c>
      <c r="I1299" s="134"/>
      <c r="J1299" s="123">
        <f>IF(OR(tbl_Metraj22[[#This Row],[TARIH]]="",tbl_Metraj22[[#This Row],[TARIH]]="-"),0,IF(tbl_Metraj22[[#This Row],[YUZDE]]=0,tbl_Metraj22[[#This Row],[METRAJ_BETON]],tbl_Metraj22[[#This Row],[YUZDE]]*tbl_Metraj22[[#This Row],[METRAJ_BETON]]))</f>
        <v>0.31</v>
      </c>
      <c r="K1299" s="2" t="s">
        <v>22904</v>
      </c>
    </row>
    <row r="1300" spans="1:11" ht="14.25" x14ac:dyDescent="0.2">
      <c r="A1300" s="2" t="s">
        <v>734</v>
      </c>
      <c r="B1300" s="124" t="s">
        <v>3468</v>
      </c>
      <c r="C1300" s="124"/>
      <c r="D1300" s="126">
        <v>0.4</v>
      </c>
      <c r="E1300" s="124" t="s">
        <v>764</v>
      </c>
      <c r="F1300" s="124">
        <v>-1</v>
      </c>
      <c r="G1300" s="2" t="s">
        <v>13889</v>
      </c>
      <c r="H1300" s="130">
        <v>45905</v>
      </c>
      <c r="I1300" s="134"/>
      <c r="J1300" s="123">
        <f>IF(OR(tbl_Metraj22[[#This Row],[TARIH]]="",tbl_Metraj22[[#This Row],[TARIH]]="-"),0,IF(tbl_Metraj22[[#This Row],[YUZDE]]=0,tbl_Metraj22[[#This Row],[METRAJ_BETON]],tbl_Metraj22[[#This Row],[YUZDE]]*tbl_Metraj22[[#This Row],[METRAJ_BETON]]))</f>
        <v>0.4</v>
      </c>
      <c r="K1300" s="2" t="s">
        <v>22905</v>
      </c>
    </row>
    <row r="1301" spans="1:11" ht="14.25" x14ac:dyDescent="0.2">
      <c r="A1301" s="2" t="s">
        <v>734</v>
      </c>
      <c r="B1301" s="124" t="s">
        <v>3469</v>
      </c>
      <c r="C1301" s="124"/>
      <c r="D1301" s="126">
        <v>0.32</v>
      </c>
      <c r="E1301" s="124" t="s">
        <v>764</v>
      </c>
      <c r="F1301" s="124">
        <v>-1</v>
      </c>
      <c r="G1301" s="2" t="s">
        <v>13890</v>
      </c>
      <c r="H1301" s="130">
        <v>45905</v>
      </c>
      <c r="I1301" s="134"/>
      <c r="J1301" s="123">
        <f>IF(OR(tbl_Metraj22[[#This Row],[TARIH]]="",tbl_Metraj22[[#This Row],[TARIH]]="-"),0,IF(tbl_Metraj22[[#This Row],[YUZDE]]=0,tbl_Metraj22[[#This Row],[METRAJ_BETON]],tbl_Metraj22[[#This Row],[YUZDE]]*tbl_Metraj22[[#This Row],[METRAJ_BETON]]))</f>
        <v>0.32</v>
      </c>
      <c r="K1301" s="2" t="s">
        <v>22906</v>
      </c>
    </row>
    <row r="1302" spans="1:11" ht="14.25" x14ac:dyDescent="0.2">
      <c r="A1302" s="2" t="s">
        <v>734</v>
      </c>
      <c r="B1302" s="124" t="s">
        <v>3470</v>
      </c>
      <c r="C1302" s="124"/>
      <c r="D1302" s="126">
        <v>0.53</v>
      </c>
      <c r="E1302" s="124" t="s">
        <v>764</v>
      </c>
      <c r="F1302" s="124">
        <v>-1</v>
      </c>
      <c r="G1302" s="2" t="s">
        <v>13891</v>
      </c>
      <c r="H1302" s="130">
        <v>45905</v>
      </c>
      <c r="I1302" s="134"/>
      <c r="J1302" s="123">
        <f>IF(OR(tbl_Metraj22[[#This Row],[TARIH]]="",tbl_Metraj22[[#This Row],[TARIH]]="-"),0,IF(tbl_Metraj22[[#This Row],[YUZDE]]=0,tbl_Metraj22[[#This Row],[METRAJ_BETON]],tbl_Metraj22[[#This Row],[YUZDE]]*tbl_Metraj22[[#This Row],[METRAJ_BETON]]))</f>
        <v>0.53</v>
      </c>
      <c r="K1302" s="2" t="s">
        <v>22907</v>
      </c>
    </row>
    <row r="1303" spans="1:11" ht="14.25" x14ac:dyDescent="0.2">
      <c r="A1303" s="2" t="s">
        <v>734</v>
      </c>
      <c r="B1303" s="124" t="s">
        <v>3471</v>
      </c>
      <c r="C1303" s="124"/>
      <c r="D1303" s="126">
        <v>1.35</v>
      </c>
      <c r="E1303" s="124" t="s">
        <v>764</v>
      </c>
      <c r="F1303" s="124">
        <v>-1</v>
      </c>
      <c r="G1303" s="2" t="s">
        <v>13892</v>
      </c>
      <c r="H1303" s="130">
        <v>45905</v>
      </c>
      <c r="I1303" s="134"/>
      <c r="J1303" s="123">
        <f>IF(OR(tbl_Metraj22[[#This Row],[TARIH]]="",tbl_Metraj22[[#This Row],[TARIH]]="-"),0,IF(tbl_Metraj22[[#This Row],[YUZDE]]=0,tbl_Metraj22[[#This Row],[METRAJ_BETON]],tbl_Metraj22[[#This Row],[YUZDE]]*tbl_Metraj22[[#This Row],[METRAJ_BETON]]))</f>
        <v>1.35</v>
      </c>
      <c r="K1303" s="2" t="s">
        <v>22908</v>
      </c>
    </row>
    <row r="1304" spans="1:11" ht="14.25" x14ac:dyDescent="0.2">
      <c r="A1304" s="2" t="s">
        <v>734</v>
      </c>
      <c r="B1304" s="124" t="s">
        <v>3472</v>
      </c>
      <c r="C1304" s="124"/>
      <c r="D1304" s="126">
        <v>0.22</v>
      </c>
      <c r="E1304" s="124" t="s">
        <v>764</v>
      </c>
      <c r="F1304" s="124">
        <v>-1</v>
      </c>
      <c r="G1304" s="2" t="s">
        <v>13893</v>
      </c>
      <c r="H1304" s="130">
        <v>45906</v>
      </c>
      <c r="I1304" s="134"/>
      <c r="J1304" s="123">
        <f>IF(OR(tbl_Metraj22[[#This Row],[TARIH]]="",tbl_Metraj22[[#This Row],[TARIH]]="-"),0,IF(tbl_Metraj22[[#This Row],[YUZDE]]=0,tbl_Metraj22[[#This Row],[METRAJ_BETON]],tbl_Metraj22[[#This Row],[YUZDE]]*tbl_Metraj22[[#This Row],[METRAJ_BETON]]))</f>
        <v>0.22</v>
      </c>
      <c r="K1304" s="2" t="e">
        <v>#N/A</v>
      </c>
    </row>
    <row r="1305" spans="1:11" ht="14.25" x14ac:dyDescent="0.2">
      <c r="A1305" s="2" t="s">
        <v>734</v>
      </c>
      <c r="B1305" s="124" t="s">
        <v>3473</v>
      </c>
      <c r="C1305" s="124"/>
      <c r="D1305" s="126">
        <v>0.64</v>
      </c>
      <c r="E1305" s="124" t="s">
        <v>764</v>
      </c>
      <c r="F1305" s="124">
        <v>-1</v>
      </c>
      <c r="G1305" s="2" t="s">
        <v>13894</v>
      </c>
      <c r="H1305" s="130">
        <v>45905</v>
      </c>
      <c r="I1305" s="134"/>
      <c r="J1305" s="123">
        <f>IF(OR(tbl_Metraj22[[#This Row],[TARIH]]="",tbl_Metraj22[[#This Row],[TARIH]]="-"),0,IF(tbl_Metraj22[[#This Row],[YUZDE]]=0,tbl_Metraj22[[#This Row],[METRAJ_BETON]],tbl_Metraj22[[#This Row],[YUZDE]]*tbl_Metraj22[[#This Row],[METRAJ_BETON]]))</f>
        <v>0.64</v>
      </c>
      <c r="K1305" s="2" t="s">
        <v>22909</v>
      </c>
    </row>
    <row r="1306" spans="1:11" ht="14.25" x14ac:dyDescent="0.2">
      <c r="A1306" s="2" t="s">
        <v>734</v>
      </c>
      <c r="B1306" s="124" t="s">
        <v>3474</v>
      </c>
      <c r="C1306" s="124"/>
      <c r="D1306" s="126">
        <v>1.46</v>
      </c>
      <c r="E1306" s="124" t="s">
        <v>764</v>
      </c>
      <c r="F1306" s="124">
        <v>-1</v>
      </c>
      <c r="G1306" s="2" t="s">
        <v>13895</v>
      </c>
      <c r="H1306" s="130">
        <v>45905</v>
      </c>
      <c r="I1306" s="134"/>
      <c r="J1306" s="123">
        <f>IF(OR(tbl_Metraj22[[#This Row],[TARIH]]="",tbl_Metraj22[[#This Row],[TARIH]]="-"),0,IF(tbl_Metraj22[[#This Row],[YUZDE]]=0,tbl_Metraj22[[#This Row],[METRAJ_BETON]],tbl_Metraj22[[#This Row],[YUZDE]]*tbl_Metraj22[[#This Row],[METRAJ_BETON]]))</f>
        <v>1.46</v>
      </c>
      <c r="K1306" s="2" t="s">
        <v>22910</v>
      </c>
    </row>
    <row r="1307" spans="1:11" ht="14.25" x14ac:dyDescent="0.2">
      <c r="A1307" s="2" t="s">
        <v>734</v>
      </c>
      <c r="B1307" s="124" t="s">
        <v>3475</v>
      </c>
      <c r="C1307" s="124"/>
      <c r="D1307" s="126">
        <v>1.1299999999999999</v>
      </c>
      <c r="E1307" s="124" t="s">
        <v>764</v>
      </c>
      <c r="F1307" s="124">
        <v>-1</v>
      </c>
      <c r="G1307" s="2" t="s">
        <v>13896</v>
      </c>
      <c r="H1307" s="130">
        <v>45905</v>
      </c>
      <c r="I1307" s="134"/>
      <c r="J1307" s="123">
        <f>IF(OR(tbl_Metraj22[[#This Row],[TARIH]]="",tbl_Metraj22[[#This Row],[TARIH]]="-"),0,IF(tbl_Metraj22[[#This Row],[YUZDE]]=0,tbl_Metraj22[[#This Row],[METRAJ_BETON]],tbl_Metraj22[[#This Row],[YUZDE]]*tbl_Metraj22[[#This Row],[METRAJ_BETON]]))</f>
        <v>1.1299999999999999</v>
      </c>
      <c r="K1307" s="2" t="s">
        <v>22911</v>
      </c>
    </row>
    <row r="1308" spans="1:11" ht="14.25" x14ac:dyDescent="0.2">
      <c r="A1308" s="2" t="s">
        <v>734</v>
      </c>
      <c r="B1308" s="124" t="s">
        <v>3476</v>
      </c>
      <c r="C1308" s="124"/>
      <c r="D1308" s="126">
        <v>0.91</v>
      </c>
      <c r="E1308" s="124" t="s">
        <v>764</v>
      </c>
      <c r="F1308" s="124">
        <v>-1</v>
      </c>
      <c r="G1308" s="2" t="s">
        <v>13897</v>
      </c>
      <c r="H1308" s="130">
        <v>45905</v>
      </c>
      <c r="I1308" s="134"/>
      <c r="J1308" s="123">
        <f>IF(OR(tbl_Metraj22[[#This Row],[TARIH]]="",tbl_Metraj22[[#This Row],[TARIH]]="-"),0,IF(tbl_Metraj22[[#This Row],[YUZDE]]=0,tbl_Metraj22[[#This Row],[METRAJ_BETON]],tbl_Metraj22[[#This Row],[YUZDE]]*tbl_Metraj22[[#This Row],[METRAJ_BETON]]))</f>
        <v>0.91</v>
      </c>
      <c r="K1308" s="2" t="s">
        <v>22912</v>
      </c>
    </row>
    <row r="1309" spans="1:11" ht="14.25" x14ac:dyDescent="0.2">
      <c r="A1309" s="2" t="s">
        <v>734</v>
      </c>
      <c r="B1309" s="124" t="s">
        <v>3477</v>
      </c>
      <c r="C1309" s="124"/>
      <c r="D1309" s="126">
        <v>1.37</v>
      </c>
      <c r="E1309" s="124" t="s">
        <v>764</v>
      </c>
      <c r="F1309" s="124">
        <v>-1</v>
      </c>
      <c r="G1309" s="2" t="s">
        <v>13898</v>
      </c>
      <c r="H1309" s="130">
        <v>45905</v>
      </c>
      <c r="I1309" s="134"/>
      <c r="J1309" s="123">
        <f>IF(OR(tbl_Metraj22[[#This Row],[TARIH]]="",tbl_Metraj22[[#This Row],[TARIH]]="-"),0,IF(tbl_Metraj22[[#This Row],[YUZDE]]=0,tbl_Metraj22[[#This Row],[METRAJ_BETON]],tbl_Metraj22[[#This Row],[YUZDE]]*tbl_Metraj22[[#This Row],[METRAJ_BETON]]))</f>
        <v>1.37</v>
      </c>
      <c r="K1309" s="2" t="s">
        <v>22913</v>
      </c>
    </row>
    <row r="1310" spans="1:11" ht="14.25" x14ac:dyDescent="0.2">
      <c r="A1310" s="2" t="s">
        <v>734</v>
      </c>
      <c r="B1310" s="124" t="s">
        <v>3478</v>
      </c>
      <c r="C1310" s="124"/>
      <c r="D1310" s="126">
        <v>0.49</v>
      </c>
      <c r="E1310" s="124" t="s">
        <v>764</v>
      </c>
      <c r="F1310" s="124">
        <v>-1</v>
      </c>
      <c r="G1310" s="2" t="s">
        <v>13899</v>
      </c>
      <c r="H1310" s="130">
        <v>45905</v>
      </c>
      <c r="I1310" s="134"/>
      <c r="J1310" s="123">
        <f>IF(OR(tbl_Metraj22[[#This Row],[TARIH]]="",tbl_Metraj22[[#This Row],[TARIH]]="-"),0,IF(tbl_Metraj22[[#This Row],[YUZDE]]=0,tbl_Metraj22[[#This Row],[METRAJ_BETON]],tbl_Metraj22[[#This Row],[YUZDE]]*tbl_Metraj22[[#This Row],[METRAJ_BETON]]))</f>
        <v>0.49</v>
      </c>
      <c r="K1310" s="2" t="s">
        <v>22914</v>
      </c>
    </row>
    <row r="1311" spans="1:11" ht="14.25" x14ac:dyDescent="0.2">
      <c r="A1311" s="2" t="s">
        <v>734</v>
      </c>
      <c r="B1311" s="124" t="s">
        <v>3479</v>
      </c>
      <c r="C1311" s="124"/>
      <c r="D1311" s="126">
        <v>0.56000000000000005</v>
      </c>
      <c r="E1311" s="124" t="s">
        <v>764</v>
      </c>
      <c r="F1311" s="124">
        <v>-1</v>
      </c>
      <c r="G1311" s="2" t="s">
        <v>13900</v>
      </c>
      <c r="H1311" s="130">
        <v>45905</v>
      </c>
      <c r="I1311" s="134"/>
      <c r="J1311" s="123">
        <f>IF(OR(tbl_Metraj22[[#This Row],[TARIH]]="",tbl_Metraj22[[#This Row],[TARIH]]="-"),0,IF(tbl_Metraj22[[#This Row],[YUZDE]]=0,tbl_Metraj22[[#This Row],[METRAJ_BETON]],tbl_Metraj22[[#This Row],[YUZDE]]*tbl_Metraj22[[#This Row],[METRAJ_BETON]]))</f>
        <v>0.56000000000000005</v>
      </c>
      <c r="K1311" s="2" t="s">
        <v>22915</v>
      </c>
    </row>
    <row r="1312" spans="1:11" ht="14.25" x14ac:dyDescent="0.2">
      <c r="A1312" s="2" t="s">
        <v>734</v>
      </c>
      <c r="B1312" s="124" t="s">
        <v>3480</v>
      </c>
      <c r="C1312" s="124"/>
      <c r="D1312" s="126">
        <v>0.55000000000000004</v>
      </c>
      <c r="E1312" s="124" t="s">
        <v>764</v>
      </c>
      <c r="F1312" s="124">
        <v>-1</v>
      </c>
      <c r="G1312" s="2" t="s">
        <v>13901</v>
      </c>
      <c r="H1312" s="130">
        <v>45905</v>
      </c>
      <c r="I1312" s="134"/>
      <c r="J1312" s="123">
        <f>IF(OR(tbl_Metraj22[[#This Row],[TARIH]]="",tbl_Metraj22[[#This Row],[TARIH]]="-"),0,IF(tbl_Metraj22[[#This Row],[YUZDE]]=0,tbl_Metraj22[[#This Row],[METRAJ_BETON]],tbl_Metraj22[[#This Row],[YUZDE]]*tbl_Metraj22[[#This Row],[METRAJ_BETON]]))</f>
        <v>0.55000000000000004</v>
      </c>
      <c r="K1312" s="2" t="s">
        <v>22916</v>
      </c>
    </row>
    <row r="1313" spans="1:11" ht="14.25" x14ac:dyDescent="0.2">
      <c r="A1313" s="2" t="s">
        <v>734</v>
      </c>
      <c r="B1313" s="124" t="s">
        <v>3481</v>
      </c>
      <c r="C1313" s="124"/>
      <c r="D1313" s="126">
        <v>2.44</v>
      </c>
      <c r="E1313" s="124" t="s">
        <v>764</v>
      </c>
      <c r="F1313" s="124">
        <v>-1</v>
      </c>
      <c r="G1313" s="2" t="s">
        <v>13902</v>
      </c>
      <c r="H1313" s="130">
        <v>45905</v>
      </c>
      <c r="I1313" s="134"/>
      <c r="J1313" s="123">
        <f>IF(OR(tbl_Metraj22[[#This Row],[TARIH]]="",tbl_Metraj22[[#This Row],[TARIH]]="-"),0,IF(tbl_Metraj22[[#This Row],[YUZDE]]=0,tbl_Metraj22[[#This Row],[METRAJ_BETON]],tbl_Metraj22[[#This Row],[YUZDE]]*tbl_Metraj22[[#This Row],[METRAJ_BETON]]))</f>
        <v>2.44</v>
      </c>
      <c r="K1313" s="2" t="s">
        <v>22917</v>
      </c>
    </row>
    <row r="1314" spans="1:11" ht="14.25" x14ac:dyDescent="0.2">
      <c r="A1314" s="2" t="s">
        <v>734</v>
      </c>
      <c r="B1314" s="124" t="s">
        <v>3482</v>
      </c>
      <c r="C1314" s="124"/>
      <c r="D1314" s="126">
        <v>1.95</v>
      </c>
      <c r="E1314" s="124" t="s">
        <v>764</v>
      </c>
      <c r="F1314" s="124">
        <v>-1</v>
      </c>
      <c r="G1314" s="2" t="s">
        <v>13903</v>
      </c>
      <c r="H1314" s="130">
        <v>45905</v>
      </c>
      <c r="I1314" s="134"/>
      <c r="J1314" s="123">
        <f>IF(OR(tbl_Metraj22[[#This Row],[TARIH]]="",tbl_Metraj22[[#This Row],[TARIH]]="-"),0,IF(tbl_Metraj22[[#This Row],[YUZDE]]=0,tbl_Metraj22[[#This Row],[METRAJ_BETON]],tbl_Metraj22[[#This Row],[YUZDE]]*tbl_Metraj22[[#This Row],[METRAJ_BETON]]))</f>
        <v>1.95</v>
      </c>
      <c r="K1314" s="2" t="s">
        <v>22918</v>
      </c>
    </row>
    <row r="1315" spans="1:11" ht="14.25" x14ac:dyDescent="0.2">
      <c r="A1315" s="2" t="s">
        <v>734</v>
      </c>
      <c r="B1315" s="124" t="s">
        <v>3483</v>
      </c>
      <c r="C1315" s="124"/>
      <c r="D1315" s="126">
        <v>2.92</v>
      </c>
      <c r="E1315" s="124" t="s">
        <v>764</v>
      </c>
      <c r="F1315" s="124">
        <v>-1</v>
      </c>
      <c r="G1315" s="2" t="s">
        <v>13904</v>
      </c>
      <c r="H1315" s="130">
        <v>45905</v>
      </c>
      <c r="I1315" s="134"/>
      <c r="J1315" s="123">
        <f>IF(OR(tbl_Metraj22[[#This Row],[TARIH]]="",tbl_Metraj22[[#This Row],[TARIH]]="-"),0,IF(tbl_Metraj22[[#This Row],[YUZDE]]=0,tbl_Metraj22[[#This Row],[METRAJ_BETON]],tbl_Metraj22[[#This Row],[YUZDE]]*tbl_Metraj22[[#This Row],[METRAJ_BETON]]))</f>
        <v>2.92</v>
      </c>
      <c r="K1315" s="2" t="s">
        <v>22919</v>
      </c>
    </row>
    <row r="1316" spans="1:11" ht="14.25" x14ac:dyDescent="0.2">
      <c r="A1316" s="2" t="s">
        <v>734</v>
      </c>
      <c r="B1316" s="124" t="s">
        <v>3484</v>
      </c>
      <c r="C1316" s="124"/>
      <c r="D1316" s="126">
        <v>0.72</v>
      </c>
      <c r="E1316" s="124" t="s">
        <v>764</v>
      </c>
      <c r="F1316" s="124">
        <v>-1</v>
      </c>
      <c r="G1316" s="2" t="s">
        <v>13905</v>
      </c>
      <c r="H1316" s="130">
        <v>45905</v>
      </c>
      <c r="I1316" s="134"/>
      <c r="J1316" s="123">
        <f>IF(OR(tbl_Metraj22[[#This Row],[TARIH]]="",tbl_Metraj22[[#This Row],[TARIH]]="-"),0,IF(tbl_Metraj22[[#This Row],[YUZDE]]=0,tbl_Metraj22[[#This Row],[METRAJ_BETON]],tbl_Metraj22[[#This Row],[YUZDE]]*tbl_Metraj22[[#This Row],[METRAJ_BETON]]))</f>
        <v>0.72</v>
      </c>
      <c r="K1316" s="2" t="s">
        <v>22920</v>
      </c>
    </row>
    <row r="1317" spans="1:11" ht="14.25" x14ac:dyDescent="0.2">
      <c r="A1317" s="2" t="s">
        <v>734</v>
      </c>
      <c r="B1317" s="124" t="s">
        <v>3485</v>
      </c>
      <c r="C1317" s="124"/>
      <c r="D1317" s="126">
        <v>0.48</v>
      </c>
      <c r="E1317" s="124" t="s">
        <v>764</v>
      </c>
      <c r="F1317" s="124">
        <v>-1</v>
      </c>
      <c r="G1317" s="2" t="s">
        <v>13906</v>
      </c>
      <c r="H1317" s="130">
        <v>45905</v>
      </c>
      <c r="I1317" s="134"/>
      <c r="J1317" s="123">
        <f>IF(OR(tbl_Metraj22[[#This Row],[TARIH]]="",tbl_Metraj22[[#This Row],[TARIH]]="-"),0,IF(tbl_Metraj22[[#This Row],[YUZDE]]=0,tbl_Metraj22[[#This Row],[METRAJ_BETON]],tbl_Metraj22[[#This Row],[YUZDE]]*tbl_Metraj22[[#This Row],[METRAJ_BETON]]))</f>
        <v>0.48</v>
      </c>
      <c r="K1317" s="2" t="s">
        <v>22921</v>
      </c>
    </row>
    <row r="1318" spans="1:11" ht="14.25" x14ac:dyDescent="0.2">
      <c r="A1318" s="2" t="s">
        <v>734</v>
      </c>
      <c r="B1318" s="124" t="s">
        <v>3486</v>
      </c>
      <c r="C1318" s="124"/>
      <c r="D1318" s="126">
        <v>1.78</v>
      </c>
      <c r="E1318" s="124" t="s">
        <v>764</v>
      </c>
      <c r="F1318" s="124">
        <v>-1</v>
      </c>
      <c r="G1318" s="2" t="s">
        <v>13907</v>
      </c>
      <c r="H1318" s="130">
        <v>45905</v>
      </c>
      <c r="I1318" s="134"/>
      <c r="J1318" s="123">
        <f>IF(OR(tbl_Metraj22[[#This Row],[TARIH]]="",tbl_Metraj22[[#This Row],[TARIH]]="-"),0,IF(tbl_Metraj22[[#This Row],[YUZDE]]=0,tbl_Metraj22[[#This Row],[METRAJ_BETON]],tbl_Metraj22[[#This Row],[YUZDE]]*tbl_Metraj22[[#This Row],[METRAJ_BETON]]))</f>
        <v>1.78</v>
      </c>
      <c r="K1318" s="2" t="s">
        <v>22922</v>
      </c>
    </row>
    <row r="1319" spans="1:11" ht="14.25" x14ac:dyDescent="0.2">
      <c r="A1319" s="2" t="s">
        <v>734</v>
      </c>
      <c r="B1319" s="124" t="s">
        <v>3487</v>
      </c>
      <c r="C1319" s="124"/>
      <c r="D1319" s="126">
        <v>1.6</v>
      </c>
      <c r="E1319" s="124" t="s">
        <v>764</v>
      </c>
      <c r="F1319" s="124">
        <v>-1</v>
      </c>
      <c r="G1319" s="2" t="s">
        <v>13908</v>
      </c>
      <c r="H1319" s="130">
        <v>45905</v>
      </c>
      <c r="I1319" s="134"/>
      <c r="J1319" s="123">
        <f>IF(OR(tbl_Metraj22[[#This Row],[TARIH]]="",tbl_Metraj22[[#This Row],[TARIH]]="-"),0,IF(tbl_Metraj22[[#This Row],[YUZDE]]=0,tbl_Metraj22[[#This Row],[METRAJ_BETON]],tbl_Metraj22[[#This Row],[YUZDE]]*tbl_Metraj22[[#This Row],[METRAJ_BETON]]))</f>
        <v>1.6</v>
      </c>
      <c r="K1319" s="2" t="s">
        <v>22923</v>
      </c>
    </row>
    <row r="1320" spans="1:11" ht="14.25" x14ac:dyDescent="0.2">
      <c r="A1320" s="2" t="s">
        <v>734</v>
      </c>
      <c r="B1320" s="124" t="s">
        <v>3488</v>
      </c>
      <c r="C1320" s="124"/>
      <c r="D1320" s="126">
        <v>0.59</v>
      </c>
      <c r="E1320" s="124" t="s">
        <v>764</v>
      </c>
      <c r="F1320" s="124">
        <v>-1</v>
      </c>
      <c r="G1320" s="2" t="s">
        <v>13909</v>
      </c>
      <c r="H1320" s="130">
        <v>45905</v>
      </c>
      <c r="I1320" s="134"/>
      <c r="J1320" s="123">
        <f>IF(OR(tbl_Metraj22[[#This Row],[TARIH]]="",tbl_Metraj22[[#This Row],[TARIH]]="-"),0,IF(tbl_Metraj22[[#This Row],[YUZDE]]=0,tbl_Metraj22[[#This Row],[METRAJ_BETON]],tbl_Metraj22[[#This Row],[YUZDE]]*tbl_Metraj22[[#This Row],[METRAJ_BETON]]))</f>
        <v>0.59</v>
      </c>
      <c r="K1320" s="2" t="s">
        <v>22924</v>
      </c>
    </row>
    <row r="1321" spans="1:11" ht="14.25" x14ac:dyDescent="0.2">
      <c r="A1321" s="2" t="s">
        <v>734</v>
      </c>
      <c r="B1321" s="124" t="s">
        <v>3489</v>
      </c>
      <c r="C1321" s="124"/>
      <c r="D1321" s="126">
        <v>2.27</v>
      </c>
      <c r="E1321" s="124" t="s">
        <v>764</v>
      </c>
      <c r="F1321" s="124">
        <v>-1</v>
      </c>
      <c r="G1321" s="2" t="s">
        <v>13910</v>
      </c>
      <c r="H1321" s="130">
        <v>45905</v>
      </c>
      <c r="I1321" s="134"/>
      <c r="J1321" s="123">
        <f>IF(OR(tbl_Metraj22[[#This Row],[TARIH]]="",tbl_Metraj22[[#This Row],[TARIH]]="-"),0,IF(tbl_Metraj22[[#This Row],[YUZDE]]=0,tbl_Metraj22[[#This Row],[METRAJ_BETON]],tbl_Metraj22[[#This Row],[YUZDE]]*tbl_Metraj22[[#This Row],[METRAJ_BETON]]))</f>
        <v>2.27</v>
      </c>
      <c r="K1321" s="2" t="s">
        <v>22925</v>
      </c>
    </row>
    <row r="1322" spans="1:11" ht="14.25" x14ac:dyDescent="0.2">
      <c r="A1322" s="2" t="s">
        <v>734</v>
      </c>
      <c r="B1322" s="124" t="s">
        <v>3490</v>
      </c>
      <c r="C1322" s="124"/>
      <c r="D1322" s="126">
        <v>0.69</v>
      </c>
      <c r="E1322" s="124" t="s">
        <v>764</v>
      </c>
      <c r="F1322" s="124">
        <v>-1</v>
      </c>
      <c r="G1322" s="2" t="s">
        <v>13911</v>
      </c>
      <c r="H1322" s="130">
        <v>45905</v>
      </c>
      <c r="I1322" s="134"/>
      <c r="J1322" s="123">
        <f>IF(OR(tbl_Metraj22[[#This Row],[TARIH]]="",tbl_Metraj22[[#This Row],[TARIH]]="-"),0,IF(tbl_Metraj22[[#This Row],[YUZDE]]=0,tbl_Metraj22[[#This Row],[METRAJ_BETON]],tbl_Metraj22[[#This Row],[YUZDE]]*tbl_Metraj22[[#This Row],[METRAJ_BETON]]))</f>
        <v>0.69</v>
      </c>
      <c r="K1322" s="2" t="s">
        <v>22926</v>
      </c>
    </row>
    <row r="1323" spans="1:11" ht="14.25" x14ac:dyDescent="0.2">
      <c r="A1323" s="2" t="s">
        <v>734</v>
      </c>
      <c r="B1323" s="124" t="s">
        <v>3491</v>
      </c>
      <c r="C1323" s="124"/>
      <c r="D1323" s="126">
        <v>0.8</v>
      </c>
      <c r="E1323" s="124" t="s">
        <v>764</v>
      </c>
      <c r="F1323" s="124">
        <v>-1</v>
      </c>
      <c r="G1323" s="2" t="s">
        <v>13912</v>
      </c>
      <c r="H1323" s="130">
        <v>45905</v>
      </c>
      <c r="I1323" s="134"/>
      <c r="J1323" s="123">
        <f>IF(OR(tbl_Metraj22[[#This Row],[TARIH]]="",tbl_Metraj22[[#This Row],[TARIH]]="-"),0,IF(tbl_Metraj22[[#This Row],[YUZDE]]=0,tbl_Metraj22[[#This Row],[METRAJ_BETON]],tbl_Metraj22[[#This Row],[YUZDE]]*tbl_Metraj22[[#This Row],[METRAJ_BETON]]))</f>
        <v>0.8</v>
      </c>
      <c r="K1323" s="2" t="s">
        <v>22927</v>
      </c>
    </row>
    <row r="1324" spans="1:11" ht="14.25" x14ac:dyDescent="0.2">
      <c r="A1324" s="2" t="s">
        <v>734</v>
      </c>
      <c r="B1324" s="124" t="s">
        <v>3492</v>
      </c>
      <c r="C1324" s="124"/>
      <c r="D1324" s="126">
        <v>0.68</v>
      </c>
      <c r="E1324" s="124" t="s">
        <v>764</v>
      </c>
      <c r="F1324" s="124">
        <v>-1</v>
      </c>
      <c r="G1324" s="2" t="s">
        <v>13913</v>
      </c>
      <c r="H1324" s="130">
        <v>45905</v>
      </c>
      <c r="I1324" s="134"/>
      <c r="J1324" s="123">
        <f>IF(OR(tbl_Metraj22[[#This Row],[TARIH]]="",tbl_Metraj22[[#This Row],[TARIH]]="-"),0,IF(tbl_Metraj22[[#This Row],[YUZDE]]=0,tbl_Metraj22[[#This Row],[METRAJ_BETON]],tbl_Metraj22[[#This Row],[YUZDE]]*tbl_Metraj22[[#This Row],[METRAJ_BETON]]))</f>
        <v>0.68</v>
      </c>
      <c r="K1324" s="2" t="s">
        <v>22928</v>
      </c>
    </row>
    <row r="1325" spans="1:11" ht="14.25" x14ac:dyDescent="0.2">
      <c r="A1325" s="2" t="s">
        <v>734</v>
      </c>
      <c r="B1325" s="124" t="s">
        <v>3493</v>
      </c>
      <c r="C1325" s="124"/>
      <c r="D1325" s="126">
        <v>1.08</v>
      </c>
      <c r="E1325" s="124" t="s">
        <v>764</v>
      </c>
      <c r="F1325" s="124">
        <v>-1</v>
      </c>
      <c r="G1325" s="2" t="s">
        <v>13914</v>
      </c>
      <c r="H1325" s="130">
        <v>45905</v>
      </c>
      <c r="I1325" s="134"/>
      <c r="J1325" s="123">
        <f>IF(OR(tbl_Metraj22[[#This Row],[TARIH]]="",tbl_Metraj22[[#This Row],[TARIH]]="-"),0,IF(tbl_Metraj22[[#This Row],[YUZDE]]=0,tbl_Metraj22[[#This Row],[METRAJ_BETON]],tbl_Metraj22[[#This Row],[YUZDE]]*tbl_Metraj22[[#This Row],[METRAJ_BETON]]))</f>
        <v>1.08</v>
      </c>
      <c r="K1325" s="2" t="s">
        <v>22929</v>
      </c>
    </row>
    <row r="1326" spans="1:11" ht="14.25" x14ac:dyDescent="0.2">
      <c r="A1326" s="2" t="s">
        <v>734</v>
      </c>
      <c r="B1326" s="124" t="s">
        <v>3494</v>
      </c>
      <c r="C1326" s="124"/>
      <c r="D1326" s="126">
        <v>3.06</v>
      </c>
      <c r="E1326" s="124" t="s">
        <v>764</v>
      </c>
      <c r="F1326" s="124">
        <v>-1</v>
      </c>
      <c r="G1326" s="2" t="s">
        <v>13915</v>
      </c>
      <c r="H1326" s="130">
        <v>45905</v>
      </c>
      <c r="I1326" s="134"/>
      <c r="J1326" s="123">
        <f>IF(OR(tbl_Metraj22[[#This Row],[TARIH]]="",tbl_Metraj22[[#This Row],[TARIH]]="-"),0,IF(tbl_Metraj22[[#This Row],[YUZDE]]=0,tbl_Metraj22[[#This Row],[METRAJ_BETON]],tbl_Metraj22[[#This Row],[YUZDE]]*tbl_Metraj22[[#This Row],[METRAJ_BETON]]))</f>
        <v>3.06</v>
      </c>
      <c r="K1326" s="2" t="s">
        <v>22930</v>
      </c>
    </row>
    <row r="1327" spans="1:11" ht="14.25" x14ac:dyDescent="0.2">
      <c r="A1327" s="2" t="s">
        <v>734</v>
      </c>
      <c r="B1327" s="124" t="s">
        <v>3495</v>
      </c>
      <c r="C1327" s="124"/>
      <c r="D1327" s="126">
        <v>0.21</v>
      </c>
      <c r="E1327" s="124" t="s">
        <v>764</v>
      </c>
      <c r="F1327" s="124">
        <v>-1</v>
      </c>
      <c r="G1327" s="2" t="s">
        <v>13916</v>
      </c>
      <c r="H1327" s="130">
        <v>45905</v>
      </c>
      <c r="I1327" s="134"/>
      <c r="J1327" s="123">
        <f>IF(OR(tbl_Metraj22[[#This Row],[TARIH]]="",tbl_Metraj22[[#This Row],[TARIH]]="-"),0,IF(tbl_Metraj22[[#This Row],[YUZDE]]=0,tbl_Metraj22[[#This Row],[METRAJ_BETON]],tbl_Metraj22[[#This Row],[YUZDE]]*tbl_Metraj22[[#This Row],[METRAJ_BETON]]))</f>
        <v>0.21</v>
      </c>
      <c r="K1327" s="2" t="s">
        <v>22931</v>
      </c>
    </row>
    <row r="1328" spans="1:11" ht="14.25" x14ac:dyDescent="0.2">
      <c r="A1328" s="2" t="s">
        <v>734</v>
      </c>
      <c r="B1328" s="124" t="s">
        <v>3496</v>
      </c>
      <c r="C1328" s="124"/>
      <c r="D1328" s="126">
        <v>1.98</v>
      </c>
      <c r="E1328" s="124" t="s">
        <v>764</v>
      </c>
      <c r="F1328" s="124">
        <v>-1</v>
      </c>
      <c r="G1328" s="2" t="s">
        <v>13917</v>
      </c>
      <c r="H1328" s="130">
        <v>45905</v>
      </c>
      <c r="I1328" s="134"/>
      <c r="J1328" s="123">
        <f>IF(OR(tbl_Metraj22[[#This Row],[TARIH]]="",tbl_Metraj22[[#This Row],[TARIH]]="-"),0,IF(tbl_Metraj22[[#This Row],[YUZDE]]=0,tbl_Metraj22[[#This Row],[METRAJ_BETON]],tbl_Metraj22[[#This Row],[YUZDE]]*tbl_Metraj22[[#This Row],[METRAJ_BETON]]))</f>
        <v>1.98</v>
      </c>
      <c r="K1328" s="2" t="s">
        <v>22932</v>
      </c>
    </row>
    <row r="1329" spans="1:11" ht="14.25" x14ac:dyDescent="0.2">
      <c r="A1329" s="2" t="s">
        <v>734</v>
      </c>
      <c r="B1329" s="124" t="s">
        <v>3497</v>
      </c>
      <c r="C1329" s="124"/>
      <c r="D1329" s="126">
        <v>0.28999999999999998</v>
      </c>
      <c r="E1329" s="124" t="s">
        <v>764</v>
      </c>
      <c r="F1329" s="124">
        <v>-1</v>
      </c>
      <c r="G1329" s="2" t="s">
        <v>13918</v>
      </c>
      <c r="H1329" s="130">
        <v>45905</v>
      </c>
      <c r="I1329" s="134"/>
      <c r="J1329" s="123">
        <f>IF(OR(tbl_Metraj22[[#This Row],[TARIH]]="",tbl_Metraj22[[#This Row],[TARIH]]="-"),0,IF(tbl_Metraj22[[#This Row],[YUZDE]]=0,tbl_Metraj22[[#This Row],[METRAJ_BETON]],tbl_Metraj22[[#This Row],[YUZDE]]*tbl_Metraj22[[#This Row],[METRAJ_BETON]]))</f>
        <v>0.28999999999999998</v>
      </c>
      <c r="K1329" s="2" t="s">
        <v>22933</v>
      </c>
    </row>
    <row r="1330" spans="1:11" ht="14.25" x14ac:dyDescent="0.2">
      <c r="A1330" s="2" t="s">
        <v>734</v>
      </c>
      <c r="B1330" s="124" t="s">
        <v>3498</v>
      </c>
      <c r="C1330" s="124"/>
      <c r="D1330" s="126">
        <v>0.82</v>
      </c>
      <c r="E1330" s="124" t="s">
        <v>764</v>
      </c>
      <c r="F1330" s="124">
        <v>-1</v>
      </c>
      <c r="G1330" s="2" t="s">
        <v>13919</v>
      </c>
      <c r="H1330" s="130">
        <v>45905</v>
      </c>
      <c r="I1330" s="134"/>
      <c r="J1330" s="123">
        <f>IF(OR(tbl_Metraj22[[#This Row],[TARIH]]="",tbl_Metraj22[[#This Row],[TARIH]]="-"),0,IF(tbl_Metraj22[[#This Row],[YUZDE]]=0,tbl_Metraj22[[#This Row],[METRAJ_BETON]],tbl_Metraj22[[#This Row],[YUZDE]]*tbl_Metraj22[[#This Row],[METRAJ_BETON]]))</f>
        <v>0.82</v>
      </c>
      <c r="K1330" s="2" t="s">
        <v>22934</v>
      </c>
    </row>
    <row r="1331" spans="1:11" ht="14.25" x14ac:dyDescent="0.2">
      <c r="A1331" s="2" t="s">
        <v>734</v>
      </c>
      <c r="B1331" s="124" t="s">
        <v>3499</v>
      </c>
      <c r="C1331" s="124"/>
      <c r="D1331" s="126">
        <v>0.41</v>
      </c>
      <c r="E1331" s="124" t="s">
        <v>764</v>
      </c>
      <c r="F1331" s="124">
        <v>-1</v>
      </c>
      <c r="G1331" s="2" t="s">
        <v>13920</v>
      </c>
      <c r="H1331" s="130">
        <v>45905</v>
      </c>
      <c r="I1331" s="134"/>
      <c r="J1331" s="123">
        <f>IF(OR(tbl_Metraj22[[#This Row],[TARIH]]="",tbl_Metraj22[[#This Row],[TARIH]]="-"),0,IF(tbl_Metraj22[[#This Row],[YUZDE]]=0,tbl_Metraj22[[#This Row],[METRAJ_BETON]],tbl_Metraj22[[#This Row],[YUZDE]]*tbl_Metraj22[[#This Row],[METRAJ_BETON]]))</f>
        <v>0.41</v>
      </c>
      <c r="K1331" s="2" t="s">
        <v>22935</v>
      </c>
    </row>
    <row r="1332" spans="1:11" ht="14.25" x14ac:dyDescent="0.2">
      <c r="A1332" s="2" t="s">
        <v>734</v>
      </c>
      <c r="B1332" s="124" t="s">
        <v>3500</v>
      </c>
      <c r="C1332" s="124"/>
      <c r="D1332" s="126">
        <v>0.2</v>
      </c>
      <c r="E1332" s="124" t="s">
        <v>764</v>
      </c>
      <c r="F1332" s="124">
        <v>-1</v>
      </c>
      <c r="G1332" s="2" t="s">
        <v>13921</v>
      </c>
      <c r="H1332" s="130">
        <v>45905</v>
      </c>
      <c r="I1332" s="134"/>
      <c r="J1332" s="123">
        <f>IF(OR(tbl_Metraj22[[#This Row],[TARIH]]="",tbl_Metraj22[[#This Row],[TARIH]]="-"),0,IF(tbl_Metraj22[[#This Row],[YUZDE]]=0,tbl_Metraj22[[#This Row],[METRAJ_BETON]],tbl_Metraj22[[#This Row],[YUZDE]]*tbl_Metraj22[[#This Row],[METRAJ_BETON]]))</f>
        <v>0.2</v>
      </c>
      <c r="K1332" s="2" t="s">
        <v>22936</v>
      </c>
    </row>
    <row r="1333" spans="1:11" ht="14.25" x14ac:dyDescent="0.2">
      <c r="A1333" s="2" t="s">
        <v>734</v>
      </c>
      <c r="B1333" s="124" t="s">
        <v>3501</v>
      </c>
      <c r="C1333" s="124"/>
      <c r="D1333" s="126">
        <v>0.84</v>
      </c>
      <c r="E1333" s="124" t="s">
        <v>764</v>
      </c>
      <c r="F1333" s="124">
        <v>-1</v>
      </c>
      <c r="G1333" s="2" t="s">
        <v>13922</v>
      </c>
      <c r="H1333" s="130">
        <v>45905</v>
      </c>
      <c r="I1333" s="134"/>
      <c r="J1333" s="123">
        <f>IF(OR(tbl_Metraj22[[#This Row],[TARIH]]="",tbl_Metraj22[[#This Row],[TARIH]]="-"),0,IF(tbl_Metraj22[[#This Row],[YUZDE]]=0,tbl_Metraj22[[#This Row],[METRAJ_BETON]],tbl_Metraj22[[#This Row],[YUZDE]]*tbl_Metraj22[[#This Row],[METRAJ_BETON]]))</f>
        <v>0.84</v>
      </c>
      <c r="K1333" s="2" t="s">
        <v>22937</v>
      </c>
    </row>
    <row r="1334" spans="1:11" ht="14.25" x14ac:dyDescent="0.2">
      <c r="A1334" s="2" t="s">
        <v>734</v>
      </c>
      <c r="B1334" s="124" t="s">
        <v>3502</v>
      </c>
      <c r="C1334" s="124"/>
      <c r="D1334" s="126">
        <v>0.54</v>
      </c>
      <c r="E1334" s="124" t="s">
        <v>764</v>
      </c>
      <c r="F1334" s="124">
        <v>-1</v>
      </c>
      <c r="G1334" s="2" t="s">
        <v>13923</v>
      </c>
      <c r="H1334" s="130">
        <v>45905</v>
      </c>
      <c r="I1334" s="134"/>
      <c r="J1334" s="123">
        <f>IF(OR(tbl_Metraj22[[#This Row],[TARIH]]="",tbl_Metraj22[[#This Row],[TARIH]]="-"),0,IF(tbl_Metraj22[[#This Row],[YUZDE]]=0,tbl_Metraj22[[#This Row],[METRAJ_BETON]],tbl_Metraj22[[#This Row],[YUZDE]]*tbl_Metraj22[[#This Row],[METRAJ_BETON]]))</f>
        <v>0.54</v>
      </c>
      <c r="K1334" s="2" t="s">
        <v>22938</v>
      </c>
    </row>
    <row r="1335" spans="1:11" ht="14.25" x14ac:dyDescent="0.2">
      <c r="A1335" s="2" t="s">
        <v>734</v>
      </c>
      <c r="B1335" s="124" t="s">
        <v>3503</v>
      </c>
      <c r="C1335" s="124"/>
      <c r="D1335" s="126">
        <v>1.98</v>
      </c>
      <c r="E1335" s="124" t="s">
        <v>764</v>
      </c>
      <c r="F1335" s="124">
        <v>-1</v>
      </c>
      <c r="G1335" s="2" t="s">
        <v>13924</v>
      </c>
      <c r="H1335" s="130">
        <v>45905</v>
      </c>
      <c r="I1335" s="134"/>
      <c r="J1335" s="123">
        <f>IF(OR(tbl_Metraj22[[#This Row],[TARIH]]="",tbl_Metraj22[[#This Row],[TARIH]]="-"),0,IF(tbl_Metraj22[[#This Row],[YUZDE]]=0,tbl_Metraj22[[#This Row],[METRAJ_BETON]],tbl_Metraj22[[#This Row],[YUZDE]]*tbl_Metraj22[[#This Row],[METRAJ_BETON]]))</f>
        <v>1.98</v>
      </c>
      <c r="K1335" s="2" t="s">
        <v>22939</v>
      </c>
    </row>
    <row r="1336" spans="1:11" ht="14.25" x14ac:dyDescent="0.2">
      <c r="A1336" s="2" t="s">
        <v>734</v>
      </c>
      <c r="B1336" s="124" t="s">
        <v>3504</v>
      </c>
      <c r="C1336" s="124"/>
      <c r="D1336" s="126">
        <v>1.39</v>
      </c>
      <c r="E1336" s="124" t="s">
        <v>764</v>
      </c>
      <c r="F1336" s="124">
        <v>-1</v>
      </c>
      <c r="G1336" s="2" t="s">
        <v>13925</v>
      </c>
      <c r="H1336" s="130">
        <v>45905</v>
      </c>
      <c r="I1336" s="134"/>
      <c r="J1336" s="123">
        <f>IF(OR(tbl_Metraj22[[#This Row],[TARIH]]="",tbl_Metraj22[[#This Row],[TARIH]]="-"),0,IF(tbl_Metraj22[[#This Row],[YUZDE]]=0,tbl_Metraj22[[#This Row],[METRAJ_BETON]],tbl_Metraj22[[#This Row],[YUZDE]]*tbl_Metraj22[[#This Row],[METRAJ_BETON]]))</f>
        <v>1.39</v>
      </c>
      <c r="K1336" s="2" t="s">
        <v>22940</v>
      </c>
    </row>
    <row r="1337" spans="1:11" ht="14.25" x14ac:dyDescent="0.2">
      <c r="A1337" s="2" t="s">
        <v>734</v>
      </c>
      <c r="B1337" s="124" t="s">
        <v>3505</v>
      </c>
      <c r="C1337" s="124"/>
      <c r="D1337" s="126">
        <v>1.1000000000000001</v>
      </c>
      <c r="E1337" s="124" t="s">
        <v>764</v>
      </c>
      <c r="F1337" s="124">
        <v>-1</v>
      </c>
      <c r="G1337" s="2" t="s">
        <v>13926</v>
      </c>
      <c r="H1337" s="130">
        <v>45905</v>
      </c>
      <c r="I1337" s="134"/>
      <c r="J1337" s="123">
        <f>IF(OR(tbl_Metraj22[[#This Row],[TARIH]]="",tbl_Metraj22[[#This Row],[TARIH]]="-"),0,IF(tbl_Metraj22[[#This Row],[YUZDE]]=0,tbl_Metraj22[[#This Row],[METRAJ_BETON]],tbl_Metraj22[[#This Row],[YUZDE]]*tbl_Metraj22[[#This Row],[METRAJ_BETON]]))</f>
        <v>1.1000000000000001</v>
      </c>
      <c r="K1337" s="2" t="s">
        <v>22941</v>
      </c>
    </row>
    <row r="1338" spans="1:11" ht="14.25" x14ac:dyDescent="0.2">
      <c r="A1338" s="2" t="s">
        <v>734</v>
      </c>
      <c r="B1338" s="124" t="s">
        <v>3506</v>
      </c>
      <c r="C1338" s="124"/>
      <c r="D1338" s="126">
        <v>0.99</v>
      </c>
      <c r="E1338" s="124" t="s">
        <v>764</v>
      </c>
      <c r="F1338" s="124">
        <v>-1</v>
      </c>
      <c r="G1338" s="2" t="s">
        <v>13927</v>
      </c>
      <c r="H1338" s="130">
        <v>45905</v>
      </c>
      <c r="I1338" s="134"/>
      <c r="J1338" s="123">
        <f>IF(OR(tbl_Metraj22[[#This Row],[TARIH]]="",tbl_Metraj22[[#This Row],[TARIH]]="-"),0,IF(tbl_Metraj22[[#This Row],[YUZDE]]=0,tbl_Metraj22[[#This Row],[METRAJ_BETON]],tbl_Metraj22[[#This Row],[YUZDE]]*tbl_Metraj22[[#This Row],[METRAJ_BETON]]))</f>
        <v>0.99</v>
      </c>
      <c r="K1338" s="2" t="s">
        <v>22942</v>
      </c>
    </row>
    <row r="1339" spans="1:11" ht="14.25" x14ac:dyDescent="0.2">
      <c r="A1339" s="2" t="s">
        <v>734</v>
      </c>
      <c r="B1339" s="124" t="s">
        <v>3507</v>
      </c>
      <c r="C1339" s="124"/>
      <c r="D1339" s="126">
        <v>2.09</v>
      </c>
      <c r="E1339" s="124" t="s">
        <v>764</v>
      </c>
      <c r="F1339" s="124">
        <v>-1</v>
      </c>
      <c r="G1339" s="2" t="s">
        <v>13928</v>
      </c>
      <c r="H1339" s="130">
        <v>45906</v>
      </c>
      <c r="I1339" s="134"/>
      <c r="J1339" s="123">
        <f>IF(OR(tbl_Metraj22[[#This Row],[TARIH]]="",tbl_Metraj22[[#This Row],[TARIH]]="-"),0,IF(tbl_Metraj22[[#This Row],[YUZDE]]=0,tbl_Metraj22[[#This Row],[METRAJ_BETON]],tbl_Metraj22[[#This Row],[YUZDE]]*tbl_Metraj22[[#This Row],[METRAJ_BETON]]))</f>
        <v>2.09</v>
      </c>
      <c r="K1339" s="2" t="e">
        <v>#N/A</v>
      </c>
    </row>
    <row r="1340" spans="1:11" ht="14.25" x14ac:dyDescent="0.2">
      <c r="A1340" s="2" t="s">
        <v>734</v>
      </c>
      <c r="B1340" s="124" t="s">
        <v>3508</v>
      </c>
      <c r="C1340" s="124"/>
      <c r="D1340" s="126">
        <v>0.21</v>
      </c>
      <c r="E1340" s="124" t="s">
        <v>764</v>
      </c>
      <c r="F1340" s="124">
        <v>-1</v>
      </c>
      <c r="G1340" s="2" t="s">
        <v>13929</v>
      </c>
      <c r="H1340" s="130">
        <v>45905</v>
      </c>
      <c r="I1340" s="134"/>
      <c r="J1340" s="123">
        <f>IF(OR(tbl_Metraj22[[#This Row],[TARIH]]="",tbl_Metraj22[[#This Row],[TARIH]]="-"),0,IF(tbl_Metraj22[[#This Row],[YUZDE]]=0,tbl_Metraj22[[#This Row],[METRAJ_BETON]],tbl_Metraj22[[#This Row],[YUZDE]]*tbl_Metraj22[[#This Row],[METRAJ_BETON]]))</f>
        <v>0.21</v>
      </c>
      <c r="K1340" s="2" t="s">
        <v>22943</v>
      </c>
    </row>
    <row r="1341" spans="1:11" ht="14.25" x14ac:dyDescent="0.2">
      <c r="A1341" s="2" t="s">
        <v>734</v>
      </c>
      <c r="B1341" s="124" t="s">
        <v>3509</v>
      </c>
      <c r="C1341" s="124"/>
      <c r="D1341" s="126">
        <v>1.05</v>
      </c>
      <c r="E1341" s="124" t="s">
        <v>764</v>
      </c>
      <c r="F1341" s="124">
        <v>-1</v>
      </c>
      <c r="G1341" s="2" t="s">
        <v>13930</v>
      </c>
      <c r="H1341" s="130">
        <v>45905</v>
      </c>
      <c r="I1341" s="134"/>
      <c r="J1341" s="123">
        <f>IF(OR(tbl_Metraj22[[#This Row],[TARIH]]="",tbl_Metraj22[[#This Row],[TARIH]]="-"),0,IF(tbl_Metraj22[[#This Row],[YUZDE]]=0,tbl_Metraj22[[#This Row],[METRAJ_BETON]],tbl_Metraj22[[#This Row],[YUZDE]]*tbl_Metraj22[[#This Row],[METRAJ_BETON]]))</f>
        <v>1.05</v>
      </c>
      <c r="K1341" s="2" t="s">
        <v>22944</v>
      </c>
    </row>
    <row r="1342" spans="1:11" ht="14.25" x14ac:dyDescent="0.2">
      <c r="A1342" s="2" t="s">
        <v>734</v>
      </c>
      <c r="B1342" s="124" t="s">
        <v>3510</v>
      </c>
      <c r="C1342" s="124"/>
      <c r="D1342" s="126">
        <v>2.98</v>
      </c>
      <c r="E1342" s="124" t="s">
        <v>764</v>
      </c>
      <c r="F1342" s="124">
        <v>-1</v>
      </c>
      <c r="G1342" s="2" t="s">
        <v>13931</v>
      </c>
      <c r="H1342" s="130">
        <v>45905</v>
      </c>
      <c r="I1342" s="134"/>
      <c r="J1342" s="123">
        <f>IF(OR(tbl_Metraj22[[#This Row],[TARIH]]="",tbl_Metraj22[[#This Row],[TARIH]]="-"),0,IF(tbl_Metraj22[[#This Row],[YUZDE]]=0,tbl_Metraj22[[#This Row],[METRAJ_BETON]],tbl_Metraj22[[#This Row],[YUZDE]]*tbl_Metraj22[[#This Row],[METRAJ_BETON]]))</f>
        <v>2.98</v>
      </c>
      <c r="K1342" s="2" t="s">
        <v>22945</v>
      </c>
    </row>
    <row r="1343" spans="1:11" ht="14.25" x14ac:dyDescent="0.2">
      <c r="A1343" s="2" t="s">
        <v>734</v>
      </c>
      <c r="B1343" s="124" t="s">
        <v>3511</v>
      </c>
      <c r="C1343" s="124"/>
      <c r="D1343" s="126">
        <v>2.2599999999999998</v>
      </c>
      <c r="E1343" s="124" t="s">
        <v>764</v>
      </c>
      <c r="F1343" s="124">
        <v>-1</v>
      </c>
      <c r="G1343" s="2" t="s">
        <v>13932</v>
      </c>
      <c r="H1343" s="130">
        <v>45905</v>
      </c>
      <c r="I1343" s="134"/>
      <c r="J1343" s="123">
        <f>IF(OR(tbl_Metraj22[[#This Row],[TARIH]]="",tbl_Metraj22[[#This Row],[TARIH]]="-"),0,IF(tbl_Metraj22[[#This Row],[YUZDE]]=0,tbl_Metraj22[[#This Row],[METRAJ_BETON]],tbl_Metraj22[[#This Row],[YUZDE]]*tbl_Metraj22[[#This Row],[METRAJ_BETON]]))</f>
        <v>2.2599999999999998</v>
      </c>
      <c r="K1343" s="2" t="s">
        <v>22946</v>
      </c>
    </row>
    <row r="1344" spans="1:11" ht="14.25" x14ac:dyDescent="0.2">
      <c r="A1344" s="2" t="s">
        <v>728</v>
      </c>
      <c r="B1344" s="124" t="s">
        <v>4305</v>
      </c>
      <c r="C1344" s="124"/>
      <c r="D1344" s="126">
        <v>2.52</v>
      </c>
      <c r="E1344" s="124" t="s">
        <v>764</v>
      </c>
      <c r="F1344" s="124">
        <v>-1</v>
      </c>
      <c r="G1344" s="2" t="s">
        <v>13933</v>
      </c>
      <c r="H1344" s="130">
        <v>45894</v>
      </c>
      <c r="I1344" s="134"/>
      <c r="J1344" s="123">
        <f>IF(OR(tbl_Metraj22[[#This Row],[TARIH]]="",tbl_Metraj22[[#This Row],[TARIH]]="-"),0,IF(tbl_Metraj22[[#This Row],[YUZDE]]=0,tbl_Metraj22[[#This Row],[METRAJ_BETON]],tbl_Metraj22[[#This Row],[YUZDE]]*tbl_Metraj22[[#This Row],[METRAJ_BETON]]))</f>
        <v>2.52</v>
      </c>
      <c r="K1344" s="2" t="s">
        <v>1130</v>
      </c>
    </row>
    <row r="1345" spans="1:11" ht="14.25" x14ac:dyDescent="0.2">
      <c r="A1345" s="2" t="s">
        <v>728</v>
      </c>
      <c r="B1345" s="124" t="s">
        <v>4400</v>
      </c>
      <c r="C1345" s="124"/>
      <c r="D1345" s="126">
        <v>0.84</v>
      </c>
      <c r="E1345" s="124" t="s">
        <v>764</v>
      </c>
      <c r="F1345" s="124">
        <v>-1</v>
      </c>
      <c r="G1345" s="2" t="s">
        <v>13934</v>
      </c>
      <c r="H1345" s="130">
        <v>45892</v>
      </c>
      <c r="I1345" s="134"/>
      <c r="J1345" s="123">
        <f>IF(OR(tbl_Metraj22[[#This Row],[TARIH]]="",tbl_Metraj22[[#This Row],[TARIH]]="-"),0,IF(tbl_Metraj22[[#This Row],[YUZDE]]=0,tbl_Metraj22[[#This Row],[METRAJ_BETON]],tbl_Metraj22[[#This Row],[YUZDE]]*tbl_Metraj22[[#This Row],[METRAJ_BETON]]))</f>
        <v>0.84</v>
      </c>
      <c r="K1345" s="2" t="s">
        <v>1132</v>
      </c>
    </row>
    <row r="1346" spans="1:11" ht="14.25" x14ac:dyDescent="0.2">
      <c r="A1346" s="2" t="s">
        <v>728</v>
      </c>
      <c r="B1346" s="124" t="s">
        <v>4401</v>
      </c>
      <c r="C1346" s="124"/>
      <c r="D1346" s="126">
        <v>1.72</v>
      </c>
      <c r="E1346" s="124" t="s">
        <v>764</v>
      </c>
      <c r="F1346" s="124">
        <v>-1</v>
      </c>
      <c r="G1346" s="2" t="s">
        <v>13935</v>
      </c>
      <c r="H1346" s="130">
        <v>45894</v>
      </c>
      <c r="I1346" s="134"/>
      <c r="J1346" s="123">
        <f>IF(OR(tbl_Metraj22[[#This Row],[TARIH]]="",tbl_Metraj22[[#This Row],[TARIH]]="-"),0,IF(tbl_Metraj22[[#This Row],[YUZDE]]=0,tbl_Metraj22[[#This Row],[METRAJ_BETON]],tbl_Metraj22[[#This Row],[YUZDE]]*tbl_Metraj22[[#This Row],[METRAJ_BETON]]))</f>
        <v>1.72</v>
      </c>
      <c r="K1346" s="2" t="s">
        <v>2089</v>
      </c>
    </row>
    <row r="1347" spans="1:11" ht="14.25" x14ac:dyDescent="0.2">
      <c r="A1347" s="2" t="s">
        <v>728</v>
      </c>
      <c r="B1347" s="124" t="s">
        <v>4402</v>
      </c>
      <c r="C1347" s="124"/>
      <c r="D1347" s="126">
        <v>4.3</v>
      </c>
      <c r="E1347" s="124" t="s">
        <v>764</v>
      </c>
      <c r="F1347" s="124">
        <v>-1</v>
      </c>
      <c r="G1347" s="2" t="s">
        <v>13936</v>
      </c>
      <c r="H1347" s="130">
        <v>45894</v>
      </c>
      <c r="I1347" s="134"/>
      <c r="J1347" s="123">
        <f>IF(OR(tbl_Metraj22[[#This Row],[TARIH]]="",tbl_Metraj22[[#This Row],[TARIH]]="-"),0,IF(tbl_Metraj22[[#This Row],[YUZDE]]=0,tbl_Metraj22[[#This Row],[METRAJ_BETON]],tbl_Metraj22[[#This Row],[YUZDE]]*tbl_Metraj22[[#This Row],[METRAJ_BETON]]))</f>
        <v>4.3</v>
      </c>
      <c r="K1347" s="2" t="s">
        <v>1118</v>
      </c>
    </row>
    <row r="1348" spans="1:11" ht="14.25" x14ac:dyDescent="0.2">
      <c r="A1348" s="2" t="s">
        <v>728</v>
      </c>
      <c r="B1348" s="124" t="s">
        <v>4403</v>
      </c>
      <c r="C1348" s="124"/>
      <c r="D1348" s="126">
        <v>4.3</v>
      </c>
      <c r="E1348" s="124" t="s">
        <v>764</v>
      </c>
      <c r="F1348" s="124">
        <v>-1</v>
      </c>
      <c r="G1348" s="2" t="s">
        <v>13937</v>
      </c>
      <c r="H1348" s="130">
        <v>45894</v>
      </c>
      <c r="I1348" s="134"/>
      <c r="J1348" s="123">
        <f>IF(OR(tbl_Metraj22[[#This Row],[TARIH]]="",tbl_Metraj22[[#This Row],[TARIH]]="-"),0,IF(tbl_Metraj22[[#This Row],[YUZDE]]=0,tbl_Metraj22[[#This Row],[METRAJ_BETON]],tbl_Metraj22[[#This Row],[YUZDE]]*tbl_Metraj22[[#This Row],[METRAJ_BETON]]))</f>
        <v>4.3</v>
      </c>
      <c r="K1348" s="2" t="s">
        <v>1133</v>
      </c>
    </row>
    <row r="1349" spans="1:11" ht="14.25" x14ac:dyDescent="0.2">
      <c r="A1349" s="2" t="s">
        <v>728</v>
      </c>
      <c r="B1349" s="124" t="s">
        <v>4404</v>
      </c>
      <c r="C1349" s="124"/>
      <c r="D1349" s="126">
        <v>2.62</v>
      </c>
      <c r="E1349" s="124" t="s">
        <v>764</v>
      </c>
      <c r="F1349" s="124">
        <v>-1</v>
      </c>
      <c r="G1349" s="2" t="s">
        <v>13938</v>
      </c>
      <c r="H1349" s="130">
        <v>45887</v>
      </c>
      <c r="I1349" s="134"/>
      <c r="J1349" s="123">
        <f>IF(OR(tbl_Metraj22[[#This Row],[TARIH]]="",tbl_Metraj22[[#This Row],[TARIH]]="-"),0,IF(tbl_Metraj22[[#This Row],[YUZDE]]=0,tbl_Metraj22[[#This Row],[METRAJ_BETON]],tbl_Metraj22[[#This Row],[YUZDE]]*tbl_Metraj22[[#This Row],[METRAJ_BETON]]))</f>
        <v>2.62</v>
      </c>
      <c r="K1349" s="2" t="s">
        <v>2899</v>
      </c>
    </row>
    <row r="1350" spans="1:11" ht="14.25" x14ac:dyDescent="0.2">
      <c r="A1350" s="2" t="s">
        <v>728</v>
      </c>
      <c r="B1350" s="124" t="s">
        <v>4405</v>
      </c>
      <c r="C1350" s="124"/>
      <c r="D1350" s="126">
        <v>3.5</v>
      </c>
      <c r="E1350" s="124" t="s">
        <v>764</v>
      </c>
      <c r="F1350" s="124">
        <v>-1</v>
      </c>
      <c r="G1350" s="2" t="s">
        <v>13939</v>
      </c>
      <c r="H1350" s="130">
        <v>45887</v>
      </c>
      <c r="I1350" s="134"/>
      <c r="J1350" s="123">
        <f>IF(OR(tbl_Metraj22[[#This Row],[TARIH]]="",tbl_Metraj22[[#This Row],[TARIH]]="-"),0,IF(tbl_Metraj22[[#This Row],[YUZDE]]=0,tbl_Metraj22[[#This Row],[METRAJ_BETON]],tbl_Metraj22[[#This Row],[YUZDE]]*tbl_Metraj22[[#This Row],[METRAJ_BETON]]))</f>
        <v>3.5</v>
      </c>
      <c r="K1350" s="2" t="s">
        <v>2112</v>
      </c>
    </row>
    <row r="1351" spans="1:11" ht="14.25" x14ac:dyDescent="0.2">
      <c r="A1351" s="2" t="s">
        <v>728</v>
      </c>
      <c r="B1351" s="124" t="s">
        <v>4406</v>
      </c>
      <c r="C1351" s="124"/>
      <c r="D1351" s="126">
        <v>2.52</v>
      </c>
      <c r="E1351" s="124" t="s">
        <v>764</v>
      </c>
      <c r="F1351" s="124">
        <v>-1</v>
      </c>
      <c r="G1351" s="2" t="s">
        <v>13940</v>
      </c>
      <c r="H1351" s="130">
        <v>45889</v>
      </c>
      <c r="I1351" s="134"/>
      <c r="J1351" s="123">
        <f>IF(OR(tbl_Metraj22[[#This Row],[TARIH]]="",tbl_Metraj22[[#This Row],[TARIH]]="-"),0,IF(tbl_Metraj22[[#This Row],[YUZDE]]=0,tbl_Metraj22[[#This Row],[METRAJ_BETON]],tbl_Metraj22[[#This Row],[YUZDE]]*tbl_Metraj22[[#This Row],[METRAJ_BETON]]))</f>
        <v>2.52</v>
      </c>
      <c r="K1351" s="2" t="s">
        <v>1119</v>
      </c>
    </row>
    <row r="1352" spans="1:11" ht="14.25" x14ac:dyDescent="0.2">
      <c r="A1352" s="2" t="s">
        <v>728</v>
      </c>
      <c r="B1352" s="124" t="s">
        <v>4407</v>
      </c>
      <c r="C1352" s="124"/>
      <c r="D1352" s="126">
        <v>3.18</v>
      </c>
      <c r="E1352" s="124" t="s">
        <v>764</v>
      </c>
      <c r="F1352" s="124">
        <v>-1</v>
      </c>
      <c r="G1352" s="2" t="s">
        <v>13941</v>
      </c>
      <c r="H1352" s="130">
        <v>45889</v>
      </c>
      <c r="I1352" s="134"/>
      <c r="J1352" s="123">
        <f>IF(OR(tbl_Metraj22[[#This Row],[TARIH]]="",tbl_Metraj22[[#This Row],[TARIH]]="-"),0,IF(tbl_Metraj22[[#This Row],[YUZDE]]=0,tbl_Metraj22[[#This Row],[METRAJ_BETON]],tbl_Metraj22[[#This Row],[YUZDE]]*tbl_Metraj22[[#This Row],[METRAJ_BETON]]))</f>
        <v>3.18</v>
      </c>
      <c r="K1352" s="2" t="s">
        <v>1091</v>
      </c>
    </row>
    <row r="1353" spans="1:11" ht="14.25" x14ac:dyDescent="0.2">
      <c r="A1353" s="2" t="s">
        <v>728</v>
      </c>
      <c r="B1353" s="124" t="s">
        <v>4408</v>
      </c>
      <c r="C1353" s="124"/>
      <c r="D1353" s="126">
        <v>2.52</v>
      </c>
      <c r="E1353" s="124" t="s">
        <v>764</v>
      </c>
      <c r="F1353" s="124">
        <v>-1</v>
      </c>
      <c r="G1353" s="2" t="s">
        <v>13942</v>
      </c>
      <c r="H1353" s="130">
        <v>45887</v>
      </c>
      <c r="I1353" s="134"/>
      <c r="J1353" s="123">
        <f>IF(OR(tbl_Metraj22[[#This Row],[TARIH]]="",tbl_Metraj22[[#This Row],[TARIH]]="-"),0,IF(tbl_Metraj22[[#This Row],[YUZDE]]=0,tbl_Metraj22[[#This Row],[METRAJ_BETON]],tbl_Metraj22[[#This Row],[YUZDE]]*tbl_Metraj22[[#This Row],[METRAJ_BETON]]))</f>
        <v>2.52</v>
      </c>
      <c r="K1353" s="2" t="s">
        <v>1111</v>
      </c>
    </row>
    <row r="1354" spans="1:11" ht="14.25" x14ac:dyDescent="0.2">
      <c r="A1354" s="2" t="s">
        <v>728</v>
      </c>
      <c r="B1354" s="124" t="s">
        <v>4409</v>
      </c>
      <c r="C1354" s="124"/>
      <c r="D1354" s="126">
        <v>2.84</v>
      </c>
      <c r="E1354" s="124" t="s">
        <v>764</v>
      </c>
      <c r="F1354" s="124">
        <v>-1</v>
      </c>
      <c r="G1354" s="2" t="s">
        <v>13943</v>
      </c>
      <c r="H1354" s="130">
        <v>45887</v>
      </c>
      <c r="I1354" s="134"/>
      <c r="J1354" s="123">
        <f>IF(OR(tbl_Metraj22[[#This Row],[TARIH]]="",tbl_Metraj22[[#This Row],[TARIH]]="-"),0,IF(tbl_Metraj22[[#This Row],[YUZDE]]=0,tbl_Metraj22[[#This Row],[METRAJ_BETON]],tbl_Metraj22[[#This Row],[YUZDE]]*tbl_Metraj22[[#This Row],[METRAJ_BETON]]))</f>
        <v>2.84</v>
      </c>
      <c r="K1354" s="2" t="s">
        <v>1107</v>
      </c>
    </row>
    <row r="1355" spans="1:11" ht="14.25" x14ac:dyDescent="0.2">
      <c r="A1355" s="2" t="s">
        <v>728</v>
      </c>
      <c r="B1355" s="124" t="s">
        <v>4410</v>
      </c>
      <c r="C1355" s="124"/>
      <c r="D1355" s="126">
        <v>2.83</v>
      </c>
      <c r="E1355" s="124" t="s">
        <v>764</v>
      </c>
      <c r="F1355" s="124">
        <v>-1</v>
      </c>
      <c r="G1355" s="2" t="s">
        <v>13944</v>
      </c>
      <c r="H1355" s="130">
        <v>45887</v>
      </c>
      <c r="I1355" s="134"/>
      <c r="J1355" s="123">
        <f>IF(OR(tbl_Metraj22[[#This Row],[TARIH]]="",tbl_Metraj22[[#This Row],[TARIH]]="-"),0,IF(tbl_Metraj22[[#This Row],[YUZDE]]=0,tbl_Metraj22[[#This Row],[METRAJ_BETON]],tbl_Metraj22[[#This Row],[YUZDE]]*tbl_Metraj22[[#This Row],[METRAJ_BETON]]))</f>
        <v>2.83</v>
      </c>
      <c r="K1355" s="2" t="s">
        <v>1108</v>
      </c>
    </row>
    <row r="1356" spans="1:11" ht="14.25" x14ac:dyDescent="0.2">
      <c r="A1356" s="2" t="s">
        <v>728</v>
      </c>
      <c r="B1356" s="124" t="s">
        <v>4411</v>
      </c>
      <c r="C1356" s="124"/>
      <c r="D1356" s="126">
        <v>3.31</v>
      </c>
      <c r="E1356" s="124" t="s">
        <v>764</v>
      </c>
      <c r="F1356" s="124">
        <v>-1</v>
      </c>
      <c r="G1356" s="2" t="s">
        <v>13945</v>
      </c>
      <c r="H1356" s="130">
        <v>45892</v>
      </c>
      <c r="I1356" s="134"/>
      <c r="J1356" s="123">
        <f>IF(OR(tbl_Metraj22[[#This Row],[TARIH]]="",tbl_Metraj22[[#This Row],[TARIH]]="-"),0,IF(tbl_Metraj22[[#This Row],[YUZDE]]=0,tbl_Metraj22[[#This Row],[METRAJ_BETON]],tbl_Metraj22[[#This Row],[YUZDE]]*tbl_Metraj22[[#This Row],[METRAJ_BETON]]))</f>
        <v>3.31</v>
      </c>
      <c r="K1356" s="2" t="s">
        <v>1092</v>
      </c>
    </row>
    <row r="1357" spans="1:11" ht="14.25" x14ac:dyDescent="0.2">
      <c r="A1357" s="2" t="s">
        <v>728</v>
      </c>
      <c r="B1357" s="124" t="s">
        <v>4412</v>
      </c>
      <c r="C1357" s="124"/>
      <c r="D1357" s="126">
        <v>3.31</v>
      </c>
      <c r="E1357" s="124" t="s">
        <v>764</v>
      </c>
      <c r="F1357" s="124">
        <v>-1</v>
      </c>
      <c r="G1357" s="2" t="s">
        <v>13946</v>
      </c>
      <c r="H1357" s="130">
        <v>45893</v>
      </c>
      <c r="I1357" s="134"/>
      <c r="J1357" s="123">
        <f>IF(OR(tbl_Metraj22[[#This Row],[TARIH]]="",tbl_Metraj22[[#This Row],[TARIH]]="-"),0,IF(tbl_Metraj22[[#This Row],[YUZDE]]=0,tbl_Metraj22[[#This Row],[METRAJ_BETON]],tbl_Metraj22[[#This Row],[YUZDE]]*tbl_Metraj22[[#This Row],[METRAJ_BETON]]))</f>
        <v>3.31</v>
      </c>
      <c r="K1357" s="2" t="s">
        <v>1109</v>
      </c>
    </row>
    <row r="1358" spans="1:11" ht="14.25" x14ac:dyDescent="0.2">
      <c r="A1358" s="2" t="s">
        <v>728</v>
      </c>
      <c r="B1358" s="124" t="s">
        <v>4413</v>
      </c>
      <c r="C1358" s="124"/>
      <c r="D1358" s="126">
        <v>2.94</v>
      </c>
      <c r="E1358" s="124" t="s">
        <v>764</v>
      </c>
      <c r="F1358" s="124">
        <v>-1</v>
      </c>
      <c r="G1358" s="2" t="s">
        <v>13947</v>
      </c>
      <c r="H1358" s="130">
        <v>45891</v>
      </c>
      <c r="I1358" s="134"/>
      <c r="J1358" s="123">
        <f>IF(OR(tbl_Metraj22[[#This Row],[TARIH]]="",tbl_Metraj22[[#This Row],[TARIH]]="-"),0,IF(tbl_Metraj22[[#This Row],[YUZDE]]=0,tbl_Metraj22[[#This Row],[METRAJ_BETON]],tbl_Metraj22[[#This Row],[YUZDE]]*tbl_Metraj22[[#This Row],[METRAJ_BETON]]))</f>
        <v>2.94</v>
      </c>
      <c r="K1358" s="2" t="s">
        <v>1093</v>
      </c>
    </row>
    <row r="1359" spans="1:11" ht="14.25" x14ac:dyDescent="0.2">
      <c r="A1359" s="2" t="s">
        <v>728</v>
      </c>
      <c r="B1359" s="124" t="s">
        <v>4414</v>
      </c>
      <c r="C1359" s="124"/>
      <c r="D1359" s="126">
        <v>2.52</v>
      </c>
      <c r="E1359" s="124" t="s">
        <v>764</v>
      </c>
      <c r="F1359" s="124">
        <v>-1</v>
      </c>
      <c r="G1359" s="2" t="s">
        <v>13948</v>
      </c>
      <c r="H1359" s="130">
        <v>45897</v>
      </c>
      <c r="I1359" s="134"/>
      <c r="J1359" s="123">
        <f>IF(OR(tbl_Metraj22[[#This Row],[TARIH]]="",tbl_Metraj22[[#This Row],[TARIH]]="-"),0,IF(tbl_Metraj22[[#This Row],[YUZDE]]=0,tbl_Metraj22[[#This Row],[METRAJ_BETON]],tbl_Metraj22[[#This Row],[YUZDE]]*tbl_Metraj22[[#This Row],[METRAJ_BETON]]))</f>
        <v>2.52</v>
      </c>
      <c r="K1359" s="2" t="s">
        <v>2898</v>
      </c>
    </row>
    <row r="1360" spans="1:11" ht="14.25" x14ac:dyDescent="0.2">
      <c r="A1360" s="2" t="s">
        <v>728</v>
      </c>
      <c r="B1360" s="124" t="s">
        <v>4415</v>
      </c>
      <c r="C1360" s="124"/>
      <c r="D1360" s="126">
        <v>2.94</v>
      </c>
      <c r="E1360" s="124" t="s">
        <v>764</v>
      </c>
      <c r="F1360" s="124">
        <v>-1</v>
      </c>
      <c r="G1360" s="2" t="s">
        <v>13949</v>
      </c>
      <c r="H1360" s="130">
        <v>45890</v>
      </c>
      <c r="I1360" s="134"/>
      <c r="J1360" s="123">
        <f>IF(OR(tbl_Metraj22[[#This Row],[TARIH]]="",tbl_Metraj22[[#This Row],[TARIH]]="-"),0,IF(tbl_Metraj22[[#This Row],[YUZDE]]=0,tbl_Metraj22[[#This Row],[METRAJ_BETON]],tbl_Metraj22[[#This Row],[YUZDE]]*tbl_Metraj22[[#This Row],[METRAJ_BETON]]))</f>
        <v>2.94</v>
      </c>
      <c r="K1360" s="2" t="s">
        <v>1110</v>
      </c>
    </row>
    <row r="1361" spans="1:11" ht="14.25" x14ac:dyDescent="0.2">
      <c r="A1361" s="2" t="s">
        <v>728</v>
      </c>
      <c r="B1361" s="124" t="s">
        <v>4416</v>
      </c>
      <c r="C1361" s="124"/>
      <c r="D1361" s="126">
        <v>2.94</v>
      </c>
      <c r="E1361" s="124" t="s">
        <v>764</v>
      </c>
      <c r="F1361" s="124">
        <v>-1</v>
      </c>
      <c r="G1361" s="2" t="s">
        <v>13950</v>
      </c>
      <c r="H1361" s="130">
        <v>45889</v>
      </c>
      <c r="I1361" s="134"/>
      <c r="J1361" s="123">
        <f>IF(OR(tbl_Metraj22[[#This Row],[TARIH]]="",tbl_Metraj22[[#This Row],[TARIH]]="-"),0,IF(tbl_Metraj22[[#This Row],[YUZDE]]=0,tbl_Metraj22[[#This Row],[METRAJ_BETON]],tbl_Metraj22[[#This Row],[YUZDE]]*tbl_Metraj22[[#This Row],[METRAJ_BETON]]))</f>
        <v>2.94</v>
      </c>
      <c r="K1361" s="2" t="s">
        <v>1112</v>
      </c>
    </row>
    <row r="1362" spans="1:11" ht="14.25" x14ac:dyDescent="0.2">
      <c r="A1362" s="2" t="s">
        <v>728</v>
      </c>
      <c r="B1362" s="124" t="s">
        <v>4417</v>
      </c>
      <c r="C1362" s="124"/>
      <c r="D1362" s="126">
        <v>2.2400000000000002</v>
      </c>
      <c r="E1362" s="124" t="s">
        <v>764</v>
      </c>
      <c r="F1362" s="124">
        <v>-1</v>
      </c>
      <c r="G1362" s="2" t="s">
        <v>13951</v>
      </c>
      <c r="H1362" s="130">
        <v>45894</v>
      </c>
      <c r="I1362" s="134"/>
      <c r="J1362" s="123">
        <f>IF(OR(tbl_Metraj22[[#This Row],[TARIH]]="",tbl_Metraj22[[#This Row],[TARIH]]="-"),0,IF(tbl_Metraj22[[#This Row],[YUZDE]]=0,tbl_Metraj22[[#This Row],[METRAJ_BETON]],tbl_Metraj22[[#This Row],[YUZDE]]*tbl_Metraj22[[#This Row],[METRAJ_BETON]]))</f>
        <v>2.2400000000000002</v>
      </c>
      <c r="K1362" s="2" t="s">
        <v>2893</v>
      </c>
    </row>
    <row r="1363" spans="1:11" ht="14.25" x14ac:dyDescent="0.2">
      <c r="A1363" s="2" t="s">
        <v>728</v>
      </c>
      <c r="B1363" s="124" t="s">
        <v>4418</v>
      </c>
      <c r="C1363" s="124"/>
      <c r="D1363" s="126">
        <v>2.2400000000000002</v>
      </c>
      <c r="E1363" s="124" t="s">
        <v>764</v>
      </c>
      <c r="F1363" s="124">
        <v>-1</v>
      </c>
      <c r="G1363" s="2" t="s">
        <v>13952</v>
      </c>
      <c r="H1363" s="130">
        <v>45894</v>
      </c>
      <c r="I1363" s="134"/>
      <c r="J1363" s="123">
        <f>IF(OR(tbl_Metraj22[[#This Row],[TARIH]]="",tbl_Metraj22[[#This Row],[TARIH]]="-"),0,IF(tbl_Metraj22[[#This Row],[YUZDE]]=0,tbl_Metraj22[[#This Row],[METRAJ_BETON]],tbl_Metraj22[[#This Row],[YUZDE]]*tbl_Metraj22[[#This Row],[METRAJ_BETON]]))</f>
        <v>2.2400000000000002</v>
      </c>
      <c r="K1363" s="2" t="s">
        <v>1120</v>
      </c>
    </row>
    <row r="1364" spans="1:11" ht="14.25" x14ac:dyDescent="0.2">
      <c r="A1364" s="2" t="s">
        <v>728</v>
      </c>
      <c r="B1364" s="124" t="s">
        <v>4419</v>
      </c>
      <c r="C1364" s="124"/>
      <c r="D1364" s="126">
        <v>2.2400000000000002</v>
      </c>
      <c r="E1364" s="124" t="s">
        <v>764</v>
      </c>
      <c r="F1364" s="124">
        <v>-1</v>
      </c>
      <c r="G1364" s="2" t="s">
        <v>13953</v>
      </c>
      <c r="H1364" s="130">
        <v>45897</v>
      </c>
      <c r="I1364" s="134"/>
      <c r="J1364" s="123">
        <f>IF(OR(tbl_Metraj22[[#This Row],[TARIH]]="",tbl_Metraj22[[#This Row],[TARIH]]="-"),0,IF(tbl_Metraj22[[#This Row],[YUZDE]]=0,tbl_Metraj22[[#This Row],[METRAJ_BETON]],tbl_Metraj22[[#This Row],[YUZDE]]*tbl_Metraj22[[#This Row],[METRAJ_BETON]]))</f>
        <v>2.2400000000000002</v>
      </c>
      <c r="K1364" s="2" t="s">
        <v>2897</v>
      </c>
    </row>
    <row r="1365" spans="1:11" ht="14.25" x14ac:dyDescent="0.2">
      <c r="A1365" s="2" t="s">
        <v>728</v>
      </c>
      <c r="B1365" s="124" t="s">
        <v>4420</v>
      </c>
      <c r="C1365" s="124"/>
      <c r="D1365" s="126">
        <v>2.2400000000000002</v>
      </c>
      <c r="E1365" s="124" t="s">
        <v>764</v>
      </c>
      <c r="F1365" s="124">
        <v>-1</v>
      </c>
      <c r="G1365" s="2" t="s">
        <v>13954</v>
      </c>
      <c r="H1365" s="130">
        <v>45889</v>
      </c>
      <c r="I1365" s="134"/>
      <c r="J1365" s="123">
        <f>IF(OR(tbl_Metraj22[[#This Row],[TARIH]]="",tbl_Metraj22[[#This Row],[TARIH]]="-"),0,IF(tbl_Metraj22[[#This Row],[YUZDE]]=0,tbl_Metraj22[[#This Row],[METRAJ_BETON]],tbl_Metraj22[[#This Row],[YUZDE]]*tbl_Metraj22[[#This Row],[METRAJ_BETON]]))</f>
        <v>2.2400000000000002</v>
      </c>
      <c r="K1365" s="2" t="s">
        <v>1127</v>
      </c>
    </row>
    <row r="1366" spans="1:11" ht="14.25" x14ac:dyDescent="0.2">
      <c r="A1366" s="2" t="s">
        <v>728</v>
      </c>
      <c r="B1366" s="124" t="s">
        <v>4421</v>
      </c>
      <c r="C1366" s="124"/>
      <c r="D1366" s="126">
        <v>2.2400000000000002</v>
      </c>
      <c r="E1366" s="124" t="s">
        <v>764</v>
      </c>
      <c r="F1366" s="124">
        <v>-1</v>
      </c>
      <c r="G1366" s="2" t="s">
        <v>13955</v>
      </c>
      <c r="H1366" s="130">
        <v>45887</v>
      </c>
      <c r="I1366" s="134"/>
      <c r="J1366" s="123">
        <f>IF(OR(tbl_Metraj22[[#This Row],[TARIH]]="",tbl_Metraj22[[#This Row],[TARIH]]="-"),0,IF(tbl_Metraj22[[#This Row],[YUZDE]]=0,tbl_Metraj22[[#This Row],[METRAJ_BETON]],tbl_Metraj22[[#This Row],[YUZDE]]*tbl_Metraj22[[#This Row],[METRAJ_BETON]]))</f>
        <v>2.2400000000000002</v>
      </c>
      <c r="K1366" s="2" t="s">
        <v>1122</v>
      </c>
    </row>
    <row r="1367" spans="1:11" ht="14.25" x14ac:dyDescent="0.2">
      <c r="A1367" s="2" t="s">
        <v>728</v>
      </c>
      <c r="B1367" s="124" t="s">
        <v>4422</v>
      </c>
      <c r="C1367" s="124"/>
      <c r="D1367" s="126">
        <v>2.2400000000000002</v>
      </c>
      <c r="E1367" s="124" t="s">
        <v>764</v>
      </c>
      <c r="F1367" s="124">
        <v>-1</v>
      </c>
      <c r="G1367" s="2" t="s">
        <v>13956</v>
      </c>
      <c r="H1367" s="130">
        <v>45887</v>
      </c>
      <c r="I1367" s="134"/>
      <c r="J1367" s="123">
        <f>IF(OR(tbl_Metraj22[[#This Row],[TARIH]]="",tbl_Metraj22[[#This Row],[TARIH]]="-"),0,IF(tbl_Metraj22[[#This Row],[YUZDE]]=0,tbl_Metraj22[[#This Row],[METRAJ_BETON]],tbl_Metraj22[[#This Row],[YUZDE]]*tbl_Metraj22[[#This Row],[METRAJ_BETON]]))</f>
        <v>2.2400000000000002</v>
      </c>
      <c r="K1367" s="2" t="s">
        <v>1123</v>
      </c>
    </row>
    <row r="1368" spans="1:11" ht="14.25" x14ac:dyDescent="0.2">
      <c r="A1368" s="2" t="s">
        <v>728</v>
      </c>
      <c r="B1368" s="124" t="s">
        <v>4423</v>
      </c>
      <c r="C1368" s="124"/>
      <c r="D1368" s="126">
        <v>2.2400000000000002</v>
      </c>
      <c r="E1368" s="124" t="s">
        <v>764</v>
      </c>
      <c r="F1368" s="124">
        <v>-1</v>
      </c>
      <c r="G1368" s="2" t="s">
        <v>13957</v>
      </c>
      <c r="H1368" s="130">
        <v>45887</v>
      </c>
      <c r="I1368" s="134"/>
      <c r="J1368" s="123">
        <f>IF(OR(tbl_Metraj22[[#This Row],[TARIH]]="",tbl_Metraj22[[#This Row],[TARIH]]="-"),0,IF(tbl_Metraj22[[#This Row],[YUZDE]]=0,tbl_Metraj22[[#This Row],[METRAJ_BETON]],tbl_Metraj22[[#This Row],[YUZDE]]*tbl_Metraj22[[#This Row],[METRAJ_BETON]]))</f>
        <v>2.2400000000000002</v>
      </c>
      <c r="K1368" s="2" t="s">
        <v>1128</v>
      </c>
    </row>
    <row r="1369" spans="1:11" ht="14.25" x14ac:dyDescent="0.2">
      <c r="A1369" s="2" t="s">
        <v>728</v>
      </c>
      <c r="B1369" s="124" t="s">
        <v>4424</v>
      </c>
      <c r="C1369" s="124"/>
      <c r="D1369" s="126">
        <v>2.2400000000000002</v>
      </c>
      <c r="E1369" s="124" t="s">
        <v>764</v>
      </c>
      <c r="F1369" s="124">
        <v>-1</v>
      </c>
      <c r="G1369" s="2" t="s">
        <v>13958</v>
      </c>
      <c r="H1369" s="130">
        <v>45887</v>
      </c>
      <c r="I1369" s="134"/>
      <c r="J1369" s="123">
        <f>IF(OR(tbl_Metraj22[[#This Row],[TARIH]]="",tbl_Metraj22[[#This Row],[TARIH]]="-"),0,IF(tbl_Metraj22[[#This Row],[YUZDE]]=0,tbl_Metraj22[[#This Row],[METRAJ_BETON]],tbl_Metraj22[[#This Row],[YUZDE]]*tbl_Metraj22[[#This Row],[METRAJ_BETON]]))</f>
        <v>2.2400000000000002</v>
      </c>
      <c r="K1369" s="2" t="s">
        <v>1129</v>
      </c>
    </row>
    <row r="1370" spans="1:11" ht="14.25" x14ac:dyDescent="0.2">
      <c r="A1370" s="2" t="s">
        <v>728</v>
      </c>
      <c r="B1370" s="124" t="s">
        <v>4425</v>
      </c>
      <c r="C1370" s="124"/>
      <c r="D1370" s="126">
        <v>2.2400000000000002</v>
      </c>
      <c r="E1370" s="124" t="s">
        <v>764</v>
      </c>
      <c r="F1370" s="124">
        <v>-1</v>
      </c>
      <c r="G1370" s="2" t="s">
        <v>13959</v>
      </c>
      <c r="H1370" s="130">
        <v>45894</v>
      </c>
      <c r="I1370" s="134"/>
      <c r="J1370" s="123">
        <f>IF(OR(tbl_Metraj22[[#This Row],[TARIH]]="",tbl_Metraj22[[#This Row],[TARIH]]="-"),0,IF(tbl_Metraj22[[#This Row],[YUZDE]]=0,tbl_Metraj22[[#This Row],[METRAJ_BETON]],tbl_Metraj22[[#This Row],[YUZDE]]*tbl_Metraj22[[#This Row],[METRAJ_BETON]]))</f>
        <v>2.2400000000000002</v>
      </c>
      <c r="K1370" s="2" t="s">
        <v>1121</v>
      </c>
    </row>
    <row r="1371" spans="1:11" ht="14.25" x14ac:dyDescent="0.2">
      <c r="A1371" s="2" t="s">
        <v>728</v>
      </c>
      <c r="B1371" s="124" t="s">
        <v>4426</v>
      </c>
      <c r="C1371" s="124"/>
      <c r="D1371" s="126">
        <v>2.2400000000000002</v>
      </c>
      <c r="E1371" s="124" t="s">
        <v>764</v>
      </c>
      <c r="F1371" s="124">
        <v>-1</v>
      </c>
      <c r="G1371" s="2" t="s">
        <v>13960</v>
      </c>
      <c r="H1371" s="130">
        <v>45887</v>
      </c>
      <c r="I1371" s="134"/>
      <c r="J1371" s="123">
        <f>IF(OR(tbl_Metraj22[[#This Row],[TARIH]]="",tbl_Metraj22[[#This Row],[TARIH]]="-"),0,IF(tbl_Metraj22[[#This Row],[YUZDE]]=0,tbl_Metraj22[[#This Row],[METRAJ_BETON]],tbl_Metraj22[[#This Row],[YUZDE]]*tbl_Metraj22[[#This Row],[METRAJ_BETON]]))</f>
        <v>2.2400000000000002</v>
      </c>
      <c r="K1371" s="2" t="s">
        <v>2896</v>
      </c>
    </row>
    <row r="1372" spans="1:11" ht="14.25" x14ac:dyDescent="0.2">
      <c r="A1372" s="2" t="s">
        <v>728</v>
      </c>
      <c r="B1372" s="124" t="s">
        <v>4427</v>
      </c>
      <c r="C1372" s="124"/>
      <c r="D1372" s="126">
        <v>2.2400000000000002</v>
      </c>
      <c r="E1372" s="124" t="s">
        <v>764</v>
      </c>
      <c r="F1372" s="124">
        <v>-1</v>
      </c>
      <c r="G1372" s="2" t="s">
        <v>13961</v>
      </c>
      <c r="H1372" s="130">
        <v>45887</v>
      </c>
      <c r="I1372" s="134"/>
      <c r="J1372" s="123">
        <f>IF(OR(tbl_Metraj22[[#This Row],[TARIH]]="",tbl_Metraj22[[#This Row],[TARIH]]="-"),0,IF(tbl_Metraj22[[#This Row],[YUZDE]]=0,tbl_Metraj22[[#This Row],[METRAJ_BETON]],tbl_Metraj22[[#This Row],[YUZDE]]*tbl_Metraj22[[#This Row],[METRAJ_BETON]]))</f>
        <v>2.2400000000000002</v>
      </c>
      <c r="K1372" s="2" t="s">
        <v>2895</v>
      </c>
    </row>
    <row r="1373" spans="1:11" ht="14.25" x14ac:dyDescent="0.2">
      <c r="A1373" s="2" t="s">
        <v>728</v>
      </c>
      <c r="B1373" s="124" t="s">
        <v>4428</v>
      </c>
      <c r="C1373" s="124"/>
      <c r="D1373" s="126">
        <v>2.2400000000000002</v>
      </c>
      <c r="E1373" s="124" t="s">
        <v>764</v>
      </c>
      <c r="F1373" s="124">
        <v>-1</v>
      </c>
      <c r="G1373" s="2" t="s">
        <v>13962</v>
      </c>
      <c r="H1373" s="130">
        <v>45894</v>
      </c>
      <c r="I1373" s="134"/>
      <c r="J1373" s="123">
        <f>IF(OR(tbl_Metraj22[[#This Row],[TARIH]]="",tbl_Metraj22[[#This Row],[TARIH]]="-"),0,IF(tbl_Metraj22[[#This Row],[YUZDE]]=0,tbl_Metraj22[[#This Row],[METRAJ_BETON]],tbl_Metraj22[[#This Row],[YUZDE]]*tbl_Metraj22[[#This Row],[METRAJ_BETON]]))</f>
        <v>2.2400000000000002</v>
      </c>
      <c r="K1373" s="2" t="s">
        <v>2894</v>
      </c>
    </row>
    <row r="1374" spans="1:11" ht="14.25" x14ac:dyDescent="0.2">
      <c r="A1374" s="2" t="s">
        <v>2977</v>
      </c>
      <c r="B1374" s="124" t="s">
        <v>3017</v>
      </c>
      <c r="C1374" s="124"/>
      <c r="D1374" s="126">
        <v>8.49</v>
      </c>
      <c r="E1374" s="124" t="s">
        <v>764</v>
      </c>
      <c r="F1374" s="124">
        <v>-1</v>
      </c>
      <c r="G1374" s="2" t="s">
        <v>13963</v>
      </c>
      <c r="H1374" s="130">
        <v>45893</v>
      </c>
      <c r="I1374" s="134"/>
      <c r="J1374" s="123">
        <f>IF(OR(tbl_Metraj22[[#This Row],[TARIH]]="",tbl_Metraj22[[#This Row],[TARIH]]="-"),0,IF(tbl_Metraj22[[#This Row],[YUZDE]]=0,tbl_Metraj22[[#This Row],[METRAJ_BETON]],tbl_Metraj22[[#This Row],[YUZDE]]*tbl_Metraj22[[#This Row],[METRAJ_BETON]]))</f>
        <v>8.49</v>
      </c>
      <c r="K1374" s="2" t="s">
        <v>2874</v>
      </c>
    </row>
    <row r="1375" spans="1:11" ht="14.25" x14ac:dyDescent="0.2">
      <c r="A1375" s="2" t="s">
        <v>2977</v>
      </c>
      <c r="B1375" s="124" t="s">
        <v>3018</v>
      </c>
      <c r="C1375" s="124"/>
      <c r="D1375" s="126">
        <v>5.67</v>
      </c>
      <c r="E1375" s="124" t="s">
        <v>764</v>
      </c>
      <c r="F1375" s="124">
        <v>-1</v>
      </c>
      <c r="G1375" s="2" t="s">
        <v>13964</v>
      </c>
      <c r="H1375" s="130">
        <v>45894</v>
      </c>
      <c r="I1375" s="134"/>
      <c r="J1375" s="123">
        <f>IF(OR(tbl_Metraj22[[#This Row],[TARIH]]="",tbl_Metraj22[[#This Row],[TARIH]]="-"),0,IF(tbl_Metraj22[[#This Row],[YUZDE]]=0,tbl_Metraj22[[#This Row],[METRAJ_BETON]],tbl_Metraj22[[#This Row],[YUZDE]]*tbl_Metraj22[[#This Row],[METRAJ_BETON]]))</f>
        <v>5.67</v>
      </c>
      <c r="K1375" s="2" t="s">
        <v>2880</v>
      </c>
    </row>
    <row r="1376" spans="1:11" ht="14.25" x14ac:dyDescent="0.2">
      <c r="A1376" s="2" t="s">
        <v>2977</v>
      </c>
      <c r="B1376" s="124" t="s">
        <v>3019</v>
      </c>
      <c r="C1376" s="124"/>
      <c r="D1376" s="126">
        <v>4.38</v>
      </c>
      <c r="E1376" s="124" t="s">
        <v>764</v>
      </c>
      <c r="F1376" s="124">
        <v>-1</v>
      </c>
      <c r="G1376" s="2" t="s">
        <v>13965</v>
      </c>
      <c r="H1376" s="130">
        <v>45894</v>
      </c>
      <c r="I1376" s="134"/>
      <c r="J1376" s="123">
        <f>IF(OR(tbl_Metraj22[[#This Row],[TARIH]]="",tbl_Metraj22[[#This Row],[TARIH]]="-"),0,IF(tbl_Metraj22[[#This Row],[YUZDE]]=0,tbl_Metraj22[[#This Row],[METRAJ_BETON]],tbl_Metraj22[[#This Row],[YUZDE]]*tbl_Metraj22[[#This Row],[METRAJ_BETON]]))</f>
        <v>4.38</v>
      </c>
      <c r="K1376" s="2" t="s">
        <v>2879</v>
      </c>
    </row>
    <row r="1377" spans="1:11" ht="14.25" x14ac:dyDescent="0.2">
      <c r="A1377" s="2" t="s">
        <v>2977</v>
      </c>
      <c r="B1377" s="124" t="s">
        <v>3020</v>
      </c>
      <c r="C1377" s="124"/>
      <c r="D1377" s="126">
        <v>16.190000000000001</v>
      </c>
      <c r="E1377" s="124" t="s">
        <v>764</v>
      </c>
      <c r="F1377" s="124">
        <v>-1</v>
      </c>
      <c r="G1377" s="2" t="s">
        <v>13966</v>
      </c>
      <c r="H1377" s="130">
        <v>45893</v>
      </c>
      <c r="I1377" s="134"/>
      <c r="J1377" s="123">
        <f>IF(OR(tbl_Metraj22[[#This Row],[TARIH]]="",tbl_Metraj22[[#This Row],[TARIH]]="-"),0,IF(tbl_Metraj22[[#This Row],[YUZDE]]=0,tbl_Metraj22[[#This Row],[METRAJ_BETON]],tbl_Metraj22[[#This Row],[YUZDE]]*tbl_Metraj22[[#This Row],[METRAJ_BETON]]))</f>
        <v>16.190000000000001</v>
      </c>
      <c r="K1377" s="2" t="s">
        <v>2887</v>
      </c>
    </row>
    <row r="1378" spans="1:11" ht="14.25" x14ac:dyDescent="0.2">
      <c r="A1378" s="2" t="s">
        <v>2977</v>
      </c>
      <c r="B1378" s="124" t="s">
        <v>3021</v>
      </c>
      <c r="C1378" s="124"/>
      <c r="D1378" s="126">
        <v>8.49</v>
      </c>
      <c r="E1378" s="124" t="s">
        <v>764</v>
      </c>
      <c r="F1378" s="124">
        <v>-1</v>
      </c>
      <c r="G1378" s="2" t="s">
        <v>13967</v>
      </c>
      <c r="H1378" s="130">
        <v>45893</v>
      </c>
      <c r="I1378" s="134"/>
      <c r="J1378" s="123">
        <f>IF(OR(tbl_Metraj22[[#This Row],[TARIH]]="",tbl_Metraj22[[#This Row],[TARIH]]="-"),0,IF(tbl_Metraj22[[#This Row],[YUZDE]]=0,tbl_Metraj22[[#This Row],[METRAJ_BETON]],tbl_Metraj22[[#This Row],[YUZDE]]*tbl_Metraj22[[#This Row],[METRAJ_BETON]]))</f>
        <v>8.49</v>
      </c>
      <c r="K1378" s="2" t="s">
        <v>2872</v>
      </c>
    </row>
    <row r="1379" spans="1:11" ht="14.25" x14ac:dyDescent="0.2">
      <c r="A1379" s="2" t="s">
        <v>2977</v>
      </c>
      <c r="B1379" s="124" t="s">
        <v>3022</v>
      </c>
      <c r="C1379" s="124"/>
      <c r="D1379" s="126">
        <v>1.81</v>
      </c>
      <c r="E1379" s="124" t="s">
        <v>764</v>
      </c>
      <c r="F1379" s="124">
        <v>-1</v>
      </c>
      <c r="G1379" s="2" t="s">
        <v>13968</v>
      </c>
      <c r="H1379" s="130">
        <v>45891</v>
      </c>
      <c r="I1379" s="134"/>
      <c r="J1379" s="123">
        <f>IF(OR(tbl_Metraj22[[#This Row],[TARIH]]="",tbl_Metraj22[[#This Row],[TARIH]]="-"),0,IF(tbl_Metraj22[[#This Row],[YUZDE]]=0,tbl_Metraj22[[#This Row],[METRAJ_BETON]],tbl_Metraj22[[#This Row],[YUZDE]]*tbl_Metraj22[[#This Row],[METRAJ_BETON]]))</f>
        <v>1.81</v>
      </c>
      <c r="K1379" s="2" t="s">
        <v>2877</v>
      </c>
    </row>
    <row r="1380" spans="1:11" ht="14.25" x14ac:dyDescent="0.2">
      <c r="A1380" s="2" t="s">
        <v>2977</v>
      </c>
      <c r="B1380" s="124" t="s">
        <v>3023</v>
      </c>
      <c r="C1380" s="124"/>
      <c r="D1380" s="126">
        <v>5.51</v>
      </c>
      <c r="E1380" s="124" t="s">
        <v>764</v>
      </c>
      <c r="F1380" s="124">
        <v>-1</v>
      </c>
      <c r="G1380" s="2" t="s">
        <v>13969</v>
      </c>
      <c r="H1380" s="130">
        <v>45894</v>
      </c>
      <c r="I1380" s="134"/>
      <c r="J1380" s="123">
        <f>IF(OR(tbl_Metraj22[[#This Row],[TARIH]]="",tbl_Metraj22[[#This Row],[TARIH]]="-"),0,IF(tbl_Metraj22[[#This Row],[YUZDE]]=0,tbl_Metraj22[[#This Row],[METRAJ_BETON]],tbl_Metraj22[[#This Row],[YUZDE]]*tbl_Metraj22[[#This Row],[METRAJ_BETON]]))</f>
        <v>5.51</v>
      </c>
      <c r="K1380" s="2" t="s">
        <v>2873</v>
      </c>
    </row>
    <row r="1381" spans="1:11" ht="14.25" x14ac:dyDescent="0.2">
      <c r="A1381" s="2" t="s">
        <v>2977</v>
      </c>
      <c r="B1381" s="124" t="s">
        <v>3024</v>
      </c>
      <c r="C1381" s="124"/>
      <c r="D1381" s="126">
        <v>6.56</v>
      </c>
      <c r="E1381" s="124" t="s">
        <v>764</v>
      </c>
      <c r="F1381" s="124">
        <v>-1</v>
      </c>
      <c r="G1381" s="2" t="s">
        <v>13970</v>
      </c>
      <c r="H1381" s="130">
        <v>45891</v>
      </c>
      <c r="I1381" s="134"/>
      <c r="J1381" s="123">
        <f>IF(OR(tbl_Metraj22[[#This Row],[TARIH]]="",tbl_Metraj22[[#This Row],[TARIH]]="-"),0,IF(tbl_Metraj22[[#This Row],[YUZDE]]=0,tbl_Metraj22[[#This Row],[METRAJ_BETON]],tbl_Metraj22[[#This Row],[YUZDE]]*tbl_Metraj22[[#This Row],[METRAJ_BETON]]))</f>
        <v>6.56</v>
      </c>
      <c r="K1381" s="2" t="s">
        <v>2892</v>
      </c>
    </row>
    <row r="1382" spans="1:11" ht="14.25" x14ac:dyDescent="0.2">
      <c r="A1382" s="2" t="s">
        <v>2977</v>
      </c>
      <c r="B1382" s="124" t="s">
        <v>3025</v>
      </c>
      <c r="C1382" s="124"/>
      <c r="D1382" s="126">
        <v>4.72</v>
      </c>
      <c r="E1382" s="124" t="s">
        <v>764</v>
      </c>
      <c r="F1382" s="124">
        <v>-1</v>
      </c>
      <c r="G1382" s="2" t="s">
        <v>13971</v>
      </c>
      <c r="H1382" s="130">
        <v>45894</v>
      </c>
      <c r="I1382" s="134"/>
      <c r="J1382" s="123">
        <f>IF(OR(tbl_Metraj22[[#This Row],[TARIH]]="",tbl_Metraj22[[#This Row],[TARIH]]="-"),0,IF(tbl_Metraj22[[#This Row],[YUZDE]]=0,tbl_Metraj22[[#This Row],[METRAJ_BETON]],tbl_Metraj22[[#This Row],[YUZDE]]*tbl_Metraj22[[#This Row],[METRAJ_BETON]]))</f>
        <v>4.72</v>
      </c>
    </row>
    <row r="1383" spans="1:11" ht="14.25" x14ac:dyDescent="0.2">
      <c r="A1383" s="2" t="s">
        <v>2977</v>
      </c>
      <c r="B1383" s="124" t="s">
        <v>3026</v>
      </c>
      <c r="C1383" s="124"/>
      <c r="D1383" s="126">
        <v>4.99</v>
      </c>
      <c r="E1383" s="124" t="s">
        <v>764</v>
      </c>
      <c r="F1383" s="124">
        <v>-1</v>
      </c>
      <c r="G1383" s="2" t="s">
        <v>13972</v>
      </c>
      <c r="H1383" s="130">
        <v>45892</v>
      </c>
      <c r="I1383" s="134"/>
      <c r="J1383" s="123">
        <f>IF(OR(tbl_Metraj22[[#This Row],[TARIH]]="",tbl_Metraj22[[#This Row],[TARIH]]="-"),0,IF(tbl_Metraj22[[#This Row],[YUZDE]]=0,tbl_Metraj22[[#This Row],[METRAJ_BETON]],tbl_Metraj22[[#This Row],[YUZDE]]*tbl_Metraj22[[#This Row],[METRAJ_BETON]]))</f>
        <v>4.99</v>
      </c>
      <c r="K1383" s="2" t="s">
        <v>2891</v>
      </c>
    </row>
    <row r="1384" spans="1:11" ht="14.25" x14ac:dyDescent="0.2">
      <c r="A1384" s="2" t="s">
        <v>2977</v>
      </c>
      <c r="B1384" s="124" t="s">
        <v>3027</v>
      </c>
      <c r="C1384" s="124"/>
      <c r="D1384" s="126">
        <v>8.75</v>
      </c>
      <c r="E1384" s="124" t="s">
        <v>764</v>
      </c>
      <c r="F1384" s="124">
        <v>-1</v>
      </c>
      <c r="G1384" s="2" t="s">
        <v>13973</v>
      </c>
      <c r="H1384" s="130">
        <v>45892</v>
      </c>
      <c r="I1384" s="134"/>
      <c r="J1384" s="123">
        <f>IF(OR(tbl_Metraj22[[#This Row],[TARIH]]="",tbl_Metraj22[[#This Row],[TARIH]]="-"),0,IF(tbl_Metraj22[[#This Row],[YUZDE]]=0,tbl_Metraj22[[#This Row],[METRAJ_BETON]],tbl_Metraj22[[#This Row],[YUZDE]]*tbl_Metraj22[[#This Row],[METRAJ_BETON]]))</f>
        <v>8.75</v>
      </c>
      <c r="K1384" s="2" t="s">
        <v>2876</v>
      </c>
    </row>
    <row r="1385" spans="1:11" ht="14.25" x14ac:dyDescent="0.2">
      <c r="A1385" s="2" t="s">
        <v>2977</v>
      </c>
      <c r="B1385" s="124" t="s">
        <v>3028</v>
      </c>
      <c r="C1385" s="124"/>
      <c r="D1385" s="126">
        <v>4.1100000000000003</v>
      </c>
      <c r="E1385" s="124" t="s">
        <v>764</v>
      </c>
      <c r="F1385" s="124">
        <v>-1</v>
      </c>
      <c r="G1385" s="2" t="s">
        <v>13974</v>
      </c>
      <c r="H1385" s="130">
        <v>45892</v>
      </c>
      <c r="I1385" s="134"/>
      <c r="J1385" s="123">
        <f>IF(OR(tbl_Metraj22[[#This Row],[TARIH]]="",tbl_Metraj22[[#This Row],[TARIH]]="-"),0,IF(tbl_Metraj22[[#This Row],[YUZDE]]=0,tbl_Metraj22[[#This Row],[METRAJ_BETON]],tbl_Metraj22[[#This Row],[YUZDE]]*tbl_Metraj22[[#This Row],[METRAJ_BETON]]))</f>
        <v>4.1100000000000003</v>
      </c>
      <c r="K1385" s="2" t="s">
        <v>2884</v>
      </c>
    </row>
    <row r="1386" spans="1:11" ht="14.25" x14ac:dyDescent="0.2">
      <c r="A1386" s="2" t="s">
        <v>2977</v>
      </c>
      <c r="B1386" s="124" t="s">
        <v>3029</v>
      </c>
      <c r="C1386" s="124"/>
      <c r="D1386" s="126">
        <v>12.69</v>
      </c>
      <c r="E1386" s="124" t="s">
        <v>764</v>
      </c>
      <c r="F1386" s="124">
        <v>-1</v>
      </c>
      <c r="G1386" s="2" t="s">
        <v>13975</v>
      </c>
      <c r="H1386" s="130">
        <v>45891</v>
      </c>
      <c r="I1386" s="134"/>
      <c r="J1386" s="123">
        <f>IF(OR(tbl_Metraj22[[#This Row],[TARIH]]="",tbl_Metraj22[[#This Row],[TARIH]]="-"),0,IF(tbl_Metraj22[[#This Row],[YUZDE]]=0,tbl_Metraj22[[#This Row],[METRAJ_BETON]],tbl_Metraj22[[#This Row],[YUZDE]]*tbl_Metraj22[[#This Row],[METRAJ_BETON]]))</f>
        <v>12.69</v>
      </c>
      <c r="K1386" s="2" t="s">
        <v>2871</v>
      </c>
    </row>
    <row r="1387" spans="1:11" ht="14.25" x14ac:dyDescent="0.2">
      <c r="A1387" s="2" t="s">
        <v>2977</v>
      </c>
      <c r="B1387" s="124" t="s">
        <v>3030</v>
      </c>
      <c r="C1387" s="124"/>
      <c r="D1387" s="126">
        <v>5.6</v>
      </c>
      <c r="E1387" s="124" t="s">
        <v>764</v>
      </c>
      <c r="F1387" s="124">
        <v>-1</v>
      </c>
      <c r="G1387" s="2" t="s">
        <v>13976</v>
      </c>
      <c r="H1387" s="130">
        <v>45891</v>
      </c>
      <c r="I1387" s="134"/>
      <c r="J1387" s="123">
        <f>IF(OR(tbl_Metraj22[[#This Row],[TARIH]]="",tbl_Metraj22[[#This Row],[TARIH]]="-"),0,IF(tbl_Metraj22[[#This Row],[YUZDE]]=0,tbl_Metraj22[[#This Row],[METRAJ_BETON]],tbl_Metraj22[[#This Row],[YUZDE]]*tbl_Metraj22[[#This Row],[METRAJ_BETON]]))</f>
        <v>5.6</v>
      </c>
      <c r="K1387" s="2" t="s">
        <v>2886</v>
      </c>
    </row>
    <row r="1388" spans="1:11" ht="14.25" x14ac:dyDescent="0.2">
      <c r="A1388" s="2" t="s">
        <v>2977</v>
      </c>
      <c r="B1388" s="124" t="s">
        <v>3031</v>
      </c>
      <c r="C1388" s="124"/>
      <c r="D1388" s="126">
        <v>11.81</v>
      </c>
      <c r="E1388" s="124" t="s">
        <v>764</v>
      </c>
      <c r="F1388" s="124">
        <v>-1</v>
      </c>
      <c r="G1388" s="2" t="s">
        <v>13977</v>
      </c>
      <c r="H1388" s="130">
        <v>45891</v>
      </c>
      <c r="I1388" s="134"/>
      <c r="J1388" s="123">
        <f>IF(OR(tbl_Metraj22[[#This Row],[TARIH]]="",tbl_Metraj22[[#This Row],[TARIH]]="-"),0,IF(tbl_Metraj22[[#This Row],[YUZDE]]=0,tbl_Metraj22[[#This Row],[METRAJ_BETON]],tbl_Metraj22[[#This Row],[YUZDE]]*tbl_Metraj22[[#This Row],[METRAJ_BETON]]))</f>
        <v>11.81</v>
      </c>
      <c r="K1388" s="2" t="s">
        <v>2870</v>
      </c>
    </row>
    <row r="1389" spans="1:11" ht="14.25" x14ac:dyDescent="0.2">
      <c r="A1389" s="2" t="s">
        <v>2977</v>
      </c>
      <c r="B1389" s="124" t="s">
        <v>4304</v>
      </c>
      <c r="C1389" s="124"/>
      <c r="D1389" s="126">
        <v>1.23</v>
      </c>
      <c r="E1389" s="124" t="s">
        <v>764</v>
      </c>
      <c r="F1389" s="124">
        <v>-1</v>
      </c>
      <c r="G1389" s="2" t="s">
        <v>13978</v>
      </c>
      <c r="H1389" s="130">
        <v>45894</v>
      </c>
      <c r="I1389" s="134"/>
      <c r="J1389" s="123">
        <f>IF(OR(tbl_Metraj22[[#This Row],[TARIH]]="",tbl_Metraj22[[#This Row],[TARIH]]="-"),0,IF(tbl_Metraj22[[#This Row],[YUZDE]]=0,tbl_Metraj22[[#This Row],[METRAJ_BETON]],tbl_Metraj22[[#This Row],[YUZDE]]*tbl_Metraj22[[#This Row],[METRAJ_BETON]]))</f>
        <v>1.23</v>
      </c>
      <c r="K1389" s="2" t="s">
        <v>2881</v>
      </c>
    </row>
    <row r="1390" spans="1:11" ht="14.25" x14ac:dyDescent="0.2">
      <c r="A1390" s="2" t="s">
        <v>2977</v>
      </c>
      <c r="B1390" s="124" t="s">
        <v>4319</v>
      </c>
      <c r="C1390" s="124"/>
      <c r="D1390" s="126">
        <v>5.77</v>
      </c>
      <c r="E1390" s="124" t="s">
        <v>764</v>
      </c>
      <c r="F1390" s="124">
        <v>-1</v>
      </c>
      <c r="G1390" s="2" t="s">
        <v>13979</v>
      </c>
      <c r="H1390" s="130">
        <v>45891</v>
      </c>
      <c r="I1390" s="134"/>
      <c r="J1390" s="123">
        <f>IF(OR(tbl_Metraj22[[#This Row],[TARIH]]="",tbl_Metraj22[[#This Row],[TARIH]]="-"),0,IF(tbl_Metraj22[[#This Row],[YUZDE]]=0,tbl_Metraj22[[#This Row],[METRAJ_BETON]],tbl_Metraj22[[#This Row],[YUZDE]]*tbl_Metraj22[[#This Row],[METRAJ_BETON]]))</f>
        <v>5.77</v>
      </c>
      <c r="K1390" s="2" t="s">
        <v>2875</v>
      </c>
    </row>
    <row r="1391" spans="1:11" ht="14.25" x14ac:dyDescent="0.2">
      <c r="A1391" s="2" t="s">
        <v>2977</v>
      </c>
      <c r="B1391" s="124" t="s">
        <v>4320</v>
      </c>
      <c r="C1391" s="124"/>
      <c r="D1391" s="126">
        <v>6.21</v>
      </c>
      <c r="E1391" s="124" t="s">
        <v>764</v>
      </c>
      <c r="F1391" s="124">
        <v>-1</v>
      </c>
      <c r="G1391" s="2" t="s">
        <v>13980</v>
      </c>
      <c r="H1391" s="130">
        <v>45891</v>
      </c>
      <c r="I1391" s="134"/>
      <c r="J1391" s="123">
        <f>IF(OR(tbl_Metraj22[[#This Row],[TARIH]]="",tbl_Metraj22[[#This Row],[TARIH]]="-"),0,IF(tbl_Metraj22[[#This Row],[YUZDE]]=0,tbl_Metraj22[[#This Row],[METRAJ_BETON]],tbl_Metraj22[[#This Row],[YUZDE]]*tbl_Metraj22[[#This Row],[METRAJ_BETON]]))</f>
        <v>6.21</v>
      </c>
      <c r="K1391" s="2" t="s">
        <v>2878</v>
      </c>
    </row>
    <row r="1392" spans="1:11" ht="14.25" x14ac:dyDescent="0.2">
      <c r="A1392" s="2" t="s">
        <v>2977</v>
      </c>
      <c r="B1392" s="124" t="s">
        <v>4321</v>
      </c>
      <c r="C1392" s="124"/>
      <c r="D1392" s="126">
        <v>7.35</v>
      </c>
      <c r="E1392" s="124" t="s">
        <v>764</v>
      </c>
      <c r="F1392" s="124">
        <v>-1</v>
      </c>
      <c r="G1392" s="2" t="s">
        <v>13981</v>
      </c>
      <c r="H1392" s="130">
        <v>45890</v>
      </c>
      <c r="I1392" s="134"/>
      <c r="J1392" s="123">
        <f>IF(OR(tbl_Metraj22[[#This Row],[TARIH]]="",tbl_Metraj22[[#This Row],[TARIH]]="-"),0,IF(tbl_Metraj22[[#This Row],[YUZDE]]=0,tbl_Metraj22[[#This Row],[METRAJ_BETON]],tbl_Metraj22[[#This Row],[YUZDE]]*tbl_Metraj22[[#This Row],[METRAJ_BETON]]))</f>
        <v>7.35</v>
      </c>
      <c r="K1392" s="2" t="s">
        <v>2882</v>
      </c>
    </row>
    <row r="1393" spans="1:11" ht="14.25" x14ac:dyDescent="0.2">
      <c r="A1393" s="2" t="s">
        <v>2977</v>
      </c>
      <c r="B1393" s="124" t="s">
        <v>4322</v>
      </c>
      <c r="C1393" s="124"/>
      <c r="D1393" s="126">
        <v>4.9000000000000004</v>
      </c>
      <c r="E1393" s="124" t="s">
        <v>764</v>
      </c>
      <c r="F1393" s="124">
        <v>-1</v>
      </c>
      <c r="G1393" s="2" t="s">
        <v>13982</v>
      </c>
      <c r="H1393" s="130">
        <v>45889</v>
      </c>
      <c r="I1393" s="134"/>
      <c r="J1393" s="123">
        <f>IF(OR(tbl_Metraj22[[#This Row],[TARIH]]="",tbl_Metraj22[[#This Row],[TARIH]]="-"),0,IF(tbl_Metraj22[[#This Row],[YUZDE]]=0,tbl_Metraj22[[#This Row],[METRAJ_BETON]],tbl_Metraj22[[#This Row],[YUZDE]]*tbl_Metraj22[[#This Row],[METRAJ_BETON]]))</f>
        <v>4.9000000000000004</v>
      </c>
      <c r="K1393" s="2" t="s">
        <v>2883</v>
      </c>
    </row>
    <row r="1394" spans="1:11" ht="14.25" x14ac:dyDescent="0.2">
      <c r="A1394" s="2" t="s">
        <v>2977</v>
      </c>
      <c r="B1394" s="124" t="s">
        <v>4323</v>
      </c>
      <c r="C1394" s="124"/>
      <c r="D1394" s="126">
        <v>7.35</v>
      </c>
      <c r="E1394" s="124" t="s">
        <v>764</v>
      </c>
      <c r="F1394" s="124">
        <v>-1</v>
      </c>
      <c r="G1394" s="2" t="s">
        <v>13983</v>
      </c>
      <c r="H1394" s="130">
        <v>45889</v>
      </c>
      <c r="I1394" s="134"/>
      <c r="J1394" s="123">
        <f>IF(OR(tbl_Metraj22[[#This Row],[TARIH]]="",tbl_Metraj22[[#This Row],[TARIH]]="-"),0,IF(tbl_Metraj22[[#This Row],[YUZDE]]=0,tbl_Metraj22[[#This Row],[METRAJ_BETON]],tbl_Metraj22[[#This Row],[YUZDE]]*tbl_Metraj22[[#This Row],[METRAJ_BETON]]))</f>
        <v>7.35</v>
      </c>
      <c r="K1394" s="2" t="s">
        <v>2885</v>
      </c>
    </row>
    <row r="1395" spans="1:11" ht="14.25" x14ac:dyDescent="0.2">
      <c r="A1395" s="2" t="s">
        <v>2977</v>
      </c>
      <c r="B1395" s="124" t="s">
        <v>4324</v>
      </c>
      <c r="C1395" s="124"/>
      <c r="D1395" s="126">
        <v>6.72</v>
      </c>
      <c r="E1395" s="124" t="s">
        <v>764</v>
      </c>
      <c r="F1395" s="124">
        <v>-1</v>
      </c>
      <c r="G1395" s="2" t="s">
        <v>13984</v>
      </c>
      <c r="H1395" s="130">
        <v>45891</v>
      </c>
      <c r="I1395" s="134"/>
      <c r="J1395" s="123">
        <f>IF(OR(tbl_Metraj22[[#This Row],[TARIH]]="",tbl_Metraj22[[#This Row],[TARIH]]="-"),0,IF(tbl_Metraj22[[#This Row],[YUZDE]]=0,tbl_Metraj22[[#This Row],[METRAJ_BETON]],tbl_Metraj22[[#This Row],[YUZDE]]*tbl_Metraj22[[#This Row],[METRAJ_BETON]]))</f>
        <v>6.72</v>
      </c>
      <c r="K1395" s="2" t="s">
        <v>2890</v>
      </c>
    </row>
    <row r="1396" spans="1:11" ht="14.25" x14ac:dyDescent="0.2">
      <c r="A1396" s="2" t="s">
        <v>2977</v>
      </c>
      <c r="B1396" s="124" t="s">
        <v>4325</v>
      </c>
      <c r="C1396" s="124"/>
      <c r="D1396" s="126">
        <v>6.72</v>
      </c>
      <c r="E1396" s="124" t="s">
        <v>764</v>
      </c>
      <c r="F1396" s="124">
        <v>-1</v>
      </c>
      <c r="G1396" s="2" t="s">
        <v>13985</v>
      </c>
      <c r="H1396" s="130">
        <v>45890</v>
      </c>
      <c r="I1396" s="134"/>
      <c r="J1396" s="123">
        <f>IF(OR(tbl_Metraj22[[#This Row],[TARIH]]="",tbl_Metraj22[[#This Row],[TARIH]]="-"),0,IF(tbl_Metraj22[[#This Row],[YUZDE]]=0,tbl_Metraj22[[#This Row],[METRAJ_BETON]],tbl_Metraj22[[#This Row],[YUZDE]]*tbl_Metraj22[[#This Row],[METRAJ_BETON]]))</f>
        <v>6.72</v>
      </c>
      <c r="K1396" s="2" t="s">
        <v>2889</v>
      </c>
    </row>
    <row r="1397" spans="1:11" ht="14.25" x14ac:dyDescent="0.2">
      <c r="A1397" s="2" t="s">
        <v>2977</v>
      </c>
      <c r="B1397" s="124" t="s">
        <v>4326</v>
      </c>
      <c r="C1397" s="124"/>
      <c r="D1397" s="126">
        <v>6.72</v>
      </c>
      <c r="E1397" s="124" t="s">
        <v>764</v>
      </c>
      <c r="F1397" s="124">
        <v>-1</v>
      </c>
      <c r="G1397" s="2" t="s">
        <v>13986</v>
      </c>
      <c r="H1397" s="130">
        <v>45889</v>
      </c>
      <c r="I1397" s="134"/>
      <c r="J1397" s="123">
        <f>IF(OR(tbl_Metraj22[[#This Row],[TARIH]]="",tbl_Metraj22[[#This Row],[TARIH]]="-"),0,IF(tbl_Metraj22[[#This Row],[YUZDE]]=0,tbl_Metraj22[[#This Row],[METRAJ_BETON]],tbl_Metraj22[[#This Row],[YUZDE]]*tbl_Metraj22[[#This Row],[METRAJ_BETON]]))</f>
        <v>6.72</v>
      </c>
      <c r="K1397" s="2" t="s">
        <v>2888</v>
      </c>
    </row>
    <row r="1398" spans="1:11" ht="14.25" x14ac:dyDescent="0.2">
      <c r="A1398" s="2" t="s">
        <v>787</v>
      </c>
      <c r="B1398" s="124" t="s">
        <v>3237</v>
      </c>
      <c r="C1398" s="124"/>
      <c r="D1398" s="126">
        <v>2.99</v>
      </c>
      <c r="E1398" s="124" t="s">
        <v>764</v>
      </c>
      <c r="F1398" s="124">
        <v>0</v>
      </c>
      <c r="G1398" s="2" t="s">
        <v>13987</v>
      </c>
      <c r="H1398" s="130">
        <v>45930</v>
      </c>
      <c r="I1398" s="134"/>
      <c r="J1398" s="123">
        <f>IF(OR(tbl_Metraj22[[#This Row],[TARIH]]="",tbl_Metraj22[[#This Row],[TARIH]]="-"),0,IF(tbl_Metraj22[[#This Row],[YUZDE]]=0,tbl_Metraj22[[#This Row],[METRAJ_BETON]],tbl_Metraj22[[#This Row],[YUZDE]]*tbl_Metraj22[[#This Row],[METRAJ_BETON]]))</f>
        <v>2.99</v>
      </c>
    </row>
    <row r="1399" spans="1:11" ht="14.25" x14ac:dyDescent="0.2">
      <c r="A1399" s="2" t="s">
        <v>787</v>
      </c>
      <c r="B1399" s="124" t="s">
        <v>3238</v>
      </c>
      <c r="C1399" s="124"/>
      <c r="D1399" s="126">
        <v>3.69</v>
      </c>
      <c r="E1399" s="124" t="s">
        <v>764</v>
      </c>
      <c r="F1399" s="124">
        <v>0</v>
      </c>
      <c r="G1399" s="2" t="s">
        <v>13988</v>
      </c>
      <c r="H1399" s="130">
        <v>45930</v>
      </c>
      <c r="I1399" s="134"/>
      <c r="J1399" s="123">
        <f>IF(OR(tbl_Metraj22[[#This Row],[TARIH]]="",tbl_Metraj22[[#This Row],[TARIH]]="-"),0,IF(tbl_Metraj22[[#This Row],[YUZDE]]=0,tbl_Metraj22[[#This Row],[METRAJ_BETON]],tbl_Metraj22[[#This Row],[YUZDE]]*tbl_Metraj22[[#This Row],[METRAJ_BETON]]))</f>
        <v>3.69</v>
      </c>
    </row>
    <row r="1400" spans="1:11" ht="14.25" x14ac:dyDescent="0.2">
      <c r="A1400" s="2" t="s">
        <v>787</v>
      </c>
      <c r="B1400" s="124" t="s">
        <v>3239</v>
      </c>
      <c r="C1400" s="124"/>
      <c r="D1400" s="126">
        <v>9.91</v>
      </c>
      <c r="E1400" s="124" t="s">
        <v>764</v>
      </c>
      <c r="F1400" s="124">
        <v>0</v>
      </c>
      <c r="G1400" s="2" t="s">
        <v>13989</v>
      </c>
      <c r="H1400" s="130">
        <v>45930</v>
      </c>
      <c r="I1400" s="134"/>
      <c r="J1400" s="123">
        <f>IF(OR(tbl_Metraj22[[#This Row],[TARIH]]="",tbl_Metraj22[[#This Row],[TARIH]]="-"),0,IF(tbl_Metraj22[[#This Row],[YUZDE]]=0,tbl_Metraj22[[#This Row],[METRAJ_BETON]],tbl_Metraj22[[#This Row],[YUZDE]]*tbl_Metraj22[[#This Row],[METRAJ_BETON]]))</f>
        <v>9.91</v>
      </c>
    </row>
    <row r="1401" spans="1:11" ht="14.25" x14ac:dyDescent="0.2">
      <c r="A1401" s="2" t="s">
        <v>787</v>
      </c>
      <c r="B1401" s="124" t="s">
        <v>3240</v>
      </c>
      <c r="C1401" s="124"/>
      <c r="D1401" s="126">
        <v>66.62</v>
      </c>
      <c r="E1401" s="124" t="s">
        <v>764</v>
      </c>
      <c r="F1401" s="124">
        <v>0</v>
      </c>
      <c r="G1401" s="2" t="s">
        <v>13990</v>
      </c>
      <c r="H1401" s="130">
        <v>45930</v>
      </c>
      <c r="I1401" s="134"/>
      <c r="J1401" s="123">
        <f>IF(OR(tbl_Metraj22[[#This Row],[TARIH]]="",tbl_Metraj22[[#This Row],[TARIH]]="-"),0,IF(tbl_Metraj22[[#This Row],[YUZDE]]=0,tbl_Metraj22[[#This Row],[METRAJ_BETON]],tbl_Metraj22[[#This Row],[YUZDE]]*tbl_Metraj22[[#This Row],[METRAJ_BETON]]))</f>
        <v>66.62</v>
      </c>
    </row>
    <row r="1402" spans="1:11" ht="14.25" x14ac:dyDescent="0.2">
      <c r="A1402" s="2" t="s">
        <v>787</v>
      </c>
      <c r="B1402" s="124" t="s">
        <v>3241</v>
      </c>
      <c r="C1402" s="124"/>
      <c r="D1402" s="126">
        <v>11.17</v>
      </c>
      <c r="E1402" s="124" t="s">
        <v>764</v>
      </c>
      <c r="F1402" s="124">
        <v>0</v>
      </c>
      <c r="G1402" s="2" t="s">
        <v>13991</v>
      </c>
      <c r="H1402" s="130">
        <v>45930</v>
      </c>
      <c r="I1402" s="134"/>
      <c r="J1402" s="123">
        <f>IF(OR(tbl_Metraj22[[#This Row],[TARIH]]="",tbl_Metraj22[[#This Row],[TARIH]]="-"),0,IF(tbl_Metraj22[[#This Row],[YUZDE]]=0,tbl_Metraj22[[#This Row],[METRAJ_BETON]],tbl_Metraj22[[#This Row],[YUZDE]]*tbl_Metraj22[[#This Row],[METRAJ_BETON]]))</f>
        <v>11.17</v>
      </c>
    </row>
    <row r="1403" spans="1:11" ht="14.25" x14ac:dyDescent="0.2">
      <c r="A1403" s="2" t="s">
        <v>787</v>
      </c>
      <c r="B1403" s="124" t="s">
        <v>3242</v>
      </c>
      <c r="C1403" s="124"/>
      <c r="D1403" s="126">
        <v>242.53</v>
      </c>
      <c r="E1403" s="124" t="s">
        <v>764</v>
      </c>
      <c r="F1403" s="124">
        <v>0</v>
      </c>
      <c r="G1403" s="2" t="s">
        <v>13992</v>
      </c>
      <c r="H1403" s="130">
        <v>45930</v>
      </c>
      <c r="I1403" s="134"/>
      <c r="J1403" s="123">
        <f>IF(OR(tbl_Metraj22[[#This Row],[TARIH]]="",tbl_Metraj22[[#This Row],[TARIH]]="-"),0,IF(tbl_Metraj22[[#This Row],[YUZDE]]=0,tbl_Metraj22[[#This Row],[METRAJ_BETON]],tbl_Metraj22[[#This Row],[YUZDE]]*tbl_Metraj22[[#This Row],[METRAJ_BETON]]))</f>
        <v>242.53</v>
      </c>
    </row>
    <row r="1404" spans="1:11" ht="14.25" x14ac:dyDescent="0.2">
      <c r="A1404" s="2" t="s">
        <v>734</v>
      </c>
      <c r="B1404" s="124" t="s">
        <v>3330</v>
      </c>
      <c r="C1404" s="124"/>
      <c r="D1404" s="126">
        <v>5.73</v>
      </c>
      <c r="E1404" s="124" t="s">
        <v>764</v>
      </c>
      <c r="F1404" s="124">
        <v>0</v>
      </c>
      <c r="G1404" s="2" t="s">
        <v>13993</v>
      </c>
      <c r="H1404" s="130">
        <v>45929</v>
      </c>
      <c r="I1404" s="134"/>
      <c r="J1404" s="123">
        <f>IF(OR(tbl_Metraj22[[#This Row],[TARIH]]="",tbl_Metraj22[[#This Row],[TARIH]]="-"),0,IF(tbl_Metraj22[[#This Row],[YUZDE]]=0,tbl_Metraj22[[#This Row],[METRAJ_BETON]],tbl_Metraj22[[#This Row],[YUZDE]]*tbl_Metraj22[[#This Row],[METRAJ_BETON]]))</f>
        <v>5.73</v>
      </c>
      <c r="K1404" s="2" t="s">
        <v>22947</v>
      </c>
    </row>
    <row r="1405" spans="1:11" ht="14.25" x14ac:dyDescent="0.2">
      <c r="A1405" s="2" t="s">
        <v>734</v>
      </c>
      <c r="B1405" s="124" t="s">
        <v>3331</v>
      </c>
      <c r="C1405" s="124"/>
      <c r="D1405" s="126">
        <v>0.45</v>
      </c>
      <c r="E1405" s="124" t="s">
        <v>764</v>
      </c>
      <c r="F1405" s="124">
        <v>0</v>
      </c>
      <c r="G1405" s="2" t="s">
        <v>13994</v>
      </c>
      <c r="H1405" s="130">
        <v>45930</v>
      </c>
      <c r="I1405" s="134"/>
      <c r="J1405" s="123">
        <f>IF(OR(tbl_Metraj22[[#This Row],[TARIH]]="",tbl_Metraj22[[#This Row],[TARIH]]="-"),0,IF(tbl_Metraj22[[#This Row],[YUZDE]]=0,tbl_Metraj22[[#This Row],[METRAJ_BETON]],tbl_Metraj22[[#This Row],[YUZDE]]*tbl_Metraj22[[#This Row],[METRAJ_BETON]]))</f>
        <v>0.45</v>
      </c>
      <c r="K1405" s="2" t="e">
        <v>#N/A</v>
      </c>
    </row>
    <row r="1406" spans="1:11" ht="14.25" x14ac:dyDescent="0.2">
      <c r="A1406" s="2" t="s">
        <v>734</v>
      </c>
      <c r="B1406" s="124" t="s">
        <v>3332</v>
      </c>
      <c r="C1406" s="124"/>
      <c r="D1406" s="126">
        <v>3.35</v>
      </c>
      <c r="E1406" s="124" t="s">
        <v>764</v>
      </c>
      <c r="F1406" s="124">
        <v>0</v>
      </c>
      <c r="G1406" s="2" t="s">
        <v>13995</v>
      </c>
      <c r="H1406" s="130">
        <v>45929</v>
      </c>
      <c r="I1406" s="134"/>
      <c r="J1406" s="123">
        <f>IF(OR(tbl_Metraj22[[#This Row],[TARIH]]="",tbl_Metraj22[[#This Row],[TARIH]]="-"),0,IF(tbl_Metraj22[[#This Row],[YUZDE]]=0,tbl_Metraj22[[#This Row],[METRAJ_BETON]],tbl_Metraj22[[#This Row],[YUZDE]]*tbl_Metraj22[[#This Row],[METRAJ_BETON]]))</f>
        <v>3.35</v>
      </c>
      <c r="K1406" s="2" t="s">
        <v>22948</v>
      </c>
    </row>
    <row r="1407" spans="1:11" ht="14.25" x14ac:dyDescent="0.2">
      <c r="A1407" s="2" t="s">
        <v>734</v>
      </c>
      <c r="B1407" s="124" t="s">
        <v>3333</v>
      </c>
      <c r="C1407" s="124"/>
      <c r="D1407" s="126">
        <v>0.64</v>
      </c>
      <c r="E1407" s="124" t="s">
        <v>764</v>
      </c>
      <c r="F1407" s="124">
        <v>0</v>
      </c>
      <c r="G1407" s="2" t="s">
        <v>13996</v>
      </c>
      <c r="H1407" s="130">
        <v>45929</v>
      </c>
      <c r="I1407" s="134"/>
      <c r="J1407" s="123">
        <f>IF(OR(tbl_Metraj22[[#This Row],[TARIH]]="",tbl_Metraj22[[#This Row],[TARIH]]="-"),0,IF(tbl_Metraj22[[#This Row],[YUZDE]]=0,tbl_Metraj22[[#This Row],[METRAJ_BETON]],tbl_Metraj22[[#This Row],[YUZDE]]*tbl_Metraj22[[#This Row],[METRAJ_BETON]]))</f>
        <v>0.64</v>
      </c>
      <c r="K1407" s="2" t="s">
        <v>22949</v>
      </c>
    </row>
    <row r="1408" spans="1:11" ht="14.25" x14ac:dyDescent="0.2">
      <c r="A1408" s="2" t="s">
        <v>734</v>
      </c>
      <c r="B1408" s="124" t="s">
        <v>3334</v>
      </c>
      <c r="C1408" s="124"/>
      <c r="D1408" s="126">
        <v>0.88</v>
      </c>
      <c r="E1408" s="124" t="s">
        <v>764</v>
      </c>
      <c r="F1408" s="124">
        <v>0</v>
      </c>
      <c r="G1408" s="2" t="s">
        <v>13997</v>
      </c>
      <c r="H1408" s="130">
        <v>45929</v>
      </c>
      <c r="I1408" s="134"/>
      <c r="J1408" s="123">
        <f>IF(OR(tbl_Metraj22[[#This Row],[TARIH]]="",tbl_Metraj22[[#This Row],[TARIH]]="-"),0,IF(tbl_Metraj22[[#This Row],[YUZDE]]=0,tbl_Metraj22[[#This Row],[METRAJ_BETON]],tbl_Metraj22[[#This Row],[YUZDE]]*tbl_Metraj22[[#This Row],[METRAJ_BETON]]))</f>
        <v>0.88</v>
      </c>
      <c r="K1408" s="2" t="s">
        <v>22950</v>
      </c>
    </row>
    <row r="1409" spans="1:11" ht="14.25" x14ac:dyDescent="0.2">
      <c r="A1409" s="2" t="s">
        <v>734</v>
      </c>
      <c r="B1409" s="124" t="s">
        <v>3335</v>
      </c>
      <c r="C1409" s="124"/>
      <c r="D1409" s="126">
        <v>1.2</v>
      </c>
      <c r="E1409" s="124" t="s">
        <v>764</v>
      </c>
      <c r="F1409" s="124">
        <v>0</v>
      </c>
      <c r="G1409" s="2" t="s">
        <v>13998</v>
      </c>
      <c r="H1409" s="130">
        <v>45929</v>
      </c>
      <c r="I1409" s="134"/>
      <c r="J1409" s="123">
        <f>IF(OR(tbl_Metraj22[[#This Row],[TARIH]]="",tbl_Metraj22[[#This Row],[TARIH]]="-"),0,IF(tbl_Metraj22[[#This Row],[YUZDE]]=0,tbl_Metraj22[[#This Row],[METRAJ_BETON]],tbl_Metraj22[[#This Row],[YUZDE]]*tbl_Metraj22[[#This Row],[METRAJ_BETON]]))</f>
        <v>1.2</v>
      </c>
      <c r="K1409" s="2" t="s">
        <v>22951</v>
      </c>
    </row>
    <row r="1410" spans="1:11" ht="14.25" x14ac:dyDescent="0.2">
      <c r="A1410" s="2" t="s">
        <v>734</v>
      </c>
      <c r="B1410" s="124" t="s">
        <v>3336</v>
      </c>
      <c r="C1410" s="124"/>
      <c r="D1410" s="126">
        <v>2.95</v>
      </c>
      <c r="E1410" s="124" t="s">
        <v>764</v>
      </c>
      <c r="F1410" s="124">
        <v>0</v>
      </c>
      <c r="G1410" s="2" t="s">
        <v>13999</v>
      </c>
      <c r="H1410" s="130">
        <v>45929</v>
      </c>
      <c r="I1410" s="134"/>
      <c r="J1410" s="123">
        <f>IF(OR(tbl_Metraj22[[#This Row],[TARIH]]="",tbl_Metraj22[[#This Row],[TARIH]]="-"),0,IF(tbl_Metraj22[[#This Row],[YUZDE]]=0,tbl_Metraj22[[#This Row],[METRAJ_BETON]],tbl_Metraj22[[#This Row],[YUZDE]]*tbl_Metraj22[[#This Row],[METRAJ_BETON]]))</f>
        <v>2.95</v>
      </c>
      <c r="K1410" s="2" t="s">
        <v>22952</v>
      </c>
    </row>
    <row r="1411" spans="1:11" ht="14.25" x14ac:dyDescent="0.2">
      <c r="A1411" s="2" t="s">
        <v>734</v>
      </c>
      <c r="B1411" s="124" t="s">
        <v>3337</v>
      </c>
      <c r="C1411" s="124"/>
      <c r="D1411" s="126">
        <v>1.06</v>
      </c>
      <c r="E1411" s="124" t="s">
        <v>764</v>
      </c>
      <c r="F1411" s="124">
        <v>0</v>
      </c>
      <c r="G1411" s="2" t="s">
        <v>14000</v>
      </c>
      <c r="H1411" s="130">
        <v>45929</v>
      </c>
      <c r="I1411" s="134"/>
      <c r="J1411" s="123">
        <f>IF(OR(tbl_Metraj22[[#This Row],[TARIH]]="",tbl_Metraj22[[#This Row],[TARIH]]="-"),0,IF(tbl_Metraj22[[#This Row],[YUZDE]]=0,tbl_Metraj22[[#This Row],[METRAJ_BETON]],tbl_Metraj22[[#This Row],[YUZDE]]*tbl_Metraj22[[#This Row],[METRAJ_BETON]]))</f>
        <v>1.06</v>
      </c>
      <c r="K1411" s="2" t="s">
        <v>22953</v>
      </c>
    </row>
    <row r="1412" spans="1:11" ht="14.25" x14ac:dyDescent="0.2">
      <c r="A1412" s="2" t="s">
        <v>734</v>
      </c>
      <c r="B1412" s="124" t="s">
        <v>3338</v>
      </c>
      <c r="C1412" s="124"/>
      <c r="D1412" s="126">
        <v>1.59</v>
      </c>
      <c r="E1412" s="124" t="s">
        <v>764</v>
      </c>
      <c r="F1412" s="124">
        <v>0</v>
      </c>
      <c r="G1412" s="2" t="s">
        <v>14001</v>
      </c>
      <c r="H1412" s="130">
        <v>45929</v>
      </c>
      <c r="I1412" s="134"/>
      <c r="J1412" s="123">
        <f>IF(OR(tbl_Metraj22[[#This Row],[TARIH]]="",tbl_Metraj22[[#This Row],[TARIH]]="-"),0,IF(tbl_Metraj22[[#This Row],[YUZDE]]=0,tbl_Metraj22[[#This Row],[METRAJ_BETON]],tbl_Metraj22[[#This Row],[YUZDE]]*tbl_Metraj22[[#This Row],[METRAJ_BETON]]))</f>
        <v>1.59</v>
      </c>
      <c r="K1412" s="2" t="s">
        <v>22954</v>
      </c>
    </row>
    <row r="1413" spans="1:11" ht="14.25" x14ac:dyDescent="0.2">
      <c r="A1413" s="2" t="s">
        <v>734</v>
      </c>
      <c r="B1413" s="124" t="s">
        <v>3339</v>
      </c>
      <c r="C1413" s="124"/>
      <c r="D1413" s="126">
        <v>0.8</v>
      </c>
      <c r="E1413" s="124" t="s">
        <v>764</v>
      </c>
      <c r="F1413" s="124">
        <v>0</v>
      </c>
      <c r="G1413" s="2" t="s">
        <v>14002</v>
      </c>
      <c r="H1413" s="130">
        <v>45929</v>
      </c>
      <c r="I1413" s="134"/>
      <c r="J1413" s="123">
        <f>IF(OR(tbl_Metraj22[[#This Row],[TARIH]]="",tbl_Metraj22[[#This Row],[TARIH]]="-"),0,IF(tbl_Metraj22[[#This Row],[YUZDE]]=0,tbl_Metraj22[[#This Row],[METRAJ_BETON]],tbl_Metraj22[[#This Row],[YUZDE]]*tbl_Metraj22[[#This Row],[METRAJ_BETON]]))</f>
        <v>0.8</v>
      </c>
      <c r="K1413" s="2" t="s">
        <v>22955</v>
      </c>
    </row>
    <row r="1414" spans="1:11" ht="14.25" x14ac:dyDescent="0.2">
      <c r="A1414" s="2" t="s">
        <v>734</v>
      </c>
      <c r="B1414" s="124" t="s">
        <v>3340</v>
      </c>
      <c r="C1414" s="124"/>
      <c r="D1414" s="126">
        <v>1.58</v>
      </c>
      <c r="E1414" s="124" t="s">
        <v>764</v>
      </c>
      <c r="F1414" s="124">
        <v>0</v>
      </c>
      <c r="G1414" s="2" t="s">
        <v>14003</v>
      </c>
      <c r="H1414" s="130">
        <v>45929</v>
      </c>
      <c r="I1414" s="134"/>
      <c r="J1414" s="123">
        <f>IF(OR(tbl_Metraj22[[#This Row],[TARIH]]="",tbl_Metraj22[[#This Row],[TARIH]]="-"),0,IF(tbl_Metraj22[[#This Row],[YUZDE]]=0,tbl_Metraj22[[#This Row],[METRAJ_BETON]],tbl_Metraj22[[#This Row],[YUZDE]]*tbl_Metraj22[[#This Row],[METRAJ_BETON]]))</f>
        <v>1.58</v>
      </c>
      <c r="K1414" s="2" t="s">
        <v>22956</v>
      </c>
    </row>
    <row r="1415" spans="1:11" ht="14.25" x14ac:dyDescent="0.2">
      <c r="A1415" s="2" t="s">
        <v>734</v>
      </c>
      <c r="B1415" s="124" t="s">
        <v>3341</v>
      </c>
      <c r="C1415" s="124"/>
      <c r="D1415" s="126">
        <v>1.7</v>
      </c>
      <c r="E1415" s="124" t="s">
        <v>764</v>
      </c>
      <c r="F1415" s="124">
        <v>0</v>
      </c>
      <c r="G1415" s="2" t="s">
        <v>14004</v>
      </c>
      <c r="H1415" s="130">
        <v>45930</v>
      </c>
      <c r="I1415" s="134"/>
      <c r="J1415" s="123">
        <f>IF(OR(tbl_Metraj22[[#This Row],[TARIH]]="",tbl_Metraj22[[#This Row],[TARIH]]="-"),0,IF(tbl_Metraj22[[#This Row],[YUZDE]]=0,tbl_Metraj22[[#This Row],[METRAJ_BETON]],tbl_Metraj22[[#This Row],[YUZDE]]*tbl_Metraj22[[#This Row],[METRAJ_BETON]]))</f>
        <v>1.7</v>
      </c>
      <c r="K1415" s="2" t="e">
        <v>#N/A</v>
      </c>
    </row>
    <row r="1416" spans="1:11" ht="14.25" x14ac:dyDescent="0.2">
      <c r="A1416" s="2" t="s">
        <v>734</v>
      </c>
      <c r="B1416" s="124" t="s">
        <v>3342</v>
      </c>
      <c r="C1416" s="124"/>
      <c r="D1416" s="126">
        <v>1.38</v>
      </c>
      <c r="E1416" s="124" t="s">
        <v>764</v>
      </c>
      <c r="F1416" s="124">
        <v>0</v>
      </c>
      <c r="G1416" s="2" t="s">
        <v>14005</v>
      </c>
      <c r="H1416" s="130">
        <v>45929</v>
      </c>
      <c r="I1416" s="134"/>
      <c r="J1416" s="123">
        <f>IF(OR(tbl_Metraj22[[#This Row],[TARIH]]="",tbl_Metraj22[[#This Row],[TARIH]]="-"),0,IF(tbl_Metraj22[[#This Row],[YUZDE]]=0,tbl_Metraj22[[#This Row],[METRAJ_BETON]],tbl_Metraj22[[#This Row],[YUZDE]]*tbl_Metraj22[[#This Row],[METRAJ_BETON]]))</f>
        <v>1.38</v>
      </c>
      <c r="K1416" s="2" t="s">
        <v>22957</v>
      </c>
    </row>
    <row r="1417" spans="1:11" ht="14.25" x14ac:dyDescent="0.2">
      <c r="A1417" s="2" t="s">
        <v>734</v>
      </c>
      <c r="B1417" s="124" t="s">
        <v>3343</v>
      </c>
      <c r="C1417" s="124"/>
      <c r="D1417" s="126">
        <v>1.0900000000000001</v>
      </c>
      <c r="E1417" s="124" t="s">
        <v>764</v>
      </c>
      <c r="F1417" s="124">
        <v>0</v>
      </c>
      <c r="G1417" s="2" t="s">
        <v>14006</v>
      </c>
      <c r="H1417" s="130">
        <v>45929</v>
      </c>
      <c r="I1417" s="134"/>
      <c r="J1417" s="123">
        <f>IF(OR(tbl_Metraj22[[#This Row],[TARIH]]="",tbl_Metraj22[[#This Row],[TARIH]]="-"),0,IF(tbl_Metraj22[[#This Row],[YUZDE]]=0,tbl_Metraj22[[#This Row],[METRAJ_BETON]],tbl_Metraj22[[#This Row],[YUZDE]]*tbl_Metraj22[[#This Row],[METRAJ_BETON]]))</f>
        <v>1.0900000000000001</v>
      </c>
      <c r="K1417" s="2" t="s">
        <v>22958</v>
      </c>
    </row>
    <row r="1418" spans="1:11" ht="14.25" x14ac:dyDescent="0.2">
      <c r="A1418" s="2" t="s">
        <v>734</v>
      </c>
      <c r="B1418" s="124" t="s">
        <v>3344</v>
      </c>
      <c r="C1418" s="124"/>
      <c r="D1418" s="126">
        <v>1.06</v>
      </c>
      <c r="E1418" s="124" t="s">
        <v>764</v>
      </c>
      <c r="F1418" s="124">
        <v>0</v>
      </c>
      <c r="G1418" s="2" t="s">
        <v>14007</v>
      </c>
      <c r="H1418" s="130">
        <v>45930</v>
      </c>
      <c r="I1418" s="134"/>
      <c r="J1418" s="123">
        <f>IF(OR(tbl_Metraj22[[#This Row],[TARIH]]="",tbl_Metraj22[[#This Row],[TARIH]]="-"),0,IF(tbl_Metraj22[[#This Row],[YUZDE]]=0,tbl_Metraj22[[#This Row],[METRAJ_BETON]],tbl_Metraj22[[#This Row],[YUZDE]]*tbl_Metraj22[[#This Row],[METRAJ_BETON]]))</f>
        <v>1.06</v>
      </c>
      <c r="K1418" s="2" t="e">
        <v>#N/A</v>
      </c>
    </row>
    <row r="1419" spans="1:11" ht="14.25" x14ac:dyDescent="0.2">
      <c r="A1419" s="2" t="s">
        <v>734</v>
      </c>
      <c r="B1419" s="124" t="s">
        <v>3345</v>
      </c>
      <c r="C1419" s="124"/>
      <c r="D1419" s="126">
        <v>0.57999999999999996</v>
      </c>
      <c r="E1419" s="124" t="s">
        <v>764</v>
      </c>
      <c r="F1419" s="124">
        <v>0</v>
      </c>
      <c r="G1419" s="2" t="s">
        <v>14008</v>
      </c>
      <c r="H1419" s="130">
        <v>45929</v>
      </c>
      <c r="I1419" s="134"/>
      <c r="J1419" s="123">
        <f>IF(OR(tbl_Metraj22[[#This Row],[TARIH]]="",tbl_Metraj22[[#This Row],[TARIH]]="-"),0,IF(tbl_Metraj22[[#This Row],[YUZDE]]=0,tbl_Metraj22[[#This Row],[METRAJ_BETON]],tbl_Metraj22[[#This Row],[YUZDE]]*tbl_Metraj22[[#This Row],[METRAJ_BETON]]))</f>
        <v>0.57999999999999996</v>
      </c>
      <c r="K1419" s="2" t="s">
        <v>22959</v>
      </c>
    </row>
    <row r="1420" spans="1:11" ht="14.25" x14ac:dyDescent="0.2">
      <c r="A1420" s="2" t="s">
        <v>734</v>
      </c>
      <c r="B1420" s="124" t="s">
        <v>3346</v>
      </c>
      <c r="C1420" s="124"/>
      <c r="D1420" s="126">
        <v>1.37</v>
      </c>
      <c r="E1420" s="124" t="s">
        <v>764</v>
      </c>
      <c r="F1420" s="124">
        <v>0</v>
      </c>
      <c r="G1420" s="2" t="s">
        <v>14009</v>
      </c>
      <c r="H1420" s="130">
        <v>45929</v>
      </c>
      <c r="I1420" s="134"/>
      <c r="J1420" s="123">
        <f>IF(OR(tbl_Metraj22[[#This Row],[TARIH]]="",tbl_Metraj22[[#This Row],[TARIH]]="-"),0,IF(tbl_Metraj22[[#This Row],[YUZDE]]=0,tbl_Metraj22[[#This Row],[METRAJ_BETON]],tbl_Metraj22[[#This Row],[YUZDE]]*tbl_Metraj22[[#This Row],[METRAJ_BETON]]))</f>
        <v>1.37</v>
      </c>
      <c r="K1420" s="2" t="s">
        <v>22960</v>
      </c>
    </row>
    <row r="1421" spans="1:11" ht="14.25" x14ac:dyDescent="0.2">
      <c r="A1421" s="2" t="s">
        <v>734</v>
      </c>
      <c r="B1421" s="124" t="s">
        <v>3347</v>
      </c>
      <c r="C1421" s="124"/>
      <c r="D1421" s="126">
        <v>0.72</v>
      </c>
      <c r="E1421" s="124" t="s">
        <v>764</v>
      </c>
      <c r="F1421" s="124">
        <v>0</v>
      </c>
      <c r="G1421" s="2" t="s">
        <v>14010</v>
      </c>
      <c r="H1421" s="130">
        <v>45930</v>
      </c>
      <c r="I1421" s="134"/>
      <c r="J1421" s="123">
        <f>IF(OR(tbl_Metraj22[[#This Row],[TARIH]]="",tbl_Metraj22[[#This Row],[TARIH]]="-"),0,IF(tbl_Metraj22[[#This Row],[YUZDE]]=0,tbl_Metraj22[[#This Row],[METRAJ_BETON]],tbl_Metraj22[[#This Row],[YUZDE]]*tbl_Metraj22[[#This Row],[METRAJ_BETON]]))</f>
        <v>0.72</v>
      </c>
      <c r="K1421" s="2" t="e">
        <v>#N/A</v>
      </c>
    </row>
    <row r="1422" spans="1:11" ht="14.25" x14ac:dyDescent="0.2">
      <c r="A1422" s="2" t="s">
        <v>734</v>
      </c>
      <c r="B1422" s="124" t="s">
        <v>3348</v>
      </c>
      <c r="C1422" s="124"/>
      <c r="D1422" s="126">
        <v>5.97</v>
      </c>
      <c r="E1422" s="124" t="s">
        <v>764</v>
      </c>
      <c r="F1422" s="124">
        <v>0</v>
      </c>
      <c r="G1422" s="2" t="s">
        <v>14011</v>
      </c>
      <c r="H1422" s="130">
        <v>45930</v>
      </c>
      <c r="I1422" s="134"/>
      <c r="J1422" s="123">
        <f>IF(OR(tbl_Metraj22[[#This Row],[TARIH]]="",tbl_Metraj22[[#This Row],[TARIH]]="-"),0,IF(tbl_Metraj22[[#This Row],[YUZDE]]=0,tbl_Metraj22[[#This Row],[METRAJ_BETON]],tbl_Metraj22[[#This Row],[YUZDE]]*tbl_Metraj22[[#This Row],[METRAJ_BETON]]))</f>
        <v>5.97</v>
      </c>
      <c r="K1422" s="2" t="e">
        <v>#N/A</v>
      </c>
    </row>
    <row r="1423" spans="1:11" ht="14.25" x14ac:dyDescent="0.2">
      <c r="A1423" s="2" t="s">
        <v>734</v>
      </c>
      <c r="B1423" s="124" t="s">
        <v>3349</v>
      </c>
      <c r="C1423" s="124"/>
      <c r="D1423" s="126">
        <v>2.2000000000000002</v>
      </c>
      <c r="E1423" s="124" t="s">
        <v>764</v>
      </c>
      <c r="F1423" s="124">
        <v>0</v>
      </c>
      <c r="G1423" s="2" t="s">
        <v>14012</v>
      </c>
      <c r="H1423" s="130">
        <v>45929</v>
      </c>
      <c r="I1423" s="134"/>
      <c r="J1423" s="123">
        <f>IF(OR(tbl_Metraj22[[#This Row],[TARIH]]="",tbl_Metraj22[[#This Row],[TARIH]]="-"),0,IF(tbl_Metraj22[[#This Row],[YUZDE]]=0,tbl_Metraj22[[#This Row],[METRAJ_BETON]],tbl_Metraj22[[#This Row],[YUZDE]]*tbl_Metraj22[[#This Row],[METRAJ_BETON]]))</f>
        <v>2.2000000000000002</v>
      </c>
      <c r="K1423" s="2" t="s">
        <v>22961</v>
      </c>
    </row>
    <row r="1424" spans="1:11" ht="14.25" x14ac:dyDescent="0.2">
      <c r="A1424" s="2" t="s">
        <v>734</v>
      </c>
      <c r="B1424" s="124" t="s">
        <v>3350</v>
      </c>
      <c r="C1424" s="124"/>
      <c r="D1424" s="126">
        <v>0.56000000000000005</v>
      </c>
      <c r="E1424" s="124" t="s">
        <v>764</v>
      </c>
      <c r="F1424" s="124">
        <v>0</v>
      </c>
      <c r="G1424" s="2" t="s">
        <v>14013</v>
      </c>
      <c r="H1424" s="130">
        <v>45929</v>
      </c>
      <c r="I1424" s="134"/>
      <c r="J1424" s="123">
        <f>IF(OR(tbl_Metraj22[[#This Row],[TARIH]]="",tbl_Metraj22[[#This Row],[TARIH]]="-"),0,IF(tbl_Metraj22[[#This Row],[YUZDE]]=0,tbl_Metraj22[[#This Row],[METRAJ_BETON]],tbl_Metraj22[[#This Row],[YUZDE]]*tbl_Metraj22[[#This Row],[METRAJ_BETON]]))</f>
        <v>0.56000000000000005</v>
      </c>
      <c r="K1424" s="2" t="s">
        <v>22962</v>
      </c>
    </row>
    <row r="1425" spans="1:11" ht="14.25" x14ac:dyDescent="0.2">
      <c r="A1425" s="2" t="s">
        <v>734</v>
      </c>
      <c r="B1425" s="124" t="s">
        <v>3351</v>
      </c>
      <c r="C1425" s="124"/>
      <c r="D1425" s="126">
        <v>0.56000000000000005</v>
      </c>
      <c r="E1425" s="124" t="s">
        <v>764</v>
      </c>
      <c r="F1425" s="124">
        <v>0</v>
      </c>
      <c r="G1425" s="2" t="s">
        <v>14014</v>
      </c>
      <c r="H1425" s="130">
        <v>45929</v>
      </c>
      <c r="I1425" s="134"/>
      <c r="J1425" s="123">
        <f>IF(OR(tbl_Metraj22[[#This Row],[TARIH]]="",tbl_Metraj22[[#This Row],[TARIH]]="-"),0,IF(tbl_Metraj22[[#This Row],[YUZDE]]=0,tbl_Metraj22[[#This Row],[METRAJ_BETON]],tbl_Metraj22[[#This Row],[YUZDE]]*tbl_Metraj22[[#This Row],[METRAJ_BETON]]))</f>
        <v>0.56000000000000005</v>
      </c>
      <c r="K1425" s="2" t="s">
        <v>22963</v>
      </c>
    </row>
    <row r="1426" spans="1:11" ht="14.25" x14ac:dyDescent="0.2">
      <c r="A1426" s="2" t="s">
        <v>734</v>
      </c>
      <c r="B1426" s="124" t="s">
        <v>3352</v>
      </c>
      <c r="C1426" s="124"/>
      <c r="D1426" s="126">
        <v>2.64</v>
      </c>
      <c r="E1426" s="124" t="s">
        <v>764</v>
      </c>
      <c r="F1426" s="124">
        <v>0</v>
      </c>
      <c r="G1426" s="2" t="s">
        <v>14015</v>
      </c>
      <c r="H1426" s="130">
        <v>45929</v>
      </c>
      <c r="I1426" s="134"/>
      <c r="J1426" s="123">
        <f>IF(OR(tbl_Metraj22[[#This Row],[TARIH]]="",tbl_Metraj22[[#This Row],[TARIH]]="-"),0,IF(tbl_Metraj22[[#This Row],[YUZDE]]=0,tbl_Metraj22[[#This Row],[METRAJ_BETON]],tbl_Metraj22[[#This Row],[YUZDE]]*tbl_Metraj22[[#This Row],[METRAJ_BETON]]))</f>
        <v>2.64</v>
      </c>
      <c r="K1426" s="2" t="s">
        <v>22964</v>
      </c>
    </row>
    <row r="1427" spans="1:11" ht="14.25" x14ac:dyDescent="0.2">
      <c r="A1427" s="2" t="s">
        <v>734</v>
      </c>
      <c r="B1427" s="124" t="s">
        <v>3353</v>
      </c>
      <c r="C1427" s="124"/>
      <c r="D1427" s="126">
        <v>4.2300000000000004</v>
      </c>
      <c r="E1427" s="124" t="s">
        <v>764</v>
      </c>
      <c r="F1427" s="124">
        <v>0</v>
      </c>
      <c r="G1427" s="2" t="s">
        <v>14016</v>
      </c>
      <c r="H1427" s="130">
        <v>45930</v>
      </c>
      <c r="I1427" s="134"/>
      <c r="J1427" s="123">
        <f>IF(OR(tbl_Metraj22[[#This Row],[TARIH]]="",tbl_Metraj22[[#This Row],[TARIH]]="-"),0,IF(tbl_Metraj22[[#This Row],[YUZDE]]=0,tbl_Metraj22[[#This Row],[METRAJ_BETON]],tbl_Metraj22[[#This Row],[YUZDE]]*tbl_Metraj22[[#This Row],[METRAJ_BETON]]))</f>
        <v>4.2300000000000004</v>
      </c>
      <c r="K1427" s="2" t="s">
        <v>22965</v>
      </c>
    </row>
    <row r="1428" spans="1:11" ht="14.25" x14ac:dyDescent="0.2">
      <c r="A1428" s="2" t="s">
        <v>734</v>
      </c>
      <c r="B1428" s="124" t="s">
        <v>3354</v>
      </c>
      <c r="C1428" s="124"/>
      <c r="D1428" s="126">
        <v>0.69</v>
      </c>
      <c r="E1428" s="124" t="s">
        <v>764</v>
      </c>
      <c r="F1428" s="124">
        <v>0</v>
      </c>
      <c r="G1428" s="2" t="s">
        <v>14017</v>
      </c>
      <c r="H1428" s="130">
        <v>45929</v>
      </c>
      <c r="I1428" s="134"/>
      <c r="J1428" s="123">
        <f>IF(OR(tbl_Metraj22[[#This Row],[TARIH]]="",tbl_Metraj22[[#This Row],[TARIH]]="-"),0,IF(tbl_Metraj22[[#This Row],[YUZDE]]=0,tbl_Metraj22[[#This Row],[METRAJ_BETON]],tbl_Metraj22[[#This Row],[YUZDE]]*tbl_Metraj22[[#This Row],[METRAJ_BETON]]))</f>
        <v>0.69</v>
      </c>
      <c r="K1428" s="2" t="s">
        <v>22966</v>
      </c>
    </row>
    <row r="1429" spans="1:11" ht="14.25" x14ac:dyDescent="0.2">
      <c r="A1429" s="2" t="s">
        <v>734</v>
      </c>
      <c r="B1429" s="124" t="s">
        <v>3355</v>
      </c>
      <c r="C1429" s="124"/>
      <c r="D1429" s="126">
        <v>2.12</v>
      </c>
      <c r="E1429" s="124" t="s">
        <v>764</v>
      </c>
      <c r="F1429" s="124">
        <v>0</v>
      </c>
      <c r="G1429" s="2" t="s">
        <v>14018</v>
      </c>
      <c r="H1429" s="130">
        <v>45930</v>
      </c>
      <c r="I1429" s="134"/>
      <c r="J1429" s="123">
        <f>IF(OR(tbl_Metraj22[[#This Row],[TARIH]]="",tbl_Metraj22[[#This Row],[TARIH]]="-"),0,IF(tbl_Metraj22[[#This Row],[YUZDE]]=0,tbl_Metraj22[[#This Row],[METRAJ_BETON]],tbl_Metraj22[[#This Row],[YUZDE]]*tbl_Metraj22[[#This Row],[METRAJ_BETON]]))</f>
        <v>2.12</v>
      </c>
      <c r="K1429" s="2" t="e">
        <v>#N/A</v>
      </c>
    </row>
    <row r="1430" spans="1:11" ht="14.25" x14ac:dyDescent="0.2">
      <c r="A1430" s="2" t="s">
        <v>734</v>
      </c>
      <c r="B1430" s="124" t="s">
        <v>3356</v>
      </c>
      <c r="C1430" s="124"/>
      <c r="D1430" s="126">
        <v>0.92</v>
      </c>
      <c r="E1430" s="124" t="s">
        <v>764</v>
      </c>
      <c r="F1430" s="124">
        <v>0</v>
      </c>
      <c r="G1430" s="2" t="s">
        <v>14019</v>
      </c>
      <c r="H1430" s="130">
        <v>45930</v>
      </c>
      <c r="I1430" s="134"/>
      <c r="J1430" s="123">
        <f>IF(OR(tbl_Metraj22[[#This Row],[TARIH]]="",tbl_Metraj22[[#This Row],[TARIH]]="-"),0,IF(tbl_Metraj22[[#This Row],[YUZDE]]=0,tbl_Metraj22[[#This Row],[METRAJ_BETON]],tbl_Metraj22[[#This Row],[YUZDE]]*tbl_Metraj22[[#This Row],[METRAJ_BETON]]))</f>
        <v>0.92</v>
      </c>
      <c r="K1430" s="2" t="e">
        <v>#N/A</v>
      </c>
    </row>
    <row r="1431" spans="1:11" ht="14.25" x14ac:dyDescent="0.2">
      <c r="A1431" s="2" t="s">
        <v>734</v>
      </c>
      <c r="B1431" s="124" t="s">
        <v>3357</v>
      </c>
      <c r="C1431" s="124"/>
      <c r="D1431" s="126">
        <v>0.96</v>
      </c>
      <c r="E1431" s="124" t="s">
        <v>764</v>
      </c>
      <c r="F1431" s="124">
        <v>0</v>
      </c>
      <c r="G1431" s="2" t="s">
        <v>14020</v>
      </c>
      <c r="H1431" s="130">
        <v>45930</v>
      </c>
      <c r="I1431" s="134"/>
      <c r="J1431" s="123">
        <f>IF(OR(tbl_Metraj22[[#This Row],[TARIH]]="",tbl_Metraj22[[#This Row],[TARIH]]="-"),0,IF(tbl_Metraj22[[#This Row],[YUZDE]]=0,tbl_Metraj22[[#This Row],[METRAJ_BETON]],tbl_Metraj22[[#This Row],[YUZDE]]*tbl_Metraj22[[#This Row],[METRAJ_BETON]]))</f>
        <v>0.96</v>
      </c>
      <c r="K1431" s="2" t="e">
        <v>#N/A</v>
      </c>
    </row>
    <row r="1432" spans="1:11" ht="14.25" x14ac:dyDescent="0.2">
      <c r="A1432" s="2" t="s">
        <v>734</v>
      </c>
      <c r="B1432" s="124" t="s">
        <v>3358</v>
      </c>
      <c r="C1432" s="124"/>
      <c r="D1432" s="126">
        <v>1.04</v>
      </c>
      <c r="E1432" s="124" t="s">
        <v>764</v>
      </c>
      <c r="F1432" s="124">
        <v>0</v>
      </c>
      <c r="G1432" s="2" t="s">
        <v>14021</v>
      </c>
      <c r="H1432" s="130">
        <v>45930</v>
      </c>
      <c r="I1432" s="134"/>
      <c r="J1432" s="123">
        <f>IF(OR(tbl_Metraj22[[#This Row],[TARIH]]="",tbl_Metraj22[[#This Row],[TARIH]]="-"),0,IF(tbl_Metraj22[[#This Row],[YUZDE]]=0,tbl_Metraj22[[#This Row],[METRAJ_BETON]],tbl_Metraj22[[#This Row],[YUZDE]]*tbl_Metraj22[[#This Row],[METRAJ_BETON]]))</f>
        <v>1.04</v>
      </c>
      <c r="K1432" s="2" t="s">
        <v>22967</v>
      </c>
    </row>
    <row r="1433" spans="1:11" ht="14.25" x14ac:dyDescent="0.2">
      <c r="A1433" s="2" t="s">
        <v>734</v>
      </c>
      <c r="B1433" s="124" t="s">
        <v>3359</v>
      </c>
      <c r="C1433" s="124"/>
      <c r="D1433" s="126">
        <v>1.56</v>
      </c>
      <c r="E1433" s="124" t="s">
        <v>764</v>
      </c>
      <c r="F1433" s="124">
        <v>0</v>
      </c>
      <c r="G1433" s="2" t="s">
        <v>14022</v>
      </c>
      <c r="H1433" s="130">
        <v>45930</v>
      </c>
      <c r="I1433" s="134"/>
      <c r="J1433" s="123">
        <f>IF(OR(tbl_Metraj22[[#This Row],[TARIH]]="",tbl_Metraj22[[#This Row],[TARIH]]="-"),0,IF(tbl_Metraj22[[#This Row],[YUZDE]]=0,tbl_Metraj22[[#This Row],[METRAJ_BETON]],tbl_Metraj22[[#This Row],[YUZDE]]*tbl_Metraj22[[#This Row],[METRAJ_BETON]]))</f>
        <v>1.56</v>
      </c>
      <c r="K1433" s="2" t="s">
        <v>22968</v>
      </c>
    </row>
    <row r="1434" spans="1:11" ht="14.25" x14ac:dyDescent="0.2">
      <c r="A1434" s="2" t="s">
        <v>734</v>
      </c>
      <c r="B1434" s="124" t="s">
        <v>3360</v>
      </c>
      <c r="C1434" s="124"/>
      <c r="D1434" s="126">
        <v>1.88</v>
      </c>
      <c r="E1434" s="124" t="s">
        <v>764</v>
      </c>
      <c r="F1434" s="124">
        <v>0</v>
      </c>
      <c r="G1434" s="2" t="s">
        <v>14023</v>
      </c>
      <c r="H1434" s="130">
        <v>45930</v>
      </c>
      <c r="I1434" s="134"/>
      <c r="J1434" s="123">
        <f>IF(OR(tbl_Metraj22[[#This Row],[TARIH]]="",tbl_Metraj22[[#This Row],[TARIH]]="-"),0,IF(tbl_Metraj22[[#This Row],[YUZDE]]=0,tbl_Metraj22[[#This Row],[METRAJ_BETON]],tbl_Metraj22[[#This Row],[YUZDE]]*tbl_Metraj22[[#This Row],[METRAJ_BETON]]))</f>
        <v>1.88</v>
      </c>
      <c r="K1434" s="2" t="s">
        <v>22969</v>
      </c>
    </row>
    <row r="1435" spans="1:11" ht="14.25" x14ac:dyDescent="0.2">
      <c r="A1435" s="2" t="s">
        <v>734</v>
      </c>
      <c r="B1435" s="124" t="s">
        <v>3361</v>
      </c>
      <c r="C1435" s="124"/>
      <c r="D1435" s="126">
        <v>1.41</v>
      </c>
      <c r="E1435" s="124" t="s">
        <v>764</v>
      </c>
      <c r="F1435" s="124">
        <v>0</v>
      </c>
      <c r="G1435" s="2" t="s">
        <v>14024</v>
      </c>
      <c r="H1435" s="130">
        <v>45930</v>
      </c>
      <c r="I1435" s="134"/>
      <c r="J1435" s="123">
        <f>IF(OR(tbl_Metraj22[[#This Row],[TARIH]]="",tbl_Metraj22[[#This Row],[TARIH]]="-"),0,IF(tbl_Metraj22[[#This Row],[YUZDE]]=0,tbl_Metraj22[[#This Row],[METRAJ_BETON]],tbl_Metraj22[[#This Row],[YUZDE]]*tbl_Metraj22[[#This Row],[METRAJ_BETON]]))</f>
        <v>1.41</v>
      </c>
      <c r="K1435" s="2" t="e">
        <v>#N/A</v>
      </c>
    </row>
    <row r="1436" spans="1:11" ht="14.25" x14ac:dyDescent="0.2">
      <c r="A1436" s="2" t="s">
        <v>734</v>
      </c>
      <c r="B1436" s="124" t="s">
        <v>3362</v>
      </c>
      <c r="C1436" s="124"/>
      <c r="D1436" s="126">
        <v>0.78</v>
      </c>
      <c r="E1436" s="124" t="s">
        <v>764</v>
      </c>
      <c r="F1436" s="124">
        <v>0</v>
      </c>
      <c r="G1436" s="2" t="s">
        <v>14025</v>
      </c>
      <c r="H1436" s="130">
        <v>45930</v>
      </c>
      <c r="I1436" s="134"/>
      <c r="J1436" s="123">
        <f>IF(OR(tbl_Metraj22[[#This Row],[TARIH]]="",tbl_Metraj22[[#This Row],[TARIH]]="-"),0,IF(tbl_Metraj22[[#This Row],[YUZDE]]=0,tbl_Metraj22[[#This Row],[METRAJ_BETON]],tbl_Metraj22[[#This Row],[YUZDE]]*tbl_Metraj22[[#This Row],[METRAJ_BETON]]))</f>
        <v>0.78</v>
      </c>
      <c r="K1436" s="2" t="s">
        <v>22970</v>
      </c>
    </row>
    <row r="1437" spans="1:11" ht="14.25" x14ac:dyDescent="0.2">
      <c r="A1437" s="2" t="s">
        <v>734</v>
      </c>
      <c r="B1437" s="124" t="s">
        <v>3363</v>
      </c>
      <c r="C1437" s="124"/>
      <c r="D1437" s="126">
        <v>2.1</v>
      </c>
      <c r="E1437" s="124" t="s">
        <v>764</v>
      </c>
      <c r="F1437" s="124">
        <v>0</v>
      </c>
      <c r="G1437" s="2" t="s">
        <v>14026</v>
      </c>
      <c r="H1437" s="130">
        <v>45930</v>
      </c>
      <c r="I1437" s="134"/>
      <c r="J1437" s="123">
        <f>IF(OR(tbl_Metraj22[[#This Row],[TARIH]]="",tbl_Metraj22[[#This Row],[TARIH]]="-"),0,IF(tbl_Metraj22[[#This Row],[YUZDE]]=0,tbl_Metraj22[[#This Row],[METRAJ_BETON]],tbl_Metraj22[[#This Row],[YUZDE]]*tbl_Metraj22[[#This Row],[METRAJ_BETON]]))</f>
        <v>2.1</v>
      </c>
      <c r="K1437" s="2" t="s">
        <v>22971</v>
      </c>
    </row>
    <row r="1438" spans="1:11" ht="14.25" x14ac:dyDescent="0.2">
      <c r="A1438" s="2" t="s">
        <v>734</v>
      </c>
      <c r="B1438" s="124" t="s">
        <v>3364</v>
      </c>
      <c r="C1438" s="124"/>
      <c r="D1438" s="126">
        <v>1.22</v>
      </c>
      <c r="E1438" s="124" t="s">
        <v>764</v>
      </c>
      <c r="F1438" s="124">
        <v>0</v>
      </c>
      <c r="G1438" s="2" t="s">
        <v>14027</v>
      </c>
      <c r="H1438" s="130">
        <v>45930</v>
      </c>
      <c r="I1438" s="134"/>
      <c r="J1438" s="123">
        <f>IF(OR(tbl_Metraj22[[#This Row],[TARIH]]="",tbl_Metraj22[[#This Row],[TARIH]]="-"),0,IF(tbl_Metraj22[[#This Row],[YUZDE]]=0,tbl_Metraj22[[#This Row],[METRAJ_BETON]],tbl_Metraj22[[#This Row],[YUZDE]]*tbl_Metraj22[[#This Row],[METRAJ_BETON]]))</f>
        <v>1.22</v>
      </c>
      <c r="K1438" s="2" t="s">
        <v>22972</v>
      </c>
    </row>
    <row r="1439" spans="1:11" ht="14.25" x14ac:dyDescent="0.2">
      <c r="A1439" s="2" t="s">
        <v>734</v>
      </c>
      <c r="B1439" s="124" t="s">
        <v>3365</v>
      </c>
      <c r="C1439" s="124"/>
      <c r="D1439" s="126">
        <v>2.0699999999999998</v>
      </c>
      <c r="E1439" s="124" t="s">
        <v>764</v>
      </c>
      <c r="F1439" s="124">
        <v>0</v>
      </c>
      <c r="G1439" s="2" t="s">
        <v>14028</v>
      </c>
      <c r="H1439" s="130">
        <v>45929</v>
      </c>
      <c r="I1439" s="134"/>
      <c r="J1439" s="123">
        <f>IF(OR(tbl_Metraj22[[#This Row],[TARIH]]="",tbl_Metraj22[[#This Row],[TARIH]]="-"),0,IF(tbl_Metraj22[[#This Row],[YUZDE]]=0,tbl_Metraj22[[#This Row],[METRAJ_BETON]],tbl_Metraj22[[#This Row],[YUZDE]]*tbl_Metraj22[[#This Row],[METRAJ_BETON]]))</f>
        <v>2.0699999999999998</v>
      </c>
      <c r="K1439" s="2" t="s">
        <v>22973</v>
      </c>
    </row>
    <row r="1440" spans="1:11" ht="14.25" x14ac:dyDescent="0.2">
      <c r="A1440" s="2" t="s">
        <v>734</v>
      </c>
      <c r="B1440" s="124" t="s">
        <v>3366</v>
      </c>
      <c r="C1440" s="124"/>
      <c r="D1440" s="126">
        <v>1.88</v>
      </c>
      <c r="E1440" s="124" t="s">
        <v>764</v>
      </c>
      <c r="F1440" s="124">
        <v>0</v>
      </c>
      <c r="G1440" s="2" t="s">
        <v>14029</v>
      </c>
      <c r="H1440" s="130">
        <v>45930</v>
      </c>
      <c r="I1440" s="134"/>
      <c r="J1440" s="123">
        <f>IF(OR(tbl_Metraj22[[#This Row],[TARIH]]="",tbl_Metraj22[[#This Row],[TARIH]]="-"),0,IF(tbl_Metraj22[[#This Row],[YUZDE]]=0,tbl_Metraj22[[#This Row],[METRAJ_BETON]],tbl_Metraj22[[#This Row],[YUZDE]]*tbl_Metraj22[[#This Row],[METRAJ_BETON]]))</f>
        <v>1.88</v>
      </c>
      <c r="K1440" s="2" t="e">
        <v>#N/A</v>
      </c>
    </row>
    <row r="1441" spans="1:11" ht="14.25" x14ac:dyDescent="0.2">
      <c r="A1441" s="2" t="s">
        <v>734</v>
      </c>
      <c r="B1441" s="124" t="s">
        <v>3367</v>
      </c>
      <c r="C1441" s="124"/>
      <c r="D1441" s="126">
        <v>1.2</v>
      </c>
      <c r="E1441" s="124" t="s">
        <v>764</v>
      </c>
      <c r="F1441" s="124">
        <v>0</v>
      </c>
      <c r="G1441" s="2" t="s">
        <v>14030</v>
      </c>
      <c r="H1441" s="130">
        <v>45930</v>
      </c>
      <c r="I1441" s="134"/>
      <c r="J1441" s="123">
        <f>IF(OR(tbl_Metraj22[[#This Row],[TARIH]]="",tbl_Metraj22[[#This Row],[TARIH]]="-"),0,IF(tbl_Metraj22[[#This Row],[YUZDE]]=0,tbl_Metraj22[[#This Row],[METRAJ_BETON]],tbl_Metraj22[[#This Row],[YUZDE]]*tbl_Metraj22[[#This Row],[METRAJ_BETON]]))</f>
        <v>1.2</v>
      </c>
      <c r="K1441" s="2" t="e">
        <v>#N/A</v>
      </c>
    </row>
    <row r="1442" spans="1:11" ht="14.25" x14ac:dyDescent="0.2">
      <c r="A1442" s="2" t="s">
        <v>734</v>
      </c>
      <c r="B1442" s="124" t="s">
        <v>3368</v>
      </c>
      <c r="C1442" s="124"/>
      <c r="D1442" s="126">
        <v>3.64</v>
      </c>
      <c r="E1442" s="124" t="s">
        <v>764</v>
      </c>
      <c r="F1442" s="124">
        <v>0</v>
      </c>
      <c r="G1442" s="2" t="s">
        <v>14031</v>
      </c>
      <c r="H1442" s="130">
        <v>45929</v>
      </c>
      <c r="I1442" s="134"/>
      <c r="J1442" s="123">
        <f>IF(OR(tbl_Metraj22[[#This Row],[TARIH]]="",tbl_Metraj22[[#This Row],[TARIH]]="-"),0,IF(tbl_Metraj22[[#This Row],[YUZDE]]=0,tbl_Metraj22[[#This Row],[METRAJ_BETON]],tbl_Metraj22[[#This Row],[YUZDE]]*tbl_Metraj22[[#This Row],[METRAJ_BETON]]))</f>
        <v>3.64</v>
      </c>
      <c r="K1442" s="2" t="s">
        <v>22974</v>
      </c>
    </row>
    <row r="1443" spans="1:11" ht="14.25" x14ac:dyDescent="0.2">
      <c r="A1443" s="2" t="s">
        <v>734</v>
      </c>
      <c r="B1443" s="124" t="s">
        <v>3369</v>
      </c>
      <c r="C1443" s="124"/>
      <c r="D1443" s="126">
        <v>3.12</v>
      </c>
      <c r="E1443" s="124" t="s">
        <v>764</v>
      </c>
      <c r="F1443" s="124">
        <v>0</v>
      </c>
      <c r="G1443" s="2" t="s">
        <v>14032</v>
      </c>
      <c r="H1443" s="130">
        <v>45929</v>
      </c>
      <c r="I1443" s="134"/>
      <c r="J1443" s="123">
        <f>IF(OR(tbl_Metraj22[[#This Row],[TARIH]]="",tbl_Metraj22[[#This Row],[TARIH]]="-"),0,IF(tbl_Metraj22[[#This Row],[YUZDE]]=0,tbl_Metraj22[[#This Row],[METRAJ_BETON]],tbl_Metraj22[[#This Row],[YUZDE]]*tbl_Metraj22[[#This Row],[METRAJ_BETON]]))</f>
        <v>3.12</v>
      </c>
      <c r="K1443" s="2" t="s">
        <v>22975</v>
      </c>
    </row>
    <row r="1444" spans="1:11" ht="14.25" x14ac:dyDescent="0.2">
      <c r="A1444" s="2" t="s">
        <v>734</v>
      </c>
      <c r="B1444" s="124" t="s">
        <v>3370</v>
      </c>
      <c r="C1444" s="124"/>
      <c r="D1444" s="126">
        <v>2.2400000000000002</v>
      </c>
      <c r="E1444" s="124" t="s">
        <v>764</v>
      </c>
      <c r="F1444" s="124">
        <v>0</v>
      </c>
      <c r="G1444" s="2" t="s">
        <v>14033</v>
      </c>
      <c r="H1444" s="130">
        <v>45929</v>
      </c>
      <c r="I1444" s="134"/>
      <c r="J1444" s="123">
        <f>IF(OR(tbl_Metraj22[[#This Row],[TARIH]]="",tbl_Metraj22[[#This Row],[TARIH]]="-"),0,IF(tbl_Metraj22[[#This Row],[YUZDE]]=0,tbl_Metraj22[[#This Row],[METRAJ_BETON]],tbl_Metraj22[[#This Row],[YUZDE]]*tbl_Metraj22[[#This Row],[METRAJ_BETON]]))</f>
        <v>2.2400000000000002</v>
      </c>
      <c r="K1444" s="2" t="s">
        <v>22976</v>
      </c>
    </row>
    <row r="1445" spans="1:11" ht="14.25" x14ac:dyDescent="0.2">
      <c r="A1445" s="2" t="s">
        <v>734</v>
      </c>
      <c r="B1445" s="124" t="s">
        <v>3371</v>
      </c>
      <c r="C1445" s="124"/>
      <c r="D1445" s="126">
        <v>1.45</v>
      </c>
      <c r="E1445" s="124" t="s">
        <v>764</v>
      </c>
      <c r="F1445" s="124">
        <v>0</v>
      </c>
      <c r="G1445" s="2" t="s">
        <v>14034</v>
      </c>
      <c r="H1445" s="130">
        <v>45929</v>
      </c>
      <c r="I1445" s="134"/>
      <c r="J1445" s="123">
        <f>IF(OR(tbl_Metraj22[[#This Row],[TARIH]]="",tbl_Metraj22[[#This Row],[TARIH]]="-"),0,IF(tbl_Metraj22[[#This Row],[YUZDE]]=0,tbl_Metraj22[[#This Row],[METRAJ_BETON]],tbl_Metraj22[[#This Row],[YUZDE]]*tbl_Metraj22[[#This Row],[METRAJ_BETON]]))</f>
        <v>1.45</v>
      </c>
      <c r="K1445" s="2" t="s">
        <v>22977</v>
      </c>
    </row>
    <row r="1446" spans="1:11" ht="14.25" x14ac:dyDescent="0.2">
      <c r="A1446" s="2" t="s">
        <v>734</v>
      </c>
      <c r="B1446" s="124" t="s">
        <v>3372</v>
      </c>
      <c r="C1446" s="124"/>
      <c r="D1446" s="126">
        <v>9.15</v>
      </c>
      <c r="E1446" s="124" t="s">
        <v>764</v>
      </c>
      <c r="F1446" s="124">
        <v>0</v>
      </c>
      <c r="G1446" s="2" t="s">
        <v>14035</v>
      </c>
      <c r="H1446" s="130">
        <v>45929</v>
      </c>
      <c r="I1446" s="134"/>
      <c r="J1446" s="123">
        <f>IF(OR(tbl_Metraj22[[#This Row],[TARIH]]="",tbl_Metraj22[[#This Row],[TARIH]]="-"),0,IF(tbl_Metraj22[[#This Row],[YUZDE]]=0,tbl_Metraj22[[#This Row],[METRAJ_BETON]],tbl_Metraj22[[#This Row],[YUZDE]]*tbl_Metraj22[[#This Row],[METRAJ_BETON]]))</f>
        <v>9.15</v>
      </c>
      <c r="K1446" s="2" t="s">
        <v>22978</v>
      </c>
    </row>
    <row r="1447" spans="1:11" ht="14.25" x14ac:dyDescent="0.2">
      <c r="A1447" s="2" t="s">
        <v>734</v>
      </c>
      <c r="B1447" s="124" t="s">
        <v>3373</v>
      </c>
      <c r="C1447" s="124"/>
      <c r="D1447" s="126">
        <v>5.29</v>
      </c>
      <c r="E1447" s="124" t="s">
        <v>764</v>
      </c>
      <c r="F1447" s="124">
        <v>0</v>
      </c>
      <c r="G1447" s="2" t="s">
        <v>14036</v>
      </c>
      <c r="H1447" s="130">
        <v>45929</v>
      </c>
      <c r="I1447" s="134"/>
      <c r="J1447" s="123">
        <f>IF(OR(tbl_Metraj22[[#This Row],[TARIH]]="",tbl_Metraj22[[#This Row],[TARIH]]="-"),0,IF(tbl_Metraj22[[#This Row],[YUZDE]]=0,tbl_Metraj22[[#This Row],[METRAJ_BETON]],tbl_Metraj22[[#This Row],[YUZDE]]*tbl_Metraj22[[#This Row],[METRAJ_BETON]]))</f>
        <v>5.29</v>
      </c>
      <c r="K1447" s="2" t="s">
        <v>22979</v>
      </c>
    </row>
    <row r="1448" spans="1:11" ht="14.25" x14ac:dyDescent="0.2">
      <c r="A1448" s="2" t="s">
        <v>734</v>
      </c>
      <c r="B1448" s="124" t="s">
        <v>3374</v>
      </c>
      <c r="C1448" s="124"/>
      <c r="D1448" s="126">
        <v>8.83</v>
      </c>
      <c r="E1448" s="124" t="s">
        <v>764</v>
      </c>
      <c r="F1448" s="124">
        <v>0</v>
      </c>
      <c r="G1448" s="2" t="s">
        <v>14037</v>
      </c>
      <c r="H1448" s="130">
        <v>45929</v>
      </c>
      <c r="I1448" s="134"/>
      <c r="J1448" s="123">
        <f>IF(OR(tbl_Metraj22[[#This Row],[TARIH]]="",tbl_Metraj22[[#This Row],[TARIH]]="-"),0,IF(tbl_Metraj22[[#This Row],[YUZDE]]=0,tbl_Metraj22[[#This Row],[METRAJ_BETON]],tbl_Metraj22[[#This Row],[YUZDE]]*tbl_Metraj22[[#This Row],[METRAJ_BETON]]))</f>
        <v>8.83</v>
      </c>
      <c r="K1448" s="2" t="s">
        <v>22980</v>
      </c>
    </row>
    <row r="1449" spans="1:11" ht="14.25" x14ac:dyDescent="0.2">
      <c r="A1449" s="2" t="s">
        <v>734</v>
      </c>
      <c r="B1449" s="124" t="s">
        <v>3375</v>
      </c>
      <c r="C1449" s="124"/>
      <c r="D1449" s="126">
        <v>8.83</v>
      </c>
      <c r="E1449" s="124" t="s">
        <v>764</v>
      </c>
      <c r="F1449" s="124">
        <v>0</v>
      </c>
      <c r="G1449" s="2" t="s">
        <v>14038</v>
      </c>
      <c r="H1449" s="130">
        <v>45929</v>
      </c>
      <c r="I1449" s="134"/>
      <c r="J1449" s="123">
        <f>IF(OR(tbl_Metraj22[[#This Row],[TARIH]]="",tbl_Metraj22[[#This Row],[TARIH]]="-"),0,IF(tbl_Metraj22[[#This Row],[YUZDE]]=0,tbl_Metraj22[[#This Row],[METRAJ_BETON]],tbl_Metraj22[[#This Row],[YUZDE]]*tbl_Metraj22[[#This Row],[METRAJ_BETON]]))</f>
        <v>8.83</v>
      </c>
      <c r="K1449" s="2" t="s">
        <v>22981</v>
      </c>
    </row>
    <row r="1450" spans="1:11" ht="14.25" x14ac:dyDescent="0.2">
      <c r="A1450" s="2" t="s">
        <v>734</v>
      </c>
      <c r="B1450" s="124" t="s">
        <v>3376</v>
      </c>
      <c r="C1450" s="124"/>
      <c r="D1450" s="126">
        <v>8.4499999999999993</v>
      </c>
      <c r="E1450" s="124" t="s">
        <v>764</v>
      </c>
      <c r="F1450" s="124">
        <v>0</v>
      </c>
      <c r="G1450" s="2" t="s">
        <v>14039</v>
      </c>
      <c r="H1450" s="130">
        <v>45929</v>
      </c>
      <c r="I1450" s="134"/>
      <c r="J1450" s="123">
        <f>IF(OR(tbl_Metraj22[[#This Row],[TARIH]]="",tbl_Metraj22[[#This Row],[TARIH]]="-"),0,IF(tbl_Metraj22[[#This Row],[YUZDE]]=0,tbl_Metraj22[[#This Row],[METRAJ_BETON]],tbl_Metraj22[[#This Row],[YUZDE]]*tbl_Metraj22[[#This Row],[METRAJ_BETON]]))</f>
        <v>8.4499999999999993</v>
      </c>
      <c r="K1450" s="2" t="s">
        <v>22982</v>
      </c>
    </row>
    <row r="1451" spans="1:11" ht="14.25" x14ac:dyDescent="0.2">
      <c r="A1451" s="2" t="s">
        <v>734</v>
      </c>
      <c r="B1451" s="124" t="s">
        <v>3377</v>
      </c>
      <c r="C1451" s="124"/>
      <c r="D1451" s="126">
        <v>4.08</v>
      </c>
      <c r="E1451" s="124" t="s">
        <v>764</v>
      </c>
      <c r="F1451" s="124">
        <v>0</v>
      </c>
      <c r="G1451" s="2" t="s">
        <v>14040</v>
      </c>
      <c r="H1451" s="130">
        <v>45929</v>
      </c>
      <c r="I1451" s="134"/>
      <c r="J1451" s="123">
        <f>IF(OR(tbl_Metraj22[[#This Row],[TARIH]]="",tbl_Metraj22[[#This Row],[TARIH]]="-"),0,IF(tbl_Metraj22[[#This Row],[YUZDE]]=0,tbl_Metraj22[[#This Row],[METRAJ_BETON]],tbl_Metraj22[[#This Row],[YUZDE]]*tbl_Metraj22[[#This Row],[METRAJ_BETON]]))</f>
        <v>4.08</v>
      </c>
      <c r="K1451" s="2" t="s">
        <v>22983</v>
      </c>
    </row>
    <row r="1452" spans="1:11" ht="14.25" x14ac:dyDescent="0.2">
      <c r="A1452" s="2" t="s">
        <v>734</v>
      </c>
      <c r="B1452" s="124" t="s">
        <v>3378</v>
      </c>
      <c r="C1452" s="124"/>
      <c r="D1452" s="126">
        <v>2.98</v>
      </c>
      <c r="E1452" s="124" t="s">
        <v>764</v>
      </c>
      <c r="F1452" s="124">
        <v>0</v>
      </c>
      <c r="G1452" s="2" t="s">
        <v>14041</v>
      </c>
      <c r="H1452" s="130">
        <v>45929</v>
      </c>
      <c r="I1452" s="134"/>
      <c r="J1452" s="123">
        <f>IF(OR(tbl_Metraj22[[#This Row],[TARIH]]="",tbl_Metraj22[[#This Row],[TARIH]]="-"),0,IF(tbl_Metraj22[[#This Row],[YUZDE]]=0,tbl_Metraj22[[#This Row],[METRAJ_BETON]],tbl_Metraj22[[#This Row],[YUZDE]]*tbl_Metraj22[[#This Row],[METRAJ_BETON]]))</f>
        <v>2.98</v>
      </c>
      <c r="K1452" s="2" t="s">
        <v>22984</v>
      </c>
    </row>
    <row r="1453" spans="1:11" ht="14.25" x14ac:dyDescent="0.2">
      <c r="A1453" s="2" t="s">
        <v>734</v>
      </c>
      <c r="B1453" s="124" t="s">
        <v>3379</v>
      </c>
      <c r="C1453" s="124"/>
      <c r="D1453" s="126">
        <v>2.79</v>
      </c>
      <c r="E1453" s="124" t="s">
        <v>764</v>
      </c>
      <c r="F1453" s="124">
        <v>0</v>
      </c>
      <c r="G1453" s="2" t="s">
        <v>14042</v>
      </c>
      <c r="H1453" s="130">
        <v>45929</v>
      </c>
      <c r="I1453" s="134"/>
      <c r="J1453" s="123">
        <f>IF(OR(tbl_Metraj22[[#This Row],[TARIH]]="",tbl_Metraj22[[#This Row],[TARIH]]="-"),0,IF(tbl_Metraj22[[#This Row],[YUZDE]]=0,tbl_Metraj22[[#This Row],[METRAJ_BETON]],tbl_Metraj22[[#This Row],[YUZDE]]*tbl_Metraj22[[#This Row],[METRAJ_BETON]]))</f>
        <v>2.79</v>
      </c>
      <c r="K1453" s="2" t="s">
        <v>22985</v>
      </c>
    </row>
    <row r="1454" spans="1:11" ht="14.25" x14ac:dyDescent="0.2">
      <c r="A1454" s="2" t="s">
        <v>734</v>
      </c>
      <c r="B1454" s="124" t="s">
        <v>3380</v>
      </c>
      <c r="C1454" s="124"/>
      <c r="D1454" s="126">
        <v>0.32</v>
      </c>
      <c r="E1454" s="124" t="s">
        <v>764</v>
      </c>
      <c r="F1454" s="124">
        <v>0</v>
      </c>
      <c r="G1454" s="2" t="s">
        <v>14043</v>
      </c>
      <c r="H1454" s="130">
        <v>45929</v>
      </c>
      <c r="I1454" s="134"/>
      <c r="J1454" s="123">
        <f>IF(OR(tbl_Metraj22[[#This Row],[TARIH]]="",tbl_Metraj22[[#This Row],[TARIH]]="-"),0,IF(tbl_Metraj22[[#This Row],[YUZDE]]=0,tbl_Metraj22[[#This Row],[METRAJ_BETON]],tbl_Metraj22[[#This Row],[YUZDE]]*tbl_Metraj22[[#This Row],[METRAJ_BETON]]))</f>
        <v>0.32</v>
      </c>
      <c r="K1454" s="2" t="s">
        <v>22986</v>
      </c>
    </row>
    <row r="1455" spans="1:11" ht="14.25" x14ac:dyDescent="0.2">
      <c r="A1455" s="2" t="s">
        <v>734</v>
      </c>
      <c r="B1455" s="124" t="s">
        <v>3381</v>
      </c>
      <c r="C1455" s="124"/>
      <c r="D1455" s="126">
        <v>1.22</v>
      </c>
      <c r="E1455" s="124" t="s">
        <v>764</v>
      </c>
      <c r="F1455" s="124">
        <v>0</v>
      </c>
      <c r="G1455" s="2" t="s">
        <v>14044</v>
      </c>
      <c r="H1455" s="130">
        <v>45929</v>
      </c>
      <c r="I1455" s="134"/>
      <c r="J1455" s="123">
        <f>IF(OR(tbl_Metraj22[[#This Row],[TARIH]]="",tbl_Metraj22[[#This Row],[TARIH]]="-"),0,IF(tbl_Metraj22[[#This Row],[YUZDE]]=0,tbl_Metraj22[[#This Row],[METRAJ_BETON]],tbl_Metraj22[[#This Row],[YUZDE]]*tbl_Metraj22[[#This Row],[METRAJ_BETON]]))</f>
        <v>1.22</v>
      </c>
      <c r="K1455" s="2" t="s">
        <v>22987</v>
      </c>
    </row>
    <row r="1456" spans="1:11" ht="14.25" x14ac:dyDescent="0.2">
      <c r="A1456" s="2" t="s">
        <v>734</v>
      </c>
      <c r="B1456" s="124" t="s">
        <v>3382</v>
      </c>
      <c r="C1456" s="124"/>
      <c r="D1456" s="126">
        <v>0.28999999999999998</v>
      </c>
      <c r="E1456" s="124" t="s">
        <v>764</v>
      </c>
      <c r="F1456" s="124">
        <v>0</v>
      </c>
      <c r="G1456" s="2" t="s">
        <v>14045</v>
      </c>
      <c r="H1456" s="130">
        <v>45929</v>
      </c>
      <c r="I1456" s="134"/>
      <c r="J1456" s="123">
        <f>IF(OR(tbl_Metraj22[[#This Row],[TARIH]]="",tbl_Metraj22[[#This Row],[TARIH]]="-"),0,IF(tbl_Metraj22[[#This Row],[YUZDE]]=0,tbl_Metraj22[[#This Row],[METRAJ_BETON]],tbl_Metraj22[[#This Row],[YUZDE]]*tbl_Metraj22[[#This Row],[METRAJ_BETON]]))</f>
        <v>0.28999999999999998</v>
      </c>
      <c r="K1456" s="2" t="s">
        <v>22988</v>
      </c>
    </row>
    <row r="1457" spans="1:11" ht="14.25" x14ac:dyDescent="0.2">
      <c r="A1457" s="2" t="s">
        <v>734</v>
      </c>
      <c r="B1457" s="124" t="s">
        <v>3383</v>
      </c>
      <c r="C1457" s="124"/>
      <c r="D1457" s="126">
        <v>4.6500000000000004</v>
      </c>
      <c r="E1457" s="124" t="s">
        <v>764</v>
      </c>
      <c r="F1457" s="124">
        <v>0</v>
      </c>
      <c r="G1457" s="2" t="s">
        <v>14046</v>
      </c>
      <c r="H1457" s="130">
        <v>45929</v>
      </c>
      <c r="I1457" s="134"/>
      <c r="J1457" s="123">
        <f>IF(OR(tbl_Metraj22[[#This Row],[TARIH]]="",tbl_Metraj22[[#This Row],[TARIH]]="-"),0,IF(tbl_Metraj22[[#This Row],[YUZDE]]=0,tbl_Metraj22[[#This Row],[METRAJ_BETON]],tbl_Metraj22[[#This Row],[YUZDE]]*tbl_Metraj22[[#This Row],[METRAJ_BETON]]))</f>
        <v>4.6500000000000004</v>
      </c>
      <c r="K1457" s="2" t="s">
        <v>22989</v>
      </c>
    </row>
    <row r="1458" spans="1:11" ht="14.25" x14ac:dyDescent="0.2">
      <c r="A1458" s="2" t="s">
        <v>734</v>
      </c>
      <c r="B1458" s="124" t="s">
        <v>3384</v>
      </c>
      <c r="C1458" s="124"/>
      <c r="D1458" s="126">
        <v>1.68</v>
      </c>
      <c r="E1458" s="124" t="s">
        <v>764</v>
      </c>
      <c r="F1458" s="124">
        <v>0</v>
      </c>
      <c r="G1458" s="2" t="s">
        <v>14047</v>
      </c>
      <c r="H1458" s="130">
        <v>45930</v>
      </c>
      <c r="I1458" s="134"/>
      <c r="J1458" s="123">
        <f>IF(OR(tbl_Metraj22[[#This Row],[TARIH]]="",tbl_Metraj22[[#This Row],[TARIH]]="-"),0,IF(tbl_Metraj22[[#This Row],[YUZDE]]=0,tbl_Metraj22[[#This Row],[METRAJ_BETON]],tbl_Metraj22[[#This Row],[YUZDE]]*tbl_Metraj22[[#This Row],[METRAJ_BETON]]))</f>
        <v>1.68</v>
      </c>
      <c r="K1458" s="2" t="e">
        <v>#N/A</v>
      </c>
    </row>
    <row r="1459" spans="1:11" ht="14.25" x14ac:dyDescent="0.2">
      <c r="A1459" s="2" t="s">
        <v>734</v>
      </c>
      <c r="B1459" s="124" t="s">
        <v>3385</v>
      </c>
      <c r="C1459" s="124"/>
      <c r="D1459" s="126">
        <v>0.96</v>
      </c>
      <c r="E1459" s="124" t="s">
        <v>764</v>
      </c>
      <c r="F1459" s="124">
        <v>0</v>
      </c>
      <c r="G1459" s="2" t="s">
        <v>14048</v>
      </c>
      <c r="H1459" s="130">
        <v>45929</v>
      </c>
      <c r="I1459" s="134"/>
      <c r="J1459" s="123">
        <f>IF(OR(tbl_Metraj22[[#This Row],[TARIH]]="",tbl_Metraj22[[#This Row],[TARIH]]="-"),0,IF(tbl_Metraj22[[#This Row],[YUZDE]]=0,tbl_Metraj22[[#This Row],[METRAJ_BETON]],tbl_Metraj22[[#This Row],[YUZDE]]*tbl_Metraj22[[#This Row],[METRAJ_BETON]]))</f>
        <v>0.96</v>
      </c>
      <c r="K1459" s="2" t="s">
        <v>22990</v>
      </c>
    </row>
    <row r="1460" spans="1:11" ht="14.25" x14ac:dyDescent="0.2">
      <c r="A1460" s="2" t="s">
        <v>734</v>
      </c>
      <c r="B1460" s="124" t="s">
        <v>3386</v>
      </c>
      <c r="C1460" s="124"/>
      <c r="D1460" s="126">
        <v>0.25</v>
      </c>
      <c r="E1460" s="124" t="s">
        <v>764</v>
      </c>
      <c r="F1460" s="124">
        <v>0</v>
      </c>
      <c r="G1460" s="2" t="s">
        <v>14049</v>
      </c>
      <c r="H1460" s="130">
        <v>45929</v>
      </c>
      <c r="I1460" s="134"/>
      <c r="J1460" s="123">
        <f>IF(OR(tbl_Metraj22[[#This Row],[TARIH]]="",tbl_Metraj22[[#This Row],[TARIH]]="-"),0,IF(tbl_Metraj22[[#This Row],[YUZDE]]=0,tbl_Metraj22[[#This Row],[METRAJ_BETON]],tbl_Metraj22[[#This Row],[YUZDE]]*tbl_Metraj22[[#This Row],[METRAJ_BETON]]))</f>
        <v>0.25</v>
      </c>
      <c r="K1460" s="2" t="s">
        <v>22991</v>
      </c>
    </row>
    <row r="1461" spans="1:11" ht="14.25" x14ac:dyDescent="0.2">
      <c r="A1461" s="2" t="s">
        <v>734</v>
      </c>
      <c r="B1461" s="124" t="s">
        <v>3387</v>
      </c>
      <c r="C1461" s="124"/>
      <c r="D1461" s="126">
        <v>0.31</v>
      </c>
      <c r="E1461" s="124" t="s">
        <v>764</v>
      </c>
      <c r="F1461" s="124">
        <v>0</v>
      </c>
      <c r="G1461" s="2" t="s">
        <v>14050</v>
      </c>
      <c r="H1461" s="130">
        <v>45929</v>
      </c>
      <c r="I1461" s="134"/>
      <c r="J1461" s="123">
        <f>IF(OR(tbl_Metraj22[[#This Row],[TARIH]]="",tbl_Metraj22[[#This Row],[TARIH]]="-"),0,IF(tbl_Metraj22[[#This Row],[YUZDE]]=0,tbl_Metraj22[[#This Row],[METRAJ_BETON]],tbl_Metraj22[[#This Row],[YUZDE]]*tbl_Metraj22[[#This Row],[METRAJ_BETON]]))</f>
        <v>0.31</v>
      </c>
      <c r="K1461" s="2" t="s">
        <v>22992</v>
      </c>
    </row>
    <row r="1462" spans="1:11" ht="14.25" x14ac:dyDescent="0.2">
      <c r="A1462" s="2" t="s">
        <v>734</v>
      </c>
      <c r="B1462" s="124" t="s">
        <v>3388</v>
      </c>
      <c r="C1462" s="124"/>
      <c r="D1462" s="126">
        <v>0.21</v>
      </c>
      <c r="E1462" s="124" t="s">
        <v>764</v>
      </c>
      <c r="F1462" s="124">
        <v>0</v>
      </c>
      <c r="G1462" s="2" t="s">
        <v>14051</v>
      </c>
      <c r="H1462" s="130">
        <v>45930</v>
      </c>
      <c r="I1462" s="134"/>
      <c r="J1462" s="123">
        <f>IF(OR(tbl_Metraj22[[#This Row],[TARIH]]="",tbl_Metraj22[[#This Row],[TARIH]]="-"),0,IF(tbl_Metraj22[[#This Row],[YUZDE]]=0,tbl_Metraj22[[#This Row],[METRAJ_BETON]],tbl_Metraj22[[#This Row],[YUZDE]]*tbl_Metraj22[[#This Row],[METRAJ_BETON]]))</f>
        <v>0.21</v>
      </c>
      <c r="K1462" s="2" t="e">
        <v>#N/A</v>
      </c>
    </row>
    <row r="1463" spans="1:11" ht="14.25" x14ac:dyDescent="0.2">
      <c r="A1463" s="2" t="s">
        <v>734</v>
      </c>
      <c r="B1463" s="124" t="s">
        <v>3389</v>
      </c>
      <c r="C1463" s="124"/>
      <c r="D1463" s="126">
        <v>0.3</v>
      </c>
      <c r="E1463" s="124" t="s">
        <v>764</v>
      </c>
      <c r="F1463" s="124">
        <v>0</v>
      </c>
      <c r="G1463" s="2" t="s">
        <v>14052</v>
      </c>
      <c r="H1463" s="130">
        <v>45929</v>
      </c>
      <c r="I1463" s="134"/>
      <c r="J1463" s="123">
        <f>IF(OR(tbl_Metraj22[[#This Row],[TARIH]]="",tbl_Metraj22[[#This Row],[TARIH]]="-"),0,IF(tbl_Metraj22[[#This Row],[YUZDE]]=0,tbl_Metraj22[[#This Row],[METRAJ_BETON]],tbl_Metraj22[[#This Row],[YUZDE]]*tbl_Metraj22[[#This Row],[METRAJ_BETON]]))</f>
        <v>0.3</v>
      </c>
      <c r="K1463" s="2" t="s">
        <v>22993</v>
      </c>
    </row>
    <row r="1464" spans="1:11" ht="14.25" x14ac:dyDescent="0.2">
      <c r="A1464" s="2" t="s">
        <v>734</v>
      </c>
      <c r="B1464" s="124" t="s">
        <v>3390</v>
      </c>
      <c r="C1464" s="124"/>
      <c r="D1464" s="126">
        <v>0.31</v>
      </c>
      <c r="E1464" s="124" t="s">
        <v>764</v>
      </c>
      <c r="F1464" s="124">
        <v>0</v>
      </c>
      <c r="G1464" s="2" t="s">
        <v>14053</v>
      </c>
      <c r="H1464" s="130">
        <v>45929</v>
      </c>
      <c r="I1464" s="134"/>
      <c r="J1464" s="123">
        <f>IF(OR(tbl_Metraj22[[#This Row],[TARIH]]="",tbl_Metraj22[[#This Row],[TARIH]]="-"),0,IF(tbl_Metraj22[[#This Row],[YUZDE]]=0,tbl_Metraj22[[#This Row],[METRAJ_BETON]],tbl_Metraj22[[#This Row],[YUZDE]]*tbl_Metraj22[[#This Row],[METRAJ_BETON]]))</f>
        <v>0.31</v>
      </c>
      <c r="K1464" s="2" t="s">
        <v>22994</v>
      </c>
    </row>
    <row r="1465" spans="1:11" ht="14.25" x14ac:dyDescent="0.2">
      <c r="A1465" s="2" t="s">
        <v>734</v>
      </c>
      <c r="B1465" s="124" t="s">
        <v>3391</v>
      </c>
      <c r="C1465" s="124"/>
      <c r="D1465" s="126">
        <v>0.3</v>
      </c>
      <c r="E1465" s="124" t="s">
        <v>764</v>
      </c>
      <c r="F1465" s="124">
        <v>0</v>
      </c>
      <c r="G1465" s="2" t="s">
        <v>14054</v>
      </c>
      <c r="H1465" s="130">
        <v>45929</v>
      </c>
      <c r="I1465" s="134"/>
      <c r="J1465" s="123">
        <f>IF(OR(tbl_Metraj22[[#This Row],[TARIH]]="",tbl_Metraj22[[#This Row],[TARIH]]="-"),0,IF(tbl_Metraj22[[#This Row],[YUZDE]]=0,tbl_Metraj22[[#This Row],[METRAJ_BETON]],tbl_Metraj22[[#This Row],[YUZDE]]*tbl_Metraj22[[#This Row],[METRAJ_BETON]]))</f>
        <v>0.3</v>
      </c>
      <c r="K1465" s="2" t="s">
        <v>22995</v>
      </c>
    </row>
    <row r="1466" spans="1:11" ht="14.25" x14ac:dyDescent="0.2">
      <c r="A1466" s="2" t="s">
        <v>734</v>
      </c>
      <c r="B1466" s="124" t="s">
        <v>3392</v>
      </c>
      <c r="C1466" s="124"/>
      <c r="D1466" s="126">
        <v>1.51</v>
      </c>
      <c r="E1466" s="124" t="s">
        <v>764</v>
      </c>
      <c r="F1466" s="124">
        <v>0</v>
      </c>
      <c r="G1466" s="2" t="s">
        <v>14055</v>
      </c>
      <c r="H1466" s="130">
        <v>45929</v>
      </c>
      <c r="I1466" s="134"/>
      <c r="J1466" s="123">
        <f>IF(OR(tbl_Metraj22[[#This Row],[TARIH]]="",tbl_Metraj22[[#This Row],[TARIH]]="-"),0,IF(tbl_Metraj22[[#This Row],[YUZDE]]=0,tbl_Metraj22[[#This Row],[METRAJ_BETON]],tbl_Metraj22[[#This Row],[YUZDE]]*tbl_Metraj22[[#This Row],[METRAJ_BETON]]))</f>
        <v>1.51</v>
      </c>
      <c r="K1466" s="2" t="s">
        <v>22996</v>
      </c>
    </row>
    <row r="1467" spans="1:11" ht="14.25" x14ac:dyDescent="0.2">
      <c r="A1467" s="2" t="s">
        <v>734</v>
      </c>
      <c r="B1467" s="124" t="s">
        <v>3393</v>
      </c>
      <c r="C1467" s="124"/>
      <c r="D1467" s="126">
        <v>1.46</v>
      </c>
      <c r="E1467" s="124" t="s">
        <v>764</v>
      </c>
      <c r="F1467" s="124">
        <v>0</v>
      </c>
      <c r="G1467" s="2" t="s">
        <v>14056</v>
      </c>
      <c r="H1467" s="130">
        <v>45929</v>
      </c>
      <c r="I1467" s="134"/>
      <c r="J1467" s="123">
        <f>IF(OR(tbl_Metraj22[[#This Row],[TARIH]]="",tbl_Metraj22[[#This Row],[TARIH]]="-"),0,IF(tbl_Metraj22[[#This Row],[YUZDE]]=0,tbl_Metraj22[[#This Row],[METRAJ_BETON]],tbl_Metraj22[[#This Row],[YUZDE]]*tbl_Metraj22[[#This Row],[METRAJ_BETON]]))</f>
        <v>1.46</v>
      </c>
      <c r="K1467" s="2" t="s">
        <v>22997</v>
      </c>
    </row>
    <row r="1468" spans="1:11" ht="14.25" x14ac:dyDescent="0.2">
      <c r="A1468" s="2" t="s">
        <v>734</v>
      </c>
      <c r="B1468" s="124" t="s">
        <v>3394</v>
      </c>
      <c r="C1468" s="124"/>
      <c r="D1468" s="126">
        <v>0.24</v>
      </c>
      <c r="E1468" s="124" t="s">
        <v>764</v>
      </c>
      <c r="F1468" s="124">
        <v>0</v>
      </c>
      <c r="G1468" s="2" t="s">
        <v>14057</v>
      </c>
      <c r="H1468" s="130">
        <v>45929</v>
      </c>
      <c r="I1468" s="134"/>
      <c r="J1468" s="123">
        <f>IF(OR(tbl_Metraj22[[#This Row],[TARIH]]="",tbl_Metraj22[[#This Row],[TARIH]]="-"),0,IF(tbl_Metraj22[[#This Row],[YUZDE]]=0,tbl_Metraj22[[#This Row],[METRAJ_BETON]],tbl_Metraj22[[#This Row],[YUZDE]]*tbl_Metraj22[[#This Row],[METRAJ_BETON]]))</f>
        <v>0.24</v>
      </c>
      <c r="K1468" s="2" t="s">
        <v>22998</v>
      </c>
    </row>
    <row r="1469" spans="1:11" ht="14.25" x14ac:dyDescent="0.2">
      <c r="A1469" s="2" t="s">
        <v>734</v>
      </c>
      <c r="B1469" s="124" t="s">
        <v>3395</v>
      </c>
      <c r="C1469" s="124"/>
      <c r="D1469" s="126">
        <v>0.43</v>
      </c>
      <c r="E1469" s="124" t="s">
        <v>764</v>
      </c>
      <c r="F1469" s="124">
        <v>0</v>
      </c>
      <c r="G1469" s="2" t="s">
        <v>14058</v>
      </c>
      <c r="H1469" s="130">
        <v>45929</v>
      </c>
      <c r="I1469" s="134"/>
      <c r="J1469" s="123">
        <f>IF(OR(tbl_Metraj22[[#This Row],[TARIH]]="",tbl_Metraj22[[#This Row],[TARIH]]="-"),0,IF(tbl_Metraj22[[#This Row],[YUZDE]]=0,tbl_Metraj22[[#This Row],[METRAJ_BETON]],tbl_Metraj22[[#This Row],[YUZDE]]*tbl_Metraj22[[#This Row],[METRAJ_BETON]]))</f>
        <v>0.43</v>
      </c>
      <c r="K1469" s="2" t="s">
        <v>22999</v>
      </c>
    </row>
    <row r="1470" spans="1:11" ht="14.25" x14ac:dyDescent="0.2">
      <c r="A1470" s="2" t="s">
        <v>734</v>
      </c>
      <c r="B1470" s="124" t="s">
        <v>3396</v>
      </c>
      <c r="C1470" s="124"/>
      <c r="D1470" s="126">
        <v>0.15</v>
      </c>
      <c r="E1470" s="124" t="s">
        <v>764</v>
      </c>
      <c r="F1470" s="124">
        <v>0</v>
      </c>
      <c r="G1470" s="2" t="s">
        <v>14059</v>
      </c>
      <c r="H1470" s="130">
        <v>45930</v>
      </c>
      <c r="I1470" s="134"/>
      <c r="J1470" s="123">
        <f>IF(OR(tbl_Metraj22[[#This Row],[TARIH]]="",tbl_Metraj22[[#This Row],[TARIH]]="-"),0,IF(tbl_Metraj22[[#This Row],[YUZDE]]=0,tbl_Metraj22[[#This Row],[METRAJ_BETON]],tbl_Metraj22[[#This Row],[YUZDE]]*tbl_Metraj22[[#This Row],[METRAJ_BETON]]))</f>
        <v>0.15</v>
      </c>
      <c r="K1470" s="2" t="e">
        <v>#N/A</v>
      </c>
    </row>
    <row r="1471" spans="1:11" ht="14.25" x14ac:dyDescent="0.2">
      <c r="A1471" s="2" t="s">
        <v>734</v>
      </c>
      <c r="B1471" s="124" t="s">
        <v>3397</v>
      </c>
      <c r="C1471" s="124"/>
      <c r="D1471" s="126">
        <v>1.06</v>
      </c>
      <c r="E1471" s="124" t="s">
        <v>764</v>
      </c>
      <c r="F1471" s="124">
        <v>0</v>
      </c>
      <c r="G1471" s="2" t="s">
        <v>14060</v>
      </c>
      <c r="H1471" s="130">
        <v>45929</v>
      </c>
      <c r="I1471" s="134"/>
      <c r="J1471" s="123">
        <f>IF(OR(tbl_Metraj22[[#This Row],[TARIH]]="",tbl_Metraj22[[#This Row],[TARIH]]="-"),0,IF(tbl_Metraj22[[#This Row],[YUZDE]]=0,tbl_Metraj22[[#This Row],[METRAJ_BETON]],tbl_Metraj22[[#This Row],[YUZDE]]*tbl_Metraj22[[#This Row],[METRAJ_BETON]]))</f>
        <v>1.06</v>
      </c>
      <c r="K1471" s="2" t="s">
        <v>23000</v>
      </c>
    </row>
    <row r="1472" spans="1:11" ht="14.25" x14ac:dyDescent="0.2">
      <c r="A1472" s="2" t="s">
        <v>734</v>
      </c>
      <c r="B1472" s="124" t="s">
        <v>3398</v>
      </c>
      <c r="C1472" s="124"/>
      <c r="D1472" s="126">
        <v>0.9</v>
      </c>
      <c r="E1472" s="124" t="s">
        <v>764</v>
      </c>
      <c r="F1472" s="124">
        <v>0</v>
      </c>
      <c r="G1472" s="2" t="s">
        <v>14061</v>
      </c>
      <c r="H1472" s="130">
        <v>45929</v>
      </c>
      <c r="I1472" s="134"/>
      <c r="J1472" s="123">
        <f>IF(OR(tbl_Metraj22[[#This Row],[TARIH]]="",tbl_Metraj22[[#This Row],[TARIH]]="-"),0,IF(tbl_Metraj22[[#This Row],[YUZDE]]=0,tbl_Metraj22[[#This Row],[METRAJ_BETON]],tbl_Metraj22[[#This Row],[YUZDE]]*tbl_Metraj22[[#This Row],[METRAJ_BETON]]))</f>
        <v>0.9</v>
      </c>
      <c r="K1472" s="2" t="s">
        <v>23001</v>
      </c>
    </row>
    <row r="1473" spans="1:11" ht="14.25" x14ac:dyDescent="0.2">
      <c r="A1473" s="2" t="s">
        <v>734</v>
      </c>
      <c r="B1473" s="124" t="s">
        <v>3399</v>
      </c>
      <c r="C1473" s="124"/>
      <c r="D1473" s="126">
        <v>0.27</v>
      </c>
      <c r="E1473" s="124" t="s">
        <v>764</v>
      </c>
      <c r="F1473" s="124">
        <v>0</v>
      </c>
      <c r="G1473" s="2" t="s">
        <v>14062</v>
      </c>
      <c r="H1473" s="130">
        <v>45929</v>
      </c>
      <c r="I1473" s="134"/>
      <c r="J1473" s="123">
        <f>IF(OR(tbl_Metraj22[[#This Row],[TARIH]]="",tbl_Metraj22[[#This Row],[TARIH]]="-"),0,IF(tbl_Metraj22[[#This Row],[YUZDE]]=0,tbl_Metraj22[[#This Row],[METRAJ_BETON]],tbl_Metraj22[[#This Row],[YUZDE]]*tbl_Metraj22[[#This Row],[METRAJ_BETON]]))</f>
        <v>0.27</v>
      </c>
      <c r="K1473" s="2" t="s">
        <v>23002</v>
      </c>
    </row>
    <row r="1474" spans="1:11" ht="14.25" x14ac:dyDescent="0.2">
      <c r="A1474" s="2" t="s">
        <v>734</v>
      </c>
      <c r="B1474" s="124" t="s">
        <v>3400</v>
      </c>
      <c r="C1474" s="124"/>
      <c r="D1474" s="126">
        <v>0.21</v>
      </c>
      <c r="E1474" s="124" t="s">
        <v>764</v>
      </c>
      <c r="F1474" s="124">
        <v>0</v>
      </c>
      <c r="G1474" s="2" t="s">
        <v>14063</v>
      </c>
      <c r="H1474" s="130">
        <v>45929</v>
      </c>
      <c r="I1474" s="134"/>
      <c r="J1474" s="123">
        <f>IF(OR(tbl_Metraj22[[#This Row],[TARIH]]="",tbl_Metraj22[[#This Row],[TARIH]]="-"),0,IF(tbl_Metraj22[[#This Row],[YUZDE]]=0,tbl_Metraj22[[#This Row],[METRAJ_BETON]],tbl_Metraj22[[#This Row],[YUZDE]]*tbl_Metraj22[[#This Row],[METRAJ_BETON]]))</f>
        <v>0.21</v>
      </c>
      <c r="K1474" s="2" t="s">
        <v>23003</v>
      </c>
    </row>
    <row r="1475" spans="1:11" ht="14.25" x14ac:dyDescent="0.2">
      <c r="A1475" s="2" t="s">
        <v>734</v>
      </c>
      <c r="B1475" s="124" t="s">
        <v>3401</v>
      </c>
      <c r="C1475" s="124"/>
      <c r="D1475" s="126">
        <v>0.35</v>
      </c>
      <c r="E1475" s="124" t="s">
        <v>764</v>
      </c>
      <c r="F1475" s="124">
        <v>0</v>
      </c>
      <c r="G1475" s="2" t="s">
        <v>14064</v>
      </c>
      <c r="H1475" s="130">
        <v>45929</v>
      </c>
      <c r="I1475" s="134"/>
      <c r="J1475" s="123">
        <f>IF(OR(tbl_Metraj22[[#This Row],[TARIH]]="",tbl_Metraj22[[#This Row],[TARIH]]="-"),0,IF(tbl_Metraj22[[#This Row],[YUZDE]]=0,tbl_Metraj22[[#This Row],[METRAJ_BETON]],tbl_Metraj22[[#This Row],[YUZDE]]*tbl_Metraj22[[#This Row],[METRAJ_BETON]]))</f>
        <v>0.35</v>
      </c>
      <c r="K1475" s="2" t="s">
        <v>23004</v>
      </c>
    </row>
    <row r="1476" spans="1:11" ht="14.25" x14ac:dyDescent="0.2">
      <c r="A1476" s="2" t="s">
        <v>734</v>
      </c>
      <c r="B1476" s="124" t="s">
        <v>3402</v>
      </c>
      <c r="C1476" s="124"/>
      <c r="D1476" s="126">
        <v>0.21</v>
      </c>
      <c r="E1476" s="124" t="s">
        <v>764</v>
      </c>
      <c r="F1476" s="124">
        <v>0</v>
      </c>
      <c r="G1476" s="2" t="s">
        <v>14065</v>
      </c>
      <c r="H1476" s="130">
        <v>45929</v>
      </c>
      <c r="I1476" s="134"/>
      <c r="J1476" s="123">
        <f>IF(OR(tbl_Metraj22[[#This Row],[TARIH]]="",tbl_Metraj22[[#This Row],[TARIH]]="-"),0,IF(tbl_Metraj22[[#This Row],[YUZDE]]=0,tbl_Metraj22[[#This Row],[METRAJ_BETON]],tbl_Metraj22[[#This Row],[YUZDE]]*tbl_Metraj22[[#This Row],[METRAJ_BETON]]))</f>
        <v>0.21</v>
      </c>
      <c r="K1476" s="2" t="s">
        <v>23005</v>
      </c>
    </row>
    <row r="1477" spans="1:11" ht="14.25" x14ac:dyDescent="0.2">
      <c r="A1477" s="2" t="s">
        <v>734</v>
      </c>
      <c r="B1477" s="124" t="s">
        <v>3403</v>
      </c>
      <c r="C1477" s="124"/>
      <c r="D1477" s="126">
        <v>0.27</v>
      </c>
      <c r="E1477" s="124" t="s">
        <v>764</v>
      </c>
      <c r="F1477" s="124">
        <v>0</v>
      </c>
      <c r="G1477" s="2" t="s">
        <v>14066</v>
      </c>
      <c r="H1477" s="130">
        <v>45929</v>
      </c>
      <c r="I1477" s="134"/>
      <c r="J1477" s="123">
        <f>IF(OR(tbl_Metraj22[[#This Row],[TARIH]]="",tbl_Metraj22[[#This Row],[TARIH]]="-"),0,IF(tbl_Metraj22[[#This Row],[YUZDE]]=0,tbl_Metraj22[[#This Row],[METRAJ_BETON]],tbl_Metraj22[[#This Row],[YUZDE]]*tbl_Metraj22[[#This Row],[METRAJ_BETON]]))</f>
        <v>0.27</v>
      </c>
      <c r="K1477" s="2" t="s">
        <v>23006</v>
      </c>
    </row>
    <row r="1478" spans="1:11" ht="14.25" x14ac:dyDescent="0.2">
      <c r="A1478" s="2" t="s">
        <v>734</v>
      </c>
      <c r="B1478" s="124" t="s">
        <v>3404</v>
      </c>
      <c r="C1478" s="124"/>
      <c r="D1478" s="126">
        <v>0.21</v>
      </c>
      <c r="E1478" s="124" t="s">
        <v>764</v>
      </c>
      <c r="F1478" s="124">
        <v>0</v>
      </c>
      <c r="G1478" s="2" t="s">
        <v>14067</v>
      </c>
      <c r="H1478" s="130">
        <v>45929</v>
      </c>
      <c r="I1478" s="134"/>
      <c r="J1478" s="123">
        <f>IF(OR(tbl_Metraj22[[#This Row],[TARIH]]="",tbl_Metraj22[[#This Row],[TARIH]]="-"),0,IF(tbl_Metraj22[[#This Row],[YUZDE]]=0,tbl_Metraj22[[#This Row],[METRAJ_BETON]],tbl_Metraj22[[#This Row],[YUZDE]]*tbl_Metraj22[[#This Row],[METRAJ_BETON]]))</f>
        <v>0.21</v>
      </c>
      <c r="K1478" s="2" t="s">
        <v>23007</v>
      </c>
    </row>
    <row r="1479" spans="1:11" ht="14.25" x14ac:dyDescent="0.2">
      <c r="A1479" s="2" t="s">
        <v>734</v>
      </c>
      <c r="B1479" s="124" t="s">
        <v>3405</v>
      </c>
      <c r="C1479" s="124"/>
      <c r="D1479" s="126">
        <v>0.61</v>
      </c>
      <c r="E1479" s="124" t="s">
        <v>764</v>
      </c>
      <c r="F1479" s="124">
        <v>0</v>
      </c>
      <c r="G1479" s="2" t="s">
        <v>14068</v>
      </c>
      <c r="H1479" s="130">
        <v>45929</v>
      </c>
      <c r="I1479" s="134"/>
      <c r="J1479" s="123">
        <f>IF(OR(tbl_Metraj22[[#This Row],[TARIH]]="",tbl_Metraj22[[#This Row],[TARIH]]="-"),0,IF(tbl_Metraj22[[#This Row],[YUZDE]]=0,tbl_Metraj22[[#This Row],[METRAJ_BETON]],tbl_Metraj22[[#This Row],[YUZDE]]*tbl_Metraj22[[#This Row],[METRAJ_BETON]]))</f>
        <v>0.61</v>
      </c>
      <c r="K1479" s="2" t="s">
        <v>23008</v>
      </c>
    </row>
    <row r="1480" spans="1:11" ht="14.25" x14ac:dyDescent="0.2">
      <c r="A1480" s="2" t="s">
        <v>734</v>
      </c>
      <c r="B1480" s="124" t="s">
        <v>3406</v>
      </c>
      <c r="C1480" s="124"/>
      <c r="D1480" s="126">
        <v>0.91</v>
      </c>
      <c r="E1480" s="124" t="s">
        <v>764</v>
      </c>
      <c r="F1480" s="124">
        <v>0</v>
      </c>
      <c r="G1480" s="2" t="s">
        <v>14069</v>
      </c>
      <c r="H1480" s="130">
        <v>45929</v>
      </c>
      <c r="I1480" s="134"/>
      <c r="J1480" s="123">
        <f>IF(OR(tbl_Metraj22[[#This Row],[TARIH]]="",tbl_Metraj22[[#This Row],[TARIH]]="-"),0,IF(tbl_Metraj22[[#This Row],[YUZDE]]=0,tbl_Metraj22[[#This Row],[METRAJ_BETON]],tbl_Metraj22[[#This Row],[YUZDE]]*tbl_Metraj22[[#This Row],[METRAJ_BETON]]))</f>
        <v>0.91</v>
      </c>
      <c r="K1480" s="2" t="s">
        <v>23009</v>
      </c>
    </row>
    <row r="1481" spans="1:11" ht="14.25" x14ac:dyDescent="0.2">
      <c r="A1481" s="2" t="s">
        <v>734</v>
      </c>
      <c r="B1481" s="124" t="s">
        <v>3407</v>
      </c>
      <c r="C1481" s="124"/>
      <c r="D1481" s="126">
        <v>0.35</v>
      </c>
      <c r="E1481" s="124" t="s">
        <v>764</v>
      </c>
      <c r="F1481" s="124">
        <v>0</v>
      </c>
      <c r="G1481" s="2" t="s">
        <v>14070</v>
      </c>
      <c r="H1481" s="130">
        <v>45929</v>
      </c>
      <c r="I1481" s="134"/>
      <c r="J1481" s="123">
        <f>IF(OR(tbl_Metraj22[[#This Row],[TARIH]]="",tbl_Metraj22[[#This Row],[TARIH]]="-"),0,IF(tbl_Metraj22[[#This Row],[YUZDE]]=0,tbl_Metraj22[[#This Row],[METRAJ_BETON]],tbl_Metraj22[[#This Row],[YUZDE]]*tbl_Metraj22[[#This Row],[METRAJ_BETON]]))</f>
        <v>0.35</v>
      </c>
      <c r="K1481" s="2" t="s">
        <v>23010</v>
      </c>
    </row>
    <row r="1482" spans="1:11" ht="14.25" x14ac:dyDescent="0.2">
      <c r="A1482" s="2" t="s">
        <v>734</v>
      </c>
      <c r="B1482" s="124" t="s">
        <v>3408</v>
      </c>
      <c r="C1482" s="124"/>
      <c r="D1482" s="126">
        <v>0.9</v>
      </c>
      <c r="E1482" s="124" t="s">
        <v>764</v>
      </c>
      <c r="F1482" s="124">
        <v>0</v>
      </c>
      <c r="G1482" s="2" t="s">
        <v>14071</v>
      </c>
      <c r="H1482" s="130">
        <v>45929</v>
      </c>
      <c r="I1482" s="134"/>
      <c r="J1482" s="123">
        <f>IF(OR(tbl_Metraj22[[#This Row],[TARIH]]="",tbl_Metraj22[[#This Row],[TARIH]]="-"),0,IF(tbl_Metraj22[[#This Row],[YUZDE]]=0,tbl_Metraj22[[#This Row],[METRAJ_BETON]],tbl_Metraj22[[#This Row],[YUZDE]]*tbl_Metraj22[[#This Row],[METRAJ_BETON]]))</f>
        <v>0.9</v>
      </c>
      <c r="K1482" s="2" t="s">
        <v>23011</v>
      </c>
    </row>
    <row r="1483" spans="1:11" ht="14.25" x14ac:dyDescent="0.2">
      <c r="A1483" s="2" t="s">
        <v>734</v>
      </c>
      <c r="B1483" s="124" t="s">
        <v>3409</v>
      </c>
      <c r="C1483" s="124"/>
      <c r="D1483" s="126">
        <v>1.2</v>
      </c>
      <c r="E1483" s="124" t="s">
        <v>764</v>
      </c>
      <c r="F1483" s="124">
        <v>0</v>
      </c>
      <c r="G1483" s="2" t="s">
        <v>14072</v>
      </c>
      <c r="H1483" s="130">
        <v>45929</v>
      </c>
      <c r="I1483" s="134"/>
      <c r="J1483" s="123">
        <f>IF(OR(tbl_Metraj22[[#This Row],[TARIH]]="",tbl_Metraj22[[#This Row],[TARIH]]="-"),0,IF(tbl_Metraj22[[#This Row],[YUZDE]]=0,tbl_Metraj22[[#This Row],[METRAJ_BETON]],tbl_Metraj22[[#This Row],[YUZDE]]*tbl_Metraj22[[#This Row],[METRAJ_BETON]]))</f>
        <v>1.2</v>
      </c>
      <c r="K1483" s="2" t="s">
        <v>23012</v>
      </c>
    </row>
    <row r="1484" spans="1:11" ht="14.25" x14ac:dyDescent="0.2">
      <c r="A1484" s="2" t="s">
        <v>734</v>
      </c>
      <c r="B1484" s="124" t="s">
        <v>3410</v>
      </c>
      <c r="C1484" s="124"/>
      <c r="D1484" s="126">
        <v>0.6</v>
      </c>
      <c r="E1484" s="124" t="s">
        <v>764</v>
      </c>
      <c r="F1484" s="124">
        <v>0</v>
      </c>
      <c r="G1484" s="2" t="s">
        <v>14073</v>
      </c>
      <c r="H1484" s="130">
        <v>45929</v>
      </c>
      <c r="I1484" s="134"/>
      <c r="J1484" s="123">
        <f>IF(OR(tbl_Metraj22[[#This Row],[TARIH]]="",tbl_Metraj22[[#This Row],[TARIH]]="-"),0,IF(tbl_Metraj22[[#This Row],[YUZDE]]=0,tbl_Metraj22[[#This Row],[METRAJ_BETON]],tbl_Metraj22[[#This Row],[YUZDE]]*tbl_Metraj22[[#This Row],[METRAJ_BETON]]))</f>
        <v>0.6</v>
      </c>
      <c r="K1484" s="2" t="s">
        <v>23013</v>
      </c>
    </row>
    <row r="1485" spans="1:11" ht="14.25" x14ac:dyDescent="0.2">
      <c r="A1485" s="2" t="s">
        <v>734</v>
      </c>
      <c r="B1485" s="124" t="s">
        <v>3411</v>
      </c>
      <c r="C1485" s="124"/>
      <c r="D1485" s="126">
        <v>0.28999999999999998</v>
      </c>
      <c r="E1485" s="124" t="s">
        <v>764</v>
      </c>
      <c r="F1485" s="124">
        <v>0</v>
      </c>
      <c r="G1485" s="2" t="s">
        <v>14074</v>
      </c>
      <c r="H1485" s="130">
        <v>45929</v>
      </c>
      <c r="I1485" s="134"/>
      <c r="J1485" s="123">
        <f>IF(OR(tbl_Metraj22[[#This Row],[TARIH]]="",tbl_Metraj22[[#This Row],[TARIH]]="-"),0,IF(tbl_Metraj22[[#This Row],[YUZDE]]=0,tbl_Metraj22[[#This Row],[METRAJ_BETON]],tbl_Metraj22[[#This Row],[YUZDE]]*tbl_Metraj22[[#This Row],[METRAJ_BETON]]))</f>
        <v>0.28999999999999998</v>
      </c>
      <c r="K1485" s="2" t="s">
        <v>23014</v>
      </c>
    </row>
    <row r="1486" spans="1:11" ht="14.25" x14ac:dyDescent="0.2">
      <c r="A1486" s="2" t="s">
        <v>734</v>
      </c>
      <c r="B1486" s="124" t="s">
        <v>3412</v>
      </c>
      <c r="C1486" s="124"/>
      <c r="D1486" s="126">
        <v>0.67</v>
      </c>
      <c r="E1486" s="124" t="s">
        <v>764</v>
      </c>
      <c r="F1486" s="124">
        <v>0</v>
      </c>
      <c r="G1486" s="2" t="s">
        <v>14075</v>
      </c>
      <c r="H1486" s="130">
        <v>45929</v>
      </c>
      <c r="I1486" s="134"/>
      <c r="J1486" s="123">
        <f>IF(OR(tbl_Metraj22[[#This Row],[TARIH]]="",tbl_Metraj22[[#This Row],[TARIH]]="-"),0,IF(tbl_Metraj22[[#This Row],[YUZDE]]=0,tbl_Metraj22[[#This Row],[METRAJ_BETON]],tbl_Metraj22[[#This Row],[YUZDE]]*tbl_Metraj22[[#This Row],[METRAJ_BETON]]))</f>
        <v>0.67</v>
      </c>
      <c r="K1486" s="2" t="s">
        <v>23015</v>
      </c>
    </row>
    <row r="1487" spans="1:11" ht="14.25" x14ac:dyDescent="0.2">
      <c r="A1487" s="2" t="s">
        <v>734</v>
      </c>
      <c r="B1487" s="124" t="s">
        <v>3413</v>
      </c>
      <c r="C1487" s="124"/>
      <c r="D1487" s="126">
        <v>1.33</v>
      </c>
      <c r="E1487" s="124" t="s">
        <v>764</v>
      </c>
      <c r="F1487" s="124">
        <v>0</v>
      </c>
      <c r="G1487" s="2" t="s">
        <v>14076</v>
      </c>
      <c r="H1487" s="130">
        <v>45929</v>
      </c>
      <c r="I1487" s="134"/>
      <c r="J1487" s="123">
        <f>IF(OR(tbl_Metraj22[[#This Row],[TARIH]]="",tbl_Metraj22[[#This Row],[TARIH]]="-"),0,IF(tbl_Metraj22[[#This Row],[YUZDE]]=0,tbl_Metraj22[[#This Row],[METRAJ_BETON]],tbl_Metraj22[[#This Row],[YUZDE]]*tbl_Metraj22[[#This Row],[METRAJ_BETON]]))</f>
        <v>1.33</v>
      </c>
      <c r="K1487" s="2" t="s">
        <v>23016</v>
      </c>
    </row>
    <row r="1488" spans="1:11" ht="14.25" x14ac:dyDescent="0.2">
      <c r="A1488" s="2" t="s">
        <v>734</v>
      </c>
      <c r="B1488" s="124" t="s">
        <v>3414</v>
      </c>
      <c r="C1488" s="124"/>
      <c r="D1488" s="126">
        <v>2.85</v>
      </c>
      <c r="E1488" s="124" t="s">
        <v>764</v>
      </c>
      <c r="F1488" s="124">
        <v>0</v>
      </c>
      <c r="G1488" s="2" t="s">
        <v>14077</v>
      </c>
      <c r="H1488" s="130">
        <v>45929</v>
      </c>
      <c r="I1488" s="134"/>
      <c r="J1488" s="123">
        <f>IF(OR(tbl_Metraj22[[#This Row],[TARIH]]="",tbl_Metraj22[[#This Row],[TARIH]]="-"),0,IF(tbl_Metraj22[[#This Row],[YUZDE]]=0,tbl_Metraj22[[#This Row],[METRAJ_BETON]],tbl_Metraj22[[#This Row],[YUZDE]]*tbl_Metraj22[[#This Row],[METRAJ_BETON]]))</f>
        <v>2.85</v>
      </c>
      <c r="K1488" s="2" t="s">
        <v>23017</v>
      </c>
    </row>
    <row r="1489" spans="1:11" ht="14.25" x14ac:dyDescent="0.2">
      <c r="A1489" s="2" t="s">
        <v>734</v>
      </c>
      <c r="B1489" s="124" t="s">
        <v>3415</v>
      </c>
      <c r="C1489" s="124"/>
      <c r="D1489" s="126">
        <v>0.39</v>
      </c>
      <c r="E1489" s="124" t="s">
        <v>764</v>
      </c>
      <c r="F1489" s="124">
        <v>0</v>
      </c>
      <c r="G1489" s="2" t="s">
        <v>14078</v>
      </c>
      <c r="H1489" s="130">
        <v>45930</v>
      </c>
      <c r="I1489" s="134"/>
      <c r="J1489" s="123">
        <f>IF(OR(tbl_Metraj22[[#This Row],[TARIH]]="",tbl_Metraj22[[#This Row],[TARIH]]="-"),0,IF(tbl_Metraj22[[#This Row],[YUZDE]]=0,tbl_Metraj22[[#This Row],[METRAJ_BETON]],tbl_Metraj22[[#This Row],[YUZDE]]*tbl_Metraj22[[#This Row],[METRAJ_BETON]]))</f>
        <v>0.39</v>
      </c>
      <c r="K1489" s="2" t="e">
        <v>#N/A</v>
      </c>
    </row>
    <row r="1490" spans="1:11" ht="14.25" x14ac:dyDescent="0.2">
      <c r="A1490" s="2" t="s">
        <v>734</v>
      </c>
      <c r="B1490" s="124" t="s">
        <v>3416</v>
      </c>
      <c r="C1490" s="124"/>
      <c r="D1490" s="126">
        <v>0.36</v>
      </c>
      <c r="E1490" s="124" t="s">
        <v>764</v>
      </c>
      <c r="F1490" s="124">
        <v>0</v>
      </c>
      <c r="G1490" s="2" t="s">
        <v>14079</v>
      </c>
      <c r="H1490" s="130">
        <v>45929</v>
      </c>
      <c r="I1490" s="134"/>
      <c r="J1490" s="123">
        <f>IF(OR(tbl_Metraj22[[#This Row],[TARIH]]="",tbl_Metraj22[[#This Row],[TARIH]]="-"),0,IF(tbl_Metraj22[[#This Row],[YUZDE]]=0,tbl_Metraj22[[#This Row],[METRAJ_BETON]],tbl_Metraj22[[#This Row],[YUZDE]]*tbl_Metraj22[[#This Row],[METRAJ_BETON]]))</f>
        <v>0.36</v>
      </c>
      <c r="K1490" s="2" t="s">
        <v>23018</v>
      </c>
    </row>
    <row r="1491" spans="1:11" ht="14.25" x14ac:dyDescent="0.2">
      <c r="A1491" s="2" t="s">
        <v>734</v>
      </c>
      <c r="B1491" s="124" t="s">
        <v>3417</v>
      </c>
      <c r="C1491" s="124"/>
      <c r="D1491" s="126">
        <v>1.06</v>
      </c>
      <c r="E1491" s="124" t="s">
        <v>764</v>
      </c>
      <c r="F1491" s="124">
        <v>0</v>
      </c>
      <c r="G1491" s="2" t="s">
        <v>14080</v>
      </c>
      <c r="H1491" s="130">
        <v>45929</v>
      </c>
      <c r="I1491" s="134"/>
      <c r="J1491" s="123">
        <f>IF(OR(tbl_Metraj22[[#This Row],[TARIH]]="",tbl_Metraj22[[#This Row],[TARIH]]="-"),0,IF(tbl_Metraj22[[#This Row],[YUZDE]]=0,tbl_Metraj22[[#This Row],[METRAJ_BETON]],tbl_Metraj22[[#This Row],[YUZDE]]*tbl_Metraj22[[#This Row],[METRAJ_BETON]]))</f>
        <v>1.06</v>
      </c>
      <c r="K1491" s="2" t="s">
        <v>23019</v>
      </c>
    </row>
    <row r="1492" spans="1:11" ht="14.25" x14ac:dyDescent="0.2">
      <c r="A1492" s="2" t="s">
        <v>734</v>
      </c>
      <c r="B1492" s="124" t="s">
        <v>3418</v>
      </c>
      <c r="C1492" s="124"/>
      <c r="D1492" s="126">
        <v>0.43</v>
      </c>
      <c r="E1492" s="124" t="s">
        <v>764</v>
      </c>
      <c r="F1492" s="124">
        <v>0</v>
      </c>
      <c r="G1492" s="2" t="s">
        <v>14081</v>
      </c>
      <c r="H1492" s="130">
        <v>45929</v>
      </c>
      <c r="I1492" s="134"/>
      <c r="J1492" s="123">
        <f>IF(OR(tbl_Metraj22[[#This Row],[TARIH]]="",tbl_Metraj22[[#This Row],[TARIH]]="-"),0,IF(tbl_Metraj22[[#This Row],[YUZDE]]=0,tbl_Metraj22[[#This Row],[METRAJ_BETON]],tbl_Metraj22[[#This Row],[YUZDE]]*tbl_Metraj22[[#This Row],[METRAJ_BETON]]))</f>
        <v>0.43</v>
      </c>
      <c r="K1492" s="2" t="s">
        <v>23020</v>
      </c>
    </row>
    <row r="1493" spans="1:11" ht="14.25" x14ac:dyDescent="0.2">
      <c r="A1493" s="2" t="s">
        <v>734</v>
      </c>
      <c r="B1493" s="124" t="s">
        <v>3419</v>
      </c>
      <c r="C1493" s="124"/>
      <c r="D1493" s="126">
        <v>0.46</v>
      </c>
      <c r="E1493" s="124" t="s">
        <v>764</v>
      </c>
      <c r="F1493" s="124">
        <v>0</v>
      </c>
      <c r="G1493" s="2" t="s">
        <v>14082</v>
      </c>
      <c r="H1493" s="130">
        <v>45929</v>
      </c>
      <c r="I1493" s="134"/>
      <c r="J1493" s="123">
        <f>IF(OR(tbl_Metraj22[[#This Row],[TARIH]]="",tbl_Metraj22[[#This Row],[TARIH]]="-"),0,IF(tbl_Metraj22[[#This Row],[YUZDE]]=0,tbl_Metraj22[[#This Row],[METRAJ_BETON]],tbl_Metraj22[[#This Row],[YUZDE]]*tbl_Metraj22[[#This Row],[METRAJ_BETON]]))</f>
        <v>0.46</v>
      </c>
      <c r="K1493" s="2" t="s">
        <v>23021</v>
      </c>
    </row>
    <row r="1494" spans="1:11" ht="14.25" x14ac:dyDescent="0.2">
      <c r="A1494" s="2" t="s">
        <v>734</v>
      </c>
      <c r="B1494" s="124" t="s">
        <v>3420</v>
      </c>
      <c r="C1494" s="124"/>
      <c r="D1494" s="126">
        <v>1.77</v>
      </c>
      <c r="E1494" s="124" t="s">
        <v>764</v>
      </c>
      <c r="F1494" s="124">
        <v>0</v>
      </c>
      <c r="G1494" s="2" t="s">
        <v>14083</v>
      </c>
      <c r="H1494" s="130">
        <v>45929</v>
      </c>
      <c r="I1494" s="134"/>
      <c r="J1494" s="123">
        <f>IF(OR(tbl_Metraj22[[#This Row],[TARIH]]="",tbl_Metraj22[[#This Row],[TARIH]]="-"),0,IF(tbl_Metraj22[[#This Row],[YUZDE]]=0,tbl_Metraj22[[#This Row],[METRAJ_BETON]],tbl_Metraj22[[#This Row],[YUZDE]]*tbl_Metraj22[[#This Row],[METRAJ_BETON]]))</f>
        <v>1.77</v>
      </c>
      <c r="K1494" s="2" t="s">
        <v>23022</v>
      </c>
    </row>
    <row r="1495" spans="1:11" ht="14.25" x14ac:dyDescent="0.2">
      <c r="A1495" s="2" t="s">
        <v>734</v>
      </c>
      <c r="B1495" s="124" t="s">
        <v>3421</v>
      </c>
      <c r="C1495" s="124"/>
      <c r="D1495" s="126">
        <v>1.1399999999999999</v>
      </c>
      <c r="E1495" s="124" t="s">
        <v>764</v>
      </c>
      <c r="F1495" s="124">
        <v>0</v>
      </c>
      <c r="G1495" s="2" t="s">
        <v>14084</v>
      </c>
      <c r="H1495" s="130">
        <v>45929</v>
      </c>
      <c r="I1495" s="134"/>
      <c r="J1495" s="123">
        <f>IF(OR(tbl_Metraj22[[#This Row],[TARIH]]="",tbl_Metraj22[[#This Row],[TARIH]]="-"),0,IF(tbl_Metraj22[[#This Row],[YUZDE]]=0,tbl_Metraj22[[#This Row],[METRAJ_BETON]],tbl_Metraj22[[#This Row],[YUZDE]]*tbl_Metraj22[[#This Row],[METRAJ_BETON]]))</f>
        <v>1.1399999999999999</v>
      </c>
      <c r="K1495" s="2" t="s">
        <v>23023</v>
      </c>
    </row>
    <row r="1496" spans="1:11" ht="14.25" x14ac:dyDescent="0.2">
      <c r="A1496" s="2" t="s">
        <v>734</v>
      </c>
      <c r="B1496" s="124" t="s">
        <v>3422</v>
      </c>
      <c r="C1496" s="124"/>
      <c r="D1496" s="126">
        <v>2.4300000000000002</v>
      </c>
      <c r="E1496" s="124" t="s">
        <v>764</v>
      </c>
      <c r="F1496" s="124">
        <v>0</v>
      </c>
      <c r="G1496" s="2" t="s">
        <v>14085</v>
      </c>
      <c r="H1496" s="130">
        <v>45929</v>
      </c>
      <c r="I1496" s="134"/>
      <c r="J1496" s="123">
        <f>IF(OR(tbl_Metraj22[[#This Row],[TARIH]]="",tbl_Metraj22[[#This Row],[TARIH]]="-"),0,IF(tbl_Metraj22[[#This Row],[YUZDE]]=0,tbl_Metraj22[[#This Row],[METRAJ_BETON]],tbl_Metraj22[[#This Row],[YUZDE]]*tbl_Metraj22[[#This Row],[METRAJ_BETON]]))</f>
        <v>2.4300000000000002</v>
      </c>
      <c r="K1496" s="2" t="s">
        <v>23024</v>
      </c>
    </row>
    <row r="1497" spans="1:11" ht="14.25" x14ac:dyDescent="0.2">
      <c r="A1497" s="2" t="s">
        <v>734</v>
      </c>
      <c r="B1497" s="124" t="s">
        <v>3423</v>
      </c>
      <c r="C1497" s="124"/>
      <c r="D1497" s="126">
        <v>0.84</v>
      </c>
      <c r="E1497" s="124" t="s">
        <v>764</v>
      </c>
      <c r="F1497" s="124">
        <v>0</v>
      </c>
      <c r="G1497" s="2" t="s">
        <v>14086</v>
      </c>
      <c r="H1497" s="130">
        <v>45929</v>
      </c>
      <c r="I1497" s="134"/>
      <c r="J1497" s="123">
        <f>IF(OR(tbl_Metraj22[[#This Row],[TARIH]]="",tbl_Metraj22[[#This Row],[TARIH]]="-"),0,IF(tbl_Metraj22[[#This Row],[YUZDE]]=0,tbl_Metraj22[[#This Row],[METRAJ_BETON]],tbl_Metraj22[[#This Row],[YUZDE]]*tbl_Metraj22[[#This Row],[METRAJ_BETON]]))</f>
        <v>0.84</v>
      </c>
      <c r="K1497" s="2" t="s">
        <v>23025</v>
      </c>
    </row>
    <row r="1498" spans="1:11" ht="14.25" x14ac:dyDescent="0.2">
      <c r="A1498" s="2" t="s">
        <v>734</v>
      </c>
      <c r="B1498" s="124" t="s">
        <v>3424</v>
      </c>
      <c r="C1498" s="124"/>
      <c r="D1498" s="126">
        <v>0.56999999999999995</v>
      </c>
      <c r="E1498" s="124" t="s">
        <v>764</v>
      </c>
      <c r="F1498" s="124">
        <v>0</v>
      </c>
      <c r="G1498" s="2" t="s">
        <v>14087</v>
      </c>
      <c r="H1498" s="130">
        <v>45929</v>
      </c>
      <c r="I1498" s="134"/>
      <c r="J1498" s="123">
        <f>IF(OR(tbl_Metraj22[[#This Row],[TARIH]]="",tbl_Metraj22[[#This Row],[TARIH]]="-"),0,IF(tbl_Metraj22[[#This Row],[YUZDE]]=0,tbl_Metraj22[[#This Row],[METRAJ_BETON]],tbl_Metraj22[[#This Row],[YUZDE]]*tbl_Metraj22[[#This Row],[METRAJ_BETON]]))</f>
        <v>0.56999999999999995</v>
      </c>
      <c r="K1498" s="2" t="s">
        <v>23026</v>
      </c>
    </row>
    <row r="1499" spans="1:11" ht="14.25" x14ac:dyDescent="0.2">
      <c r="A1499" s="2" t="s">
        <v>734</v>
      </c>
      <c r="B1499" s="124" t="s">
        <v>3425</v>
      </c>
      <c r="C1499" s="124"/>
      <c r="D1499" s="126">
        <v>1.24</v>
      </c>
      <c r="E1499" s="124" t="s">
        <v>764</v>
      </c>
      <c r="F1499" s="124">
        <v>0</v>
      </c>
      <c r="G1499" s="2" t="s">
        <v>14088</v>
      </c>
      <c r="H1499" s="130">
        <v>45929</v>
      </c>
      <c r="I1499" s="134"/>
      <c r="J1499" s="123">
        <f>IF(OR(tbl_Metraj22[[#This Row],[TARIH]]="",tbl_Metraj22[[#This Row],[TARIH]]="-"),0,IF(tbl_Metraj22[[#This Row],[YUZDE]]=0,tbl_Metraj22[[#This Row],[METRAJ_BETON]],tbl_Metraj22[[#This Row],[YUZDE]]*tbl_Metraj22[[#This Row],[METRAJ_BETON]]))</f>
        <v>1.24</v>
      </c>
      <c r="K1499" s="2" t="s">
        <v>23027</v>
      </c>
    </row>
    <row r="1500" spans="1:11" ht="14.25" x14ac:dyDescent="0.2">
      <c r="A1500" s="2" t="s">
        <v>734</v>
      </c>
      <c r="B1500" s="124" t="s">
        <v>3426</v>
      </c>
      <c r="C1500" s="124"/>
      <c r="D1500" s="126">
        <v>0.74</v>
      </c>
      <c r="E1500" s="124" t="s">
        <v>764</v>
      </c>
      <c r="F1500" s="124">
        <v>0</v>
      </c>
      <c r="G1500" s="2" t="s">
        <v>14089</v>
      </c>
      <c r="H1500" s="130">
        <v>45929</v>
      </c>
      <c r="I1500" s="134"/>
      <c r="J1500" s="123">
        <f>IF(OR(tbl_Metraj22[[#This Row],[TARIH]]="",tbl_Metraj22[[#This Row],[TARIH]]="-"),0,IF(tbl_Metraj22[[#This Row],[YUZDE]]=0,tbl_Metraj22[[#This Row],[METRAJ_BETON]],tbl_Metraj22[[#This Row],[YUZDE]]*tbl_Metraj22[[#This Row],[METRAJ_BETON]]))</f>
        <v>0.74</v>
      </c>
      <c r="K1500" s="2" t="s">
        <v>23028</v>
      </c>
    </row>
    <row r="1501" spans="1:11" ht="14.25" x14ac:dyDescent="0.2">
      <c r="A1501" s="2" t="s">
        <v>734</v>
      </c>
      <c r="B1501" s="124" t="s">
        <v>3427</v>
      </c>
      <c r="C1501" s="124"/>
      <c r="D1501" s="126">
        <v>2.12</v>
      </c>
      <c r="E1501" s="124" t="s">
        <v>764</v>
      </c>
      <c r="F1501" s="124">
        <v>0</v>
      </c>
      <c r="G1501" s="2" t="s">
        <v>14090</v>
      </c>
      <c r="H1501" s="130">
        <v>45929</v>
      </c>
      <c r="I1501" s="134"/>
      <c r="J1501" s="123">
        <f>IF(OR(tbl_Metraj22[[#This Row],[TARIH]]="",tbl_Metraj22[[#This Row],[TARIH]]="-"),0,IF(tbl_Metraj22[[#This Row],[YUZDE]]=0,tbl_Metraj22[[#This Row],[METRAJ_BETON]],tbl_Metraj22[[#This Row],[YUZDE]]*tbl_Metraj22[[#This Row],[METRAJ_BETON]]))</f>
        <v>2.12</v>
      </c>
      <c r="K1501" s="2" t="s">
        <v>23029</v>
      </c>
    </row>
    <row r="1502" spans="1:11" ht="14.25" x14ac:dyDescent="0.2">
      <c r="A1502" s="2" t="s">
        <v>734</v>
      </c>
      <c r="B1502" s="124" t="s">
        <v>3428</v>
      </c>
      <c r="C1502" s="124"/>
      <c r="D1502" s="126">
        <v>3.38</v>
      </c>
      <c r="E1502" s="124" t="s">
        <v>764</v>
      </c>
      <c r="F1502" s="124">
        <v>0</v>
      </c>
      <c r="G1502" s="2" t="s">
        <v>14091</v>
      </c>
      <c r="H1502" s="130">
        <v>45929</v>
      </c>
      <c r="I1502" s="134"/>
      <c r="J1502" s="123">
        <f>IF(OR(tbl_Metraj22[[#This Row],[TARIH]]="",tbl_Metraj22[[#This Row],[TARIH]]="-"),0,IF(tbl_Metraj22[[#This Row],[YUZDE]]=0,tbl_Metraj22[[#This Row],[METRAJ_BETON]],tbl_Metraj22[[#This Row],[YUZDE]]*tbl_Metraj22[[#This Row],[METRAJ_BETON]]))</f>
        <v>3.38</v>
      </c>
      <c r="K1502" s="2" t="s">
        <v>23030</v>
      </c>
    </row>
    <row r="1503" spans="1:11" ht="14.25" x14ac:dyDescent="0.2">
      <c r="A1503" s="2" t="s">
        <v>734</v>
      </c>
      <c r="B1503" s="124" t="s">
        <v>3429</v>
      </c>
      <c r="C1503" s="124"/>
      <c r="D1503" s="126">
        <v>2.68</v>
      </c>
      <c r="E1503" s="124" t="s">
        <v>764</v>
      </c>
      <c r="F1503" s="124">
        <v>0</v>
      </c>
      <c r="G1503" s="2" t="s">
        <v>14092</v>
      </c>
      <c r="H1503" s="130">
        <v>45930</v>
      </c>
      <c r="I1503" s="134"/>
      <c r="J1503" s="123">
        <f>IF(OR(tbl_Metraj22[[#This Row],[TARIH]]="",tbl_Metraj22[[#This Row],[TARIH]]="-"),0,IF(tbl_Metraj22[[#This Row],[YUZDE]]=0,tbl_Metraj22[[#This Row],[METRAJ_BETON]],tbl_Metraj22[[#This Row],[YUZDE]]*tbl_Metraj22[[#This Row],[METRAJ_BETON]]))</f>
        <v>2.68</v>
      </c>
      <c r="K1503" s="2" t="s">
        <v>23031</v>
      </c>
    </row>
    <row r="1504" spans="1:11" ht="14.25" x14ac:dyDescent="0.2">
      <c r="A1504" s="2" t="s">
        <v>734</v>
      </c>
      <c r="B1504" s="124" t="s">
        <v>3430</v>
      </c>
      <c r="C1504" s="124"/>
      <c r="D1504" s="126">
        <v>0.76</v>
      </c>
      <c r="E1504" s="124" t="s">
        <v>764</v>
      </c>
      <c r="F1504" s="124">
        <v>0</v>
      </c>
      <c r="G1504" s="2" t="s">
        <v>14093</v>
      </c>
      <c r="H1504" s="130">
        <v>45930</v>
      </c>
      <c r="I1504" s="134"/>
      <c r="J1504" s="123">
        <f>IF(OR(tbl_Metraj22[[#This Row],[TARIH]]="",tbl_Metraj22[[#This Row],[TARIH]]="-"),0,IF(tbl_Metraj22[[#This Row],[YUZDE]]=0,tbl_Metraj22[[#This Row],[METRAJ_BETON]],tbl_Metraj22[[#This Row],[YUZDE]]*tbl_Metraj22[[#This Row],[METRAJ_BETON]]))</f>
        <v>0.76</v>
      </c>
      <c r="K1504" s="2" t="s">
        <v>23032</v>
      </c>
    </row>
    <row r="1505" spans="1:11" ht="14.25" x14ac:dyDescent="0.2">
      <c r="A1505" s="2" t="s">
        <v>734</v>
      </c>
      <c r="B1505" s="124" t="s">
        <v>3431</v>
      </c>
      <c r="C1505" s="124"/>
      <c r="D1505" s="126">
        <v>0.79</v>
      </c>
      <c r="E1505" s="124" t="s">
        <v>764</v>
      </c>
      <c r="F1505" s="124">
        <v>0</v>
      </c>
      <c r="G1505" s="2" t="s">
        <v>14094</v>
      </c>
      <c r="H1505" s="130">
        <v>45930</v>
      </c>
      <c r="I1505" s="134"/>
      <c r="J1505" s="123">
        <f>IF(OR(tbl_Metraj22[[#This Row],[TARIH]]="",tbl_Metraj22[[#This Row],[TARIH]]="-"),0,IF(tbl_Metraj22[[#This Row],[YUZDE]]=0,tbl_Metraj22[[#This Row],[METRAJ_BETON]],tbl_Metraj22[[#This Row],[YUZDE]]*tbl_Metraj22[[#This Row],[METRAJ_BETON]]))</f>
        <v>0.79</v>
      </c>
      <c r="K1505" s="2" t="e">
        <v>#N/A</v>
      </c>
    </row>
    <row r="1506" spans="1:11" ht="14.25" x14ac:dyDescent="0.2">
      <c r="A1506" s="2" t="s">
        <v>734</v>
      </c>
      <c r="B1506" s="124" t="s">
        <v>3432</v>
      </c>
      <c r="C1506" s="124"/>
      <c r="D1506" s="126">
        <v>2.13</v>
      </c>
      <c r="E1506" s="124" t="s">
        <v>764</v>
      </c>
      <c r="F1506" s="124">
        <v>0</v>
      </c>
      <c r="G1506" s="2" t="s">
        <v>14095</v>
      </c>
      <c r="H1506" s="130">
        <v>45930</v>
      </c>
      <c r="I1506" s="134"/>
      <c r="J1506" s="123">
        <f>IF(OR(tbl_Metraj22[[#This Row],[TARIH]]="",tbl_Metraj22[[#This Row],[TARIH]]="-"),0,IF(tbl_Metraj22[[#This Row],[YUZDE]]=0,tbl_Metraj22[[#This Row],[METRAJ_BETON]],tbl_Metraj22[[#This Row],[YUZDE]]*tbl_Metraj22[[#This Row],[METRAJ_BETON]]))</f>
        <v>2.13</v>
      </c>
      <c r="K1506" s="2" t="s">
        <v>23033</v>
      </c>
    </row>
    <row r="1507" spans="1:11" ht="14.25" x14ac:dyDescent="0.2">
      <c r="A1507" s="2" t="s">
        <v>734</v>
      </c>
      <c r="B1507" s="124" t="s">
        <v>3433</v>
      </c>
      <c r="C1507" s="124"/>
      <c r="D1507" s="126">
        <v>1.01</v>
      </c>
      <c r="E1507" s="124" t="s">
        <v>764</v>
      </c>
      <c r="F1507" s="124">
        <v>0</v>
      </c>
      <c r="G1507" s="2" t="s">
        <v>14096</v>
      </c>
      <c r="H1507" s="130">
        <v>45929</v>
      </c>
      <c r="I1507" s="134"/>
      <c r="J1507" s="123">
        <f>IF(OR(tbl_Metraj22[[#This Row],[TARIH]]="",tbl_Metraj22[[#This Row],[TARIH]]="-"),0,IF(tbl_Metraj22[[#This Row],[YUZDE]]=0,tbl_Metraj22[[#This Row],[METRAJ_BETON]],tbl_Metraj22[[#This Row],[YUZDE]]*tbl_Metraj22[[#This Row],[METRAJ_BETON]]))</f>
        <v>1.01</v>
      </c>
      <c r="K1507" s="2" t="s">
        <v>23034</v>
      </c>
    </row>
    <row r="1508" spans="1:11" ht="14.25" x14ac:dyDescent="0.2">
      <c r="A1508" s="2" t="s">
        <v>734</v>
      </c>
      <c r="B1508" s="124" t="s">
        <v>3434</v>
      </c>
      <c r="C1508" s="124"/>
      <c r="D1508" s="126">
        <v>1.22</v>
      </c>
      <c r="E1508" s="124" t="s">
        <v>764</v>
      </c>
      <c r="F1508" s="124">
        <v>0</v>
      </c>
      <c r="G1508" s="2" t="s">
        <v>14097</v>
      </c>
      <c r="H1508" s="130">
        <v>45929</v>
      </c>
      <c r="I1508" s="134"/>
      <c r="J1508" s="123">
        <f>IF(OR(tbl_Metraj22[[#This Row],[TARIH]]="",tbl_Metraj22[[#This Row],[TARIH]]="-"),0,IF(tbl_Metraj22[[#This Row],[YUZDE]]=0,tbl_Metraj22[[#This Row],[METRAJ_BETON]],tbl_Metraj22[[#This Row],[YUZDE]]*tbl_Metraj22[[#This Row],[METRAJ_BETON]]))</f>
        <v>1.22</v>
      </c>
      <c r="K1508" s="2" t="s">
        <v>23035</v>
      </c>
    </row>
    <row r="1509" spans="1:11" ht="14.25" x14ac:dyDescent="0.2">
      <c r="A1509" s="2" t="s">
        <v>734</v>
      </c>
      <c r="B1509" s="124" t="s">
        <v>3435</v>
      </c>
      <c r="C1509" s="124"/>
      <c r="D1509" s="126">
        <v>4.03</v>
      </c>
      <c r="E1509" s="124" t="s">
        <v>764</v>
      </c>
      <c r="F1509" s="124">
        <v>0</v>
      </c>
      <c r="G1509" s="2" t="s">
        <v>14098</v>
      </c>
      <c r="H1509" s="130">
        <v>45929</v>
      </c>
      <c r="I1509" s="134"/>
      <c r="J1509" s="123">
        <f>IF(OR(tbl_Metraj22[[#This Row],[TARIH]]="",tbl_Metraj22[[#This Row],[TARIH]]="-"),0,IF(tbl_Metraj22[[#This Row],[YUZDE]]=0,tbl_Metraj22[[#This Row],[METRAJ_BETON]],tbl_Metraj22[[#This Row],[YUZDE]]*tbl_Metraj22[[#This Row],[METRAJ_BETON]]))</f>
        <v>4.03</v>
      </c>
      <c r="K1509" s="2" t="s">
        <v>23036</v>
      </c>
    </row>
    <row r="1510" spans="1:11" ht="14.25" x14ac:dyDescent="0.2">
      <c r="A1510" s="2" t="s">
        <v>734</v>
      </c>
      <c r="B1510" s="124" t="s">
        <v>3436</v>
      </c>
      <c r="C1510" s="124"/>
      <c r="D1510" s="126">
        <v>4.03</v>
      </c>
      <c r="E1510" s="124" t="s">
        <v>764</v>
      </c>
      <c r="F1510" s="124">
        <v>0</v>
      </c>
      <c r="G1510" s="2" t="s">
        <v>14099</v>
      </c>
      <c r="H1510" s="130">
        <v>45929</v>
      </c>
      <c r="I1510" s="134"/>
      <c r="J1510" s="123">
        <f>IF(OR(tbl_Metraj22[[#This Row],[TARIH]]="",tbl_Metraj22[[#This Row],[TARIH]]="-"),0,IF(tbl_Metraj22[[#This Row],[YUZDE]]=0,tbl_Metraj22[[#This Row],[METRAJ_BETON]],tbl_Metraj22[[#This Row],[YUZDE]]*tbl_Metraj22[[#This Row],[METRAJ_BETON]]))</f>
        <v>4.03</v>
      </c>
      <c r="K1510" s="2" t="s">
        <v>23037</v>
      </c>
    </row>
    <row r="1511" spans="1:11" ht="14.25" x14ac:dyDescent="0.2">
      <c r="A1511" s="2" t="s">
        <v>734</v>
      </c>
      <c r="B1511" s="124" t="s">
        <v>3437</v>
      </c>
      <c r="C1511" s="124"/>
      <c r="D1511" s="126">
        <v>1.22</v>
      </c>
      <c r="E1511" s="124" t="s">
        <v>764</v>
      </c>
      <c r="F1511" s="124">
        <v>0</v>
      </c>
      <c r="G1511" s="2" t="s">
        <v>14100</v>
      </c>
      <c r="H1511" s="130">
        <v>45930</v>
      </c>
      <c r="I1511" s="134"/>
      <c r="J1511" s="123">
        <f>IF(OR(tbl_Metraj22[[#This Row],[TARIH]]="",tbl_Metraj22[[#This Row],[TARIH]]="-"),0,IF(tbl_Metraj22[[#This Row],[YUZDE]]=0,tbl_Metraj22[[#This Row],[METRAJ_BETON]],tbl_Metraj22[[#This Row],[YUZDE]]*tbl_Metraj22[[#This Row],[METRAJ_BETON]]))</f>
        <v>1.22</v>
      </c>
      <c r="K1511" s="2" t="e">
        <v>#N/A</v>
      </c>
    </row>
    <row r="1512" spans="1:11" ht="14.25" x14ac:dyDescent="0.2">
      <c r="A1512" s="2" t="s">
        <v>734</v>
      </c>
      <c r="B1512" s="124" t="s">
        <v>3438</v>
      </c>
      <c r="C1512" s="124"/>
      <c r="D1512" s="126">
        <v>1.02</v>
      </c>
      <c r="E1512" s="124" t="s">
        <v>764</v>
      </c>
      <c r="F1512" s="124">
        <v>0</v>
      </c>
      <c r="G1512" s="2" t="s">
        <v>14101</v>
      </c>
      <c r="H1512" s="130">
        <v>45929</v>
      </c>
      <c r="I1512" s="134"/>
      <c r="J1512" s="123">
        <f>IF(OR(tbl_Metraj22[[#This Row],[TARIH]]="",tbl_Metraj22[[#This Row],[TARIH]]="-"),0,IF(tbl_Metraj22[[#This Row],[YUZDE]]=0,tbl_Metraj22[[#This Row],[METRAJ_BETON]],tbl_Metraj22[[#This Row],[YUZDE]]*tbl_Metraj22[[#This Row],[METRAJ_BETON]]))</f>
        <v>1.02</v>
      </c>
      <c r="K1512" s="2" t="s">
        <v>23038</v>
      </c>
    </row>
    <row r="1513" spans="1:11" ht="14.25" x14ac:dyDescent="0.2">
      <c r="A1513" s="2" t="s">
        <v>734</v>
      </c>
      <c r="B1513" s="124" t="s">
        <v>3439</v>
      </c>
      <c r="C1513" s="124"/>
      <c r="D1513" s="126">
        <v>1.07</v>
      </c>
      <c r="E1513" s="124" t="s">
        <v>764</v>
      </c>
      <c r="F1513" s="124">
        <v>0</v>
      </c>
      <c r="G1513" s="2" t="s">
        <v>14102</v>
      </c>
      <c r="H1513" s="130">
        <v>45930</v>
      </c>
      <c r="I1513" s="134"/>
      <c r="J1513" s="123">
        <f>IF(OR(tbl_Metraj22[[#This Row],[TARIH]]="",tbl_Metraj22[[#This Row],[TARIH]]="-"),0,IF(tbl_Metraj22[[#This Row],[YUZDE]]=0,tbl_Metraj22[[#This Row],[METRAJ_BETON]],tbl_Metraj22[[#This Row],[YUZDE]]*tbl_Metraj22[[#This Row],[METRAJ_BETON]]))</f>
        <v>1.07</v>
      </c>
      <c r="K1513" s="2" t="e">
        <v>#N/A</v>
      </c>
    </row>
    <row r="1514" spans="1:11" ht="14.25" x14ac:dyDescent="0.2">
      <c r="A1514" s="2" t="s">
        <v>734</v>
      </c>
      <c r="B1514" s="124" t="s">
        <v>3440</v>
      </c>
      <c r="C1514" s="124"/>
      <c r="D1514" s="126">
        <v>4.03</v>
      </c>
      <c r="E1514" s="124" t="s">
        <v>764</v>
      </c>
      <c r="F1514" s="124">
        <v>0</v>
      </c>
      <c r="G1514" s="2" t="s">
        <v>14103</v>
      </c>
      <c r="H1514" s="130">
        <v>45929</v>
      </c>
      <c r="I1514" s="134"/>
      <c r="J1514" s="123">
        <f>IF(OR(tbl_Metraj22[[#This Row],[TARIH]]="",tbl_Metraj22[[#This Row],[TARIH]]="-"),0,IF(tbl_Metraj22[[#This Row],[YUZDE]]=0,tbl_Metraj22[[#This Row],[METRAJ_BETON]],tbl_Metraj22[[#This Row],[YUZDE]]*tbl_Metraj22[[#This Row],[METRAJ_BETON]]))</f>
        <v>4.03</v>
      </c>
      <c r="K1514" s="2" t="s">
        <v>23039</v>
      </c>
    </row>
    <row r="1515" spans="1:11" ht="14.25" x14ac:dyDescent="0.2">
      <c r="A1515" s="2" t="s">
        <v>734</v>
      </c>
      <c r="B1515" s="124" t="s">
        <v>3441</v>
      </c>
      <c r="C1515" s="124"/>
      <c r="D1515" s="126">
        <v>0.73</v>
      </c>
      <c r="E1515" s="124" t="s">
        <v>764</v>
      </c>
      <c r="F1515" s="124">
        <v>0</v>
      </c>
      <c r="G1515" s="2" t="s">
        <v>14104</v>
      </c>
      <c r="H1515" s="130">
        <v>45929</v>
      </c>
      <c r="I1515" s="134"/>
      <c r="J1515" s="123">
        <f>IF(OR(tbl_Metraj22[[#This Row],[TARIH]]="",tbl_Metraj22[[#This Row],[TARIH]]="-"),0,IF(tbl_Metraj22[[#This Row],[YUZDE]]=0,tbl_Metraj22[[#This Row],[METRAJ_BETON]],tbl_Metraj22[[#This Row],[YUZDE]]*tbl_Metraj22[[#This Row],[METRAJ_BETON]]))</f>
        <v>0.73</v>
      </c>
      <c r="K1515" s="2" t="s">
        <v>23040</v>
      </c>
    </row>
    <row r="1516" spans="1:11" ht="14.25" x14ac:dyDescent="0.2">
      <c r="A1516" s="2" t="s">
        <v>734</v>
      </c>
      <c r="B1516" s="124" t="s">
        <v>3442</v>
      </c>
      <c r="C1516" s="124"/>
      <c r="D1516" s="126">
        <v>4.03</v>
      </c>
      <c r="E1516" s="124" t="s">
        <v>764</v>
      </c>
      <c r="F1516" s="124">
        <v>0</v>
      </c>
      <c r="G1516" s="2" t="s">
        <v>14105</v>
      </c>
      <c r="H1516" s="130">
        <v>45929</v>
      </c>
      <c r="I1516" s="134"/>
      <c r="J1516" s="123">
        <f>IF(OR(tbl_Metraj22[[#This Row],[TARIH]]="",tbl_Metraj22[[#This Row],[TARIH]]="-"),0,IF(tbl_Metraj22[[#This Row],[YUZDE]]=0,tbl_Metraj22[[#This Row],[METRAJ_BETON]],tbl_Metraj22[[#This Row],[YUZDE]]*tbl_Metraj22[[#This Row],[METRAJ_BETON]]))</f>
        <v>4.03</v>
      </c>
      <c r="K1516" s="2" t="s">
        <v>23041</v>
      </c>
    </row>
    <row r="1517" spans="1:11" ht="14.25" x14ac:dyDescent="0.2">
      <c r="A1517" s="2" t="s">
        <v>734</v>
      </c>
      <c r="B1517" s="124" t="s">
        <v>3443</v>
      </c>
      <c r="C1517" s="124"/>
      <c r="D1517" s="126">
        <v>1.04</v>
      </c>
      <c r="E1517" s="124" t="s">
        <v>764</v>
      </c>
      <c r="F1517" s="124">
        <v>0</v>
      </c>
      <c r="G1517" s="2" t="s">
        <v>14106</v>
      </c>
      <c r="H1517" s="130">
        <v>45929</v>
      </c>
      <c r="I1517" s="134"/>
      <c r="J1517" s="123">
        <f>IF(OR(tbl_Metraj22[[#This Row],[TARIH]]="",tbl_Metraj22[[#This Row],[TARIH]]="-"),0,IF(tbl_Metraj22[[#This Row],[YUZDE]]=0,tbl_Metraj22[[#This Row],[METRAJ_BETON]],tbl_Metraj22[[#This Row],[YUZDE]]*tbl_Metraj22[[#This Row],[METRAJ_BETON]]))</f>
        <v>1.04</v>
      </c>
      <c r="K1517" s="2" t="s">
        <v>23042</v>
      </c>
    </row>
    <row r="1518" spans="1:11" ht="14.25" x14ac:dyDescent="0.2">
      <c r="A1518" s="2" t="s">
        <v>734</v>
      </c>
      <c r="B1518" s="124" t="s">
        <v>3444</v>
      </c>
      <c r="C1518" s="124"/>
      <c r="D1518" s="126">
        <v>1.17</v>
      </c>
      <c r="E1518" s="124" t="s">
        <v>764</v>
      </c>
      <c r="F1518" s="124">
        <v>0</v>
      </c>
      <c r="G1518" s="2" t="s">
        <v>14107</v>
      </c>
      <c r="H1518" s="130">
        <v>45930</v>
      </c>
      <c r="I1518" s="134"/>
      <c r="J1518" s="123">
        <f>IF(OR(tbl_Metraj22[[#This Row],[TARIH]]="",tbl_Metraj22[[#This Row],[TARIH]]="-"),0,IF(tbl_Metraj22[[#This Row],[YUZDE]]=0,tbl_Metraj22[[#This Row],[METRAJ_BETON]],tbl_Metraj22[[#This Row],[YUZDE]]*tbl_Metraj22[[#This Row],[METRAJ_BETON]]))</f>
        <v>1.17</v>
      </c>
      <c r="K1518" s="2" t="s">
        <v>23043</v>
      </c>
    </row>
    <row r="1519" spans="1:11" ht="14.25" x14ac:dyDescent="0.2">
      <c r="A1519" s="2" t="s">
        <v>734</v>
      </c>
      <c r="B1519" s="124" t="s">
        <v>3445</v>
      </c>
      <c r="C1519" s="124"/>
      <c r="D1519" s="126">
        <v>3.4</v>
      </c>
      <c r="E1519" s="124" t="s">
        <v>764</v>
      </c>
      <c r="F1519" s="124">
        <v>0</v>
      </c>
      <c r="G1519" s="2" t="s">
        <v>14108</v>
      </c>
      <c r="H1519" s="130">
        <v>45930</v>
      </c>
      <c r="I1519" s="134"/>
      <c r="J1519" s="123">
        <f>IF(OR(tbl_Metraj22[[#This Row],[TARIH]]="",tbl_Metraj22[[#This Row],[TARIH]]="-"),0,IF(tbl_Metraj22[[#This Row],[YUZDE]]=0,tbl_Metraj22[[#This Row],[METRAJ_BETON]],tbl_Metraj22[[#This Row],[YUZDE]]*tbl_Metraj22[[#This Row],[METRAJ_BETON]]))</f>
        <v>3.4</v>
      </c>
      <c r="K1519" s="2" t="s">
        <v>23044</v>
      </c>
    </row>
    <row r="1520" spans="1:11" ht="14.25" x14ac:dyDescent="0.2">
      <c r="A1520" s="2" t="s">
        <v>734</v>
      </c>
      <c r="B1520" s="124" t="s">
        <v>3446</v>
      </c>
      <c r="C1520" s="124"/>
      <c r="D1520" s="126">
        <v>0.72</v>
      </c>
      <c r="E1520" s="124" t="s">
        <v>764</v>
      </c>
      <c r="F1520" s="124">
        <v>0</v>
      </c>
      <c r="G1520" s="2" t="s">
        <v>14109</v>
      </c>
      <c r="H1520" s="130">
        <v>45930</v>
      </c>
      <c r="I1520" s="134"/>
      <c r="J1520" s="123">
        <f>IF(OR(tbl_Metraj22[[#This Row],[TARIH]]="",tbl_Metraj22[[#This Row],[TARIH]]="-"),0,IF(tbl_Metraj22[[#This Row],[YUZDE]]=0,tbl_Metraj22[[#This Row],[METRAJ_BETON]],tbl_Metraj22[[#This Row],[YUZDE]]*tbl_Metraj22[[#This Row],[METRAJ_BETON]]))</f>
        <v>0.72</v>
      </c>
      <c r="K1520" s="2" t="s">
        <v>23045</v>
      </c>
    </row>
    <row r="1521" spans="1:11" ht="14.25" x14ac:dyDescent="0.2">
      <c r="A1521" s="2" t="s">
        <v>734</v>
      </c>
      <c r="B1521" s="124" t="s">
        <v>3447</v>
      </c>
      <c r="C1521" s="124"/>
      <c r="D1521" s="126">
        <v>4.03</v>
      </c>
      <c r="E1521" s="124" t="s">
        <v>764</v>
      </c>
      <c r="F1521" s="124">
        <v>0</v>
      </c>
      <c r="G1521" s="2" t="s">
        <v>14110</v>
      </c>
      <c r="H1521" s="130">
        <v>45930</v>
      </c>
      <c r="I1521" s="134"/>
      <c r="J1521" s="123">
        <f>IF(OR(tbl_Metraj22[[#This Row],[TARIH]]="",tbl_Metraj22[[#This Row],[TARIH]]="-"),0,IF(tbl_Metraj22[[#This Row],[YUZDE]]=0,tbl_Metraj22[[#This Row],[METRAJ_BETON]],tbl_Metraj22[[#This Row],[YUZDE]]*tbl_Metraj22[[#This Row],[METRAJ_BETON]]))</f>
        <v>4.03</v>
      </c>
      <c r="K1521" s="2" t="s">
        <v>23046</v>
      </c>
    </row>
    <row r="1522" spans="1:11" ht="14.25" x14ac:dyDescent="0.2">
      <c r="A1522" s="2" t="s">
        <v>734</v>
      </c>
      <c r="B1522" s="124" t="s">
        <v>3448</v>
      </c>
      <c r="C1522" s="124"/>
      <c r="D1522" s="126">
        <v>3.75</v>
      </c>
      <c r="E1522" s="124" t="s">
        <v>764</v>
      </c>
      <c r="F1522" s="124">
        <v>0</v>
      </c>
      <c r="G1522" s="2" t="s">
        <v>14111</v>
      </c>
      <c r="H1522" s="130">
        <v>45930</v>
      </c>
      <c r="I1522" s="134"/>
      <c r="J1522" s="123">
        <f>IF(OR(tbl_Metraj22[[#This Row],[TARIH]]="",tbl_Metraj22[[#This Row],[TARIH]]="-"),0,IF(tbl_Metraj22[[#This Row],[YUZDE]]=0,tbl_Metraj22[[#This Row],[METRAJ_BETON]],tbl_Metraj22[[#This Row],[YUZDE]]*tbl_Metraj22[[#This Row],[METRAJ_BETON]]))</f>
        <v>3.75</v>
      </c>
      <c r="K1522" s="2" t="s">
        <v>23047</v>
      </c>
    </row>
    <row r="1523" spans="1:11" ht="14.25" x14ac:dyDescent="0.2">
      <c r="A1523" s="2" t="s">
        <v>734</v>
      </c>
      <c r="B1523" s="124" t="s">
        <v>3449</v>
      </c>
      <c r="C1523" s="124"/>
      <c r="D1523" s="126">
        <v>2.48</v>
      </c>
      <c r="E1523" s="124" t="s">
        <v>764</v>
      </c>
      <c r="F1523" s="124">
        <v>0</v>
      </c>
      <c r="G1523" s="2" t="s">
        <v>14112</v>
      </c>
      <c r="H1523" s="130">
        <v>45930</v>
      </c>
      <c r="I1523" s="134"/>
      <c r="J1523" s="123">
        <f>IF(OR(tbl_Metraj22[[#This Row],[TARIH]]="",tbl_Metraj22[[#This Row],[TARIH]]="-"),0,IF(tbl_Metraj22[[#This Row],[YUZDE]]=0,tbl_Metraj22[[#This Row],[METRAJ_BETON]],tbl_Metraj22[[#This Row],[YUZDE]]*tbl_Metraj22[[#This Row],[METRAJ_BETON]]))</f>
        <v>2.48</v>
      </c>
      <c r="K1523" s="2" t="s">
        <v>23048</v>
      </c>
    </row>
    <row r="1524" spans="1:11" ht="14.25" x14ac:dyDescent="0.2">
      <c r="A1524" s="2" t="s">
        <v>734</v>
      </c>
      <c r="B1524" s="124" t="s">
        <v>3450</v>
      </c>
      <c r="C1524" s="124"/>
      <c r="D1524" s="126">
        <v>0.73</v>
      </c>
      <c r="E1524" s="124" t="s">
        <v>764</v>
      </c>
      <c r="F1524" s="124">
        <v>0</v>
      </c>
      <c r="G1524" s="2" t="s">
        <v>14113</v>
      </c>
      <c r="H1524" s="130">
        <v>45930</v>
      </c>
      <c r="I1524" s="134"/>
      <c r="J1524" s="123">
        <f>IF(OR(tbl_Metraj22[[#This Row],[TARIH]]="",tbl_Metraj22[[#This Row],[TARIH]]="-"),0,IF(tbl_Metraj22[[#This Row],[YUZDE]]=0,tbl_Metraj22[[#This Row],[METRAJ_BETON]],tbl_Metraj22[[#This Row],[YUZDE]]*tbl_Metraj22[[#This Row],[METRAJ_BETON]]))</f>
        <v>0.73</v>
      </c>
      <c r="K1524" s="2" t="e">
        <v>#N/A</v>
      </c>
    </row>
    <row r="1525" spans="1:11" ht="14.25" x14ac:dyDescent="0.2">
      <c r="A1525" s="2" t="s">
        <v>734</v>
      </c>
      <c r="B1525" s="124" t="s">
        <v>3451</v>
      </c>
      <c r="C1525" s="124"/>
      <c r="D1525" s="126">
        <v>1.67</v>
      </c>
      <c r="E1525" s="124" t="s">
        <v>764</v>
      </c>
      <c r="F1525" s="124">
        <v>0</v>
      </c>
      <c r="G1525" s="2" t="s">
        <v>14114</v>
      </c>
      <c r="H1525" s="130">
        <v>45930</v>
      </c>
      <c r="I1525" s="134"/>
      <c r="J1525" s="123">
        <f>IF(OR(tbl_Metraj22[[#This Row],[TARIH]]="",tbl_Metraj22[[#This Row],[TARIH]]="-"),0,IF(tbl_Metraj22[[#This Row],[YUZDE]]=0,tbl_Metraj22[[#This Row],[METRAJ_BETON]],tbl_Metraj22[[#This Row],[YUZDE]]*tbl_Metraj22[[#This Row],[METRAJ_BETON]]))</f>
        <v>1.67</v>
      </c>
      <c r="K1525" s="2" t="s">
        <v>23049</v>
      </c>
    </row>
    <row r="1526" spans="1:11" ht="14.25" x14ac:dyDescent="0.2">
      <c r="A1526" s="2" t="s">
        <v>734</v>
      </c>
      <c r="B1526" s="124" t="s">
        <v>3452</v>
      </c>
      <c r="C1526" s="124"/>
      <c r="D1526" s="126">
        <v>1.55</v>
      </c>
      <c r="E1526" s="124" t="s">
        <v>764</v>
      </c>
      <c r="F1526" s="124">
        <v>0</v>
      </c>
      <c r="G1526" s="2" t="s">
        <v>14115</v>
      </c>
      <c r="H1526" s="130">
        <v>45930</v>
      </c>
      <c r="I1526" s="134"/>
      <c r="J1526" s="123">
        <f>IF(OR(tbl_Metraj22[[#This Row],[TARIH]]="",tbl_Metraj22[[#This Row],[TARIH]]="-"),0,IF(tbl_Metraj22[[#This Row],[YUZDE]]=0,tbl_Metraj22[[#This Row],[METRAJ_BETON]],tbl_Metraj22[[#This Row],[YUZDE]]*tbl_Metraj22[[#This Row],[METRAJ_BETON]]))</f>
        <v>1.55</v>
      </c>
      <c r="K1526" s="2" t="s">
        <v>23050</v>
      </c>
    </row>
    <row r="1527" spans="1:11" ht="14.25" x14ac:dyDescent="0.2">
      <c r="A1527" s="2" t="s">
        <v>734</v>
      </c>
      <c r="B1527" s="124" t="s">
        <v>3453</v>
      </c>
      <c r="C1527" s="124"/>
      <c r="D1527" s="126">
        <v>2.68</v>
      </c>
      <c r="E1527" s="124" t="s">
        <v>764</v>
      </c>
      <c r="F1527" s="124">
        <v>0</v>
      </c>
      <c r="G1527" s="2" t="s">
        <v>14116</v>
      </c>
      <c r="H1527" s="130">
        <v>45930</v>
      </c>
      <c r="I1527" s="134"/>
      <c r="J1527" s="123">
        <f>IF(OR(tbl_Metraj22[[#This Row],[TARIH]]="",tbl_Metraj22[[#This Row],[TARIH]]="-"),0,IF(tbl_Metraj22[[#This Row],[YUZDE]]=0,tbl_Metraj22[[#This Row],[METRAJ_BETON]],tbl_Metraj22[[#This Row],[YUZDE]]*tbl_Metraj22[[#This Row],[METRAJ_BETON]]))</f>
        <v>2.68</v>
      </c>
      <c r="K1527" s="2" t="s">
        <v>23051</v>
      </c>
    </row>
    <row r="1528" spans="1:11" ht="14.25" x14ac:dyDescent="0.2">
      <c r="A1528" s="2" t="s">
        <v>734</v>
      </c>
      <c r="B1528" s="124" t="s">
        <v>3454</v>
      </c>
      <c r="C1528" s="124"/>
      <c r="D1528" s="126">
        <v>1.1599999999999999</v>
      </c>
      <c r="E1528" s="124" t="s">
        <v>764</v>
      </c>
      <c r="F1528" s="124">
        <v>0</v>
      </c>
      <c r="G1528" s="2" t="s">
        <v>14117</v>
      </c>
      <c r="H1528" s="130">
        <v>45930</v>
      </c>
      <c r="I1528" s="134"/>
      <c r="J1528" s="123">
        <f>IF(OR(tbl_Metraj22[[#This Row],[TARIH]]="",tbl_Metraj22[[#This Row],[TARIH]]="-"),0,IF(tbl_Metraj22[[#This Row],[YUZDE]]=0,tbl_Metraj22[[#This Row],[METRAJ_BETON]],tbl_Metraj22[[#This Row],[YUZDE]]*tbl_Metraj22[[#This Row],[METRAJ_BETON]]))</f>
        <v>1.1599999999999999</v>
      </c>
      <c r="K1528" s="2" t="s">
        <v>23052</v>
      </c>
    </row>
    <row r="1529" spans="1:11" ht="14.25" x14ac:dyDescent="0.2">
      <c r="A1529" s="2" t="s">
        <v>728</v>
      </c>
      <c r="B1529" s="124" t="s">
        <v>4370</v>
      </c>
      <c r="C1529" s="124"/>
      <c r="D1529" s="126">
        <v>5.96</v>
      </c>
      <c r="E1529" s="124" t="s">
        <v>764</v>
      </c>
      <c r="F1529" s="124">
        <v>0</v>
      </c>
      <c r="G1529" s="2" t="s">
        <v>14118</v>
      </c>
      <c r="H1529" s="130"/>
      <c r="I1529" s="134"/>
      <c r="J1529" s="123">
        <f>IF(OR(tbl_Metraj22[[#This Row],[TARIH]]="",tbl_Metraj22[[#This Row],[TARIH]]="-"),0,IF(tbl_Metraj22[[#This Row],[YUZDE]]=0,tbl_Metraj22[[#This Row],[METRAJ_BETON]],tbl_Metraj22[[#This Row],[YUZDE]]*tbl_Metraj22[[#This Row],[METRAJ_BETON]]))</f>
        <v>0</v>
      </c>
      <c r="K1529" s="2" t="s">
        <v>1292</v>
      </c>
    </row>
    <row r="1530" spans="1:11" ht="14.25" x14ac:dyDescent="0.2">
      <c r="A1530" s="2" t="s">
        <v>728</v>
      </c>
      <c r="B1530" s="124" t="s">
        <v>4371</v>
      </c>
      <c r="C1530" s="124"/>
      <c r="D1530" s="126">
        <v>0.82</v>
      </c>
      <c r="E1530" s="124" t="s">
        <v>764</v>
      </c>
      <c r="F1530" s="124">
        <v>0</v>
      </c>
      <c r="G1530" s="2" t="s">
        <v>14119</v>
      </c>
      <c r="H1530" s="130">
        <v>45913</v>
      </c>
      <c r="I1530" s="134"/>
      <c r="J1530" s="123">
        <f>IF(OR(tbl_Metraj22[[#This Row],[TARIH]]="",tbl_Metraj22[[#This Row],[TARIH]]="-"),0,IF(tbl_Metraj22[[#This Row],[YUZDE]]=0,tbl_Metraj22[[#This Row],[METRAJ_BETON]],tbl_Metraj22[[#This Row],[YUZDE]]*tbl_Metraj22[[#This Row],[METRAJ_BETON]]))</f>
        <v>0.82</v>
      </c>
      <c r="K1530" s="2" t="s">
        <v>1270</v>
      </c>
    </row>
    <row r="1531" spans="1:11" ht="14.25" x14ac:dyDescent="0.2">
      <c r="A1531" s="2" t="s">
        <v>728</v>
      </c>
      <c r="B1531" s="124" t="s">
        <v>4372</v>
      </c>
      <c r="C1531" s="124"/>
      <c r="D1531" s="126">
        <v>4.0999999999999996</v>
      </c>
      <c r="E1531" s="124" t="s">
        <v>764</v>
      </c>
      <c r="F1531" s="124">
        <v>0</v>
      </c>
      <c r="G1531" s="2" t="s">
        <v>14120</v>
      </c>
      <c r="H1531" s="130"/>
      <c r="I1531" s="134"/>
      <c r="J1531" s="123">
        <f>IF(OR(tbl_Metraj22[[#This Row],[TARIH]]="",tbl_Metraj22[[#This Row],[TARIH]]="-"),0,IF(tbl_Metraj22[[#This Row],[YUZDE]]=0,tbl_Metraj22[[#This Row],[METRAJ_BETON]],tbl_Metraj22[[#This Row],[YUZDE]]*tbl_Metraj22[[#This Row],[METRAJ_BETON]]))</f>
        <v>0</v>
      </c>
      <c r="K1531" s="2" t="s">
        <v>2868</v>
      </c>
    </row>
    <row r="1532" spans="1:11" ht="14.25" x14ac:dyDescent="0.2">
      <c r="A1532" s="2" t="s">
        <v>728</v>
      </c>
      <c r="B1532" s="124" t="s">
        <v>4373</v>
      </c>
      <c r="C1532" s="124"/>
      <c r="D1532" s="126">
        <v>2.0499999999999998</v>
      </c>
      <c r="E1532" s="124" t="s">
        <v>764</v>
      </c>
      <c r="F1532" s="124">
        <v>0</v>
      </c>
      <c r="G1532" s="2" t="s">
        <v>14121</v>
      </c>
      <c r="H1532" s="130">
        <v>45910</v>
      </c>
      <c r="I1532" s="134"/>
      <c r="J1532" s="123">
        <f>IF(OR(tbl_Metraj22[[#This Row],[TARIH]]="",tbl_Metraj22[[#This Row],[TARIH]]="-"),0,IF(tbl_Metraj22[[#This Row],[YUZDE]]=0,tbl_Metraj22[[#This Row],[METRAJ_BETON]],tbl_Metraj22[[#This Row],[YUZDE]]*tbl_Metraj22[[#This Row],[METRAJ_BETON]]))</f>
        <v>2.0499999999999998</v>
      </c>
      <c r="K1532" s="2" t="s">
        <v>2867</v>
      </c>
    </row>
    <row r="1533" spans="1:11" ht="14.25" x14ac:dyDescent="0.2">
      <c r="A1533" s="2" t="s">
        <v>728</v>
      </c>
      <c r="B1533" s="124" t="s">
        <v>4374</v>
      </c>
      <c r="C1533" s="124"/>
      <c r="D1533" s="126">
        <v>2.0499999999999998</v>
      </c>
      <c r="E1533" s="124" t="s">
        <v>764</v>
      </c>
      <c r="F1533" s="124">
        <v>0</v>
      </c>
      <c r="G1533" s="2" t="s">
        <v>14122</v>
      </c>
      <c r="H1533" s="130">
        <v>45910</v>
      </c>
      <c r="I1533" s="134"/>
      <c r="J1533" s="123">
        <f>IF(OR(tbl_Metraj22[[#This Row],[TARIH]]="",tbl_Metraj22[[#This Row],[TARIH]]="-"),0,IF(tbl_Metraj22[[#This Row],[YUZDE]]=0,tbl_Metraj22[[#This Row],[METRAJ_BETON]],tbl_Metraj22[[#This Row],[YUZDE]]*tbl_Metraj22[[#This Row],[METRAJ_BETON]]))</f>
        <v>2.0499999999999998</v>
      </c>
      <c r="K1533" s="2" t="s">
        <v>2866</v>
      </c>
    </row>
    <row r="1534" spans="1:11" ht="14.25" x14ac:dyDescent="0.2">
      <c r="A1534" s="2" t="s">
        <v>728</v>
      </c>
      <c r="B1534" s="124" t="s">
        <v>4375</v>
      </c>
      <c r="C1534" s="124"/>
      <c r="D1534" s="126">
        <v>4.0999999999999996</v>
      </c>
      <c r="E1534" s="124" t="s">
        <v>764</v>
      </c>
      <c r="F1534" s="124">
        <v>0</v>
      </c>
      <c r="G1534" s="2" t="s">
        <v>14123</v>
      </c>
      <c r="H1534" s="130"/>
      <c r="I1534" s="134"/>
      <c r="J1534" s="123">
        <f>IF(OR(tbl_Metraj22[[#This Row],[TARIH]]="",tbl_Metraj22[[#This Row],[TARIH]]="-"),0,IF(tbl_Metraj22[[#This Row],[YUZDE]]=0,tbl_Metraj22[[#This Row],[METRAJ_BETON]],tbl_Metraj22[[#This Row],[YUZDE]]*tbl_Metraj22[[#This Row],[METRAJ_BETON]]))</f>
        <v>0</v>
      </c>
      <c r="K1534" s="2" t="s">
        <v>1281</v>
      </c>
    </row>
    <row r="1535" spans="1:11" ht="14.25" x14ac:dyDescent="0.2">
      <c r="A1535" s="2" t="s">
        <v>728</v>
      </c>
      <c r="B1535" s="124" t="s">
        <v>4376</v>
      </c>
      <c r="C1535" s="124"/>
      <c r="D1535" s="126">
        <v>4.0999999999999996</v>
      </c>
      <c r="E1535" s="124" t="s">
        <v>764</v>
      </c>
      <c r="F1535" s="124">
        <v>0</v>
      </c>
      <c r="G1535" s="2" t="s">
        <v>14124</v>
      </c>
      <c r="H1535" s="130"/>
      <c r="I1535" s="134"/>
      <c r="J1535" s="123">
        <f>IF(OR(tbl_Metraj22[[#This Row],[TARIH]]="",tbl_Metraj22[[#This Row],[TARIH]]="-"),0,IF(tbl_Metraj22[[#This Row],[YUZDE]]=0,tbl_Metraj22[[#This Row],[METRAJ_BETON]],tbl_Metraj22[[#This Row],[YUZDE]]*tbl_Metraj22[[#This Row],[METRAJ_BETON]]))</f>
        <v>0</v>
      </c>
      <c r="K1535" s="2" t="s">
        <v>1273</v>
      </c>
    </row>
    <row r="1536" spans="1:11" ht="14.25" x14ac:dyDescent="0.2">
      <c r="A1536" s="2" t="s">
        <v>728</v>
      </c>
      <c r="B1536" s="124" t="s">
        <v>4377</v>
      </c>
      <c r="C1536" s="124"/>
      <c r="D1536" s="126">
        <v>4.0999999999999996</v>
      </c>
      <c r="E1536" s="124" t="s">
        <v>764</v>
      </c>
      <c r="F1536" s="124">
        <v>0</v>
      </c>
      <c r="G1536" s="2" t="s">
        <v>14125</v>
      </c>
      <c r="H1536" s="130"/>
      <c r="I1536" s="134"/>
      <c r="J1536" s="123">
        <f>IF(OR(tbl_Metraj22[[#This Row],[TARIH]]="",tbl_Metraj22[[#This Row],[TARIH]]="-"),0,IF(tbl_Metraj22[[#This Row],[YUZDE]]=0,tbl_Metraj22[[#This Row],[METRAJ_BETON]],tbl_Metraj22[[#This Row],[YUZDE]]*tbl_Metraj22[[#This Row],[METRAJ_BETON]]))</f>
        <v>0</v>
      </c>
      <c r="K1536" s="2" t="s">
        <v>1274</v>
      </c>
    </row>
    <row r="1537" spans="1:11" ht="14.25" x14ac:dyDescent="0.2">
      <c r="A1537" s="2" t="s">
        <v>728</v>
      </c>
      <c r="B1537" s="124" t="s">
        <v>4378</v>
      </c>
      <c r="C1537" s="124"/>
      <c r="D1537" s="126">
        <v>4.0999999999999996</v>
      </c>
      <c r="E1537" s="124" t="s">
        <v>764</v>
      </c>
      <c r="F1537" s="124">
        <v>0</v>
      </c>
      <c r="G1537" s="2" t="s">
        <v>14126</v>
      </c>
      <c r="H1537" s="130"/>
      <c r="I1537" s="134"/>
      <c r="J1537" s="123">
        <f>IF(OR(tbl_Metraj22[[#This Row],[TARIH]]="",tbl_Metraj22[[#This Row],[TARIH]]="-"),0,IF(tbl_Metraj22[[#This Row],[YUZDE]]=0,tbl_Metraj22[[#This Row],[METRAJ_BETON]],tbl_Metraj22[[#This Row],[YUZDE]]*tbl_Metraj22[[#This Row],[METRAJ_BETON]]))</f>
        <v>0</v>
      </c>
      <c r="K1537" s="2" t="s">
        <v>1279</v>
      </c>
    </row>
    <row r="1538" spans="1:11" ht="14.25" x14ac:dyDescent="0.2">
      <c r="A1538" s="2" t="s">
        <v>728</v>
      </c>
      <c r="B1538" s="124" t="s">
        <v>4379</v>
      </c>
      <c r="C1538" s="124"/>
      <c r="D1538" s="126">
        <v>4.0999999999999996</v>
      </c>
      <c r="E1538" s="124" t="s">
        <v>764</v>
      </c>
      <c r="F1538" s="124">
        <v>0</v>
      </c>
      <c r="G1538" s="2" t="s">
        <v>14127</v>
      </c>
      <c r="H1538" s="130"/>
      <c r="I1538" s="134"/>
      <c r="J1538" s="123">
        <f>IF(OR(tbl_Metraj22[[#This Row],[TARIH]]="",tbl_Metraj22[[#This Row],[TARIH]]="-"),0,IF(tbl_Metraj22[[#This Row],[YUZDE]]=0,tbl_Metraj22[[#This Row],[METRAJ_BETON]],tbl_Metraj22[[#This Row],[YUZDE]]*tbl_Metraj22[[#This Row],[METRAJ_BETON]]))</f>
        <v>0</v>
      </c>
      <c r="K1538" s="2" t="s">
        <v>1280</v>
      </c>
    </row>
    <row r="1539" spans="1:11" ht="14.25" x14ac:dyDescent="0.2">
      <c r="A1539" s="2" t="s">
        <v>728</v>
      </c>
      <c r="B1539" s="124" t="s">
        <v>4380</v>
      </c>
      <c r="C1539" s="124"/>
      <c r="D1539" s="126">
        <v>4.0999999999999996</v>
      </c>
      <c r="E1539" s="124" t="s">
        <v>764</v>
      </c>
      <c r="F1539" s="124">
        <v>0</v>
      </c>
      <c r="G1539" s="2" t="s">
        <v>14128</v>
      </c>
      <c r="H1539" s="130"/>
      <c r="I1539" s="134"/>
      <c r="J1539" s="123">
        <f>IF(OR(tbl_Metraj22[[#This Row],[TARIH]]="",tbl_Metraj22[[#This Row],[TARIH]]="-"),0,IF(tbl_Metraj22[[#This Row],[YUZDE]]=0,tbl_Metraj22[[#This Row],[METRAJ_BETON]],tbl_Metraj22[[#This Row],[YUZDE]]*tbl_Metraj22[[#This Row],[METRAJ_BETON]]))</f>
        <v>0</v>
      </c>
      <c r="K1539" s="2" t="s">
        <v>1275</v>
      </c>
    </row>
    <row r="1540" spans="1:11" ht="14.25" x14ac:dyDescent="0.2">
      <c r="A1540" s="2" t="s">
        <v>728</v>
      </c>
      <c r="B1540" s="124" t="s">
        <v>4381</v>
      </c>
      <c r="C1540" s="124"/>
      <c r="D1540" s="126">
        <v>4.0999999999999996</v>
      </c>
      <c r="E1540" s="124" t="s">
        <v>764</v>
      </c>
      <c r="F1540" s="124">
        <v>0</v>
      </c>
      <c r="G1540" s="2" t="s">
        <v>14129</v>
      </c>
      <c r="H1540" s="130"/>
      <c r="I1540" s="134"/>
      <c r="J1540" s="123">
        <f>IF(OR(tbl_Metraj22[[#This Row],[TARIH]]="",tbl_Metraj22[[#This Row],[TARIH]]="-"),0,IF(tbl_Metraj22[[#This Row],[YUZDE]]=0,tbl_Metraj22[[#This Row],[METRAJ_BETON]],tbl_Metraj22[[#This Row],[YUZDE]]*tbl_Metraj22[[#This Row],[METRAJ_BETON]]))</f>
        <v>0</v>
      </c>
      <c r="K1540" s="2" t="s">
        <v>2865</v>
      </c>
    </row>
    <row r="1541" spans="1:11" ht="14.25" x14ac:dyDescent="0.2">
      <c r="A1541" s="2" t="s">
        <v>728</v>
      </c>
      <c r="B1541" s="124" t="s">
        <v>4382</v>
      </c>
      <c r="C1541" s="124"/>
      <c r="D1541" s="126">
        <v>4.0999999999999996</v>
      </c>
      <c r="E1541" s="124" t="s">
        <v>764</v>
      </c>
      <c r="F1541" s="124">
        <v>0</v>
      </c>
      <c r="G1541" s="2" t="s">
        <v>14130</v>
      </c>
      <c r="H1541" s="130"/>
      <c r="I1541" s="134"/>
      <c r="J1541" s="123">
        <f>IF(OR(tbl_Metraj22[[#This Row],[TARIH]]="",tbl_Metraj22[[#This Row],[TARIH]]="-"),0,IF(tbl_Metraj22[[#This Row],[YUZDE]]=0,tbl_Metraj22[[#This Row],[METRAJ_BETON]],tbl_Metraj22[[#This Row],[YUZDE]]*tbl_Metraj22[[#This Row],[METRAJ_BETON]]))</f>
        <v>0</v>
      </c>
      <c r="K1541" s="2" t="s">
        <v>1282</v>
      </c>
    </row>
    <row r="1542" spans="1:11" ht="14.25" x14ac:dyDescent="0.2">
      <c r="A1542" s="2" t="s">
        <v>728</v>
      </c>
      <c r="B1542" s="124" t="s">
        <v>4383</v>
      </c>
      <c r="C1542" s="124"/>
      <c r="D1542" s="126">
        <v>4.0999999999999996</v>
      </c>
      <c r="E1542" s="124" t="s">
        <v>764</v>
      </c>
      <c r="F1542" s="124">
        <v>0</v>
      </c>
      <c r="G1542" s="2" t="s">
        <v>14131</v>
      </c>
      <c r="H1542" s="130"/>
      <c r="I1542" s="134"/>
      <c r="J1542" s="123">
        <f>IF(OR(tbl_Metraj22[[#This Row],[TARIH]]="",tbl_Metraj22[[#This Row],[TARIH]]="-"),0,IF(tbl_Metraj22[[#This Row],[YUZDE]]=0,tbl_Metraj22[[#This Row],[METRAJ_BETON]],tbl_Metraj22[[#This Row],[YUZDE]]*tbl_Metraj22[[#This Row],[METRAJ_BETON]]))</f>
        <v>0</v>
      </c>
      <c r="K1542" s="2" t="s">
        <v>2869</v>
      </c>
    </row>
    <row r="1543" spans="1:11" ht="14.25" x14ac:dyDescent="0.2">
      <c r="A1543" s="2" t="s">
        <v>728</v>
      </c>
      <c r="B1543" s="124" t="s">
        <v>4384</v>
      </c>
      <c r="C1543" s="124"/>
      <c r="D1543" s="126">
        <v>5.96</v>
      </c>
      <c r="E1543" s="124" t="s">
        <v>764</v>
      </c>
      <c r="F1543" s="124">
        <v>0</v>
      </c>
      <c r="G1543" s="2" t="s">
        <v>14132</v>
      </c>
      <c r="H1543" s="130"/>
      <c r="I1543" s="134"/>
      <c r="J1543" s="123">
        <f>IF(OR(tbl_Metraj22[[#This Row],[TARIH]]="",tbl_Metraj22[[#This Row],[TARIH]]="-"),0,IF(tbl_Metraj22[[#This Row],[YUZDE]]=0,tbl_Metraj22[[#This Row],[METRAJ_BETON]],tbl_Metraj22[[#This Row],[YUZDE]]*tbl_Metraj22[[#This Row],[METRAJ_BETON]]))</f>
        <v>0</v>
      </c>
      <c r="K1543" s="2" t="s">
        <v>1290</v>
      </c>
    </row>
    <row r="1544" spans="1:11" ht="14.25" x14ac:dyDescent="0.2">
      <c r="A1544" s="2" t="s">
        <v>728</v>
      </c>
      <c r="B1544" s="124" t="s">
        <v>4385</v>
      </c>
      <c r="C1544" s="124"/>
      <c r="D1544" s="126">
        <v>4.6100000000000003</v>
      </c>
      <c r="E1544" s="124" t="s">
        <v>764</v>
      </c>
      <c r="F1544" s="124">
        <v>0</v>
      </c>
      <c r="G1544" s="2" t="s">
        <v>14133</v>
      </c>
      <c r="H1544" s="130"/>
      <c r="I1544" s="134"/>
      <c r="J1544" s="123">
        <f>IF(OR(tbl_Metraj22[[#This Row],[TARIH]]="",tbl_Metraj22[[#This Row],[TARIH]]="-"),0,IF(tbl_Metraj22[[#This Row],[YUZDE]]=0,tbl_Metraj22[[#This Row],[METRAJ_BETON]],tbl_Metraj22[[#This Row],[YUZDE]]*tbl_Metraj22[[#This Row],[METRAJ_BETON]]))</f>
        <v>0</v>
      </c>
      <c r="K1544" s="2" t="s">
        <v>2864</v>
      </c>
    </row>
    <row r="1545" spans="1:11" ht="14.25" x14ac:dyDescent="0.2">
      <c r="A1545" s="2" t="s">
        <v>728</v>
      </c>
      <c r="B1545" s="124" t="s">
        <v>4386</v>
      </c>
      <c r="C1545" s="124"/>
      <c r="D1545" s="126">
        <v>5.96</v>
      </c>
      <c r="E1545" s="124" t="s">
        <v>764</v>
      </c>
      <c r="F1545" s="124">
        <v>0</v>
      </c>
      <c r="G1545" s="2" t="s">
        <v>14134</v>
      </c>
      <c r="H1545" s="130"/>
      <c r="I1545" s="134"/>
      <c r="J1545" s="123">
        <f>IF(OR(tbl_Metraj22[[#This Row],[TARIH]]="",tbl_Metraj22[[#This Row],[TARIH]]="-"),0,IF(tbl_Metraj22[[#This Row],[YUZDE]]=0,tbl_Metraj22[[#This Row],[METRAJ_BETON]],tbl_Metraj22[[#This Row],[YUZDE]]*tbl_Metraj22[[#This Row],[METRAJ_BETON]]))</f>
        <v>0</v>
      </c>
      <c r="K1545" s="2" t="s">
        <v>1309</v>
      </c>
    </row>
    <row r="1546" spans="1:11" ht="14.25" x14ac:dyDescent="0.2">
      <c r="A1546" s="2" t="s">
        <v>728</v>
      </c>
      <c r="B1546" s="124" t="s">
        <v>4387</v>
      </c>
      <c r="C1546" s="124"/>
      <c r="D1546" s="126">
        <v>6.71</v>
      </c>
      <c r="E1546" s="124" t="s">
        <v>764</v>
      </c>
      <c r="F1546" s="124">
        <v>0</v>
      </c>
      <c r="G1546" s="2" t="s">
        <v>14135</v>
      </c>
      <c r="H1546" s="130"/>
      <c r="I1546" s="134"/>
      <c r="J1546" s="123">
        <f>IF(OR(tbl_Metraj22[[#This Row],[TARIH]]="",tbl_Metraj22[[#This Row],[TARIH]]="-"),0,IF(tbl_Metraj22[[#This Row],[YUZDE]]=0,tbl_Metraj22[[#This Row],[METRAJ_BETON]],tbl_Metraj22[[#This Row],[YUZDE]]*tbl_Metraj22[[#This Row],[METRAJ_BETON]]))</f>
        <v>0</v>
      </c>
      <c r="K1546" s="2" t="s">
        <v>1293</v>
      </c>
    </row>
    <row r="1547" spans="1:11" ht="14.25" x14ac:dyDescent="0.2">
      <c r="A1547" s="2" t="s">
        <v>728</v>
      </c>
      <c r="B1547" s="124" t="s">
        <v>4388</v>
      </c>
      <c r="C1547" s="124"/>
      <c r="D1547" s="126">
        <v>6.71</v>
      </c>
      <c r="E1547" s="124" t="s">
        <v>764</v>
      </c>
      <c r="F1547" s="124">
        <v>0</v>
      </c>
      <c r="G1547" s="2" t="s">
        <v>14136</v>
      </c>
      <c r="H1547" s="130"/>
      <c r="I1547" s="134"/>
      <c r="J1547" s="123">
        <f>IF(OR(tbl_Metraj22[[#This Row],[TARIH]]="",tbl_Metraj22[[#This Row],[TARIH]]="-"),0,IF(tbl_Metraj22[[#This Row],[YUZDE]]=0,tbl_Metraj22[[#This Row],[METRAJ_BETON]],tbl_Metraj22[[#This Row],[YUZDE]]*tbl_Metraj22[[#This Row],[METRAJ_BETON]]))</f>
        <v>0</v>
      </c>
      <c r="K1547" s="2" t="s">
        <v>1310</v>
      </c>
    </row>
    <row r="1548" spans="1:11" ht="14.25" x14ac:dyDescent="0.2">
      <c r="A1548" s="2" t="s">
        <v>728</v>
      </c>
      <c r="B1548" s="124" t="s">
        <v>4389</v>
      </c>
      <c r="C1548" s="124"/>
      <c r="D1548" s="126">
        <v>2.75</v>
      </c>
      <c r="E1548" s="124" t="s">
        <v>764</v>
      </c>
      <c r="F1548" s="124">
        <v>0</v>
      </c>
      <c r="G1548" s="2" t="s">
        <v>14137</v>
      </c>
      <c r="H1548" s="130">
        <v>45911</v>
      </c>
      <c r="I1548" s="134"/>
      <c r="J1548" s="123">
        <f>IF(OR(tbl_Metraj22[[#This Row],[TARIH]]="",tbl_Metraj22[[#This Row],[TARIH]]="-"),0,IF(tbl_Metraj22[[#This Row],[YUZDE]]=0,tbl_Metraj22[[#This Row],[METRAJ_BETON]],tbl_Metraj22[[#This Row],[YUZDE]]*tbl_Metraj22[[#This Row],[METRAJ_BETON]]))</f>
        <v>2.75</v>
      </c>
      <c r="K1548" s="2" t="s">
        <v>1294</v>
      </c>
    </row>
    <row r="1549" spans="1:11" ht="14.25" x14ac:dyDescent="0.2">
      <c r="A1549" s="2" t="s">
        <v>728</v>
      </c>
      <c r="B1549" s="124" t="s">
        <v>4390</v>
      </c>
      <c r="C1549" s="124"/>
      <c r="D1549" s="126">
        <v>2.75</v>
      </c>
      <c r="E1549" s="124" t="s">
        <v>764</v>
      </c>
      <c r="F1549" s="124">
        <v>0</v>
      </c>
      <c r="G1549" s="2" t="s">
        <v>14138</v>
      </c>
      <c r="H1549" s="130">
        <v>45912</v>
      </c>
      <c r="I1549" s="134"/>
      <c r="J1549" s="123">
        <f>IF(OR(tbl_Metraj22[[#This Row],[TARIH]]="",tbl_Metraj22[[#This Row],[TARIH]]="-"),0,IF(tbl_Metraj22[[#This Row],[YUZDE]]=0,tbl_Metraj22[[#This Row],[METRAJ_BETON]],tbl_Metraj22[[#This Row],[YUZDE]]*tbl_Metraj22[[#This Row],[METRAJ_BETON]]))</f>
        <v>2.75</v>
      </c>
      <c r="K1549" s="2" t="s">
        <v>1295</v>
      </c>
    </row>
    <row r="1550" spans="1:11" ht="14.25" x14ac:dyDescent="0.2">
      <c r="A1550" s="2" t="s">
        <v>728</v>
      </c>
      <c r="B1550" s="124" t="s">
        <v>4391</v>
      </c>
      <c r="C1550" s="124"/>
      <c r="D1550" s="126">
        <v>2.4500000000000002</v>
      </c>
      <c r="E1550" s="124" t="s">
        <v>764</v>
      </c>
      <c r="F1550" s="124">
        <v>0</v>
      </c>
      <c r="G1550" s="2" t="s">
        <v>14139</v>
      </c>
      <c r="H1550" s="130">
        <v>45910</v>
      </c>
      <c r="I1550" s="134"/>
      <c r="J1550" s="123">
        <f>IF(OR(tbl_Metraj22[[#This Row],[TARIH]]="",tbl_Metraj22[[#This Row],[TARIH]]="-"),0,IF(tbl_Metraj22[[#This Row],[YUZDE]]=0,tbl_Metraj22[[#This Row],[METRAJ_BETON]],tbl_Metraj22[[#This Row],[YUZDE]]*tbl_Metraj22[[#This Row],[METRAJ_BETON]]))</f>
        <v>2.4500000000000002</v>
      </c>
      <c r="K1550" s="2" t="s">
        <v>1291</v>
      </c>
    </row>
    <row r="1551" spans="1:11" ht="14.25" x14ac:dyDescent="0.2">
      <c r="A1551" s="2" t="s">
        <v>728</v>
      </c>
      <c r="B1551" s="124" t="s">
        <v>4392</v>
      </c>
      <c r="C1551" s="124"/>
      <c r="D1551" s="126">
        <v>3.09</v>
      </c>
      <c r="E1551" s="124" t="s">
        <v>764</v>
      </c>
      <c r="F1551" s="124">
        <v>0</v>
      </c>
      <c r="G1551" s="2" t="s">
        <v>14140</v>
      </c>
      <c r="H1551" s="130"/>
      <c r="I1551" s="134"/>
      <c r="J1551" s="123">
        <f>IF(OR(tbl_Metraj22[[#This Row],[TARIH]]="",tbl_Metraj22[[#This Row],[TARIH]]="-"),0,IF(tbl_Metraj22[[#This Row],[YUZDE]]=0,tbl_Metraj22[[#This Row],[METRAJ_BETON]],tbl_Metraj22[[#This Row],[YUZDE]]*tbl_Metraj22[[#This Row],[METRAJ_BETON]]))</f>
        <v>0</v>
      </c>
      <c r="K1551" s="2" t="s">
        <v>1311</v>
      </c>
    </row>
    <row r="1552" spans="1:11" ht="14.25" x14ac:dyDescent="0.2">
      <c r="A1552" s="2" t="s">
        <v>728</v>
      </c>
      <c r="B1552" s="124" t="s">
        <v>4393</v>
      </c>
      <c r="C1552" s="124"/>
      <c r="D1552" s="126">
        <v>2.1800000000000002</v>
      </c>
      <c r="E1552" s="124" t="s">
        <v>764</v>
      </c>
      <c r="F1552" s="124">
        <v>0</v>
      </c>
      <c r="G1552" s="2" t="s">
        <v>14141</v>
      </c>
      <c r="H1552" s="130">
        <v>45911</v>
      </c>
      <c r="I1552" s="134"/>
      <c r="J1552" s="123">
        <f>IF(OR(tbl_Metraj22[[#This Row],[TARIH]]="",tbl_Metraj22[[#This Row],[TARIH]]="-"),0,IF(tbl_Metraj22[[#This Row],[YUZDE]]=0,tbl_Metraj22[[#This Row],[METRAJ_BETON]],tbl_Metraj22[[#This Row],[YUZDE]]*tbl_Metraj22[[#This Row],[METRAJ_BETON]]))</f>
        <v>2.1800000000000002</v>
      </c>
      <c r="K1552" s="2" t="s">
        <v>1283</v>
      </c>
    </row>
    <row r="1553" spans="1:11" ht="14.25" x14ac:dyDescent="0.2">
      <c r="A1553" s="2" t="s">
        <v>728</v>
      </c>
      <c r="B1553" s="124" t="s">
        <v>4394</v>
      </c>
      <c r="C1553" s="124"/>
      <c r="D1553" s="126">
        <v>3.2</v>
      </c>
      <c r="E1553" s="124" t="s">
        <v>764</v>
      </c>
      <c r="F1553" s="124">
        <v>0</v>
      </c>
      <c r="G1553" s="2" t="s">
        <v>14142</v>
      </c>
      <c r="H1553" s="130">
        <v>45910</v>
      </c>
      <c r="I1553" s="134"/>
      <c r="J1553" s="123">
        <f>IF(OR(tbl_Metraj22[[#This Row],[TARIH]]="",tbl_Metraj22[[#This Row],[TARIH]]="-"),0,IF(tbl_Metraj22[[#This Row],[YUZDE]]=0,tbl_Metraj22[[#This Row],[METRAJ_BETON]],tbl_Metraj22[[#This Row],[YUZDE]]*tbl_Metraj22[[#This Row],[METRAJ_BETON]]))</f>
        <v>3.2</v>
      </c>
      <c r="K1553" s="2" t="s">
        <v>1992</v>
      </c>
    </row>
    <row r="1554" spans="1:11" ht="14.25" x14ac:dyDescent="0.2">
      <c r="A1554" s="2" t="s">
        <v>728</v>
      </c>
      <c r="B1554" s="124" t="s">
        <v>4395</v>
      </c>
      <c r="C1554" s="124"/>
      <c r="D1554" s="126">
        <v>2.4</v>
      </c>
      <c r="E1554" s="124" t="s">
        <v>764</v>
      </c>
      <c r="F1554" s="124">
        <v>0</v>
      </c>
      <c r="G1554" s="2" t="s">
        <v>14143</v>
      </c>
      <c r="H1554" s="130">
        <v>45910</v>
      </c>
      <c r="I1554" s="134"/>
      <c r="J1554" s="123">
        <f>IF(OR(tbl_Metraj22[[#This Row],[TARIH]]="",tbl_Metraj22[[#This Row],[TARIH]]="-"),0,IF(tbl_Metraj22[[#This Row],[YUZDE]]=0,tbl_Metraj22[[#This Row],[METRAJ_BETON]],tbl_Metraj22[[#This Row],[YUZDE]]*tbl_Metraj22[[#This Row],[METRAJ_BETON]]))</f>
        <v>2.4</v>
      </c>
      <c r="K1554" s="2" t="s">
        <v>2863</v>
      </c>
    </row>
    <row r="1555" spans="1:11" ht="14.25" x14ac:dyDescent="0.2">
      <c r="A1555" s="2" t="s">
        <v>728</v>
      </c>
      <c r="B1555" s="124" t="s">
        <v>4396</v>
      </c>
      <c r="C1555" s="124"/>
      <c r="D1555" s="126">
        <v>4.18</v>
      </c>
      <c r="E1555" s="124" t="s">
        <v>764</v>
      </c>
      <c r="F1555" s="124">
        <v>0</v>
      </c>
      <c r="G1555" s="2" t="s">
        <v>14144</v>
      </c>
      <c r="H1555" s="130">
        <v>45910</v>
      </c>
      <c r="I1555" s="134"/>
      <c r="J1555" s="123">
        <f>IF(OR(tbl_Metraj22[[#This Row],[TARIH]]="",tbl_Metraj22[[#This Row],[TARIH]]="-"),0,IF(tbl_Metraj22[[#This Row],[YUZDE]]=0,tbl_Metraj22[[#This Row],[METRAJ_BETON]],tbl_Metraj22[[#This Row],[YUZDE]]*tbl_Metraj22[[#This Row],[METRAJ_BETON]]))</f>
        <v>4.18</v>
      </c>
      <c r="K1555" s="2" t="s">
        <v>1269</v>
      </c>
    </row>
    <row r="1556" spans="1:11" ht="14.25" x14ac:dyDescent="0.2">
      <c r="A1556" s="2" t="s">
        <v>728</v>
      </c>
      <c r="B1556" s="124" t="s">
        <v>4397</v>
      </c>
      <c r="C1556" s="124"/>
      <c r="D1556" s="126">
        <v>8.73</v>
      </c>
      <c r="E1556" s="124" t="s">
        <v>764</v>
      </c>
      <c r="F1556" s="124">
        <v>0</v>
      </c>
      <c r="G1556" s="2" t="s">
        <v>14145</v>
      </c>
      <c r="H1556" s="130"/>
      <c r="I1556" s="134"/>
      <c r="J1556" s="123">
        <f>IF(OR(tbl_Metraj22[[#This Row],[TARIH]]="",tbl_Metraj22[[#This Row],[TARIH]]="-"),0,IF(tbl_Metraj22[[#This Row],[YUZDE]]=0,tbl_Metraj22[[#This Row],[METRAJ_BETON]],tbl_Metraj22[[#This Row],[YUZDE]]*tbl_Metraj22[[#This Row],[METRAJ_BETON]]))</f>
        <v>0</v>
      </c>
      <c r="K1556" s="2" t="s">
        <v>1284</v>
      </c>
    </row>
    <row r="1557" spans="1:11" ht="14.25" x14ac:dyDescent="0.2">
      <c r="A1557" s="2" t="s">
        <v>728</v>
      </c>
      <c r="B1557" s="124" t="s">
        <v>4398</v>
      </c>
      <c r="C1557" s="124"/>
      <c r="D1557" s="126">
        <v>2.4500000000000002</v>
      </c>
      <c r="E1557" s="124" t="s">
        <v>764</v>
      </c>
      <c r="F1557" s="124">
        <v>0</v>
      </c>
      <c r="G1557" s="2" t="s">
        <v>14146</v>
      </c>
      <c r="H1557" s="130"/>
      <c r="I1557" s="134"/>
      <c r="J1557" s="123">
        <f>IF(OR(tbl_Metraj22[[#This Row],[TARIH]]="",tbl_Metraj22[[#This Row],[TARIH]]="-"),0,IF(tbl_Metraj22[[#This Row],[YUZDE]]=0,tbl_Metraj22[[#This Row],[METRAJ_BETON]],tbl_Metraj22[[#This Row],[YUZDE]]*tbl_Metraj22[[#This Row],[METRAJ_BETON]]))</f>
        <v>0</v>
      </c>
      <c r="K1557" s="2" t="s">
        <v>1272</v>
      </c>
    </row>
    <row r="1558" spans="1:11" ht="14.25" x14ac:dyDescent="0.2">
      <c r="A1558" s="2" t="s">
        <v>728</v>
      </c>
      <c r="B1558" s="124" t="s">
        <v>4399</v>
      </c>
      <c r="C1558" s="124"/>
      <c r="D1558" s="126">
        <v>3.23</v>
      </c>
      <c r="E1558" s="124" t="s">
        <v>764</v>
      </c>
      <c r="F1558" s="124">
        <v>0</v>
      </c>
      <c r="G1558" s="2" t="s">
        <v>14147</v>
      </c>
      <c r="H1558" s="130"/>
      <c r="I1558" s="134"/>
      <c r="J1558" s="123">
        <f>IF(OR(tbl_Metraj22[[#This Row],[TARIH]]="",tbl_Metraj22[[#This Row],[TARIH]]="-"),0,IF(tbl_Metraj22[[#This Row],[YUZDE]]=0,tbl_Metraj22[[#This Row],[METRAJ_BETON]],tbl_Metraj22[[#This Row],[YUZDE]]*tbl_Metraj22[[#This Row],[METRAJ_BETON]]))</f>
        <v>0</v>
      </c>
      <c r="K1558" s="2" t="s">
        <v>2015</v>
      </c>
    </row>
    <row r="1559" spans="1:11" ht="14.25" x14ac:dyDescent="0.2">
      <c r="A1559" s="2" t="s">
        <v>752</v>
      </c>
      <c r="B1559" s="124" t="s">
        <v>3266</v>
      </c>
      <c r="C1559" s="124"/>
      <c r="D1559" s="126">
        <v>0.19</v>
      </c>
      <c r="E1559" s="124" t="s">
        <v>764</v>
      </c>
      <c r="F1559" s="124">
        <v>0</v>
      </c>
      <c r="G1559" s="2" t="s">
        <v>14148</v>
      </c>
      <c r="H1559" s="130"/>
      <c r="I1559" s="134"/>
      <c r="J1559" s="123">
        <f>IF(OR(tbl_Metraj22[[#This Row],[TARIH]]="",tbl_Metraj22[[#This Row],[TARIH]]="-"),0,IF(tbl_Metraj22[[#This Row],[YUZDE]]=0,tbl_Metraj22[[#This Row],[METRAJ_BETON]],tbl_Metraj22[[#This Row],[YUZDE]]*tbl_Metraj22[[#This Row],[METRAJ_BETON]]))</f>
        <v>0</v>
      </c>
    </row>
    <row r="1560" spans="1:11" ht="14.25" x14ac:dyDescent="0.2">
      <c r="A1560" s="2" t="s">
        <v>752</v>
      </c>
      <c r="B1560" s="124" t="s">
        <v>3267</v>
      </c>
      <c r="C1560" s="124"/>
      <c r="D1560" s="126">
        <v>0.26</v>
      </c>
      <c r="E1560" s="124" t="s">
        <v>764</v>
      </c>
      <c r="F1560" s="124">
        <v>0</v>
      </c>
      <c r="G1560" s="2" t="s">
        <v>14149</v>
      </c>
      <c r="H1560" s="130"/>
      <c r="I1560" s="134"/>
      <c r="J1560" s="123">
        <f>IF(OR(tbl_Metraj22[[#This Row],[TARIH]]="",tbl_Metraj22[[#This Row],[TARIH]]="-"),0,IF(tbl_Metraj22[[#This Row],[YUZDE]]=0,tbl_Metraj22[[#This Row],[METRAJ_BETON]],tbl_Metraj22[[#This Row],[YUZDE]]*tbl_Metraj22[[#This Row],[METRAJ_BETON]]))</f>
        <v>0</v>
      </c>
    </row>
    <row r="1561" spans="1:11" ht="14.25" x14ac:dyDescent="0.2">
      <c r="A1561" s="2" t="s">
        <v>752</v>
      </c>
      <c r="B1561" s="124" t="s">
        <v>3268</v>
      </c>
      <c r="C1561" s="124"/>
      <c r="D1561" s="126">
        <v>0.49</v>
      </c>
      <c r="E1561" s="124" t="s">
        <v>764</v>
      </c>
      <c r="F1561" s="124">
        <v>0</v>
      </c>
      <c r="G1561" s="2" t="s">
        <v>14150</v>
      </c>
      <c r="H1561" s="130"/>
      <c r="I1561" s="134"/>
      <c r="J1561" s="123">
        <f>IF(OR(tbl_Metraj22[[#This Row],[TARIH]]="",tbl_Metraj22[[#This Row],[TARIH]]="-"),0,IF(tbl_Metraj22[[#This Row],[YUZDE]]=0,tbl_Metraj22[[#This Row],[METRAJ_BETON]],tbl_Metraj22[[#This Row],[YUZDE]]*tbl_Metraj22[[#This Row],[METRAJ_BETON]]))</f>
        <v>0</v>
      </c>
    </row>
    <row r="1562" spans="1:11" ht="14.25" x14ac:dyDescent="0.2">
      <c r="A1562" s="2" t="s">
        <v>752</v>
      </c>
      <c r="B1562" s="124" t="s">
        <v>3269</v>
      </c>
      <c r="C1562" s="124"/>
      <c r="D1562" s="126">
        <v>0.48</v>
      </c>
      <c r="E1562" s="124" t="s">
        <v>764</v>
      </c>
      <c r="F1562" s="124">
        <v>0</v>
      </c>
      <c r="G1562" s="2" t="s">
        <v>14151</v>
      </c>
      <c r="H1562" s="130"/>
      <c r="I1562" s="134"/>
      <c r="J1562" s="123">
        <f>IF(OR(tbl_Metraj22[[#This Row],[TARIH]]="",tbl_Metraj22[[#This Row],[TARIH]]="-"),0,IF(tbl_Metraj22[[#This Row],[YUZDE]]=0,tbl_Metraj22[[#This Row],[METRAJ_BETON]],tbl_Metraj22[[#This Row],[YUZDE]]*tbl_Metraj22[[#This Row],[METRAJ_BETON]]))</f>
        <v>0</v>
      </c>
    </row>
    <row r="1563" spans="1:11" ht="14.25" x14ac:dyDescent="0.2">
      <c r="A1563" s="2" t="s">
        <v>752</v>
      </c>
      <c r="B1563" s="124" t="s">
        <v>3270</v>
      </c>
      <c r="C1563" s="124"/>
      <c r="D1563" s="126">
        <v>0.08</v>
      </c>
      <c r="E1563" s="124" t="s">
        <v>764</v>
      </c>
      <c r="F1563" s="124">
        <v>0</v>
      </c>
      <c r="G1563" s="2" t="s">
        <v>14152</v>
      </c>
      <c r="H1563" s="130"/>
      <c r="I1563" s="134"/>
      <c r="J1563" s="123">
        <f>IF(OR(tbl_Metraj22[[#This Row],[TARIH]]="",tbl_Metraj22[[#This Row],[TARIH]]="-"),0,IF(tbl_Metraj22[[#This Row],[YUZDE]]=0,tbl_Metraj22[[#This Row],[METRAJ_BETON]],tbl_Metraj22[[#This Row],[YUZDE]]*tbl_Metraj22[[#This Row],[METRAJ_BETON]]))</f>
        <v>0</v>
      </c>
    </row>
    <row r="1564" spans="1:11" ht="14.25" x14ac:dyDescent="0.2">
      <c r="A1564" s="2" t="s">
        <v>2977</v>
      </c>
      <c r="B1564" s="124" t="s">
        <v>3191</v>
      </c>
      <c r="C1564" s="124"/>
      <c r="D1564" s="126">
        <v>15.72</v>
      </c>
      <c r="E1564" s="124" t="s">
        <v>764</v>
      </c>
      <c r="F1564" s="124">
        <v>0</v>
      </c>
      <c r="G1564" s="2" t="s">
        <v>14153</v>
      </c>
      <c r="H1564" s="130">
        <v>45913</v>
      </c>
      <c r="I1564" s="134"/>
      <c r="J1564" s="123">
        <f>IF(OR(tbl_Metraj22[[#This Row],[TARIH]]="",tbl_Metraj22[[#This Row],[TARIH]]="-"),0,IF(tbl_Metraj22[[#This Row],[YUZDE]]=0,tbl_Metraj22[[#This Row],[METRAJ_BETON]],tbl_Metraj22[[#This Row],[YUZDE]]*tbl_Metraj22[[#This Row],[METRAJ_BETON]]))</f>
        <v>15.72</v>
      </c>
      <c r="K1564" s="2" t="s">
        <v>2845</v>
      </c>
    </row>
    <row r="1565" spans="1:11" ht="14.25" x14ac:dyDescent="0.2">
      <c r="A1565" s="2" t="s">
        <v>2977</v>
      </c>
      <c r="B1565" s="124" t="s">
        <v>3192</v>
      </c>
      <c r="C1565" s="124"/>
      <c r="D1565" s="126">
        <v>4.25</v>
      </c>
      <c r="E1565" s="124" t="s">
        <v>764</v>
      </c>
      <c r="F1565" s="124">
        <v>0</v>
      </c>
      <c r="G1565" s="2" t="s">
        <v>14154</v>
      </c>
      <c r="H1565" s="130"/>
      <c r="I1565" s="134"/>
      <c r="J1565" s="123">
        <f>IF(OR(tbl_Metraj22[[#This Row],[TARIH]]="",tbl_Metraj22[[#This Row],[TARIH]]="-"),0,IF(tbl_Metraj22[[#This Row],[YUZDE]]=0,tbl_Metraj22[[#This Row],[METRAJ_BETON]],tbl_Metraj22[[#This Row],[YUZDE]]*tbl_Metraj22[[#This Row],[METRAJ_BETON]]))</f>
        <v>0</v>
      </c>
      <c r="K1565" s="2" t="s">
        <v>2854</v>
      </c>
    </row>
    <row r="1566" spans="1:11" ht="14.25" x14ac:dyDescent="0.2">
      <c r="A1566" s="2" t="s">
        <v>2977</v>
      </c>
      <c r="B1566" s="124" t="s">
        <v>3193</v>
      </c>
      <c r="C1566" s="124"/>
      <c r="D1566" s="126">
        <v>5.51</v>
      </c>
      <c r="E1566" s="124" t="s">
        <v>764</v>
      </c>
      <c r="F1566" s="124">
        <v>0</v>
      </c>
      <c r="G1566" s="2" t="s">
        <v>14155</v>
      </c>
      <c r="H1566" s="130"/>
      <c r="I1566" s="134"/>
      <c r="J1566" s="123">
        <f>IF(OR(tbl_Metraj22[[#This Row],[TARIH]]="",tbl_Metraj22[[#This Row],[TARIH]]="-"),0,IF(tbl_Metraj22[[#This Row],[YUZDE]]=0,tbl_Metraj22[[#This Row],[METRAJ_BETON]],tbl_Metraj22[[#This Row],[YUZDE]]*tbl_Metraj22[[#This Row],[METRAJ_BETON]]))</f>
        <v>0</v>
      </c>
      <c r="K1566" s="2" t="s">
        <v>2853</v>
      </c>
    </row>
    <row r="1567" spans="1:11" ht="14.25" x14ac:dyDescent="0.2">
      <c r="A1567" s="2" t="s">
        <v>2977</v>
      </c>
      <c r="B1567" s="124" t="s">
        <v>3194</v>
      </c>
      <c r="C1567" s="124"/>
      <c r="D1567" s="126">
        <v>8.24</v>
      </c>
      <c r="E1567" s="124" t="s">
        <v>764</v>
      </c>
      <c r="F1567" s="124">
        <v>0</v>
      </c>
      <c r="G1567" s="2" t="s">
        <v>14156</v>
      </c>
      <c r="H1567" s="130">
        <v>45913</v>
      </c>
      <c r="I1567" s="134"/>
      <c r="J1567" s="123">
        <f>IF(OR(tbl_Metraj22[[#This Row],[TARIH]]="",tbl_Metraj22[[#This Row],[TARIH]]="-"),0,IF(tbl_Metraj22[[#This Row],[YUZDE]]=0,tbl_Metraj22[[#This Row],[METRAJ_BETON]],tbl_Metraj22[[#This Row],[YUZDE]]*tbl_Metraj22[[#This Row],[METRAJ_BETON]]))</f>
        <v>8.24</v>
      </c>
      <c r="K1567" s="2" t="s">
        <v>2859</v>
      </c>
    </row>
    <row r="1568" spans="1:11" ht="14.25" x14ac:dyDescent="0.2">
      <c r="A1568" s="2" t="s">
        <v>2977</v>
      </c>
      <c r="B1568" s="124" t="s">
        <v>3195</v>
      </c>
      <c r="C1568" s="124"/>
      <c r="D1568" s="126">
        <v>8.24</v>
      </c>
      <c r="E1568" s="124" t="s">
        <v>764</v>
      </c>
      <c r="F1568" s="124">
        <v>0</v>
      </c>
      <c r="G1568" s="2" t="s">
        <v>14157</v>
      </c>
      <c r="H1568" s="130">
        <v>45913</v>
      </c>
      <c r="I1568" s="134"/>
      <c r="J1568" s="123">
        <f>IF(OR(tbl_Metraj22[[#This Row],[TARIH]]="",tbl_Metraj22[[#This Row],[TARIH]]="-"),0,IF(tbl_Metraj22[[#This Row],[YUZDE]]=0,tbl_Metraj22[[#This Row],[METRAJ_BETON]],tbl_Metraj22[[#This Row],[YUZDE]]*tbl_Metraj22[[#This Row],[METRAJ_BETON]]))</f>
        <v>8.24</v>
      </c>
      <c r="K1568" s="2" t="s">
        <v>2860</v>
      </c>
    </row>
    <row r="1569" spans="1:11" ht="14.25" x14ac:dyDescent="0.2">
      <c r="A1569" s="2" t="s">
        <v>2977</v>
      </c>
      <c r="B1569" s="124" t="s">
        <v>3196</v>
      </c>
      <c r="C1569" s="124"/>
      <c r="D1569" s="126">
        <v>4.83</v>
      </c>
      <c r="E1569" s="124" t="s">
        <v>764</v>
      </c>
      <c r="F1569" s="124">
        <v>0</v>
      </c>
      <c r="G1569" s="2" t="s">
        <v>14158</v>
      </c>
      <c r="H1569" s="130"/>
      <c r="I1569" s="134"/>
      <c r="J1569" s="123">
        <f>IF(OR(tbl_Metraj22[[#This Row],[TARIH]]="",tbl_Metraj22[[#This Row],[TARIH]]="-"),0,IF(tbl_Metraj22[[#This Row],[YUZDE]]=0,tbl_Metraj22[[#This Row],[METRAJ_BETON]],tbl_Metraj22[[#This Row],[YUZDE]]*tbl_Metraj22[[#This Row],[METRAJ_BETON]]))</f>
        <v>0</v>
      </c>
      <c r="K1569" s="2" t="s">
        <v>2839</v>
      </c>
    </row>
    <row r="1570" spans="1:11" ht="14.25" x14ac:dyDescent="0.2">
      <c r="A1570" s="2" t="s">
        <v>2977</v>
      </c>
      <c r="B1570" s="124" t="s">
        <v>3197</v>
      </c>
      <c r="C1570" s="124"/>
      <c r="D1570" s="126">
        <v>4.28</v>
      </c>
      <c r="E1570" s="124" t="s">
        <v>764</v>
      </c>
      <c r="F1570" s="124">
        <v>0</v>
      </c>
      <c r="G1570" s="2" t="s">
        <v>14159</v>
      </c>
      <c r="H1570" s="130"/>
      <c r="I1570" s="134"/>
      <c r="J1570" s="123">
        <f>IF(OR(tbl_Metraj22[[#This Row],[TARIH]]="",tbl_Metraj22[[#This Row],[TARIH]]="-"),0,IF(tbl_Metraj22[[#This Row],[YUZDE]]=0,tbl_Metraj22[[#This Row],[METRAJ_BETON]],tbl_Metraj22[[#This Row],[YUZDE]]*tbl_Metraj22[[#This Row],[METRAJ_BETON]]))</f>
        <v>0</v>
      </c>
      <c r="K1570" s="2" t="s">
        <v>2850</v>
      </c>
    </row>
    <row r="1571" spans="1:11" ht="14.25" x14ac:dyDescent="0.2">
      <c r="A1571" s="2" t="s">
        <v>2977</v>
      </c>
      <c r="B1571" s="124" t="s">
        <v>3198</v>
      </c>
      <c r="C1571" s="124"/>
      <c r="D1571" s="126">
        <v>1.61</v>
      </c>
      <c r="E1571" s="124" t="s">
        <v>764</v>
      </c>
      <c r="F1571" s="124">
        <v>0</v>
      </c>
      <c r="G1571" s="2" t="s">
        <v>14160</v>
      </c>
      <c r="H1571" s="130"/>
      <c r="I1571" s="134"/>
      <c r="J1571" s="123">
        <f>IF(OR(tbl_Metraj22[[#This Row],[TARIH]]="",tbl_Metraj22[[#This Row],[TARIH]]="-"),0,IF(tbl_Metraj22[[#This Row],[YUZDE]]=0,tbl_Metraj22[[#This Row],[METRAJ_BETON]],tbl_Metraj22[[#This Row],[YUZDE]]*tbl_Metraj22[[#This Row],[METRAJ_BETON]]))</f>
        <v>0</v>
      </c>
      <c r="K1571" s="2" t="s">
        <v>2856</v>
      </c>
    </row>
    <row r="1572" spans="1:11" ht="14.25" x14ac:dyDescent="0.2">
      <c r="A1572" s="2" t="s">
        <v>2977</v>
      </c>
      <c r="B1572" s="124" t="s">
        <v>3199</v>
      </c>
      <c r="C1572" s="124"/>
      <c r="D1572" s="126">
        <v>3.67</v>
      </c>
      <c r="E1572" s="124" t="s">
        <v>764</v>
      </c>
      <c r="F1572" s="124">
        <v>0</v>
      </c>
      <c r="G1572" s="2" t="s">
        <v>14161</v>
      </c>
      <c r="H1572" s="130"/>
      <c r="I1572" s="134"/>
      <c r="J1572" s="123">
        <f>IF(OR(tbl_Metraj22[[#This Row],[TARIH]]="",tbl_Metraj22[[#This Row],[TARIH]]="-"),0,IF(tbl_Metraj22[[#This Row],[YUZDE]]=0,tbl_Metraj22[[#This Row],[METRAJ_BETON]],tbl_Metraj22[[#This Row],[YUZDE]]*tbl_Metraj22[[#This Row],[METRAJ_BETON]]))</f>
        <v>0</v>
      </c>
      <c r="K1572" s="2" t="s">
        <v>2840</v>
      </c>
    </row>
    <row r="1573" spans="1:11" ht="14.25" x14ac:dyDescent="0.2">
      <c r="A1573" s="2" t="s">
        <v>2977</v>
      </c>
      <c r="B1573" s="124" t="s">
        <v>3204</v>
      </c>
      <c r="C1573" s="124"/>
      <c r="D1573" s="126">
        <v>3.74</v>
      </c>
      <c r="E1573" s="124" t="s">
        <v>764</v>
      </c>
      <c r="F1573" s="124">
        <v>0</v>
      </c>
      <c r="G1573" s="2" t="s">
        <v>14162</v>
      </c>
      <c r="H1573" s="130">
        <v>45913</v>
      </c>
      <c r="I1573" s="134"/>
      <c r="J1573" s="123">
        <f>IF(OR(tbl_Metraj22[[#This Row],[TARIH]]="",tbl_Metraj22[[#This Row],[TARIH]]="-"),0,IF(tbl_Metraj22[[#This Row],[YUZDE]]=0,tbl_Metraj22[[#This Row],[METRAJ_BETON]],tbl_Metraj22[[#This Row],[YUZDE]]*tbl_Metraj22[[#This Row],[METRAJ_BETON]]))</f>
        <v>3.74</v>
      </c>
      <c r="K1573" s="2" t="s">
        <v>2841</v>
      </c>
    </row>
    <row r="1574" spans="1:11" ht="14.25" x14ac:dyDescent="0.2">
      <c r="A1574" s="2" t="s">
        <v>2977</v>
      </c>
      <c r="B1574" s="124" t="s">
        <v>3205</v>
      </c>
      <c r="C1574" s="124"/>
      <c r="D1574" s="126">
        <v>6.66</v>
      </c>
      <c r="E1574" s="124" t="s">
        <v>764</v>
      </c>
      <c r="F1574" s="124">
        <v>0</v>
      </c>
      <c r="G1574" s="2" t="s">
        <v>14163</v>
      </c>
      <c r="H1574" s="130">
        <v>45913</v>
      </c>
      <c r="I1574" s="134"/>
      <c r="J1574" s="123">
        <f>IF(OR(tbl_Metraj22[[#This Row],[TARIH]]="",tbl_Metraj22[[#This Row],[TARIH]]="-"),0,IF(tbl_Metraj22[[#This Row],[YUZDE]]=0,tbl_Metraj22[[#This Row],[METRAJ_BETON]],tbl_Metraj22[[#This Row],[YUZDE]]*tbl_Metraj22[[#This Row],[METRAJ_BETON]]))</f>
        <v>6.66</v>
      </c>
      <c r="K1574" s="2" t="s">
        <v>2857</v>
      </c>
    </row>
    <row r="1575" spans="1:11" ht="14.25" x14ac:dyDescent="0.2">
      <c r="A1575" s="2" t="s">
        <v>2977</v>
      </c>
      <c r="B1575" s="124" t="s">
        <v>3206</v>
      </c>
      <c r="C1575" s="124"/>
      <c r="D1575" s="126">
        <v>3.2</v>
      </c>
      <c r="E1575" s="124" t="s">
        <v>764</v>
      </c>
      <c r="F1575" s="124">
        <v>0</v>
      </c>
      <c r="G1575" s="2" t="s">
        <v>14164</v>
      </c>
      <c r="H1575" s="130">
        <v>45913</v>
      </c>
      <c r="I1575" s="134"/>
      <c r="J1575" s="123">
        <f>IF(OR(tbl_Metraj22[[#This Row],[TARIH]]="",tbl_Metraj22[[#This Row],[TARIH]]="-"),0,IF(tbl_Metraj22[[#This Row],[YUZDE]]=0,tbl_Metraj22[[#This Row],[METRAJ_BETON]],tbl_Metraj22[[#This Row],[YUZDE]]*tbl_Metraj22[[#This Row],[METRAJ_BETON]]))</f>
        <v>3.2</v>
      </c>
      <c r="K1575" s="2" t="s">
        <v>2848</v>
      </c>
    </row>
    <row r="1576" spans="1:11" ht="14.25" x14ac:dyDescent="0.2">
      <c r="A1576" s="2" t="s">
        <v>2977</v>
      </c>
      <c r="B1576" s="124" t="s">
        <v>3213</v>
      </c>
      <c r="C1576" s="124"/>
      <c r="D1576" s="126">
        <v>12.33</v>
      </c>
      <c r="E1576" s="124" t="s">
        <v>764</v>
      </c>
      <c r="F1576" s="124">
        <v>0</v>
      </c>
      <c r="G1576" s="2" t="s">
        <v>14165</v>
      </c>
      <c r="H1576" s="130">
        <v>45912</v>
      </c>
      <c r="I1576" s="134"/>
      <c r="J1576" s="123">
        <f>IF(OR(tbl_Metraj22[[#This Row],[TARIH]]="",tbl_Metraj22[[#This Row],[TARIH]]="-"),0,IF(tbl_Metraj22[[#This Row],[YUZDE]]=0,tbl_Metraj22[[#This Row],[METRAJ_BETON]],tbl_Metraj22[[#This Row],[YUZDE]]*tbl_Metraj22[[#This Row],[METRAJ_BETON]]))</f>
        <v>12.33</v>
      </c>
      <c r="K1576" s="2" t="s">
        <v>2861</v>
      </c>
    </row>
    <row r="1577" spans="1:11" ht="14.25" x14ac:dyDescent="0.2">
      <c r="A1577" s="2" t="s">
        <v>2977</v>
      </c>
      <c r="B1577" s="124" t="s">
        <v>3214</v>
      </c>
      <c r="C1577" s="124"/>
      <c r="D1577" s="126">
        <v>5.44</v>
      </c>
      <c r="E1577" s="124" t="s">
        <v>764</v>
      </c>
      <c r="F1577" s="124">
        <v>0</v>
      </c>
      <c r="G1577" s="2" t="s">
        <v>14166</v>
      </c>
      <c r="H1577" s="130">
        <v>45912</v>
      </c>
      <c r="I1577" s="134"/>
      <c r="J1577" s="123">
        <f>IF(OR(tbl_Metraj22[[#This Row],[TARIH]]="",tbl_Metraj22[[#This Row],[TARIH]]="-"),0,IF(tbl_Metraj22[[#This Row],[YUZDE]]=0,tbl_Metraj22[[#This Row],[METRAJ_BETON]],tbl_Metraj22[[#This Row],[YUZDE]]*tbl_Metraj22[[#This Row],[METRAJ_BETON]]))</f>
        <v>5.44</v>
      </c>
      <c r="K1577" s="2" t="s">
        <v>2846</v>
      </c>
    </row>
    <row r="1578" spans="1:11" ht="14.25" x14ac:dyDescent="0.2">
      <c r="A1578" s="2" t="s">
        <v>2977</v>
      </c>
      <c r="B1578" s="124" t="s">
        <v>3215</v>
      </c>
      <c r="C1578" s="124"/>
      <c r="D1578" s="126">
        <v>11.48</v>
      </c>
      <c r="E1578" s="124" t="s">
        <v>764</v>
      </c>
      <c r="F1578" s="124">
        <v>0</v>
      </c>
      <c r="G1578" s="2" t="s">
        <v>14167</v>
      </c>
      <c r="H1578" s="130">
        <v>45912</v>
      </c>
      <c r="I1578" s="134"/>
      <c r="J1578" s="123">
        <f>IF(OR(tbl_Metraj22[[#This Row],[TARIH]]="",tbl_Metraj22[[#This Row],[TARIH]]="-"),0,IF(tbl_Metraj22[[#This Row],[YUZDE]]=0,tbl_Metraj22[[#This Row],[METRAJ_BETON]],tbl_Metraj22[[#This Row],[YUZDE]]*tbl_Metraj22[[#This Row],[METRAJ_BETON]]))</f>
        <v>11.48</v>
      </c>
      <c r="K1578" s="2" t="s">
        <v>2862</v>
      </c>
    </row>
    <row r="1579" spans="1:11" ht="14.25" x14ac:dyDescent="0.2">
      <c r="A1579" s="2" t="s">
        <v>2977</v>
      </c>
      <c r="B1579" s="124" t="s">
        <v>4310</v>
      </c>
      <c r="C1579" s="124"/>
      <c r="D1579" s="126">
        <v>1.19</v>
      </c>
      <c r="E1579" s="124" t="s">
        <v>764</v>
      </c>
      <c r="F1579" s="124">
        <v>0</v>
      </c>
      <c r="G1579" s="2" t="s">
        <v>14168</v>
      </c>
      <c r="H1579" s="130"/>
      <c r="I1579" s="134"/>
      <c r="J1579" s="123">
        <f>IF(OR(tbl_Metraj22[[#This Row],[TARIH]]="",tbl_Metraj22[[#This Row],[TARIH]]="-"),0,IF(tbl_Metraj22[[#This Row],[YUZDE]]=0,tbl_Metraj22[[#This Row],[METRAJ_BETON]],tbl_Metraj22[[#This Row],[YUZDE]]*tbl_Metraj22[[#This Row],[METRAJ_BETON]]))</f>
        <v>0</v>
      </c>
      <c r="K1579" s="2" t="s">
        <v>2852</v>
      </c>
    </row>
    <row r="1580" spans="1:11" ht="14.25" x14ac:dyDescent="0.2">
      <c r="A1580" s="2" t="s">
        <v>2977</v>
      </c>
      <c r="B1580" s="124" t="s">
        <v>4311</v>
      </c>
      <c r="C1580" s="124"/>
      <c r="D1580" s="126">
        <v>13.63</v>
      </c>
      <c r="E1580" s="124" t="s">
        <v>764</v>
      </c>
      <c r="F1580" s="124">
        <v>0</v>
      </c>
      <c r="G1580" s="2" t="s">
        <v>14169</v>
      </c>
      <c r="H1580" s="130"/>
      <c r="I1580" s="134"/>
      <c r="J1580" s="123">
        <f>IF(OR(tbl_Metraj22[[#This Row],[TARIH]]="",tbl_Metraj22[[#This Row],[TARIH]]="-"),0,IF(tbl_Metraj22[[#This Row],[YUZDE]]=0,tbl_Metraj22[[#This Row],[METRAJ_BETON]],tbl_Metraj22[[#This Row],[YUZDE]]*tbl_Metraj22[[#This Row],[METRAJ_BETON]]))</f>
        <v>0</v>
      </c>
      <c r="K1580" s="2" t="s">
        <v>2844</v>
      </c>
    </row>
    <row r="1581" spans="1:11" ht="14.25" x14ac:dyDescent="0.2">
      <c r="A1581" s="2" t="s">
        <v>2977</v>
      </c>
      <c r="B1581" s="124" t="s">
        <v>4312</v>
      </c>
      <c r="C1581" s="124"/>
      <c r="D1581" s="126">
        <v>13.63</v>
      </c>
      <c r="E1581" s="124" t="s">
        <v>764</v>
      </c>
      <c r="F1581" s="124">
        <v>0</v>
      </c>
      <c r="G1581" s="2" t="s">
        <v>14170</v>
      </c>
      <c r="H1581" s="130"/>
      <c r="I1581" s="134"/>
      <c r="J1581" s="123">
        <f>IF(OR(tbl_Metraj22[[#This Row],[TARIH]]="",tbl_Metraj22[[#This Row],[TARIH]]="-"),0,IF(tbl_Metraj22[[#This Row],[YUZDE]]=0,tbl_Metraj22[[#This Row],[METRAJ_BETON]],tbl_Metraj22[[#This Row],[YUZDE]]*tbl_Metraj22[[#This Row],[METRAJ_BETON]]))</f>
        <v>0</v>
      </c>
      <c r="K1581" s="2" t="s">
        <v>2843</v>
      </c>
    </row>
    <row r="1582" spans="1:11" ht="14.25" x14ac:dyDescent="0.2">
      <c r="A1582" s="2" t="s">
        <v>2977</v>
      </c>
      <c r="B1582" s="124" t="s">
        <v>4313</v>
      </c>
      <c r="C1582" s="124"/>
      <c r="D1582" s="126">
        <v>13.63</v>
      </c>
      <c r="E1582" s="124" t="s">
        <v>764</v>
      </c>
      <c r="F1582" s="124">
        <v>0</v>
      </c>
      <c r="G1582" s="2" t="s">
        <v>14171</v>
      </c>
      <c r="H1582" s="130"/>
      <c r="I1582" s="134"/>
      <c r="J1582" s="123">
        <f>IF(OR(tbl_Metraj22[[#This Row],[TARIH]]="",tbl_Metraj22[[#This Row],[TARIH]]="-"),0,IF(tbl_Metraj22[[#This Row],[YUZDE]]=0,tbl_Metraj22[[#This Row],[METRAJ_BETON]],tbl_Metraj22[[#This Row],[YUZDE]]*tbl_Metraj22[[#This Row],[METRAJ_BETON]]))</f>
        <v>0</v>
      </c>
      <c r="K1582" s="2" t="s">
        <v>2842</v>
      </c>
    </row>
    <row r="1583" spans="1:11" ht="14.25" x14ac:dyDescent="0.2">
      <c r="A1583" s="2" t="s">
        <v>2977</v>
      </c>
      <c r="B1583" s="124" t="s">
        <v>4314</v>
      </c>
      <c r="C1583" s="124"/>
      <c r="D1583" s="126">
        <v>7.14</v>
      </c>
      <c r="E1583" s="124" t="s">
        <v>764</v>
      </c>
      <c r="F1583" s="124">
        <v>0</v>
      </c>
      <c r="G1583" s="2" t="s">
        <v>14172</v>
      </c>
      <c r="H1583" s="130">
        <v>45911</v>
      </c>
      <c r="I1583" s="134"/>
      <c r="J1583" s="123">
        <f>IF(OR(tbl_Metraj22[[#This Row],[TARIH]]="",tbl_Metraj22[[#This Row],[TARIH]]="-"),0,IF(tbl_Metraj22[[#This Row],[YUZDE]]=0,tbl_Metraj22[[#This Row],[METRAJ_BETON]],tbl_Metraj22[[#This Row],[YUZDE]]*tbl_Metraj22[[#This Row],[METRAJ_BETON]]))</f>
        <v>7.14</v>
      </c>
      <c r="K1583" s="2" t="s">
        <v>2847</v>
      </c>
    </row>
    <row r="1584" spans="1:11" ht="14.25" x14ac:dyDescent="0.2">
      <c r="A1584" s="2" t="s">
        <v>2977</v>
      </c>
      <c r="B1584" s="124" t="s">
        <v>4315</v>
      </c>
      <c r="C1584" s="124"/>
      <c r="D1584" s="126">
        <v>4.76</v>
      </c>
      <c r="E1584" s="124" t="s">
        <v>764</v>
      </c>
      <c r="F1584" s="124">
        <v>0</v>
      </c>
      <c r="G1584" s="2" t="s">
        <v>14173</v>
      </c>
      <c r="H1584" s="130">
        <v>45911</v>
      </c>
      <c r="I1584" s="134"/>
      <c r="J1584" s="123">
        <f>IF(OR(tbl_Metraj22[[#This Row],[TARIH]]="",tbl_Metraj22[[#This Row],[TARIH]]="-"),0,IF(tbl_Metraj22[[#This Row],[YUZDE]]=0,tbl_Metraj22[[#This Row],[METRAJ_BETON]],tbl_Metraj22[[#This Row],[YUZDE]]*tbl_Metraj22[[#This Row],[METRAJ_BETON]]))</f>
        <v>4.76</v>
      </c>
      <c r="K1584" s="2" t="s">
        <v>2849</v>
      </c>
    </row>
    <row r="1585" spans="1:11" ht="14.25" x14ac:dyDescent="0.2">
      <c r="A1585" s="2" t="s">
        <v>2977</v>
      </c>
      <c r="B1585" s="124" t="s">
        <v>4316</v>
      </c>
      <c r="C1585" s="124"/>
      <c r="D1585" s="126">
        <v>7.14</v>
      </c>
      <c r="E1585" s="124" t="s">
        <v>764</v>
      </c>
      <c r="F1585" s="124">
        <v>0</v>
      </c>
      <c r="G1585" s="2" t="s">
        <v>14174</v>
      </c>
      <c r="H1585" s="130">
        <v>45912</v>
      </c>
      <c r="I1585" s="134"/>
      <c r="J1585" s="123">
        <f>IF(OR(tbl_Metraj22[[#This Row],[TARIH]]="",tbl_Metraj22[[#This Row],[TARIH]]="-"),0,IF(tbl_Metraj22[[#This Row],[YUZDE]]=0,tbl_Metraj22[[#This Row],[METRAJ_BETON]],tbl_Metraj22[[#This Row],[YUZDE]]*tbl_Metraj22[[#This Row],[METRAJ_BETON]]))</f>
        <v>7.14</v>
      </c>
      <c r="K1585" s="2" t="s">
        <v>2851</v>
      </c>
    </row>
    <row r="1586" spans="1:11" ht="14.25" x14ac:dyDescent="0.2">
      <c r="A1586" s="2" t="s">
        <v>2977</v>
      </c>
      <c r="B1586" s="124" t="s">
        <v>4317</v>
      </c>
      <c r="C1586" s="124"/>
      <c r="D1586" s="126">
        <v>6.03</v>
      </c>
      <c r="E1586" s="124" t="s">
        <v>764</v>
      </c>
      <c r="F1586" s="124">
        <v>0</v>
      </c>
      <c r="G1586" s="2" t="s">
        <v>14175</v>
      </c>
      <c r="H1586" s="130">
        <v>45913</v>
      </c>
      <c r="I1586" s="134"/>
      <c r="J1586" s="123">
        <f>IF(OR(tbl_Metraj22[[#This Row],[TARIH]]="",tbl_Metraj22[[#This Row],[TARIH]]="-"),0,IF(tbl_Metraj22[[#This Row],[YUZDE]]=0,tbl_Metraj22[[#This Row],[METRAJ_BETON]],tbl_Metraj22[[#This Row],[YUZDE]]*tbl_Metraj22[[#This Row],[METRAJ_BETON]]))</f>
        <v>6.03</v>
      </c>
      <c r="K1586" s="2" t="s">
        <v>2855</v>
      </c>
    </row>
    <row r="1587" spans="1:11" ht="14.25" x14ac:dyDescent="0.2">
      <c r="A1587" s="2" t="s">
        <v>2977</v>
      </c>
      <c r="B1587" s="124" t="s">
        <v>4318</v>
      </c>
      <c r="C1587" s="124"/>
      <c r="D1587" s="126">
        <v>5.61</v>
      </c>
      <c r="E1587" s="124" t="s">
        <v>764</v>
      </c>
      <c r="F1587" s="124">
        <v>0</v>
      </c>
      <c r="G1587" s="2" t="s">
        <v>14176</v>
      </c>
      <c r="H1587" s="130">
        <v>45912</v>
      </c>
      <c r="I1587" s="134"/>
      <c r="J1587" s="123">
        <f>IF(OR(tbl_Metraj22[[#This Row],[TARIH]]="",tbl_Metraj22[[#This Row],[TARIH]]="-"),0,IF(tbl_Metraj22[[#This Row],[YUZDE]]=0,tbl_Metraj22[[#This Row],[METRAJ_BETON]],tbl_Metraj22[[#This Row],[YUZDE]]*tbl_Metraj22[[#This Row],[METRAJ_BETON]]))</f>
        <v>5.61</v>
      </c>
      <c r="K1587" s="2" t="s">
        <v>2858</v>
      </c>
    </row>
    <row r="1588" spans="1:11" ht="14.25" x14ac:dyDescent="0.2">
      <c r="A1588" s="2" t="s">
        <v>787</v>
      </c>
      <c r="B1588" s="124" t="s">
        <v>3228</v>
      </c>
      <c r="C1588" s="124"/>
      <c r="D1588" s="126">
        <v>0.52</v>
      </c>
      <c r="E1588" s="124" t="s">
        <v>764</v>
      </c>
      <c r="F1588" s="124">
        <v>1</v>
      </c>
      <c r="G1588" s="2" t="s">
        <v>14177</v>
      </c>
      <c r="H1588" s="130"/>
      <c r="I1588" s="134"/>
      <c r="J1588" s="123">
        <f>IF(OR(tbl_Metraj22[[#This Row],[TARIH]]="",tbl_Metraj22[[#This Row],[TARIH]]="-"),0,IF(tbl_Metraj22[[#This Row],[YUZDE]]=0,tbl_Metraj22[[#This Row],[METRAJ_BETON]],tbl_Metraj22[[#This Row],[YUZDE]]*tbl_Metraj22[[#This Row],[METRAJ_BETON]]))</f>
        <v>0</v>
      </c>
    </row>
    <row r="1589" spans="1:11" ht="14.25" x14ac:dyDescent="0.2">
      <c r="A1589" s="2" t="s">
        <v>787</v>
      </c>
      <c r="B1589" s="124" t="s">
        <v>3229</v>
      </c>
      <c r="C1589" s="124"/>
      <c r="D1589" s="126">
        <v>0.38</v>
      </c>
      <c r="E1589" s="124" t="s">
        <v>764</v>
      </c>
      <c r="F1589" s="124">
        <v>1</v>
      </c>
      <c r="G1589" s="2" t="s">
        <v>14178</v>
      </c>
      <c r="H1589" s="130"/>
      <c r="I1589" s="134"/>
      <c r="J1589" s="123">
        <f>IF(OR(tbl_Metraj22[[#This Row],[TARIH]]="",tbl_Metraj22[[#This Row],[TARIH]]="-"),0,IF(tbl_Metraj22[[#This Row],[YUZDE]]=0,tbl_Metraj22[[#This Row],[METRAJ_BETON]],tbl_Metraj22[[#This Row],[YUZDE]]*tbl_Metraj22[[#This Row],[METRAJ_BETON]]))</f>
        <v>0</v>
      </c>
    </row>
    <row r="1590" spans="1:11" ht="14.25" x14ac:dyDescent="0.2">
      <c r="A1590" s="2" t="s">
        <v>787</v>
      </c>
      <c r="B1590" s="124" t="s">
        <v>3230</v>
      </c>
      <c r="C1590" s="124"/>
      <c r="D1590" s="126">
        <v>1.18</v>
      </c>
      <c r="E1590" s="124" t="s">
        <v>764</v>
      </c>
      <c r="F1590" s="124">
        <v>1</v>
      </c>
      <c r="G1590" s="2" t="s">
        <v>14179</v>
      </c>
      <c r="H1590" s="130"/>
      <c r="I1590" s="134"/>
      <c r="J1590" s="123">
        <f>IF(OR(tbl_Metraj22[[#This Row],[TARIH]]="",tbl_Metraj22[[#This Row],[TARIH]]="-"),0,IF(tbl_Metraj22[[#This Row],[YUZDE]]=0,tbl_Metraj22[[#This Row],[METRAJ_BETON]],tbl_Metraj22[[#This Row],[YUZDE]]*tbl_Metraj22[[#This Row],[METRAJ_BETON]]))</f>
        <v>0</v>
      </c>
    </row>
    <row r="1591" spans="1:11" ht="14.25" x14ac:dyDescent="0.2">
      <c r="A1591" s="2" t="s">
        <v>787</v>
      </c>
      <c r="B1591" s="124" t="s">
        <v>3231</v>
      </c>
      <c r="C1591" s="124"/>
      <c r="D1591" s="126">
        <v>1.18</v>
      </c>
      <c r="E1591" s="124" t="s">
        <v>764</v>
      </c>
      <c r="F1591" s="124">
        <v>1</v>
      </c>
      <c r="G1591" s="2" t="s">
        <v>14180</v>
      </c>
      <c r="H1591" s="130"/>
      <c r="I1591" s="134"/>
      <c r="J1591" s="123">
        <f>IF(OR(tbl_Metraj22[[#This Row],[TARIH]]="",tbl_Metraj22[[#This Row],[TARIH]]="-"),0,IF(tbl_Metraj22[[#This Row],[YUZDE]]=0,tbl_Metraj22[[#This Row],[METRAJ_BETON]],tbl_Metraj22[[#This Row],[YUZDE]]*tbl_Metraj22[[#This Row],[METRAJ_BETON]]))</f>
        <v>0</v>
      </c>
    </row>
    <row r="1592" spans="1:11" ht="14.25" x14ac:dyDescent="0.2">
      <c r="A1592" s="2" t="s">
        <v>787</v>
      </c>
      <c r="B1592" s="124" t="s">
        <v>3232</v>
      </c>
      <c r="C1592" s="124"/>
      <c r="D1592" s="126">
        <v>0.38</v>
      </c>
      <c r="E1592" s="124" t="s">
        <v>764</v>
      </c>
      <c r="F1592" s="124">
        <v>1</v>
      </c>
      <c r="G1592" s="2" t="s">
        <v>14181</v>
      </c>
      <c r="H1592" s="130"/>
      <c r="I1592" s="134"/>
      <c r="J1592" s="123">
        <f>IF(OR(tbl_Metraj22[[#This Row],[TARIH]]="",tbl_Metraj22[[#This Row],[TARIH]]="-"),0,IF(tbl_Metraj22[[#This Row],[YUZDE]]=0,tbl_Metraj22[[#This Row],[METRAJ_BETON]],tbl_Metraj22[[#This Row],[YUZDE]]*tbl_Metraj22[[#This Row],[METRAJ_BETON]]))</f>
        <v>0</v>
      </c>
    </row>
    <row r="1593" spans="1:11" ht="14.25" x14ac:dyDescent="0.2">
      <c r="A1593" s="2" t="s">
        <v>787</v>
      </c>
      <c r="B1593" s="124" t="s">
        <v>3233</v>
      </c>
      <c r="C1593" s="124"/>
      <c r="D1593" s="126">
        <v>0.52</v>
      </c>
      <c r="E1593" s="124" t="s">
        <v>764</v>
      </c>
      <c r="F1593" s="124">
        <v>1</v>
      </c>
      <c r="G1593" s="2" t="s">
        <v>14182</v>
      </c>
      <c r="H1593" s="130"/>
      <c r="I1593" s="134"/>
      <c r="J1593" s="123">
        <f>IF(OR(tbl_Metraj22[[#This Row],[TARIH]]="",tbl_Metraj22[[#This Row],[TARIH]]="-"),0,IF(tbl_Metraj22[[#This Row],[YUZDE]]=0,tbl_Metraj22[[#This Row],[METRAJ_BETON]],tbl_Metraj22[[#This Row],[YUZDE]]*tbl_Metraj22[[#This Row],[METRAJ_BETON]]))</f>
        <v>0</v>
      </c>
    </row>
    <row r="1594" spans="1:11" ht="14.25" x14ac:dyDescent="0.2">
      <c r="A1594" s="2" t="s">
        <v>787</v>
      </c>
      <c r="B1594" s="124" t="s">
        <v>3234</v>
      </c>
      <c r="C1594" s="124"/>
      <c r="D1594" s="126">
        <v>4.5</v>
      </c>
      <c r="E1594" s="124" t="s">
        <v>764</v>
      </c>
      <c r="F1594" s="124">
        <v>1</v>
      </c>
      <c r="G1594" s="2" t="s">
        <v>14183</v>
      </c>
      <c r="H1594" s="130"/>
      <c r="I1594" s="134"/>
      <c r="J1594" s="123">
        <f>IF(OR(tbl_Metraj22[[#This Row],[TARIH]]="",tbl_Metraj22[[#This Row],[TARIH]]="-"),0,IF(tbl_Metraj22[[#This Row],[YUZDE]]=0,tbl_Metraj22[[#This Row],[METRAJ_BETON]],tbl_Metraj22[[#This Row],[YUZDE]]*tbl_Metraj22[[#This Row],[METRAJ_BETON]]))</f>
        <v>0</v>
      </c>
    </row>
    <row r="1595" spans="1:11" ht="14.25" x14ac:dyDescent="0.2">
      <c r="A1595" s="2" t="s">
        <v>787</v>
      </c>
      <c r="B1595" s="124" t="s">
        <v>3235</v>
      </c>
      <c r="C1595" s="124"/>
      <c r="D1595" s="126">
        <v>34.479999999999997</v>
      </c>
      <c r="E1595" s="124" t="s">
        <v>764</v>
      </c>
      <c r="F1595" s="124">
        <v>1</v>
      </c>
      <c r="G1595" s="2" t="s">
        <v>14184</v>
      </c>
      <c r="H1595" s="130"/>
      <c r="I1595" s="134"/>
      <c r="J1595" s="123">
        <f>IF(OR(tbl_Metraj22[[#This Row],[TARIH]]="",tbl_Metraj22[[#This Row],[TARIH]]="-"),0,IF(tbl_Metraj22[[#This Row],[YUZDE]]=0,tbl_Metraj22[[#This Row],[METRAJ_BETON]],tbl_Metraj22[[#This Row],[YUZDE]]*tbl_Metraj22[[#This Row],[METRAJ_BETON]]))</f>
        <v>0</v>
      </c>
    </row>
    <row r="1596" spans="1:11" ht="14.25" x14ac:dyDescent="0.2">
      <c r="A1596" s="2" t="s">
        <v>787</v>
      </c>
      <c r="B1596" s="124" t="s">
        <v>3236</v>
      </c>
      <c r="C1596" s="124"/>
      <c r="D1596" s="126">
        <v>194.25</v>
      </c>
      <c r="E1596" s="124" t="s">
        <v>764</v>
      </c>
      <c r="F1596" s="124">
        <v>1</v>
      </c>
      <c r="G1596" s="2" t="s">
        <v>14185</v>
      </c>
      <c r="H1596" s="130"/>
      <c r="I1596" s="134"/>
      <c r="J1596" s="123">
        <f>IF(OR(tbl_Metraj22[[#This Row],[TARIH]]="",tbl_Metraj22[[#This Row],[TARIH]]="-"),0,IF(tbl_Metraj22[[#This Row],[YUZDE]]=0,tbl_Metraj22[[#This Row],[METRAJ_BETON]],tbl_Metraj22[[#This Row],[YUZDE]]*tbl_Metraj22[[#This Row],[METRAJ_BETON]]))</f>
        <v>0</v>
      </c>
    </row>
    <row r="1597" spans="1:11" ht="14.25" x14ac:dyDescent="0.2">
      <c r="A1597" s="2" t="s">
        <v>734</v>
      </c>
      <c r="B1597" s="124" t="s">
        <v>3281</v>
      </c>
      <c r="C1597" s="124"/>
      <c r="D1597" s="126">
        <v>1.27</v>
      </c>
      <c r="E1597" s="124" t="s">
        <v>764</v>
      </c>
      <c r="F1597" s="124">
        <v>1</v>
      </c>
      <c r="G1597" s="2" t="s">
        <v>14186</v>
      </c>
      <c r="H1597" s="130"/>
      <c r="I1597" s="134"/>
      <c r="J1597" s="123">
        <f>IF(OR(tbl_Metraj22[[#This Row],[TARIH]]="",tbl_Metraj22[[#This Row],[TARIH]]="-"),0,IF(tbl_Metraj22[[#This Row],[YUZDE]]=0,tbl_Metraj22[[#This Row],[METRAJ_BETON]],tbl_Metraj22[[#This Row],[YUZDE]]*tbl_Metraj22[[#This Row],[METRAJ_BETON]]))</f>
        <v>0</v>
      </c>
      <c r="K1597" s="2" t="s">
        <v>23053</v>
      </c>
    </row>
    <row r="1598" spans="1:11" ht="14.25" x14ac:dyDescent="0.2">
      <c r="A1598" s="2" t="s">
        <v>734</v>
      </c>
      <c r="B1598" s="124" t="s">
        <v>3282</v>
      </c>
      <c r="C1598" s="124"/>
      <c r="D1598" s="126">
        <v>1.1000000000000001</v>
      </c>
      <c r="E1598" s="124" t="s">
        <v>764</v>
      </c>
      <c r="F1598" s="124">
        <v>1</v>
      </c>
      <c r="G1598" s="2" t="s">
        <v>14187</v>
      </c>
      <c r="H1598" s="130"/>
      <c r="I1598" s="134"/>
      <c r="J1598" s="123">
        <f>IF(OR(tbl_Metraj22[[#This Row],[TARIH]]="",tbl_Metraj22[[#This Row],[TARIH]]="-"),0,IF(tbl_Metraj22[[#This Row],[YUZDE]]=0,tbl_Metraj22[[#This Row],[METRAJ_BETON]],tbl_Metraj22[[#This Row],[YUZDE]]*tbl_Metraj22[[#This Row],[METRAJ_BETON]]))</f>
        <v>0</v>
      </c>
      <c r="K1598" s="2" t="s">
        <v>23054</v>
      </c>
    </row>
    <row r="1599" spans="1:11" ht="14.25" x14ac:dyDescent="0.2">
      <c r="A1599" s="2" t="s">
        <v>734</v>
      </c>
      <c r="B1599" s="124" t="s">
        <v>3283</v>
      </c>
      <c r="C1599" s="124"/>
      <c r="D1599" s="126">
        <v>1.01</v>
      </c>
      <c r="E1599" s="124" t="s">
        <v>764</v>
      </c>
      <c r="F1599" s="124">
        <v>1</v>
      </c>
      <c r="G1599" s="2" t="s">
        <v>14188</v>
      </c>
      <c r="H1599" s="130"/>
      <c r="I1599" s="134"/>
      <c r="J1599" s="123">
        <f>IF(OR(tbl_Metraj22[[#This Row],[TARIH]]="",tbl_Metraj22[[#This Row],[TARIH]]="-"),0,IF(tbl_Metraj22[[#This Row],[YUZDE]]=0,tbl_Metraj22[[#This Row],[METRAJ_BETON]],tbl_Metraj22[[#This Row],[YUZDE]]*tbl_Metraj22[[#This Row],[METRAJ_BETON]]))</f>
        <v>0</v>
      </c>
      <c r="K1599" s="2" t="s">
        <v>23055</v>
      </c>
    </row>
    <row r="1600" spans="1:11" ht="14.25" x14ac:dyDescent="0.2">
      <c r="A1600" s="2" t="s">
        <v>734</v>
      </c>
      <c r="B1600" s="124" t="s">
        <v>3284</v>
      </c>
      <c r="C1600" s="124"/>
      <c r="D1600" s="126">
        <v>0.56999999999999995</v>
      </c>
      <c r="E1600" s="124" t="s">
        <v>764</v>
      </c>
      <c r="F1600" s="124">
        <v>1</v>
      </c>
      <c r="G1600" s="2" t="s">
        <v>14189</v>
      </c>
      <c r="H1600" s="130"/>
      <c r="I1600" s="134"/>
      <c r="J1600" s="123">
        <f>IF(OR(tbl_Metraj22[[#This Row],[TARIH]]="",tbl_Metraj22[[#This Row],[TARIH]]="-"),0,IF(tbl_Metraj22[[#This Row],[YUZDE]]=0,tbl_Metraj22[[#This Row],[METRAJ_BETON]],tbl_Metraj22[[#This Row],[YUZDE]]*tbl_Metraj22[[#This Row],[METRAJ_BETON]]))</f>
        <v>0</v>
      </c>
      <c r="K1600" s="2" t="s">
        <v>23056</v>
      </c>
    </row>
    <row r="1601" spans="1:11" ht="14.25" x14ac:dyDescent="0.2">
      <c r="A1601" s="2" t="s">
        <v>734</v>
      </c>
      <c r="B1601" s="124" t="s">
        <v>3285</v>
      </c>
      <c r="C1601" s="124"/>
      <c r="D1601" s="126">
        <v>1.66</v>
      </c>
      <c r="E1601" s="124" t="s">
        <v>764</v>
      </c>
      <c r="F1601" s="124">
        <v>1</v>
      </c>
      <c r="G1601" s="2" t="s">
        <v>14190</v>
      </c>
      <c r="H1601" s="130"/>
      <c r="I1601" s="134"/>
      <c r="J1601" s="123">
        <f>IF(OR(tbl_Metraj22[[#This Row],[TARIH]]="",tbl_Metraj22[[#This Row],[TARIH]]="-"),0,IF(tbl_Metraj22[[#This Row],[YUZDE]]=0,tbl_Metraj22[[#This Row],[METRAJ_BETON]],tbl_Metraj22[[#This Row],[YUZDE]]*tbl_Metraj22[[#This Row],[METRAJ_BETON]]))</f>
        <v>0</v>
      </c>
      <c r="K1601" s="2" t="s">
        <v>23057</v>
      </c>
    </row>
    <row r="1602" spans="1:11" ht="14.25" x14ac:dyDescent="0.2">
      <c r="A1602" s="2" t="s">
        <v>734</v>
      </c>
      <c r="B1602" s="124" t="s">
        <v>3286</v>
      </c>
      <c r="C1602" s="124"/>
      <c r="D1602" s="126">
        <v>0.22</v>
      </c>
      <c r="E1602" s="124" t="s">
        <v>764</v>
      </c>
      <c r="F1602" s="124">
        <v>1</v>
      </c>
      <c r="G1602" s="2" t="s">
        <v>14191</v>
      </c>
      <c r="H1602" s="130"/>
      <c r="I1602" s="134"/>
      <c r="J1602" s="123">
        <f>IF(OR(tbl_Metraj22[[#This Row],[TARIH]]="",tbl_Metraj22[[#This Row],[TARIH]]="-"),0,IF(tbl_Metraj22[[#This Row],[YUZDE]]=0,tbl_Metraj22[[#This Row],[METRAJ_BETON]],tbl_Metraj22[[#This Row],[YUZDE]]*tbl_Metraj22[[#This Row],[METRAJ_BETON]]))</f>
        <v>0</v>
      </c>
      <c r="K1602" s="2" t="s">
        <v>23058</v>
      </c>
    </row>
    <row r="1603" spans="1:11" ht="14.25" x14ac:dyDescent="0.2">
      <c r="A1603" s="2" t="s">
        <v>734</v>
      </c>
      <c r="B1603" s="124" t="s">
        <v>3287</v>
      </c>
      <c r="C1603" s="124"/>
      <c r="D1603" s="126">
        <v>0.18</v>
      </c>
      <c r="E1603" s="124" t="s">
        <v>764</v>
      </c>
      <c r="F1603" s="124">
        <v>1</v>
      </c>
      <c r="G1603" s="2" t="s">
        <v>14192</v>
      </c>
      <c r="H1603" s="130"/>
      <c r="I1603" s="134"/>
      <c r="J1603" s="123">
        <f>IF(OR(tbl_Metraj22[[#This Row],[TARIH]]="",tbl_Metraj22[[#This Row],[TARIH]]="-"),0,IF(tbl_Metraj22[[#This Row],[YUZDE]]=0,tbl_Metraj22[[#This Row],[METRAJ_BETON]],tbl_Metraj22[[#This Row],[YUZDE]]*tbl_Metraj22[[#This Row],[METRAJ_BETON]]))</f>
        <v>0</v>
      </c>
      <c r="K1603" s="2" t="s">
        <v>23059</v>
      </c>
    </row>
    <row r="1604" spans="1:11" ht="14.25" x14ac:dyDescent="0.2">
      <c r="A1604" s="2" t="s">
        <v>734</v>
      </c>
      <c r="B1604" s="124" t="s">
        <v>3288</v>
      </c>
      <c r="C1604" s="124"/>
      <c r="D1604" s="126">
        <v>1.22</v>
      </c>
      <c r="E1604" s="124" t="s">
        <v>764</v>
      </c>
      <c r="F1604" s="124">
        <v>1</v>
      </c>
      <c r="G1604" s="2" t="s">
        <v>14193</v>
      </c>
      <c r="H1604" s="130"/>
      <c r="I1604" s="134"/>
      <c r="J1604" s="123">
        <f>IF(OR(tbl_Metraj22[[#This Row],[TARIH]]="",tbl_Metraj22[[#This Row],[TARIH]]="-"),0,IF(tbl_Metraj22[[#This Row],[YUZDE]]=0,tbl_Metraj22[[#This Row],[METRAJ_BETON]],tbl_Metraj22[[#This Row],[YUZDE]]*tbl_Metraj22[[#This Row],[METRAJ_BETON]]))</f>
        <v>0</v>
      </c>
      <c r="K1604" s="2" t="s">
        <v>23060</v>
      </c>
    </row>
    <row r="1605" spans="1:11" ht="14.25" x14ac:dyDescent="0.2">
      <c r="A1605" s="2" t="s">
        <v>734</v>
      </c>
      <c r="B1605" s="124" t="s">
        <v>3289</v>
      </c>
      <c r="C1605" s="124"/>
      <c r="D1605" s="126">
        <v>0.92</v>
      </c>
      <c r="E1605" s="124" t="s">
        <v>764</v>
      </c>
      <c r="F1605" s="124">
        <v>1</v>
      </c>
      <c r="G1605" s="2" t="s">
        <v>14194</v>
      </c>
      <c r="H1605" s="130"/>
      <c r="I1605" s="134"/>
      <c r="J1605" s="123">
        <f>IF(OR(tbl_Metraj22[[#This Row],[TARIH]]="",tbl_Metraj22[[#This Row],[TARIH]]="-"),0,IF(tbl_Metraj22[[#This Row],[YUZDE]]=0,tbl_Metraj22[[#This Row],[METRAJ_BETON]],tbl_Metraj22[[#This Row],[YUZDE]]*tbl_Metraj22[[#This Row],[METRAJ_BETON]]))</f>
        <v>0</v>
      </c>
      <c r="K1605" s="2" t="s">
        <v>23061</v>
      </c>
    </row>
    <row r="1606" spans="1:11" ht="14.25" x14ac:dyDescent="0.2">
      <c r="A1606" s="2" t="s">
        <v>734</v>
      </c>
      <c r="B1606" s="124" t="s">
        <v>3290</v>
      </c>
      <c r="C1606" s="124"/>
      <c r="D1606" s="126">
        <v>0.4</v>
      </c>
      <c r="E1606" s="124" t="s">
        <v>764</v>
      </c>
      <c r="F1606" s="124">
        <v>1</v>
      </c>
      <c r="G1606" s="2" t="s">
        <v>14195</v>
      </c>
      <c r="H1606" s="130"/>
      <c r="I1606" s="134"/>
      <c r="J1606" s="123">
        <f>IF(OR(tbl_Metraj22[[#This Row],[TARIH]]="",tbl_Metraj22[[#This Row],[TARIH]]="-"),0,IF(tbl_Metraj22[[#This Row],[YUZDE]]=0,tbl_Metraj22[[#This Row],[METRAJ_BETON]],tbl_Metraj22[[#This Row],[YUZDE]]*tbl_Metraj22[[#This Row],[METRAJ_BETON]]))</f>
        <v>0</v>
      </c>
      <c r="K1606" s="2" t="s">
        <v>23062</v>
      </c>
    </row>
    <row r="1607" spans="1:11" ht="14.25" x14ac:dyDescent="0.2">
      <c r="A1607" s="2" t="s">
        <v>734</v>
      </c>
      <c r="B1607" s="124" t="s">
        <v>3291</v>
      </c>
      <c r="C1607" s="124"/>
      <c r="D1607" s="126">
        <v>0.22</v>
      </c>
      <c r="E1607" s="124" t="s">
        <v>764</v>
      </c>
      <c r="F1607" s="124">
        <v>1</v>
      </c>
      <c r="G1607" s="2" t="s">
        <v>14196</v>
      </c>
      <c r="H1607" s="130"/>
      <c r="I1607" s="134"/>
      <c r="J1607" s="123">
        <f>IF(OR(tbl_Metraj22[[#This Row],[TARIH]]="",tbl_Metraj22[[#This Row],[TARIH]]="-"),0,IF(tbl_Metraj22[[#This Row],[YUZDE]]=0,tbl_Metraj22[[#This Row],[METRAJ_BETON]],tbl_Metraj22[[#This Row],[YUZDE]]*tbl_Metraj22[[#This Row],[METRAJ_BETON]]))</f>
        <v>0</v>
      </c>
      <c r="K1607" s="2" t="s">
        <v>23063</v>
      </c>
    </row>
    <row r="1608" spans="1:11" ht="14.25" x14ac:dyDescent="0.2">
      <c r="A1608" s="2" t="s">
        <v>734</v>
      </c>
      <c r="B1608" s="124" t="s">
        <v>3292</v>
      </c>
      <c r="C1608" s="124"/>
      <c r="D1608" s="126">
        <v>0.26</v>
      </c>
      <c r="E1608" s="124" t="s">
        <v>764</v>
      </c>
      <c r="F1608" s="124">
        <v>1</v>
      </c>
      <c r="G1608" s="2" t="s">
        <v>14197</v>
      </c>
      <c r="H1608" s="130"/>
      <c r="I1608" s="134"/>
      <c r="J1608" s="123">
        <f>IF(OR(tbl_Metraj22[[#This Row],[TARIH]]="",tbl_Metraj22[[#This Row],[TARIH]]="-"),0,IF(tbl_Metraj22[[#This Row],[YUZDE]]=0,tbl_Metraj22[[#This Row],[METRAJ_BETON]],tbl_Metraj22[[#This Row],[YUZDE]]*tbl_Metraj22[[#This Row],[METRAJ_BETON]]))</f>
        <v>0</v>
      </c>
      <c r="K1608" s="2" t="s">
        <v>23064</v>
      </c>
    </row>
    <row r="1609" spans="1:11" ht="14.25" x14ac:dyDescent="0.2">
      <c r="A1609" s="2" t="s">
        <v>734</v>
      </c>
      <c r="B1609" s="124" t="s">
        <v>3293</v>
      </c>
      <c r="C1609" s="124"/>
      <c r="D1609" s="126">
        <v>0.4</v>
      </c>
      <c r="E1609" s="124" t="s">
        <v>764</v>
      </c>
      <c r="F1609" s="124">
        <v>1</v>
      </c>
      <c r="G1609" s="2" t="s">
        <v>14198</v>
      </c>
      <c r="H1609" s="130"/>
      <c r="I1609" s="134"/>
      <c r="J1609" s="123">
        <f>IF(OR(tbl_Metraj22[[#This Row],[TARIH]]="",tbl_Metraj22[[#This Row],[TARIH]]="-"),0,IF(tbl_Metraj22[[#This Row],[YUZDE]]=0,tbl_Metraj22[[#This Row],[METRAJ_BETON]],tbl_Metraj22[[#This Row],[YUZDE]]*tbl_Metraj22[[#This Row],[METRAJ_BETON]]))</f>
        <v>0</v>
      </c>
      <c r="K1609" s="2" t="s">
        <v>23065</v>
      </c>
    </row>
    <row r="1610" spans="1:11" ht="14.25" x14ac:dyDescent="0.2">
      <c r="A1610" s="2" t="s">
        <v>734</v>
      </c>
      <c r="B1610" s="124" t="s">
        <v>3294</v>
      </c>
      <c r="C1610" s="124"/>
      <c r="D1610" s="126">
        <v>0.67</v>
      </c>
      <c r="E1610" s="124" t="s">
        <v>764</v>
      </c>
      <c r="F1610" s="124">
        <v>1</v>
      </c>
      <c r="G1610" s="2" t="s">
        <v>14199</v>
      </c>
      <c r="H1610" s="130"/>
      <c r="I1610" s="134"/>
      <c r="J1610" s="123">
        <f>IF(OR(tbl_Metraj22[[#This Row],[TARIH]]="",tbl_Metraj22[[#This Row],[TARIH]]="-"),0,IF(tbl_Metraj22[[#This Row],[YUZDE]]=0,tbl_Metraj22[[#This Row],[METRAJ_BETON]],tbl_Metraj22[[#This Row],[YUZDE]]*tbl_Metraj22[[#This Row],[METRAJ_BETON]]))</f>
        <v>0</v>
      </c>
      <c r="K1610" s="2" t="s">
        <v>23066</v>
      </c>
    </row>
    <row r="1611" spans="1:11" ht="14.25" x14ac:dyDescent="0.2">
      <c r="A1611" s="2" t="s">
        <v>734</v>
      </c>
      <c r="B1611" s="124" t="s">
        <v>3295</v>
      </c>
      <c r="C1611" s="124"/>
      <c r="D1611" s="126">
        <v>1.32</v>
      </c>
      <c r="E1611" s="124" t="s">
        <v>764</v>
      </c>
      <c r="F1611" s="124">
        <v>1</v>
      </c>
      <c r="G1611" s="2" t="s">
        <v>14200</v>
      </c>
      <c r="H1611" s="130"/>
      <c r="I1611" s="134"/>
      <c r="J1611" s="123">
        <f>IF(OR(tbl_Metraj22[[#This Row],[TARIH]]="",tbl_Metraj22[[#This Row],[TARIH]]="-"),0,IF(tbl_Metraj22[[#This Row],[YUZDE]]=0,tbl_Metraj22[[#This Row],[METRAJ_BETON]],tbl_Metraj22[[#This Row],[YUZDE]]*tbl_Metraj22[[#This Row],[METRAJ_BETON]]))</f>
        <v>0</v>
      </c>
      <c r="K1611" s="2" t="s">
        <v>23067</v>
      </c>
    </row>
    <row r="1612" spans="1:11" ht="14.25" x14ac:dyDescent="0.2">
      <c r="A1612" s="2" t="s">
        <v>734</v>
      </c>
      <c r="B1612" s="124" t="s">
        <v>3296</v>
      </c>
      <c r="C1612" s="124"/>
      <c r="D1612" s="126">
        <v>1.76</v>
      </c>
      <c r="E1612" s="124" t="s">
        <v>764</v>
      </c>
      <c r="F1612" s="124">
        <v>1</v>
      </c>
      <c r="G1612" s="2" t="s">
        <v>14201</v>
      </c>
      <c r="H1612" s="130"/>
      <c r="I1612" s="134"/>
      <c r="J1612" s="123">
        <f>IF(OR(tbl_Metraj22[[#This Row],[TARIH]]="",tbl_Metraj22[[#This Row],[TARIH]]="-"),0,IF(tbl_Metraj22[[#This Row],[YUZDE]]=0,tbl_Metraj22[[#This Row],[METRAJ_BETON]],tbl_Metraj22[[#This Row],[YUZDE]]*tbl_Metraj22[[#This Row],[METRAJ_BETON]]))</f>
        <v>0</v>
      </c>
      <c r="K1612" s="2" t="s">
        <v>23068</v>
      </c>
    </row>
    <row r="1613" spans="1:11" ht="14.25" x14ac:dyDescent="0.2">
      <c r="A1613" s="2" t="s">
        <v>734</v>
      </c>
      <c r="B1613" s="124" t="s">
        <v>3297</v>
      </c>
      <c r="C1613" s="124"/>
      <c r="D1613" s="126">
        <v>1.6</v>
      </c>
      <c r="E1613" s="124" t="s">
        <v>764</v>
      </c>
      <c r="F1613" s="124">
        <v>1</v>
      </c>
      <c r="G1613" s="2" t="s">
        <v>14202</v>
      </c>
      <c r="H1613" s="130"/>
      <c r="I1613" s="134"/>
      <c r="J1613" s="123">
        <f>IF(OR(tbl_Metraj22[[#This Row],[TARIH]]="",tbl_Metraj22[[#This Row],[TARIH]]="-"),0,IF(tbl_Metraj22[[#This Row],[YUZDE]]=0,tbl_Metraj22[[#This Row],[METRAJ_BETON]],tbl_Metraj22[[#This Row],[YUZDE]]*tbl_Metraj22[[#This Row],[METRAJ_BETON]]))</f>
        <v>0</v>
      </c>
      <c r="K1613" s="2" t="s">
        <v>23069</v>
      </c>
    </row>
    <row r="1614" spans="1:11" ht="14.25" x14ac:dyDescent="0.2">
      <c r="A1614" s="2" t="s">
        <v>734</v>
      </c>
      <c r="B1614" s="124" t="s">
        <v>3298</v>
      </c>
      <c r="C1614" s="124"/>
      <c r="D1614" s="126">
        <v>2.64</v>
      </c>
      <c r="E1614" s="124" t="s">
        <v>764</v>
      </c>
      <c r="F1614" s="124">
        <v>1</v>
      </c>
      <c r="G1614" s="2" t="s">
        <v>14203</v>
      </c>
      <c r="H1614" s="130"/>
      <c r="I1614" s="134"/>
      <c r="J1614" s="123">
        <f>IF(OR(tbl_Metraj22[[#This Row],[TARIH]]="",tbl_Metraj22[[#This Row],[TARIH]]="-"),0,IF(tbl_Metraj22[[#This Row],[YUZDE]]=0,tbl_Metraj22[[#This Row],[METRAJ_BETON]],tbl_Metraj22[[#This Row],[YUZDE]]*tbl_Metraj22[[#This Row],[METRAJ_BETON]]))</f>
        <v>0</v>
      </c>
      <c r="K1614" s="2" t="s">
        <v>23070</v>
      </c>
    </row>
    <row r="1615" spans="1:11" ht="14.25" x14ac:dyDescent="0.2">
      <c r="A1615" s="2" t="s">
        <v>734</v>
      </c>
      <c r="B1615" s="124" t="s">
        <v>3299</v>
      </c>
      <c r="C1615" s="124"/>
      <c r="D1615" s="126">
        <v>0.91</v>
      </c>
      <c r="E1615" s="124" t="s">
        <v>764</v>
      </c>
      <c r="F1615" s="124">
        <v>1</v>
      </c>
      <c r="G1615" s="2" t="s">
        <v>14204</v>
      </c>
      <c r="H1615" s="130"/>
      <c r="I1615" s="134"/>
      <c r="J1615" s="123">
        <f>IF(OR(tbl_Metraj22[[#This Row],[TARIH]]="",tbl_Metraj22[[#This Row],[TARIH]]="-"),0,IF(tbl_Metraj22[[#This Row],[YUZDE]]=0,tbl_Metraj22[[#This Row],[METRAJ_BETON]],tbl_Metraj22[[#This Row],[YUZDE]]*tbl_Metraj22[[#This Row],[METRAJ_BETON]]))</f>
        <v>0</v>
      </c>
      <c r="K1615" s="2" t="s">
        <v>23071</v>
      </c>
    </row>
    <row r="1616" spans="1:11" ht="14.25" x14ac:dyDescent="0.2">
      <c r="A1616" s="2" t="s">
        <v>734</v>
      </c>
      <c r="B1616" s="124" t="s">
        <v>3300</v>
      </c>
      <c r="C1616" s="124"/>
      <c r="D1616" s="126">
        <v>2.85</v>
      </c>
      <c r="E1616" s="124" t="s">
        <v>764</v>
      </c>
      <c r="F1616" s="124">
        <v>1</v>
      </c>
      <c r="G1616" s="2" t="s">
        <v>14205</v>
      </c>
      <c r="H1616" s="130"/>
      <c r="I1616" s="134"/>
      <c r="J1616" s="123">
        <f>IF(OR(tbl_Metraj22[[#This Row],[TARIH]]="",tbl_Metraj22[[#This Row],[TARIH]]="-"),0,IF(tbl_Metraj22[[#This Row],[YUZDE]]=0,tbl_Metraj22[[#This Row],[METRAJ_BETON]],tbl_Metraj22[[#This Row],[YUZDE]]*tbl_Metraj22[[#This Row],[METRAJ_BETON]]))</f>
        <v>0</v>
      </c>
      <c r="K1616" s="2" t="s">
        <v>23072</v>
      </c>
    </row>
    <row r="1617" spans="1:11" ht="14.25" x14ac:dyDescent="0.2">
      <c r="A1617" s="2" t="s">
        <v>734</v>
      </c>
      <c r="B1617" s="124" t="s">
        <v>3301</v>
      </c>
      <c r="C1617" s="124"/>
      <c r="D1617" s="126">
        <v>0.91</v>
      </c>
      <c r="E1617" s="124" t="s">
        <v>764</v>
      </c>
      <c r="F1617" s="124">
        <v>1</v>
      </c>
      <c r="G1617" s="2" t="s">
        <v>14206</v>
      </c>
      <c r="H1617" s="130"/>
      <c r="I1617" s="134"/>
      <c r="J1617" s="123">
        <f>IF(OR(tbl_Metraj22[[#This Row],[TARIH]]="",tbl_Metraj22[[#This Row],[TARIH]]="-"),0,IF(tbl_Metraj22[[#This Row],[YUZDE]]=0,tbl_Metraj22[[#This Row],[METRAJ_BETON]],tbl_Metraj22[[#This Row],[YUZDE]]*tbl_Metraj22[[#This Row],[METRAJ_BETON]]))</f>
        <v>0</v>
      </c>
      <c r="K1617" s="2" t="s">
        <v>23073</v>
      </c>
    </row>
    <row r="1618" spans="1:11" ht="14.25" x14ac:dyDescent="0.2">
      <c r="A1618" s="2" t="s">
        <v>734</v>
      </c>
      <c r="B1618" s="124" t="s">
        <v>3302</v>
      </c>
      <c r="C1618" s="124"/>
      <c r="D1618" s="126">
        <v>0.92</v>
      </c>
      <c r="E1618" s="124" t="s">
        <v>764</v>
      </c>
      <c r="F1618" s="124">
        <v>1</v>
      </c>
      <c r="G1618" s="2" t="s">
        <v>14207</v>
      </c>
      <c r="H1618" s="130"/>
      <c r="I1618" s="134"/>
      <c r="J1618" s="123">
        <f>IF(OR(tbl_Metraj22[[#This Row],[TARIH]]="",tbl_Metraj22[[#This Row],[TARIH]]="-"),0,IF(tbl_Metraj22[[#This Row],[YUZDE]]=0,tbl_Metraj22[[#This Row],[METRAJ_BETON]],tbl_Metraj22[[#This Row],[YUZDE]]*tbl_Metraj22[[#This Row],[METRAJ_BETON]]))</f>
        <v>0</v>
      </c>
      <c r="K1618" s="2" t="s">
        <v>23074</v>
      </c>
    </row>
    <row r="1619" spans="1:11" ht="14.25" x14ac:dyDescent="0.2">
      <c r="A1619" s="2" t="s">
        <v>734</v>
      </c>
      <c r="B1619" s="124" t="s">
        <v>3303</v>
      </c>
      <c r="C1619" s="124"/>
      <c r="D1619" s="126">
        <v>0.68</v>
      </c>
      <c r="E1619" s="124" t="s">
        <v>764</v>
      </c>
      <c r="F1619" s="124">
        <v>1</v>
      </c>
      <c r="G1619" s="2" t="s">
        <v>14208</v>
      </c>
      <c r="H1619" s="130"/>
      <c r="I1619" s="134"/>
      <c r="J1619" s="123">
        <f>IF(OR(tbl_Metraj22[[#This Row],[TARIH]]="",tbl_Metraj22[[#This Row],[TARIH]]="-"),0,IF(tbl_Metraj22[[#This Row],[YUZDE]]=0,tbl_Metraj22[[#This Row],[METRAJ_BETON]],tbl_Metraj22[[#This Row],[YUZDE]]*tbl_Metraj22[[#This Row],[METRAJ_BETON]]))</f>
        <v>0</v>
      </c>
      <c r="K1619" s="2" t="s">
        <v>23075</v>
      </c>
    </row>
    <row r="1620" spans="1:11" ht="14.25" x14ac:dyDescent="0.2">
      <c r="A1620" s="2" t="s">
        <v>734</v>
      </c>
      <c r="B1620" s="124" t="s">
        <v>3304</v>
      </c>
      <c r="C1620" s="124"/>
      <c r="D1620" s="126">
        <v>0.92</v>
      </c>
      <c r="E1620" s="124" t="s">
        <v>764</v>
      </c>
      <c r="F1620" s="124">
        <v>1</v>
      </c>
      <c r="G1620" s="2" t="s">
        <v>14209</v>
      </c>
      <c r="H1620" s="130"/>
      <c r="I1620" s="134"/>
      <c r="J1620" s="123">
        <f>IF(OR(tbl_Metraj22[[#This Row],[TARIH]]="",tbl_Metraj22[[#This Row],[TARIH]]="-"),0,IF(tbl_Metraj22[[#This Row],[YUZDE]]=0,tbl_Metraj22[[#This Row],[METRAJ_BETON]],tbl_Metraj22[[#This Row],[YUZDE]]*tbl_Metraj22[[#This Row],[METRAJ_BETON]]))</f>
        <v>0</v>
      </c>
      <c r="K1620" s="2" t="s">
        <v>23076</v>
      </c>
    </row>
    <row r="1621" spans="1:11" ht="14.25" x14ac:dyDescent="0.2">
      <c r="A1621" s="2" t="s">
        <v>734</v>
      </c>
      <c r="B1621" s="124" t="s">
        <v>3305</v>
      </c>
      <c r="C1621" s="124"/>
      <c r="D1621" s="126">
        <v>2.85</v>
      </c>
      <c r="E1621" s="124" t="s">
        <v>764</v>
      </c>
      <c r="F1621" s="124">
        <v>1</v>
      </c>
      <c r="G1621" s="2" t="s">
        <v>14210</v>
      </c>
      <c r="H1621" s="130"/>
      <c r="I1621" s="134"/>
      <c r="J1621" s="123">
        <f>IF(OR(tbl_Metraj22[[#This Row],[TARIH]]="",tbl_Metraj22[[#This Row],[TARIH]]="-"),0,IF(tbl_Metraj22[[#This Row],[YUZDE]]=0,tbl_Metraj22[[#This Row],[METRAJ_BETON]],tbl_Metraj22[[#This Row],[YUZDE]]*tbl_Metraj22[[#This Row],[METRAJ_BETON]]))</f>
        <v>0</v>
      </c>
      <c r="K1621" s="2" t="s">
        <v>23077</v>
      </c>
    </row>
    <row r="1622" spans="1:11" ht="14.25" x14ac:dyDescent="0.2">
      <c r="A1622" s="2" t="s">
        <v>734</v>
      </c>
      <c r="B1622" s="124" t="s">
        <v>3306</v>
      </c>
      <c r="C1622" s="124"/>
      <c r="D1622" s="126">
        <v>0.91</v>
      </c>
      <c r="E1622" s="124" t="s">
        <v>764</v>
      </c>
      <c r="F1622" s="124">
        <v>1</v>
      </c>
      <c r="G1622" s="2" t="s">
        <v>14211</v>
      </c>
      <c r="H1622" s="130"/>
      <c r="I1622" s="134"/>
      <c r="J1622" s="123">
        <f>IF(OR(tbl_Metraj22[[#This Row],[TARIH]]="",tbl_Metraj22[[#This Row],[TARIH]]="-"),0,IF(tbl_Metraj22[[#This Row],[YUZDE]]=0,tbl_Metraj22[[#This Row],[METRAJ_BETON]],tbl_Metraj22[[#This Row],[YUZDE]]*tbl_Metraj22[[#This Row],[METRAJ_BETON]]))</f>
        <v>0</v>
      </c>
      <c r="K1622" s="2" t="s">
        <v>23078</v>
      </c>
    </row>
    <row r="1623" spans="1:11" ht="14.25" x14ac:dyDescent="0.2">
      <c r="A1623" s="2" t="s">
        <v>734</v>
      </c>
      <c r="B1623" s="124" t="s">
        <v>3307</v>
      </c>
      <c r="C1623" s="124"/>
      <c r="D1623" s="126">
        <v>0.19</v>
      </c>
      <c r="E1623" s="124" t="s">
        <v>764</v>
      </c>
      <c r="F1623" s="124">
        <v>1</v>
      </c>
      <c r="G1623" s="2" t="s">
        <v>14212</v>
      </c>
      <c r="H1623" s="130"/>
      <c r="I1623" s="134"/>
      <c r="J1623" s="123">
        <f>IF(OR(tbl_Metraj22[[#This Row],[TARIH]]="",tbl_Metraj22[[#This Row],[TARIH]]="-"),0,IF(tbl_Metraj22[[#This Row],[YUZDE]]=0,tbl_Metraj22[[#This Row],[METRAJ_BETON]],tbl_Metraj22[[#This Row],[YUZDE]]*tbl_Metraj22[[#This Row],[METRAJ_BETON]]))</f>
        <v>0</v>
      </c>
      <c r="K1623" s="2" t="s">
        <v>23079</v>
      </c>
    </row>
    <row r="1624" spans="1:11" ht="14.25" x14ac:dyDescent="0.2">
      <c r="A1624" s="2" t="s">
        <v>734</v>
      </c>
      <c r="B1624" s="124" t="s">
        <v>3308</v>
      </c>
      <c r="C1624" s="124"/>
      <c r="D1624" s="126">
        <v>0.26</v>
      </c>
      <c r="E1624" s="124" t="s">
        <v>764</v>
      </c>
      <c r="F1624" s="124">
        <v>1</v>
      </c>
      <c r="G1624" s="2" t="s">
        <v>14213</v>
      </c>
      <c r="H1624" s="130"/>
      <c r="I1624" s="134"/>
      <c r="J1624" s="123">
        <f>IF(OR(tbl_Metraj22[[#This Row],[TARIH]]="",tbl_Metraj22[[#This Row],[TARIH]]="-"),0,IF(tbl_Metraj22[[#This Row],[YUZDE]]=0,tbl_Metraj22[[#This Row],[METRAJ_BETON]],tbl_Metraj22[[#This Row],[YUZDE]]*tbl_Metraj22[[#This Row],[METRAJ_BETON]]))</f>
        <v>0</v>
      </c>
      <c r="K1624" s="2" t="s">
        <v>23080</v>
      </c>
    </row>
    <row r="1625" spans="1:11" ht="14.25" x14ac:dyDescent="0.2">
      <c r="A1625" s="2" t="s">
        <v>734</v>
      </c>
      <c r="B1625" s="124" t="s">
        <v>3309</v>
      </c>
      <c r="C1625" s="124"/>
      <c r="D1625" s="126">
        <v>0.26</v>
      </c>
      <c r="E1625" s="124" t="s">
        <v>764</v>
      </c>
      <c r="F1625" s="124">
        <v>1</v>
      </c>
      <c r="G1625" s="2" t="s">
        <v>14214</v>
      </c>
      <c r="H1625" s="130"/>
      <c r="I1625" s="134"/>
      <c r="J1625" s="123">
        <f>IF(OR(tbl_Metraj22[[#This Row],[TARIH]]="",tbl_Metraj22[[#This Row],[TARIH]]="-"),0,IF(tbl_Metraj22[[#This Row],[YUZDE]]=0,tbl_Metraj22[[#This Row],[METRAJ_BETON]],tbl_Metraj22[[#This Row],[YUZDE]]*tbl_Metraj22[[#This Row],[METRAJ_BETON]]))</f>
        <v>0</v>
      </c>
      <c r="K1625" s="2" t="s">
        <v>23081</v>
      </c>
    </row>
    <row r="1626" spans="1:11" ht="14.25" x14ac:dyDescent="0.2">
      <c r="A1626" s="2" t="s">
        <v>734</v>
      </c>
      <c r="B1626" s="124" t="s">
        <v>3310</v>
      </c>
      <c r="C1626" s="124"/>
      <c r="D1626" s="126">
        <v>0.72</v>
      </c>
      <c r="E1626" s="124" t="s">
        <v>764</v>
      </c>
      <c r="F1626" s="124">
        <v>1</v>
      </c>
      <c r="G1626" s="2" t="s">
        <v>14215</v>
      </c>
      <c r="H1626" s="130"/>
      <c r="I1626" s="134"/>
      <c r="J1626" s="123">
        <f>IF(OR(tbl_Metraj22[[#This Row],[TARIH]]="",tbl_Metraj22[[#This Row],[TARIH]]="-"),0,IF(tbl_Metraj22[[#This Row],[YUZDE]]=0,tbl_Metraj22[[#This Row],[METRAJ_BETON]],tbl_Metraj22[[#This Row],[YUZDE]]*tbl_Metraj22[[#This Row],[METRAJ_BETON]]))</f>
        <v>0</v>
      </c>
      <c r="K1626" s="2" t="s">
        <v>23082</v>
      </c>
    </row>
    <row r="1627" spans="1:11" ht="14.25" x14ac:dyDescent="0.2">
      <c r="A1627" s="2" t="s">
        <v>734</v>
      </c>
      <c r="B1627" s="124" t="s">
        <v>3311</v>
      </c>
      <c r="C1627" s="124"/>
      <c r="D1627" s="126">
        <v>0.36</v>
      </c>
      <c r="E1627" s="124" t="s">
        <v>764</v>
      </c>
      <c r="F1627" s="124">
        <v>1</v>
      </c>
      <c r="G1627" s="2" t="s">
        <v>14216</v>
      </c>
      <c r="H1627" s="130"/>
      <c r="I1627" s="134"/>
      <c r="J1627" s="123">
        <f>IF(OR(tbl_Metraj22[[#This Row],[TARIH]]="",tbl_Metraj22[[#This Row],[TARIH]]="-"),0,IF(tbl_Metraj22[[#This Row],[YUZDE]]=0,tbl_Metraj22[[#This Row],[METRAJ_BETON]],tbl_Metraj22[[#This Row],[YUZDE]]*tbl_Metraj22[[#This Row],[METRAJ_BETON]]))</f>
        <v>0</v>
      </c>
      <c r="K1627" s="2" t="s">
        <v>23083</v>
      </c>
    </row>
    <row r="1628" spans="1:11" ht="14.25" x14ac:dyDescent="0.2">
      <c r="A1628" s="2" t="s">
        <v>734</v>
      </c>
      <c r="B1628" s="124" t="s">
        <v>3312</v>
      </c>
      <c r="C1628" s="124"/>
      <c r="D1628" s="126">
        <v>0.25</v>
      </c>
      <c r="E1628" s="124" t="s">
        <v>764</v>
      </c>
      <c r="F1628" s="124">
        <v>1</v>
      </c>
      <c r="G1628" s="2" t="s">
        <v>14217</v>
      </c>
      <c r="H1628" s="130"/>
      <c r="I1628" s="134"/>
      <c r="J1628" s="123">
        <f>IF(OR(tbl_Metraj22[[#This Row],[TARIH]]="",tbl_Metraj22[[#This Row],[TARIH]]="-"),0,IF(tbl_Metraj22[[#This Row],[YUZDE]]=0,tbl_Metraj22[[#This Row],[METRAJ_BETON]],tbl_Metraj22[[#This Row],[YUZDE]]*tbl_Metraj22[[#This Row],[METRAJ_BETON]]))</f>
        <v>0</v>
      </c>
      <c r="K1628" s="2" t="s">
        <v>23084</v>
      </c>
    </row>
    <row r="1629" spans="1:11" ht="14.25" x14ac:dyDescent="0.2">
      <c r="A1629" s="2" t="s">
        <v>734</v>
      </c>
      <c r="B1629" s="124" t="s">
        <v>3313</v>
      </c>
      <c r="C1629" s="124"/>
      <c r="D1629" s="126">
        <v>0.25</v>
      </c>
      <c r="E1629" s="124" t="s">
        <v>764</v>
      </c>
      <c r="F1629" s="124">
        <v>1</v>
      </c>
      <c r="G1629" s="2" t="s">
        <v>14218</v>
      </c>
      <c r="H1629" s="130"/>
      <c r="I1629" s="134"/>
      <c r="J1629" s="123">
        <f>IF(OR(tbl_Metraj22[[#This Row],[TARIH]]="",tbl_Metraj22[[#This Row],[TARIH]]="-"),0,IF(tbl_Metraj22[[#This Row],[YUZDE]]=0,tbl_Metraj22[[#This Row],[METRAJ_BETON]],tbl_Metraj22[[#This Row],[YUZDE]]*tbl_Metraj22[[#This Row],[METRAJ_BETON]]))</f>
        <v>0</v>
      </c>
      <c r="K1629" s="2" t="s">
        <v>23085</v>
      </c>
    </row>
    <row r="1630" spans="1:11" ht="14.25" x14ac:dyDescent="0.2">
      <c r="A1630" s="2" t="s">
        <v>734</v>
      </c>
      <c r="B1630" s="124" t="s">
        <v>3314</v>
      </c>
      <c r="C1630" s="124"/>
      <c r="D1630" s="126">
        <v>1.07</v>
      </c>
      <c r="E1630" s="124" t="s">
        <v>764</v>
      </c>
      <c r="F1630" s="124">
        <v>1</v>
      </c>
      <c r="G1630" s="2" t="s">
        <v>14219</v>
      </c>
      <c r="H1630" s="130"/>
      <c r="I1630" s="134"/>
      <c r="J1630" s="123">
        <f>IF(OR(tbl_Metraj22[[#This Row],[TARIH]]="",tbl_Metraj22[[#This Row],[TARIH]]="-"),0,IF(tbl_Metraj22[[#This Row],[YUZDE]]=0,tbl_Metraj22[[#This Row],[METRAJ_BETON]],tbl_Metraj22[[#This Row],[YUZDE]]*tbl_Metraj22[[#This Row],[METRAJ_BETON]]))</f>
        <v>0</v>
      </c>
      <c r="K1630" s="2" t="s">
        <v>23086</v>
      </c>
    </row>
    <row r="1631" spans="1:11" ht="14.25" x14ac:dyDescent="0.2">
      <c r="A1631" s="2" t="s">
        <v>734</v>
      </c>
      <c r="B1631" s="124" t="s">
        <v>3315</v>
      </c>
      <c r="C1631" s="124"/>
      <c r="D1631" s="126">
        <v>0.25</v>
      </c>
      <c r="E1631" s="124" t="s">
        <v>764</v>
      </c>
      <c r="F1631" s="124">
        <v>1</v>
      </c>
      <c r="G1631" s="2" t="s">
        <v>14220</v>
      </c>
      <c r="H1631" s="130"/>
      <c r="I1631" s="134"/>
      <c r="J1631" s="123">
        <f>IF(OR(tbl_Metraj22[[#This Row],[TARIH]]="",tbl_Metraj22[[#This Row],[TARIH]]="-"),0,IF(tbl_Metraj22[[#This Row],[YUZDE]]=0,tbl_Metraj22[[#This Row],[METRAJ_BETON]],tbl_Metraj22[[#This Row],[YUZDE]]*tbl_Metraj22[[#This Row],[METRAJ_BETON]]))</f>
        <v>0</v>
      </c>
      <c r="K1631" s="2" t="s">
        <v>23087</v>
      </c>
    </row>
    <row r="1632" spans="1:11" ht="14.25" x14ac:dyDescent="0.2">
      <c r="A1632" s="2" t="s">
        <v>734</v>
      </c>
      <c r="B1632" s="124" t="s">
        <v>3316</v>
      </c>
      <c r="C1632" s="124"/>
      <c r="D1632" s="126">
        <v>1.27</v>
      </c>
      <c r="E1632" s="124" t="s">
        <v>764</v>
      </c>
      <c r="F1632" s="124">
        <v>1</v>
      </c>
      <c r="G1632" s="2" t="s">
        <v>14221</v>
      </c>
      <c r="H1632" s="130"/>
      <c r="I1632" s="134"/>
      <c r="J1632" s="123">
        <f>IF(OR(tbl_Metraj22[[#This Row],[TARIH]]="",tbl_Metraj22[[#This Row],[TARIH]]="-"),0,IF(tbl_Metraj22[[#This Row],[YUZDE]]=0,tbl_Metraj22[[#This Row],[METRAJ_BETON]],tbl_Metraj22[[#This Row],[YUZDE]]*tbl_Metraj22[[#This Row],[METRAJ_BETON]]))</f>
        <v>0</v>
      </c>
      <c r="K1632" s="2" t="s">
        <v>23088</v>
      </c>
    </row>
    <row r="1633" spans="1:11" ht="14.25" x14ac:dyDescent="0.2">
      <c r="A1633" s="2" t="s">
        <v>734</v>
      </c>
      <c r="B1633" s="124" t="s">
        <v>3317</v>
      </c>
      <c r="C1633" s="124"/>
      <c r="D1633" s="126">
        <v>1.83</v>
      </c>
      <c r="E1633" s="124" t="s">
        <v>764</v>
      </c>
      <c r="F1633" s="124">
        <v>1</v>
      </c>
      <c r="G1633" s="2" t="s">
        <v>14222</v>
      </c>
      <c r="H1633" s="130"/>
      <c r="I1633" s="134"/>
      <c r="J1633" s="123">
        <f>IF(OR(tbl_Metraj22[[#This Row],[TARIH]]="",tbl_Metraj22[[#This Row],[TARIH]]="-"),0,IF(tbl_Metraj22[[#This Row],[YUZDE]]=0,tbl_Metraj22[[#This Row],[METRAJ_BETON]],tbl_Metraj22[[#This Row],[YUZDE]]*tbl_Metraj22[[#This Row],[METRAJ_BETON]]))</f>
        <v>0</v>
      </c>
      <c r="K1633" s="2" t="s">
        <v>23089</v>
      </c>
    </row>
    <row r="1634" spans="1:11" ht="14.25" x14ac:dyDescent="0.2">
      <c r="A1634" s="2" t="s">
        <v>734</v>
      </c>
      <c r="B1634" s="124" t="s">
        <v>3318</v>
      </c>
      <c r="C1634" s="124"/>
      <c r="D1634" s="126">
        <v>1.34</v>
      </c>
      <c r="E1634" s="124" t="s">
        <v>764</v>
      </c>
      <c r="F1634" s="124">
        <v>1</v>
      </c>
      <c r="G1634" s="2" t="s">
        <v>14223</v>
      </c>
      <c r="H1634" s="130"/>
      <c r="I1634" s="134"/>
      <c r="J1634" s="123">
        <f>IF(OR(tbl_Metraj22[[#This Row],[TARIH]]="",tbl_Metraj22[[#This Row],[TARIH]]="-"),0,IF(tbl_Metraj22[[#This Row],[YUZDE]]=0,tbl_Metraj22[[#This Row],[METRAJ_BETON]],tbl_Metraj22[[#This Row],[YUZDE]]*tbl_Metraj22[[#This Row],[METRAJ_BETON]]))</f>
        <v>0</v>
      </c>
      <c r="K1634" s="2" t="s">
        <v>23090</v>
      </c>
    </row>
    <row r="1635" spans="1:11" ht="14.25" x14ac:dyDescent="0.2">
      <c r="A1635" s="2" t="s">
        <v>734</v>
      </c>
      <c r="B1635" s="124" t="s">
        <v>3319</v>
      </c>
      <c r="C1635" s="124"/>
      <c r="D1635" s="126">
        <v>0.19</v>
      </c>
      <c r="E1635" s="124" t="s">
        <v>764</v>
      </c>
      <c r="F1635" s="124">
        <v>1</v>
      </c>
      <c r="G1635" s="2" t="s">
        <v>14224</v>
      </c>
      <c r="H1635" s="130"/>
      <c r="I1635" s="134"/>
      <c r="J1635" s="123">
        <f>IF(OR(tbl_Metraj22[[#This Row],[TARIH]]="",tbl_Metraj22[[#This Row],[TARIH]]="-"),0,IF(tbl_Metraj22[[#This Row],[YUZDE]]=0,tbl_Metraj22[[#This Row],[METRAJ_BETON]],tbl_Metraj22[[#This Row],[YUZDE]]*tbl_Metraj22[[#This Row],[METRAJ_BETON]]))</f>
        <v>0</v>
      </c>
      <c r="K1635" s="2" t="s">
        <v>23091</v>
      </c>
    </row>
    <row r="1636" spans="1:11" ht="14.25" x14ac:dyDescent="0.2">
      <c r="A1636" s="2" t="s">
        <v>734</v>
      </c>
      <c r="B1636" s="124" t="s">
        <v>3320</v>
      </c>
      <c r="C1636" s="124"/>
      <c r="D1636" s="126">
        <v>1.94</v>
      </c>
      <c r="E1636" s="124" t="s">
        <v>764</v>
      </c>
      <c r="F1636" s="124">
        <v>1</v>
      </c>
      <c r="G1636" s="2" t="s">
        <v>14225</v>
      </c>
      <c r="H1636" s="130"/>
      <c r="I1636" s="134"/>
      <c r="J1636" s="123">
        <f>IF(OR(tbl_Metraj22[[#This Row],[TARIH]]="",tbl_Metraj22[[#This Row],[TARIH]]="-"),0,IF(tbl_Metraj22[[#This Row],[YUZDE]]=0,tbl_Metraj22[[#This Row],[METRAJ_BETON]],tbl_Metraj22[[#This Row],[YUZDE]]*tbl_Metraj22[[#This Row],[METRAJ_BETON]]))</f>
        <v>0</v>
      </c>
      <c r="K1636" s="2" t="s">
        <v>23092</v>
      </c>
    </row>
    <row r="1637" spans="1:11" ht="14.25" x14ac:dyDescent="0.2">
      <c r="A1637" s="2" t="s">
        <v>734</v>
      </c>
      <c r="B1637" s="124" t="s">
        <v>3321</v>
      </c>
      <c r="C1637" s="124"/>
      <c r="D1637" s="126">
        <v>0.42</v>
      </c>
      <c r="E1637" s="124" t="s">
        <v>764</v>
      </c>
      <c r="F1637" s="124">
        <v>1</v>
      </c>
      <c r="G1637" s="2" t="s">
        <v>14226</v>
      </c>
      <c r="H1637" s="130"/>
      <c r="I1637" s="134"/>
      <c r="J1637" s="123">
        <f>IF(OR(tbl_Metraj22[[#This Row],[TARIH]]="",tbl_Metraj22[[#This Row],[TARIH]]="-"),0,IF(tbl_Metraj22[[#This Row],[YUZDE]]=0,tbl_Metraj22[[#This Row],[METRAJ_BETON]],tbl_Metraj22[[#This Row],[YUZDE]]*tbl_Metraj22[[#This Row],[METRAJ_BETON]]))</f>
        <v>0</v>
      </c>
      <c r="K1637" s="2" t="s">
        <v>23093</v>
      </c>
    </row>
    <row r="1638" spans="1:11" ht="14.25" x14ac:dyDescent="0.2">
      <c r="A1638" s="2" t="s">
        <v>734</v>
      </c>
      <c r="B1638" s="124" t="s">
        <v>3322</v>
      </c>
      <c r="C1638" s="124"/>
      <c r="D1638" s="126">
        <v>1.1000000000000001</v>
      </c>
      <c r="E1638" s="124" t="s">
        <v>764</v>
      </c>
      <c r="F1638" s="124">
        <v>1</v>
      </c>
      <c r="G1638" s="2" t="s">
        <v>14227</v>
      </c>
      <c r="H1638" s="130"/>
      <c r="I1638" s="134"/>
      <c r="J1638" s="123">
        <f>IF(OR(tbl_Metraj22[[#This Row],[TARIH]]="",tbl_Metraj22[[#This Row],[TARIH]]="-"),0,IF(tbl_Metraj22[[#This Row],[YUZDE]]=0,tbl_Metraj22[[#This Row],[METRAJ_BETON]],tbl_Metraj22[[#This Row],[YUZDE]]*tbl_Metraj22[[#This Row],[METRAJ_BETON]]))</f>
        <v>0</v>
      </c>
      <c r="K1638" s="2" t="s">
        <v>23094</v>
      </c>
    </row>
    <row r="1639" spans="1:11" ht="14.25" x14ac:dyDescent="0.2">
      <c r="A1639" s="2" t="s">
        <v>734</v>
      </c>
      <c r="B1639" s="124" t="s">
        <v>3323</v>
      </c>
      <c r="C1639" s="124"/>
      <c r="D1639" s="126">
        <v>1.01</v>
      </c>
      <c r="E1639" s="124" t="s">
        <v>764</v>
      </c>
      <c r="F1639" s="124">
        <v>1</v>
      </c>
      <c r="G1639" s="2" t="s">
        <v>14228</v>
      </c>
      <c r="H1639" s="130"/>
      <c r="I1639" s="134"/>
      <c r="J1639" s="123">
        <f>IF(OR(tbl_Metraj22[[#This Row],[TARIH]]="",tbl_Metraj22[[#This Row],[TARIH]]="-"),0,IF(tbl_Metraj22[[#This Row],[YUZDE]]=0,tbl_Metraj22[[#This Row],[METRAJ_BETON]],tbl_Metraj22[[#This Row],[YUZDE]]*tbl_Metraj22[[#This Row],[METRAJ_BETON]]))</f>
        <v>0</v>
      </c>
      <c r="K1639" s="2" t="s">
        <v>23095</v>
      </c>
    </row>
    <row r="1640" spans="1:11" ht="14.25" x14ac:dyDescent="0.2">
      <c r="A1640" s="2" t="s">
        <v>734</v>
      </c>
      <c r="B1640" s="124" t="s">
        <v>3324</v>
      </c>
      <c r="C1640" s="124"/>
      <c r="D1640" s="126">
        <v>1.45</v>
      </c>
      <c r="E1640" s="124" t="s">
        <v>764</v>
      </c>
      <c r="F1640" s="124">
        <v>1</v>
      </c>
      <c r="G1640" s="2" t="s">
        <v>14229</v>
      </c>
      <c r="H1640" s="130"/>
      <c r="I1640" s="134"/>
      <c r="J1640" s="123">
        <f>IF(OR(tbl_Metraj22[[#This Row],[TARIH]]="",tbl_Metraj22[[#This Row],[TARIH]]="-"),0,IF(tbl_Metraj22[[#This Row],[YUZDE]]=0,tbl_Metraj22[[#This Row],[METRAJ_BETON]],tbl_Metraj22[[#This Row],[YUZDE]]*tbl_Metraj22[[#This Row],[METRAJ_BETON]]))</f>
        <v>0</v>
      </c>
      <c r="K1640" s="2" t="s">
        <v>23096</v>
      </c>
    </row>
    <row r="1641" spans="1:11" ht="14.25" x14ac:dyDescent="0.2">
      <c r="A1641" s="2" t="s">
        <v>734</v>
      </c>
      <c r="B1641" s="124" t="s">
        <v>3325</v>
      </c>
      <c r="C1641" s="124"/>
      <c r="D1641" s="126">
        <v>0.34</v>
      </c>
      <c r="E1641" s="124" t="s">
        <v>764</v>
      </c>
      <c r="F1641" s="124">
        <v>1</v>
      </c>
      <c r="G1641" s="2" t="s">
        <v>14230</v>
      </c>
      <c r="H1641" s="130"/>
      <c r="I1641" s="134"/>
      <c r="J1641" s="123">
        <f>IF(OR(tbl_Metraj22[[#This Row],[TARIH]]="",tbl_Metraj22[[#This Row],[TARIH]]="-"),0,IF(tbl_Metraj22[[#This Row],[YUZDE]]=0,tbl_Metraj22[[#This Row],[METRAJ_BETON]],tbl_Metraj22[[#This Row],[YUZDE]]*tbl_Metraj22[[#This Row],[METRAJ_BETON]]))</f>
        <v>0</v>
      </c>
      <c r="K1641" s="2" t="s">
        <v>23097</v>
      </c>
    </row>
    <row r="1642" spans="1:11" ht="14.25" x14ac:dyDescent="0.2">
      <c r="A1642" s="2" t="s">
        <v>734</v>
      </c>
      <c r="B1642" s="124" t="s">
        <v>3326</v>
      </c>
      <c r="C1642" s="124"/>
      <c r="D1642" s="126">
        <v>0.32</v>
      </c>
      <c r="E1642" s="124" t="s">
        <v>764</v>
      </c>
      <c r="F1642" s="124">
        <v>1</v>
      </c>
      <c r="G1642" s="2" t="s">
        <v>14231</v>
      </c>
      <c r="H1642" s="130"/>
      <c r="I1642" s="134"/>
      <c r="J1642" s="123">
        <f>IF(OR(tbl_Metraj22[[#This Row],[TARIH]]="",tbl_Metraj22[[#This Row],[TARIH]]="-"),0,IF(tbl_Metraj22[[#This Row],[YUZDE]]=0,tbl_Metraj22[[#This Row],[METRAJ_BETON]],tbl_Metraj22[[#This Row],[YUZDE]]*tbl_Metraj22[[#This Row],[METRAJ_BETON]]))</f>
        <v>0</v>
      </c>
      <c r="K1642" s="2" t="s">
        <v>23098</v>
      </c>
    </row>
    <row r="1643" spans="1:11" ht="14.25" x14ac:dyDescent="0.2">
      <c r="A1643" s="2" t="s">
        <v>734</v>
      </c>
      <c r="B1643" s="124" t="s">
        <v>3327</v>
      </c>
      <c r="C1643" s="124"/>
      <c r="D1643" s="126">
        <v>0.48</v>
      </c>
      <c r="E1643" s="124" t="s">
        <v>764</v>
      </c>
      <c r="F1643" s="124">
        <v>1</v>
      </c>
      <c r="G1643" s="2" t="s">
        <v>14232</v>
      </c>
      <c r="H1643" s="130"/>
      <c r="I1643" s="134"/>
      <c r="J1643" s="123">
        <f>IF(OR(tbl_Metraj22[[#This Row],[TARIH]]="",tbl_Metraj22[[#This Row],[TARIH]]="-"),0,IF(tbl_Metraj22[[#This Row],[YUZDE]]=0,tbl_Metraj22[[#This Row],[METRAJ_BETON]],tbl_Metraj22[[#This Row],[YUZDE]]*tbl_Metraj22[[#This Row],[METRAJ_BETON]]))</f>
        <v>0</v>
      </c>
      <c r="K1643" s="2" t="s">
        <v>23099</v>
      </c>
    </row>
    <row r="1644" spans="1:11" ht="14.25" x14ac:dyDescent="0.2">
      <c r="A1644" s="2" t="s">
        <v>734</v>
      </c>
      <c r="B1644" s="124" t="s">
        <v>3328</v>
      </c>
      <c r="C1644" s="124"/>
      <c r="D1644" s="126">
        <v>1.43</v>
      </c>
      <c r="E1644" s="124" t="s">
        <v>764</v>
      </c>
      <c r="F1644" s="124">
        <v>1</v>
      </c>
      <c r="G1644" s="2" t="s">
        <v>14233</v>
      </c>
      <c r="H1644" s="130"/>
      <c r="I1644" s="134"/>
      <c r="J1644" s="123">
        <f>IF(OR(tbl_Metraj22[[#This Row],[TARIH]]="",tbl_Metraj22[[#This Row],[TARIH]]="-"),0,IF(tbl_Metraj22[[#This Row],[YUZDE]]=0,tbl_Metraj22[[#This Row],[METRAJ_BETON]],tbl_Metraj22[[#This Row],[YUZDE]]*tbl_Metraj22[[#This Row],[METRAJ_BETON]]))</f>
        <v>0</v>
      </c>
      <c r="K1644" s="2" t="s">
        <v>23100</v>
      </c>
    </row>
    <row r="1645" spans="1:11" ht="14.25" x14ac:dyDescent="0.2">
      <c r="A1645" s="2" t="s">
        <v>734</v>
      </c>
      <c r="B1645" s="124" t="s">
        <v>3329</v>
      </c>
      <c r="C1645" s="124"/>
      <c r="D1645" s="126">
        <v>1.43</v>
      </c>
      <c r="E1645" s="124" t="s">
        <v>764</v>
      </c>
      <c r="F1645" s="124">
        <v>1</v>
      </c>
      <c r="G1645" s="2" t="s">
        <v>14234</v>
      </c>
      <c r="H1645" s="130"/>
      <c r="I1645" s="134"/>
      <c r="J1645" s="123">
        <f>IF(OR(tbl_Metraj22[[#This Row],[TARIH]]="",tbl_Metraj22[[#This Row],[TARIH]]="-"),0,IF(tbl_Metraj22[[#This Row],[YUZDE]]=0,tbl_Metraj22[[#This Row],[METRAJ_BETON]],tbl_Metraj22[[#This Row],[YUZDE]]*tbl_Metraj22[[#This Row],[METRAJ_BETON]]))</f>
        <v>0</v>
      </c>
      <c r="K1645" s="2" t="s">
        <v>23101</v>
      </c>
    </row>
    <row r="1646" spans="1:11" ht="14.25" x14ac:dyDescent="0.2">
      <c r="A1646" s="2" t="s">
        <v>728</v>
      </c>
      <c r="B1646" s="124" t="s">
        <v>4488</v>
      </c>
      <c r="C1646" s="124"/>
      <c r="D1646" s="126">
        <v>0.82</v>
      </c>
      <c r="E1646" s="124" t="s">
        <v>764</v>
      </c>
      <c r="F1646" s="124">
        <v>1</v>
      </c>
      <c r="G1646" s="2" t="s">
        <v>14235</v>
      </c>
      <c r="H1646" s="130">
        <v>45932</v>
      </c>
      <c r="I1646" s="134"/>
      <c r="J1646" s="123">
        <f>IF(OR(tbl_Metraj22[[#This Row],[TARIH]]="",tbl_Metraj22[[#This Row],[TARIH]]="-"),0,IF(tbl_Metraj22[[#This Row],[YUZDE]]=0,tbl_Metraj22[[#This Row],[METRAJ_BETON]],tbl_Metraj22[[#This Row],[YUZDE]]*tbl_Metraj22[[#This Row],[METRAJ_BETON]]))</f>
        <v>0.82</v>
      </c>
      <c r="K1646" s="2" t="s">
        <v>2927</v>
      </c>
    </row>
    <row r="1647" spans="1:11" ht="14.25" x14ac:dyDescent="0.2">
      <c r="A1647" s="2" t="s">
        <v>728</v>
      </c>
      <c r="B1647" s="124" t="s">
        <v>4489</v>
      </c>
      <c r="C1647" s="124"/>
      <c r="D1647" s="126">
        <v>1.5</v>
      </c>
      <c r="E1647" s="124" t="s">
        <v>764</v>
      </c>
      <c r="F1647" s="124">
        <v>1</v>
      </c>
      <c r="G1647" s="2" t="s">
        <v>14236</v>
      </c>
      <c r="H1647" s="130">
        <v>45931</v>
      </c>
      <c r="I1647" s="134"/>
      <c r="J1647" s="123">
        <f>IF(OR(tbl_Metraj22[[#This Row],[TARIH]]="",tbl_Metraj22[[#This Row],[TARIH]]="-"),0,IF(tbl_Metraj22[[#This Row],[YUZDE]]=0,tbl_Metraj22[[#This Row],[METRAJ_BETON]],tbl_Metraj22[[#This Row],[YUZDE]]*tbl_Metraj22[[#This Row],[METRAJ_BETON]]))</f>
        <v>1.5</v>
      </c>
      <c r="K1647" s="2" t="s">
        <v>2928</v>
      </c>
    </row>
    <row r="1648" spans="1:11" ht="14.25" x14ac:dyDescent="0.2">
      <c r="A1648" s="2" t="s">
        <v>728</v>
      </c>
      <c r="B1648" s="124" t="s">
        <v>4490</v>
      </c>
      <c r="C1648" s="124"/>
      <c r="D1648" s="126">
        <v>2.2400000000000002</v>
      </c>
      <c r="E1648" s="124" t="s">
        <v>764</v>
      </c>
      <c r="F1648" s="124">
        <v>1</v>
      </c>
      <c r="G1648" s="2" t="s">
        <v>14237</v>
      </c>
      <c r="H1648" s="130">
        <v>45932</v>
      </c>
      <c r="I1648" s="134"/>
      <c r="J1648" s="123">
        <f>IF(OR(tbl_Metraj22[[#This Row],[TARIH]]="",tbl_Metraj22[[#This Row],[TARIH]]="-"),0,IF(tbl_Metraj22[[#This Row],[YUZDE]]=0,tbl_Metraj22[[#This Row],[METRAJ_BETON]],tbl_Metraj22[[#This Row],[YUZDE]]*tbl_Metraj22[[#This Row],[METRAJ_BETON]]))</f>
        <v>2.2400000000000002</v>
      </c>
      <c r="K1648" s="2" t="s">
        <v>2930</v>
      </c>
    </row>
    <row r="1649" spans="1:11" ht="14.25" x14ac:dyDescent="0.2">
      <c r="A1649" s="2" t="s">
        <v>728</v>
      </c>
      <c r="B1649" s="124" t="s">
        <v>4491</v>
      </c>
      <c r="C1649" s="124"/>
      <c r="D1649" s="126">
        <v>1.5</v>
      </c>
      <c r="E1649" s="124" t="s">
        <v>764</v>
      </c>
      <c r="F1649" s="124">
        <v>1</v>
      </c>
      <c r="G1649" s="2" t="s">
        <v>14238</v>
      </c>
      <c r="H1649" s="130">
        <v>45932</v>
      </c>
      <c r="I1649" s="134"/>
      <c r="J1649" s="123">
        <f>IF(OR(tbl_Metraj22[[#This Row],[TARIH]]="",tbl_Metraj22[[#This Row],[TARIH]]="-"),0,IF(tbl_Metraj22[[#This Row],[YUZDE]]=0,tbl_Metraj22[[#This Row],[METRAJ_BETON]],tbl_Metraj22[[#This Row],[YUZDE]]*tbl_Metraj22[[#This Row],[METRAJ_BETON]]))</f>
        <v>1.5</v>
      </c>
      <c r="K1649" s="2" t="s">
        <v>2931</v>
      </c>
    </row>
    <row r="1650" spans="1:11" ht="14.25" x14ac:dyDescent="0.2">
      <c r="A1650" s="2" t="s">
        <v>728</v>
      </c>
      <c r="B1650" s="124" t="s">
        <v>4492</v>
      </c>
      <c r="C1650" s="124"/>
      <c r="D1650" s="126">
        <v>2.14</v>
      </c>
      <c r="E1650" s="124" t="s">
        <v>764</v>
      </c>
      <c r="F1650" s="124">
        <v>1</v>
      </c>
      <c r="G1650" s="2" t="s">
        <v>14239</v>
      </c>
      <c r="H1650" s="130">
        <v>45931</v>
      </c>
      <c r="I1650" s="134"/>
      <c r="J1650" s="123">
        <f>IF(OR(tbl_Metraj22[[#This Row],[TARIH]]="",tbl_Metraj22[[#This Row],[TARIH]]="-"),0,IF(tbl_Metraj22[[#This Row],[YUZDE]]=0,tbl_Metraj22[[#This Row],[METRAJ_BETON]],tbl_Metraj22[[#This Row],[YUZDE]]*tbl_Metraj22[[#This Row],[METRAJ_BETON]]))</f>
        <v>2.14</v>
      </c>
      <c r="K1650" s="2" t="s">
        <v>1242</v>
      </c>
    </row>
    <row r="1651" spans="1:11" ht="14.25" x14ac:dyDescent="0.2">
      <c r="A1651" s="2" t="s">
        <v>728</v>
      </c>
      <c r="B1651" s="124" t="s">
        <v>4493</v>
      </c>
      <c r="C1651" s="124"/>
      <c r="D1651" s="126">
        <v>1.84</v>
      </c>
      <c r="E1651" s="124" t="s">
        <v>764</v>
      </c>
      <c r="F1651" s="124">
        <v>1</v>
      </c>
      <c r="G1651" s="2" t="s">
        <v>14240</v>
      </c>
      <c r="H1651" s="130">
        <v>45931</v>
      </c>
      <c r="I1651" s="134"/>
      <c r="J1651" s="123">
        <f>IF(OR(tbl_Metraj22[[#This Row],[TARIH]]="",tbl_Metraj22[[#This Row],[TARIH]]="-"),0,IF(tbl_Metraj22[[#This Row],[YUZDE]]=0,tbl_Metraj22[[#This Row],[METRAJ_BETON]],tbl_Metraj22[[#This Row],[YUZDE]]*tbl_Metraj22[[#This Row],[METRAJ_BETON]]))</f>
        <v>1.84</v>
      </c>
      <c r="K1651" s="2" t="s">
        <v>1238</v>
      </c>
    </row>
    <row r="1652" spans="1:11" ht="14.25" x14ac:dyDescent="0.2">
      <c r="A1652" s="2" t="s">
        <v>728</v>
      </c>
      <c r="B1652" s="124" t="s">
        <v>4494</v>
      </c>
      <c r="C1652" s="124"/>
      <c r="D1652" s="126">
        <v>2.2999999999999998</v>
      </c>
      <c r="E1652" s="124" t="s">
        <v>764</v>
      </c>
      <c r="F1652" s="124">
        <v>1</v>
      </c>
      <c r="G1652" s="2" t="s">
        <v>14241</v>
      </c>
      <c r="H1652" s="130">
        <v>45931</v>
      </c>
      <c r="I1652" s="134"/>
      <c r="J1652" s="123">
        <f>IF(OR(tbl_Metraj22[[#This Row],[TARIH]]="",tbl_Metraj22[[#This Row],[TARIH]]="-"),0,IF(tbl_Metraj22[[#This Row],[YUZDE]]=0,tbl_Metraj22[[#This Row],[METRAJ_BETON]],tbl_Metraj22[[#This Row],[YUZDE]]*tbl_Metraj22[[#This Row],[METRAJ_BETON]]))</f>
        <v>2.2999999999999998</v>
      </c>
      <c r="K1652" s="2" t="s">
        <v>1237</v>
      </c>
    </row>
    <row r="1653" spans="1:11" ht="14.25" x14ac:dyDescent="0.2">
      <c r="A1653" s="2" t="s">
        <v>728</v>
      </c>
      <c r="B1653" s="124" t="s">
        <v>4495</v>
      </c>
      <c r="C1653" s="124"/>
      <c r="D1653" s="126">
        <v>1.63</v>
      </c>
      <c r="E1653" s="124" t="s">
        <v>764</v>
      </c>
      <c r="F1653" s="124">
        <v>1</v>
      </c>
      <c r="G1653" s="2" t="s">
        <v>14242</v>
      </c>
      <c r="H1653" s="130">
        <v>45931</v>
      </c>
      <c r="I1653" s="134"/>
      <c r="J1653" s="123">
        <f>IF(OR(tbl_Metraj22[[#This Row],[TARIH]]="",tbl_Metraj22[[#This Row],[TARIH]]="-"),0,IF(tbl_Metraj22[[#This Row],[YUZDE]]=0,tbl_Metraj22[[#This Row],[METRAJ_BETON]],tbl_Metraj22[[#This Row],[YUZDE]]*tbl_Metraj22[[#This Row],[METRAJ_BETON]]))</f>
        <v>1.63</v>
      </c>
      <c r="K1653" s="2" t="s">
        <v>1241</v>
      </c>
    </row>
    <row r="1654" spans="1:11" ht="14.25" x14ac:dyDescent="0.2">
      <c r="A1654" s="2" t="s">
        <v>728</v>
      </c>
      <c r="B1654" s="124" t="s">
        <v>4496</v>
      </c>
      <c r="C1654" s="124"/>
      <c r="D1654" s="126">
        <v>2.2400000000000002</v>
      </c>
      <c r="E1654" s="124" t="s">
        <v>764</v>
      </c>
      <c r="F1654" s="124">
        <v>1</v>
      </c>
      <c r="G1654" s="2" t="s">
        <v>14243</v>
      </c>
      <c r="H1654" s="130">
        <v>45931</v>
      </c>
      <c r="I1654" s="134"/>
      <c r="J1654" s="123">
        <f>IF(OR(tbl_Metraj22[[#This Row],[TARIH]]="",tbl_Metraj22[[#This Row],[TARIH]]="-"),0,IF(tbl_Metraj22[[#This Row],[YUZDE]]=0,tbl_Metraj22[[#This Row],[METRAJ_BETON]],tbl_Metraj22[[#This Row],[YUZDE]]*tbl_Metraj22[[#This Row],[METRAJ_BETON]]))</f>
        <v>2.2400000000000002</v>
      </c>
      <c r="K1654" s="2" t="s">
        <v>2929</v>
      </c>
    </row>
    <row r="1655" spans="1:11" ht="14.25" x14ac:dyDescent="0.2">
      <c r="A1655" s="2" t="s">
        <v>728</v>
      </c>
      <c r="B1655" s="124" t="s">
        <v>4497</v>
      </c>
      <c r="C1655" s="124"/>
      <c r="D1655" s="126">
        <v>2.21</v>
      </c>
      <c r="E1655" s="124" t="s">
        <v>764</v>
      </c>
      <c r="F1655" s="124">
        <v>1</v>
      </c>
      <c r="G1655" s="2" t="s">
        <v>14244</v>
      </c>
      <c r="H1655" s="130">
        <v>45931</v>
      </c>
      <c r="I1655" s="134"/>
      <c r="J1655" s="123">
        <f>IF(OR(tbl_Metraj22[[#This Row],[TARIH]]="",tbl_Metraj22[[#This Row],[TARIH]]="-"),0,IF(tbl_Metraj22[[#This Row],[YUZDE]]=0,tbl_Metraj22[[#This Row],[METRAJ_BETON]],tbl_Metraj22[[#This Row],[YUZDE]]*tbl_Metraj22[[#This Row],[METRAJ_BETON]]))</f>
        <v>2.21</v>
      </c>
      <c r="K1655" s="2" t="s">
        <v>1221</v>
      </c>
    </row>
    <row r="1656" spans="1:11" ht="14.25" x14ac:dyDescent="0.2">
      <c r="A1656" s="2" t="s">
        <v>728</v>
      </c>
      <c r="B1656" s="124" t="s">
        <v>4498</v>
      </c>
      <c r="C1656" s="124"/>
      <c r="D1656" s="126">
        <v>1.84</v>
      </c>
      <c r="E1656" s="124" t="s">
        <v>764</v>
      </c>
      <c r="F1656" s="124">
        <v>1</v>
      </c>
      <c r="G1656" s="2" t="s">
        <v>14245</v>
      </c>
      <c r="H1656" s="130">
        <v>45932</v>
      </c>
      <c r="I1656" s="134"/>
      <c r="J1656" s="123">
        <f>IF(OR(tbl_Metraj22[[#This Row],[TARIH]]="",tbl_Metraj22[[#This Row],[TARIH]]="-"),0,IF(tbl_Metraj22[[#This Row],[YUZDE]]=0,tbl_Metraj22[[#This Row],[METRAJ_BETON]],tbl_Metraj22[[#This Row],[YUZDE]]*tbl_Metraj22[[#This Row],[METRAJ_BETON]]))</f>
        <v>1.84</v>
      </c>
      <c r="K1656" s="2" t="s">
        <v>1239</v>
      </c>
    </row>
    <row r="1657" spans="1:11" ht="14.25" x14ac:dyDescent="0.2">
      <c r="A1657" s="2" t="s">
        <v>728</v>
      </c>
      <c r="B1657" s="124" t="s">
        <v>4499</v>
      </c>
      <c r="C1657" s="124"/>
      <c r="D1657" s="126">
        <v>2.2999999999999998</v>
      </c>
      <c r="E1657" s="124" t="s">
        <v>764</v>
      </c>
      <c r="F1657" s="124">
        <v>1</v>
      </c>
      <c r="G1657" s="2" t="s">
        <v>14246</v>
      </c>
      <c r="H1657" s="130">
        <v>45932</v>
      </c>
      <c r="I1657" s="134"/>
      <c r="J1657" s="123">
        <f>IF(OR(tbl_Metraj22[[#This Row],[TARIH]]="",tbl_Metraj22[[#This Row],[TARIH]]="-"),0,IF(tbl_Metraj22[[#This Row],[YUZDE]]=0,tbl_Metraj22[[#This Row],[METRAJ_BETON]],tbl_Metraj22[[#This Row],[YUZDE]]*tbl_Metraj22[[#This Row],[METRAJ_BETON]]))</f>
        <v>2.2999999999999998</v>
      </c>
      <c r="K1657" s="2" t="s">
        <v>1222</v>
      </c>
    </row>
    <row r="1658" spans="1:11" ht="14.25" x14ac:dyDescent="0.2">
      <c r="A1658" s="2" t="s">
        <v>728</v>
      </c>
      <c r="B1658" s="124" t="s">
        <v>4500</v>
      </c>
      <c r="C1658" s="124"/>
      <c r="D1658" s="126">
        <v>1.63</v>
      </c>
      <c r="E1658" s="124" t="s">
        <v>764</v>
      </c>
      <c r="F1658" s="124">
        <v>1</v>
      </c>
      <c r="G1658" s="2" t="s">
        <v>14247</v>
      </c>
      <c r="H1658" s="130">
        <v>45932</v>
      </c>
      <c r="I1658" s="134"/>
      <c r="J1658" s="123">
        <f>IF(OR(tbl_Metraj22[[#This Row],[TARIH]]="",tbl_Metraj22[[#This Row],[TARIH]]="-"),0,IF(tbl_Metraj22[[#This Row],[YUZDE]]=0,tbl_Metraj22[[#This Row],[METRAJ_BETON]],tbl_Metraj22[[#This Row],[YUZDE]]*tbl_Metraj22[[#This Row],[METRAJ_BETON]]))</f>
        <v>1.63</v>
      </c>
      <c r="K1658" s="2" t="s">
        <v>1223</v>
      </c>
    </row>
    <row r="1659" spans="1:11" ht="14.25" x14ac:dyDescent="0.2">
      <c r="A1659" s="2" t="s">
        <v>728</v>
      </c>
      <c r="B1659" s="124" t="s">
        <v>4501</v>
      </c>
      <c r="C1659" s="124"/>
      <c r="D1659" s="126">
        <v>2.14</v>
      </c>
      <c r="E1659" s="124" t="s">
        <v>764</v>
      </c>
      <c r="F1659" s="124">
        <v>1</v>
      </c>
      <c r="G1659" s="2" t="s">
        <v>14248</v>
      </c>
      <c r="H1659" s="130">
        <v>45933</v>
      </c>
      <c r="I1659" s="134"/>
      <c r="J1659" s="123">
        <f>IF(OR(tbl_Metraj22[[#This Row],[TARIH]]="",tbl_Metraj22[[#This Row],[TARIH]]="-"),0,IF(tbl_Metraj22[[#This Row],[YUZDE]]=0,tbl_Metraj22[[#This Row],[METRAJ_BETON]],tbl_Metraj22[[#This Row],[YUZDE]]*tbl_Metraj22[[#This Row],[METRAJ_BETON]]))</f>
        <v>2.14</v>
      </c>
      <c r="K1659" s="2" t="s">
        <v>1240</v>
      </c>
    </row>
    <row r="1660" spans="1:11" ht="14.25" x14ac:dyDescent="0.2">
      <c r="A1660" s="2" t="s">
        <v>2977</v>
      </c>
      <c r="B1660" s="124" t="s">
        <v>3188</v>
      </c>
      <c r="C1660" s="124"/>
      <c r="D1660" s="126">
        <v>4.95</v>
      </c>
      <c r="E1660" s="124" t="s">
        <v>764</v>
      </c>
      <c r="F1660" s="124">
        <v>1</v>
      </c>
      <c r="G1660" s="2" t="s">
        <v>14249</v>
      </c>
      <c r="H1660" s="130">
        <v>45933</v>
      </c>
      <c r="I1660" s="134"/>
      <c r="J1660" s="123">
        <f>IF(OR(tbl_Metraj22[[#This Row],[TARIH]]="",tbl_Metraj22[[#This Row],[TARIH]]="-"),0,IF(tbl_Metraj22[[#This Row],[YUZDE]]=0,tbl_Metraj22[[#This Row],[METRAJ_BETON]],tbl_Metraj22[[#This Row],[YUZDE]]*tbl_Metraj22[[#This Row],[METRAJ_BETON]]))</f>
        <v>4.95</v>
      </c>
      <c r="K1660" s="2" t="s">
        <v>2910</v>
      </c>
    </row>
    <row r="1661" spans="1:11" ht="14.25" x14ac:dyDescent="0.2">
      <c r="A1661" s="2" t="s">
        <v>2977</v>
      </c>
      <c r="B1661" s="124" t="s">
        <v>3189</v>
      </c>
      <c r="C1661" s="124"/>
      <c r="D1661" s="126">
        <v>4.49</v>
      </c>
      <c r="E1661" s="124" t="s">
        <v>764</v>
      </c>
      <c r="F1661" s="124">
        <v>1</v>
      </c>
      <c r="G1661" s="2" t="s">
        <v>14250</v>
      </c>
      <c r="H1661" s="130">
        <v>45933</v>
      </c>
      <c r="I1661" s="134"/>
      <c r="J1661" s="123">
        <f>IF(OR(tbl_Metraj22[[#This Row],[TARIH]]="",tbl_Metraj22[[#This Row],[TARIH]]="-"),0,IF(tbl_Metraj22[[#This Row],[YUZDE]]=0,tbl_Metraj22[[#This Row],[METRAJ_BETON]],tbl_Metraj22[[#This Row],[YUZDE]]*tbl_Metraj22[[#This Row],[METRAJ_BETON]]))</f>
        <v>4.49</v>
      </c>
      <c r="K1661" s="2" t="s">
        <v>2921</v>
      </c>
    </row>
    <row r="1662" spans="1:11" ht="14.25" x14ac:dyDescent="0.2">
      <c r="A1662" s="2" t="s">
        <v>2977</v>
      </c>
      <c r="B1662" s="124" t="s">
        <v>3190</v>
      </c>
      <c r="C1662" s="124"/>
      <c r="D1662" s="126">
        <v>4.95</v>
      </c>
      <c r="E1662" s="124" t="s">
        <v>764</v>
      </c>
      <c r="F1662" s="124">
        <v>1</v>
      </c>
      <c r="G1662" s="2" t="s">
        <v>14251</v>
      </c>
      <c r="H1662" s="130">
        <v>45933</v>
      </c>
      <c r="I1662" s="134"/>
      <c r="J1662" s="123">
        <f>IF(OR(tbl_Metraj22[[#This Row],[TARIH]]="",tbl_Metraj22[[#This Row],[TARIH]]="-"),0,IF(tbl_Metraj22[[#This Row],[YUZDE]]=0,tbl_Metraj22[[#This Row],[METRAJ_BETON]],tbl_Metraj22[[#This Row],[YUZDE]]*tbl_Metraj22[[#This Row],[METRAJ_BETON]]))</f>
        <v>4.95</v>
      </c>
      <c r="K1662" s="2" t="s">
        <v>2909</v>
      </c>
    </row>
    <row r="1663" spans="1:11" ht="14.25" x14ac:dyDescent="0.2">
      <c r="A1663" s="2" t="s">
        <v>2977</v>
      </c>
      <c r="B1663" s="124" t="s">
        <v>3200</v>
      </c>
      <c r="C1663" s="124"/>
      <c r="D1663" s="126">
        <v>4.62</v>
      </c>
      <c r="E1663" s="124" t="s">
        <v>764</v>
      </c>
      <c r="F1663" s="124">
        <v>1</v>
      </c>
      <c r="G1663" s="2" t="s">
        <v>14252</v>
      </c>
      <c r="H1663" s="130">
        <v>45933</v>
      </c>
      <c r="I1663" s="134"/>
      <c r="J1663" s="123">
        <f>IF(OR(tbl_Metraj22[[#This Row],[TARIH]]="",tbl_Metraj22[[#This Row],[TARIH]]="-"),0,IF(tbl_Metraj22[[#This Row],[YUZDE]]=0,tbl_Metraj22[[#This Row],[METRAJ_BETON]],tbl_Metraj22[[#This Row],[YUZDE]]*tbl_Metraj22[[#This Row],[METRAJ_BETON]]))</f>
        <v>4.62</v>
      </c>
      <c r="K1663" s="2" t="s">
        <v>2906</v>
      </c>
    </row>
    <row r="1664" spans="1:11" ht="14.25" x14ac:dyDescent="0.2">
      <c r="A1664" s="2" t="s">
        <v>2977</v>
      </c>
      <c r="B1664" s="124" t="s">
        <v>3201</v>
      </c>
      <c r="C1664" s="124"/>
      <c r="D1664" s="126">
        <v>3.21</v>
      </c>
      <c r="E1664" s="124" t="s">
        <v>764</v>
      </c>
      <c r="F1664" s="124">
        <v>1</v>
      </c>
      <c r="G1664" s="2" t="s">
        <v>14253</v>
      </c>
      <c r="H1664" s="130">
        <v>45933</v>
      </c>
      <c r="I1664" s="134"/>
      <c r="J1664" s="123">
        <f>IF(OR(tbl_Metraj22[[#This Row],[TARIH]]="",tbl_Metraj22[[#This Row],[TARIH]]="-"),0,IF(tbl_Metraj22[[#This Row],[YUZDE]]=0,tbl_Metraj22[[#This Row],[METRAJ_BETON]],tbl_Metraj22[[#This Row],[YUZDE]]*tbl_Metraj22[[#This Row],[METRAJ_BETON]]))</f>
        <v>3.21</v>
      </c>
      <c r="K1664" s="2" t="s">
        <v>2916</v>
      </c>
    </row>
    <row r="1665" spans="1:11" ht="14.25" x14ac:dyDescent="0.2">
      <c r="A1665" s="2" t="s">
        <v>2977</v>
      </c>
      <c r="B1665" s="124" t="s">
        <v>3202</v>
      </c>
      <c r="C1665" s="124"/>
      <c r="D1665" s="126">
        <v>1.43</v>
      </c>
      <c r="E1665" s="124" t="s">
        <v>764</v>
      </c>
      <c r="F1665" s="124">
        <v>1</v>
      </c>
      <c r="G1665" s="2" t="s">
        <v>14254</v>
      </c>
      <c r="H1665" s="130">
        <v>45933</v>
      </c>
      <c r="I1665" s="134"/>
      <c r="J1665" s="123">
        <f>IF(OR(tbl_Metraj22[[#This Row],[TARIH]]="",tbl_Metraj22[[#This Row],[TARIH]]="-"),0,IF(tbl_Metraj22[[#This Row],[YUZDE]]=0,tbl_Metraj22[[#This Row],[METRAJ_BETON]],tbl_Metraj22[[#This Row],[YUZDE]]*tbl_Metraj22[[#This Row],[METRAJ_BETON]]))</f>
        <v>1.43</v>
      </c>
      <c r="K1665" s="2" t="s">
        <v>2913</v>
      </c>
    </row>
    <row r="1666" spans="1:11" ht="14.25" x14ac:dyDescent="0.2">
      <c r="A1666" s="2" t="s">
        <v>2977</v>
      </c>
      <c r="B1666" s="124" t="s">
        <v>3203</v>
      </c>
      <c r="C1666" s="124"/>
      <c r="D1666" s="126">
        <v>3.67</v>
      </c>
      <c r="E1666" s="124" t="s">
        <v>764</v>
      </c>
      <c r="F1666" s="124">
        <v>1</v>
      </c>
      <c r="G1666" s="2" t="s">
        <v>14255</v>
      </c>
      <c r="H1666" s="130">
        <v>45933</v>
      </c>
      <c r="I1666" s="134"/>
      <c r="J1666" s="123">
        <f>IF(OR(tbl_Metraj22[[#This Row],[TARIH]]="",tbl_Metraj22[[#This Row],[TARIH]]="-"),0,IF(tbl_Metraj22[[#This Row],[YUZDE]]=0,tbl_Metraj22[[#This Row],[METRAJ_BETON]],tbl_Metraj22[[#This Row],[YUZDE]]*tbl_Metraj22[[#This Row],[METRAJ_BETON]]))</f>
        <v>3.67</v>
      </c>
      <c r="K1666" s="2" t="s">
        <v>2926</v>
      </c>
    </row>
    <row r="1667" spans="1:11" ht="14.25" x14ac:dyDescent="0.2">
      <c r="A1667" s="2" t="s">
        <v>2977</v>
      </c>
      <c r="B1667" s="124" t="s">
        <v>3207</v>
      </c>
      <c r="C1667" s="124"/>
      <c r="D1667" s="126">
        <v>3.74</v>
      </c>
      <c r="E1667" s="124" t="s">
        <v>764</v>
      </c>
      <c r="F1667" s="124">
        <v>1</v>
      </c>
      <c r="G1667" s="2" t="s">
        <v>14256</v>
      </c>
      <c r="H1667" s="130">
        <v>45932</v>
      </c>
      <c r="I1667" s="134"/>
      <c r="J1667" s="123">
        <f>IF(OR(tbl_Metraj22[[#This Row],[TARIH]]="",tbl_Metraj22[[#This Row],[TARIH]]="-"),0,IF(tbl_Metraj22[[#This Row],[YUZDE]]=0,tbl_Metraj22[[#This Row],[METRAJ_BETON]],tbl_Metraj22[[#This Row],[YUZDE]]*tbl_Metraj22[[#This Row],[METRAJ_BETON]]))</f>
        <v>3.74</v>
      </c>
      <c r="K1667" s="2" t="s">
        <v>2925</v>
      </c>
    </row>
    <row r="1668" spans="1:11" ht="14.25" x14ac:dyDescent="0.2">
      <c r="A1668" s="2" t="s">
        <v>2977</v>
      </c>
      <c r="B1668" s="124" t="s">
        <v>3208</v>
      </c>
      <c r="C1668" s="124"/>
      <c r="D1668" s="126">
        <v>6.66</v>
      </c>
      <c r="E1668" s="124" t="s">
        <v>764</v>
      </c>
      <c r="F1668" s="124">
        <v>1</v>
      </c>
      <c r="G1668" s="2" t="s">
        <v>14257</v>
      </c>
      <c r="H1668" s="130">
        <v>45932</v>
      </c>
      <c r="I1668" s="134"/>
      <c r="J1668" s="123">
        <f>IF(OR(tbl_Metraj22[[#This Row],[TARIH]]="",tbl_Metraj22[[#This Row],[TARIH]]="-"),0,IF(tbl_Metraj22[[#This Row],[YUZDE]]=0,tbl_Metraj22[[#This Row],[METRAJ_BETON]],tbl_Metraj22[[#This Row],[YUZDE]]*tbl_Metraj22[[#This Row],[METRAJ_BETON]]))</f>
        <v>6.66</v>
      </c>
      <c r="K1668" s="2" t="s">
        <v>2912</v>
      </c>
    </row>
    <row r="1669" spans="1:11" ht="14.25" x14ac:dyDescent="0.2">
      <c r="A1669" s="2" t="s">
        <v>2977</v>
      </c>
      <c r="B1669" s="124" t="s">
        <v>3209</v>
      </c>
      <c r="C1669" s="124"/>
      <c r="D1669" s="126">
        <v>3.2</v>
      </c>
      <c r="E1669" s="124" t="s">
        <v>764</v>
      </c>
      <c r="F1669" s="124">
        <v>1</v>
      </c>
      <c r="G1669" s="2" t="s">
        <v>14258</v>
      </c>
      <c r="H1669" s="130">
        <v>45932</v>
      </c>
      <c r="I1669" s="134"/>
      <c r="J1669" s="123">
        <f>IF(OR(tbl_Metraj22[[#This Row],[TARIH]]="",tbl_Metraj22[[#This Row],[TARIH]]="-"),0,IF(tbl_Metraj22[[#This Row],[YUZDE]]=0,tbl_Metraj22[[#This Row],[METRAJ_BETON]],tbl_Metraj22[[#This Row],[YUZDE]]*tbl_Metraj22[[#This Row],[METRAJ_BETON]]))</f>
        <v>3.2</v>
      </c>
      <c r="K1669" s="2" t="s">
        <v>2918</v>
      </c>
    </row>
    <row r="1670" spans="1:11" ht="14.25" x14ac:dyDescent="0.2">
      <c r="A1670" s="2" t="s">
        <v>2977</v>
      </c>
      <c r="B1670" s="124" t="s">
        <v>3210</v>
      </c>
      <c r="C1670" s="124"/>
      <c r="D1670" s="126">
        <v>7.29</v>
      </c>
      <c r="E1670" s="124" t="s">
        <v>764</v>
      </c>
      <c r="F1670" s="124">
        <v>1</v>
      </c>
      <c r="G1670" s="2" t="s">
        <v>14259</v>
      </c>
      <c r="H1670" s="130">
        <v>45932</v>
      </c>
      <c r="I1670" s="134"/>
      <c r="J1670" s="123">
        <f>IF(OR(tbl_Metraj22[[#This Row],[TARIH]]="",tbl_Metraj22[[#This Row],[TARIH]]="-"),0,IF(tbl_Metraj22[[#This Row],[YUZDE]]=0,tbl_Metraj22[[#This Row],[METRAJ_BETON]],tbl_Metraj22[[#This Row],[YUZDE]]*tbl_Metraj22[[#This Row],[METRAJ_BETON]]))</f>
        <v>7.29</v>
      </c>
      <c r="K1670" s="2" t="s">
        <v>2908</v>
      </c>
    </row>
    <row r="1671" spans="1:11" ht="14.25" x14ac:dyDescent="0.2">
      <c r="A1671" s="2" t="s">
        <v>2977</v>
      </c>
      <c r="B1671" s="124" t="s">
        <v>3211</v>
      </c>
      <c r="C1671" s="124"/>
      <c r="D1671" s="126">
        <v>4.08</v>
      </c>
      <c r="E1671" s="124" t="s">
        <v>764</v>
      </c>
      <c r="F1671" s="124">
        <v>1</v>
      </c>
      <c r="G1671" s="2" t="s">
        <v>14260</v>
      </c>
      <c r="H1671" s="130">
        <v>45932</v>
      </c>
      <c r="I1671" s="134"/>
      <c r="J1671" s="123">
        <f>IF(OR(tbl_Metraj22[[#This Row],[TARIH]]="",tbl_Metraj22[[#This Row],[TARIH]]="-"),0,IF(tbl_Metraj22[[#This Row],[YUZDE]]=0,tbl_Metraj22[[#This Row],[METRAJ_BETON]],tbl_Metraj22[[#This Row],[YUZDE]]*tbl_Metraj22[[#This Row],[METRAJ_BETON]]))</f>
        <v>4.08</v>
      </c>
      <c r="K1671" s="2" t="s">
        <v>2920</v>
      </c>
    </row>
    <row r="1672" spans="1:11" ht="14.25" x14ac:dyDescent="0.2">
      <c r="A1672" s="2" t="s">
        <v>2977</v>
      </c>
      <c r="B1672" s="124" t="s">
        <v>3212</v>
      </c>
      <c r="C1672" s="124"/>
      <c r="D1672" s="126">
        <v>6.89</v>
      </c>
      <c r="E1672" s="124" t="s">
        <v>764</v>
      </c>
      <c r="F1672" s="124">
        <v>1</v>
      </c>
      <c r="G1672" s="2" t="s">
        <v>14261</v>
      </c>
      <c r="H1672" s="130">
        <v>45932</v>
      </c>
      <c r="I1672" s="134"/>
      <c r="J1672" s="123">
        <f>IF(OR(tbl_Metraj22[[#This Row],[TARIH]]="",tbl_Metraj22[[#This Row],[TARIH]]="-"),0,IF(tbl_Metraj22[[#This Row],[YUZDE]]=0,tbl_Metraj22[[#This Row],[METRAJ_BETON]],tbl_Metraj22[[#This Row],[YUZDE]]*tbl_Metraj22[[#This Row],[METRAJ_BETON]]))</f>
        <v>6.89</v>
      </c>
      <c r="K1672" s="2" t="s">
        <v>2907</v>
      </c>
    </row>
    <row r="1673" spans="1:11" ht="14.25" x14ac:dyDescent="0.2">
      <c r="A1673" s="2" t="s">
        <v>2977</v>
      </c>
      <c r="B1673" s="124" t="s">
        <v>4335</v>
      </c>
      <c r="C1673" s="124"/>
      <c r="D1673" s="126">
        <v>3.06</v>
      </c>
      <c r="E1673" s="124" t="s">
        <v>764</v>
      </c>
      <c r="F1673" s="124">
        <v>1</v>
      </c>
      <c r="G1673" s="2" t="s">
        <v>14262</v>
      </c>
      <c r="H1673" s="130">
        <v>45932</v>
      </c>
      <c r="I1673" s="134"/>
      <c r="J1673" s="123">
        <f>IF(OR(tbl_Metraj22[[#This Row],[TARIH]]="",tbl_Metraj22[[#This Row],[TARIH]]="-"),0,IF(tbl_Metraj22[[#This Row],[YUZDE]]=0,tbl_Metraj22[[#This Row],[METRAJ_BETON]],tbl_Metraj22[[#This Row],[YUZDE]]*tbl_Metraj22[[#This Row],[METRAJ_BETON]]))</f>
        <v>3.06</v>
      </c>
      <c r="K1673" s="2" t="s">
        <v>2911</v>
      </c>
    </row>
    <row r="1674" spans="1:11" ht="14.25" x14ac:dyDescent="0.2">
      <c r="A1674" s="2" t="s">
        <v>2977</v>
      </c>
      <c r="B1674" s="124" t="s">
        <v>4336</v>
      </c>
      <c r="C1674" s="124"/>
      <c r="D1674" s="126">
        <v>4.28</v>
      </c>
      <c r="E1674" s="124" t="s">
        <v>764</v>
      </c>
      <c r="F1674" s="124">
        <v>1</v>
      </c>
      <c r="G1674" s="2" t="s">
        <v>14263</v>
      </c>
      <c r="H1674" s="130">
        <v>45931</v>
      </c>
      <c r="I1674" s="134"/>
      <c r="J1674" s="123">
        <f>IF(OR(tbl_Metraj22[[#This Row],[TARIH]]="",tbl_Metraj22[[#This Row],[TARIH]]="-"),0,IF(tbl_Metraj22[[#This Row],[YUZDE]]=0,tbl_Metraj22[[#This Row],[METRAJ_BETON]],tbl_Metraj22[[#This Row],[YUZDE]]*tbl_Metraj22[[#This Row],[METRAJ_BETON]]))</f>
        <v>4.28</v>
      </c>
      <c r="K1674" s="2" t="s">
        <v>2919</v>
      </c>
    </row>
    <row r="1675" spans="1:11" ht="14.25" x14ac:dyDescent="0.2">
      <c r="A1675" s="2" t="s">
        <v>2977</v>
      </c>
      <c r="B1675" s="124" t="s">
        <v>4337</v>
      </c>
      <c r="C1675" s="124"/>
      <c r="D1675" s="126">
        <v>2.86</v>
      </c>
      <c r="E1675" s="124" t="s">
        <v>764</v>
      </c>
      <c r="F1675" s="124">
        <v>1</v>
      </c>
      <c r="G1675" s="2" t="s">
        <v>14264</v>
      </c>
      <c r="H1675" s="130">
        <v>45931</v>
      </c>
      <c r="I1675" s="134"/>
      <c r="J1675" s="123">
        <f>IF(OR(tbl_Metraj22[[#This Row],[TARIH]]="",tbl_Metraj22[[#This Row],[TARIH]]="-"),0,IF(tbl_Metraj22[[#This Row],[YUZDE]]=0,tbl_Metraj22[[#This Row],[METRAJ_BETON]],tbl_Metraj22[[#This Row],[YUZDE]]*tbl_Metraj22[[#This Row],[METRAJ_BETON]]))</f>
        <v>2.86</v>
      </c>
      <c r="K1675" s="2" t="s">
        <v>2917</v>
      </c>
    </row>
    <row r="1676" spans="1:11" ht="14.25" x14ac:dyDescent="0.2">
      <c r="A1676" s="2" t="s">
        <v>2977</v>
      </c>
      <c r="B1676" s="124" t="s">
        <v>4338</v>
      </c>
      <c r="C1676" s="124"/>
      <c r="D1676" s="126">
        <v>4.28</v>
      </c>
      <c r="E1676" s="124" t="s">
        <v>764</v>
      </c>
      <c r="F1676" s="124">
        <v>1</v>
      </c>
      <c r="G1676" s="2" t="s">
        <v>14265</v>
      </c>
      <c r="H1676" s="130">
        <v>45932</v>
      </c>
      <c r="I1676" s="134"/>
      <c r="J1676" s="123">
        <f>IF(OR(tbl_Metraj22[[#This Row],[TARIH]]="",tbl_Metraj22[[#This Row],[TARIH]]="-"),0,IF(tbl_Metraj22[[#This Row],[YUZDE]]=0,tbl_Metraj22[[#This Row],[METRAJ_BETON]],tbl_Metraj22[[#This Row],[YUZDE]]*tbl_Metraj22[[#This Row],[METRAJ_BETON]]))</f>
        <v>4.28</v>
      </c>
      <c r="K1676" s="2" t="s">
        <v>2915</v>
      </c>
    </row>
    <row r="1677" spans="1:11" ht="14.25" x14ac:dyDescent="0.2">
      <c r="A1677" s="2" t="s">
        <v>2977</v>
      </c>
      <c r="B1677" s="124" t="s">
        <v>4339</v>
      </c>
      <c r="C1677" s="124"/>
      <c r="D1677" s="126">
        <v>3.62</v>
      </c>
      <c r="E1677" s="124" t="s">
        <v>764</v>
      </c>
      <c r="F1677" s="124">
        <v>1</v>
      </c>
      <c r="G1677" s="2" t="s">
        <v>14266</v>
      </c>
      <c r="H1677" s="130">
        <v>45932</v>
      </c>
      <c r="I1677" s="134"/>
      <c r="J1677" s="123">
        <f>IF(OR(tbl_Metraj22[[#This Row],[TARIH]]="",tbl_Metraj22[[#This Row],[TARIH]]="-"),0,IF(tbl_Metraj22[[#This Row],[YUZDE]]=0,tbl_Metraj22[[#This Row],[METRAJ_BETON]],tbl_Metraj22[[#This Row],[YUZDE]]*tbl_Metraj22[[#This Row],[METRAJ_BETON]]))</f>
        <v>3.62</v>
      </c>
      <c r="K1677" s="2" t="s">
        <v>2914</v>
      </c>
    </row>
    <row r="1678" spans="1:11" ht="14.25" x14ac:dyDescent="0.2">
      <c r="A1678" s="2" t="s">
        <v>2977</v>
      </c>
      <c r="B1678" s="124" t="s">
        <v>4340</v>
      </c>
      <c r="C1678" s="124"/>
      <c r="D1678" s="126">
        <v>4.08</v>
      </c>
      <c r="E1678" s="124" t="s">
        <v>764</v>
      </c>
      <c r="F1678" s="124">
        <v>1</v>
      </c>
      <c r="G1678" s="2" t="s">
        <v>14267</v>
      </c>
      <c r="H1678" s="130">
        <v>45932</v>
      </c>
      <c r="I1678" s="134"/>
      <c r="J1678" s="123">
        <f>IF(OR(tbl_Metraj22[[#This Row],[TARIH]]="",tbl_Metraj22[[#This Row],[TARIH]]="-"),0,IF(tbl_Metraj22[[#This Row],[YUZDE]]=0,tbl_Metraj22[[#This Row],[METRAJ_BETON]],tbl_Metraj22[[#This Row],[YUZDE]]*tbl_Metraj22[[#This Row],[METRAJ_BETON]]))</f>
        <v>4.08</v>
      </c>
      <c r="K1678" s="2" t="s">
        <v>2922</v>
      </c>
    </row>
    <row r="1679" spans="1:11" ht="14.25" x14ac:dyDescent="0.2">
      <c r="A1679" s="2" t="s">
        <v>2977</v>
      </c>
      <c r="B1679" s="124" t="s">
        <v>4341</v>
      </c>
      <c r="C1679" s="124"/>
      <c r="D1679" s="126">
        <v>4.08</v>
      </c>
      <c r="E1679" s="124" t="s">
        <v>764</v>
      </c>
      <c r="F1679" s="124">
        <v>1</v>
      </c>
      <c r="G1679" s="2" t="s">
        <v>14268</v>
      </c>
      <c r="H1679" s="130">
        <v>45931</v>
      </c>
      <c r="I1679" s="134"/>
      <c r="J1679" s="123">
        <f>IF(OR(tbl_Metraj22[[#This Row],[TARIH]]="",tbl_Metraj22[[#This Row],[TARIH]]="-"),0,IF(tbl_Metraj22[[#This Row],[YUZDE]]=0,tbl_Metraj22[[#This Row],[METRAJ_BETON]],tbl_Metraj22[[#This Row],[YUZDE]]*tbl_Metraj22[[#This Row],[METRAJ_BETON]]))</f>
        <v>4.08</v>
      </c>
      <c r="K1679" s="2" t="s">
        <v>2923</v>
      </c>
    </row>
    <row r="1680" spans="1:11" ht="14.25" x14ac:dyDescent="0.2">
      <c r="A1680" s="2" t="s">
        <v>2977</v>
      </c>
      <c r="B1680" s="124" t="s">
        <v>4342</v>
      </c>
      <c r="C1680" s="124"/>
      <c r="D1680" s="126">
        <v>4.08</v>
      </c>
      <c r="E1680" s="124" t="s">
        <v>764</v>
      </c>
      <c r="F1680" s="124">
        <v>1</v>
      </c>
      <c r="G1680" s="2" t="s">
        <v>14269</v>
      </c>
      <c r="H1680" s="130">
        <v>45931</v>
      </c>
      <c r="I1680" s="134"/>
      <c r="J1680" s="123">
        <f>IF(OR(tbl_Metraj22[[#This Row],[TARIH]]="",tbl_Metraj22[[#This Row],[TARIH]]="-"),0,IF(tbl_Metraj22[[#This Row],[YUZDE]]=0,tbl_Metraj22[[#This Row],[METRAJ_BETON]],tbl_Metraj22[[#This Row],[YUZDE]]*tbl_Metraj22[[#This Row],[METRAJ_BETON]]))</f>
        <v>4.08</v>
      </c>
      <c r="K1680" s="2" t="s">
        <v>2924</v>
      </c>
    </row>
    <row r="1681" spans="1:11" ht="14.25" x14ac:dyDescent="0.2">
      <c r="A1681" s="2" t="s">
        <v>734</v>
      </c>
      <c r="B1681" s="124" t="s">
        <v>6589</v>
      </c>
      <c r="C1681" s="124"/>
      <c r="D1681" s="126">
        <v>1.02</v>
      </c>
      <c r="E1681" s="124" t="s">
        <v>765</v>
      </c>
      <c r="F1681" s="124">
        <v>-5</v>
      </c>
      <c r="G1681" s="2" t="s">
        <v>14270</v>
      </c>
      <c r="H1681" s="130"/>
      <c r="I1681" s="134"/>
      <c r="J1681" s="123">
        <f>IF(OR(tbl_Metraj22[[#This Row],[TARIH]]="",tbl_Metraj22[[#This Row],[TARIH]]="-"),0,IF(tbl_Metraj22[[#This Row],[YUZDE]]=0,tbl_Metraj22[[#This Row],[METRAJ_BETON]],tbl_Metraj22[[#This Row],[YUZDE]]*tbl_Metraj22[[#This Row],[METRAJ_BETON]]))</f>
        <v>0</v>
      </c>
      <c r="K1681" s="2" t="s">
        <v>23121</v>
      </c>
    </row>
    <row r="1682" spans="1:11" ht="14.25" x14ac:dyDescent="0.2">
      <c r="A1682" s="2" t="s">
        <v>734</v>
      </c>
      <c r="B1682" s="124" t="s">
        <v>6590</v>
      </c>
      <c r="C1682" s="124"/>
      <c r="D1682" s="126">
        <v>0.22</v>
      </c>
      <c r="E1682" s="124" t="s">
        <v>765</v>
      </c>
      <c r="F1682" s="124">
        <v>-5</v>
      </c>
      <c r="G1682" s="2" t="s">
        <v>14271</v>
      </c>
      <c r="H1682" s="130"/>
      <c r="I1682" s="134"/>
      <c r="J1682" s="123">
        <f>IF(OR(tbl_Metraj22[[#This Row],[TARIH]]="",tbl_Metraj22[[#This Row],[TARIH]]="-"),0,IF(tbl_Metraj22[[#This Row],[YUZDE]]=0,tbl_Metraj22[[#This Row],[METRAJ_BETON]],tbl_Metraj22[[#This Row],[YUZDE]]*tbl_Metraj22[[#This Row],[METRAJ_BETON]]))</f>
        <v>0</v>
      </c>
      <c r="K1682" s="2" t="s">
        <v>23122</v>
      </c>
    </row>
    <row r="1683" spans="1:11" ht="14.25" x14ac:dyDescent="0.2">
      <c r="A1683" s="2" t="s">
        <v>734</v>
      </c>
      <c r="B1683" s="124" t="s">
        <v>6591</v>
      </c>
      <c r="C1683" s="124"/>
      <c r="D1683" s="126">
        <v>0.5</v>
      </c>
      <c r="E1683" s="124" t="s">
        <v>765</v>
      </c>
      <c r="F1683" s="124">
        <v>-5</v>
      </c>
      <c r="G1683" s="2" t="s">
        <v>14272</v>
      </c>
      <c r="H1683" s="130"/>
      <c r="I1683" s="134"/>
      <c r="J1683" s="123">
        <f>IF(OR(tbl_Metraj22[[#This Row],[TARIH]]="",tbl_Metraj22[[#This Row],[TARIH]]="-"),0,IF(tbl_Metraj22[[#This Row],[YUZDE]]=0,tbl_Metraj22[[#This Row],[METRAJ_BETON]],tbl_Metraj22[[#This Row],[YUZDE]]*tbl_Metraj22[[#This Row],[METRAJ_BETON]]))</f>
        <v>0</v>
      </c>
      <c r="K1683" s="2" t="s">
        <v>23123</v>
      </c>
    </row>
    <row r="1684" spans="1:11" ht="14.25" x14ac:dyDescent="0.2">
      <c r="A1684" s="2" t="s">
        <v>734</v>
      </c>
      <c r="B1684" s="124" t="s">
        <v>6592</v>
      </c>
      <c r="C1684" s="124"/>
      <c r="D1684" s="126">
        <v>0.5</v>
      </c>
      <c r="E1684" s="124" t="s">
        <v>765</v>
      </c>
      <c r="F1684" s="124">
        <v>-5</v>
      </c>
      <c r="G1684" s="2" t="s">
        <v>14273</v>
      </c>
      <c r="H1684" s="130"/>
      <c r="I1684" s="134"/>
      <c r="J1684" s="123">
        <f>IF(OR(tbl_Metraj22[[#This Row],[TARIH]]="",tbl_Metraj22[[#This Row],[TARIH]]="-"),0,IF(tbl_Metraj22[[#This Row],[YUZDE]]=0,tbl_Metraj22[[#This Row],[METRAJ_BETON]],tbl_Metraj22[[#This Row],[YUZDE]]*tbl_Metraj22[[#This Row],[METRAJ_BETON]]))</f>
        <v>0</v>
      </c>
      <c r="K1684" s="2" t="e">
        <v>#N/A</v>
      </c>
    </row>
    <row r="1685" spans="1:11" ht="14.25" x14ac:dyDescent="0.2">
      <c r="A1685" s="2" t="s">
        <v>734</v>
      </c>
      <c r="B1685" s="124" t="s">
        <v>6593</v>
      </c>
      <c r="C1685" s="124"/>
      <c r="D1685" s="126">
        <v>1.41</v>
      </c>
      <c r="E1685" s="124" t="s">
        <v>765</v>
      </c>
      <c r="F1685" s="124">
        <v>-5</v>
      </c>
      <c r="G1685" s="2" t="s">
        <v>14274</v>
      </c>
      <c r="H1685" s="130"/>
      <c r="I1685" s="134"/>
      <c r="J1685" s="123">
        <f>IF(OR(tbl_Metraj22[[#This Row],[TARIH]]="",tbl_Metraj22[[#This Row],[TARIH]]="-"),0,IF(tbl_Metraj22[[#This Row],[YUZDE]]=0,tbl_Metraj22[[#This Row],[METRAJ_BETON]],tbl_Metraj22[[#This Row],[YUZDE]]*tbl_Metraj22[[#This Row],[METRAJ_BETON]]))</f>
        <v>0</v>
      </c>
      <c r="K1685" s="2" t="s">
        <v>22284</v>
      </c>
    </row>
    <row r="1686" spans="1:11" ht="14.25" x14ac:dyDescent="0.2">
      <c r="A1686" s="2" t="s">
        <v>734</v>
      </c>
      <c r="B1686" s="124" t="s">
        <v>6988</v>
      </c>
      <c r="C1686" s="124"/>
      <c r="D1686" s="126">
        <v>0.46</v>
      </c>
      <c r="E1686" s="124" t="s">
        <v>765</v>
      </c>
      <c r="F1686" s="124">
        <v>-5</v>
      </c>
      <c r="G1686" s="2" t="s">
        <v>14275</v>
      </c>
      <c r="H1686" s="130"/>
      <c r="I1686" s="134"/>
      <c r="J1686" s="123">
        <f>IF(OR(tbl_Metraj22[[#This Row],[TARIH]]="",tbl_Metraj22[[#This Row],[TARIH]]="-"),0,IF(tbl_Metraj22[[#This Row],[YUZDE]]=0,tbl_Metraj22[[#This Row],[METRAJ_BETON]],tbl_Metraj22[[#This Row],[YUZDE]]*tbl_Metraj22[[#This Row],[METRAJ_BETON]]))</f>
        <v>0</v>
      </c>
      <c r="K1686" s="2" t="s">
        <v>22240</v>
      </c>
    </row>
    <row r="1687" spans="1:11" ht="14.25" x14ac:dyDescent="0.2">
      <c r="A1687" s="2" t="s">
        <v>734</v>
      </c>
      <c r="B1687" s="124" t="s">
        <v>6994</v>
      </c>
      <c r="C1687" s="124"/>
      <c r="D1687" s="126">
        <v>0.15</v>
      </c>
      <c r="E1687" s="124" t="s">
        <v>765</v>
      </c>
      <c r="F1687" s="124">
        <v>-5</v>
      </c>
      <c r="G1687" s="2" t="s">
        <v>14276</v>
      </c>
      <c r="H1687" s="130"/>
      <c r="I1687" s="134"/>
      <c r="J1687" s="123">
        <f>IF(OR(tbl_Metraj22[[#This Row],[TARIH]]="",tbl_Metraj22[[#This Row],[TARIH]]="-"),0,IF(tbl_Metraj22[[#This Row],[YUZDE]]=0,tbl_Metraj22[[#This Row],[METRAJ_BETON]],tbl_Metraj22[[#This Row],[YUZDE]]*tbl_Metraj22[[#This Row],[METRAJ_BETON]]))</f>
        <v>0</v>
      </c>
      <c r="K1687" s="2" t="s">
        <v>23124</v>
      </c>
    </row>
    <row r="1688" spans="1:11" ht="14.25" x14ac:dyDescent="0.2">
      <c r="A1688" s="2" t="s">
        <v>734</v>
      </c>
      <c r="B1688" s="124" t="s">
        <v>6995</v>
      </c>
      <c r="C1688" s="124"/>
      <c r="D1688" s="126">
        <v>0.26</v>
      </c>
      <c r="E1688" s="124" t="s">
        <v>765</v>
      </c>
      <c r="F1688" s="124">
        <v>-5</v>
      </c>
      <c r="G1688" s="2" t="s">
        <v>14277</v>
      </c>
      <c r="H1688" s="130"/>
      <c r="I1688" s="134"/>
      <c r="J1688" s="123">
        <f>IF(OR(tbl_Metraj22[[#This Row],[TARIH]]="",tbl_Metraj22[[#This Row],[TARIH]]="-"),0,IF(tbl_Metraj22[[#This Row],[YUZDE]]=0,tbl_Metraj22[[#This Row],[METRAJ_BETON]],tbl_Metraj22[[#This Row],[YUZDE]]*tbl_Metraj22[[#This Row],[METRAJ_BETON]]))</f>
        <v>0</v>
      </c>
      <c r="K1688" s="2" t="s">
        <v>22261</v>
      </c>
    </row>
    <row r="1689" spans="1:11" ht="14.25" x14ac:dyDescent="0.2">
      <c r="A1689" s="2" t="s">
        <v>734</v>
      </c>
      <c r="B1689" s="124" t="s">
        <v>6996</v>
      </c>
      <c r="C1689" s="124"/>
      <c r="D1689" s="126">
        <v>3.31</v>
      </c>
      <c r="E1689" s="124" t="s">
        <v>765</v>
      </c>
      <c r="F1689" s="124">
        <v>-5</v>
      </c>
      <c r="G1689" s="2" t="s">
        <v>14278</v>
      </c>
      <c r="H1689" s="130"/>
      <c r="I1689" s="134"/>
      <c r="J1689" s="123">
        <f>IF(OR(tbl_Metraj22[[#This Row],[TARIH]]="",tbl_Metraj22[[#This Row],[TARIH]]="-"),0,IF(tbl_Metraj22[[#This Row],[YUZDE]]=0,tbl_Metraj22[[#This Row],[METRAJ_BETON]],tbl_Metraj22[[#This Row],[YUZDE]]*tbl_Metraj22[[#This Row],[METRAJ_BETON]]))</f>
        <v>0</v>
      </c>
      <c r="K1689" s="2" t="s">
        <v>23125</v>
      </c>
    </row>
    <row r="1690" spans="1:11" ht="14.25" x14ac:dyDescent="0.2">
      <c r="A1690" s="2" t="s">
        <v>734</v>
      </c>
      <c r="B1690" s="124" t="s">
        <v>6997</v>
      </c>
      <c r="C1690" s="124"/>
      <c r="D1690" s="126">
        <v>2.88</v>
      </c>
      <c r="E1690" s="124" t="s">
        <v>765</v>
      </c>
      <c r="F1690" s="124">
        <v>-5</v>
      </c>
      <c r="G1690" s="2" t="s">
        <v>14279</v>
      </c>
      <c r="H1690" s="130"/>
      <c r="I1690" s="134"/>
      <c r="J1690" s="123">
        <f>IF(OR(tbl_Metraj22[[#This Row],[TARIH]]="",tbl_Metraj22[[#This Row],[TARIH]]="-"),0,IF(tbl_Metraj22[[#This Row],[YUZDE]]=0,tbl_Metraj22[[#This Row],[METRAJ_BETON]],tbl_Metraj22[[#This Row],[YUZDE]]*tbl_Metraj22[[#This Row],[METRAJ_BETON]]))</f>
        <v>0</v>
      </c>
      <c r="K1690" s="2" t="s">
        <v>22189</v>
      </c>
    </row>
    <row r="1691" spans="1:11" ht="14.25" x14ac:dyDescent="0.2">
      <c r="A1691" s="2" t="s">
        <v>734</v>
      </c>
      <c r="B1691" s="124" t="s">
        <v>7008</v>
      </c>
      <c r="C1691" s="124"/>
      <c r="D1691" s="126">
        <v>1.44</v>
      </c>
      <c r="E1691" s="124" t="s">
        <v>765</v>
      </c>
      <c r="F1691" s="124">
        <v>-5</v>
      </c>
      <c r="G1691" s="2" t="s">
        <v>14280</v>
      </c>
      <c r="H1691" s="130"/>
      <c r="I1691" s="134"/>
      <c r="J1691" s="123">
        <f>IF(OR(tbl_Metraj22[[#This Row],[TARIH]]="",tbl_Metraj22[[#This Row],[TARIH]]="-"),0,IF(tbl_Metraj22[[#This Row],[YUZDE]]=0,tbl_Metraj22[[#This Row],[METRAJ_BETON]],tbl_Metraj22[[#This Row],[YUZDE]]*tbl_Metraj22[[#This Row],[METRAJ_BETON]]))</f>
        <v>0</v>
      </c>
      <c r="K1691" s="2" t="s">
        <v>23126</v>
      </c>
    </row>
    <row r="1692" spans="1:11" ht="14.25" x14ac:dyDescent="0.2">
      <c r="A1692" s="2" t="s">
        <v>734</v>
      </c>
      <c r="B1692" s="124" t="s">
        <v>7009</v>
      </c>
      <c r="C1692" s="124"/>
      <c r="D1692" s="126">
        <v>1.07</v>
      </c>
      <c r="E1692" s="124" t="s">
        <v>765</v>
      </c>
      <c r="F1692" s="124">
        <v>-5</v>
      </c>
      <c r="G1692" s="2" t="s">
        <v>14281</v>
      </c>
      <c r="H1692" s="130"/>
      <c r="I1692" s="134"/>
      <c r="J1692" s="123">
        <f>IF(OR(tbl_Metraj22[[#This Row],[TARIH]]="",tbl_Metraj22[[#This Row],[TARIH]]="-"),0,IF(tbl_Metraj22[[#This Row],[YUZDE]]=0,tbl_Metraj22[[#This Row],[METRAJ_BETON]],tbl_Metraj22[[#This Row],[YUZDE]]*tbl_Metraj22[[#This Row],[METRAJ_BETON]]))</f>
        <v>0</v>
      </c>
      <c r="K1692" s="2" t="s">
        <v>23127</v>
      </c>
    </row>
    <row r="1693" spans="1:11" ht="14.25" x14ac:dyDescent="0.2">
      <c r="A1693" s="2" t="s">
        <v>734</v>
      </c>
      <c r="B1693" s="124" t="s">
        <v>7010</v>
      </c>
      <c r="C1693" s="124"/>
      <c r="D1693" s="126">
        <v>2.2999999999999998</v>
      </c>
      <c r="E1693" s="124" t="s">
        <v>765</v>
      </c>
      <c r="F1693" s="124">
        <v>-5</v>
      </c>
      <c r="G1693" s="2" t="s">
        <v>14282</v>
      </c>
      <c r="H1693" s="130"/>
      <c r="I1693" s="134"/>
      <c r="J1693" s="123">
        <f>IF(OR(tbl_Metraj22[[#This Row],[TARIH]]="",tbl_Metraj22[[#This Row],[TARIH]]="-"),0,IF(tbl_Metraj22[[#This Row],[YUZDE]]=0,tbl_Metraj22[[#This Row],[METRAJ_BETON]],tbl_Metraj22[[#This Row],[YUZDE]]*tbl_Metraj22[[#This Row],[METRAJ_BETON]]))</f>
        <v>0</v>
      </c>
      <c r="K1693" s="2" t="s">
        <v>22324</v>
      </c>
    </row>
    <row r="1694" spans="1:11" ht="14.25" x14ac:dyDescent="0.2">
      <c r="A1694" s="2" t="s">
        <v>734</v>
      </c>
      <c r="B1694" s="124" t="s">
        <v>7011</v>
      </c>
      <c r="C1694" s="124"/>
      <c r="D1694" s="126">
        <v>1.04</v>
      </c>
      <c r="E1694" s="124" t="s">
        <v>765</v>
      </c>
      <c r="F1694" s="124">
        <v>-5</v>
      </c>
      <c r="G1694" s="2" t="s">
        <v>14283</v>
      </c>
      <c r="H1694" s="130"/>
      <c r="I1694" s="134"/>
      <c r="J1694" s="123">
        <f>IF(OR(tbl_Metraj22[[#This Row],[TARIH]]="",tbl_Metraj22[[#This Row],[TARIH]]="-"),0,IF(tbl_Metraj22[[#This Row],[YUZDE]]=0,tbl_Metraj22[[#This Row],[METRAJ_BETON]],tbl_Metraj22[[#This Row],[YUZDE]]*tbl_Metraj22[[#This Row],[METRAJ_BETON]]))</f>
        <v>0</v>
      </c>
      <c r="K1694" s="2" t="s">
        <v>23128</v>
      </c>
    </row>
    <row r="1695" spans="1:11" ht="14.25" x14ac:dyDescent="0.2">
      <c r="A1695" s="2" t="s">
        <v>734</v>
      </c>
      <c r="B1695" s="124" t="s">
        <v>7012</v>
      </c>
      <c r="C1695" s="124"/>
      <c r="D1695" s="126">
        <v>1.04</v>
      </c>
      <c r="E1695" s="124" t="s">
        <v>765</v>
      </c>
      <c r="F1695" s="124">
        <v>-5</v>
      </c>
      <c r="G1695" s="2" t="s">
        <v>14284</v>
      </c>
      <c r="H1695" s="130"/>
      <c r="I1695" s="134"/>
      <c r="J1695" s="123">
        <f>IF(OR(tbl_Metraj22[[#This Row],[TARIH]]="",tbl_Metraj22[[#This Row],[TARIH]]="-"),0,IF(tbl_Metraj22[[#This Row],[YUZDE]]=0,tbl_Metraj22[[#This Row],[METRAJ_BETON]],tbl_Metraj22[[#This Row],[YUZDE]]*tbl_Metraj22[[#This Row],[METRAJ_BETON]]))</f>
        <v>0</v>
      </c>
      <c r="K1695" s="2" t="s">
        <v>23129</v>
      </c>
    </row>
    <row r="1696" spans="1:11" ht="14.25" x14ac:dyDescent="0.2">
      <c r="A1696" s="2" t="s">
        <v>734</v>
      </c>
      <c r="B1696" s="124" t="s">
        <v>7013</v>
      </c>
      <c r="C1696" s="124"/>
      <c r="D1696" s="126">
        <v>1.49</v>
      </c>
      <c r="E1696" s="124" t="s">
        <v>765</v>
      </c>
      <c r="F1696" s="124">
        <v>-5</v>
      </c>
      <c r="G1696" s="2" t="s">
        <v>14285</v>
      </c>
      <c r="H1696" s="130" t="s">
        <v>24265</v>
      </c>
      <c r="I1696" s="134"/>
      <c r="J1696" s="123">
        <f>IF(OR(tbl_Metraj22[[#This Row],[TARIH]]="",tbl_Metraj22[[#This Row],[TARIH]]="-"),0,IF(tbl_Metraj22[[#This Row],[YUZDE]]=0,tbl_Metraj22[[#This Row],[METRAJ_BETON]],tbl_Metraj22[[#This Row],[YUZDE]]*tbl_Metraj22[[#This Row],[METRAJ_BETON]]))</f>
        <v>0</v>
      </c>
      <c r="K1696" s="2" t="s">
        <v>22339</v>
      </c>
    </row>
    <row r="1697" spans="1:11" ht="14.25" x14ac:dyDescent="0.2">
      <c r="A1697" s="2" t="s">
        <v>734</v>
      </c>
      <c r="B1697" s="124" t="s">
        <v>7014</v>
      </c>
      <c r="C1697" s="124"/>
      <c r="D1697" s="126">
        <v>2.27</v>
      </c>
      <c r="E1697" s="124" t="s">
        <v>765</v>
      </c>
      <c r="F1697" s="124">
        <v>-5</v>
      </c>
      <c r="G1697" s="2" t="s">
        <v>14286</v>
      </c>
      <c r="H1697" s="130" t="s">
        <v>24265</v>
      </c>
      <c r="I1697" s="134"/>
      <c r="J1697" s="123">
        <f>IF(OR(tbl_Metraj22[[#This Row],[TARIH]]="",tbl_Metraj22[[#This Row],[TARIH]]="-"),0,IF(tbl_Metraj22[[#This Row],[YUZDE]]=0,tbl_Metraj22[[#This Row],[METRAJ_BETON]],tbl_Metraj22[[#This Row],[YUZDE]]*tbl_Metraj22[[#This Row],[METRAJ_BETON]]))</f>
        <v>0</v>
      </c>
      <c r="K1697" s="2" t="s">
        <v>22248</v>
      </c>
    </row>
    <row r="1698" spans="1:11" ht="14.25" x14ac:dyDescent="0.2">
      <c r="A1698" s="2" t="s">
        <v>734</v>
      </c>
      <c r="B1698" s="124" t="s">
        <v>7015</v>
      </c>
      <c r="C1698" s="124"/>
      <c r="D1698" s="126">
        <v>2.31</v>
      </c>
      <c r="E1698" s="124" t="s">
        <v>765</v>
      </c>
      <c r="F1698" s="124">
        <v>-5</v>
      </c>
      <c r="G1698" s="2" t="s">
        <v>14287</v>
      </c>
      <c r="H1698" s="130" t="s">
        <v>24265</v>
      </c>
      <c r="I1698" s="134"/>
      <c r="J1698" s="123">
        <f>IF(OR(tbl_Metraj22[[#This Row],[TARIH]]="",tbl_Metraj22[[#This Row],[TARIH]]="-"),0,IF(tbl_Metraj22[[#This Row],[YUZDE]]=0,tbl_Metraj22[[#This Row],[METRAJ_BETON]],tbl_Metraj22[[#This Row],[YUZDE]]*tbl_Metraj22[[#This Row],[METRAJ_BETON]]))</f>
        <v>0</v>
      </c>
      <c r="K1698" s="2" t="s">
        <v>22245</v>
      </c>
    </row>
    <row r="1699" spans="1:11" ht="14.25" x14ac:dyDescent="0.2">
      <c r="A1699" s="2" t="s">
        <v>734</v>
      </c>
      <c r="B1699" s="124" t="s">
        <v>7016</v>
      </c>
      <c r="C1699" s="124"/>
      <c r="D1699" s="126">
        <v>1.34</v>
      </c>
      <c r="E1699" s="124" t="s">
        <v>765</v>
      </c>
      <c r="F1699" s="124">
        <v>-5</v>
      </c>
      <c r="G1699" s="2" t="s">
        <v>14288</v>
      </c>
      <c r="H1699" s="130"/>
      <c r="I1699" s="134"/>
      <c r="J1699" s="123">
        <f>IF(OR(tbl_Metraj22[[#This Row],[TARIH]]="",tbl_Metraj22[[#This Row],[TARIH]]="-"),0,IF(tbl_Metraj22[[#This Row],[YUZDE]]=0,tbl_Metraj22[[#This Row],[METRAJ_BETON]],tbl_Metraj22[[#This Row],[YUZDE]]*tbl_Metraj22[[#This Row],[METRAJ_BETON]]))</f>
        <v>0</v>
      </c>
      <c r="K1699" s="2" t="s">
        <v>23130</v>
      </c>
    </row>
    <row r="1700" spans="1:11" ht="14.25" x14ac:dyDescent="0.2">
      <c r="A1700" s="2" t="s">
        <v>734</v>
      </c>
      <c r="B1700" s="124" t="s">
        <v>7017</v>
      </c>
      <c r="C1700" s="124"/>
      <c r="D1700" s="126">
        <v>2.34</v>
      </c>
      <c r="E1700" s="124" t="s">
        <v>765</v>
      </c>
      <c r="F1700" s="124">
        <v>-5</v>
      </c>
      <c r="G1700" s="2" t="s">
        <v>14289</v>
      </c>
      <c r="H1700" s="130"/>
      <c r="I1700" s="134"/>
      <c r="J1700" s="123">
        <f>IF(OR(tbl_Metraj22[[#This Row],[TARIH]]="",tbl_Metraj22[[#This Row],[TARIH]]="-"),0,IF(tbl_Metraj22[[#This Row],[YUZDE]]=0,tbl_Metraj22[[#This Row],[METRAJ_BETON]],tbl_Metraj22[[#This Row],[YUZDE]]*tbl_Metraj22[[#This Row],[METRAJ_BETON]]))</f>
        <v>0</v>
      </c>
      <c r="K1700" s="2" t="s">
        <v>22225</v>
      </c>
    </row>
    <row r="1701" spans="1:11" ht="14.25" x14ac:dyDescent="0.2">
      <c r="A1701" s="2" t="s">
        <v>734</v>
      </c>
      <c r="B1701" s="124" t="s">
        <v>7018</v>
      </c>
      <c r="C1701" s="124"/>
      <c r="D1701" s="126">
        <v>1.6</v>
      </c>
      <c r="E1701" s="124" t="s">
        <v>765</v>
      </c>
      <c r="F1701" s="124">
        <v>-5</v>
      </c>
      <c r="G1701" s="2" t="s">
        <v>14290</v>
      </c>
      <c r="H1701" s="130"/>
      <c r="I1701" s="134"/>
      <c r="J1701" s="123">
        <f>IF(OR(tbl_Metraj22[[#This Row],[TARIH]]="",tbl_Metraj22[[#This Row],[TARIH]]="-"),0,IF(tbl_Metraj22[[#This Row],[YUZDE]]=0,tbl_Metraj22[[#This Row],[METRAJ_BETON]],tbl_Metraj22[[#This Row],[YUZDE]]*tbl_Metraj22[[#This Row],[METRAJ_BETON]]))</f>
        <v>0</v>
      </c>
      <c r="K1701" s="2" t="s">
        <v>23131</v>
      </c>
    </row>
    <row r="1702" spans="1:11" ht="14.25" x14ac:dyDescent="0.2">
      <c r="A1702" s="2" t="s">
        <v>734</v>
      </c>
      <c r="B1702" s="124" t="s">
        <v>7019</v>
      </c>
      <c r="C1702" s="124"/>
      <c r="D1702" s="126">
        <v>1.82</v>
      </c>
      <c r="E1702" s="124" t="s">
        <v>765</v>
      </c>
      <c r="F1702" s="124">
        <v>-5</v>
      </c>
      <c r="G1702" s="2" t="s">
        <v>14291</v>
      </c>
      <c r="H1702" s="130"/>
      <c r="I1702" s="134"/>
      <c r="J1702" s="123">
        <f>IF(OR(tbl_Metraj22[[#This Row],[TARIH]]="",tbl_Metraj22[[#This Row],[TARIH]]="-"),0,IF(tbl_Metraj22[[#This Row],[YUZDE]]=0,tbl_Metraj22[[#This Row],[METRAJ_BETON]],tbl_Metraj22[[#This Row],[YUZDE]]*tbl_Metraj22[[#This Row],[METRAJ_BETON]]))</f>
        <v>0</v>
      </c>
      <c r="K1702" s="2" t="s">
        <v>22291</v>
      </c>
    </row>
    <row r="1703" spans="1:11" ht="14.25" x14ac:dyDescent="0.2">
      <c r="A1703" s="2" t="s">
        <v>734</v>
      </c>
      <c r="B1703" s="124" t="s">
        <v>7020</v>
      </c>
      <c r="C1703" s="124"/>
      <c r="D1703" s="126">
        <v>2.2000000000000002</v>
      </c>
      <c r="E1703" s="124" t="s">
        <v>765</v>
      </c>
      <c r="F1703" s="124">
        <v>-5</v>
      </c>
      <c r="G1703" s="2" t="s">
        <v>14292</v>
      </c>
      <c r="H1703" s="130"/>
      <c r="I1703" s="134"/>
      <c r="J1703" s="123">
        <f>IF(OR(tbl_Metraj22[[#This Row],[TARIH]]="",tbl_Metraj22[[#This Row],[TARIH]]="-"),0,IF(tbl_Metraj22[[#This Row],[YUZDE]]=0,tbl_Metraj22[[#This Row],[METRAJ_BETON]],tbl_Metraj22[[#This Row],[YUZDE]]*tbl_Metraj22[[#This Row],[METRAJ_BETON]]))</f>
        <v>0</v>
      </c>
      <c r="K1703" s="2" t="e">
        <v>#N/A</v>
      </c>
    </row>
    <row r="1704" spans="1:11" ht="14.25" x14ac:dyDescent="0.2">
      <c r="A1704" s="2" t="s">
        <v>734</v>
      </c>
      <c r="B1704" s="124" t="s">
        <v>7021</v>
      </c>
      <c r="C1704" s="124"/>
      <c r="D1704" s="126">
        <v>1.76</v>
      </c>
      <c r="E1704" s="124" t="s">
        <v>765</v>
      </c>
      <c r="F1704" s="124">
        <v>-5</v>
      </c>
      <c r="G1704" s="2" t="s">
        <v>14293</v>
      </c>
      <c r="H1704" s="130"/>
      <c r="I1704" s="134"/>
      <c r="J1704" s="123">
        <f>IF(OR(tbl_Metraj22[[#This Row],[TARIH]]="",tbl_Metraj22[[#This Row],[TARIH]]="-"),0,IF(tbl_Metraj22[[#This Row],[YUZDE]]=0,tbl_Metraj22[[#This Row],[METRAJ_BETON]],tbl_Metraj22[[#This Row],[YUZDE]]*tbl_Metraj22[[#This Row],[METRAJ_BETON]]))</f>
        <v>0</v>
      </c>
      <c r="K1704" s="2" t="s">
        <v>22193</v>
      </c>
    </row>
    <row r="1705" spans="1:11" ht="14.25" x14ac:dyDescent="0.2">
      <c r="A1705" s="2" t="s">
        <v>734</v>
      </c>
      <c r="B1705" s="124" t="s">
        <v>7022</v>
      </c>
      <c r="C1705" s="124"/>
      <c r="D1705" s="126">
        <v>2.73</v>
      </c>
      <c r="E1705" s="124" t="s">
        <v>765</v>
      </c>
      <c r="F1705" s="124">
        <v>-5</v>
      </c>
      <c r="G1705" s="2" t="s">
        <v>14294</v>
      </c>
      <c r="H1705" s="130"/>
      <c r="I1705" s="134"/>
      <c r="J1705" s="123">
        <f>IF(OR(tbl_Metraj22[[#This Row],[TARIH]]="",tbl_Metraj22[[#This Row],[TARIH]]="-"),0,IF(tbl_Metraj22[[#This Row],[YUZDE]]=0,tbl_Metraj22[[#This Row],[METRAJ_BETON]],tbl_Metraj22[[#This Row],[YUZDE]]*tbl_Metraj22[[#This Row],[METRAJ_BETON]]))</f>
        <v>0</v>
      </c>
      <c r="K1705" s="2" t="e">
        <v>#N/A</v>
      </c>
    </row>
    <row r="1706" spans="1:11" ht="14.25" x14ac:dyDescent="0.2">
      <c r="A1706" s="2" t="s">
        <v>734</v>
      </c>
      <c r="B1706" s="124" t="s">
        <v>7035</v>
      </c>
      <c r="C1706" s="124"/>
      <c r="D1706" s="126">
        <v>0.22</v>
      </c>
      <c r="E1706" s="124" t="s">
        <v>765</v>
      </c>
      <c r="F1706" s="124">
        <v>-5</v>
      </c>
      <c r="G1706" s="2" t="s">
        <v>14295</v>
      </c>
      <c r="H1706" s="130" t="s">
        <v>24265</v>
      </c>
      <c r="I1706" s="134"/>
      <c r="J1706" s="123">
        <f>IF(OR(tbl_Metraj22[[#This Row],[TARIH]]="",tbl_Metraj22[[#This Row],[TARIH]]="-"),0,IF(tbl_Metraj22[[#This Row],[YUZDE]]=0,tbl_Metraj22[[#This Row],[METRAJ_BETON]],tbl_Metraj22[[#This Row],[YUZDE]]*tbl_Metraj22[[#This Row],[METRAJ_BETON]]))</f>
        <v>0</v>
      </c>
      <c r="K1706" s="2" t="e">
        <v>#N/A</v>
      </c>
    </row>
    <row r="1707" spans="1:11" ht="14.25" x14ac:dyDescent="0.2">
      <c r="A1707" s="2" t="s">
        <v>734</v>
      </c>
      <c r="B1707" s="124" t="s">
        <v>7036</v>
      </c>
      <c r="C1707" s="124"/>
      <c r="D1707" s="126">
        <v>0.22</v>
      </c>
      <c r="E1707" s="124" t="s">
        <v>765</v>
      </c>
      <c r="F1707" s="124">
        <v>-5</v>
      </c>
      <c r="G1707" s="2" t="s">
        <v>14296</v>
      </c>
      <c r="H1707" s="130" t="s">
        <v>24265</v>
      </c>
      <c r="I1707" s="134"/>
      <c r="J1707" s="123">
        <f>IF(OR(tbl_Metraj22[[#This Row],[TARIH]]="",tbl_Metraj22[[#This Row],[TARIH]]="-"),0,IF(tbl_Metraj22[[#This Row],[YUZDE]]=0,tbl_Metraj22[[#This Row],[METRAJ_BETON]],tbl_Metraj22[[#This Row],[YUZDE]]*tbl_Metraj22[[#This Row],[METRAJ_BETON]]))</f>
        <v>0</v>
      </c>
      <c r="K1707" s="2" t="e">
        <v>#N/A</v>
      </c>
    </row>
    <row r="1708" spans="1:11" ht="14.25" x14ac:dyDescent="0.2">
      <c r="A1708" s="2" t="s">
        <v>734</v>
      </c>
      <c r="B1708" s="124" t="s">
        <v>7064</v>
      </c>
      <c r="C1708" s="124"/>
      <c r="D1708" s="126">
        <v>1.93</v>
      </c>
      <c r="E1708" s="124" t="s">
        <v>765</v>
      </c>
      <c r="F1708" s="124">
        <v>-5</v>
      </c>
      <c r="G1708" s="2" t="s">
        <v>14297</v>
      </c>
      <c r="H1708" s="130"/>
      <c r="I1708" s="134"/>
      <c r="J1708" s="123">
        <f>IF(OR(tbl_Metraj22[[#This Row],[TARIH]]="",tbl_Metraj22[[#This Row],[TARIH]]="-"),0,IF(tbl_Metraj22[[#This Row],[YUZDE]]=0,tbl_Metraj22[[#This Row],[METRAJ_BETON]],tbl_Metraj22[[#This Row],[YUZDE]]*tbl_Metraj22[[#This Row],[METRAJ_BETON]]))</f>
        <v>0</v>
      </c>
      <c r="K1708" s="2" t="s">
        <v>23132</v>
      </c>
    </row>
    <row r="1709" spans="1:11" ht="14.25" x14ac:dyDescent="0.2">
      <c r="A1709" s="2" t="s">
        <v>734</v>
      </c>
      <c r="B1709" s="124" t="s">
        <v>7138</v>
      </c>
      <c r="C1709" s="124"/>
      <c r="D1709" s="126">
        <v>0.59</v>
      </c>
      <c r="E1709" s="124" t="s">
        <v>765</v>
      </c>
      <c r="F1709" s="124">
        <v>-5</v>
      </c>
      <c r="G1709" s="2" t="s">
        <v>14298</v>
      </c>
      <c r="H1709" s="130"/>
      <c r="I1709" s="134"/>
      <c r="J1709" s="123">
        <f>IF(OR(tbl_Metraj22[[#This Row],[TARIH]]="",tbl_Metraj22[[#This Row],[TARIH]]="-"),0,IF(tbl_Metraj22[[#This Row],[YUZDE]]=0,tbl_Metraj22[[#This Row],[METRAJ_BETON]],tbl_Metraj22[[#This Row],[YUZDE]]*tbl_Metraj22[[#This Row],[METRAJ_BETON]]))</f>
        <v>0</v>
      </c>
      <c r="K1709" s="2" t="s">
        <v>23133</v>
      </c>
    </row>
    <row r="1710" spans="1:11" ht="14.25" x14ac:dyDescent="0.2">
      <c r="A1710" s="2" t="s">
        <v>734</v>
      </c>
      <c r="B1710" s="124" t="s">
        <v>7139</v>
      </c>
      <c r="C1710" s="124"/>
      <c r="D1710" s="126">
        <v>0.44</v>
      </c>
      <c r="E1710" s="124" t="s">
        <v>765</v>
      </c>
      <c r="F1710" s="124">
        <v>-5</v>
      </c>
      <c r="G1710" s="2" t="s">
        <v>14299</v>
      </c>
      <c r="H1710" s="130"/>
      <c r="I1710" s="134"/>
      <c r="J1710" s="123">
        <f>IF(OR(tbl_Metraj22[[#This Row],[TARIH]]="",tbl_Metraj22[[#This Row],[TARIH]]="-"),0,IF(tbl_Metraj22[[#This Row],[YUZDE]]=0,tbl_Metraj22[[#This Row],[METRAJ_BETON]],tbl_Metraj22[[#This Row],[YUZDE]]*tbl_Metraj22[[#This Row],[METRAJ_BETON]]))</f>
        <v>0</v>
      </c>
      <c r="K1710" s="2" t="e">
        <v>#N/A</v>
      </c>
    </row>
    <row r="1711" spans="1:11" ht="14.25" x14ac:dyDescent="0.2">
      <c r="A1711" s="2" t="s">
        <v>734</v>
      </c>
      <c r="B1711" s="124" t="s">
        <v>7140</v>
      </c>
      <c r="C1711" s="124"/>
      <c r="D1711" s="126">
        <v>0.24</v>
      </c>
      <c r="E1711" s="124" t="s">
        <v>765</v>
      </c>
      <c r="F1711" s="124">
        <v>-5</v>
      </c>
      <c r="G1711" s="2" t="s">
        <v>14300</v>
      </c>
      <c r="H1711" s="130"/>
      <c r="I1711" s="134"/>
      <c r="J1711" s="123">
        <f>IF(OR(tbl_Metraj22[[#This Row],[TARIH]]="",tbl_Metraj22[[#This Row],[TARIH]]="-"),0,IF(tbl_Metraj22[[#This Row],[YUZDE]]=0,tbl_Metraj22[[#This Row],[METRAJ_BETON]],tbl_Metraj22[[#This Row],[YUZDE]]*tbl_Metraj22[[#This Row],[METRAJ_BETON]]))</f>
        <v>0</v>
      </c>
      <c r="K1711" s="2" t="s">
        <v>22183</v>
      </c>
    </row>
    <row r="1712" spans="1:11" ht="14.25" x14ac:dyDescent="0.2">
      <c r="A1712" s="2" t="s">
        <v>734</v>
      </c>
      <c r="B1712" s="124" t="s">
        <v>7141</v>
      </c>
      <c r="C1712" s="124"/>
      <c r="D1712" s="126">
        <v>0.61</v>
      </c>
      <c r="E1712" s="124" t="s">
        <v>765</v>
      </c>
      <c r="F1712" s="124">
        <v>-5</v>
      </c>
      <c r="G1712" s="2" t="s">
        <v>14301</v>
      </c>
      <c r="H1712" s="130"/>
      <c r="I1712" s="134"/>
      <c r="J1712" s="123">
        <f>IF(OR(tbl_Metraj22[[#This Row],[TARIH]]="",tbl_Metraj22[[#This Row],[TARIH]]="-"),0,IF(tbl_Metraj22[[#This Row],[YUZDE]]=0,tbl_Metraj22[[#This Row],[METRAJ_BETON]],tbl_Metraj22[[#This Row],[YUZDE]]*tbl_Metraj22[[#This Row],[METRAJ_BETON]]))</f>
        <v>0</v>
      </c>
      <c r="K1712" s="2" t="e">
        <v>#N/A</v>
      </c>
    </row>
    <row r="1713" spans="1:11" ht="14.25" x14ac:dyDescent="0.2">
      <c r="A1713" s="2" t="s">
        <v>734</v>
      </c>
      <c r="B1713" s="124" t="s">
        <v>7142</v>
      </c>
      <c r="C1713" s="124"/>
      <c r="D1713" s="126">
        <v>0.69</v>
      </c>
      <c r="E1713" s="124" t="s">
        <v>765</v>
      </c>
      <c r="F1713" s="124">
        <v>-5</v>
      </c>
      <c r="G1713" s="2" t="s">
        <v>14302</v>
      </c>
      <c r="H1713" s="130"/>
      <c r="I1713" s="134"/>
      <c r="J1713" s="123">
        <f>IF(OR(tbl_Metraj22[[#This Row],[TARIH]]="",tbl_Metraj22[[#This Row],[TARIH]]="-"),0,IF(tbl_Metraj22[[#This Row],[YUZDE]]=0,tbl_Metraj22[[#This Row],[METRAJ_BETON]],tbl_Metraj22[[#This Row],[YUZDE]]*tbl_Metraj22[[#This Row],[METRAJ_BETON]]))</f>
        <v>0</v>
      </c>
      <c r="K1713" s="2" t="s">
        <v>23134</v>
      </c>
    </row>
    <row r="1714" spans="1:11" ht="14.25" x14ac:dyDescent="0.2">
      <c r="A1714" s="2" t="s">
        <v>734</v>
      </c>
      <c r="B1714" s="124" t="s">
        <v>7143</v>
      </c>
      <c r="C1714" s="124"/>
      <c r="D1714" s="126">
        <v>1.06</v>
      </c>
      <c r="E1714" s="124" t="s">
        <v>765</v>
      </c>
      <c r="F1714" s="124">
        <v>-5</v>
      </c>
      <c r="G1714" s="2" t="s">
        <v>14303</v>
      </c>
      <c r="H1714" s="130"/>
      <c r="I1714" s="134"/>
      <c r="J1714" s="123">
        <f>IF(OR(tbl_Metraj22[[#This Row],[TARIH]]="",tbl_Metraj22[[#This Row],[TARIH]]="-"),0,IF(tbl_Metraj22[[#This Row],[YUZDE]]=0,tbl_Metraj22[[#This Row],[METRAJ_BETON]],tbl_Metraj22[[#This Row],[YUZDE]]*tbl_Metraj22[[#This Row],[METRAJ_BETON]]))</f>
        <v>0</v>
      </c>
      <c r="K1714" s="2" t="s">
        <v>23135</v>
      </c>
    </row>
    <row r="1715" spans="1:11" ht="14.25" x14ac:dyDescent="0.2">
      <c r="A1715" s="2" t="s">
        <v>734</v>
      </c>
      <c r="B1715" s="124" t="s">
        <v>7144</v>
      </c>
      <c r="C1715" s="124"/>
      <c r="D1715" s="126">
        <v>0.9</v>
      </c>
      <c r="E1715" s="124" t="s">
        <v>765</v>
      </c>
      <c r="F1715" s="124">
        <v>-5</v>
      </c>
      <c r="G1715" s="2" t="s">
        <v>14304</v>
      </c>
      <c r="H1715" s="130"/>
      <c r="I1715" s="134"/>
      <c r="J1715" s="123">
        <f>IF(OR(tbl_Metraj22[[#This Row],[TARIH]]="",tbl_Metraj22[[#This Row],[TARIH]]="-"),0,IF(tbl_Metraj22[[#This Row],[YUZDE]]=0,tbl_Metraj22[[#This Row],[METRAJ_BETON]],tbl_Metraj22[[#This Row],[YUZDE]]*tbl_Metraj22[[#This Row],[METRAJ_BETON]]))</f>
        <v>0</v>
      </c>
      <c r="K1715" s="2" t="s">
        <v>22310</v>
      </c>
    </row>
    <row r="1716" spans="1:11" ht="14.25" x14ac:dyDescent="0.2">
      <c r="A1716" s="2" t="s">
        <v>734</v>
      </c>
      <c r="B1716" s="124" t="s">
        <v>7145</v>
      </c>
      <c r="C1716" s="124"/>
      <c r="D1716" s="126">
        <v>0.27</v>
      </c>
      <c r="E1716" s="124" t="s">
        <v>765</v>
      </c>
      <c r="F1716" s="124">
        <v>-5</v>
      </c>
      <c r="G1716" s="2" t="s">
        <v>14305</v>
      </c>
      <c r="H1716" s="130"/>
      <c r="I1716" s="134"/>
      <c r="J1716" s="123">
        <f>IF(OR(tbl_Metraj22[[#This Row],[TARIH]]="",tbl_Metraj22[[#This Row],[TARIH]]="-"),0,IF(tbl_Metraj22[[#This Row],[YUZDE]]=0,tbl_Metraj22[[#This Row],[METRAJ_BETON]],tbl_Metraj22[[#This Row],[YUZDE]]*tbl_Metraj22[[#This Row],[METRAJ_BETON]]))</f>
        <v>0</v>
      </c>
      <c r="K1716" s="2" t="s">
        <v>22311</v>
      </c>
    </row>
    <row r="1717" spans="1:11" ht="14.25" x14ac:dyDescent="0.2">
      <c r="A1717" s="2" t="s">
        <v>734</v>
      </c>
      <c r="B1717" s="124" t="s">
        <v>7146</v>
      </c>
      <c r="C1717" s="124"/>
      <c r="D1717" s="126">
        <v>0.23</v>
      </c>
      <c r="E1717" s="124" t="s">
        <v>765</v>
      </c>
      <c r="F1717" s="124">
        <v>-5</v>
      </c>
      <c r="G1717" s="2" t="s">
        <v>14306</v>
      </c>
      <c r="H1717" s="130"/>
      <c r="I1717" s="134"/>
      <c r="J1717" s="123">
        <f>IF(OR(tbl_Metraj22[[#This Row],[TARIH]]="",tbl_Metraj22[[#This Row],[TARIH]]="-"),0,IF(tbl_Metraj22[[#This Row],[YUZDE]]=0,tbl_Metraj22[[#This Row],[METRAJ_BETON]],tbl_Metraj22[[#This Row],[YUZDE]]*tbl_Metraj22[[#This Row],[METRAJ_BETON]]))</f>
        <v>0</v>
      </c>
      <c r="K1717" s="2" t="s">
        <v>23136</v>
      </c>
    </row>
    <row r="1718" spans="1:11" ht="14.25" x14ac:dyDescent="0.2">
      <c r="A1718" s="2" t="s">
        <v>734</v>
      </c>
      <c r="B1718" s="124" t="s">
        <v>7147</v>
      </c>
      <c r="C1718" s="124"/>
      <c r="D1718" s="126">
        <v>0.47</v>
      </c>
      <c r="E1718" s="124" t="s">
        <v>765</v>
      </c>
      <c r="F1718" s="124">
        <v>-5</v>
      </c>
      <c r="G1718" s="2" t="s">
        <v>14307</v>
      </c>
      <c r="H1718" s="130"/>
      <c r="I1718" s="134"/>
      <c r="J1718" s="123">
        <f>IF(OR(tbl_Metraj22[[#This Row],[TARIH]]="",tbl_Metraj22[[#This Row],[TARIH]]="-"),0,IF(tbl_Metraj22[[#This Row],[YUZDE]]=0,tbl_Metraj22[[#This Row],[METRAJ_BETON]],tbl_Metraj22[[#This Row],[YUZDE]]*tbl_Metraj22[[#This Row],[METRAJ_BETON]]))</f>
        <v>0</v>
      </c>
      <c r="K1718" s="2" t="s">
        <v>22267</v>
      </c>
    </row>
    <row r="1719" spans="1:11" ht="14.25" x14ac:dyDescent="0.2">
      <c r="A1719" s="2" t="s">
        <v>734</v>
      </c>
      <c r="B1719" s="124" t="s">
        <v>7148</v>
      </c>
      <c r="C1719" s="124"/>
      <c r="D1719" s="126">
        <v>0.23</v>
      </c>
      <c r="E1719" s="124" t="s">
        <v>765</v>
      </c>
      <c r="F1719" s="124">
        <v>-5</v>
      </c>
      <c r="G1719" s="2" t="s">
        <v>14308</v>
      </c>
      <c r="H1719" s="130"/>
      <c r="I1719" s="134"/>
      <c r="J1719" s="123">
        <f>IF(OR(tbl_Metraj22[[#This Row],[TARIH]]="",tbl_Metraj22[[#This Row],[TARIH]]="-"),0,IF(tbl_Metraj22[[#This Row],[YUZDE]]=0,tbl_Metraj22[[#This Row],[METRAJ_BETON]],tbl_Metraj22[[#This Row],[YUZDE]]*tbl_Metraj22[[#This Row],[METRAJ_BETON]]))</f>
        <v>0</v>
      </c>
      <c r="K1719" s="2" t="s">
        <v>23137</v>
      </c>
    </row>
    <row r="1720" spans="1:11" ht="14.25" x14ac:dyDescent="0.2">
      <c r="A1720" s="2" t="s">
        <v>734</v>
      </c>
      <c r="B1720" s="124" t="s">
        <v>7149</v>
      </c>
      <c r="C1720" s="124"/>
      <c r="D1720" s="126">
        <v>0.38</v>
      </c>
      <c r="E1720" s="124" t="s">
        <v>765</v>
      </c>
      <c r="F1720" s="124">
        <v>-5</v>
      </c>
      <c r="G1720" s="2" t="s">
        <v>14309</v>
      </c>
      <c r="H1720" s="130"/>
      <c r="I1720" s="134"/>
      <c r="J1720" s="123">
        <f>IF(OR(tbl_Metraj22[[#This Row],[TARIH]]="",tbl_Metraj22[[#This Row],[TARIH]]="-"),0,IF(tbl_Metraj22[[#This Row],[YUZDE]]=0,tbl_Metraj22[[#This Row],[METRAJ_BETON]],tbl_Metraj22[[#This Row],[YUZDE]]*tbl_Metraj22[[#This Row],[METRAJ_BETON]]))</f>
        <v>0</v>
      </c>
      <c r="K1720" s="2" t="s">
        <v>23138</v>
      </c>
    </row>
    <row r="1721" spans="1:11" ht="14.25" x14ac:dyDescent="0.2">
      <c r="A1721" s="2" t="s">
        <v>734</v>
      </c>
      <c r="B1721" s="124" t="s">
        <v>7150</v>
      </c>
      <c r="C1721" s="124"/>
      <c r="D1721" s="126">
        <v>1.1200000000000001</v>
      </c>
      <c r="E1721" s="124" t="s">
        <v>765</v>
      </c>
      <c r="F1721" s="124">
        <v>-5</v>
      </c>
      <c r="G1721" s="2" t="s">
        <v>14310</v>
      </c>
      <c r="H1721" s="130"/>
      <c r="I1721" s="134"/>
      <c r="J1721" s="123">
        <f>IF(OR(tbl_Metraj22[[#This Row],[TARIH]]="",tbl_Metraj22[[#This Row],[TARIH]]="-"),0,IF(tbl_Metraj22[[#This Row],[YUZDE]]=0,tbl_Metraj22[[#This Row],[METRAJ_BETON]],tbl_Metraj22[[#This Row],[YUZDE]]*tbl_Metraj22[[#This Row],[METRAJ_BETON]]))</f>
        <v>0</v>
      </c>
      <c r="K1721" s="2" t="s">
        <v>23139</v>
      </c>
    </row>
    <row r="1722" spans="1:11" ht="14.25" x14ac:dyDescent="0.2">
      <c r="A1722" s="2" t="s">
        <v>734</v>
      </c>
      <c r="B1722" s="124" t="s">
        <v>7160</v>
      </c>
      <c r="C1722" s="124"/>
      <c r="D1722" s="126">
        <v>2.2999999999999998</v>
      </c>
      <c r="E1722" s="124" t="s">
        <v>765</v>
      </c>
      <c r="F1722" s="124">
        <v>-5</v>
      </c>
      <c r="G1722" s="2" t="s">
        <v>14311</v>
      </c>
      <c r="H1722" s="130" t="s">
        <v>24265</v>
      </c>
      <c r="I1722" s="134"/>
      <c r="J1722" s="123">
        <f>IF(OR(tbl_Metraj22[[#This Row],[TARIH]]="",tbl_Metraj22[[#This Row],[TARIH]]="-"),0,IF(tbl_Metraj22[[#This Row],[YUZDE]]=0,tbl_Metraj22[[#This Row],[METRAJ_BETON]],tbl_Metraj22[[#This Row],[YUZDE]]*tbl_Metraj22[[#This Row],[METRAJ_BETON]]))</f>
        <v>0</v>
      </c>
      <c r="K1722" s="2" t="s">
        <v>23140</v>
      </c>
    </row>
    <row r="1723" spans="1:11" ht="14.25" x14ac:dyDescent="0.2">
      <c r="A1723" s="2" t="s">
        <v>734</v>
      </c>
      <c r="B1723" s="124" t="s">
        <v>7161</v>
      </c>
      <c r="C1723" s="124"/>
      <c r="D1723" s="126">
        <v>2.2999999999999998</v>
      </c>
      <c r="E1723" s="124" t="s">
        <v>765</v>
      </c>
      <c r="F1723" s="124">
        <v>-5</v>
      </c>
      <c r="G1723" s="2" t="s">
        <v>14312</v>
      </c>
      <c r="H1723" s="130" t="s">
        <v>24265</v>
      </c>
      <c r="I1723" s="134"/>
      <c r="J1723" s="123">
        <f>IF(OR(tbl_Metraj22[[#This Row],[TARIH]]="",tbl_Metraj22[[#This Row],[TARIH]]="-"),0,IF(tbl_Metraj22[[#This Row],[YUZDE]]=0,tbl_Metraj22[[#This Row],[METRAJ_BETON]],tbl_Metraj22[[#This Row],[YUZDE]]*tbl_Metraj22[[#This Row],[METRAJ_BETON]]))</f>
        <v>0</v>
      </c>
      <c r="K1723" s="2" t="s">
        <v>22185</v>
      </c>
    </row>
    <row r="1724" spans="1:11" ht="14.25" x14ac:dyDescent="0.2">
      <c r="A1724" s="2" t="s">
        <v>734</v>
      </c>
      <c r="B1724" s="124" t="s">
        <v>7162</v>
      </c>
      <c r="C1724" s="124"/>
      <c r="D1724" s="126">
        <v>1.02</v>
      </c>
      <c r="E1724" s="124" t="s">
        <v>765</v>
      </c>
      <c r="F1724" s="124">
        <v>-5</v>
      </c>
      <c r="G1724" s="2" t="s">
        <v>14313</v>
      </c>
      <c r="H1724" s="130" t="s">
        <v>24265</v>
      </c>
      <c r="I1724" s="134"/>
      <c r="J1724" s="123">
        <f>IF(OR(tbl_Metraj22[[#This Row],[TARIH]]="",tbl_Metraj22[[#This Row],[TARIH]]="-"),0,IF(tbl_Metraj22[[#This Row],[YUZDE]]=0,tbl_Metraj22[[#This Row],[METRAJ_BETON]],tbl_Metraj22[[#This Row],[YUZDE]]*tbl_Metraj22[[#This Row],[METRAJ_BETON]]))</f>
        <v>0</v>
      </c>
      <c r="K1724" s="2" t="s">
        <v>23141</v>
      </c>
    </row>
    <row r="1725" spans="1:11" ht="14.25" x14ac:dyDescent="0.2">
      <c r="A1725" s="2" t="s">
        <v>734</v>
      </c>
      <c r="B1725" s="124" t="s">
        <v>7163</v>
      </c>
      <c r="C1725" s="124"/>
      <c r="D1725" s="126">
        <v>2.76</v>
      </c>
      <c r="E1725" s="124" t="s">
        <v>765</v>
      </c>
      <c r="F1725" s="124">
        <v>-5</v>
      </c>
      <c r="G1725" s="2" t="s">
        <v>14314</v>
      </c>
      <c r="H1725" s="130" t="s">
        <v>24265</v>
      </c>
      <c r="I1725" s="134"/>
      <c r="J1725" s="123">
        <f>IF(OR(tbl_Metraj22[[#This Row],[TARIH]]="",tbl_Metraj22[[#This Row],[TARIH]]="-"),0,IF(tbl_Metraj22[[#This Row],[YUZDE]]=0,tbl_Metraj22[[#This Row],[METRAJ_BETON]],tbl_Metraj22[[#This Row],[YUZDE]]*tbl_Metraj22[[#This Row],[METRAJ_BETON]]))</f>
        <v>0</v>
      </c>
      <c r="K1725" s="2" t="s">
        <v>22172</v>
      </c>
    </row>
    <row r="1726" spans="1:11" ht="14.25" x14ac:dyDescent="0.2">
      <c r="A1726" s="2" t="s">
        <v>734</v>
      </c>
      <c r="B1726" s="124" t="s">
        <v>7164</v>
      </c>
      <c r="C1726" s="124"/>
      <c r="D1726" s="126">
        <v>0.61</v>
      </c>
      <c r="E1726" s="124" t="s">
        <v>765</v>
      </c>
      <c r="F1726" s="124">
        <v>-5</v>
      </c>
      <c r="G1726" s="2" t="s">
        <v>14315</v>
      </c>
      <c r="H1726" s="130" t="s">
        <v>24265</v>
      </c>
      <c r="I1726" s="134"/>
      <c r="J1726" s="123">
        <f>IF(OR(tbl_Metraj22[[#This Row],[TARIH]]="",tbl_Metraj22[[#This Row],[TARIH]]="-"),0,IF(tbl_Metraj22[[#This Row],[YUZDE]]=0,tbl_Metraj22[[#This Row],[METRAJ_BETON]],tbl_Metraj22[[#This Row],[YUZDE]]*tbl_Metraj22[[#This Row],[METRAJ_BETON]]))</f>
        <v>0</v>
      </c>
      <c r="K1726" s="2" t="s">
        <v>23142</v>
      </c>
    </row>
    <row r="1727" spans="1:11" ht="14.25" x14ac:dyDescent="0.2">
      <c r="A1727" s="2" t="s">
        <v>734</v>
      </c>
      <c r="B1727" s="124" t="s">
        <v>7165</v>
      </c>
      <c r="C1727" s="124"/>
      <c r="D1727" s="126">
        <v>2.8</v>
      </c>
      <c r="E1727" s="124" t="s">
        <v>765</v>
      </c>
      <c r="F1727" s="124">
        <v>-5</v>
      </c>
      <c r="G1727" s="2" t="s">
        <v>14316</v>
      </c>
      <c r="H1727" s="130" t="s">
        <v>24265</v>
      </c>
      <c r="I1727" s="134"/>
      <c r="J1727" s="123">
        <f>IF(OR(tbl_Metraj22[[#This Row],[TARIH]]="",tbl_Metraj22[[#This Row],[TARIH]]="-"),0,IF(tbl_Metraj22[[#This Row],[YUZDE]]=0,tbl_Metraj22[[#This Row],[METRAJ_BETON]],tbl_Metraj22[[#This Row],[YUZDE]]*tbl_Metraj22[[#This Row],[METRAJ_BETON]]))</f>
        <v>0</v>
      </c>
      <c r="K1727" s="2" t="s">
        <v>22213</v>
      </c>
    </row>
    <row r="1728" spans="1:11" ht="14.25" x14ac:dyDescent="0.2">
      <c r="A1728" s="2" t="s">
        <v>734</v>
      </c>
      <c r="B1728" s="124" t="s">
        <v>7166</v>
      </c>
      <c r="C1728" s="124"/>
      <c r="D1728" s="126">
        <v>3.46</v>
      </c>
      <c r="E1728" s="124" t="s">
        <v>765</v>
      </c>
      <c r="F1728" s="124">
        <v>-5</v>
      </c>
      <c r="G1728" s="2" t="s">
        <v>14317</v>
      </c>
      <c r="H1728" s="130" t="s">
        <v>24265</v>
      </c>
      <c r="I1728" s="134"/>
      <c r="J1728" s="123">
        <f>IF(OR(tbl_Metraj22[[#This Row],[TARIH]]="",tbl_Metraj22[[#This Row],[TARIH]]="-"),0,IF(tbl_Metraj22[[#This Row],[YUZDE]]=0,tbl_Metraj22[[#This Row],[METRAJ_BETON]],tbl_Metraj22[[#This Row],[YUZDE]]*tbl_Metraj22[[#This Row],[METRAJ_BETON]]))</f>
        <v>0</v>
      </c>
      <c r="K1728" s="2" t="s">
        <v>22211</v>
      </c>
    </row>
    <row r="1729" spans="1:11" ht="14.25" x14ac:dyDescent="0.2">
      <c r="A1729" s="2" t="s">
        <v>734</v>
      </c>
      <c r="B1729" s="124" t="s">
        <v>7167</v>
      </c>
      <c r="C1729" s="124"/>
      <c r="D1729" s="126">
        <v>1.02</v>
      </c>
      <c r="E1729" s="124" t="s">
        <v>765</v>
      </c>
      <c r="F1729" s="124">
        <v>-5</v>
      </c>
      <c r="G1729" s="2" t="s">
        <v>14318</v>
      </c>
      <c r="H1729" s="130" t="s">
        <v>24265</v>
      </c>
      <c r="I1729" s="134"/>
      <c r="J1729" s="123">
        <f>IF(OR(tbl_Metraj22[[#This Row],[TARIH]]="",tbl_Metraj22[[#This Row],[TARIH]]="-"),0,IF(tbl_Metraj22[[#This Row],[YUZDE]]=0,tbl_Metraj22[[#This Row],[METRAJ_BETON]],tbl_Metraj22[[#This Row],[YUZDE]]*tbl_Metraj22[[#This Row],[METRAJ_BETON]]))</f>
        <v>0</v>
      </c>
      <c r="K1729" s="2" t="s">
        <v>23143</v>
      </c>
    </row>
    <row r="1730" spans="1:11" ht="14.25" x14ac:dyDescent="0.2">
      <c r="A1730" s="2" t="s">
        <v>734</v>
      </c>
      <c r="B1730" s="124" t="s">
        <v>7168</v>
      </c>
      <c r="C1730" s="124"/>
      <c r="D1730" s="126">
        <v>2.2999999999999998</v>
      </c>
      <c r="E1730" s="124" t="s">
        <v>765</v>
      </c>
      <c r="F1730" s="124">
        <v>-5</v>
      </c>
      <c r="G1730" s="2" t="s">
        <v>14319</v>
      </c>
      <c r="H1730" s="130" t="s">
        <v>24265</v>
      </c>
      <c r="I1730" s="134"/>
      <c r="J1730" s="123">
        <f>IF(OR(tbl_Metraj22[[#This Row],[TARIH]]="",tbl_Metraj22[[#This Row],[TARIH]]="-"),0,IF(tbl_Metraj22[[#This Row],[YUZDE]]=0,tbl_Metraj22[[#This Row],[METRAJ_BETON]],tbl_Metraj22[[#This Row],[YUZDE]]*tbl_Metraj22[[#This Row],[METRAJ_BETON]]))</f>
        <v>0</v>
      </c>
      <c r="K1730" s="2" t="s">
        <v>22186</v>
      </c>
    </row>
    <row r="1731" spans="1:11" ht="14.25" x14ac:dyDescent="0.2">
      <c r="A1731" s="2" t="s">
        <v>734</v>
      </c>
      <c r="B1731" s="124" t="s">
        <v>7169</v>
      </c>
      <c r="C1731" s="124"/>
      <c r="D1731" s="126">
        <v>2.2999999999999998</v>
      </c>
      <c r="E1731" s="124" t="s">
        <v>765</v>
      </c>
      <c r="F1731" s="124">
        <v>-5</v>
      </c>
      <c r="G1731" s="2" t="s">
        <v>14320</v>
      </c>
      <c r="H1731" s="130" t="s">
        <v>24265</v>
      </c>
      <c r="I1731" s="134"/>
      <c r="J1731" s="123">
        <f>IF(OR(tbl_Metraj22[[#This Row],[TARIH]]="",tbl_Metraj22[[#This Row],[TARIH]]="-"),0,IF(tbl_Metraj22[[#This Row],[YUZDE]]=0,tbl_Metraj22[[#This Row],[METRAJ_BETON]],tbl_Metraj22[[#This Row],[YUZDE]]*tbl_Metraj22[[#This Row],[METRAJ_BETON]]))</f>
        <v>0</v>
      </c>
      <c r="K1731" s="2" t="s">
        <v>23144</v>
      </c>
    </row>
    <row r="1732" spans="1:11" ht="14.25" x14ac:dyDescent="0.2">
      <c r="A1732" s="2" t="s">
        <v>734</v>
      </c>
      <c r="B1732" s="124" t="s">
        <v>7170</v>
      </c>
      <c r="C1732" s="124"/>
      <c r="D1732" s="126">
        <v>2.2400000000000002</v>
      </c>
      <c r="E1732" s="124" t="s">
        <v>765</v>
      </c>
      <c r="F1732" s="124">
        <v>-5</v>
      </c>
      <c r="G1732" s="2" t="s">
        <v>14321</v>
      </c>
      <c r="H1732" s="130"/>
      <c r="I1732" s="134"/>
      <c r="J1732" s="123">
        <f>IF(OR(tbl_Metraj22[[#This Row],[TARIH]]="",tbl_Metraj22[[#This Row],[TARIH]]="-"),0,IF(tbl_Metraj22[[#This Row],[YUZDE]]=0,tbl_Metraj22[[#This Row],[METRAJ_BETON]],tbl_Metraj22[[#This Row],[YUZDE]]*tbl_Metraj22[[#This Row],[METRAJ_BETON]]))</f>
        <v>0</v>
      </c>
      <c r="K1732" s="2" t="s">
        <v>22223</v>
      </c>
    </row>
    <row r="1733" spans="1:11" ht="14.25" x14ac:dyDescent="0.2">
      <c r="A1733" s="2" t="s">
        <v>734</v>
      </c>
      <c r="B1733" s="124" t="s">
        <v>7171</v>
      </c>
      <c r="C1733" s="124"/>
      <c r="D1733" s="126">
        <v>1.1499999999999999</v>
      </c>
      <c r="E1733" s="124" t="s">
        <v>765</v>
      </c>
      <c r="F1733" s="124">
        <v>-5</v>
      </c>
      <c r="G1733" s="2" t="s">
        <v>14322</v>
      </c>
      <c r="H1733" s="130" t="s">
        <v>24265</v>
      </c>
      <c r="I1733" s="134"/>
      <c r="J1733" s="123">
        <f>IF(OR(tbl_Metraj22[[#This Row],[TARIH]]="",tbl_Metraj22[[#This Row],[TARIH]]="-"),0,IF(tbl_Metraj22[[#This Row],[YUZDE]]=0,tbl_Metraj22[[#This Row],[METRAJ_BETON]],tbl_Metraj22[[#This Row],[YUZDE]]*tbl_Metraj22[[#This Row],[METRAJ_BETON]]))</f>
        <v>0</v>
      </c>
      <c r="K1733" s="2" t="s">
        <v>23145</v>
      </c>
    </row>
    <row r="1734" spans="1:11" ht="14.25" x14ac:dyDescent="0.2">
      <c r="A1734" s="2" t="s">
        <v>734</v>
      </c>
      <c r="B1734" s="124" t="s">
        <v>7172</v>
      </c>
      <c r="C1734" s="124"/>
      <c r="D1734" s="126">
        <v>1.02</v>
      </c>
      <c r="E1734" s="124" t="s">
        <v>765</v>
      </c>
      <c r="F1734" s="124">
        <v>-5</v>
      </c>
      <c r="G1734" s="2" t="s">
        <v>14323</v>
      </c>
      <c r="H1734" s="130" t="s">
        <v>24265</v>
      </c>
      <c r="I1734" s="134"/>
      <c r="J1734" s="123">
        <f>IF(OR(tbl_Metraj22[[#This Row],[TARIH]]="",tbl_Metraj22[[#This Row],[TARIH]]="-"),0,IF(tbl_Metraj22[[#This Row],[YUZDE]]=0,tbl_Metraj22[[#This Row],[METRAJ_BETON]],tbl_Metraj22[[#This Row],[YUZDE]]*tbl_Metraj22[[#This Row],[METRAJ_BETON]]))</f>
        <v>0</v>
      </c>
      <c r="K1734" s="2" t="s">
        <v>23146</v>
      </c>
    </row>
    <row r="1735" spans="1:11" ht="14.25" x14ac:dyDescent="0.2">
      <c r="A1735" s="2" t="s">
        <v>734</v>
      </c>
      <c r="B1735" s="124" t="s">
        <v>7173</v>
      </c>
      <c r="C1735" s="124"/>
      <c r="D1735" s="126">
        <v>2.2400000000000002</v>
      </c>
      <c r="E1735" s="124" t="s">
        <v>765</v>
      </c>
      <c r="F1735" s="124">
        <v>-5</v>
      </c>
      <c r="G1735" s="2" t="s">
        <v>14324</v>
      </c>
      <c r="H1735" s="130"/>
      <c r="I1735" s="134"/>
      <c r="J1735" s="123">
        <f>IF(OR(tbl_Metraj22[[#This Row],[TARIH]]="",tbl_Metraj22[[#This Row],[TARIH]]="-"),0,IF(tbl_Metraj22[[#This Row],[YUZDE]]=0,tbl_Metraj22[[#This Row],[METRAJ_BETON]],tbl_Metraj22[[#This Row],[YUZDE]]*tbl_Metraj22[[#This Row],[METRAJ_BETON]]))</f>
        <v>0</v>
      </c>
      <c r="K1735" s="2" t="s">
        <v>22206</v>
      </c>
    </row>
    <row r="1736" spans="1:11" ht="14.25" x14ac:dyDescent="0.2">
      <c r="A1736" s="2" t="s">
        <v>734</v>
      </c>
      <c r="B1736" s="124" t="s">
        <v>7174</v>
      </c>
      <c r="C1736" s="124"/>
      <c r="D1736" s="126">
        <v>1.02</v>
      </c>
      <c r="E1736" s="124" t="s">
        <v>765</v>
      </c>
      <c r="F1736" s="124">
        <v>-5</v>
      </c>
      <c r="G1736" s="2" t="s">
        <v>14325</v>
      </c>
      <c r="H1736" s="130" t="s">
        <v>24265</v>
      </c>
      <c r="I1736" s="134"/>
      <c r="J1736" s="123">
        <f>IF(OR(tbl_Metraj22[[#This Row],[TARIH]]="",tbl_Metraj22[[#This Row],[TARIH]]="-"),0,IF(tbl_Metraj22[[#This Row],[YUZDE]]=0,tbl_Metraj22[[#This Row],[METRAJ_BETON]],tbl_Metraj22[[#This Row],[YUZDE]]*tbl_Metraj22[[#This Row],[METRAJ_BETON]]))</f>
        <v>0</v>
      </c>
      <c r="K1736" s="2" t="s">
        <v>23147</v>
      </c>
    </row>
    <row r="1737" spans="1:11" ht="14.25" x14ac:dyDescent="0.2">
      <c r="A1737" s="2" t="s">
        <v>734</v>
      </c>
      <c r="B1737" s="124" t="s">
        <v>7175</v>
      </c>
      <c r="C1737" s="124"/>
      <c r="D1737" s="126">
        <v>0.9</v>
      </c>
      <c r="E1737" s="124" t="s">
        <v>765</v>
      </c>
      <c r="F1737" s="124">
        <v>-5</v>
      </c>
      <c r="G1737" s="2" t="s">
        <v>14326</v>
      </c>
      <c r="H1737" s="130"/>
      <c r="I1737" s="134"/>
      <c r="J1737" s="123">
        <f>IF(OR(tbl_Metraj22[[#This Row],[TARIH]]="",tbl_Metraj22[[#This Row],[TARIH]]="-"),0,IF(tbl_Metraj22[[#This Row],[YUZDE]]=0,tbl_Metraj22[[#This Row],[METRAJ_BETON]],tbl_Metraj22[[#This Row],[YUZDE]]*tbl_Metraj22[[#This Row],[METRAJ_BETON]]))</f>
        <v>0</v>
      </c>
      <c r="K1737" s="2" t="s">
        <v>23148</v>
      </c>
    </row>
    <row r="1738" spans="1:11" ht="14.25" x14ac:dyDescent="0.2">
      <c r="A1738" s="2" t="s">
        <v>734</v>
      </c>
      <c r="B1738" s="124" t="s">
        <v>7176</v>
      </c>
      <c r="C1738" s="124"/>
      <c r="D1738" s="126">
        <v>2.2999999999999998</v>
      </c>
      <c r="E1738" s="124" t="s">
        <v>765</v>
      </c>
      <c r="F1738" s="124">
        <v>-5</v>
      </c>
      <c r="G1738" s="2" t="s">
        <v>14327</v>
      </c>
      <c r="H1738" s="130"/>
      <c r="I1738" s="134"/>
      <c r="J1738" s="123">
        <f>IF(OR(tbl_Metraj22[[#This Row],[TARIH]]="",tbl_Metraj22[[#This Row],[TARIH]]="-"),0,IF(tbl_Metraj22[[#This Row],[YUZDE]]=0,tbl_Metraj22[[#This Row],[METRAJ_BETON]],tbl_Metraj22[[#This Row],[YUZDE]]*tbl_Metraj22[[#This Row],[METRAJ_BETON]]))</f>
        <v>0</v>
      </c>
      <c r="K1738" s="2" t="s">
        <v>22330</v>
      </c>
    </row>
    <row r="1739" spans="1:11" ht="14.25" x14ac:dyDescent="0.2">
      <c r="A1739" s="2" t="s">
        <v>734</v>
      </c>
      <c r="B1739" s="124" t="s">
        <v>7177</v>
      </c>
      <c r="C1739" s="124"/>
      <c r="D1739" s="126">
        <v>2.2999999999999998</v>
      </c>
      <c r="E1739" s="124" t="s">
        <v>765</v>
      </c>
      <c r="F1739" s="124">
        <v>-5</v>
      </c>
      <c r="G1739" s="2" t="s">
        <v>14328</v>
      </c>
      <c r="H1739" s="130"/>
      <c r="I1739" s="134"/>
      <c r="J1739" s="123">
        <f>IF(OR(tbl_Metraj22[[#This Row],[TARIH]]="",tbl_Metraj22[[#This Row],[TARIH]]="-"),0,IF(tbl_Metraj22[[#This Row],[YUZDE]]=0,tbl_Metraj22[[#This Row],[METRAJ_BETON]],tbl_Metraj22[[#This Row],[YUZDE]]*tbl_Metraj22[[#This Row],[METRAJ_BETON]]))</f>
        <v>0</v>
      </c>
      <c r="K1739" s="2" t="s">
        <v>23149</v>
      </c>
    </row>
    <row r="1740" spans="1:11" ht="14.25" x14ac:dyDescent="0.2">
      <c r="A1740" s="2" t="s">
        <v>734</v>
      </c>
      <c r="B1740" s="124" t="s">
        <v>7178</v>
      </c>
      <c r="C1740" s="124"/>
      <c r="D1740" s="126">
        <v>2.2999999999999998</v>
      </c>
      <c r="E1740" s="124" t="s">
        <v>765</v>
      </c>
      <c r="F1740" s="124">
        <v>-5</v>
      </c>
      <c r="G1740" s="2" t="s">
        <v>14329</v>
      </c>
      <c r="H1740" s="130" t="s">
        <v>24265</v>
      </c>
      <c r="I1740" s="134"/>
      <c r="J1740" s="123">
        <f>IF(OR(tbl_Metraj22[[#This Row],[TARIH]]="",tbl_Metraj22[[#This Row],[TARIH]]="-"),0,IF(tbl_Metraj22[[#This Row],[YUZDE]]=0,tbl_Metraj22[[#This Row],[METRAJ_BETON]],tbl_Metraj22[[#This Row],[YUZDE]]*tbl_Metraj22[[#This Row],[METRAJ_BETON]]))</f>
        <v>0</v>
      </c>
      <c r="K1740" s="2" t="s">
        <v>23150</v>
      </c>
    </row>
    <row r="1741" spans="1:11" ht="14.25" x14ac:dyDescent="0.2">
      <c r="A1741" s="2" t="s">
        <v>734</v>
      </c>
      <c r="B1741" s="124" t="s">
        <v>7179</v>
      </c>
      <c r="C1741" s="124"/>
      <c r="D1741" s="126">
        <v>2.2999999999999998</v>
      </c>
      <c r="E1741" s="124" t="s">
        <v>765</v>
      </c>
      <c r="F1741" s="124">
        <v>-5</v>
      </c>
      <c r="G1741" s="2" t="s">
        <v>14330</v>
      </c>
      <c r="H1741" s="130"/>
      <c r="I1741" s="134"/>
      <c r="J1741" s="123">
        <f>IF(OR(tbl_Metraj22[[#This Row],[TARIH]]="",tbl_Metraj22[[#This Row],[TARIH]]="-"),0,IF(tbl_Metraj22[[#This Row],[YUZDE]]=0,tbl_Metraj22[[#This Row],[METRAJ_BETON]],tbl_Metraj22[[#This Row],[YUZDE]]*tbl_Metraj22[[#This Row],[METRAJ_BETON]]))</f>
        <v>0</v>
      </c>
      <c r="K1741" s="2" t="s">
        <v>22326</v>
      </c>
    </row>
    <row r="1742" spans="1:11" ht="14.25" x14ac:dyDescent="0.2">
      <c r="A1742" s="2" t="s">
        <v>734</v>
      </c>
      <c r="B1742" s="124" t="s">
        <v>7180</v>
      </c>
      <c r="C1742" s="124"/>
      <c r="D1742" s="126">
        <v>0.9</v>
      </c>
      <c r="E1742" s="124" t="s">
        <v>765</v>
      </c>
      <c r="F1742" s="124">
        <v>-5</v>
      </c>
      <c r="G1742" s="2" t="s">
        <v>14331</v>
      </c>
      <c r="H1742" s="130" t="s">
        <v>24265</v>
      </c>
      <c r="I1742" s="134"/>
      <c r="J1742" s="123">
        <f>IF(OR(tbl_Metraj22[[#This Row],[TARIH]]="",tbl_Metraj22[[#This Row],[TARIH]]="-"),0,IF(tbl_Metraj22[[#This Row],[YUZDE]]=0,tbl_Metraj22[[#This Row],[METRAJ_BETON]],tbl_Metraj22[[#This Row],[YUZDE]]*tbl_Metraj22[[#This Row],[METRAJ_BETON]]))</f>
        <v>0</v>
      </c>
      <c r="K1742" s="2" t="s">
        <v>23151</v>
      </c>
    </row>
    <row r="1743" spans="1:11" ht="14.25" x14ac:dyDescent="0.2">
      <c r="A1743" s="2" t="s">
        <v>734</v>
      </c>
      <c r="B1743" s="124" t="s">
        <v>7181</v>
      </c>
      <c r="C1743" s="124"/>
      <c r="D1743" s="126">
        <v>2.21</v>
      </c>
      <c r="E1743" s="124" t="s">
        <v>765</v>
      </c>
      <c r="F1743" s="124">
        <v>-5</v>
      </c>
      <c r="G1743" s="2" t="s">
        <v>14332</v>
      </c>
      <c r="H1743" s="130" t="s">
        <v>24265</v>
      </c>
      <c r="I1743" s="134"/>
      <c r="J1743" s="123">
        <f>IF(OR(tbl_Metraj22[[#This Row],[TARIH]]="",tbl_Metraj22[[#This Row],[TARIH]]="-"),0,IF(tbl_Metraj22[[#This Row],[YUZDE]]=0,tbl_Metraj22[[#This Row],[METRAJ_BETON]],tbl_Metraj22[[#This Row],[YUZDE]]*tbl_Metraj22[[#This Row],[METRAJ_BETON]]))</f>
        <v>0</v>
      </c>
      <c r="K1743" s="2" t="s">
        <v>22188</v>
      </c>
    </row>
    <row r="1744" spans="1:11" ht="14.25" x14ac:dyDescent="0.2">
      <c r="A1744" s="2" t="s">
        <v>734</v>
      </c>
      <c r="B1744" s="124" t="s">
        <v>7183</v>
      </c>
      <c r="C1744" s="124"/>
      <c r="D1744" s="126">
        <v>2.2999999999999998</v>
      </c>
      <c r="E1744" s="124" t="s">
        <v>765</v>
      </c>
      <c r="F1744" s="124">
        <v>-5</v>
      </c>
      <c r="G1744" s="2" t="s">
        <v>14333</v>
      </c>
      <c r="H1744" s="130" t="s">
        <v>24265</v>
      </c>
      <c r="I1744" s="134"/>
      <c r="J1744" s="123">
        <f>IF(OR(tbl_Metraj22[[#This Row],[TARIH]]="",tbl_Metraj22[[#This Row],[TARIH]]="-"),0,IF(tbl_Metraj22[[#This Row],[YUZDE]]=0,tbl_Metraj22[[#This Row],[METRAJ_BETON]],tbl_Metraj22[[#This Row],[YUZDE]]*tbl_Metraj22[[#This Row],[METRAJ_BETON]]))</f>
        <v>0</v>
      </c>
      <c r="K1744" s="2" t="s">
        <v>22320</v>
      </c>
    </row>
    <row r="1745" spans="1:11" ht="14.25" x14ac:dyDescent="0.2">
      <c r="A1745" s="2" t="s">
        <v>734</v>
      </c>
      <c r="B1745" s="124" t="s">
        <v>7187</v>
      </c>
      <c r="C1745" s="124"/>
      <c r="D1745" s="126">
        <v>2.2999999999999998</v>
      </c>
      <c r="E1745" s="124" t="s">
        <v>765</v>
      </c>
      <c r="F1745" s="124">
        <v>-5</v>
      </c>
      <c r="G1745" s="2" t="s">
        <v>14334</v>
      </c>
      <c r="H1745" s="130" t="s">
        <v>24265</v>
      </c>
      <c r="I1745" s="134"/>
      <c r="J1745" s="123">
        <f>IF(OR(tbl_Metraj22[[#This Row],[TARIH]]="",tbl_Metraj22[[#This Row],[TARIH]]="-"),0,IF(tbl_Metraj22[[#This Row],[YUZDE]]=0,tbl_Metraj22[[#This Row],[METRAJ_BETON]],tbl_Metraj22[[#This Row],[YUZDE]]*tbl_Metraj22[[#This Row],[METRAJ_BETON]]))</f>
        <v>0</v>
      </c>
      <c r="K1745" s="2" t="s">
        <v>22280</v>
      </c>
    </row>
    <row r="1746" spans="1:11" ht="14.25" x14ac:dyDescent="0.2">
      <c r="A1746" s="2" t="s">
        <v>734</v>
      </c>
      <c r="B1746" s="124" t="s">
        <v>7190</v>
      </c>
      <c r="C1746" s="124"/>
      <c r="D1746" s="126">
        <v>2.2999999999999998</v>
      </c>
      <c r="E1746" s="124" t="s">
        <v>765</v>
      </c>
      <c r="F1746" s="124">
        <v>-5</v>
      </c>
      <c r="G1746" s="2" t="s">
        <v>14335</v>
      </c>
      <c r="H1746" s="130" t="s">
        <v>24265</v>
      </c>
      <c r="I1746" s="134"/>
      <c r="J1746" s="123">
        <f>IF(OR(tbl_Metraj22[[#This Row],[TARIH]]="",tbl_Metraj22[[#This Row],[TARIH]]="-"),0,IF(tbl_Metraj22[[#This Row],[YUZDE]]=0,tbl_Metraj22[[#This Row],[METRAJ_BETON]],tbl_Metraj22[[#This Row],[YUZDE]]*tbl_Metraj22[[#This Row],[METRAJ_BETON]]))</f>
        <v>0</v>
      </c>
      <c r="K1746" s="2" t="s">
        <v>22297</v>
      </c>
    </row>
    <row r="1747" spans="1:11" ht="14.25" x14ac:dyDescent="0.2">
      <c r="A1747" s="2" t="s">
        <v>734</v>
      </c>
      <c r="B1747" s="124" t="s">
        <v>7191</v>
      </c>
      <c r="C1747" s="124"/>
      <c r="D1747" s="126">
        <v>2.2999999999999998</v>
      </c>
      <c r="E1747" s="124" t="s">
        <v>765</v>
      </c>
      <c r="F1747" s="124">
        <v>-5</v>
      </c>
      <c r="G1747" s="2" t="s">
        <v>14336</v>
      </c>
      <c r="H1747" s="130" t="s">
        <v>24265</v>
      </c>
      <c r="I1747" s="134"/>
      <c r="J1747" s="123">
        <f>IF(OR(tbl_Metraj22[[#This Row],[TARIH]]="",tbl_Metraj22[[#This Row],[TARIH]]="-"),0,IF(tbl_Metraj22[[#This Row],[YUZDE]]=0,tbl_Metraj22[[#This Row],[METRAJ_BETON]],tbl_Metraj22[[#This Row],[YUZDE]]*tbl_Metraj22[[#This Row],[METRAJ_BETON]]))</f>
        <v>0</v>
      </c>
      <c r="K1747" s="2" t="s">
        <v>22299</v>
      </c>
    </row>
    <row r="1748" spans="1:11" ht="14.25" x14ac:dyDescent="0.2">
      <c r="A1748" s="2" t="s">
        <v>734</v>
      </c>
      <c r="B1748" s="124" t="s">
        <v>7192</v>
      </c>
      <c r="C1748" s="124"/>
      <c r="D1748" s="126">
        <v>2.2999999999999998</v>
      </c>
      <c r="E1748" s="124" t="s">
        <v>765</v>
      </c>
      <c r="F1748" s="124">
        <v>-5</v>
      </c>
      <c r="G1748" s="2" t="s">
        <v>14337</v>
      </c>
      <c r="H1748" s="130" t="s">
        <v>24265</v>
      </c>
      <c r="I1748" s="134"/>
      <c r="J1748" s="123">
        <f>IF(OR(tbl_Metraj22[[#This Row],[TARIH]]="",tbl_Metraj22[[#This Row],[TARIH]]="-"),0,IF(tbl_Metraj22[[#This Row],[YUZDE]]=0,tbl_Metraj22[[#This Row],[METRAJ_BETON]],tbl_Metraj22[[#This Row],[YUZDE]]*tbl_Metraj22[[#This Row],[METRAJ_BETON]]))</f>
        <v>0</v>
      </c>
      <c r="K1748" s="2" t="s">
        <v>22250</v>
      </c>
    </row>
    <row r="1749" spans="1:11" ht="14.25" x14ac:dyDescent="0.2">
      <c r="A1749" s="2" t="s">
        <v>734</v>
      </c>
      <c r="B1749" s="124" t="s">
        <v>7193</v>
      </c>
      <c r="C1749" s="124"/>
      <c r="D1749" s="126">
        <v>2.2999999999999998</v>
      </c>
      <c r="E1749" s="124" t="s">
        <v>765</v>
      </c>
      <c r="F1749" s="124">
        <v>-5</v>
      </c>
      <c r="G1749" s="2" t="s">
        <v>14338</v>
      </c>
      <c r="H1749" s="130" t="s">
        <v>24265</v>
      </c>
      <c r="I1749" s="134"/>
      <c r="J1749" s="123">
        <f>IF(OR(tbl_Metraj22[[#This Row],[TARIH]]="",tbl_Metraj22[[#This Row],[TARIH]]="-"),0,IF(tbl_Metraj22[[#This Row],[YUZDE]]=0,tbl_Metraj22[[#This Row],[METRAJ_BETON]],tbl_Metraj22[[#This Row],[YUZDE]]*tbl_Metraj22[[#This Row],[METRAJ_BETON]]))</f>
        <v>0</v>
      </c>
      <c r="K1749" s="2" t="s">
        <v>22217</v>
      </c>
    </row>
    <row r="1750" spans="1:11" ht="14.25" x14ac:dyDescent="0.2">
      <c r="A1750" s="2" t="s">
        <v>734</v>
      </c>
      <c r="B1750" s="124" t="s">
        <v>7194</v>
      </c>
      <c r="C1750" s="124"/>
      <c r="D1750" s="126">
        <v>3.46</v>
      </c>
      <c r="E1750" s="124" t="s">
        <v>765</v>
      </c>
      <c r="F1750" s="124">
        <v>-5</v>
      </c>
      <c r="G1750" s="2" t="s">
        <v>14339</v>
      </c>
      <c r="H1750" s="130" t="s">
        <v>24265</v>
      </c>
      <c r="I1750" s="134"/>
      <c r="J1750" s="123">
        <f>IF(OR(tbl_Metraj22[[#This Row],[TARIH]]="",tbl_Metraj22[[#This Row],[TARIH]]="-"),0,IF(tbl_Metraj22[[#This Row],[YUZDE]]=0,tbl_Metraj22[[#This Row],[METRAJ_BETON]],tbl_Metraj22[[#This Row],[YUZDE]]*tbl_Metraj22[[#This Row],[METRAJ_BETON]]))</f>
        <v>0</v>
      </c>
      <c r="K1750" s="2" t="s">
        <v>22176</v>
      </c>
    </row>
    <row r="1751" spans="1:11" ht="14.25" x14ac:dyDescent="0.2">
      <c r="A1751" s="2" t="s">
        <v>734</v>
      </c>
      <c r="B1751" s="124" t="s">
        <v>7219</v>
      </c>
      <c r="C1751" s="124"/>
      <c r="D1751" s="126">
        <v>2.2999999999999998</v>
      </c>
      <c r="E1751" s="124" t="s">
        <v>765</v>
      </c>
      <c r="F1751" s="124">
        <v>-5</v>
      </c>
      <c r="G1751" s="2" t="s">
        <v>14340</v>
      </c>
      <c r="H1751" s="130"/>
      <c r="I1751" s="134"/>
      <c r="J1751" s="123">
        <f>IF(OR(tbl_Metraj22[[#This Row],[TARIH]]="",tbl_Metraj22[[#This Row],[TARIH]]="-"),0,IF(tbl_Metraj22[[#This Row],[YUZDE]]=0,tbl_Metraj22[[#This Row],[METRAJ_BETON]],tbl_Metraj22[[#This Row],[YUZDE]]*tbl_Metraj22[[#This Row],[METRAJ_BETON]]))</f>
        <v>0</v>
      </c>
      <c r="K1751" s="2" t="s">
        <v>22292</v>
      </c>
    </row>
    <row r="1752" spans="1:11" ht="14.25" x14ac:dyDescent="0.2">
      <c r="A1752" s="2" t="s">
        <v>734</v>
      </c>
      <c r="B1752" s="124" t="s">
        <v>7220</v>
      </c>
      <c r="C1752" s="124"/>
      <c r="D1752" s="126">
        <v>2.2999999999999998</v>
      </c>
      <c r="E1752" s="124" t="s">
        <v>765</v>
      </c>
      <c r="F1752" s="124">
        <v>-5</v>
      </c>
      <c r="G1752" s="2" t="s">
        <v>14341</v>
      </c>
      <c r="H1752" s="130"/>
      <c r="I1752" s="134"/>
      <c r="J1752" s="123">
        <f>IF(OR(tbl_Metraj22[[#This Row],[TARIH]]="",tbl_Metraj22[[#This Row],[TARIH]]="-"),0,IF(tbl_Metraj22[[#This Row],[YUZDE]]=0,tbl_Metraj22[[#This Row],[METRAJ_BETON]],tbl_Metraj22[[#This Row],[YUZDE]]*tbl_Metraj22[[#This Row],[METRAJ_BETON]]))</f>
        <v>0</v>
      </c>
      <c r="K1752" s="2" t="s">
        <v>22323</v>
      </c>
    </row>
    <row r="1753" spans="1:11" ht="14.25" x14ac:dyDescent="0.2">
      <c r="A1753" s="2" t="s">
        <v>734</v>
      </c>
      <c r="B1753" s="124" t="s">
        <v>7222</v>
      </c>
      <c r="C1753" s="124"/>
      <c r="D1753" s="126">
        <v>2.48</v>
      </c>
      <c r="E1753" s="124" t="s">
        <v>765</v>
      </c>
      <c r="F1753" s="124">
        <v>-5</v>
      </c>
      <c r="G1753" s="2" t="s">
        <v>14342</v>
      </c>
      <c r="H1753" s="130"/>
      <c r="I1753" s="134"/>
      <c r="J1753" s="123">
        <f>IF(OR(tbl_Metraj22[[#This Row],[TARIH]]="",tbl_Metraj22[[#This Row],[TARIH]]="-"),0,IF(tbl_Metraj22[[#This Row],[YUZDE]]=0,tbl_Metraj22[[#This Row],[METRAJ_BETON]],tbl_Metraj22[[#This Row],[YUZDE]]*tbl_Metraj22[[#This Row],[METRAJ_BETON]]))</f>
        <v>0</v>
      </c>
      <c r="K1753" s="2" t="s">
        <v>22286</v>
      </c>
    </row>
    <row r="1754" spans="1:11" ht="14.25" x14ac:dyDescent="0.2">
      <c r="A1754" s="2" t="s">
        <v>734</v>
      </c>
      <c r="B1754" s="124" t="s">
        <v>7223</v>
      </c>
      <c r="C1754" s="124"/>
      <c r="D1754" s="126">
        <v>3.32</v>
      </c>
      <c r="E1754" s="124" t="s">
        <v>765</v>
      </c>
      <c r="F1754" s="124">
        <v>-5</v>
      </c>
      <c r="G1754" s="2" t="s">
        <v>14343</v>
      </c>
      <c r="H1754" s="130"/>
      <c r="I1754" s="134"/>
      <c r="J1754" s="123">
        <f>IF(OR(tbl_Metraj22[[#This Row],[TARIH]]="",tbl_Metraj22[[#This Row],[TARIH]]="-"),0,IF(tbl_Metraj22[[#This Row],[YUZDE]]=0,tbl_Metraj22[[#This Row],[METRAJ_BETON]],tbl_Metraj22[[#This Row],[YUZDE]]*tbl_Metraj22[[#This Row],[METRAJ_BETON]]))</f>
        <v>0</v>
      </c>
      <c r="K1754" s="2" t="s">
        <v>22338</v>
      </c>
    </row>
    <row r="1755" spans="1:11" ht="14.25" x14ac:dyDescent="0.2">
      <c r="A1755" s="2" t="s">
        <v>734</v>
      </c>
      <c r="B1755" s="124" t="s">
        <v>7224</v>
      </c>
      <c r="C1755" s="124"/>
      <c r="D1755" s="126">
        <v>2.2400000000000002</v>
      </c>
      <c r="E1755" s="124" t="s">
        <v>765</v>
      </c>
      <c r="F1755" s="124">
        <v>-5</v>
      </c>
      <c r="G1755" s="2" t="s">
        <v>14344</v>
      </c>
      <c r="H1755" s="130"/>
      <c r="I1755" s="134"/>
      <c r="J1755" s="123">
        <f>IF(OR(tbl_Metraj22[[#This Row],[TARIH]]="",tbl_Metraj22[[#This Row],[TARIH]]="-"),0,IF(tbl_Metraj22[[#This Row],[YUZDE]]=0,tbl_Metraj22[[#This Row],[METRAJ_BETON]],tbl_Metraj22[[#This Row],[YUZDE]]*tbl_Metraj22[[#This Row],[METRAJ_BETON]]))</f>
        <v>0</v>
      </c>
      <c r="K1755" s="2" t="s">
        <v>23152</v>
      </c>
    </row>
    <row r="1756" spans="1:11" ht="14.25" x14ac:dyDescent="0.2">
      <c r="A1756" s="2" t="s">
        <v>734</v>
      </c>
      <c r="B1756" s="124" t="s">
        <v>7225</v>
      </c>
      <c r="C1756" s="124"/>
      <c r="D1756" s="126">
        <v>1.99</v>
      </c>
      <c r="E1756" s="124" t="s">
        <v>765</v>
      </c>
      <c r="F1756" s="124">
        <v>-5</v>
      </c>
      <c r="G1756" s="2" t="s">
        <v>14345</v>
      </c>
      <c r="H1756" s="130"/>
      <c r="I1756" s="134"/>
      <c r="J1756" s="123">
        <f>IF(OR(tbl_Metraj22[[#This Row],[TARIH]]="",tbl_Metraj22[[#This Row],[TARIH]]="-"),0,IF(tbl_Metraj22[[#This Row],[YUZDE]]=0,tbl_Metraj22[[#This Row],[METRAJ_BETON]],tbl_Metraj22[[#This Row],[YUZDE]]*tbl_Metraj22[[#This Row],[METRAJ_BETON]]))</f>
        <v>0</v>
      </c>
      <c r="K1756" s="2" t="s">
        <v>22317</v>
      </c>
    </row>
    <row r="1757" spans="1:11" ht="14.25" x14ac:dyDescent="0.2">
      <c r="A1757" s="2" t="s">
        <v>734</v>
      </c>
      <c r="B1757" s="124" t="s">
        <v>7226</v>
      </c>
      <c r="C1757" s="124"/>
      <c r="D1757" s="126">
        <v>2.48</v>
      </c>
      <c r="E1757" s="124" t="s">
        <v>765</v>
      </c>
      <c r="F1757" s="124">
        <v>-5</v>
      </c>
      <c r="G1757" s="2" t="s">
        <v>14346</v>
      </c>
      <c r="H1757" s="130"/>
      <c r="I1757" s="134"/>
      <c r="J1757" s="123">
        <f>IF(OR(tbl_Metraj22[[#This Row],[TARIH]]="",tbl_Metraj22[[#This Row],[TARIH]]="-"),0,IF(tbl_Metraj22[[#This Row],[YUZDE]]=0,tbl_Metraj22[[#This Row],[METRAJ_BETON]],tbl_Metraj22[[#This Row],[YUZDE]]*tbl_Metraj22[[#This Row],[METRAJ_BETON]]))</f>
        <v>0</v>
      </c>
      <c r="K1757" s="2" t="s">
        <v>22322</v>
      </c>
    </row>
    <row r="1758" spans="1:11" ht="14.25" x14ac:dyDescent="0.2">
      <c r="A1758" s="2" t="s">
        <v>734</v>
      </c>
      <c r="B1758" s="124" t="s">
        <v>7227</v>
      </c>
      <c r="C1758" s="124"/>
      <c r="D1758" s="126">
        <v>2.2599999999999998</v>
      </c>
      <c r="E1758" s="124" t="s">
        <v>765</v>
      </c>
      <c r="F1758" s="124">
        <v>-5</v>
      </c>
      <c r="G1758" s="2" t="s">
        <v>14347</v>
      </c>
      <c r="H1758" s="130"/>
      <c r="I1758" s="134"/>
      <c r="J1758" s="123">
        <f>IF(OR(tbl_Metraj22[[#This Row],[TARIH]]="",tbl_Metraj22[[#This Row],[TARIH]]="-"),0,IF(tbl_Metraj22[[#This Row],[YUZDE]]=0,tbl_Metraj22[[#This Row],[METRAJ_BETON]],tbl_Metraj22[[#This Row],[YUZDE]]*tbl_Metraj22[[#This Row],[METRAJ_BETON]]))</f>
        <v>0</v>
      </c>
      <c r="K1758" s="2" t="s">
        <v>23153</v>
      </c>
    </row>
    <row r="1759" spans="1:11" ht="14.25" x14ac:dyDescent="0.2">
      <c r="A1759" s="2" t="s">
        <v>734</v>
      </c>
      <c r="B1759" s="124" t="s">
        <v>7228</v>
      </c>
      <c r="C1759" s="124"/>
      <c r="D1759" s="126">
        <v>1.34</v>
      </c>
      <c r="E1759" s="124" t="s">
        <v>765</v>
      </c>
      <c r="F1759" s="124">
        <v>-5</v>
      </c>
      <c r="G1759" s="2" t="s">
        <v>14348</v>
      </c>
      <c r="H1759" s="130"/>
      <c r="I1759" s="134"/>
      <c r="J1759" s="123">
        <f>IF(OR(tbl_Metraj22[[#This Row],[TARIH]]="",tbl_Metraj22[[#This Row],[TARIH]]="-"),0,IF(tbl_Metraj22[[#This Row],[YUZDE]]=0,tbl_Metraj22[[#This Row],[METRAJ_BETON]],tbl_Metraj22[[#This Row],[YUZDE]]*tbl_Metraj22[[#This Row],[METRAJ_BETON]]))</f>
        <v>0</v>
      </c>
      <c r="K1759" s="2" t="s">
        <v>23154</v>
      </c>
    </row>
    <row r="1760" spans="1:11" ht="14.25" x14ac:dyDescent="0.2">
      <c r="A1760" s="2" t="s">
        <v>734</v>
      </c>
      <c r="B1760" s="124" t="s">
        <v>7229</v>
      </c>
      <c r="C1760" s="124"/>
      <c r="D1760" s="126">
        <v>3.72</v>
      </c>
      <c r="E1760" s="124" t="s">
        <v>765</v>
      </c>
      <c r="F1760" s="124">
        <v>-5</v>
      </c>
      <c r="G1760" s="2" t="s">
        <v>14349</v>
      </c>
      <c r="H1760" s="130"/>
      <c r="I1760" s="134"/>
      <c r="J1760" s="123">
        <f>IF(OR(tbl_Metraj22[[#This Row],[TARIH]]="",tbl_Metraj22[[#This Row],[TARIH]]="-"),0,IF(tbl_Metraj22[[#This Row],[YUZDE]]=0,tbl_Metraj22[[#This Row],[METRAJ_BETON]],tbl_Metraj22[[#This Row],[YUZDE]]*tbl_Metraj22[[#This Row],[METRAJ_BETON]]))</f>
        <v>0</v>
      </c>
      <c r="K1760" s="2" t="s">
        <v>22228</v>
      </c>
    </row>
    <row r="1761" spans="1:11" ht="14.25" x14ac:dyDescent="0.2">
      <c r="A1761" s="2" t="s">
        <v>734</v>
      </c>
      <c r="B1761" s="124" t="s">
        <v>7234</v>
      </c>
      <c r="C1761" s="124"/>
      <c r="D1761" s="126">
        <v>1.91</v>
      </c>
      <c r="E1761" s="124" t="s">
        <v>765</v>
      </c>
      <c r="F1761" s="124">
        <v>-5</v>
      </c>
      <c r="G1761" s="2" t="s">
        <v>14350</v>
      </c>
      <c r="H1761" s="130"/>
      <c r="I1761" s="134"/>
      <c r="J1761" s="123">
        <f>IF(OR(tbl_Metraj22[[#This Row],[TARIH]]="",tbl_Metraj22[[#This Row],[TARIH]]="-"),0,IF(tbl_Metraj22[[#This Row],[YUZDE]]=0,tbl_Metraj22[[#This Row],[METRAJ_BETON]],tbl_Metraj22[[#This Row],[YUZDE]]*tbl_Metraj22[[#This Row],[METRAJ_BETON]]))</f>
        <v>0</v>
      </c>
      <c r="K1761" s="2" t="s">
        <v>23155</v>
      </c>
    </row>
    <row r="1762" spans="1:11" ht="14.25" x14ac:dyDescent="0.2">
      <c r="A1762" s="2" t="s">
        <v>734</v>
      </c>
      <c r="B1762" s="124" t="s">
        <v>7235</v>
      </c>
      <c r="C1762" s="124"/>
      <c r="D1762" s="126">
        <v>2.98</v>
      </c>
      <c r="E1762" s="124" t="s">
        <v>765</v>
      </c>
      <c r="F1762" s="124">
        <v>-5</v>
      </c>
      <c r="G1762" s="2" t="s">
        <v>14351</v>
      </c>
      <c r="H1762" s="130"/>
      <c r="I1762" s="134"/>
      <c r="J1762" s="123">
        <f>IF(OR(tbl_Metraj22[[#This Row],[TARIH]]="",tbl_Metraj22[[#This Row],[TARIH]]="-"),0,IF(tbl_Metraj22[[#This Row],[YUZDE]]=0,tbl_Metraj22[[#This Row],[METRAJ_BETON]],tbl_Metraj22[[#This Row],[YUZDE]]*tbl_Metraj22[[#This Row],[METRAJ_BETON]]))</f>
        <v>0</v>
      </c>
      <c r="K1762" s="2" t="s">
        <v>22187</v>
      </c>
    </row>
    <row r="1763" spans="1:11" ht="14.25" x14ac:dyDescent="0.2">
      <c r="A1763" s="2" t="s">
        <v>734</v>
      </c>
      <c r="B1763" s="124" t="s">
        <v>7236</v>
      </c>
      <c r="C1763" s="124"/>
      <c r="D1763" s="126">
        <v>3.46</v>
      </c>
      <c r="E1763" s="124" t="s">
        <v>765</v>
      </c>
      <c r="F1763" s="124">
        <v>-5</v>
      </c>
      <c r="G1763" s="2" t="s">
        <v>14352</v>
      </c>
      <c r="H1763" s="130"/>
      <c r="I1763" s="134"/>
      <c r="J1763" s="123">
        <f>IF(OR(tbl_Metraj22[[#This Row],[TARIH]]="",tbl_Metraj22[[#This Row],[TARIH]]="-"),0,IF(tbl_Metraj22[[#This Row],[YUZDE]]=0,tbl_Metraj22[[#This Row],[METRAJ_BETON]],tbl_Metraj22[[#This Row],[YUZDE]]*tbl_Metraj22[[#This Row],[METRAJ_BETON]]))</f>
        <v>0</v>
      </c>
      <c r="K1763" s="2" t="s">
        <v>23156</v>
      </c>
    </row>
    <row r="1764" spans="1:11" ht="14.25" x14ac:dyDescent="0.2">
      <c r="A1764" s="2" t="s">
        <v>734</v>
      </c>
      <c r="B1764" s="124" t="s">
        <v>7237</v>
      </c>
      <c r="C1764" s="124"/>
      <c r="D1764" s="126">
        <v>3.6</v>
      </c>
      <c r="E1764" s="124" t="s">
        <v>765</v>
      </c>
      <c r="F1764" s="124">
        <v>-5</v>
      </c>
      <c r="G1764" s="2" t="s">
        <v>14353</v>
      </c>
      <c r="H1764" s="130"/>
      <c r="I1764" s="134"/>
      <c r="J1764" s="123">
        <f>IF(OR(tbl_Metraj22[[#This Row],[TARIH]]="",tbl_Metraj22[[#This Row],[TARIH]]="-"),0,IF(tbl_Metraj22[[#This Row],[YUZDE]]=0,tbl_Metraj22[[#This Row],[METRAJ_BETON]],tbl_Metraj22[[#This Row],[YUZDE]]*tbl_Metraj22[[#This Row],[METRAJ_BETON]]))</f>
        <v>0</v>
      </c>
      <c r="K1764" s="2" t="s">
        <v>22233</v>
      </c>
    </row>
    <row r="1765" spans="1:11" ht="14.25" x14ac:dyDescent="0.2">
      <c r="A1765" s="2" t="s">
        <v>734</v>
      </c>
      <c r="B1765" s="124" t="s">
        <v>7238</v>
      </c>
      <c r="C1765" s="124"/>
      <c r="D1765" s="126">
        <v>1.1299999999999999</v>
      </c>
      <c r="E1765" s="124" t="s">
        <v>765</v>
      </c>
      <c r="F1765" s="124">
        <v>-5</v>
      </c>
      <c r="G1765" s="2" t="s">
        <v>14354</v>
      </c>
      <c r="H1765" s="130"/>
      <c r="I1765" s="134"/>
      <c r="J1765" s="123">
        <f>IF(OR(tbl_Metraj22[[#This Row],[TARIH]]="",tbl_Metraj22[[#This Row],[TARIH]]="-"),0,IF(tbl_Metraj22[[#This Row],[YUZDE]]=0,tbl_Metraj22[[#This Row],[METRAJ_BETON]],tbl_Metraj22[[#This Row],[YUZDE]]*tbl_Metraj22[[#This Row],[METRAJ_BETON]]))</f>
        <v>0</v>
      </c>
      <c r="K1765" s="2" t="s">
        <v>23157</v>
      </c>
    </row>
    <row r="1766" spans="1:11" ht="14.25" x14ac:dyDescent="0.2">
      <c r="A1766" s="2" t="s">
        <v>734</v>
      </c>
      <c r="B1766" s="124" t="s">
        <v>7239</v>
      </c>
      <c r="C1766" s="124"/>
      <c r="D1766" s="126">
        <v>1.69</v>
      </c>
      <c r="E1766" s="124" t="s">
        <v>765</v>
      </c>
      <c r="F1766" s="124">
        <v>-5</v>
      </c>
      <c r="G1766" s="2" t="s">
        <v>14355</v>
      </c>
      <c r="H1766" s="130"/>
      <c r="I1766" s="134"/>
      <c r="J1766" s="123">
        <f>IF(OR(tbl_Metraj22[[#This Row],[TARIH]]="",tbl_Metraj22[[#This Row],[TARIH]]="-"),0,IF(tbl_Metraj22[[#This Row],[YUZDE]]=0,tbl_Metraj22[[#This Row],[METRAJ_BETON]],tbl_Metraj22[[#This Row],[YUZDE]]*tbl_Metraj22[[#This Row],[METRAJ_BETON]]))</f>
        <v>0</v>
      </c>
      <c r="K1766" s="2" t="s">
        <v>23158</v>
      </c>
    </row>
    <row r="1767" spans="1:11" ht="14.25" x14ac:dyDescent="0.2">
      <c r="A1767" s="2" t="s">
        <v>734</v>
      </c>
      <c r="B1767" s="124" t="s">
        <v>7240</v>
      </c>
      <c r="C1767" s="124"/>
      <c r="D1767" s="126">
        <v>2.7</v>
      </c>
      <c r="E1767" s="124" t="s">
        <v>765</v>
      </c>
      <c r="F1767" s="124">
        <v>-5</v>
      </c>
      <c r="G1767" s="2" t="s">
        <v>14356</v>
      </c>
      <c r="H1767" s="130"/>
      <c r="I1767" s="134"/>
      <c r="J1767" s="123">
        <f>IF(OR(tbl_Metraj22[[#This Row],[TARIH]]="",tbl_Metraj22[[#This Row],[TARIH]]="-"),0,IF(tbl_Metraj22[[#This Row],[YUZDE]]=0,tbl_Metraj22[[#This Row],[METRAJ_BETON]],tbl_Metraj22[[#This Row],[YUZDE]]*tbl_Metraj22[[#This Row],[METRAJ_BETON]]))</f>
        <v>0</v>
      </c>
      <c r="K1767" s="2" t="s">
        <v>23159</v>
      </c>
    </row>
    <row r="1768" spans="1:11" ht="14.25" x14ac:dyDescent="0.2">
      <c r="A1768" s="2" t="s">
        <v>734</v>
      </c>
      <c r="B1768" s="124" t="s">
        <v>7241</v>
      </c>
      <c r="C1768" s="124"/>
      <c r="D1768" s="126">
        <v>2.7</v>
      </c>
      <c r="E1768" s="124" t="s">
        <v>765</v>
      </c>
      <c r="F1768" s="124">
        <v>-5</v>
      </c>
      <c r="G1768" s="2" t="s">
        <v>14357</v>
      </c>
      <c r="H1768" s="130"/>
      <c r="I1768" s="134"/>
      <c r="J1768" s="123">
        <f>IF(OR(tbl_Metraj22[[#This Row],[TARIH]]="",tbl_Metraj22[[#This Row],[TARIH]]="-"),0,IF(tbl_Metraj22[[#This Row],[YUZDE]]=0,tbl_Metraj22[[#This Row],[METRAJ_BETON]],tbl_Metraj22[[#This Row],[YUZDE]]*tbl_Metraj22[[#This Row],[METRAJ_BETON]]))</f>
        <v>0</v>
      </c>
      <c r="K1768" s="2" t="s">
        <v>23160</v>
      </c>
    </row>
    <row r="1769" spans="1:11" ht="14.25" x14ac:dyDescent="0.2">
      <c r="A1769" s="2" t="s">
        <v>734</v>
      </c>
      <c r="B1769" s="124" t="s">
        <v>7242</v>
      </c>
      <c r="C1769" s="124"/>
      <c r="D1769" s="126">
        <v>2.4</v>
      </c>
      <c r="E1769" s="124" t="s">
        <v>765</v>
      </c>
      <c r="F1769" s="124">
        <v>-5</v>
      </c>
      <c r="G1769" s="2" t="s">
        <v>14358</v>
      </c>
      <c r="H1769" s="130"/>
      <c r="I1769" s="134"/>
      <c r="J1769" s="123">
        <f>IF(OR(tbl_Metraj22[[#This Row],[TARIH]]="",tbl_Metraj22[[#This Row],[TARIH]]="-"),0,IF(tbl_Metraj22[[#This Row],[YUZDE]]=0,tbl_Metraj22[[#This Row],[METRAJ_BETON]],tbl_Metraj22[[#This Row],[YUZDE]]*tbl_Metraj22[[#This Row],[METRAJ_BETON]]))</f>
        <v>0</v>
      </c>
      <c r="K1769" s="2" t="s">
        <v>22200</v>
      </c>
    </row>
    <row r="1770" spans="1:11" ht="14.25" x14ac:dyDescent="0.2">
      <c r="A1770" s="2" t="s">
        <v>734</v>
      </c>
      <c r="B1770" s="124" t="s">
        <v>7243</v>
      </c>
      <c r="C1770" s="124"/>
      <c r="D1770" s="126">
        <v>1.78</v>
      </c>
      <c r="E1770" s="124" t="s">
        <v>765</v>
      </c>
      <c r="F1770" s="124">
        <v>-5</v>
      </c>
      <c r="G1770" s="2" t="s">
        <v>14359</v>
      </c>
      <c r="H1770" s="130"/>
      <c r="I1770" s="134"/>
      <c r="J1770" s="123">
        <f>IF(OR(tbl_Metraj22[[#This Row],[TARIH]]="",tbl_Metraj22[[#This Row],[TARIH]]="-"),0,IF(tbl_Metraj22[[#This Row],[YUZDE]]=0,tbl_Metraj22[[#This Row],[METRAJ_BETON]],tbl_Metraj22[[#This Row],[YUZDE]]*tbl_Metraj22[[#This Row],[METRAJ_BETON]]))</f>
        <v>0</v>
      </c>
      <c r="K1770" s="2" t="s">
        <v>22198</v>
      </c>
    </row>
    <row r="1771" spans="1:11" ht="14.25" x14ac:dyDescent="0.2">
      <c r="A1771" s="2" t="s">
        <v>734</v>
      </c>
      <c r="B1771" s="124" t="s">
        <v>7244</v>
      </c>
      <c r="C1771" s="124"/>
      <c r="D1771" s="126">
        <v>1.85</v>
      </c>
      <c r="E1771" s="124" t="s">
        <v>765</v>
      </c>
      <c r="F1771" s="124">
        <v>-5</v>
      </c>
      <c r="G1771" s="2" t="s">
        <v>14360</v>
      </c>
      <c r="H1771" s="130"/>
      <c r="I1771" s="134"/>
      <c r="J1771" s="123">
        <f>IF(OR(tbl_Metraj22[[#This Row],[TARIH]]="",tbl_Metraj22[[#This Row],[TARIH]]="-"),0,IF(tbl_Metraj22[[#This Row],[YUZDE]]=0,tbl_Metraj22[[#This Row],[METRAJ_BETON]],tbl_Metraj22[[#This Row],[YUZDE]]*tbl_Metraj22[[#This Row],[METRAJ_BETON]]))</f>
        <v>0</v>
      </c>
      <c r="K1771" s="2" t="s">
        <v>23161</v>
      </c>
    </row>
    <row r="1772" spans="1:11" ht="14.25" x14ac:dyDescent="0.2">
      <c r="A1772" s="2" t="s">
        <v>734</v>
      </c>
      <c r="B1772" s="124" t="s">
        <v>7245</v>
      </c>
      <c r="C1772" s="124"/>
      <c r="D1772" s="126">
        <v>1.5</v>
      </c>
      <c r="E1772" s="124" t="s">
        <v>765</v>
      </c>
      <c r="F1772" s="124">
        <v>-5</v>
      </c>
      <c r="G1772" s="2" t="s">
        <v>14361</v>
      </c>
      <c r="H1772" s="130"/>
      <c r="I1772" s="134"/>
      <c r="J1772" s="123">
        <f>IF(OR(tbl_Metraj22[[#This Row],[TARIH]]="",tbl_Metraj22[[#This Row],[TARIH]]="-"),0,IF(tbl_Metraj22[[#This Row],[YUZDE]]=0,tbl_Metraj22[[#This Row],[METRAJ_BETON]],tbl_Metraj22[[#This Row],[YUZDE]]*tbl_Metraj22[[#This Row],[METRAJ_BETON]]))</f>
        <v>0</v>
      </c>
      <c r="K1772" s="2" t="s">
        <v>23162</v>
      </c>
    </row>
    <row r="1773" spans="1:11" ht="14.25" x14ac:dyDescent="0.2">
      <c r="A1773" s="2" t="s">
        <v>734</v>
      </c>
      <c r="B1773" s="124" t="s">
        <v>7246</v>
      </c>
      <c r="C1773" s="124"/>
      <c r="D1773" s="126">
        <v>2.4</v>
      </c>
      <c r="E1773" s="124" t="s">
        <v>765</v>
      </c>
      <c r="F1773" s="124">
        <v>-5</v>
      </c>
      <c r="G1773" s="2" t="s">
        <v>14362</v>
      </c>
      <c r="H1773" s="130"/>
      <c r="I1773" s="134"/>
      <c r="J1773" s="123">
        <f>IF(OR(tbl_Metraj22[[#This Row],[TARIH]]="",tbl_Metraj22[[#This Row],[TARIH]]="-"),0,IF(tbl_Metraj22[[#This Row],[YUZDE]]=0,tbl_Metraj22[[#This Row],[METRAJ_BETON]],tbl_Metraj22[[#This Row],[YUZDE]]*tbl_Metraj22[[#This Row],[METRAJ_BETON]]))</f>
        <v>0</v>
      </c>
      <c r="K1773" s="2" t="s">
        <v>23163</v>
      </c>
    </row>
    <row r="1774" spans="1:11" ht="14.25" x14ac:dyDescent="0.2">
      <c r="A1774" s="2" t="s">
        <v>734</v>
      </c>
      <c r="B1774" s="124" t="s">
        <v>7247</v>
      </c>
      <c r="C1774" s="124"/>
      <c r="D1774" s="126">
        <v>1.88</v>
      </c>
      <c r="E1774" s="124" t="s">
        <v>765</v>
      </c>
      <c r="F1774" s="124">
        <v>-5</v>
      </c>
      <c r="G1774" s="2" t="s">
        <v>14363</v>
      </c>
      <c r="H1774" s="130"/>
      <c r="I1774" s="134"/>
      <c r="J1774" s="123">
        <f>IF(OR(tbl_Metraj22[[#This Row],[TARIH]]="",tbl_Metraj22[[#This Row],[TARIH]]="-"),0,IF(tbl_Metraj22[[#This Row],[YUZDE]]=0,tbl_Metraj22[[#This Row],[METRAJ_BETON]],tbl_Metraj22[[#This Row],[YUZDE]]*tbl_Metraj22[[#This Row],[METRAJ_BETON]]))</f>
        <v>0</v>
      </c>
      <c r="K1774" s="2" t="s">
        <v>23164</v>
      </c>
    </row>
    <row r="1775" spans="1:11" ht="14.25" x14ac:dyDescent="0.2">
      <c r="A1775" s="2" t="s">
        <v>734</v>
      </c>
      <c r="B1775" s="124" t="s">
        <v>7248</v>
      </c>
      <c r="C1775" s="124"/>
      <c r="D1775" s="126">
        <v>1.41</v>
      </c>
      <c r="E1775" s="124" t="s">
        <v>765</v>
      </c>
      <c r="F1775" s="124">
        <v>-5</v>
      </c>
      <c r="G1775" s="2" t="s">
        <v>14364</v>
      </c>
      <c r="H1775" s="130"/>
      <c r="I1775" s="134"/>
      <c r="J1775" s="123">
        <f>IF(OR(tbl_Metraj22[[#This Row],[TARIH]]="",tbl_Metraj22[[#This Row],[TARIH]]="-"),0,IF(tbl_Metraj22[[#This Row],[YUZDE]]=0,tbl_Metraj22[[#This Row],[METRAJ_BETON]],tbl_Metraj22[[#This Row],[YUZDE]]*tbl_Metraj22[[#This Row],[METRAJ_BETON]]))</f>
        <v>0</v>
      </c>
      <c r="K1775" s="2" t="s">
        <v>23165</v>
      </c>
    </row>
    <row r="1776" spans="1:11" ht="14.25" x14ac:dyDescent="0.2">
      <c r="A1776" s="2" t="s">
        <v>734</v>
      </c>
      <c r="B1776" s="124" t="s">
        <v>7249</v>
      </c>
      <c r="C1776" s="124"/>
      <c r="D1776" s="126">
        <v>0.9</v>
      </c>
      <c r="E1776" s="124" t="s">
        <v>765</v>
      </c>
      <c r="F1776" s="124">
        <v>-5</v>
      </c>
      <c r="G1776" s="2" t="s">
        <v>14365</v>
      </c>
      <c r="H1776" s="130"/>
      <c r="I1776" s="134"/>
      <c r="J1776" s="123">
        <f>IF(OR(tbl_Metraj22[[#This Row],[TARIH]]="",tbl_Metraj22[[#This Row],[TARIH]]="-"),0,IF(tbl_Metraj22[[#This Row],[YUZDE]]=0,tbl_Metraj22[[#This Row],[METRAJ_BETON]],tbl_Metraj22[[#This Row],[YUZDE]]*tbl_Metraj22[[#This Row],[METRAJ_BETON]]))</f>
        <v>0</v>
      </c>
      <c r="K1776" s="2" t="s">
        <v>22313</v>
      </c>
    </row>
    <row r="1777" spans="1:11" ht="14.25" x14ac:dyDescent="0.2">
      <c r="A1777" s="2" t="s">
        <v>734</v>
      </c>
      <c r="B1777" s="124" t="s">
        <v>7250</v>
      </c>
      <c r="C1777" s="124"/>
      <c r="D1777" s="126">
        <v>0.35</v>
      </c>
      <c r="E1777" s="124" t="s">
        <v>765</v>
      </c>
      <c r="F1777" s="124">
        <v>-5</v>
      </c>
      <c r="G1777" s="2" t="s">
        <v>14366</v>
      </c>
      <c r="H1777" s="130"/>
      <c r="I1777" s="134"/>
      <c r="J1777" s="123">
        <f>IF(OR(tbl_Metraj22[[#This Row],[TARIH]]="",tbl_Metraj22[[#This Row],[TARIH]]="-"),0,IF(tbl_Metraj22[[#This Row],[YUZDE]]=0,tbl_Metraj22[[#This Row],[METRAJ_BETON]],tbl_Metraj22[[#This Row],[YUZDE]]*tbl_Metraj22[[#This Row],[METRAJ_BETON]]))</f>
        <v>0</v>
      </c>
      <c r="K1777" s="2" t="s">
        <v>23166</v>
      </c>
    </row>
    <row r="1778" spans="1:11" ht="14.25" x14ac:dyDescent="0.2">
      <c r="A1778" s="2" t="s">
        <v>734</v>
      </c>
      <c r="B1778" s="124" t="s">
        <v>7251</v>
      </c>
      <c r="C1778" s="124"/>
      <c r="D1778" s="126">
        <v>0.21</v>
      </c>
      <c r="E1778" s="124" t="s">
        <v>765</v>
      </c>
      <c r="F1778" s="124">
        <v>-5</v>
      </c>
      <c r="G1778" s="2" t="s">
        <v>14367</v>
      </c>
      <c r="H1778" s="130"/>
      <c r="I1778" s="134"/>
      <c r="J1778" s="123">
        <f>IF(OR(tbl_Metraj22[[#This Row],[TARIH]]="",tbl_Metraj22[[#This Row],[TARIH]]="-"),0,IF(tbl_Metraj22[[#This Row],[YUZDE]]=0,tbl_Metraj22[[#This Row],[METRAJ_BETON]],tbl_Metraj22[[#This Row],[YUZDE]]*tbl_Metraj22[[#This Row],[METRAJ_BETON]]))</f>
        <v>0</v>
      </c>
      <c r="K1778" s="2" t="s">
        <v>22238</v>
      </c>
    </row>
    <row r="1779" spans="1:11" ht="14.25" x14ac:dyDescent="0.2">
      <c r="A1779" s="2" t="s">
        <v>734</v>
      </c>
      <c r="B1779" s="124" t="s">
        <v>7252</v>
      </c>
      <c r="C1779" s="124"/>
      <c r="D1779" s="126">
        <v>0.27</v>
      </c>
      <c r="E1779" s="124" t="s">
        <v>765</v>
      </c>
      <c r="F1779" s="124">
        <v>-5</v>
      </c>
      <c r="G1779" s="2" t="s">
        <v>14368</v>
      </c>
      <c r="H1779" s="130"/>
      <c r="I1779" s="134"/>
      <c r="J1779" s="123">
        <f>IF(OR(tbl_Metraj22[[#This Row],[TARIH]]="",tbl_Metraj22[[#This Row],[TARIH]]="-"),0,IF(tbl_Metraj22[[#This Row],[YUZDE]]=0,tbl_Metraj22[[#This Row],[METRAJ_BETON]],tbl_Metraj22[[#This Row],[YUZDE]]*tbl_Metraj22[[#This Row],[METRAJ_BETON]]))</f>
        <v>0</v>
      </c>
      <c r="K1779" s="2" t="s">
        <v>23167</v>
      </c>
    </row>
    <row r="1780" spans="1:11" ht="14.25" x14ac:dyDescent="0.2">
      <c r="A1780" s="2" t="s">
        <v>734</v>
      </c>
      <c r="B1780" s="124" t="s">
        <v>7253</v>
      </c>
      <c r="C1780" s="124"/>
      <c r="D1780" s="126">
        <v>0.21</v>
      </c>
      <c r="E1780" s="124" t="s">
        <v>765</v>
      </c>
      <c r="F1780" s="124">
        <v>-5</v>
      </c>
      <c r="G1780" s="2" t="s">
        <v>14369</v>
      </c>
      <c r="H1780" s="130"/>
      <c r="I1780" s="134"/>
      <c r="J1780" s="123">
        <f>IF(OR(tbl_Metraj22[[#This Row],[TARIH]]="",tbl_Metraj22[[#This Row],[TARIH]]="-"),0,IF(tbl_Metraj22[[#This Row],[YUZDE]]=0,tbl_Metraj22[[#This Row],[METRAJ_BETON]],tbl_Metraj22[[#This Row],[YUZDE]]*tbl_Metraj22[[#This Row],[METRAJ_BETON]]))</f>
        <v>0</v>
      </c>
      <c r="K1780" s="2" t="s">
        <v>22255</v>
      </c>
    </row>
    <row r="1781" spans="1:11" ht="14.25" x14ac:dyDescent="0.2">
      <c r="A1781" s="2" t="s">
        <v>734</v>
      </c>
      <c r="B1781" s="124" t="s">
        <v>7254</v>
      </c>
      <c r="C1781" s="124"/>
      <c r="D1781" s="126">
        <v>0.35</v>
      </c>
      <c r="E1781" s="124" t="s">
        <v>765</v>
      </c>
      <c r="F1781" s="124">
        <v>-5</v>
      </c>
      <c r="G1781" s="2" t="s">
        <v>14370</v>
      </c>
      <c r="H1781" s="130"/>
      <c r="I1781" s="134"/>
      <c r="J1781" s="123">
        <f>IF(OR(tbl_Metraj22[[#This Row],[TARIH]]="",tbl_Metraj22[[#This Row],[TARIH]]="-"),0,IF(tbl_Metraj22[[#This Row],[YUZDE]]=0,tbl_Metraj22[[#This Row],[METRAJ_BETON]],tbl_Metraj22[[#This Row],[YUZDE]]*tbl_Metraj22[[#This Row],[METRAJ_BETON]]))</f>
        <v>0</v>
      </c>
      <c r="K1781" s="2" t="s">
        <v>23168</v>
      </c>
    </row>
    <row r="1782" spans="1:11" ht="14.25" x14ac:dyDescent="0.2">
      <c r="A1782" s="2" t="s">
        <v>734</v>
      </c>
      <c r="B1782" s="124" t="s">
        <v>7255</v>
      </c>
      <c r="C1782" s="124"/>
      <c r="D1782" s="126">
        <v>0.18</v>
      </c>
      <c r="E1782" s="124" t="s">
        <v>765</v>
      </c>
      <c r="F1782" s="124">
        <v>-5</v>
      </c>
      <c r="G1782" s="2" t="s">
        <v>14371</v>
      </c>
      <c r="H1782" s="130"/>
      <c r="I1782" s="134"/>
      <c r="J1782" s="123">
        <f>IF(OR(tbl_Metraj22[[#This Row],[TARIH]]="",tbl_Metraj22[[#This Row],[TARIH]]="-"),0,IF(tbl_Metraj22[[#This Row],[YUZDE]]=0,tbl_Metraj22[[#This Row],[METRAJ_BETON]],tbl_Metraj22[[#This Row],[YUZDE]]*tbl_Metraj22[[#This Row],[METRAJ_BETON]]))</f>
        <v>0</v>
      </c>
      <c r="K1782" s="2" t="s">
        <v>22258</v>
      </c>
    </row>
    <row r="1783" spans="1:11" ht="14.25" x14ac:dyDescent="0.2">
      <c r="A1783" s="2" t="s">
        <v>734</v>
      </c>
      <c r="B1783" s="124" t="s">
        <v>7256</v>
      </c>
      <c r="C1783" s="124"/>
      <c r="D1783" s="126">
        <v>0.21</v>
      </c>
      <c r="E1783" s="124" t="s">
        <v>765</v>
      </c>
      <c r="F1783" s="124">
        <v>-5</v>
      </c>
      <c r="G1783" s="2" t="s">
        <v>14372</v>
      </c>
      <c r="H1783" s="130"/>
      <c r="I1783" s="134"/>
      <c r="J1783" s="123">
        <f>IF(OR(tbl_Metraj22[[#This Row],[TARIH]]="",tbl_Metraj22[[#This Row],[TARIH]]="-"),0,IF(tbl_Metraj22[[#This Row],[YUZDE]]=0,tbl_Metraj22[[#This Row],[METRAJ_BETON]],tbl_Metraj22[[#This Row],[YUZDE]]*tbl_Metraj22[[#This Row],[METRAJ_BETON]]))</f>
        <v>0</v>
      </c>
      <c r="K1783" s="2" t="e">
        <v>#N/A</v>
      </c>
    </row>
    <row r="1784" spans="1:11" ht="14.25" x14ac:dyDescent="0.2">
      <c r="A1784" s="2" t="s">
        <v>734</v>
      </c>
      <c r="B1784" s="124" t="s">
        <v>7257</v>
      </c>
      <c r="C1784" s="124"/>
      <c r="D1784" s="126">
        <v>0.28000000000000003</v>
      </c>
      <c r="E1784" s="124" t="s">
        <v>765</v>
      </c>
      <c r="F1784" s="124">
        <v>-5</v>
      </c>
      <c r="G1784" s="2" t="s">
        <v>14373</v>
      </c>
      <c r="H1784" s="130"/>
      <c r="I1784" s="134"/>
      <c r="J1784" s="123">
        <f>IF(OR(tbl_Metraj22[[#This Row],[TARIH]]="",tbl_Metraj22[[#This Row],[TARIH]]="-"),0,IF(tbl_Metraj22[[#This Row],[YUZDE]]=0,tbl_Metraj22[[#This Row],[METRAJ_BETON]],tbl_Metraj22[[#This Row],[YUZDE]]*tbl_Metraj22[[#This Row],[METRAJ_BETON]]))</f>
        <v>0</v>
      </c>
      <c r="K1784" s="2" t="s">
        <v>23169</v>
      </c>
    </row>
    <row r="1785" spans="1:11" ht="14.25" x14ac:dyDescent="0.2">
      <c r="A1785" s="2" t="s">
        <v>734</v>
      </c>
      <c r="B1785" s="124" t="s">
        <v>7258</v>
      </c>
      <c r="C1785" s="124"/>
      <c r="D1785" s="126">
        <v>0.31</v>
      </c>
      <c r="E1785" s="124" t="s">
        <v>765</v>
      </c>
      <c r="F1785" s="124">
        <v>-5</v>
      </c>
      <c r="G1785" s="2" t="s">
        <v>14374</v>
      </c>
      <c r="H1785" s="130"/>
      <c r="I1785" s="134"/>
      <c r="J1785" s="123">
        <f>IF(OR(tbl_Metraj22[[#This Row],[TARIH]]="",tbl_Metraj22[[#This Row],[TARIH]]="-"),0,IF(tbl_Metraj22[[#This Row],[YUZDE]]=0,tbl_Metraj22[[#This Row],[METRAJ_BETON]],tbl_Metraj22[[#This Row],[YUZDE]]*tbl_Metraj22[[#This Row],[METRAJ_BETON]]))</f>
        <v>0</v>
      </c>
      <c r="K1785" s="2" t="s">
        <v>22224</v>
      </c>
    </row>
    <row r="1786" spans="1:11" ht="14.25" x14ac:dyDescent="0.2">
      <c r="A1786" s="2" t="s">
        <v>734</v>
      </c>
      <c r="B1786" s="124" t="s">
        <v>7259</v>
      </c>
      <c r="C1786" s="124"/>
      <c r="D1786" s="126">
        <v>0.3</v>
      </c>
      <c r="E1786" s="124" t="s">
        <v>765</v>
      </c>
      <c r="F1786" s="124">
        <v>-5</v>
      </c>
      <c r="G1786" s="2" t="s">
        <v>14375</v>
      </c>
      <c r="H1786" s="130"/>
      <c r="I1786" s="134"/>
      <c r="J1786" s="123">
        <f>IF(OR(tbl_Metraj22[[#This Row],[TARIH]]="",tbl_Metraj22[[#This Row],[TARIH]]="-"),0,IF(tbl_Metraj22[[#This Row],[YUZDE]]=0,tbl_Metraj22[[#This Row],[METRAJ_BETON]],tbl_Metraj22[[#This Row],[YUZDE]]*tbl_Metraj22[[#This Row],[METRAJ_BETON]]))</f>
        <v>0</v>
      </c>
      <c r="K1786" s="2" t="s">
        <v>23170</v>
      </c>
    </row>
    <row r="1787" spans="1:11" ht="14.25" x14ac:dyDescent="0.2">
      <c r="A1787" s="2" t="s">
        <v>734</v>
      </c>
      <c r="B1787" s="124" t="s">
        <v>7260</v>
      </c>
      <c r="C1787" s="124"/>
      <c r="D1787" s="126">
        <v>2.66</v>
      </c>
      <c r="E1787" s="124" t="s">
        <v>765</v>
      </c>
      <c r="F1787" s="124">
        <v>-5</v>
      </c>
      <c r="G1787" s="2" t="s">
        <v>14376</v>
      </c>
      <c r="H1787" s="130"/>
      <c r="I1787" s="134"/>
      <c r="J1787" s="123">
        <f>IF(OR(tbl_Metraj22[[#This Row],[TARIH]]="",tbl_Metraj22[[#This Row],[TARIH]]="-"),0,IF(tbl_Metraj22[[#This Row],[YUZDE]]=0,tbl_Metraj22[[#This Row],[METRAJ_BETON]],tbl_Metraj22[[#This Row],[YUZDE]]*tbl_Metraj22[[#This Row],[METRAJ_BETON]]))</f>
        <v>0</v>
      </c>
      <c r="K1787" s="2" t="s">
        <v>22214</v>
      </c>
    </row>
    <row r="1788" spans="1:11" ht="14.25" x14ac:dyDescent="0.2">
      <c r="A1788" s="2" t="s">
        <v>734</v>
      </c>
      <c r="B1788" s="124" t="s">
        <v>7261</v>
      </c>
      <c r="C1788" s="124"/>
      <c r="D1788" s="126">
        <v>2.4</v>
      </c>
      <c r="E1788" s="124" t="s">
        <v>765</v>
      </c>
      <c r="F1788" s="124">
        <v>-5</v>
      </c>
      <c r="G1788" s="2" t="s">
        <v>14377</v>
      </c>
      <c r="H1788" s="130"/>
      <c r="I1788" s="134"/>
      <c r="J1788" s="123">
        <f>IF(OR(tbl_Metraj22[[#This Row],[TARIH]]="",tbl_Metraj22[[#This Row],[TARIH]]="-"),0,IF(tbl_Metraj22[[#This Row],[YUZDE]]=0,tbl_Metraj22[[#This Row],[METRAJ_BETON]],tbl_Metraj22[[#This Row],[YUZDE]]*tbl_Metraj22[[#This Row],[METRAJ_BETON]]))</f>
        <v>0</v>
      </c>
      <c r="K1788" s="2" t="s">
        <v>22210</v>
      </c>
    </row>
    <row r="1789" spans="1:11" ht="14.25" x14ac:dyDescent="0.2">
      <c r="A1789" s="2" t="s">
        <v>734</v>
      </c>
      <c r="B1789" s="124" t="s">
        <v>7262</v>
      </c>
      <c r="C1789" s="124"/>
      <c r="D1789" s="126">
        <v>1.02</v>
      </c>
      <c r="E1789" s="124" t="s">
        <v>765</v>
      </c>
      <c r="F1789" s="124">
        <v>-5</v>
      </c>
      <c r="G1789" s="2" t="s">
        <v>14378</v>
      </c>
      <c r="H1789" s="130"/>
      <c r="I1789" s="134"/>
      <c r="J1789" s="123">
        <f>IF(OR(tbl_Metraj22[[#This Row],[TARIH]]="",tbl_Metraj22[[#This Row],[TARIH]]="-"),0,IF(tbl_Metraj22[[#This Row],[YUZDE]]=0,tbl_Metraj22[[#This Row],[METRAJ_BETON]],tbl_Metraj22[[#This Row],[YUZDE]]*tbl_Metraj22[[#This Row],[METRAJ_BETON]]))</f>
        <v>0</v>
      </c>
      <c r="K1789" s="2" t="s">
        <v>23171</v>
      </c>
    </row>
    <row r="1790" spans="1:11" ht="14.25" x14ac:dyDescent="0.2">
      <c r="A1790" s="2" t="s">
        <v>734</v>
      </c>
      <c r="B1790" s="124" t="s">
        <v>7263</v>
      </c>
      <c r="C1790" s="124"/>
      <c r="D1790" s="126">
        <v>1.94</v>
      </c>
      <c r="E1790" s="124" t="s">
        <v>765</v>
      </c>
      <c r="F1790" s="124">
        <v>-5</v>
      </c>
      <c r="G1790" s="2" t="s">
        <v>14379</v>
      </c>
      <c r="H1790" s="130"/>
      <c r="I1790" s="134"/>
      <c r="J1790" s="123">
        <f>IF(OR(tbl_Metraj22[[#This Row],[TARIH]]="",tbl_Metraj22[[#This Row],[TARIH]]="-"),0,IF(tbl_Metraj22[[#This Row],[YUZDE]]=0,tbl_Metraj22[[#This Row],[METRAJ_BETON]],tbl_Metraj22[[#This Row],[YUZDE]]*tbl_Metraj22[[#This Row],[METRAJ_BETON]]))</f>
        <v>0</v>
      </c>
      <c r="K1790" s="2" t="s">
        <v>22253</v>
      </c>
    </row>
    <row r="1791" spans="1:11" ht="14.25" x14ac:dyDescent="0.2">
      <c r="A1791" s="2" t="s">
        <v>734</v>
      </c>
      <c r="B1791" s="124" t="s">
        <v>7264</v>
      </c>
      <c r="C1791" s="124"/>
      <c r="D1791" s="126">
        <v>0.22</v>
      </c>
      <c r="E1791" s="124" t="s">
        <v>765</v>
      </c>
      <c r="F1791" s="124">
        <v>-5</v>
      </c>
      <c r="G1791" s="2" t="s">
        <v>14380</v>
      </c>
      <c r="H1791" s="130"/>
      <c r="I1791" s="134"/>
      <c r="J1791" s="123">
        <f>IF(OR(tbl_Metraj22[[#This Row],[TARIH]]="",tbl_Metraj22[[#This Row],[TARIH]]="-"),0,IF(tbl_Metraj22[[#This Row],[YUZDE]]=0,tbl_Metraj22[[#This Row],[METRAJ_BETON]],tbl_Metraj22[[#This Row],[YUZDE]]*tbl_Metraj22[[#This Row],[METRAJ_BETON]]))</f>
        <v>0</v>
      </c>
      <c r="K1791" s="2" t="e">
        <v>#N/A</v>
      </c>
    </row>
    <row r="1792" spans="1:11" ht="14.25" x14ac:dyDescent="0.2">
      <c r="A1792" s="2" t="s">
        <v>734</v>
      </c>
      <c r="B1792" s="124" t="s">
        <v>7265</v>
      </c>
      <c r="C1792" s="124"/>
      <c r="D1792" s="126">
        <v>1.63</v>
      </c>
      <c r="E1792" s="124" t="s">
        <v>765</v>
      </c>
      <c r="F1792" s="124">
        <v>-5</v>
      </c>
      <c r="G1792" s="2" t="s">
        <v>14381</v>
      </c>
      <c r="H1792" s="130"/>
      <c r="I1792" s="134"/>
      <c r="J1792" s="123">
        <f>IF(OR(tbl_Metraj22[[#This Row],[TARIH]]="",tbl_Metraj22[[#This Row],[TARIH]]="-"),0,IF(tbl_Metraj22[[#This Row],[YUZDE]]=0,tbl_Metraj22[[#This Row],[METRAJ_BETON]],tbl_Metraj22[[#This Row],[YUZDE]]*tbl_Metraj22[[#This Row],[METRAJ_BETON]]))</f>
        <v>0</v>
      </c>
      <c r="K1792" s="2" t="s">
        <v>22276</v>
      </c>
    </row>
    <row r="1793" spans="1:11" ht="14.25" x14ac:dyDescent="0.2">
      <c r="A1793" s="2" t="s">
        <v>734</v>
      </c>
      <c r="B1793" s="124" t="s">
        <v>7266</v>
      </c>
      <c r="C1793" s="124"/>
      <c r="D1793" s="126">
        <v>1.06</v>
      </c>
      <c r="E1793" s="124" t="s">
        <v>765</v>
      </c>
      <c r="F1793" s="124">
        <v>-5</v>
      </c>
      <c r="G1793" s="2" t="s">
        <v>14382</v>
      </c>
      <c r="H1793" s="130"/>
      <c r="I1793" s="134"/>
      <c r="J1793" s="123">
        <f>IF(OR(tbl_Metraj22[[#This Row],[TARIH]]="",tbl_Metraj22[[#This Row],[TARIH]]="-"),0,IF(tbl_Metraj22[[#This Row],[YUZDE]]=0,tbl_Metraj22[[#This Row],[METRAJ_BETON]],tbl_Metraj22[[#This Row],[YUZDE]]*tbl_Metraj22[[#This Row],[METRAJ_BETON]]))</f>
        <v>0</v>
      </c>
      <c r="K1793" s="2" t="s">
        <v>23172</v>
      </c>
    </row>
    <row r="1794" spans="1:11" ht="14.25" x14ac:dyDescent="0.2">
      <c r="A1794" s="2" t="s">
        <v>734</v>
      </c>
      <c r="B1794" s="124" t="s">
        <v>7267</v>
      </c>
      <c r="C1794" s="124"/>
      <c r="D1794" s="126">
        <v>1.62</v>
      </c>
      <c r="E1794" s="124" t="s">
        <v>765</v>
      </c>
      <c r="F1794" s="124">
        <v>-5</v>
      </c>
      <c r="G1794" s="2" t="s">
        <v>14383</v>
      </c>
      <c r="H1794" s="130"/>
      <c r="I1794" s="134"/>
      <c r="J1794" s="123">
        <f>IF(OR(tbl_Metraj22[[#This Row],[TARIH]]="",tbl_Metraj22[[#This Row],[TARIH]]="-"),0,IF(tbl_Metraj22[[#This Row],[YUZDE]]=0,tbl_Metraj22[[#This Row],[METRAJ_BETON]],tbl_Metraj22[[#This Row],[YUZDE]]*tbl_Metraj22[[#This Row],[METRAJ_BETON]]))</f>
        <v>0</v>
      </c>
      <c r="K1794" s="2" t="s">
        <v>23173</v>
      </c>
    </row>
    <row r="1795" spans="1:11" ht="14.25" x14ac:dyDescent="0.2">
      <c r="A1795" s="2" t="s">
        <v>734</v>
      </c>
      <c r="B1795" s="124" t="s">
        <v>7268</v>
      </c>
      <c r="C1795" s="124"/>
      <c r="D1795" s="126">
        <v>1.41</v>
      </c>
      <c r="E1795" s="124" t="s">
        <v>765</v>
      </c>
      <c r="F1795" s="124">
        <v>-5</v>
      </c>
      <c r="G1795" s="2" t="s">
        <v>14384</v>
      </c>
      <c r="H1795" s="130"/>
      <c r="I1795" s="134"/>
      <c r="J1795" s="123">
        <f>IF(OR(tbl_Metraj22[[#This Row],[TARIH]]="",tbl_Metraj22[[#This Row],[TARIH]]="-"),0,IF(tbl_Metraj22[[#This Row],[YUZDE]]=0,tbl_Metraj22[[#This Row],[METRAJ_BETON]],tbl_Metraj22[[#This Row],[YUZDE]]*tbl_Metraj22[[#This Row],[METRAJ_BETON]]))</f>
        <v>0</v>
      </c>
      <c r="K1795" s="2" t="s">
        <v>22305</v>
      </c>
    </row>
    <row r="1796" spans="1:11" ht="14.25" x14ac:dyDescent="0.2">
      <c r="A1796" s="2" t="s">
        <v>734</v>
      </c>
      <c r="B1796" s="124" t="s">
        <v>7269</v>
      </c>
      <c r="C1796" s="124"/>
      <c r="D1796" s="126">
        <v>0.5</v>
      </c>
      <c r="E1796" s="124" t="s">
        <v>765</v>
      </c>
      <c r="F1796" s="124">
        <v>-5</v>
      </c>
      <c r="G1796" s="2" t="s">
        <v>14385</v>
      </c>
      <c r="H1796" s="130"/>
      <c r="I1796" s="134"/>
      <c r="J1796" s="123">
        <f>IF(OR(tbl_Metraj22[[#This Row],[TARIH]]="",tbl_Metraj22[[#This Row],[TARIH]]="-"),0,IF(tbl_Metraj22[[#This Row],[YUZDE]]=0,tbl_Metraj22[[#This Row],[METRAJ_BETON]],tbl_Metraj22[[#This Row],[YUZDE]]*tbl_Metraj22[[#This Row],[METRAJ_BETON]]))</f>
        <v>0</v>
      </c>
      <c r="K1796" s="2" t="s">
        <v>23174</v>
      </c>
    </row>
    <row r="1797" spans="1:11" ht="14.25" x14ac:dyDescent="0.2">
      <c r="A1797" s="2" t="s">
        <v>734</v>
      </c>
      <c r="B1797" s="124" t="s">
        <v>7270</v>
      </c>
      <c r="C1797" s="124"/>
      <c r="D1797" s="126">
        <v>0.5</v>
      </c>
      <c r="E1797" s="124" t="s">
        <v>765</v>
      </c>
      <c r="F1797" s="124">
        <v>-5</v>
      </c>
      <c r="G1797" s="2" t="s">
        <v>14386</v>
      </c>
      <c r="H1797" s="130"/>
      <c r="I1797" s="134"/>
      <c r="J1797" s="123">
        <f>IF(OR(tbl_Metraj22[[#This Row],[TARIH]]="",tbl_Metraj22[[#This Row],[TARIH]]="-"),0,IF(tbl_Metraj22[[#This Row],[YUZDE]]=0,tbl_Metraj22[[#This Row],[METRAJ_BETON]],tbl_Metraj22[[#This Row],[YUZDE]]*tbl_Metraj22[[#This Row],[METRAJ_BETON]]))</f>
        <v>0</v>
      </c>
      <c r="K1797" s="2" t="e">
        <v>#N/A</v>
      </c>
    </row>
    <row r="1798" spans="1:11" ht="14.25" x14ac:dyDescent="0.2">
      <c r="A1798" s="2" t="s">
        <v>734</v>
      </c>
      <c r="B1798" s="124" t="s">
        <v>7271</v>
      </c>
      <c r="C1798" s="124"/>
      <c r="D1798" s="126">
        <v>3.52</v>
      </c>
      <c r="E1798" s="124" t="s">
        <v>765</v>
      </c>
      <c r="F1798" s="124">
        <v>-5</v>
      </c>
      <c r="G1798" s="2" t="s">
        <v>14387</v>
      </c>
      <c r="H1798" s="130"/>
      <c r="I1798" s="134"/>
      <c r="J1798" s="123">
        <f>IF(OR(tbl_Metraj22[[#This Row],[TARIH]]="",tbl_Metraj22[[#This Row],[TARIH]]="-"),0,IF(tbl_Metraj22[[#This Row],[YUZDE]]=0,tbl_Metraj22[[#This Row],[METRAJ_BETON]],tbl_Metraj22[[#This Row],[YUZDE]]*tbl_Metraj22[[#This Row],[METRAJ_BETON]]))</f>
        <v>0</v>
      </c>
      <c r="K1798" s="2" t="s">
        <v>22337</v>
      </c>
    </row>
    <row r="1799" spans="1:11" ht="14.25" x14ac:dyDescent="0.2">
      <c r="A1799" s="2" t="s">
        <v>734</v>
      </c>
      <c r="B1799" s="124" t="s">
        <v>7272</v>
      </c>
      <c r="C1799" s="124"/>
      <c r="D1799" s="126">
        <v>3.68</v>
      </c>
      <c r="E1799" s="124" t="s">
        <v>765</v>
      </c>
      <c r="F1799" s="124">
        <v>-5</v>
      </c>
      <c r="G1799" s="2" t="s">
        <v>14388</v>
      </c>
      <c r="H1799" s="130"/>
      <c r="I1799" s="134"/>
      <c r="J1799" s="123">
        <f>IF(OR(tbl_Metraj22[[#This Row],[TARIH]]="",tbl_Metraj22[[#This Row],[TARIH]]="-"),0,IF(tbl_Metraj22[[#This Row],[YUZDE]]=0,tbl_Metraj22[[#This Row],[METRAJ_BETON]],tbl_Metraj22[[#This Row],[YUZDE]]*tbl_Metraj22[[#This Row],[METRAJ_BETON]]))</f>
        <v>0</v>
      </c>
      <c r="K1799" s="2" t="s">
        <v>22336</v>
      </c>
    </row>
    <row r="1800" spans="1:11" ht="14.25" x14ac:dyDescent="0.2">
      <c r="A1800" s="2" t="s">
        <v>734</v>
      </c>
      <c r="B1800" s="124" t="s">
        <v>7273</v>
      </c>
      <c r="C1800" s="124"/>
      <c r="D1800" s="126">
        <v>0.91</v>
      </c>
      <c r="E1800" s="124" t="s">
        <v>765</v>
      </c>
      <c r="F1800" s="124">
        <v>-5</v>
      </c>
      <c r="G1800" s="2" t="s">
        <v>14389</v>
      </c>
      <c r="H1800" s="130"/>
      <c r="I1800" s="134"/>
      <c r="J1800" s="123">
        <f>IF(OR(tbl_Metraj22[[#This Row],[TARIH]]="",tbl_Metraj22[[#This Row],[TARIH]]="-"),0,IF(tbl_Metraj22[[#This Row],[YUZDE]]=0,tbl_Metraj22[[#This Row],[METRAJ_BETON]],tbl_Metraj22[[#This Row],[YUZDE]]*tbl_Metraj22[[#This Row],[METRAJ_BETON]]))</f>
        <v>0</v>
      </c>
      <c r="K1800" s="2" t="s">
        <v>23175</v>
      </c>
    </row>
    <row r="1801" spans="1:11" ht="14.25" x14ac:dyDescent="0.2">
      <c r="A1801" s="2" t="s">
        <v>734</v>
      </c>
      <c r="B1801" s="124" t="s">
        <v>7274</v>
      </c>
      <c r="C1801" s="124"/>
      <c r="D1801" s="126">
        <v>2.2999999999999998</v>
      </c>
      <c r="E1801" s="124" t="s">
        <v>765</v>
      </c>
      <c r="F1801" s="124">
        <v>-5</v>
      </c>
      <c r="G1801" s="2" t="s">
        <v>14390</v>
      </c>
      <c r="H1801" s="130"/>
      <c r="I1801" s="134"/>
      <c r="J1801" s="123">
        <f>IF(OR(tbl_Metraj22[[#This Row],[TARIH]]="",tbl_Metraj22[[#This Row],[TARIH]]="-"),0,IF(tbl_Metraj22[[#This Row],[YUZDE]]=0,tbl_Metraj22[[#This Row],[METRAJ_BETON]],tbl_Metraj22[[#This Row],[YUZDE]]*tbl_Metraj22[[#This Row],[METRAJ_BETON]]))</f>
        <v>0</v>
      </c>
      <c r="K1801" s="2" t="s">
        <v>23176</v>
      </c>
    </row>
    <row r="1802" spans="1:11" ht="14.25" x14ac:dyDescent="0.2">
      <c r="A1802" s="2" t="s">
        <v>734</v>
      </c>
      <c r="B1802" s="124" t="s">
        <v>7275</v>
      </c>
      <c r="C1802" s="124"/>
      <c r="D1802" s="126">
        <v>2.2999999999999998</v>
      </c>
      <c r="E1802" s="124" t="s">
        <v>765</v>
      </c>
      <c r="F1802" s="124">
        <v>-5</v>
      </c>
      <c r="G1802" s="2" t="s">
        <v>14391</v>
      </c>
      <c r="H1802" s="130"/>
      <c r="I1802" s="134"/>
      <c r="J1802" s="123">
        <f>IF(OR(tbl_Metraj22[[#This Row],[TARIH]]="",tbl_Metraj22[[#This Row],[TARIH]]="-"),0,IF(tbl_Metraj22[[#This Row],[YUZDE]]=0,tbl_Metraj22[[#This Row],[METRAJ_BETON]],tbl_Metraj22[[#This Row],[YUZDE]]*tbl_Metraj22[[#This Row],[METRAJ_BETON]]))</f>
        <v>0</v>
      </c>
      <c r="K1802" s="2" t="s">
        <v>22332</v>
      </c>
    </row>
    <row r="1803" spans="1:11" ht="14.25" x14ac:dyDescent="0.2">
      <c r="A1803" s="2" t="s">
        <v>734</v>
      </c>
      <c r="B1803" s="124" t="s">
        <v>7276</v>
      </c>
      <c r="C1803" s="124"/>
      <c r="D1803" s="126">
        <v>2.2999999999999998</v>
      </c>
      <c r="E1803" s="124" t="s">
        <v>765</v>
      </c>
      <c r="F1803" s="124">
        <v>-5</v>
      </c>
      <c r="G1803" s="2" t="s">
        <v>14392</v>
      </c>
      <c r="H1803" s="130"/>
      <c r="I1803" s="134"/>
      <c r="J1803" s="123">
        <f>IF(OR(tbl_Metraj22[[#This Row],[TARIH]]="",tbl_Metraj22[[#This Row],[TARIH]]="-"),0,IF(tbl_Metraj22[[#This Row],[YUZDE]]=0,tbl_Metraj22[[#This Row],[METRAJ_BETON]],tbl_Metraj22[[#This Row],[YUZDE]]*tbl_Metraj22[[#This Row],[METRAJ_BETON]]))</f>
        <v>0</v>
      </c>
      <c r="K1803" s="2" t="s">
        <v>22333</v>
      </c>
    </row>
    <row r="1804" spans="1:11" ht="14.25" x14ac:dyDescent="0.2">
      <c r="A1804" s="2" t="s">
        <v>734</v>
      </c>
      <c r="B1804" s="124" t="s">
        <v>7277</v>
      </c>
      <c r="C1804" s="124"/>
      <c r="D1804" s="126">
        <v>2.2999999999999998</v>
      </c>
      <c r="E1804" s="124" t="s">
        <v>765</v>
      </c>
      <c r="F1804" s="124">
        <v>-5</v>
      </c>
      <c r="G1804" s="2" t="s">
        <v>14393</v>
      </c>
      <c r="H1804" s="130"/>
      <c r="I1804" s="134"/>
      <c r="J1804" s="123">
        <f>IF(OR(tbl_Metraj22[[#This Row],[TARIH]]="",tbl_Metraj22[[#This Row],[TARIH]]="-"),0,IF(tbl_Metraj22[[#This Row],[YUZDE]]=0,tbl_Metraj22[[#This Row],[METRAJ_BETON]],tbl_Metraj22[[#This Row],[YUZDE]]*tbl_Metraj22[[#This Row],[METRAJ_BETON]]))</f>
        <v>0</v>
      </c>
      <c r="K1804" s="2" t="s">
        <v>23177</v>
      </c>
    </row>
    <row r="1805" spans="1:11" ht="14.25" x14ac:dyDescent="0.2">
      <c r="A1805" s="2" t="s">
        <v>734</v>
      </c>
      <c r="B1805" s="124" t="s">
        <v>7278</v>
      </c>
      <c r="C1805" s="124"/>
      <c r="D1805" s="126">
        <v>0.61</v>
      </c>
      <c r="E1805" s="124" t="s">
        <v>765</v>
      </c>
      <c r="F1805" s="124">
        <v>-5</v>
      </c>
      <c r="G1805" s="2" t="s">
        <v>14394</v>
      </c>
      <c r="H1805" s="130" t="s">
        <v>24265</v>
      </c>
      <c r="I1805" s="134"/>
      <c r="J1805" s="123">
        <f>IF(OR(tbl_Metraj22[[#This Row],[TARIH]]="",tbl_Metraj22[[#This Row],[TARIH]]="-"),0,IF(tbl_Metraj22[[#This Row],[YUZDE]]=0,tbl_Metraj22[[#This Row],[METRAJ_BETON]],tbl_Metraj22[[#This Row],[YUZDE]]*tbl_Metraj22[[#This Row],[METRAJ_BETON]]))</f>
        <v>0</v>
      </c>
      <c r="K1805" s="2" t="s">
        <v>23178</v>
      </c>
    </row>
    <row r="1806" spans="1:11" ht="14.25" x14ac:dyDescent="0.2">
      <c r="A1806" s="2" t="s">
        <v>734</v>
      </c>
      <c r="B1806" s="124" t="s">
        <v>7279</v>
      </c>
      <c r="C1806" s="124"/>
      <c r="D1806" s="126">
        <v>1.02</v>
      </c>
      <c r="E1806" s="124" t="s">
        <v>765</v>
      </c>
      <c r="F1806" s="124">
        <v>-5</v>
      </c>
      <c r="G1806" s="2" t="s">
        <v>14395</v>
      </c>
      <c r="H1806" s="130" t="s">
        <v>24265</v>
      </c>
      <c r="I1806" s="134"/>
      <c r="J1806" s="123">
        <f>IF(OR(tbl_Metraj22[[#This Row],[TARIH]]="",tbl_Metraj22[[#This Row],[TARIH]]="-"),0,IF(tbl_Metraj22[[#This Row],[YUZDE]]=0,tbl_Metraj22[[#This Row],[METRAJ_BETON]],tbl_Metraj22[[#This Row],[YUZDE]]*tbl_Metraj22[[#This Row],[METRAJ_BETON]]))</f>
        <v>0</v>
      </c>
      <c r="K1806" s="2" t="s">
        <v>23179</v>
      </c>
    </row>
    <row r="1807" spans="1:11" ht="14.25" x14ac:dyDescent="0.2">
      <c r="A1807" s="2" t="s">
        <v>734</v>
      </c>
      <c r="B1807" s="124" t="s">
        <v>7280</v>
      </c>
      <c r="C1807" s="124"/>
      <c r="D1807" s="126">
        <v>1.02</v>
      </c>
      <c r="E1807" s="124" t="s">
        <v>765</v>
      </c>
      <c r="F1807" s="124">
        <v>-5</v>
      </c>
      <c r="G1807" s="2" t="s">
        <v>14396</v>
      </c>
      <c r="H1807" s="130" t="s">
        <v>24265</v>
      </c>
      <c r="I1807" s="134"/>
      <c r="J1807" s="123">
        <f>IF(OR(tbl_Metraj22[[#This Row],[TARIH]]="",tbl_Metraj22[[#This Row],[TARIH]]="-"),0,IF(tbl_Metraj22[[#This Row],[YUZDE]]=0,tbl_Metraj22[[#This Row],[METRAJ_BETON]],tbl_Metraj22[[#This Row],[YUZDE]]*tbl_Metraj22[[#This Row],[METRAJ_BETON]]))</f>
        <v>0</v>
      </c>
      <c r="K1807" s="2" t="s">
        <v>23180</v>
      </c>
    </row>
    <row r="1808" spans="1:11" ht="14.25" x14ac:dyDescent="0.2">
      <c r="A1808" s="2" t="s">
        <v>734</v>
      </c>
      <c r="B1808" s="124" t="s">
        <v>7281</v>
      </c>
      <c r="C1808" s="124"/>
      <c r="D1808" s="126">
        <v>0.74</v>
      </c>
      <c r="E1808" s="124" t="s">
        <v>765</v>
      </c>
      <c r="F1808" s="124">
        <v>-5</v>
      </c>
      <c r="G1808" s="2" t="s">
        <v>14397</v>
      </c>
      <c r="H1808" s="130" t="s">
        <v>24265</v>
      </c>
      <c r="I1808" s="134"/>
      <c r="J1808" s="123">
        <f>IF(OR(tbl_Metraj22[[#This Row],[TARIH]]="",tbl_Metraj22[[#This Row],[TARIH]]="-"),0,IF(tbl_Metraj22[[#This Row],[YUZDE]]=0,tbl_Metraj22[[#This Row],[METRAJ_BETON]],tbl_Metraj22[[#This Row],[YUZDE]]*tbl_Metraj22[[#This Row],[METRAJ_BETON]]))</f>
        <v>0</v>
      </c>
      <c r="K1808" s="2" t="s">
        <v>23181</v>
      </c>
    </row>
    <row r="1809" spans="1:11" ht="14.25" x14ac:dyDescent="0.2">
      <c r="A1809" s="2" t="s">
        <v>734</v>
      </c>
      <c r="B1809" s="124" t="s">
        <v>7282</v>
      </c>
      <c r="C1809" s="124"/>
      <c r="D1809" s="126">
        <v>3.46</v>
      </c>
      <c r="E1809" s="124" t="s">
        <v>765</v>
      </c>
      <c r="F1809" s="124">
        <v>-5</v>
      </c>
      <c r="G1809" s="2" t="s">
        <v>14398</v>
      </c>
      <c r="H1809" s="130" t="s">
        <v>24265</v>
      </c>
      <c r="I1809" s="134"/>
      <c r="J1809" s="123">
        <f>IF(OR(tbl_Metraj22[[#This Row],[TARIH]]="",tbl_Metraj22[[#This Row],[TARIH]]="-"),0,IF(tbl_Metraj22[[#This Row],[YUZDE]]=0,tbl_Metraj22[[#This Row],[METRAJ_BETON]],tbl_Metraj22[[#This Row],[YUZDE]]*tbl_Metraj22[[#This Row],[METRAJ_BETON]]))</f>
        <v>0</v>
      </c>
      <c r="K1809" s="2" t="s">
        <v>22266</v>
      </c>
    </row>
    <row r="1810" spans="1:11" ht="14.25" x14ac:dyDescent="0.2">
      <c r="A1810" s="2" t="s">
        <v>734</v>
      </c>
      <c r="B1810" s="124" t="s">
        <v>7283</v>
      </c>
      <c r="C1810" s="124"/>
      <c r="D1810" s="126">
        <v>3.46</v>
      </c>
      <c r="E1810" s="124" t="s">
        <v>765</v>
      </c>
      <c r="F1810" s="124">
        <v>-5</v>
      </c>
      <c r="G1810" s="2" t="s">
        <v>14399</v>
      </c>
      <c r="H1810" s="130" t="s">
        <v>24265</v>
      </c>
      <c r="I1810" s="134"/>
      <c r="J1810" s="123">
        <f>IF(OR(tbl_Metraj22[[#This Row],[TARIH]]="",tbl_Metraj22[[#This Row],[TARIH]]="-"),0,IF(tbl_Metraj22[[#This Row],[YUZDE]]=0,tbl_Metraj22[[#This Row],[METRAJ_BETON]],tbl_Metraj22[[#This Row],[YUZDE]]*tbl_Metraj22[[#This Row],[METRAJ_BETON]]))</f>
        <v>0</v>
      </c>
      <c r="K1810" s="2" t="s">
        <v>22265</v>
      </c>
    </row>
    <row r="1811" spans="1:11" ht="14.25" x14ac:dyDescent="0.2">
      <c r="A1811" s="2" t="s">
        <v>734</v>
      </c>
      <c r="B1811" s="124" t="s">
        <v>7284</v>
      </c>
      <c r="C1811" s="124"/>
      <c r="D1811" s="126">
        <v>0.61</v>
      </c>
      <c r="E1811" s="124" t="s">
        <v>765</v>
      </c>
      <c r="F1811" s="124">
        <v>-5</v>
      </c>
      <c r="G1811" s="2" t="s">
        <v>14400</v>
      </c>
      <c r="H1811" s="130" t="s">
        <v>24265</v>
      </c>
      <c r="I1811" s="134"/>
      <c r="J1811" s="123">
        <f>IF(OR(tbl_Metraj22[[#This Row],[TARIH]]="",tbl_Metraj22[[#This Row],[TARIH]]="-"),0,IF(tbl_Metraj22[[#This Row],[YUZDE]]=0,tbl_Metraj22[[#This Row],[METRAJ_BETON]],tbl_Metraj22[[#This Row],[YUZDE]]*tbl_Metraj22[[#This Row],[METRAJ_BETON]]))</f>
        <v>0</v>
      </c>
      <c r="K1811" s="2" t="s">
        <v>23182</v>
      </c>
    </row>
    <row r="1812" spans="1:11" ht="14.25" x14ac:dyDescent="0.2">
      <c r="A1812" s="2" t="s">
        <v>734</v>
      </c>
      <c r="B1812" s="124" t="s">
        <v>7285</v>
      </c>
      <c r="C1812" s="124"/>
      <c r="D1812" s="126">
        <v>2.8</v>
      </c>
      <c r="E1812" s="124" t="s">
        <v>765</v>
      </c>
      <c r="F1812" s="124">
        <v>-5</v>
      </c>
      <c r="G1812" s="2" t="s">
        <v>14401</v>
      </c>
      <c r="H1812" s="130" t="s">
        <v>24265</v>
      </c>
      <c r="I1812" s="134"/>
      <c r="J1812" s="123">
        <f>IF(OR(tbl_Metraj22[[#This Row],[TARIH]]="",tbl_Metraj22[[#This Row],[TARIH]]="-"),0,IF(tbl_Metraj22[[#This Row],[YUZDE]]=0,tbl_Metraj22[[#This Row],[METRAJ_BETON]],tbl_Metraj22[[#This Row],[YUZDE]]*tbl_Metraj22[[#This Row],[METRAJ_BETON]]))</f>
        <v>0</v>
      </c>
      <c r="K1812" s="2" t="s">
        <v>23183</v>
      </c>
    </row>
    <row r="1813" spans="1:11" ht="14.25" x14ac:dyDescent="0.2">
      <c r="A1813" s="2" t="s">
        <v>734</v>
      </c>
      <c r="B1813" s="124" t="s">
        <v>7286</v>
      </c>
      <c r="C1813" s="124"/>
      <c r="D1813" s="126">
        <v>2.27</v>
      </c>
      <c r="E1813" s="124" t="s">
        <v>765</v>
      </c>
      <c r="F1813" s="124">
        <v>-5</v>
      </c>
      <c r="G1813" s="2" t="s">
        <v>14402</v>
      </c>
      <c r="H1813" s="130" t="s">
        <v>24265</v>
      </c>
      <c r="I1813" s="134"/>
      <c r="J1813" s="123">
        <f>IF(OR(tbl_Metraj22[[#This Row],[TARIH]]="",tbl_Metraj22[[#This Row],[TARIH]]="-"),0,IF(tbl_Metraj22[[#This Row],[YUZDE]]=0,tbl_Metraj22[[#This Row],[METRAJ_BETON]],tbl_Metraj22[[#This Row],[YUZDE]]*tbl_Metraj22[[#This Row],[METRAJ_BETON]]))</f>
        <v>0</v>
      </c>
      <c r="K1813" s="2" t="s">
        <v>22268</v>
      </c>
    </row>
    <row r="1814" spans="1:11" ht="14.25" x14ac:dyDescent="0.2">
      <c r="A1814" s="2" t="s">
        <v>734</v>
      </c>
      <c r="B1814" s="124" t="s">
        <v>7287</v>
      </c>
      <c r="C1814" s="124"/>
      <c r="D1814" s="126">
        <v>2.2400000000000002</v>
      </c>
      <c r="E1814" s="124" t="s">
        <v>765</v>
      </c>
      <c r="F1814" s="124">
        <v>-5</v>
      </c>
      <c r="G1814" s="2" t="s">
        <v>14403</v>
      </c>
      <c r="H1814" s="130" t="s">
        <v>24265</v>
      </c>
      <c r="I1814" s="134"/>
      <c r="J1814" s="123">
        <f>IF(OR(tbl_Metraj22[[#This Row],[TARIH]]="",tbl_Metraj22[[#This Row],[TARIH]]="-"),0,IF(tbl_Metraj22[[#This Row],[YUZDE]]=0,tbl_Metraj22[[#This Row],[METRAJ_BETON]],tbl_Metraj22[[#This Row],[YUZDE]]*tbl_Metraj22[[#This Row],[METRAJ_BETON]]))</f>
        <v>0</v>
      </c>
      <c r="K1814" s="2" t="s">
        <v>22272</v>
      </c>
    </row>
    <row r="1815" spans="1:11" ht="14.25" x14ac:dyDescent="0.2">
      <c r="A1815" s="2" t="s">
        <v>734</v>
      </c>
      <c r="B1815" s="124" t="s">
        <v>7288</v>
      </c>
      <c r="C1815" s="124"/>
      <c r="D1815" s="126">
        <v>2.7</v>
      </c>
      <c r="E1815" s="124" t="s">
        <v>765</v>
      </c>
      <c r="F1815" s="124">
        <v>-5</v>
      </c>
      <c r="G1815" s="2" t="s">
        <v>14404</v>
      </c>
      <c r="H1815" s="130"/>
      <c r="I1815" s="134"/>
      <c r="J1815" s="123">
        <f>IF(OR(tbl_Metraj22[[#This Row],[TARIH]]="",tbl_Metraj22[[#This Row],[TARIH]]="-"),0,IF(tbl_Metraj22[[#This Row],[YUZDE]]=0,tbl_Metraj22[[#This Row],[METRAJ_BETON]],tbl_Metraj22[[#This Row],[YUZDE]]*tbl_Metraj22[[#This Row],[METRAJ_BETON]]))</f>
        <v>0</v>
      </c>
      <c r="K1815" s="2" t="s">
        <v>23184</v>
      </c>
    </row>
    <row r="1816" spans="1:11" ht="14.25" x14ac:dyDescent="0.2">
      <c r="A1816" s="2" t="s">
        <v>734</v>
      </c>
      <c r="B1816" s="124" t="s">
        <v>7289</v>
      </c>
      <c r="C1816" s="124"/>
      <c r="D1816" s="126">
        <v>2.08</v>
      </c>
      <c r="E1816" s="124" t="s">
        <v>765</v>
      </c>
      <c r="F1816" s="124">
        <v>-5</v>
      </c>
      <c r="G1816" s="2" t="s">
        <v>14405</v>
      </c>
      <c r="H1816" s="130"/>
      <c r="I1816" s="134"/>
      <c r="J1816" s="123">
        <f>IF(OR(tbl_Metraj22[[#This Row],[TARIH]]="",tbl_Metraj22[[#This Row],[TARIH]]="-"),0,IF(tbl_Metraj22[[#This Row],[YUZDE]]=0,tbl_Metraj22[[#This Row],[METRAJ_BETON]],tbl_Metraj22[[#This Row],[YUZDE]]*tbl_Metraj22[[#This Row],[METRAJ_BETON]]))</f>
        <v>0</v>
      </c>
      <c r="K1816" s="2" t="s">
        <v>22242</v>
      </c>
    </row>
    <row r="1817" spans="1:11" ht="14.25" x14ac:dyDescent="0.2">
      <c r="A1817" s="2" t="s">
        <v>734</v>
      </c>
      <c r="B1817" s="124" t="s">
        <v>7290</v>
      </c>
      <c r="C1817" s="124"/>
      <c r="D1817" s="126">
        <v>1.06</v>
      </c>
      <c r="E1817" s="124" t="s">
        <v>765</v>
      </c>
      <c r="F1817" s="124">
        <v>-5</v>
      </c>
      <c r="G1817" s="2" t="s">
        <v>14406</v>
      </c>
      <c r="H1817" s="130"/>
      <c r="I1817" s="134"/>
      <c r="J1817" s="123">
        <f>IF(OR(tbl_Metraj22[[#This Row],[TARIH]]="",tbl_Metraj22[[#This Row],[TARIH]]="-"),0,IF(tbl_Metraj22[[#This Row],[YUZDE]]=0,tbl_Metraj22[[#This Row],[METRAJ_BETON]],tbl_Metraj22[[#This Row],[YUZDE]]*tbl_Metraj22[[#This Row],[METRAJ_BETON]]))</f>
        <v>0</v>
      </c>
      <c r="K1817" s="2" t="s">
        <v>23185</v>
      </c>
    </row>
    <row r="1818" spans="1:11" ht="14.25" x14ac:dyDescent="0.2">
      <c r="A1818" s="2" t="s">
        <v>734</v>
      </c>
      <c r="B1818" s="124" t="s">
        <v>7291</v>
      </c>
      <c r="C1818" s="124"/>
      <c r="D1818" s="126">
        <v>0.39</v>
      </c>
      <c r="E1818" s="124" t="s">
        <v>765</v>
      </c>
      <c r="F1818" s="124">
        <v>-5</v>
      </c>
      <c r="G1818" s="2" t="s">
        <v>14407</v>
      </c>
      <c r="H1818" s="130"/>
      <c r="I1818" s="134"/>
      <c r="J1818" s="123">
        <f>IF(OR(tbl_Metraj22[[#This Row],[TARIH]]="",tbl_Metraj22[[#This Row],[TARIH]]="-"),0,IF(tbl_Metraj22[[#This Row],[YUZDE]]=0,tbl_Metraj22[[#This Row],[METRAJ_BETON]],tbl_Metraj22[[#This Row],[YUZDE]]*tbl_Metraj22[[#This Row],[METRAJ_BETON]]))</f>
        <v>0</v>
      </c>
      <c r="K1818" s="2" t="s">
        <v>23186</v>
      </c>
    </row>
    <row r="1819" spans="1:11" ht="14.25" x14ac:dyDescent="0.2">
      <c r="A1819" s="2" t="s">
        <v>734</v>
      </c>
      <c r="B1819" s="124" t="s">
        <v>7292</v>
      </c>
      <c r="C1819" s="124"/>
      <c r="D1819" s="126">
        <v>0.46</v>
      </c>
      <c r="E1819" s="124" t="s">
        <v>765</v>
      </c>
      <c r="F1819" s="124">
        <v>-5</v>
      </c>
      <c r="G1819" s="2" t="s">
        <v>14408</v>
      </c>
      <c r="H1819" s="130"/>
      <c r="I1819" s="134"/>
      <c r="J1819" s="123">
        <f>IF(OR(tbl_Metraj22[[#This Row],[TARIH]]="",tbl_Metraj22[[#This Row],[TARIH]]="-"),0,IF(tbl_Metraj22[[#This Row],[YUZDE]]=0,tbl_Metraj22[[#This Row],[METRAJ_BETON]],tbl_Metraj22[[#This Row],[YUZDE]]*tbl_Metraj22[[#This Row],[METRAJ_BETON]]))</f>
        <v>0</v>
      </c>
      <c r="K1819" s="2" t="s">
        <v>22295</v>
      </c>
    </row>
    <row r="1820" spans="1:11" ht="14.25" x14ac:dyDescent="0.2">
      <c r="A1820" s="2" t="s">
        <v>734</v>
      </c>
      <c r="B1820" s="124" t="s">
        <v>7293</v>
      </c>
      <c r="C1820" s="124"/>
      <c r="D1820" s="126">
        <v>1.78</v>
      </c>
      <c r="E1820" s="124" t="s">
        <v>765</v>
      </c>
      <c r="F1820" s="124">
        <v>-5</v>
      </c>
      <c r="G1820" s="2" t="s">
        <v>14409</v>
      </c>
      <c r="H1820" s="130"/>
      <c r="I1820" s="134"/>
      <c r="J1820" s="123">
        <f>IF(OR(tbl_Metraj22[[#This Row],[TARIH]]="",tbl_Metraj22[[#This Row],[TARIH]]="-"),0,IF(tbl_Metraj22[[#This Row],[YUZDE]]=0,tbl_Metraj22[[#This Row],[METRAJ_BETON]],tbl_Metraj22[[#This Row],[YUZDE]]*tbl_Metraj22[[#This Row],[METRAJ_BETON]]))</f>
        <v>0</v>
      </c>
      <c r="K1820" s="2" t="s">
        <v>22184</v>
      </c>
    </row>
    <row r="1821" spans="1:11" ht="14.25" x14ac:dyDescent="0.2">
      <c r="A1821" s="2" t="s">
        <v>734</v>
      </c>
      <c r="B1821" s="124" t="s">
        <v>7294</v>
      </c>
      <c r="C1821" s="124"/>
      <c r="D1821" s="126">
        <v>1.5</v>
      </c>
      <c r="E1821" s="124" t="s">
        <v>765</v>
      </c>
      <c r="F1821" s="124">
        <v>-5</v>
      </c>
      <c r="G1821" s="2" t="s">
        <v>14410</v>
      </c>
      <c r="H1821" s="130"/>
      <c r="I1821" s="134"/>
      <c r="J1821" s="123">
        <f>IF(OR(tbl_Metraj22[[#This Row],[TARIH]]="",tbl_Metraj22[[#This Row],[TARIH]]="-"),0,IF(tbl_Metraj22[[#This Row],[YUZDE]]=0,tbl_Metraj22[[#This Row],[METRAJ_BETON]],tbl_Metraj22[[#This Row],[YUZDE]]*tbl_Metraj22[[#This Row],[METRAJ_BETON]]))</f>
        <v>0</v>
      </c>
      <c r="K1821" s="2" t="s">
        <v>23187</v>
      </c>
    </row>
    <row r="1822" spans="1:11" ht="14.25" x14ac:dyDescent="0.2">
      <c r="A1822" s="2" t="s">
        <v>734</v>
      </c>
      <c r="B1822" s="124" t="s">
        <v>7295</v>
      </c>
      <c r="C1822" s="124"/>
      <c r="D1822" s="126">
        <v>1.95</v>
      </c>
      <c r="E1822" s="124" t="s">
        <v>765</v>
      </c>
      <c r="F1822" s="124">
        <v>-5</v>
      </c>
      <c r="G1822" s="2" t="s">
        <v>14411</v>
      </c>
      <c r="H1822" s="130"/>
      <c r="I1822" s="134"/>
      <c r="J1822" s="123">
        <f>IF(OR(tbl_Metraj22[[#This Row],[TARIH]]="",tbl_Metraj22[[#This Row],[TARIH]]="-"),0,IF(tbl_Metraj22[[#This Row],[YUZDE]]=0,tbl_Metraj22[[#This Row],[METRAJ_BETON]],tbl_Metraj22[[#This Row],[YUZDE]]*tbl_Metraj22[[#This Row],[METRAJ_BETON]]))</f>
        <v>0</v>
      </c>
      <c r="K1822" s="2" t="s">
        <v>22194</v>
      </c>
    </row>
    <row r="1823" spans="1:11" ht="14.25" x14ac:dyDescent="0.2">
      <c r="A1823" s="2" t="s">
        <v>734</v>
      </c>
      <c r="B1823" s="124" t="s">
        <v>7296</v>
      </c>
      <c r="C1823" s="124"/>
      <c r="D1823" s="126">
        <v>1.5</v>
      </c>
      <c r="E1823" s="124" t="s">
        <v>765</v>
      </c>
      <c r="F1823" s="124">
        <v>-5</v>
      </c>
      <c r="G1823" s="2" t="s">
        <v>14412</v>
      </c>
      <c r="H1823" s="130"/>
      <c r="I1823" s="134"/>
      <c r="J1823" s="123">
        <f>IF(OR(tbl_Metraj22[[#This Row],[TARIH]]="",tbl_Metraj22[[#This Row],[TARIH]]="-"),0,IF(tbl_Metraj22[[#This Row],[YUZDE]]=0,tbl_Metraj22[[#This Row],[METRAJ_BETON]],tbl_Metraj22[[#This Row],[YUZDE]]*tbl_Metraj22[[#This Row],[METRAJ_BETON]]))</f>
        <v>0</v>
      </c>
      <c r="K1823" s="2" t="s">
        <v>23188</v>
      </c>
    </row>
    <row r="1824" spans="1:11" ht="14.25" x14ac:dyDescent="0.2">
      <c r="A1824" s="2" t="s">
        <v>734</v>
      </c>
      <c r="B1824" s="124" t="s">
        <v>7297</v>
      </c>
      <c r="C1824" s="124"/>
      <c r="D1824" s="126">
        <v>2.4</v>
      </c>
      <c r="E1824" s="124" t="s">
        <v>765</v>
      </c>
      <c r="F1824" s="124">
        <v>-5</v>
      </c>
      <c r="G1824" s="2" t="s">
        <v>14413</v>
      </c>
      <c r="H1824" s="130"/>
      <c r="I1824" s="134"/>
      <c r="J1824" s="123">
        <f>IF(OR(tbl_Metraj22[[#This Row],[TARIH]]="",tbl_Metraj22[[#This Row],[TARIH]]="-"),0,IF(tbl_Metraj22[[#This Row],[YUZDE]]=0,tbl_Metraj22[[#This Row],[METRAJ_BETON]],tbl_Metraj22[[#This Row],[YUZDE]]*tbl_Metraj22[[#This Row],[METRAJ_BETON]]))</f>
        <v>0</v>
      </c>
      <c r="K1824" s="2" t="s">
        <v>23189</v>
      </c>
    </row>
    <row r="1825" spans="1:11" ht="14.25" x14ac:dyDescent="0.2">
      <c r="A1825" s="2" t="s">
        <v>734</v>
      </c>
      <c r="B1825" s="124" t="s">
        <v>7298</v>
      </c>
      <c r="C1825" s="124"/>
      <c r="D1825" s="126">
        <v>1.88</v>
      </c>
      <c r="E1825" s="124" t="s">
        <v>765</v>
      </c>
      <c r="F1825" s="124">
        <v>-5</v>
      </c>
      <c r="G1825" s="2" t="s">
        <v>14414</v>
      </c>
      <c r="H1825" s="130"/>
      <c r="I1825" s="134"/>
      <c r="J1825" s="123">
        <f>IF(OR(tbl_Metraj22[[#This Row],[TARIH]]="",tbl_Metraj22[[#This Row],[TARIH]]="-"),0,IF(tbl_Metraj22[[#This Row],[YUZDE]]=0,tbl_Metraj22[[#This Row],[METRAJ_BETON]],tbl_Metraj22[[#This Row],[YUZDE]]*tbl_Metraj22[[#This Row],[METRAJ_BETON]]))</f>
        <v>0</v>
      </c>
      <c r="K1825" s="2" t="s">
        <v>22364</v>
      </c>
    </row>
    <row r="1826" spans="1:11" ht="14.25" x14ac:dyDescent="0.2">
      <c r="A1826" s="2" t="s">
        <v>734</v>
      </c>
      <c r="B1826" s="124" t="s">
        <v>7299</v>
      </c>
      <c r="C1826" s="124"/>
      <c r="D1826" s="126">
        <v>1.41</v>
      </c>
      <c r="E1826" s="124" t="s">
        <v>765</v>
      </c>
      <c r="F1826" s="124">
        <v>-5</v>
      </c>
      <c r="G1826" s="2" t="s">
        <v>14415</v>
      </c>
      <c r="H1826" s="130"/>
      <c r="I1826" s="134"/>
      <c r="J1826" s="123">
        <f>IF(OR(tbl_Metraj22[[#This Row],[TARIH]]="",tbl_Metraj22[[#This Row],[TARIH]]="-"),0,IF(tbl_Metraj22[[#This Row],[YUZDE]]=0,tbl_Metraj22[[#This Row],[METRAJ_BETON]],tbl_Metraj22[[#This Row],[YUZDE]]*tbl_Metraj22[[#This Row],[METRAJ_BETON]]))</f>
        <v>0</v>
      </c>
      <c r="K1826" s="2" t="s">
        <v>23190</v>
      </c>
    </row>
    <row r="1827" spans="1:11" ht="14.25" x14ac:dyDescent="0.2">
      <c r="A1827" s="2" t="s">
        <v>734</v>
      </c>
      <c r="B1827" s="124" t="s">
        <v>7300</v>
      </c>
      <c r="C1827" s="124"/>
      <c r="D1827" s="126">
        <v>1.1299999999999999</v>
      </c>
      <c r="E1827" s="124" t="s">
        <v>765</v>
      </c>
      <c r="F1827" s="124">
        <v>-5</v>
      </c>
      <c r="G1827" s="2" t="s">
        <v>14416</v>
      </c>
      <c r="H1827" s="130"/>
      <c r="I1827" s="134"/>
      <c r="J1827" s="123">
        <f>IF(OR(tbl_Metraj22[[#This Row],[TARIH]]="",tbl_Metraj22[[#This Row],[TARIH]]="-"),0,IF(tbl_Metraj22[[#This Row],[YUZDE]]=0,tbl_Metraj22[[#This Row],[METRAJ_BETON]],tbl_Metraj22[[#This Row],[YUZDE]]*tbl_Metraj22[[#This Row],[METRAJ_BETON]]))</f>
        <v>0</v>
      </c>
      <c r="K1827" s="2" t="s">
        <v>22356</v>
      </c>
    </row>
    <row r="1828" spans="1:11" ht="14.25" x14ac:dyDescent="0.2">
      <c r="A1828" s="2" t="s">
        <v>734</v>
      </c>
      <c r="B1828" s="124" t="s">
        <v>7301</v>
      </c>
      <c r="C1828" s="124"/>
      <c r="D1828" s="126">
        <v>1.8</v>
      </c>
      <c r="E1828" s="124" t="s">
        <v>765</v>
      </c>
      <c r="F1828" s="124">
        <v>-5</v>
      </c>
      <c r="G1828" s="2" t="s">
        <v>14417</v>
      </c>
      <c r="H1828" s="130"/>
      <c r="I1828" s="134"/>
      <c r="J1828" s="123">
        <f>IF(OR(tbl_Metraj22[[#This Row],[TARIH]]="",tbl_Metraj22[[#This Row],[TARIH]]="-"),0,IF(tbl_Metraj22[[#This Row],[YUZDE]]=0,tbl_Metraj22[[#This Row],[METRAJ_BETON]],tbl_Metraj22[[#This Row],[YUZDE]]*tbl_Metraj22[[#This Row],[METRAJ_BETON]]))</f>
        <v>0</v>
      </c>
      <c r="K1828" s="2" t="s">
        <v>23191</v>
      </c>
    </row>
    <row r="1829" spans="1:11" ht="14.25" x14ac:dyDescent="0.2">
      <c r="A1829" s="2" t="s">
        <v>734</v>
      </c>
      <c r="B1829" s="124" t="s">
        <v>7302</v>
      </c>
      <c r="C1829" s="124"/>
      <c r="D1829" s="126">
        <v>1.78</v>
      </c>
      <c r="E1829" s="124" t="s">
        <v>765</v>
      </c>
      <c r="F1829" s="124">
        <v>-5</v>
      </c>
      <c r="G1829" s="2" t="s">
        <v>14418</v>
      </c>
      <c r="H1829" s="130"/>
      <c r="I1829" s="134"/>
      <c r="J1829" s="123">
        <f>IF(OR(tbl_Metraj22[[#This Row],[TARIH]]="",tbl_Metraj22[[#This Row],[TARIH]]="-"),0,IF(tbl_Metraj22[[#This Row],[YUZDE]]=0,tbl_Metraj22[[#This Row],[METRAJ_BETON]],tbl_Metraj22[[#This Row],[YUZDE]]*tbl_Metraj22[[#This Row],[METRAJ_BETON]]))</f>
        <v>0</v>
      </c>
      <c r="K1829" s="2" t="s">
        <v>22209</v>
      </c>
    </row>
    <row r="1830" spans="1:11" ht="14.25" x14ac:dyDescent="0.2">
      <c r="A1830" s="2" t="s">
        <v>734</v>
      </c>
      <c r="B1830" s="124" t="s">
        <v>7303</v>
      </c>
      <c r="C1830" s="124"/>
      <c r="D1830" s="126">
        <v>1.6</v>
      </c>
      <c r="E1830" s="124" t="s">
        <v>765</v>
      </c>
      <c r="F1830" s="124">
        <v>-5</v>
      </c>
      <c r="G1830" s="2" t="s">
        <v>14419</v>
      </c>
      <c r="H1830" s="130"/>
      <c r="I1830" s="134"/>
      <c r="J1830" s="123">
        <f>IF(OR(tbl_Metraj22[[#This Row],[TARIH]]="",tbl_Metraj22[[#This Row],[TARIH]]="-"),0,IF(tbl_Metraj22[[#This Row],[YUZDE]]=0,tbl_Metraj22[[#This Row],[METRAJ_BETON]],tbl_Metraj22[[#This Row],[YUZDE]]*tbl_Metraj22[[#This Row],[METRAJ_BETON]]))</f>
        <v>0</v>
      </c>
      <c r="K1830" s="2" t="s">
        <v>22230</v>
      </c>
    </row>
    <row r="1831" spans="1:11" ht="14.25" x14ac:dyDescent="0.2">
      <c r="A1831" s="2" t="s">
        <v>734</v>
      </c>
      <c r="B1831" s="124" t="s">
        <v>7304</v>
      </c>
      <c r="C1831" s="124"/>
      <c r="D1831" s="126">
        <v>1.1200000000000001</v>
      </c>
      <c r="E1831" s="124" t="s">
        <v>765</v>
      </c>
      <c r="F1831" s="124">
        <v>-5</v>
      </c>
      <c r="G1831" s="2" t="s">
        <v>14420</v>
      </c>
      <c r="H1831" s="130"/>
      <c r="I1831" s="134"/>
      <c r="J1831" s="123">
        <f>IF(OR(tbl_Metraj22[[#This Row],[TARIH]]="",tbl_Metraj22[[#This Row],[TARIH]]="-"),0,IF(tbl_Metraj22[[#This Row],[YUZDE]]=0,tbl_Metraj22[[#This Row],[METRAJ_BETON]],tbl_Metraj22[[#This Row],[YUZDE]]*tbl_Metraj22[[#This Row],[METRAJ_BETON]]))</f>
        <v>0</v>
      </c>
      <c r="K1831" s="2" t="s">
        <v>23192</v>
      </c>
    </row>
    <row r="1832" spans="1:11" ht="14.25" x14ac:dyDescent="0.2">
      <c r="A1832" s="2" t="s">
        <v>734</v>
      </c>
      <c r="B1832" s="124" t="s">
        <v>7305</v>
      </c>
      <c r="C1832" s="124"/>
      <c r="D1832" s="126">
        <v>2.2999999999999998</v>
      </c>
      <c r="E1832" s="124" t="s">
        <v>765</v>
      </c>
      <c r="F1832" s="124">
        <v>-5</v>
      </c>
      <c r="G1832" s="2" t="s">
        <v>14421</v>
      </c>
      <c r="H1832" s="130"/>
      <c r="I1832" s="134"/>
      <c r="J1832" s="123">
        <f>IF(OR(tbl_Metraj22[[#This Row],[TARIH]]="",tbl_Metraj22[[#This Row],[TARIH]]="-"),0,IF(tbl_Metraj22[[#This Row],[YUZDE]]=0,tbl_Metraj22[[#This Row],[METRAJ_BETON]],tbl_Metraj22[[#This Row],[YUZDE]]*tbl_Metraj22[[#This Row],[METRAJ_BETON]]))</f>
        <v>0</v>
      </c>
      <c r="K1832" s="2" t="s">
        <v>23193</v>
      </c>
    </row>
    <row r="1833" spans="1:11" ht="14.25" x14ac:dyDescent="0.2">
      <c r="A1833" s="2" t="s">
        <v>734</v>
      </c>
      <c r="B1833" s="124" t="s">
        <v>7306</v>
      </c>
      <c r="C1833" s="124"/>
      <c r="D1833" s="126">
        <v>2.2999999999999998</v>
      </c>
      <c r="E1833" s="124" t="s">
        <v>765</v>
      </c>
      <c r="F1833" s="124">
        <v>-5</v>
      </c>
      <c r="G1833" s="2" t="s">
        <v>14422</v>
      </c>
      <c r="H1833" s="130"/>
      <c r="I1833" s="134"/>
      <c r="J1833" s="123">
        <f>IF(OR(tbl_Metraj22[[#This Row],[TARIH]]="",tbl_Metraj22[[#This Row],[TARIH]]="-"),0,IF(tbl_Metraj22[[#This Row],[YUZDE]]=0,tbl_Metraj22[[#This Row],[METRAJ_BETON]],tbl_Metraj22[[#This Row],[YUZDE]]*tbl_Metraj22[[#This Row],[METRAJ_BETON]]))</f>
        <v>0</v>
      </c>
      <c r="K1833" s="2" t="s">
        <v>22201</v>
      </c>
    </row>
    <row r="1834" spans="1:11" ht="14.25" x14ac:dyDescent="0.2">
      <c r="A1834" s="2" t="s">
        <v>734</v>
      </c>
      <c r="B1834" s="124" t="s">
        <v>7307</v>
      </c>
      <c r="C1834" s="124"/>
      <c r="D1834" s="126">
        <v>2.16</v>
      </c>
      <c r="E1834" s="124" t="s">
        <v>765</v>
      </c>
      <c r="F1834" s="124">
        <v>-5</v>
      </c>
      <c r="G1834" s="2" t="s">
        <v>14423</v>
      </c>
      <c r="H1834" s="130"/>
      <c r="I1834" s="134"/>
      <c r="J1834" s="123">
        <f>IF(OR(tbl_Metraj22[[#This Row],[TARIH]]="",tbl_Metraj22[[#This Row],[TARIH]]="-"),0,IF(tbl_Metraj22[[#This Row],[YUZDE]]=0,tbl_Metraj22[[#This Row],[METRAJ_BETON]],tbl_Metraj22[[#This Row],[YUZDE]]*tbl_Metraj22[[#This Row],[METRAJ_BETON]]))</f>
        <v>0</v>
      </c>
      <c r="K1834" s="2" t="s">
        <v>23194</v>
      </c>
    </row>
    <row r="1835" spans="1:11" ht="14.25" x14ac:dyDescent="0.2">
      <c r="A1835" s="2" t="s">
        <v>734</v>
      </c>
      <c r="B1835" s="124" t="s">
        <v>7308</v>
      </c>
      <c r="C1835" s="124"/>
      <c r="D1835" s="126">
        <v>0.64</v>
      </c>
      <c r="E1835" s="124" t="s">
        <v>765</v>
      </c>
      <c r="F1835" s="124">
        <v>-5</v>
      </c>
      <c r="G1835" s="2" t="s">
        <v>14424</v>
      </c>
      <c r="H1835" s="130"/>
      <c r="I1835" s="134"/>
      <c r="J1835" s="123">
        <f>IF(OR(tbl_Metraj22[[#This Row],[TARIH]]="",tbl_Metraj22[[#This Row],[TARIH]]="-"),0,IF(tbl_Metraj22[[#This Row],[YUZDE]]=0,tbl_Metraj22[[#This Row],[METRAJ_BETON]],tbl_Metraj22[[#This Row],[YUZDE]]*tbl_Metraj22[[#This Row],[METRAJ_BETON]]))</f>
        <v>0</v>
      </c>
      <c r="K1835" s="2" t="e">
        <v>#N/A</v>
      </c>
    </row>
    <row r="1836" spans="1:11" ht="14.25" x14ac:dyDescent="0.2">
      <c r="A1836" s="2" t="s">
        <v>734</v>
      </c>
      <c r="B1836" s="124" t="s">
        <v>7309</v>
      </c>
      <c r="C1836" s="124"/>
      <c r="D1836" s="126">
        <v>0.7</v>
      </c>
      <c r="E1836" s="124" t="s">
        <v>765</v>
      </c>
      <c r="F1836" s="124">
        <v>-5</v>
      </c>
      <c r="G1836" s="2" t="s">
        <v>14425</v>
      </c>
      <c r="H1836" s="130"/>
      <c r="I1836" s="134"/>
      <c r="J1836" s="123">
        <f>IF(OR(tbl_Metraj22[[#This Row],[TARIH]]="",tbl_Metraj22[[#This Row],[TARIH]]="-"),0,IF(tbl_Metraj22[[#This Row],[YUZDE]]=0,tbl_Metraj22[[#This Row],[METRAJ_BETON]],tbl_Metraj22[[#This Row],[YUZDE]]*tbl_Metraj22[[#This Row],[METRAJ_BETON]]))</f>
        <v>0</v>
      </c>
      <c r="K1836" s="2" t="s">
        <v>22208</v>
      </c>
    </row>
    <row r="1837" spans="1:11" ht="14.25" x14ac:dyDescent="0.2">
      <c r="A1837" s="2" t="s">
        <v>734</v>
      </c>
      <c r="B1837" s="124" t="s">
        <v>7310</v>
      </c>
      <c r="C1837" s="124"/>
      <c r="D1837" s="126">
        <v>1.95</v>
      </c>
      <c r="E1837" s="124" t="s">
        <v>765</v>
      </c>
      <c r="F1837" s="124">
        <v>-5</v>
      </c>
      <c r="G1837" s="2" t="s">
        <v>14426</v>
      </c>
      <c r="H1837" s="130" t="s">
        <v>24265</v>
      </c>
      <c r="I1837" s="134"/>
      <c r="J1837" s="123">
        <f>IF(OR(tbl_Metraj22[[#This Row],[TARIH]]="",tbl_Metraj22[[#This Row],[TARIH]]="-"),0,IF(tbl_Metraj22[[#This Row],[YUZDE]]=0,tbl_Metraj22[[#This Row],[METRAJ_BETON]],tbl_Metraj22[[#This Row],[YUZDE]]*tbl_Metraj22[[#This Row],[METRAJ_BETON]]))</f>
        <v>0</v>
      </c>
      <c r="K1837" s="2" t="s">
        <v>23195</v>
      </c>
    </row>
    <row r="1838" spans="1:11" ht="14.25" x14ac:dyDescent="0.2">
      <c r="A1838" s="2" t="s">
        <v>734</v>
      </c>
      <c r="B1838" s="124" t="s">
        <v>7311</v>
      </c>
      <c r="C1838" s="124"/>
      <c r="D1838" s="126">
        <v>1.58</v>
      </c>
      <c r="E1838" s="124" t="s">
        <v>765</v>
      </c>
      <c r="F1838" s="124">
        <v>-5</v>
      </c>
      <c r="G1838" s="2" t="s">
        <v>14427</v>
      </c>
      <c r="H1838" s="130" t="s">
        <v>24265</v>
      </c>
      <c r="I1838" s="134"/>
      <c r="J1838" s="123">
        <f>IF(OR(tbl_Metraj22[[#This Row],[TARIH]]="",tbl_Metraj22[[#This Row],[TARIH]]="-"),0,IF(tbl_Metraj22[[#This Row],[YUZDE]]=0,tbl_Metraj22[[#This Row],[METRAJ_BETON]],tbl_Metraj22[[#This Row],[YUZDE]]*tbl_Metraj22[[#This Row],[METRAJ_BETON]]))</f>
        <v>0</v>
      </c>
      <c r="K1838" s="2" t="s">
        <v>22301</v>
      </c>
    </row>
    <row r="1839" spans="1:11" ht="14.25" x14ac:dyDescent="0.2">
      <c r="A1839" s="2" t="s">
        <v>734</v>
      </c>
      <c r="B1839" s="124" t="s">
        <v>7312</v>
      </c>
      <c r="C1839" s="124"/>
      <c r="D1839" s="126">
        <v>1.62</v>
      </c>
      <c r="E1839" s="124" t="s">
        <v>765</v>
      </c>
      <c r="F1839" s="124">
        <v>-5</v>
      </c>
      <c r="G1839" s="2" t="s">
        <v>14428</v>
      </c>
      <c r="H1839" s="130" t="s">
        <v>24265</v>
      </c>
      <c r="I1839" s="134"/>
      <c r="J1839" s="123">
        <f>IF(OR(tbl_Metraj22[[#This Row],[TARIH]]="",tbl_Metraj22[[#This Row],[TARIH]]="-"),0,IF(tbl_Metraj22[[#This Row],[YUZDE]]=0,tbl_Metraj22[[#This Row],[METRAJ_BETON]],tbl_Metraj22[[#This Row],[YUZDE]]*tbl_Metraj22[[#This Row],[METRAJ_BETON]]))</f>
        <v>0</v>
      </c>
      <c r="K1839" s="2" t="s">
        <v>22256</v>
      </c>
    </row>
    <row r="1840" spans="1:11" ht="14.25" x14ac:dyDescent="0.2">
      <c r="A1840" s="2" t="s">
        <v>734</v>
      </c>
      <c r="B1840" s="124" t="s">
        <v>7313</v>
      </c>
      <c r="C1840" s="124"/>
      <c r="D1840" s="126">
        <v>2.88</v>
      </c>
      <c r="E1840" s="124" t="s">
        <v>765</v>
      </c>
      <c r="F1840" s="124">
        <v>-5</v>
      </c>
      <c r="G1840" s="2" t="s">
        <v>14429</v>
      </c>
      <c r="H1840" s="130" t="s">
        <v>24265</v>
      </c>
      <c r="I1840" s="134"/>
      <c r="J1840" s="123">
        <f>IF(OR(tbl_Metraj22[[#This Row],[TARIH]]="",tbl_Metraj22[[#This Row],[TARIH]]="-"),0,IF(tbl_Metraj22[[#This Row],[YUZDE]]=0,tbl_Metraj22[[#This Row],[METRAJ_BETON]],tbl_Metraj22[[#This Row],[YUZDE]]*tbl_Metraj22[[#This Row],[METRAJ_BETON]]))</f>
        <v>0</v>
      </c>
      <c r="K1840" s="2" t="s">
        <v>23196</v>
      </c>
    </row>
    <row r="1841" spans="1:11" ht="14.25" x14ac:dyDescent="0.2">
      <c r="A1841" s="2" t="s">
        <v>734</v>
      </c>
      <c r="B1841" s="124" t="s">
        <v>7314</v>
      </c>
      <c r="C1841" s="124"/>
      <c r="D1841" s="126">
        <v>1.95</v>
      </c>
      <c r="E1841" s="124" t="s">
        <v>765</v>
      </c>
      <c r="F1841" s="124">
        <v>-5</v>
      </c>
      <c r="G1841" s="2" t="s">
        <v>14430</v>
      </c>
      <c r="H1841" s="130"/>
      <c r="I1841" s="134"/>
      <c r="J1841" s="123">
        <f>IF(OR(tbl_Metraj22[[#This Row],[TARIH]]="",tbl_Metraj22[[#This Row],[TARIH]]="-"),0,IF(tbl_Metraj22[[#This Row],[YUZDE]]=0,tbl_Metraj22[[#This Row],[METRAJ_BETON]],tbl_Metraj22[[#This Row],[YUZDE]]*tbl_Metraj22[[#This Row],[METRAJ_BETON]]))</f>
        <v>0</v>
      </c>
      <c r="K1841" s="2" t="s">
        <v>23197</v>
      </c>
    </row>
    <row r="1842" spans="1:11" ht="14.25" x14ac:dyDescent="0.2">
      <c r="A1842" s="2" t="s">
        <v>734</v>
      </c>
      <c r="B1842" s="124" t="s">
        <v>7315</v>
      </c>
      <c r="C1842" s="124"/>
      <c r="D1842" s="126">
        <v>0.64</v>
      </c>
      <c r="E1842" s="124" t="s">
        <v>765</v>
      </c>
      <c r="F1842" s="124">
        <v>-5</v>
      </c>
      <c r="G1842" s="2" t="s">
        <v>14431</v>
      </c>
      <c r="H1842" s="130"/>
      <c r="I1842" s="134"/>
      <c r="J1842" s="123">
        <f>IF(OR(tbl_Metraj22[[#This Row],[TARIH]]="",tbl_Metraj22[[#This Row],[TARIH]]="-"),0,IF(tbl_Metraj22[[#This Row],[YUZDE]]=0,tbl_Metraj22[[#This Row],[METRAJ_BETON]],tbl_Metraj22[[#This Row],[YUZDE]]*tbl_Metraj22[[#This Row],[METRAJ_BETON]]))</f>
        <v>0</v>
      </c>
      <c r="K1842" s="2" t="e">
        <v>#N/A</v>
      </c>
    </row>
    <row r="1843" spans="1:11" ht="14.25" x14ac:dyDescent="0.2">
      <c r="A1843" s="2" t="s">
        <v>734</v>
      </c>
      <c r="B1843" s="124" t="s">
        <v>7316</v>
      </c>
      <c r="C1843" s="124"/>
      <c r="D1843" s="126">
        <v>0.7</v>
      </c>
      <c r="E1843" s="124" t="s">
        <v>765</v>
      </c>
      <c r="F1843" s="124">
        <v>-5</v>
      </c>
      <c r="G1843" s="2" t="s">
        <v>14432</v>
      </c>
      <c r="H1843" s="130"/>
      <c r="I1843" s="134"/>
      <c r="J1843" s="123">
        <f>IF(OR(tbl_Metraj22[[#This Row],[TARIH]]="",tbl_Metraj22[[#This Row],[TARIH]]="-"),0,IF(tbl_Metraj22[[#This Row],[YUZDE]]=0,tbl_Metraj22[[#This Row],[METRAJ_BETON]],tbl_Metraj22[[#This Row],[YUZDE]]*tbl_Metraj22[[#This Row],[METRAJ_BETON]]))</f>
        <v>0</v>
      </c>
      <c r="K1843" s="2" t="s">
        <v>22254</v>
      </c>
    </row>
    <row r="1844" spans="1:11" ht="14.25" x14ac:dyDescent="0.2">
      <c r="A1844" s="2" t="s">
        <v>734</v>
      </c>
      <c r="B1844" s="124" t="s">
        <v>7317</v>
      </c>
      <c r="C1844" s="124"/>
      <c r="D1844" s="126">
        <v>2.2999999999999998</v>
      </c>
      <c r="E1844" s="124" t="s">
        <v>765</v>
      </c>
      <c r="F1844" s="124">
        <v>-5</v>
      </c>
      <c r="G1844" s="2" t="s">
        <v>14433</v>
      </c>
      <c r="H1844" s="130"/>
      <c r="I1844" s="134"/>
      <c r="J1844" s="123">
        <f>IF(OR(tbl_Metraj22[[#This Row],[TARIH]]="",tbl_Metraj22[[#This Row],[TARIH]]="-"),0,IF(tbl_Metraj22[[#This Row],[YUZDE]]=0,tbl_Metraj22[[#This Row],[METRAJ_BETON]],tbl_Metraj22[[#This Row],[YUZDE]]*tbl_Metraj22[[#This Row],[METRAJ_BETON]]))</f>
        <v>0</v>
      </c>
      <c r="K1844" s="2" t="s">
        <v>23198</v>
      </c>
    </row>
    <row r="1845" spans="1:11" ht="14.25" x14ac:dyDescent="0.2">
      <c r="A1845" s="2" t="s">
        <v>734</v>
      </c>
      <c r="B1845" s="124" t="s">
        <v>7318</v>
      </c>
      <c r="C1845" s="124"/>
      <c r="D1845" s="126">
        <v>2.8</v>
      </c>
      <c r="E1845" s="124" t="s">
        <v>765</v>
      </c>
      <c r="F1845" s="124">
        <v>-5</v>
      </c>
      <c r="G1845" s="2" t="s">
        <v>14434</v>
      </c>
      <c r="H1845" s="130"/>
      <c r="I1845" s="134"/>
      <c r="J1845" s="123">
        <f>IF(OR(tbl_Metraj22[[#This Row],[TARIH]]="",tbl_Metraj22[[#This Row],[TARIH]]="-"),0,IF(tbl_Metraj22[[#This Row],[YUZDE]]=0,tbl_Metraj22[[#This Row],[METRAJ_BETON]],tbl_Metraj22[[#This Row],[YUZDE]]*tbl_Metraj22[[#This Row],[METRAJ_BETON]]))</f>
        <v>0</v>
      </c>
      <c r="K1845" s="2" t="s">
        <v>22329</v>
      </c>
    </row>
    <row r="1846" spans="1:11" ht="14.25" x14ac:dyDescent="0.2">
      <c r="A1846" s="2" t="s">
        <v>734</v>
      </c>
      <c r="B1846" s="124" t="s">
        <v>7319</v>
      </c>
      <c r="C1846" s="124"/>
      <c r="D1846" s="126">
        <v>2.1800000000000002</v>
      </c>
      <c r="E1846" s="124" t="s">
        <v>765</v>
      </c>
      <c r="F1846" s="124">
        <v>-5</v>
      </c>
      <c r="G1846" s="2" t="s">
        <v>14435</v>
      </c>
      <c r="H1846" s="130"/>
      <c r="I1846" s="134"/>
      <c r="J1846" s="123">
        <f>IF(OR(tbl_Metraj22[[#This Row],[TARIH]]="",tbl_Metraj22[[#This Row],[TARIH]]="-"),0,IF(tbl_Metraj22[[#This Row],[YUZDE]]=0,tbl_Metraj22[[#This Row],[METRAJ_BETON]],tbl_Metraj22[[#This Row],[YUZDE]]*tbl_Metraj22[[#This Row],[METRAJ_BETON]]))</f>
        <v>0</v>
      </c>
      <c r="K1846" s="2" t="s">
        <v>23199</v>
      </c>
    </row>
    <row r="1847" spans="1:11" ht="14.25" x14ac:dyDescent="0.2">
      <c r="A1847" s="2" t="s">
        <v>734</v>
      </c>
      <c r="B1847" s="124" t="s">
        <v>7320</v>
      </c>
      <c r="C1847" s="124"/>
      <c r="D1847" s="126">
        <v>2.2999999999999998</v>
      </c>
      <c r="E1847" s="124" t="s">
        <v>765</v>
      </c>
      <c r="F1847" s="124">
        <v>-5</v>
      </c>
      <c r="G1847" s="2" t="s">
        <v>14436</v>
      </c>
      <c r="H1847" s="130"/>
      <c r="I1847" s="134"/>
      <c r="J1847" s="123">
        <f>IF(OR(tbl_Metraj22[[#This Row],[TARIH]]="",tbl_Metraj22[[#This Row],[TARIH]]="-"),0,IF(tbl_Metraj22[[#This Row],[YUZDE]]=0,tbl_Metraj22[[#This Row],[METRAJ_BETON]],tbl_Metraj22[[#This Row],[YUZDE]]*tbl_Metraj22[[#This Row],[METRAJ_BETON]]))</f>
        <v>0</v>
      </c>
      <c r="K1847" s="2" t="s">
        <v>22290</v>
      </c>
    </row>
    <row r="1848" spans="1:11" ht="14.25" x14ac:dyDescent="0.2">
      <c r="A1848" s="2" t="s">
        <v>734</v>
      </c>
      <c r="B1848" s="124" t="s">
        <v>7321</v>
      </c>
      <c r="C1848" s="124"/>
      <c r="D1848" s="126">
        <v>1.06</v>
      </c>
      <c r="E1848" s="124" t="s">
        <v>765</v>
      </c>
      <c r="F1848" s="124">
        <v>-5</v>
      </c>
      <c r="G1848" s="2" t="s">
        <v>14437</v>
      </c>
      <c r="H1848" s="130"/>
      <c r="I1848" s="134"/>
      <c r="J1848" s="123">
        <f>IF(OR(tbl_Metraj22[[#This Row],[TARIH]]="",tbl_Metraj22[[#This Row],[TARIH]]="-"),0,IF(tbl_Metraj22[[#This Row],[YUZDE]]=0,tbl_Metraj22[[#This Row],[METRAJ_BETON]],tbl_Metraj22[[#This Row],[YUZDE]]*tbl_Metraj22[[#This Row],[METRAJ_BETON]]))</f>
        <v>0</v>
      </c>
      <c r="K1848" s="2" t="s">
        <v>23200</v>
      </c>
    </row>
    <row r="1849" spans="1:11" ht="14.25" x14ac:dyDescent="0.2">
      <c r="A1849" s="2" t="s">
        <v>734</v>
      </c>
      <c r="B1849" s="124" t="s">
        <v>7322</v>
      </c>
      <c r="C1849" s="124"/>
      <c r="D1849" s="126">
        <v>1.63</v>
      </c>
      <c r="E1849" s="124" t="s">
        <v>765</v>
      </c>
      <c r="F1849" s="124">
        <v>-5</v>
      </c>
      <c r="G1849" s="2" t="s">
        <v>14438</v>
      </c>
      <c r="H1849" s="130"/>
      <c r="I1849" s="134"/>
      <c r="J1849" s="123">
        <f>IF(OR(tbl_Metraj22[[#This Row],[TARIH]]="",tbl_Metraj22[[#This Row],[TARIH]]="-"),0,IF(tbl_Metraj22[[#This Row],[YUZDE]]=0,tbl_Metraj22[[#This Row],[METRAJ_BETON]],tbl_Metraj22[[#This Row],[YUZDE]]*tbl_Metraj22[[#This Row],[METRAJ_BETON]]))</f>
        <v>0</v>
      </c>
      <c r="K1849" s="2" t="s">
        <v>22243</v>
      </c>
    </row>
    <row r="1850" spans="1:11" ht="14.25" x14ac:dyDescent="0.2">
      <c r="A1850" s="2" t="s">
        <v>734</v>
      </c>
      <c r="B1850" s="124" t="s">
        <v>7323</v>
      </c>
      <c r="C1850" s="124"/>
      <c r="D1850" s="126">
        <v>1.94</v>
      </c>
      <c r="E1850" s="124" t="s">
        <v>765</v>
      </c>
      <c r="F1850" s="124">
        <v>-5</v>
      </c>
      <c r="G1850" s="2" t="s">
        <v>14439</v>
      </c>
      <c r="H1850" s="130"/>
      <c r="I1850" s="134"/>
      <c r="J1850" s="123">
        <f>IF(OR(tbl_Metraj22[[#This Row],[TARIH]]="",tbl_Metraj22[[#This Row],[TARIH]]="-"),0,IF(tbl_Metraj22[[#This Row],[YUZDE]]=0,tbl_Metraj22[[#This Row],[METRAJ_BETON]],tbl_Metraj22[[#This Row],[YUZDE]]*tbl_Metraj22[[#This Row],[METRAJ_BETON]]))</f>
        <v>0</v>
      </c>
      <c r="K1850" s="2" t="s">
        <v>22247</v>
      </c>
    </row>
    <row r="1851" spans="1:11" ht="14.25" x14ac:dyDescent="0.2">
      <c r="A1851" s="2" t="s">
        <v>734</v>
      </c>
      <c r="B1851" s="124" t="s">
        <v>7324</v>
      </c>
      <c r="C1851" s="124"/>
      <c r="D1851" s="126">
        <v>0.36</v>
      </c>
      <c r="E1851" s="124" t="s">
        <v>765</v>
      </c>
      <c r="F1851" s="124">
        <v>-5</v>
      </c>
      <c r="G1851" s="2" t="s">
        <v>14440</v>
      </c>
      <c r="H1851" s="130"/>
      <c r="I1851" s="134"/>
      <c r="J1851" s="123">
        <f>IF(OR(tbl_Metraj22[[#This Row],[TARIH]]="",tbl_Metraj22[[#This Row],[TARIH]]="-"),0,IF(tbl_Metraj22[[#This Row],[YUZDE]]=0,tbl_Metraj22[[#This Row],[METRAJ_BETON]],tbl_Metraj22[[#This Row],[YUZDE]]*tbl_Metraj22[[#This Row],[METRAJ_BETON]]))</f>
        <v>0</v>
      </c>
      <c r="K1851" s="2" t="s">
        <v>23201</v>
      </c>
    </row>
    <row r="1852" spans="1:11" ht="14.25" x14ac:dyDescent="0.2">
      <c r="A1852" s="2" t="s">
        <v>734</v>
      </c>
      <c r="B1852" s="124" t="s">
        <v>7325</v>
      </c>
      <c r="C1852" s="124"/>
      <c r="D1852" s="126">
        <v>0.73</v>
      </c>
      <c r="E1852" s="124" t="s">
        <v>765</v>
      </c>
      <c r="F1852" s="124">
        <v>-5</v>
      </c>
      <c r="G1852" s="2" t="s">
        <v>14441</v>
      </c>
      <c r="H1852" s="130"/>
      <c r="I1852" s="134"/>
      <c r="J1852" s="123">
        <f>IF(OR(tbl_Metraj22[[#This Row],[TARIH]]="",tbl_Metraj22[[#This Row],[TARIH]]="-"),0,IF(tbl_Metraj22[[#This Row],[YUZDE]]=0,tbl_Metraj22[[#This Row],[METRAJ_BETON]],tbl_Metraj22[[#This Row],[YUZDE]]*tbl_Metraj22[[#This Row],[METRAJ_BETON]]))</f>
        <v>0</v>
      </c>
      <c r="K1852" s="2" t="s">
        <v>23202</v>
      </c>
    </row>
    <row r="1853" spans="1:11" ht="14.25" x14ac:dyDescent="0.2">
      <c r="A1853" s="2" t="s">
        <v>734</v>
      </c>
      <c r="B1853" s="124" t="s">
        <v>7326</v>
      </c>
      <c r="C1853" s="124"/>
      <c r="D1853" s="126">
        <v>0.74</v>
      </c>
      <c r="E1853" s="124" t="s">
        <v>765</v>
      </c>
      <c r="F1853" s="124">
        <v>-5</v>
      </c>
      <c r="G1853" s="2" t="s">
        <v>14442</v>
      </c>
      <c r="H1853" s="130"/>
      <c r="I1853" s="134"/>
      <c r="J1853" s="123">
        <f>IF(OR(tbl_Metraj22[[#This Row],[TARIH]]="",tbl_Metraj22[[#This Row],[TARIH]]="-"),0,IF(tbl_Metraj22[[#This Row],[YUZDE]]=0,tbl_Metraj22[[#This Row],[METRAJ_BETON]],tbl_Metraj22[[#This Row],[YUZDE]]*tbl_Metraj22[[#This Row],[METRAJ_BETON]]))</f>
        <v>0</v>
      </c>
      <c r="K1853" s="2" t="s">
        <v>22237</v>
      </c>
    </row>
    <row r="1854" spans="1:11" ht="14.25" x14ac:dyDescent="0.2">
      <c r="A1854" s="2" t="s">
        <v>734</v>
      </c>
      <c r="B1854" s="124" t="s">
        <v>7327</v>
      </c>
      <c r="C1854" s="124"/>
      <c r="D1854" s="126">
        <v>0.32</v>
      </c>
      <c r="E1854" s="124" t="s">
        <v>765</v>
      </c>
      <c r="F1854" s="124">
        <v>-5</v>
      </c>
      <c r="G1854" s="2" t="s">
        <v>14443</v>
      </c>
      <c r="H1854" s="130"/>
      <c r="I1854" s="134"/>
      <c r="J1854" s="123">
        <f>IF(OR(tbl_Metraj22[[#This Row],[TARIH]]="",tbl_Metraj22[[#This Row],[TARIH]]="-"),0,IF(tbl_Metraj22[[#This Row],[YUZDE]]=0,tbl_Metraj22[[#This Row],[METRAJ_BETON]],tbl_Metraj22[[#This Row],[YUZDE]]*tbl_Metraj22[[#This Row],[METRAJ_BETON]]))</f>
        <v>0</v>
      </c>
      <c r="K1854" s="2" t="s">
        <v>22260</v>
      </c>
    </row>
    <row r="1855" spans="1:11" ht="14.25" x14ac:dyDescent="0.2">
      <c r="A1855" s="2" t="s">
        <v>734</v>
      </c>
      <c r="B1855" s="124" t="s">
        <v>7328</v>
      </c>
      <c r="C1855" s="124"/>
      <c r="D1855" s="126">
        <v>0.37</v>
      </c>
      <c r="E1855" s="124" t="s">
        <v>765</v>
      </c>
      <c r="F1855" s="124">
        <v>-5</v>
      </c>
      <c r="G1855" s="2" t="s">
        <v>14444</v>
      </c>
      <c r="H1855" s="130"/>
      <c r="I1855" s="134"/>
      <c r="J1855" s="123">
        <f>IF(OR(tbl_Metraj22[[#This Row],[TARIH]]="",tbl_Metraj22[[#This Row],[TARIH]]="-"),0,IF(tbl_Metraj22[[#This Row],[YUZDE]]=0,tbl_Metraj22[[#This Row],[METRAJ_BETON]],tbl_Metraj22[[#This Row],[YUZDE]]*tbl_Metraj22[[#This Row],[METRAJ_BETON]]))</f>
        <v>0</v>
      </c>
      <c r="K1855" s="2" t="s">
        <v>23203</v>
      </c>
    </row>
    <row r="1856" spans="1:11" ht="14.25" x14ac:dyDescent="0.2">
      <c r="A1856" s="2" t="s">
        <v>734</v>
      </c>
      <c r="B1856" s="124" t="s">
        <v>7329</v>
      </c>
      <c r="C1856" s="124"/>
      <c r="D1856" s="126">
        <v>3.46</v>
      </c>
      <c r="E1856" s="124" t="s">
        <v>765</v>
      </c>
      <c r="F1856" s="124">
        <v>-5</v>
      </c>
      <c r="G1856" s="2" t="s">
        <v>14445</v>
      </c>
      <c r="H1856" s="130" t="s">
        <v>24265</v>
      </c>
      <c r="I1856" s="134"/>
      <c r="J1856" s="123">
        <f>IF(OR(tbl_Metraj22[[#This Row],[TARIH]]="",tbl_Metraj22[[#This Row],[TARIH]]="-"),0,IF(tbl_Metraj22[[#This Row],[YUZDE]]=0,tbl_Metraj22[[#This Row],[METRAJ_BETON]],tbl_Metraj22[[#This Row],[YUZDE]]*tbl_Metraj22[[#This Row],[METRAJ_BETON]]))</f>
        <v>0</v>
      </c>
      <c r="K1856" s="2" t="s">
        <v>22215</v>
      </c>
    </row>
    <row r="1857" spans="1:11" ht="14.25" x14ac:dyDescent="0.2">
      <c r="A1857" s="2" t="s">
        <v>734</v>
      </c>
      <c r="B1857" s="124" t="s">
        <v>7330</v>
      </c>
      <c r="C1857" s="124"/>
      <c r="D1857" s="126">
        <v>3.46</v>
      </c>
      <c r="E1857" s="124" t="s">
        <v>765</v>
      </c>
      <c r="F1857" s="124">
        <v>-5</v>
      </c>
      <c r="G1857" s="2" t="s">
        <v>14446</v>
      </c>
      <c r="H1857" s="130" t="s">
        <v>24265</v>
      </c>
      <c r="I1857" s="134"/>
      <c r="J1857" s="123">
        <f>IF(OR(tbl_Metraj22[[#This Row],[TARIH]]="",tbl_Metraj22[[#This Row],[TARIH]]="-"),0,IF(tbl_Metraj22[[#This Row],[YUZDE]]=0,tbl_Metraj22[[#This Row],[METRAJ_BETON]],tbl_Metraj22[[#This Row],[YUZDE]]*tbl_Metraj22[[#This Row],[METRAJ_BETON]]))</f>
        <v>0</v>
      </c>
      <c r="K1857" s="2" t="s">
        <v>22218</v>
      </c>
    </row>
    <row r="1858" spans="1:11" ht="14.25" x14ac:dyDescent="0.2">
      <c r="A1858" s="2" t="s">
        <v>734</v>
      </c>
      <c r="B1858" s="124" t="s">
        <v>7331</v>
      </c>
      <c r="C1858" s="124"/>
      <c r="D1858" s="126">
        <v>3.46</v>
      </c>
      <c r="E1858" s="124" t="s">
        <v>765</v>
      </c>
      <c r="F1858" s="124">
        <v>-5</v>
      </c>
      <c r="G1858" s="2" t="s">
        <v>14447</v>
      </c>
      <c r="H1858" s="130" t="s">
        <v>24265</v>
      </c>
      <c r="I1858" s="134"/>
      <c r="J1858" s="123">
        <f>IF(OR(tbl_Metraj22[[#This Row],[TARIH]]="",tbl_Metraj22[[#This Row],[TARIH]]="-"),0,IF(tbl_Metraj22[[#This Row],[YUZDE]]=0,tbl_Metraj22[[#This Row],[METRAJ_BETON]],tbl_Metraj22[[#This Row],[YUZDE]]*tbl_Metraj22[[#This Row],[METRAJ_BETON]]))</f>
        <v>0</v>
      </c>
      <c r="K1858" s="2" t="s">
        <v>23204</v>
      </c>
    </row>
    <row r="1859" spans="1:11" ht="14.25" x14ac:dyDescent="0.2">
      <c r="A1859" s="2" t="s">
        <v>734</v>
      </c>
      <c r="B1859" s="124" t="s">
        <v>7332</v>
      </c>
      <c r="C1859" s="124"/>
      <c r="D1859" s="126">
        <v>3.46</v>
      </c>
      <c r="E1859" s="124" t="s">
        <v>765</v>
      </c>
      <c r="F1859" s="124">
        <v>-5</v>
      </c>
      <c r="G1859" s="2" t="s">
        <v>14448</v>
      </c>
      <c r="H1859" s="130" t="s">
        <v>24265</v>
      </c>
      <c r="I1859" s="134"/>
      <c r="J1859" s="123">
        <f>IF(OR(tbl_Metraj22[[#This Row],[TARIH]]="",tbl_Metraj22[[#This Row],[TARIH]]="-"),0,IF(tbl_Metraj22[[#This Row],[YUZDE]]=0,tbl_Metraj22[[#This Row],[METRAJ_BETON]],tbl_Metraj22[[#This Row],[YUZDE]]*tbl_Metraj22[[#This Row],[METRAJ_BETON]]))</f>
        <v>0</v>
      </c>
      <c r="K1859" s="2" t="s">
        <v>22314</v>
      </c>
    </row>
    <row r="1860" spans="1:11" ht="14.25" x14ac:dyDescent="0.2">
      <c r="A1860" s="2" t="s">
        <v>734</v>
      </c>
      <c r="B1860" s="124" t="s">
        <v>7333</v>
      </c>
      <c r="C1860" s="124"/>
      <c r="D1860" s="126">
        <v>3.46</v>
      </c>
      <c r="E1860" s="124" t="s">
        <v>765</v>
      </c>
      <c r="F1860" s="124">
        <v>-5</v>
      </c>
      <c r="G1860" s="2" t="s">
        <v>14449</v>
      </c>
      <c r="H1860" s="130" t="s">
        <v>24265</v>
      </c>
      <c r="I1860" s="134"/>
      <c r="J1860" s="123">
        <f>IF(OR(tbl_Metraj22[[#This Row],[TARIH]]="",tbl_Metraj22[[#This Row],[TARIH]]="-"),0,IF(tbl_Metraj22[[#This Row],[YUZDE]]=0,tbl_Metraj22[[#This Row],[METRAJ_BETON]],tbl_Metraj22[[#This Row],[YUZDE]]*tbl_Metraj22[[#This Row],[METRAJ_BETON]]))</f>
        <v>0</v>
      </c>
      <c r="K1860" s="2" t="s">
        <v>22277</v>
      </c>
    </row>
    <row r="1861" spans="1:11" ht="14.25" x14ac:dyDescent="0.2">
      <c r="A1861" s="2" t="s">
        <v>734</v>
      </c>
      <c r="B1861" s="124" t="s">
        <v>7334</v>
      </c>
      <c r="C1861" s="124"/>
      <c r="D1861" s="126">
        <v>3.46</v>
      </c>
      <c r="E1861" s="124" t="s">
        <v>765</v>
      </c>
      <c r="F1861" s="124">
        <v>-5</v>
      </c>
      <c r="G1861" s="2" t="s">
        <v>14450</v>
      </c>
      <c r="H1861" s="130" t="s">
        <v>24265</v>
      </c>
      <c r="I1861" s="134"/>
      <c r="J1861" s="123">
        <f>IF(OR(tbl_Metraj22[[#This Row],[TARIH]]="",tbl_Metraj22[[#This Row],[TARIH]]="-"),0,IF(tbl_Metraj22[[#This Row],[YUZDE]]=0,tbl_Metraj22[[#This Row],[METRAJ_BETON]],tbl_Metraj22[[#This Row],[YUZDE]]*tbl_Metraj22[[#This Row],[METRAJ_BETON]]))</f>
        <v>0</v>
      </c>
      <c r="K1861" s="2" t="s">
        <v>23205</v>
      </c>
    </row>
    <row r="1862" spans="1:11" ht="14.25" x14ac:dyDescent="0.2">
      <c r="A1862" s="2" t="s">
        <v>734</v>
      </c>
      <c r="B1862" s="124" t="s">
        <v>7335</v>
      </c>
      <c r="C1862" s="124"/>
      <c r="D1862" s="126">
        <v>1.96</v>
      </c>
      <c r="E1862" s="124" t="s">
        <v>765</v>
      </c>
      <c r="F1862" s="124">
        <v>-5</v>
      </c>
      <c r="G1862" s="2" t="s">
        <v>14451</v>
      </c>
      <c r="H1862" s="130" t="s">
        <v>24265</v>
      </c>
      <c r="I1862" s="134"/>
      <c r="J1862" s="123">
        <f>IF(OR(tbl_Metraj22[[#This Row],[TARIH]]="",tbl_Metraj22[[#This Row],[TARIH]]="-"),0,IF(tbl_Metraj22[[#This Row],[YUZDE]]=0,tbl_Metraj22[[#This Row],[METRAJ_BETON]],tbl_Metraj22[[#This Row],[YUZDE]]*tbl_Metraj22[[#This Row],[METRAJ_BETON]]))</f>
        <v>0</v>
      </c>
      <c r="K1862" s="2" t="s">
        <v>22270</v>
      </c>
    </row>
    <row r="1863" spans="1:11" ht="14.25" x14ac:dyDescent="0.2">
      <c r="A1863" s="2" t="s">
        <v>734</v>
      </c>
      <c r="B1863" s="124" t="s">
        <v>7336</v>
      </c>
      <c r="C1863" s="124"/>
      <c r="D1863" s="126">
        <v>1.08</v>
      </c>
      <c r="E1863" s="124" t="s">
        <v>765</v>
      </c>
      <c r="F1863" s="124">
        <v>-5</v>
      </c>
      <c r="G1863" s="2" t="s">
        <v>14452</v>
      </c>
      <c r="H1863" s="130" t="s">
        <v>24265</v>
      </c>
      <c r="I1863" s="134"/>
      <c r="J1863" s="123">
        <f>IF(OR(tbl_Metraj22[[#This Row],[TARIH]]="",tbl_Metraj22[[#This Row],[TARIH]]="-"),0,IF(tbl_Metraj22[[#This Row],[YUZDE]]=0,tbl_Metraj22[[#This Row],[METRAJ_BETON]],tbl_Metraj22[[#This Row],[YUZDE]]*tbl_Metraj22[[#This Row],[METRAJ_BETON]]))</f>
        <v>0</v>
      </c>
      <c r="K1863" s="2" t="s">
        <v>23206</v>
      </c>
    </row>
    <row r="1864" spans="1:11" ht="14.25" x14ac:dyDescent="0.2">
      <c r="A1864" s="2" t="s">
        <v>734</v>
      </c>
      <c r="B1864" s="124" t="s">
        <v>7337</v>
      </c>
      <c r="C1864" s="124"/>
      <c r="D1864" s="126">
        <v>1.99</v>
      </c>
      <c r="E1864" s="124" t="s">
        <v>765</v>
      </c>
      <c r="F1864" s="124">
        <v>-5</v>
      </c>
      <c r="G1864" s="2" t="s">
        <v>14453</v>
      </c>
      <c r="H1864" s="130" t="s">
        <v>24265</v>
      </c>
      <c r="I1864" s="134"/>
      <c r="J1864" s="123">
        <f>IF(OR(tbl_Metraj22[[#This Row],[TARIH]]="",tbl_Metraj22[[#This Row],[TARIH]]="-"),0,IF(tbl_Metraj22[[#This Row],[YUZDE]]=0,tbl_Metraj22[[#This Row],[METRAJ_BETON]],tbl_Metraj22[[#This Row],[YUZDE]]*tbl_Metraj22[[#This Row],[METRAJ_BETON]]))</f>
        <v>0</v>
      </c>
      <c r="K1864" s="2" t="s">
        <v>22273</v>
      </c>
    </row>
    <row r="1865" spans="1:11" ht="14.25" x14ac:dyDescent="0.2">
      <c r="A1865" s="2" t="s">
        <v>734</v>
      </c>
      <c r="B1865" s="124" t="s">
        <v>7338</v>
      </c>
      <c r="C1865" s="124"/>
      <c r="D1865" s="126">
        <v>1.08</v>
      </c>
      <c r="E1865" s="124" t="s">
        <v>765</v>
      </c>
      <c r="F1865" s="124">
        <v>-5</v>
      </c>
      <c r="G1865" s="2" t="s">
        <v>14454</v>
      </c>
      <c r="H1865" s="130" t="s">
        <v>24265</v>
      </c>
      <c r="I1865" s="134"/>
      <c r="J1865" s="123">
        <f>IF(OR(tbl_Metraj22[[#This Row],[TARIH]]="",tbl_Metraj22[[#This Row],[TARIH]]="-"),0,IF(tbl_Metraj22[[#This Row],[YUZDE]]=0,tbl_Metraj22[[#This Row],[METRAJ_BETON]],tbl_Metraj22[[#This Row],[YUZDE]]*tbl_Metraj22[[#This Row],[METRAJ_BETON]]))</f>
        <v>0</v>
      </c>
      <c r="K1865" s="2" t="s">
        <v>23207</v>
      </c>
    </row>
    <row r="1866" spans="1:11" ht="14.25" x14ac:dyDescent="0.2">
      <c r="A1866" s="2" t="s">
        <v>734</v>
      </c>
      <c r="B1866" s="124" t="s">
        <v>7339</v>
      </c>
      <c r="C1866" s="124"/>
      <c r="D1866" s="126">
        <v>1.26</v>
      </c>
      <c r="E1866" s="124" t="s">
        <v>765</v>
      </c>
      <c r="F1866" s="124">
        <v>-5</v>
      </c>
      <c r="G1866" s="2" t="s">
        <v>14455</v>
      </c>
      <c r="H1866" s="130" t="s">
        <v>24265</v>
      </c>
      <c r="I1866" s="134"/>
      <c r="J1866" s="123">
        <f>IF(OR(tbl_Metraj22[[#This Row],[TARIH]]="",tbl_Metraj22[[#This Row],[TARIH]]="-"),0,IF(tbl_Metraj22[[#This Row],[YUZDE]]=0,tbl_Metraj22[[#This Row],[METRAJ_BETON]],tbl_Metraj22[[#This Row],[YUZDE]]*tbl_Metraj22[[#This Row],[METRAJ_BETON]]))</f>
        <v>0</v>
      </c>
      <c r="K1866" s="2" t="s">
        <v>22275</v>
      </c>
    </row>
    <row r="1867" spans="1:11" ht="14.25" x14ac:dyDescent="0.2">
      <c r="A1867" s="2" t="s">
        <v>734</v>
      </c>
      <c r="B1867" s="124" t="s">
        <v>7340</v>
      </c>
      <c r="C1867" s="124"/>
      <c r="D1867" s="126">
        <v>1.08</v>
      </c>
      <c r="E1867" s="124" t="s">
        <v>765</v>
      </c>
      <c r="F1867" s="124">
        <v>-5</v>
      </c>
      <c r="G1867" s="2" t="s">
        <v>14456</v>
      </c>
      <c r="H1867" s="130" t="s">
        <v>24265</v>
      </c>
      <c r="I1867" s="134"/>
      <c r="J1867" s="123">
        <f>IF(OR(tbl_Metraj22[[#This Row],[TARIH]]="",tbl_Metraj22[[#This Row],[TARIH]]="-"),0,IF(tbl_Metraj22[[#This Row],[YUZDE]]=0,tbl_Metraj22[[#This Row],[METRAJ_BETON]],tbl_Metraj22[[#This Row],[YUZDE]]*tbl_Metraj22[[#This Row],[METRAJ_BETON]]))</f>
        <v>0</v>
      </c>
      <c r="K1867" s="2" t="s">
        <v>23208</v>
      </c>
    </row>
    <row r="1868" spans="1:11" ht="14.25" x14ac:dyDescent="0.2">
      <c r="A1868" s="2" t="s">
        <v>734</v>
      </c>
      <c r="B1868" s="124" t="s">
        <v>7341</v>
      </c>
      <c r="C1868" s="124"/>
      <c r="D1868" s="126">
        <v>1.99</v>
      </c>
      <c r="E1868" s="124" t="s">
        <v>765</v>
      </c>
      <c r="F1868" s="124">
        <v>-5</v>
      </c>
      <c r="G1868" s="2" t="s">
        <v>14457</v>
      </c>
      <c r="H1868" s="130" t="s">
        <v>24265</v>
      </c>
      <c r="I1868" s="134"/>
      <c r="J1868" s="123">
        <f>IF(OR(tbl_Metraj22[[#This Row],[TARIH]]="",tbl_Metraj22[[#This Row],[TARIH]]="-"),0,IF(tbl_Metraj22[[#This Row],[YUZDE]]=0,tbl_Metraj22[[#This Row],[METRAJ_BETON]],tbl_Metraj22[[#This Row],[YUZDE]]*tbl_Metraj22[[#This Row],[METRAJ_BETON]]))</f>
        <v>0</v>
      </c>
      <c r="K1868" s="2" t="s">
        <v>22285</v>
      </c>
    </row>
    <row r="1869" spans="1:11" ht="14.25" x14ac:dyDescent="0.2">
      <c r="A1869" s="2" t="s">
        <v>734</v>
      </c>
      <c r="B1869" s="124" t="s">
        <v>7342</v>
      </c>
      <c r="C1869" s="124"/>
      <c r="D1869" s="126">
        <v>1.94</v>
      </c>
      <c r="E1869" s="124" t="s">
        <v>765</v>
      </c>
      <c r="F1869" s="124">
        <v>-5</v>
      </c>
      <c r="G1869" s="2" t="s">
        <v>14458</v>
      </c>
      <c r="H1869" s="130" t="s">
        <v>24265</v>
      </c>
      <c r="I1869" s="134"/>
      <c r="J1869" s="123">
        <f>IF(OR(tbl_Metraj22[[#This Row],[TARIH]]="",tbl_Metraj22[[#This Row],[TARIH]]="-"),0,IF(tbl_Metraj22[[#This Row],[YUZDE]]=0,tbl_Metraj22[[#This Row],[METRAJ_BETON]],tbl_Metraj22[[#This Row],[YUZDE]]*tbl_Metraj22[[#This Row],[METRAJ_BETON]]))</f>
        <v>0</v>
      </c>
      <c r="K1869" s="2" t="s">
        <v>23209</v>
      </c>
    </row>
    <row r="1870" spans="1:11" ht="14.25" x14ac:dyDescent="0.2">
      <c r="A1870" s="2" t="s">
        <v>734</v>
      </c>
      <c r="B1870" s="124" t="s">
        <v>7343</v>
      </c>
      <c r="C1870" s="124"/>
      <c r="D1870" s="126">
        <v>1.92</v>
      </c>
      <c r="E1870" s="124" t="s">
        <v>765</v>
      </c>
      <c r="F1870" s="124">
        <v>-5</v>
      </c>
      <c r="G1870" s="2" t="s">
        <v>14459</v>
      </c>
      <c r="H1870" s="130" t="s">
        <v>24265</v>
      </c>
      <c r="I1870" s="134"/>
      <c r="J1870" s="123">
        <f>IF(OR(tbl_Metraj22[[#This Row],[TARIH]]="",tbl_Metraj22[[#This Row],[TARIH]]="-"),0,IF(tbl_Metraj22[[#This Row],[YUZDE]]=0,tbl_Metraj22[[#This Row],[METRAJ_BETON]],tbl_Metraj22[[#This Row],[YUZDE]]*tbl_Metraj22[[#This Row],[METRAJ_BETON]]))</f>
        <v>0</v>
      </c>
      <c r="K1870" s="2" t="s">
        <v>23210</v>
      </c>
    </row>
    <row r="1871" spans="1:11" ht="14.25" x14ac:dyDescent="0.2">
      <c r="A1871" s="2" t="s">
        <v>734</v>
      </c>
      <c r="B1871" s="124" t="s">
        <v>7344</v>
      </c>
      <c r="C1871" s="124"/>
      <c r="D1871" s="126">
        <v>0.64</v>
      </c>
      <c r="E1871" s="124" t="s">
        <v>765</v>
      </c>
      <c r="F1871" s="124">
        <v>-5</v>
      </c>
      <c r="G1871" s="2" t="s">
        <v>14460</v>
      </c>
      <c r="H1871" s="130" t="s">
        <v>24265</v>
      </c>
      <c r="I1871" s="134"/>
      <c r="J1871" s="123">
        <f>IF(OR(tbl_Metraj22[[#This Row],[TARIH]]="",tbl_Metraj22[[#This Row],[TARIH]]="-"),0,IF(tbl_Metraj22[[#This Row],[YUZDE]]=0,tbl_Metraj22[[#This Row],[METRAJ_BETON]],tbl_Metraj22[[#This Row],[YUZDE]]*tbl_Metraj22[[#This Row],[METRAJ_BETON]]))</f>
        <v>0</v>
      </c>
      <c r="K1871" s="2" t="e">
        <v>#N/A</v>
      </c>
    </row>
    <row r="1872" spans="1:11" ht="14.25" x14ac:dyDescent="0.2">
      <c r="A1872" s="2" t="s">
        <v>734</v>
      </c>
      <c r="B1872" s="124" t="s">
        <v>7345</v>
      </c>
      <c r="C1872" s="124"/>
      <c r="D1872" s="126">
        <v>0.7</v>
      </c>
      <c r="E1872" s="124" t="s">
        <v>765</v>
      </c>
      <c r="F1872" s="124">
        <v>-5</v>
      </c>
      <c r="G1872" s="2" t="s">
        <v>14461</v>
      </c>
      <c r="H1872" s="130" t="s">
        <v>24265</v>
      </c>
      <c r="I1872" s="134"/>
      <c r="J1872" s="123">
        <f>IF(OR(tbl_Metraj22[[#This Row],[TARIH]]="",tbl_Metraj22[[#This Row],[TARIH]]="-"),0,IF(tbl_Metraj22[[#This Row],[YUZDE]]=0,tbl_Metraj22[[#This Row],[METRAJ_BETON]],tbl_Metraj22[[#This Row],[YUZDE]]*tbl_Metraj22[[#This Row],[METRAJ_BETON]]))</f>
        <v>0</v>
      </c>
      <c r="K1872" s="2" t="s">
        <v>22246</v>
      </c>
    </row>
    <row r="1873" spans="1:11" ht="14.25" x14ac:dyDescent="0.2">
      <c r="A1873" s="2" t="s">
        <v>734</v>
      </c>
      <c r="B1873" s="124" t="s">
        <v>7346</v>
      </c>
      <c r="C1873" s="124"/>
      <c r="D1873" s="126">
        <v>1.37</v>
      </c>
      <c r="E1873" s="124" t="s">
        <v>765</v>
      </c>
      <c r="F1873" s="124">
        <v>-5</v>
      </c>
      <c r="G1873" s="2" t="s">
        <v>14462</v>
      </c>
      <c r="H1873" s="130" t="s">
        <v>24265</v>
      </c>
      <c r="I1873" s="134"/>
      <c r="J1873" s="123">
        <f>IF(OR(tbl_Metraj22[[#This Row],[TARIH]]="",tbl_Metraj22[[#This Row],[TARIH]]="-"),0,IF(tbl_Metraj22[[#This Row],[YUZDE]]=0,tbl_Metraj22[[#This Row],[METRAJ_BETON]],tbl_Metraj22[[#This Row],[YUZDE]]*tbl_Metraj22[[#This Row],[METRAJ_BETON]]))</f>
        <v>0</v>
      </c>
      <c r="K1873" s="2" t="s">
        <v>23211</v>
      </c>
    </row>
    <row r="1874" spans="1:11" ht="14.25" x14ac:dyDescent="0.2">
      <c r="A1874" s="2" t="s">
        <v>734</v>
      </c>
      <c r="B1874" s="124" t="s">
        <v>7347</v>
      </c>
      <c r="C1874" s="124"/>
      <c r="D1874" s="126">
        <v>2.2999999999999998</v>
      </c>
      <c r="E1874" s="124" t="s">
        <v>765</v>
      </c>
      <c r="F1874" s="124">
        <v>-5</v>
      </c>
      <c r="G1874" s="2" t="s">
        <v>14463</v>
      </c>
      <c r="H1874" s="130" t="s">
        <v>24265</v>
      </c>
      <c r="I1874" s="134"/>
      <c r="J1874" s="123">
        <f>IF(OR(tbl_Metraj22[[#This Row],[TARIH]]="",tbl_Metraj22[[#This Row],[TARIH]]="-"),0,IF(tbl_Metraj22[[#This Row],[YUZDE]]=0,tbl_Metraj22[[#This Row],[METRAJ_BETON]],tbl_Metraj22[[#This Row],[YUZDE]]*tbl_Metraj22[[#This Row],[METRAJ_BETON]]))</f>
        <v>0</v>
      </c>
      <c r="K1874" s="2" t="s">
        <v>23212</v>
      </c>
    </row>
    <row r="1875" spans="1:11" ht="14.25" x14ac:dyDescent="0.2">
      <c r="A1875" s="2" t="s">
        <v>734</v>
      </c>
      <c r="B1875" s="124" t="s">
        <v>7348</v>
      </c>
      <c r="C1875" s="124"/>
      <c r="D1875" s="126">
        <v>2.8</v>
      </c>
      <c r="E1875" s="124" t="s">
        <v>765</v>
      </c>
      <c r="F1875" s="124">
        <v>-5</v>
      </c>
      <c r="G1875" s="2" t="s">
        <v>14464</v>
      </c>
      <c r="H1875" s="130" t="s">
        <v>24265</v>
      </c>
      <c r="I1875" s="134"/>
      <c r="J1875" s="123">
        <f>IF(OR(tbl_Metraj22[[#This Row],[TARIH]]="",tbl_Metraj22[[#This Row],[TARIH]]="-"),0,IF(tbl_Metraj22[[#This Row],[YUZDE]]=0,tbl_Metraj22[[#This Row],[METRAJ_BETON]],tbl_Metraj22[[#This Row],[YUZDE]]*tbl_Metraj22[[#This Row],[METRAJ_BETON]]))</f>
        <v>0</v>
      </c>
      <c r="K1875" s="2" t="s">
        <v>22283</v>
      </c>
    </row>
    <row r="1876" spans="1:11" ht="14.25" x14ac:dyDescent="0.2">
      <c r="A1876" s="2" t="s">
        <v>734</v>
      </c>
      <c r="B1876" s="124" t="s">
        <v>7349</v>
      </c>
      <c r="C1876" s="124"/>
      <c r="D1876" s="126">
        <v>0.99</v>
      </c>
      <c r="E1876" s="124" t="s">
        <v>765</v>
      </c>
      <c r="F1876" s="124">
        <v>-5</v>
      </c>
      <c r="G1876" s="2" t="s">
        <v>14465</v>
      </c>
      <c r="H1876" s="130" t="s">
        <v>24265</v>
      </c>
      <c r="I1876" s="134"/>
      <c r="J1876" s="123">
        <f>IF(OR(tbl_Metraj22[[#This Row],[TARIH]]="",tbl_Metraj22[[#This Row],[TARIH]]="-"),0,IF(tbl_Metraj22[[#This Row],[YUZDE]]=0,tbl_Metraj22[[#This Row],[METRAJ_BETON]],tbl_Metraj22[[#This Row],[YUZDE]]*tbl_Metraj22[[#This Row],[METRAJ_BETON]]))</f>
        <v>0</v>
      </c>
      <c r="K1876" s="2" t="s">
        <v>23213</v>
      </c>
    </row>
    <row r="1877" spans="1:11" ht="14.25" x14ac:dyDescent="0.2">
      <c r="A1877" s="2" t="s">
        <v>734</v>
      </c>
      <c r="B1877" s="124" t="s">
        <v>7350</v>
      </c>
      <c r="C1877" s="124"/>
      <c r="D1877" s="126">
        <v>2.2999999999999998</v>
      </c>
      <c r="E1877" s="124" t="s">
        <v>765</v>
      </c>
      <c r="F1877" s="124">
        <v>-5</v>
      </c>
      <c r="G1877" s="2" t="s">
        <v>14466</v>
      </c>
      <c r="H1877" s="130" t="s">
        <v>24265</v>
      </c>
      <c r="I1877" s="134"/>
      <c r="J1877" s="123">
        <f>IF(OR(tbl_Metraj22[[#This Row],[TARIH]]="",tbl_Metraj22[[#This Row],[TARIH]]="-"),0,IF(tbl_Metraj22[[#This Row],[YUZDE]]=0,tbl_Metraj22[[#This Row],[METRAJ_BETON]],tbl_Metraj22[[#This Row],[YUZDE]]*tbl_Metraj22[[#This Row],[METRAJ_BETON]]))</f>
        <v>0</v>
      </c>
      <c r="K1877" s="2" t="s">
        <v>22262</v>
      </c>
    </row>
    <row r="1878" spans="1:11" ht="14.25" x14ac:dyDescent="0.2">
      <c r="A1878" s="2" t="s">
        <v>734</v>
      </c>
      <c r="B1878" s="124" t="s">
        <v>7351</v>
      </c>
      <c r="C1878" s="124"/>
      <c r="D1878" s="126">
        <v>1.02</v>
      </c>
      <c r="E1878" s="124" t="s">
        <v>765</v>
      </c>
      <c r="F1878" s="124">
        <v>-5</v>
      </c>
      <c r="G1878" s="2" t="s">
        <v>14467</v>
      </c>
      <c r="H1878" s="130" t="s">
        <v>24265</v>
      </c>
      <c r="I1878" s="134"/>
      <c r="J1878" s="123">
        <f>IF(OR(tbl_Metraj22[[#This Row],[TARIH]]="",tbl_Metraj22[[#This Row],[TARIH]]="-"),0,IF(tbl_Metraj22[[#This Row],[YUZDE]]=0,tbl_Metraj22[[#This Row],[METRAJ_BETON]],tbl_Metraj22[[#This Row],[YUZDE]]*tbl_Metraj22[[#This Row],[METRAJ_BETON]]))</f>
        <v>0</v>
      </c>
      <c r="K1878" s="2" t="s">
        <v>23214</v>
      </c>
    </row>
    <row r="1879" spans="1:11" ht="14.25" x14ac:dyDescent="0.2">
      <c r="A1879" s="2" t="s">
        <v>734</v>
      </c>
      <c r="B1879" s="124" t="s">
        <v>7352</v>
      </c>
      <c r="C1879" s="124"/>
      <c r="D1879" s="126">
        <v>2.84</v>
      </c>
      <c r="E1879" s="124" t="s">
        <v>765</v>
      </c>
      <c r="F1879" s="124">
        <v>-5</v>
      </c>
      <c r="G1879" s="2" t="s">
        <v>14468</v>
      </c>
      <c r="H1879" s="130" t="s">
        <v>24265</v>
      </c>
      <c r="I1879" s="134"/>
      <c r="J1879" s="123">
        <f>IF(OR(tbl_Metraj22[[#This Row],[TARIH]]="",tbl_Metraj22[[#This Row],[TARIH]]="-"),0,IF(tbl_Metraj22[[#This Row],[YUZDE]]=0,tbl_Metraj22[[#This Row],[METRAJ_BETON]],tbl_Metraj22[[#This Row],[YUZDE]]*tbl_Metraj22[[#This Row],[METRAJ_BETON]]))</f>
        <v>0</v>
      </c>
      <c r="K1879" s="2" t="s">
        <v>22303</v>
      </c>
    </row>
    <row r="1880" spans="1:11" ht="14.25" x14ac:dyDescent="0.2">
      <c r="A1880" s="2" t="s">
        <v>734</v>
      </c>
      <c r="B1880" s="124" t="s">
        <v>7353</v>
      </c>
      <c r="C1880" s="124"/>
      <c r="D1880" s="126">
        <v>1.02</v>
      </c>
      <c r="E1880" s="124" t="s">
        <v>765</v>
      </c>
      <c r="F1880" s="124">
        <v>-5</v>
      </c>
      <c r="G1880" s="2" t="s">
        <v>14469</v>
      </c>
      <c r="H1880" s="130" t="s">
        <v>24265</v>
      </c>
      <c r="I1880" s="134"/>
      <c r="J1880" s="123">
        <f>IF(OR(tbl_Metraj22[[#This Row],[TARIH]]="",tbl_Metraj22[[#This Row],[TARIH]]="-"),0,IF(tbl_Metraj22[[#This Row],[YUZDE]]=0,tbl_Metraj22[[#This Row],[METRAJ_BETON]],tbl_Metraj22[[#This Row],[YUZDE]]*tbl_Metraj22[[#This Row],[METRAJ_BETON]]))</f>
        <v>0</v>
      </c>
      <c r="K1880" s="2" t="s">
        <v>23215</v>
      </c>
    </row>
    <row r="1881" spans="1:11" ht="14.25" x14ac:dyDescent="0.2">
      <c r="A1881" s="2" t="s">
        <v>734</v>
      </c>
      <c r="B1881" s="124" t="s">
        <v>7354</v>
      </c>
      <c r="C1881" s="124"/>
      <c r="D1881" s="126">
        <v>2.2999999999999998</v>
      </c>
      <c r="E1881" s="124" t="s">
        <v>765</v>
      </c>
      <c r="F1881" s="124">
        <v>-5</v>
      </c>
      <c r="G1881" s="2" t="s">
        <v>14470</v>
      </c>
      <c r="H1881" s="130" t="s">
        <v>24265</v>
      </c>
      <c r="I1881" s="134"/>
      <c r="J1881" s="123">
        <f>IF(OR(tbl_Metraj22[[#This Row],[TARIH]]="",tbl_Metraj22[[#This Row],[TARIH]]="-"),0,IF(tbl_Metraj22[[#This Row],[YUZDE]]=0,tbl_Metraj22[[#This Row],[METRAJ_BETON]],tbl_Metraj22[[#This Row],[YUZDE]]*tbl_Metraj22[[#This Row],[METRAJ_BETON]]))</f>
        <v>0</v>
      </c>
      <c r="K1881" s="2" t="s">
        <v>22259</v>
      </c>
    </row>
    <row r="1882" spans="1:11" ht="14.25" x14ac:dyDescent="0.2">
      <c r="A1882" s="2" t="s">
        <v>734</v>
      </c>
      <c r="B1882" s="124" t="s">
        <v>7355</v>
      </c>
      <c r="C1882" s="124"/>
      <c r="D1882" s="126">
        <v>2.2999999999999998</v>
      </c>
      <c r="E1882" s="124" t="s">
        <v>765</v>
      </c>
      <c r="F1882" s="124">
        <v>-5</v>
      </c>
      <c r="G1882" s="2" t="s">
        <v>14471</v>
      </c>
      <c r="H1882" s="130" t="s">
        <v>24265</v>
      </c>
      <c r="I1882" s="134"/>
      <c r="J1882" s="123">
        <f>IF(OR(tbl_Metraj22[[#This Row],[TARIH]]="",tbl_Metraj22[[#This Row],[TARIH]]="-"),0,IF(tbl_Metraj22[[#This Row],[YUZDE]]=0,tbl_Metraj22[[#This Row],[METRAJ_BETON]],tbl_Metraj22[[#This Row],[YUZDE]]*tbl_Metraj22[[#This Row],[METRAJ_BETON]]))</f>
        <v>0</v>
      </c>
      <c r="K1882" s="2" t="s">
        <v>23216</v>
      </c>
    </row>
    <row r="1883" spans="1:11" ht="14.25" x14ac:dyDescent="0.2">
      <c r="A1883" s="2" t="s">
        <v>734</v>
      </c>
      <c r="B1883" s="124" t="s">
        <v>7356</v>
      </c>
      <c r="C1883" s="124"/>
      <c r="D1883" s="126">
        <v>2.2999999999999998</v>
      </c>
      <c r="E1883" s="124" t="s">
        <v>765</v>
      </c>
      <c r="F1883" s="124">
        <v>-5</v>
      </c>
      <c r="G1883" s="2" t="s">
        <v>14472</v>
      </c>
      <c r="H1883" s="130" t="s">
        <v>24265</v>
      </c>
      <c r="I1883" s="134"/>
      <c r="J1883" s="123">
        <f>IF(OR(tbl_Metraj22[[#This Row],[TARIH]]="",tbl_Metraj22[[#This Row],[TARIH]]="-"),0,IF(tbl_Metraj22[[#This Row],[YUZDE]]=0,tbl_Metraj22[[#This Row],[METRAJ_BETON]],tbl_Metraj22[[#This Row],[YUZDE]]*tbl_Metraj22[[#This Row],[METRAJ_BETON]]))</f>
        <v>0</v>
      </c>
      <c r="K1883" s="2" t="s">
        <v>22220</v>
      </c>
    </row>
    <row r="1884" spans="1:11" ht="14.25" x14ac:dyDescent="0.2">
      <c r="A1884" s="2" t="s">
        <v>734</v>
      </c>
      <c r="B1884" s="124" t="s">
        <v>7357</v>
      </c>
      <c r="C1884" s="124"/>
      <c r="D1884" s="126">
        <v>2.2999999999999998</v>
      </c>
      <c r="E1884" s="124" t="s">
        <v>765</v>
      </c>
      <c r="F1884" s="124">
        <v>-5</v>
      </c>
      <c r="G1884" s="2" t="s">
        <v>14473</v>
      </c>
      <c r="H1884" s="130"/>
      <c r="I1884" s="134"/>
      <c r="J1884" s="123">
        <f>IF(OR(tbl_Metraj22[[#This Row],[TARIH]]="",tbl_Metraj22[[#This Row],[TARIH]]="-"),0,IF(tbl_Metraj22[[#This Row],[YUZDE]]=0,tbl_Metraj22[[#This Row],[METRAJ_BETON]],tbl_Metraj22[[#This Row],[YUZDE]]*tbl_Metraj22[[#This Row],[METRAJ_BETON]]))</f>
        <v>0</v>
      </c>
      <c r="K1884" s="2" t="s">
        <v>23217</v>
      </c>
    </row>
    <row r="1885" spans="1:11" ht="14.25" x14ac:dyDescent="0.2">
      <c r="A1885" s="2" t="s">
        <v>734</v>
      </c>
      <c r="B1885" s="124" t="s">
        <v>7358</v>
      </c>
      <c r="C1885" s="124"/>
      <c r="D1885" s="126">
        <v>2.84</v>
      </c>
      <c r="E1885" s="124" t="s">
        <v>765</v>
      </c>
      <c r="F1885" s="124">
        <v>-5</v>
      </c>
      <c r="G1885" s="2" t="s">
        <v>14474</v>
      </c>
      <c r="H1885" s="130"/>
      <c r="I1885" s="134"/>
      <c r="J1885" s="123">
        <f>IF(OR(tbl_Metraj22[[#This Row],[TARIH]]="",tbl_Metraj22[[#This Row],[TARIH]]="-"),0,IF(tbl_Metraj22[[#This Row],[YUZDE]]=0,tbl_Metraj22[[#This Row],[METRAJ_BETON]],tbl_Metraj22[[#This Row],[YUZDE]]*tbl_Metraj22[[#This Row],[METRAJ_BETON]]))</f>
        <v>0</v>
      </c>
      <c r="K1885" s="2" t="s">
        <v>22327</v>
      </c>
    </row>
    <row r="1886" spans="1:11" ht="14.25" x14ac:dyDescent="0.2">
      <c r="A1886" s="2" t="s">
        <v>734</v>
      </c>
      <c r="B1886" s="124" t="s">
        <v>7359</v>
      </c>
      <c r="C1886" s="124"/>
      <c r="D1886" s="126">
        <v>1.1200000000000001</v>
      </c>
      <c r="E1886" s="124" t="s">
        <v>765</v>
      </c>
      <c r="F1886" s="124">
        <v>-5</v>
      </c>
      <c r="G1886" s="2" t="s">
        <v>14475</v>
      </c>
      <c r="H1886" s="130"/>
      <c r="I1886" s="134"/>
      <c r="J1886" s="123">
        <f>IF(OR(tbl_Metraj22[[#This Row],[TARIH]]="",tbl_Metraj22[[#This Row],[TARIH]]="-"),0,IF(tbl_Metraj22[[#This Row],[YUZDE]]=0,tbl_Metraj22[[#This Row],[METRAJ_BETON]],tbl_Metraj22[[#This Row],[YUZDE]]*tbl_Metraj22[[#This Row],[METRAJ_BETON]]))</f>
        <v>0</v>
      </c>
      <c r="K1886" s="2" t="s">
        <v>23218</v>
      </c>
    </row>
    <row r="1887" spans="1:11" ht="14.25" x14ac:dyDescent="0.2">
      <c r="A1887" s="2" t="s">
        <v>734</v>
      </c>
      <c r="B1887" s="124" t="s">
        <v>7360</v>
      </c>
      <c r="C1887" s="124"/>
      <c r="D1887" s="126">
        <v>1.02</v>
      </c>
      <c r="E1887" s="124" t="s">
        <v>765</v>
      </c>
      <c r="F1887" s="124">
        <v>-5</v>
      </c>
      <c r="G1887" s="2" t="s">
        <v>14476</v>
      </c>
      <c r="H1887" s="130" t="s">
        <v>24265</v>
      </c>
      <c r="I1887" s="134"/>
      <c r="J1887" s="123">
        <f>IF(OR(tbl_Metraj22[[#This Row],[TARIH]]="",tbl_Metraj22[[#This Row],[TARIH]]="-"),0,IF(tbl_Metraj22[[#This Row],[YUZDE]]=0,tbl_Metraj22[[#This Row],[METRAJ_BETON]],tbl_Metraj22[[#This Row],[YUZDE]]*tbl_Metraj22[[#This Row],[METRAJ_BETON]]))</f>
        <v>0</v>
      </c>
      <c r="K1887" s="2" t="s">
        <v>23219</v>
      </c>
    </row>
    <row r="1888" spans="1:11" ht="14.25" x14ac:dyDescent="0.2">
      <c r="A1888" s="2" t="s">
        <v>734</v>
      </c>
      <c r="B1888" s="124" t="s">
        <v>7361</v>
      </c>
      <c r="C1888" s="124"/>
      <c r="D1888" s="126">
        <v>1.02</v>
      </c>
      <c r="E1888" s="124" t="s">
        <v>765</v>
      </c>
      <c r="F1888" s="124">
        <v>-5</v>
      </c>
      <c r="G1888" s="2" t="s">
        <v>14477</v>
      </c>
      <c r="H1888" s="130" t="s">
        <v>24265</v>
      </c>
      <c r="I1888" s="134"/>
      <c r="J1888" s="123">
        <f>IF(OR(tbl_Metraj22[[#This Row],[TARIH]]="",tbl_Metraj22[[#This Row],[TARIH]]="-"),0,IF(tbl_Metraj22[[#This Row],[YUZDE]]=0,tbl_Metraj22[[#This Row],[METRAJ_BETON]],tbl_Metraj22[[#This Row],[YUZDE]]*tbl_Metraj22[[#This Row],[METRAJ_BETON]]))</f>
        <v>0</v>
      </c>
      <c r="K1888" s="2" t="s">
        <v>23220</v>
      </c>
    </row>
    <row r="1889" spans="1:11" ht="14.25" x14ac:dyDescent="0.2">
      <c r="A1889" s="2" t="s">
        <v>734</v>
      </c>
      <c r="B1889" s="124" t="s">
        <v>7362</v>
      </c>
      <c r="C1889" s="124"/>
      <c r="D1889" s="126">
        <v>2.2400000000000002</v>
      </c>
      <c r="E1889" s="124" t="s">
        <v>765</v>
      </c>
      <c r="F1889" s="124">
        <v>-5</v>
      </c>
      <c r="G1889" s="2" t="s">
        <v>14478</v>
      </c>
      <c r="H1889" s="130"/>
      <c r="I1889" s="134"/>
      <c r="J1889" s="123">
        <f>IF(OR(tbl_Metraj22[[#This Row],[TARIH]]="",tbl_Metraj22[[#This Row],[TARIH]]="-"),0,IF(tbl_Metraj22[[#This Row],[YUZDE]]=0,tbl_Metraj22[[#This Row],[METRAJ_BETON]],tbl_Metraj22[[#This Row],[YUZDE]]*tbl_Metraj22[[#This Row],[METRAJ_BETON]]))</f>
        <v>0</v>
      </c>
      <c r="K1889" s="2" t="s">
        <v>22251</v>
      </c>
    </row>
    <row r="1890" spans="1:11" ht="14.25" x14ac:dyDescent="0.2">
      <c r="A1890" s="2" t="s">
        <v>734</v>
      </c>
      <c r="B1890" s="124" t="s">
        <v>7363</v>
      </c>
      <c r="C1890" s="124"/>
      <c r="D1890" s="126">
        <v>1.02</v>
      </c>
      <c r="E1890" s="124" t="s">
        <v>765</v>
      </c>
      <c r="F1890" s="124">
        <v>-5</v>
      </c>
      <c r="G1890" s="2" t="s">
        <v>14479</v>
      </c>
      <c r="H1890" s="130"/>
      <c r="I1890" s="134"/>
      <c r="J1890" s="123">
        <f>IF(OR(tbl_Metraj22[[#This Row],[TARIH]]="",tbl_Metraj22[[#This Row],[TARIH]]="-"),0,IF(tbl_Metraj22[[#This Row],[YUZDE]]=0,tbl_Metraj22[[#This Row],[METRAJ_BETON]],tbl_Metraj22[[#This Row],[YUZDE]]*tbl_Metraj22[[#This Row],[METRAJ_BETON]]))</f>
        <v>0</v>
      </c>
      <c r="K1890" s="2" t="s">
        <v>23221</v>
      </c>
    </row>
    <row r="1891" spans="1:11" ht="14.25" x14ac:dyDescent="0.2">
      <c r="A1891" s="2" t="s">
        <v>734</v>
      </c>
      <c r="B1891" s="124" t="s">
        <v>7364</v>
      </c>
      <c r="C1891" s="124"/>
      <c r="D1891" s="126">
        <v>2.27</v>
      </c>
      <c r="E1891" s="124" t="s">
        <v>765</v>
      </c>
      <c r="F1891" s="124">
        <v>-5</v>
      </c>
      <c r="G1891" s="2" t="s">
        <v>14480</v>
      </c>
      <c r="H1891" s="130"/>
      <c r="I1891" s="134"/>
      <c r="J1891" s="123">
        <f>IF(OR(tbl_Metraj22[[#This Row],[TARIH]]="",tbl_Metraj22[[#This Row],[TARIH]]="-"),0,IF(tbl_Metraj22[[#This Row],[YUZDE]]=0,tbl_Metraj22[[#This Row],[METRAJ_BETON]],tbl_Metraj22[[#This Row],[YUZDE]]*tbl_Metraj22[[#This Row],[METRAJ_BETON]]))</f>
        <v>0</v>
      </c>
      <c r="K1891" s="2" t="s">
        <v>22227</v>
      </c>
    </row>
    <row r="1892" spans="1:11" ht="14.25" x14ac:dyDescent="0.2">
      <c r="A1892" s="2" t="s">
        <v>734</v>
      </c>
      <c r="B1892" s="124" t="s">
        <v>7365</v>
      </c>
      <c r="C1892" s="124"/>
      <c r="D1892" s="126">
        <v>0.9</v>
      </c>
      <c r="E1892" s="124" t="s">
        <v>765</v>
      </c>
      <c r="F1892" s="124">
        <v>-5</v>
      </c>
      <c r="G1892" s="2" t="s">
        <v>14481</v>
      </c>
      <c r="H1892" s="130"/>
      <c r="I1892" s="134"/>
      <c r="J1892" s="123">
        <f>IF(OR(tbl_Metraj22[[#This Row],[TARIH]]="",tbl_Metraj22[[#This Row],[TARIH]]="-"),0,IF(tbl_Metraj22[[#This Row],[YUZDE]]=0,tbl_Metraj22[[#This Row],[METRAJ_BETON]],tbl_Metraj22[[#This Row],[YUZDE]]*tbl_Metraj22[[#This Row],[METRAJ_BETON]]))</f>
        <v>0</v>
      </c>
      <c r="K1892" s="2" t="s">
        <v>23222</v>
      </c>
    </row>
    <row r="1893" spans="1:11" ht="14.25" x14ac:dyDescent="0.2">
      <c r="A1893" s="2" t="s">
        <v>734</v>
      </c>
      <c r="B1893" s="124" t="s">
        <v>7366</v>
      </c>
      <c r="C1893" s="124"/>
      <c r="D1893" s="126">
        <v>2.2999999999999998</v>
      </c>
      <c r="E1893" s="124" t="s">
        <v>765</v>
      </c>
      <c r="F1893" s="124">
        <v>-5</v>
      </c>
      <c r="G1893" s="2" t="s">
        <v>14482</v>
      </c>
      <c r="H1893" s="130"/>
      <c r="I1893" s="134"/>
      <c r="J1893" s="123">
        <f>IF(OR(tbl_Metraj22[[#This Row],[TARIH]]="",tbl_Metraj22[[#This Row],[TARIH]]="-"),0,IF(tbl_Metraj22[[#This Row],[YUZDE]]=0,tbl_Metraj22[[#This Row],[METRAJ_BETON]],tbl_Metraj22[[#This Row],[YUZDE]]*tbl_Metraj22[[#This Row],[METRAJ_BETON]]))</f>
        <v>0</v>
      </c>
      <c r="K1893" s="2" t="s">
        <v>22316</v>
      </c>
    </row>
    <row r="1894" spans="1:11" ht="14.25" x14ac:dyDescent="0.2">
      <c r="A1894" s="2" t="s">
        <v>734</v>
      </c>
      <c r="B1894" s="124" t="s">
        <v>7367</v>
      </c>
      <c r="C1894" s="124"/>
      <c r="D1894" s="126">
        <v>2.2400000000000002</v>
      </c>
      <c r="E1894" s="124" t="s">
        <v>765</v>
      </c>
      <c r="F1894" s="124">
        <v>-5</v>
      </c>
      <c r="G1894" s="2" t="s">
        <v>14483</v>
      </c>
      <c r="H1894" s="130"/>
      <c r="I1894" s="134"/>
      <c r="J1894" s="123">
        <f>IF(OR(tbl_Metraj22[[#This Row],[TARIH]]="",tbl_Metraj22[[#This Row],[TARIH]]="-"),0,IF(tbl_Metraj22[[#This Row],[YUZDE]]=0,tbl_Metraj22[[#This Row],[METRAJ_BETON]],tbl_Metraj22[[#This Row],[YUZDE]]*tbl_Metraj22[[#This Row],[METRAJ_BETON]]))</f>
        <v>0</v>
      </c>
      <c r="K1894" s="2" t="s">
        <v>22318</v>
      </c>
    </row>
    <row r="1895" spans="1:11" ht="14.25" x14ac:dyDescent="0.2">
      <c r="A1895" s="2" t="s">
        <v>734</v>
      </c>
      <c r="B1895" s="124" t="s">
        <v>7368</v>
      </c>
      <c r="C1895" s="124"/>
      <c r="D1895" s="126">
        <v>2.1800000000000002</v>
      </c>
      <c r="E1895" s="124" t="s">
        <v>765</v>
      </c>
      <c r="F1895" s="124">
        <v>-5</v>
      </c>
      <c r="G1895" s="2" t="s">
        <v>14484</v>
      </c>
      <c r="H1895" s="130"/>
      <c r="I1895" s="134"/>
      <c r="J1895" s="123">
        <f>IF(OR(tbl_Metraj22[[#This Row],[TARIH]]="",tbl_Metraj22[[#This Row],[TARIH]]="-"),0,IF(tbl_Metraj22[[#This Row],[YUZDE]]=0,tbl_Metraj22[[#This Row],[METRAJ_BETON]],tbl_Metraj22[[#This Row],[YUZDE]]*tbl_Metraj22[[#This Row],[METRAJ_BETON]]))</f>
        <v>0</v>
      </c>
      <c r="K1895" s="2" t="s">
        <v>23223</v>
      </c>
    </row>
    <row r="1896" spans="1:11" ht="14.25" x14ac:dyDescent="0.2">
      <c r="A1896" s="2" t="s">
        <v>734</v>
      </c>
      <c r="B1896" s="124" t="s">
        <v>7369</v>
      </c>
      <c r="C1896" s="124"/>
      <c r="D1896" s="126">
        <v>0.91</v>
      </c>
      <c r="E1896" s="124" t="s">
        <v>765</v>
      </c>
      <c r="F1896" s="124">
        <v>-5</v>
      </c>
      <c r="G1896" s="2" t="s">
        <v>14485</v>
      </c>
      <c r="H1896" s="130"/>
      <c r="I1896" s="134"/>
      <c r="J1896" s="123">
        <f>IF(OR(tbl_Metraj22[[#This Row],[TARIH]]="",tbl_Metraj22[[#This Row],[TARIH]]="-"),0,IF(tbl_Metraj22[[#This Row],[YUZDE]]=0,tbl_Metraj22[[#This Row],[METRAJ_BETON]],tbl_Metraj22[[#This Row],[YUZDE]]*tbl_Metraj22[[#This Row],[METRAJ_BETON]]))</f>
        <v>0</v>
      </c>
      <c r="K1896" s="2" t="s">
        <v>23224</v>
      </c>
    </row>
    <row r="1897" spans="1:11" ht="14.25" x14ac:dyDescent="0.2">
      <c r="A1897" s="2" t="s">
        <v>734</v>
      </c>
      <c r="B1897" s="124" t="s">
        <v>7370</v>
      </c>
      <c r="C1897" s="124"/>
      <c r="D1897" s="126">
        <v>0.91</v>
      </c>
      <c r="E1897" s="124" t="s">
        <v>765</v>
      </c>
      <c r="F1897" s="124">
        <v>-5</v>
      </c>
      <c r="G1897" s="2" t="s">
        <v>14486</v>
      </c>
      <c r="H1897" s="130"/>
      <c r="I1897" s="134"/>
      <c r="J1897" s="123">
        <f>IF(OR(tbl_Metraj22[[#This Row],[TARIH]]="",tbl_Metraj22[[#This Row],[TARIH]]="-"),0,IF(tbl_Metraj22[[#This Row],[YUZDE]]=0,tbl_Metraj22[[#This Row],[METRAJ_BETON]],tbl_Metraj22[[#This Row],[YUZDE]]*tbl_Metraj22[[#This Row],[METRAJ_BETON]]))</f>
        <v>0</v>
      </c>
      <c r="K1897" s="2" t="s">
        <v>23225</v>
      </c>
    </row>
    <row r="1898" spans="1:11" ht="14.25" x14ac:dyDescent="0.2">
      <c r="A1898" s="2" t="s">
        <v>734</v>
      </c>
      <c r="B1898" s="124" t="s">
        <v>7371</v>
      </c>
      <c r="C1898" s="124"/>
      <c r="D1898" s="126">
        <v>3.68</v>
      </c>
      <c r="E1898" s="124" t="s">
        <v>765</v>
      </c>
      <c r="F1898" s="124">
        <v>-5</v>
      </c>
      <c r="G1898" s="2" t="s">
        <v>14487</v>
      </c>
      <c r="H1898" s="130"/>
      <c r="I1898" s="134"/>
      <c r="J1898" s="123">
        <f>IF(OR(tbl_Metraj22[[#This Row],[TARIH]]="",tbl_Metraj22[[#This Row],[TARIH]]="-"),0,IF(tbl_Metraj22[[#This Row],[YUZDE]]=0,tbl_Metraj22[[#This Row],[METRAJ_BETON]],tbl_Metraj22[[#This Row],[YUZDE]]*tbl_Metraj22[[#This Row],[METRAJ_BETON]]))</f>
        <v>0</v>
      </c>
      <c r="K1898" s="2" t="s">
        <v>22335</v>
      </c>
    </row>
    <row r="1899" spans="1:11" ht="14.25" x14ac:dyDescent="0.2">
      <c r="A1899" s="2" t="s">
        <v>734</v>
      </c>
      <c r="B1899" s="124" t="s">
        <v>7372</v>
      </c>
      <c r="C1899" s="124"/>
      <c r="D1899" s="126">
        <v>3.52</v>
      </c>
      <c r="E1899" s="124" t="s">
        <v>765</v>
      </c>
      <c r="F1899" s="124">
        <v>-5</v>
      </c>
      <c r="G1899" s="2" t="s">
        <v>14488</v>
      </c>
      <c r="H1899" s="130"/>
      <c r="I1899" s="134"/>
      <c r="J1899" s="123">
        <f>IF(OR(tbl_Metraj22[[#This Row],[TARIH]]="",tbl_Metraj22[[#This Row],[TARIH]]="-"),0,IF(tbl_Metraj22[[#This Row],[YUZDE]]=0,tbl_Metraj22[[#This Row],[METRAJ_BETON]],tbl_Metraj22[[#This Row],[YUZDE]]*tbl_Metraj22[[#This Row],[METRAJ_BETON]]))</f>
        <v>0</v>
      </c>
      <c r="K1899" s="2" t="s">
        <v>22334</v>
      </c>
    </row>
    <row r="1900" spans="1:11" ht="14.25" x14ac:dyDescent="0.2">
      <c r="A1900" s="2" t="s">
        <v>734</v>
      </c>
      <c r="B1900" s="124" t="s">
        <v>7373</v>
      </c>
      <c r="C1900" s="124"/>
      <c r="D1900" s="126">
        <v>1.7</v>
      </c>
      <c r="E1900" s="124" t="s">
        <v>765</v>
      </c>
      <c r="F1900" s="124">
        <v>-5</v>
      </c>
      <c r="G1900" s="2" t="s">
        <v>14489</v>
      </c>
      <c r="H1900" s="130"/>
      <c r="I1900" s="134"/>
      <c r="J1900" s="123">
        <f>IF(OR(tbl_Metraj22[[#This Row],[TARIH]]="",tbl_Metraj22[[#This Row],[TARIH]]="-"),0,IF(tbl_Metraj22[[#This Row],[YUZDE]]=0,tbl_Metraj22[[#This Row],[METRAJ_BETON]],tbl_Metraj22[[#This Row],[YUZDE]]*tbl_Metraj22[[#This Row],[METRAJ_BETON]]))</f>
        <v>0</v>
      </c>
      <c r="K1900" s="2" t="s">
        <v>23226</v>
      </c>
    </row>
    <row r="1901" spans="1:11" ht="14.25" x14ac:dyDescent="0.2">
      <c r="A1901" s="2" t="s">
        <v>734</v>
      </c>
      <c r="B1901" s="124" t="s">
        <v>7374</v>
      </c>
      <c r="C1901" s="124"/>
      <c r="D1901" s="126">
        <v>1.92</v>
      </c>
      <c r="E1901" s="124" t="s">
        <v>765</v>
      </c>
      <c r="F1901" s="124">
        <v>-5</v>
      </c>
      <c r="G1901" s="2" t="s">
        <v>14490</v>
      </c>
      <c r="H1901" s="130"/>
      <c r="I1901" s="134"/>
      <c r="J1901" s="123">
        <f>IF(OR(tbl_Metraj22[[#This Row],[TARIH]]="",tbl_Metraj22[[#This Row],[TARIH]]="-"),0,IF(tbl_Metraj22[[#This Row],[YUZDE]]=0,tbl_Metraj22[[#This Row],[METRAJ_BETON]],tbl_Metraj22[[#This Row],[YUZDE]]*tbl_Metraj22[[#This Row],[METRAJ_BETON]]))</f>
        <v>0</v>
      </c>
      <c r="K1901" s="2" t="s">
        <v>22293</v>
      </c>
    </row>
    <row r="1902" spans="1:11" ht="14.25" x14ac:dyDescent="0.2">
      <c r="A1902" s="2" t="s">
        <v>734</v>
      </c>
      <c r="B1902" s="124" t="s">
        <v>7375</v>
      </c>
      <c r="C1902" s="124"/>
      <c r="D1902" s="126">
        <v>2.2999999999999998</v>
      </c>
      <c r="E1902" s="124" t="s">
        <v>765</v>
      </c>
      <c r="F1902" s="124">
        <v>-5</v>
      </c>
      <c r="G1902" s="2" t="s">
        <v>14491</v>
      </c>
      <c r="H1902" s="130"/>
      <c r="I1902" s="134"/>
      <c r="J1902" s="123">
        <f>IF(OR(tbl_Metraj22[[#This Row],[TARIH]]="",tbl_Metraj22[[#This Row],[TARIH]]="-"),0,IF(tbl_Metraj22[[#This Row],[YUZDE]]=0,tbl_Metraj22[[#This Row],[METRAJ_BETON]],tbl_Metraj22[[#This Row],[YUZDE]]*tbl_Metraj22[[#This Row],[METRAJ_BETON]]))</f>
        <v>0</v>
      </c>
      <c r="K1902" s="2" t="s">
        <v>23227</v>
      </c>
    </row>
    <row r="1903" spans="1:11" ht="14.25" x14ac:dyDescent="0.2">
      <c r="A1903" s="2" t="s">
        <v>734</v>
      </c>
      <c r="B1903" s="124" t="s">
        <v>7376</v>
      </c>
      <c r="C1903" s="124"/>
      <c r="D1903" s="126">
        <v>1.6</v>
      </c>
      <c r="E1903" s="124" t="s">
        <v>765</v>
      </c>
      <c r="F1903" s="124">
        <v>-5</v>
      </c>
      <c r="G1903" s="2" t="s">
        <v>14492</v>
      </c>
      <c r="H1903" s="130"/>
      <c r="I1903" s="134"/>
      <c r="J1903" s="123">
        <f>IF(OR(tbl_Metraj22[[#This Row],[TARIH]]="",tbl_Metraj22[[#This Row],[TARIH]]="-"),0,IF(tbl_Metraj22[[#This Row],[YUZDE]]=0,tbl_Metraj22[[#This Row],[METRAJ_BETON]],tbl_Metraj22[[#This Row],[YUZDE]]*tbl_Metraj22[[#This Row],[METRAJ_BETON]]))</f>
        <v>0</v>
      </c>
      <c r="K1903" s="2" t="s">
        <v>22192</v>
      </c>
    </row>
    <row r="1904" spans="1:11" ht="14.25" x14ac:dyDescent="0.2">
      <c r="A1904" s="2" t="s">
        <v>734</v>
      </c>
      <c r="B1904" s="124" t="s">
        <v>7377</v>
      </c>
      <c r="C1904" s="124"/>
      <c r="D1904" s="126">
        <v>1.8</v>
      </c>
      <c r="E1904" s="124" t="s">
        <v>765</v>
      </c>
      <c r="F1904" s="124">
        <v>-5</v>
      </c>
      <c r="G1904" s="2" t="s">
        <v>14493</v>
      </c>
      <c r="H1904" s="130"/>
      <c r="I1904" s="134"/>
      <c r="J1904" s="123">
        <f>IF(OR(tbl_Metraj22[[#This Row],[TARIH]]="",tbl_Metraj22[[#This Row],[TARIH]]="-"),0,IF(tbl_Metraj22[[#This Row],[YUZDE]]=0,tbl_Metraj22[[#This Row],[METRAJ_BETON]],tbl_Metraj22[[#This Row],[YUZDE]]*tbl_Metraj22[[#This Row],[METRAJ_BETON]]))</f>
        <v>0</v>
      </c>
      <c r="K1904" s="2" t="s">
        <v>23228</v>
      </c>
    </row>
    <row r="1905" spans="1:11" ht="14.25" x14ac:dyDescent="0.2">
      <c r="A1905" s="2" t="s">
        <v>734</v>
      </c>
      <c r="B1905" s="124" t="s">
        <v>7378</v>
      </c>
      <c r="C1905" s="124"/>
      <c r="D1905" s="126">
        <v>1.1299999999999999</v>
      </c>
      <c r="E1905" s="124" t="s">
        <v>765</v>
      </c>
      <c r="F1905" s="124">
        <v>-5</v>
      </c>
      <c r="G1905" s="2" t="s">
        <v>14494</v>
      </c>
      <c r="H1905" s="130"/>
      <c r="I1905" s="134"/>
      <c r="J1905" s="123">
        <f>IF(OR(tbl_Metraj22[[#This Row],[TARIH]]="",tbl_Metraj22[[#This Row],[TARIH]]="-"),0,IF(tbl_Metraj22[[#This Row],[YUZDE]]=0,tbl_Metraj22[[#This Row],[METRAJ_BETON]],tbl_Metraj22[[#This Row],[YUZDE]]*tbl_Metraj22[[#This Row],[METRAJ_BETON]]))</f>
        <v>0</v>
      </c>
      <c r="K1905" s="2" t="s">
        <v>23229</v>
      </c>
    </row>
    <row r="1906" spans="1:11" ht="14.25" x14ac:dyDescent="0.2">
      <c r="A1906" s="2" t="s">
        <v>734</v>
      </c>
      <c r="B1906" s="124" t="s">
        <v>7379</v>
      </c>
      <c r="C1906" s="124"/>
      <c r="D1906" s="126">
        <v>1.1000000000000001</v>
      </c>
      <c r="E1906" s="124" t="s">
        <v>765</v>
      </c>
      <c r="F1906" s="124">
        <v>-5</v>
      </c>
      <c r="G1906" s="2" t="s">
        <v>14495</v>
      </c>
      <c r="H1906" s="130"/>
      <c r="I1906" s="134"/>
      <c r="J1906" s="123">
        <f>IF(OR(tbl_Metraj22[[#This Row],[TARIH]]="",tbl_Metraj22[[#This Row],[TARIH]]="-"),0,IF(tbl_Metraj22[[#This Row],[YUZDE]]=0,tbl_Metraj22[[#This Row],[METRAJ_BETON]],tbl_Metraj22[[#This Row],[YUZDE]]*tbl_Metraj22[[#This Row],[METRAJ_BETON]]))</f>
        <v>0</v>
      </c>
      <c r="K1906" s="2" t="s">
        <v>23230</v>
      </c>
    </row>
    <row r="1907" spans="1:11" ht="14.25" x14ac:dyDescent="0.2">
      <c r="A1907" s="2" t="s">
        <v>734</v>
      </c>
      <c r="B1907" s="124" t="s">
        <v>7380</v>
      </c>
      <c r="C1907" s="124"/>
      <c r="D1907" s="126">
        <v>2.2999999999999998</v>
      </c>
      <c r="E1907" s="124" t="s">
        <v>765</v>
      </c>
      <c r="F1907" s="124">
        <v>-5</v>
      </c>
      <c r="G1907" s="2" t="s">
        <v>14496</v>
      </c>
      <c r="H1907" s="130"/>
      <c r="I1907" s="134"/>
      <c r="J1907" s="123">
        <f>IF(OR(tbl_Metraj22[[#This Row],[TARIH]]="",tbl_Metraj22[[#This Row],[TARIH]]="-"),0,IF(tbl_Metraj22[[#This Row],[YUZDE]]=0,tbl_Metraj22[[#This Row],[METRAJ_BETON]],tbl_Metraj22[[#This Row],[YUZDE]]*tbl_Metraj22[[#This Row],[METRAJ_BETON]]))</f>
        <v>0</v>
      </c>
      <c r="K1907" s="2" t="s">
        <v>23231</v>
      </c>
    </row>
    <row r="1908" spans="1:11" ht="14.25" x14ac:dyDescent="0.2">
      <c r="A1908" s="2" t="s">
        <v>734</v>
      </c>
      <c r="B1908" s="124" t="s">
        <v>7381</v>
      </c>
      <c r="C1908" s="124"/>
      <c r="D1908" s="126">
        <v>1.95</v>
      </c>
      <c r="E1908" s="124" t="s">
        <v>765</v>
      </c>
      <c r="F1908" s="124">
        <v>-5</v>
      </c>
      <c r="G1908" s="2" t="s">
        <v>14497</v>
      </c>
      <c r="H1908" s="130" t="s">
        <v>24265</v>
      </c>
      <c r="I1908" s="134"/>
      <c r="J1908" s="123">
        <f>IF(OR(tbl_Metraj22[[#This Row],[TARIH]]="",tbl_Metraj22[[#This Row],[TARIH]]="-"),0,IF(tbl_Metraj22[[#This Row],[YUZDE]]=0,tbl_Metraj22[[#This Row],[METRAJ_BETON]],tbl_Metraj22[[#This Row],[YUZDE]]*tbl_Metraj22[[#This Row],[METRAJ_BETON]]))</f>
        <v>0</v>
      </c>
      <c r="K1908" s="2" t="s">
        <v>23232</v>
      </c>
    </row>
    <row r="1909" spans="1:11" ht="14.25" x14ac:dyDescent="0.2">
      <c r="A1909" s="2" t="s">
        <v>734</v>
      </c>
      <c r="B1909" s="124" t="s">
        <v>7382</v>
      </c>
      <c r="C1909" s="124"/>
      <c r="D1909" s="126">
        <v>1.62</v>
      </c>
      <c r="E1909" s="124" t="s">
        <v>765</v>
      </c>
      <c r="F1909" s="124">
        <v>-5</v>
      </c>
      <c r="G1909" s="2" t="s">
        <v>14498</v>
      </c>
      <c r="H1909" s="130" t="s">
        <v>24265</v>
      </c>
      <c r="I1909" s="134"/>
      <c r="J1909" s="123">
        <f>IF(OR(tbl_Metraj22[[#This Row],[TARIH]]="",tbl_Metraj22[[#This Row],[TARIH]]="-"),0,IF(tbl_Metraj22[[#This Row],[YUZDE]]=0,tbl_Metraj22[[#This Row],[METRAJ_BETON]],tbl_Metraj22[[#This Row],[YUZDE]]*tbl_Metraj22[[#This Row],[METRAJ_BETON]]))</f>
        <v>0</v>
      </c>
      <c r="K1909" s="2" t="s">
        <v>22226</v>
      </c>
    </row>
    <row r="1910" spans="1:11" ht="14.25" x14ac:dyDescent="0.2">
      <c r="A1910" s="2" t="s">
        <v>734</v>
      </c>
      <c r="B1910" s="124" t="s">
        <v>7383</v>
      </c>
      <c r="C1910" s="124"/>
      <c r="D1910" s="126">
        <v>2.85</v>
      </c>
      <c r="E1910" s="124" t="s">
        <v>765</v>
      </c>
      <c r="F1910" s="124">
        <v>-5</v>
      </c>
      <c r="G1910" s="2" t="s">
        <v>14499</v>
      </c>
      <c r="H1910" s="130"/>
      <c r="I1910" s="134"/>
      <c r="J1910" s="123">
        <f>IF(OR(tbl_Metraj22[[#This Row],[TARIH]]="",tbl_Metraj22[[#This Row],[TARIH]]="-"),0,IF(tbl_Metraj22[[#This Row],[YUZDE]]=0,tbl_Metraj22[[#This Row],[METRAJ_BETON]],tbl_Metraj22[[#This Row],[YUZDE]]*tbl_Metraj22[[#This Row],[METRAJ_BETON]]))</f>
        <v>0</v>
      </c>
      <c r="K1910" s="2" t="s">
        <v>23233</v>
      </c>
    </row>
    <row r="1911" spans="1:11" ht="14.25" x14ac:dyDescent="0.2">
      <c r="A1911" s="2" t="s">
        <v>734</v>
      </c>
      <c r="B1911" s="124" t="s">
        <v>7384</v>
      </c>
      <c r="C1911" s="124"/>
      <c r="D1911" s="126">
        <v>1.62</v>
      </c>
      <c r="E1911" s="124" t="s">
        <v>765</v>
      </c>
      <c r="F1911" s="124">
        <v>-5</v>
      </c>
      <c r="G1911" s="2" t="s">
        <v>14500</v>
      </c>
      <c r="H1911" s="130"/>
      <c r="I1911" s="134"/>
      <c r="J1911" s="123">
        <f>IF(OR(tbl_Metraj22[[#This Row],[TARIH]]="",tbl_Metraj22[[#This Row],[TARIH]]="-"),0,IF(tbl_Metraj22[[#This Row],[YUZDE]]=0,tbl_Metraj22[[#This Row],[METRAJ_BETON]],tbl_Metraj22[[#This Row],[YUZDE]]*tbl_Metraj22[[#This Row],[METRAJ_BETON]]))</f>
        <v>0</v>
      </c>
      <c r="K1911" s="2" t="s">
        <v>22202</v>
      </c>
    </row>
    <row r="1912" spans="1:11" ht="14.25" x14ac:dyDescent="0.2">
      <c r="A1912" s="2" t="s">
        <v>734</v>
      </c>
      <c r="B1912" s="124" t="s">
        <v>7385</v>
      </c>
      <c r="C1912" s="124"/>
      <c r="D1912" s="126">
        <v>2.2999999999999998</v>
      </c>
      <c r="E1912" s="124" t="s">
        <v>765</v>
      </c>
      <c r="F1912" s="124">
        <v>-5</v>
      </c>
      <c r="G1912" s="2" t="s">
        <v>14501</v>
      </c>
      <c r="H1912" s="130"/>
      <c r="I1912" s="134"/>
      <c r="J1912" s="123">
        <f>IF(OR(tbl_Metraj22[[#This Row],[TARIH]]="",tbl_Metraj22[[#This Row],[TARIH]]="-"),0,IF(tbl_Metraj22[[#This Row],[YUZDE]]=0,tbl_Metraj22[[#This Row],[METRAJ_BETON]],tbl_Metraj22[[#This Row],[YUZDE]]*tbl_Metraj22[[#This Row],[METRAJ_BETON]]))</f>
        <v>0</v>
      </c>
      <c r="K1912" s="2" t="s">
        <v>23234</v>
      </c>
    </row>
    <row r="1913" spans="1:11" ht="14.25" x14ac:dyDescent="0.2">
      <c r="A1913" s="2" t="s">
        <v>734</v>
      </c>
      <c r="B1913" s="124" t="s">
        <v>7386</v>
      </c>
      <c r="C1913" s="124"/>
      <c r="D1913" s="126">
        <v>1.62</v>
      </c>
      <c r="E1913" s="124" t="s">
        <v>765</v>
      </c>
      <c r="F1913" s="124">
        <v>-5</v>
      </c>
      <c r="G1913" s="2" t="s">
        <v>14502</v>
      </c>
      <c r="H1913" s="130"/>
      <c r="I1913" s="134"/>
      <c r="J1913" s="123">
        <f>IF(OR(tbl_Metraj22[[#This Row],[TARIH]]="",tbl_Metraj22[[#This Row],[TARIH]]="-"),0,IF(tbl_Metraj22[[#This Row],[YUZDE]]=0,tbl_Metraj22[[#This Row],[METRAJ_BETON]],tbl_Metraj22[[#This Row],[YUZDE]]*tbl_Metraj22[[#This Row],[METRAJ_BETON]]))</f>
        <v>0</v>
      </c>
      <c r="K1913" s="2" t="s">
        <v>22239</v>
      </c>
    </row>
    <row r="1914" spans="1:11" ht="14.25" x14ac:dyDescent="0.2">
      <c r="A1914" s="2" t="s">
        <v>734</v>
      </c>
      <c r="B1914" s="124" t="s">
        <v>7387</v>
      </c>
      <c r="C1914" s="124"/>
      <c r="D1914" s="126">
        <v>2.2999999999999998</v>
      </c>
      <c r="E1914" s="124" t="s">
        <v>765</v>
      </c>
      <c r="F1914" s="124">
        <v>-5</v>
      </c>
      <c r="G1914" s="2" t="s">
        <v>14503</v>
      </c>
      <c r="H1914" s="130"/>
      <c r="I1914" s="134"/>
      <c r="J1914" s="123">
        <f>IF(OR(tbl_Metraj22[[#This Row],[TARIH]]="",tbl_Metraj22[[#This Row],[TARIH]]="-"),0,IF(tbl_Metraj22[[#This Row],[YUZDE]]=0,tbl_Metraj22[[#This Row],[METRAJ_BETON]],tbl_Metraj22[[#This Row],[YUZDE]]*tbl_Metraj22[[#This Row],[METRAJ_BETON]]))</f>
        <v>0</v>
      </c>
      <c r="K1914" s="2" t="s">
        <v>23235</v>
      </c>
    </row>
    <row r="1915" spans="1:11" ht="14.25" x14ac:dyDescent="0.2">
      <c r="A1915" s="2" t="s">
        <v>734</v>
      </c>
      <c r="B1915" s="124" t="s">
        <v>7388</v>
      </c>
      <c r="C1915" s="124"/>
      <c r="D1915" s="126">
        <v>2.2999999999999998</v>
      </c>
      <c r="E1915" s="124" t="s">
        <v>765</v>
      </c>
      <c r="F1915" s="124">
        <v>-5</v>
      </c>
      <c r="G1915" s="2" t="s">
        <v>14504</v>
      </c>
      <c r="H1915" s="130"/>
      <c r="I1915" s="134"/>
      <c r="J1915" s="123">
        <f>IF(OR(tbl_Metraj22[[#This Row],[TARIH]]="",tbl_Metraj22[[#This Row],[TARIH]]="-"),0,IF(tbl_Metraj22[[#This Row],[YUZDE]]=0,tbl_Metraj22[[#This Row],[METRAJ_BETON]],tbl_Metraj22[[#This Row],[YUZDE]]*tbl_Metraj22[[#This Row],[METRAJ_BETON]]))</f>
        <v>0</v>
      </c>
      <c r="K1915" s="2" t="s">
        <v>23236</v>
      </c>
    </row>
    <row r="1916" spans="1:11" ht="14.25" x14ac:dyDescent="0.2">
      <c r="A1916" s="2" t="s">
        <v>734</v>
      </c>
      <c r="B1916" s="124" t="s">
        <v>7389</v>
      </c>
      <c r="C1916" s="124"/>
      <c r="D1916" s="126">
        <v>1.62</v>
      </c>
      <c r="E1916" s="124" t="s">
        <v>765</v>
      </c>
      <c r="F1916" s="124">
        <v>-5</v>
      </c>
      <c r="G1916" s="2" t="s">
        <v>14505</v>
      </c>
      <c r="H1916" s="130"/>
      <c r="I1916" s="134"/>
      <c r="J1916" s="123">
        <f>IF(OR(tbl_Metraj22[[#This Row],[TARIH]]="",tbl_Metraj22[[#This Row],[TARIH]]="-"),0,IF(tbl_Metraj22[[#This Row],[YUZDE]]=0,tbl_Metraj22[[#This Row],[METRAJ_BETON]],tbl_Metraj22[[#This Row],[YUZDE]]*tbl_Metraj22[[#This Row],[METRAJ_BETON]]))</f>
        <v>0</v>
      </c>
      <c r="K1916" s="2" t="s">
        <v>22300</v>
      </c>
    </row>
    <row r="1917" spans="1:11" ht="14.25" x14ac:dyDescent="0.2">
      <c r="A1917" s="2" t="s">
        <v>734</v>
      </c>
      <c r="B1917" s="124" t="s">
        <v>7390</v>
      </c>
      <c r="C1917" s="124"/>
      <c r="D1917" s="126">
        <v>2.2999999999999998</v>
      </c>
      <c r="E1917" s="124" t="s">
        <v>765</v>
      </c>
      <c r="F1917" s="124">
        <v>-5</v>
      </c>
      <c r="G1917" s="2" t="s">
        <v>14506</v>
      </c>
      <c r="H1917" s="130"/>
      <c r="I1917" s="134"/>
      <c r="J1917" s="123">
        <f>IF(OR(tbl_Metraj22[[#This Row],[TARIH]]="",tbl_Metraj22[[#This Row],[TARIH]]="-"),0,IF(tbl_Metraj22[[#This Row],[YUZDE]]=0,tbl_Metraj22[[#This Row],[METRAJ_BETON]],tbl_Metraj22[[#This Row],[YUZDE]]*tbl_Metraj22[[#This Row],[METRAJ_BETON]]))</f>
        <v>0</v>
      </c>
      <c r="K1917" s="2" t="s">
        <v>23237</v>
      </c>
    </row>
    <row r="1918" spans="1:11" ht="14.25" x14ac:dyDescent="0.2">
      <c r="A1918" s="2" t="s">
        <v>734</v>
      </c>
      <c r="B1918" s="124" t="s">
        <v>7391</v>
      </c>
      <c r="C1918" s="124"/>
      <c r="D1918" s="126">
        <v>1.62</v>
      </c>
      <c r="E1918" s="124" t="s">
        <v>765</v>
      </c>
      <c r="F1918" s="124">
        <v>-5</v>
      </c>
      <c r="G1918" s="2" t="s">
        <v>14507</v>
      </c>
      <c r="H1918" s="130"/>
      <c r="I1918" s="134"/>
      <c r="J1918" s="123">
        <f>IF(OR(tbl_Metraj22[[#This Row],[TARIH]]="",tbl_Metraj22[[#This Row],[TARIH]]="-"),0,IF(tbl_Metraj22[[#This Row],[YUZDE]]=0,tbl_Metraj22[[#This Row],[METRAJ_BETON]],tbl_Metraj22[[#This Row],[YUZDE]]*tbl_Metraj22[[#This Row],[METRAJ_BETON]]))</f>
        <v>0</v>
      </c>
      <c r="K1918" s="2" t="s">
        <v>22195</v>
      </c>
    </row>
    <row r="1919" spans="1:11" ht="14.25" x14ac:dyDescent="0.2">
      <c r="A1919" s="2" t="s">
        <v>734</v>
      </c>
      <c r="B1919" s="124" t="s">
        <v>7392</v>
      </c>
      <c r="C1919" s="124"/>
      <c r="D1919" s="126">
        <v>3.24</v>
      </c>
      <c r="E1919" s="124" t="s">
        <v>765</v>
      </c>
      <c r="F1919" s="124">
        <v>-5</v>
      </c>
      <c r="G1919" s="2" t="s">
        <v>14508</v>
      </c>
      <c r="H1919" s="130"/>
      <c r="I1919" s="134"/>
      <c r="J1919" s="123">
        <f>IF(OR(tbl_Metraj22[[#This Row],[TARIH]]="",tbl_Metraj22[[#This Row],[TARIH]]="-"),0,IF(tbl_Metraj22[[#This Row],[YUZDE]]=0,tbl_Metraj22[[#This Row],[METRAJ_BETON]],tbl_Metraj22[[#This Row],[YUZDE]]*tbl_Metraj22[[#This Row],[METRAJ_BETON]]))</f>
        <v>0</v>
      </c>
      <c r="K1919" s="2" t="s">
        <v>23238</v>
      </c>
    </row>
    <row r="1920" spans="1:11" ht="14.25" x14ac:dyDescent="0.2">
      <c r="A1920" s="2" t="s">
        <v>734</v>
      </c>
      <c r="B1920" s="124" t="s">
        <v>7393</v>
      </c>
      <c r="C1920" s="124"/>
      <c r="D1920" s="126">
        <v>1.04</v>
      </c>
      <c r="E1920" s="124" t="s">
        <v>765</v>
      </c>
      <c r="F1920" s="124">
        <v>-5</v>
      </c>
      <c r="G1920" s="2" t="s">
        <v>14509</v>
      </c>
      <c r="H1920" s="130"/>
      <c r="I1920" s="134"/>
      <c r="J1920" s="123">
        <f>IF(OR(tbl_Metraj22[[#This Row],[TARIH]]="",tbl_Metraj22[[#This Row],[TARIH]]="-"),0,IF(tbl_Metraj22[[#This Row],[YUZDE]]=0,tbl_Metraj22[[#This Row],[METRAJ_BETON]],tbl_Metraj22[[#This Row],[YUZDE]]*tbl_Metraj22[[#This Row],[METRAJ_BETON]]))</f>
        <v>0</v>
      </c>
      <c r="K1920" s="2" t="s">
        <v>23239</v>
      </c>
    </row>
    <row r="1921" spans="1:11" ht="14.25" x14ac:dyDescent="0.2">
      <c r="A1921" s="2" t="s">
        <v>728</v>
      </c>
      <c r="B1921" s="124" t="s">
        <v>7730</v>
      </c>
      <c r="C1921" s="124"/>
      <c r="D1921" s="126">
        <v>1.19</v>
      </c>
      <c r="E1921" s="124" t="s">
        <v>765</v>
      </c>
      <c r="F1921" s="124">
        <v>-5</v>
      </c>
      <c r="G1921" s="2" t="s">
        <v>14510</v>
      </c>
      <c r="H1921" s="130">
        <v>45740</v>
      </c>
      <c r="I1921" s="134"/>
      <c r="J1921" s="123">
        <f>IF(OR(tbl_Metraj22[[#This Row],[TARIH]]="",tbl_Metraj22[[#This Row],[TARIH]]="-"),0,IF(tbl_Metraj22[[#This Row],[YUZDE]]=0,tbl_Metraj22[[#This Row],[METRAJ_BETON]],tbl_Metraj22[[#This Row],[YUZDE]]*tbl_Metraj22[[#This Row],[METRAJ_BETON]]))</f>
        <v>1.19</v>
      </c>
      <c r="K1921" s="2" t="s">
        <v>2301</v>
      </c>
    </row>
    <row r="1922" spans="1:11" ht="14.25" x14ac:dyDescent="0.2">
      <c r="A1922" s="2" t="s">
        <v>728</v>
      </c>
      <c r="B1922" s="124" t="s">
        <v>8120</v>
      </c>
      <c r="C1922" s="124"/>
      <c r="D1922" s="126">
        <v>0.79</v>
      </c>
      <c r="E1922" s="124" t="s">
        <v>765</v>
      </c>
      <c r="F1922" s="124">
        <v>-5</v>
      </c>
      <c r="G1922" s="2" t="s">
        <v>14511</v>
      </c>
      <c r="H1922" s="130">
        <v>45740</v>
      </c>
      <c r="I1922" s="134"/>
      <c r="J1922" s="123">
        <f>IF(OR(tbl_Metraj22[[#This Row],[TARIH]]="",tbl_Metraj22[[#This Row],[TARIH]]="-"),0,IF(tbl_Metraj22[[#This Row],[YUZDE]]=0,tbl_Metraj22[[#This Row],[METRAJ_BETON]],tbl_Metraj22[[#This Row],[YUZDE]]*tbl_Metraj22[[#This Row],[METRAJ_BETON]]))</f>
        <v>0.79</v>
      </c>
      <c r="K1922" s="2" t="s">
        <v>2820</v>
      </c>
    </row>
    <row r="1923" spans="1:11" ht="14.25" x14ac:dyDescent="0.2">
      <c r="A1923" s="2" t="s">
        <v>728</v>
      </c>
      <c r="B1923" s="124" t="s">
        <v>8123</v>
      </c>
      <c r="C1923" s="124"/>
      <c r="D1923" s="126">
        <v>2.11</v>
      </c>
      <c r="E1923" s="124" t="s">
        <v>765</v>
      </c>
      <c r="F1923" s="124">
        <v>-5</v>
      </c>
      <c r="G1923" s="2" t="s">
        <v>14512</v>
      </c>
      <c r="H1923" s="130" t="s">
        <v>24265</v>
      </c>
      <c r="I1923" s="134"/>
      <c r="J1923" s="123">
        <f>IF(OR(tbl_Metraj22[[#This Row],[TARIH]]="",tbl_Metraj22[[#This Row],[TARIH]]="-"),0,IF(tbl_Metraj22[[#This Row],[YUZDE]]=0,tbl_Metraj22[[#This Row],[METRAJ_BETON]],tbl_Metraj22[[#This Row],[YUZDE]]*tbl_Metraj22[[#This Row],[METRAJ_BETON]]))</f>
        <v>0</v>
      </c>
      <c r="K1923" s="2" t="s">
        <v>1531</v>
      </c>
    </row>
    <row r="1924" spans="1:11" ht="14.25" x14ac:dyDescent="0.2">
      <c r="A1924" s="2" t="s">
        <v>728</v>
      </c>
      <c r="B1924" s="124" t="s">
        <v>8144</v>
      </c>
      <c r="C1924" s="124"/>
      <c r="D1924" s="126">
        <v>2.11</v>
      </c>
      <c r="E1924" s="124" t="s">
        <v>765</v>
      </c>
      <c r="F1924" s="124">
        <v>-5</v>
      </c>
      <c r="G1924" s="2" t="s">
        <v>14513</v>
      </c>
      <c r="H1924" s="130" t="s">
        <v>24265</v>
      </c>
      <c r="I1924" s="134"/>
      <c r="J1924" s="123">
        <f>IF(OR(tbl_Metraj22[[#This Row],[TARIH]]="",tbl_Metraj22[[#This Row],[TARIH]]="-"),0,IF(tbl_Metraj22[[#This Row],[YUZDE]]=0,tbl_Metraj22[[#This Row],[METRAJ_BETON]],tbl_Metraj22[[#This Row],[YUZDE]]*tbl_Metraj22[[#This Row],[METRAJ_BETON]]))</f>
        <v>0</v>
      </c>
      <c r="K1924" s="2" t="s">
        <v>1527</v>
      </c>
    </row>
    <row r="1925" spans="1:11" ht="14.25" x14ac:dyDescent="0.2">
      <c r="A1925" s="2" t="s">
        <v>728</v>
      </c>
      <c r="B1925" s="124" t="s">
        <v>8147</v>
      </c>
      <c r="C1925" s="124"/>
      <c r="D1925" s="126">
        <v>2.11</v>
      </c>
      <c r="E1925" s="124" t="s">
        <v>765</v>
      </c>
      <c r="F1925" s="124">
        <v>-5</v>
      </c>
      <c r="G1925" s="2" t="s">
        <v>14514</v>
      </c>
      <c r="H1925" s="130" t="s">
        <v>24265</v>
      </c>
      <c r="I1925" s="134"/>
      <c r="J1925" s="123">
        <f>IF(OR(tbl_Metraj22[[#This Row],[TARIH]]="",tbl_Metraj22[[#This Row],[TARIH]]="-"),0,IF(tbl_Metraj22[[#This Row],[YUZDE]]=0,tbl_Metraj22[[#This Row],[METRAJ_BETON]],tbl_Metraj22[[#This Row],[YUZDE]]*tbl_Metraj22[[#This Row],[METRAJ_BETON]]))</f>
        <v>0</v>
      </c>
      <c r="K1925" s="2" t="s">
        <v>1528</v>
      </c>
    </row>
    <row r="1926" spans="1:11" ht="14.25" x14ac:dyDescent="0.2">
      <c r="A1926" s="2" t="s">
        <v>728</v>
      </c>
      <c r="B1926" s="124" t="s">
        <v>8148</v>
      </c>
      <c r="C1926" s="124"/>
      <c r="D1926" s="126">
        <v>2.11</v>
      </c>
      <c r="E1926" s="124" t="s">
        <v>765</v>
      </c>
      <c r="F1926" s="124">
        <v>-5</v>
      </c>
      <c r="G1926" s="2" t="s">
        <v>14515</v>
      </c>
      <c r="H1926" s="130" t="s">
        <v>24265</v>
      </c>
      <c r="I1926" s="134"/>
      <c r="J1926" s="123">
        <f>IF(OR(tbl_Metraj22[[#This Row],[TARIH]]="",tbl_Metraj22[[#This Row],[TARIH]]="-"),0,IF(tbl_Metraj22[[#This Row],[YUZDE]]=0,tbl_Metraj22[[#This Row],[METRAJ_BETON]],tbl_Metraj22[[#This Row],[YUZDE]]*tbl_Metraj22[[#This Row],[METRAJ_BETON]]))</f>
        <v>0</v>
      </c>
      <c r="K1926" s="2" t="s">
        <v>1532</v>
      </c>
    </row>
    <row r="1927" spans="1:11" ht="14.25" x14ac:dyDescent="0.2">
      <c r="A1927" s="2" t="s">
        <v>728</v>
      </c>
      <c r="B1927" s="124" t="s">
        <v>8149</v>
      </c>
      <c r="C1927" s="124"/>
      <c r="D1927" s="126">
        <v>2.11</v>
      </c>
      <c r="E1927" s="124" t="s">
        <v>765</v>
      </c>
      <c r="F1927" s="124">
        <v>-5</v>
      </c>
      <c r="G1927" s="2" t="s">
        <v>14516</v>
      </c>
      <c r="H1927" s="130" t="s">
        <v>24265</v>
      </c>
      <c r="I1927" s="134"/>
      <c r="J1927" s="123">
        <f>IF(OR(tbl_Metraj22[[#This Row],[TARIH]]="",tbl_Metraj22[[#This Row],[TARIH]]="-"),0,IF(tbl_Metraj22[[#This Row],[YUZDE]]=0,tbl_Metraj22[[#This Row],[METRAJ_BETON]],tbl_Metraj22[[#This Row],[YUZDE]]*tbl_Metraj22[[#This Row],[METRAJ_BETON]]))</f>
        <v>0</v>
      </c>
      <c r="K1927" s="2" t="s">
        <v>1535</v>
      </c>
    </row>
    <row r="1928" spans="1:11" ht="14.25" x14ac:dyDescent="0.2">
      <c r="A1928" s="2" t="s">
        <v>728</v>
      </c>
      <c r="B1928" s="124" t="s">
        <v>8152</v>
      </c>
      <c r="C1928" s="124"/>
      <c r="D1928" s="126">
        <v>2.97</v>
      </c>
      <c r="E1928" s="124" t="s">
        <v>765</v>
      </c>
      <c r="F1928" s="124">
        <v>-5</v>
      </c>
      <c r="G1928" s="2" t="s">
        <v>14517</v>
      </c>
      <c r="H1928" s="130"/>
      <c r="I1928" s="134"/>
      <c r="J1928" s="123">
        <f>IF(OR(tbl_Metraj22[[#This Row],[TARIH]]="",tbl_Metraj22[[#This Row],[TARIH]]="-"),0,IF(tbl_Metraj22[[#This Row],[YUZDE]]=0,tbl_Metraj22[[#This Row],[METRAJ_BETON]],tbl_Metraj22[[#This Row],[YUZDE]]*tbl_Metraj22[[#This Row],[METRAJ_BETON]]))</f>
        <v>0</v>
      </c>
      <c r="K1928" s="2" t="s">
        <v>2764</v>
      </c>
    </row>
    <row r="1929" spans="1:11" ht="14.25" x14ac:dyDescent="0.2">
      <c r="A1929" s="2" t="s">
        <v>728</v>
      </c>
      <c r="B1929" s="124" t="s">
        <v>8153</v>
      </c>
      <c r="C1929" s="124"/>
      <c r="D1929" s="126">
        <v>2.57</v>
      </c>
      <c r="E1929" s="124" t="s">
        <v>765</v>
      </c>
      <c r="F1929" s="124">
        <v>-5</v>
      </c>
      <c r="G1929" s="2" t="s">
        <v>14518</v>
      </c>
      <c r="H1929" s="130"/>
      <c r="I1929" s="134"/>
      <c r="J1929" s="123">
        <f>IF(OR(tbl_Metraj22[[#This Row],[TARIH]]="",tbl_Metraj22[[#This Row],[TARIH]]="-"),0,IF(tbl_Metraj22[[#This Row],[YUZDE]]=0,tbl_Metraj22[[#This Row],[METRAJ_BETON]],tbl_Metraj22[[#This Row],[YUZDE]]*tbl_Metraj22[[#This Row],[METRAJ_BETON]]))</f>
        <v>0</v>
      </c>
      <c r="K1929" s="2" t="s">
        <v>2763</v>
      </c>
    </row>
    <row r="1930" spans="1:11" ht="14.25" x14ac:dyDescent="0.2">
      <c r="A1930" s="2" t="s">
        <v>728</v>
      </c>
      <c r="B1930" s="124" t="s">
        <v>8154</v>
      </c>
      <c r="C1930" s="124"/>
      <c r="D1930" s="126">
        <v>2.97</v>
      </c>
      <c r="E1930" s="124" t="s">
        <v>765</v>
      </c>
      <c r="F1930" s="124">
        <v>-5</v>
      </c>
      <c r="G1930" s="2" t="s">
        <v>14519</v>
      </c>
      <c r="H1930" s="130"/>
      <c r="I1930" s="134"/>
      <c r="J1930" s="123">
        <f>IF(OR(tbl_Metraj22[[#This Row],[TARIH]]="",tbl_Metraj22[[#This Row],[TARIH]]="-"),0,IF(tbl_Metraj22[[#This Row],[YUZDE]]=0,tbl_Metraj22[[#This Row],[METRAJ_BETON]],tbl_Metraj22[[#This Row],[YUZDE]]*tbl_Metraj22[[#This Row],[METRAJ_BETON]]))</f>
        <v>0</v>
      </c>
      <c r="K1930" s="2" t="s">
        <v>2762</v>
      </c>
    </row>
    <row r="1931" spans="1:11" ht="14.25" x14ac:dyDescent="0.2">
      <c r="A1931" s="2" t="s">
        <v>728</v>
      </c>
      <c r="B1931" s="124" t="s">
        <v>8155</v>
      </c>
      <c r="C1931" s="124"/>
      <c r="D1931" s="126">
        <v>2.97</v>
      </c>
      <c r="E1931" s="124" t="s">
        <v>765</v>
      </c>
      <c r="F1931" s="124">
        <v>-5</v>
      </c>
      <c r="G1931" s="2" t="s">
        <v>14520</v>
      </c>
      <c r="H1931" s="130"/>
      <c r="I1931" s="134"/>
      <c r="J1931" s="123">
        <f>IF(OR(tbl_Metraj22[[#This Row],[TARIH]]="",tbl_Metraj22[[#This Row],[TARIH]]="-"),0,IF(tbl_Metraj22[[#This Row],[YUZDE]]=0,tbl_Metraj22[[#This Row],[METRAJ_BETON]],tbl_Metraj22[[#This Row],[YUZDE]]*tbl_Metraj22[[#This Row],[METRAJ_BETON]]))</f>
        <v>0</v>
      </c>
      <c r="K1931" s="2" t="s">
        <v>2761</v>
      </c>
    </row>
    <row r="1932" spans="1:11" ht="14.25" x14ac:dyDescent="0.2">
      <c r="A1932" s="2" t="s">
        <v>728</v>
      </c>
      <c r="B1932" s="124" t="s">
        <v>8156</v>
      </c>
      <c r="C1932" s="124"/>
      <c r="D1932" s="126">
        <v>2.97</v>
      </c>
      <c r="E1932" s="124" t="s">
        <v>765</v>
      </c>
      <c r="F1932" s="124">
        <v>-5</v>
      </c>
      <c r="G1932" s="2" t="s">
        <v>14521</v>
      </c>
      <c r="H1932" s="130"/>
      <c r="I1932" s="134"/>
      <c r="J1932" s="123">
        <f>IF(OR(tbl_Metraj22[[#This Row],[TARIH]]="",tbl_Metraj22[[#This Row],[TARIH]]="-"),0,IF(tbl_Metraj22[[#This Row],[YUZDE]]=0,tbl_Metraj22[[#This Row],[METRAJ_BETON]],tbl_Metraj22[[#This Row],[YUZDE]]*tbl_Metraj22[[#This Row],[METRAJ_BETON]]))</f>
        <v>0</v>
      </c>
      <c r="K1932" s="2" t="s">
        <v>2760</v>
      </c>
    </row>
    <row r="1933" spans="1:11" ht="14.25" x14ac:dyDescent="0.2">
      <c r="A1933" s="2" t="s">
        <v>728</v>
      </c>
      <c r="B1933" s="124" t="s">
        <v>8157</v>
      </c>
      <c r="C1933" s="124"/>
      <c r="D1933" s="126">
        <v>2.97</v>
      </c>
      <c r="E1933" s="124" t="s">
        <v>765</v>
      </c>
      <c r="F1933" s="124">
        <v>-5</v>
      </c>
      <c r="G1933" s="2" t="s">
        <v>14522</v>
      </c>
      <c r="H1933" s="130"/>
      <c r="I1933" s="134"/>
      <c r="J1933" s="123">
        <f>IF(OR(tbl_Metraj22[[#This Row],[TARIH]]="",tbl_Metraj22[[#This Row],[TARIH]]="-"),0,IF(tbl_Metraj22[[#This Row],[YUZDE]]=0,tbl_Metraj22[[#This Row],[METRAJ_BETON]],tbl_Metraj22[[#This Row],[YUZDE]]*tbl_Metraj22[[#This Row],[METRAJ_BETON]]))</f>
        <v>0</v>
      </c>
      <c r="K1933" s="2" t="s">
        <v>2759</v>
      </c>
    </row>
    <row r="1934" spans="1:11" ht="14.25" x14ac:dyDescent="0.2">
      <c r="A1934" s="2" t="s">
        <v>728</v>
      </c>
      <c r="B1934" s="124" t="s">
        <v>8158</v>
      </c>
      <c r="C1934" s="124"/>
      <c r="D1934" s="126">
        <v>2.97</v>
      </c>
      <c r="E1934" s="124" t="s">
        <v>765</v>
      </c>
      <c r="F1934" s="124">
        <v>-5</v>
      </c>
      <c r="G1934" s="2" t="s">
        <v>14523</v>
      </c>
      <c r="H1934" s="130"/>
      <c r="I1934" s="134"/>
      <c r="J1934" s="123">
        <f>IF(OR(tbl_Metraj22[[#This Row],[TARIH]]="",tbl_Metraj22[[#This Row],[TARIH]]="-"),0,IF(tbl_Metraj22[[#This Row],[YUZDE]]=0,tbl_Metraj22[[#This Row],[METRAJ_BETON]],tbl_Metraj22[[#This Row],[YUZDE]]*tbl_Metraj22[[#This Row],[METRAJ_BETON]]))</f>
        <v>0</v>
      </c>
      <c r="K1934" s="2" t="s">
        <v>2758</v>
      </c>
    </row>
    <row r="1935" spans="1:11" ht="14.25" x14ac:dyDescent="0.2">
      <c r="A1935" s="2" t="s">
        <v>728</v>
      </c>
      <c r="B1935" s="124" t="s">
        <v>8159</v>
      </c>
      <c r="C1935" s="124"/>
      <c r="D1935" s="126">
        <v>2.97</v>
      </c>
      <c r="E1935" s="124" t="s">
        <v>765</v>
      </c>
      <c r="F1935" s="124">
        <v>-5</v>
      </c>
      <c r="G1935" s="2" t="s">
        <v>14524</v>
      </c>
      <c r="H1935" s="130"/>
      <c r="I1935" s="134"/>
      <c r="J1935" s="123">
        <f>IF(OR(tbl_Metraj22[[#This Row],[TARIH]]="",tbl_Metraj22[[#This Row],[TARIH]]="-"),0,IF(tbl_Metraj22[[#This Row],[YUZDE]]=0,tbl_Metraj22[[#This Row],[METRAJ_BETON]],tbl_Metraj22[[#This Row],[YUZDE]]*tbl_Metraj22[[#This Row],[METRAJ_BETON]]))</f>
        <v>0</v>
      </c>
      <c r="K1935" s="2" t="s">
        <v>2757</v>
      </c>
    </row>
    <row r="1936" spans="1:11" ht="14.25" x14ac:dyDescent="0.2">
      <c r="A1936" s="2" t="s">
        <v>728</v>
      </c>
      <c r="B1936" s="124" t="s">
        <v>8160</v>
      </c>
      <c r="C1936" s="124"/>
      <c r="D1936" s="126">
        <v>2.97</v>
      </c>
      <c r="E1936" s="124" t="s">
        <v>765</v>
      </c>
      <c r="F1936" s="124">
        <v>-5</v>
      </c>
      <c r="G1936" s="2" t="s">
        <v>14525</v>
      </c>
      <c r="H1936" s="130"/>
      <c r="I1936" s="134"/>
      <c r="J1936" s="123">
        <f>IF(OR(tbl_Metraj22[[#This Row],[TARIH]]="",tbl_Metraj22[[#This Row],[TARIH]]="-"),0,IF(tbl_Metraj22[[#This Row],[YUZDE]]=0,tbl_Metraj22[[#This Row],[METRAJ_BETON]],tbl_Metraj22[[#This Row],[YUZDE]]*tbl_Metraj22[[#This Row],[METRAJ_BETON]]))</f>
        <v>0</v>
      </c>
      <c r="K1936" s="2" t="s">
        <v>2756</v>
      </c>
    </row>
    <row r="1937" spans="1:11" ht="14.25" x14ac:dyDescent="0.2">
      <c r="A1937" s="2" t="s">
        <v>728</v>
      </c>
      <c r="B1937" s="124" t="s">
        <v>8161</v>
      </c>
      <c r="C1937" s="124"/>
      <c r="D1937" s="126">
        <v>2.97</v>
      </c>
      <c r="E1937" s="124" t="s">
        <v>765</v>
      </c>
      <c r="F1937" s="124">
        <v>-5</v>
      </c>
      <c r="G1937" s="2" t="s">
        <v>14526</v>
      </c>
      <c r="H1937" s="130"/>
      <c r="I1937" s="134"/>
      <c r="J1937" s="123">
        <f>IF(OR(tbl_Metraj22[[#This Row],[TARIH]]="",tbl_Metraj22[[#This Row],[TARIH]]="-"),0,IF(tbl_Metraj22[[#This Row],[YUZDE]]=0,tbl_Metraj22[[#This Row],[METRAJ_BETON]],tbl_Metraj22[[#This Row],[YUZDE]]*tbl_Metraj22[[#This Row],[METRAJ_BETON]]))</f>
        <v>0</v>
      </c>
      <c r="K1937" s="2" t="s">
        <v>2755</v>
      </c>
    </row>
    <row r="1938" spans="1:11" ht="14.25" x14ac:dyDescent="0.2">
      <c r="A1938" s="2" t="s">
        <v>728</v>
      </c>
      <c r="B1938" s="124" t="s">
        <v>8169</v>
      </c>
      <c r="C1938" s="124"/>
      <c r="D1938" s="126">
        <v>2.11</v>
      </c>
      <c r="E1938" s="124" t="s">
        <v>765</v>
      </c>
      <c r="F1938" s="124">
        <v>-5</v>
      </c>
      <c r="G1938" s="2" t="s">
        <v>14527</v>
      </c>
      <c r="H1938" s="130"/>
      <c r="I1938" s="134"/>
      <c r="J1938" s="123">
        <f>IF(OR(tbl_Metraj22[[#This Row],[TARIH]]="",tbl_Metraj22[[#This Row],[TARIH]]="-"),0,IF(tbl_Metraj22[[#This Row],[YUZDE]]=0,tbl_Metraj22[[#This Row],[METRAJ_BETON]],tbl_Metraj22[[#This Row],[YUZDE]]*tbl_Metraj22[[#This Row],[METRAJ_BETON]]))</f>
        <v>0</v>
      </c>
      <c r="K1938" s="2" t="s">
        <v>2767</v>
      </c>
    </row>
    <row r="1939" spans="1:11" ht="14.25" x14ac:dyDescent="0.2">
      <c r="A1939" s="2" t="s">
        <v>728</v>
      </c>
      <c r="B1939" s="124" t="s">
        <v>8170</v>
      </c>
      <c r="C1939" s="124"/>
      <c r="D1939" s="126">
        <v>2.11</v>
      </c>
      <c r="E1939" s="124" t="s">
        <v>765</v>
      </c>
      <c r="F1939" s="124">
        <v>-5</v>
      </c>
      <c r="G1939" s="2" t="s">
        <v>14528</v>
      </c>
      <c r="H1939" s="130"/>
      <c r="I1939" s="134"/>
      <c r="J1939" s="123">
        <f>IF(OR(tbl_Metraj22[[#This Row],[TARIH]]="",tbl_Metraj22[[#This Row],[TARIH]]="-"),0,IF(tbl_Metraj22[[#This Row],[YUZDE]]=0,tbl_Metraj22[[#This Row],[METRAJ_BETON]],tbl_Metraj22[[#This Row],[YUZDE]]*tbl_Metraj22[[#This Row],[METRAJ_BETON]]))</f>
        <v>0</v>
      </c>
      <c r="K1939" s="2" t="s">
        <v>2806</v>
      </c>
    </row>
    <row r="1940" spans="1:11" ht="14.25" x14ac:dyDescent="0.2">
      <c r="A1940" s="2" t="s">
        <v>728</v>
      </c>
      <c r="B1940" s="124" t="s">
        <v>8171</v>
      </c>
      <c r="C1940" s="124"/>
      <c r="D1940" s="126">
        <v>2.11</v>
      </c>
      <c r="E1940" s="124" t="s">
        <v>765</v>
      </c>
      <c r="F1940" s="124">
        <v>-5</v>
      </c>
      <c r="G1940" s="2" t="s">
        <v>14529</v>
      </c>
      <c r="H1940" s="130"/>
      <c r="I1940" s="134"/>
      <c r="J1940" s="123">
        <f>IF(OR(tbl_Metraj22[[#This Row],[TARIH]]="",tbl_Metraj22[[#This Row],[TARIH]]="-"),0,IF(tbl_Metraj22[[#This Row],[YUZDE]]=0,tbl_Metraj22[[#This Row],[METRAJ_BETON]],tbl_Metraj22[[#This Row],[YUZDE]]*tbl_Metraj22[[#This Row],[METRAJ_BETON]]))</f>
        <v>0</v>
      </c>
      <c r="K1940" s="2" t="s">
        <v>2808</v>
      </c>
    </row>
    <row r="1941" spans="1:11" ht="14.25" x14ac:dyDescent="0.2">
      <c r="A1941" s="2" t="s">
        <v>728</v>
      </c>
      <c r="B1941" s="124" t="s">
        <v>8172</v>
      </c>
      <c r="C1941" s="124"/>
      <c r="D1941" s="126">
        <v>2.11</v>
      </c>
      <c r="E1941" s="124" t="s">
        <v>765</v>
      </c>
      <c r="F1941" s="124">
        <v>-5</v>
      </c>
      <c r="G1941" s="2" t="s">
        <v>14530</v>
      </c>
      <c r="H1941" s="130"/>
      <c r="I1941" s="134"/>
      <c r="J1941" s="123">
        <f>IF(OR(tbl_Metraj22[[#This Row],[TARIH]]="",tbl_Metraj22[[#This Row],[TARIH]]="-"),0,IF(tbl_Metraj22[[#This Row],[YUZDE]]=0,tbl_Metraj22[[#This Row],[METRAJ_BETON]],tbl_Metraj22[[#This Row],[YUZDE]]*tbl_Metraj22[[#This Row],[METRAJ_BETON]]))</f>
        <v>0</v>
      </c>
      <c r="K1941" s="2" t="s">
        <v>2810</v>
      </c>
    </row>
    <row r="1942" spans="1:11" ht="14.25" x14ac:dyDescent="0.2">
      <c r="A1942" s="2" t="s">
        <v>728</v>
      </c>
      <c r="B1942" s="124" t="s">
        <v>8173</v>
      </c>
      <c r="C1942" s="124"/>
      <c r="D1942" s="126">
        <v>2.11</v>
      </c>
      <c r="E1942" s="124" t="s">
        <v>765</v>
      </c>
      <c r="F1942" s="124">
        <v>-5</v>
      </c>
      <c r="G1942" s="2" t="s">
        <v>14531</v>
      </c>
      <c r="H1942" s="130"/>
      <c r="I1942" s="134"/>
      <c r="J1942" s="123">
        <f>IF(OR(tbl_Metraj22[[#This Row],[TARIH]]="",tbl_Metraj22[[#This Row],[TARIH]]="-"),0,IF(tbl_Metraj22[[#This Row],[YUZDE]]=0,tbl_Metraj22[[#This Row],[METRAJ_BETON]],tbl_Metraj22[[#This Row],[YUZDE]]*tbl_Metraj22[[#This Row],[METRAJ_BETON]]))</f>
        <v>0</v>
      </c>
      <c r="K1942" s="2" t="s">
        <v>2809</v>
      </c>
    </row>
    <row r="1943" spans="1:11" ht="14.25" x14ac:dyDescent="0.2">
      <c r="A1943" s="2" t="s">
        <v>728</v>
      </c>
      <c r="B1943" s="124" t="s">
        <v>8174</v>
      </c>
      <c r="C1943" s="124"/>
      <c r="D1943" s="126">
        <v>2.11</v>
      </c>
      <c r="E1943" s="124" t="s">
        <v>765</v>
      </c>
      <c r="F1943" s="124">
        <v>-5</v>
      </c>
      <c r="G1943" s="2" t="s">
        <v>14532</v>
      </c>
      <c r="H1943" s="130"/>
      <c r="I1943" s="134"/>
      <c r="J1943" s="123">
        <f>IF(OR(tbl_Metraj22[[#This Row],[TARIH]]="",tbl_Metraj22[[#This Row],[TARIH]]="-"),0,IF(tbl_Metraj22[[#This Row],[YUZDE]]=0,tbl_Metraj22[[#This Row],[METRAJ_BETON]],tbl_Metraj22[[#This Row],[YUZDE]]*tbl_Metraj22[[#This Row],[METRAJ_BETON]]))</f>
        <v>0</v>
      </c>
      <c r="K1943" s="2" t="s">
        <v>2807</v>
      </c>
    </row>
    <row r="1944" spans="1:11" ht="14.25" x14ac:dyDescent="0.2">
      <c r="A1944" s="2" t="s">
        <v>728</v>
      </c>
      <c r="B1944" s="124" t="s">
        <v>8175</v>
      </c>
      <c r="C1944" s="124"/>
      <c r="D1944" s="126">
        <v>2.11</v>
      </c>
      <c r="E1944" s="124" t="s">
        <v>765</v>
      </c>
      <c r="F1944" s="124">
        <v>-5</v>
      </c>
      <c r="G1944" s="2" t="s">
        <v>14533</v>
      </c>
      <c r="H1944" s="130"/>
      <c r="I1944" s="134"/>
      <c r="J1944" s="123">
        <f>IF(OR(tbl_Metraj22[[#This Row],[TARIH]]="",tbl_Metraj22[[#This Row],[TARIH]]="-"),0,IF(tbl_Metraj22[[#This Row],[YUZDE]]=0,tbl_Metraj22[[#This Row],[METRAJ_BETON]],tbl_Metraj22[[#This Row],[YUZDE]]*tbl_Metraj22[[#This Row],[METRAJ_BETON]]))</f>
        <v>0</v>
      </c>
      <c r="K1944" s="2" t="s">
        <v>2805</v>
      </c>
    </row>
    <row r="1945" spans="1:11" ht="14.25" x14ac:dyDescent="0.2">
      <c r="A1945" s="2" t="s">
        <v>728</v>
      </c>
      <c r="B1945" s="124" t="s">
        <v>8176</v>
      </c>
      <c r="C1945" s="124"/>
      <c r="D1945" s="126">
        <v>8.98</v>
      </c>
      <c r="E1945" s="124" t="s">
        <v>765</v>
      </c>
      <c r="F1945" s="124">
        <v>-5</v>
      </c>
      <c r="G1945" s="2" t="s">
        <v>14534</v>
      </c>
      <c r="H1945" s="130"/>
      <c r="I1945" s="134"/>
      <c r="J1945" s="123">
        <f>IF(OR(tbl_Metraj22[[#This Row],[TARIH]]="",tbl_Metraj22[[#This Row],[TARIH]]="-"),0,IF(tbl_Metraj22[[#This Row],[YUZDE]]=0,tbl_Metraj22[[#This Row],[METRAJ_BETON]],tbl_Metraj22[[#This Row],[YUZDE]]*tbl_Metraj22[[#This Row],[METRAJ_BETON]]))</f>
        <v>0</v>
      </c>
      <c r="K1945" s="2" t="s">
        <v>2818</v>
      </c>
    </row>
    <row r="1946" spans="1:11" ht="14.25" x14ac:dyDescent="0.2">
      <c r="A1946" s="2" t="s">
        <v>728</v>
      </c>
      <c r="B1946" s="124" t="s">
        <v>8177</v>
      </c>
      <c r="C1946" s="124"/>
      <c r="D1946" s="126">
        <v>2.11</v>
      </c>
      <c r="E1946" s="124" t="s">
        <v>765</v>
      </c>
      <c r="F1946" s="124">
        <v>-5</v>
      </c>
      <c r="G1946" s="2" t="s">
        <v>14535</v>
      </c>
      <c r="H1946" s="130"/>
      <c r="I1946" s="134"/>
      <c r="J1946" s="123">
        <f>IF(OR(tbl_Metraj22[[#This Row],[TARIH]]="",tbl_Metraj22[[#This Row],[TARIH]]="-"),0,IF(tbl_Metraj22[[#This Row],[YUZDE]]=0,tbl_Metraj22[[#This Row],[METRAJ_BETON]],tbl_Metraj22[[#This Row],[YUZDE]]*tbl_Metraj22[[#This Row],[METRAJ_BETON]]))</f>
        <v>0</v>
      </c>
      <c r="K1946" s="2" t="s">
        <v>2812</v>
      </c>
    </row>
    <row r="1947" spans="1:11" ht="14.25" x14ac:dyDescent="0.2">
      <c r="A1947" s="2" t="s">
        <v>728</v>
      </c>
      <c r="B1947" s="124" t="s">
        <v>8178</v>
      </c>
      <c r="C1947" s="124"/>
      <c r="D1947" s="126">
        <v>2.11</v>
      </c>
      <c r="E1947" s="124" t="s">
        <v>765</v>
      </c>
      <c r="F1947" s="124">
        <v>-5</v>
      </c>
      <c r="G1947" s="2" t="s">
        <v>14536</v>
      </c>
      <c r="H1947" s="130"/>
      <c r="I1947" s="134"/>
      <c r="J1947" s="123">
        <f>IF(OR(tbl_Metraj22[[#This Row],[TARIH]]="",tbl_Metraj22[[#This Row],[TARIH]]="-"),0,IF(tbl_Metraj22[[#This Row],[YUZDE]]=0,tbl_Metraj22[[#This Row],[METRAJ_BETON]],tbl_Metraj22[[#This Row],[YUZDE]]*tbl_Metraj22[[#This Row],[METRAJ_BETON]]))</f>
        <v>0</v>
      </c>
      <c r="K1947" s="2" t="s">
        <v>2811</v>
      </c>
    </row>
    <row r="1948" spans="1:11" ht="14.25" x14ac:dyDescent="0.2">
      <c r="A1948" s="2" t="s">
        <v>728</v>
      </c>
      <c r="B1948" s="124" t="s">
        <v>8179</v>
      </c>
      <c r="C1948" s="124"/>
      <c r="D1948" s="126">
        <v>3.96</v>
      </c>
      <c r="E1948" s="124" t="s">
        <v>765</v>
      </c>
      <c r="F1948" s="124">
        <v>-5</v>
      </c>
      <c r="G1948" s="2" t="s">
        <v>14537</v>
      </c>
      <c r="H1948" s="130"/>
      <c r="I1948" s="134"/>
      <c r="J1948" s="123">
        <f>IF(OR(tbl_Metraj22[[#This Row],[TARIH]]="",tbl_Metraj22[[#This Row],[TARIH]]="-"),0,IF(tbl_Metraj22[[#This Row],[YUZDE]]=0,tbl_Metraj22[[#This Row],[METRAJ_BETON]],tbl_Metraj22[[#This Row],[YUZDE]]*tbl_Metraj22[[#This Row],[METRAJ_BETON]]))</f>
        <v>0</v>
      </c>
      <c r="K1948" s="2" t="s">
        <v>2765</v>
      </c>
    </row>
    <row r="1949" spans="1:11" ht="14.25" x14ac:dyDescent="0.2">
      <c r="A1949" s="2" t="s">
        <v>728</v>
      </c>
      <c r="B1949" s="124" t="s">
        <v>8180</v>
      </c>
      <c r="C1949" s="124"/>
      <c r="D1949" s="126">
        <v>2.11</v>
      </c>
      <c r="E1949" s="124" t="s">
        <v>765</v>
      </c>
      <c r="F1949" s="124">
        <v>-5</v>
      </c>
      <c r="G1949" s="2" t="s">
        <v>14538</v>
      </c>
      <c r="H1949" s="130"/>
      <c r="I1949" s="134"/>
      <c r="J1949" s="123">
        <f>IF(OR(tbl_Metraj22[[#This Row],[TARIH]]="",tbl_Metraj22[[#This Row],[TARIH]]="-"),0,IF(tbl_Metraj22[[#This Row],[YUZDE]]=0,tbl_Metraj22[[#This Row],[METRAJ_BETON]],tbl_Metraj22[[#This Row],[YUZDE]]*tbl_Metraj22[[#This Row],[METRAJ_BETON]]))</f>
        <v>0</v>
      </c>
      <c r="K1949" s="2" t="s">
        <v>2804</v>
      </c>
    </row>
    <row r="1950" spans="1:11" ht="14.25" x14ac:dyDescent="0.2">
      <c r="A1950" s="2" t="s">
        <v>728</v>
      </c>
      <c r="B1950" s="124" t="s">
        <v>8181</v>
      </c>
      <c r="C1950" s="124"/>
      <c r="D1950" s="126">
        <v>2.11</v>
      </c>
      <c r="E1950" s="124" t="s">
        <v>765</v>
      </c>
      <c r="F1950" s="124">
        <v>-5</v>
      </c>
      <c r="G1950" s="2" t="s">
        <v>14539</v>
      </c>
      <c r="H1950" s="130"/>
      <c r="I1950" s="134"/>
      <c r="J1950" s="123">
        <f>IF(OR(tbl_Metraj22[[#This Row],[TARIH]]="",tbl_Metraj22[[#This Row],[TARIH]]="-"),0,IF(tbl_Metraj22[[#This Row],[YUZDE]]=0,tbl_Metraj22[[#This Row],[METRAJ_BETON]],tbl_Metraj22[[#This Row],[YUZDE]]*tbl_Metraj22[[#This Row],[METRAJ_BETON]]))</f>
        <v>0</v>
      </c>
      <c r="K1950" s="2" t="s">
        <v>2803</v>
      </c>
    </row>
    <row r="1951" spans="1:11" ht="14.25" x14ac:dyDescent="0.2">
      <c r="A1951" s="2" t="s">
        <v>728</v>
      </c>
      <c r="B1951" s="124" t="s">
        <v>8182</v>
      </c>
      <c r="C1951" s="124"/>
      <c r="D1951" s="126">
        <v>2.11</v>
      </c>
      <c r="E1951" s="124" t="s">
        <v>765</v>
      </c>
      <c r="F1951" s="124">
        <v>-5</v>
      </c>
      <c r="G1951" s="2" t="s">
        <v>14540</v>
      </c>
      <c r="H1951" s="130"/>
      <c r="I1951" s="134"/>
      <c r="J1951" s="123">
        <f>IF(OR(tbl_Metraj22[[#This Row],[TARIH]]="",tbl_Metraj22[[#This Row],[TARIH]]="-"),0,IF(tbl_Metraj22[[#This Row],[YUZDE]]=0,tbl_Metraj22[[#This Row],[METRAJ_BETON]],tbl_Metraj22[[#This Row],[YUZDE]]*tbl_Metraj22[[#This Row],[METRAJ_BETON]]))</f>
        <v>0</v>
      </c>
      <c r="K1951" s="2" t="s">
        <v>2802</v>
      </c>
    </row>
    <row r="1952" spans="1:11" ht="14.25" x14ac:dyDescent="0.2">
      <c r="A1952" s="2" t="s">
        <v>728</v>
      </c>
      <c r="B1952" s="124" t="s">
        <v>8183</v>
      </c>
      <c r="C1952" s="124"/>
      <c r="D1952" s="126">
        <v>2.11</v>
      </c>
      <c r="E1952" s="124" t="s">
        <v>765</v>
      </c>
      <c r="F1952" s="124">
        <v>-5</v>
      </c>
      <c r="G1952" s="2" t="s">
        <v>14541</v>
      </c>
      <c r="H1952" s="130"/>
      <c r="I1952" s="134"/>
      <c r="J1952" s="123">
        <f>IF(OR(tbl_Metraj22[[#This Row],[TARIH]]="",tbl_Metraj22[[#This Row],[TARIH]]="-"),0,IF(tbl_Metraj22[[#This Row],[YUZDE]]=0,tbl_Metraj22[[#This Row],[METRAJ_BETON]],tbl_Metraj22[[#This Row],[YUZDE]]*tbl_Metraj22[[#This Row],[METRAJ_BETON]]))</f>
        <v>0</v>
      </c>
      <c r="K1952" s="2" t="s">
        <v>2801</v>
      </c>
    </row>
    <row r="1953" spans="1:11" ht="14.25" x14ac:dyDescent="0.2">
      <c r="A1953" s="2" t="s">
        <v>728</v>
      </c>
      <c r="B1953" s="124" t="s">
        <v>8184</v>
      </c>
      <c r="C1953" s="124"/>
      <c r="D1953" s="126">
        <v>2.11</v>
      </c>
      <c r="E1953" s="124" t="s">
        <v>765</v>
      </c>
      <c r="F1953" s="124">
        <v>-5</v>
      </c>
      <c r="G1953" s="2" t="s">
        <v>14542</v>
      </c>
      <c r="H1953" s="130"/>
      <c r="I1953" s="134"/>
      <c r="J1953" s="123">
        <f>IF(OR(tbl_Metraj22[[#This Row],[TARIH]]="",tbl_Metraj22[[#This Row],[TARIH]]="-"),0,IF(tbl_Metraj22[[#This Row],[YUZDE]]=0,tbl_Metraj22[[#This Row],[METRAJ_BETON]],tbl_Metraj22[[#This Row],[YUZDE]]*tbl_Metraj22[[#This Row],[METRAJ_BETON]]))</f>
        <v>0</v>
      </c>
      <c r="K1953" s="2" t="s">
        <v>2800</v>
      </c>
    </row>
    <row r="1954" spans="1:11" ht="14.25" x14ac:dyDescent="0.2">
      <c r="A1954" s="2" t="s">
        <v>728</v>
      </c>
      <c r="B1954" s="124" t="s">
        <v>8185</v>
      </c>
      <c r="C1954" s="124"/>
      <c r="D1954" s="126">
        <v>2.11</v>
      </c>
      <c r="E1954" s="124" t="s">
        <v>765</v>
      </c>
      <c r="F1954" s="124">
        <v>-5</v>
      </c>
      <c r="G1954" s="2" t="s">
        <v>14543</v>
      </c>
      <c r="H1954" s="130"/>
      <c r="I1954" s="134"/>
      <c r="J1954" s="123">
        <f>IF(OR(tbl_Metraj22[[#This Row],[TARIH]]="",tbl_Metraj22[[#This Row],[TARIH]]="-"),0,IF(tbl_Metraj22[[#This Row],[YUZDE]]=0,tbl_Metraj22[[#This Row],[METRAJ_BETON]],tbl_Metraj22[[#This Row],[YUZDE]]*tbl_Metraj22[[#This Row],[METRAJ_BETON]]))</f>
        <v>0</v>
      </c>
      <c r="K1954" s="2" t="s">
        <v>2799</v>
      </c>
    </row>
    <row r="1955" spans="1:11" ht="14.25" x14ac:dyDescent="0.2">
      <c r="A1955" s="2" t="s">
        <v>728</v>
      </c>
      <c r="B1955" s="124" t="s">
        <v>8200</v>
      </c>
      <c r="C1955" s="124"/>
      <c r="D1955" s="126">
        <v>3.3</v>
      </c>
      <c r="E1955" s="124" t="s">
        <v>765</v>
      </c>
      <c r="F1955" s="124">
        <v>-5</v>
      </c>
      <c r="G1955" s="2" t="s">
        <v>14544</v>
      </c>
      <c r="H1955" s="130"/>
      <c r="I1955" s="134"/>
      <c r="J1955" s="123">
        <f>IF(OR(tbl_Metraj22[[#This Row],[TARIH]]="",tbl_Metraj22[[#This Row],[TARIH]]="-"),0,IF(tbl_Metraj22[[#This Row],[YUZDE]]=0,tbl_Metraj22[[#This Row],[METRAJ_BETON]],tbl_Metraj22[[#This Row],[YUZDE]]*tbl_Metraj22[[#This Row],[METRAJ_BETON]]))</f>
        <v>0</v>
      </c>
      <c r="K1955" s="2" t="s">
        <v>1492</v>
      </c>
    </row>
    <row r="1956" spans="1:11" ht="14.25" x14ac:dyDescent="0.2">
      <c r="A1956" s="2" t="s">
        <v>728</v>
      </c>
      <c r="B1956" s="124" t="s">
        <v>8201</v>
      </c>
      <c r="C1956" s="124"/>
      <c r="D1956" s="126">
        <v>8.98</v>
      </c>
      <c r="E1956" s="124" t="s">
        <v>765</v>
      </c>
      <c r="F1956" s="124">
        <v>-5</v>
      </c>
      <c r="G1956" s="2" t="s">
        <v>14545</v>
      </c>
      <c r="H1956" s="130"/>
      <c r="I1956" s="134"/>
      <c r="J1956" s="123">
        <f>IF(OR(tbl_Metraj22[[#This Row],[TARIH]]="",tbl_Metraj22[[#This Row],[TARIH]]="-"),0,IF(tbl_Metraj22[[#This Row],[YUZDE]]=0,tbl_Metraj22[[#This Row],[METRAJ_BETON]],tbl_Metraj22[[#This Row],[YUZDE]]*tbl_Metraj22[[#This Row],[METRAJ_BETON]]))</f>
        <v>0</v>
      </c>
      <c r="K1956" s="2" t="s">
        <v>2824</v>
      </c>
    </row>
    <row r="1957" spans="1:11" ht="14.25" x14ac:dyDescent="0.2">
      <c r="A1957" s="2" t="s">
        <v>728</v>
      </c>
      <c r="B1957" s="124" t="s">
        <v>8202</v>
      </c>
      <c r="C1957" s="124"/>
      <c r="D1957" s="126">
        <v>2.11</v>
      </c>
      <c r="E1957" s="124" t="s">
        <v>765</v>
      </c>
      <c r="F1957" s="124">
        <v>-5</v>
      </c>
      <c r="G1957" s="2" t="s">
        <v>14546</v>
      </c>
      <c r="H1957" s="130" t="s">
        <v>24265</v>
      </c>
      <c r="I1957" s="134"/>
      <c r="J1957" s="123">
        <f>IF(OR(tbl_Metraj22[[#This Row],[TARIH]]="",tbl_Metraj22[[#This Row],[TARIH]]="-"),0,IF(tbl_Metraj22[[#This Row],[YUZDE]]=0,tbl_Metraj22[[#This Row],[METRAJ_BETON]],tbl_Metraj22[[#This Row],[YUZDE]]*tbl_Metraj22[[#This Row],[METRAJ_BETON]]))</f>
        <v>0</v>
      </c>
      <c r="K1957" s="2" t="s">
        <v>2813</v>
      </c>
    </row>
    <row r="1958" spans="1:11" ht="14.25" x14ac:dyDescent="0.2">
      <c r="A1958" s="2" t="s">
        <v>728</v>
      </c>
      <c r="B1958" s="124" t="s">
        <v>8203</v>
      </c>
      <c r="C1958" s="124"/>
      <c r="D1958" s="126">
        <v>2.11</v>
      </c>
      <c r="E1958" s="124" t="s">
        <v>765</v>
      </c>
      <c r="F1958" s="124">
        <v>-5</v>
      </c>
      <c r="G1958" s="2" t="s">
        <v>14547</v>
      </c>
      <c r="H1958" s="130" t="s">
        <v>24265</v>
      </c>
      <c r="I1958" s="134"/>
      <c r="J1958" s="123">
        <f>IF(OR(tbl_Metraj22[[#This Row],[TARIH]]="",tbl_Metraj22[[#This Row],[TARIH]]="-"),0,IF(tbl_Metraj22[[#This Row],[YUZDE]]=0,tbl_Metraj22[[#This Row],[METRAJ_BETON]],tbl_Metraj22[[#This Row],[YUZDE]]*tbl_Metraj22[[#This Row],[METRAJ_BETON]]))</f>
        <v>0</v>
      </c>
      <c r="K1958" s="2" t="s">
        <v>1524</v>
      </c>
    </row>
    <row r="1959" spans="1:11" ht="14.25" x14ac:dyDescent="0.2">
      <c r="A1959" s="2" t="s">
        <v>728</v>
      </c>
      <c r="B1959" s="124" t="s">
        <v>8204</v>
      </c>
      <c r="C1959" s="124"/>
      <c r="D1959" s="126">
        <v>2.11</v>
      </c>
      <c r="E1959" s="124" t="s">
        <v>765</v>
      </c>
      <c r="F1959" s="124">
        <v>-5</v>
      </c>
      <c r="G1959" s="2" t="s">
        <v>14548</v>
      </c>
      <c r="H1959" s="130" t="s">
        <v>24265</v>
      </c>
      <c r="I1959" s="134"/>
      <c r="J1959" s="123">
        <f>IF(OR(tbl_Metraj22[[#This Row],[TARIH]]="",tbl_Metraj22[[#This Row],[TARIH]]="-"),0,IF(tbl_Metraj22[[#This Row],[YUZDE]]=0,tbl_Metraj22[[#This Row],[METRAJ_BETON]],tbl_Metraj22[[#This Row],[YUZDE]]*tbl_Metraj22[[#This Row],[METRAJ_BETON]]))</f>
        <v>0</v>
      </c>
      <c r="K1959" s="2" t="s">
        <v>1534</v>
      </c>
    </row>
    <row r="1960" spans="1:11" ht="14.25" x14ac:dyDescent="0.2">
      <c r="A1960" s="2" t="s">
        <v>728</v>
      </c>
      <c r="B1960" s="124" t="s">
        <v>8205</v>
      </c>
      <c r="C1960" s="124"/>
      <c r="D1960" s="126">
        <v>2.11</v>
      </c>
      <c r="E1960" s="124" t="s">
        <v>765</v>
      </c>
      <c r="F1960" s="124">
        <v>-5</v>
      </c>
      <c r="G1960" s="2" t="s">
        <v>14549</v>
      </c>
      <c r="H1960" s="130" t="s">
        <v>24265</v>
      </c>
      <c r="I1960" s="134"/>
      <c r="J1960" s="123">
        <f>IF(OR(tbl_Metraj22[[#This Row],[TARIH]]="",tbl_Metraj22[[#This Row],[TARIH]]="-"),0,IF(tbl_Metraj22[[#This Row],[YUZDE]]=0,tbl_Metraj22[[#This Row],[METRAJ_BETON]],tbl_Metraj22[[#This Row],[YUZDE]]*tbl_Metraj22[[#This Row],[METRAJ_BETON]]))</f>
        <v>0</v>
      </c>
      <c r="K1960" s="2" t="s">
        <v>1502</v>
      </c>
    </row>
    <row r="1961" spans="1:11" ht="14.25" x14ac:dyDescent="0.2">
      <c r="A1961" s="2" t="s">
        <v>728</v>
      </c>
      <c r="B1961" s="124" t="s">
        <v>8206</v>
      </c>
      <c r="C1961" s="124"/>
      <c r="D1961" s="126">
        <v>2.77</v>
      </c>
      <c r="E1961" s="124" t="s">
        <v>765</v>
      </c>
      <c r="F1961" s="124">
        <v>-5</v>
      </c>
      <c r="G1961" s="2" t="s">
        <v>14550</v>
      </c>
      <c r="H1961" s="130"/>
      <c r="I1961" s="134"/>
      <c r="J1961" s="123">
        <f>IF(OR(tbl_Metraj22[[#This Row],[TARIH]]="",tbl_Metraj22[[#This Row],[TARIH]]="-"),0,IF(tbl_Metraj22[[#This Row],[YUZDE]]=0,tbl_Metraj22[[#This Row],[METRAJ_BETON]],tbl_Metraj22[[#This Row],[YUZDE]]*tbl_Metraj22[[#This Row],[METRAJ_BETON]]))</f>
        <v>0</v>
      </c>
      <c r="K1961" s="2" t="s">
        <v>2814</v>
      </c>
    </row>
    <row r="1962" spans="1:11" ht="14.25" x14ac:dyDescent="0.2">
      <c r="A1962" s="2" t="s">
        <v>728</v>
      </c>
      <c r="B1962" s="124" t="s">
        <v>8207</v>
      </c>
      <c r="C1962" s="124"/>
      <c r="D1962" s="126">
        <v>2.67</v>
      </c>
      <c r="E1962" s="124" t="s">
        <v>765</v>
      </c>
      <c r="F1962" s="124">
        <v>-5</v>
      </c>
      <c r="G1962" s="2" t="s">
        <v>14551</v>
      </c>
      <c r="H1962" s="130"/>
      <c r="I1962" s="134"/>
      <c r="J1962" s="123">
        <f>IF(OR(tbl_Metraj22[[#This Row],[TARIH]]="",tbl_Metraj22[[#This Row],[TARIH]]="-"),0,IF(tbl_Metraj22[[#This Row],[YUZDE]]=0,tbl_Metraj22[[#This Row],[METRAJ_BETON]],tbl_Metraj22[[#This Row],[YUZDE]]*tbl_Metraj22[[#This Row],[METRAJ_BETON]]))</f>
        <v>0</v>
      </c>
      <c r="K1962" s="2" t="s">
        <v>2815</v>
      </c>
    </row>
    <row r="1963" spans="1:11" ht="14.25" x14ac:dyDescent="0.2">
      <c r="A1963" s="2" t="s">
        <v>728</v>
      </c>
      <c r="B1963" s="124" t="s">
        <v>8208</v>
      </c>
      <c r="C1963" s="124"/>
      <c r="D1963" s="126">
        <v>2.67</v>
      </c>
      <c r="E1963" s="124" t="s">
        <v>765</v>
      </c>
      <c r="F1963" s="124">
        <v>-5</v>
      </c>
      <c r="G1963" s="2" t="s">
        <v>14552</v>
      </c>
      <c r="H1963" s="130"/>
      <c r="I1963" s="134"/>
      <c r="J1963" s="123">
        <f>IF(OR(tbl_Metraj22[[#This Row],[TARIH]]="",tbl_Metraj22[[#This Row],[TARIH]]="-"),0,IF(tbl_Metraj22[[#This Row],[YUZDE]]=0,tbl_Metraj22[[#This Row],[METRAJ_BETON]],tbl_Metraj22[[#This Row],[YUZDE]]*tbl_Metraj22[[#This Row],[METRAJ_BETON]]))</f>
        <v>0</v>
      </c>
      <c r="K1963" s="2" t="s">
        <v>2816</v>
      </c>
    </row>
    <row r="1964" spans="1:11" ht="14.25" x14ac:dyDescent="0.2">
      <c r="A1964" s="2" t="s">
        <v>728</v>
      </c>
      <c r="B1964" s="124" t="s">
        <v>8209</v>
      </c>
      <c r="C1964" s="124"/>
      <c r="D1964" s="126">
        <v>2.38</v>
      </c>
      <c r="E1964" s="124" t="s">
        <v>765</v>
      </c>
      <c r="F1964" s="124">
        <v>-5</v>
      </c>
      <c r="G1964" s="2" t="s">
        <v>14553</v>
      </c>
      <c r="H1964" s="130"/>
      <c r="I1964" s="134"/>
      <c r="J1964" s="123">
        <f>IF(OR(tbl_Metraj22[[#This Row],[TARIH]]="",tbl_Metraj22[[#This Row],[TARIH]]="-"),0,IF(tbl_Metraj22[[#This Row],[YUZDE]]=0,tbl_Metraj22[[#This Row],[METRAJ_BETON]],tbl_Metraj22[[#This Row],[YUZDE]]*tbl_Metraj22[[#This Row],[METRAJ_BETON]]))</f>
        <v>0</v>
      </c>
      <c r="K1964" s="2" t="s">
        <v>2817</v>
      </c>
    </row>
    <row r="1965" spans="1:11" ht="14.25" x14ac:dyDescent="0.2">
      <c r="A1965" s="2" t="s">
        <v>728</v>
      </c>
      <c r="B1965" s="124" t="s">
        <v>8210</v>
      </c>
      <c r="C1965" s="124"/>
      <c r="D1965" s="126">
        <v>3</v>
      </c>
      <c r="E1965" s="124" t="s">
        <v>765</v>
      </c>
      <c r="F1965" s="124">
        <v>-5</v>
      </c>
      <c r="G1965" s="2" t="s">
        <v>14554</v>
      </c>
      <c r="H1965" s="130"/>
      <c r="I1965" s="134"/>
      <c r="J1965" s="123">
        <f>IF(OR(tbl_Metraj22[[#This Row],[TARIH]]="",tbl_Metraj22[[#This Row],[TARIH]]="-"),0,IF(tbl_Metraj22[[#This Row],[YUZDE]]=0,tbl_Metraj22[[#This Row],[METRAJ_BETON]],tbl_Metraj22[[#This Row],[YUZDE]]*tbl_Metraj22[[#This Row],[METRAJ_BETON]]))</f>
        <v>0</v>
      </c>
      <c r="K1965" s="2" t="s">
        <v>2819</v>
      </c>
    </row>
    <row r="1966" spans="1:11" ht="14.25" x14ac:dyDescent="0.2">
      <c r="A1966" s="2" t="s">
        <v>728</v>
      </c>
      <c r="B1966" s="124" t="s">
        <v>8211</v>
      </c>
      <c r="C1966" s="124"/>
      <c r="D1966" s="126">
        <v>2.67</v>
      </c>
      <c r="E1966" s="124" t="s">
        <v>765</v>
      </c>
      <c r="F1966" s="124">
        <v>-5</v>
      </c>
      <c r="G1966" s="2" t="s">
        <v>14555</v>
      </c>
      <c r="H1966" s="130"/>
      <c r="I1966" s="134"/>
      <c r="J1966" s="123">
        <f>IF(OR(tbl_Metraj22[[#This Row],[TARIH]]="",tbl_Metraj22[[#This Row],[TARIH]]="-"),0,IF(tbl_Metraj22[[#This Row],[YUZDE]]=0,tbl_Metraj22[[#This Row],[METRAJ_BETON]],tbl_Metraj22[[#This Row],[YUZDE]]*tbl_Metraj22[[#This Row],[METRAJ_BETON]]))</f>
        <v>0</v>
      </c>
      <c r="K1966" s="2" t="s">
        <v>2821</v>
      </c>
    </row>
    <row r="1967" spans="1:11" ht="14.25" x14ac:dyDescent="0.2">
      <c r="A1967" s="2" t="s">
        <v>728</v>
      </c>
      <c r="B1967" s="124" t="s">
        <v>8212</v>
      </c>
      <c r="C1967" s="124"/>
      <c r="D1967" s="126">
        <v>2.67</v>
      </c>
      <c r="E1967" s="124" t="s">
        <v>765</v>
      </c>
      <c r="F1967" s="124">
        <v>-5</v>
      </c>
      <c r="G1967" s="2" t="s">
        <v>14556</v>
      </c>
      <c r="H1967" s="130"/>
      <c r="I1967" s="134"/>
      <c r="J1967" s="123">
        <f>IF(OR(tbl_Metraj22[[#This Row],[TARIH]]="",tbl_Metraj22[[#This Row],[TARIH]]="-"),0,IF(tbl_Metraj22[[#This Row],[YUZDE]]=0,tbl_Metraj22[[#This Row],[METRAJ_BETON]],tbl_Metraj22[[#This Row],[YUZDE]]*tbl_Metraj22[[#This Row],[METRAJ_BETON]]))</f>
        <v>0</v>
      </c>
      <c r="K1967" s="2" t="s">
        <v>2822</v>
      </c>
    </row>
    <row r="1968" spans="1:11" ht="14.25" x14ac:dyDescent="0.2">
      <c r="A1968" s="2" t="s">
        <v>728</v>
      </c>
      <c r="B1968" s="124" t="s">
        <v>8213</v>
      </c>
      <c r="C1968" s="124"/>
      <c r="D1968" s="126">
        <v>2.38</v>
      </c>
      <c r="E1968" s="124" t="s">
        <v>765</v>
      </c>
      <c r="F1968" s="124">
        <v>-5</v>
      </c>
      <c r="G1968" s="2" t="s">
        <v>14557</v>
      </c>
      <c r="H1968" s="130"/>
      <c r="I1968" s="134"/>
      <c r="J1968" s="123">
        <f>IF(OR(tbl_Metraj22[[#This Row],[TARIH]]="",tbl_Metraj22[[#This Row],[TARIH]]="-"),0,IF(tbl_Metraj22[[#This Row],[YUZDE]]=0,tbl_Metraj22[[#This Row],[METRAJ_BETON]],tbl_Metraj22[[#This Row],[YUZDE]]*tbl_Metraj22[[#This Row],[METRAJ_BETON]]))</f>
        <v>0</v>
      </c>
      <c r="K1968" s="2" t="s">
        <v>2823</v>
      </c>
    </row>
    <row r="1969" spans="1:11" ht="14.25" x14ac:dyDescent="0.2">
      <c r="A1969" s="2" t="s">
        <v>728</v>
      </c>
      <c r="B1969" s="124" t="s">
        <v>8221</v>
      </c>
      <c r="C1969" s="124"/>
      <c r="D1969" s="126">
        <v>3.3</v>
      </c>
      <c r="E1969" s="124" t="s">
        <v>765</v>
      </c>
      <c r="F1969" s="124">
        <v>-5</v>
      </c>
      <c r="G1969" s="2" t="s">
        <v>14558</v>
      </c>
      <c r="H1969" s="130"/>
      <c r="I1969" s="134"/>
      <c r="J1969" s="123">
        <f>IF(OR(tbl_Metraj22[[#This Row],[TARIH]]="",tbl_Metraj22[[#This Row],[TARIH]]="-"),0,IF(tbl_Metraj22[[#This Row],[YUZDE]]=0,tbl_Metraj22[[#This Row],[METRAJ_BETON]],tbl_Metraj22[[#This Row],[YUZDE]]*tbl_Metraj22[[#This Row],[METRAJ_BETON]]))</f>
        <v>0</v>
      </c>
      <c r="K1969" s="2" t="s">
        <v>1491</v>
      </c>
    </row>
    <row r="1970" spans="1:11" ht="14.25" x14ac:dyDescent="0.2">
      <c r="A1970" s="2" t="s">
        <v>728</v>
      </c>
      <c r="B1970" s="124" t="s">
        <v>8223</v>
      </c>
      <c r="C1970" s="124"/>
      <c r="D1970" s="126">
        <v>3.3</v>
      </c>
      <c r="E1970" s="124" t="s">
        <v>765</v>
      </c>
      <c r="F1970" s="124">
        <v>-5</v>
      </c>
      <c r="G1970" s="2" t="s">
        <v>14559</v>
      </c>
      <c r="H1970" s="130"/>
      <c r="I1970" s="134"/>
      <c r="J1970" s="123">
        <f>IF(OR(tbl_Metraj22[[#This Row],[TARIH]]="",tbl_Metraj22[[#This Row],[TARIH]]="-"),0,IF(tbl_Metraj22[[#This Row],[YUZDE]]=0,tbl_Metraj22[[#This Row],[METRAJ_BETON]],tbl_Metraj22[[#This Row],[YUZDE]]*tbl_Metraj22[[#This Row],[METRAJ_BETON]]))</f>
        <v>0</v>
      </c>
      <c r="K1970" s="2" t="s">
        <v>1489</v>
      </c>
    </row>
    <row r="1971" spans="1:11" ht="14.25" x14ac:dyDescent="0.2">
      <c r="A1971" s="2" t="s">
        <v>728</v>
      </c>
      <c r="B1971" s="124" t="s">
        <v>8225</v>
      </c>
      <c r="C1971" s="124"/>
      <c r="D1971" s="126">
        <v>3.93</v>
      </c>
      <c r="E1971" s="124" t="s">
        <v>765</v>
      </c>
      <c r="F1971" s="124">
        <v>-5</v>
      </c>
      <c r="G1971" s="2" t="s">
        <v>14560</v>
      </c>
      <c r="H1971" s="130">
        <v>45740</v>
      </c>
      <c r="I1971" s="134"/>
      <c r="J1971" s="123">
        <f>IF(OR(tbl_Metraj22[[#This Row],[TARIH]]="",tbl_Metraj22[[#This Row],[TARIH]]="-"),0,IF(tbl_Metraj22[[#This Row],[YUZDE]]=0,tbl_Metraj22[[#This Row],[METRAJ_BETON]],tbl_Metraj22[[#This Row],[YUZDE]]*tbl_Metraj22[[#This Row],[METRAJ_BETON]]))</f>
        <v>3.93</v>
      </c>
      <c r="K1971" s="2" t="s">
        <v>2825</v>
      </c>
    </row>
    <row r="1972" spans="1:11" ht="14.25" x14ac:dyDescent="0.2">
      <c r="A1972" s="2" t="s">
        <v>728</v>
      </c>
      <c r="B1972" s="124" t="s">
        <v>8229</v>
      </c>
      <c r="C1972" s="124"/>
      <c r="D1972" s="126">
        <v>4.95</v>
      </c>
      <c r="E1972" s="124" t="s">
        <v>765</v>
      </c>
      <c r="F1972" s="124">
        <v>-5</v>
      </c>
      <c r="G1972" s="2" t="s">
        <v>14561</v>
      </c>
      <c r="H1972" s="130" t="s">
        <v>24265</v>
      </c>
      <c r="I1972" s="134"/>
      <c r="J1972" s="123">
        <f>IF(OR(tbl_Metraj22[[#This Row],[TARIH]]="",tbl_Metraj22[[#This Row],[TARIH]]="-"),0,IF(tbl_Metraj22[[#This Row],[YUZDE]]=0,tbl_Metraj22[[#This Row],[METRAJ_BETON]],tbl_Metraj22[[#This Row],[YUZDE]]*tbl_Metraj22[[#This Row],[METRAJ_BETON]]))</f>
        <v>0</v>
      </c>
      <c r="K1972" s="2" t="s">
        <v>1512</v>
      </c>
    </row>
    <row r="1973" spans="1:11" ht="14.25" x14ac:dyDescent="0.2">
      <c r="A1973" s="2" t="s">
        <v>728</v>
      </c>
      <c r="B1973" s="124" t="s">
        <v>8230</v>
      </c>
      <c r="C1973" s="124"/>
      <c r="D1973" s="126">
        <v>3.96</v>
      </c>
      <c r="E1973" s="124" t="s">
        <v>765</v>
      </c>
      <c r="F1973" s="124">
        <v>-5</v>
      </c>
      <c r="G1973" s="2" t="s">
        <v>14562</v>
      </c>
      <c r="H1973" s="130" t="s">
        <v>24265</v>
      </c>
      <c r="I1973" s="134"/>
      <c r="J1973" s="123">
        <f>IF(OR(tbl_Metraj22[[#This Row],[TARIH]]="",tbl_Metraj22[[#This Row],[TARIH]]="-"),0,IF(tbl_Metraj22[[#This Row],[YUZDE]]=0,tbl_Metraj22[[#This Row],[METRAJ_BETON]],tbl_Metraj22[[#This Row],[YUZDE]]*tbl_Metraj22[[#This Row],[METRAJ_BETON]]))</f>
        <v>0</v>
      </c>
      <c r="K1973" s="2" t="s">
        <v>1525</v>
      </c>
    </row>
    <row r="1974" spans="1:11" ht="14.25" x14ac:dyDescent="0.2">
      <c r="A1974" s="2" t="s">
        <v>728</v>
      </c>
      <c r="B1974" s="124" t="s">
        <v>8231</v>
      </c>
      <c r="C1974" s="124"/>
      <c r="D1974" s="126">
        <v>2.11</v>
      </c>
      <c r="E1974" s="124" t="s">
        <v>765</v>
      </c>
      <c r="F1974" s="124">
        <v>-5</v>
      </c>
      <c r="G1974" s="2" t="s">
        <v>14563</v>
      </c>
      <c r="H1974" s="130" t="s">
        <v>24265</v>
      </c>
      <c r="I1974" s="134"/>
      <c r="J1974" s="123">
        <f>IF(OR(tbl_Metraj22[[#This Row],[TARIH]]="",tbl_Metraj22[[#This Row],[TARIH]]="-"),0,IF(tbl_Metraj22[[#This Row],[YUZDE]]=0,tbl_Metraj22[[#This Row],[METRAJ_BETON]],tbl_Metraj22[[#This Row],[YUZDE]]*tbl_Metraj22[[#This Row],[METRAJ_BETON]]))</f>
        <v>0</v>
      </c>
      <c r="K1974" s="2" t="s">
        <v>1522</v>
      </c>
    </row>
    <row r="1975" spans="1:11" ht="14.25" x14ac:dyDescent="0.2">
      <c r="A1975" s="2" t="s">
        <v>728</v>
      </c>
      <c r="B1975" s="124" t="s">
        <v>8232</v>
      </c>
      <c r="C1975" s="124"/>
      <c r="D1975" s="126">
        <v>3.3</v>
      </c>
      <c r="E1975" s="124" t="s">
        <v>765</v>
      </c>
      <c r="F1975" s="124">
        <v>-5</v>
      </c>
      <c r="G1975" s="2" t="s">
        <v>14564</v>
      </c>
      <c r="H1975" s="130"/>
      <c r="I1975" s="134"/>
      <c r="J1975" s="123">
        <f>IF(OR(tbl_Metraj22[[#This Row],[TARIH]]="",tbl_Metraj22[[#This Row],[TARIH]]="-"),0,IF(tbl_Metraj22[[#This Row],[YUZDE]]=0,tbl_Metraj22[[#This Row],[METRAJ_BETON]],tbl_Metraj22[[#This Row],[YUZDE]]*tbl_Metraj22[[#This Row],[METRAJ_BETON]]))</f>
        <v>0</v>
      </c>
      <c r="K1975" s="2" t="s">
        <v>2785</v>
      </c>
    </row>
    <row r="1976" spans="1:11" ht="14.25" x14ac:dyDescent="0.2">
      <c r="A1976" s="2" t="s">
        <v>728</v>
      </c>
      <c r="B1976" s="124" t="s">
        <v>8233</v>
      </c>
      <c r="C1976" s="124"/>
      <c r="D1976" s="126">
        <v>4.12</v>
      </c>
      <c r="E1976" s="124" t="s">
        <v>765</v>
      </c>
      <c r="F1976" s="124">
        <v>-5</v>
      </c>
      <c r="G1976" s="2" t="s">
        <v>14565</v>
      </c>
      <c r="H1976" s="130"/>
      <c r="I1976" s="134"/>
      <c r="J1976" s="123">
        <f>IF(OR(tbl_Metraj22[[#This Row],[TARIH]]="",tbl_Metraj22[[#This Row],[TARIH]]="-"),0,IF(tbl_Metraj22[[#This Row],[YUZDE]]=0,tbl_Metraj22[[#This Row],[METRAJ_BETON]],tbl_Metraj22[[#This Row],[YUZDE]]*tbl_Metraj22[[#This Row],[METRAJ_BETON]]))</f>
        <v>0</v>
      </c>
      <c r="K1976" s="2" t="s">
        <v>2789</v>
      </c>
    </row>
    <row r="1977" spans="1:11" ht="14.25" x14ac:dyDescent="0.2">
      <c r="A1977" s="2" t="s">
        <v>728</v>
      </c>
      <c r="B1977" s="124" t="s">
        <v>8234</v>
      </c>
      <c r="C1977" s="124"/>
      <c r="D1977" s="126">
        <v>3.96</v>
      </c>
      <c r="E1977" s="124" t="s">
        <v>765</v>
      </c>
      <c r="F1977" s="124">
        <v>-5</v>
      </c>
      <c r="G1977" s="2" t="s">
        <v>14566</v>
      </c>
      <c r="H1977" s="130"/>
      <c r="I1977" s="134"/>
      <c r="J1977" s="123">
        <f>IF(OR(tbl_Metraj22[[#This Row],[TARIH]]="",tbl_Metraj22[[#This Row],[TARIH]]="-"),0,IF(tbl_Metraj22[[#This Row],[YUZDE]]=0,tbl_Metraj22[[#This Row],[METRAJ_BETON]],tbl_Metraj22[[#This Row],[YUZDE]]*tbl_Metraj22[[#This Row],[METRAJ_BETON]]))</f>
        <v>0</v>
      </c>
      <c r="K1977" s="2" t="s">
        <v>2788</v>
      </c>
    </row>
    <row r="1978" spans="1:11" ht="14.25" x14ac:dyDescent="0.2">
      <c r="A1978" s="2" t="s">
        <v>728</v>
      </c>
      <c r="B1978" s="124" t="s">
        <v>8235</v>
      </c>
      <c r="C1978" s="124"/>
      <c r="D1978" s="126">
        <v>3.96</v>
      </c>
      <c r="E1978" s="124" t="s">
        <v>765</v>
      </c>
      <c r="F1978" s="124">
        <v>-5</v>
      </c>
      <c r="G1978" s="2" t="s">
        <v>14567</v>
      </c>
      <c r="H1978" s="130"/>
      <c r="I1978" s="134"/>
      <c r="J1978" s="123">
        <f>IF(OR(tbl_Metraj22[[#This Row],[TARIH]]="",tbl_Metraj22[[#This Row],[TARIH]]="-"),0,IF(tbl_Metraj22[[#This Row],[YUZDE]]=0,tbl_Metraj22[[#This Row],[METRAJ_BETON]],tbl_Metraj22[[#This Row],[YUZDE]]*tbl_Metraj22[[#This Row],[METRAJ_BETON]]))</f>
        <v>0</v>
      </c>
      <c r="K1978" s="2" t="s">
        <v>2787</v>
      </c>
    </row>
    <row r="1979" spans="1:11" ht="14.25" x14ac:dyDescent="0.2">
      <c r="A1979" s="2" t="s">
        <v>728</v>
      </c>
      <c r="B1979" s="124" t="s">
        <v>8236</v>
      </c>
      <c r="C1979" s="124"/>
      <c r="D1979" s="126">
        <v>4.29</v>
      </c>
      <c r="E1979" s="124" t="s">
        <v>765</v>
      </c>
      <c r="F1979" s="124">
        <v>-5</v>
      </c>
      <c r="G1979" s="2" t="s">
        <v>14568</v>
      </c>
      <c r="H1979" s="130" t="s">
        <v>24265</v>
      </c>
      <c r="I1979" s="134"/>
      <c r="J1979" s="123">
        <f>IF(OR(tbl_Metraj22[[#This Row],[TARIH]]="",tbl_Metraj22[[#This Row],[TARIH]]="-"),0,IF(tbl_Metraj22[[#This Row],[YUZDE]]=0,tbl_Metraj22[[#This Row],[METRAJ_BETON]],tbl_Metraj22[[#This Row],[YUZDE]]*tbl_Metraj22[[#This Row],[METRAJ_BETON]]))</f>
        <v>0</v>
      </c>
      <c r="K1979" s="2" t="s">
        <v>1510</v>
      </c>
    </row>
    <row r="1980" spans="1:11" ht="14.25" x14ac:dyDescent="0.2">
      <c r="A1980" s="2" t="s">
        <v>728</v>
      </c>
      <c r="B1980" s="124" t="s">
        <v>8237</v>
      </c>
      <c r="C1980" s="124"/>
      <c r="D1980" s="126">
        <v>3.96</v>
      </c>
      <c r="E1980" s="124" t="s">
        <v>765</v>
      </c>
      <c r="F1980" s="124">
        <v>-5</v>
      </c>
      <c r="G1980" s="2" t="s">
        <v>14569</v>
      </c>
      <c r="H1980" s="130" t="s">
        <v>24265</v>
      </c>
      <c r="I1980" s="134"/>
      <c r="J1980" s="123">
        <f>IF(OR(tbl_Metraj22[[#This Row],[TARIH]]="",tbl_Metraj22[[#This Row],[TARIH]]="-"),0,IF(tbl_Metraj22[[#This Row],[YUZDE]]=0,tbl_Metraj22[[#This Row],[METRAJ_BETON]],tbl_Metraj22[[#This Row],[YUZDE]]*tbl_Metraj22[[#This Row],[METRAJ_BETON]]))</f>
        <v>0</v>
      </c>
      <c r="K1980" s="2" t="s">
        <v>1509</v>
      </c>
    </row>
    <row r="1981" spans="1:11" ht="14.25" x14ac:dyDescent="0.2">
      <c r="A1981" s="2" t="s">
        <v>728</v>
      </c>
      <c r="B1981" s="124" t="s">
        <v>8238</v>
      </c>
      <c r="C1981" s="124"/>
      <c r="D1981" s="126">
        <v>3.96</v>
      </c>
      <c r="E1981" s="124" t="s">
        <v>765</v>
      </c>
      <c r="F1981" s="124">
        <v>-5</v>
      </c>
      <c r="G1981" s="2" t="s">
        <v>14570</v>
      </c>
      <c r="H1981" s="130" t="s">
        <v>24265</v>
      </c>
      <c r="I1981" s="134"/>
      <c r="J1981" s="123">
        <f>IF(OR(tbl_Metraj22[[#This Row],[TARIH]]="",tbl_Metraj22[[#This Row],[TARIH]]="-"),0,IF(tbl_Metraj22[[#This Row],[YUZDE]]=0,tbl_Metraj22[[#This Row],[METRAJ_BETON]],tbl_Metraj22[[#This Row],[YUZDE]]*tbl_Metraj22[[#This Row],[METRAJ_BETON]]))</f>
        <v>0</v>
      </c>
      <c r="K1981" s="2" t="s">
        <v>1504</v>
      </c>
    </row>
    <row r="1982" spans="1:11" ht="14.25" x14ac:dyDescent="0.2">
      <c r="A1982" s="2" t="s">
        <v>728</v>
      </c>
      <c r="B1982" s="124" t="s">
        <v>8239</v>
      </c>
      <c r="C1982" s="124"/>
      <c r="D1982" s="126">
        <v>2.11</v>
      </c>
      <c r="E1982" s="124" t="s">
        <v>765</v>
      </c>
      <c r="F1982" s="124">
        <v>-5</v>
      </c>
      <c r="G1982" s="2" t="s">
        <v>14571</v>
      </c>
      <c r="H1982" s="130" t="s">
        <v>24265</v>
      </c>
      <c r="I1982" s="134"/>
      <c r="J1982" s="123">
        <f>IF(OR(tbl_Metraj22[[#This Row],[TARIH]]="",tbl_Metraj22[[#This Row],[TARIH]]="-"),0,IF(tbl_Metraj22[[#This Row],[YUZDE]]=0,tbl_Metraj22[[#This Row],[METRAJ_BETON]],tbl_Metraj22[[#This Row],[YUZDE]]*tbl_Metraj22[[#This Row],[METRAJ_BETON]]))</f>
        <v>0</v>
      </c>
      <c r="K1982" s="2" t="s">
        <v>1505</v>
      </c>
    </row>
    <row r="1983" spans="1:11" ht="14.25" x14ac:dyDescent="0.2">
      <c r="A1983" s="2" t="s">
        <v>728</v>
      </c>
      <c r="B1983" s="124" t="s">
        <v>8240</v>
      </c>
      <c r="C1983" s="124"/>
      <c r="D1983" s="126">
        <v>3.96</v>
      </c>
      <c r="E1983" s="124" t="s">
        <v>765</v>
      </c>
      <c r="F1983" s="124">
        <v>-5</v>
      </c>
      <c r="G1983" s="2" t="s">
        <v>14572</v>
      </c>
      <c r="H1983" s="130" t="s">
        <v>24265</v>
      </c>
      <c r="I1983" s="134"/>
      <c r="J1983" s="123">
        <f>IF(OR(tbl_Metraj22[[#This Row],[TARIH]]="",tbl_Metraj22[[#This Row],[TARIH]]="-"),0,IF(tbl_Metraj22[[#This Row],[YUZDE]]=0,tbl_Metraj22[[#This Row],[METRAJ_BETON]],tbl_Metraj22[[#This Row],[YUZDE]]*tbl_Metraj22[[#This Row],[METRAJ_BETON]]))</f>
        <v>0</v>
      </c>
      <c r="K1983" s="2" t="s">
        <v>1503</v>
      </c>
    </row>
    <row r="1984" spans="1:11" ht="14.25" x14ac:dyDescent="0.2">
      <c r="A1984" s="2" t="s">
        <v>728</v>
      </c>
      <c r="B1984" s="124" t="s">
        <v>8241</v>
      </c>
      <c r="C1984" s="124"/>
      <c r="D1984" s="126">
        <v>3.96</v>
      </c>
      <c r="E1984" s="124" t="s">
        <v>765</v>
      </c>
      <c r="F1984" s="124">
        <v>-5</v>
      </c>
      <c r="G1984" s="2" t="s">
        <v>14573</v>
      </c>
      <c r="H1984" s="130" t="s">
        <v>24265</v>
      </c>
      <c r="I1984" s="134"/>
      <c r="J1984" s="123">
        <f>IF(OR(tbl_Metraj22[[#This Row],[TARIH]]="",tbl_Metraj22[[#This Row],[TARIH]]="-"),0,IF(tbl_Metraj22[[#This Row],[YUZDE]]=0,tbl_Metraj22[[#This Row],[METRAJ_BETON]],tbl_Metraj22[[#This Row],[YUZDE]]*tbl_Metraj22[[#This Row],[METRAJ_BETON]]))</f>
        <v>0</v>
      </c>
      <c r="K1984" s="2" t="s">
        <v>1508</v>
      </c>
    </row>
    <row r="1985" spans="1:11" ht="14.25" x14ac:dyDescent="0.2">
      <c r="A1985" s="2" t="s">
        <v>728</v>
      </c>
      <c r="B1985" s="124" t="s">
        <v>8242</v>
      </c>
      <c r="C1985" s="124"/>
      <c r="D1985" s="126">
        <v>3.96</v>
      </c>
      <c r="E1985" s="124" t="s">
        <v>765</v>
      </c>
      <c r="F1985" s="124">
        <v>-5</v>
      </c>
      <c r="G1985" s="2" t="s">
        <v>14574</v>
      </c>
      <c r="H1985" s="130" t="s">
        <v>24265</v>
      </c>
      <c r="I1985" s="134"/>
      <c r="J1985" s="123">
        <f>IF(OR(tbl_Metraj22[[#This Row],[TARIH]]="",tbl_Metraj22[[#This Row],[TARIH]]="-"),0,IF(tbl_Metraj22[[#This Row],[YUZDE]]=0,tbl_Metraj22[[#This Row],[METRAJ_BETON]],tbl_Metraj22[[#This Row],[YUZDE]]*tbl_Metraj22[[#This Row],[METRAJ_BETON]]))</f>
        <v>0</v>
      </c>
      <c r="K1985" s="2" t="s">
        <v>1507</v>
      </c>
    </row>
    <row r="1986" spans="1:11" ht="14.25" x14ac:dyDescent="0.2">
      <c r="A1986" s="2" t="s">
        <v>728</v>
      </c>
      <c r="B1986" s="124" t="s">
        <v>8244</v>
      </c>
      <c r="C1986" s="124"/>
      <c r="D1986" s="126">
        <v>3.96</v>
      </c>
      <c r="E1986" s="124" t="s">
        <v>765</v>
      </c>
      <c r="F1986" s="124">
        <v>-5</v>
      </c>
      <c r="G1986" s="2" t="s">
        <v>14575</v>
      </c>
      <c r="H1986" s="130"/>
      <c r="I1986" s="134"/>
      <c r="J1986" s="123">
        <f>IF(OR(tbl_Metraj22[[#This Row],[TARIH]]="",tbl_Metraj22[[#This Row],[TARIH]]="-"),0,IF(tbl_Metraj22[[#This Row],[YUZDE]]=0,tbl_Metraj22[[#This Row],[METRAJ_BETON]],tbl_Metraj22[[#This Row],[YUZDE]]*tbl_Metraj22[[#This Row],[METRAJ_BETON]]))</f>
        <v>0</v>
      </c>
      <c r="K1986" s="2" t="s">
        <v>2786</v>
      </c>
    </row>
    <row r="1987" spans="1:11" ht="14.25" x14ac:dyDescent="0.2">
      <c r="A1987" s="2" t="s">
        <v>728</v>
      </c>
      <c r="B1987" s="124" t="s">
        <v>8245</v>
      </c>
      <c r="C1987" s="124"/>
      <c r="D1987" s="126">
        <v>2.11</v>
      </c>
      <c r="E1987" s="124" t="s">
        <v>765</v>
      </c>
      <c r="F1987" s="124">
        <v>-5</v>
      </c>
      <c r="G1987" s="2" t="s">
        <v>14576</v>
      </c>
      <c r="H1987" s="130">
        <v>45740</v>
      </c>
      <c r="I1987" s="134"/>
      <c r="J1987" s="123">
        <f>IF(OR(tbl_Metraj22[[#This Row],[TARIH]]="",tbl_Metraj22[[#This Row],[TARIH]]="-"),0,IF(tbl_Metraj22[[#This Row],[YUZDE]]=0,tbl_Metraj22[[#This Row],[METRAJ_BETON]],tbl_Metraj22[[#This Row],[YUZDE]]*tbl_Metraj22[[#This Row],[METRAJ_BETON]]))</f>
        <v>2.11</v>
      </c>
      <c r="K1987" s="2" t="s">
        <v>2790</v>
      </c>
    </row>
    <row r="1988" spans="1:11" ht="14.25" x14ac:dyDescent="0.2">
      <c r="A1988" s="2" t="s">
        <v>728</v>
      </c>
      <c r="B1988" s="124" t="s">
        <v>8246</v>
      </c>
      <c r="C1988" s="124"/>
      <c r="D1988" s="126">
        <v>2.11</v>
      </c>
      <c r="E1988" s="124" t="s">
        <v>765</v>
      </c>
      <c r="F1988" s="124">
        <v>-5</v>
      </c>
      <c r="G1988" s="2" t="s">
        <v>14577</v>
      </c>
      <c r="H1988" s="130">
        <v>45740</v>
      </c>
      <c r="I1988" s="134"/>
      <c r="J1988" s="123">
        <f>IF(OR(tbl_Metraj22[[#This Row],[TARIH]]="",tbl_Metraj22[[#This Row],[TARIH]]="-"),0,IF(tbl_Metraj22[[#This Row],[YUZDE]]=0,tbl_Metraj22[[#This Row],[METRAJ_BETON]],tbl_Metraj22[[#This Row],[YUZDE]]*tbl_Metraj22[[#This Row],[METRAJ_BETON]]))</f>
        <v>2.11</v>
      </c>
      <c r="K1988" s="2" t="s">
        <v>2791</v>
      </c>
    </row>
    <row r="1989" spans="1:11" ht="14.25" x14ac:dyDescent="0.2">
      <c r="A1989" s="2" t="s">
        <v>728</v>
      </c>
      <c r="B1989" s="124" t="s">
        <v>8247</v>
      </c>
      <c r="C1989" s="124"/>
      <c r="D1989" s="126">
        <v>2.11</v>
      </c>
      <c r="E1989" s="124" t="s">
        <v>765</v>
      </c>
      <c r="F1989" s="124">
        <v>-5</v>
      </c>
      <c r="G1989" s="2" t="s">
        <v>14578</v>
      </c>
      <c r="H1989" s="130">
        <v>45740</v>
      </c>
      <c r="I1989" s="134"/>
      <c r="J1989" s="123">
        <f>IF(OR(tbl_Metraj22[[#This Row],[TARIH]]="",tbl_Metraj22[[#This Row],[TARIH]]="-"),0,IF(tbl_Metraj22[[#This Row],[YUZDE]]=0,tbl_Metraj22[[#This Row],[METRAJ_BETON]],tbl_Metraj22[[#This Row],[YUZDE]]*tbl_Metraj22[[#This Row],[METRAJ_BETON]]))</f>
        <v>2.11</v>
      </c>
      <c r="K1989" s="2" t="s">
        <v>2792</v>
      </c>
    </row>
    <row r="1990" spans="1:11" ht="14.25" x14ac:dyDescent="0.2">
      <c r="A1990" s="2" t="s">
        <v>728</v>
      </c>
      <c r="B1990" s="124" t="s">
        <v>8248</v>
      </c>
      <c r="C1990" s="124"/>
      <c r="D1990" s="126">
        <v>2.11</v>
      </c>
      <c r="E1990" s="124" t="s">
        <v>765</v>
      </c>
      <c r="F1990" s="124">
        <v>-5</v>
      </c>
      <c r="G1990" s="2" t="s">
        <v>14579</v>
      </c>
      <c r="H1990" s="130" t="s">
        <v>24265</v>
      </c>
      <c r="I1990" s="134"/>
      <c r="J1990" s="123">
        <f>IF(OR(tbl_Metraj22[[#This Row],[TARIH]]="",tbl_Metraj22[[#This Row],[TARIH]]="-"),0,IF(tbl_Metraj22[[#This Row],[YUZDE]]=0,tbl_Metraj22[[#This Row],[METRAJ_BETON]],tbl_Metraj22[[#This Row],[YUZDE]]*tbl_Metraj22[[#This Row],[METRAJ_BETON]]))</f>
        <v>0</v>
      </c>
      <c r="K1990" s="2" t="s">
        <v>2793</v>
      </c>
    </row>
    <row r="1991" spans="1:11" ht="14.25" x14ac:dyDescent="0.2">
      <c r="A1991" s="2" t="s">
        <v>728</v>
      </c>
      <c r="B1991" s="124" t="s">
        <v>8251</v>
      </c>
      <c r="C1991" s="124"/>
      <c r="D1991" s="126">
        <v>2.11</v>
      </c>
      <c r="E1991" s="124" t="s">
        <v>765</v>
      </c>
      <c r="F1991" s="124">
        <v>-5</v>
      </c>
      <c r="G1991" s="2" t="s">
        <v>14580</v>
      </c>
      <c r="H1991" s="130"/>
      <c r="I1991" s="134"/>
      <c r="J1991" s="123">
        <f>IF(OR(tbl_Metraj22[[#This Row],[TARIH]]="",tbl_Metraj22[[#This Row],[TARIH]]="-"),0,IF(tbl_Metraj22[[#This Row],[YUZDE]]=0,tbl_Metraj22[[#This Row],[METRAJ_BETON]],tbl_Metraj22[[#This Row],[YUZDE]]*tbl_Metraj22[[#This Row],[METRAJ_BETON]]))</f>
        <v>0</v>
      </c>
      <c r="K1991" s="2" t="s">
        <v>1458</v>
      </c>
    </row>
    <row r="1992" spans="1:11" ht="14.25" x14ac:dyDescent="0.2">
      <c r="A1992" s="2" t="s">
        <v>728</v>
      </c>
      <c r="B1992" s="124" t="s">
        <v>8252</v>
      </c>
      <c r="C1992" s="124"/>
      <c r="D1992" s="126">
        <v>3.96</v>
      </c>
      <c r="E1992" s="124" t="s">
        <v>765</v>
      </c>
      <c r="F1992" s="124">
        <v>-5</v>
      </c>
      <c r="G1992" s="2" t="s">
        <v>14581</v>
      </c>
      <c r="H1992" s="130"/>
      <c r="I1992" s="134"/>
      <c r="J1992" s="123">
        <f>IF(OR(tbl_Metraj22[[#This Row],[TARIH]]="",tbl_Metraj22[[#This Row],[TARIH]]="-"),0,IF(tbl_Metraj22[[#This Row],[YUZDE]]=0,tbl_Metraj22[[#This Row],[METRAJ_BETON]],tbl_Metraj22[[#This Row],[YUZDE]]*tbl_Metraj22[[#This Row],[METRAJ_BETON]]))</f>
        <v>0</v>
      </c>
      <c r="K1992" s="2" t="s">
        <v>2784</v>
      </c>
    </row>
    <row r="1993" spans="1:11" ht="14.25" x14ac:dyDescent="0.2">
      <c r="A1993" s="2" t="s">
        <v>728</v>
      </c>
      <c r="B1993" s="124" t="s">
        <v>8253</v>
      </c>
      <c r="C1993" s="124"/>
      <c r="D1993" s="126">
        <v>3.96</v>
      </c>
      <c r="E1993" s="124" t="s">
        <v>765</v>
      </c>
      <c r="F1993" s="124">
        <v>-5</v>
      </c>
      <c r="G1993" s="2" t="s">
        <v>14582</v>
      </c>
      <c r="H1993" s="130"/>
      <c r="I1993" s="134"/>
      <c r="J1993" s="123">
        <f>IF(OR(tbl_Metraj22[[#This Row],[TARIH]]="",tbl_Metraj22[[#This Row],[TARIH]]="-"),0,IF(tbl_Metraj22[[#This Row],[YUZDE]]=0,tbl_Metraj22[[#This Row],[METRAJ_BETON]],tbl_Metraj22[[#This Row],[YUZDE]]*tbl_Metraj22[[#This Row],[METRAJ_BETON]]))</f>
        <v>0</v>
      </c>
      <c r="K1993" s="2" t="s">
        <v>2783</v>
      </c>
    </row>
    <row r="1994" spans="1:11" ht="14.25" x14ac:dyDescent="0.2">
      <c r="A1994" s="2" t="s">
        <v>728</v>
      </c>
      <c r="B1994" s="124" t="s">
        <v>8254</v>
      </c>
      <c r="C1994" s="124"/>
      <c r="D1994" s="126">
        <v>3.96</v>
      </c>
      <c r="E1994" s="124" t="s">
        <v>765</v>
      </c>
      <c r="F1994" s="124">
        <v>-5</v>
      </c>
      <c r="G1994" s="2" t="s">
        <v>14583</v>
      </c>
      <c r="H1994" s="130" t="s">
        <v>24265</v>
      </c>
      <c r="I1994" s="134"/>
      <c r="J1994" s="123">
        <f>IF(OR(tbl_Metraj22[[#This Row],[TARIH]]="",tbl_Metraj22[[#This Row],[TARIH]]="-"),0,IF(tbl_Metraj22[[#This Row],[YUZDE]]=0,tbl_Metraj22[[#This Row],[METRAJ_BETON]],tbl_Metraj22[[#This Row],[YUZDE]]*tbl_Metraj22[[#This Row],[METRAJ_BETON]]))</f>
        <v>0</v>
      </c>
      <c r="K1994" s="2" t="s">
        <v>2782</v>
      </c>
    </row>
    <row r="1995" spans="1:11" ht="14.25" x14ac:dyDescent="0.2">
      <c r="A1995" s="2" t="s">
        <v>728</v>
      </c>
      <c r="B1995" s="124" t="s">
        <v>8260</v>
      </c>
      <c r="C1995" s="124"/>
      <c r="D1995" s="126">
        <v>2.11</v>
      </c>
      <c r="E1995" s="124" t="s">
        <v>765</v>
      </c>
      <c r="F1995" s="124">
        <v>-5</v>
      </c>
      <c r="G1995" s="2" t="s">
        <v>14584</v>
      </c>
      <c r="H1995" s="130" t="s">
        <v>24265</v>
      </c>
      <c r="I1995" s="134"/>
      <c r="J1995" s="123">
        <f>IF(OR(tbl_Metraj22[[#This Row],[TARIH]]="",tbl_Metraj22[[#This Row],[TARIH]]="-"),0,IF(tbl_Metraj22[[#This Row],[YUZDE]]=0,tbl_Metraj22[[#This Row],[METRAJ_BETON]],tbl_Metraj22[[#This Row],[YUZDE]]*tbl_Metraj22[[#This Row],[METRAJ_BETON]]))</f>
        <v>0</v>
      </c>
      <c r="K1995" s="2" t="s">
        <v>1472</v>
      </c>
    </row>
    <row r="1996" spans="1:11" ht="14.25" x14ac:dyDescent="0.2">
      <c r="A1996" s="2" t="s">
        <v>728</v>
      </c>
      <c r="B1996" s="124" t="s">
        <v>8261</v>
      </c>
      <c r="C1996" s="124"/>
      <c r="D1996" s="126">
        <v>2.11</v>
      </c>
      <c r="E1996" s="124" t="s">
        <v>765</v>
      </c>
      <c r="F1996" s="124">
        <v>-5</v>
      </c>
      <c r="G1996" s="2" t="s">
        <v>14585</v>
      </c>
      <c r="H1996" s="130" t="s">
        <v>24265</v>
      </c>
      <c r="I1996" s="134"/>
      <c r="J1996" s="123">
        <f>IF(OR(tbl_Metraj22[[#This Row],[TARIH]]="",tbl_Metraj22[[#This Row],[TARIH]]="-"),0,IF(tbl_Metraj22[[#This Row],[YUZDE]]=0,tbl_Metraj22[[#This Row],[METRAJ_BETON]],tbl_Metraj22[[#This Row],[YUZDE]]*tbl_Metraj22[[#This Row],[METRAJ_BETON]]))</f>
        <v>0</v>
      </c>
      <c r="K1996" s="2" t="s">
        <v>1473</v>
      </c>
    </row>
    <row r="1997" spans="1:11" ht="14.25" x14ac:dyDescent="0.2">
      <c r="A1997" s="2" t="s">
        <v>728</v>
      </c>
      <c r="B1997" s="124" t="s">
        <v>8262</v>
      </c>
      <c r="C1997" s="124"/>
      <c r="D1997" s="126">
        <v>2.11</v>
      </c>
      <c r="E1997" s="124" t="s">
        <v>765</v>
      </c>
      <c r="F1997" s="124">
        <v>-5</v>
      </c>
      <c r="G1997" s="2" t="s">
        <v>14586</v>
      </c>
      <c r="H1997" s="130" t="s">
        <v>24265</v>
      </c>
      <c r="I1997" s="134"/>
      <c r="J1997" s="123">
        <f>IF(OR(tbl_Metraj22[[#This Row],[TARIH]]="",tbl_Metraj22[[#This Row],[TARIH]]="-"),0,IF(tbl_Metraj22[[#This Row],[YUZDE]]=0,tbl_Metraj22[[#This Row],[METRAJ_BETON]],tbl_Metraj22[[#This Row],[YUZDE]]*tbl_Metraj22[[#This Row],[METRAJ_BETON]]))</f>
        <v>0</v>
      </c>
      <c r="K1997" s="2" t="s">
        <v>1474</v>
      </c>
    </row>
    <row r="1998" spans="1:11" ht="14.25" x14ac:dyDescent="0.2">
      <c r="A1998" s="2" t="s">
        <v>728</v>
      </c>
      <c r="B1998" s="124" t="s">
        <v>8263</v>
      </c>
      <c r="C1998" s="124"/>
      <c r="D1998" s="126">
        <v>2.11</v>
      </c>
      <c r="E1998" s="124" t="s">
        <v>765</v>
      </c>
      <c r="F1998" s="124">
        <v>-5</v>
      </c>
      <c r="G1998" s="2" t="s">
        <v>14587</v>
      </c>
      <c r="H1998" s="130" t="s">
        <v>24265</v>
      </c>
      <c r="I1998" s="134"/>
      <c r="J1998" s="123">
        <f>IF(OR(tbl_Metraj22[[#This Row],[TARIH]]="",tbl_Metraj22[[#This Row],[TARIH]]="-"),0,IF(tbl_Metraj22[[#This Row],[YUZDE]]=0,tbl_Metraj22[[#This Row],[METRAJ_BETON]],tbl_Metraj22[[#This Row],[YUZDE]]*tbl_Metraj22[[#This Row],[METRAJ_BETON]]))</f>
        <v>0</v>
      </c>
      <c r="K1998" s="2" t="s">
        <v>1513</v>
      </c>
    </row>
    <row r="1999" spans="1:11" ht="14.25" x14ac:dyDescent="0.2">
      <c r="A1999" s="2" t="s">
        <v>728</v>
      </c>
      <c r="B1999" s="124" t="s">
        <v>8271</v>
      </c>
      <c r="C1999" s="124"/>
      <c r="D1999" s="126">
        <v>2.11</v>
      </c>
      <c r="E1999" s="124" t="s">
        <v>765</v>
      </c>
      <c r="F1999" s="124">
        <v>-5</v>
      </c>
      <c r="G1999" s="2" t="s">
        <v>14588</v>
      </c>
      <c r="H1999" s="130" t="s">
        <v>24265</v>
      </c>
      <c r="I1999" s="134"/>
      <c r="J1999" s="123">
        <f>IF(OR(tbl_Metraj22[[#This Row],[TARIH]]="",tbl_Metraj22[[#This Row],[TARIH]]="-"),0,IF(tbl_Metraj22[[#This Row],[YUZDE]]=0,tbl_Metraj22[[#This Row],[METRAJ_BETON]],tbl_Metraj22[[#This Row],[YUZDE]]*tbl_Metraj22[[#This Row],[METRAJ_BETON]]))</f>
        <v>0</v>
      </c>
      <c r="K1999" s="2" t="s">
        <v>1530</v>
      </c>
    </row>
    <row r="2000" spans="1:11" ht="14.25" x14ac:dyDescent="0.2">
      <c r="A2000" s="2" t="s">
        <v>728</v>
      </c>
      <c r="B2000" s="124" t="s">
        <v>8272</v>
      </c>
      <c r="C2000" s="124"/>
      <c r="D2000" s="126">
        <v>2.11</v>
      </c>
      <c r="E2000" s="124" t="s">
        <v>765</v>
      </c>
      <c r="F2000" s="124">
        <v>-5</v>
      </c>
      <c r="G2000" s="2" t="s">
        <v>14589</v>
      </c>
      <c r="H2000" s="130" t="s">
        <v>24265</v>
      </c>
      <c r="I2000" s="134"/>
      <c r="J2000" s="123">
        <f>IF(OR(tbl_Metraj22[[#This Row],[TARIH]]="",tbl_Metraj22[[#This Row],[TARIH]]="-"),0,IF(tbl_Metraj22[[#This Row],[YUZDE]]=0,tbl_Metraj22[[#This Row],[METRAJ_BETON]],tbl_Metraj22[[#This Row],[YUZDE]]*tbl_Metraj22[[#This Row],[METRAJ_BETON]]))</f>
        <v>0</v>
      </c>
      <c r="K2000" s="2" t="s">
        <v>1529</v>
      </c>
    </row>
    <row r="2001" spans="1:11" ht="14.25" x14ac:dyDescent="0.2">
      <c r="A2001" s="2" t="s">
        <v>728</v>
      </c>
      <c r="B2001" s="124" t="s">
        <v>8273</v>
      </c>
      <c r="C2001" s="124"/>
      <c r="D2001" s="126">
        <v>2.11</v>
      </c>
      <c r="E2001" s="124" t="s">
        <v>765</v>
      </c>
      <c r="F2001" s="124">
        <v>-5</v>
      </c>
      <c r="G2001" s="2" t="s">
        <v>14590</v>
      </c>
      <c r="H2001" s="130" t="s">
        <v>24265</v>
      </c>
      <c r="I2001" s="134"/>
      <c r="J2001" s="123">
        <f>IF(OR(tbl_Metraj22[[#This Row],[TARIH]]="",tbl_Metraj22[[#This Row],[TARIH]]="-"),0,IF(tbl_Metraj22[[#This Row],[YUZDE]]=0,tbl_Metraj22[[#This Row],[METRAJ_BETON]],tbl_Metraj22[[#This Row],[YUZDE]]*tbl_Metraj22[[#This Row],[METRAJ_BETON]]))</f>
        <v>0</v>
      </c>
      <c r="K2001" s="2" t="s">
        <v>1518</v>
      </c>
    </row>
    <row r="2002" spans="1:11" ht="14.25" x14ac:dyDescent="0.2">
      <c r="A2002" s="2" t="s">
        <v>728</v>
      </c>
      <c r="B2002" s="124" t="s">
        <v>8274</v>
      </c>
      <c r="C2002" s="124"/>
      <c r="D2002" s="126">
        <v>2.11</v>
      </c>
      <c r="E2002" s="124" t="s">
        <v>765</v>
      </c>
      <c r="F2002" s="124">
        <v>-5</v>
      </c>
      <c r="G2002" s="2" t="s">
        <v>14591</v>
      </c>
      <c r="H2002" s="130" t="s">
        <v>24265</v>
      </c>
      <c r="I2002" s="134"/>
      <c r="J2002" s="123">
        <f>IF(OR(tbl_Metraj22[[#This Row],[TARIH]]="",tbl_Metraj22[[#This Row],[TARIH]]="-"),0,IF(tbl_Metraj22[[#This Row],[YUZDE]]=0,tbl_Metraj22[[#This Row],[METRAJ_BETON]],tbl_Metraj22[[#This Row],[YUZDE]]*tbl_Metraj22[[#This Row],[METRAJ_BETON]]))</f>
        <v>0</v>
      </c>
      <c r="K2002" s="2" t="s">
        <v>1537</v>
      </c>
    </row>
    <row r="2003" spans="1:11" ht="14.25" x14ac:dyDescent="0.2">
      <c r="A2003" s="2" t="s">
        <v>728</v>
      </c>
      <c r="B2003" s="124" t="s">
        <v>8275</v>
      </c>
      <c r="C2003" s="124"/>
      <c r="D2003" s="126">
        <v>2.11</v>
      </c>
      <c r="E2003" s="124" t="s">
        <v>765</v>
      </c>
      <c r="F2003" s="124">
        <v>-5</v>
      </c>
      <c r="G2003" s="2" t="s">
        <v>14592</v>
      </c>
      <c r="H2003" s="130" t="s">
        <v>24265</v>
      </c>
      <c r="I2003" s="134"/>
      <c r="J2003" s="123">
        <f>IF(OR(tbl_Metraj22[[#This Row],[TARIH]]="",tbl_Metraj22[[#This Row],[TARIH]]="-"),0,IF(tbl_Metraj22[[#This Row],[YUZDE]]=0,tbl_Metraj22[[#This Row],[METRAJ_BETON]],tbl_Metraj22[[#This Row],[YUZDE]]*tbl_Metraj22[[#This Row],[METRAJ_BETON]]))</f>
        <v>0</v>
      </c>
      <c r="K2003" s="2" t="s">
        <v>1520</v>
      </c>
    </row>
    <row r="2004" spans="1:11" ht="14.25" x14ac:dyDescent="0.2">
      <c r="A2004" s="2" t="s">
        <v>728</v>
      </c>
      <c r="B2004" s="124" t="s">
        <v>8276</v>
      </c>
      <c r="C2004" s="124"/>
      <c r="D2004" s="126">
        <v>2.11</v>
      </c>
      <c r="E2004" s="124" t="s">
        <v>765</v>
      </c>
      <c r="F2004" s="124">
        <v>-5</v>
      </c>
      <c r="G2004" s="2" t="s">
        <v>14593</v>
      </c>
      <c r="H2004" s="130" t="s">
        <v>24265</v>
      </c>
      <c r="I2004" s="134"/>
      <c r="J2004" s="123">
        <f>IF(OR(tbl_Metraj22[[#This Row],[TARIH]]="",tbl_Metraj22[[#This Row],[TARIH]]="-"),0,IF(tbl_Metraj22[[#This Row],[YUZDE]]=0,tbl_Metraj22[[#This Row],[METRAJ_BETON]],tbl_Metraj22[[#This Row],[YUZDE]]*tbl_Metraj22[[#This Row],[METRAJ_BETON]]))</f>
        <v>0</v>
      </c>
      <c r="K2004" s="2" t="s">
        <v>1519</v>
      </c>
    </row>
    <row r="2005" spans="1:11" ht="14.25" x14ac:dyDescent="0.2">
      <c r="A2005" s="2" t="s">
        <v>728</v>
      </c>
      <c r="B2005" s="124" t="s">
        <v>8277</v>
      </c>
      <c r="C2005" s="124"/>
      <c r="D2005" s="126">
        <v>2.11</v>
      </c>
      <c r="E2005" s="124" t="s">
        <v>765</v>
      </c>
      <c r="F2005" s="124">
        <v>-5</v>
      </c>
      <c r="G2005" s="2" t="s">
        <v>14594</v>
      </c>
      <c r="H2005" s="130" t="s">
        <v>24265</v>
      </c>
      <c r="I2005" s="134"/>
      <c r="J2005" s="123">
        <f>IF(OR(tbl_Metraj22[[#This Row],[TARIH]]="",tbl_Metraj22[[#This Row],[TARIH]]="-"),0,IF(tbl_Metraj22[[#This Row],[YUZDE]]=0,tbl_Metraj22[[#This Row],[METRAJ_BETON]],tbl_Metraj22[[#This Row],[YUZDE]]*tbl_Metraj22[[#This Row],[METRAJ_BETON]]))</f>
        <v>0</v>
      </c>
      <c r="K2005" s="2" t="s">
        <v>1536</v>
      </c>
    </row>
    <row r="2006" spans="1:11" ht="14.25" x14ac:dyDescent="0.2">
      <c r="A2006" s="2" t="s">
        <v>728</v>
      </c>
      <c r="B2006" s="124" t="s">
        <v>8278</v>
      </c>
      <c r="C2006" s="124"/>
      <c r="D2006" s="126">
        <v>2.11</v>
      </c>
      <c r="E2006" s="124" t="s">
        <v>765</v>
      </c>
      <c r="F2006" s="124">
        <v>-5</v>
      </c>
      <c r="G2006" s="2" t="s">
        <v>14595</v>
      </c>
      <c r="H2006" s="130" t="s">
        <v>24265</v>
      </c>
      <c r="I2006" s="134"/>
      <c r="J2006" s="123">
        <f>IF(OR(tbl_Metraj22[[#This Row],[TARIH]]="",tbl_Metraj22[[#This Row],[TARIH]]="-"),0,IF(tbl_Metraj22[[#This Row],[YUZDE]]=0,tbl_Metraj22[[#This Row],[METRAJ_BETON]],tbl_Metraj22[[#This Row],[YUZDE]]*tbl_Metraj22[[#This Row],[METRAJ_BETON]]))</f>
        <v>0</v>
      </c>
      <c r="K2006" s="2" t="s">
        <v>1521</v>
      </c>
    </row>
    <row r="2007" spans="1:11" ht="14.25" x14ac:dyDescent="0.2">
      <c r="A2007" s="2" t="s">
        <v>752</v>
      </c>
      <c r="B2007" s="124" t="s">
        <v>4718</v>
      </c>
      <c r="C2007" s="124"/>
      <c r="D2007" s="126">
        <v>0.47</v>
      </c>
      <c r="E2007" s="124" t="s">
        <v>765</v>
      </c>
      <c r="F2007" s="124">
        <v>-5</v>
      </c>
      <c r="G2007" s="2" t="s">
        <v>14596</v>
      </c>
      <c r="H2007" s="130"/>
      <c r="I2007" s="134"/>
      <c r="J2007" s="123">
        <f>IF(OR(tbl_Metraj22[[#This Row],[TARIH]]="",tbl_Metraj22[[#This Row],[TARIH]]="-"),0,IF(tbl_Metraj22[[#This Row],[YUZDE]]=0,tbl_Metraj22[[#This Row],[METRAJ_BETON]],tbl_Metraj22[[#This Row],[YUZDE]]*tbl_Metraj22[[#This Row],[METRAJ_BETON]]))</f>
        <v>0</v>
      </c>
    </row>
    <row r="2008" spans="1:11" ht="14.25" x14ac:dyDescent="0.2">
      <c r="A2008" s="2" t="s">
        <v>752</v>
      </c>
      <c r="B2008" s="124" t="s">
        <v>4719</v>
      </c>
      <c r="C2008" s="124"/>
      <c r="D2008" s="126">
        <v>0.47</v>
      </c>
      <c r="E2008" s="124" t="s">
        <v>765</v>
      </c>
      <c r="F2008" s="124">
        <v>-5</v>
      </c>
      <c r="G2008" s="2" t="s">
        <v>14597</v>
      </c>
      <c r="H2008" s="130"/>
      <c r="I2008" s="134"/>
      <c r="J2008" s="123">
        <f>IF(OR(tbl_Metraj22[[#This Row],[TARIH]]="",tbl_Metraj22[[#This Row],[TARIH]]="-"),0,IF(tbl_Metraj22[[#This Row],[YUZDE]]=0,tbl_Metraj22[[#This Row],[METRAJ_BETON]],tbl_Metraj22[[#This Row],[YUZDE]]*tbl_Metraj22[[#This Row],[METRAJ_BETON]]))</f>
        <v>0</v>
      </c>
    </row>
    <row r="2009" spans="1:11" ht="14.25" x14ac:dyDescent="0.2">
      <c r="A2009" s="2" t="s">
        <v>2977</v>
      </c>
      <c r="B2009" s="124" t="s">
        <v>4904</v>
      </c>
      <c r="C2009" s="124"/>
      <c r="D2009" s="126">
        <v>8.83</v>
      </c>
      <c r="E2009" s="124" t="s">
        <v>765</v>
      </c>
      <c r="F2009" s="124">
        <v>-5</v>
      </c>
      <c r="G2009" s="2" t="s">
        <v>14598</v>
      </c>
      <c r="H2009" s="130">
        <v>45738</v>
      </c>
      <c r="I2009" s="134"/>
      <c r="J2009" s="123">
        <f>IF(OR(tbl_Metraj22[[#This Row],[TARIH]]="",tbl_Metraj22[[#This Row],[TARIH]]="-"),0,IF(tbl_Metraj22[[#This Row],[YUZDE]]=0,tbl_Metraj22[[#This Row],[METRAJ_BETON]],tbl_Metraj22[[#This Row],[YUZDE]]*tbl_Metraj22[[#This Row],[METRAJ_BETON]]))</f>
        <v>8.83</v>
      </c>
      <c r="K2009" s="2" t="s">
        <v>2698</v>
      </c>
    </row>
    <row r="2010" spans="1:11" ht="14.25" x14ac:dyDescent="0.2">
      <c r="A2010" s="2" t="s">
        <v>2977</v>
      </c>
      <c r="B2010" s="124" t="s">
        <v>4905</v>
      </c>
      <c r="C2010" s="124"/>
      <c r="D2010" s="126">
        <v>5.28</v>
      </c>
      <c r="E2010" s="124" t="s">
        <v>765</v>
      </c>
      <c r="F2010" s="124">
        <v>-5</v>
      </c>
      <c r="G2010" s="2" t="s">
        <v>14599</v>
      </c>
      <c r="H2010" s="130">
        <v>45738</v>
      </c>
      <c r="I2010" s="134"/>
      <c r="J2010" s="123">
        <f>IF(OR(tbl_Metraj22[[#This Row],[TARIH]]="",tbl_Metraj22[[#This Row],[TARIH]]="-"),0,IF(tbl_Metraj22[[#This Row],[YUZDE]]=0,tbl_Metraj22[[#This Row],[METRAJ_BETON]],tbl_Metraj22[[#This Row],[YUZDE]]*tbl_Metraj22[[#This Row],[METRAJ_BETON]]))</f>
        <v>5.28</v>
      </c>
      <c r="K2010" s="2" t="s">
        <v>2699</v>
      </c>
    </row>
    <row r="2011" spans="1:11" ht="14.25" x14ac:dyDescent="0.2">
      <c r="A2011" s="2" t="s">
        <v>2977</v>
      </c>
      <c r="B2011" s="124" t="s">
        <v>4906</v>
      </c>
      <c r="C2011" s="124"/>
      <c r="D2011" s="126">
        <v>8</v>
      </c>
      <c r="E2011" s="124" t="s">
        <v>765</v>
      </c>
      <c r="F2011" s="124">
        <v>-5</v>
      </c>
      <c r="G2011" s="2" t="s">
        <v>14600</v>
      </c>
      <c r="H2011" s="130">
        <v>45738</v>
      </c>
      <c r="I2011" s="134"/>
      <c r="J2011" s="123">
        <f>IF(OR(tbl_Metraj22[[#This Row],[TARIH]]="",tbl_Metraj22[[#This Row],[TARIH]]="-"),0,IF(tbl_Metraj22[[#This Row],[YUZDE]]=0,tbl_Metraj22[[#This Row],[METRAJ_BETON]],tbl_Metraj22[[#This Row],[YUZDE]]*tbl_Metraj22[[#This Row],[METRAJ_BETON]]))</f>
        <v>8</v>
      </c>
      <c r="K2011" s="2" t="s">
        <v>2697</v>
      </c>
    </row>
    <row r="2012" spans="1:11" ht="14.25" x14ac:dyDescent="0.2">
      <c r="A2012" s="2" t="s">
        <v>2977</v>
      </c>
      <c r="B2012" s="124" t="s">
        <v>4907</v>
      </c>
      <c r="C2012" s="124"/>
      <c r="D2012" s="126">
        <v>1.71</v>
      </c>
      <c r="E2012" s="124" t="s">
        <v>765</v>
      </c>
      <c r="F2012" s="124">
        <v>-5</v>
      </c>
      <c r="G2012" s="2" t="s">
        <v>14601</v>
      </c>
      <c r="H2012" s="130">
        <v>45738</v>
      </c>
      <c r="I2012" s="134"/>
      <c r="J2012" s="123">
        <f>IF(OR(tbl_Metraj22[[#This Row],[TARIH]]="",tbl_Metraj22[[#This Row],[TARIH]]="-"),0,IF(tbl_Metraj22[[#This Row],[YUZDE]]=0,tbl_Metraj22[[#This Row],[METRAJ_BETON]],tbl_Metraj22[[#This Row],[YUZDE]]*tbl_Metraj22[[#This Row],[METRAJ_BETON]]))</f>
        <v>1.71</v>
      </c>
      <c r="K2012" s="2" t="s">
        <v>2692</v>
      </c>
    </row>
    <row r="2013" spans="1:11" ht="14.25" x14ac:dyDescent="0.2">
      <c r="A2013" s="2" t="s">
        <v>2977</v>
      </c>
      <c r="B2013" s="124" t="s">
        <v>4908</v>
      </c>
      <c r="C2013" s="124"/>
      <c r="D2013" s="126">
        <v>4.46</v>
      </c>
      <c r="E2013" s="124" t="s">
        <v>765</v>
      </c>
      <c r="F2013" s="124">
        <v>-5</v>
      </c>
      <c r="G2013" s="2" t="s">
        <v>14602</v>
      </c>
      <c r="H2013" s="130">
        <v>45738</v>
      </c>
      <c r="I2013" s="134"/>
      <c r="J2013" s="123">
        <f>IF(OR(tbl_Metraj22[[#This Row],[TARIH]]="",tbl_Metraj22[[#This Row],[TARIH]]="-"),0,IF(tbl_Metraj22[[#This Row],[YUZDE]]=0,tbl_Metraj22[[#This Row],[METRAJ_BETON]],tbl_Metraj22[[#This Row],[YUZDE]]*tbl_Metraj22[[#This Row],[METRAJ_BETON]]))</f>
        <v>4.46</v>
      </c>
      <c r="K2013" s="2" t="s">
        <v>2691</v>
      </c>
    </row>
    <row r="2014" spans="1:11" ht="14.25" x14ac:dyDescent="0.2">
      <c r="A2014" s="2" t="s">
        <v>2977</v>
      </c>
      <c r="B2014" s="124" t="s">
        <v>4909</v>
      </c>
      <c r="C2014" s="124"/>
      <c r="D2014" s="126">
        <v>6.19</v>
      </c>
      <c r="E2014" s="124" t="s">
        <v>765</v>
      </c>
      <c r="F2014" s="124">
        <v>-5</v>
      </c>
      <c r="G2014" s="2" t="s">
        <v>14603</v>
      </c>
      <c r="H2014" s="130">
        <v>45738</v>
      </c>
      <c r="I2014" s="134"/>
      <c r="J2014" s="123">
        <f>IF(OR(tbl_Metraj22[[#This Row],[TARIH]]="",tbl_Metraj22[[#This Row],[TARIH]]="-"),0,IF(tbl_Metraj22[[#This Row],[YUZDE]]=0,tbl_Metraj22[[#This Row],[METRAJ_BETON]],tbl_Metraj22[[#This Row],[YUZDE]]*tbl_Metraj22[[#This Row],[METRAJ_BETON]]))</f>
        <v>6.19</v>
      </c>
      <c r="K2014" s="2" t="s">
        <v>2690</v>
      </c>
    </row>
    <row r="2015" spans="1:11" ht="14.25" x14ac:dyDescent="0.2">
      <c r="A2015" s="2" t="s">
        <v>2977</v>
      </c>
      <c r="B2015" s="124" t="s">
        <v>4910</v>
      </c>
      <c r="C2015" s="124"/>
      <c r="D2015" s="126">
        <v>5.2</v>
      </c>
      <c r="E2015" s="124" t="s">
        <v>765</v>
      </c>
      <c r="F2015" s="124">
        <v>-5</v>
      </c>
      <c r="G2015" s="2" t="s">
        <v>14604</v>
      </c>
      <c r="H2015" s="130">
        <v>45738</v>
      </c>
      <c r="I2015" s="134"/>
      <c r="J2015" s="123">
        <f>IF(OR(tbl_Metraj22[[#This Row],[TARIH]]="",tbl_Metraj22[[#This Row],[TARIH]]="-"),0,IF(tbl_Metraj22[[#This Row],[YUZDE]]=0,tbl_Metraj22[[#This Row],[METRAJ_BETON]],tbl_Metraj22[[#This Row],[YUZDE]]*tbl_Metraj22[[#This Row],[METRAJ_BETON]]))</f>
        <v>5.2</v>
      </c>
      <c r="K2015" s="2" t="s">
        <v>2693</v>
      </c>
    </row>
    <row r="2016" spans="1:11" ht="14.25" x14ac:dyDescent="0.2">
      <c r="A2016" s="2" t="s">
        <v>2977</v>
      </c>
      <c r="B2016" s="124" t="s">
        <v>4911</v>
      </c>
      <c r="C2016" s="124"/>
      <c r="D2016" s="126">
        <v>4.7</v>
      </c>
      <c r="E2016" s="124" t="s">
        <v>765</v>
      </c>
      <c r="F2016" s="124">
        <v>-5</v>
      </c>
      <c r="G2016" s="2" t="s">
        <v>14605</v>
      </c>
      <c r="H2016" s="130">
        <v>45738</v>
      </c>
      <c r="I2016" s="134"/>
      <c r="J2016" s="123">
        <f>IF(OR(tbl_Metraj22[[#This Row],[TARIH]]="",tbl_Metraj22[[#This Row],[TARIH]]="-"),0,IF(tbl_Metraj22[[#This Row],[YUZDE]]=0,tbl_Metraj22[[#This Row],[METRAJ_BETON]],tbl_Metraj22[[#This Row],[YUZDE]]*tbl_Metraj22[[#This Row],[METRAJ_BETON]]))</f>
        <v>4.7</v>
      </c>
      <c r="K2016" s="2" t="s">
        <v>2695</v>
      </c>
    </row>
    <row r="2017" spans="1:11" ht="14.25" x14ac:dyDescent="0.2">
      <c r="A2017" s="2" t="s">
        <v>2977</v>
      </c>
      <c r="B2017" s="124" t="s">
        <v>4912</v>
      </c>
      <c r="C2017" s="124"/>
      <c r="D2017" s="126">
        <v>8.25</v>
      </c>
      <c r="E2017" s="124" t="s">
        <v>765</v>
      </c>
      <c r="F2017" s="124">
        <v>-5</v>
      </c>
      <c r="G2017" s="2" t="s">
        <v>14606</v>
      </c>
      <c r="H2017" s="130">
        <v>45738</v>
      </c>
      <c r="I2017" s="134"/>
      <c r="J2017" s="123">
        <f>IF(OR(tbl_Metraj22[[#This Row],[TARIH]]="",tbl_Metraj22[[#This Row],[TARIH]]="-"),0,IF(tbl_Metraj22[[#This Row],[YUZDE]]=0,tbl_Metraj22[[#This Row],[METRAJ_BETON]],tbl_Metraj22[[#This Row],[YUZDE]]*tbl_Metraj22[[#This Row],[METRAJ_BETON]]))</f>
        <v>8.25</v>
      </c>
      <c r="K2017" s="2" t="s">
        <v>2696</v>
      </c>
    </row>
    <row r="2018" spans="1:11" ht="14.25" x14ac:dyDescent="0.2">
      <c r="A2018" s="2" t="s">
        <v>2977</v>
      </c>
      <c r="B2018" s="124" t="s">
        <v>4913</v>
      </c>
      <c r="C2018" s="124"/>
      <c r="D2018" s="126">
        <v>3.88</v>
      </c>
      <c r="E2018" s="124" t="s">
        <v>765</v>
      </c>
      <c r="F2018" s="124">
        <v>-5</v>
      </c>
      <c r="G2018" s="2" t="s">
        <v>14607</v>
      </c>
      <c r="H2018" s="130">
        <v>45738</v>
      </c>
      <c r="I2018" s="134"/>
      <c r="J2018" s="123">
        <f>IF(OR(tbl_Metraj22[[#This Row],[TARIH]]="",tbl_Metraj22[[#This Row],[TARIH]]="-"),0,IF(tbl_Metraj22[[#This Row],[YUZDE]]=0,tbl_Metraj22[[#This Row],[METRAJ_BETON]],tbl_Metraj22[[#This Row],[YUZDE]]*tbl_Metraj22[[#This Row],[METRAJ_BETON]]))</f>
        <v>3.88</v>
      </c>
      <c r="K2018" s="2" t="s">
        <v>2694</v>
      </c>
    </row>
    <row r="2019" spans="1:11" ht="14.25" x14ac:dyDescent="0.2">
      <c r="A2019" s="2" t="s">
        <v>2977</v>
      </c>
      <c r="B2019" s="124" t="s">
        <v>4914</v>
      </c>
      <c r="C2019" s="124"/>
      <c r="D2019" s="126">
        <v>11.96</v>
      </c>
      <c r="E2019" s="124" t="s">
        <v>765</v>
      </c>
      <c r="F2019" s="124">
        <v>-5</v>
      </c>
      <c r="G2019" s="2" t="s">
        <v>14608</v>
      </c>
      <c r="H2019" s="130">
        <v>45738</v>
      </c>
      <c r="I2019" s="134"/>
      <c r="J2019" s="123">
        <f>IF(OR(tbl_Metraj22[[#This Row],[TARIH]]="",tbl_Metraj22[[#This Row],[TARIH]]="-"),0,IF(tbl_Metraj22[[#This Row],[YUZDE]]=0,tbl_Metraj22[[#This Row],[METRAJ_BETON]],tbl_Metraj22[[#This Row],[YUZDE]]*tbl_Metraj22[[#This Row],[METRAJ_BETON]]))</f>
        <v>11.96</v>
      </c>
      <c r="K2019" s="2" t="s">
        <v>2702</v>
      </c>
    </row>
    <row r="2020" spans="1:11" ht="14.25" x14ac:dyDescent="0.2">
      <c r="A2020" s="2" t="s">
        <v>2977</v>
      </c>
      <c r="B2020" s="124" t="s">
        <v>4915</v>
      </c>
      <c r="C2020" s="124"/>
      <c r="D2020" s="126">
        <v>5.28</v>
      </c>
      <c r="E2020" s="124" t="s">
        <v>765</v>
      </c>
      <c r="F2020" s="124">
        <v>-5</v>
      </c>
      <c r="G2020" s="2" t="s">
        <v>14609</v>
      </c>
      <c r="H2020" s="130">
        <v>45738</v>
      </c>
      <c r="I2020" s="134"/>
      <c r="J2020" s="123">
        <f>IF(OR(tbl_Metraj22[[#This Row],[TARIH]]="",tbl_Metraj22[[#This Row],[TARIH]]="-"),0,IF(tbl_Metraj22[[#This Row],[YUZDE]]=0,tbl_Metraj22[[#This Row],[METRAJ_BETON]],tbl_Metraj22[[#This Row],[YUZDE]]*tbl_Metraj22[[#This Row],[METRAJ_BETON]]))</f>
        <v>5.28</v>
      </c>
      <c r="K2020" s="2" t="s">
        <v>2701</v>
      </c>
    </row>
    <row r="2021" spans="1:11" ht="14.25" x14ac:dyDescent="0.2">
      <c r="A2021" s="2" t="s">
        <v>2977</v>
      </c>
      <c r="B2021" s="124" t="s">
        <v>4916</v>
      </c>
      <c r="C2021" s="124"/>
      <c r="D2021" s="126">
        <v>11.14</v>
      </c>
      <c r="E2021" s="124" t="s">
        <v>765</v>
      </c>
      <c r="F2021" s="124">
        <v>-5</v>
      </c>
      <c r="G2021" s="2" t="s">
        <v>14610</v>
      </c>
      <c r="H2021" s="130"/>
      <c r="I2021" s="134"/>
      <c r="J2021" s="123">
        <f>IF(OR(tbl_Metraj22[[#This Row],[TARIH]]="",tbl_Metraj22[[#This Row],[TARIH]]="-"),0,IF(tbl_Metraj22[[#This Row],[YUZDE]]=0,tbl_Metraj22[[#This Row],[METRAJ_BETON]],tbl_Metraj22[[#This Row],[YUZDE]]*tbl_Metraj22[[#This Row],[METRAJ_BETON]]))</f>
        <v>0</v>
      </c>
      <c r="K2021" s="2" t="s">
        <v>2700</v>
      </c>
    </row>
    <row r="2022" spans="1:11" ht="14.25" x14ac:dyDescent="0.2">
      <c r="A2022" s="2" t="s">
        <v>2977</v>
      </c>
      <c r="B2022" s="124" t="s">
        <v>4917</v>
      </c>
      <c r="C2022" s="124"/>
      <c r="D2022" s="126">
        <v>5.44</v>
      </c>
      <c r="E2022" s="124" t="s">
        <v>765</v>
      </c>
      <c r="F2022" s="124">
        <v>-5</v>
      </c>
      <c r="G2022" s="2" t="s">
        <v>14611</v>
      </c>
      <c r="H2022" s="130">
        <v>45738</v>
      </c>
      <c r="I2022" s="134"/>
      <c r="J2022" s="123">
        <f>IF(OR(tbl_Metraj22[[#This Row],[TARIH]]="",tbl_Metraj22[[#This Row],[TARIH]]="-"),0,IF(tbl_Metraj22[[#This Row],[YUZDE]]=0,tbl_Metraj22[[#This Row],[METRAJ_BETON]],tbl_Metraj22[[#This Row],[YUZDE]]*tbl_Metraj22[[#This Row],[METRAJ_BETON]]))</f>
        <v>5.44</v>
      </c>
      <c r="K2022" s="2" t="s">
        <v>2735</v>
      </c>
    </row>
    <row r="2023" spans="1:11" ht="14.25" x14ac:dyDescent="0.2">
      <c r="A2023" s="2" t="s">
        <v>2977</v>
      </c>
      <c r="B2023" s="124" t="s">
        <v>5061</v>
      </c>
      <c r="C2023" s="124"/>
      <c r="D2023" s="126">
        <v>6.34</v>
      </c>
      <c r="E2023" s="124" t="s">
        <v>765</v>
      </c>
      <c r="F2023" s="124">
        <v>-5</v>
      </c>
      <c r="G2023" s="2" t="s">
        <v>14612</v>
      </c>
      <c r="H2023" s="130">
        <v>45738</v>
      </c>
      <c r="I2023" s="134"/>
      <c r="J2023" s="123">
        <f>IF(OR(tbl_Metraj22[[#This Row],[TARIH]]="",tbl_Metraj22[[#This Row],[TARIH]]="-"),0,IF(tbl_Metraj22[[#This Row],[YUZDE]]=0,tbl_Metraj22[[#This Row],[METRAJ_BETON]],tbl_Metraj22[[#This Row],[YUZDE]]*tbl_Metraj22[[#This Row],[METRAJ_BETON]]))</f>
        <v>6.34</v>
      </c>
      <c r="K2023" s="2" t="s">
        <v>1437</v>
      </c>
    </row>
    <row r="2024" spans="1:11" ht="14.25" x14ac:dyDescent="0.2">
      <c r="A2024" s="2" t="s">
        <v>2977</v>
      </c>
      <c r="B2024" s="124" t="s">
        <v>5062</v>
      </c>
      <c r="C2024" s="124"/>
      <c r="D2024" s="126">
        <v>11.1</v>
      </c>
      <c r="E2024" s="124" t="s">
        <v>765</v>
      </c>
      <c r="F2024" s="124">
        <v>-5</v>
      </c>
      <c r="G2024" s="2" t="s">
        <v>14613</v>
      </c>
      <c r="H2024" s="130"/>
      <c r="I2024" s="134"/>
      <c r="J2024" s="123">
        <f>IF(OR(tbl_Metraj22[[#This Row],[TARIH]]="",tbl_Metraj22[[#This Row],[TARIH]]="-"),0,IF(tbl_Metraj22[[#This Row],[YUZDE]]=0,tbl_Metraj22[[#This Row],[METRAJ_BETON]],tbl_Metraj22[[#This Row],[YUZDE]]*tbl_Metraj22[[#This Row],[METRAJ_BETON]]))</f>
        <v>0</v>
      </c>
      <c r="K2024" s="2" t="s">
        <v>1442</v>
      </c>
    </row>
    <row r="2025" spans="1:11" ht="14.25" x14ac:dyDescent="0.2">
      <c r="A2025" s="2" t="s">
        <v>2977</v>
      </c>
      <c r="B2025" s="124" t="s">
        <v>5063</v>
      </c>
      <c r="C2025" s="124"/>
      <c r="D2025" s="126">
        <v>11.07</v>
      </c>
      <c r="E2025" s="124" t="s">
        <v>765</v>
      </c>
      <c r="F2025" s="124">
        <v>-5</v>
      </c>
      <c r="G2025" s="2" t="s">
        <v>14614</v>
      </c>
      <c r="H2025" s="130"/>
      <c r="I2025" s="134"/>
      <c r="J2025" s="123">
        <f>IF(OR(tbl_Metraj22[[#This Row],[TARIH]]="",tbl_Metraj22[[#This Row],[TARIH]]="-"),0,IF(tbl_Metraj22[[#This Row],[YUZDE]]=0,tbl_Metraj22[[#This Row],[METRAJ_BETON]],tbl_Metraj22[[#This Row],[YUZDE]]*tbl_Metraj22[[#This Row],[METRAJ_BETON]]))</f>
        <v>0</v>
      </c>
      <c r="K2025" s="2" t="s">
        <v>1443</v>
      </c>
    </row>
    <row r="2026" spans="1:11" ht="14.25" x14ac:dyDescent="0.2">
      <c r="A2026" s="2" t="s">
        <v>2977</v>
      </c>
      <c r="B2026" s="124" t="s">
        <v>5064</v>
      </c>
      <c r="C2026" s="124"/>
      <c r="D2026" s="126">
        <v>11.25</v>
      </c>
      <c r="E2026" s="124" t="s">
        <v>765</v>
      </c>
      <c r="F2026" s="124">
        <v>-5</v>
      </c>
      <c r="G2026" s="2" t="s">
        <v>14615</v>
      </c>
      <c r="H2026" s="130"/>
      <c r="I2026" s="134"/>
      <c r="J2026" s="123">
        <f>IF(OR(tbl_Metraj22[[#This Row],[TARIH]]="",tbl_Metraj22[[#This Row],[TARIH]]="-"),0,IF(tbl_Metraj22[[#This Row],[YUZDE]]=0,tbl_Metraj22[[#This Row],[METRAJ_BETON]],tbl_Metraj22[[#This Row],[YUZDE]]*tbl_Metraj22[[#This Row],[METRAJ_BETON]]))</f>
        <v>0</v>
      </c>
      <c r="K2026" s="2" t="s">
        <v>1441</v>
      </c>
    </row>
    <row r="2027" spans="1:11" ht="14.25" x14ac:dyDescent="0.2">
      <c r="A2027" s="2" t="s">
        <v>2977</v>
      </c>
      <c r="B2027" s="124" t="s">
        <v>5065</v>
      </c>
      <c r="C2027" s="124"/>
      <c r="D2027" s="126">
        <v>14.11</v>
      </c>
      <c r="E2027" s="124" t="s">
        <v>765</v>
      </c>
      <c r="F2027" s="124">
        <v>-5</v>
      </c>
      <c r="G2027" s="2" t="s">
        <v>14616</v>
      </c>
      <c r="H2027" s="130"/>
      <c r="I2027" s="134"/>
      <c r="J2027" s="123">
        <f>IF(OR(tbl_Metraj22[[#This Row],[TARIH]]="",tbl_Metraj22[[#This Row],[TARIH]]="-"),0,IF(tbl_Metraj22[[#This Row],[YUZDE]]=0,tbl_Metraj22[[#This Row],[METRAJ_BETON]],tbl_Metraj22[[#This Row],[YUZDE]]*tbl_Metraj22[[#This Row],[METRAJ_BETON]]))</f>
        <v>0</v>
      </c>
      <c r="K2027" s="2" t="s">
        <v>1447</v>
      </c>
    </row>
    <row r="2028" spans="1:11" ht="14.25" x14ac:dyDescent="0.2">
      <c r="A2028" s="2" t="s">
        <v>2977</v>
      </c>
      <c r="B2028" s="124" t="s">
        <v>5066</v>
      </c>
      <c r="C2028" s="124"/>
      <c r="D2028" s="126">
        <v>13.75</v>
      </c>
      <c r="E2028" s="124" t="s">
        <v>765</v>
      </c>
      <c r="F2028" s="124">
        <v>-5</v>
      </c>
      <c r="G2028" s="2" t="s">
        <v>14617</v>
      </c>
      <c r="H2028" s="130">
        <v>45738</v>
      </c>
      <c r="I2028" s="134"/>
      <c r="J2028" s="123">
        <f>IF(OR(tbl_Metraj22[[#This Row],[TARIH]]="",tbl_Metraj22[[#This Row],[TARIH]]="-"),0,IF(tbl_Metraj22[[#This Row],[YUZDE]]=0,tbl_Metraj22[[#This Row],[METRAJ_BETON]],tbl_Metraj22[[#This Row],[YUZDE]]*tbl_Metraj22[[#This Row],[METRAJ_BETON]]))</f>
        <v>13.75</v>
      </c>
      <c r="K2028" s="2" t="s">
        <v>1449</v>
      </c>
    </row>
    <row r="2029" spans="1:11" ht="14.25" x14ac:dyDescent="0.2">
      <c r="A2029" s="2" t="s">
        <v>2977</v>
      </c>
      <c r="B2029" s="124" t="s">
        <v>5067</v>
      </c>
      <c r="C2029" s="124"/>
      <c r="D2029" s="126">
        <v>6.56</v>
      </c>
      <c r="E2029" s="124" t="s">
        <v>765</v>
      </c>
      <c r="F2029" s="124">
        <v>-5</v>
      </c>
      <c r="G2029" s="2" t="s">
        <v>14618</v>
      </c>
      <c r="H2029" s="130">
        <v>45738</v>
      </c>
      <c r="I2029" s="134"/>
      <c r="J2029" s="123">
        <f>IF(OR(tbl_Metraj22[[#This Row],[TARIH]]="",tbl_Metraj22[[#This Row],[TARIH]]="-"),0,IF(tbl_Metraj22[[#This Row],[YUZDE]]=0,tbl_Metraj22[[#This Row],[METRAJ_BETON]],tbl_Metraj22[[#This Row],[YUZDE]]*tbl_Metraj22[[#This Row],[METRAJ_BETON]]))</f>
        <v>6.56</v>
      </c>
      <c r="K2029" s="2" t="s">
        <v>2708</v>
      </c>
    </row>
    <row r="2030" spans="1:11" ht="14.25" x14ac:dyDescent="0.2">
      <c r="A2030" s="2" t="s">
        <v>2977</v>
      </c>
      <c r="B2030" s="124" t="s">
        <v>5068</v>
      </c>
      <c r="C2030" s="124"/>
      <c r="D2030" s="126">
        <v>17.36</v>
      </c>
      <c r="E2030" s="124" t="s">
        <v>765</v>
      </c>
      <c r="F2030" s="124">
        <v>-5</v>
      </c>
      <c r="G2030" s="2" t="s">
        <v>14619</v>
      </c>
      <c r="H2030" s="130"/>
      <c r="I2030" s="134"/>
      <c r="J2030" s="123">
        <f>IF(OR(tbl_Metraj22[[#This Row],[TARIH]]="",tbl_Metraj22[[#This Row],[TARIH]]="-"),0,IF(tbl_Metraj22[[#This Row],[YUZDE]]=0,tbl_Metraj22[[#This Row],[METRAJ_BETON]],tbl_Metraj22[[#This Row],[YUZDE]]*tbl_Metraj22[[#This Row],[METRAJ_BETON]]))</f>
        <v>0</v>
      </c>
      <c r="K2030" s="2" t="s">
        <v>1450</v>
      </c>
    </row>
    <row r="2031" spans="1:11" ht="14.25" x14ac:dyDescent="0.2">
      <c r="A2031" s="2" t="s">
        <v>2977</v>
      </c>
      <c r="B2031" s="124" t="s">
        <v>5069</v>
      </c>
      <c r="C2031" s="124"/>
      <c r="D2031" s="126">
        <v>11.85</v>
      </c>
      <c r="E2031" s="124" t="s">
        <v>765</v>
      </c>
      <c r="F2031" s="124">
        <v>-5</v>
      </c>
      <c r="G2031" s="2" t="s">
        <v>14620</v>
      </c>
      <c r="H2031" s="130"/>
      <c r="I2031" s="134"/>
      <c r="J2031" s="123">
        <f>IF(OR(tbl_Metraj22[[#This Row],[TARIH]]="",tbl_Metraj22[[#This Row],[TARIH]]="-"),0,IF(tbl_Metraj22[[#This Row],[YUZDE]]=0,tbl_Metraj22[[#This Row],[METRAJ_BETON]],tbl_Metraj22[[#This Row],[YUZDE]]*tbl_Metraj22[[#This Row],[METRAJ_BETON]]))</f>
        <v>0</v>
      </c>
      <c r="K2031" s="2" t="s">
        <v>1432</v>
      </c>
    </row>
    <row r="2032" spans="1:11" ht="14.25" x14ac:dyDescent="0.2">
      <c r="A2032" s="2" t="s">
        <v>2977</v>
      </c>
      <c r="B2032" s="124" t="s">
        <v>5090</v>
      </c>
      <c r="C2032" s="124"/>
      <c r="D2032" s="126">
        <v>13.96</v>
      </c>
      <c r="E2032" s="124" t="s">
        <v>765</v>
      </c>
      <c r="F2032" s="124">
        <v>-5</v>
      </c>
      <c r="G2032" s="2" t="s">
        <v>14621</v>
      </c>
      <c r="H2032" s="130"/>
      <c r="I2032" s="134"/>
      <c r="J2032" s="123">
        <f>IF(OR(tbl_Metraj22[[#This Row],[TARIH]]="",tbl_Metraj22[[#This Row],[TARIH]]="-"),0,IF(tbl_Metraj22[[#This Row],[YUZDE]]=0,tbl_Metraj22[[#This Row],[METRAJ_BETON]],tbl_Metraj22[[#This Row],[YUZDE]]*tbl_Metraj22[[#This Row],[METRAJ_BETON]]))</f>
        <v>0</v>
      </c>
      <c r="K2032" s="2" t="s">
        <v>2722</v>
      </c>
    </row>
    <row r="2033" spans="1:11" ht="14.25" x14ac:dyDescent="0.2">
      <c r="A2033" s="2" t="s">
        <v>2977</v>
      </c>
      <c r="B2033" s="124" t="s">
        <v>5091</v>
      </c>
      <c r="C2033" s="124"/>
      <c r="D2033" s="126">
        <v>13.96</v>
      </c>
      <c r="E2033" s="124" t="s">
        <v>765</v>
      </c>
      <c r="F2033" s="124">
        <v>-5</v>
      </c>
      <c r="G2033" s="2" t="s">
        <v>14622</v>
      </c>
      <c r="H2033" s="130"/>
      <c r="I2033" s="134"/>
      <c r="J2033" s="123">
        <f>IF(OR(tbl_Metraj22[[#This Row],[TARIH]]="",tbl_Metraj22[[#This Row],[TARIH]]="-"),0,IF(tbl_Metraj22[[#This Row],[YUZDE]]=0,tbl_Metraj22[[#This Row],[METRAJ_BETON]],tbl_Metraj22[[#This Row],[YUZDE]]*tbl_Metraj22[[#This Row],[METRAJ_BETON]]))</f>
        <v>0</v>
      </c>
      <c r="K2033" s="2" t="s">
        <v>2721</v>
      </c>
    </row>
    <row r="2034" spans="1:11" ht="14.25" x14ac:dyDescent="0.2">
      <c r="A2034" s="2" t="s">
        <v>2977</v>
      </c>
      <c r="B2034" s="124" t="s">
        <v>5092</v>
      </c>
      <c r="C2034" s="124"/>
      <c r="D2034" s="126">
        <v>13.96</v>
      </c>
      <c r="E2034" s="124" t="s">
        <v>765</v>
      </c>
      <c r="F2034" s="124">
        <v>-5</v>
      </c>
      <c r="G2034" s="2" t="s">
        <v>14623</v>
      </c>
      <c r="H2034" s="130"/>
      <c r="I2034" s="134"/>
      <c r="J2034" s="123">
        <f>IF(OR(tbl_Metraj22[[#This Row],[TARIH]]="",tbl_Metraj22[[#This Row],[TARIH]]="-"),0,IF(tbl_Metraj22[[#This Row],[YUZDE]]=0,tbl_Metraj22[[#This Row],[METRAJ_BETON]],tbl_Metraj22[[#This Row],[YUZDE]]*tbl_Metraj22[[#This Row],[METRAJ_BETON]]))</f>
        <v>0</v>
      </c>
      <c r="K2034" s="2" t="s">
        <v>2715</v>
      </c>
    </row>
    <row r="2035" spans="1:11" ht="14.25" x14ac:dyDescent="0.2">
      <c r="A2035" s="2" t="s">
        <v>2977</v>
      </c>
      <c r="B2035" s="124" t="s">
        <v>5093</v>
      </c>
      <c r="C2035" s="124"/>
      <c r="D2035" s="126">
        <v>13.96</v>
      </c>
      <c r="E2035" s="124" t="s">
        <v>765</v>
      </c>
      <c r="F2035" s="124">
        <v>-5</v>
      </c>
      <c r="G2035" s="2" t="s">
        <v>14624</v>
      </c>
      <c r="H2035" s="130"/>
      <c r="I2035" s="134"/>
      <c r="J2035" s="123">
        <f>IF(OR(tbl_Metraj22[[#This Row],[TARIH]]="",tbl_Metraj22[[#This Row],[TARIH]]="-"),0,IF(tbl_Metraj22[[#This Row],[YUZDE]]=0,tbl_Metraj22[[#This Row],[METRAJ_BETON]],tbl_Metraj22[[#This Row],[YUZDE]]*tbl_Metraj22[[#This Row],[METRAJ_BETON]]))</f>
        <v>0</v>
      </c>
      <c r="K2035" s="2" t="s">
        <v>2716</v>
      </c>
    </row>
    <row r="2036" spans="1:11" ht="14.25" x14ac:dyDescent="0.2">
      <c r="A2036" s="2" t="s">
        <v>2977</v>
      </c>
      <c r="B2036" s="124" t="s">
        <v>5094</v>
      </c>
      <c r="C2036" s="124"/>
      <c r="D2036" s="126">
        <v>6.59</v>
      </c>
      <c r="E2036" s="124" t="s">
        <v>765</v>
      </c>
      <c r="F2036" s="124">
        <v>-5</v>
      </c>
      <c r="G2036" s="2" t="s">
        <v>14625</v>
      </c>
      <c r="H2036" s="130"/>
      <c r="I2036" s="134"/>
      <c r="J2036" s="123">
        <f>IF(OR(tbl_Metraj22[[#This Row],[TARIH]]="",tbl_Metraj22[[#This Row],[TARIH]]="-"),0,IF(tbl_Metraj22[[#This Row],[YUZDE]]=0,tbl_Metraj22[[#This Row],[METRAJ_BETON]],tbl_Metraj22[[#This Row],[YUZDE]]*tbl_Metraj22[[#This Row],[METRAJ_BETON]]))</f>
        <v>0</v>
      </c>
      <c r="K2036" s="2" t="s">
        <v>2707</v>
      </c>
    </row>
    <row r="2037" spans="1:11" ht="14.25" x14ac:dyDescent="0.2">
      <c r="A2037" s="2" t="s">
        <v>2977</v>
      </c>
      <c r="B2037" s="124" t="s">
        <v>5095</v>
      </c>
      <c r="C2037" s="124"/>
      <c r="D2037" s="126">
        <v>11.47</v>
      </c>
      <c r="E2037" s="124" t="s">
        <v>765</v>
      </c>
      <c r="F2037" s="124">
        <v>-5</v>
      </c>
      <c r="G2037" s="2" t="s">
        <v>14626</v>
      </c>
      <c r="H2037" s="130"/>
      <c r="I2037" s="134"/>
      <c r="J2037" s="123">
        <f>IF(OR(tbl_Metraj22[[#This Row],[TARIH]]="",tbl_Metraj22[[#This Row],[TARIH]]="-"),0,IF(tbl_Metraj22[[#This Row],[YUZDE]]=0,tbl_Metraj22[[#This Row],[METRAJ_BETON]],tbl_Metraj22[[#This Row],[YUZDE]]*tbl_Metraj22[[#This Row],[METRAJ_BETON]]))</f>
        <v>0</v>
      </c>
      <c r="K2037" s="2" t="s">
        <v>1453</v>
      </c>
    </row>
    <row r="2038" spans="1:11" ht="14.25" x14ac:dyDescent="0.2">
      <c r="A2038" s="2" t="s">
        <v>2977</v>
      </c>
      <c r="B2038" s="124" t="s">
        <v>5096</v>
      </c>
      <c r="C2038" s="124"/>
      <c r="D2038" s="126">
        <v>13.96</v>
      </c>
      <c r="E2038" s="124" t="s">
        <v>765</v>
      </c>
      <c r="F2038" s="124">
        <v>-5</v>
      </c>
      <c r="G2038" s="2" t="s">
        <v>14627</v>
      </c>
      <c r="H2038" s="130"/>
      <c r="I2038" s="134"/>
      <c r="J2038" s="123">
        <f>IF(OR(tbl_Metraj22[[#This Row],[TARIH]]="",tbl_Metraj22[[#This Row],[TARIH]]="-"),0,IF(tbl_Metraj22[[#This Row],[YUZDE]]=0,tbl_Metraj22[[#This Row],[METRAJ_BETON]],tbl_Metraj22[[#This Row],[YUZDE]]*tbl_Metraj22[[#This Row],[METRAJ_BETON]]))</f>
        <v>0</v>
      </c>
      <c r="K2038" s="2" t="s">
        <v>2717</v>
      </c>
    </row>
    <row r="2039" spans="1:11" ht="14.25" x14ac:dyDescent="0.2">
      <c r="A2039" s="2" t="s">
        <v>2977</v>
      </c>
      <c r="B2039" s="124" t="s">
        <v>5097</v>
      </c>
      <c r="C2039" s="124"/>
      <c r="D2039" s="126">
        <v>13.96</v>
      </c>
      <c r="E2039" s="124" t="s">
        <v>765</v>
      </c>
      <c r="F2039" s="124">
        <v>-5</v>
      </c>
      <c r="G2039" s="2" t="s">
        <v>14628</v>
      </c>
      <c r="H2039" s="130"/>
      <c r="I2039" s="134"/>
      <c r="J2039" s="123">
        <f>IF(OR(tbl_Metraj22[[#This Row],[TARIH]]="",tbl_Metraj22[[#This Row],[TARIH]]="-"),0,IF(tbl_Metraj22[[#This Row],[YUZDE]]=0,tbl_Metraj22[[#This Row],[METRAJ_BETON]],tbl_Metraj22[[#This Row],[YUZDE]]*tbl_Metraj22[[#This Row],[METRAJ_BETON]]))</f>
        <v>0</v>
      </c>
      <c r="K2039" s="2" t="s">
        <v>2718</v>
      </c>
    </row>
    <row r="2040" spans="1:11" ht="14.25" x14ac:dyDescent="0.2">
      <c r="A2040" s="2" t="s">
        <v>2977</v>
      </c>
      <c r="B2040" s="124" t="s">
        <v>5098</v>
      </c>
      <c r="C2040" s="124"/>
      <c r="D2040" s="126">
        <v>13.96</v>
      </c>
      <c r="E2040" s="124" t="s">
        <v>765</v>
      </c>
      <c r="F2040" s="124">
        <v>-5</v>
      </c>
      <c r="G2040" s="2" t="s">
        <v>14629</v>
      </c>
      <c r="H2040" s="130"/>
      <c r="I2040" s="134"/>
      <c r="J2040" s="123">
        <f>IF(OR(tbl_Metraj22[[#This Row],[TARIH]]="",tbl_Metraj22[[#This Row],[TARIH]]="-"),0,IF(tbl_Metraj22[[#This Row],[YUZDE]]=0,tbl_Metraj22[[#This Row],[METRAJ_BETON]],tbl_Metraj22[[#This Row],[YUZDE]]*tbl_Metraj22[[#This Row],[METRAJ_BETON]]))</f>
        <v>0</v>
      </c>
      <c r="K2040" s="2" t="s">
        <v>2719</v>
      </c>
    </row>
    <row r="2041" spans="1:11" ht="14.25" x14ac:dyDescent="0.2">
      <c r="A2041" s="2" t="s">
        <v>2977</v>
      </c>
      <c r="B2041" s="124" t="s">
        <v>5099</v>
      </c>
      <c r="C2041" s="124"/>
      <c r="D2041" s="126">
        <v>13.96</v>
      </c>
      <c r="E2041" s="124" t="s">
        <v>765</v>
      </c>
      <c r="F2041" s="124">
        <v>-5</v>
      </c>
      <c r="G2041" s="2" t="s">
        <v>14630</v>
      </c>
      <c r="H2041" s="130"/>
      <c r="I2041" s="134"/>
      <c r="J2041" s="123">
        <f>IF(OR(tbl_Metraj22[[#This Row],[TARIH]]="",tbl_Metraj22[[#This Row],[TARIH]]="-"),0,IF(tbl_Metraj22[[#This Row],[YUZDE]]=0,tbl_Metraj22[[#This Row],[METRAJ_BETON]],tbl_Metraj22[[#This Row],[YUZDE]]*tbl_Metraj22[[#This Row],[METRAJ_BETON]]))</f>
        <v>0</v>
      </c>
      <c r="K2041" s="2" t="s">
        <v>2720</v>
      </c>
    </row>
    <row r="2042" spans="1:11" ht="14.25" x14ac:dyDescent="0.2">
      <c r="A2042" s="2" t="s">
        <v>2977</v>
      </c>
      <c r="B2042" s="124" t="s">
        <v>5100</v>
      </c>
      <c r="C2042" s="124"/>
      <c r="D2042" s="126">
        <v>13.96</v>
      </c>
      <c r="E2042" s="124" t="s">
        <v>765</v>
      </c>
      <c r="F2042" s="124">
        <v>-5</v>
      </c>
      <c r="G2042" s="2" t="s">
        <v>14631</v>
      </c>
      <c r="H2042" s="130"/>
      <c r="I2042" s="134"/>
      <c r="J2042" s="123">
        <f>IF(OR(tbl_Metraj22[[#This Row],[TARIH]]="",tbl_Metraj22[[#This Row],[TARIH]]="-"),0,IF(tbl_Metraj22[[#This Row],[YUZDE]]=0,tbl_Metraj22[[#This Row],[METRAJ_BETON]],tbl_Metraj22[[#This Row],[YUZDE]]*tbl_Metraj22[[#This Row],[METRAJ_BETON]]))</f>
        <v>0</v>
      </c>
      <c r="K2042" s="2" t="s">
        <v>1439</v>
      </c>
    </row>
    <row r="2043" spans="1:11" ht="14.25" x14ac:dyDescent="0.2">
      <c r="A2043" s="2" t="s">
        <v>2977</v>
      </c>
      <c r="B2043" s="124" t="s">
        <v>5101</v>
      </c>
      <c r="C2043" s="124"/>
      <c r="D2043" s="126">
        <v>14.48</v>
      </c>
      <c r="E2043" s="124" t="s">
        <v>765</v>
      </c>
      <c r="F2043" s="124">
        <v>-5</v>
      </c>
      <c r="G2043" s="2" t="s">
        <v>14632</v>
      </c>
      <c r="H2043" s="130"/>
      <c r="I2043" s="134"/>
      <c r="J2043" s="123">
        <f>IF(OR(tbl_Metraj22[[#This Row],[TARIH]]="",tbl_Metraj22[[#This Row],[TARIH]]="-"),0,IF(tbl_Metraj22[[#This Row],[YUZDE]]=0,tbl_Metraj22[[#This Row],[METRAJ_BETON]],tbl_Metraj22[[#This Row],[YUZDE]]*tbl_Metraj22[[#This Row],[METRAJ_BETON]]))</f>
        <v>0</v>
      </c>
      <c r="K2043" s="2" t="s">
        <v>1438</v>
      </c>
    </row>
    <row r="2044" spans="1:11" ht="14.25" x14ac:dyDescent="0.2">
      <c r="A2044" s="2" t="s">
        <v>2977</v>
      </c>
      <c r="B2044" s="124" t="s">
        <v>7031</v>
      </c>
      <c r="C2044" s="124"/>
      <c r="D2044" s="126">
        <v>9.65</v>
      </c>
      <c r="E2044" s="124" t="s">
        <v>765</v>
      </c>
      <c r="F2044" s="124">
        <v>-5</v>
      </c>
      <c r="G2044" s="2" t="s">
        <v>14633</v>
      </c>
      <c r="H2044" s="130" t="s">
        <v>24265</v>
      </c>
      <c r="I2044" s="134"/>
      <c r="J2044" s="123">
        <f>IF(OR(tbl_Metraj22[[#This Row],[TARIH]]="",tbl_Metraj22[[#This Row],[TARIH]]="-"),0,IF(tbl_Metraj22[[#This Row],[YUZDE]]=0,tbl_Metraj22[[#This Row],[METRAJ_BETON]],tbl_Metraj22[[#This Row],[YUZDE]]*tbl_Metraj22[[#This Row],[METRAJ_BETON]]))</f>
        <v>0</v>
      </c>
      <c r="K2044" s="2" t="s">
        <v>2703</v>
      </c>
    </row>
    <row r="2045" spans="1:11" ht="14.25" x14ac:dyDescent="0.2">
      <c r="A2045" s="2" t="s">
        <v>2977</v>
      </c>
      <c r="B2045" s="124" t="s">
        <v>7032</v>
      </c>
      <c r="C2045" s="124"/>
      <c r="D2045" s="126">
        <v>4.37</v>
      </c>
      <c r="E2045" s="124" t="s">
        <v>765</v>
      </c>
      <c r="F2045" s="124">
        <v>-5</v>
      </c>
      <c r="G2045" s="2" t="s">
        <v>14634</v>
      </c>
      <c r="H2045" s="130" t="s">
        <v>24265</v>
      </c>
      <c r="I2045" s="134"/>
      <c r="J2045" s="123">
        <f>IF(OR(tbl_Metraj22[[#This Row],[TARIH]]="",tbl_Metraj22[[#This Row],[TARIH]]="-"),0,IF(tbl_Metraj22[[#This Row],[YUZDE]]=0,tbl_Metraj22[[#This Row],[METRAJ_BETON]],tbl_Metraj22[[#This Row],[YUZDE]]*tbl_Metraj22[[#This Row],[METRAJ_BETON]]))</f>
        <v>0</v>
      </c>
      <c r="K2045" s="2" t="s">
        <v>1445</v>
      </c>
    </row>
    <row r="2046" spans="1:11" ht="14.25" x14ac:dyDescent="0.2">
      <c r="A2046" s="2" t="s">
        <v>2977</v>
      </c>
      <c r="B2046" s="124" t="s">
        <v>7033</v>
      </c>
      <c r="C2046" s="124"/>
      <c r="D2046" s="126">
        <v>3.94</v>
      </c>
      <c r="E2046" s="124" t="s">
        <v>765</v>
      </c>
      <c r="F2046" s="124">
        <v>-5</v>
      </c>
      <c r="G2046" s="2" t="s">
        <v>14635</v>
      </c>
      <c r="H2046" s="130" t="s">
        <v>24265</v>
      </c>
      <c r="I2046" s="134"/>
      <c r="J2046" s="123">
        <f>IF(OR(tbl_Metraj22[[#This Row],[TARIH]]="",tbl_Metraj22[[#This Row],[TARIH]]="-"),0,IF(tbl_Metraj22[[#This Row],[YUZDE]]=0,tbl_Metraj22[[#This Row],[METRAJ_BETON]],tbl_Metraj22[[#This Row],[YUZDE]]*tbl_Metraj22[[#This Row],[METRAJ_BETON]]))</f>
        <v>0</v>
      </c>
      <c r="K2046" s="2" t="s">
        <v>1444</v>
      </c>
    </row>
    <row r="2047" spans="1:11" ht="14.25" x14ac:dyDescent="0.2">
      <c r="A2047" s="2" t="s">
        <v>2977</v>
      </c>
      <c r="B2047" s="124" t="s">
        <v>7034</v>
      </c>
      <c r="C2047" s="124"/>
      <c r="D2047" s="126">
        <v>4.37</v>
      </c>
      <c r="E2047" s="124" t="s">
        <v>765</v>
      </c>
      <c r="F2047" s="124">
        <v>-5</v>
      </c>
      <c r="G2047" s="2" t="s">
        <v>14636</v>
      </c>
      <c r="H2047" s="130" t="s">
        <v>24265</v>
      </c>
      <c r="I2047" s="134"/>
      <c r="J2047" s="123">
        <f>IF(OR(tbl_Metraj22[[#This Row],[TARIH]]="",tbl_Metraj22[[#This Row],[TARIH]]="-"),0,IF(tbl_Metraj22[[#This Row],[YUZDE]]=0,tbl_Metraj22[[#This Row],[METRAJ_BETON]],tbl_Metraj22[[#This Row],[YUZDE]]*tbl_Metraj22[[#This Row],[METRAJ_BETON]]))</f>
        <v>0</v>
      </c>
      <c r="K2047" s="2" t="s">
        <v>1452</v>
      </c>
    </row>
    <row r="2048" spans="1:11" ht="14.25" x14ac:dyDescent="0.2">
      <c r="A2048" s="2" t="s">
        <v>2977</v>
      </c>
      <c r="B2048" s="124" t="s">
        <v>8130</v>
      </c>
      <c r="C2048" s="124"/>
      <c r="D2048" s="126">
        <v>9.01</v>
      </c>
      <c r="E2048" s="124" t="s">
        <v>765</v>
      </c>
      <c r="F2048" s="124">
        <v>-5</v>
      </c>
      <c r="G2048" s="2" t="s">
        <v>14637</v>
      </c>
      <c r="H2048" s="130"/>
      <c r="I2048" s="134"/>
      <c r="J2048" s="123">
        <f>IF(OR(tbl_Metraj22[[#This Row],[TARIH]]="",tbl_Metraj22[[#This Row],[TARIH]]="-"),0,IF(tbl_Metraj22[[#This Row],[YUZDE]]=0,tbl_Metraj22[[#This Row],[METRAJ_BETON]],tbl_Metraj22[[#This Row],[YUZDE]]*tbl_Metraj22[[#This Row],[METRAJ_BETON]]))</f>
        <v>0</v>
      </c>
      <c r="K2048" s="2" t="s">
        <v>2705</v>
      </c>
    </row>
    <row r="2049" spans="1:15" ht="14.25" x14ac:dyDescent="0.2">
      <c r="A2049" s="2" t="s">
        <v>2977</v>
      </c>
      <c r="B2049" s="124" t="s">
        <v>8131</v>
      </c>
      <c r="C2049" s="124"/>
      <c r="D2049" s="126">
        <v>6.02</v>
      </c>
      <c r="E2049" s="124" t="s">
        <v>765</v>
      </c>
      <c r="F2049" s="124">
        <v>-5</v>
      </c>
      <c r="G2049" s="2" t="s">
        <v>14638</v>
      </c>
      <c r="H2049" s="130"/>
      <c r="I2049" s="134"/>
      <c r="J2049" s="123">
        <f>IF(OR(tbl_Metraj22[[#This Row],[TARIH]]="",tbl_Metraj22[[#This Row],[TARIH]]="-"),0,IF(tbl_Metraj22[[#This Row],[YUZDE]]=0,tbl_Metraj22[[#This Row],[METRAJ_BETON]],tbl_Metraj22[[#This Row],[YUZDE]]*tbl_Metraj22[[#This Row],[METRAJ_BETON]]))</f>
        <v>0</v>
      </c>
      <c r="K2049" s="2" t="s">
        <v>2734</v>
      </c>
    </row>
    <row r="2050" spans="1:15" ht="14.25" x14ac:dyDescent="0.2">
      <c r="A2050" s="2" t="s">
        <v>2977</v>
      </c>
      <c r="B2050" s="124" t="s">
        <v>8132</v>
      </c>
      <c r="C2050" s="124"/>
      <c r="D2050" s="126">
        <v>6.93</v>
      </c>
      <c r="E2050" s="124" t="s">
        <v>765</v>
      </c>
      <c r="F2050" s="124">
        <v>-5</v>
      </c>
      <c r="G2050" s="2" t="s">
        <v>14639</v>
      </c>
      <c r="H2050" s="130"/>
      <c r="I2050" s="134"/>
      <c r="J2050" s="123">
        <f>IF(OR(tbl_Metraj22[[#This Row],[TARIH]]="",tbl_Metraj22[[#This Row],[TARIH]]="-"),0,IF(tbl_Metraj22[[#This Row],[YUZDE]]=0,tbl_Metraj22[[#This Row],[METRAJ_BETON]],tbl_Metraj22[[#This Row],[YUZDE]]*tbl_Metraj22[[#This Row],[METRAJ_BETON]]))</f>
        <v>0</v>
      </c>
      <c r="K2050" s="2" t="s">
        <v>2730</v>
      </c>
    </row>
    <row r="2051" spans="1:15" ht="14.25" x14ac:dyDescent="0.2">
      <c r="A2051" s="2" t="s">
        <v>2977</v>
      </c>
      <c r="B2051" s="124" t="s">
        <v>8133</v>
      </c>
      <c r="C2051" s="124"/>
      <c r="D2051" s="126">
        <v>4.62</v>
      </c>
      <c r="E2051" s="124" t="s">
        <v>765</v>
      </c>
      <c r="F2051" s="124">
        <v>-5</v>
      </c>
      <c r="G2051" s="2" t="s">
        <v>14640</v>
      </c>
      <c r="H2051" s="130"/>
      <c r="I2051" s="134"/>
      <c r="J2051" s="123">
        <f>IF(OR(tbl_Metraj22[[#This Row],[TARIH]]="",tbl_Metraj22[[#This Row],[TARIH]]="-"),0,IF(tbl_Metraj22[[#This Row],[YUZDE]]=0,tbl_Metraj22[[#This Row],[METRAJ_BETON]],tbl_Metraj22[[#This Row],[YUZDE]]*tbl_Metraj22[[#This Row],[METRAJ_BETON]]))</f>
        <v>0</v>
      </c>
      <c r="K2051" s="2" t="s">
        <v>2729</v>
      </c>
    </row>
    <row r="2052" spans="1:15" ht="14.25" x14ac:dyDescent="0.2">
      <c r="A2052" s="2" t="s">
        <v>2977</v>
      </c>
      <c r="B2052" s="124" t="s">
        <v>8134</v>
      </c>
      <c r="C2052" s="124"/>
      <c r="D2052" s="126">
        <v>6.93</v>
      </c>
      <c r="E2052" s="124" t="s">
        <v>765</v>
      </c>
      <c r="F2052" s="124">
        <v>-5</v>
      </c>
      <c r="G2052" s="2" t="s">
        <v>14641</v>
      </c>
      <c r="H2052" s="130"/>
      <c r="I2052" s="134"/>
      <c r="J2052" s="123">
        <f>IF(OR(tbl_Metraj22[[#This Row],[TARIH]]="",tbl_Metraj22[[#This Row],[TARIH]]="-"),0,IF(tbl_Metraj22[[#This Row],[YUZDE]]=0,tbl_Metraj22[[#This Row],[METRAJ_BETON]],tbl_Metraj22[[#This Row],[YUZDE]]*tbl_Metraj22[[#This Row],[METRAJ_BETON]]))</f>
        <v>0</v>
      </c>
      <c r="K2052" s="2" t="s">
        <v>2728</v>
      </c>
    </row>
    <row r="2053" spans="1:15" ht="14.25" x14ac:dyDescent="0.2">
      <c r="A2053" s="2" t="s">
        <v>2977</v>
      </c>
      <c r="B2053" s="124" t="s">
        <v>8135</v>
      </c>
      <c r="C2053" s="124"/>
      <c r="D2053" s="126">
        <v>9.01</v>
      </c>
      <c r="E2053" s="124" t="s">
        <v>765</v>
      </c>
      <c r="F2053" s="124">
        <v>-5</v>
      </c>
      <c r="G2053" s="2" t="s">
        <v>14642</v>
      </c>
      <c r="H2053" s="130"/>
      <c r="I2053" s="134"/>
      <c r="J2053" s="123">
        <f>IF(OR(tbl_Metraj22[[#This Row],[TARIH]]="",tbl_Metraj22[[#This Row],[TARIH]]="-"),0,IF(tbl_Metraj22[[#This Row],[YUZDE]]=0,tbl_Metraj22[[#This Row],[METRAJ_BETON]],tbl_Metraj22[[#This Row],[YUZDE]]*tbl_Metraj22[[#This Row],[METRAJ_BETON]]))</f>
        <v>0</v>
      </c>
      <c r="K2053" s="2" t="s">
        <v>2706</v>
      </c>
    </row>
    <row r="2054" spans="1:15" ht="14.25" x14ac:dyDescent="0.2">
      <c r="A2054" s="2" t="s">
        <v>2977</v>
      </c>
      <c r="B2054" s="124" t="s">
        <v>8136</v>
      </c>
      <c r="C2054" s="124"/>
      <c r="D2054" s="126">
        <v>6.34</v>
      </c>
      <c r="E2054" s="124" t="s">
        <v>765</v>
      </c>
      <c r="F2054" s="124">
        <v>-5</v>
      </c>
      <c r="G2054" s="2" t="s">
        <v>14643</v>
      </c>
      <c r="H2054" s="130"/>
      <c r="I2054" s="134"/>
      <c r="J2054" s="123">
        <f>IF(OR(tbl_Metraj22[[#This Row],[TARIH]]="",tbl_Metraj22[[#This Row],[TARIH]]="-"),0,IF(tbl_Metraj22[[#This Row],[YUZDE]]=0,tbl_Metraj22[[#This Row],[METRAJ_BETON]],tbl_Metraj22[[#This Row],[YUZDE]]*tbl_Metraj22[[#This Row],[METRAJ_BETON]]))</f>
        <v>0</v>
      </c>
      <c r="K2054" s="2" t="s">
        <v>2732</v>
      </c>
    </row>
    <row r="2055" spans="1:15" ht="14.25" x14ac:dyDescent="0.2">
      <c r="A2055" s="2" t="s">
        <v>2977</v>
      </c>
      <c r="B2055" s="124" t="s">
        <v>8137</v>
      </c>
      <c r="C2055" s="124"/>
      <c r="D2055" s="126">
        <v>6.34</v>
      </c>
      <c r="E2055" s="124" t="s">
        <v>765</v>
      </c>
      <c r="F2055" s="124">
        <v>-5</v>
      </c>
      <c r="G2055" s="2" t="s">
        <v>14644</v>
      </c>
      <c r="H2055" s="130"/>
      <c r="I2055" s="134"/>
      <c r="J2055" s="123">
        <f>IF(OR(tbl_Metraj22[[#This Row],[TARIH]]="",tbl_Metraj22[[#This Row],[TARIH]]="-"),0,IF(tbl_Metraj22[[#This Row],[YUZDE]]=0,tbl_Metraj22[[#This Row],[METRAJ_BETON]],tbl_Metraj22[[#This Row],[YUZDE]]*tbl_Metraj22[[#This Row],[METRAJ_BETON]]))</f>
        <v>0</v>
      </c>
      <c r="K2055" s="2" t="s">
        <v>2731</v>
      </c>
    </row>
    <row r="2056" spans="1:15" ht="14.25" x14ac:dyDescent="0.2">
      <c r="A2056" s="2" t="s">
        <v>2977</v>
      </c>
      <c r="B2056" s="124" t="s">
        <v>8138</v>
      </c>
      <c r="C2056" s="124"/>
      <c r="D2056" s="126">
        <v>6.34</v>
      </c>
      <c r="E2056" s="124" t="s">
        <v>765</v>
      </c>
      <c r="F2056" s="124">
        <v>-5</v>
      </c>
      <c r="G2056" s="2" t="s">
        <v>14645</v>
      </c>
      <c r="H2056" s="130"/>
      <c r="I2056" s="134"/>
      <c r="J2056" s="123">
        <f>IF(OR(tbl_Metraj22[[#This Row],[TARIH]]="",tbl_Metraj22[[#This Row],[TARIH]]="-"),0,IF(tbl_Metraj22[[#This Row],[YUZDE]]=0,tbl_Metraj22[[#This Row],[METRAJ_BETON]],tbl_Metraj22[[#This Row],[YUZDE]]*tbl_Metraj22[[#This Row],[METRAJ_BETON]]))</f>
        <v>0</v>
      </c>
      <c r="K2056" s="2" t="s">
        <v>2733</v>
      </c>
    </row>
    <row r="2057" spans="1:15" ht="14.25" x14ac:dyDescent="0.2">
      <c r="A2057" s="2" t="s">
        <v>2977</v>
      </c>
      <c r="B2057" s="124" t="s">
        <v>8150</v>
      </c>
      <c r="C2057" s="124"/>
      <c r="D2057" s="126">
        <v>2.11</v>
      </c>
      <c r="E2057" s="124" t="s">
        <v>765</v>
      </c>
      <c r="F2057" s="124">
        <v>-5</v>
      </c>
      <c r="G2057" s="2" t="s">
        <v>14646</v>
      </c>
      <c r="H2057" s="130" t="s">
        <v>24265</v>
      </c>
      <c r="I2057" s="134"/>
      <c r="J2057" s="123">
        <f>IF(OR(tbl_Metraj22[[#This Row],[TARIH]]="",tbl_Metraj22[[#This Row],[TARIH]]="-"),0,IF(tbl_Metraj22[[#This Row],[YUZDE]]=0,tbl_Metraj22[[#This Row],[METRAJ_BETON]],tbl_Metraj22[[#This Row],[YUZDE]]*tbl_Metraj22[[#This Row],[METRAJ_BETON]]))</f>
        <v>0</v>
      </c>
    </row>
    <row r="2058" spans="1:15" ht="14.25" x14ac:dyDescent="0.2">
      <c r="A2058" s="2" t="s">
        <v>754</v>
      </c>
      <c r="B2058" s="124" t="s">
        <v>4722</v>
      </c>
      <c r="C2058" s="124"/>
      <c r="D2058" s="126">
        <v>20.66</v>
      </c>
      <c r="E2058" s="124" t="s">
        <v>765</v>
      </c>
      <c r="F2058" s="124">
        <v>-5</v>
      </c>
      <c r="G2058" s="2" t="s">
        <v>14647</v>
      </c>
      <c r="H2058" s="130">
        <v>45678</v>
      </c>
      <c r="I2058" s="134"/>
      <c r="J2058" s="123">
        <f>IF(OR(tbl_Metraj22[[#This Row],[TARIH]]="",tbl_Metraj22[[#This Row],[TARIH]]="-"),0,IF(tbl_Metraj22[[#This Row],[YUZDE]]=0,tbl_Metraj22[[#This Row],[METRAJ_BETON]],tbl_Metraj22[[#This Row],[YUZDE]]*tbl_Metraj22[[#This Row],[METRAJ_BETON]]))</f>
        <v>20.66</v>
      </c>
      <c r="O2058" s="2" t="s">
        <v>24516</v>
      </c>
    </row>
    <row r="2059" spans="1:15" ht="14.25" x14ac:dyDescent="0.2">
      <c r="A2059" s="2" t="s">
        <v>754</v>
      </c>
      <c r="B2059" s="124" t="s">
        <v>4723</v>
      </c>
      <c r="C2059" s="124"/>
      <c r="D2059" s="126">
        <v>146.16</v>
      </c>
      <c r="E2059" s="124" t="s">
        <v>765</v>
      </c>
      <c r="F2059" s="124">
        <v>-5</v>
      </c>
      <c r="G2059" s="2" t="s">
        <v>14648</v>
      </c>
      <c r="H2059" s="130">
        <v>45678</v>
      </c>
      <c r="I2059" s="134"/>
      <c r="J2059" s="123">
        <f>IF(OR(tbl_Metraj22[[#This Row],[TARIH]]="",tbl_Metraj22[[#This Row],[TARIH]]="-"),0,IF(tbl_Metraj22[[#This Row],[YUZDE]]=0,tbl_Metraj22[[#This Row],[METRAJ_BETON]],tbl_Metraj22[[#This Row],[YUZDE]]*tbl_Metraj22[[#This Row],[METRAJ_BETON]]))</f>
        <v>146.16</v>
      </c>
    </row>
    <row r="2060" spans="1:15" ht="14.25" x14ac:dyDescent="0.2">
      <c r="A2060" s="2" t="s">
        <v>754</v>
      </c>
      <c r="B2060" s="124" t="s">
        <v>4724</v>
      </c>
      <c r="C2060" s="124"/>
      <c r="D2060" s="126">
        <v>17.32</v>
      </c>
      <c r="E2060" s="124" t="s">
        <v>765</v>
      </c>
      <c r="F2060" s="124">
        <v>-5</v>
      </c>
      <c r="G2060" s="2" t="s">
        <v>14649</v>
      </c>
      <c r="H2060" s="130">
        <v>45678</v>
      </c>
      <c r="I2060" s="134"/>
      <c r="J2060" s="123">
        <f>IF(OR(tbl_Metraj22[[#This Row],[TARIH]]="",tbl_Metraj22[[#This Row],[TARIH]]="-"),0,IF(tbl_Metraj22[[#This Row],[YUZDE]]=0,tbl_Metraj22[[#This Row],[METRAJ_BETON]],tbl_Metraj22[[#This Row],[YUZDE]]*tbl_Metraj22[[#This Row],[METRAJ_BETON]]))</f>
        <v>17.32</v>
      </c>
    </row>
    <row r="2061" spans="1:15" ht="14.25" x14ac:dyDescent="0.2">
      <c r="A2061" s="2" t="s">
        <v>754</v>
      </c>
      <c r="B2061" s="124" t="s">
        <v>4725</v>
      </c>
      <c r="C2061" s="124"/>
      <c r="D2061" s="126">
        <v>16.84</v>
      </c>
      <c r="E2061" s="124" t="s">
        <v>765</v>
      </c>
      <c r="F2061" s="124">
        <v>-5</v>
      </c>
      <c r="G2061" s="2" t="s">
        <v>14650</v>
      </c>
      <c r="H2061" s="130">
        <v>45678</v>
      </c>
      <c r="I2061" s="134"/>
      <c r="J2061" s="123">
        <f>IF(OR(tbl_Metraj22[[#This Row],[TARIH]]="",tbl_Metraj22[[#This Row],[TARIH]]="-"),0,IF(tbl_Metraj22[[#This Row],[YUZDE]]=0,tbl_Metraj22[[#This Row],[METRAJ_BETON]],tbl_Metraj22[[#This Row],[YUZDE]]*tbl_Metraj22[[#This Row],[METRAJ_BETON]]))</f>
        <v>16.84</v>
      </c>
    </row>
    <row r="2062" spans="1:15" ht="14.25" x14ac:dyDescent="0.2">
      <c r="A2062" s="2" t="s">
        <v>754</v>
      </c>
      <c r="B2062" s="124" t="s">
        <v>4726</v>
      </c>
      <c r="C2062" s="124"/>
      <c r="D2062" s="126">
        <v>17.12</v>
      </c>
      <c r="E2062" s="124" t="s">
        <v>765</v>
      </c>
      <c r="F2062" s="124">
        <v>-5</v>
      </c>
      <c r="G2062" s="2" t="s">
        <v>14651</v>
      </c>
      <c r="H2062" s="130">
        <v>45678</v>
      </c>
      <c r="I2062" s="134"/>
      <c r="J2062" s="123">
        <f>IF(OR(tbl_Metraj22[[#This Row],[TARIH]]="",tbl_Metraj22[[#This Row],[TARIH]]="-"),0,IF(tbl_Metraj22[[#This Row],[YUZDE]]=0,tbl_Metraj22[[#This Row],[METRAJ_BETON]],tbl_Metraj22[[#This Row],[YUZDE]]*tbl_Metraj22[[#This Row],[METRAJ_BETON]]))</f>
        <v>17.12</v>
      </c>
    </row>
    <row r="2063" spans="1:15" ht="14.25" x14ac:dyDescent="0.2">
      <c r="A2063" s="2" t="s">
        <v>754</v>
      </c>
      <c r="B2063" s="124" t="s">
        <v>4727</v>
      </c>
      <c r="C2063" s="124"/>
      <c r="D2063" s="126">
        <v>16.739999999999998</v>
      </c>
      <c r="E2063" s="124" t="s">
        <v>765</v>
      </c>
      <c r="F2063" s="124">
        <v>-5</v>
      </c>
      <c r="G2063" s="2" t="s">
        <v>14652</v>
      </c>
      <c r="H2063" s="130">
        <v>45678</v>
      </c>
      <c r="I2063" s="134"/>
      <c r="J2063" s="123">
        <f>IF(OR(tbl_Metraj22[[#This Row],[TARIH]]="",tbl_Metraj22[[#This Row],[TARIH]]="-"),0,IF(tbl_Metraj22[[#This Row],[YUZDE]]=0,tbl_Metraj22[[#This Row],[METRAJ_BETON]],tbl_Metraj22[[#This Row],[YUZDE]]*tbl_Metraj22[[#This Row],[METRAJ_BETON]]))</f>
        <v>16.739999999999998</v>
      </c>
    </row>
    <row r="2064" spans="1:15" ht="14.25" x14ac:dyDescent="0.2">
      <c r="A2064" s="2" t="s">
        <v>754</v>
      </c>
      <c r="B2064" s="124" t="s">
        <v>4731</v>
      </c>
      <c r="C2064" s="124"/>
      <c r="D2064" s="126">
        <v>-4.26</v>
      </c>
      <c r="E2064" s="124" t="s">
        <v>765</v>
      </c>
      <c r="F2064" s="124">
        <v>-5</v>
      </c>
      <c r="G2064" s="2" t="s">
        <v>14653</v>
      </c>
      <c r="H2064" s="130">
        <v>45678</v>
      </c>
      <c r="I2064" s="134"/>
      <c r="J2064" s="123">
        <f>IF(OR(tbl_Metraj22[[#This Row],[TARIH]]="",tbl_Metraj22[[#This Row],[TARIH]]="-"),0,IF(tbl_Metraj22[[#This Row],[YUZDE]]=0,tbl_Metraj22[[#This Row],[METRAJ_BETON]],tbl_Metraj22[[#This Row],[YUZDE]]*tbl_Metraj22[[#This Row],[METRAJ_BETON]]))</f>
        <v>-4.26</v>
      </c>
    </row>
    <row r="2065" spans="1:14" ht="14.25" x14ac:dyDescent="0.2">
      <c r="A2065" s="2" t="s">
        <v>754</v>
      </c>
      <c r="B2065" s="124" t="s">
        <v>4732</v>
      </c>
      <c r="C2065" s="124"/>
      <c r="D2065" s="126">
        <v>-6.61</v>
      </c>
      <c r="E2065" s="124" t="s">
        <v>765</v>
      </c>
      <c r="F2065" s="124">
        <v>-5</v>
      </c>
      <c r="G2065" s="2" t="s">
        <v>14654</v>
      </c>
      <c r="H2065" s="130">
        <v>45678</v>
      </c>
      <c r="I2065" s="134"/>
      <c r="J2065" s="123">
        <f>IF(OR(tbl_Metraj22[[#This Row],[TARIH]]="",tbl_Metraj22[[#This Row],[TARIH]]="-"),0,IF(tbl_Metraj22[[#This Row],[YUZDE]]=0,tbl_Metraj22[[#This Row],[METRAJ_BETON]],tbl_Metraj22[[#This Row],[YUZDE]]*tbl_Metraj22[[#This Row],[METRAJ_BETON]]))</f>
        <v>-6.61</v>
      </c>
    </row>
    <row r="2066" spans="1:14" ht="14.25" x14ac:dyDescent="0.2">
      <c r="A2066" s="2" t="s">
        <v>754</v>
      </c>
      <c r="B2066" s="124" t="s">
        <v>4736</v>
      </c>
      <c r="C2066" s="124"/>
      <c r="D2066" s="126">
        <v>1219.05</v>
      </c>
      <c r="E2066" s="124" t="s">
        <v>765</v>
      </c>
      <c r="F2066" s="124">
        <v>-5</v>
      </c>
      <c r="G2066" s="2" t="s">
        <v>14655</v>
      </c>
      <c r="H2066" s="130">
        <v>45678</v>
      </c>
      <c r="I2066" s="134"/>
      <c r="J2066" s="123">
        <f>IF(OR(tbl_Metraj22[[#This Row],[TARIH]]="",tbl_Metraj22[[#This Row],[TARIH]]="-"),0,IF(tbl_Metraj22[[#This Row],[YUZDE]]=0,tbl_Metraj22[[#This Row],[METRAJ_BETON]],tbl_Metraj22[[#This Row],[YUZDE]]*tbl_Metraj22[[#This Row],[METRAJ_BETON]]))</f>
        <v>1219.05</v>
      </c>
    </row>
    <row r="2067" spans="1:14" ht="14.25" x14ac:dyDescent="0.2">
      <c r="A2067" s="2" t="s">
        <v>754</v>
      </c>
      <c r="B2067" s="124" t="s">
        <v>4737</v>
      </c>
      <c r="C2067" s="124"/>
      <c r="D2067" s="126">
        <v>12.76</v>
      </c>
      <c r="E2067" s="124" t="s">
        <v>765</v>
      </c>
      <c r="F2067" s="124">
        <v>-5</v>
      </c>
      <c r="G2067" s="2" t="s">
        <v>14656</v>
      </c>
      <c r="H2067" s="130">
        <v>45678</v>
      </c>
      <c r="I2067" s="134"/>
      <c r="J2067" s="123">
        <f>IF(OR(tbl_Metraj22[[#This Row],[TARIH]]="",tbl_Metraj22[[#This Row],[TARIH]]="-"),0,IF(tbl_Metraj22[[#This Row],[YUZDE]]=0,tbl_Metraj22[[#This Row],[METRAJ_BETON]],tbl_Metraj22[[#This Row],[YUZDE]]*tbl_Metraj22[[#This Row],[METRAJ_BETON]]))</f>
        <v>12.76</v>
      </c>
    </row>
    <row r="2068" spans="1:14" ht="14.25" x14ac:dyDescent="0.2">
      <c r="A2068" s="2" t="s">
        <v>754</v>
      </c>
      <c r="B2068" s="124" t="s">
        <v>4739</v>
      </c>
      <c r="C2068" s="124"/>
      <c r="D2068" s="126">
        <v>21.87</v>
      </c>
      <c r="E2068" s="124" t="s">
        <v>765</v>
      </c>
      <c r="F2068" s="124">
        <v>-5</v>
      </c>
      <c r="G2068" s="2" t="s">
        <v>14657</v>
      </c>
      <c r="H2068" s="130">
        <v>45678</v>
      </c>
      <c r="I2068" s="134"/>
      <c r="J2068" s="123">
        <f>IF(OR(tbl_Metraj22[[#This Row],[TARIH]]="",tbl_Metraj22[[#This Row],[TARIH]]="-"),0,IF(tbl_Metraj22[[#This Row],[YUZDE]]=0,tbl_Metraj22[[#This Row],[METRAJ_BETON]],tbl_Metraj22[[#This Row],[YUZDE]]*tbl_Metraj22[[#This Row],[METRAJ_BETON]]))</f>
        <v>21.87</v>
      </c>
      <c r="N2068" s="135"/>
    </row>
    <row r="2069" spans="1:14" ht="14.25" x14ac:dyDescent="0.2">
      <c r="A2069" s="2" t="s">
        <v>754</v>
      </c>
      <c r="B2069" s="124" t="s">
        <v>4740</v>
      </c>
      <c r="C2069" s="124"/>
      <c r="D2069" s="126">
        <v>12.48</v>
      </c>
      <c r="E2069" s="124" t="s">
        <v>765</v>
      </c>
      <c r="F2069" s="124">
        <v>-5</v>
      </c>
      <c r="G2069" s="2" t="s">
        <v>14658</v>
      </c>
      <c r="H2069" s="130">
        <v>45678</v>
      </c>
      <c r="I2069" s="134"/>
      <c r="J2069" s="123">
        <f>IF(OR(tbl_Metraj22[[#This Row],[TARIH]]="",tbl_Metraj22[[#This Row],[TARIH]]="-"),0,IF(tbl_Metraj22[[#This Row],[YUZDE]]=0,tbl_Metraj22[[#This Row],[METRAJ_BETON]],tbl_Metraj22[[#This Row],[YUZDE]]*tbl_Metraj22[[#This Row],[METRAJ_BETON]]))</f>
        <v>12.48</v>
      </c>
    </row>
    <row r="2070" spans="1:14" ht="14.25" x14ac:dyDescent="0.2">
      <c r="A2070" s="2" t="s">
        <v>754</v>
      </c>
      <c r="B2070" s="124" t="s">
        <v>4742</v>
      </c>
      <c r="C2070" s="124"/>
      <c r="D2070" s="126">
        <v>25.75</v>
      </c>
      <c r="E2070" s="124" t="s">
        <v>765</v>
      </c>
      <c r="F2070" s="124">
        <v>-5</v>
      </c>
      <c r="G2070" s="2" t="s">
        <v>14659</v>
      </c>
      <c r="H2070" s="130">
        <v>45678</v>
      </c>
      <c r="I2070" s="134"/>
      <c r="J2070" s="123">
        <f>IF(OR(tbl_Metraj22[[#This Row],[TARIH]]="",tbl_Metraj22[[#This Row],[TARIH]]="-"),0,IF(tbl_Metraj22[[#This Row],[YUZDE]]=0,tbl_Metraj22[[#This Row],[METRAJ_BETON]],tbl_Metraj22[[#This Row],[YUZDE]]*tbl_Metraj22[[#This Row],[METRAJ_BETON]]))</f>
        <v>25.75</v>
      </c>
    </row>
    <row r="2071" spans="1:14" ht="14.25" x14ac:dyDescent="0.2">
      <c r="A2071" s="2" t="s">
        <v>754</v>
      </c>
      <c r="B2071" s="124" t="s">
        <v>4743</v>
      </c>
      <c r="C2071" s="124"/>
      <c r="D2071" s="126">
        <v>6.35</v>
      </c>
      <c r="E2071" s="124" t="s">
        <v>765</v>
      </c>
      <c r="F2071" s="124">
        <v>-5</v>
      </c>
      <c r="G2071" s="2" t="s">
        <v>14660</v>
      </c>
      <c r="H2071" s="130">
        <v>45678</v>
      </c>
      <c r="I2071" s="134"/>
      <c r="J2071" s="123">
        <f>IF(OR(tbl_Metraj22[[#This Row],[TARIH]]="",tbl_Metraj22[[#This Row],[TARIH]]="-"),0,IF(tbl_Metraj22[[#This Row],[YUZDE]]=0,tbl_Metraj22[[#This Row],[METRAJ_BETON]],tbl_Metraj22[[#This Row],[YUZDE]]*tbl_Metraj22[[#This Row],[METRAJ_BETON]]))</f>
        <v>6.35</v>
      </c>
    </row>
    <row r="2072" spans="1:14" ht="14.25" x14ac:dyDescent="0.2">
      <c r="A2072" s="2" t="s">
        <v>754</v>
      </c>
      <c r="B2072" s="124" t="s">
        <v>4744</v>
      </c>
      <c r="C2072" s="124"/>
      <c r="D2072" s="126">
        <v>7.57</v>
      </c>
      <c r="E2072" s="124" t="s">
        <v>765</v>
      </c>
      <c r="F2072" s="124">
        <v>-5</v>
      </c>
      <c r="G2072" s="2" t="s">
        <v>14661</v>
      </c>
      <c r="H2072" s="130">
        <v>45678</v>
      </c>
      <c r="I2072" s="134"/>
      <c r="J2072" s="123">
        <f>IF(OR(tbl_Metraj22[[#This Row],[TARIH]]="",tbl_Metraj22[[#This Row],[TARIH]]="-"),0,IF(tbl_Metraj22[[#This Row],[YUZDE]]=0,tbl_Metraj22[[#This Row],[METRAJ_BETON]],tbl_Metraj22[[#This Row],[YUZDE]]*tbl_Metraj22[[#This Row],[METRAJ_BETON]]))</f>
        <v>7.57</v>
      </c>
    </row>
    <row r="2073" spans="1:14" ht="14.25" x14ac:dyDescent="0.2">
      <c r="A2073" s="2" t="s">
        <v>754</v>
      </c>
      <c r="B2073" s="124" t="s">
        <v>4745</v>
      </c>
      <c r="C2073" s="124"/>
      <c r="D2073" s="126">
        <v>6.35</v>
      </c>
      <c r="E2073" s="124" t="s">
        <v>765</v>
      </c>
      <c r="F2073" s="124">
        <v>-5</v>
      </c>
      <c r="G2073" s="2" t="s">
        <v>14662</v>
      </c>
      <c r="H2073" s="130">
        <v>45678</v>
      </c>
      <c r="I2073" s="134"/>
      <c r="J2073" s="123">
        <f>IF(OR(tbl_Metraj22[[#This Row],[TARIH]]="",tbl_Metraj22[[#This Row],[TARIH]]="-"),0,IF(tbl_Metraj22[[#This Row],[YUZDE]]=0,tbl_Metraj22[[#This Row],[METRAJ_BETON]],tbl_Metraj22[[#This Row],[YUZDE]]*tbl_Metraj22[[#This Row],[METRAJ_BETON]]))</f>
        <v>6.35</v>
      </c>
    </row>
    <row r="2074" spans="1:14" ht="14.25" x14ac:dyDescent="0.2">
      <c r="A2074" s="2" t="s">
        <v>754</v>
      </c>
      <c r="B2074" s="124" t="s">
        <v>4746</v>
      </c>
      <c r="C2074" s="124"/>
      <c r="D2074" s="126">
        <v>7.59</v>
      </c>
      <c r="E2074" s="124" t="s">
        <v>765</v>
      </c>
      <c r="F2074" s="124">
        <v>-5</v>
      </c>
      <c r="G2074" s="2" t="s">
        <v>14663</v>
      </c>
      <c r="H2074" s="130">
        <v>45678</v>
      </c>
      <c r="I2074" s="134"/>
      <c r="J2074" s="123">
        <f>IF(OR(tbl_Metraj22[[#This Row],[TARIH]]="",tbl_Metraj22[[#This Row],[TARIH]]="-"),0,IF(tbl_Metraj22[[#This Row],[YUZDE]]=0,tbl_Metraj22[[#This Row],[METRAJ_BETON]],tbl_Metraj22[[#This Row],[YUZDE]]*tbl_Metraj22[[#This Row],[METRAJ_BETON]]))</f>
        <v>7.59</v>
      </c>
    </row>
    <row r="2075" spans="1:14" ht="14.25" x14ac:dyDescent="0.2">
      <c r="A2075" s="2" t="s">
        <v>754</v>
      </c>
      <c r="B2075" s="124" t="s">
        <v>4747</v>
      </c>
      <c r="C2075" s="124"/>
      <c r="D2075" s="126">
        <v>6.35</v>
      </c>
      <c r="E2075" s="124" t="s">
        <v>765</v>
      </c>
      <c r="F2075" s="124">
        <v>-5</v>
      </c>
      <c r="G2075" s="2" t="s">
        <v>14664</v>
      </c>
      <c r="H2075" s="130">
        <v>45678</v>
      </c>
      <c r="I2075" s="134"/>
      <c r="J2075" s="123">
        <f>IF(OR(tbl_Metraj22[[#This Row],[TARIH]]="",tbl_Metraj22[[#This Row],[TARIH]]="-"),0,IF(tbl_Metraj22[[#This Row],[YUZDE]]=0,tbl_Metraj22[[#This Row],[METRAJ_BETON]],tbl_Metraj22[[#This Row],[YUZDE]]*tbl_Metraj22[[#This Row],[METRAJ_BETON]]))</f>
        <v>6.35</v>
      </c>
    </row>
    <row r="2076" spans="1:14" ht="14.25" x14ac:dyDescent="0.2">
      <c r="A2076" s="2" t="s">
        <v>754</v>
      </c>
      <c r="B2076" s="124" t="s">
        <v>4748</v>
      </c>
      <c r="C2076" s="124"/>
      <c r="D2076" s="126">
        <v>7.59</v>
      </c>
      <c r="E2076" s="124" t="s">
        <v>765</v>
      </c>
      <c r="F2076" s="124">
        <v>-5</v>
      </c>
      <c r="G2076" s="2" t="s">
        <v>14665</v>
      </c>
      <c r="H2076" s="130">
        <v>45678</v>
      </c>
      <c r="I2076" s="134"/>
      <c r="J2076" s="123">
        <f>IF(OR(tbl_Metraj22[[#This Row],[TARIH]]="",tbl_Metraj22[[#This Row],[TARIH]]="-"),0,IF(tbl_Metraj22[[#This Row],[YUZDE]]=0,tbl_Metraj22[[#This Row],[METRAJ_BETON]],tbl_Metraj22[[#This Row],[YUZDE]]*tbl_Metraj22[[#This Row],[METRAJ_BETON]]))</f>
        <v>7.59</v>
      </c>
    </row>
    <row r="2077" spans="1:14" ht="14.25" x14ac:dyDescent="0.2">
      <c r="A2077" s="2" t="s">
        <v>754</v>
      </c>
      <c r="B2077" s="124" t="s">
        <v>4749</v>
      </c>
      <c r="C2077" s="124"/>
      <c r="D2077" s="126">
        <v>6.35</v>
      </c>
      <c r="E2077" s="124" t="s">
        <v>765</v>
      </c>
      <c r="F2077" s="124">
        <v>-5</v>
      </c>
      <c r="G2077" s="2" t="s">
        <v>14666</v>
      </c>
      <c r="H2077" s="130">
        <v>45678</v>
      </c>
      <c r="I2077" s="134"/>
      <c r="J2077" s="123">
        <f>IF(OR(tbl_Metraj22[[#This Row],[TARIH]]="",tbl_Metraj22[[#This Row],[TARIH]]="-"),0,IF(tbl_Metraj22[[#This Row],[YUZDE]]=0,tbl_Metraj22[[#This Row],[METRAJ_BETON]],tbl_Metraj22[[#This Row],[YUZDE]]*tbl_Metraj22[[#This Row],[METRAJ_BETON]]))</f>
        <v>6.35</v>
      </c>
    </row>
    <row r="2078" spans="1:14" ht="14.25" x14ac:dyDescent="0.2">
      <c r="A2078" s="2" t="s">
        <v>754</v>
      </c>
      <c r="B2078" s="124" t="s">
        <v>4750</v>
      </c>
      <c r="C2078" s="124"/>
      <c r="D2078" s="126">
        <v>6.35</v>
      </c>
      <c r="E2078" s="124" t="s">
        <v>765</v>
      </c>
      <c r="F2078" s="124">
        <v>-5</v>
      </c>
      <c r="G2078" s="2" t="s">
        <v>14667</v>
      </c>
      <c r="H2078" s="130">
        <v>45678</v>
      </c>
      <c r="I2078" s="134"/>
      <c r="J2078" s="123">
        <f>IF(OR(tbl_Metraj22[[#This Row],[TARIH]]="",tbl_Metraj22[[#This Row],[TARIH]]="-"),0,IF(tbl_Metraj22[[#This Row],[YUZDE]]=0,tbl_Metraj22[[#This Row],[METRAJ_BETON]],tbl_Metraj22[[#This Row],[YUZDE]]*tbl_Metraj22[[#This Row],[METRAJ_BETON]]))</f>
        <v>6.35</v>
      </c>
    </row>
    <row r="2079" spans="1:14" ht="14.25" x14ac:dyDescent="0.2">
      <c r="A2079" s="2" t="s">
        <v>754</v>
      </c>
      <c r="B2079" s="124" t="s">
        <v>4751</v>
      </c>
      <c r="C2079" s="124"/>
      <c r="D2079" s="126">
        <v>17.39</v>
      </c>
      <c r="E2079" s="124" t="s">
        <v>765</v>
      </c>
      <c r="F2079" s="124">
        <v>-5</v>
      </c>
      <c r="G2079" s="2" t="s">
        <v>14668</v>
      </c>
      <c r="H2079" s="130">
        <v>45678</v>
      </c>
      <c r="I2079" s="134"/>
      <c r="J2079" s="123">
        <f>IF(OR(tbl_Metraj22[[#This Row],[TARIH]]="",tbl_Metraj22[[#This Row],[TARIH]]="-"),0,IF(tbl_Metraj22[[#This Row],[YUZDE]]=0,tbl_Metraj22[[#This Row],[METRAJ_BETON]],tbl_Metraj22[[#This Row],[YUZDE]]*tbl_Metraj22[[#This Row],[METRAJ_BETON]]))</f>
        <v>17.39</v>
      </c>
    </row>
    <row r="2080" spans="1:14" ht="14.25" x14ac:dyDescent="0.2">
      <c r="A2080" s="2" t="s">
        <v>754</v>
      </c>
      <c r="B2080" s="124" t="s">
        <v>4752</v>
      </c>
      <c r="C2080" s="124"/>
      <c r="D2080" s="126">
        <v>17.39</v>
      </c>
      <c r="E2080" s="124" t="s">
        <v>765</v>
      </c>
      <c r="F2080" s="124">
        <v>-5</v>
      </c>
      <c r="G2080" s="2" t="s">
        <v>14669</v>
      </c>
      <c r="H2080" s="130">
        <v>45678</v>
      </c>
      <c r="I2080" s="134"/>
      <c r="J2080" s="123">
        <f>IF(OR(tbl_Metraj22[[#This Row],[TARIH]]="",tbl_Metraj22[[#This Row],[TARIH]]="-"),0,IF(tbl_Metraj22[[#This Row],[YUZDE]]=0,tbl_Metraj22[[#This Row],[METRAJ_BETON]],tbl_Metraj22[[#This Row],[YUZDE]]*tbl_Metraj22[[#This Row],[METRAJ_BETON]]))</f>
        <v>17.39</v>
      </c>
    </row>
    <row r="2081" spans="1:11" ht="14.25" x14ac:dyDescent="0.2">
      <c r="A2081" s="2" t="s">
        <v>754</v>
      </c>
      <c r="B2081" s="124" t="s">
        <v>4753</v>
      </c>
      <c r="C2081" s="124"/>
      <c r="D2081" s="126">
        <v>17.39</v>
      </c>
      <c r="E2081" s="124" t="s">
        <v>765</v>
      </c>
      <c r="F2081" s="124">
        <v>-5</v>
      </c>
      <c r="G2081" s="2" t="s">
        <v>14670</v>
      </c>
      <c r="H2081" s="130">
        <v>45678</v>
      </c>
      <c r="I2081" s="134"/>
      <c r="J2081" s="123">
        <f>IF(OR(tbl_Metraj22[[#This Row],[TARIH]]="",tbl_Metraj22[[#This Row],[TARIH]]="-"),0,IF(tbl_Metraj22[[#This Row],[YUZDE]]=0,tbl_Metraj22[[#This Row],[METRAJ_BETON]],tbl_Metraj22[[#This Row],[YUZDE]]*tbl_Metraj22[[#This Row],[METRAJ_BETON]]))</f>
        <v>17.39</v>
      </c>
    </row>
    <row r="2082" spans="1:11" ht="14.25" x14ac:dyDescent="0.2">
      <c r="A2082" s="2" t="s">
        <v>754</v>
      </c>
      <c r="B2082" s="124" t="s">
        <v>4759</v>
      </c>
      <c r="C2082" s="124"/>
      <c r="D2082" s="126">
        <v>17.66</v>
      </c>
      <c r="E2082" s="124" t="s">
        <v>765</v>
      </c>
      <c r="F2082" s="124">
        <v>-5</v>
      </c>
      <c r="G2082" s="2" t="s">
        <v>14671</v>
      </c>
      <c r="H2082" s="130">
        <v>45678</v>
      </c>
      <c r="I2082" s="134"/>
      <c r="J2082" s="123">
        <f>IF(OR(tbl_Metraj22[[#This Row],[TARIH]]="",tbl_Metraj22[[#This Row],[TARIH]]="-"),0,IF(tbl_Metraj22[[#This Row],[YUZDE]]=0,tbl_Metraj22[[#This Row],[METRAJ_BETON]],tbl_Metraj22[[#This Row],[YUZDE]]*tbl_Metraj22[[#This Row],[METRAJ_BETON]]))</f>
        <v>17.66</v>
      </c>
    </row>
    <row r="2083" spans="1:11" ht="14.25" x14ac:dyDescent="0.2">
      <c r="A2083" s="2" t="s">
        <v>754</v>
      </c>
      <c r="B2083" s="124" t="s">
        <v>4760</v>
      </c>
      <c r="C2083" s="124"/>
      <c r="D2083" s="126">
        <v>17.66</v>
      </c>
      <c r="E2083" s="124" t="s">
        <v>765</v>
      </c>
      <c r="F2083" s="124">
        <v>-5</v>
      </c>
      <c r="G2083" s="2" t="s">
        <v>14672</v>
      </c>
      <c r="H2083" s="130">
        <v>45678</v>
      </c>
      <c r="I2083" s="134"/>
      <c r="J2083" s="123">
        <f>IF(OR(tbl_Metraj22[[#This Row],[TARIH]]="",tbl_Metraj22[[#This Row],[TARIH]]="-"),0,IF(tbl_Metraj22[[#This Row],[YUZDE]]=0,tbl_Metraj22[[#This Row],[METRAJ_BETON]],tbl_Metraj22[[#This Row],[YUZDE]]*tbl_Metraj22[[#This Row],[METRAJ_BETON]]))</f>
        <v>17.66</v>
      </c>
    </row>
    <row r="2084" spans="1:11" ht="14.25" x14ac:dyDescent="0.2">
      <c r="A2084" s="2" t="s">
        <v>754</v>
      </c>
      <c r="B2084" s="124" t="s">
        <v>4761</v>
      </c>
      <c r="C2084" s="124"/>
      <c r="D2084" s="126">
        <v>17.66</v>
      </c>
      <c r="E2084" s="124" t="s">
        <v>765</v>
      </c>
      <c r="F2084" s="124">
        <v>-5</v>
      </c>
      <c r="G2084" s="2" t="s">
        <v>14673</v>
      </c>
      <c r="H2084" s="130">
        <v>45678</v>
      </c>
      <c r="I2084" s="134"/>
      <c r="J2084" s="123">
        <f>IF(OR(tbl_Metraj22[[#This Row],[TARIH]]="",tbl_Metraj22[[#This Row],[TARIH]]="-"),0,IF(tbl_Metraj22[[#This Row],[YUZDE]]=0,tbl_Metraj22[[#This Row],[METRAJ_BETON]],tbl_Metraj22[[#This Row],[YUZDE]]*tbl_Metraj22[[#This Row],[METRAJ_BETON]]))</f>
        <v>17.66</v>
      </c>
    </row>
    <row r="2085" spans="1:11" ht="14.25" x14ac:dyDescent="0.2">
      <c r="A2085" s="2" t="s">
        <v>754</v>
      </c>
      <c r="B2085" s="124" t="s">
        <v>4762</v>
      </c>
      <c r="C2085" s="124"/>
      <c r="D2085" s="126">
        <v>17.28</v>
      </c>
      <c r="E2085" s="124" t="s">
        <v>765</v>
      </c>
      <c r="F2085" s="124">
        <v>-5</v>
      </c>
      <c r="G2085" s="2" t="s">
        <v>14674</v>
      </c>
      <c r="H2085" s="130">
        <v>45678</v>
      </c>
      <c r="I2085" s="134"/>
      <c r="J2085" s="123">
        <f>IF(OR(tbl_Metraj22[[#This Row],[TARIH]]="",tbl_Metraj22[[#This Row],[TARIH]]="-"),0,IF(tbl_Metraj22[[#This Row],[YUZDE]]=0,tbl_Metraj22[[#This Row],[METRAJ_BETON]],tbl_Metraj22[[#This Row],[YUZDE]]*tbl_Metraj22[[#This Row],[METRAJ_BETON]]))</f>
        <v>17.28</v>
      </c>
    </row>
    <row r="2086" spans="1:11" ht="14.25" x14ac:dyDescent="0.2">
      <c r="A2086" s="2" t="s">
        <v>754</v>
      </c>
      <c r="B2086" s="124" t="s">
        <v>4763</v>
      </c>
      <c r="C2086" s="124"/>
      <c r="D2086" s="126">
        <v>11.32</v>
      </c>
      <c r="E2086" s="124" t="s">
        <v>765</v>
      </c>
      <c r="F2086" s="124">
        <v>-5</v>
      </c>
      <c r="G2086" s="2" t="s">
        <v>14675</v>
      </c>
      <c r="H2086" s="130">
        <v>45678</v>
      </c>
      <c r="I2086" s="134"/>
      <c r="J2086" s="123">
        <f>IF(OR(tbl_Metraj22[[#This Row],[TARIH]]="",tbl_Metraj22[[#This Row],[TARIH]]="-"),0,IF(tbl_Metraj22[[#This Row],[YUZDE]]=0,tbl_Metraj22[[#This Row],[METRAJ_BETON]],tbl_Metraj22[[#This Row],[YUZDE]]*tbl_Metraj22[[#This Row],[METRAJ_BETON]]))</f>
        <v>11.32</v>
      </c>
    </row>
    <row r="2087" spans="1:11" ht="14.25" x14ac:dyDescent="0.2">
      <c r="A2087" s="2" t="s">
        <v>754</v>
      </c>
      <c r="B2087" s="124" t="s">
        <v>4764</v>
      </c>
      <c r="C2087" s="124"/>
      <c r="D2087" s="126">
        <v>6.35</v>
      </c>
      <c r="E2087" s="124" t="s">
        <v>765</v>
      </c>
      <c r="F2087" s="124">
        <v>-5</v>
      </c>
      <c r="G2087" s="2" t="s">
        <v>14676</v>
      </c>
      <c r="H2087" s="130">
        <v>45678</v>
      </c>
      <c r="I2087" s="134"/>
      <c r="J2087" s="123">
        <f>IF(OR(tbl_Metraj22[[#This Row],[TARIH]]="",tbl_Metraj22[[#This Row],[TARIH]]="-"),0,IF(tbl_Metraj22[[#This Row],[YUZDE]]=0,tbl_Metraj22[[#This Row],[METRAJ_BETON]],tbl_Metraj22[[#This Row],[YUZDE]]*tbl_Metraj22[[#This Row],[METRAJ_BETON]]))</f>
        <v>6.35</v>
      </c>
    </row>
    <row r="2088" spans="1:11" ht="14.25" x14ac:dyDescent="0.2">
      <c r="A2088" s="2" t="s">
        <v>754</v>
      </c>
      <c r="B2088" s="124" t="s">
        <v>4765</v>
      </c>
      <c r="C2088" s="124"/>
      <c r="D2088" s="126">
        <v>7.59</v>
      </c>
      <c r="E2088" s="124" t="s">
        <v>765</v>
      </c>
      <c r="F2088" s="124">
        <v>-5</v>
      </c>
      <c r="G2088" s="2" t="s">
        <v>14677</v>
      </c>
      <c r="H2088" s="130">
        <v>45678</v>
      </c>
      <c r="I2088" s="134"/>
      <c r="J2088" s="123">
        <f>IF(OR(tbl_Metraj22[[#This Row],[TARIH]]="",tbl_Metraj22[[#This Row],[TARIH]]="-"),0,IF(tbl_Metraj22[[#This Row],[YUZDE]]=0,tbl_Metraj22[[#This Row],[METRAJ_BETON]],tbl_Metraj22[[#This Row],[YUZDE]]*tbl_Metraj22[[#This Row],[METRAJ_BETON]]))</f>
        <v>7.59</v>
      </c>
    </row>
    <row r="2089" spans="1:11" ht="14.25" x14ac:dyDescent="0.2">
      <c r="A2089" s="2" t="s">
        <v>754</v>
      </c>
      <c r="B2089" s="124" t="s">
        <v>4766</v>
      </c>
      <c r="C2089" s="124"/>
      <c r="D2089" s="126">
        <v>6.35</v>
      </c>
      <c r="E2089" s="124" t="s">
        <v>765</v>
      </c>
      <c r="F2089" s="124">
        <v>-5</v>
      </c>
      <c r="G2089" s="2" t="s">
        <v>14678</v>
      </c>
      <c r="H2089" s="130">
        <v>45678</v>
      </c>
      <c r="I2089" s="134"/>
      <c r="J2089" s="123">
        <f>IF(OR(tbl_Metraj22[[#This Row],[TARIH]]="",tbl_Metraj22[[#This Row],[TARIH]]="-"),0,IF(tbl_Metraj22[[#This Row],[YUZDE]]=0,tbl_Metraj22[[#This Row],[METRAJ_BETON]],tbl_Metraj22[[#This Row],[YUZDE]]*tbl_Metraj22[[#This Row],[METRAJ_BETON]]))</f>
        <v>6.35</v>
      </c>
    </row>
    <row r="2090" spans="1:11" ht="14.25" x14ac:dyDescent="0.2">
      <c r="A2090" s="2" t="s">
        <v>754</v>
      </c>
      <c r="B2090" s="124" t="s">
        <v>4767</v>
      </c>
      <c r="C2090" s="124"/>
      <c r="D2090" s="126">
        <v>6.35</v>
      </c>
      <c r="E2090" s="124" t="s">
        <v>765</v>
      </c>
      <c r="F2090" s="124">
        <v>-5</v>
      </c>
      <c r="G2090" s="2" t="s">
        <v>14679</v>
      </c>
      <c r="H2090" s="130">
        <v>45678</v>
      </c>
      <c r="I2090" s="134"/>
      <c r="J2090" s="123">
        <f>IF(OR(tbl_Metraj22[[#This Row],[TARIH]]="",tbl_Metraj22[[#This Row],[TARIH]]="-"),0,IF(tbl_Metraj22[[#This Row],[YUZDE]]=0,tbl_Metraj22[[#This Row],[METRAJ_BETON]],tbl_Metraj22[[#This Row],[YUZDE]]*tbl_Metraj22[[#This Row],[METRAJ_BETON]]))</f>
        <v>6.35</v>
      </c>
    </row>
    <row r="2091" spans="1:11" ht="14.25" x14ac:dyDescent="0.2">
      <c r="A2091" s="2" t="s">
        <v>754</v>
      </c>
      <c r="B2091" s="124" t="s">
        <v>4768</v>
      </c>
      <c r="C2091" s="124"/>
      <c r="D2091" s="126">
        <v>6.35</v>
      </c>
      <c r="E2091" s="124" t="s">
        <v>765</v>
      </c>
      <c r="F2091" s="124">
        <v>-5</v>
      </c>
      <c r="G2091" s="2" t="s">
        <v>14680</v>
      </c>
      <c r="H2091" s="130">
        <v>45678</v>
      </c>
      <c r="I2091" s="134"/>
      <c r="J2091" s="123">
        <f>IF(OR(tbl_Metraj22[[#This Row],[TARIH]]="",tbl_Metraj22[[#This Row],[TARIH]]="-"),0,IF(tbl_Metraj22[[#This Row],[YUZDE]]=0,tbl_Metraj22[[#This Row],[METRAJ_BETON]],tbl_Metraj22[[#This Row],[YUZDE]]*tbl_Metraj22[[#This Row],[METRAJ_BETON]]))</f>
        <v>6.35</v>
      </c>
    </row>
    <row r="2092" spans="1:11" ht="14.25" x14ac:dyDescent="0.2">
      <c r="A2092" s="2" t="s">
        <v>754</v>
      </c>
      <c r="B2092" s="124" t="s">
        <v>4769</v>
      </c>
      <c r="C2092" s="124"/>
      <c r="D2092" s="126">
        <v>4137.12</v>
      </c>
      <c r="E2092" s="124" t="s">
        <v>765</v>
      </c>
      <c r="F2092" s="124">
        <v>-5</v>
      </c>
      <c r="G2092" s="2" t="s">
        <v>14681</v>
      </c>
      <c r="H2092" s="130">
        <v>45678</v>
      </c>
      <c r="I2092" s="134">
        <v>0.45523939358781013</v>
      </c>
      <c r="J2092" s="123">
        <f>IF(OR(tbl_Metraj22[[#This Row],[TARIH]]="",tbl_Metraj22[[#This Row],[TARIH]]="-"),0,IF(tbl_Metraj22[[#This Row],[YUZDE]]=0,tbl_Metraj22[[#This Row],[METRAJ_BETON]],tbl_Metraj22[[#This Row],[YUZDE]]*tbl_Metraj22[[#This Row],[METRAJ_BETON]]))</f>
        <v>1883.380000000001</v>
      </c>
    </row>
    <row r="2093" spans="1:11" ht="14.25" x14ac:dyDescent="0.2">
      <c r="A2093" s="2" t="s">
        <v>754</v>
      </c>
      <c r="B2093" s="124" t="s">
        <v>4769</v>
      </c>
      <c r="C2093" s="124"/>
      <c r="D2093" s="126">
        <v>4137.12</v>
      </c>
      <c r="E2093" s="124" t="s">
        <v>765</v>
      </c>
      <c r="F2093" s="124">
        <v>-5</v>
      </c>
      <c r="G2093" s="2" t="s">
        <v>14681</v>
      </c>
      <c r="H2093" s="130">
        <v>45865</v>
      </c>
      <c r="I2093" s="134">
        <v>8.6291913214990135E-2</v>
      </c>
      <c r="J2093" s="123">
        <f>IF(OR(tbl_Metraj22[[#This Row],[TARIH]]="",tbl_Metraj22[[#This Row],[TARIH]]="-"),0,IF(tbl_Metraj22[[#This Row],[YUZDE]]=0,tbl_Metraj22[[#This Row],[METRAJ_BETON]],tbl_Metraj22[[#This Row],[YUZDE]]*tbl_Metraj22[[#This Row],[METRAJ_BETON]]))</f>
        <v>357</v>
      </c>
    </row>
    <row r="2094" spans="1:11" ht="14.25" x14ac:dyDescent="0.2">
      <c r="A2094" s="2" t="s">
        <v>754</v>
      </c>
      <c r="B2094" s="124" t="s">
        <v>4769</v>
      </c>
      <c r="C2094" s="124"/>
      <c r="D2094" s="126">
        <v>4137.12</v>
      </c>
      <c r="E2094" s="124" t="s">
        <v>765</v>
      </c>
      <c r="F2094" s="124">
        <v>-5</v>
      </c>
      <c r="G2094" s="2" t="s">
        <v>14681</v>
      </c>
      <c r="H2094" s="130"/>
      <c r="I2094" s="134"/>
      <c r="J2094" s="123">
        <f>IF(OR(tbl_Metraj22[[#This Row],[TARIH]]="",tbl_Metraj22[[#This Row],[TARIH]]="-"),0,IF(tbl_Metraj22[[#This Row],[YUZDE]]=0,tbl_Metraj22[[#This Row],[METRAJ_BETON]],tbl_Metraj22[[#This Row],[YUZDE]]*tbl_Metraj22[[#This Row],[METRAJ_BETON]]))</f>
        <v>0</v>
      </c>
    </row>
    <row r="2095" spans="1:11" ht="14.25" x14ac:dyDescent="0.2">
      <c r="A2095" s="2" t="s">
        <v>734</v>
      </c>
      <c r="B2095" s="124" t="s">
        <v>6579</v>
      </c>
      <c r="C2095" s="124"/>
      <c r="D2095" s="126">
        <v>3.38</v>
      </c>
      <c r="E2095" s="124" t="s">
        <v>765</v>
      </c>
      <c r="F2095" s="124">
        <v>-4</v>
      </c>
      <c r="G2095" s="2" t="s">
        <v>14682</v>
      </c>
      <c r="H2095" s="130"/>
      <c r="I2095" s="134"/>
      <c r="J2095" s="123">
        <f>IF(OR(tbl_Metraj22[[#This Row],[TARIH]]="",tbl_Metraj22[[#This Row],[TARIH]]="-"),0,IF(tbl_Metraj22[[#This Row],[YUZDE]]=0,tbl_Metraj22[[#This Row],[METRAJ_BETON]],tbl_Metraj22[[#This Row],[YUZDE]]*tbl_Metraj22[[#This Row],[METRAJ_BETON]]))</f>
        <v>0</v>
      </c>
      <c r="K2095" s="2" t="s">
        <v>23240</v>
      </c>
    </row>
    <row r="2096" spans="1:11" ht="14.25" x14ac:dyDescent="0.2">
      <c r="A2096" s="2" t="s">
        <v>734</v>
      </c>
      <c r="B2096" s="124" t="s">
        <v>6580</v>
      </c>
      <c r="C2096" s="124"/>
      <c r="D2096" s="126">
        <v>0.9</v>
      </c>
      <c r="E2096" s="124" t="s">
        <v>765</v>
      </c>
      <c r="F2096" s="124">
        <v>-4</v>
      </c>
      <c r="G2096" s="2" t="s">
        <v>14683</v>
      </c>
      <c r="H2096" s="130"/>
      <c r="I2096" s="134"/>
      <c r="J2096" s="123">
        <f>IF(OR(tbl_Metraj22[[#This Row],[TARIH]]="",tbl_Metraj22[[#This Row],[TARIH]]="-"),0,IF(tbl_Metraj22[[#This Row],[YUZDE]]=0,tbl_Metraj22[[#This Row],[METRAJ_BETON]],tbl_Metraj22[[#This Row],[YUZDE]]*tbl_Metraj22[[#This Row],[METRAJ_BETON]]))</f>
        <v>0</v>
      </c>
      <c r="K2096" s="2" t="s">
        <v>23241</v>
      </c>
    </row>
    <row r="2097" spans="1:11" ht="14.25" x14ac:dyDescent="0.2">
      <c r="A2097" s="2" t="s">
        <v>734</v>
      </c>
      <c r="B2097" s="124" t="s">
        <v>6581</v>
      </c>
      <c r="C2097" s="124"/>
      <c r="D2097" s="126">
        <v>2.2599999999999998</v>
      </c>
      <c r="E2097" s="124" t="s">
        <v>765</v>
      </c>
      <c r="F2097" s="124">
        <v>-4</v>
      </c>
      <c r="G2097" s="2" t="s">
        <v>14684</v>
      </c>
      <c r="H2097" s="130"/>
      <c r="I2097" s="134"/>
      <c r="J2097" s="123">
        <f>IF(OR(tbl_Metraj22[[#This Row],[TARIH]]="",tbl_Metraj22[[#This Row],[TARIH]]="-"),0,IF(tbl_Metraj22[[#This Row],[YUZDE]]=0,tbl_Metraj22[[#This Row],[METRAJ_BETON]],tbl_Metraj22[[#This Row],[YUZDE]]*tbl_Metraj22[[#This Row],[METRAJ_BETON]]))</f>
        <v>0</v>
      </c>
      <c r="K2097" s="2" t="s">
        <v>23242</v>
      </c>
    </row>
    <row r="2098" spans="1:11" ht="14.25" x14ac:dyDescent="0.2">
      <c r="A2098" s="2" t="s">
        <v>734</v>
      </c>
      <c r="B2098" s="124" t="s">
        <v>6582</v>
      </c>
      <c r="C2098" s="124"/>
      <c r="D2098" s="126">
        <v>2.2599999999999998</v>
      </c>
      <c r="E2098" s="124" t="s">
        <v>765</v>
      </c>
      <c r="F2098" s="124">
        <v>-4</v>
      </c>
      <c r="G2098" s="2" t="s">
        <v>14685</v>
      </c>
      <c r="H2098" s="130"/>
      <c r="I2098" s="134"/>
      <c r="J2098" s="123">
        <f>IF(OR(tbl_Metraj22[[#This Row],[TARIH]]="",tbl_Metraj22[[#This Row],[TARIH]]="-"),0,IF(tbl_Metraj22[[#This Row],[YUZDE]]=0,tbl_Metraj22[[#This Row],[METRAJ_BETON]],tbl_Metraj22[[#This Row],[YUZDE]]*tbl_Metraj22[[#This Row],[METRAJ_BETON]]))</f>
        <v>0</v>
      </c>
      <c r="K2098" s="2" t="s">
        <v>23243</v>
      </c>
    </row>
    <row r="2099" spans="1:11" ht="14.25" x14ac:dyDescent="0.2">
      <c r="A2099" s="2" t="s">
        <v>734</v>
      </c>
      <c r="B2099" s="124" t="s">
        <v>6583</v>
      </c>
      <c r="C2099" s="124"/>
      <c r="D2099" s="126">
        <v>2.2599999999999998</v>
      </c>
      <c r="E2099" s="124" t="s">
        <v>765</v>
      </c>
      <c r="F2099" s="124">
        <v>-4</v>
      </c>
      <c r="G2099" s="2" t="s">
        <v>14686</v>
      </c>
      <c r="H2099" s="130"/>
      <c r="I2099" s="134"/>
      <c r="J2099" s="123">
        <f>IF(OR(tbl_Metraj22[[#This Row],[TARIH]]="",tbl_Metraj22[[#This Row],[TARIH]]="-"),0,IF(tbl_Metraj22[[#This Row],[YUZDE]]=0,tbl_Metraj22[[#This Row],[METRAJ_BETON]],tbl_Metraj22[[#This Row],[YUZDE]]*tbl_Metraj22[[#This Row],[METRAJ_BETON]]))</f>
        <v>0</v>
      </c>
      <c r="K2099" s="2" t="s">
        <v>23244</v>
      </c>
    </row>
    <row r="2100" spans="1:11" ht="14.25" x14ac:dyDescent="0.2">
      <c r="A2100" s="2" t="s">
        <v>734</v>
      </c>
      <c r="B2100" s="124" t="s">
        <v>6584</v>
      </c>
      <c r="C2100" s="124"/>
      <c r="D2100" s="126">
        <v>1.02</v>
      </c>
      <c r="E2100" s="124" t="s">
        <v>765</v>
      </c>
      <c r="F2100" s="124">
        <v>-4</v>
      </c>
      <c r="G2100" s="2" t="s">
        <v>14687</v>
      </c>
      <c r="H2100" s="130"/>
      <c r="I2100" s="134"/>
      <c r="J2100" s="123">
        <f>IF(OR(tbl_Metraj22[[#This Row],[TARIH]]="",tbl_Metraj22[[#This Row],[TARIH]]="-"),0,IF(tbl_Metraj22[[#This Row],[YUZDE]]=0,tbl_Metraj22[[#This Row],[METRAJ_BETON]],tbl_Metraj22[[#This Row],[YUZDE]]*tbl_Metraj22[[#This Row],[METRAJ_BETON]]))</f>
        <v>0</v>
      </c>
      <c r="K2100" s="2" t="s">
        <v>23245</v>
      </c>
    </row>
    <row r="2101" spans="1:11" ht="14.25" x14ac:dyDescent="0.2">
      <c r="A2101" s="2" t="s">
        <v>734</v>
      </c>
      <c r="B2101" s="124" t="s">
        <v>6585</v>
      </c>
      <c r="C2101" s="124"/>
      <c r="D2101" s="126">
        <v>0.22</v>
      </c>
      <c r="E2101" s="124" t="s">
        <v>765</v>
      </c>
      <c r="F2101" s="124">
        <v>-4</v>
      </c>
      <c r="G2101" s="2" t="s">
        <v>14688</v>
      </c>
      <c r="H2101" s="130"/>
      <c r="I2101" s="134"/>
      <c r="J2101" s="123">
        <f>IF(OR(tbl_Metraj22[[#This Row],[TARIH]]="",tbl_Metraj22[[#This Row],[TARIH]]="-"),0,IF(tbl_Metraj22[[#This Row],[YUZDE]]=0,tbl_Metraj22[[#This Row],[METRAJ_BETON]],tbl_Metraj22[[#This Row],[YUZDE]]*tbl_Metraj22[[#This Row],[METRAJ_BETON]]))</f>
        <v>0</v>
      </c>
      <c r="K2101" s="2" t="s">
        <v>23246</v>
      </c>
    </row>
    <row r="2102" spans="1:11" ht="14.25" x14ac:dyDescent="0.2">
      <c r="A2102" s="2" t="s">
        <v>734</v>
      </c>
      <c r="B2102" s="124" t="s">
        <v>6586</v>
      </c>
      <c r="C2102" s="124"/>
      <c r="D2102" s="126">
        <v>0.5</v>
      </c>
      <c r="E2102" s="124" t="s">
        <v>765</v>
      </c>
      <c r="F2102" s="124">
        <v>-4</v>
      </c>
      <c r="G2102" s="2" t="s">
        <v>14689</v>
      </c>
      <c r="H2102" s="130"/>
      <c r="I2102" s="134"/>
      <c r="J2102" s="123">
        <f>IF(OR(tbl_Metraj22[[#This Row],[TARIH]]="",tbl_Metraj22[[#This Row],[TARIH]]="-"),0,IF(tbl_Metraj22[[#This Row],[YUZDE]]=0,tbl_Metraj22[[#This Row],[METRAJ_BETON]],tbl_Metraj22[[#This Row],[YUZDE]]*tbl_Metraj22[[#This Row],[METRAJ_BETON]]))</f>
        <v>0</v>
      </c>
      <c r="K2102" s="2" t="s">
        <v>23247</v>
      </c>
    </row>
    <row r="2103" spans="1:11" ht="14.25" x14ac:dyDescent="0.2">
      <c r="A2103" s="2" t="s">
        <v>734</v>
      </c>
      <c r="B2103" s="124" t="s">
        <v>6587</v>
      </c>
      <c r="C2103" s="124"/>
      <c r="D2103" s="126">
        <v>0.5</v>
      </c>
      <c r="E2103" s="124" t="s">
        <v>765</v>
      </c>
      <c r="F2103" s="124">
        <v>-4</v>
      </c>
      <c r="G2103" s="2" t="s">
        <v>14690</v>
      </c>
      <c r="H2103" s="130"/>
      <c r="I2103" s="134"/>
      <c r="J2103" s="123">
        <f>IF(OR(tbl_Metraj22[[#This Row],[TARIH]]="",tbl_Metraj22[[#This Row],[TARIH]]="-"),0,IF(tbl_Metraj22[[#This Row],[YUZDE]]=0,tbl_Metraj22[[#This Row],[METRAJ_BETON]],tbl_Metraj22[[#This Row],[YUZDE]]*tbl_Metraj22[[#This Row],[METRAJ_BETON]]))</f>
        <v>0</v>
      </c>
      <c r="K2103" s="2" t="e">
        <v>#N/A</v>
      </c>
    </row>
    <row r="2104" spans="1:11" ht="14.25" x14ac:dyDescent="0.2">
      <c r="A2104" s="2" t="s">
        <v>734</v>
      </c>
      <c r="B2104" s="124" t="s">
        <v>6588</v>
      </c>
      <c r="C2104" s="124"/>
      <c r="D2104" s="126">
        <v>1.41</v>
      </c>
      <c r="E2104" s="124" t="s">
        <v>765</v>
      </c>
      <c r="F2104" s="124">
        <v>-4</v>
      </c>
      <c r="G2104" s="2" t="s">
        <v>14691</v>
      </c>
      <c r="H2104" s="130"/>
      <c r="I2104" s="134"/>
      <c r="J2104" s="123">
        <f>IF(OR(tbl_Metraj22[[#This Row],[TARIH]]="",tbl_Metraj22[[#This Row],[TARIH]]="-"),0,IF(tbl_Metraj22[[#This Row],[YUZDE]]=0,tbl_Metraj22[[#This Row],[METRAJ_BETON]],tbl_Metraj22[[#This Row],[YUZDE]]*tbl_Metraj22[[#This Row],[METRAJ_BETON]]))</f>
        <v>0</v>
      </c>
      <c r="K2104" s="2" t="s">
        <v>22479</v>
      </c>
    </row>
    <row r="2105" spans="1:11" ht="14.25" x14ac:dyDescent="0.2">
      <c r="A2105" s="2" t="s">
        <v>734</v>
      </c>
      <c r="B2105" s="124" t="s">
        <v>6594</v>
      </c>
      <c r="C2105" s="124"/>
      <c r="D2105" s="126">
        <v>0.68</v>
      </c>
      <c r="E2105" s="124" t="s">
        <v>765</v>
      </c>
      <c r="F2105" s="124">
        <v>-4</v>
      </c>
      <c r="G2105" s="2" t="s">
        <v>14692</v>
      </c>
      <c r="H2105" s="130"/>
      <c r="I2105" s="134"/>
      <c r="J2105" s="123">
        <f>IF(OR(tbl_Metraj22[[#This Row],[TARIH]]="",tbl_Metraj22[[#This Row],[TARIH]]="-"),0,IF(tbl_Metraj22[[#This Row],[YUZDE]]=0,tbl_Metraj22[[#This Row],[METRAJ_BETON]],tbl_Metraj22[[#This Row],[YUZDE]]*tbl_Metraj22[[#This Row],[METRAJ_BETON]]))</f>
        <v>0</v>
      </c>
      <c r="K2105" s="2" t="s">
        <v>23248</v>
      </c>
    </row>
    <row r="2106" spans="1:11" ht="14.25" x14ac:dyDescent="0.2">
      <c r="A2106" s="2" t="s">
        <v>734</v>
      </c>
      <c r="B2106" s="124" t="s">
        <v>6600</v>
      </c>
      <c r="C2106" s="124"/>
      <c r="D2106" s="126">
        <v>0.15</v>
      </c>
      <c r="E2106" s="124" t="s">
        <v>765</v>
      </c>
      <c r="F2106" s="124">
        <v>-4</v>
      </c>
      <c r="G2106" s="2" t="s">
        <v>14693</v>
      </c>
      <c r="H2106" s="130"/>
      <c r="I2106" s="134"/>
      <c r="J2106" s="123">
        <f>IF(OR(tbl_Metraj22[[#This Row],[TARIH]]="",tbl_Metraj22[[#This Row],[TARIH]]="-"),0,IF(tbl_Metraj22[[#This Row],[YUZDE]]=0,tbl_Metraj22[[#This Row],[METRAJ_BETON]],tbl_Metraj22[[#This Row],[YUZDE]]*tbl_Metraj22[[#This Row],[METRAJ_BETON]]))</f>
        <v>0</v>
      </c>
      <c r="K2106" s="2" t="s">
        <v>23249</v>
      </c>
    </row>
    <row r="2107" spans="1:11" ht="14.25" x14ac:dyDescent="0.2">
      <c r="A2107" s="2" t="s">
        <v>734</v>
      </c>
      <c r="B2107" s="124" t="s">
        <v>6601</v>
      </c>
      <c r="C2107" s="124"/>
      <c r="D2107" s="126">
        <v>0.26</v>
      </c>
      <c r="E2107" s="124" t="s">
        <v>765</v>
      </c>
      <c r="F2107" s="124">
        <v>-4</v>
      </c>
      <c r="G2107" s="2" t="s">
        <v>14694</v>
      </c>
      <c r="H2107" s="130"/>
      <c r="I2107" s="134"/>
      <c r="J2107" s="123">
        <f>IF(OR(tbl_Metraj22[[#This Row],[TARIH]]="",tbl_Metraj22[[#This Row],[TARIH]]="-"),0,IF(tbl_Metraj22[[#This Row],[YUZDE]]=0,tbl_Metraj22[[#This Row],[METRAJ_BETON]],tbl_Metraj22[[#This Row],[YUZDE]]*tbl_Metraj22[[#This Row],[METRAJ_BETON]]))</f>
        <v>0</v>
      </c>
      <c r="K2107" s="2" t="s">
        <v>22415</v>
      </c>
    </row>
    <row r="2108" spans="1:11" ht="14.25" x14ac:dyDescent="0.2">
      <c r="A2108" s="2" t="s">
        <v>734</v>
      </c>
      <c r="B2108" s="124" t="s">
        <v>6602</v>
      </c>
      <c r="C2108" s="124"/>
      <c r="D2108" s="126">
        <v>3.31</v>
      </c>
      <c r="E2108" s="124" t="s">
        <v>765</v>
      </c>
      <c r="F2108" s="124">
        <v>-4</v>
      </c>
      <c r="G2108" s="2" t="s">
        <v>14695</v>
      </c>
      <c r="H2108" s="130"/>
      <c r="I2108" s="134"/>
      <c r="J2108" s="123">
        <f>IF(OR(tbl_Metraj22[[#This Row],[TARIH]]="",tbl_Metraj22[[#This Row],[TARIH]]="-"),0,IF(tbl_Metraj22[[#This Row],[YUZDE]]=0,tbl_Metraj22[[#This Row],[METRAJ_BETON]],tbl_Metraj22[[#This Row],[YUZDE]]*tbl_Metraj22[[#This Row],[METRAJ_BETON]]))</f>
        <v>0</v>
      </c>
      <c r="K2108" s="2" t="s">
        <v>23250</v>
      </c>
    </row>
    <row r="2109" spans="1:11" ht="14.25" x14ac:dyDescent="0.2">
      <c r="A2109" s="2" t="s">
        <v>734</v>
      </c>
      <c r="B2109" s="124" t="s">
        <v>6603</v>
      </c>
      <c r="C2109" s="124"/>
      <c r="D2109" s="126">
        <v>2.88</v>
      </c>
      <c r="E2109" s="124" t="s">
        <v>765</v>
      </c>
      <c r="F2109" s="124">
        <v>-4</v>
      </c>
      <c r="G2109" s="2" t="s">
        <v>14696</v>
      </c>
      <c r="H2109" s="130"/>
      <c r="I2109" s="134"/>
      <c r="J2109" s="123">
        <f>IF(OR(tbl_Metraj22[[#This Row],[TARIH]]="",tbl_Metraj22[[#This Row],[TARIH]]="-"),0,IF(tbl_Metraj22[[#This Row],[YUZDE]]=0,tbl_Metraj22[[#This Row],[METRAJ_BETON]],tbl_Metraj22[[#This Row],[YUZDE]]*tbl_Metraj22[[#This Row],[METRAJ_BETON]]))</f>
        <v>0</v>
      </c>
      <c r="K2109" s="2" t="s">
        <v>22367</v>
      </c>
    </row>
    <row r="2110" spans="1:11" ht="14.25" x14ac:dyDescent="0.2">
      <c r="A2110" s="2" t="s">
        <v>734</v>
      </c>
      <c r="B2110" s="124" t="s">
        <v>6614</v>
      </c>
      <c r="C2110" s="124"/>
      <c r="D2110" s="126">
        <v>1.44</v>
      </c>
      <c r="E2110" s="124" t="s">
        <v>765</v>
      </c>
      <c r="F2110" s="124">
        <v>-4</v>
      </c>
      <c r="G2110" s="2" t="s">
        <v>14697</v>
      </c>
      <c r="H2110" s="130"/>
      <c r="I2110" s="134"/>
      <c r="J2110" s="123">
        <f>IF(OR(tbl_Metraj22[[#This Row],[TARIH]]="",tbl_Metraj22[[#This Row],[TARIH]]="-"),0,IF(tbl_Metraj22[[#This Row],[YUZDE]]=0,tbl_Metraj22[[#This Row],[METRAJ_BETON]],tbl_Metraj22[[#This Row],[YUZDE]]*tbl_Metraj22[[#This Row],[METRAJ_BETON]]))</f>
        <v>0</v>
      </c>
      <c r="K2110" s="2" t="s">
        <v>23251</v>
      </c>
    </row>
    <row r="2111" spans="1:11" ht="14.25" x14ac:dyDescent="0.2">
      <c r="A2111" s="2" t="s">
        <v>734</v>
      </c>
      <c r="B2111" s="124" t="s">
        <v>6615</v>
      </c>
      <c r="C2111" s="124"/>
      <c r="D2111" s="126">
        <v>1.07</v>
      </c>
      <c r="E2111" s="124" t="s">
        <v>765</v>
      </c>
      <c r="F2111" s="124">
        <v>-4</v>
      </c>
      <c r="G2111" s="2" t="s">
        <v>14698</v>
      </c>
      <c r="H2111" s="130"/>
      <c r="I2111" s="134"/>
      <c r="J2111" s="123">
        <f>IF(OR(tbl_Metraj22[[#This Row],[TARIH]]="",tbl_Metraj22[[#This Row],[TARIH]]="-"),0,IF(tbl_Metraj22[[#This Row],[YUZDE]]=0,tbl_Metraj22[[#This Row],[METRAJ_BETON]],tbl_Metraj22[[#This Row],[YUZDE]]*tbl_Metraj22[[#This Row],[METRAJ_BETON]]))</f>
        <v>0</v>
      </c>
      <c r="K2111" s="2" t="s">
        <v>23252</v>
      </c>
    </row>
    <row r="2112" spans="1:11" ht="14.25" x14ac:dyDescent="0.2">
      <c r="A2112" s="2" t="s">
        <v>734</v>
      </c>
      <c r="B2112" s="124" t="s">
        <v>6616</v>
      </c>
      <c r="C2112" s="124"/>
      <c r="D2112" s="126">
        <v>2.2999999999999998</v>
      </c>
      <c r="E2112" s="124" t="s">
        <v>765</v>
      </c>
      <c r="F2112" s="124">
        <v>-4</v>
      </c>
      <c r="G2112" s="2" t="s">
        <v>14699</v>
      </c>
      <c r="H2112" s="130"/>
      <c r="I2112" s="134"/>
      <c r="J2112" s="123">
        <f>IF(OR(tbl_Metraj22[[#This Row],[TARIH]]="",tbl_Metraj22[[#This Row],[TARIH]]="-"),0,IF(tbl_Metraj22[[#This Row],[YUZDE]]=0,tbl_Metraj22[[#This Row],[METRAJ_BETON]],tbl_Metraj22[[#This Row],[YUZDE]]*tbl_Metraj22[[#This Row],[METRAJ_BETON]]))</f>
        <v>0</v>
      </c>
      <c r="K2112" s="2" t="s">
        <v>22395</v>
      </c>
    </row>
    <row r="2113" spans="1:11" ht="14.25" x14ac:dyDescent="0.2">
      <c r="A2113" s="2" t="s">
        <v>734</v>
      </c>
      <c r="B2113" s="124" t="s">
        <v>6617</v>
      </c>
      <c r="C2113" s="124"/>
      <c r="D2113" s="126">
        <v>1.04</v>
      </c>
      <c r="E2113" s="124" t="s">
        <v>765</v>
      </c>
      <c r="F2113" s="124">
        <v>-4</v>
      </c>
      <c r="G2113" s="2" t="s">
        <v>14700</v>
      </c>
      <c r="H2113" s="130"/>
      <c r="I2113" s="134"/>
      <c r="J2113" s="123">
        <f>IF(OR(tbl_Metraj22[[#This Row],[TARIH]]="",tbl_Metraj22[[#This Row],[TARIH]]="-"),0,IF(tbl_Metraj22[[#This Row],[YUZDE]]=0,tbl_Metraj22[[#This Row],[METRAJ_BETON]],tbl_Metraj22[[#This Row],[YUZDE]]*tbl_Metraj22[[#This Row],[METRAJ_BETON]]))</f>
        <v>0</v>
      </c>
      <c r="K2113" s="2" t="s">
        <v>23253</v>
      </c>
    </row>
    <row r="2114" spans="1:11" ht="14.25" x14ac:dyDescent="0.2">
      <c r="A2114" s="2" t="s">
        <v>734</v>
      </c>
      <c r="B2114" s="124" t="s">
        <v>6618</v>
      </c>
      <c r="C2114" s="124"/>
      <c r="D2114" s="126">
        <v>1.04</v>
      </c>
      <c r="E2114" s="124" t="s">
        <v>765</v>
      </c>
      <c r="F2114" s="124">
        <v>-4</v>
      </c>
      <c r="G2114" s="2" t="s">
        <v>14701</v>
      </c>
      <c r="H2114" s="130"/>
      <c r="I2114" s="134"/>
      <c r="J2114" s="123">
        <f>IF(OR(tbl_Metraj22[[#This Row],[TARIH]]="",tbl_Metraj22[[#This Row],[TARIH]]="-"),0,IF(tbl_Metraj22[[#This Row],[YUZDE]]=0,tbl_Metraj22[[#This Row],[METRAJ_BETON]],tbl_Metraj22[[#This Row],[YUZDE]]*tbl_Metraj22[[#This Row],[METRAJ_BETON]]))</f>
        <v>0</v>
      </c>
      <c r="K2114" s="2" t="s">
        <v>23254</v>
      </c>
    </row>
    <row r="2115" spans="1:11" ht="14.25" x14ac:dyDescent="0.2">
      <c r="A2115" s="2" t="s">
        <v>734</v>
      </c>
      <c r="B2115" s="124" t="s">
        <v>6619</v>
      </c>
      <c r="C2115" s="124"/>
      <c r="D2115" s="126">
        <v>1.49</v>
      </c>
      <c r="E2115" s="124" t="s">
        <v>765</v>
      </c>
      <c r="F2115" s="124">
        <v>-4</v>
      </c>
      <c r="G2115" s="2" t="s">
        <v>14702</v>
      </c>
      <c r="H2115" s="130" t="s">
        <v>24265</v>
      </c>
      <c r="I2115" s="134"/>
      <c r="J2115" s="123">
        <f>IF(OR(tbl_Metraj22[[#This Row],[TARIH]]="",tbl_Metraj22[[#This Row],[TARIH]]="-"),0,IF(tbl_Metraj22[[#This Row],[YUZDE]]=0,tbl_Metraj22[[#This Row],[METRAJ_BETON]],tbl_Metraj22[[#This Row],[YUZDE]]*tbl_Metraj22[[#This Row],[METRAJ_BETON]]))</f>
        <v>0</v>
      </c>
      <c r="K2115" s="2" t="s">
        <v>22502</v>
      </c>
    </row>
    <row r="2116" spans="1:11" ht="14.25" x14ac:dyDescent="0.2">
      <c r="A2116" s="2" t="s">
        <v>734</v>
      </c>
      <c r="B2116" s="124" t="s">
        <v>6620</v>
      </c>
      <c r="C2116" s="124"/>
      <c r="D2116" s="126">
        <v>2.27</v>
      </c>
      <c r="E2116" s="124" t="s">
        <v>765</v>
      </c>
      <c r="F2116" s="124">
        <v>-4</v>
      </c>
      <c r="G2116" s="2" t="s">
        <v>14703</v>
      </c>
      <c r="H2116" s="130" t="s">
        <v>24265</v>
      </c>
      <c r="I2116" s="134"/>
      <c r="J2116" s="123">
        <f>IF(OR(tbl_Metraj22[[#This Row],[TARIH]]="",tbl_Metraj22[[#This Row],[TARIH]]="-"),0,IF(tbl_Metraj22[[#This Row],[YUZDE]]=0,tbl_Metraj22[[#This Row],[METRAJ_BETON]],tbl_Metraj22[[#This Row],[YUZDE]]*tbl_Metraj22[[#This Row],[METRAJ_BETON]]))</f>
        <v>0</v>
      </c>
      <c r="K2116" s="2" t="s">
        <v>22446</v>
      </c>
    </row>
    <row r="2117" spans="1:11" ht="14.25" x14ac:dyDescent="0.2">
      <c r="A2117" s="2" t="s">
        <v>734</v>
      </c>
      <c r="B2117" s="124" t="s">
        <v>6621</v>
      </c>
      <c r="C2117" s="124"/>
      <c r="D2117" s="126">
        <v>2.31</v>
      </c>
      <c r="E2117" s="124" t="s">
        <v>765</v>
      </c>
      <c r="F2117" s="124">
        <v>-4</v>
      </c>
      <c r="G2117" s="2" t="s">
        <v>14704</v>
      </c>
      <c r="H2117" s="130" t="s">
        <v>24265</v>
      </c>
      <c r="I2117" s="134"/>
      <c r="J2117" s="123">
        <f>IF(OR(tbl_Metraj22[[#This Row],[TARIH]]="",tbl_Metraj22[[#This Row],[TARIH]]="-"),0,IF(tbl_Metraj22[[#This Row],[YUZDE]]=0,tbl_Metraj22[[#This Row],[METRAJ_BETON]],tbl_Metraj22[[#This Row],[YUZDE]]*tbl_Metraj22[[#This Row],[METRAJ_BETON]]))</f>
        <v>0</v>
      </c>
      <c r="K2117" s="2" t="s">
        <v>22409</v>
      </c>
    </row>
    <row r="2118" spans="1:11" ht="14.25" x14ac:dyDescent="0.2">
      <c r="A2118" s="2" t="s">
        <v>734</v>
      </c>
      <c r="B2118" s="124" t="s">
        <v>6622</v>
      </c>
      <c r="C2118" s="124"/>
      <c r="D2118" s="126">
        <v>1.34</v>
      </c>
      <c r="E2118" s="124" t="s">
        <v>765</v>
      </c>
      <c r="F2118" s="124">
        <v>-4</v>
      </c>
      <c r="G2118" s="2" t="s">
        <v>14705</v>
      </c>
      <c r="H2118" s="130"/>
      <c r="I2118" s="134"/>
      <c r="J2118" s="123">
        <f>IF(OR(tbl_Metraj22[[#This Row],[TARIH]]="",tbl_Metraj22[[#This Row],[TARIH]]="-"),0,IF(tbl_Metraj22[[#This Row],[YUZDE]]=0,tbl_Metraj22[[#This Row],[METRAJ_BETON]],tbl_Metraj22[[#This Row],[YUZDE]]*tbl_Metraj22[[#This Row],[METRAJ_BETON]]))</f>
        <v>0</v>
      </c>
      <c r="K2118" s="2" t="s">
        <v>23255</v>
      </c>
    </row>
    <row r="2119" spans="1:11" ht="14.25" x14ac:dyDescent="0.2">
      <c r="A2119" s="2" t="s">
        <v>734</v>
      </c>
      <c r="B2119" s="124" t="s">
        <v>6623</v>
      </c>
      <c r="C2119" s="124"/>
      <c r="D2119" s="126">
        <v>2.34</v>
      </c>
      <c r="E2119" s="124" t="s">
        <v>765</v>
      </c>
      <c r="F2119" s="124">
        <v>-4</v>
      </c>
      <c r="G2119" s="2" t="s">
        <v>14706</v>
      </c>
      <c r="H2119" s="130"/>
      <c r="I2119" s="134"/>
      <c r="J2119" s="123">
        <f>IF(OR(tbl_Metraj22[[#This Row],[TARIH]]="",tbl_Metraj22[[#This Row],[TARIH]]="-"),0,IF(tbl_Metraj22[[#This Row],[YUZDE]]=0,tbl_Metraj22[[#This Row],[METRAJ_BETON]],tbl_Metraj22[[#This Row],[YUZDE]]*tbl_Metraj22[[#This Row],[METRAJ_BETON]]))</f>
        <v>0</v>
      </c>
      <c r="K2119" s="2" t="s">
        <v>22407</v>
      </c>
    </row>
    <row r="2120" spans="1:11" ht="14.25" x14ac:dyDescent="0.2">
      <c r="A2120" s="2" t="s">
        <v>734</v>
      </c>
      <c r="B2120" s="124" t="s">
        <v>6624</v>
      </c>
      <c r="C2120" s="124"/>
      <c r="D2120" s="126">
        <v>1.6</v>
      </c>
      <c r="E2120" s="124" t="s">
        <v>765</v>
      </c>
      <c r="F2120" s="124">
        <v>-4</v>
      </c>
      <c r="G2120" s="2" t="s">
        <v>14707</v>
      </c>
      <c r="H2120" s="130"/>
      <c r="I2120" s="134"/>
      <c r="J2120" s="123">
        <f>IF(OR(tbl_Metraj22[[#This Row],[TARIH]]="",tbl_Metraj22[[#This Row],[TARIH]]="-"),0,IF(tbl_Metraj22[[#This Row],[YUZDE]]=0,tbl_Metraj22[[#This Row],[METRAJ_BETON]],tbl_Metraj22[[#This Row],[YUZDE]]*tbl_Metraj22[[#This Row],[METRAJ_BETON]]))</f>
        <v>0</v>
      </c>
      <c r="K2120" s="2" t="s">
        <v>23256</v>
      </c>
    </row>
    <row r="2121" spans="1:11" ht="14.25" x14ac:dyDescent="0.2">
      <c r="A2121" s="2" t="s">
        <v>734</v>
      </c>
      <c r="B2121" s="124" t="s">
        <v>6625</v>
      </c>
      <c r="C2121" s="124"/>
      <c r="D2121" s="126">
        <v>1.82</v>
      </c>
      <c r="E2121" s="124" t="s">
        <v>765</v>
      </c>
      <c r="F2121" s="124">
        <v>-4</v>
      </c>
      <c r="G2121" s="2" t="s">
        <v>14708</v>
      </c>
      <c r="H2121" s="130"/>
      <c r="I2121" s="134"/>
      <c r="J2121" s="123">
        <f>IF(OR(tbl_Metraj22[[#This Row],[TARIH]]="",tbl_Metraj22[[#This Row],[TARIH]]="-"),0,IF(tbl_Metraj22[[#This Row],[YUZDE]]=0,tbl_Metraj22[[#This Row],[METRAJ_BETON]],tbl_Metraj22[[#This Row],[YUZDE]]*tbl_Metraj22[[#This Row],[METRAJ_BETON]]))</f>
        <v>0</v>
      </c>
      <c r="K2121" s="2" t="s">
        <v>22455</v>
      </c>
    </row>
    <row r="2122" spans="1:11" ht="14.25" x14ac:dyDescent="0.2">
      <c r="A2122" s="2" t="s">
        <v>734</v>
      </c>
      <c r="B2122" s="124" t="s">
        <v>6626</v>
      </c>
      <c r="C2122" s="124"/>
      <c r="D2122" s="126">
        <v>2.2000000000000002</v>
      </c>
      <c r="E2122" s="124" t="s">
        <v>765</v>
      </c>
      <c r="F2122" s="124">
        <v>-4</v>
      </c>
      <c r="G2122" s="2" t="s">
        <v>14709</v>
      </c>
      <c r="H2122" s="130"/>
      <c r="I2122" s="134"/>
      <c r="J2122" s="123">
        <f>IF(OR(tbl_Metraj22[[#This Row],[TARIH]]="",tbl_Metraj22[[#This Row],[TARIH]]="-"),0,IF(tbl_Metraj22[[#This Row],[YUZDE]]=0,tbl_Metraj22[[#This Row],[METRAJ_BETON]],tbl_Metraj22[[#This Row],[YUZDE]]*tbl_Metraj22[[#This Row],[METRAJ_BETON]]))</f>
        <v>0</v>
      </c>
      <c r="K2122" s="2" t="e">
        <v>#N/A</v>
      </c>
    </row>
    <row r="2123" spans="1:11" ht="14.25" x14ac:dyDescent="0.2">
      <c r="A2123" s="2" t="s">
        <v>734</v>
      </c>
      <c r="B2123" s="124" t="s">
        <v>6627</v>
      </c>
      <c r="C2123" s="124"/>
      <c r="D2123" s="126">
        <v>1.76</v>
      </c>
      <c r="E2123" s="124" t="s">
        <v>765</v>
      </c>
      <c r="F2123" s="124">
        <v>-4</v>
      </c>
      <c r="G2123" s="2" t="s">
        <v>14710</v>
      </c>
      <c r="H2123" s="130"/>
      <c r="I2123" s="134"/>
      <c r="J2123" s="123">
        <f>IF(OR(tbl_Metraj22[[#This Row],[TARIH]]="",tbl_Metraj22[[#This Row],[TARIH]]="-"),0,IF(tbl_Metraj22[[#This Row],[YUZDE]]=0,tbl_Metraj22[[#This Row],[METRAJ_BETON]],tbl_Metraj22[[#This Row],[YUZDE]]*tbl_Metraj22[[#This Row],[METRAJ_BETON]]))</f>
        <v>0</v>
      </c>
      <c r="K2123" s="2" t="s">
        <v>22353</v>
      </c>
    </row>
    <row r="2124" spans="1:11" ht="14.25" x14ac:dyDescent="0.2">
      <c r="A2124" s="2" t="s">
        <v>734</v>
      </c>
      <c r="B2124" s="124" t="s">
        <v>6628</v>
      </c>
      <c r="C2124" s="124"/>
      <c r="D2124" s="126">
        <v>2.73</v>
      </c>
      <c r="E2124" s="124" t="s">
        <v>765</v>
      </c>
      <c r="F2124" s="124">
        <v>-4</v>
      </c>
      <c r="G2124" s="2" t="s">
        <v>14711</v>
      </c>
      <c r="H2124" s="130"/>
      <c r="I2124" s="134"/>
      <c r="J2124" s="123">
        <f>IF(OR(tbl_Metraj22[[#This Row],[TARIH]]="",tbl_Metraj22[[#This Row],[TARIH]]="-"),0,IF(tbl_Metraj22[[#This Row],[YUZDE]]=0,tbl_Metraj22[[#This Row],[METRAJ_BETON]],tbl_Metraj22[[#This Row],[YUZDE]]*tbl_Metraj22[[#This Row],[METRAJ_BETON]]))</f>
        <v>0</v>
      </c>
      <c r="K2124" s="2" t="e">
        <v>#N/A</v>
      </c>
    </row>
    <row r="2125" spans="1:11" ht="14.25" x14ac:dyDescent="0.2">
      <c r="A2125" s="2" t="s">
        <v>734</v>
      </c>
      <c r="B2125" s="124" t="s">
        <v>6629</v>
      </c>
      <c r="C2125" s="124"/>
      <c r="D2125" s="126">
        <v>0.22</v>
      </c>
      <c r="E2125" s="124" t="s">
        <v>765</v>
      </c>
      <c r="F2125" s="124">
        <v>-4</v>
      </c>
      <c r="G2125" s="2" t="s">
        <v>14712</v>
      </c>
      <c r="H2125" s="130" t="s">
        <v>24265</v>
      </c>
      <c r="I2125" s="134"/>
      <c r="J2125" s="123">
        <f>IF(OR(tbl_Metraj22[[#This Row],[TARIH]]="",tbl_Metraj22[[#This Row],[TARIH]]="-"),0,IF(tbl_Metraj22[[#This Row],[YUZDE]]=0,tbl_Metraj22[[#This Row],[METRAJ_BETON]],tbl_Metraj22[[#This Row],[YUZDE]]*tbl_Metraj22[[#This Row],[METRAJ_BETON]]))</f>
        <v>0</v>
      </c>
      <c r="K2125" s="2" t="s">
        <v>23257</v>
      </c>
    </row>
    <row r="2126" spans="1:11" ht="14.25" x14ac:dyDescent="0.2">
      <c r="A2126" s="2" t="s">
        <v>734</v>
      </c>
      <c r="B2126" s="124" t="s">
        <v>6630</v>
      </c>
      <c r="C2126" s="124"/>
      <c r="D2126" s="126">
        <v>0.22</v>
      </c>
      <c r="E2126" s="124" t="s">
        <v>765</v>
      </c>
      <c r="F2126" s="124">
        <v>-4</v>
      </c>
      <c r="G2126" s="2" t="s">
        <v>14713</v>
      </c>
      <c r="H2126" s="130" t="s">
        <v>24265</v>
      </c>
      <c r="I2126" s="134"/>
      <c r="J2126" s="123">
        <f>IF(OR(tbl_Metraj22[[#This Row],[TARIH]]="",tbl_Metraj22[[#This Row],[TARIH]]="-"),0,IF(tbl_Metraj22[[#This Row],[YUZDE]]=0,tbl_Metraj22[[#This Row],[METRAJ_BETON]],tbl_Metraj22[[#This Row],[YUZDE]]*tbl_Metraj22[[#This Row],[METRAJ_BETON]]))</f>
        <v>0</v>
      </c>
      <c r="K2126" s="2" t="s">
        <v>23258</v>
      </c>
    </row>
    <row r="2127" spans="1:11" ht="14.25" x14ac:dyDescent="0.2">
      <c r="A2127" s="2" t="s">
        <v>734</v>
      </c>
      <c r="B2127" s="124" t="s">
        <v>6658</v>
      </c>
      <c r="C2127" s="124"/>
      <c r="D2127" s="126">
        <v>1.93</v>
      </c>
      <c r="E2127" s="124" t="s">
        <v>765</v>
      </c>
      <c r="F2127" s="124">
        <v>-4</v>
      </c>
      <c r="G2127" s="2" t="s">
        <v>14714</v>
      </c>
      <c r="H2127" s="130"/>
      <c r="I2127" s="134"/>
      <c r="J2127" s="123">
        <f>IF(OR(tbl_Metraj22[[#This Row],[TARIH]]="",tbl_Metraj22[[#This Row],[TARIH]]="-"),0,IF(tbl_Metraj22[[#This Row],[YUZDE]]=0,tbl_Metraj22[[#This Row],[METRAJ_BETON]],tbl_Metraj22[[#This Row],[YUZDE]]*tbl_Metraj22[[#This Row],[METRAJ_BETON]]))</f>
        <v>0</v>
      </c>
      <c r="K2127" s="2" t="s">
        <v>23259</v>
      </c>
    </row>
    <row r="2128" spans="1:11" ht="14.25" x14ac:dyDescent="0.2">
      <c r="A2128" s="2" t="s">
        <v>734</v>
      </c>
      <c r="B2128" s="124" t="s">
        <v>6732</v>
      </c>
      <c r="C2128" s="124"/>
      <c r="D2128" s="126">
        <v>0.59</v>
      </c>
      <c r="E2128" s="124" t="s">
        <v>765</v>
      </c>
      <c r="F2128" s="124">
        <v>-4</v>
      </c>
      <c r="G2128" s="2" t="s">
        <v>14715</v>
      </c>
      <c r="H2128" s="130"/>
      <c r="I2128" s="134"/>
      <c r="J2128" s="123">
        <f>IF(OR(tbl_Metraj22[[#This Row],[TARIH]]="",tbl_Metraj22[[#This Row],[TARIH]]="-"),0,IF(tbl_Metraj22[[#This Row],[YUZDE]]=0,tbl_Metraj22[[#This Row],[METRAJ_BETON]],tbl_Metraj22[[#This Row],[YUZDE]]*tbl_Metraj22[[#This Row],[METRAJ_BETON]]))</f>
        <v>0</v>
      </c>
      <c r="K2128" s="2" t="s">
        <v>23260</v>
      </c>
    </row>
    <row r="2129" spans="1:11" ht="14.25" x14ac:dyDescent="0.2">
      <c r="A2129" s="2" t="s">
        <v>734</v>
      </c>
      <c r="B2129" s="124" t="s">
        <v>6733</v>
      </c>
      <c r="C2129" s="124"/>
      <c r="D2129" s="126">
        <v>0.44</v>
      </c>
      <c r="E2129" s="124" t="s">
        <v>765</v>
      </c>
      <c r="F2129" s="124">
        <v>-4</v>
      </c>
      <c r="G2129" s="2" t="s">
        <v>14716</v>
      </c>
      <c r="H2129" s="130"/>
      <c r="I2129" s="134"/>
      <c r="J2129" s="123">
        <f>IF(OR(tbl_Metraj22[[#This Row],[TARIH]]="",tbl_Metraj22[[#This Row],[TARIH]]="-"),0,IF(tbl_Metraj22[[#This Row],[YUZDE]]=0,tbl_Metraj22[[#This Row],[METRAJ_BETON]],tbl_Metraj22[[#This Row],[YUZDE]]*tbl_Metraj22[[#This Row],[METRAJ_BETON]]))</f>
        <v>0</v>
      </c>
      <c r="K2129" s="2" t="e">
        <v>#N/A</v>
      </c>
    </row>
    <row r="2130" spans="1:11" ht="14.25" x14ac:dyDescent="0.2">
      <c r="A2130" s="2" t="s">
        <v>734</v>
      </c>
      <c r="B2130" s="124" t="s">
        <v>6734</v>
      </c>
      <c r="C2130" s="124"/>
      <c r="D2130" s="126">
        <v>0.24</v>
      </c>
      <c r="E2130" s="124" t="s">
        <v>765</v>
      </c>
      <c r="F2130" s="124">
        <v>-4</v>
      </c>
      <c r="G2130" s="2" t="s">
        <v>14717</v>
      </c>
      <c r="H2130" s="130"/>
      <c r="I2130" s="134"/>
      <c r="J2130" s="123">
        <f>IF(OR(tbl_Metraj22[[#This Row],[TARIH]]="",tbl_Metraj22[[#This Row],[TARIH]]="-"),0,IF(tbl_Metraj22[[#This Row],[YUZDE]]=0,tbl_Metraj22[[#This Row],[METRAJ_BETON]],tbl_Metraj22[[#This Row],[YUZDE]]*tbl_Metraj22[[#This Row],[METRAJ_BETON]]))</f>
        <v>0</v>
      </c>
      <c r="K2130" s="2" t="s">
        <v>22344</v>
      </c>
    </row>
    <row r="2131" spans="1:11" ht="14.25" x14ac:dyDescent="0.2">
      <c r="A2131" s="2" t="s">
        <v>734</v>
      </c>
      <c r="B2131" s="124" t="s">
        <v>6735</v>
      </c>
      <c r="C2131" s="124"/>
      <c r="D2131" s="126">
        <v>0.61</v>
      </c>
      <c r="E2131" s="124" t="s">
        <v>765</v>
      </c>
      <c r="F2131" s="124">
        <v>-4</v>
      </c>
      <c r="G2131" s="2" t="s">
        <v>14718</v>
      </c>
      <c r="H2131" s="130"/>
      <c r="I2131" s="134"/>
      <c r="J2131" s="123">
        <f>IF(OR(tbl_Metraj22[[#This Row],[TARIH]]="",tbl_Metraj22[[#This Row],[TARIH]]="-"),0,IF(tbl_Metraj22[[#This Row],[YUZDE]]=0,tbl_Metraj22[[#This Row],[METRAJ_BETON]],tbl_Metraj22[[#This Row],[YUZDE]]*tbl_Metraj22[[#This Row],[METRAJ_BETON]]))</f>
        <v>0</v>
      </c>
      <c r="K2131" s="2" t="e">
        <v>#N/A</v>
      </c>
    </row>
    <row r="2132" spans="1:11" ht="14.25" x14ac:dyDescent="0.2">
      <c r="A2132" s="2" t="s">
        <v>734</v>
      </c>
      <c r="B2132" s="124" t="s">
        <v>6736</v>
      </c>
      <c r="C2132" s="124"/>
      <c r="D2132" s="126">
        <v>0.69</v>
      </c>
      <c r="E2132" s="124" t="s">
        <v>765</v>
      </c>
      <c r="F2132" s="124">
        <v>-4</v>
      </c>
      <c r="G2132" s="2" t="s">
        <v>14719</v>
      </c>
      <c r="H2132" s="130"/>
      <c r="I2132" s="134"/>
      <c r="J2132" s="123">
        <f>IF(OR(tbl_Metraj22[[#This Row],[TARIH]]="",tbl_Metraj22[[#This Row],[TARIH]]="-"),0,IF(tbl_Metraj22[[#This Row],[YUZDE]]=0,tbl_Metraj22[[#This Row],[METRAJ_BETON]],tbl_Metraj22[[#This Row],[YUZDE]]*tbl_Metraj22[[#This Row],[METRAJ_BETON]]))</f>
        <v>0</v>
      </c>
      <c r="K2132" s="2" t="s">
        <v>23261</v>
      </c>
    </row>
    <row r="2133" spans="1:11" ht="14.25" x14ac:dyDescent="0.2">
      <c r="A2133" s="2" t="s">
        <v>734</v>
      </c>
      <c r="B2133" s="124" t="s">
        <v>6737</v>
      </c>
      <c r="C2133" s="124"/>
      <c r="D2133" s="126">
        <v>1.06</v>
      </c>
      <c r="E2133" s="124" t="s">
        <v>765</v>
      </c>
      <c r="F2133" s="124">
        <v>-4</v>
      </c>
      <c r="G2133" s="2" t="s">
        <v>14720</v>
      </c>
      <c r="H2133" s="130"/>
      <c r="I2133" s="134"/>
      <c r="J2133" s="123">
        <f>IF(OR(tbl_Metraj22[[#This Row],[TARIH]]="",tbl_Metraj22[[#This Row],[TARIH]]="-"),0,IF(tbl_Metraj22[[#This Row],[YUZDE]]=0,tbl_Metraj22[[#This Row],[METRAJ_BETON]],tbl_Metraj22[[#This Row],[YUZDE]]*tbl_Metraj22[[#This Row],[METRAJ_BETON]]))</f>
        <v>0</v>
      </c>
      <c r="K2133" s="2" t="s">
        <v>23262</v>
      </c>
    </row>
    <row r="2134" spans="1:11" ht="14.25" x14ac:dyDescent="0.2">
      <c r="A2134" s="2" t="s">
        <v>734</v>
      </c>
      <c r="B2134" s="124" t="s">
        <v>6738</v>
      </c>
      <c r="C2134" s="124"/>
      <c r="D2134" s="126">
        <v>0.9</v>
      </c>
      <c r="E2134" s="124" t="s">
        <v>765</v>
      </c>
      <c r="F2134" s="124">
        <v>-4</v>
      </c>
      <c r="G2134" s="2" t="s">
        <v>14721</v>
      </c>
      <c r="H2134" s="130"/>
      <c r="I2134" s="134"/>
      <c r="J2134" s="123">
        <f>IF(OR(tbl_Metraj22[[#This Row],[TARIH]]="",tbl_Metraj22[[#This Row],[TARIH]]="-"),0,IF(tbl_Metraj22[[#This Row],[YUZDE]]=0,tbl_Metraj22[[#This Row],[METRAJ_BETON]],tbl_Metraj22[[#This Row],[YUZDE]]*tbl_Metraj22[[#This Row],[METRAJ_BETON]]))</f>
        <v>0</v>
      </c>
      <c r="K2134" s="2" t="s">
        <v>22509</v>
      </c>
    </row>
    <row r="2135" spans="1:11" ht="14.25" x14ac:dyDescent="0.2">
      <c r="A2135" s="2" t="s">
        <v>734</v>
      </c>
      <c r="B2135" s="124" t="s">
        <v>6739</v>
      </c>
      <c r="C2135" s="124"/>
      <c r="D2135" s="126">
        <v>0.27</v>
      </c>
      <c r="E2135" s="124" t="s">
        <v>765</v>
      </c>
      <c r="F2135" s="124">
        <v>-4</v>
      </c>
      <c r="G2135" s="2" t="s">
        <v>14722</v>
      </c>
      <c r="H2135" s="130"/>
      <c r="I2135" s="134"/>
      <c r="J2135" s="123">
        <f>IF(OR(tbl_Metraj22[[#This Row],[TARIH]]="",tbl_Metraj22[[#This Row],[TARIH]]="-"),0,IF(tbl_Metraj22[[#This Row],[YUZDE]]=0,tbl_Metraj22[[#This Row],[METRAJ_BETON]],tbl_Metraj22[[#This Row],[YUZDE]]*tbl_Metraj22[[#This Row],[METRAJ_BETON]]))</f>
        <v>0</v>
      </c>
      <c r="K2135" s="2" t="s">
        <v>22468</v>
      </c>
    </row>
    <row r="2136" spans="1:11" ht="14.25" x14ac:dyDescent="0.2">
      <c r="A2136" s="2" t="s">
        <v>734</v>
      </c>
      <c r="B2136" s="124" t="s">
        <v>6740</v>
      </c>
      <c r="C2136" s="124"/>
      <c r="D2136" s="126">
        <v>0.23</v>
      </c>
      <c r="E2136" s="124" t="s">
        <v>765</v>
      </c>
      <c r="F2136" s="124">
        <v>-4</v>
      </c>
      <c r="G2136" s="2" t="s">
        <v>14723</v>
      </c>
      <c r="H2136" s="130"/>
      <c r="I2136" s="134"/>
      <c r="J2136" s="123">
        <f>IF(OR(tbl_Metraj22[[#This Row],[TARIH]]="",tbl_Metraj22[[#This Row],[TARIH]]="-"),0,IF(tbl_Metraj22[[#This Row],[YUZDE]]=0,tbl_Metraj22[[#This Row],[METRAJ_BETON]],tbl_Metraj22[[#This Row],[YUZDE]]*tbl_Metraj22[[#This Row],[METRAJ_BETON]]))</f>
        <v>0</v>
      </c>
      <c r="K2136" s="2" t="s">
        <v>23263</v>
      </c>
    </row>
    <row r="2137" spans="1:11" ht="14.25" x14ac:dyDescent="0.2">
      <c r="A2137" s="2" t="s">
        <v>734</v>
      </c>
      <c r="B2137" s="124" t="s">
        <v>6741</v>
      </c>
      <c r="C2137" s="124"/>
      <c r="D2137" s="126">
        <v>0.47</v>
      </c>
      <c r="E2137" s="124" t="s">
        <v>765</v>
      </c>
      <c r="F2137" s="124">
        <v>-4</v>
      </c>
      <c r="G2137" s="2" t="s">
        <v>14724</v>
      </c>
      <c r="H2137" s="130"/>
      <c r="I2137" s="134"/>
      <c r="J2137" s="123">
        <f>IF(OR(tbl_Metraj22[[#This Row],[TARIH]]="",tbl_Metraj22[[#This Row],[TARIH]]="-"),0,IF(tbl_Metraj22[[#This Row],[YUZDE]]=0,tbl_Metraj22[[#This Row],[METRAJ_BETON]],tbl_Metraj22[[#This Row],[YUZDE]]*tbl_Metraj22[[#This Row],[METRAJ_BETON]]))</f>
        <v>0</v>
      </c>
      <c r="K2137" s="2" t="s">
        <v>22450</v>
      </c>
    </row>
    <row r="2138" spans="1:11" ht="14.25" x14ac:dyDescent="0.2">
      <c r="A2138" s="2" t="s">
        <v>734</v>
      </c>
      <c r="B2138" s="124" t="s">
        <v>6742</v>
      </c>
      <c r="C2138" s="124"/>
      <c r="D2138" s="126">
        <v>0.23</v>
      </c>
      <c r="E2138" s="124" t="s">
        <v>765</v>
      </c>
      <c r="F2138" s="124">
        <v>-4</v>
      </c>
      <c r="G2138" s="2" t="s">
        <v>14725</v>
      </c>
      <c r="H2138" s="130"/>
      <c r="I2138" s="134"/>
      <c r="J2138" s="123">
        <f>IF(OR(tbl_Metraj22[[#This Row],[TARIH]]="",tbl_Metraj22[[#This Row],[TARIH]]="-"),0,IF(tbl_Metraj22[[#This Row],[YUZDE]]=0,tbl_Metraj22[[#This Row],[METRAJ_BETON]],tbl_Metraj22[[#This Row],[YUZDE]]*tbl_Metraj22[[#This Row],[METRAJ_BETON]]))</f>
        <v>0</v>
      </c>
      <c r="K2138" s="2" t="s">
        <v>23264</v>
      </c>
    </row>
    <row r="2139" spans="1:11" ht="14.25" x14ac:dyDescent="0.2">
      <c r="A2139" s="2" t="s">
        <v>734</v>
      </c>
      <c r="B2139" s="124" t="s">
        <v>6743</v>
      </c>
      <c r="C2139" s="124"/>
      <c r="D2139" s="126">
        <v>0.38</v>
      </c>
      <c r="E2139" s="124" t="s">
        <v>765</v>
      </c>
      <c r="F2139" s="124">
        <v>-4</v>
      </c>
      <c r="G2139" s="2" t="s">
        <v>14726</v>
      </c>
      <c r="H2139" s="130"/>
      <c r="I2139" s="134"/>
      <c r="J2139" s="123">
        <f>IF(OR(tbl_Metraj22[[#This Row],[TARIH]]="",tbl_Metraj22[[#This Row],[TARIH]]="-"),0,IF(tbl_Metraj22[[#This Row],[YUZDE]]=0,tbl_Metraj22[[#This Row],[METRAJ_BETON]],tbl_Metraj22[[#This Row],[YUZDE]]*tbl_Metraj22[[#This Row],[METRAJ_BETON]]))</f>
        <v>0</v>
      </c>
      <c r="K2139" s="2" t="s">
        <v>23265</v>
      </c>
    </row>
    <row r="2140" spans="1:11" ht="14.25" x14ac:dyDescent="0.2">
      <c r="A2140" s="2" t="s">
        <v>734</v>
      </c>
      <c r="B2140" s="124" t="s">
        <v>6744</v>
      </c>
      <c r="C2140" s="124"/>
      <c r="D2140" s="126">
        <v>1.67</v>
      </c>
      <c r="E2140" s="124" t="s">
        <v>765</v>
      </c>
      <c r="F2140" s="124">
        <v>-4</v>
      </c>
      <c r="G2140" s="2" t="s">
        <v>14727</v>
      </c>
      <c r="H2140" s="130"/>
      <c r="I2140" s="134"/>
      <c r="J2140" s="123">
        <f>IF(OR(tbl_Metraj22[[#This Row],[TARIH]]="",tbl_Metraj22[[#This Row],[TARIH]]="-"),0,IF(tbl_Metraj22[[#This Row],[YUZDE]]=0,tbl_Metraj22[[#This Row],[METRAJ_BETON]],tbl_Metraj22[[#This Row],[YUZDE]]*tbl_Metraj22[[#This Row],[METRAJ_BETON]]))</f>
        <v>0</v>
      </c>
      <c r="K2140" s="2" t="s">
        <v>23266</v>
      </c>
    </row>
    <row r="2141" spans="1:11" ht="14.25" x14ac:dyDescent="0.2">
      <c r="A2141" s="2" t="s">
        <v>734</v>
      </c>
      <c r="B2141" s="124" t="s">
        <v>6754</v>
      </c>
      <c r="C2141" s="124"/>
      <c r="D2141" s="126">
        <v>2.2999999999999998</v>
      </c>
      <c r="E2141" s="124" t="s">
        <v>765</v>
      </c>
      <c r="F2141" s="124">
        <v>-4</v>
      </c>
      <c r="G2141" s="2" t="s">
        <v>14728</v>
      </c>
      <c r="H2141" s="130" t="s">
        <v>24265</v>
      </c>
      <c r="I2141" s="134"/>
      <c r="J2141" s="123">
        <f>IF(OR(tbl_Metraj22[[#This Row],[TARIH]]="",tbl_Metraj22[[#This Row],[TARIH]]="-"),0,IF(tbl_Metraj22[[#This Row],[YUZDE]]=0,tbl_Metraj22[[#This Row],[METRAJ_BETON]],tbl_Metraj22[[#This Row],[YUZDE]]*tbl_Metraj22[[#This Row],[METRAJ_BETON]]))</f>
        <v>0</v>
      </c>
      <c r="K2141" s="2" t="s">
        <v>23267</v>
      </c>
    </row>
    <row r="2142" spans="1:11" ht="14.25" x14ac:dyDescent="0.2">
      <c r="A2142" s="2" t="s">
        <v>734</v>
      </c>
      <c r="B2142" s="124" t="s">
        <v>6755</v>
      </c>
      <c r="C2142" s="124"/>
      <c r="D2142" s="126">
        <v>2.2999999999999998</v>
      </c>
      <c r="E2142" s="124" t="s">
        <v>765</v>
      </c>
      <c r="F2142" s="124">
        <v>-4</v>
      </c>
      <c r="G2142" s="2" t="s">
        <v>14729</v>
      </c>
      <c r="H2142" s="130" t="s">
        <v>24265</v>
      </c>
      <c r="I2142" s="134"/>
      <c r="J2142" s="123">
        <f>IF(OR(tbl_Metraj22[[#This Row],[TARIH]]="",tbl_Metraj22[[#This Row],[TARIH]]="-"),0,IF(tbl_Metraj22[[#This Row],[YUZDE]]=0,tbl_Metraj22[[#This Row],[METRAJ_BETON]],tbl_Metraj22[[#This Row],[YUZDE]]*tbl_Metraj22[[#This Row],[METRAJ_BETON]]))</f>
        <v>0</v>
      </c>
      <c r="K2142" s="2" t="s">
        <v>22360</v>
      </c>
    </row>
    <row r="2143" spans="1:11" ht="14.25" x14ac:dyDescent="0.2">
      <c r="A2143" s="2" t="s">
        <v>734</v>
      </c>
      <c r="B2143" s="124" t="s">
        <v>6756</v>
      </c>
      <c r="C2143" s="124"/>
      <c r="D2143" s="126">
        <v>1.02</v>
      </c>
      <c r="E2143" s="124" t="s">
        <v>765</v>
      </c>
      <c r="F2143" s="124">
        <v>-4</v>
      </c>
      <c r="G2143" s="2" t="s">
        <v>14730</v>
      </c>
      <c r="H2143" s="130" t="s">
        <v>24265</v>
      </c>
      <c r="I2143" s="134"/>
      <c r="J2143" s="123">
        <f>IF(OR(tbl_Metraj22[[#This Row],[TARIH]]="",tbl_Metraj22[[#This Row],[TARIH]]="-"),0,IF(tbl_Metraj22[[#This Row],[YUZDE]]=0,tbl_Metraj22[[#This Row],[METRAJ_BETON]],tbl_Metraj22[[#This Row],[YUZDE]]*tbl_Metraj22[[#This Row],[METRAJ_BETON]]))</f>
        <v>0</v>
      </c>
      <c r="K2143" s="2" t="s">
        <v>23268</v>
      </c>
    </row>
    <row r="2144" spans="1:11" ht="14.25" x14ac:dyDescent="0.2">
      <c r="A2144" s="2" t="s">
        <v>734</v>
      </c>
      <c r="B2144" s="124" t="s">
        <v>6757</v>
      </c>
      <c r="C2144" s="124"/>
      <c r="D2144" s="126">
        <v>2.76</v>
      </c>
      <c r="E2144" s="124" t="s">
        <v>765</v>
      </c>
      <c r="F2144" s="124">
        <v>-4</v>
      </c>
      <c r="G2144" s="2" t="s">
        <v>14731</v>
      </c>
      <c r="H2144" s="130" t="s">
        <v>24265</v>
      </c>
      <c r="I2144" s="134"/>
      <c r="J2144" s="123">
        <f>IF(OR(tbl_Metraj22[[#This Row],[TARIH]]="",tbl_Metraj22[[#This Row],[TARIH]]="-"),0,IF(tbl_Metraj22[[#This Row],[YUZDE]]=0,tbl_Metraj22[[#This Row],[METRAJ_BETON]],tbl_Metraj22[[#This Row],[YUZDE]]*tbl_Metraj22[[#This Row],[METRAJ_BETON]]))</f>
        <v>0</v>
      </c>
      <c r="K2144" s="2" t="s">
        <v>22386</v>
      </c>
    </row>
    <row r="2145" spans="1:11" ht="14.25" x14ac:dyDescent="0.2">
      <c r="A2145" s="2" t="s">
        <v>734</v>
      </c>
      <c r="B2145" s="124" t="s">
        <v>6758</v>
      </c>
      <c r="C2145" s="124"/>
      <c r="D2145" s="126">
        <v>0.61</v>
      </c>
      <c r="E2145" s="124" t="s">
        <v>765</v>
      </c>
      <c r="F2145" s="124">
        <v>-4</v>
      </c>
      <c r="G2145" s="2" t="s">
        <v>14732</v>
      </c>
      <c r="H2145" s="130" t="s">
        <v>24265</v>
      </c>
      <c r="I2145" s="134"/>
      <c r="J2145" s="123">
        <f>IF(OR(tbl_Metraj22[[#This Row],[TARIH]]="",tbl_Metraj22[[#This Row],[TARIH]]="-"),0,IF(tbl_Metraj22[[#This Row],[YUZDE]]=0,tbl_Metraj22[[#This Row],[METRAJ_BETON]],tbl_Metraj22[[#This Row],[YUZDE]]*tbl_Metraj22[[#This Row],[METRAJ_BETON]]))</f>
        <v>0</v>
      </c>
      <c r="K2145" s="2" t="s">
        <v>23269</v>
      </c>
    </row>
    <row r="2146" spans="1:11" ht="14.25" x14ac:dyDescent="0.2">
      <c r="A2146" s="2" t="s">
        <v>734</v>
      </c>
      <c r="B2146" s="124" t="s">
        <v>6759</v>
      </c>
      <c r="C2146" s="124"/>
      <c r="D2146" s="126">
        <v>2.8</v>
      </c>
      <c r="E2146" s="124" t="s">
        <v>765</v>
      </c>
      <c r="F2146" s="124">
        <v>-4</v>
      </c>
      <c r="G2146" s="2" t="s">
        <v>14733</v>
      </c>
      <c r="H2146" s="130" t="s">
        <v>24265</v>
      </c>
      <c r="I2146" s="134"/>
      <c r="J2146" s="123">
        <f>IF(OR(tbl_Metraj22[[#This Row],[TARIH]]="",tbl_Metraj22[[#This Row],[TARIH]]="-"),0,IF(tbl_Metraj22[[#This Row],[YUZDE]]=0,tbl_Metraj22[[#This Row],[METRAJ_BETON]],tbl_Metraj22[[#This Row],[YUZDE]]*tbl_Metraj22[[#This Row],[METRAJ_BETON]]))</f>
        <v>0</v>
      </c>
      <c r="K2146" s="2" t="s">
        <v>22387</v>
      </c>
    </row>
    <row r="2147" spans="1:11" ht="14.25" x14ac:dyDescent="0.2">
      <c r="A2147" s="2" t="s">
        <v>734</v>
      </c>
      <c r="B2147" s="124" t="s">
        <v>6760</v>
      </c>
      <c r="C2147" s="124"/>
      <c r="D2147" s="126">
        <v>3.46</v>
      </c>
      <c r="E2147" s="124" t="s">
        <v>765</v>
      </c>
      <c r="F2147" s="124">
        <v>-4</v>
      </c>
      <c r="G2147" s="2" t="s">
        <v>14734</v>
      </c>
      <c r="H2147" s="130" t="s">
        <v>24265</v>
      </c>
      <c r="I2147" s="134"/>
      <c r="J2147" s="123">
        <f>IF(OR(tbl_Metraj22[[#This Row],[TARIH]]="",tbl_Metraj22[[#This Row],[TARIH]]="-"),0,IF(tbl_Metraj22[[#This Row],[YUZDE]]=0,tbl_Metraj22[[#This Row],[METRAJ_BETON]],tbl_Metraj22[[#This Row],[YUZDE]]*tbl_Metraj22[[#This Row],[METRAJ_BETON]]))</f>
        <v>0</v>
      </c>
      <c r="K2147" s="2" t="s">
        <v>22389</v>
      </c>
    </row>
    <row r="2148" spans="1:11" ht="14.25" x14ac:dyDescent="0.2">
      <c r="A2148" s="2" t="s">
        <v>734</v>
      </c>
      <c r="B2148" s="124" t="s">
        <v>6761</v>
      </c>
      <c r="C2148" s="124"/>
      <c r="D2148" s="126">
        <v>1.02</v>
      </c>
      <c r="E2148" s="124" t="s">
        <v>765</v>
      </c>
      <c r="F2148" s="124">
        <v>-4</v>
      </c>
      <c r="G2148" s="2" t="s">
        <v>14735</v>
      </c>
      <c r="H2148" s="130" t="s">
        <v>24265</v>
      </c>
      <c r="I2148" s="134"/>
      <c r="J2148" s="123">
        <f>IF(OR(tbl_Metraj22[[#This Row],[TARIH]]="",tbl_Metraj22[[#This Row],[TARIH]]="-"),0,IF(tbl_Metraj22[[#This Row],[YUZDE]]=0,tbl_Metraj22[[#This Row],[METRAJ_BETON]],tbl_Metraj22[[#This Row],[YUZDE]]*tbl_Metraj22[[#This Row],[METRAJ_BETON]]))</f>
        <v>0</v>
      </c>
      <c r="K2148" s="2" t="s">
        <v>23270</v>
      </c>
    </row>
    <row r="2149" spans="1:11" ht="14.25" x14ac:dyDescent="0.2">
      <c r="A2149" s="2" t="s">
        <v>734</v>
      </c>
      <c r="B2149" s="124" t="s">
        <v>6762</v>
      </c>
      <c r="C2149" s="124"/>
      <c r="D2149" s="126">
        <v>2.2999999999999998</v>
      </c>
      <c r="E2149" s="124" t="s">
        <v>765</v>
      </c>
      <c r="F2149" s="124">
        <v>-4</v>
      </c>
      <c r="G2149" s="2" t="s">
        <v>14736</v>
      </c>
      <c r="H2149" s="130" t="s">
        <v>24265</v>
      </c>
      <c r="I2149" s="134"/>
      <c r="J2149" s="123">
        <f>IF(OR(tbl_Metraj22[[#This Row],[TARIH]]="",tbl_Metraj22[[#This Row],[TARIH]]="-"),0,IF(tbl_Metraj22[[#This Row],[YUZDE]]=0,tbl_Metraj22[[#This Row],[METRAJ_BETON]],tbl_Metraj22[[#This Row],[YUZDE]]*tbl_Metraj22[[#This Row],[METRAJ_BETON]]))</f>
        <v>0</v>
      </c>
      <c r="K2149" s="2" t="s">
        <v>22361</v>
      </c>
    </row>
    <row r="2150" spans="1:11" ht="14.25" x14ac:dyDescent="0.2">
      <c r="A2150" s="2" t="s">
        <v>734</v>
      </c>
      <c r="B2150" s="124" t="s">
        <v>6763</v>
      </c>
      <c r="C2150" s="124"/>
      <c r="D2150" s="126">
        <v>2.2999999999999998</v>
      </c>
      <c r="E2150" s="124" t="s">
        <v>765</v>
      </c>
      <c r="F2150" s="124">
        <v>-4</v>
      </c>
      <c r="G2150" s="2" t="s">
        <v>14737</v>
      </c>
      <c r="H2150" s="130" t="s">
        <v>24265</v>
      </c>
      <c r="I2150" s="134"/>
      <c r="J2150" s="123">
        <f>IF(OR(tbl_Metraj22[[#This Row],[TARIH]]="",tbl_Metraj22[[#This Row],[TARIH]]="-"),0,IF(tbl_Metraj22[[#This Row],[YUZDE]]=0,tbl_Metraj22[[#This Row],[METRAJ_BETON]],tbl_Metraj22[[#This Row],[YUZDE]]*tbl_Metraj22[[#This Row],[METRAJ_BETON]]))</f>
        <v>0</v>
      </c>
      <c r="K2150" s="2" t="s">
        <v>23271</v>
      </c>
    </row>
    <row r="2151" spans="1:11" ht="14.25" x14ac:dyDescent="0.2">
      <c r="A2151" s="2" t="s">
        <v>734</v>
      </c>
      <c r="B2151" s="124" t="s">
        <v>6764</v>
      </c>
      <c r="C2151" s="124"/>
      <c r="D2151" s="126">
        <v>2.2400000000000002</v>
      </c>
      <c r="E2151" s="124" t="s">
        <v>765</v>
      </c>
      <c r="F2151" s="124">
        <v>-4</v>
      </c>
      <c r="G2151" s="2" t="s">
        <v>14738</v>
      </c>
      <c r="H2151" s="130"/>
      <c r="I2151" s="134"/>
      <c r="J2151" s="123">
        <f>IF(OR(tbl_Metraj22[[#This Row],[TARIH]]="",tbl_Metraj22[[#This Row],[TARIH]]="-"),0,IF(tbl_Metraj22[[#This Row],[YUZDE]]=0,tbl_Metraj22[[#This Row],[METRAJ_BETON]],tbl_Metraj22[[#This Row],[YUZDE]]*tbl_Metraj22[[#This Row],[METRAJ_BETON]]))</f>
        <v>0</v>
      </c>
      <c r="K2151" s="2" t="s">
        <v>22376</v>
      </c>
    </row>
    <row r="2152" spans="1:11" ht="14.25" x14ac:dyDescent="0.2">
      <c r="A2152" s="2" t="s">
        <v>734</v>
      </c>
      <c r="B2152" s="124" t="s">
        <v>6765</v>
      </c>
      <c r="C2152" s="124"/>
      <c r="D2152" s="126">
        <v>1.1499999999999999</v>
      </c>
      <c r="E2152" s="124" t="s">
        <v>765</v>
      </c>
      <c r="F2152" s="124">
        <v>-4</v>
      </c>
      <c r="G2152" s="2" t="s">
        <v>14739</v>
      </c>
      <c r="H2152" s="130" t="s">
        <v>24265</v>
      </c>
      <c r="I2152" s="134"/>
      <c r="J2152" s="123">
        <f>IF(OR(tbl_Metraj22[[#This Row],[TARIH]]="",tbl_Metraj22[[#This Row],[TARIH]]="-"),0,IF(tbl_Metraj22[[#This Row],[YUZDE]]=0,tbl_Metraj22[[#This Row],[METRAJ_BETON]],tbl_Metraj22[[#This Row],[YUZDE]]*tbl_Metraj22[[#This Row],[METRAJ_BETON]]))</f>
        <v>0</v>
      </c>
      <c r="K2152" s="2" t="s">
        <v>23272</v>
      </c>
    </row>
    <row r="2153" spans="1:11" ht="14.25" x14ac:dyDescent="0.2">
      <c r="A2153" s="2" t="s">
        <v>734</v>
      </c>
      <c r="B2153" s="124" t="s">
        <v>6766</v>
      </c>
      <c r="C2153" s="124"/>
      <c r="D2153" s="126">
        <v>1.02</v>
      </c>
      <c r="E2153" s="124" t="s">
        <v>765</v>
      </c>
      <c r="F2153" s="124">
        <v>-4</v>
      </c>
      <c r="G2153" s="2" t="s">
        <v>14740</v>
      </c>
      <c r="H2153" s="130" t="s">
        <v>24265</v>
      </c>
      <c r="I2153" s="134"/>
      <c r="J2153" s="123">
        <f>IF(OR(tbl_Metraj22[[#This Row],[TARIH]]="",tbl_Metraj22[[#This Row],[TARIH]]="-"),0,IF(tbl_Metraj22[[#This Row],[YUZDE]]=0,tbl_Metraj22[[#This Row],[METRAJ_BETON]],tbl_Metraj22[[#This Row],[YUZDE]]*tbl_Metraj22[[#This Row],[METRAJ_BETON]]))</f>
        <v>0</v>
      </c>
      <c r="K2153" s="2" t="s">
        <v>23273</v>
      </c>
    </row>
    <row r="2154" spans="1:11" ht="14.25" x14ac:dyDescent="0.2">
      <c r="A2154" s="2" t="s">
        <v>734</v>
      </c>
      <c r="B2154" s="124" t="s">
        <v>6767</v>
      </c>
      <c r="C2154" s="124"/>
      <c r="D2154" s="126">
        <v>2.2400000000000002</v>
      </c>
      <c r="E2154" s="124" t="s">
        <v>765</v>
      </c>
      <c r="F2154" s="124">
        <v>-4</v>
      </c>
      <c r="G2154" s="2" t="s">
        <v>14741</v>
      </c>
      <c r="H2154" s="130"/>
      <c r="I2154" s="134"/>
      <c r="J2154" s="123">
        <f>IF(OR(tbl_Metraj22[[#This Row],[TARIH]]="",tbl_Metraj22[[#This Row],[TARIH]]="-"),0,IF(tbl_Metraj22[[#This Row],[YUZDE]]=0,tbl_Metraj22[[#This Row],[METRAJ_BETON]],tbl_Metraj22[[#This Row],[YUZDE]]*tbl_Metraj22[[#This Row],[METRAJ_BETON]]))</f>
        <v>0</v>
      </c>
      <c r="K2154" s="2" t="s">
        <v>22374</v>
      </c>
    </row>
    <row r="2155" spans="1:11" ht="14.25" x14ac:dyDescent="0.2">
      <c r="A2155" s="2" t="s">
        <v>734</v>
      </c>
      <c r="B2155" s="124" t="s">
        <v>6768</v>
      </c>
      <c r="C2155" s="124"/>
      <c r="D2155" s="126">
        <v>1.02</v>
      </c>
      <c r="E2155" s="124" t="s">
        <v>765</v>
      </c>
      <c r="F2155" s="124">
        <v>-4</v>
      </c>
      <c r="G2155" s="2" t="s">
        <v>14742</v>
      </c>
      <c r="H2155" s="130" t="s">
        <v>24265</v>
      </c>
      <c r="I2155" s="134"/>
      <c r="J2155" s="123">
        <f>IF(OR(tbl_Metraj22[[#This Row],[TARIH]]="",tbl_Metraj22[[#This Row],[TARIH]]="-"),0,IF(tbl_Metraj22[[#This Row],[YUZDE]]=0,tbl_Metraj22[[#This Row],[METRAJ_BETON]],tbl_Metraj22[[#This Row],[YUZDE]]*tbl_Metraj22[[#This Row],[METRAJ_BETON]]))</f>
        <v>0</v>
      </c>
      <c r="K2155" s="2" t="s">
        <v>23274</v>
      </c>
    </row>
    <row r="2156" spans="1:11" ht="14.25" x14ac:dyDescent="0.2">
      <c r="A2156" s="2" t="s">
        <v>734</v>
      </c>
      <c r="B2156" s="124" t="s">
        <v>6769</v>
      </c>
      <c r="C2156" s="124"/>
      <c r="D2156" s="126">
        <v>0.9</v>
      </c>
      <c r="E2156" s="124" t="s">
        <v>765</v>
      </c>
      <c r="F2156" s="124">
        <v>-4</v>
      </c>
      <c r="G2156" s="2" t="s">
        <v>14743</v>
      </c>
      <c r="H2156" s="130"/>
      <c r="I2156" s="134"/>
      <c r="J2156" s="123">
        <f>IF(OR(tbl_Metraj22[[#This Row],[TARIH]]="",tbl_Metraj22[[#This Row],[TARIH]]="-"),0,IF(tbl_Metraj22[[#This Row],[YUZDE]]=0,tbl_Metraj22[[#This Row],[METRAJ_BETON]],tbl_Metraj22[[#This Row],[YUZDE]]*tbl_Metraj22[[#This Row],[METRAJ_BETON]]))</f>
        <v>0</v>
      </c>
      <c r="K2156" s="2" t="s">
        <v>23275</v>
      </c>
    </row>
    <row r="2157" spans="1:11" ht="14.25" x14ac:dyDescent="0.2">
      <c r="A2157" s="2" t="s">
        <v>734</v>
      </c>
      <c r="B2157" s="124" t="s">
        <v>6770</v>
      </c>
      <c r="C2157" s="124"/>
      <c r="D2157" s="126">
        <v>2.2999999999999998</v>
      </c>
      <c r="E2157" s="124" t="s">
        <v>765</v>
      </c>
      <c r="F2157" s="124">
        <v>-4</v>
      </c>
      <c r="G2157" s="2" t="s">
        <v>14744</v>
      </c>
      <c r="H2157" s="130"/>
      <c r="I2157" s="134"/>
      <c r="J2157" s="123">
        <f>IF(OR(tbl_Metraj22[[#This Row],[TARIH]]="",tbl_Metraj22[[#This Row],[TARIH]]="-"),0,IF(tbl_Metraj22[[#This Row],[YUZDE]]=0,tbl_Metraj22[[#This Row],[METRAJ_BETON]],tbl_Metraj22[[#This Row],[YUZDE]]*tbl_Metraj22[[#This Row],[METRAJ_BETON]]))</f>
        <v>0</v>
      </c>
      <c r="K2157" s="2" t="s">
        <v>22494</v>
      </c>
    </row>
    <row r="2158" spans="1:11" ht="14.25" x14ac:dyDescent="0.2">
      <c r="A2158" s="2" t="s">
        <v>734</v>
      </c>
      <c r="B2158" s="124" t="s">
        <v>6771</v>
      </c>
      <c r="C2158" s="124"/>
      <c r="D2158" s="126">
        <v>2.2999999999999998</v>
      </c>
      <c r="E2158" s="124" t="s">
        <v>765</v>
      </c>
      <c r="F2158" s="124">
        <v>-4</v>
      </c>
      <c r="G2158" s="2" t="s">
        <v>14745</v>
      </c>
      <c r="H2158" s="130"/>
      <c r="I2158" s="134"/>
      <c r="J2158" s="123">
        <f>IF(OR(tbl_Metraj22[[#This Row],[TARIH]]="",tbl_Metraj22[[#This Row],[TARIH]]="-"),0,IF(tbl_Metraj22[[#This Row],[YUZDE]]=0,tbl_Metraj22[[#This Row],[METRAJ_BETON]],tbl_Metraj22[[#This Row],[YUZDE]]*tbl_Metraj22[[#This Row],[METRAJ_BETON]]))</f>
        <v>0</v>
      </c>
      <c r="K2158" s="2" t="s">
        <v>23276</v>
      </c>
    </row>
    <row r="2159" spans="1:11" ht="14.25" x14ac:dyDescent="0.2">
      <c r="A2159" s="2" t="s">
        <v>734</v>
      </c>
      <c r="B2159" s="124" t="s">
        <v>6772</v>
      </c>
      <c r="C2159" s="124"/>
      <c r="D2159" s="126">
        <v>2.2999999999999998</v>
      </c>
      <c r="E2159" s="124" t="s">
        <v>765</v>
      </c>
      <c r="F2159" s="124">
        <v>-4</v>
      </c>
      <c r="G2159" s="2" t="s">
        <v>14746</v>
      </c>
      <c r="H2159" s="130" t="s">
        <v>24265</v>
      </c>
      <c r="I2159" s="134"/>
      <c r="J2159" s="123">
        <f>IF(OR(tbl_Metraj22[[#This Row],[TARIH]]="",tbl_Metraj22[[#This Row],[TARIH]]="-"),0,IF(tbl_Metraj22[[#This Row],[YUZDE]]=0,tbl_Metraj22[[#This Row],[METRAJ_BETON]],tbl_Metraj22[[#This Row],[YUZDE]]*tbl_Metraj22[[#This Row],[METRAJ_BETON]]))</f>
        <v>0</v>
      </c>
      <c r="K2159" s="2" t="s">
        <v>23277</v>
      </c>
    </row>
    <row r="2160" spans="1:11" ht="14.25" x14ac:dyDescent="0.2">
      <c r="A2160" s="2" t="s">
        <v>734</v>
      </c>
      <c r="B2160" s="124" t="s">
        <v>6773</v>
      </c>
      <c r="C2160" s="124"/>
      <c r="D2160" s="126">
        <v>2.2999999999999998</v>
      </c>
      <c r="E2160" s="124" t="s">
        <v>765</v>
      </c>
      <c r="F2160" s="124">
        <v>-4</v>
      </c>
      <c r="G2160" s="2" t="s">
        <v>14747</v>
      </c>
      <c r="H2160" s="130"/>
      <c r="I2160" s="134"/>
      <c r="J2160" s="123">
        <f>IF(OR(tbl_Metraj22[[#This Row],[TARIH]]="",tbl_Metraj22[[#This Row],[TARIH]]="-"),0,IF(tbl_Metraj22[[#This Row],[YUZDE]]=0,tbl_Metraj22[[#This Row],[METRAJ_BETON]],tbl_Metraj22[[#This Row],[YUZDE]]*tbl_Metraj22[[#This Row],[METRAJ_BETON]]))</f>
        <v>0</v>
      </c>
      <c r="K2160" s="2" t="s">
        <v>22476</v>
      </c>
    </row>
    <row r="2161" spans="1:11" ht="14.25" x14ac:dyDescent="0.2">
      <c r="A2161" s="2" t="s">
        <v>734</v>
      </c>
      <c r="B2161" s="124" t="s">
        <v>6774</v>
      </c>
      <c r="C2161" s="124"/>
      <c r="D2161" s="126">
        <v>0.9</v>
      </c>
      <c r="E2161" s="124" t="s">
        <v>765</v>
      </c>
      <c r="F2161" s="124">
        <v>-4</v>
      </c>
      <c r="G2161" s="2" t="s">
        <v>14748</v>
      </c>
      <c r="H2161" s="130" t="s">
        <v>24265</v>
      </c>
      <c r="I2161" s="134"/>
      <c r="J2161" s="123">
        <f>IF(OR(tbl_Metraj22[[#This Row],[TARIH]]="",tbl_Metraj22[[#This Row],[TARIH]]="-"),0,IF(tbl_Metraj22[[#This Row],[YUZDE]]=0,tbl_Metraj22[[#This Row],[METRAJ_BETON]],tbl_Metraj22[[#This Row],[YUZDE]]*tbl_Metraj22[[#This Row],[METRAJ_BETON]]))</f>
        <v>0</v>
      </c>
      <c r="K2161" s="2" t="s">
        <v>23278</v>
      </c>
    </row>
    <row r="2162" spans="1:11" ht="14.25" x14ac:dyDescent="0.2">
      <c r="A2162" s="2" t="s">
        <v>734</v>
      </c>
      <c r="B2162" s="124" t="s">
        <v>6775</v>
      </c>
      <c r="C2162" s="124"/>
      <c r="D2162" s="126">
        <v>2.21</v>
      </c>
      <c r="E2162" s="124" t="s">
        <v>765</v>
      </c>
      <c r="F2162" s="124">
        <v>-4</v>
      </c>
      <c r="G2162" s="2" t="s">
        <v>14749</v>
      </c>
      <c r="H2162" s="130" t="s">
        <v>24265</v>
      </c>
      <c r="I2162" s="134"/>
      <c r="J2162" s="123">
        <f>IF(OR(tbl_Metraj22[[#This Row],[TARIH]]="",tbl_Metraj22[[#This Row],[TARIH]]="-"),0,IF(tbl_Metraj22[[#This Row],[YUZDE]]=0,tbl_Metraj22[[#This Row],[METRAJ_BETON]],tbl_Metraj22[[#This Row],[YUZDE]]*tbl_Metraj22[[#This Row],[METRAJ_BETON]]))</f>
        <v>0</v>
      </c>
      <c r="K2162" s="2" t="s">
        <v>22352</v>
      </c>
    </row>
    <row r="2163" spans="1:11" ht="14.25" x14ac:dyDescent="0.2">
      <c r="A2163" s="2" t="s">
        <v>734</v>
      </c>
      <c r="B2163" s="124" t="s">
        <v>6777</v>
      </c>
      <c r="C2163" s="124"/>
      <c r="D2163" s="126">
        <v>2.2999999999999998</v>
      </c>
      <c r="E2163" s="124" t="s">
        <v>765</v>
      </c>
      <c r="F2163" s="124">
        <v>-4</v>
      </c>
      <c r="G2163" s="2" t="s">
        <v>14750</v>
      </c>
      <c r="H2163" s="130" t="s">
        <v>24265</v>
      </c>
      <c r="I2163" s="134"/>
      <c r="J2163" s="123">
        <f>IF(OR(tbl_Metraj22[[#This Row],[TARIH]]="",tbl_Metraj22[[#This Row],[TARIH]]="-"),0,IF(tbl_Metraj22[[#This Row],[YUZDE]]=0,tbl_Metraj22[[#This Row],[METRAJ_BETON]],tbl_Metraj22[[#This Row],[YUZDE]]*tbl_Metraj22[[#This Row],[METRAJ_BETON]]))</f>
        <v>0</v>
      </c>
      <c r="K2163" s="2" t="s">
        <v>22478</v>
      </c>
    </row>
    <row r="2164" spans="1:11" ht="14.25" x14ac:dyDescent="0.2">
      <c r="A2164" s="2" t="s">
        <v>734</v>
      </c>
      <c r="B2164" s="124" t="s">
        <v>6781</v>
      </c>
      <c r="C2164" s="124"/>
      <c r="D2164" s="126">
        <v>2.2999999999999998</v>
      </c>
      <c r="E2164" s="124" t="s">
        <v>765</v>
      </c>
      <c r="F2164" s="124">
        <v>-4</v>
      </c>
      <c r="G2164" s="2" t="s">
        <v>14751</v>
      </c>
      <c r="H2164" s="130" t="s">
        <v>24265</v>
      </c>
      <c r="I2164" s="134"/>
      <c r="J2164" s="123">
        <f>IF(OR(tbl_Metraj22[[#This Row],[TARIH]]="",tbl_Metraj22[[#This Row],[TARIH]]="-"),0,IF(tbl_Metraj22[[#This Row],[YUZDE]]=0,tbl_Metraj22[[#This Row],[METRAJ_BETON]],tbl_Metraj22[[#This Row],[YUZDE]]*tbl_Metraj22[[#This Row],[METRAJ_BETON]]))</f>
        <v>0</v>
      </c>
      <c r="K2164" s="2" t="s">
        <v>22490</v>
      </c>
    </row>
    <row r="2165" spans="1:11" ht="14.25" x14ac:dyDescent="0.2">
      <c r="A2165" s="2" t="s">
        <v>734</v>
      </c>
      <c r="B2165" s="124" t="s">
        <v>6784</v>
      </c>
      <c r="C2165" s="124"/>
      <c r="D2165" s="126">
        <v>2.2999999999999998</v>
      </c>
      <c r="E2165" s="124" t="s">
        <v>765</v>
      </c>
      <c r="F2165" s="124">
        <v>-4</v>
      </c>
      <c r="G2165" s="2" t="s">
        <v>14752</v>
      </c>
      <c r="H2165" s="130" t="s">
        <v>24265</v>
      </c>
      <c r="I2165" s="134"/>
      <c r="J2165" s="123">
        <f>IF(OR(tbl_Metraj22[[#This Row],[TARIH]]="",tbl_Metraj22[[#This Row],[TARIH]]="-"),0,IF(tbl_Metraj22[[#This Row],[YUZDE]]=0,tbl_Metraj22[[#This Row],[METRAJ_BETON]],tbl_Metraj22[[#This Row],[YUZDE]]*tbl_Metraj22[[#This Row],[METRAJ_BETON]]))</f>
        <v>0</v>
      </c>
      <c r="K2165" s="2" t="s">
        <v>22448</v>
      </c>
    </row>
    <row r="2166" spans="1:11" ht="14.25" x14ac:dyDescent="0.2">
      <c r="A2166" s="2" t="s">
        <v>734</v>
      </c>
      <c r="B2166" s="124" t="s">
        <v>6785</v>
      </c>
      <c r="C2166" s="124"/>
      <c r="D2166" s="126">
        <v>2.2999999999999998</v>
      </c>
      <c r="E2166" s="124" t="s">
        <v>765</v>
      </c>
      <c r="F2166" s="124">
        <v>-4</v>
      </c>
      <c r="G2166" s="2" t="s">
        <v>14753</v>
      </c>
      <c r="H2166" s="130" t="s">
        <v>24265</v>
      </c>
      <c r="I2166" s="134"/>
      <c r="J2166" s="123">
        <f>IF(OR(tbl_Metraj22[[#This Row],[TARIH]]="",tbl_Metraj22[[#This Row],[TARIH]]="-"),0,IF(tbl_Metraj22[[#This Row],[YUZDE]]=0,tbl_Metraj22[[#This Row],[METRAJ_BETON]],tbl_Metraj22[[#This Row],[YUZDE]]*tbl_Metraj22[[#This Row],[METRAJ_BETON]]))</f>
        <v>0</v>
      </c>
      <c r="K2166" s="2" t="s">
        <v>22451</v>
      </c>
    </row>
    <row r="2167" spans="1:11" ht="14.25" x14ac:dyDescent="0.2">
      <c r="A2167" s="2" t="s">
        <v>734</v>
      </c>
      <c r="B2167" s="124" t="s">
        <v>6786</v>
      </c>
      <c r="C2167" s="124"/>
      <c r="D2167" s="126">
        <v>2.2999999999999998</v>
      </c>
      <c r="E2167" s="124" t="s">
        <v>765</v>
      </c>
      <c r="F2167" s="124">
        <v>-4</v>
      </c>
      <c r="G2167" s="2" t="s">
        <v>14754</v>
      </c>
      <c r="H2167" s="130" t="s">
        <v>24265</v>
      </c>
      <c r="I2167" s="134"/>
      <c r="J2167" s="123">
        <f>IF(OR(tbl_Metraj22[[#This Row],[TARIH]]="",tbl_Metraj22[[#This Row],[TARIH]]="-"),0,IF(tbl_Metraj22[[#This Row],[YUZDE]]=0,tbl_Metraj22[[#This Row],[METRAJ_BETON]],tbl_Metraj22[[#This Row],[YUZDE]]*tbl_Metraj22[[#This Row],[METRAJ_BETON]]))</f>
        <v>0</v>
      </c>
      <c r="K2167" s="2" t="s">
        <v>22445</v>
      </c>
    </row>
    <row r="2168" spans="1:11" ht="14.25" x14ac:dyDescent="0.2">
      <c r="A2168" s="2" t="s">
        <v>734</v>
      </c>
      <c r="B2168" s="124" t="s">
        <v>6787</v>
      </c>
      <c r="C2168" s="124"/>
      <c r="D2168" s="126">
        <v>2.2999999999999998</v>
      </c>
      <c r="E2168" s="124" t="s">
        <v>765</v>
      </c>
      <c r="F2168" s="124">
        <v>-4</v>
      </c>
      <c r="G2168" s="2" t="s">
        <v>14755</v>
      </c>
      <c r="H2168" s="130" t="s">
        <v>24265</v>
      </c>
      <c r="I2168" s="134"/>
      <c r="J2168" s="123">
        <f>IF(OR(tbl_Metraj22[[#This Row],[TARIH]]="",tbl_Metraj22[[#This Row],[TARIH]]="-"),0,IF(tbl_Metraj22[[#This Row],[YUZDE]]=0,tbl_Metraj22[[#This Row],[METRAJ_BETON]],tbl_Metraj22[[#This Row],[YUZDE]]*tbl_Metraj22[[#This Row],[METRAJ_BETON]]))</f>
        <v>0</v>
      </c>
      <c r="K2168" s="2" t="s">
        <v>22391</v>
      </c>
    </row>
    <row r="2169" spans="1:11" ht="14.25" x14ac:dyDescent="0.2">
      <c r="A2169" s="2" t="s">
        <v>734</v>
      </c>
      <c r="B2169" s="124" t="s">
        <v>6788</v>
      </c>
      <c r="C2169" s="124"/>
      <c r="D2169" s="126">
        <v>3.46</v>
      </c>
      <c r="E2169" s="124" t="s">
        <v>765</v>
      </c>
      <c r="F2169" s="124">
        <v>-4</v>
      </c>
      <c r="G2169" s="2" t="s">
        <v>14756</v>
      </c>
      <c r="H2169" s="130" t="s">
        <v>24265</v>
      </c>
      <c r="I2169" s="134"/>
      <c r="J2169" s="123">
        <f>IF(OR(tbl_Metraj22[[#This Row],[TARIH]]="",tbl_Metraj22[[#This Row],[TARIH]]="-"),0,IF(tbl_Metraj22[[#This Row],[YUZDE]]=0,tbl_Metraj22[[#This Row],[METRAJ_BETON]],tbl_Metraj22[[#This Row],[YUZDE]]*tbl_Metraj22[[#This Row],[METRAJ_BETON]]))</f>
        <v>0</v>
      </c>
      <c r="K2169" s="2" t="s">
        <v>22385</v>
      </c>
    </row>
    <row r="2170" spans="1:11" ht="14.25" x14ac:dyDescent="0.2">
      <c r="A2170" s="2" t="s">
        <v>734</v>
      </c>
      <c r="B2170" s="124" t="s">
        <v>6813</v>
      </c>
      <c r="C2170" s="124"/>
      <c r="D2170" s="126">
        <v>2.2999999999999998</v>
      </c>
      <c r="E2170" s="124" t="s">
        <v>765</v>
      </c>
      <c r="F2170" s="124">
        <v>-4</v>
      </c>
      <c r="G2170" s="2" t="s">
        <v>14757</v>
      </c>
      <c r="H2170" s="130"/>
      <c r="I2170" s="134"/>
      <c r="J2170" s="123">
        <f>IF(OR(tbl_Metraj22[[#This Row],[TARIH]]="",tbl_Metraj22[[#This Row],[TARIH]]="-"),0,IF(tbl_Metraj22[[#This Row],[YUZDE]]=0,tbl_Metraj22[[#This Row],[METRAJ_BETON]],tbl_Metraj22[[#This Row],[YUZDE]]*tbl_Metraj22[[#This Row],[METRAJ_BETON]]))</f>
        <v>0</v>
      </c>
      <c r="K2170" s="2" t="s">
        <v>22370</v>
      </c>
    </row>
    <row r="2171" spans="1:11" ht="14.25" x14ac:dyDescent="0.2">
      <c r="A2171" s="2" t="s">
        <v>734</v>
      </c>
      <c r="B2171" s="124" t="s">
        <v>6814</v>
      </c>
      <c r="C2171" s="124"/>
      <c r="D2171" s="126">
        <v>2.2999999999999998</v>
      </c>
      <c r="E2171" s="124" t="s">
        <v>765</v>
      </c>
      <c r="F2171" s="124">
        <v>-4</v>
      </c>
      <c r="G2171" s="2" t="s">
        <v>14758</v>
      </c>
      <c r="H2171" s="130"/>
      <c r="I2171" s="134"/>
      <c r="J2171" s="123">
        <f>IF(OR(tbl_Metraj22[[#This Row],[TARIH]]="",tbl_Metraj22[[#This Row],[TARIH]]="-"),0,IF(tbl_Metraj22[[#This Row],[YUZDE]]=0,tbl_Metraj22[[#This Row],[METRAJ_BETON]],tbl_Metraj22[[#This Row],[YUZDE]]*tbl_Metraj22[[#This Row],[METRAJ_BETON]]))</f>
        <v>0</v>
      </c>
      <c r="K2171" s="2" t="s">
        <v>22369</v>
      </c>
    </row>
    <row r="2172" spans="1:11" ht="14.25" x14ac:dyDescent="0.2">
      <c r="A2172" s="2" t="s">
        <v>734</v>
      </c>
      <c r="B2172" s="124" t="s">
        <v>6816</v>
      </c>
      <c r="C2172" s="124"/>
      <c r="D2172" s="126">
        <v>2.48</v>
      </c>
      <c r="E2172" s="124" t="s">
        <v>765</v>
      </c>
      <c r="F2172" s="124">
        <v>-4</v>
      </c>
      <c r="G2172" s="2" t="s">
        <v>14759</v>
      </c>
      <c r="H2172" s="130"/>
      <c r="I2172" s="134"/>
      <c r="J2172" s="123">
        <f>IF(OR(tbl_Metraj22[[#This Row],[TARIH]]="",tbl_Metraj22[[#This Row],[TARIH]]="-"),0,IF(tbl_Metraj22[[#This Row],[YUZDE]]=0,tbl_Metraj22[[#This Row],[METRAJ_BETON]],tbl_Metraj22[[#This Row],[YUZDE]]*tbl_Metraj22[[#This Row],[METRAJ_BETON]]))</f>
        <v>0</v>
      </c>
      <c r="K2172" s="2" t="s">
        <v>22514</v>
      </c>
    </row>
    <row r="2173" spans="1:11" ht="14.25" x14ac:dyDescent="0.2">
      <c r="A2173" s="2" t="s">
        <v>734</v>
      </c>
      <c r="B2173" s="124" t="s">
        <v>6817</v>
      </c>
      <c r="C2173" s="124"/>
      <c r="D2173" s="126">
        <v>3.32</v>
      </c>
      <c r="E2173" s="124" t="s">
        <v>765</v>
      </c>
      <c r="F2173" s="124">
        <v>-4</v>
      </c>
      <c r="G2173" s="2" t="s">
        <v>14760</v>
      </c>
      <c r="H2173" s="130"/>
      <c r="I2173" s="134"/>
      <c r="J2173" s="123">
        <f>IF(OR(tbl_Metraj22[[#This Row],[TARIH]]="",tbl_Metraj22[[#This Row],[TARIH]]="-"),0,IF(tbl_Metraj22[[#This Row],[YUZDE]]=0,tbl_Metraj22[[#This Row],[METRAJ_BETON]],tbl_Metraj22[[#This Row],[YUZDE]]*tbl_Metraj22[[#This Row],[METRAJ_BETON]]))</f>
        <v>0</v>
      </c>
      <c r="K2173" s="2" t="s">
        <v>22501</v>
      </c>
    </row>
    <row r="2174" spans="1:11" ht="14.25" x14ac:dyDescent="0.2">
      <c r="A2174" s="2" t="s">
        <v>734</v>
      </c>
      <c r="B2174" s="124" t="s">
        <v>6818</v>
      </c>
      <c r="C2174" s="124"/>
      <c r="D2174" s="126">
        <v>2.2400000000000002</v>
      </c>
      <c r="E2174" s="124" t="s">
        <v>765</v>
      </c>
      <c r="F2174" s="124">
        <v>-4</v>
      </c>
      <c r="G2174" s="2" t="s">
        <v>14761</v>
      </c>
      <c r="H2174" s="130"/>
      <c r="I2174" s="134"/>
      <c r="J2174" s="123">
        <f>IF(OR(tbl_Metraj22[[#This Row],[TARIH]]="",tbl_Metraj22[[#This Row],[TARIH]]="-"),0,IF(tbl_Metraj22[[#This Row],[YUZDE]]=0,tbl_Metraj22[[#This Row],[METRAJ_BETON]],tbl_Metraj22[[#This Row],[YUZDE]]*tbl_Metraj22[[#This Row],[METRAJ_BETON]]))</f>
        <v>0</v>
      </c>
      <c r="K2174" s="2" t="s">
        <v>23279</v>
      </c>
    </row>
    <row r="2175" spans="1:11" ht="14.25" x14ac:dyDescent="0.2">
      <c r="A2175" s="2" t="s">
        <v>734</v>
      </c>
      <c r="B2175" s="124" t="s">
        <v>6819</v>
      </c>
      <c r="C2175" s="124"/>
      <c r="D2175" s="126">
        <v>1.99</v>
      </c>
      <c r="E2175" s="124" t="s">
        <v>765</v>
      </c>
      <c r="F2175" s="124">
        <v>-4</v>
      </c>
      <c r="G2175" s="2" t="s">
        <v>14762</v>
      </c>
      <c r="H2175" s="130"/>
      <c r="I2175" s="134"/>
      <c r="J2175" s="123">
        <f>IF(OR(tbl_Metraj22[[#This Row],[TARIH]]="",tbl_Metraj22[[#This Row],[TARIH]]="-"),0,IF(tbl_Metraj22[[#This Row],[YUZDE]]=0,tbl_Metraj22[[#This Row],[METRAJ_BETON]],tbl_Metraj22[[#This Row],[YUZDE]]*tbl_Metraj22[[#This Row],[METRAJ_BETON]]))</f>
        <v>0</v>
      </c>
      <c r="K2175" s="2" t="s">
        <v>22487</v>
      </c>
    </row>
    <row r="2176" spans="1:11" ht="14.25" x14ac:dyDescent="0.2">
      <c r="A2176" s="2" t="s">
        <v>734</v>
      </c>
      <c r="B2176" s="124" t="s">
        <v>6820</v>
      </c>
      <c r="C2176" s="124"/>
      <c r="D2176" s="126">
        <v>2.48</v>
      </c>
      <c r="E2176" s="124" t="s">
        <v>765</v>
      </c>
      <c r="F2176" s="124">
        <v>-4</v>
      </c>
      <c r="G2176" s="2" t="s">
        <v>14763</v>
      </c>
      <c r="H2176" s="130"/>
      <c r="I2176" s="134"/>
      <c r="J2176" s="123">
        <f>IF(OR(tbl_Metraj22[[#This Row],[TARIH]]="",tbl_Metraj22[[#This Row],[TARIH]]="-"),0,IF(tbl_Metraj22[[#This Row],[YUZDE]]=0,tbl_Metraj22[[#This Row],[METRAJ_BETON]],tbl_Metraj22[[#This Row],[YUZDE]]*tbl_Metraj22[[#This Row],[METRAJ_BETON]]))</f>
        <v>0</v>
      </c>
      <c r="K2176" s="2" t="s">
        <v>22481</v>
      </c>
    </row>
    <row r="2177" spans="1:11" ht="14.25" x14ac:dyDescent="0.2">
      <c r="A2177" s="2" t="s">
        <v>734</v>
      </c>
      <c r="B2177" s="124" t="s">
        <v>6821</v>
      </c>
      <c r="C2177" s="124"/>
      <c r="D2177" s="126">
        <v>2.2599999999999998</v>
      </c>
      <c r="E2177" s="124" t="s">
        <v>765</v>
      </c>
      <c r="F2177" s="124">
        <v>-4</v>
      </c>
      <c r="G2177" s="2" t="s">
        <v>14764</v>
      </c>
      <c r="H2177" s="130"/>
      <c r="I2177" s="134"/>
      <c r="J2177" s="123">
        <f>IF(OR(tbl_Metraj22[[#This Row],[TARIH]]="",tbl_Metraj22[[#This Row],[TARIH]]="-"),0,IF(tbl_Metraj22[[#This Row],[YUZDE]]=0,tbl_Metraj22[[#This Row],[METRAJ_BETON]],tbl_Metraj22[[#This Row],[YUZDE]]*tbl_Metraj22[[#This Row],[METRAJ_BETON]]))</f>
        <v>0</v>
      </c>
      <c r="K2177" s="2" t="s">
        <v>23280</v>
      </c>
    </row>
    <row r="2178" spans="1:11" ht="14.25" x14ac:dyDescent="0.2">
      <c r="A2178" s="2" t="s">
        <v>734</v>
      </c>
      <c r="B2178" s="124" t="s">
        <v>6822</v>
      </c>
      <c r="C2178" s="124"/>
      <c r="D2178" s="126">
        <v>1.34</v>
      </c>
      <c r="E2178" s="124" t="s">
        <v>765</v>
      </c>
      <c r="F2178" s="124">
        <v>-4</v>
      </c>
      <c r="G2178" s="2" t="s">
        <v>14765</v>
      </c>
      <c r="H2178" s="130"/>
      <c r="I2178" s="134"/>
      <c r="J2178" s="123">
        <f>IF(OR(tbl_Metraj22[[#This Row],[TARIH]]="",tbl_Metraj22[[#This Row],[TARIH]]="-"),0,IF(tbl_Metraj22[[#This Row],[YUZDE]]=0,tbl_Metraj22[[#This Row],[METRAJ_BETON]],tbl_Metraj22[[#This Row],[YUZDE]]*tbl_Metraj22[[#This Row],[METRAJ_BETON]]))</f>
        <v>0</v>
      </c>
      <c r="K2178" s="2" t="s">
        <v>23281</v>
      </c>
    </row>
    <row r="2179" spans="1:11" ht="14.25" x14ac:dyDescent="0.2">
      <c r="A2179" s="2" t="s">
        <v>734</v>
      </c>
      <c r="B2179" s="124" t="s">
        <v>6823</v>
      </c>
      <c r="C2179" s="124"/>
      <c r="D2179" s="126">
        <v>3.72</v>
      </c>
      <c r="E2179" s="124" t="s">
        <v>765</v>
      </c>
      <c r="F2179" s="124">
        <v>-4</v>
      </c>
      <c r="G2179" s="2" t="s">
        <v>14766</v>
      </c>
      <c r="H2179" s="130"/>
      <c r="I2179" s="134"/>
      <c r="J2179" s="123">
        <f>IF(OR(tbl_Metraj22[[#This Row],[TARIH]]="",tbl_Metraj22[[#This Row],[TARIH]]="-"),0,IF(tbl_Metraj22[[#This Row],[YUZDE]]=0,tbl_Metraj22[[#This Row],[METRAJ_BETON]],tbl_Metraj22[[#This Row],[YUZDE]]*tbl_Metraj22[[#This Row],[METRAJ_BETON]]))</f>
        <v>0</v>
      </c>
      <c r="K2179" s="2" t="s">
        <v>22406</v>
      </c>
    </row>
    <row r="2180" spans="1:11" ht="14.25" x14ac:dyDescent="0.2">
      <c r="A2180" s="2" t="s">
        <v>734</v>
      </c>
      <c r="B2180" s="124" t="s">
        <v>6828</v>
      </c>
      <c r="C2180" s="124"/>
      <c r="D2180" s="126">
        <v>1.91</v>
      </c>
      <c r="E2180" s="124" t="s">
        <v>765</v>
      </c>
      <c r="F2180" s="124">
        <v>-4</v>
      </c>
      <c r="G2180" s="2" t="s">
        <v>14767</v>
      </c>
      <c r="H2180" s="130"/>
      <c r="I2180" s="134"/>
      <c r="J2180" s="123">
        <f>IF(OR(tbl_Metraj22[[#This Row],[TARIH]]="",tbl_Metraj22[[#This Row],[TARIH]]="-"),0,IF(tbl_Metraj22[[#This Row],[YUZDE]]=0,tbl_Metraj22[[#This Row],[METRAJ_BETON]],tbl_Metraj22[[#This Row],[YUZDE]]*tbl_Metraj22[[#This Row],[METRAJ_BETON]]))</f>
        <v>0</v>
      </c>
      <c r="K2180" s="2" t="s">
        <v>23282</v>
      </c>
    </row>
    <row r="2181" spans="1:11" ht="14.25" x14ac:dyDescent="0.2">
      <c r="A2181" s="2" t="s">
        <v>734</v>
      </c>
      <c r="B2181" s="124" t="s">
        <v>6829</v>
      </c>
      <c r="C2181" s="124"/>
      <c r="D2181" s="126">
        <v>2.98</v>
      </c>
      <c r="E2181" s="124" t="s">
        <v>765</v>
      </c>
      <c r="F2181" s="124">
        <v>-4</v>
      </c>
      <c r="G2181" s="2" t="s">
        <v>14768</v>
      </c>
      <c r="H2181" s="130"/>
      <c r="I2181" s="134"/>
      <c r="J2181" s="123">
        <f>IF(OR(tbl_Metraj22[[#This Row],[TARIH]]="",tbl_Metraj22[[#This Row],[TARIH]]="-"),0,IF(tbl_Metraj22[[#This Row],[YUZDE]]=0,tbl_Metraj22[[#This Row],[METRAJ_BETON]],tbl_Metraj22[[#This Row],[YUZDE]]*tbl_Metraj22[[#This Row],[METRAJ_BETON]]))</f>
        <v>0</v>
      </c>
      <c r="K2181" s="2" t="s">
        <v>22381</v>
      </c>
    </row>
    <row r="2182" spans="1:11" ht="14.25" x14ac:dyDescent="0.2">
      <c r="A2182" s="2" t="s">
        <v>734</v>
      </c>
      <c r="B2182" s="124" t="s">
        <v>6830</v>
      </c>
      <c r="C2182" s="124"/>
      <c r="D2182" s="126">
        <v>3.46</v>
      </c>
      <c r="E2182" s="124" t="s">
        <v>765</v>
      </c>
      <c r="F2182" s="124">
        <v>-4</v>
      </c>
      <c r="G2182" s="2" t="s">
        <v>14769</v>
      </c>
      <c r="H2182" s="130"/>
      <c r="I2182" s="134"/>
      <c r="J2182" s="123">
        <f>IF(OR(tbl_Metraj22[[#This Row],[TARIH]]="",tbl_Metraj22[[#This Row],[TARIH]]="-"),0,IF(tbl_Metraj22[[#This Row],[YUZDE]]=0,tbl_Metraj22[[#This Row],[METRAJ_BETON]],tbl_Metraj22[[#This Row],[YUZDE]]*tbl_Metraj22[[#This Row],[METRAJ_BETON]]))</f>
        <v>0</v>
      </c>
      <c r="K2182" s="2" t="s">
        <v>23283</v>
      </c>
    </row>
    <row r="2183" spans="1:11" ht="14.25" x14ac:dyDescent="0.2">
      <c r="A2183" s="2" t="s">
        <v>734</v>
      </c>
      <c r="B2183" s="124" t="s">
        <v>6831</v>
      </c>
      <c r="C2183" s="124"/>
      <c r="D2183" s="126">
        <v>3.6</v>
      </c>
      <c r="E2183" s="124" t="s">
        <v>765</v>
      </c>
      <c r="F2183" s="124">
        <v>-4</v>
      </c>
      <c r="G2183" s="2" t="s">
        <v>14770</v>
      </c>
      <c r="H2183" s="130"/>
      <c r="I2183" s="134"/>
      <c r="J2183" s="123">
        <f>IF(OR(tbl_Metraj22[[#This Row],[TARIH]]="",tbl_Metraj22[[#This Row],[TARIH]]="-"),0,IF(tbl_Metraj22[[#This Row],[YUZDE]]=0,tbl_Metraj22[[#This Row],[METRAJ_BETON]],tbl_Metraj22[[#This Row],[YUZDE]]*tbl_Metraj22[[#This Row],[METRAJ_BETON]]))</f>
        <v>0</v>
      </c>
      <c r="K2183" s="2" t="s">
        <v>22402</v>
      </c>
    </row>
    <row r="2184" spans="1:11" ht="14.25" x14ac:dyDescent="0.2">
      <c r="A2184" s="2" t="s">
        <v>734</v>
      </c>
      <c r="B2184" s="124" t="s">
        <v>6832</v>
      </c>
      <c r="C2184" s="124"/>
      <c r="D2184" s="126">
        <v>1.1299999999999999</v>
      </c>
      <c r="E2184" s="124" t="s">
        <v>765</v>
      </c>
      <c r="F2184" s="124">
        <v>-4</v>
      </c>
      <c r="G2184" s="2" t="s">
        <v>14771</v>
      </c>
      <c r="H2184" s="130"/>
      <c r="I2184" s="134"/>
      <c r="J2184" s="123">
        <f>IF(OR(tbl_Metraj22[[#This Row],[TARIH]]="",tbl_Metraj22[[#This Row],[TARIH]]="-"),0,IF(tbl_Metraj22[[#This Row],[YUZDE]]=0,tbl_Metraj22[[#This Row],[METRAJ_BETON]],tbl_Metraj22[[#This Row],[YUZDE]]*tbl_Metraj22[[#This Row],[METRAJ_BETON]]))</f>
        <v>0</v>
      </c>
      <c r="K2184" s="2" t="s">
        <v>23284</v>
      </c>
    </row>
    <row r="2185" spans="1:11" ht="14.25" x14ac:dyDescent="0.2">
      <c r="A2185" s="2" t="s">
        <v>734</v>
      </c>
      <c r="B2185" s="124" t="s">
        <v>6833</v>
      </c>
      <c r="C2185" s="124"/>
      <c r="D2185" s="126">
        <v>1.69</v>
      </c>
      <c r="E2185" s="124" t="s">
        <v>765</v>
      </c>
      <c r="F2185" s="124">
        <v>-4</v>
      </c>
      <c r="G2185" s="2" t="s">
        <v>14772</v>
      </c>
      <c r="H2185" s="130"/>
      <c r="I2185" s="134"/>
      <c r="J2185" s="123">
        <f>IF(OR(tbl_Metraj22[[#This Row],[TARIH]]="",tbl_Metraj22[[#This Row],[TARIH]]="-"),0,IF(tbl_Metraj22[[#This Row],[YUZDE]]=0,tbl_Metraj22[[#This Row],[METRAJ_BETON]],tbl_Metraj22[[#This Row],[YUZDE]]*tbl_Metraj22[[#This Row],[METRAJ_BETON]]))</f>
        <v>0</v>
      </c>
      <c r="K2185" s="2" t="s">
        <v>23285</v>
      </c>
    </row>
    <row r="2186" spans="1:11" ht="14.25" x14ac:dyDescent="0.2">
      <c r="A2186" s="2" t="s">
        <v>734</v>
      </c>
      <c r="B2186" s="124" t="s">
        <v>6834</v>
      </c>
      <c r="C2186" s="124"/>
      <c r="D2186" s="126">
        <v>2.7</v>
      </c>
      <c r="E2186" s="124" t="s">
        <v>765</v>
      </c>
      <c r="F2186" s="124">
        <v>-4</v>
      </c>
      <c r="G2186" s="2" t="s">
        <v>14773</v>
      </c>
      <c r="H2186" s="130"/>
      <c r="I2186" s="134"/>
      <c r="J2186" s="123">
        <f>IF(OR(tbl_Metraj22[[#This Row],[TARIH]]="",tbl_Metraj22[[#This Row],[TARIH]]="-"),0,IF(tbl_Metraj22[[#This Row],[YUZDE]]=0,tbl_Metraj22[[#This Row],[METRAJ_BETON]],tbl_Metraj22[[#This Row],[YUZDE]]*tbl_Metraj22[[#This Row],[METRAJ_BETON]]))</f>
        <v>0</v>
      </c>
      <c r="K2186" s="2" t="s">
        <v>23286</v>
      </c>
    </row>
    <row r="2187" spans="1:11" ht="14.25" x14ac:dyDescent="0.2">
      <c r="A2187" s="2" t="s">
        <v>734</v>
      </c>
      <c r="B2187" s="124" t="s">
        <v>6835</v>
      </c>
      <c r="C2187" s="124"/>
      <c r="D2187" s="126">
        <v>2.7</v>
      </c>
      <c r="E2187" s="124" t="s">
        <v>765</v>
      </c>
      <c r="F2187" s="124">
        <v>-4</v>
      </c>
      <c r="G2187" s="2" t="s">
        <v>14774</v>
      </c>
      <c r="H2187" s="130"/>
      <c r="I2187" s="134"/>
      <c r="J2187" s="123">
        <f>IF(OR(tbl_Metraj22[[#This Row],[TARIH]]="",tbl_Metraj22[[#This Row],[TARIH]]="-"),0,IF(tbl_Metraj22[[#This Row],[YUZDE]]=0,tbl_Metraj22[[#This Row],[METRAJ_BETON]],tbl_Metraj22[[#This Row],[YUZDE]]*tbl_Metraj22[[#This Row],[METRAJ_BETON]]))</f>
        <v>0</v>
      </c>
      <c r="K2187" s="2" t="s">
        <v>23287</v>
      </c>
    </row>
    <row r="2188" spans="1:11" ht="14.25" x14ac:dyDescent="0.2">
      <c r="A2188" s="2" t="s">
        <v>734</v>
      </c>
      <c r="B2188" s="124" t="s">
        <v>6836</v>
      </c>
      <c r="C2188" s="124"/>
      <c r="D2188" s="126">
        <v>2.4</v>
      </c>
      <c r="E2188" s="124" t="s">
        <v>765</v>
      </c>
      <c r="F2188" s="124">
        <v>-4</v>
      </c>
      <c r="G2188" s="2" t="s">
        <v>14775</v>
      </c>
      <c r="H2188" s="130"/>
      <c r="I2188" s="134"/>
      <c r="J2188" s="123">
        <f>IF(OR(tbl_Metraj22[[#This Row],[TARIH]]="",tbl_Metraj22[[#This Row],[TARIH]]="-"),0,IF(tbl_Metraj22[[#This Row],[YUZDE]]=0,tbl_Metraj22[[#This Row],[METRAJ_BETON]],tbl_Metraj22[[#This Row],[YUZDE]]*tbl_Metraj22[[#This Row],[METRAJ_BETON]]))</f>
        <v>0</v>
      </c>
      <c r="K2188" s="2" t="s">
        <v>22373</v>
      </c>
    </row>
    <row r="2189" spans="1:11" ht="14.25" x14ac:dyDescent="0.2">
      <c r="A2189" s="2" t="s">
        <v>734</v>
      </c>
      <c r="B2189" s="124" t="s">
        <v>6837</v>
      </c>
      <c r="C2189" s="124"/>
      <c r="D2189" s="126">
        <v>1.78</v>
      </c>
      <c r="E2189" s="124" t="s">
        <v>765</v>
      </c>
      <c r="F2189" s="124">
        <v>-4</v>
      </c>
      <c r="G2189" s="2" t="s">
        <v>14776</v>
      </c>
      <c r="H2189" s="130"/>
      <c r="I2189" s="134"/>
      <c r="J2189" s="123">
        <f>IF(OR(tbl_Metraj22[[#This Row],[TARIH]]="",tbl_Metraj22[[#This Row],[TARIH]]="-"),0,IF(tbl_Metraj22[[#This Row],[YUZDE]]=0,tbl_Metraj22[[#This Row],[METRAJ_BETON]],tbl_Metraj22[[#This Row],[YUZDE]]*tbl_Metraj22[[#This Row],[METRAJ_BETON]]))</f>
        <v>0</v>
      </c>
      <c r="K2189" s="2" t="s">
        <v>22371</v>
      </c>
    </row>
    <row r="2190" spans="1:11" ht="14.25" x14ac:dyDescent="0.2">
      <c r="A2190" s="2" t="s">
        <v>734</v>
      </c>
      <c r="B2190" s="124" t="s">
        <v>6838</v>
      </c>
      <c r="C2190" s="124"/>
      <c r="D2190" s="126">
        <v>1.85</v>
      </c>
      <c r="E2190" s="124" t="s">
        <v>765</v>
      </c>
      <c r="F2190" s="124">
        <v>-4</v>
      </c>
      <c r="G2190" s="2" t="s">
        <v>14777</v>
      </c>
      <c r="H2190" s="130"/>
      <c r="I2190" s="134"/>
      <c r="J2190" s="123">
        <f>IF(OR(tbl_Metraj22[[#This Row],[TARIH]]="",tbl_Metraj22[[#This Row],[TARIH]]="-"),0,IF(tbl_Metraj22[[#This Row],[YUZDE]]=0,tbl_Metraj22[[#This Row],[METRAJ_BETON]],tbl_Metraj22[[#This Row],[YUZDE]]*tbl_Metraj22[[#This Row],[METRAJ_BETON]]))</f>
        <v>0</v>
      </c>
      <c r="K2190" s="2" t="s">
        <v>23288</v>
      </c>
    </row>
    <row r="2191" spans="1:11" ht="14.25" x14ac:dyDescent="0.2">
      <c r="A2191" s="2" t="s">
        <v>734</v>
      </c>
      <c r="B2191" s="124" t="s">
        <v>6839</v>
      </c>
      <c r="C2191" s="124"/>
      <c r="D2191" s="126">
        <v>1.5</v>
      </c>
      <c r="E2191" s="124" t="s">
        <v>765</v>
      </c>
      <c r="F2191" s="124">
        <v>-4</v>
      </c>
      <c r="G2191" s="2" t="s">
        <v>14778</v>
      </c>
      <c r="H2191" s="130"/>
      <c r="I2191" s="134"/>
      <c r="J2191" s="123">
        <f>IF(OR(tbl_Metraj22[[#This Row],[TARIH]]="",tbl_Metraj22[[#This Row],[TARIH]]="-"),0,IF(tbl_Metraj22[[#This Row],[YUZDE]]=0,tbl_Metraj22[[#This Row],[METRAJ_BETON]],tbl_Metraj22[[#This Row],[YUZDE]]*tbl_Metraj22[[#This Row],[METRAJ_BETON]]))</f>
        <v>0</v>
      </c>
      <c r="K2191" s="2" t="s">
        <v>23289</v>
      </c>
    </row>
    <row r="2192" spans="1:11" ht="14.25" x14ac:dyDescent="0.2">
      <c r="A2192" s="2" t="s">
        <v>734</v>
      </c>
      <c r="B2192" s="124" t="s">
        <v>6840</v>
      </c>
      <c r="C2192" s="124"/>
      <c r="D2192" s="126">
        <v>2.4</v>
      </c>
      <c r="E2192" s="124" t="s">
        <v>765</v>
      </c>
      <c r="F2192" s="124">
        <v>-4</v>
      </c>
      <c r="G2192" s="2" t="s">
        <v>14779</v>
      </c>
      <c r="H2192" s="130"/>
      <c r="I2192" s="134"/>
      <c r="J2192" s="123">
        <f>IF(OR(tbl_Metraj22[[#This Row],[TARIH]]="",tbl_Metraj22[[#This Row],[TARIH]]="-"),0,IF(tbl_Metraj22[[#This Row],[YUZDE]]=0,tbl_Metraj22[[#This Row],[METRAJ_BETON]],tbl_Metraj22[[#This Row],[YUZDE]]*tbl_Metraj22[[#This Row],[METRAJ_BETON]]))</f>
        <v>0</v>
      </c>
      <c r="K2192" s="2" t="s">
        <v>23290</v>
      </c>
    </row>
    <row r="2193" spans="1:11" ht="14.25" x14ac:dyDescent="0.2">
      <c r="A2193" s="2" t="s">
        <v>734</v>
      </c>
      <c r="B2193" s="124" t="s">
        <v>6841</v>
      </c>
      <c r="C2193" s="124"/>
      <c r="D2193" s="126">
        <v>1.88</v>
      </c>
      <c r="E2193" s="124" t="s">
        <v>765</v>
      </c>
      <c r="F2193" s="124">
        <v>-4</v>
      </c>
      <c r="G2193" s="2" t="s">
        <v>14780</v>
      </c>
      <c r="H2193" s="130"/>
      <c r="I2193" s="134"/>
      <c r="J2193" s="123">
        <f>IF(OR(tbl_Metraj22[[#This Row],[TARIH]]="",tbl_Metraj22[[#This Row],[TARIH]]="-"),0,IF(tbl_Metraj22[[#This Row],[YUZDE]]=0,tbl_Metraj22[[#This Row],[METRAJ_BETON]],tbl_Metraj22[[#This Row],[YUZDE]]*tbl_Metraj22[[#This Row],[METRAJ_BETON]]))</f>
        <v>0</v>
      </c>
      <c r="K2193" s="2" t="s">
        <v>23291</v>
      </c>
    </row>
    <row r="2194" spans="1:11" ht="14.25" x14ac:dyDescent="0.2">
      <c r="A2194" s="2" t="s">
        <v>734</v>
      </c>
      <c r="B2194" s="124" t="s">
        <v>6842</v>
      </c>
      <c r="C2194" s="124"/>
      <c r="D2194" s="126">
        <v>1.41</v>
      </c>
      <c r="E2194" s="124" t="s">
        <v>765</v>
      </c>
      <c r="F2194" s="124">
        <v>-4</v>
      </c>
      <c r="G2194" s="2" t="s">
        <v>14781</v>
      </c>
      <c r="H2194" s="130"/>
      <c r="I2194" s="134"/>
      <c r="J2194" s="123">
        <f>IF(OR(tbl_Metraj22[[#This Row],[TARIH]]="",tbl_Metraj22[[#This Row],[TARIH]]="-"),0,IF(tbl_Metraj22[[#This Row],[YUZDE]]=0,tbl_Metraj22[[#This Row],[METRAJ_BETON]],tbl_Metraj22[[#This Row],[YUZDE]]*tbl_Metraj22[[#This Row],[METRAJ_BETON]]))</f>
        <v>0</v>
      </c>
      <c r="K2194" s="2" t="s">
        <v>23292</v>
      </c>
    </row>
    <row r="2195" spans="1:11" ht="14.25" x14ac:dyDescent="0.2">
      <c r="A2195" s="2" t="s">
        <v>734</v>
      </c>
      <c r="B2195" s="124" t="s">
        <v>6843</v>
      </c>
      <c r="C2195" s="124"/>
      <c r="D2195" s="126">
        <v>0.9</v>
      </c>
      <c r="E2195" s="124" t="s">
        <v>765</v>
      </c>
      <c r="F2195" s="124">
        <v>-4</v>
      </c>
      <c r="G2195" s="2" t="s">
        <v>14782</v>
      </c>
      <c r="H2195" s="130"/>
      <c r="I2195" s="134"/>
      <c r="J2195" s="123">
        <f>IF(OR(tbl_Metraj22[[#This Row],[TARIH]]="",tbl_Metraj22[[#This Row],[TARIH]]="-"),0,IF(tbl_Metraj22[[#This Row],[YUZDE]]=0,tbl_Metraj22[[#This Row],[METRAJ_BETON]],tbl_Metraj22[[#This Row],[YUZDE]]*tbl_Metraj22[[#This Row],[METRAJ_BETON]]))</f>
        <v>0</v>
      </c>
      <c r="K2195" s="2" t="s">
        <v>22485</v>
      </c>
    </row>
    <row r="2196" spans="1:11" ht="14.25" x14ac:dyDescent="0.2">
      <c r="A2196" s="2" t="s">
        <v>734</v>
      </c>
      <c r="B2196" s="124" t="s">
        <v>6844</v>
      </c>
      <c r="C2196" s="124"/>
      <c r="D2196" s="126">
        <v>0.35</v>
      </c>
      <c r="E2196" s="124" t="s">
        <v>765</v>
      </c>
      <c r="F2196" s="124">
        <v>-4</v>
      </c>
      <c r="G2196" s="2" t="s">
        <v>14783</v>
      </c>
      <c r="H2196" s="130"/>
      <c r="I2196" s="134"/>
      <c r="J2196" s="123">
        <f>IF(OR(tbl_Metraj22[[#This Row],[TARIH]]="",tbl_Metraj22[[#This Row],[TARIH]]="-"),0,IF(tbl_Metraj22[[#This Row],[YUZDE]]=0,tbl_Metraj22[[#This Row],[METRAJ_BETON]],tbl_Metraj22[[#This Row],[YUZDE]]*tbl_Metraj22[[#This Row],[METRAJ_BETON]]))</f>
        <v>0</v>
      </c>
      <c r="K2196" s="2" t="s">
        <v>23293</v>
      </c>
    </row>
    <row r="2197" spans="1:11" ht="14.25" x14ac:dyDescent="0.2">
      <c r="A2197" s="2" t="s">
        <v>734</v>
      </c>
      <c r="B2197" s="124" t="s">
        <v>6845</v>
      </c>
      <c r="C2197" s="124"/>
      <c r="D2197" s="126">
        <v>0.21</v>
      </c>
      <c r="E2197" s="124" t="s">
        <v>765</v>
      </c>
      <c r="F2197" s="124">
        <v>-4</v>
      </c>
      <c r="G2197" s="2" t="s">
        <v>14784</v>
      </c>
      <c r="H2197" s="130"/>
      <c r="I2197" s="134"/>
      <c r="J2197" s="123">
        <f>IF(OR(tbl_Metraj22[[#This Row],[TARIH]]="",tbl_Metraj22[[#This Row],[TARIH]]="-"),0,IF(tbl_Metraj22[[#This Row],[YUZDE]]=0,tbl_Metraj22[[#This Row],[METRAJ_BETON]],tbl_Metraj22[[#This Row],[YUZDE]]*tbl_Metraj22[[#This Row],[METRAJ_BETON]]))</f>
        <v>0</v>
      </c>
      <c r="K2197" s="2" t="s">
        <v>22447</v>
      </c>
    </row>
    <row r="2198" spans="1:11" ht="14.25" x14ac:dyDescent="0.2">
      <c r="A2198" s="2" t="s">
        <v>734</v>
      </c>
      <c r="B2198" s="124" t="s">
        <v>6846</v>
      </c>
      <c r="C2198" s="124"/>
      <c r="D2198" s="126">
        <v>0.27</v>
      </c>
      <c r="E2198" s="124" t="s">
        <v>765</v>
      </c>
      <c r="F2198" s="124">
        <v>-4</v>
      </c>
      <c r="G2198" s="2" t="s">
        <v>14785</v>
      </c>
      <c r="H2198" s="130"/>
      <c r="I2198" s="134"/>
      <c r="J2198" s="123">
        <f>IF(OR(tbl_Metraj22[[#This Row],[TARIH]]="",tbl_Metraj22[[#This Row],[TARIH]]="-"),0,IF(tbl_Metraj22[[#This Row],[YUZDE]]=0,tbl_Metraj22[[#This Row],[METRAJ_BETON]],tbl_Metraj22[[#This Row],[YUZDE]]*tbl_Metraj22[[#This Row],[METRAJ_BETON]]))</f>
        <v>0</v>
      </c>
      <c r="K2198" s="2" t="s">
        <v>23294</v>
      </c>
    </row>
    <row r="2199" spans="1:11" ht="14.25" x14ac:dyDescent="0.2">
      <c r="A2199" s="2" t="s">
        <v>734</v>
      </c>
      <c r="B2199" s="124" t="s">
        <v>6847</v>
      </c>
      <c r="C2199" s="124"/>
      <c r="D2199" s="126">
        <v>0.21</v>
      </c>
      <c r="E2199" s="124" t="s">
        <v>765</v>
      </c>
      <c r="F2199" s="124">
        <v>-4</v>
      </c>
      <c r="G2199" s="2" t="s">
        <v>14786</v>
      </c>
      <c r="H2199" s="130"/>
      <c r="I2199" s="134"/>
      <c r="J2199" s="123">
        <f>IF(OR(tbl_Metraj22[[#This Row],[TARIH]]="",tbl_Metraj22[[#This Row],[TARIH]]="-"),0,IF(tbl_Metraj22[[#This Row],[YUZDE]]=0,tbl_Metraj22[[#This Row],[METRAJ_BETON]],tbl_Metraj22[[#This Row],[YUZDE]]*tbl_Metraj22[[#This Row],[METRAJ_BETON]]))</f>
        <v>0</v>
      </c>
      <c r="K2199" s="2" t="s">
        <v>22429</v>
      </c>
    </row>
    <row r="2200" spans="1:11" ht="14.25" x14ac:dyDescent="0.2">
      <c r="A2200" s="2" t="s">
        <v>734</v>
      </c>
      <c r="B2200" s="124" t="s">
        <v>6848</v>
      </c>
      <c r="C2200" s="124"/>
      <c r="D2200" s="126">
        <v>0.35</v>
      </c>
      <c r="E2200" s="124" t="s">
        <v>765</v>
      </c>
      <c r="F2200" s="124">
        <v>-4</v>
      </c>
      <c r="G2200" s="2" t="s">
        <v>14787</v>
      </c>
      <c r="H2200" s="130"/>
      <c r="I2200" s="134"/>
      <c r="J2200" s="123">
        <f>IF(OR(tbl_Metraj22[[#This Row],[TARIH]]="",tbl_Metraj22[[#This Row],[TARIH]]="-"),0,IF(tbl_Metraj22[[#This Row],[YUZDE]]=0,tbl_Metraj22[[#This Row],[METRAJ_BETON]],tbl_Metraj22[[#This Row],[YUZDE]]*tbl_Metraj22[[#This Row],[METRAJ_BETON]]))</f>
        <v>0</v>
      </c>
      <c r="K2200" s="2" t="s">
        <v>23295</v>
      </c>
    </row>
    <row r="2201" spans="1:11" ht="14.25" x14ac:dyDescent="0.2">
      <c r="A2201" s="2" t="s">
        <v>734</v>
      </c>
      <c r="B2201" s="124" t="s">
        <v>6849</v>
      </c>
      <c r="C2201" s="124"/>
      <c r="D2201" s="126">
        <v>0.18</v>
      </c>
      <c r="E2201" s="124" t="s">
        <v>765</v>
      </c>
      <c r="F2201" s="124">
        <v>-4</v>
      </c>
      <c r="G2201" s="2" t="s">
        <v>14788</v>
      </c>
      <c r="H2201" s="130"/>
      <c r="I2201" s="134"/>
      <c r="J2201" s="123">
        <f>IF(OR(tbl_Metraj22[[#This Row],[TARIH]]="",tbl_Metraj22[[#This Row],[TARIH]]="-"),0,IF(tbl_Metraj22[[#This Row],[YUZDE]]=0,tbl_Metraj22[[#This Row],[METRAJ_BETON]],tbl_Metraj22[[#This Row],[YUZDE]]*tbl_Metraj22[[#This Row],[METRAJ_BETON]]))</f>
        <v>0</v>
      </c>
      <c r="K2201" s="2" t="s">
        <v>22442</v>
      </c>
    </row>
    <row r="2202" spans="1:11" ht="14.25" x14ac:dyDescent="0.2">
      <c r="A2202" s="2" t="s">
        <v>734</v>
      </c>
      <c r="B2202" s="124" t="s">
        <v>6850</v>
      </c>
      <c r="C2202" s="124"/>
      <c r="D2202" s="126">
        <v>0.21</v>
      </c>
      <c r="E2202" s="124" t="s">
        <v>765</v>
      </c>
      <c r="F2202" s="124">
        <v>-4</v>
      </c>
      <c r="G2202" s="2" t="s">
        <v>14789</v>
      </c>
      <c r="H2202" s="130"/>
      <c r="I2202" s="134"/>
      <c r="J2202" s="123">
        <f>IF(OR(tbl_Metraj22[[#This Row],[TARIH]]="",tbl_Metraj22[[#This Row],[TARIH]]="-"),0,IF(tbl_Metraj22[[#This Row],[YUZDE]]=0,tbl_Metraj22[[#This Row],[METRAJ_BETON]],tbl_Metraj22[[#This Row],[YUZDE]]*tbl_Metraj22[[#This Row],[METRAJ_BETON]]))</f>
        <v>0</v>
      </c>
      <c r="K2202" s="2" t="e">
        <v>#N/A</v>
      </c>
    </row>
    <row r="2203" spans="1:11" ht="14.25" x14ac:dyDescent="0.2">
      <c r="A2203" s="2" t="s">
        <v>734</v>
      </c>
      <c r="B2203" s="124" t="s">
        <v>6851</v>
      </c>
      <c r="C2203" s="124"/>
      <c r="D2203" s="126">
        <v>0.28000000000000003</v>
      </c>
      <c r="E2203" s="124" t="s">
        <v>765</v>
      </c>
      <c r="F2203" s="124">
        <v>-4</v>
      </c>
      <c r="G2203" s="2" t="s">
        <v>14790</v>
      </c>
      <c r="H2203" s="130"/>
      <c r="I2203" s="134"/>
      <c r="J2203" s="123">
        <f>IF(OR(tbl_Metraj22[[#This Row],[TARIH]]="",tbl_Metraj22[[#This Row],[TARIH]]="-"),0,IF(tbl_Metraj22[[#This Row],[YUZDE]]=0,tbl_Metraj22[[#This Row],[METRAJ_BETON]],tbl_Metraj22[[#This Row],[YUZDE]]*tbl_Metraj22[[#This Row],[METRAJ_BETON]]))</f>
        <v>0</v>
      </c>
      <c r="K2203" s="2" t="s">
        <v>23296</v>
      </c>
    </row>
    <row r="2204" spans="1:11" ht="14.25" x14ac:dyDescent="0.2">
      <c r="A2204" s="2" t="s">
        <v>734</v>
      </c>
      <c r="B2204" s="124" t="s">
        <v>6852</v>
      </c>
      <c r="C2204" s="124"/>
      <c r="D2204" s="126">
        <v>0.31</v>
      </c>
      <c r="E2204" s="124" t="s">
        <v>765</v>
      </c>
      <c r="F2204" s="124">
        <v>-4</v>
      </c>
      <c r="G2204" s="2" t="s">
        <v>14791</v>
      </c>
      <c r="H2204" s="130"/>
      <c r="I2204" s="134"/>
      <c r="J2204" s="123">
        <f>IF(OR(tbl_Metraj22[[#This Row],[TARIH]]="",tbl_Metraj22[[#This Row],[TARIH]]="-"),0,IF(tbl_Metraj22[[#This Row],[YUZDE]]=0,tbl_Metraj22[[#This Row],[METRAJ_BETON]],tbl_Metraj22[[#This Row],[YUZDE]]*tbl_Metraj22[[#This Row],[METRAJ_BETON]]))</f>
        <v>0</v>
      </c>
      <c r="K2204" s="2" t="s">
        <v>22411</v>
      </c>
    </row>
    <row r="2205" spans="1:11" ht="14.25" x14ac:dyDescent="0.2">
      <c r="A2205" s="2" t="s">
        <v>734</v>
      </c>
      <c r="B2205" s="124" t="s">
        <v>6853</v>
      </c>
      <c r="C2205" s="124"/>
      <c r="D2205" s="126">
        <v>0.3</v>
      </c>
      <c r="E2205" s="124" t="s">
        <v>765</v>
      </c>
      <c r="F2205" s="124">
        <v>-4</v>
      </c>
      <c r="G2205" s="2" t="s">
        <v>14792</v>
      </c>
      <c r="H2205" s="130"/>
      <c r="I2205" s="134"/>
      <c r="J2205" s="123">
        <f>IF(OR(tbl_Metraj22[[#This Row],[TARIH]]="",tbl_Metraj22[[#This Row],[TARIH]]="-"),0,IF(tbl_Metraj22[[#This Row],[YUZDE]]=0,tbl_Metraj22[[#This Row],[METRAJ_BETON]],tbl_Metraj22[[#This Row],[YUZDE]]*tbl_Metraj22[[#This Row],[METRAJ_BETON]]))</f>
        <v>0</v>
      </c>
      <c r="K2205" s="2" t="s">
        <v>23297</v>
      </c>
    </row>
    <row r="2206" spans="1:11" ht="14.25" x14ac:dyDescent="0.2">
      <c r="A2206" s="2" t="s">
        <v>734</v>
      </c>
      <c r="B2206" s="124" t="s">
        <v>6854</v>
      </c>
      <c r="C2206" s="124"/>
      <c r="D2206" s="126">
        <v>2.66</v>
      </c>
      <c r="E2206" s="124" t="s">
        <v>765</v>
      </c>
      <c r="F2206" s="124">
        <v>-4</v>
      </c>
      <c r="G2206" s="2" t="s">
        <v>14793</v>
      </c>
      <c r="H2206" s="130"/>
      <c r="I2206" s="134"/>
      <c r="J2206" s="123">
        <f>IF(OR(tbl_Metraj22[[#This Row],[TARIH]]="",tbl_Metraj22[[#This Row],[TARIH]]="-"),0,IF(tbl_Metraj22[[#This Row],[YUZDE]]=0,tbl_Metraj22[[#This Row],[METRAJ_BETON]],tbl_Metraj22[[#This Row],[YUZDE]]*tbl_Metraj22[[#This Row],[METRAJ_BETON]]))</f>
        <v>0</v>
      </c>
      <c r="K2206" s="2" t="s">
        <v>22377</v>
      </c>
    </row>
    <row r="2207" spans="1:11" ht="14.25" x14ac:dyDescent="0.2">
      <c r="A2207" s="2" t="s">
        <v>734</v>
      </c>
      <c r="B2207" s="124" t="s">
        <v>6855</v>
      </c>
      <c r="C2207" s="124"/>
      <c r="D2207" s="126">
        <v>2.4</v>
      </c>
      <c r="E2207" s="124" t="s">
        <v>765</v>
      </c>
      <c r="F2207" s="124">
        <v>-4</v>
      </c>
      <c r="G2207" s="2" t="s">
        <v>14794</v>
      </c>
      <c r="H2207" s="130"/>
      <c r="I2207" s="134"/>
      <c r="J2207" s="123">
        <f>IF(OR(tbl_Metraj22[[#This Row],[TARIH]]="",tbl_Metraj22[[#This Row],[TARIH]]="-"),0,IF(tbl_Metraj22[[#This Row],[YUZDE]]=0,tbl_Metraj22[[#This Row],[METRAJ_BETON]],tbl_Metraj22[[#This Row],[YUZDE]]*tbl_Metraj22[[#This Row],[METRAJ_BETON]]))</f>
        <v>0</v>
      </c>
      <c r="K2207" s="2" t="s">
        <v>22393</v>
      </c>
    </row>
    <row r="2208" spans="1:11" ht="14.25" x14ac:dyDescent="0.2">
      <c r="A2208" s="2" t="s">
        <v>734</v>
      </c>
      <c r="B2208" s="124" t="s">
        <v>6856</v>
      </c>
      <c r="C2208" s="124"/>
      <c r="D2208" s="126">
        <v>1.02</v>
      </c>
      <c r="E2208" s="124" t="s">
        <v>765</v>
      </c>
      <c r="F2208" s="124">
        <v>-4</v>
      </c>
      <c r="G2208" s="2" t="s">
        <v>14795</v>
      </c>
      <c r="H2208" s="130"/>
      <c r="I2208" s="134"/>
      <c r="J2208" s="123">
        <f>IF(OR(tbl_Metraj22[[#This Row],[TARIH]]="",tbl_Metraj22[[#This Row],[TARIH]]="-"),0,IF(tbl_Metraj22[[#This Row],[YUZDE]]=0,tbl_Metraj22[[#This Row],[METRAJ_BETON]],tbl_Metraj22[[#This Row],[YUZDE]]*tbl_Metraj22[[#This Row],[METRAJ_BETON]]))</f>
        <v>0</v>
      </c>
      <c r="K2208" s="2" t="s">
        <v>23298</v>
      </c>
    </row>
    <row r="2209" spans="1:11" ht="14.25" x14ac:dyDescent="0.2">
      <c r="A2209" s="2" t="s">
        <v>734</v>
      </c>
      <c r="B2209" s="124" t="s">
        <v>6857</v>
      </c>
      <c r="C2209" s="124"/>
      <c r="D2209" s="126">
        <v>1.94</v>
      </c>
      <c r="E2209" s="124" t="s">
        <v>765</v>
      </c>
      <c r="F2209" s="124">
        <v>-4</v>
      </c>
      <c r="G2209" s="2" t="s">
        <v>14796</v>
      </c>
      <c r="H2209" s="130"/>
      <c r="I2209" s="134"/>
      <c r="J2209" s="123">
        <f>IF(OR(tbl_Metraj22[[#This Row],[TARIH]]="",tbl_Metraj22[[#This Row],[TARIH]]="-"),0,IF(tbl_Metraj22[[#This Row],[YUZDE]]=0,tbl_Metraj22[[#This Row],[METRAJ_BETON]],tbl_Metraj22[[#This Row],[YUZDE]]*tbl_Metraj22[[#This Row],[METRAJ_BETON]]))</f>
        <v>0</v>
      </c>
      <c r="K2209" s="2" t="s">
        <v>22449</v>
      </c>
    </row>
    <row r="2210" spans="1:11" ht="14.25" x14ac:dyDescent="0.2">
      <c r="A2210" s="2" t="s">
        <v>734</v>
      </c>
      <c r="B2210" s="124" t="s">
        <v>6858</v>
      </c>
      <c r="C2210" s="124"/>
      <c r="D2210" s="126">
        <v>0.22</v>
      </c>
      <c r="E2210" s="124" t="s">
        <v>765</v>
      </c>
      <c r="F2210" s="124">
        <v>-4</v>
      </c>
      <c r="G2210" s="2" t="s">
        <v>14797</v>
      </c>
      <c r="H2210" s="130"/>
      <c r="I2210" s="134"/>
      <c r="J2210" s="123">
        <f>IF(OR(tbl_Metraj22[[#This Row],[TARIH]]="",tbl_Metraj22[[#This Row],[TARIH]]="-"),0,IF(tbl_Metraj22[[#This Row],[YUZDE]]=0,tbl_Metraj22[[#This Row],[METRAJ_BETON]],tbl_Metraj22[[#This Row],[YUZDE]]*tbl_Metraj22[[#This Row],[METRAJ_BETON]]))</f>
        <v>0</v>
      </c>
      <c r="K2210" s="2" t="e">
        <v>#N/A</v>
      </c>
    </row>
    <row r="2211" spans="1:11" ht="14.25" x14ac:dyDescent="0.2">
      <c r="A2211" s="2" t="s">
        <v>734</v>
      </c>
      <c r="B2211" s="124" t="s">
        <v>6859</v>
      </c>
      <c r="C2211" s="124"/>
      <c r="D2211" s="126">
        <v>1.63</v>
      </c>
      <c r="E2211" s="124" t="s">
        <v>765</v>
      </c>
      <c r="F2211" s="124">
        <v>-4</v>
      </c>
      <c r="G2211" s="2" t="s">
        <v>14798</v>
      </c>
      <c r="H2211" s="130"/>
      <c r="I2211" s="134"/>
      <c r="J2211" s="123">
        <f>IF(OR(tbl_Metraj22[[#This Row],[TARIH]]="",tbl_Metraj22[[#This Row],[TARIH]]="-"),0,IF(tbl_Metraj22[[#This Row],[YUZDE]]=0,tbl_Metraj22[[#This Row],[METRAJ_BETON]],tbl_Metraj22[[#This Row],[YUZDE]]*tbl_Metraj22[[#This Row],[METRAJ_BETON]]))</f>
        <v>0</v>
      </c>
      <c r="K2211" s="2" t="s">
        <v>22507</v>
      </c>
    </row>
    <row r="2212" spans="1:11" ht="14.25" x14ac:dyDescent="0.2">
      <c r="A2212" s="2" t="s">
        <v>734</v>
      </c>
      <c r="B2212" s="124" t="s">
        <v>6860</v>
      </c>
      <c r="C2212" s="124"/>
      <c r="D2212" s="126">
        <v>1.06</v>
      </c>
      <c r="E2212" s="124" t="s">
        <v>765</v>
      </c>
      <c r="F2212" s="124">
        <v>-4</v>
      </c>
      <c r="G2212" s="2" t="s">
        <v>14799</v>
      </c>
      <c r="H2212" s="130"/>
      <c r="I2212" s="134"/>
      <c r="J2212" s="123">
        <f>IF(OR(tbl_Metraj22[[#This Row],[TARIH]]="",tbl_Metraj22[[#This Row],[TARIH]]="-"),0,IF(tbl_Metraj22[[#This Row],[YUZDE]]=0,tbl_Metraj22[[#This Row],[METRAJ_BETON]],tbl_Metraj22[[#This Row],[YUZDE]]*tbl_Metraj22[[#This Row],[METRAJ_BETON]]))</f>
        <v>0</v>
      </c>
      <c r="K2212" s="2" t="s">
        <v>23299</v>
      </c>
    </row>
    <row r="2213" spans="1:11" ht="14.25" x14ac:dyDescent="0.2">
      <c r="A2213" s="2" t="s">
        <v>734</v>
      </c>
      <c r="B2213" s="124" t="s">
        <v>6861</v>
      </c>
      <c r="C2213" s="124"/>
      <c r="D2213" s="126">
        <v>1.62</v>
      </c>
      <c r="E2213" s="124" t="s">
        <v>765</v>
      </c>
      <c r="F2213" s="124">
        <v>-4</v>
      </c>
      <c r="G2213" s="2" t="s">
        <v>14800</v>
      </c>
      <c r="H2213" s="130"/>
      <c r="I2213" s="134"/>
      <c r="J2213" s="123">
        <f>IF(OR(tbl_Metraj22[[#This Row],[TARIH]]="",tbl_Metraj22[[#This Row],[TARIH]]="-"),0,IF(tbl_Metraj22[[#This Row],[YUZDE]]=0,tbl_Metraj22[[#This Row],[METRAJ_BETON]],tbl_Metraj22[[#This Row],[YUZDE]]*tbl_Metraj22[[#This Row],[METRAJ_BETON]]))</f>
        <v>0</v>
      </c>
      <c r="K2213" s="2" t="s">
        <v>23300</v>
      </c>
    </row>
    <row r="2214" spans="1:11" ht="14.25" x14ac:dyDescent="0.2">
      <c r="A2214" s="2" t="s">
        <v>734</v>
      </c>
      <c r="B2214" s="124" t="s">
        <v>6862</v>
      </c>
      <c r="C2214" s="124"/>
      <c r="D2214" s="126">
        <v>1.41</v>
      </c>
      <c r="E2214" s="124" t="s">
        <v>765</v>
      </c>
      <c r="F2214" s="124">
        <v>-4</v>
      </c>
      <c r="G2214" s="2" t="s">
        <v>14801</v>
      </c>
      <c r="H2214" s="130"/>
      <c r="I2214" s="134"/>
      <c r="J2214" s="123">
        <f>IF(OR(tbl_Metraj22[[#This Row],[TARIH]]="",tbl_Metraj22[[#This Row],[TARIH]]="-"),0,IF(tbl_Metraj22[[#This Row],[YUZDE]]=0,tbl_Metraj22[[#This Row],[METRAJ_BETON]],tbl_Metraj22[[#This Row],[YUZDE]]*tbl_Metraj22[[#This Row],[METRAJ_BETON]]))</f>
        <v>0</v>
      </c>
      <c r="K2214" s="2" t="s">
        <v>22489</v>
      </c>
    </row>
    <row r="2215" spans="1:11" ht="14.25" x14ac:dyDescent="0.2">
      <c r="A2215" s="2" t="s">
        <v>734</v>
      </c>
      <c r="B2215" s="124" t="s">
        <v>6863</v>
      </c>
      <c r="C2215" s="124"/>
      <c r="D2215" s="126">
        <v>0.5</v>
      </c>
      <c r="E2215" s="124" t="s">
        <v>765</v>
      </c>
      <c r="F2215" s="124">
        <v>-4</v>
      </c>
      <c r="G2215" s="2" t="s">
        <v>14802</v>
      </c>
      <c r="H2215" s="130"/>
      <c r="I2215" s="134"/>
      <c r="J2215" s="123">
        <f>IF(OR(tbl_Metraj22[[#This Row],[TARIH]]="",tbl_Metraj22[[#This Row],[TARIH]]="-"),0,IF(tbl_Metraj22[[#This Row],[YUZDE]]=0,tbl_Metraj22[[#This Row],[METRAJ_BETON]],tbl_Metraj22[[#This Row],[YUZDE]]*tbl_Metraj22[[#This Row],[METRAJ_BETON]]))</f>
        <v>0</v>
      </c>
      <c r="K2215" s="2" t="s">
        <v>23301</v>
      </c>
    </row>
    <row r="2216" spans="1:11" ht="14.25" x14ac:dyDescent="0.2">
      <c r="A2216" s="2" t="s">
        <v>734</v>
      </c>
      <c r="B2216" s="124" t="s">
        <v>6864</v>
      </c>
      <c r="C2216" s="124"/>
      <c r="D2216" s="126">
        <v>0.5</v>
      </c>
      <c r="E2216" s="124" t="s">
        <v>765</v>
      </c>
      <c r="F2216" s="124">
        <v>-4</v>
      </c>
      <c r="G2216" s="2" t="s">
        <v>14803</v>
      </c>
      <c r="H2216" s="130"/>
      <c r="I2216" s="134"/>
      <c r="J2216" s="123">
        <f>IF(OR(tbl_Metraj22[[#This Row],[TARIH]]="",tbl_Metraj22[[#This Row],[TARIH]]="-"),0,IF(tbl_Metraj22[[#This Row],[YUZDE]]=0,tbl_Metraj22[[#This Row],[METRAJ_BETON]],tbl_Metraj22[[#This Row],[YUZDE]]*tbl_Metraj22[[#This Row],[METRAJ_BETON]]))</f>
        <v>0</v>
      </c>
      <c r="K2216" s="2" t="e">
        <v>#N/A</v>
      </c>
    </row>
    <row r="2217" spans="1:11" ht="14.25" x14ac:dyDescent="0.2">
      <c r="A2217" s="2" t="s">
        <v>734</v>
      </c>
      <c r="B2217" s="124" t="s">
        <v>6865</v>
      </c>
      <c r="C2217" s="124"/>
      <c r="D2217" s="126">
        <v>3.52</v>
      </c>
      <c r="E2217" s="124" t="s">
        <v>765</v>
      </c>
      <c r="F2217" s="124">
        <v>-4</v>
      </c>
      <c r="G2217" s="2" t="s">
        <v>14804</v>
      </c>
      <c r="H2217" s="130"/>
      <c r="I2217" s="134"/>
      <c r="J2217" s="123">
        <f>IF(OR(tbl_Metraj22[[#This Row],[TARIH]]="",tbl_Metraj22[[#This Row],[TARIH]]="-"),0,IF(tbl_Metraj22[[#This Row],[YUZDE]]=0,tbl_Metraj22[[#This Row],[METRAJ_BETON]],tbl_Metraj22[[#This Row],[YUZDE]]*tbl_Metraj22[[#This Row],[METRAJ_BETON]]))</f>
        <v>0</v>
      </c>
      <c r="K2217" s="2" t="s">
        <v>22500</v>
      </c>
    </row>
    <row r="2218" spans="1:11" ht="14.25" x14ac:dyDescent="0.2">
      <c r="A2218" s="2" t="s">
        <v>734</v>
      </c>
      <c r="B2218" s="124" t="s">
        <v>6866</v>
      </c>
      <c r="C2218" s="124"/>
      <c r="D2218" s="126">
        <v>3.68</v>
      </c>
      <c r="E2218" s="124" t="s">
        <v>765</v>
      </c>
      <c r="F2218" s="124">
        <v>-4</v>
      </c>
      <c r="G2218" s="2" t="s">
        <v>14805</v>
      </c>
      <c r="H2218" s="130"/>
      <c r="I2218" s="134"/>
      <c r="J2218" s="123">
        <f>IF(OR(tbl_Metraj22[[#This Row],[TARIH]]="",tbl_Metraj22[[#This Row],[TARIH]]="-"),0,IF(tbl_Metraj22[[#This Row],[YUZDE]]=0,tbl_Metraj22[[#This Row],[METRAJ_BETON]],tbl_Metraj22[[#This Row],[YUZDE]]*tbl_Metraj22[[#This Row],[METRAJ_BETON]]))</f>
        <v>0</v>
      </c>
      <c r="K2218" s="2" t="s">
        <v>22498</v>
      </c>
    </row>
    <row r="2219" spans="1:11" ht="14.25" x14ac:dyDescent="0.2">
      <c r="A2219" s="2" t="s">
        <v>734</v>
      </c>
      <c r="B2219" s="124" t="s">
        <v>6867</v>
      </c>
      <c r="C2219" s="124"/>
      <c r="D2219" s="126">
        <v>0.91</v>
      </c>
      <c r="E2219" s="124" t="s">
        <v>765</v>
      </c>
      <c r="F2219" s="124">
        <v>-4</v>
      </c>
      <c r="G2219" s="2" t="s">
        <v>14806</v>
      </c>
      <c r="H2219" s="130"/>
      <c r="I2219" s="134"/>
      <c r="J2219" s="123">
        <f>IF(OR(tbl_Metraj22[[#This Row],[TARIH]]="",tbl_Metraj22[[#This Row],[TARIH]]="-"),0,IF(tbl_Metraj22[[#This Row],[YUZDE]]=0,tbl_Metraj22[[#This Row],[METRAJ_BETON]],tbl_Metraj22[[#This Row],[YUZDE]]*tbl_Metraj22[[#This Row],[METRAJ_BETON]]))</f>
        <v>0</v>
      </c>
      <c r="K2219" s="2" t="s">
        <v>23302</v>
      </c>
    </row>
    <row r="2220" spans="1:11" ht="14.25" x14ac:dyDescent="0.2">
      <c r="A2220" s="2" t="s">
        <v>734</v>
      </c>
      <c r="B2220" s="124" t="s">
        <v>6868</v>
      </c>
      <c r="C2220" s="124"/>
      <c r="D2220" s="126">
        <v>2.2999999999999998</v>
      </c>
      <c r="E2220" s="124" t="s">
        <v>765</v>
      </c>
      <c r="F2220" s="124">
        <v>-4</v>
      </c>
      <c r="G2220" s="2" t="s">
        <v>14807</v>
      </c>
      <c r="H2220" s="130"/>
      <c r="I2220" s="134"/>
      <c r="J2220" s="123">
        <f>IF(OR(tbl_Metraj22[[#This Row],[TARIH]]="",tbl_Metraj22[[#This Row],[TARIH]]="-"),0,IF(tbl_Metraj22[[#This Row],[YUZDE]]=0,tbl_Metraj22[[#This Row],[METRAJ_BETON]],tbl_Metraj22[[#This Row],[YUZDE]]*tbl_Metraj22[[#This Row],[METRAJ_BETON]]))</f>
        <v>0</v>
      </c>
      <c r="K2220" s="2" t="s">
        <v>23303</v>
      </c>
    </row>
    <row r="2221" spans="1:11" ht="14.25" x14ac:dyDescent="0.2">
      <c r="A2221" s="2" t="s">
        <v>734</v>
      </c>
      <c r="B2221" s="124" t="s">
        <v>6869</v>
      </c>
      <c r="C2221" s="124"/>
      <c r="D2221" s="126">
        <v>2.2999999999999998</v>
      </c>
      <c r="E2221" s="124" t="s">
        <v>765</v>
      </c>
      <c r="F2221" s="124">
        <v>-4</v>
      </c>
      <c r="G2221" s="2" t="s">
        <v>14808</v>
      </c>
      <c r="H2221" s="130"/>
      <c r="I2221" s="134"/>
      <c r="J2221" s="123">
        <f>IF(OR(tbl_Metraj22[[#This Row],[TARIH]]="",tbl_Metraj22[[#This Row],[TARIH]]="-"),0,IF(tbl_Metraj22[[#This Row],[YUZDE]]=0,tbl_Metraj22[[#This Row],[METRAJ_BETON]],tbl_Metraj22[[#This Row],[YUZDE]]*tbl_Metraj22[[#This Row],[METRAJ_BETON]]))</f>
        <v>0</v>
      </c>
      <c r="K2221" s="2" t="s">
        <v>22397</v>
      </c>
    </row>
    <row r="2222" spans="1:11" ht="14.25" x14ac:dyDescent="0.2">
      <c r="A2222" s="2" t="s">
        <v>734</v>
      </c>
      <c r="B2222" s="124" t="s">
        <v>6870</v>
      </c>
      <c r="C2222" s="124"/>
      <c r="D2222" s="126">
        <v>2.2999999999999998</v>
      </c>
      <c r="E2222" s="124" t="s">
        <v>765</v>
      </c>
      <c r="F2222" s="124">
        <v>-4</v>
      </c>
      <c r="G2222" s="2" t="s">
        <v>14809</v>
      </c>
      <c r="H2222" s="130"/>
      <c r="I2222" s="134"/>
      <c r="J2222" s="123">
        <f>IF(OR(tbl_Metraj22[[#This Row],[TARIH]]="",tbl_Metraj22[[#This Row],[TARIH]]="-"),0,IF(tbl_Metraj22[[#This Row],[YUZDE]]=0,tbl_Metraj22[[#This Row],[METRAJ_BETON]],tbl_Metraj22[[#This Row],[YUZDE]]*tbl_Metraj22[[#This Row],[METRAJ_BETON]]))</f>
        <v>0</v>
      </c>
      <c r="K2222" s="2" t="s">
        <v>22399</v>
      </c>
    </row>
    <row r="2223" spans="1:11" ht="14.25" x14ac:dyDescent="0.2">
      <c r="A2223" s="2" t="s">
        <v>734</v>
      </c>
      <c r="B2223" s="124" t="s">
        <v>6871</v>
      </c>
      <c r="C2223" s="124"/>
      <c r="D2223" s="126">
        <v>2.2999999999999998</v>
      </c>
      <c r="E2223" s="124" t="s">
        <v>765</v>
      </c>
      <c r="F2223" s="124">
        <v>-4</v>
      </c>
      <c r="G2223" s="2" t="s">
        <v>14810</v>
      </c>
      <c r="H2223" s="130"/>
      <c r="I2223" s="134"/>
      <c r="J2223" s="123">
        <f>IF(OR(tbl_Metraj22[[#This Row],[TARIH]]="",tbl_Metraj22[[#This Row],[TARIH]]="-"),0,IF(tbl_Metraj22[[#This Row],[YUZDE]]=0,tbl_Metraj22[[#This Row],[METRAJ_BETON]],tbl_Metraj22[[#This Row],[YUZDE]]*tbl_Metraj22[[#This Row],[METRAJ_BETON]]))</f>
        <v>0</v>
      </c>
      <c r="K2223" s="2" t="s">
        <v>23304</v>
      </c>
    </row>
    <row r="2224" spans="1:11" ht="14.25" x14ac:dyDescent="0.2">
      <c r="A2224" s="2" t="s">
        <v>734</v>
      </c>
      <c r="B2224" s="124" t="s">
        <v>6872</v>
      </c>
      <c r="C2224" s="124"/>
      <c r="D2224" s="126">
        <v>0.61</v>
      </c>
      <c r="E2224" s="124" t="s">
        <v>765</v>
      </c>
      <c r="F2224" s="124">
        <v>-4</v>
      </c>
      <c r="G2224" s="2" t="s">
        <v>14811</v>
      </c>
      <c r="H2224" s="130" t="s">
        <v>24265</v>
      </c>
      <c r="I2224" s="134"/>
      <c r="J2224" s="123">
        <f>IF(OR(tbl_Metraj22[[#This Row],[TARIH]]="",tbl_Metraj22[[#This Row],[TARIH]]="-"),0,IF(tbl_Metraj22[[#This Row],[YUZDE]]=0,tbl_Metraj22[[#This Row],[METRAJ_BETON]],tbl_Metraj22[[#This Row],[YUZDE]]*tbl_Metraj22[[#This Row],[METRAJ_BETON]]))</f>
        <v>0</v>
      </c>
      <c r="K2224" s="2" t="s">
        <v>23305</v>
      </c>
    </row>
    <row r="2225" spans="1:11" ht="14.25" x14ac:dyDescent="0.2">
      <c r="A2225" s="2" t="s">
        <v>734</v>
      </c>
      <c r="B2225" s="124" t="s">
        <v>6873</v>
      </c>
      <c r="C2225" s="124"/>
      <c r="D2225" s="126">
        <v>1.02</v>
      </c>
      <c r="E2225" s="124" t="s">
        <v>765</v>
      </c>
      <c r="F2225" s="124">
        <v>-4</v>
      </c>
      <c r="G2225" s="2" t="s">
        <v>14812</v>
      </c>
      <c r="H2225" s="130" t="s">
        <v>24265</v>
      </c>
      <c r="I2225" s="134"/>
      <c r="J2225" s="123">
        <f>IF(OR(tbl_Metraj22[[#This Row],[TARIH]]="",tbl_Metraj22[[#This Row],[TARIH]]="-"),0,IF(tbl_Metraj22[[#This Row],[YUZDE]]=0,tbl_Metraj22[[#This Row],[METRAJ_BETON]],tbl_Metraj22[[#This Row],[YUZDE]]*tbl_Metraj22[[#This Row],[METRAJ_BETON]]))</f>
        <v>0</v>
      </c>
      <c r="K2225" s="2" t="s">
        <v>23306</v>
      </c>
    </row>
    <row r="2226" spans="1:11" ht="14.25" x14ac:dyDescent="0.2">
      <c r="A2226" s="2" t="s">
        <v>734</v>
      </c>
      <c r="B2226" s="124" t="s">
        <v>6874</v>
      </c>
      <c r="C2226" s="124"/>
      <c r="D2226" s="126">
        <v>1.02</v>
      </c>
      <c r="E2226" s="124" t="s">
        <v>765</v>
      </c>
      <c r="F2226" s="124">
        <v>-4</v>
      </c>
      <c r="G2226" s="2" t="s">
        <v>14813</v>
      </c>
      <c r="H2226" s="130" t="s">
        <v>24265</v>
      </c>
      <c r="I2226" s="134"/>
      <c r="J2226" s="123">
        <f>IF(OR(tbl_Metraj22[[#This Row],[TARIH]]="",tbl_Metraj22[[#This Row],[TARIH]]="-"),0,IF(tbl_Metraj22[[#This Row],[YUZDE]]=0,tbl_Metraj22[[#This Row],[METRAJ_BETON]],tbl_Metraj22[[#This Row],[YUZDE]]*tbl_Metraj22[[#This Row],[METRAJ_BETON]]))</f>
        <v>0</v>
      </c>
      <c r="K2226" s="2" t="s">
        <v>23307</v>
      </c>
    </row>
    <row r="2227" spans="1:11" ht="14.25" x14ac:dyDescent="0.2">
      <c r="A2227" s="2" t="s">
        <v>734</v>
      </c>
      <c r="B2227" s="124" t="s">
        <v>6875</v>
      </c>
      <c r="C2227" s="124"/>
      <c r="D2227" s="126">
        <v>0.74</v>
      </c>
      <c r="E2227" s="124" t="s">
        <v>765</v>
      </c>
      <c r="F2227" s="124">
        <v>-4</v>
      </c>
      <c r="G2227" s="2" t="s">
        <v>14814</v>
      </c>
      <c r="H2227" s="130" t="s">
        <v>24265</v>
      </c>
      <c r="I2227" s="134"/>
      <c r="J2227" s="123">
        <f>IF(OR(tbl_Metraj22[[#This Row],[TARIH]]="",tbl_Metraj22[[#This Row],[TARIH]]="-"),0,IF(tbl_Metraj22[[#This Row],[YUZDE]]=0,tbl_Metraj22[[#This Row],[METRAJ_BETON]],tbl_Metraj22[[#This Row],[YUZDE]]*tbl_Metraj22[[#This Row],[METRAJ_BETON]]))</f>
        <v>0</v>
      </c>
      <c r="K2227" s="2" t="s">
        <v>23308</v>
      </c>
    </row>
    <row r="2228" spans="1:11" ht="14.25" x14ac:dyDescent="0.2">
      <c r="A2228" s="2" t="s">
        <v>734</v>
      </c>
      <c r="B2228" s="124" t="s">
        <v>6876</v>
      </c>
      <c r="C2228" s="124"/>
      <c r="D2228" s="126">
        <v>3.46</v>
      </c>
      <c r="E2228" s="124" t="s">
        <v>765</v>
      </c>
      <c r="F2228" s="124">
        <v>-4</v>
      </c>
      <c r="G2228" s="2" t="s">
        <v>14815</v>
      </c>
      <c r="H2228" s="130" t="s">
        <v>24265</v>
      </c>
      <c r="I2228" s="134"/>
      <c r="J2228" s="123">
        <f>IF(OR(tbl_Metraj22[[#This Row],[TARIH]]="",tbl_Metraj22[[#This Row],[TARIH]]="-"),0,IF(tbl_Metraj22[[#This Row],[YUZDE]]=0,tbl_Metraj22[[#This Row],[METRAJ_BETON]],tbl_Metraj22[[#This Row],[YUZDE]]*tbl_Metraj22[[#This Row],[METRAJ_BETON]]))</f>
        <v>0</v>
      </c>
      <c r="K2228" s="2" t="s">
        <v>22420</v>
      </c>
    </row>
    <row r="2229" spans="1:11" ht="14.25" x14ac:dyDescent="0.2">
      <c r="A2229" s="2" t="s">
        <v>734</v>
      </c>
      <c r="B2229" s="124" t="s">
        <v>6877</v>
      </c>
      <c r="C2229" s="124"/>
      <c r="D2229" s="126">
        <v>3.46</v>
      </c>
      <c r="E2229" s="124" t="s">
        <v>765</v>
      </c>
      <c r="F2229" s="124">
        <v>-4</v>
      </c>
      <c r="G2229" s="2" t="s">
        <v>14816</v>
      </c>
      <c r="H2229" s="130" t="s">
        <v>24265</v>
      </c>
      <c r="I2229" s="134"/>
      <c r="J2229" s="123">
        <f>IF(OR(tbl_Metraj22[[#This Row],[TARIH]]="",tbl_Metraj22[[#This Row],[TARIH]]="-"),0,IF(tbl_Metraj22[[#This Row],[YUZDE]]=0,tbl_Metraj22[[#This Row],[METRAJ_BETON]],tbl_Metraj22[[#This Row],[YUZDE]]*tbl_Metraj22[[#This Row],[METRAJ_BETON]]))</f>
        <v>0</v>
      </c>
      <c r="K2229" s="2" t="s">
        <v>22418</v>
      </c>
    </row>
    <row r="2230" spans="1:11" ht="14.25" x14ac:dyDescent="0.2">
      <c r="A2230" s="2" t="s">
        <v>734</v>
      </c>
      <c r="B2230" s="124" t="s">
        <v>6878</v>
      </c>
      <c r="C2230" s="124"/>
      <c r="D2230" s="126">
        <v>0.61</v>
      </c>
      <c r="E2230" s="124" t="s">
        <v>765</v>
      </c>
      <c r="F2230" s="124">
        <v>-4</v>
      </c>
      <c r="G2230" s="2" t="s">
        <v>14817</v>
      </c>
      <c r="H2230" s="130" t="s">
        <v>24265</v>
      </c>
      <c r="I2230" s="134"/>
      <c r="J2230" s="123">
        <f>IF(OR(tbl_Metraj22[[#This Row],[TARIH]]="",tbl_Metraj22[[#This Row],[TARIH]]="-"),0,IF(tbl_Metraj22[[#This Row],[YUZDE]]=0,tbl_Metraj22[[#This Row],[METRAJ_BETON]],tbl_Metraj22[[#This Row],[YUZDE]]*tbl_Metraj22[[#This Row],[METRAJ_BETON]]))</f>
        <v>0</v>
      </c>
      <c r="K2230" s="2" t="s">
        <v>23309</v>
      </c>
    </row>
    <row r="2231" spans="1:11" ht="14.25" x14ac:dyDescent="0.2">
      <c r="A2231" s="2" t="s">
        <v>734</v>
      </c>
      <c r="B2231" s="124" t="s">
        <v>6879</v>
      </c>
      <c r="C2231" s="124"/>
      <c r="D2231" s="126">
        <v>2.8</v>
      </c>
      <c r="E2231" s="124" t="s">
        <v>765</v>
      </c>
      <c r="F2231" s="124">
        <v>-4</v>
      </c>
      <c r="G2231" s="2" t="s">
        <v>14818</v>
      </c>
      <c r="H2231" s="130" t="s">
        <v>24265</v>
      </c>
      <c r="I2231" s="134"/>
      <c r="J2231" s="123">
        <f>IF(OR(tbl_Metraj22[[#This Row],[TARIH]]="",tbl_Metraj22[[#This Row],[TARIH]]="-"),0,IF(tbl_Metraj22[[#This Row],[YUZDE]]=0,tbl_Metraj22[[#This Row],[METRAJ_BETON]],tbl_Metraj22[[#This Row],[YUZDE]]*tbl_Metraj22[[#This Row],[METRAJ_BETON]]))</f>
        <v>0</v>
      </c>
      <c r="K2231" s="2" t="s">
        <v>22416</v>
      </c>
    </row>
    <row r="2232" spans="1:11" ht="14.25" x14ac:dyDescent="0.2">
      <c r="A2232" s="2" t="s">
        <v>734</v>
      </c>
      <c r="B2232" s="124" t="s">
        <v>6880</v>
      </c>
      <c r="C2232" s="124"/>
      <c r="D2232" s="126">
        <v>2.27</v>
      </c>
      <c r="E2232" s="124" t="s">
        <v>765</v>
      </c>
      <c r="F2232" s="124">
        <v>-4</v>
      </c>
      <c r="G2232" s="2" t="s">
        <v>14819</v>
      </c>
      <c r="H2232" s="130" t="s">
        <v>24265</v>
      </c>
      <c r="I2232" s="134"/>
      <c r="J2232" s="123">
        <f>IF(OR(tbl_Metraj22[[#This Row],[TARIH]]="",tbl_Metraj22[[#This Row],[TARIH]]="-"),0,IF(tbl_Metraj22[[#This Row],[YUZDE]]=0,tbl_Metraj22[[#This Row],[METRAJ_BETON]],tbl_Metraj22[[#This Row],[YUZDE]]*tbl_Metraj22[[#This Row],[METRAJ_BETON]]))</f>
        <v>0</v>
      </c>
      <c r="K2232" s="2" t="s">
        <v>22422</v>
      </c>
    </row>
    <row r="2233" spans="1:11" ht="14.25" x14ac:dyDescent="0.2">
      <c r="A2233" s="2" t="s">
        <v>734</v>
      </c>
      <c r="B2233" s="124" t="s">
        <v>6881</v>
      </c>
      <c r="C2233" s="124"/>
      <c r="D2233" s="126">
        <v>2.2400000000000002</v>
      </c>
      <c r="E2233" s="124" t="s">
        <v>765</v>
      </c>
      <c r="F2233" s="124">
        <v>-4</v>
      </c>
      <c r="G2233" s="2" t="s">
        <v>14820</v>
      </c>
      <c r="H2233" s="130" t="s">
        <v>24265</v>
      </c>
      <c r="I2233" s="134"/>
      <c r="J2233" s="123">
        <f>IF(OR(tbl_Metraj22[[#This Row],[TARIH]]="",tbl_Metraj22[[#This Row],[TARIH]]="-"),0,IF(tbl_Metraj22[[#This Row],[YUZDE]]=0,tbl_Metraj22[[#This Row],[METRAJ_BETON]],tbl_Metraj22[[#This Row],[YUZDE]]*tbl_Metraj22[[#This Row],[METRAJ_BETON]]))</f>
        <v>0</v>
      </c>
      <c r="K2233" s="2" t="s">
        <v>22461</v>
      </c>
    </row>
    <row r="2234" spans="1:11" ht="14.25" x14ac:dyDescent="0.2">
      <c r="A2234" s="2" t="s">
        <v>734</v>
      </c>
      <c r="B2234" s="124" t="s">
        <v>6882</v>
      </c>
      <c r="C2234" s="124"/>
      <c r="D2234" s="126">
        <v>2.7</v>
      </c>
      <c r="E2234" s="124" t="s">
        <v>765</v>
      </c>
      <c r="F2234" s="124">
        <v>-4</v>
      </c>
      <c r="G2234" s="2" t="s">
        <v>14821</v>
      </c>
      <c r="H2234" s="130"/>
      <c r="I2234" s="134"/>
      <c r="J2234" s="123">
        <f>IF(OR(tbl_Metraj22[[#This Row],[TARIH]]="",tbl_Metraj22[[#This Row],[TARIH]]="-"),0,IF(tbl_Metraj22[[#This Row],[YUZDE]]=0,tbl_Metraj22[[#This Row],[METRAJ_BETON]],tbl_Metraj22[[#This Row],[YUZDE]]*tbl_Metraj22[[#This Row],[METRAJ_BETON]]))</f>
        <v>0</v>
      </c>
      <c r="K2234" s="2" t="s">
        <v>23310</v>
      </c>
    </row>
    <row r="2235" spans="1:11" ht="14.25" x14ac:dyDescent="0.2">
      <c r="A2235" s="2" t="s">
        <v>734</v>
      </c>
      <c r="B2235" s="124" t="s">
        <v>6883</v>
      </c>
      <c r="C2235" s="124"/>
      <c r="D2235" s="126">
        <v>2.08</v>
      </c>
      <c r="E2235" s="124" t="s">
        <v>765</v>
      </c>
      <c r="F2235" s="124">
        <v>-4</v>
      </c>
      <c r="G2235" s="2" t="s">
        <v>14822</v>
      </c>
      <c r="H2235" s="130"/>
      <c r="I2235" s="134"/>
      <c r="J2235" s="123">
        <f>IF(OR(tbl_Metraj22[[#This Row],[TARIH]]="",tbl_Metraj22[[#This Row],[TARIH]]="-"),0,IF(tbl_Metraj22[[#This Row],[YUZDE]]=0,tbl_Metraj22[[#This Row],[METRAJ_BETON]],tbl_Metraj22[[#This Row],[YUZDE]]*tbl_Metraj22[[#This Row],[METRAJ_BETON]]))</f>
        <v>0</v>
      </c>
      <c r="K2235" s="2" t="s">
        <v>22425</v>
      </c>
    </row>
    <row r="2236" spans="1:11" ht="14.25" x14ac:dyDescent="0.2">
      <c r="A2236" s="2" t="s">
        <v>734</v>
      </c>
      <c r="B2236" s="124" t="s">
        <v>6884</v>
      </c>
      <c r="C2236" s="124"/>
      <c r="D2236" s="126">
        <v>1.06</v>
      </c>
      <c r="E2236" s="124" t="s">
        <v>765</v>
      </c>
      <c r="F2236" s="124">
        <v>-4</v>
      </c>
      <c r="G2236" s="2" t="s">
        <v>14823</v>
      </c>
      <c r="H2236" s="130"/>
      <c r="I2236" s="134"/>
      <c r="J2236" s="123">
        <f>IF(OR(tbl_Metraj22[[#This Row],[TARIH]]="",tbl_Metraj22[[#This Row],[TARIH]]="-"),0,IF(tbl_Metraj22[[#This Row],[YUZDE]]=0,tbl_Metraj22[[#This Row],[METRAJ_BETON]],tbl_Metraj22[[#This Row],[YUZDE]]*tbl_Metraj22[[#This Row],[METRAJ_BETON]]))</f>
        <v>0</v>
      </c>
      <c r="K2236" s="2" t="s">
        <v>23311</v>
      </c>
    </row>
    <row r="2237" spans="1:11" ht="14.25" x14ac:dyDescent="0.2">
      <c r="A2237" s="2" t="s">
        <v>734</v>
      </c>
      <c r="B2237" s="124" t="s">
        <v>6885</v>
      </c>
      <c r="C2237" s="124"/>
      <c r="D2237" s="126">
        <v>0.39</v>
      </c>
      <c r="E2237" s="124" t="s">
        <v>765</v>
      </c>
      <c r="F2237" s="124">
        <v>-4</v>
      </c>
      <c r="G2237" s="2" t="s">
        <v>14824</v>
      </c>
      <c r="H2237" s="130"/>
      <c r="I2237" s="134"/>
      <c r="J2237" s="123">
        <f>IF(OR(tbl_Metraj22[[#This Row],[TARIH]]="",tbl_Metraj22[[#This Row],[TARIH]]="-"),0,IF(tbl_Metraj22[[#This Row],[YUZDE]]=0,tbl_Metraj22[[#This Row],[METRAJ_BETON]],tbl_Metraj22[[#This Row],[YUZDE]]*tbl_Metraj22[[#This Row],[METRAJ_BETON]]))</f>
        <v>0</v>
      </c>
      <c r="K2237" s="2" t="s">
        <v>23312</v>
      </c>
    </row>
    <row r="2238" spans="1:11" ht="14.25" x14ac:dyDescent="0.2">
      <c r="A2238" s="2" t="s">
        <v>734</v>
      </c>
      <c r="B2238" s="124" t="s">
        <v>6886</v>
      </c>
      <c r="C2238" s="124"/>
      <c r="D2238" s="126">
        <v>0.46</v>
      </c>
      <c r="E2238" s="124" t="s">
        <v>765</v>
      </c>
      <c r="F2238" s="124">
        <v>-4</v>
      </c>
      <c r="G2238" s="2" t="s">
        <v>14825</v>
      </c>
      <c r="H2238" s="130"/>
      <c r="I2238" s="134"/>
      <c r="J2238" s="123">
        <f>IF(OR(tbl_Metraj22[[#This Row],[TARIH]]="",tbl_Metraj22[[#This Row],[TARIH]]="-"),0,IF(tbl_Metraj22[[#This Row],[YUZDE]]=0,tbl_Metraj22[[#This Row],[METRAJ_BETON]],tbl_Metraj22[[#This Row],[YUZDE]]*tbl_Metraj22[[#This Row],[METRAJ_BETON]]))</f>
        <v>0</v>
      </c>
      <c r="K2238" s="2" t="s">
        <v>22462</v>
      </c>
    </row>
    <row r="2239" spans="1:11" ht="14.25" x14ac:dyDescent="0.2">
      <c r="A2239" s="2" t="s">
        <v>734</v>
      </c>
      <c r="B2239" s="124" t="s">
        <v>6887</v>
      </c>
      <c r="C2239" s="124"/>
      <c r="D2239" s="126">
        <v>1.78</v>
      </c>
      <c r="E2239" s="124" t="s">
        <v>765</v>
      </c>
      <c r="F2239" s="124">
        <v>-4</v>
      </c>
      <c r="G2239" s="2" t="s">
        <v>14826</v>
      </c>
      <c r="H2239" s="130"/>
      <c r="I2239" s="134"/>
      <c r="J2239" s="123">
        <f>IF(OR(tbl_Metraj22[[#This Row],[TARIH]]="",tbl_Metraj22[[#This Row],[TARIH]]="-"),0,IF(tbl_Metraj22[[#This Row],[YUZDE]]=0,tbl_Metraj22[[#This Row],[METRAJ_BETON]],tbl_Metraj22[[#This Row],[YUZDE]]*tbl_Metraj22[[#This Row],[METRAJ_BETON]]))</f>
        <v>0</v>
      </c>
      <c r="K2239" s="2" t="s">
        <v>22365</v>
      </c>
    </row>
    <row r="2240" spans="1:11" ht="14.25" x14ac:dyDescent="0.2">
      <c r="A2240" s="2" t="s">
        <v>734</v>
      </c>
      <c r="B2240" s="124" t="s">
        <v>6888</v>
      </c>
      <c r="C2240" s="124"/>
      <c r="D2240" s="126">
        <v>1.5</v>
      </c>
      <c r="E2240" s="124" t="s">
        <v>765</v>
      </c>
      <c r="F2240" s="124">
        <v>-4</v>
      </c>
      <c r="G2240" s="2" t="s">
        <v>14827</v>
      </c>
      <c r="H2240" s="130"/>
      <c r="I2240" s="134"/>
      <c r="J2240" s="123">
        <f>IF(OR(tbl_Metraj22[[#This Row],[TARIH]]="",tbl_Metraj22[[#This Row],[TARIH]]="-"),0,IF(tbl_Metraj22[[#This Row],[YUZDE]]=0,tbl_Metraj22[[#This Row],[METRAJ_BETON]],tbl_Metraj22[[#This Row],[YUZDE]]*tbl_Metraj22[[#This Row],[METRAJ_BETON]]))</f>
        <v>0</v>
      </c>
      <c r="K2240" s="2" t="s">
        <v>23313</v>
      </c>
    </row>
    <row r="2241" spans="1:11" ht="14.25" x14ac:dyDescent="0.2">
      <c r="A2241" s="2" t="s">
        <v>734</v>
      </c>
      <c r="B2241" s="124" t="s">
        <v>6889</v>
      </c>
      <c r="C2241" s="124"/>
      <c r="D2241" s="126">
        <v>1.95</v>
      </c>
      <c r="E2241" s="124" t="s">
        <v>765</v>
      </c>
      <c r="F2241" s="124">
        <v>-4</v>
      </c>
      <c r="G2241" s="2" t="s">
        <v>14828</v>
      </c>
      <c r="H2241" s="130"/>
      <c r="I2241" s="134"/>
      <c r="J2241" s="123">
        <f>IF(OR(tbl_Metraj22[[#This Row],[TARIH]]="",tbl_Metraj22[[#This Row],[TARIH]]="-"),0,IF(tbl_Metraj22[[#This Row],[YUZDE]]=0,tbl_Metraj22[[#This Row],[METRAJ_BETON]],tbl_Metraj22[[#This Row],[YUZDE]]*tbl_Metraj22[[#This Row],[METRAJ_BETON]]))</f>
        <v>0</v>
      </c>
      <c r="K2241" s="2" t="s">
        <v>22343</v>
      </c>
    </row>
    <row r="2242" spans="1:11" ht="14.25" x14ac:dyDescent="0.2">
      <c r="A2242" s="2" t="s">
        <v>734</v>
      </c>
      <c r="B2242" s="124" t="s">
        <v>6890</v>
      </c>
      <c r="C2242" s="124"/>
      <c r="D2242" s="126">
        <v>1.5</v>
      </c>
      <c r="E2242" s="124" t="s">
        <v>765</v>
      </c>
      <c r="F2242" s="124">
        <v>-4</v>
      </c>
      <c r="G2242" s="2" t="s">
        <v>14829</v>
      </c>
      <c r="H2242" s="130"/>
      <c r="I2242" s="134"/>
      <c r="J2242" s="123">
        <f>IF(OR(tbl_Metraj22[[#This Row],[TARIH]]="",tbl_Metraj22[[#This Row],[TARIH]]="-"),0,IF(tbl_Metraj22[[#This Row],[YUZDE]]=0,tbl_Metraj22[[#This Row],[METRAJ_BETON]],tbl_Metraj22[[#This Row],[YUZDE]]*tbl_Metraj22[[#This Row],[METRAJ_BETON]]))</f>
        <v>0</v>
      </c>
      <c r="K2242" s="2" t="s">
        <v>23314</v>
      </c>
    </row>
    <row r="2243" spans="1:11" ht="14.25" x14ac:dyDescent="0.2">
      <c r="A2243" s="2" t="s">
        <v>734</v>
      </c>
      <c r="B2243" s="124" t="s">
        <v>6891</v>
      </c>
      <c r="C2243" s="124"/>
      <c r="D2243" s="126">
        <v>2.4</v>
      </c>
      <c r="E2243" s="124" t="s">
        <v>765</v>
      </c>
      <c r="F2243" s="124">
        <v>-4</v>
      </c>
      <c r="G2243" s="2" t="s">
        <v>14830</v>
      </c>
      <c r="H2243" s="130"/>
      <c r="I2243" s="134"/>
      <c r="J2243" s="123">
        <f>IF(OR(tbl_Metraj22[[#This Row],[TARIH]]="",tbl_Metraj22[[#This Row],[TARIH]]="-"),0,IF(tbl_Metraj22[[#This Row],[YUZDE]]=0,tbl_Metraj22[[#This Row],[METRAJ_BETON]],tbl_Metraj22[[#This Row],[YUZDE]]*tbl_Metraj22[[#This Row],[METRAJ_BETON]]))</f>
        <v>0</v>
      </c>
      <c r="K2243" s="2" t="s">
        <v>23315</v>
      </c>
    </row>
    <row r="2244" spans="1:11" ht="14.25" x14ac:dyDescent="0.2">
      <c r="A2244" s="2" t="s">
        <v>734</v>
      </c>
      <c r="B2244" s="124" t="s">
        <v>6892</v>
      </c>
      <c r="C2244" s="124"/>
      <c r="D2244" s="126">
        <v>1.88</v>
      </c>
      <c r="E2244" s="124" t="s">
        <v>765</v>
      </c>
      <c r="F2244" s="124">
        <v>-4</v>
      </c>
      <c r="G2244" s="2" t="s">
        <v>14831</v>
      </c>
      <c r="H2244" s="130"/>
      <c r="I2244" s="134"/>
      <c r="J2244" s="123">
        <f>IF(OR(tbl_Metraj22[[#This Row],[TARIH]]="",tbl_Metraj22[[#This Row],[TARIH]]="-"),0,IF(tbl_Metraj22[[#This Row],[YUZDE]]=0,tbl_Metraj22[[#This Row],[METRAJ_BETON]],tbl_Metraj22[[#This Row],[YUZDE]]*tbl_Metraj22[[#This Row],[METRAJ_BETON]]))</f>
        <v>0</v>
      </c>
      <c r="K2244" s="2" t="s">
        <v>23316</v>
      </c>
    </row>
    <row r="2245" spans="1:11" ht="14.25" x14ac:dyDescent="0.2">
      <c r="A2245" s="2" t="s">
        <v>734</v>
      </c>
      <c r="B2245" s="124" t="s">
        <v>6893</v>
      </c>
      <c r="C2245" s="124"/>
      <c r="D2245" s="126">
        <v>1.41</v>
      </c>
      <c r="E2245" s="124" t="s">
        <v>765</v>
      </c>
      <c r="F2245" s="124">
        <v>-4</v>
      </c>
      <c r="G2245" s="2" t="s">
        <v>14832</v>
      </c>
      <c r="H2245" s="130"/>
      <c r="I2245" s="134"/>
      <c r="J2245" s="123">
        <f>IF(OR(tbl_Metraj22[[#This Row],[TARIH]]="",tbl_Metraj22[[#This Row],[TARIH]]="-"),0,IF(tbl_Metraj22[[#This Row],[YUZDE]]=0,tbl_Metraj22[[#This Row],[METRAJ_BETON]],tbl_Metraj22[[#This Row],[YUZDE]]*tbl_Metraj22[[#This Row],[METRAJ_BETON]]))</f>
        <v>0</v>
      </c>
      <c r="K2245" s="2" t="s">
        <v>23317</v>
      </c>
    </row>
    <row r="2246" spans="1:11" ht="14.25" x14ac:dyDescent="0.2">
      <c r="A2246" s="2" t="s">
        <v>734</v>
      </c>
      <c r="B2246" s="124" t="s">
        <v>6894</v>
      </c>
      <c r="C2246" s="124"/>
      <c r="D2246" s="126">
        <v>1.1299999999999999</v>
      </c>
      <c r="E2246" s="124" t="s">
        <v>765</v>
      </c>
      <c r="F2246" s="124">
        <v>-4</v>
      </c>
      <c r="G2246" s="2" t="s">
        <v>14833</v>
      </c>
      <c r="H2246" s="130"/>
      <c r="I2246" s="134"/>
      <c r="J2246" s="123">
        <f>IF(OR(tbl_Metraj22[[#This Row],[TARIH]]="",tbl_Metraj22[[#This Row],[TARIH]]="-"),0,IF(tbl_Metraj22[[#This Row],[YUZDE]]=0,tbl_Metraj22[[#This Row],[METRAJ_BETON]],tbl_Metraj22[[#This Row],[YUZDE]]*tbl_Metraj22[[#This Row],[METRAJ_BETON]]))</f>
        <v>0</v>
      </c>
      <c r="K2246" s="2" t="s">
        <v>23318</v>
      </c>
    </row>
    <row r="2247" spans="1:11" ht="14.25" x14ac:dyDescent="0.2">
      <c r="A2247" s="2" t="s">
        <v>734</v>
      </c>
      <c r="B2247" s="124" t="s">
        <v>6895</v>
      </c>
      <c r="C2247" s="124"/>
      <c r="D2247" s="126">
        <v>1.8</v>
      </c>
      <c r="E2247" s="124" t="s">
        <v>765</v>
      </c>
      <c r="F2247" s="124">
        <v>-4</v>
      </c>
      <c r="G2247" s="2" t="s">
        <v>14834</v>
      </c>
      <c r="H2247" s="130"/>
      <c r="I2247" s="134"/>
      <c r="J2247" s="123">
        <f>IF(OR(tbl_Metraj22[[#This Row],[TARIH]]="",tbl_Metraj22[[#This Row],[TARIH]]="-"),0,IF(tbl_Metraj22[[#This Row],[YUZDE]]=0,tbl_Metraj22[[#This Row],[METRAJ_BETON]],tbl_Metraj22[[#This Row],[YUZDE]]*tbl_Metraj22[[#This Row],[METRAJ_BETON]]))</f>
        <v>0</v>
      </c>
      <c r="K2247" s="2" t="s">
        <v>23319</v>
      </c>
    </row>
    <row r="2248" spans="1:11" ht="14.25" x14ac:dyDescent="0.2">
      <c r="A2248" s="2" t="s">
        <v>734</v>
      </c>
      <c r="B2248" s="124" t="s">
        <v>6896</v>
      </c>
      <c r="C2248" s="124"/>
      <c r="D2248" s="126">
        <v>1.78</v>
      </c>
      <c r="E2248" s="124" t="s">
        <v>765</v>
      </c>
      <c r="F2248" s="124">
        <v>-4</v>
      </c>
      <c r="G2248" s="2" t="s">
        <v>14835</v>
      </c>
      <c r="H2248" s="130"/>
      <c r="I2248" s="134"/>
      <c r="J2248" s="123">
        <f>IF(OR(tbl_Metraj22[[#This Row],[TARIH]]="",tbl_Metraj22[[#This Row],[TARIH]]="-"),0,IF(tbl_Metraj22[[#This Row],[YUZDE]]=0,tbl_Metraj22[[#This Row],[METRAJ_BETON]],tbl_Metraj22[[#This Row],[YUZDE]]*tbl_Metraj22[[#This Row],[METRAJ_BETON]]))</f>
        <v>0</v>
      </c>
      <c r="K2248" s="2" t="s">
        <v>22417</v>
      </c>
    </row>
    <row r="2249" spans="1:11" ht="14.25" x14ac:dyDescent="0.2">
      <c r="A2249" s="2" t="s">
        <v>734</v>
      </c>
      <c r="B2249" s="124" t="s">
        <v>6897</v>
      </c>
      <c r="C2249" s="124"/>
      <c r="D2249" s="126">
        <v>1.6</v>
      </c>
      <c r="E2249" s="124" t="s">
        <v>765</v>
      </c>
      <c r="F2249" s="124">
        <v>-4</v>
      </c>
      <c r="G2249" s="2" t="s">
        <v>14836</v>
      </c>
      <c r="H2249" s="130"/>
      <c r="I2249" s="134"/>
      <c r="J2249" s="123">
        <f>IF(OR(tbl_Metraj22[[#This Row],[TARIH]]="",tbl_Metraj22[[#This Row],[TARIH]]="-"),0,IF(tbl_Metraj22[[#This Row],[YUZDE]]=0,tbl_Metraj22[[#This Row],[METRAJ_BETON]],tbl_Metraj22[[#This Row],[YUZDE]]*tbl_Metraj22[[#This Row],[METRAJ_BETON]]))</f>
        <v>0</v>
      </c>
      <c r="K2249" s="2" t="s">
        <v>22413</v>
      </c>
    </row>
    <row r="2250" spans="1:11" ht="14.25" x14ac:dyDescent="0.2">
      <c r="A2250" s="2" t="s">
        <v>734</v>
      </c>
      <c r="B2250" s="124" t="s">
        <v>6898</v>
      </c>
      <c r="C2250" s="124"/>
      <c r="D2250" s="126">
        <v>1.1200000000000001</v>
      </c>
      <c r="E2250" s="124" t="s">
        <v>765</v>
      </c>
      <c r="F2250" s="124">
        <v>-4</v>
      </c>
      <c r="G2250" s="2" t="s">
        <v>14837</v>
      </c>
      <c r="H2250" s="130"/>
      <c r="I2250" s="134"/>
      <c r="J2250" s="123">
        <f>IF(OR(tbl_Metraj22[[#This Row],[TARIH]]="",tbl_Metraj22[[#This Row],[TARIH]]="-"),0,IF(tbl_Metraj22[[#This Row],[YUZDE]]=0,tbl_Metraj22[[#This Row],[METRAJ_BETON]],tbl_Metraj22[[#This Row],[YUZDE]]*tbl_Metraj22[[#This Row],[METRAJ_BETON]]))</f>
        <v>0</v>
      </c>
      <c r="K2250" s="2" t="s">
        <v>23320</v>
      </c>
    </row>
    <row r="2251" spans="1:11" ht="14.25" x14ac:dyDescent="0.2">
      <c r="A2251" s="2" t="s">
        <v>734</v>
      </c>
      <c r="B2251" s="124" t="s">
        <v>6899</v>
      </c>
      <c r="C2251" s="124"/>
      <c r="D2251" s="126">
        <v>2.2999999999999998</v>
      </c>
      <c r="E2251" s="124" t="s">
        <v>765</v>
      </c>
      <c r="F2251" s="124">
        <v>-4</v>
      </c>
      <c r="G2251" s="2" t="s">
        <v>14838</v>
      </c>
      <c r="H2251" s="130"/>
      <c r="I2251" s="134"/>
      <c r="J2251" s="123">
        <f>IF(OR(tbl_Metraj22[[#This Row],[TARIH]]="",tbl_Metraj22[[#This Row],[TARIH]]="-"),0,IF(tbl_Metraj22[[#This Row],[YUZDE]]=0,tbl_Metraj22[[#This Row],[METRAJ_BETON]],tbl_Metraj22[[#This Row],[YUZDE]]*tbl_Metraj22[[#This Row],[METRAJ_BETON]]))</f>
        <v>0</v>
      </c>
      <c r="K2251" s="2" t="s">
        <v>23321</v>
      </c>
    </row>
    <row r="2252" spans="1:11" ht="14.25" x14ac:dyDescent="0.2">
      <c r="A2252" s="2" t="s">
        <v>734</v>
      </c>
      <c r="B2252" s="124" t="s">
        <v>6900</v>
      </c>
      <c r="C2252" s="124"/>
      <c r="D2252" s="126">
        <v>2.2999999999999998</v>
      </c>
      <c r="E2252" s="124" t="s">
        <v>765</v>
      </c>
      <c r="F2252" s="124">
        <v>-4</v>
      </c>
      <c r="G2252" s="2" t="s">
        <v>14839</v>
      </c>
      <c r="H2252" s="130"/>
      <c r="I2252" s="134"/>
      <c r="J2252" s="123">
        <f>IF(OR(tbl_Metraj22[[#This Row],[TARIH]]="",tbl_Metraj22[[#This Row],[TARIH]]="-"),0,IF(tbl_Metraj22[[#This Row],[YUZDE]]=0,tbl_Metraj22[[#This Row],[METRAJ_BETON]],tbl_Metraj22[[#This Row],[YUZDE]]*tbl_Metraj22[[#This Row],[METRAJ_BETON]]))</f>
        <v>0</v>
      </c>
      <c r="K2252" s="2" t="s">
        <v>22349</v>
      </c>
    </row>
    <row r="2253" spans="1:11" ht="14.25" x14ac:dyDescent="0.2">
      <c r="A2253" s="2" t="s">
        <v>734</v>
      </c>
      <c r="B2253" s="124" t="s">
        <v>6901</v>
      </c>
      <c r="C2253" s="124"/>
      <c r="D2253" s="126">
        <v>2.16</v>
      </c>
      <c r="E2253" s="124" t="s">
        <v>765</v>
      </c>
      <c r="F2253" s="124">
        <v>-4</v>
      </c>
      <c r="G2253" s="2" t="s">
        <v>14840</v>
      </c>
      <c r="H2253" s="130"/>
      <c r="I2253" s="134"/>
      <c r="J2253" s="123">
        <f>IF(OR(tbl_Metraj22[[#This Row],[TARIH]]="",tbl_Metraj22[[#This Row],[TARIH]]="-"),0,IF(tbl_Metraj22[[#This Row],[YUZDE]]=0,tbl_Metraj22[[#This Row],[METRAJ_BETON]],tbl_Metraj22[[#This Row],[YUZDE]]*tbl_Metraj22[[#This Row],[METRAJ_BETON]]))</f>
        <v>0</v>
      </c>
      <c r="K2253" s="2" t="s">
        <v>23322</v>
      </c>
    </row>
    <row r="2254" spans="1:11" ht="14.25" x14ac:dyDescent="0.2">
      <c r="A2254" s="2" t="s">
        <v>734</v>
      </c>
      <c r="B2254" s="124" t="s">
        <v>6902</v>
      </c>
      <c r="C2254" s="124"/>
      <c r="D2254" s="126">
        <v>0.64</v>
      </c>
      <c r="E2254" s="124" t="s">
        <v>765</v>
      </c>
      <c r="F2254" s="124">
        <v>-4</v>
      </c>
      <c r="G2254" s="2" t="s">
        <v>14841</v>
      </c>
      <c r="H2254" s="130"/>
      <c r="I2254" s="134"/>
      <c r="J2254" s="123">
        <f>IF(OR(tbl_Metraj22[[#This Row],[TARIH]]="",tbl_Metraj22[[#This Row],[TARIH]]="-"),0,IF(tbl_Metraj22[[#This Row],[YUZDE]]=0,tbl_Metraj22[[#This Row],[METRAJ_BETON]],tbl_Metraj22[[#This Row],[YUZDE]]*tbl_Metraj22[[#This Row],[METRAJ_BETON]]))</f>
        <v>0</v>
      </c>
      <c r="K2254" s="2" t="e">
        <v>#N/A</v>
      </c>
    </row>
    <row r="2255" spans="1:11" ht="14.25" x14ac:dyDescent="0.2">
      <c r="A2255" s="2" t="s">
        <v>734</v>
      </c>
      <c r="B2255" s="124" t="s">
        <v>6903</v>
      </c>
      <c r="C2255" s="124"/>
      <c r="D2255" s="126">
        <v>0.7</v>
      </c>
      <c r="E2255" s="124" t="s">
        <v>765</v>
      </c>
      <c r="F2255" s="124">
        <v>-4</v>
      </c>
      <c r="G2255" s="2" t="s">
        <v>14842</v>
      </c>
      <c r="H2255" s="130"/>
      <c r="I2255" s="134"/>
      <c r="J2255" s="123">
        <f>IF(OR(tbl_Metraj22[[#This Row],[TARIH]]="",tbl_Metraj22[[#This Row],[TARIH]]="-"),0,IF(tbl_Metraj22[[#This Row],[YUZDE]]=0,tbl_Metraj22[[#This Row],[METRAJ_BETON]],tbl_Metraj22[[#This Row],[YUZDE]]*tbl_Metraj22[[#This Row],[METRAJ_BETON]]))</f>
        <v>0</v>
      </c>
      <c r="K2255" s="2" t="s">
        <v>22372</v>
      </c>
    </row>
    <row r="2256" spans="1:11" ht="14.25" x14ac:dyDescent="0.2">
      <c r="A2256" s="2" t="s">
        <v>734</v>
      </c>
      <c r="B2256" s="124" t="s">
        <v>6904</v>
      </c>
      <c r="C2256" s="124"/>
      <c r="D2256" s="126">
        <v>1.95</v>
      </c>
      <c r="E2256" s="124" t="s">
        <v>765</v>
      </c>
      <c r="F2256" s="124">
        <v>-4</v>
      </c>
      <c r="G2256" s="2" t="s">
        <v>14843</v>
      </c>
      <c r="H2256" s="130" t="s">
        <v>24265</v>
      </c>
      <c r="I2256" s="134"/>
      <c r="J2256" s="123">
        <f>IF(OR(tbl_Metraj22[[#This Row],[TARIH]]="",tbl_Metraj22[[#This Row],[TARIH]]="-"),0,IF(tbl_Metraj22[[#This Row],[YUZDE]]=0,tbl_Metraj22[[#This Row],[METRAJ_BETON]],tbl_Metraj22[[#This Row],[YUZDE]]*tbl_Metraj22[[#This Row],[METRAJ_BETON]]))</f>
        <v>0</v>
      </c>
      <c r="K2256" s="2" t="s">
        <v>23323</v>
      </c>
    </row>
    <row r="2257" spans="1:11" ht="14.25" x14ac:dyDescent="0.2">
      <c r="A2257" s="2" t="s">
        <v>734</v>
      </c>
      <c r="B2257" s="124" t="s">
        <v>6905</v>
      </c>
      <c r="C2257" s="124"/>
      <c r="D2257" s="126">
        <v>1.58</v>
      </c>
      <c r="E2257" s="124" t="s">
        <v>765</v>
      </c>
      <c r="F2257" s="124">
        <v>-4</v>
      </c>
      <c r="G2257" s="2" t="s">
        <v>14844</v>
      </c>
      <c r="H2257" s="130" t="s">
        <v>24265</v>
      </c>
      <c r="I2257" s="134"/>
      <c r="J2257" s="123">
        <f>IF(OR(tbl_Metraj22[[#This Row],[TARIH]]="",tbl_Metraj22[[#This Row],[TARIH]]="-"),0,IF(tbl_Metraj22[[#This Row],[YUZDE]]=0,tbl_Metraj22[[#This Row],[METRAJ_BETON]],tbl_Metraj22[[#This Row],[YUZDE]]*tbl_Metraj22[[#This Row],[METRAJ_BETON]]))</f>
        <v>0</v>
      </c>
      <c r="K2257" s="2" t="s">
        <v>22454</v>
      </c>
    </row>
    <row r="2258" spans="1:11" ht="14.25" x14ac:dyDescent="0.2">
      <c r="A2258" s="2" t="s">
        <v>734</v>
      </c>
      <c r="B2258" s="124" t="s">
        <v>6906</v>
      </c>
      <c r="C2258" s="124"/>
      <c r="D2258" s="126">
        <v>1.62</v>
      </c>
      <c r="E2258" s="124" t="s">
        <v>765</v>
      </c>
      <c r="F2258" s="124">
        <v>-4</v>
      </c>
      <c r="G2258" s="2" t="s">
        <v>14845</v>
      </c>
      <c r="H2258" s="130" t="s">
        <v>24265</v>
      </c>
      <c r="I2258" s="134"/>
      <c r="J2258" s="123">
        <f>IF(OR(tbl_Metraj22[[#This Row],[TARIH]]="",tbl_Metraj22[[#This Row],[TARIH]]="-"),0,IF(tbl_Metraj22[[#This Row],[YUZDE]]=0,tbl_Metraj22[[#This Row],[METRAJ_BETON]],tbl_Metraj22[[#This Row],[YUZDE]]*tbl_Metraj22[[#This Row],[METRAJ_BETON]]))</f>
        <v>0</v>
      </c>
      <c r="K2258" s="2" t="s">
        <v>23324</v>
      </c>
    </row>
    <row r="2259" spans="1:11" ht="14.25" x14ac:dyDescent="0.2">
      <c r="A2259" s="2" t="s">
        <v>734</v>
      </c>
      <c r="B2259" s="124" t="s">
        <v>6907</v>
      </c>
      <c r="C2259" s="124"/>
      <c r="D2259" s="126">
        <v>1.92</v>
      </c>
      <c r="E2259" s="124" t="s">
        <v>765</v>
      </c>
      <c r="F2259" s="124">
        <v>-4</v>
      </c>
      <c r="G2259" s="2" t="s">
        <v>14846</v>
      </c>
      <c r="H2259" s="130" t="s">
        <v>24265</v>
      </c>
      <c r="I2259" s="134"/>
      <c r="J2259" s="123">
        <f>IF(OR(tbl_Metraj22[[#This Row],[TARIH]]="",tbl_Metraj22[[#This Row],[TARIH]]="-"),0,IF(tbl_Metraj22[[#This Row],[YUZDE]]=0,tbl_Metraj22[[#This Row],[METRAJ_BETON]],tbl_Metraj22[[#This Row],[YUZDE]]*tbl_Metraj22[[#This Row],[METRAJ_BETON]]))</f>
        <v>0</v>
      </c>
      <c r="K2259" s="2" t="s">
        <v>23325</v>
      </c>
    </row>
    <row r="2260" spans="1:11" ht="14.25" x14ac:dyDescent="0.2">
      <c r="A2260" s="2" t="s">
        <v>734</v>
      </c>
      <c r="B2260" s="124" t="s">
        <v>6908</v>
      </c>
      <c r="C2260" s="124"/>
      <c r="D2260" s="126">
        <v>1.95</v>
      </c>
      <c r="E2260" s="124" t="s">
        <v>765</v>
      </c>
      <c r="F2260" s="124">
        <v>-4</v>
      </c>
      <c r="G2260" s="2" t="s">
        <v>14847</v>
      </c>
      <c r="H2260" s="130"/>
      <c r="I2260" s="134"/>
      <c r="J2260" s="123">
        <f>IF(OR(tbl_Metraj22[[#This Row],[TARIH]]="",tbl_Metraj22[[#This Row],[TARIH]]="-"),0,IF(tbl_Metraj22[[#This Row],[YUZDE]]=0,tbl_Metraj22[[#This Row],[METRAJ_BETON]],tbl_Metraj22[[#This Row],[YUZDE]]*tbl_Metraj22[[#This Row],[METRAJ_BETON]]))</f>
        <v>0</v>
      </c>
      <c r="K2260" s="2" t="s">
        <v>23326</v>
      </c>
    </row>
    <row r="2261" spans="1:11" ht="14.25" x14ac:dyDescent="0.2">
      <c r="A2261" s="2" t="s">
        <v>734</v>
      </c>
      <c r="B2261" s="124" t="s">
        <v>6909</v>
      </c>
      <c r="C2261" s="124"/>
      <c r="D2261" s="126">
        <v>0.64</v>
      </c>
      <c r="E2261" s="124" t="s">
        <v>765</v>
      </c>
      <c r="F2261" s="124">
        <v>-4</v>
      </c>
      <c r="G2261" s="2" t="s">
        <v>14848</v>
      </c>
      <c r="H2261" s="130"/>
      <c r="I2261" s="134"/>
      <c r="J2261" s="123">
        <f>IF(OR(tbl_Metraj22[[#This Row],[TARIH]]="",tbl_Metraj22[[#This Row],[TARIH]]="-"),0,IF(tbl_Metraj22[[#This Row],[YUZDE]]=0,tbl_Metraj22[[#This Row],[METRAJ_BETON]],tbl_Metraj22[[#This Row],[YUZDE]]*tbl_Metraj22[[#This Row],[METRAJ_BETON]]))</f>
        <v>0</v>
      </c>
      <c r="K2261" s="2" t="e">
        <v>#N/A</v>
      </c>
    </row>
    <row r="2262" spans="1:11" ht="14.25" x14ac:dyDescent="0.2">
      <c r="A2262" s="2" t="s">
        <v>734</v>
      </c>
      <c r="B2262" s="124" t="s">
        <v>6910</v>
      </c>
      <c r="C2262" s="124"/>
      <c r="D2262" s="126">
        <v>0.7</v>
      </c>
      <c r="E2262" s="124" t="s">
        <v>765</v>
      </c>
      <c r="F2262" s="124">
        <v>-4</v>
      </c>
      <c r="G2262" s="2" t="s">
        <v>14849</v>
      </c>
      <c r="H2262" s="130"/>
      <c r="I2262" s="134"/>
      <c r="J2262" s="123">
        <f>IF(OR(tbl_Metraj22[[#This Row],[TARIH]]="",tbl_Metraj22[[#This Row],[TARIH]]="-"),0,IF(tbl_Metraj22[[#This Row],[YUZDE]]=0,tbl_Metraj22[[#This Row],[METRAJ_BETON]],tbl_Metraj22[[#This Row],[YUZDE]]*tbl_Metraj22[[#This Row],[METRAJ_BETON]]))</f>
        <v>0</v>
      </c>
      <c r="K2262" s="2" t="s">
        <v>22441</v>
      </c>
    </row>
    <row r="2263" spans="1:11" ht="14.25" x14ac:dyDescent="0.2">
      <c r="A2263" s="2" t="s">
        <v>734</v>
      </c>
      <c r="B2263" s="124" t="s">
        <v>6911</v>
      </c>
      <c r="C2263" s="124"/>
      <c r="D2263" s="126">
        <v>2.2999999999999998</v>
      </c>
      <c r="E2263" s="124" t="s">
        <v>765</v>
      </c>
      <c r="F2263" s="124">
        <v>-4</v>
      </c>
      <c r="G2263" s="2" t="s">
        <v>14850</v>
      </c>
      <c r="H2263" s="130"/>
      <c r="I2263" s="134"/>
      <c r="J2263" s="123">
        <f>IF(OR(tbl_Metraj22[[#This Row],[TARIH]]="",tbl_Metraj22[[#This Row],[TARIH]]="-"),0,IF(tbl_Metraj22[[#This Row],[YUZDE]]=0,tbl_Metraj22[[#This Row],[METRAJ_BETON]],tbl_Metraj22[[#This Row],[YUZDE]]*tbl_Metraj22[[#This Row],[METRAJ_BETON]]))</f>
        <v>0</v>
      </c>
      <c r="K2263" s="2" t="s">
        <v>23327</v>
      </c>
    </row>
    <row r="2264" spans="1:11" ht="14.25" x14ac:dyDescent="0.2">
      <c r="A2264" s="2" t="s">
        <v>734</v>
      </c>
      <c r="B2264" s="124" t="s">
        <v>6912</v>
      </c>
      <c r="C2264" s="124"/>
      <c r="D2264" s="126">
        <v>2.8</v>
      </c>
      <c r="E2264" s="124" t="s">
        <v>765</v>
      </c>
      <c r="F2264" s="124">
        <v>-4</v>
      </c>
      <c r="G2264" s="2" t="s">
        <v>14851</v>
      </c>
      <c r="H2264" s="130"/>
      <c r="I2264" s="134"/>
      <c r="J2264" s="123">
        <f>IF(OR(tbl_Metraj22[[#This Row],[TARIH]]="",tbl_Metraj22[[#This Row],[TARIH]]="-"),0,IF(tbl_Metraj22[[#This Row],[YUZDE]]=0,tbl_Metraj22[[#This Row],[METRAJ_BETON]],tbl_Metraj22[[#This Row],[YUZDE]]*tbl_Metraj22[[#This Row],[METRAJ_BETON]]))</f>
        <v>0</v>
      </c>
      <c r="K2264" s="2" t="s">
        <v>22499</v>
      </c>
    </row>
    <row r="2265" spans="1:11" ht="14.25" x14ac:dyDescent="0.2">
      <c r="A2265" s="2" t="s">
        <v>734</v>
      </c>
      <c r="B2265" s="124" t="s">
        <v>6913</v>
      </c>
      <c r="C2265" s="124"/>
      <c r="D2265" s="126">
        <v>2.1800000000000002</v>
      </c>
      <c r="E2265" s="124" t="s">
        <v>765</v>
      </c>
      <c r="F2265" s="124">
        <v>-4</v>
      </c>
      <c r="G2265" s="2" t="s">
        <v>14852</v>
      </c>
      <c r="H2265" s="130"/>
      <c r="I2265" s="134"/>
      <c r="J2265" s="123">
        <f>IF(OR(tbl_Metraj22[[#This Row],[TARIH]]="",tbl_Metraj22[[#This Row],[TARIH]]="-"),0,IF(tbl_Metraj22[[#This Row],[YUZDE]]=0,tbl_Metraj22[[#This Row],[METRAJ_BETON]],tbl_Metraj22[[#This Row],[YUZDE]]*tbl_Metraj22[[#This Row],[METRAJ_BETON]]))</f>
        <v>0</v>
      </c>
      <c r="K2265" s="2" t="s">
        <v>23328</v>
      </c>
    </row>
    <row r="2266" spans="1:11" ht="14.25" x14ac:dyDescent="0.2">
      <c r="A2266" s="2" t="s">
        <v>734</v>
      </c>
      <c r="B2266" s="124" t="s">
        <v>6914</v>
      </c>
      <c r="C2266" s="124"/>
      <c r="D2266" s="126">
        <v>2.2999999999999998</v>
      </c>
      <c r="E2266" s="124" t="s">
        <v>765</v>
      </c>
      <c r="F2266" s="124">
        <v>-4</v>
      </c>
      <c r="G2266" s="2" t="s">
        <v>14853</v>
      </c>
      <c r="H2266" s="130"/>
      <c r="I2266" s="134"/>
      <c r="J2266" s="123">
        <f>IF(OR(tbl_Metraj22[[#This Row],[TARIH]]="",tbl_Metraj22[[#This Row],[TARIH]]="-"),0,IF(tbl_Metraj22[[#This Row],[YUZDE]]=0,tbl_Metraj22[[#This Row],[METRAJ_BETON]],tbl_Metraj22[[#This Row],[YUZDE]]*tbl_Metraj22[[#This Row],[METRAJ_BETON]]))</f>
        <v>0</v>
      </c>
      <c r="K2266" s="2" t="s">
        <v>22437</v>
      </c>
    </row>
    <row r="2267" spans="1:11" ht="14.25" x14ac:dyDescent="0.2">
      <c r="A2267" s="2" t="s">
        <v>734</v>
      </c>
      <c r="B2267" s="124" t="s">
        <v>6915</v>
      </c>
      <c r="C2267" s="124"/>
      <c r="D2267" s="126">
        <v>1.06</v>
      </c>
      <c r="E2267" s="124" t="s">
        <v>765</v>
      </c>
      <c r="F2267" s="124">
        <v>-4</v>
      </c>
      <c r="G2267" s="2" t="s">
        <v>14854</v>
      </c>
      <c r="H2267" s="130"/>
      <c r="I2267" s="134"/>
      <c r="J2267" s="123">
        <f>IF(OR(tbl_Metraj22[[#This Row],[TARIH]]="",tbl_Metraj22[[#This Row],[TARIH]]="-"),0,IF(tbl_Metraj22[[#This Row],[YUZDE]]=0,tbl_Metraj22[[#This Row],[METRAJ_BETON]],tbl_Metraj22[[#This Row],[YUZDE]]*tbl_Metraj22[[#This Row],[METRAJ_BETON]]))</f>
        <v>0</v>
      </c>
      <c r="K2267" s="2" t="s">
        <v>23329</v>
      </c>
    </row>
    <row r="2268" spans="1:11" ht="14.25" x14ac:dyDescent="0.2">
      <c r="A2268" s="2" t="s">
        <v>734</v>
      </c>
      <c r="B2268" s="124" t="s">
        <v>6916</v>
      </c>
      <c r="C2268" s="124"/>
      <c r="D2268" s="126">
        <v>1.63</v>
      </c>
      <c r="E2268" s="124" t="s">
        <v>765</v>
      </c>
      <c r="F2268" s="124">
        <v>-4</v>
      </c>
      <c r="G2268" s="2" t="s">
        <v>14855</v>
      </c>
      <c r="H2268" s="130"/>
      <c r="I2268" s="134"/>
      <c r="J2268" s="123">
        <f>IF(OR(tbl_Metraj22[[#This Row],[TARIH]]="",tbl_Metraj22[[#This Row],[TARIH]]="-"),0,IF(tbl_Metraj22[[#This Row],[YUZDE]]=0,tbl_Metraj22[[#This Row],[METRAJ_BETON]],tbl_Metraj22[[#This Row],[YUZDE]]*tbl_Metraj22[[#This Row],[METRAJ_BETON]]))</f>
        <v>0</v>
      </c>
      <c r="K2268" s="2" t="s">
        <v>22484</v>
      </c>
    </row>
    <row r="2269" spans="1:11" ht="14.25" x14ac:dyDescent="0.2">
      <c r="A2269" s="2" t="s">
        <v>734</v>
      </c>
      <c r="B2269" s="124" t="s">
        <v>6917</v>
      </c>
      <c r="C2269" s="124"/>
      <c r="D2269" s="126">
        <v>1.94</v>
      </c>
      <c r="E2269" s="124" t="s">
        <v>765</v>
      </c>
      <c r="F2269" s="124">
        <v>-4</v>
      </c>
      <c r="G2269" s="2" t="s">
        <v>14856</v>
      </c>
      <c r="H2269" s="130"/>
      <c r="I2269" s="134"/>
      <c r="J2269" s="123">
        <f>IF(OR(tbl_Metraj22[[#This Row],[TARIH]]="",tbl_Metraj22[[#This Row],[TARIH]]="-"),0,IF(tbl_Metraj22[[#This Row],[YUZDE]]=0,tbl_Metraj22[[#This Row],[METRAJ_BETON]],tbl_Metraj22[[#This Row],[YUZDE]]*tbl_Metraj22[[#This Row],[METRAJ_BETON]]))</f>
        <v>0</v>
      </c>
      <c r="K2269" s="2" t="s">
        <v>22453</v>
      </c>
    </row>
    <row r="2270" spans="1:11" ht="14.25" x14ac:dyDescent="0.2">
      <c r="A2270" s="2" t="s">
        <v>734</v>
      </c>
      <c r="B2270" s="124" t="s">
        <v>6918</v>
      </c>
      <c r="C2270" s="124"/>
      <c r="D2270" s="126">
        <v>0.36</v>
      </c>
      <c r="E2270" s="124" t="s">
        <v>765</v>
      </c>
      <c r="F2270" s="124">
        <v>-4</v>
      </c>
      <c r="G2270" s="2" t="s">
        <v>14857</v>
      </c>
      <c r="H2270" s="130"/>
      <c r="I2270" s="134"/>
      <c r="J2270" s="123">
        <f>IF(OR(tbl_Metraj22[[#This Row],[TARIH]]="",tbl_Metraj22[[#This Row],[TARIH]]="-"),0,IF(tbl_Metraj22[[#This Row],[YUZDE]]=0,tbl_Metraj22[[#This Row],[METRAJ_BETON]],tbl_Metraj22[[#This Row],[YUZDE]]*tbl_Metraj22[[#This Row],[METRAJ_BETON]]))</f>
        <v>0</v>
      </c>
      <c r="K2270" s="2" t="s">
        <v>23330</v>
      </c>
    </row>
    <row r="2271" spans="1:11" ht="14.25" x14ac:dyDescent="0.2">
      <c r="A2271" s="2" t="s">
        <v>734</v>
      </c>
      <c r="B2271" s="124" t="s">
        <v>6919</v>
      </c>
      <c r="C2271" s="124"/>
      <c r="D2271" s="126">
        <v>0.73</v>
      </c>
      <c r="E2271" s="124" t="s">
        <v>765</v>
      </c>
      <c r="F2271" s="124">
        <v>-4</v>
      </c>
      <c r="G2271" s="2" t="s">
        <v>14858</v>
      </c>
      <c r="H2271" s="130"/>
      <c r="I2271" s="134"/>
      <c r="J2271" s="123">
        <f>IF(OR(tbl_Metraj22[[#This Row],[TARIH]]="",tbl_Metraj22[[#This Row],[TARIH]]="-"),0,IF(tbl_Metraj22[[#This Row],[YUZDE]]=0,tbl_Metraj22[[#This Row],[METRAJ_BETON]],tbl_Metraj22[[#This Row],[YUZDE]]*tbl_Metraj22[[#This Row],[METRAJ_BETON]]))</f>
        <v>0</v>
      </c>
      <c r="K2271" s="2" t="s">
        <v>23331</v>
      </c>
    </row>
    <row r="2272" spans="1:11" ht="14.25" x14ac:dyDescent="0.2">
      <c r="A2272" s="2" t="s">
        <v>734</v>
      </c>
      <c r="B2272" s="124" t="s">
        <v>6920</v>
      </c>
      <c r="C2272" s="124"/>
      <c r="D2272" s="126">
        <v>0.74</v>
      </c>
      <c r="E2272" s="124" t="s">
        <v>765</v>
      </c>
      <c r="F2272" s="124">
        <v>-4</v>
      </c>
      <c r="G2272" s="2" t="s">
        <v>14859</v>
      </c>
      <c r="H2272" s="130"/>
      <c r="I2272" s="134"/>
      <c r="J2272" s="123">
        <f>IF(OR(tbl_Metraj22[[#This Row],[TARIH]]="",tbl_Metraj22[[#This Row],[TARIH]]="-"),0,IF(tbl_Metraj22[[#This Row],[YUZDE]]=0,tbl_Metraj22[[#This Row],[METRAJ_BETON]],tbl_Metraj22[[#This Row],[YUZDE]]*tbl_Metraj22[[#This Row],[METRAJ_BETON]]))</f>
        <v>0</v>
      </c>
      <c r="K2272" s="2" t="s">
        <v>22419</v>
      </c>
    </row>
    <row r="2273" spans="1:11" ht="14.25" x14ac:dyDescent="0.2">
      <c r="A2273" s="2" t="s">
        <v>734</v>
      </c>
      <c r="B2273" s="124" t="s">
        <v>6921</v>
      </c>
      <c r="C2273" s="124"/>
      <c r="D2273" s="126">
        <v>0.32</v>
      </c>
      <c r="E2273" s="124" t="s">
        <v>765</v>
      </c>
      <c r="F2273" s="124">
        <v>-4</v>
      </c>
      <c r="G2273" s="2" t="s">
        <v>14860</v>
      </c>
      <c r="H2273" s="130"/>
      <c r="I2273" s="134"/>
      <c r="J2273" s="123">
        <f>IF(OR(tbl_Metraj22[[#This Row],[TARIH]]="",tbl_Metraj22[[#This Row],[TARIH]]="-"),0,IF(tbl_Metraj22[[#This Row],[YUZDE]]=0,tbl_Metraj22[[#This Row],[METRAJ_BETON]],tbl_Metraj22[[#This Row],[YUZDE]]*tbl_Metraj22[[#This Row],[METRAJ_BETON]]))</f>
        <v>0</v>
      </c>
      <c r="K2273" s="2" t="s">
        <v>22443</v>
      </c>
    </row>
    <row r="2274" spans="1:11" ht="14.25" x14ac:dyDescent="0.2">
      <c r="A2274" s="2" t="s">
        <v>734</v>
      </c>
      <c r="B2274" s="124" t="s">
        <v>6922</v>
      </c>
      <c r="C2274" s="124"/>
      <c r="D2274" s="126">
        <v>0.37</v>
      </c>
      <c r="E2274" s="124" t="s">
        <v>765</v>
      </c>
      <c r="F2274" s="124">
        <v>-4</v>
      </c>
      <c r="G2274" s="2" t="s">
        <v>14861</v>
      </c>
      <c r="H2274" s="130"/>
      <c r="I2274" s="134"/>
      <c r="J2274" s="123">
        <f>IF(OR(tbl_Metraj22[[#This Row],[TARIH]]="",tbl_Metraj22[[#This Row],[TARIH]]="-"),0,IF(tbl_Metraj22[[#This Row],[YUZDE]]=0,tbl_Metraj22[[#This Row],[METRAJ_BETON]],tbl_Metraj22[[#This Row],[YUZDE]]*tbl_Metraj22[[#This Row],[METRAJ_BETON]]))</f>
        <v>0</v>
      </c>
      <c r="K2274" s="2" t="s">
        <v>23332</v>
      </c>
    </row>
    <row r="2275" spans="1:11" ht="14.25" x14ac:dyDescent="0.2">
      <c r="A2275" s="2" t="s">
        <v>734</v>
      </c>
      <c r="B2275" s="124" t="s">
        <v>6923</v>
      </c>
      <c r="C2275" s="124"/>
      <c r="D2275" s="126">
        <v>3.46</v>
      </c>
      <c r="E2275" s="124" t="s">
        <v>765</v>
      </c>
      <c r="F2275" s="124">
        <v>-4</v>
      </c>
      <c r="G2275" s="2" t="s">
        <v>14862</v>
      </c>
      <c r="H2275" s="130" t="s">
        <v>24265</v>
      </c>
      <c r="I2275" s="134"/>
      <c r="J2275" s="123">
        <f>IF(OR(tbl_Metraj22[[#This Row],[TARIH]]="",tbl_Metraj22[[#This Row],[TARIH]]="-"),0,IF(tbl_Metraj22[[#This Row],[YUZDE]]=0,tbl_Metraj22[[#This Row],[METRAJ_BETON]],tbl_Metraj22[[#This Row],[YUZDE]]*tbl_Metraj22[[#This Row],[METRAJ_BETON]]))</f>
        <v>0</v>
      </c>
      <c r="K2275" s="2" t="s">
        <v>22390</v>
      </c>
    </row>
    <row r="2276" spans="1:11" ht="14.25" x14ac:dyDescent="0.2">
      <c r="A2276" s="2" t="s">
        <v>734</v>
      </c>
      <c r="B2276" s="124" t="s">
        <v>6924</v>
      </c>
      <c r="C2276" s="124"/>
      <c r="D2276" s="126">
        <v>3.46</v>
      </c>
      <c r="E2276" s="124" t="s">
        <v>765</v>
      </c>
      <c r="F2276" s="124">
        <v>-4</v>
      </c>
      <c r="G2276" s="2" t="s">
        <v>14863</v>
      </c>
      <c r="H2276" s="130" t="s">
        <v>24265</v>
      </c>
      <c r="I2276" s="134"/>
      <c r="J2276" s="123">
        <f>IF(OR(tbl_Metraj22[[#This Row],[TARIH]]="",tbl_Metraj22[[#This Row],[TARIH]]="-"),0,IF(tbl_Metraj22[[#This Row],[YUZDE]]=0,tbl_Metraj22[[#This Row],[METRAJ_BETON]],tbl_Metraj22[[#This Row],[YUZDE]]*tbl_Metraj22[[#This Row],[METRAJ_BETON]]))</f>
        <v>0</v>
      </c>
      <c r="K2276" s="2" t="s">
        <v>22382</v>
      </c>
    </row>
    <row r="2277" spans="1:11" ht="14.25" x14ac:dyDescent="0.2">
      <c r="A2277" s="2" t="s">
        <v>734</v>
      </c>
      <c r="B2277" s="124" t="s">
        <v>6925</v>
      </c>
      <c r="C2277" s="124"/>
      <c r="D2277" s="126">
        <v>3.46</v>
      </c>
      <c r="E2277" s="124" t="s">
        <v>765</v>
      </c>
      <c r="F2277" s="124">
        <v>-4</v>
      </c>
      <c r="G2277" s="2" t="s">
        <v>14864</v>
      </c>
      <c r="H2277" s="130" t="s">
        <v>24265</v>
      </c>
      <c r="I2277" s="134"/>
      <c r="J2277" s="123">
        <f>IF(OR(tbl_Metraj22[[#This Row],[TARIH]]="",tbl_Metraj22[[#This Row],[TARIH]]="-"),0,IF(tbl_Metraj22[[#This Row],[YUZDE]]=0,tbl_Metraj22[[#This Row],[METRAJ_BETON]],tbl_Metraj22[[#This Row],[YUZDE]]*tbl_Metraj22[[#This Row],[METRAJ_BETON]]))</f>
        <v>0</v>
      </c>
      <c r="K2277" s="2" t="s">
        <v>23333</v>
      </c>
    </row>
    <row r="2278" spans="1:11" ht="14.25" x14ac:dyDescent="0.2">
      <c r="A2278" s="2" t="s">
        <v>734</v>
      </c>
      <c r="B2278" s="124" t="s">
        <v>6926</v>
      </c>
      <c r="C2278" s="124"/>
      <c r="D2278" s="126">
        <v>3.46</v>
      </c>
      <c r="E2278" s="124" t="s">
        <v>765</v>
      </c>
      <c r="F2278" s="124">
        <v>-4</v>
      </c>
      <c r="G2278" s="2" t="s">
        <v>14865</v>
      </c>
      <c r="H2278" s="130" t="s">
        <v>24265</v>
      </c>
      <c r="I2278" s="134"/>
      <c r="J2278" s="123">
        <f>IF(OR(tbl_Metraj22[[#This Row],[TARIH]]="",tbl_Metraj22[[#This Row],[TARIH]]="-"),0,IF(tbl_Metraj22[[#This Row],[YUZDE]]=0,tbl_Metraj22[[#This Row],[METRAJ_BETON]],tbl_Metraj22[[#This Row],[YUZDE]]*tbl_Metraj22[[#This Row],[METRAJ_BETON]]))</f>
        <v>0</v>
      </c>
      <c r="K2278" s="2" t="s">
        <v>22483</v>
      </c>
    </row>
    <row r="2279" spans="1:11" ht="14.25" x14ac:dyDescent="0.2">
      <c r="A2279" s="2" t="s">
        <v>734</v>
      </c>
      <c r="B2279" s="124" t="s">
        <v>6927</v>
      </c>
      <c r="C2279" s="124"/>
      <c r="D2279" s="126">
        <v>3.46</v>
      </c>
      <c r="E2279" s="124" t="s">
        <v>765</v>
      </c>
      <c r="F2279" s="124">
        <v>-4</v>
      </c>
      <c r="G2279" s="2" t="s">
        <v>14866</v>
      </c>
      <c r="H2279" s="130" t="s">
        <v>24265</v>
      </c>
      <c r="I2279" s="134"/>
      <c r="J2279" s="123">
        <f>IF(OR(tbl_Metraj22[[#This Row],[TARIH]]="",tbl_Metraj22[[#This Row],[TARIH]]="-"),0,IF(tbl_Metraj22[[#This Row],[YUZDE]]=0,tbl_Metraj22[[#This Row],[METRAJ_BETON]],tbl_Metraj22[[#This Row],[YUZDE]]*tbl_Metraj22[[#This Row],[METRAJ_BETON]]))</f>
        <v>0</v>
      </c>
      <c r="K2279" s="2" t="s">
        <v>22488</v>
      </c>
    </row>
    <row r="2280" spans="1:11" ht="14.25" x14ac:dyDescent="0.2">
      <c r="A2280" s="2" t="s">
        <v>734</v>
      </c>
      <c r="B2280" s="124" t="s">
        <v>6928</v>
      </c>
      <c r="C2280" s="124"/>
      <c r="D2280" s="126">
        <v>3.46</v>
      </c>
      <c r="E2280" s="124" t="s">
        <v>765</v>
      </c>
      <c r="F2280" s="124">
        <v>-4</v>
      </c>
      <c r="G2280" s="2" t="s">
        <v>14867</v>
      </c>
      <c r="H2280" s="130" t="s">
        <v>24265</v>
      </c>
      <c r="I2280" s="134"/>
      <c r="J2280" s="123">
        <f>IF(OR(tbl_Metraj22[[#This Row],[TARIH]]="",tbl_Metraj22[[#This Row],[TARIH]]="-"),0,IF(tbl_Metraj22[[#This Row],[YUZDE]]=0,tbl_Metraj22[[#This Row],[METRAJ_BETON]],tbl_Metraj22[[#This Row],[YUZDE]]*tbl_Metraj22[[#This Row],[METRAJ_BETON]]))</f>
        <v>0</v>
      </c>
      <c r="K2280" s="2" t="s">
        <v>23334</v>
      </c>
    </row>
    <row r="2281" spans="1:11" ht="14.25" x14ac:dyDescent="0.2">
      <c r="A2281" s="2" t="s">
        <v>734</v>
      </c>
      <c r="B2281" s="124" t="s">
        <v>6929</v>
      </c>
      <c r="C2281" s="124"/>
      <c r="D2281" s="126">
        <v>1.96</v>
      </c>
      <c r="E2281" s="124" t="s">
        <v>765</v>
      </c>
      <c r="F2281" s="124">
        <v>-4</v>
      </c>
      <c r="G2281" s="2" t="s">
        <v>14868</v>
      </c>
      <c r="H2281" s="130" t="s">
        <v>24265</v>
      </c>
      <c r="I2281" s="134"/>
      <c r="J2281" s="123">
        <f>IF(OR(tbl_Metraj22[[#This Row],[TARIH]]="",tbl_Metraj22[[#This Row],[TARIH]]="-"),0,IF(tbl_Metraj22[[#This Row],[YUZDE]]=0,tbl_Metraj22[[#This Row],[METRAJ_BETON]],tbl_Metraj22[[#This Row],[YUZDE]]*tbl_Metraj22[[#This Row],[METRAJ_BETON]]))</f>
        <v>0</v>
      </c>
      <c r="K2281" s="2" t="s">
        <v>22460</v>
      </c>
    </row>
    <row r="2282" spans="1:11" ht="14.25" x14ac:dyDescent="0.2">
      <c r="A2282" s="2" t="s">
        <v>734</v>
      </c>
      <c r="B2282" s="124" t="s">
        <v>6930</v>
      </c>
      <c r="C2282" s="124"/>
      <c r="D2282" s="126">
        <v>1.08</v>
      </c>
      <c r="E2282" s="124" t="s">
        <v>765</v>
      </c>
      <c r="F2282" s="124">
        <v>-4</v>
      </c>
      <c r="G2282" s="2" t="s">
        <v>14869</v>
      </c>
      <c r="H2282" s="130" t="s">
        <v>24265</v>
      </c>
      <c r="I2282" s="134"/>
      <c r="J2282" s="123">
        <f>IF(OR(tbl_Metraj22[[#This Row],[TARIH]]="",tbl_Metraj22[[#This Row],[TARIH]]="-"),0,IF(tbl_Metraj22[[#This Row],[YUZDE]]=0,tbl_Metraj22[[#This Row],[METRAJ_BETON]],tbl_Metraj22[[#This Row],[YUZDE]]*tbl_Metraj22[[#This Row],[METRAJ_BETON]]))</f>
        <v>0</v>
      </c>
      <c r="K2282" s="2" t="s">
        <v>23335</v>
      </c>
    </row>
    <row r="2283" spans="1:11" ht="14.25" x14ac:dyDescent="0.2">
      <c r="A2283" s="2" t="s">
        <v>734</v>
      </c>
      <c r="B2283" s="124" t="s">
        <v>6931</v>
      </c>
      <c r="C2283" s="124"/>
      <c r="D2283" s="126">
        <v>1.99</v>
      </c>
      <c r="E2283" s="124" t="s">
        <v>765</v>
      </c>
      <c r="F2283" s="124">
        <v>-4</v>
      </c>
      <c r="G2283" s="2" t="s">
        <v>14870</v>
      </c>
      <c r="H2283" s="130" t="s">
        <v>24265</v>
      </c>
      <c r="I2283" s="134"/>
      <c r="J2283" s="123">
        <f>IF(OR(tbl_Metraj22[[#This Row],[TARIH]]="",tbl_Metraj22[[#This Row],[TARIH]]="-"),0,IF(tbl_Metraj22[[#This Row],[YUZDE]]=0,tbl_Metraj22[[#This Row],[METRAJ_BETON]],tbl_Metraj22[[#This Row],[YUZDE]]*tbl_Metraj22[[#This Row],[METRAJ_BETON]]))</f>
        <v>0</v>
      </c>
      <c r="K2283" s="2" t="s">
        <v>22463</v>
      </c>
    </row>
    <row r="2284" spans="1:11" ht="14.25" x14ac:dyDescent="0.2">
      <c r="A2284" s="2" t="s">
        <v>734</v>
      </c>
      <c r="B2284" s="124" t="s">
        <v>6932</v>
      </c>
      <c r="C2284" s="124"/>
      <c r="D2284" s="126">
        <v>1.08</v>
      </c>
      <c r="E2284" s="124" t="s">
        <v>765</v>
      </c>
      <c r="F2284" s="124">
        <v>-4</v>
      </c>
      <c r="G2284" s="2" t="s">
        <v>14871</v>
      </c>
      <c r="H2284" s="130" t="s">
        <v>24265</v>
      </c>
      <c r="I2284" s="134"/>
      <c r="J2284" s="123">
        <f>IF(OR(tbl_Metraj22[[#This Row],[TARIH]]="",tbl_Metraj22[[#This Row],[TARIH]]="-"),0,IF(tbl_Metraj22[[#This Row],[YUZDE]]=0,tbl_Metraj22[[#This Row],[METRAJ_BETON]],tbl_Metraj22[[#This Row],[YUZDE]]*tbl_Metraj22[[#This Row],[METRAJ_BETON]]))</f>
        <v>0</v>
      </c>
      <c r="K2284" s="2" t="s">
        <v>23336</v>
      </c>
    </row>
    <row r="2285" spans="1:11" ht="14.25" x14ac:dyDescent="0.2">
      <c r="A2285" s="2" t="s">
        <v>734</v>
      </c>
      <c r="B2285" s="124" t="s">
        <v>6933</v>
      </c>
      <c r="C2285" s="124"/>
      <c r="D2285" s="126">
        <v>1.26</v>
      </c>
      <c r="E2285" s="124" t="s">
        <v>765</v>
      </c>
      <c r="F2285" s="124">
        <v>-4</v>
      </c>
      <c r="G2285" s="2" t="s">
        <v>14872</v>
      </c>
      <c r="H2285" s="130" t="s">
        <v>24265</v>
      </c>
      <c r="I2285" s="134"/>
      <c r="J2285" s="123">
        <f>IF(OR(tbl_Metraj22[[#This Row],[TARIH]]="",tbl_Metraj22[[#This Row],[TARIH]]="-"),0,IF(tbl_Metraj22[[#This Row],[YUZDE]]=0,tbl_Metraj22[[#This Row],[METRAJ_BETON]],tbl_Metraj22[[#This Row],[YUZDE]]*tbl_Metraj22[[#This Row],[METRAJ_BETON]]))</f>
        <v>0</v>
      </c>
      <c r="K2285" s="2" t="e">
        <v>#N/A</v>
      </c>
    </row>
    <row r="2286" spans="1:11" ht="14.25" x14ac:dyDescent="0.2">
      <c r="A2286" s="2" t="s">
        <v>734</v>
      </c>
      <c r="B2286" s="124" t="s">
        <v>6934</v>
      </c>
      <c r="C2286" s="124"/>
      <c r="D2286" s="126">
        <v>1.08</v>
      </c>
      <c r="E2286" s="124" t="s">
        <v>765</v>
      </c>
      <c r="F2286" s="124">
        <v>-4</v>
      </c>
      <c r="G2286" s="2" t="s">
        <v>14873</v>
      </c>
      <c r="H2286" s="130" t="s">
        <v>24265</v>
      </c>
      <c r="I2286" s="134"/>
      <c r="J2286" s="123">
        <f>IF(OR(tbl_Metraj22[[#This Row],[TARIH]]="",tbl_Metraj22[[#This Row],[TARIH]]="-"),0,IF(tbl_Metraj22[[#This Row],[YUZDE]]=0,tbl_Metraj22[[#This Row],[METRAJ_BETON]],tbl_Metraj22[[#This Row],[YUZDE]]*tbl_Metraj22[[#This Row],[METRAJ_BETON]]))</f>
        <v>0</v>
      </c>
      <c r="K2286" s="2" t="s">
        <v>23337</v>
      </c>
    </row>
    <row r="2287" spans="1:11" ht="14.25" x14ac:dyDescent="0.2">
      <c r="A2287" s="2" t="s">
        <v>734</v>
      </c>
      <c r="B2287" s="124" t="s">
        <v>6935</v>
      </c>
      <c r="C2287" s="124"/>
      <c r="D2287" s="126">
        <v>1.99</v>
      </c>
      <c r="E2287" s="124" t="s">
        <v>765</v>
      </c>
      <c r="F2287" s="124">
        <v>-4</v>
      </c>
      <c r="G2287" s="2" t="s">
        <v>14874</v>
      </c>
      <c r="H2287" s="130" t="s">
        <v>24265</v>
      </c>
      <c r="I2287" s="134"/>
      <c r="J2287" s="123">
        <f>IF(OR(tbl_Metraj22[[#This Row],[TARIH]]="",tbl_Metraj22[[#This Row],[TARIH]]="-"),0,IF(tbl_Metraj22[[#This Row],[YUZDE]]=0,tbl_Metraj22[[#This Row],[METRAJ_BETON]],tbl_Metraj22[[#This Row],[YUZDE]]*tbl_Metraj22[[#This Row],[METRAJ_BETON]]))</f>
        <v>0</v>
      </c>
      <c r="K2287" s="2" t="s">
        <v>22503</v>
      </c>
    </row>
    <row r="2288" spans="1:11" ht="14.25" x14ac:dyDescent="0.2">
      <c r="A2288" s="2" t="s">
        <v>734</v>
      </c>
      <c r="B2288" s="124" t="s">
        <v>6936</v>
      </c>
      <c r="C2288" s="124"/>
      <c r="D2288" s="126">
        <v>1.94</v>
      </c>
      <c r="E2288" s="124" t="s">
        <v>765</v>
      </c>
      <c r="F2288" s="124">
        <v>-4</v>
      </c>
      <c r="G2288" s="2" t="s">
        <v>14875</v>
      </c>
      <c r="H2288" s="130" t="s">
        <v>24265</v>
      </c>
      <c r="I2288" s="134"/>
      <c r="J2288" s="123">
        <f>IF(OR(tbl_Metraj22[[#This Row],[TARIH]]="",tbl_Metraj22[[#This Row],[TARIH]]="-"),0,IF(tbl_Metraj22[[#This Row],[YUZDE]]=0,tbl_Metraj22[[#This Row],[METRAJ_BETON]],tbl_Metraj22[[#This Row],[YUZDE]]*tbl_Metraj22[[#This Row],[METRAJ_BETON]]))</f>
        <v>0</v>
      </c>
      <c r="K2288" s="2" t="s">
        <v>23338</v>
      </c>
    </row>
    <row r="2289" spans="1:11" ht="14.25" x14ac:dyDescent="0.2">
      <c r="A2289" s="2" t="s">
        <v>734</v>
      </c>
      <c r="B2289" s="124" t="s">
        <v>6937</v>
      </c>
      <c r="C2289" s="124"/>
      <c r="D2289" s="126">
        <v>1.92</v>
      </c>
      <c r="E2289" s="124" t="s">
        <v>765</v>
      </c>
      <c r="F2289" s="124">
        <v>-4</v>
      </c>
      <c r="G2289" s="2" t="s">
        <v>14876</v>
      </c>
      <c r="H2289" s="130" t="s">
        <v>24265</v>
      </c>
      <c r="I2289" s="134"/>
      <c r="J2289" s="123">
        <f>IF(OR(tbl_Metraj22[[#This Row],[TARIH]]="",tbl_Metraj22[[#This Row],[TARIH]]="-"),0,IF(tbl_Metraj22[[#This Row],[YUZDE]]=0,tbl_Metraj22[[#This Row],[METRAJ_BETON]],tbl_Metraj22[[#This Row],[YUZDE]]*tbl_Metraj22[[#This Row],[METRAJ_BETON]]))</f>
        <v>0</v>
      </c>
      <c r="K2289" s="2" t="s">
        <v>23339</v>
      </c>
    </row>
    <row r="2290" spans="1:11" ht="14.25" x14ac:dyDescent="0.2">
      <c r="A2290" s="2" t="s">
        <v>734</v>
      </c>
      <c r="B2290" s="124" t="s">
        <v>6938</v>
      </c>
      <c r="C2290" s="124"/>
      <c r="D2290" s="126">
        <v>0.64</v>
      </c>
      <c r="E2290" s="124" t="s">
        <v>765</v>
      </c>
      <c r="F2290" s="124">
        <v>-4</v>
      </c>
      <c r="G2290" s="2" t="s">
        <v>14877</v>
      </c>
      <c r="H2290" s="130" t="s">
        <v>24265</v>
      </c>
      <c r="I2290" s="134"/>
      <c r="J2290" s="123">
        <f>IF(OR(tbl_Metraj22[[#This Row],[TARIH]]="",tbl_Metraj22[[#This Row],[TARIH]]="-"),0,IF(tbl_Metraj22[[#This Row],[YUZDE]]=0,tbl_Metraj22[[#This Row],[METRAJ_BETON]],tbl_Metraj22[[#This Row],[YUZDE]]*tbl_Metraj22[[#This Row],[METRAJ_BETON]]))</f>
        <v>0</v>
      </c>
      <c r="K2290" s="2" t="e">
        <v>#N/A</v>
      </c>
    </row>
    <row r="2291" spans="1:11" ht="14.25" x14ac:dyDescent="0.2">
      <c r="A2291" s="2" t="s">
        <v>734</v>
      </c>
      <c r="B2291" s="124" t="s">
        <v>6939</v>
      </c>
      <c r="C2291" s="124"/>
      <c r="D2291" s="126">
        <v>0.7</v>
      </c>
      <c r="E2291" s="124" t="s">
        <v>765</v>
      </c>
      <c r="F2291" s="124">
        <v>-4</v>
      </c>
      <c r="G2291" s="2" t="s">
        <v>14878</v>
      </c>
      <c r="H2291" s="130" t="s">
        <v>24265</v>
      </c>
      <c r="I2291" s="134"/>
      <c r="J2291" s="123">
        <f>IF(OR(tbl_Metraj22[[#This Row],[TARIH]]="",tbl_Metraj22[[#This Row],[TARIH]]="-"),0,IF(tbl_Metraj22[[#This Row],[YUZDE]]=0,tbl_Metraj22[[#This Row],[METRAJ_BETON]],tbl_Metraj22[[#This Row],[YUZDE]]*tbl_Metraj22[[#This Row],[METRAJ_BETON]]))</f>
        <v>0</v>
      </c>
      <c r="K2291" s="2" t="s">
        <v>22444</v>
      </c>
    </row>
    <row r="2292" spans="1:11" ht="14.25" x14ac:dyDescent="0.2">
      <c r="A2292" s="2" t="s">
        <v>734</v>
      </c>
      <c r="B2292" s="124" t="s">
        <v>6940</v>
      </c>
      <c r="C2292" s="124"/>
      <c r="D2292" s="126">
        <v>1.37</v>
      </c>
      <c r="E2292" s="124" t="s">
        <v>765</v>
      </c>
      <c r="F2292" s="124">
        <v>-4</v>
      </c>
      <c r="G2292" s="2" t="s">
        <v>14879</v>
      </c>
      <c r="H2292" s="130" t="s">
        <v>24265</v>
      </c>
      <c r="I2292" s="134"/>
      <c r="J2292" s="123">
        <f>IF(OR(tbl_Metraj22[[#This Row],[TARIH]]="",tbl_Metraj22[[#This Row],[TARIH]]="-"),0,IF(tbl_Metraj22[[#This Row],[YUZDE]]=0,tbl_Metraj22[[#This Row],[METRAJ_BETON]],tbl_Metraj22[[#This Row],[YUZDE]]*tbl_Metraj22[[#This Row],[METRAJ_BETON]]))</f>
        <v>0</v>
      </c>
      <c r="K2292" s="2" t="s">
        <v>23340</v>
      </c>
    </row>
    <row r="2293" spans="1:11" ht="14.25" x14ac:dyDescent="0.2">
      <c r="A2293" s="2" t="s">
        <v>734</v>
      </c>
      <c r="B2293" s="124" t="s">
        <v>6941</v>
      </c>
      <c r="C2293" s="124"/>
      <c r="D2293" s="126">
        <v>2.2999999999999998</v>
      </c>
      <c r="E2293" s="124" t="s">
        <v>765</v>
      </c>
      <c r="F2293" s="124">
        <v>-4</v>
      </c>
      <c r="G2293" s="2" t="s">
        <v>14880</v>
      </c>
      <c r="H2293" s="130" t="s">
        <v>24265</v>
      </c>
      <c r="I2293" s="134"/>
      <c r="J2293" s="123">
        <f>IF(OR(tbl_Metraj22[[#This Row],[TARIH]]="",tbl_Metraj22[[#This Row],[TARIH]]="-"),0,IF(tbl_Metraj22[[#This Row],[YUZDE]]=0,tbl_Metraj22[[#This Row],[METRAJ_BETON]],tbl_Metraj22[[#This Row],[YUZDE]]*tbl_Metraj22[[#This Row],[METRAJ_BETON]]))</f>
        <v>0</v>
      </c>
      <c r="K2293" s="2" t="s">
        <v>23341</v>
      </c>
    </row>
    <row r="2294" spans="1:11" ht="14.25" x14ac:dyDescent="0.2">
      <c r="A2294" s="2" t="s">
        <v>734</v>
      </c>
      <c r="B2294" s="124" t="s">
        <v>6942</v>
      </c>
      <c r="C2294" s="124"/>
      <c r="D2294" s="126">
        <v>2.8</v>
      </c>
      <c r="E2294" s="124" t="s">
        <v>765</v>
      </c>
      <c r="F2294" s="124">
        <v>-4</v>
      </c>
      <c r="G2294" s="2" t="s">
        <v>14881</v>
      </c>
      <c r="H2294" s="130" t="s">
        <v>24265</v>
      </c>
      <c r="I2294" s="134"/>
      <c r="J2294" s="123">
        <f>IF(OR(tbl_Metraj22[[#This Row],[TARIH]]="",tbl_Metraj22[[#This Row],[TARIH]]="-"),0,IF(tbl_Metraj22[[#This Row],[YUZDE]]=0,tbl_Metraj22[[#This Row],[METRAJ_BETON]],tbl_Metraj22[[#This Row],[YUZDE]]*tbl_Metraj22[[#This Row],[METRAJ_BETON]]))</f>
        <v>0</v>
      </c>
      <c r="K2294" s="2" t="s">
        <v>22512</v>
      </c>
    </row>
    <row r="2295" spans="1:11" ht="14.25" x14ac:dyDescent="0.2">
      <c r="A2295" s="2" t="s">
        <v>734</v>
      </c>
      <c r="B2295" s="124" t="s">
        <v>6943</v>
      </c>
      <c r="C2295" s="124"/>
      <c r="D2295" s="126">
        <v>0.99</v>
      </c>
      <c r="E2295" s="124" t="s">
        <v>765</v>
      </c>
      <c r="F2295" s="124">
        <v>-4</v>
      </c>
      <c r="G2295" s="2" t="s">
        <v>14882</v>
      </c>
      <c r="H2295" s="130" t="s">
        <v>24265</v>
      </c>
      <c r="I2295" s="134"/>
      <c r="J2295" s="123">
        <f>IF(OR(tbl_Metraj22[[#This Row],[TARIH]]="",tbl_Metraj22[[#This Row],[TARIH]]="-"),0,IF(tbl_Metraj22[[#This Row],[YUZDE]]=0,tbl_Metraj22[[#This Row],[METRAJ_BETON]],tbl_Metraj22[[#This Row],[YUZDE]]*tbl_Metraj22[[#This Row],[METRAJ_BETON]]))</f>
        <v>0</v>
      </c>
      <c r="K2295" s="2" t="s">
        <v>23342</v>
      </c>
    </row>
    <row r="2296" spans="1:11" ht="14.25" x14ac:dyDescent="0.2">
      <c r="A2296" s="2" t="s">
        <v>734</v>
      </c>
      <c r="B2296" s="124" t="s">
        <v>6944</v>
      </c>
      <c r="C2296" s="124"/>
      <c r="D2296" s="126">
        <v>2.2999999999999998</v>
      </c>
      <c r="E2296" s="124" t="s">
        <v>765</v>
      </c>
      <c r="F2296" s="124">
        <v>-4</v>
      </c>
      <c r="G2296" s="2" t="s">
        <v>14883</v>
      </c>
      <c r="H2296" s="130" t="s">
        <v>24265</v>
      </c>
      <c r="I2296" s="134"/>
      <c r="J2296" s="123">
        <f>IF(OR(tbl_Metraj22[[#This Row],[TARIH]]="",tbl_Metraj22[[#This Row],[TARIH]]="-"),0,IF(tbl_Metraj22[[#This Row],[YUZDE]]=0,tbl_Metraj22[[#This Row],[METRAJ_BETON]],tbl_Metraj22[[#This Row],[YUZDE]]*tbl_Metraj22[[#This Row],[METRAJ_BETON]]))</f>
        <v>0</v>
      </c>
      <c r="K2296" s="2" t="s">
        <v>22414</v>
      </c>
    </row>
    <row r="2297" spans="1:11" ht="14.25" x14ac:dyDescent="0.2">
      <c r="A2297" s="2" t="s">
        <v>734</v>
      </c>
      <c r="B2297" s="124" t="s">
        <v>6945</v>
      </c>
      <c r="C2297" s="124"/>
      <c r="D2297" s="126">
        <v>1.02</v>
      </c>
      <c r="E2297" s="124" t="s">
        <v>765</v>
      </c>
      <c r="F2297" s="124">
        <v>-4</v>
      </c>
      <c r="G2297" s="2" t="s">
        <v>14884</v>
      </c>
      <c r="H2297" s="130" t="s">
        <v>24265</v>
      </c>
      <c r="I2297" s="134"/>
      <c r="J2297" s="123">
        <f>IF(OR(tbl_Metraj22[[#This Row],[TARIH]]="",tbl_Metraj22[[#This Row],[TARIH]]="-"),0,IF(tbl_Metraj22[[#This Row],[YUZDE]]=0,tbl_Metraj22[[#This Row],[METRAJ_BETON]],tbl_Metraj22[[#This Row],[YUZDE]]*tbl_Metraj22[[#This Row],[METRAJ_BETON]]))</f>
        <v>0</v>
      </c>
      <c r="K2297" s="2" t="s">
        <v>23343</v>
      </c>
    </row>
    <row r="2298" spans="1:11" ht="14.25" x14ac:dyDescent="0.2">
      <c r="A2298" s="2" t="s">
        <v>734</v>
      </c>
      <c r="B2298" s="124" t="s">
        <v>6946</v>
      </c>
      <c r="C2298" s="124"/>
      <c r="D2298" s="126">
        <v>2.84</v>
      </c>
      <c r="E2298" s="124" t="s">
        <v>765</v>
      </c>
      <c r="F2298" s="124">
        <v>-4</v>
      </c>
      <c r="G2298" s="2" t="s">
        <v>14885</v>
      </c>
      <c r="H2298" s="130" t="s">
        <v>24265</v>
      </c>
      <c r="I2298" s="134"/>
      <c r="J2298" s="123">
        <f>IF(OR(tbl_Metraj22[[#This Row],[TARIH]]="",tbl_Metraj22[[#This Row],[TARIH]]="-"),0,IF(tbl_Metraj22[[#This Row],[YUZDE]]=0,tbl_Metraj22[[#This Row],[METRAJ_BETON]],tbl_Metraj22[[#This Row],[YUZDE]]*tbl_Metraj22[[#This Row],[METRAJ_BETON]]))</f>
        <v>0</v>
      </c>
      <c r="K2298" s="2" t="s">
        <v>22510</v>
      </c>
    </row>
    <row r="2299" spans="1:11" ht="14.25" x14ac:dyDescent="0.2">
      <c r="A2299" s="2" t="s">
        <v>734</v>
      </c>
      <c r="B2299" s="124" t="s">
        <v>6947</v>
      </c>
      <c r="C2299" s="124"/>
      <c r="D2299" s="126">
        <v>1.02</v>
      </c>
      <c r="E2299" s="124" t="s">
        <v>765</v>
      </c>
      <c r="F2299" s="124">
        <v>-4</v>
      </c>
      <c r="G2299" s="2" t="s">
        <v>14886</v>
      </c>
      <c r="H2299" s="130" t="s">
        <v>24265</v>
      </c>
      <c r="I2299" s="134"/>
      <c r="J2299" s="123">
        <f>IF(OR(tbl_Metraj22[[#This Row],[TARIH]]="",tbl_Metraj22[[#This Row],[TARIH]]="-"),0,IF(tbl_Metraj22[[#This Row],[YUZDE]]=0,tbl_Metraj22[[#This Row],[METRAJ_BETON]],tbl_Metraj22[[#This Row],[YUZDE]]*tbl_Metraj22[[#This Row],[METRAJ_BETON]]))</f>
        <v>0</v>
      </c>
      <c r="K2299" s="2" t="s">
        <v>23344</v>
      </c>
    </row>
    <row r="2300" spans="1:11" ht="14.25" x14ac:dyDescent="0.2">
      <c r="A2300" s="2" t="s">
        <v>734</v>
      </c>
      <c r="B2300" s="124" t="s">
        <v>6948</v>
      </c>
      <c r="C2300" s="124"/>
      <c r="D2300" s="126">
        <v>2.2999999999999998</v>
      </c>
      <c r="E2300" s="124" t="s">
        <v>765</v>
      </c>
      <c r="F2300" s="124">
        <v>-4</v>
      </c>
      <c r="G2300" s="2" t="s">
        <v>14887</v>
      </c>
      <c r="H2300" s="130" t="s">
        <v>24265</v>
      </c>
      <c r="I2300" s="134"/>
      <c r="J2300" s="123">
        <f>IF(OR(tbl_Metraj22[[#This Row],[TARIH]]="",tbl_Metraj22[[#This Row],[TARIH]]="-"),0,IF(tbl_Metraj22[[#This Row],[YUZDE]]=0,tbl_Metraj22[[#This Row],[METRAJ_BETON]],tbl_Metraj22[[#This Row],[YUZDE]]*tbl_Metraj22[[#This Row],[METRAJ_BETON]]))</f>
        <v>0</v>
      </c>
      <c r="K2300" s="2" t="s">
        <v>22412</v>
      </c>
    </row>
    <row r="2301" spans="1:11" ht="14.25" x14ac:dyDescent="0.2">
      <c r="A2301" s="2" t="s">
        <v>734</v>
      </c>
      <c r="B2301" s="124" t="s">
        <v>6949</v>
      </c>
      <c r="C2301" s="124"/>
      <c r="D2301" s="126">
        <v>2.2999999999999998</v>
      </c>
      <c r="E2301" s="124" t="s">
        <v>765</v>
      </c>
      <c r="F2301" s="124">
        <v>-4</v>
      </c>
      <c r="G2301" s="2" t="s">
        <v>14888</v>
      </c>
      <c r="H2301" s="130" t="s">
        <v>24265</v>
      </c>
      <c r="I2301" s="134"/>
      <c r="J2301" s="123">
        <f>IF(OR(tbl_Metraj22[[#This Row],[TARIH]]="",tbl_Metraj22[[#This Row],[TARIH]]="-"),0,IF(tbl_Metraj22[[#This Row],[YUZDE]]=0,tbl_Metraj22[[#This Row],[METRAJ_BETON]],tbl_Metraj22[[#This Row],[YUZDE]]*tbl_Metraj22[[#This Row],[METRAJ_BETON]]))</f>
        <v>0</v>
      </c>
      <c r="K2301" s="2" t="s">
        <v>23345</v>
      </c>
    </row>
    <row r="2302" spans="1:11" ht="14.25" x14ac:dyDescent="0.2">
      <c r="A2302" s="2" t="s">
        <v>734</v>
      </c>
      <c r="B2302" s="124" t="s">
        <v>6950</v>
      </c>
      <c r="C2302" s="124"/>
      <c r="D2302" s="126">
        <v>2.2999999999999998</v>
      </c>
      <c r="E2302" s="124" t="s">
        <v>765</v>
      </c>
      <c r="F2302" s="124">
        <v>-4</v>
      </c>
      <c r="G2302" s="2" t="s">
        <v>14889</v>
      </c>
      <c r="H2302" s="130" t="s">
        <v>24265</v>
      </c>
      <c r="I2302" s="134"/>
      <c r="J2302" s="123">
        <f>IF(OR(tbl_Metraj22[[#This Row],[TARIH]]="",tbl_Metraj22[[#This Row],[TARIH]]="-"),0,IF(tbl_Metraj22[[#This Row],[YUZDE]]=0,tbl_Metraj22[[#This Row],[METRAJ_BETON]],tbl_Metraj22[[#This Row],[YUZDE]]*tbl_Metraj22[[#This Row],[METRAJ_BETON]]))</f>
        <v>0</v>
      </c>
      <c r="K2302" s="2" t="s">
        <v>22379</v>
      </c>
    </row>
    <row r="2303" spans="1:11" ht="14.25" x14ac:dyDescent="0.2">
      <c r="A2303" s="2" t="s">
        <v>734</v>
      </c>
      <c r="B2303" s="124" t="s">
        <v>6951</v>
      </c>
      <c r="C2303" s="124"/>
      <c r="D2303" s="126">
        <v>2.2999999999999998</v>
      </c>
      <c r="E2303" s="124" t="s">
        <v>765</v>
      </c>
      <c r="F2303" s="124">
        <v>-4</v>
      </c>
      <c r="G2303" s="2" t="s">
        <v>14890</v>
      </c>
      <c r="H2303" s="130"/>
      <c r="I2303" s="134"/>
      <c r="J2303" s="123">
        <f>IF(OR(tbl_Metraj22[[#This Row],[TARIH]]="",tbl_Metraj22[[#This Row],[TARIH]]="-"),0,IF(tbl_Metraj22[[#This Row],[YUZDE]]=0,tbl_Metraj22[[#This Row],[METRAJ_BETON]],tbl_Metraj22[[#This Row],[YUZDE]]*tbl_Metraj22[[#This Row],[METRAJ_BETON]]))</f>
        <v>0</v>
      </c>
      <c r="K2303" s="2" t="s">
        <v>23346</v>
      </c>
    </row>
    <row r="2304" spans="1:11" ht="14.25" x14ac:dyDescent="0.2">
      <c r="A2304" s="2" t="s">
        <v>734</v>
      </c>
      <c r="B2304" s="124" t="s">
        <v>6952</v>
      </c>
      <c r="C2304" s="124"/>
      <c r="D2304" s="126">
        <v>2.84</v>
      </c>
      <c r="E2304" s="124" t="s">
        <v>765</v>
      </c>
      <c r="F2304" s="124">
        <v>-4</v>
      </c>
      <c r="G2304" s="2" t="s">
        <v>14891</v>
      </c>
      <c r="H2304" s="130"/>
      <c r="I2304" s="134"/>
      <c r="J2304" s="123">
        <f>IF(OR(tbl_Metraj22[[#This Row],[TARIH]]="",tbl_Metraj22[[#This Row],[TARIH]]="-"),0,IF(tbl_Metraj22[[#This Row],[YUZDE]]=0,tbl_Metraj22[[#This Row],[METRAJ_BETON]],tbl_Metraj22[[#This Row],[YUZDE]]*tbl_Metraj22[[#This Row],[METRAJ_BETON]]))</f>
        <v>0</v>
      </c>
      <c r="K2304" s="2" t="s">
        <v>22492</v>
      </c>
    </row>
    <row r="2305" spans="1:11" ht="14.25" x14ac:dyDescent="0.2">
      <c r="A2305" s="2" t="s">
        <v>734</v>
      </c>
      <c r="B2305" s="124" t="s">
        <v>6953</v>
      </c>
      <c r="C2305" s="124"/>
      <c r="D2305" s="126">
        <v>1.1200000000000001</v>
      </c>
      <c r="E2305" s="124" t="s">
        <v>765</v>
      </c>
      <c r="F2305" s="124">
        <v>-4</v>
      </c>
      <c r="G2305" s="2" t="s">
        <v>14892</v>
      </c>
      <c r="H2305" s="130"/>
      <c r="I2305" s="134"/>
      <c r="J2305" s="123">
        <f>IF(OR(tbl_Metraj22[[#This Row],[TARIH]]="",tbl_Metraj22[[#This Row],[TARIH]]="-"),0,IF(tbl_Metraj22[[#This Row],[YUZDE]]=0,tbl_Metraj22[[#This Row],[METRAJ_BETON]],tbl_Metraj22[[#This Row],[YUZDE]]*tbl_Metraj22[[#This Row],[METRAJ_BETON]]))</f>
        <v>0</v>
      </c>
      <c r="K2305" s="2" t="s">
        <v>23347</v>
      </c>
    </row>
    <row r="2306" spans="1:11" ht="14.25" x14ac:dyDescent="0.2">
      <c r="A2306" s="2" t="s">
        <v>734</v>
      </c>
      <c r="B2306" s="124" t="s">
        <v>6954</v>
      </c>
      <c r="C2306" s="124"/>
      <c r="D2306" s="126">
        <v>1.02</v>
      </c>
      <c r="E2306" s="124" t="s">
        <v>765</v>
      </c>
      <c r="F2306" s="124">
        <v>-4</v>
      </c>
      <c r="G2306" s="2" t="s">
        <v>14893</v>
      </c>
      <c r="H2306" s="130" t="s">
        <v>24265</v>
      </c>
      <c r="I2306" s="134"/>
      <c r="J2306" s="123">
        <f>IF(OR(tbl_Metraj22[[#This Row],[TARIH]]="",tbl_Metraj22[[#This Row],[TARIH]]="-"),0,IF(tbl_Metraj22[[#This Row],[YUZDE]]=0,tbl_Metraj22[[#This Row],[METRAJ_BETON]],tbl_Metraj22[[#This Row],[YUZDE]]*tbl_Metraj22[[#This Row],[METRAJ_BETON]]))</f>
        <v>0</v>
      </c>
      <c r="K2306" s="2" t="s">
        <v>23348</v>
      </c>
    </row>
    <row r="2307" spans="1:11" ht="14.25" x14ac:dyDescent="0.2">
      <c r="A2307" s="2" t="s">
        <v>734</v>
      </c>
      <c r="B2307" s="124" t="s">
        <v>6955</v>
      </c>
      <c r="C2307" s="124"/>
      <c r="D2307" s="126">
        <v>1.02</v>
      </c>
      <c r="E2307" s="124" t="s">
        <v>765</v>
      </c>
      <c r="F2307" s="124">
        <v>-4</v>
      </c>
      <c r="G2307" s="2" t="s">
        <v>14894</v>
      </c>
      <c r="H2307" s="130"/>
      <c r="I2307" s="134"/>
      <c r="J2307" s="123">
        <f>IF(OR(tbl_Metraj22[[#This Row],[TARIH]]="",tbl_Metraj22[[#This Row],[TARIH]]="-"),0,IF(tbl_Metraj22[[#This Row],[YUZDE]]=0,tbl_Metraj22[[#This Row],[METRAJ_BETON]],tbl_Metraj22[[#This Row],[YUZDE]]*tbl_Metraj22[[#This Row],[METRAJ_BETON]]))</f>
        <v>0</v>
      </c>
      <c r="K2307" s="2" t="s">
        <v>23349</v>
      </c>
    </row>
    <row r="2308" spans="1:11" ht="14.25" x14ac:dyDescent="0.2">
      <c r="A2308" s="2" t="s">
        <v>734</v>
      </c>
      <c r="B2308" s="124" t="s">
        <v>6956</v>
      </c>
      <c r="C2308" s="124"/>
      <c r="D2308" s="126">
        <v>2.2400000000000002</v>
      </c>
      <c r="E2308" s="124" t="s">
        <v>765</v>
      </c>
      <c r="F2308" s="124">
        <v>-4</v>
      </c>
      <c r="G2308" s="2" t="s">
        <v>14895</v>
      </c>
      <c r="H2308" s="130"/>
      <c r="I2308" s="134"/>
      <c r="J2308" s="123">
        <f>IF(OR(tbl_Metraj22[[#This Row],[TARIH]]="",tbl_Metraj22[[#This Row],[TARIH]]="-"),0,IF(tbl_Metraj22[[#This Row],[YUZDE]]=0,tbl_Metraj22[[#This Row],[METRAJ_BETON]],tbl_Metraj22[[#This Row],[YUZDE]]*tbl_Metraj22[[#This Row],[METRAJ_BETON]]))</f>
        <v>0</v>
      </c>
      <c r="K2308" s="2" t="s">
        <v>22438</v>
      </c>
    </row>
    <row r="2309" spans="1:11" ht="14.25" x14ac:dyDescent="0.2">
      <c r="A2309" s="2" t="s">
        <v>734</v>
      </c>
      <c r="B2309" s="124" t="s">
        <v>6957</v>
      </c>
      <c r="C2309" s="124"/>
      <c r="D2309" s="126">
        <v>1.02</v>
      </c>
      <c r="E2309" s="124" t="s">
        <v>765</v>
      </c>
      <c r="F2309" s="124">
        <v>-4</v>
      </c>
      <c r="G2309" s="2" t="s">
        <v>14896</v>
      </c>
      <c r="H2309" s="130"/>
      <c r="I2309" s="134"/>
      <c r="J2309" s="123">
        <f>IF(OR(tbl_Metraj22[[#This Row],[TARIH]]="",tbl_Metraj22[[#This Row],[TARIH]]="-"),0,IF(tbl_Metraj22[[#This Row],[YUZDE]]=0,tbl_Metraj22[[#This Row],[METRAJ_BETON]],tbl_Metraj22[[#This Row],[YUZDE]]*tbl_Metraj22[[#This Row],[METRAJ_BETON]]))</f>
        <v>0</v>
      </c>
      <c r="K2309" s="2" t="s">
        <v>23350</v>
      </c>
    </row>
    <row r="2310" spans="1:11" ht="14.25" x14ac:dyDescent="0.2">
      <c r="A2310" s="2" t="s">
        <v>734</v>
      </c>
      <c r="B2310" s="124" t="s">
        <v>6958</v>
      </c>
      <c r="C2310" s="124"/>
      <c r="D2310" s="126">
        <v>2.27</v>
      </c>
      <c r="E2310" s="124" t="s">
        <v>765</v>
      </c>
      <c r="F2310" s="124">
        <v>-4</v>
      </c>
      <c r="G2310" s="2" t="s">
        <v>14897</v>
      </c>
      <c r="H2310" s="130"/>
      <c r="I2310" s="134"/>
      <c r="J2310" s="123">
        <f>IF(OR(tbl_Metraj22[[#This Row],[TARIH]]="",tbl_Metraj22[[#This Row],[TARIH]]="-"),0,IF(tbl_Metraj22[[#This Row],[YUZDE]]=0,tbl_Metraj22[[#This Row],[METRAJ_BETON]],tbl_Metraj22[[#This Row],[YUZDE]]*tbl_Metraj22[[#This Row],[METRAJ_BETON]]))</f>
        <v>0</v>
      </c>
      <c r="K2310" s="2" t="s">
        <v>22405</v>
      </c>
    </row>
    <row r="2311" spans="1:11" ht="14.25" x14ac:dyDescent="0.2">
      <c r="A2311" s="2" t="s">
        <v>734</v>
      </c>
      <c r="B2311" s="124" t="s">
        <v>6959</v>
      </c>
      <c r="C2311" s="124"/>
      <c r="D2311" s="126">
        <v>0.9</v>
      </c>
      <c r="E2311" s="124" t="s">
        <v>765</v>
      </c>
      <c r="F2311" s="124">
        <v>-4</v>
      </c>
      <c r="G2311" s="2" t="s">
        <v>14898</v>
      </c>
      <c r="H2311" s="130"/>
      <c r="I2311" s="134"/>
      <c r="J2311" s="123">
        <f>IF(OR(tbl_Metraj22[[#This Row],[TARIH]]="",tbl_Metraj22[[#This Row],[TARIH]]="-"),0,IF(tbl_Metraj22[[#This Row],[YUZDE]]=0,tbl_Metraj22[[#This Row],[METRAJ_BETON]],tbl_Metraj22[[#This Row],[YUZDE]]*tbl_Metraj22[[#This Row],[METRAJ_BETON]]))</f>
        <v>0</v>
      </c>
      <c r="K2311" s="2" t="s">
        <v>23351</v>
      </c>
    </row>
    <row r="2312" spans="1:11" ht="14.25" x14ac:dyDescent="0.2">
      <c r="A2312" s="2" t="s">
        <v>734</v>
      </c>
      <c r="B2312" s="124" t="s">
        <v>6960</v>
      </c>
      <c r="C2312" s="124"/>
      <c r="D2312" s="126">
        <v>2.2999999999999998</v>
      </c>
      <c r="E2312" s="124" t="s">
        <v>765</v>
      </c>
      <c r="F2312" s="124">
        <v>-4</v>
      </c>
      <c r="G2312" s="2" t="s">
        <v>14899</v>
      </c>
      <c r="H2312" s="130"/>
      <c r="I2312" s="134"/>
      <c r="J2312" s="123">
        <f>IF(OR(tbl_Metraj22[[#This Row],[TARIH]]="",tbl_Metraj22[[#This Row],[TARIH]]="-"),0,IF(tbl_Metraj22[[#This Row],[YUZDE]]=0,tbl_Metraj22[[#This Row],[METRAJ_BETON]],tbl_Metraj22[[#This Row],[YUZDE]]*tbl_Metraj22[[#This Row],[METRAJ_BETON]]))</f>
        <v>0</v>
      </c>
      <c r="K2312" s="2" t="s">
        <v>22467</v>
      </c>
    </row>
    <row r="2313" spans="1:11" ht="14.25" x14ac:dyDescent="0.2">
      <c r="A2313" s="2" t="s">
        <v>734</v>
      </c>
      <c r="B2313" s="124" t="s">
        <v>6961</v>
      </c>
      <c r="C2313" s="124"/>
      <c r="D2313" s="126">
        <v>2.2400000000000002</v>
      </c>
      <c r="E2313" s="124" t="s">
        <v>765</v>
      </c>
      <c r="F2313" s="124">
        <v>-4</v>
      </c>
      <c r="G2313" s="2" t="s">
        <v>14900</v>
      </c>
      <c r="H2313" s="130"/>
      <c r="I2313" s="134"/>
      <c r="J2313" s="123">
        <f>IF(OR(tbl_Metraj22[[#This Row],[TARIH]]="",tbl_Metraj22[[#This Row],[TARIH]]="-"),0,IF(tbl_Metraj22[[#This Row],[YUZDE]]=0,tbl_Metraj22[[#This Row],[METRAJ_BETON]],tbl_Metraj22[[#This Row],[YUZDE]]*tbl_Metraj22[[#This Row],[METRAJ_BETON]]))</f>
        <v>0</v>
      </c>
      <c r="K2313" s="2" t="s">
        <v>22480</v>
      </c>
    </row>
    <row r="2314" spans="1:11" ht="14.25" x14ac:dyDescent="0.2">
      <c r="A2314" s="2" t="s">
        <v>734</v>
      </c>
      <c r="B2314" s="124" t="s">
        <v>6962</v>
      </c>
      <c r="C2314" s="124"/>
      <c r="D2314" s="126">
        <v>2.1800000000000002</v>
      </c>
      <c r="E2314" s="124" t="s">
        <v>765</v>
      </c>
      <c r="F2314" s="124">
        <v>-4</v>
      </c>
      <c r="G2314" s="2" t="s">
        <v>14901</v>
      </c>
      <c r="H2314" s="130"/>
      <c r="I2314" s="134"/>
      <c r="J2314" s="123">
        <f>IF(OR(tbl_Metraj22[[#This Row],[TARIH]]="",tbl_Metraj22[[#This Row],[TARIH]]="-"),0,IF(tbl_Metraj22[[#This Row],[YUZDE]]=0,tbl_Metraj22[[#This Row],[METRAJ_BETON]],tbl_Metraj22[[#This Row],[YUZDE]]*tbl_Metraj22[[#This Row],[METRAJ_BETON]]))</f>
        <v>0</v>
      </c>
      <c r="K2314" s="2" t="s">
        <v>23352</v>
      </c>
    </row>
    <row r="2315" spans="1:11" ht="14.25" x14ac:dyDescent="0.2">
      <c r="A2315" s="2" t="s">
        <v>734</v>
      </c>
      <c r="B2315" s="124" t="s">
        <v>6963</v>
      </c>
      <c r="C2315" s="124"/>
      <c r="D2315" s="126">
        <v>0.91</v>
      </c>
      <c r="E2315" s="124" t="s">
        <v>765</v>
      </c>
      <c r="F2315" s="124">
        <v>-4</v>
      </c>
      <c r="G2315" s="2" t="s">
        <v>14902</v>
      </c>
      <c r="H2315" s="130"/>
      <c r="I2315" s="134"/>
      <c r="J2315" s="123">
        <f>IF(OR(tbl_Metraj22[[#This Row],[TARIH]]="",tbl_Metraj22[[#This Row],[TARIH]]="-"),0,IF(tbl_Metraj22[[#This Row],[YUZDE]]=0,tbl_Metraj22[[#This Row],[METRAJ_BETON]],tbl_Metraj22[[#This Row],[YUZDE]]*tbl_Metraj22[[#This Row],[METRAJ_BETON]]))</f>
        <v>0</v>
      </c>
      <c r="K2315" s="2" t="s">
        <v>23353</v>
      </c>
    </row>
    <row r="2316" spans="1:11" ht="14.25" x14ac:dyDescent="0.2">
      <c r="A2316" s="2" t="s">
        <v>734</v>
      </c>
      <c r="B2316" s="124" t="s">
        <v>6964</v>
      </c>
      <c r="C2316" s="124"/>
      <c r="D2316" s="126">
        <v>0.91</v>
      </c>
      <c r="E2316" s="124" t="s">
        <v>765</v>
      </c>
      <c r="F2316" s="124">
        <v>-4</v>
      </c>
      <c r="G2316" s="2" t="s">
        <v>14903</v>
      </c>
      <c r="H2316" s="130"/>
      <c r="I2316" s="134"/>
      <c r="J2316" s="123">
        <f>IF(OR(tbl_Metraj22[[#This Row],[TARIH]]="",tbl_Metraj22[[#This Row],[TARIH]]="-"),0,IF(tbl_Metraj22[[#This Row],[YUZDE]]=0,tbl_Metraj22[[#This Row],[METRAJ_BETON]],tbl_Metraj22[[#This Row],[YUZDE]]*tbl_Metraj22[[#This Row],[METRAJ_BETON]]))</f>
        <v>0</v>
      </c>
      <c r="K2316" s="2" t="s">
        <v>23354</v>
      </c>
    </row>
    <row r="2317" spans="1:11" ht="14.25" x14ac:dyDescent="0.2">
      <c r="A2317" s="2" t="s">
        <v>734</v>
      </c>
      <c r="B2317" s="124" t="s">
        <v>6965</v>
      </c>
      <c r="C2317" s="124"/>
      <c r="D2317" s="126">
        <v>3.68</v>
      </c>
      <c r="E2317" s="124" t="s">
        <v>765</v>
      </c>
      <c r="F2317" s="124">
        <v>-4</v>
      </c>
      <c r="G2317" s="2" t="s">
        <v>14904</v>
      </c>
      <c r="H2317" s="130"/>
      <c r="I2317" s="134"/>
      <c r="J2317" s="123">
        <f>IF(OR(tbl_Metraj22[[#This Row],[TARIH]]="",tbl_Metraj22[[#This Row],[TARIH]]="-"),0,IF(tbl_Metraj22[[#This Row],[YUZDE]]=0,tbl_Metraj22[[#This Row],[METRAJ_BETON]],tbl_Metraj22[[#This Row],[YUZDE]]*tbl_Metraj22[[#This Row],[METRAJ_BETON]]))</f>
        <v>0</v>
      </c>
      <c r="K2317" s="2" t="s">
        <v>22497</v>
      </c>
    </row>
    <row r="2318" spans="1:11" ht="14.25" x14ac:dyDescent="0.2">
      <c r="A2318" s="2" t="s">
        <v>734</v>
      </c>
      <c r="B2318" s="124" t="s">
        <v>6966</v>
      </c>
      <c r="C2318" s="124"/>
      <c r="D2318" s="126">
        <v>3.52</v>
      </c>
      <c r="E2318" s="124" t="s">
        <v>765</v>
      </c>
      <c r="F2318" s="124">
        <v>-4</v>
      </c>
      <c r="G2318" s="2" t="s">
        <v>14905</v>
      </c>
      <c r="H2318" s="130"/>
      <c r="I2318" s="134"/>
      <c r="J2318" s="123">
        <f>IF(OR(tbl_Metraj22[[#This Row],[TARIH]]="",tbl_Metraj22[[#This Row],[TARIH]]="-"),0,IF(tbl_Metraj22[[#This Row],[YUZDE]]=0,tbl_Metraj22[[#This Row],[METRAJ_BETON]],tbl_Metraj22[[#This Row],[YUZDE]]*tbl_Metraj22[[#This Row],[METRAJ_BETON]]))</f>
        <v>0</v>
      </c>
      <c r="K2318" s="2" t="s">
        <v>23355</v>
      </c>
    </row>
    <row r="2319" spans="1:11" ht="14.25" x14ac:dyDescent="0.2">
      <c r="A2319" s="2" t="s">
        <v>734</v>
      </c>
      <c r="B2319" s="124" t="s">
        <v>6967</v>
      </c>
      <c r="C2319" s="124"/>
      <c r="D2319" s="126">
        <v>1.7</v>
      </c>
      <c r="E2319" s="124" t="s">
        <v>765</v>
      </c>
      <c r="F2319" s="124">
        <v>-4</v>
      </c>
      <c r="G2319" s="2" t="s">
        <v>14906</v>
      </c>
      <c r="H2319" s="130"/>
      <c r="I2319" s="134"/>
      <c r="J2319" s="123">
        <f>IF(OR(tbl_Metraj22[[#This Row],[TARIH]]="",tbl_Metraj22[[#This Row],[TARIH]]="-"),0,IF(tbl_Metraj22[[#This Row],[YUZDE]]=0,tbl_Metraj22[[#This Row],[METRAJ_BETON]],tbl_Metraj22[[#This Row],[YUZDE]]*tbl_Metraj22[[#This Row],[METRAJ_BETON]]))</f>
        <v>0</v>
      </c>
      <c r="K2319" s="2" t="s">
        <v>23356</v>
      </c>
    </row>
    <row r="2320" spans="1:11" ht="14.25" x14ac:dyDescent="0.2">
      <c r="A2320" s="2" t="s">
        <v>734</v>
      </c>
      <c r="B2320" s="124" t="s">
        <v>6968</v>
      </c>
      <c r="C2320" s="124"/>
      <c r="D2320" s="126">
        <v>1.92</v>
      </c>
      <c r="E2320" s="124" t="s">
        <v>765</v>
      </c>
      <c r="F2320" s="124">
        <v>-4</v>
      </c>
      <c r="G2320" s="2" t="s">
        <v>14907</v>
      </c>
      <c r="H2320" s="130"/>
      <c r="I2320" s="134"/>
      <c r="J2320" s="123">
        <f>IF(OR(tbl_Metraj22[[#This Row],[TARIH]]="",tbl_Metraj22[[#This Row],[TARIH]]="-"),0,IF(tbl_Metraj22[[#This Row],[YUZDE]]=0,tbl_Metraj22[[#This Row],[METRAJ_BETON]],tbl_Metraj22[[#This Row],[YUZDE]]*tbl_Metraj22[[#This Row],[METRAJ_BETON]]))</f>
        <v>0</v>
      </c>
      <c r="K2320" s="2" t="s">
        <v>22458</v>
      </c>
    </row>
    <row r="2321" spans="1:11" ht="14.25" x14ac:dyDescent="0.2">
      <c r="A2321" s="2" t="s">
        <v>734</v>
      </c>
      <c r="B2321" s="124" t="s">
        <v>6969</v>
      </c>
      <c r="C2321" s="124"/>
      <c r="D2321" s="126">
        <v>2.2999999999999998</v>
      </c>
      <c r="E2321" s="124" t="s">
        <v>765</v>
      </c>
      <c r="F2321" s="124">
        <v>-4</v>
      </c>
      <c r="G2321" s="2" t="s">
        <v>14908</v>
      </c>
      <c r="H2321" s="130"/>
      <c r="I2321" s="134"/>
      <c r="J2321" s="123">
        <f>IF(OR(tbl_Metraj22[[#This Row],[TARIH]]="",tbl_Metraj22[[#This Row],[TARIH]]="-"),0,IF(tbl_Metraj22[[#This Row],[YUZDE]]=0,tbl_Metraj22[[#This Row],[METRAJ_BETON]],tbl_Metraj22[[#This Row],[YUZDE]]*tbl_Metraj22[[#This Row],[METRAJ_BETON]]))</f>
        <v>0</v>
      </c>
      <c r="K2321" s="2" t="s">
        <v>23357</v>
      </c>
    </row>
    <row r="2322" spans="1:11" ht="14.25" x14ac:dyDescent="0.2">
      <c r="A2322" s="2" t="s">
        <v>734</v>
      </c>
      <c r="B2322" s="124" t="s">
        <v>6970</v>
      </c>
      <c r="C2322" s="124"/>
      <c r="D2322" s="126">
        <v>1.6</v>
      </c>
      <c r="E2322" s="124" t="s">
        <v>765</v>
      </c>
      <c r="F2322" s="124">
        <v>-4</v>
      </c>
      <c r="G2322" s="2" t="s">
        <v>14909</v>
      </c>
      <c r="H2322" s="130"/>
      <c r="I2322" s="134"/>
      <c r="J2322" s="123">
        <f>IF(OR(tbl_Metraj22[[#This Row],[TARIH]]="",tbl_Metraj22[[#This Row],[TARIH]]="-"),0,IF(tbl_Metraj22[[#This Row],[YUZDE]]=0,tbl_Metraj22[[#This Row],[METRAJ_BETON]],tbl_Metraj22[[#This Row],[YUZDE]]*tbl_Metraj22[[#This Row],[METRAJ_BETON]]))</f>
        <v>0</v>
      </c>
      <c r="K2322" s="2" t="s">
        <v>22362</v>
      </c>
    </row>
    <row r="2323" spans="1:11" ht="14.25" x14ac:dyDescent="0.2">
      <c r="A2323" s="2" t="s">
        <v>734</v>
      </c>
      <c r="B2323" s="124" t="s">
        <v>6971</v>
      </c>
      <c r="C2323" s="124"/>
      <c r="D2323" s="126">
        <v>1.8</v>
      </c>
      <c r="E2323" s="124" t="s">
        <v>765</v>
      </c>
      <c r="F2323" s="124">
        <v>-4</v>
      </c>
      <c r="G2323" s="2" t="s">
        <v>14910</v>
      </c>
      <c r="H2323" s="130"/>
      <c r="I2323" s="134"/>
      <c r="J2323" s="123">
        <f>IF(OR(tbl_Metraj22[[#This Row],[TARIH]]="",tbl_Metraj22[[#This Row],[TARIH]]="-"),0,IF(tbl_Metraj22[[#This Row],[YUZDE]]=0,tbl_Metraj22[[#This Row],[METRAJ_BETON]],tbl_Metraj22[[#This Row],[YUZDE]]*tbl_Metraj22[[#This Row],[METRAJ_BETON]]))</f>
        <v>0</v>
      </c>
      <c r="K2323" s="2" t="s">
        <v>23358</v>
      </c>
    </row>
    <row r="2324" spans="1:11" ht="14.25" x14ac:dyDescent="0.2">
      <c r="A2324" s="2" t="s">
        <v>734</v>
      </c>
      <c r="B2324" s="124" t="s">
        <v>6972</v>
      </c>
      <c r="C2324" s="124"/>
      <c r="D2324" s="126">
        <v>1.1299999999999999</v>
      </c>
      <c r="E2324" s="124" t="s">
        <v>765</v>
      </c>
      <c r="F2324" s="124">
        <v>-4</v>
      </c>
      <c r="G2324" s="2" t="s">
        <v>14911</v>
      </c>
      <c r="H2324" s="130"/>
      <c r="I2324" s="134"/>
      <c r="J2324" s="123">
        <f>IF(OR(tbl_Metraj22[[#This Row],[TARIH]]="",tbl_Metraj22[[#This Row],[TARIH]]="-"),0,IF(tbl_Metraj22[[#This Row],[YUZDE]]=0,tbl_Metraj22[[#This Row],[METRAJ_BETON]],tbl_Metraj22[[#This Row],[YUZDE]]*tbl_Metraj22[[#This Row],[METRAJ_BETON]]))</f>
        <v>0</v>
      </c>
      <c r="K2324" s="2" t="s">
        <v>22342</v>
      </c>
    </row>
    <row r="2325" spans="1:11" ht="14.25" x14ac:dyDescent="0.2">
      <c r="A2325" s="2" t="s">
        <v>734</v>
      </c>
      <c r="B2325" s="124" t="s">
        <v>6973</v>
      </c>
      <c r="C2325" s="124"/>
      <c r="D2325" s="126">
        <v>1.1000000000000001</v>
      </c>
      <c r="E2325" s="124" t="s">
        <v>765</v>
      </c>
      <c r="F2325" s="124">
        <v>-4</v>
      </c>
      <c r="G2325" s="2" t="s">
        <v>14912</v>
      </c>
      <c r="H2325" s="130"/>
      <c r="I2325" s="134"/>
      <c r="J2325" s="123">
        <f>IF(OR(tbl_Metraj22[[#This Row],[TARIH]]="",tbl_Metraj22[[#This Row],[TARIH]]="-"),0,IF(tbl_Metraj22[[#This Row],[YUZDE]]=0,tbl_Metraj22[[#This Row],[METRAJ_BETON]],tbl_Metraj22[[#This Row],[YUZDE]]*tbl_Metraj22[[#This Row],[METRAJ_BETON]]))</f>
        <v>0</v>
      </c>
      <c r="K2325" s="2" t="s">
        <v>22358</v>
      </c>
    </row>
    <row r="2326" spans="1:11" ht="14.25" x14ac:dyDescent="0.2">
      <c r="A2326" s="2" t="s">
        <v>734</v>
      </c>
      <c r="B2326" s="124" t="s">
        <v>6974</v>
      </c>
      <c r="C2326" s="124"/>
      <c r="D2326" s="126">
        <v>2.2999999999999998</v>
      </c>
      <c r="E2326" s="124" t="s">
        <v>765</v>
      </c>
      <c r="F2326" s="124">
        <v>-4</v>
      </c>
      <c r="G2326" s="2" t="s">
        <v>14913</v>
      </c>
      <c r="H2326" s="130"/>
      <c r="I2326" s="134"/>
      <c r="J2326" s="123">
        <f>IF(OR(tbl_Metraj22[[#This Row],[TARIH]]="",tbl_Metraj22[[#This Row],[TARIH]]="-"),0,IF(tbl_Metraj22[[#This Row],[YUZDE]]=0,tbl_Metraj22[[#This Row],[METRAJ_BETON]],tbl_Metraj22[[#This Row],[YUZDE]]*tbl_Metraj22[[#This Row],[METRAJ_BETON]]))</f>
        <v>0</v>
      </c>
      <c r="K2326" s="2" t="s">
        <v>23359</v>
      </c>
    </row>
    <row r="2327" spans="1:11" ht="14.25" x14ac:dyDescent="0.2">
      <c r="A2327" s="2" t="s">
        <v>734</v>
      </c>
      <c r="B2327" s="124" t="s">
        <v>6975</v>
      </c>
      <c r="C2327" s="124"/>
      <c r="D2327" s="126">
        <v>1.95</v>
      </c>
      <c r="E2327" s="124" t="s">
        <v>765</v>
      </c>
      <c r="F2327" s="124">
        <v>-4</v>
      </c>
      <c r="G2327" s="2" t="s">
        <v>14914</v>
      </c>
      <c r="H2327" s="130" t="s">
        <v>24265</v>
      </c>
      <c r="I2327" s="134"/>
      <c r="J2327" s="123">
        <f>IF(OR(tbl_Metraj22[[#This Row],[TARIH]]="",tbl_Metraj22[[#This Row],[TARIH]]="-"),0,IF(tbl_Metraj22[[#This Row],[YUZDE]]=0,tbl_Metraj22[[#This Row],[METRAJ_BETON]],tbl_Metraj22[[#This Row],[YUZDE]]*tbl_Metraj22[[#This Row],[METRAJ_BETON]]))</f>
        <v>0</v>
      </c>
      <c r="K2327" s="2" t="s">
        <v>23360</v>
      </c>
    </row>
    <row r="2328" spans="1:11" ht="14.25" x14ac:dyDescent="0.2">
      <c r="A2328" s="2" t="s">
        <v>734</v>
      </c>
      <c r="B2328" s="124" t="s">
        <v>6976</v>
      </c>
      <c r="C2328" s="124"/>
      <c r="D2328" s="126">
        <v>1.62</v>
      </c>
      <c r="E2328" s="124" t="s">
        <v>765</v>
      </c>
      <c r="F2328" s="124">
        <v>-4</v>
      </c>
      <c r="G2328" s="2" t="s">
        <v>14915</v>
      </c>
      <c r="H2328" s="130" t="s">
        <v>24265</v>
      </c>
      <c r="I2328" s="134"/>
      <c r="J2328" s="123">
        <f>IF(OR(tbl_Metraj22[[#This Row],[TARIH]]="",tbl_Metraj22[[#This Row],[TARIH]]="-"),0,IF(tbl_Metraj22[[#This Row],[YUZDE]]=0,tbl_Metraj22[[#This Row],[METRAJ_BETON]],tbl_Metraj22[[#This Row],[YUZDE]]*tbl_Metraj22[[#This Row],[METRAJ_BETON]]))</f>
        <v>0</v>
      </c>
      <c r="K2328" s="2" t="s">
        <v>22408</v>
      </c>
    </row>
    <row r="2329" spans="1:11" ht="14.25" x14ac:dyDescent="0.2">
      <c r="A2329" s="2" t="s">
        <v>734</v>
      </c>
      <c r="B2329" s="124" t="s">
        <v>6977</v>
      </c>
      <c r="C2329" s="124"/>
      <c r="D2329" s="126">
        <v>2.85</v>
      </c>
      <c r="E2329" s="124" t="s">
        <v>765</v>
      </c>
      <c r="F2329" s="124">
        <v>-4</v>
      </c>
      <c r="G2329" s="2" t="s">
        <v>14916</v>
      </c>
      <c r="H2329" s="130"/>
      <c r="I2329" s="134"/>
      <c r="J2329" s="123">
        <f>IF(OR(tbl_Metraj22[[#This Row],[TARIH]]="",tbl_Metraj22[[#This Row],[TARIH]]="-"),0,IF(tbl_Metraj22[[#This Row],[YUZDE]]=0,tbl_Metraj22[[#This Row],[METRAJ_BETON]],tbl_Metraj22[[#This Row],[YUZDE]]*tbl_Metraj22[[#This Row],[METRAJ_BETON]]))</f>
        <v>0</v>
      </c>
      <c r="K2329" s="2" t="s">
        <v>23361</v>
      </c>
    </row>
    <row r="2330" spans="1:11" ht="14.25" x14ac:dyDescent="0.2">
      <c r="A2330" s="2" t="s">
        <v>734</v>
      </c>
      <c r="B2330" s="124" t="s">
        <v>6978</v>
      </c>
      <c r="C2330" s="124"/>
      <c r="D2330" s="126">
        <v>1.62</v>
      </c>
      <c r="E2330" s="124" t="s">
        <v>765</v>
      </c>
      <c r="F2330" s="124">
        <v>-4</v>
      </c>
      <c r="G2330" s="2" t="s">
        <v>14917</v>
      </c>
      <c r="H2330" s="130"/>
      <c r="I2330" s="134"/>
      <c r="J2330" s="123">
        <f>IF(OR(tbl_Metraj22[[#This Row],[TARIH]]="",tbl_Metraj22[[#This Row],[TARIH]]="-"),0,IF(tbl_Metraj22[[#This Row],[YUZDE]]=0,tbl_Metraj22[[#This Row],[METRAJ_BETON]],tbl_Metraj22[[#This Row],[YUZDE]]*tbl_Metraj22[[#This Row],[METRAJ_BETON]]))</f>
        <v>0</v>
      </c>
      <c r="K2330" s="2" t="s">
        <v>22348</v>
      </c>
    </row>
    <row r="2331" spans="1:11" ht="14.25" x14ac:dyDescent="0.2">
      <c r="A2331" s="2" t="s">
        <v>734</v>
      </c>
      <c r="B2331" s="124" t="s">
        <v>6979</v>
      </c>
      <c r="C2331" s="124"/>
      <c r="D2331" s="126">
        <v>2.2999999999999998</v>
      </c>
      <c r="E2331" s="124" t="s">
        <v>765</v>
      </c>
      <c r="F2331" s="124">
        <v>-4</v>
      </c>
      <c r="G2331" s="2" t="s">
        <v>14918</v>
      </c>
      <c r="H2331" s="130"/>
      <c r="I2331" s="134"/>
      <c r="J2331" s="123">
        <f>IF(OR(tbl_Metraj22[[#This Row],[TARIH]]="",tbl_Metraj22[[#This Row],[TARIH]]="-"),0,IF(tbl_Metraj22[[#This Row],[YUZDE]]=0,tbl_Metraj22[[#This Row],[METRAJ_BETON]],tbl_Metraj22[[#This Row],[YUZDE]]*tbl_Metraj22[[#This Row],[METRAJ_BETON]]))</f>
        <v>0</v>
      </c>
      <c r="K2331" s="2" t="s">
        <v>23362</v>
      </c>
    </row>
    <row r="2332" spans="1:11" ht="14.25" x14ac:dyDescent="0.2">
      <c r="A2332" s="2" t="s">
        <v>734</v>
      </c>
      <c r="B2332" s="124" t="s">
        <v>6980</v>
      </c>
      <c r="C2332" s="124"/>
      <c r="D2332" s="126">
        <v>1.62</v>
      </c>
      <c r="E2332" s="124" t="s">
        <v>765</v>
      </c>
      <c r="F2332" s="124">
        <v>-4</v>
      </c>
      <c r="G2332" s="2" t="s">
        <v>14919</v>
      </c>
      <c r="H2332" s="130"/>
      <c r="I2332" s="134"/>
      <c r="J2332" s="123">
        <f>IF(OR(tbl_Metraj22[[#This Row],[TARIH]]="",tbl_Metraj22[[#This Row],[TARIH]]="-"),0,IF(tbl_Metraj22[[#This Row],[YUZDE]]=0,tbl_Metraj22[[#This Row],[METRAJ_BETON]],tbl_Metraj22[[#This Row],[YUZDE]]*tbl_Metraj22[[#This Row],[METRAJ_BETON]]))</f>
        <v>0</v>
      </c>
      <c r="K2332" s="2" t="s">
        <v>22431</v>
      </c>
    </row>
    <row r="2333" spans="1:11" ht="14.25" x14ac:dyDescent="0.2">
      <c r="A2333" s="2" t="s">
        <v>734</v>
      </c>
      <c r="B2333" s="124" t="s">
        <v>6981</v>
      </c>
      <c r="C2333" s="124"/>
      <c r="D2333" s="126">
        <v>2.2999999999999998</v>
      </c>
      <c r="E2333" s="124" t="s">
        <v>765</v>
      </c>
      <c r="F2333" s="124">
        <v>-4</v>
      </c>
      <c r="G2333" s="2" t="s">
        <v>14920</v>
      </c>
      <c r="H2333" s="130"/>
      <c r="I2333" s="134"/>
      <c r="J2333" s="123">
        <f>IF(OR(tbl_Metraj22[[#This Row],[TARIH]]="",tbl_Metraj22[[#This Row],[TARIH]]="-"),0,IF(tbl_Metraj22[[#This Row],[YUZDE]]=0,tbl_Metraj22[[#This Row],[METRAJ_BETON]],tbl_Metraj22[[#This Row],[YUZDE]]*tbl_Metraj22[[#This Row],[METRAJ_BETON]]))</f>
        <v>0</v>
      </c>
      <c r="K2333" s="2" t="s">
        <v>23363</v>
      </c>
    </row>
    <row r="2334" spans="1:11" ht="14.25" x14ac:dyDescent="0.2">
      <c r="A2334" s="2" t="s">
        <v>734</v>
      </c>
      <c r="B2334" s="124" t="s">
        <v>6982</v>
      </c>
      <c r="C2334" s="124"/>
      <c r="D2334" s="126">
        <v>2.2999999999999998</v>
      </c>
      <c r="E2334" s="124" t="s">
        <v>765</v>
      </c>
      <c r="F2334" s="124">
        <v>-4</v>
      </c>
      <c r="G2334" s="2" t="s">
        <v>14921</v>
      </c>
      <c r="H2334" s="130"/>
      <c r="I2334" s="134"/>
      <c r="J2334" s="123">
        <f>IF(OR(tbl_Metraj22[[#This Row],[TARIH]]="",tbl_Metraj22[[#This Row],[TARIH]]="-"),0,IF(tbl_Metraj22[[#This Row],[YUZDE]]=0,tbl_Metraj22[[#This Row],[METRAJ_BETON]],tbl_Metraj22[[#This Row],[YUZDE]]*tbl_Metraj22[[#This Row],[METRAJ_BETON]]))</f>
        <v>0</v>
      </c>
      <c r="K2334" s="2" t="s">
        <v>23364</v>
      </c>
    </row>
    <row r="2335" spans="1:11" ht="14.25" x14ac:dyDescent="0.2">
      <c r="A2335" s="2" t="s">
        <v>734</v>
      </c>
      <c r="B2335" s="124" t="s">
        <v>6983</v>
      </c>
      <c r="C2335" s="124"/>
      <c r="D2335" s="126">
        <v>1.62</v>
      </c>
      <c r="E2335" s="124" t="s">
        <v>765</v>
      </c>
      <c r="F2335" s="124">
        <v>-4</v>
      </c>
      <c r="G2335" s="2" t="s">
        <v>14922</v>
      </c>
      <c r="H2335" s="130"/>
      <c r="I2335" s="134"/>
      <c r="J2335" s="123">
        <f>IF(OR(tbl_Metraj22[[#This Row],[TARIH]]="",tbl_Metraj22[[#This Row],[TARIH]]="-"),0,IF(tbl_Metraj22[[#This Row],[YUZDE]]=0,tbl_Metraj22[[#This Row],[METRAJ_BETON]],tbl_Metraj22[[#This Row],[YUZDE]]*tbl_Metraj22[[#This Row],[METRAJ_BETON]]))</f>
        <v>0</v>
      </c>
      <c r="K2335" s="2" t="s">
        <v>22426</v>
      </c>
    </row>
    <row r="2336" spans="1:11" ht="14.25" x14ac:dyDescent="0.2">
      <c r="A2336" s="2" t="s">
        <v>734</v>
      </c>
      <c r="B2336" s="124" t="s">
        <v>6984</v>
      </c>
      <c r="C2336" s="124"/>
      <c r="D2336" s="126">
        <v>2.2999999999999998</v>
      </c>
      <c r="E2336" s="124" t="s">
        <v>765</v>
      </c>
      <c r="F2336" s="124">
        <v>-4</v>
      </c>
      <c r="G2336" s="2" t="s">
        <v>14923</v>
      </c>
      <c r="H2336" s="130"/>
      <c r="I2336" s="134"/>
      <c r="J2336" s="123">
        <f>IF(OR(tbl_Metraj22[[#This Row],[TARIH]]="",tbl_Metraj22[[#This Row],[TARIH]]="-"),0,IF(tbl_Metraj22[[#This Row],[YUZDE]]=0,tbl_Metraj22[[#This Row],[METRAJ_BETON]],tbl_Metraj22[[#This Row],[YUZDE]]*tbl_Metraj22[[#This Row],[METRAJ_BETON]]))</f>
        <v>0</v>
      </c>
      <c r="K2336" s="2" t="s">
        <v>23365</v>
      </c>
    </row>
    <row r="2337" spans="1:11" ht="14.25" x14ac:dyDescent="0.2">
      <c r="A2337" s="2" t="s">
        <v>734</v>
      </c>
      <c r="B2337" s="124" t="s">
        <v>6985</v>
      </c>
      <c r="C2337" s="124"/>
      <c r="D2337" s="126">
        <v>1.62</v>
      </c>
      <c r="E2337" s="124" t="s">
        <v>765</v>
      </c>
      <c r="F2337" s="124">
        <v>-4</v>
      </c>
      <c r="G2337" s="2" t="s">
        <v>14924</v>
      </c>
      <c r="H2337" s="130"/>
      <c r="I2337" s="134"/>
      <c r="J2337" s="123">
        <f>IF(OR(tbl_Metraj22[[#This Row],[TARIH]]="",tbl_Metraj22[[#This Row],[TARIH]]="-"),0,IF(tbl_Metraj22[[#This Row],[YUZDE]]=0,tbl_Metraj22[[#This Row],[METRAJ_BETON]],tbl_Metraj22[[#This Row],[YUZDE]]*tbl_Metraj22[[#This Row],[METRAJ_BETON]]))</f>
        <v>0</v>
      </c>
      <c r="K2337" s="2" t="s">
        <v>22350</v>
      </c>
    </row>
    <row r="2338" spans="1:11" ht="14.25" x14ac:dyDescent="0.2">
      <c r="A2338" s="2" t="s">
        <v>734</v>
      </c>
      <c r="B2338" s="124" t="s">
        <v>6986</v>
      </c>
      <c r="C2338" s="124"/>
      <c r="D2338" s="126">
        <v>2.16</v>
      </c>
      <c r="E2338" s="124" t="s">
        <v>765</v>
      </c>
      <c r="F2338" s="124">
        <v>-4</v>
      </c>
      <c r="G2338" s="2" t="s">
        <v>14925</v>
      </c>
      <c r="H2338" s="130"/>
      <c r="I2338" s="134"/>
      <c r="J2338" s="123">
        <f>IF(OR(tbl_Metraj22[[#This Row],[TARIH]]="",tbl_Metraj22[[#This Row],[TARIH]]="-"),0,IF(tbl_Metraj22[[#This Row],[YUZDE]]=0,tbl_Metraj22[[#This Row],[METRAJ_BETON]],tbl_Metraj22[[#This Row],[YUZDE]]*tbl_Metraj22[[#This Row],[METRAJ_BETON]]))</f>
        <v>0</v>
      </c>
      <c r="K2338" s="2" t="s">
        <v>23366</v>
      </c>
    </row>
    <row r="2339" spans="1:11" ht="14.25" x14ac:dyDescent="0.2">
      <c r="A2339" s="2" t="s">
        <v>734</v>
      </c>
      <c r="B2339" s="124" t="s">
        <v>6987</v>
      </c>
      <c r="C2339" s="124"/>
      <c r="D2339" s="126">
        <v>1.04</v>
      </c>
      <c r="E2339" s="124" t="s">
        <v>765</v>
      </c>
      <c r="F2339" s="124">
        <v>-4</v>
      </c>
      <c r="G2339" s="2" t="s">
        <v>14926</v>
      </c>
      <c r="H2339" s="130"/>
      <c r="I2339" s="134"/>
      <c r="J2339" s="123">
        <f>IF(OR(tbl_Metraj22[[#This Row],[TARIH]]="",tbl_Metraj22[[#This Row],[TARIH]]="-"),0,IF(tbl_Metraj22[[#This Row],[YUZDE]]=0,tbl_Metraj22[[#This Row],[METRAJ_BETON]],tbl_Metraj22[[#This Row],[YUZDE]]*tbl_Metraj22[[#This Row],[METRAJ_BETON]]))</f>
        <v>0</v>
      </c>
      <c r="K2339" s="2" t="s">
        <v>22355</v>
      </c>
    </row>
    <row r="2340" spans="1:11" ht="14.25" x14ac:dyDescent="0.2">
      <c r="A2340" s="2" t="s">
        <v>728</v>
      </c>
      <c r="B2340" s="124" t="s">
        <v>7728</v>
      </c>
      <c r="C2340" s="124"/>
      <c r="D2340" s="126">
        <v>1.19</v>
      </c>
      <c r="E2340" s="124" t="s">
        <v>765</v>
      </c>
      <c r="F2340" s="124">
        <v>-4</v>
      </c>
      <c r="G2340" s="2" t="s">
        <v>14927</v>
      </c>
      <c r="H2340" s="130"/>
      <c r="I2340" s="134"/>
      <c r="J2340" s="123">
        <f>IF(OR(tbl_Metraj22[[#This Row],[TARIH]]="",tbl_Metraj22[[#This Row],[TARIH]]="-"),0,IF(tbl_Metraj22[[#This Row],[YUZDE]]=0,tbl_Metraj22[[#This Row],[METRAJ_BETON]],tbl_Metraj22[[#This Row],[YUZDE]]*tbl_Metraj22[[#This Row],[METRAJ_BETON]]))</f>
        <v>0</v>
      </c>
      <c r="K2340" s="2" t="s">
        <v>2299</v>
      </c>
    </row>
    <row r="2341" spans="1:11" ht="14.25" x14ac:dyDescent="0.2">
      <c r="A2341" s="2" t="s">
        <v>728</v>
      </c>
      <c r="B2341" s="124" t="s">
        <v>7948</v>
      </c>
      <c r="C2341" s="124"/>
      <c r="D2341" s="126">
        <v>2.11</v>
      </c>
      <c r="E2341" s="124" t="s">
        <v>765</v>
      </c>
      <c r="F2341" s="124">
        <v>-4</v>
      </c>
      <c r="G2341" s="2" t="s">
        <v>14928</v>
      </c>
      <c r="H2341" s="130" t="s">
        <v>24265</v>
      </c>
      <c r="I2341" s="134"/>
      <c r="J2341" s="123">
        <f>IF(OR(tbl_Metraj22[[#This Row],[TARIH]]="",tbl_Metraj22[[#This Row],[TARIH]]="-"),0,IF(tbl_Metraj22[[#This Row],[YUZDE]]=0,tbl_Metraj22[[#This Row],[METRAJ_BETON]],tbl_Metraj22[[#This Row],[YUZDE]]*tbl_Metraj22[[#This Row],[METRAJ_BETON]]))</f>
        <v>0</v>
      </c>
      <c r="K2341" s="2" t="s">
        <v>1342</v>
      </c>
    </row>
    <row r="2342" spans="1:11" ht="14.25" x14ac:dyDescent="0.2">
      <c r="A2342" s="2" t="s">
        <v>728</v>
      </c>
      <c r="B2342" s="124" t="s">
        <v>7951</v>
      </c>
      <c r="C2342" s="124"/>
      <c r="D2342" s="126">
        <v>2.11</v>
      </c>
      <c r="E2342" s="124" t="s">
        <v>765</v>
      </c>
      <c r="F2342" s="124">
        <v>-4</v>
      </c>
      <c r="G2342" s="2" t="s">
        <v>14929</v>
      </c>
      <c r="H2342" s="130"/>
      <c r="I2342" s="134"/>
      <c r="J2342" s="123">
        <f>IF(OR(tbl_Metraj22[[#This Row],[TARIH]]="",tbl_Metraj22[[#This Row],[TARIH]]="-"),0,IF(tbl_Metraj22[[#This Row],[YUZDE]]=0,tbl_Metraj22[[#This Row],[METRAJ_BETON]],tbl_Metraj22[[#This Row],[YUZDE]]*tbl_Metraj22[[#This Row],[METRAJ_BETON]]))</f>
        <v>0</v>
      </c>
      <c r="K2342" s="2" t="s">
        <v>2597</v>
      </c>
    </row>
    <row r="2343" spans="1:11" ht="14.25" x14ac:dyDescent="0.2">
      <c r="A2343" s="2" t="s">
        <v>728</v>
      </c>
      <c r="B2343" s="124" t="s">
        <v>7952</v>
      </c>
      <c r="C2343" s="124"/>
      <c r="D2343" s="126">
        <v>2.11</v>
      </c>
      <c r="E2343" s="124" t="s">
        <v>765</v>
      </c>
      <c r="F2343" s="124">
        <v>-4</v>
      </c>
      <c r="G2343" s="2" t="s">
        <v>14930</v>
      </c>
      <c r="H2343" s="130"/>
      <c r="I2343" s="134"/>
      <c r="J2343" s="123">
        <f>IF(OR(tbl_Metraj22[[#This Row],[TARIH]]="",tbl_Metraj22[[#This Row],[TARIH]]="-"),0,IF(tbl_Metraj22[[#This Row],[YUZDE]]=0,tbl_Metraj22[[#This Row],[METRAJ_BETON]],tbl_Metraj22[[#This Row],[YUZDE]]*tbl_Metraj22[[#This Row],[METRAJ_BETON]]))</f>
        <v>0</v>
      </c>
      <c r="K2343" s="2" t="s">
        <v>2636</v>
      </c>
    </row>
    <row r="2344" spans="1:11" ht="14.25" x14ac:dyDescent="0.2">
      <c r="A2344" s="2" t="s">
        <v>728</v>
      </c>
      <c r="B2344" s="124" t="s">
        <v>7965</v>
      </c>
      <c r="C2344" s="124"/>
      <c r="D2344" s="126">
        <v>2.97</v>
      </c>
      <c r="E2344" s="124" t="s">
        <v>765</v>
      </c>
      <c r="F2344" s="124">
        <v>-4</v>
      </c>
      <c r="G2344" s="2" t="s">
        <v>14931</v>
      </c>
      <c r="H2344" s="130"/>
      <c r="I2344" s="134"/>
      <c r="J2344" s="123">
        <f>IF(OR(tbl_Metraj22[[#This Row],[TARIH]]="",tbl_Metraj22[[#This Row],[TARIH]]="-"),0,IF(tbl_Metraj22[[#This Row],[YUZDE]]=0,tbl_Metraj22[[#This Row],[METRAJ_BETON]],tbl_Metraj22[[#This Row],[YUZDE]]*tbl_Metraj22[[#This Row],[METRAJ_BETON]]))</f>
        <v>0</v>
      </c>
      <c r="K2344" s="2" t="s">
        <v>2648</v>
      </c>
    </row>
    <row r="2345" spans="1:11" ht="14.25" x14ac:dyDescent="0.2">
      <c r="A2345" s="2" t="s">
        <v>728</v>
      </c>
      <c r="B2345" s="124" t="s">
        <v>7966</v>
      </c>
      <c r="C2345" s="124"/>
      <c r="D2345" s="126">
        <v>2.97</v>
      </c>
      <c r="E2345" s="124" t="s">
        <v>765</v>
      </c>
      <c r="F2345" s="124">
        <v>-4</v>
      </c>
      <c r="G2345" s="2" t="s">
        <v>14932</v>
      </c>
      <c r="H2345" s="130"/>
      <c r="I2345" s="134"/>
      <c r="J2345" s="123">
        <f>IF(OR(tbl_Metraj22[[#This Row],[TARIH]]="",tbl_Metraj22[[#This Row],[TARIH]]="-"),0,IF(tbl_Metraj22[[#This Row],[YUZDE]]=0,tbl_Metraj22[[#This Row],[METRAJ_BETON]],tbl_Metraj22[[#This Row],[YUZDE]]*tbl_Metraj22[[#This Row],[METRAJ_BETON]]))</f>
        <v>0</v>
      </c>
      <c r="K2345" s="2" t="s">
        <v>2647</v>
      </c>
    </row>
    <row r="2346" spans="1:11" ht="14.25" x14ac:dyDescent="0.2">
      <c r="A2346" s="2" t="s">
        <v>728</v>
      </c>
      <c r="B2346" s="124" t="s">
        <v>7967</v>
      </c>
      <c r="C2346" s="124"/>
      <c r="D2346" s="126">
        <v>2.97</v>
      </c>
      <c r="E2346" s="124" t="s">
        <v>765</v>
      </c>
      <c r="F2346" s="124">
        <v>-4</v>
      </c>
      <c r="G2346" s="2" t="s">
        <v>14933</v>
      </c>
      <c r="H2346" s="130"/>
      <c r="I2346" s="134"/>
      <c r="J2346" s="123">
        <f>IF(OR(tbl_Metraj22[[#This Row],[TARIH]]="",tbl_Metraj22[[#This Row],[TARIH]]="-"),0,IF(tbl_Metraj22[[#This Row],[YUZDE]]=0,tbl_Metraj22[[#This Row],[METRAJ_BETON]],tbl_Metraj22[[#This Row],[YUZDE]]*tbl_Metraj22[[#This Row],[METRAJ_BETON]]))</f>
        <v>0</v>
      </c>
      <c r="K2346" s="2" t="s">
        <v>2646</v>
      </c>
    </row>
    <row r="2347" spans="1:11" ht="14.25" x14ac:dyDescent="0.2">
      <c r="A2347" s="2" t="s">
        <v>728</v>
      </c>
      <c r="B2347" s="124" t="s">
        <v>7968</v>
      </c>
      <c r="C2347" s="124"/>
      <c r="D2347" s="126">
        <v>2.97</v>
      </c>
      <c r="E2347" s="124" t="s">
        <v>765</v>
      </c>
      <c r="F2347" s="124">
        <v>-4</v>
      </c>
      <c r="G2347" s="2" t="s">
        <v>14934</v>
      </c>
      <c r="H2347" s="130"/>
      <c r="I2347" s="134"/>
      <c r="J2347" s="123">
        <f>IF(OR(tbl_Metraj22[[#This Row],[TARIH]]="",tbl_Metraj22[[#This Row],[TARIH]]="-"),0,IF(tbl_Metraj22[[#This Row],[YUZDE]]=0,tbl_Metraj22[[#This Row],[METRAJ_BETON]],tbl_Metraj22[[#This Row],[YUZDE]]*tbl_Metraj22[[#This Row],[METRAJ_BETON]]))</f>
        <v>0</v>
      </c>
      <c r="K2347" s="2" t="s">
        <v>2645</v>
      </c>
    </row>
    <row r="2348" spans="1:11" ht="14.25" x14ac:dyDescent="0.2">
      <c r="A2348" s="2" t="s">
        <v>728</v>
      </c>
      <c r="B2348" s="124" t="s">
        <v>7969</v>
      </c>
      <c r="C2348" s="124"/>
      <c r="D2348" s="126">
        <v>2.97</v>
      </c>
      <c r="E2348" s="124" t="s">
        <v>765</v>
      </c>
      <c r="F2348" s="124">
        <v>-4</v>
      </c>
      <c r="G2348" s="2" t="s">
        <v>14935</v>
      </c>
      <c r="H2348" s="130"/>
      <c r="I2348" s="134"/>
      <c r="J2348" s="123">
        <f>IF(OR(tbl_Metraj22[[#This Row],[TARIH]]="",tbl_Metraj22[[#This Row],[TARIH]]="-"),0,IF(tbl_Metraj22[[#This Row],[YUZDE]]=0,tbl_Metraj22[[#This Row],[METRAJ_BETON]],tbl_Metraj22[[#This Row],[YUZDE]]*tbl_Metraj22[[#This Row],[METRAJ_BETON]]))</f>
        <v>0</v>
      </c>
      <c r="K2348" s="2" t="s">
        <v>2644</v>
      </c>
    </row>
    <row r="2349" spans="1:11" ht="14.25" x14ac:dyDescent="0.2">
      <c r="A2349" s="2" t="s">
        <v>728</v>
      </c>
      <c r="B2349" s="124" t="s">
        <v>7970</v>
      </c>
      <c r="C2349" s="124"/>
      <c r="D2349" s="126">
        <v>2.97</v>
      </c>
      <c r="E2349" s="124" t="s">
        <v>765</v>
      </c>
      <c r="F2349" s="124">
        <v>-4</v>
      </c>
      <c r="G2349" s="2" t="s">
        <v>14936</v>
      </c>
      <c r="H2349" s="130"/>
      <c r="I2349" s="134"/>
      <c r="J2349" s="123">
        <f>IF(OR(tbl_Metraj22[[#This Row],[TARIH]]="",tbl_Metraj22[[#This Row],[TARIH]]="-"),0,IF(tbl_Metraj22[[#This Row],[YUZDE]]=0,tbl_Metraj22[[#This Row],[METRAJ_BETON]],tbl_Metraj22[[#This Row],[YUZDE]]*tbl_Metraj22[[#This Row],[METRAJ_BETON]]))</f>
        <v>0</v>
      </c>
      <c r="K2349" s="2" t="s">
        <v>2643</v>
      </c>
    </row>
    <row r="2350" spans="1:11" ht="14.25" x14ac:dyDescent="0.2">
      <c r="A2350" s="2" t="s">
        <v>728</v>
      </c>
      <c r="B2350" s="124" t="s">
        <v>7971</v>
      </c>
      <c r="C2350" s="124"/>
      <c r="D2350" s="126">
        <v>2.97</v>
      </c>
      <c r="E2350" s="124" t="s">
        <v>765</v>
      </c>
      <c r="F2350" s="124">
        <v>-4</v>
      </c>
      <c r="G2350" s="2" t="s">
        <v>14937</v>
      </c>
      <c r="H2350" s="130"/>
      <c r="I2350" s="134"/>
      <c r="J2350" s="123">
        <f>IF(OR(tbl_Metraj22[[#This Row],[TARIH]]="",tbl_Metraj22[[#This Row],[TARIH]]="-"),0,IF(tbl_Metraj22[[#This Row],[YUZDE]]=0,tbl_Metraj22[[#This Row],[METRAJ_BETON]],tbl_Metraj22[[#This Row],[YUZDE]]*tbl_Metraj22[[#This Row],[METRAJ_BETON]]))</f>
        <v>0</v>
      </c>
      <c r="K2350" s="2" t="s">
        <v>2642</v>
      </c>
    </row>
    <row r="2351" spans="1:11" ht="14.25" x14ac:dyDescent="0.2">
      <c r="A2351" s="2" t="s">
        <v>728</v>
      </c>
      <c r="B2351" s="124" t="s">
        <v>7972</v>
      </c>
      <c r="C2351" s="124"/>
      <c r="D2351" s="126">
        <v>2.97</v>
      </c>
      <c r="E2351" s="124" t="s">
        <v>765</v>
      </c>
      <c r="F2351" s="124">
        <v>-4</v>
      </c>
      <c r="G2351" s="2" t="s">
        <v>14938</v>
      </c>
      <c r="H2351" s="130"/>
      <c r="I2351" s="134"/>
      <c r="J2351" s="123">
        <f>IF(OR(tbl_Metraj22[[#This Row],[TARIH]]="",tbl_Metraj22[[#This Row],[TARIH]]="-"),0,IF(tbl_Metraj22[[#This Row],[YUZDE]]=0,tbl_Metraj22[[#This Row],[METRAJ_BETON]],tbl_Metraj22[[#This Row],[YUZDE]]*tbl_Metraj22[[#This Row],[METRAJ_BETON]]))</f>
        <v>0</v>
      </c>
      <c r="K2351" s="2" t="s">
        <v>2641</v>
      </c>
    </row>
    <row r="2352" spans="1:11" ht="14.25" x14ac:dyDescent="0.2">
      <c r="A2352" s="2" t="s">
        <v>728</v>
      </c>
      <c r="B2352" s="124" t="s">
        <v>7973</v>
      </c>
      <c r="C2352" s="124"/>
      <c r="D2352" s="126">
        <v>2.57</v>
      </c>
      <c r="E2352" s="124" t="s">
        <v>765</v>
      </c>
      <c r="F2352" s="124">
        <v>-4</v>
      </c>
      <c r="G2352" s="2" t="s">
        <v>14939</v>
      </c>
      <c r="H2352" s="130"/>
      <c r="I2352" s="134"/>
      <c r="J2352" s="123">
        <f>IF(OR(tbl_Metraj22[[#This Row],[TARIH]]="",tbl_Metraj22[[#This Row],[TARIH]]="-"),0,IF(tbl_Metraj22[[#This Row],[YUZDE]]=0,tbl_Metraj22[[#This Row],[METRAJ_BETON]],tbl_Metraj22[[#This Row],[YUZDE]]*tbl_Metraj22[[#This Row],[METRAJ_BETON]]))</f>
        <v>0</v>
      </c>
      <c r="K2352" s="2" t="s">
        <v>2640</v>
      </c>
    </row>
    <row r="2353" spans="1:11" ht="14.25" x14ac:dyDescent="0.2">
      <c r="A2353" s="2" t="s">
        <v>728</v>
      </c>
      <c r="B2353" s="124" t="s">
        <v>7974</v>
      </c>
      <c r="C2353" s="124"/>
      <c r="D2353" s="126">
        <v>2.97</v>
      </c>
      <c r="E2353" s="124" t="s">
        <v>765</v>
      </c>
      <c r="F2353" s="124">
        <v>-4</v>
      </c>
      <c r="G2353" s="2" t="s">
        <v>14940</v>
      </c>
      <c r="H2353" s="130"/>
      <c r="I2353" s="134"/>
      <c r="J2353" s="123">
        <f>IF(OR(tbl_Metraj22[[#This Row],[TARIH]]="",tbl_Metraj22[[#This Row],[TARIH]]="-"),0,IF(tbl_Metraj22[[#This Row],[YUZDE]]=0,tbl_Metraj22[[#This Row],[METRAJ_BETON]],tbl_Metraj22[[#This Row],[YUZDE]]*tbl_Metraj22[[#This Row],[METRAJ_BETON]]))</f>
        <v>0</v>
      </c>
      <c r="K2353" s="2" t="s">
        <v>2639</v>
      </c>
    </row>
    <row r="2354" spans="1:11" ht="14.25" x14ac:dyDescent="0.2">
      <c r="A2354" s="2" t="s">
        <v>728</v>
      </c>
      <c r="B2354" s="124" t="s">
        <v>7979</v>
      </c>
      <c r="C2354" s="124"/>
      <c r="D2354" s="126">
        <v>2.11</v>
      </c>
      <c r="E2354" s="124" t="s">
        <v>765</v>
      </c>
      <c r="F2354" s="124">
        <v>-4</v>
      </c>
      <c r="G2354" s="2" t="s">
        <v>14941</v>
      </c>
      <c r="H2354" s="130" t="s">
        <v>24265</v>
      </c>
      <c r="I2354" s="134"/>
      <c r="J2354" s="123">
        <f>IF(OR(tbl_Metraj22[[#This Row],[TARIH]]="",tbl_Metraj22[[#This Row],[TARIH]]="-"),0,IF(tbl_Metraj22[[#This Row],[YUZDE]]=0,tbl_Metraj22[[#This Row],[METRAJ_BETON]],tbl_Metraj22[[#This Row],[YUZDE]]*tbl_Metraj22[[#This Row],[METRAJ_BETON]]))</f>
        <v>0</v>
      </c>
      <c r="K2354" s="2" t="s">
        <v>1372</v>
      </c>
    </row>
    <row r="2355" spans="1:11" ht="14.25" x14ac:dyDescent="0.2">
      <c r="A2355" s="2" t="s">
        <v>728</v>
      </c>
      <c r="B2355" s="124" t="s">
        <v>7980</v>
      </c>
      <c r="C2355" s="124"/>
      <c r="D2355" s="126">
        <v>2.11</v>
      </c>
      <c r="E2355" s="124" t="s">
        <v>765</v>
      </c>
      <c r="F2355" s="124">
        <v>-4</v>
      </c>
      <c r="G2355" s="2" t="s">
        <v>14942</v>
      </c>
      <c r="H2355" s="130" t="s">
        <v>24265</v>
      </c>
      <c r="I2355" s="134"/>
      <c r="J2355" s="123">
        <f>IF(OR(tbl_Metraj22[[#This Row],[TARIH]]="",tbl_Metraj22[[#This Row],[TARIH]]="-"),0,IF(tbl_Metraj22[[#This Row],[YUZDE]]=0,tbl_Metraj22[[#This Row],[METRAJ_BETON]],tbl_Metraj22[[#This Row],[YUZDE]]*tbl_Metraj22[[#This Row],[METRAJ_BETON]]))</f>
        <v>0</v>
      </c>
      <c r="K2355" s="2" t="s">
        <v>1343</v>
      </c>
    </row>
    <row r="2356" spans="1:11" ht="14.25" x14ac:dyDescent="0.2">
      <c r="A2356" s="2" t="s">
        <v>728</v>
      </c>
      <c r="B2356" s="124" t="s">
        <v>7981</v>
      </c>
      <c r="C2356" s="124"/>
      <c r="D2356" s="126">
        <v>2.11</v>
      </c>
      <c r="E2356" s="124" t="s">
        <v>765</v>
      </c>
      <c r="F2356" s="124">
        <v>-4</v>
      </c>
      <c r="G2356" s="2" t="s">
        <v>14943</v>
      </c>
      <c r="H2356" s="130" t="s">
        <v>24265</v>
      </c>
      <c r="I2356" s="134"/>
      <c r="J2356" s="123">
        <f>IF(OR(tbl_Metraj22[[#This Row],[TARIH]]="",tbl_Metraj22[[#This Row],[TARIH]]="-"),0,IF(tbl_Metraj22[[#This Row],[YUZDE]]=0,tbl_Metraj22[[#This Row],[METRAJ_BETON]],tbl_Metraj22[[#This Row],[YUZDE]]*tbl_Metraj22[[#This Row],[METRAJ_BETON]]))</f>
        <v>0</v>
      </c>
      <c r="K2356" s="2" t="s">
        <v>1357</v>
      </c>
    </row>
    <row r="2357" spans="1:11" ht="14.25" x14ac:dyDescent="0.2">
      <c r="A2357" s="2" t="s">
        <v>728</v>
      </c>
      <c r="B2357" s="124" t="s">
        <v>7982</v>
      </c>
      <c r="C2357" s="124"/>
      <c r="D2357" s="126">
        <v>2.11</v>
      </c>
      <c r="E2357" s="124" t="s">
        <v>765</v>
      </c>
      <c r="F2357" s="124">
        <v>-4</v>
      </c>
      <c r="G2357" s="2" t="s">
        <v>14944</v>
      </c>
      <c r="H2357" s="130" t="s">
        <v>24265</v>
      </c>
      <c r="I2357" s="134"/>
      <c r="J2357" s="123">
        <f>IF(OR(tbl_Metraj22[[#This Row],[TARIH]]="",tbl_Metraj22[[#This Row],[TARIH]]="-"),0,IF(tbl_Metraj22[[#This Row],[YUZDE]]=0,tbl_Metraj22[[#This Row],[METRAJ_BETON]],tbl_Metraj22[[#This Row],[YUZDE]]*tbl_Metraj22[[#This Row],[METRAJ_BETON]]))</f>
        <v>0</v>
      </c>
      <c r="K2357" s="2" t="s">
        <v>1346</v>
      </c>
    </row>
    <row r="2358" spans="1:11" ht="14.25" x14ac:dyDescent="0.2">
      <c r="A2358" s="2" t="s">
        <v>728</v>
      </c>
      <c r="B2358" s="124" t="s">
        <v>7983</v>
      </c>
      <c r="C2358" s="124"/>
      <c r="D2358" s="126">
        <v>2.11</v>
      </c>
      <c r="E2358" s="124" t="s">
        <v>765</v>
      </c>
      <c r="F2358" s="124">
        <v>-4</v>
      </c>
      <c r="G2358" s="2" t="s">
        <v>14945</v>
      </c>
      <c r="H2358" s="130" t="s">
        <v>24265</v>
      </c>
      <c r="I2358" s="134"/>
      <c r="J2358" s="123">
        <f>IF(OR(tbl_Metraj22[[#This Row],[TARIH]]="",tbl_Metraj22[[#This Row],[TARIH]]="-"),0,IF(tbl_Metraj22[[#This Row],[YUZDE]]=0,tbl_Metraj22[[#This Row],[METRAJ_BETON]],tbl_Metraj22[[#This Row],[YUZDE]]*tbl_Metraj22[[#This Row],[METRAJ_BETON]]))</f>
        <v>0</v>
      </c>
      <c r="K2358" s="2" t="s">
        <v>1350</v>
      </c>
    </row>
    <row r="2359" spans="1:11" ht="14.25" x14ac:dyDescent="0.2">
      <c r="A2359" s="2" t="s">
        <v>728</v>
      </c>
      <c r="B2359" s="124" t="s">
        <v>7986</v>
      </c>
      <c r="C2359" s="124"/>
      <c r="D2359" s="126">
        <v>3</v>
      </c>
      <c r="E2359" s="124" t="s">
        <v>765</v>
      </c>
      <c r="F2359" s="124">
        <v>-4</v>
      </c>
      <c r="G2359" s="2" t="s">
        <v>14946</v>
      </c>
      <c r="H2359" s="130"/>
      <c r="I2359" s="134"/>
      <c r="J2359" s="123">
        <f>IF(OR(tbl_Metraj22[[#This Row],[TARIH]]="",tbl_Metraj22[[#This Row],[TARIH]]="-"),0,IF(tbl_Metraj22[[#This Row],[YUZDE]]=0,tbl_Metraj22[[#This Row],[METRAJ_BETON]],tbl_Metraj22[[#This Row],[YUZDE]]*tbl_Metraj22[[#This Row],[METRAJ_BETON]]))</f>
        <v>0</v>
      </c>
      <c r="K2359" s="2" t="s">
        <v>2584</v>
      </c>
    </row>
    <row r="2360" spans="1:11" ht="14.25" x14ac:dyDescent="0.2">
      <c r="A2360" s="2" t="s">
        <v>728</v>
      </c>
      <c r="B2360" s="124" t="s">
        <v>7987</v>
      </c>
      <c r="C2360" s="124"/>
      <c r="D2360" s="126">
        <v>2.38</v>
      </c>
      <c r="E2360" s="124" t="s">
        <v>765</v>
      </c>
      <c r="F2360" s="124">
        <v>-4</v>
      </c>
      <c r="G2360" s="2" t="s">
        <v>14947</v>
      </c>
      <c r="H2360" s="130"/>
      <c r="I2360" s="134"/>
      <c r="J2360" s="123">
        <f>IF(OR(tbl_Metraj22[[#This Row],[TARIH]]="",tbl_Metraj22[[#This Row],[TARIH]]="-"),0,IF(tbl_Metraj22[[#This Row],[YUZDE]]=0,tbl_Metraj22[[#This Row],[METRAJ_BETON]],tbl_Metraj22[[#This Row],[YUZDE]]*tbl_Metraj22[[#This Row],[METRAJ_BETON]]))</f>
        <v>0</v>
      </c>
      <c r="K2360" s="2" t="s">
        <v>2586</v>
      </c>
    </row>
    <row r="2361" spans="1:11" ht="14.25" x14ac:dyDescent="0.2">
      <c r="A2361" s="2" t="s">
        <v>728</v>
      </c>
      <c r="B2361" s="124" t="s">
        <v>7988</v>
      </c>
      <c r="C2361" s="124"/>
      <c r="D2361" s="126">
        <v>2.67</v>
      </c>
      <c r="E2361" s="124" t="s">
        <v>765</v>
      </c>
      <c r="F2361" s="124">
        <v>-4</v>
      </c>
      <c r="G2361" s="2" t="s">
        <v>14948</v>
      </c>
      <c r="H2361" s="130"/>
      <c r="I2361" s="134"/>
      <c r="J2361" s="123">
        <f>IF(OR(tbl_Metraj22[[#This Row],[TARIH]]="",tbl_Metraj22[[#This Row],[TARIH]]="-"),0,IF(tbl_Metraj22[[#This Row],[YUZDE]]=0,tbl_Metraj22[[#This Row],[METRAJ_BETON]],tbl_Metraj22[[#This Row],[YUZDE]]*tbl_Metraj22[[#This Row],[METRAJ_BETON]]))</f>
        <v>0</v>
      </c>
      <c r="K2361" s="2" t="s">
        <v>2587</v>
      </c>
    </row>
    <row r="2362" spans="1:11" ht="14.25" x14ac:dyDescent="0.2">
      <c r="A2362" s="2" t="s">
        <v>728</v>
      </c>
      <c r="B2362" s="124" t="s">
        <v>7989</v>
      </c>
      <c r="C2362" s="124"/>
      <c r="D2362" s="126">
        <v>2.67</v>
      </c>
      <c r="E2362" s="124" t="s">
        <v>765</v>
      </c>
      <c r="F2362" s="124">
        <v>-4</v>
      </c>
      <c r="G2362" s="2" t="s">
        <v>14949</v>
      </c>
      <c r="H2362" s="130"/>
      <c r="I2362" s="134"/>
      <c r="J2362" s="123">
        <f>IF(OR(tbl_Metraj22[[#This Row],[TARIH]]="",tbl_Metraj22[[#This Row],[TARIH]]="-"),0,IF(tbl_Metraj22[[#This Row],[YUZDE]]=0,tbl_Metraj22[[#This Row],[METRAJ_BETON]],tbl_Metraj22[[#This Row],[YUZDE]]*tbl_Metraj22[[#This Row],[METRAJ_BETON]]))</f>
        <v>0</v>
      </c>
      <c r="K2362" s="2" t="s">
        <v>2588</v>
      </c>
    </row>
    <row r="2363" spans="1:11" ht="14.25" x14ac:dyDescent="0.2">
      <c r="A2363" s="2" t="s">
        <v>728</v>
      </c>
      <c r="B2363" s="124" t="s">
        <v>7990</v>
      </c>
      <c r="C2363" s="124"/>
      <c r="D2363" s="126">
        <v>2.77</v>
      </c>
      <c r="E2363" s="124" t="s">
        <v>765</v>
      </c>
      <c r="F2363" s="124">
        <v>-4</v>
      </c>
      <c r="G2363" s="2" t="s">
        <v>14950</v>
      </c>
      <c r="H2363" s="130"/>
      <c r="I2363" s="134"/>
      <c r="J2363" s="123">
        <f>IF(OR(tbl_Metraj22[[#This Row],[TARIH]]="",tbl_Metraj22[[#This Row],[TARIH]]="-"),0,IF(tbl_Metraj22[[#This Row],[YUZDE]]=0,tbl_Metraj22[[#This Row],[METRAJ_BETON]],tbl_Metraj22[[#This Row],[YUZDE]]*tbl_Metraj22[[#This Row],[METRAJ_BETON]]))</f>
        <v>0</v>
      </c>
      <c r="K2363" s="2" t="s">
        <v>2589</v>
      </c>
    </row>
    <row r="2364" spans="1:11" ht="14.25" x14ac:dyDescent="0.2">
      <c r="A2364" s="2" t="s">
        <v>728</v>
      </c>
      <c r="B2364" s="124" t="s">
        <v>7991</v>
      </c>
      <c r="C2364" s="124"/>
      <c r="D2364" s="126">
        <v>2.11</v>
      </c>
      <c r="E2364" s="124" t="s">
        <v>765</v>
      </c>
      <c r="F2364" s="124">
        <v>-4</v>
      </c>
      <c r="G2364" s="2" t="s">
        <v>14951</v>
      </c>
      <c r="H2364" s="130" t="s">
        <v>24265</v>
      </c>
      <c r="I2364" s="134"/>
      <c r="J2364" s="123">
        <f>IF(OR(tbl_Metraj22[[#This Row],[TARIH]]="",tbl_Metraj22[[#This Row],[TARIH]]="-"),0,IF(tbl_Metraj22[[#This Row],[YUZDE]]=0,tbl_Metraj22[[#This Row],[METRAJ_BETON]],tbl_Metraj22[[#This Row],[YUZDE]]*tbl_Metraj22[[#This Row],[METRAJ_BETON]]))</f>
        <v>0</v>
      </c>
      <c r="K2364" s="2" t="s">
        <v>1376</v>
      </c>
    </row>
    <row r="2365" spans="1:11" ht="14.25" x14ac:dyDescent="0.2">
      <c r="A2365" s="2" t="s">
        <v>728</v>
      </c>
      <c r="B2365" s="124" t="s">
        <v>7992</v>
      </c>
      <c r="C2365" s="124"/>
      <c r="D2365" s="126">
        <v>2.11</v>
      </c>
      <c r="E2365" s="124" t="s">
        <v>765</v>
      </c>
      <c r="F2365" s="124">
        <v>-4</v>
      </c>
      <c r="G2365" s="2" t="s">
        <v>14952</v>
      </c>
      <c r="H2365" s="130" t="s">
        <v>24265</v>
      </c>
      <c r="I2365" s="134"/>
      <c r="J2365" s="123">
        <f>IF(OR(tbl_Metraj22[[#This Row],[TARIH]]="",tbl_Metraj22[[#This Row],[TARIH]]="-"),0,IF(tbl_Metraj22[[#This Row],[YUZDE]]=0,tbl_Metraj22[[#This Row],[METRAJ_BETON]],tbl_Metraj22[[#This Row],[YUZDE]]*tbl_Metraj22[[#This Row],[METRAJ_BETON]]))</f>
        <v>0</v>
      </c>
      <c r="K2365" s="2" t="s">
        <v>1344</v>
      </c>
    </row>
    <row r="2366" spans="1:11" ht="14.25" x14ac:dyDescent="0.2">
      <c r="A2366" s="2" t="s">
        <v>728</v>
      </c>
      <c r="B2366" s="124" t="s">
        <v>7993</v>
      </c>
      <c r="C2366" s="124"/>
      <c r="D2366" s="126">
        <v>2.11</v>
      </c>
      <c r="E2366" s="124" t="s">
        <v>765</v>
      </c>
      <c r="F2366" s="124">
        <v>-4</v>
      </c>
      <c r="G2366" s="2" t="s">
        <v>14953</v>
      </c>
      <c r="H2366" s="130" t="s">
        <v>24265</v>
      </c>
      <c r="I2366" s="134"/>
      <c r="J2366" s="123">
        <f>IF(OR(tbl_Metraj22[[#This Row],[TARIH]]="",tbl_Metraj22[[#This Row],[TARIH]]="-"),0,IF(tbl_Metraj22[[#This Row],[YUZDE]]=0,tbl_Metraj22[[#This Row],[METRAJ_BETON]],tbl_Metraj22[[#This Row],[YUZDE]]*tbl_Metraj22[[#This Row],[METRAJ_BETON]]))</f>
        <v>0</v>
      </c>
      <c r="K2366" s="2" t="s">
        <v>1354</v>
      </c>
    </row>
    <row r="2367" spans="1:11" ht="14.25" x14ac:dyDescent="0.2">
      <c r="A2367" s="2" t="s">
        <v>728</v>
      </c>
      <c r="B2367" s="124" t="s">
        <v>7994</v>
      </c>
      <c r="C2367" s="124"/>
      <c r="D2367" s="126">
        <v>2.11</v>
      </c>
      <c r="E2367" s="124" t="s">
        <v>765</v>
      </c>
      <c r="F2367" s="124">
        <v>-4</v>
      </c>
      <c r="G2367" s="2" t="s">
        <v>14954</v>
      </c>
      <c r="H2367" s="130" t="s">
        <v>24265</v>
      </c>
      <c r="I2367" s="134"/>
      <c r="J2367" s="123">
        <f>IF(OR(tbl_Metraj22[[#This Row],[TARIH]]="",tbl_Metraj22[[#This Row],[TARIH]]="-"),0,IF(tbl_Metraj22[[#This Row],[YUZDE]]=0,tbl_Metraj22[[#This Row],[METRAJ_BETON]],tbl_Metraj22[[#This Row],[YUZDE]]*tbl_Metraj22[[#This Row],[METRAJ_BETON]]))</f>
        <v>0</v>
      </c>
      <c r="K2367" s="2" t="s">
        <v>2590</v>
      </c>
    </row>
    <row r="2368" spans="1:11" ht="14.25" x14ac:dyDescent="0.2">
      <c r="A2368" s="2" t="s">
        <v>728</v>
      </c>
      <c r="B2368" s="124" t="s">
        <v>7995</v>
      </c>
      <c r="C2368" s="124"/>
      <c r="D2368" s="126">
        <v>8.98</v>
      </c>
      <c r="E2368" s="124" t="s">
        <v>765</v>
      </c>
      <c r="F2368" s="124">
        <v>-4</v>
      </c>
      <c r="G2368" s="2" t="s">
        <v>14955</v>
      </c>
      <c r="H2368" s="130"/>
      <c r="I2368" s="134"/>
      <c r="J2368" s="123">
        <f>IF(OR(tbl_Metraj22[[#This Row],[TARIH]]="",tbl_Metraj22[[#This Row],[TARIH]]="-"),0,IF(tbl_Metraj22[[#This Row],[YUZDE]]=0,tbl_Metraj22[[#This Row],[METRAJ_BETON]],tbl_Metraj22[[#This Row],[YUZDE]]*tbl_Metraj22[[#This Row],[METRAJ_BETON]]))</f>
        <v>0</v>
      </c>
      <c r="K2368" s="2" t="s">
        <v>2579</v>
      </c>
    </row>
    <row r="2369" spans="1:11" ht="14.25" x14ac:dyDescent="0.2">
      <c r="A2369" s="2" t="s">
        <v>728</v>
      </c>
      <c r="B2369" s="124" t="s">
        <v>7996</v>
      </c>
      <c r="C2369" s="124"/>
      <c r="D2369" s="126">
        <v>3.3</v>
      </c>
      <c r="E2369" s="124" t="s">
        <v>765</v>
      </c>
      <c r="F2369" s="124">
        <v>-4</v>
      </c>
      <c r="G2369" s="2" t="s">
        <v>14956</v>
      </c>
      <c r="H2369" s="130"/>
      <c r="I2369" s="134"/>
      <c r="J2369" s="123">
        <f>IF(OR(tbl_Metraj22[[#This Row],[TARIH]]="",tbl_Metraj22[[#This Row],[TARIH]]="-"),0,IF(tbl_Metraj22[[#This Row],[YUZDE]]=0,tbl_Metraj22[[#This Row],[METRAJ_BETON]],tbl_Metraj22[[#This Row],[YUZDE]]*tbl_Metraj22[[#This Row],[METRAJ_BETON]]))</f>
        <v>0</v>
      </c>
      <c r="K2369" s="2" t="s">
        <v>1386</v>
      </c>
    </row>
    <row r="2370" spans="1:11" ht="14.25" x14ac:dyDescent="0.2">
      <c r="A2370" s="2" t="s">
        <v>728</v>
      </c>
      <c r="B2370" s="124" t="s">
        <v>8011</v>
      </c>
      <c r="C2370" s="124"/>
      <c r="D2370" s="126">
        <v>2.11</v>
      </c>
      <c r="E2370" s="124" t="s">
        <v>765</v>
      </c>
      <c r="F2370" s="124">
        <v>-4</v>
      </c>
      <c r="G2370" s="2" t="s">
        <v>14957</v>
      </c>
      <c r="H2370" s="130"/>
      <c r="I2370" s="134"/>
      <c r="J2370" s="123">
        <f>IF(OR(tbl_Metraj22[[#This Row],[TARIH]]="",tbl_Metraj22[[#This Row],[TARIH]]="-"),0,IF(tbl_Metraj22[[#This Row],[YUZDE]]=0,tbl_Metraj22[[#This Row],[METRAJ_BETON]],tbl_Metraj22[[#This Row],[YUZDE]]*tbl_Metraj22[[#This Row],[METRAJ_BETON]]))</f>
        <v>0</v>
      </c>
      <c r="K2370" s="2" t="s">
        <v>2604</v>
      </c>
    </row>
    <row r="2371" spans="1:11" ht="14.25" x14ac:dyDescent="0.2">
      <c r="A2371" s="2" t="s">
        <v>728</v>
      </c>
      <c r="B2371" s="124" t="s">
        <v>8012</v>
      </c>
      <c r="C2371" s="124"/>
      <c r="D2371" s="126">
        <v>2.11</v>
      </c>
      <c r="E2371" s="124" t="s">
        <v>765</v>
      </c>
      <c r="F2371" s="124">
        <v>-4</v>
      </c>
      <c r="G2371" s="2" t="s">
        <v>14958</v>
      </c>
      <c r="H2371" s="130"/>
      <c r="I2371" s="134"/>
      <c r="J2371" s="123">
        <f>IF(OR(tbl_Metraj22[[#This Row],[TARIH]]="",tbl_Metraj22[[#This Row],[TARIH]]="-"),0,IF(tbl_Metraj22[[#This Row],[YUZDE]]=0,tbl_Metraj22[[#This Row],[METRAJ_BETON]],tbl_Metraj22[[#This Row],[YUZDE]]*tbl_Metraj22[[#This Row],[METRAJ_BETON]]))</f>
        <v>0</v>
      </c>
      <c r="K2371" s="2" t="s">
        <v>2603</v>
      </c>
    </row>
    <row r="2372" spans="1:11" ht="14.25" x14ac:dyDescent="0.2">
      <c r="A2372" s="2" t="s">
        <v>728</v>
      </c>
      <c r="B2372" s="124" t="s">
        <v>8013</v>
      </c>
      <c r="C2372" s="124"/>
      <c r="D2372" s="126">
        <v>2.11</v>
      </c>
      <c r="E2372" s="124" t="s">
        <v>765</v>
      </c>
      <c r="F2372" s="124">
        <v>-4</v>
      </c>
      <c r="G2372" s="2" t="s">
        <v>14959</v>
      </c>
      <c r="H2372" s="130"/>
      <c r="I2372" s="134"/>
      <c r="J2372" s="123">
        <f>IF(OR(tbl_Metraj22[[#This Row],[TARIH]]="",tbl_Metraj22[[#This Row],[TARIH]]="-"),0,IF(tbl_Metraj22[[#This Row],[YUZDE]]=0,tbl_Metraj22[[#This Row],[METRAJ_BETON]],tbl_Metraj22[[#This Row],[YUZDE]]*tbl_Metraj22[[#This Row],[METRAJ_BETON]]))</f>
        <v>0</v>
      </c>
      <c r="K2372" s="2" t="s">
        <v>2602</v>
      </c>
    </row>
    <row r="2373" spans="1:11" ht="14.25" x14ac:dyDescent="0.2">
      <c r="A2373" s="2" t="s">
        <v>728</v>
      </c>
      <c r="B2373" s="124" t="s">
        <v>8014</v>
      </c>
      <c r="C2373" s="124"/>
      <c r="D2373" s="126">
        <v>2.11</v>
      </c>
      <c r="E2373" s="124" t="s">
        <v>765</v>
      </c>
      <c r="F2373" s="124">
        <v>-4</v>
      </c>
      <c r="G2373" s="2" t="s">
        <v>14960</v>
      </c>
      <c r="H2373" s="130"/>
      <c r="I2373" s="134"/>
      <c r="J2373" s="123">
        <f>IF(OR(tbl_Metraj22[[#This Row],[TARIH]]="",tbl_Metraj22[[#This Row],[TARIH]]="-"),0,IF(tbl_Metraj22[[#This Row],[YUZDE]]=0,tbl_Metraj22[[#This Row],[METRAJ_BETON]],tbl_Metraj22[[#This Row],[YUZDE]]*tbl_Metraj22[[#This Row],[METRAJ_BETON]]))</f>
        <v>0</v>
      </c>
      <c r="K2373" s="2" t="s">
        <v>2601</v>
      </c>
    </row>
    <row r="2374" spans="1:11" ht="14.25" x14ac:dyDescent="0.2">
      <c r="A2374" s="2" t="s">
        <v>728</v>
      </c>
      <c r="B2374" s="124" t="s">
        <v>8015</v>
      </c>
      <c r="C2374" s="124"/>
      <c r="D2374" s="126">
        <v>2.11</v>
      </c>
      <c r="E2374" s="124" t="s">
        <v>765</v>
      </c>
      <c r="F2374" s="124">
        <v>-4</v>
      </c>
      <c r="G2374" s="2" t="s">
        <v>14961</v>
      </c>
      <c r="H2374" s="130"/>
      <c r="I2374" s="134"/>
      <c r="J2374" s="123">
        <f>IF(OR(tbl_Metraj22[[#This Row],[TARIH]]="",tbl_Metraj22[[#This Row],[TARIH]]="-"),0,IF(tbl_Metraj22[[#This Row],[YUZDE]]=0,tbl_Metraj22[[#This Row],[METRAJ_BETON]],tbl_Metraj22[[#This Row],[YUZDE]]*tbl_Metraj22[[#This Row],[METRAJ_BETON]]))</f>
        <v>0</v>
      </c>
      <c r="K2374" s="2" t="s">
        <v>2600</v>
      </c>
    </row>
    <row r="2375" spans="1:11" ht="14.25" x14ac:dyDescent="0.2">
      <c r="A2375" s="2" t="s">
        <v>728</v>
      </c>
      <c r="B2375" s="124" t="s">
        <v>8016</v>
      </c>
      <c r="C2375" s="124"/>
      <c r="D2375" s="126">
        <v>2.11</v>
      </c>
      <c r="E2375" s="124" t="s">
        <v>765</v>
      </c>
      <c r="F2375" s="124">
        <v>-4</v>
      </c>
      <c r="G2375" s="2" t="s">
        <v>14962</v>
      </c>
      <c r="H2375" s="130"/>
      <c r="I2375" s="134"/>
      <c r="J2375" s="123">
        <f>IF(OR(tbl_Metraj22[[#This Row],[TARIH]]="",tbl_Metraj22[[#This Row],[TARIH]]="-"),0,IF(tbl_Metraj22[[#This Row],[YUZDE]]=0,tbl_Metraj22[[#This Row],[METRAJ_BETON]],tbl_Metraj22[[#This Row],[YUZDE]]*tbl_Metraj22[[#This Row],[METRAJ_BETON]]))</f>
        <v>0</v>
      </c>
      <c r="K2375" s="2" t="s">
        <v>2599</v>
      </c>
    </row>
    <row r="2376" spans="1:11" ht="14.25" x14ac:dyDescent="0.2">
      <c r="A2376" s="2" t="s">
        <v>728</v>
      </c>
      <c r="B2376" s="124" t="s">
        <v>8017</v>
      </c>
      <c r="C2376" s="124"/>
      <c r="D2376" s="126">
        <v>3.96</v>
      </c>
      <c r="E2376" s="124" t="s">
        <v>765</v>
      </c>
      <c r="F2376" s="124">
        <v>-4</v>
      </c>
      <c r="G2376" s="2" t="s">
        <v>14963</v>
      </c>
      <c r="H2376" s="130"/>
      <c r="I2376" s="134"/>
      <c r="J2376" s="123">
        <f>IF(OR(tbl_Metraj22[[#This Row],[TARIH]]="",tbl_Metraj22[[#This Row],[TARIH]]="-"),0,IF(tbl_Metraj22[[#This Row],[YUZDE]]=0,tbl_Metraj22[[#This Row],[METRAJ_BETON]],tbl_Metraj22[[#This Row],[YUZDE]]*tbl_Metraj22[[#This Row],[METRAJ_BETON]]))</f>
        <v>0</v>
      </c>
      <c r="K2376" s="2" t="s">
        <v>2638</v>
      </c>
    </row>
    <row r="2377" spans="1:11" ht="14.25" x14ac:dyDescent="0.2">
      <c r="A2377" s="2" t="s">
        <v>728</v>
      </c>
      <c r="B2377" s="124" t="s">
        <v>8018</v>
      </c>
      <c r="C2377" s="124"/>
      <c r="D2377" s="126">
        <v>2.11</v>
      </c>
      <c r="E2377" s="124" t="s">
        <v>765</v>
      </c>
      <c r="F2377" s="124">
        <v>-4</v>
      </c>
      <c r="G2377" s="2" t="s">
        <v>14964</v>
      </c>
      <c r="H2377" s="130"/>
      <c r="I2377" s="134"/>
      <c r="J2377" s="123">
        <f>IF(OR(tbl_Metraj22[[#This Row],[TARIH]]="",tbl_Metraj22[[#This Row],[TARIH]]="-"),0,IF(tbl_Metraj22[[#This Row],[YUZDE]]=0,tbl_Metraj22[[#This Row],[METRAJ_BETON]],tbl_Metraj22[[#This Row],[YUZDE]]*tbl_Metraj22[[#This Row],[METRAJ_BETON]]))</f>
        <v>0</v>
      </c>
      <c r="K2377" s="2" t="s">
        <v>2592</v>
      </c>
    </row>
    <row r="2378" spans="1:11" ht="14.25" x14ac:dyDescent="0.2">
      <c r="A2378" s="2" t="s">
        <v>728</v>
      </c>
      <c r="B2378" s="124" t="s">
        <v>8019</v>
      </c>
      <c r="C2378" s="124"/>
      <c r="D2378" s="126">
        <v>2.11</v>
      </c>
      <c r="E2378" s="124" t="s">
        <v>765</v>
      </c>
      <c r="F2378" s="124">
        <v>-4</v>
      </c>
      <c r="G2378" s="2" t="s">
        <v>14965</v>
      </c>
      <c r="H2378" s="130"/>
      <c r="I2378" s="134"/>
      <c r="J2378" s="123">
        <f>IF(OR(tbl_Metraj22[[#This Row],[TARIH]]="",tbl_Metraj22[[#This Row],[TARIH]]="-"),0,IF(tbl_Metraj22[[#This Row],[YUZDE]]=0,tbl_Metraj22[[#This Row],[METRAJ_BETON]],tbl_Metraj22[[#This Row],[YUZDE]]*tbl_Metraj22[[#This Row],[METRAJ_BETON]]))</f>
        <v>0</v>
      </c>
      <c r="K2378" s="2" t="s">
        <v>2591</v>
      </c>
    </row>
    <row r="2379" spans="1:11" ht="14.25" x14ac:dyDescent="0.2">
      <c r="A2379" s="2" t="s">
        <v>728</v>
      </c>
      <c r="B2379" s="124" t="s">
        <v>8020</v>
      </c>
      <c r="C2379" s="124"/>
      <c r="D2379" s="126">
        <v>8.98</v>
      </c>
      <c r="E2379" s="124" t="s">
        <v>765</v>
      </c>
      <c r="F2379" s="124">
        <v>-4</v>
      </c>
      <c r="G2379" s="2" t="s">
        <v>14966</v>
      </c>
      <c r="H2379" s="130"/>
      <c r="I2379" s="134"/>
      <c r="J2379" s="123">
        <f>IF(OR(tbl_Metraj22[[#This Row],[TARIH]]="",tbl_Metraj22[[#This Row],[TARIH]]="-"),0,IF(tbl_Metraj22[[#This Row],[YUZDE]]=0,tbl_Metraj22[[#This Row],[METRAJ_BETON]],tbl_Metraj22[[#This Row],[YUZDE]]*tbl_Metraj22[[#This Row],[METRAJ_BETON]]))</f>
        <v>0</v>
      </c>
      <c r="K2379" s="2" t="s">
        <v>2585</v>
      </c>
    </row>
    <row r="2380" spans="1:11" ht="14.25" x14ac:dyDescent="0.2">
      <c r="A2380" s="2" t="s">
        <v>728</v>
      </c>
      <c r="B2380" s="124" t="s">
        <v>8021</v>
      </c>
      <c r="C2380" s="124"/>
      <c r="D2380" s="126">
        <v>2.11</v>
      </c>
      <c r="E2380" s="124" t="s">
        <v>765</v>
      </c>
      <c r="F2380" s="124">
        <v>-4</v>
      </c>
      <c r="G2380" s="2" t="s">
        <v>14967</v>
      </c>
      <c r="H2380" s="130"/>
      <c r="I2380" s="134"/>
      <c r="J2380" s="123">
        <f>IF(OR(tbl_Metraj22[[#This Row],[TARIH]]="",tbl_Metraj22[[#This Row],[TARIH]]="-"),0,IF(tbl_Metraj22[[#This Row],[YUZDE]]=0,tbl_Metraj22[[#This Row],[METRAJ_BETON]],tbl_Metraj22[[#This Row],[YUZDE]]*tbl_Metraj22[[#This Row],[METRAJ_BETON]]))</f>
        <v>0</v>
      </c>
      <c r="K2380" s="2" t="s">
        <v>2598</v>
      </c>
    </row>
    <row r="2381" spans="1:11" ht="14.25" x14ac:dyDescent="0.2">
      <c r="A2381" s="2" t="s">
        <v>728</v>
      </c>
      <c r="B2381" s="124" t="s">
        <v>8022</v>
      </c>
      <c r="C2381" s="124"/>
      <c r="D2381" s="126">
        <v>2.11</v>
      </c>
      <c r="E2381" s="124" t="s">
        <v>765</v>
      </c>
      <c r="F2381" s="124">
        <v>-4</v>
      </c>
      <c r="G2381" s="2" t="s">
        <v>14968</v>
      </c>
      <c r="H2381" s="130"/>
      <c r="I2381" s="134"/>
      <c r="J2381" s="123">
        <f>IF(OR(tbl_Metraj22[[#This Row],[TARIH]]="",tbl_Metraj22[[#This Row],[TARIH]]="-"),0,IF(tbl_Metraj22[[#This Row],[YUZDE]]=0,tbl_Metraj22[[#This Row],[METRAJ_BETON]],tbl_Metraj22[[#This Row],[YUZDE]]*tbl_Metraj22[[#This Row],[METRAJ_BETON]]))</f>
        <v>0</v>
      </c>
      <c r="K2381" s="2" t="s">
        <v>2596</v>
      </c>
    </row>
    <row r="2382" spans="1:11" ht="14.25" x14ac:dyDescent="0.2">
      <c r="A2382" s="2" t="s">
        <v>728</v>
      </c>
      <c r="B2382" s="124" t="s">
        <v>8023</v>
      </c>
      <c r="C2382" s="124"/>
      <c r="D2382" s="126">
        <v>2.11</v>
      </c>
      <c r="E2382" s="124" t="s">
        <v>765</v>
      </c>
      <c r="F2382" s="124">
        <v>-4</v>
      </c>
      <c r="G2382" s="2" t="s">
        <v>14969</v>
      </c>
      <c r="H2382" s="130"/>
      <c r="I2382" s="134"/>
      <c r="J2382" s="123">
        <f>IF(OR(tbl_Metraj22[[#This Row],[TARIH]]="",tbl_Metraj22[[#This Row],[TARIH]]="-"),0,IF(tbl_Metraj22[[#This Row],[YUZDE]]=0,tbl_Metraj22[[#This Row],[METRAJ_BETON]],tbl_Metraj22[[#This Row],[YUZDE]]*tbl_Metraj22[[#This Row],[METRAJ_BETON]]))</f>
        <v>0</v>
      </c>
      <c r="K2382" s="2" t="s">
        <v>2594</v>
      </c>
    </row>
    <row r="2383" spans="1:11" ht="14.25" x14ac:dyDescent="0.2">
      <c r="A2383" s="2" t="s">
        <v>728</v>
      </c>
      <c r="B2383" s="124" t="s">
        <v>8024</v>
      </c>
      <c r="C2383" s="124"/>
      <c r="D2383" s="126">
        <v>2.11</v>
      </c>
      <c r="E2383" s="124" t="s">
        <v>765</v>
      </c>
      <c r="F2383" s="124">
        <v>-4</v>
      </c>
      <c r="G2383" s="2" t="s">
        <v>14970</v>
      </c>
      <c r="H2383" s="130"/>
      <c r="I2383" s="134"/>
      <c r="J2383" s="123">
        <f>IF(OR(tbl_Metraj22[[#This Row],[TARIH]]="",tbl_Metraj22[[#This Row],[TARIH]]="-"),0,IF(tbl_Metraj22[[#This Row],[YUZDE]]=0,tbl_Metraj22[[#This Row],[METRAJ_BETON]],tbl_Metraj22[[#This Row],[YUZDE]]*tbl_Metraj22[[#This Row],[METRAJ_BETON]]))</f>
        <v>0</v>
      </c>
      <c r="K2383" s="2" t="s">
        <v>2593</v>
      </c>
    </row>
    <row r="2384" spans="1:11" ht="14.25" x14ac:dyDescent="0.2">
      <c r="A2384" s="2" t="s">
        <v>728</v>
      </c>
      <c r="B2384" s="124" t="s">
        <v>8025</v>
      </c>
      <c r="C2384" s="124"/>
      <c r="D2384" s="126">
        <v>2.11</v>
      </c>
      <c r="E2384" s="124" t="s">
        <v>765</v>
      </c>
      <c r="F2384" s="124">
        <v>-4</v>
      </c>
      <c r="G2384" s="2" t="s">
        <v>14971</v>
      </c>
      <c r="H2384" s="130"/>
      <c r="I2384" s="134"/>
      <c r="J2384" s="123">
        <f>IF(OR(tbl_Metraj22[[#This Row],[TARIH]]="",tbl_Metraj22[[#This Row],[TARIH]]="-"),0,IF(tbl_Metraj22[[#This Row],[YUZDE]]=0,tbl_Metraj22[[#This Row],[METRAJ_BETON]],tbl_Metraj22[[#This Row],[YUZDE]]*tbl_Metraj22[[#This Row],[METRAJ_BETON]]))</f>
        <v>0</v>
      </c>
      <c r="K2384" s="2" t="s">
        <v>2595</v>
      </c>
    </row>
    <row r="2385" spans="1:11" ht="14.25" x14ac:dyDescent="0.2">
      <c r="A2385" s="2" t="s">
        <v>728</v>
      </c>
      <c r="B2385" s="124" t="s">
        <v>8026</v>
      </c>
      <c r="C2385" s="124"/>
      <c r="D2385" s="126">
        <v>3.96</v>
      </c>
      <c r="E2385" s="124" t="s">
        <v>765</v>
      </c>
      <c r="F2385" s="124">
        <v>-4</v>
      </c>
      <c r="G2385" s="2" t="s">
        <v>14972</v>
      </c>
      <c r="H2385" s="130" t="s">
        <v>24265</v>
      </c>
      <c r="I2385" s="134"/>
      <c r="J2385" s="123">
        <f>IF(OR(tbl_Metraj22[[#This Row],[TARIH]]="",tbl_Metraj22[[#This Row],[TARIH]]="-"),0,IF(tbl_Metraj22[[#This Row],[YUZDE]]=0,tbl_Metraj22[[#This Row],[METRAJ_BETON]],tbl_Metraj22[[#This Row],[YUZDE]]*tbl_Metraj22[[#This Row],[METRAJ_BETON]]))</f>
        <v>0</v>
      </c>
      <c r="K2385" s="2" t="s">
        <v>1353</v>
      </c>
    </row>
    <row r="2386" spans="1:11" ht="14.25" x14ac:dyDescent="0.2">
      <c r="A2386" s="2" t="s">
        <v>728</v>
      </c>
      <c r="B2386" s="124" t="s">
        <v>8027</v>
      </c>
      <c r="C2386" s="124"/>
      <c r="D2386" s="126">
        <v>4.95</v>
      </c>
      <c r="E2386" s="124" t="s">
        <v>765</v>
      </c>
      <c r="F2386" s="124">
        <v>-4</v>
      </c>
      <c r="G2386" s="2" t="s">
        <v>14973</v>
      </c>
      <c r="H2386" s="130" t="s">
        <v>24265</v>
      </c>
      <c r="I2386" s="134"/>
      <c r="J2386" s="123">
        <f>IF(OR(tbl_Metraj22[[#This Row],[TARIH]]="",tbl_Metraj22[[#This Row],[TARIH]]="-"),0,IF(tbl_Metraj22[[#This Row],[YUZDE]]=0,tbl_Metraj22[[#This Row],[METRAJ_BETON]],tbl_Metraj22[[#This Row],[YUZDE]]*tbl_Metraj22[[#This Row],[METRAJ_BETON]]))</f>
        <v>0</v>
      </c>
      <c r="K2386" s="2" t="s">
        <v>1366</v>
      </c>
    </row>
    <row r="2387" spans="1:11" ht="14.25" x14ac:dyDescent="0.2">
      <c r="A2387" s="2" t="s">
        <v>728</v>
      </c>
      <c r="B2387" s="124" t="s">
        <v>8047</v>
      </c>
      <c r="C2387" s="124"/>
      <c r="D2387" s="126">
        <v>3.93</v>
      </c>
      <c r="E2387" s="124" t="s">
        <v>765</v>
      </c>
      <c r="F2387" s="124">
        <v>-4</v>
      </c>
      <c r="G2387" s="2" t="s">
        <v>14974</v>
      </c>
      <c r="H2387" s="130"/>
      <c r="I2387" s="134"/>
      <c r="J2387" s="123">
        <f>IF(OR(tbl_Metraj22[[#This Row],[TARIH]]="",tbl_Metraj22[[#This Row],[TARIH]]="-"),0,IF(tbl_Metraj22[[#This Row],[YUZDE]]=0,tbl_Metraj22[[#This Row],[METRAJ_BETON]],tbl_Metraj22[[#This Row],[YUZDE]]*tbl_Metraj22[[#This Row],[METRAJ_BETON]]))</f>
        <v>0</v>
      </c>
      <c r="K2387" s="2" t="s">
        <v>2578</v>
      </c>
    </row>
    <row r="2388" spans="1:11" ht="14.25" x14ac:dyDescent="0.2">
      <c r="A2388" s="2" t="s">
        <v>728</v>
      </c>
      <c r="B2388" s="124" t="s">
        <v>8049</v>
      </c>
      <c r="C2388" s="124"/>
      <c r="D2388" s="126">
        <v>3.3</v>
      </c>
      <c r="E2388" s="124" t="s">
        <v>765</v>
      </c>
      <c r="F2388" s="124">
        <v>-4</v>
      </c>
      <c r="G2388" s="2" t="s">
        <v>14975</v>
      </c>
      <c r="H2388" s="130"/>
      <c r="I2388" s="134"/>
      <c r="J2388" s="123">
        <f>IF(OR(tbl_Metraj22[[#This Row],[TARIH]]="",tbl_Metraj22[[#This Row],[TARIH]]="-"),0,IF(tbl_Metraj22[[#This Row],[YUZDE]]=0,tbl_Metraj22[[#This Row],[METRAJ_BETON]],tbl_Metraj22[[#This Row],[YUZDE]]*tbl_Metraj22[[#This Row],[METRAJ_BETON]]))</f>
        <v>0</v>
      </c>
      <c r="K2388" s="2" t="s">
        <v>1389</v>
      </c>
    </row>
    <row r="2389" spans="1:11" ht="14.25" x14ac:dyDescent="0.2">
      <c r="A2389" s="2" t="s">
        <v>728</v>
      </c>
      <c r="B2389" s="124" t="s">
        <v>8051</v>
      </c>
      <c r="C2389" s="124"/>
      <c r="D2389" s="126">
        <v>3.3</v>
      </c>
      <c r="E2389" s="124" t="s">
        <v>765</v>
      </c>
      <c r="F2389" s="124">
        <v>-4</v>
      </c>
      <c r="G2389" s="2" t="s">
        <v>14976</v>
      </c>
      <c r="H2389" s="130"/>
      <c r="I2389" s="134"/>
      <c r="J2389" s="123">
        <f>IF(OR(tbl_Metraj22[[#This Row],[TARIH]]="",tbl_Metraj22[[#This Row],[TARIH]]="-"),0,IF(tbl_Metraj22[[#This Row],[YUZDE]]=0,tbl_Metraj22[[#This Row],[METRAJ_BETON]],tbl_Metraj22[[#This Row],[YUZDE]]*tbl_Metraj22[[#This Row],[METRAJ_BETON]]))</f>
        <v>0</v>
      </c>
      <c r="K2389" s="2" t="s">
        <v>1387</v>
      </c>
    </row>
    <row r="2390" spans="1:11" ht="14.25" x14ac:dyDescent="0.2">
      <c r="A2390" s="2" t="s">
        <v>728</v>
      </c>
      <c r="B2390" s="124" t="s">
        <v>8059</v>
      </c>
      <c r="C2390" s="124"/>
      <c r="D2390" s="126">
        <v>2.38</v>
      </c>
      <c r="E2390" s="124" t="s">
        <v>765</v>
      </c>
      <c r="F2390" s="124">
        <v>-4</v>
      </c>
      <c r="G2390" s="2" t="s">
        <v>14977</v>
      </c>
      <c r="H2390" s="130"/>
      <c r="I2390" s="134"/>
      <c r="J2390" s="123">
        <f>IF(OR(tbl_Metraj22[[#This Row],[TARIH]]="",tbl_Metraj22[[#This Row],[TARIH]]="-"),0,IF(tbl_Metraj22[[#This Row],[YUZDE]]=0,tbl_Metraj22[[#This Row],[METRAJ_BETON]],tbl_Metraj22[[#This Row],[YUZDE]]*tbl_Metraj22[[#This Row],[METRAJ_BETON]]))</f>
        <v>0</v>
      </c>
      <c r="K2390" s="2" t="s">
        <v>2580</v>
      </c>
    </row>
    <row r="2391" spans="1:11" ht="14.25" x14ac:dyDescent="0.2">
      <c r="A2391" s="2" t="s">
        <v>728</v>
      </c>
      <c r="B2391" s="124" t="s">
        <v>8060</v>
      </c>
      <c r="C2391" s="124"/>
      <c r="D2391" s="126">
        <v>2.67</v>
      </c>
      <c r="E2391" s="124" t="s">
        <v>765</v>
      </c>
      <c r="F2391" s="124">
        <v>-4</v>
      </c>
      <c r="G2391" s="2" t="s">
        <v>14978</v>
      </c>
      <c r="H2391" s="130"/>
      <c r="I2391" s="134"/>
      <c r="J2391" s="123">
        <f>IF(OR(tbl_Metraj22[[#This Row],[TARIH]]="",tbl_Metraj22[[#This Row],[TARIH]]="-"),0,IF(tbl_Metraj22[[#This Row],[YUZDE]]=0,tbl_Metraj22[[#This Row],[METRAJ_BETON]],tbl_Metraj22[[#This Row],[YUZDE]]*tbl_Metraj22[[#This Row],[METRAJ_BETON]]))</f>
        <v>0</v>
      </c>
      <c r="K2391" s="2" t="s">
        <v>2581</v>
      </c>
    </row>
    <row r="2392" spans="1:11" ht="14.25" x14ac:dyDescent="0.2">
      <c r="A2392" s="2" t="s">
        <v>728</v>
      </c>
      <c r="B2392" s="124" t="s">
        <v>8061</v>
      </c>
      <c r="C2392" s="124"/>
      <c r="D2392" s="126">
        <v>2.67</v>
      </c>
      <c r="E2392" s="124" t="s">
        <v>765</v>
      </c>
      <c r="F2392" s="124">
        <v>-4</v>
      </c>
      <c r="G2392" s="2" t="s">
        <v>14979</v>
      </c>
      <c r="H2392" s="130"/>
      <c r="I2392" s="134"/>
      <c r="J2392" s="123">
        <f>IF(OR(tbl_Metraj22[[#This Row],[TARIH]]="",tbl_Metraj22[[#This Row],[TARIH]]="-"),0,IF(tbl_Metraj22[[#This Row],[YUZDE]]=0,tbl_Metraj22[[#This Row],[METRAJ_BETON]],tbl_Metraj22[[#This Row],[YUZDE]]*tbl_Metraj22[[#This Row],[METRAJ_BETON]]))</f>
        <v>0</v>
      </c>
      <c r="K2392" s="2" t="s">
        <v>2582</v>
      </c>
    </row>
    <row r="2393" spans="1:11" ht="14.25" x14ac:dyDescent="0.2">
      <c r="A2393" s="2" t="s">
        <v>728</v>
      </c>
      <c r="B2393" s="124" t="s">
        <v>8062</v>
      </c>
      <c r="C2393" s="124"/>
      <c r="D2393" s="126">
        <v>2.11</v>
      </c>
      <c r="E2393" s="124" t="s">
        <v>765</v>
      </c>
      <c r="F2393" s="124">
        <v>-4</v>
      </c>
      <c r="G2393" s="2" t="s">
        <v>14980</v>
      </c>
      <c r="H2393" s="130" t="s">
        <v>24265</v>
      </c>
      <c r="I2393" s="134"/>
      <c r="J2393" s="123">
        <f>IF(OR(tbl_Metraj22[[#This Row],[TARIH]]="",tbl_Metraj22[[#This Row],[TARIH]]="-"),0,IF(tbl_Metraj22[[#This Row],[YUZDE]]=0,tbl_Metraj22[[#This Row],[METRAJ_BETON]],tbl_Metraj22[[#This Row],[YUZDE]]*tbl_Metraj22[[#This Row],[METRAJ_BETON]]))</f>
        <v>0</v>
      </c>
      <c r="K2393" s="2" t="s">
        <v>1351</v>
      </c>
    </row>
    <row r="2394" spans="1:11" ht="14.25" x14ac:dyDescent="0.2">
      <c r="A2394" s="2" t="s">
        <v>728</v>
      </c>
      <c r="B2394" s="124" t="s">
        <v>8072</v>
      </c>
      <c r="C2394" s="124"/>
      <c r="D2394" s="126">
        <v>2.11</v>
      </c>
      <c r="E2394" s="124" t="s">
        <v>765</v>
      </c>
      <c r="F2394" s="124">
        <v>-4</v>
      </c>
      <c r="G2394" s="2" t="s">
        <v>14981</v>
      </c>
      <c r="H2394" s="130" t="s">
        <v>24265</v>
      </c>
      <c r="I2394" s="134"/>
      <c r="J2394" s="123">
        <f>IF(OR(tbl_Metraj22[[#This Row],[TARIH]]="",tbl_Metraj22[[#This Row],[TARIH]]="-"),0,IF(tbl_Metraj22[[#This Row],[YUZDE]]=0,tbl_Metraj22[[#This Row],[METRAJ_BETON]],tbl_Metraj22[[#This Row],[YUZDE]]*tbl_Metraj22[[#This Row],[METRAJ_BETON]]))</f>
        <v>0</v>
      </c>
      <c r="K2394" s="2" t="s">
        <v>1365</v>
      </c>
    </row>
    <row r="2395" spans="1:11" ht="14.25" x14ac:dyDescent="0.2">
      <c r="A2395" s="2" t="s">
        <v>728</v>
      </c>
      <c r="B2395" s="124" t="s">
        <v>8073</v>
      </c>
      <c r="C2395" s="124"/>
      <c r="D2395" s="126">
        <v>2.11</v>
      </c>
      <c r="E2395" s="124" t="s">
        <v>765</v>
      </c>
      <c r="F2395" s="124">
        <v>-4</v>
      </c>
      <c r="G2395" s="2" t="s">
        <v>14982</v>
      </c>
      <c r="H2395" s="130" t="s">
        <v>24265</v>
      </c>
      <c r="I2395" s="134"/>
      <c r="J2395" s="123">
        <f>IF(OR(tbl_Metraj22[[#This Row],[TARIH]]="",tbl_Metraj22[[#This Row],[TARIH]]="-"),0,IF(tbl_Metraj22[[#This Row],[YUZDE]]=0,tbl_Metraj22[[#This Row],[METRAJ_BETON]],tbl_Metraj22[[#This Row],[YUZDE]]*tbl_Metraj22[[#This Row],[METRAJ_BETON]]))</f>
        <v>0</v>
      </c>
      <c r="K2395" s="2" t="s">
        <v>1404</v>
      </c>
    </row>
    <row r="2396" spans="1:11" ht="14.25" x14ac:dyDescent="0.2">
      <c r="A2396" s="2" t="s">
        <v>728</v>
      </c>
      <c r="B2396" s="124" t="s">
        <v>8074</v>
      </c>
      <c r="C2396" s="124"/>
      <c r="D2396" s="126">
        <v>2.11</v>
      </c>
      <c r="E2396" s="124" t="s">
        <v>765</v>
      </c>
      <c r="F2396" s="124">
        <v>-4</v>
      </c>
      <c r="G2396" s="2" t="s">
        <v>14983</v>
      </c>
      <c r="H2396" s="130" t="s">
        <v>24265</v>
      </c>
      <c r="I2396" s="134"/>
      <c r="J2396" s="123">
        <f>IF(OR(tbl_Metraj22[[#This Row],[TARIH]]="",tbl_Metraj22[[#This Row],[TARIH]]="-"),0,IF(tbl_Metraj22[[#This Row],[YUZDE]]=0,tbl_Metraj22[[#This Row],[METRAJ_BETON]],tbl_Metraj22[[#This Row],[YUZDE]]*tbl_Metraj22[[#This Row],[METRAJ_BETON]]))</f>
        <v>0</v>
      </c>
      <c r="K2396" s="2" t="s">
        <v>1405</v>
      </c>
    </row>
    <row r="2397" spans="1:11" ht="14.25" x14ac:dyDescent="0.2">
      <c r="A2397" s="2" t="s">
        <v>728</v>
      </c>
      <c r="B2397" s="124" t="s">
        <v>8075</v>
      </c>
      <c r="C2397" s="124"/>
      <c r="D2397" s="126">
        <v>2.11</v>
      </c>
      <c r="E2397" s="124" t="s">
        <v>765</v>
      </c>
      <c r="F2397" s="124">
        <v>-4</v>
      </c>
      <c r="G2397" s="2" t="s">
        <v>14984</v>
      </c>
      <c r="H2397" s="130" t="s">
        <v>24265</v>
      </c>
      <c r="I2397" s="134"/>
      <c r="J2397" s="123">
        <f>IF(OR(tbl_Metraj22[[#This Row],[TARIH]]="",tbl_Metraj22[[#This Row],[TARIH]]="-"),0,IF(tbl_Metraj22[[#This Row],[YUZDE]]=0,tbl_Metraj22[[#This Row],[METRAJ_BETON]],tbl_Metraj22[[#This Row],[YUZDE]]*tbl_Metraj22[[#This Row],[METRAJ_BETON]]))</f>
        <v>0</v>
      </c>
      <c r="K2397" s="2" t="s">
        <v>1406</v>
      </c>
    </row>
    <row r="2398" spans="1:11" ht="14.25" x14ac:dyDescent="0.2">
      <c r="A2398" s="2" t="s">
        <v>728</v>
      </c>
      <c r="B2398" s="124" t="s">
        <v>8081</v>
      </c>
      <c r="C2398" s="124"/>
      <c r="D2398" s="126">
        <v>3.96</v>
      </c>
      <c r="E2398" s="124" t="s">
        <v>765</v>
      </c>
      <c r="F2398" s="124">
        <v>-4</v>
      </c>
      <c r="G2398" s="2" t="s">
        <v>14985</v>
      </c>
      <c r="H2398" s="130" t="s">
        <v>24265</v>
      </c>
      <c r="I2398" s="134"/>
      <c r="J2398" s="123">
        <f>IF(OR(tbl_Metraj22[[#This Row],[TARIH]]="",tbl_Metraj22[[#This Row],[TARIH]]="-"),0,IF(tbl_Metraj22[[#This Row],[YUZDE]]=0,tbl_Metraj22[[#This Row],[METRAJ_BETON]],tbl_Metraj22[[#This Row],[YUZDE]]*tbl_Metraj22[[#This Row],[METRAJ_BETON]]))</f>
        <v>0</v>
      </c>
      <c r="K2398" s="2" t="s">
        <v>2621</v>
      </c>
    </row>
    <row r="2399" spans="1:11" ht="14.25" x14ac:dyDescent="0.2">
      <c r="A2399" s="2" t="s">
        <v>728</v>
      </c>
      <c r="B2399" s="124" t="s">
        <v>8082</v>
      </c>
      <c r="C2399" s="124"/>
      <c r="D2399" s="126">
        <v>3.96</v>
      </c>
      <c r="E2399" s="124" t="s">
        <v>765</v>
      </c>
      <c r="F2399" s="124">
        <v>-4</v>
      </c>
      <c r="G2399" s="2" t="s">
        <v>14986</v>
      </c>
      <c r="H2399" s="130"/>
      <c r="I2399" s="134"/>
      <c r="J2399" s="123">
        <f>IF(OR(tbl_Metraj22[[#This Row],[TARIH]]="",tbl_Metraj22[[#This Row],[TARIH]]="-"),0,IF(tbl_Metraj22[[#This Row],[YUZDE]]=0,tbl_Metraj22[[#This Row],[METRAJ_BETON]],tbl_Metraj22[[#This Row],[YUZDE]]*tbl_Metraj22[[#This Row],[METRAJ_BETON]]))</f>
        <v>0</v>
      </c>
      <c r="K2399" s="2" t="s">
        <v>2620</v>
      </c>
    </row>
    <row r="2400" spans="1:11" ht="14.25" x14ac:dyDescent="0.2">
      <c r="A2400" s="2" t="s">
        <v>728</v>
      </c>
      <c r="B2400" s="124" t="s">
        <v>8083</v>
      </c>
      <c r="C2400" s="124"/>
      <c r="D2400" s="126">
        <v>3.96</v>
      </c>
      <c r="E2400" s="124" t="s">
        <v>765</v>
      </c>
      <c r="F2400" s="124">
        <v>-4</v>
      </c>
      <c r="G2400" s="2" t="s">
        <v>14987</v>
      </c>
      <c r="H2400" s="130"/>
      <c r="I2400" s="134"/>
      <c r="J2400" s="123">
        <f>IF(OR(tbl_Metraj22[[#This Row],[TARIH]]="",tbl_Metraj22[[#This Row],[TARIH]]="-"),0,IF(tbl_Metraj22[[#This Row],[YUZDE]]=0,tbl_Metraj22[[#This Row],[METRAJ_BETON]],tbl_Metraj22[[#This Row],[YUZDE]]*tbl_Metraj22[[#This Row],[METRAJ_BETON]]))</f>
        <v>0</v>
      </c>
      <c r="K2400" s="2" t="s">
        <v>2619</v>
      </c>
    </row>
    <row r="2401" spans="1:11" ht="14.25" x14ac:dyDescent="0.2">
      <c r="A2401" s="2" t="s">
        <v>728</v>
      </c>
      <c r="B2401" s="124" t="s">
        <v>8084</v>
      </c>
      <c r="C2401" s="124"/>
      <c r="D2401" s="126">
        <v>2.11</v>
      </c>
      <c r="E2401" s="124" t="s">
        <v>765</v>
      </c>
      <c r="F2401" s="124">
        <v>-4</v>
      </c>
      <c r="G2401" s="2" t="s">
        <v>14988</v>
      </c>
      <c r="H2401" s="130"/>
      <c r="I2401" s="134"/>
      <c r="J2401" s="123">
        <f>IF(OR(tbl_Metraj22[[#This Row],[TARIH]]="",tbl_Metraj22[[#This Row],[TARIH]]="-"),0,IF(tbl_Metraj22[[#This Row],[YUZDE]]=0,tbl_Metraj22[[#This Row],[METRAJ_BETON]],tbl_Metraj22[[#This Row],[YUZDE]]*tbl_Metraj22[[#This Row],[METRAJ_BETON]]))</f>
        <v>0</v>
      </c>
      <c r="K2401" s="2" t="s">
        <v>1429</v>
      </c>
    </row>
    <row r="2402" spans="1:11" ht="14.25" x14ac:dyDescent="0.2">
      <c r="A2402" s="2" t="s">
        <v>728</v>
      </c>
      <c r="B2402" s="124" t="s">
        <v>8087</v>
      </c>
      <c r="C2402" s="124"/>
      <c r="D2402" s="126">
        <v>2.11</v>
      </c>
      <c r="E2402" s="124" t="s">
        <v>765</v>
      </c>
      <c r="F2402" s="124">
        <v>-4</v>
      </c>
      <c r="G2402" s="2" t="s">
        <v>14989</v>
      </c>
      <c r="H2402" s="130" t="s">
        <v>24265</v>
      </c>
      <c r="I2402" s="134"/>
      <c r="J2402" s="123">
        <f>IF(OR(tbl_Metraj22[[#This Row],[TARIH]]="",tbl_Metraj22[[#This Row],[TARIH]]="-"),0,IF(tbl_Metraj22[[#This Row],[YUZDE]]=0,tbl_Metraj22[[#This Row],[METRAJ_BETON]],tbl_Metraj22[[#This Row],[YUZDE]]*tbl_Metraj22[[#This Row],[METRAJ_BETON]]))</f>
        <v>0</v>
      </c>
      <c r="K2402" s="2" t="s">
        <v>2610</v>
      </c>
    </row>
    <row r="2403" spans="1:11" ht="14.25" x14ac:dyDescent="0.2">
      <c r="A2403" s="2" t="s">
        <v>728</v>
      </c>
      <c r="B2403" s="124" t="s">
        <v>8088</v>
      </c>
      <c r="C2403" s="124"/>
      <c r="D2403" s="126">
        <v>2.11</v>
      </c>
      <c r="E2403" s="124" t="s">
        <v>765</v>
      </c>
      <c r="F2403" s="124">
        <v>-4</v>
      </c>
      <c r="G2403" s="2" t="s">
        <v>14990</v>
      </c>
      <c r="H2403" s="130"/>
      <c r="I2403" s="134"/>
      <c r="J2403" s="123">
        <f>IF(OR(tbl_Metraj22[[#This Row],[TARIH]]="",tbl_Metraj22[[#This Row],[TARIH]]="-"),0,IF(tbl_Metraj22[[#This Row],[YUZDE]]=0,tbl_Metraj22[[#This Row],[METRAJ_BETON]],tbl_Metraj22[[#This Row],[YUZDE]]*tbl_Metraj22[[#This Row],[METRAJ_BETON]]))</f>
        <v>0</v>
      </c>
      <c r="K2403" s="2" t="s">
        <v>2611</v>
      </c>
    </row>
    <row r="2404" spans="1:11" ht="14.25" x14ac:dyDescent="0.2">
      <c r="A2404" s="2" t="s">
        <v>728</v>
      </c>
      <c r="B2404" s="124" t="s">
        <v>8089</v>
      </c>
      <c r="C2404" s="124"/>
      <c r="D2404" s="126">
        <v>2.11</v>
      </c>
      <c r="E2404" s="124" t="s">
        <v>765</v>
      </c>
      <c r="F2404" s="124">
        <v>-4</v>
      </c>
      <c r="G2404" s="2" t="s">
        <v>14991</v>
      </c>
      <c r="H2404" s="130"/>
      <c r="I2404" s="134"/>
      <c r="J2404" s="123">
        <f>IF(OR(tbl_Metraj22[[#This Row],[TARIH]]="",tbl_Metraj22[[#This Row],[TARIH]]="-"),0,IF(tbl_Metraj22[[#This Row],[YUZDE]]=0,tbl_Metraj22[[#This Row],[METRAJ_BETON]],tbl_Metraj22[[#This Row],[YUZDE]]*tbl_Metraj22[[#This Row],[METRAJ_BETON]]))</f>
        <v>0</v>
      </c>
      <c r="K2404" s="2" t="s">
        <v>2612</v>
      </c>
    </row>
    <row r="2405" spans="1:11" ht="14.25" x14ac:dyDescent="0.2">
      <c r="A2405" s="2" t="s">
        <v>728</v>
      </c>
      <c r="B2405" s="124" t="s">
        <v>8090</v>
      </c>
      <c r="C2405" s="124"/>
      <c r="D2405" s="126">
        <v>2.11</v>
      </c>
      <c r="E2405" s="124" t="s">
        <v>765</v>
      </c>
      <c r="F2405" s="124">
        <v>-4</v>
      </c>
      <c r="G2405" s="2" t="s">
        <v>14992</v>
      </c>
      <c r="H2405" s="130"/>
      <c r="I2405" s="134"/>
      <c r="J2405" s="123">
        <f>IF(OR(tbl_Metraj22[[#This Row],[TARIH]]="",tbl_Metraj22[[#This Row],[TARIH]]="-"),0,IF(tbl_Metraj22[[#This Row],[YUZDE]]=0,tbl_Metraj22[[#This Row],[METRAJ_BETON]],tbl_Metraj22[[#This Row],[YUZDE]]*tbl_Metraj22[[#This Row],[METRAJ_BETON]]))</f>
        <v>0</v>
      </c>
      <c r="K2405" s="2" t="s">
        <v>2613</v>
      </c>
    </row>
    <row r="2406" spans="1:11" ht="14.25" x14ac:dyDescent="0.2">
      <c r="A2406" s="2" t="s">
        <v>728</v>
      </c>
      <c r="B2406" s="124" t="s">
        <v>8091</v>
      </c>
      <c r="C2406" s="124"/>
      <c r="D2406" s="126">
        <v>3.96</v>
      </c>
      <c r="E2406" s="124" t="s">
        <v>765</v>
      </c>
      <c r="F2406" s="124">
        <v>-4</v>
      </c>
      <c r="G2406" s="2" t="s">
        <v>14993</v>
      </c>
      <c r="H2406" s="130"/>
      <c r="I2406" s="134"/>
      <c r="J2406" s="123">
        <f>IF(OR(tbl_Metraj22[[#This Row],[TARIH]]="",tbl_Metraj22[[#This Row],[TARIH]]="-"),0,IF(tbl_Metraj22[[#This Row],[YUZDE]]=0,tbl_Metraj22[[#This Row],[METRAJ_BETON]],tbl_Metraj22[[#This Row],[YUZDE]]*tbl_Metraj22[[#This Row],[METRAJ_BETON]]))</f>
        <v>0</v>
      </c>
      <c r="K2406" s="2" t="s">
        <v>2617</v>
      </c>
    </row>
    <row r="2407" spans="1:11" ht="14.25" x14ac:dyDescent="0.2">
      <c r="A2407" s="2" t="s">
        <v>728</v>
      </c>
      <c r="B2407" s="124" t="s">
        <v>8093</v>
      </c>
      <c r="C2407" s="124"/>
      <c r="D2407" s="126">
        <v>3.96</v>
      </c>
      <c r="E2407" s="124" t="s">
        <v>765</v>
      </c>
      <c r="F2407" s="124">
        <v>-4</v>
      </c>
      <c r="G2407" s="2" t="s">
        <v>14994</v>
      </c>
      <c r="H2407" s="130" t="s">
        <v>24265</v>
      </c>
      <c r="I2407" s="134"/>
      <c r="J2407" s="123">
        <f>IF(OR(tbl_Metraj22[[#This Row],[TARIH]]="",tbl_Metraj22[[#This Row],[TARIH]]="-"),0,IF(tbl_Metraj22[[#This Row],[YUZDE]]=0,tbl_Metraj22[[#This Row],[METRAJ_BETON]],tbl_Metraj22[[#This Row],[YUZDE]]*tbl_Metraj22[[#This Row],[METRAJ_BETON]]))</f>
        <v>0</v>
      </c>
      <c r="K2407" s="2" t="s">
        <v>1371</v>
      </c>
    </row>
    <row r="2408" spans="1:11" ht="14.25" x14ac:dyDescent="0.2">
      <c r="A2408" s="2" t="s">
        <v>728</v>
      </c>
      <c r="B2408" s="124" t="s">
        <v>8094</v>
      </c>
      <c r="C2408" s="124"/>
      <c r="D2408" s="126">
        <v>3.96</v>
      </c>
      <c r="E2408" s="124" t="s">
        <v>765</v>
      </c>
      <c r="F2408" s="124">
        <v>-4</v>
      </c>
      <c r="G2408" s="2" t="s">
        <v>14995</v>
      </c>
      <c r="H2408" s="130" t="s">
        <v>24265</v>
      </c>
      <c r="I2408" s="134"/>
      <c r="J2408" s="123">
        <f>IF(OR(tbl_Metraj22[[#This Row],[TARIH]]="",tbl_Metraj22[[#This Row],[TARIH]]="-"),0,IF(tbl_Metraj22[[#This Row],[YUZDE]]=0,tbl_Metraj22[[#This Row],[METRAJ_BETON]],tbl_Metraj22[[#This Row],[YUZDE]]*tbl_Metraj22[[#This Row],[METRAJ_BETON]]))</f>
        <v>0</v>
      </c>
      <c r="K2408" s="2" t="s">
        <v>1370</v>
      </c>
    </row>
    <row r="2409" spans="1:11" ht="14.25" x14ac:dyDescent="0.2">
      <c r="A2409" s="2" t="s">
        <v>728</v>
      </c>
      <c r="B2409" s="124" t="s">
        <v>8095</v>
      </c>
      <c r="C2409" s="124"/>
      <c r="D2409" s="126">
        <v>3.96</v>
      </c>
      <c r="E2409" s="124" t="s">
        <v>765</v>
      </c>
      <c r="F2409" s="124">
        <v>-4</v>
      </c>
      <c r="G2409" s="2" t="s">
        <v>14996</v>
      </c>
      <c r="H2409" s="130" t="s">
        <v>24265</v>
      </c>
      <c r="I2409" s="134"/>
      <c r="J2409" s="123">
        <f>IF(OR(tbl_Metraj22[[#This Row],[TARIH]]="",tbl_Metraj22[[#This Row],[TARIH]]="-"),0,IF(tbl_Metraj22[[#This Row],[YUZDE]]=0,tbl_Metraj22[[#This Row],[METRAJ_BETON]],tbl_Metraj22[[#This Row],[YUZDE]]*tbl_Metraj22[[#This Row],[METRAJ_BETON]]))</f>
        <v>0</v>
      </c>
      <c r="K2409" s="2" t="s">
        <v>1375</v>
      </c>
    </row>
    <row r="2410" spans="1:11" ht="14.25" x14ac:dyDescent="0.2">
      <c r="A2410" s="2" t="s">
        <v>728</v>
      </c>
      <c r="B2410" s="124" t="s">
        <v>8096</v>
      </c>
      <c r="C2410" s="124"/>
      <c r="D2410" s="126">
        <v>2.11</v>
      </c>
      <c r="E2410" s="124" t="s">
        <v>765</v>
      </c>
      <c r="F2410" s="124">
        <v>-4</v>
      </c>
      <c r="G2410" s="2" t="s">
        <v>14997</v>
      </c>
      <c r="H2410" s="130" t="s">
        <v>24265</v>
      </c>
      <c r="I2410" s="134"/>
      <c r="J2410" s="123">
        <f>IF(OR(tbl_Metraj22[[#This Row],[TARIH]]="",tbl_Metraj22[[#This Row],[TARIH]]="-"),0,IF(tbl_Metraj22[[#This Row],[YUZDE]]=0,tbl_Metraj22[[#This Row],[METRAJ_BETON]],tbl_Metraj22[[#This Row],[YUZDE]]*tbl_Metraj22[[#This Row],[METRAJ_BETON]]))</f>
        <v>0</v>
      </c>
      <c r="K2410" s="2" t="s">
        <v>1373</v>
      </c>
    </row>
    <row r="2411" spans="1:11" ht="14.25" x14ac:dyDescent="0.2">
      <c r="A2411" s="2" t="s">
        <v>728</v>
      </c>
      <c r="B2411" s="124" t="s">
        <v>8097</v>
      </c>
      <c r="C2411" s="124"/>
      <c r="D2411" s="126">
        <v>3.96</v>
      </c>
      <c r="E2411" s="124" t="s">
        <v>765</v>
      </c>
      <c r="F2411" s="124">
        <v>-4</v>
      </c>
      <c r="G2411" s="2" t="s">
        <v>14998</v>
      </c>
      <c r="H2411" s="130" t="s">
        <v>24265</v>
      </c>
      <c r="I2411" s="134"/>
      <c r="J2411" s="123">
        <f>IF(OR(tbl_Metraj22[[#This Row],[TARIH]]="",tbl_Metraj22[[#This Row],[TARIH]]="-"),0,IF(tbl_Metraj22[[#This Row],[YUZDE]]=0,tbl_Metraj22[[#This Row],[METRAJ_BETON]],tbl_Metraj22[[#This Row],[YUZDE]]*tbl_Metraj22[[#This Row],[METRAJ_BETON]]))</f>
        <v>0</v>
      </c>
      <c r="K2411" s="2" t="s">
        <v>1374</v>
      </c>
    </row>
    <row r="2412" spans="1:11" ht="14.25" x14ac:dyDescent="0.2">
      <c r="A2412" s="2" t="s">
        <v>728</v>
      </c>
      <c r="B2412" s="124" t="s">
        <v>8098</v>
      </c>
      <c r="C2412" s="124"/>
      <c r="D2412" s="126">
        <v>3.96</v>
      </c>
      <c r="E2412" s="124" t="s">
        <v>765</v>
      </c>
      <c r="F2412" s="124">
        <v>-4</v>
      </c>
      <c r="G2412" s="2" t="s">
        <v>14999</v>
      </c>
      <c r="H2412" s="130" t="s">
        <v>24265</v>
      </c>
      <c r="I2412" s="134"/>
      <c r="J2412" s="123">
        <f>IF(OR(tbl_Metraj22[[#This Row],[TARIH]]="",tbl_Metraj22[[#This Row],[TARIH]]="-"),0,IF(tbl_Metraj22[[#This Row],[YUZDE]]=0,tbl_Metraj22[[#This Row],[METRAJ_BETON]],tbl_Metraj22[[#This Row],[YUZDE]]*tbl_Metraj22[[#This Row],[METRAJ_BETON]]))</f>
        <v>0</v>
      </c>
      <c r="K2412" s="2" t="s">
        <v>1369</v>
      </c>
    </row>
    <row r="2413" spans="1:11" ht="14.25" x14ac:dyDescent="0.2">
      <c r="A2413" s="2" t="s">
        <v>728</v>
      </c>
      <c r="B2413" s="124" t="s">
        <v>8099</v>
      </c>
      <c r="C2413" s="124"/>
      <c r="D2413" s="126">
        <v>4.29</v>
      </c>
      <c r="E2413" s="124" t="s">
        <v>765</v>
      </c>
      <c r="F2413" s="124">
        <v>-4</v>
      </c>
      <c r="G2413" s="2" t="s">
        <v>15000</v>
      </c>
      <c r="H2413" s="130" t="s">
        <v>24265</v>
      </c>
      <c r="I2413" s="134"/>
      <c r="J2413" s="123">
        <f>IF(OR(tbl_Metraj22[[#This Row],[TARIH]]="",tbl_Metraj22[[#This Row],[TARIH]]="-"),0,IF(tbl_Metraj22[[#This Row],[YUZDE]]=0,tbl_Metraj22[[#This Row],[METRAJ_BETON]],tbl_Metraj22[[#This Row],[YUZDE]]*tbl_Metraj22[[#This Row],[METRAJ_BETON]]))</f>
        <v>0</v>
      </c>
      <c r="K2413" s="2" t="s">
        <v>1368</v>
      </c>
    </row>
    <row r="2414" spans="1:11" ht="14.25" x14ac:dyDescent="0.2">
      <c r="A2414" s="2" t="s">
        <v>728</v>
      </c>
      <c r="B2414" s="124" t="s">
        <v>8100</v>
      </c>
      <c r="C2414" s="124"/>
      <c r="D2414" s="126">
        <v>3.96</v>
      </c>
      <c r="E2414" s="124" t="s">
        <v>765</v>
      </c>
      <c r="F2414" s="124">
        <v>-4</v>
      </c>
      <c r="G2414" s="2" t="s">
        <v>15001</v>
      </c>
      <c r="H2414" s="130"/>
      <c r="I2414" s="134"/>
      <c r="J2414" s="123">
        <f>IF(OR(tbl_Metraj22[[#This Row],[TARIH]]="",tbl_Metraj22[[#This Row],[TARIH]]="-"),0,IF(tbl_Metraj22[[#This Row],[YUZDE]]=0,tbl_Metraj22[[#This Row],[METRAJ_BETON]],tbl_Metraj22[[#This Row],[YUZDE]]*tbl_Metraj22[[#This Row],[METRAJ_BETON]]))</f>
        <v>0</v>
      </c>
      <c r="K2414" s="2" t="s">
        <v>2616</v>
      </c>
    </row>
    <row r="2415" spans="1:11" ht="14.25" x14ac:dyDescent="0.2">
      <c r="A2415" s="2" t="s">
        <v>728</v>
      </c>
      <c r="B2415" s="124" t="s">
        <v>8101</v>
      </c>
      <c r="C2415" s="124"/>
      <c r="D2415" s="126">
        <v>3.96</v>
      </c>
      <c r="E2415" s="124" t="s">
        <v>765</v>
      </c>
      <c r="F2415" s="124">
        <v>-4</v>
      </c>
      <c r="G2415" s="2" t="s">
        <v>15002</v>
      </c>
      <c r="H2415" s="130"/>
      <c r="I2415" s="134"/>
      <c r="J2415" s="123">
        <f>IF(OR(tbl_Metraj22[[#This Row],[TARIH]]="",tbl_Metraj22[[#This Row],[TARIH]]="-"),0,IF(tbl_Metraj22[[#This Row],[YUZDE]]=0,tbl_Metraj22[[#This Row],[METRAJ_BETON]],tbl_Metraj22[[#This Row],[YUZDE]]*tbl_Metraj22[[#This Row],[METRAJ_BETON]]))</f>
        <v>0</v>
      </c>
      <c r="K2415" s="2" t="s">
        <v>2615</v>
      </c>
    </row>
    <row r="2416" spans="1:11" ht="14.25" x14ac:dyDescent="0.2">
      <c r="A2416" s="2" t="s">
        <v>728</v>
      </c>
      <c r="B2416" s="124" t="s">
        <v>8102</v>
      </c>
      <c r="C2416" s="124"/>
      <c r="D2416" s="126">
        <v>4.12</v>
      </c>
      <c r="E2416" s="124" t="s">
        <v>765</v>
      </c>
      <c r="F2416" s="124">
        <v>-4</v>
      </c>
      <c r="G2416" s="2" t="s">
        <v>15003</v>
      </c>
      <c r="H2416" s="130"/>
      <c r="I2416" s="134"/>
      <c r="J2416" s="123">
        <f>IF(OR(tbl_Metraj22[[#This Row],[TARIH]]="",tbl_Metraj22[[#This Row],[TARIH]]="-"),0,IF(tbl_Metraj22[[#This Row],[YUZDE]]=0,tbl_Metraj22[[#This Row],[METRAJ_BETON]],tbl_Metraj22[[#This Row],[YUZDE]]*tbl_Metraj22[[#This Row],[METRAJ_BETON]]))</f>
        <v>0</v>
      </c>
      <c r="K2416" s="2" t="s">
        <v>2614</v>
      </c>
    </row>
    <row r="2417" spans="1:11" ht="14.25" x14ac:dyDescent="0.2">
      <c r="A2417" s="2" t="s">
        <v>728</v>
      </c>
      <c r="B2417" s="124" t="s">
        <v>8103</v>
      </c>
      <c r="C2417" s="124"/>
      <c r="D2417" s="126">
        <v>3.3</v>
      </c>
      <c r="E2417" s="124" t="s">
        <v>765</v>
      </c>
      <c r="F2417" s="124">
        <v>-4</v>
      </c>
      <c r="G2417" s="2" t="s">
        <v>15004</v>
      </c>
      <c r="H2417" s="130"/>
      <c r="I2417" s="134"/>
      <c r="J2417" s="123">
        <f>IF(OR(tbl_Metraj22[[#This Row],[TARIH]]="",tbl_Metraj22[[#This Row],[TARIH]]="-"),0,IF(tbl_Metraj22[[#This Row],[YUZDE]]=0,tbl_Metraj22[[#This Row],[METRAJ_BETON]],tbl_Metraj22[[#This Row],[YUZDE]]*tbl_Metraj22[[#This Row],[METRAJ_BETON]]))</f>
        <v>0</v>
      </c>
      <c r="K2417" s="2" t="s">
        <v>2618</v>
      </c>
    </row>
    <row r="2418" spans="1:11" ht="14.25" x14ac:dyDescent="0.2">
      <c r="A2418" s="2" t="s">
        <v>728</v>
      </c>
      <c r="B2418" s="124" t="s">
        <v>8104</v>
      </c>
      <c r="C2418" s="124"/>
      <c r="D2418" s="126">
        <v>2.11</v>
      </c>
      <c r="E2418" s="124" t="s">
        <v>765</v>
      </c>
      <c r="F2418" s="124">
        <v>-4</v>
      </c>
      <c r="G2418" s="2" t="s">
        <v>15005</v>
      </c>
      <c r="H2418" s="130" t="s">
        <v>24265</v>
      </c>
      <c r="I2418" s="134"/>
      <c r="J2418" s="123">
        <f>IF(OR(tbl_Metraj22[[#This Row],[TARIH]]="",tbl_Metraj22[[#This Row],[TARIH]]="-"),0,IF(tbl_Metraj22[[#This Row],[YUZDE]]=0,tbl_Metraj22[[#This Row],[METRAJ_BETON]],tbl_Metraj22[[#This Row],[YUZDE]]*tbl_Metraj22[[#This Row],[METRAJ_BETON]]))</f>
        <v>0</v>
      </c>
      <c r="K2418" s="2" t="s">
        <v>1356</v>
      </c>
    </row>
    <row r="2419" spans="1:11" ht="14.25" x14ac:dyDescent="0.2">
      <c r="A2419" s="2" t="s">
        <v>728</v>
      </c>
      <c r="B2419" s="124" t="s">
        <v>8105</v>
      </c>
      <c r="C2419" s="124"/>
      <c r="D2419" s="126">
        <v>0.79</v>
      </c>
      <c r="E2419" s="124" t="s">
        <v>765</v>
      </c>
      <c r="F2419" s="124">
        <v>-4</v>
      </c>
      <c r="G2419" s="2" t="s">
        <v>15006</v>
      </c>
      <c r="H2419" s="130"/>
      <c r="I2419" s="134"/>
      <c r="J2419" s="123">
        <f>IF(OR(tbl_Metraj22[[#This Row],[TARIH]]="",tbl_Metraj22[[#This Row],[TARIH]]="-"),0,IF(tbl_Metraj22[[#This Row],[YUZDE]]=0,tbl_Metraj22[[#This Row],[METRAJ_BETON]],tbl_Metraj22[[#This Row],[YUZDE]]*tbl_Metraj22[[#This Row],[METRAJ_BETON]]))</f>
        <v>0</v>
      </c>
      <c r="K2419" s="2" t="s">
        <v>2583</v>
      </c>
    </row>
    <row r="2420" spans="1:11" ht="14.25" x14ac:dyDescent="0.2">
      <c r="A2420" s="2" t="s">
        <v>728</v>
      </c>
      <c r="B2420" s="124" t="s">
        <v>8107</v>
      </c>
      <c r="C2420" s="124"/>
      <c r="D2420" s="126">
        <v>2.11</v>
      </c>
      <c r="E2420" s="124" t="s">
        <v>765</v>
      </c>
      <c r="F2420" s="124">
        <v>-4</v>
      </c>
      <c r="G2420" s="2" t="s">
        <v>15007</v>
      </c>
      <c r="H2420" s="130" t="s">
        <v>24265</v>
      </c>
      <c r="I2420" s="134"/>
      <c r="J2420" s="123">
        <f>IF(OR(tbl_Metraj22[[#This Row],[TARIH]]="",tbl_Metraj22[[#This Row],[TARIH]]="-"),0,IF(tbl_Metraj22[[#This Row],[YUZDE]]=0,tbl_Metraj22[[#This Row],[METRAJ_BETON]],tbl_Metraj22[[#This Row],[YUZDE]]*tbl_Metraj22[[#This Row],[METRAJ_BETON]]))</f>
        <v>0</v>
      </c>
      <c r="K2420" s="2" t="s">
        <v>1360</v>
      </c>
    </row>
    <row r="2421" spans="1:11" ht="14.25" x14ac:dyDescent="0.2">
      <c r="A2421" s="2" t="s">
        <v>728</v>
      </c>
      <c r="B2421" s="124" t="s">
        <v>8108</v>
      </c>
      <c r="C2421" s="124"/>
      <c r="D2421" s="126">
        <v>2.11</v>
      </c>
      <c r="E2421" s="124" t="s">
        <v>765</v>
      </c>
      <c r="F2421" s="124">
        <v>-4</v>
      </c>
      <c r="G2421" s="2" t="s">
        <v>15008</v>
      </c>
      <c r="H2421" s="130" t="s">
        <v>24265</v>
      </c>
      <c r="I2421" s="134"/>
      <c r="J2421" s="123">
        <f>IF(OR(tbl_Metraj22[[#This Row],[TARIH]]="",tbl_Metraj22[[#This Row],[TARIH]]="-"),0,IF(tbl_Metraj22[[#This Row],[YUZDE]]=0,tbl_Metraj22[[#This Row],[METRAJ_BETON]],tbl_Metraj22[[#This Row],[YUZDE]]*tbl_Metraj22[[#This Row],[METRAJ_BETON]]))</f>
        <v>0</v>
      </c>
      <c r="K2421" s="2" t="s">
        <v>1347</v>
      </c>
    </row>
    <row r="2422" spans="1:11" ht="14.25" x14ac:dyDescent="0.2">
      <c r="A2422" s="2" t="s">
        <v>728</v>
      </c>
      <c r="B2422" s="124" t="s">
        <v>8109</v>
      </c>
      <c r="C2422" s="124"/>
      <c r="D2422" s="126">
        <v>2.11</v>
      </c>
      <c r="E2422" s="124" t="s">
        <v>765</v>
      </c>
      <c r="F2422" s="124">
        <v>-4</v>
      </c>
      <c r="G2422" s="2" t="s">
        <v>15009</v>
      </c>
      <c r="H2422" s="130" t="s">
        <v>24265</v>
      </c>
      <c r="I2422" s="134"/>
      <c r="J2422" s="123">
        <f>IF(OR(tbl_Metraj22[[#This Row],[TARIH]]="",tbl_Metraj22[[#This Row],[TARIH]]="-"),0,IF(tbl_Metraj22[[#This Row],[YUZDE]]=0,tbl_Metraj22[[#This Row],[METRAJ_BETON]],tbl_Metraj22[[#This Row],[YUZDE]]*tbl_Metraj22[[#This Row],[METRAJ_BETON]]))</f>
        <v>0</v>
      </c>
      <c r="K2422" s="2" t="s">
        <v>1349</v>
      </c>
    </row>
    <row r="2423" spans="1:11" ht="14.25" x14ac:dyDescent="0.2">
      <c r="A2423" s="2" t="s">
        <v>728</v>
      </c>
      <c r="B2423" s="124" t="s">
        <v>8110</v>
      </c>
      <c r="C2423" s="124"/>
      <c r="D2423" s="126">
        <v>2.11</v>
      </c>
      <c r="E2423" s="124" t="s">
        <v>765</v>
      </c>
      <c r="F2423" s="124">
        <v>-4</v>
      </c>
      <c r="G2423" s="2" t="s">
        <v>15010</v>
      </c>
      <c r="H2423" s="130" t="s">
        <v>24265</v>
      </c>
      <c r="I2423" s="134"/>
      <c r="J2423" s="123">
        <f>IF(OR(tbl_Metraj22[[#This Row],[TARIH]]="",tbl_Metraj22[[#This Row],[TARIH]]="-"),0,IF(tbl_Metraj22[[#This Row],[YUZDE]]=0,tbl_Metraj22[[#This Row],[METRAJ_BETON]],tbl_Metraj22[[#This Row],[YUZDE]]*tbl_Metraj22[[#This Row],[METRAJ_BETON]]))</f>
        <v>0</v>
      </c>
      <c r="K2423" s="2" t="s">
        <v>1348</v>
      </c>
    </row>
    <row r="2424" spans="1:11" ht="14.25" x14ac:dyDescent="0.2">
      <c r="A2424" s="2" t="s">
        <v>728</v>
      </c>
      <c r="B2424" s="124" t="s">
        <v>8111</v>
      </c>
      <c r="C2424" s="124"/>
      <c r="D2424" s="126">
        <v>2.11</v>
      </c>
      <c r="E2424" s="124" t="s">
        <v>765</v>
      </c>
      <c r="F2424" s="124">
        <v>-4</v>
      </c>
      <c r="G2424" s="2" t="s">
        <v>15011</v>
      </c>
      <c r="H2424" s="130" t="s">
        <v>24265</v>
      </c>
      <c r="I2424" s="134"/>
      <c r="J2424" s="123">
        <f>IF(OR(tbl_Metraj22[[#This Row],[TARIH]]="",tbl_Metraj22[[#This Row],[TARIH]]="-"),0,IF(tbl_Metraj22[[#This Row],[YUZDE]]=0,tbl_Metraj22[[#This Row],[METRAJ_BETON]],tbl_Metraj22[[#This Row],[YUZDE]]*tbl_Metraj22[[#This Row],[METRAJ_BETON]]))</f>
        <v>0</v>
      </c>
      <c r="K2424" s="2" t="s">
        <v>1341</v>
      </c>
    </row>
    <row r="2425" spans="1:11" ht="14.25" x14ac:dyDescent="0.2">
      <c r="A2425" s="2" t="s">
        <v>728</v>
      </c>
      <c r="B2425" s="124" t="s">
        <v>8112</v>
      </c>
      <c r="C2425" s="124"/>
      <c r="D2425" s="126">
        <v>2.11</v>
      </c>
      <c r="E2425" s="124" t="s">
        <v>765</v>
      </c>
      <c r="F2425" s="124">
        <v>-4</v>
      </c>
      <c r="G2425" s="2" t="s">
        <v>15012</v>
      </c>
      <c r="H2425" s="130" t="s">
        <v>24265</v>
      </c>
      <c r="I2425" s="134"/>
      <c r="J2425" s="123">
        <f>IF(OR(tbl_Metraj22[[#This Row],[TARIH]]="",tbl_Metraj22[[#This Row],[TARIH]]="-"),0,IF(tbl_Metraj22[[#This Row],[YUZDE]]=0,tbl_Metraj22[[#This Row],[METRAJ_BETON]],tbl_Metraj22[[#This Row],[YUZDE]]*tbl_Metraj22[[#This Row],[METRAJ_BETON]]))</f>
        <v>0</v>
      </c>
      <c r="K2425" s="2" t="s">
        <v>1358</v>
      </c>
    </row>
    <row r="2426" spans="1:11" ht="14.25" x14ac:dyDescent="0.2">
      <c r="A2426" s="2" t="s">
        <v>728</v>
      </c>
      <c r="B2426" s="124" t="s">
        <v>8113</v>
      </c>
      <c r="C2426" s="124"/>
      <c r="D2426" s="126">
        <v>2.11</v>
      </c>
      <c r="E2426" s="124" t="s">
        <v>765</v>
      </c>
      <c r="F2426" s="124">
        <v>-4</v>
      </c>
      <c r="G2426" s="2" t="s">
        <v>15013</v>
      </c>
      <c r="H2426" s="130" t="s">
        <v>24265</v>
      </c>
      <c r="I2426" s="134"/>
      <c r="J2426" s="123">
        <f>IF(OR(tbl_Metraj22[[#This Row],[TARIH]]="",tbl_Metraj22[[#This Row],[TARIH]]="-"),0,IF(tbl_Metraj22[[#This Row],[YUZDE]]=0,tbl_Metraj22[[#This Row],[METRAJ_BETON]],tbl_Metraj22[[#This Row],[YUZDE]]*tbl_Metraj22[[#This Row],[METRAJ_BETON]]))</f>
        <v>0</v>
      </c>
      <c r="K2426" s="2" t="s">
        <v>1359</v>
      </c>
    </row>
    <row r="2427" spans="1:11" ht="14.25" x14ac:dyDescent="0.2">
      <c r="A2427" s="2" t="s">
        <v>2977</v>
      </c>
      <c r="B2427" s="124" t="s">
        <v>4881</v>
      </c>
      <c r="C2427" s="124"/>
      <c r="D2427" s="126">
        <v>8.83</v>
      </c>
      <c r="E2427" s="124" t="s">
        <v>765</v>
      </c>
      <c r="F2427" s="124">
        <v>-4</v>
      </c>
      <c r="G2427" s="2" t="s">
        <v>15014</v>
      </c>
      <c r="H2427" s="130"/>
      <c r="I2427" s="134"/>
      <c r="J2427" s="123">
        <f>IF(OR(tbl_Metraj22[[#This Row],[TARIH]]="",tbl_Metraj22[[#This Row],[TARIH]]="-"),0,IF(tbl_Metraj22[[#This Row],[YUZDE]]=0,tbl_Metraj22[[#This Row],[METRAJ_BETON]],tbl_Metraj22[[#This Row],[YUZDE]]*tbl_Metraj22[[#This Row],[METRAJ_BETON]]))</f>
        <v>0</v>
      </c>
      <c r="K2427" s="2" t="s">
        <v>2544</v>
      </c>
    </row>
    <row r="2428" spans="1:11" ht="14.25" x14ac:dyDescent="0.2">
      <c r="A2428" s="2" t="s">
        <v>2977</v>
      </c>
      <c r="B2428" s="124" t="s">
        <v>12587</v>
      </c>
      <c r="C2428" s="124"/>
      <c r="D2428" s="126">
        <v>5.28</v>
      </c>
      <c r="E2428" s="124" t="s">
        <v>765</v>
      </c>
      <c r="F2428" s="124">
        <v>-4</v>
      </c>
      <c r="G2428" s="2" t="s">
        <v>15015</v>
      </c>
      <c r="H2428" s="130"/>
      <c r="I2428" s="134"/>
      <c r="J2428" s="123">
        <f>IF(OR(tbl_Metraj22[[#This Row],[TARIH]]="",tbl_Metraj22[[#This Row],[TARIH]]="-"),0,IF(tbl_Metraj22[[#This Row],[YUZDE]]=0,tbl_Metraj22[[#This Row],[METRAJ_BETON]],tbl_Metraj22[[#This Row],[YUZDE]]*tbl_Metraj22[[#This Row],[METRAJ_BETON]]))</f>
        <v>0</v>
      </c>
      <c r="K2428" s="2" t="s">
        <v>2545</v>
      </c>
    </row>
    <row r="2429" spans="1:11" ht="14.25" x14ac:dyDescent="0.2">
      <c r="A2429" s="2" t="s">
        <v>2977</v>
      </c>
      <c r="B2429" s="124" t="s">
        <v>4882</v>
      </c>
      <c r="C2429" s="124"/>
      <c r="D2429" s="126">
        <v>8</v>
      </c>
      <c r="E2429" s="124" t="s">
        <v>765</v>
      </c>
      <c r="F2429" s="124">
        <v>-4</v>
      </c>
      <c r="G2429" s="2" t="s">
        <v>15016</v>
      </c>
      <c r="H2429" s="130"/>
      <c r="I2429" s="134"/>
      <c r="J2429" s="123">
        <f>IF(OR(tbl_Metraj22[[#This Row],[TARIH]]="",tbl_Metraj22[[#This Row],[TARIH]]="-"),0,IF(tbl_Metraj22[[#This Row],[YUZDE]]=0,tbl_Metraj22[[#This Row],[METRAJ_BETON]],tbl_Metraj22[[#This Row],[YUZDE]]*tbl_Metraj22[[#This Row],[METRAJ_BETON]]))</f>
        <v>0</v>
      </c>
      <c r="K2429" s="2" t="s">
        <v>2543</v>
      </c>
    </row>
    <row r="2430" spans="1:11" ht="14.25" x14ac:dyDescent="0.2">
      <c r="A2430" s="2" t="s">
        <v>2977</v>
      </c>
      <c r="B2430" s="124" t="s">
        <v>4883</v>
      </c>
      <c r="C2430" s="124"/>
      <c r="D2430" s="126">
        <v>1.71</v>
      </c>
      <c r="E2430" s="124" t="s">
        <v>765</v>
      </c>
      <c r="F2430" s="124">
        <v>-4</v>
      </c>
      <c r="G2430" s="2" t="s">
        <v>15017</v>
      </c>
      <c r="H2430" s="130"/>
      <c r="I2430" s="134"/>
      <c r="J2430" s="123">
        <f>IF(OR(tbl_Metraj22[[#This Row],[TARIH]]="",tbl_Metraj22[[#This Row],[TARIH]]="-"),0,IF(tbl_Metraj22[[#This Row],[YUZDE]]=0,tbl_Metraj22[[#This Row],[METRAJ_BETON]],tbl_Metraj22[[#This Row],[YUZDE]]*tbl_Metraj22[[#This Row],[METRAJ_BETON]]))</f>
        <v>0</v>
      </c>
      <c r="K2430" s="2" t="s">
        <v>2538</v>
      </c>
    </row>
    <row r="2431" spans="1:11" ht="14.25" x14ac:dyDescent="0.2">
      <c r="A2431" s="2" t="s">
        <v>2977</v>
      </c>
      <c r="B2431" s="124" t="s">
        <v>4884</v>
      </c>
      <c r="C2431" s="124"/>
      <c r="D2431" s="126">
        <v>4.46</v>
      </c>
      <c r="E2431" s="124" t="s">
        <v>765</v>
      </c>
      <c r="F2431" s="124">
        <v>-4</v>
      </c>
      <c r="G2431" s="2" t="s">
        <v>15018</v>
      </c>
      <c r="H2431" s="130"/>
      <c r="I2431" s="134"/>
      <c r="J2431" s="123">
        <f>IF(OR(tbl_Metraj22[[#This Row],[TARIH]]="",tbl_Metraj22[[#This Row],[TARIH]]="-"),0,IF(tbl_Metraj22[[#This Row],[YUZDE]]=0,tbl_Metraj22[[#This Row],[METRAJ_BETON]],tbl_Metraj22[[#This Row],[YUZDE]]*tbl_Metraj22[[#This Row],[METRAJ_BETON]]))</f>
        <v>0</v>
      </c>
      <c r="K2431" s="2" t="s">
        <v>2537</v>
      </c>
    </row>
    <row r="2432" spans="1:11" ht="14.25" x14ac:dyDescent="0.2">
      <c r="A2432" s="2" t="s">
        <v>2977</v>
      </c>
      <c r="B2432" s="124" t="s">
        <v>4885</v>
      </c>
      <c r="C2432" s="124"/>
      <c r="D2432" s="126">
        <v>6.19</v>
      </c>
      <c r="E2432" s="124" t="s">
        <v>765</v>
      </c>
      <c r="F2432" s="124">
        <v>-4</v>
      </c>
      <c r="G2432" s="2" t="s">
        <v>15019</v>
      </c>
      <c r="H2432" s="130"/>
      <c r="I2432" s="134"/>
      <c r="J2432" s="123">
        <f>IF(OR(tbl_Metraj22[[#This Row],[TARIH]]="",tbl_Metraj22[[#This Row],[TARIH]]="-"),0,IF(tbl_Metraj22[[#This Row],[YUZDE]]=0,tbl_Metraj22[[#This Row],[METRAJ_BETON]],tbl_Metraj22[[#This Row],[YUZDE]]*tbl_Metraj22[[#This Row],[METRAJ_BETON]]))</f>
        <v>0</v>
      </c>
      <c r="K2432" s="2" t="s">
        <v>2536</v>
      </c>
    </row>
    <row r="2433" spans="1:11" ht="14.25" x14ac:dyDescent="0.2">
      <c r="A2433" s="2" t="s">
        <v>2977</v>
      </c>
      <c r="B2433" s="124" t="s">
        <v>12588</v>
      </c>
      <c r="C2433" s="124"/>
      <c r="D2433" s="126">
        <v>5.2</v>
      </c>
      <c r="E2433" s="124" t="s">
        <v>765</v>
      </c>
      <c r="F2433" s="124">
        <v>-4</v>
      </c>
      <c r="G2433" s="2" t="s">
        <v>15020</v>
      </c>
      <c r="H2433" s="130"/>
      <c r="I2433" s="134"/>
      <c r="J2433" s="123">
        <f>IF(OR(tbl_Metraj22[[#This Row],[TARIH]]="",tbl_Metraj22[[#This Row],[TARIH]]="-"),0,IF(tbl_Metraj22[[#This Row],[YUZDE]]=0,tbl_Metraj22[[#This Row],[METRAJ_BETON]],tbl_Metraj22[[#This Row],[YUZDE]]*tbl_Metraj22[[#This Row],[METRAJ_BETON]]))</f>
        <v>0</v>
      </c>
      <c r="K2433" s="2" t="s">
        <v>2539</v>
      </c>
    </row>
    <row r="2434" spans="1:11" ht="14.25" x14ac:dyDescent="0.2">
      <c r="A2434" s="2" t="s">
        <v>2977</v>
      </c>
      <c r="B2434" s="124" t="s">
        <v>12589</v>
      </c>
      <c r="C2434" s="124"/>
      <c r="D2434" s="126">
        <v>4.7</v>
      </c>
      <c r="E2434" s="124" t="s">
        <v>765</v>
      </c>
      <c r="F2434" s="124">
        <v>-4</v>
      </c>
      <c r="G2434" s="2" t="s">
        <v>15021</v>
      </c>
      <c r="H2434" s="130"/>
      <c r="I2434" s="134"/>
      <c r="J2434" s="123">
        <f>IF(OR(tbl_Metraj22[[#This Row],[TARIH]]="",tbl_Metraj22[[#This Row],[TARIH]]="-"),0,IF(tbl_Metraj22[[#This Row],[YUZDE]]=0,tbl_Metraj22[[#This Row],[METRAJ_BETON]],tbl_Metraj22[[#This Row],[YUZDE]]*tbl_Metraj22[[#This Row],[METRAJ_BETON]]))</f>
        <v>0</v>
      </c>
      <c r="K2434" s="2" t="s">
        <v>2541</v>
      </c>
    </row>
    <row r="2435" spans="1:11" ht="14.25" x14ac:dyDescent="0.2">
      <c r="A2435" s="2" t="s">
        <v>2977</v>
      </c>
      <c r="B2435" s="124" t="s">
        <v>4886</v>
      </c>
      <c r="C2435" s="124"/>
      <c r="D2435" s="126">
        <v>8.25</v>
      </c>
      <c r="E2435" s="124" t="s">
        <v>765</v>
      </c>
      <c r="F2435" s="124">
        <v>-4</v>
      </c>
      <c r="G2435" s="2" t="s">
        <v>15022</v>
      </c>
      <c r="H2435" s="130"/>
      <c r="I2435" s="134"/>
      <c r="J2435" s="123">
        <f>IF(OR(tbl_Metraj22[[#This Row],[TARIH]]="",tbl_Metraj22[[#This Row],[TARIH]]="-"),0,IF(tbl_Metraj22[[#This Row],[YUZDE]]=0,tbl_Metraj22[[#This Row],[METRAJ_BETON]],tbl_Metraj22[[#This Row],[YUZDE]]*tbl_Metraj22[[#This Row],[METRAJ_BETON]]))</f>
        <v>0</v>
      </c>
      <c r="K2435" s="2" t="s">
        <v>2542</v>
      </c>
    </row>
    <row r="2436" spans="1:11" ht="14.25" x14ac:dyDescent="0.2">
      <c r="A2436" s="2" t="s">
        <v>2977</v>
      </c>
      <c r="B2436" s="124" t="s">
        <v>4887</v>
      </c>
      <c r="C2436" s="124"/>
      <c r="D2436" s="126">
        <v>3.88</v>
      </c>
      <c r="E2436" s="124" t="s">
        <v>765</v>
      </c>
      <c r="F2436" s="124">
        <v>-4</v>
      </c>
      <c r="G2436" s="2" t="s">
        <v>15023</v>
      </c>
      <c r="H2436" s="130"/>
      <c r="I2436" s="134"/>
      <c r="J2436" s="123">
        <f>IF(OR(tbl_Metraj22[[#This Row],[TARIH]]="",tbl_Metraj22[[#This Row],[TARIH]]="-"),0,IF(tbl_Metraj22[[#This Row],[YUZDE]]=0,tbl_Metraj22[[#This Row],[METRAJ_BETON]],tbl_Metraj22[[#This Row],[YUZDE]]*tbl_Metraj22[[#This Row],[METRAJ_BETON]]))</f>
        <v>0</v>
      </c>
      <c r="K2436" s="2" t="s">
        <v>2540</v>
      </c>
    </row>
    <row r="2437" spans="1:11" ht="14.25" x14ac:dyDescent="0.2">
      <c r="A2437" s="2" t="s">
        <v>2977</v>
      </c>
      <c r="B2437" s="124" t="s">
        <v>4888</v>
      </c>
      <c r="C2437" s="124"/>
      <c r="D2437" s="126">
        <v>11.96</v>
      </c>
      <c r="E2437" s="124" t="s">
        <v>765</v>
      </c>
      <c r="F2437" s="124">
        <v>-4</v>
      </c>
      <c r="G2437" s="2" t="s">
        <v>15024</v>
      </c>
      <c r="H2437" s="130"/>
      <c r="I2437" s="134"/>
      <c r="J2437" s="123">
        <f>IF(OR(tbl_Metraj22[[#This Row],[TARIH]]="",tbl_Metraj22[[#This Row],[TARIH]]="-"),0,IF(tbl_Metraj22[[#This Row],[YUZDE]]=0,tbl_Metraj22[[#This Row],[METRAJ_BETON]],tbl_Metraj22[[#This Row],[YUZDE]]*tbl_Metraj22[[#This Row],[METRAJ_BETON]]))</f>
        <v>0</v>
      </c>
      <c r="K2437" s="2" t="s">
        <v>2548</v>
      </c>
    </row>
    <row r="2438" spans="1:11" ht="14.25" x14ac:dyDescent="0.2">
      <c r="A2438" s="2" t="s">
        <v>2977</v>
      </c>
      <c r="B2438" s="124" t="s">
        <v>4889</v>
      </c>
      <c r="C2438" s="124"/>
      <c r="D2438" s="126">
        <v>5.28</v>
      </c>
      <c r="E2438" s="124" t="s">
        <v>765</v>
      </c>
      <c r="F2438" s="124">
        <v>-4</v>
      </c>
      <c r="G2438" s="2" t="s">
        <v>15025</v>
      </c>
      <c r="H2438" s="130"/>
      <c r="I2438" s="134"/>
      <c r="J2438" s="123">
        <f>IF(OR(tbl_Metraj22[[#This Row],[TARIH]]="",tbl_Metraj22[[#This Row],[TARIH]]="-"),0,IF(tbl_Metraj22[[#This Row],[YUZDE]]=0,tbl_Metraj22[[#This Row],[METRAJ_BETON]],tbl_Metraj22[[#This Row],[YUZDE]]*tbl_Metraj22[[#This Row],[METRAJ_BETON]]))</f>
        <v>0</v>
      </c>
      <c r="K2438" s="2" t="s">
        <v>2547</v>
      </c>
    </row>
    <row r="2439" spans="1:11" ht="14.25" x14ac:dyDescent="0.2">
      <c r="A2439" s="2" t="s">
        <v>2977</v>
      </c>
      <c r="B2439" s="124" t="s">
        <v>4890</v>
      </c>
      <c r="C2439" s="124"/>
      <c r="D2439" s="126">
        <v>11.14</v>
      </c>
      <c r="E2439" s="124" t="s">
        <v>765</v>
      </c>
      <c r="F2439" s="124">
        <v>-4</v>
      </c>
      <c r="G2439" s="2" t="s">
        <v>15026</v>
      </c>
      <c r="H2439" s="130"/>
      <c r="I2439" s="134"/>
      <c r="J2439" s="123">
        <f>IF(OR(tbl_Metraj22[[#This Row],[TARIH]]="",tbl_Metraj22[[#This Row],[TARIH]]="-"),0,IF(tbl_Metraj22[[#This Row],[YUZDE]]=0,tbl_Metraj22[[#This Row],[METRAJ_BETON]],tbl_Metraj22[[#This Row],[YUZDE]]*tbl_Metraj22[[#This Row],[METRAJ_BETON]]))</f>
        <v>0</v>
      </c>
      <c r="K2439" s="2" t="s">
        <v>2546</v>
      </c>
    </row>
    <row r="2440" spans="1:11" ht="14.25" x14ac:dyDescent="0.2">
      <c r="A2440" s="2" t="s">
        <v>2977</v>
      </c>
      <c r="B2440" s="124" t="s">
        <v>5027</v>
      </c>
      <c r="C2440" s="124"/>
      <c r="D2440" s="126">
        <v>17.03</v>
      </c>
      <c r="E2440" s="124" t="s">
        <v>765</v>
      </c>
      <c r="F2440" s="124">
        <v>-4</v>
      </c>
      <c r="G2440" s="2" t="s">
        <v>15027</v>
      </c>
      <c r="H2440" s="130"/>
      <c r="I2440" s="134"/>
      <c r="J2440" s="123">
        <f>IF(OR(tbl_Metraj22[[#This Row],[TARIH]]="",tbl_Metraj22[[#This Row],[TARIH]]="-"),0,IF(tbl_Metraj22[[#This Row],[YUZDE]]=0,tbl_Metraj22[[#This Row],[METRAJ_BETON]],tbl_Metraj22[[#This Row],[YUZDE]]*tbl_Metraj22[[#This Row],[METRAJ_BETON]]))</f>
        <v>0</v>
      </c>
      <c r="K2440" s="2" t="s">
        <v>1424</v>
      </c>
    </row>
    <row r="2441" spans="1:11" ht="14.25" x14ac:dyDescent="0.2">
      <c r="A2441" s="2" t="s">
        <v>2977</v>
      </c>
      <c r="B2441" s="124" t="s">
        <v>5028</v>
      </c>
      <c r="C2441" s="124"/>
      <c r="D2441" s="126">
        <v>5.44</v>
      </c>
      <c r="E2441" s="124" t="s">
        <v>765</v>
      </c>
      <c r="F2441" s="124">
        <v>-4</v>
      </c>
      <c r="G2441" s="2" t="s">
        <v>15028</v>
      </c>
      <c r="H2441" s="130"/>
      <c r="I2441" s="134"/>
      <c r="J2441" s="123">
        <f>IF(OR(tbl_Metraj22[[#This Row],[TARIH]]="",tbl_Metraj22[[#This Row],[TARIH]]="-"),0,IF(tbl_Metraj22[[#This Row],[YUZDE]]=0,tbl_Metraj22[[#This Row],[METRAJ_BETON]],tbl_Metraj22[[#This Row],[YUZDE]]*tbl_Metraj22[[#This Row],[METRAJ_BETON]]))</f>
        <v>0</v>
      </c>
    </row>
    <row r="2442" spans="1:11" ht="14.25" x14ac:dyDescent="0.2">
      <c r="A2442" s="2" t="s">
        <v>2977</v>
      </c>
      <c r="B2442" s="124" t="s">
        <v>5029</v>
      </c>
      <c r="C2442" s="124"/>
      <c r="D2442" s="126">
        <v>17.21</v>
      </c>
      <c r="E2442" s="124" t="s">
        <v>765</v>
      </c>
      <c r="F2442" s="124">
        <v>-4</v>
      </c>
      <c r="G2442" s="2" t="s">
        <v>15029</v>
      </c>
      <c r="H2442" s="130"/>
      <c r="I2442" s="134"/>
      <c r="J2442" s="123">
        <f>IF(OR(tbl_Metraj22[[#This Row],[TARIH]]="",tbl_Metraj22[[#This Row],[TARIH]]="-"),0,IF(tbl_Metraj22[[#This Row],[YUZDE]]=0,tbl_Metraj22[[#This Row],[METRAJ_BETON]],tbl_Metraj22[[#This Row],[YUZDE]]*tbl_Metraj22[[#This Row],[METRAJ_BETON]]))</f>
        <v>0</v>
      </c>
      <c r="K2442" s="2" t="s">
        <v>1420</v>
      </c>
    </row>
    <row r="2443" spans="1:11" ht="14.25" x14ac:dyDescent="0.2">
      <c r="A2443" s="2" t="s">
        <v>2977</v>
      </c>
      <c r="B2443" s="124" t="s">
        <v>5030</v>
      </c>
      <c r="C2443" s="124"/>
      <c r="D2443" s="126">
        <v>17.7</v>
      </c>
      <c r="E2443" s="124" t="s">
        <v>765</v>
      </c>
      <c r="F2443" s="124">
        <v>-4</v>
      </c>
      <c r="G2443" s="2" t="s">
        <v>15030</v>
      </c>
      <c r="H2443" s="130"/>
      <c r="I2443" s="134"/>
      <c r="J2443" s="123">
        <f>IF(OR(tbl_Metraj22[[#This Row],[TARIH]]="",tbl_Metraj22[[#This Row],[TARIH]]="-"),0,IF(tbl_Metraj22[[#This Row],[YUZDE]]=0,tbl_Metraj22[[#This Row],[METRAJ_BETON]],tbl_Metraj22[[#This Row],[YUZDE]]*tbl_Metraj22[[#This Row],[METRAJ_BETON]]))</f>
        <v>0</v>
      </c>
      <c r="K2443" s="2" t="s">
        <v>1335</v>
      </c>
    </row>
    <row r="2444" spans="1:11" ht="14.25" x14ac:dyDescent="0.2">
      <c r="A2444" s="2" t="s">
        <v>2977</v>
      </c>
      <c r="B2444" s="124" t="s">
        <v>5031</v>
      </c>
      <c r="C2444" s="124"/>
      <c r="D2444" s="126">
        <v>10.35</v>
      </c>
      <c r="E2444" s="124" t="s">
        <v>765</v>
      </c>
      <c r="F2444" s="124">
        <v>-4</v>
      </c>
      <c r="G2444" s="2" t="s">
        <v>15031</v>
      </c>
      <c r="H2444" s="130"/>
      <c r="I2444" s="134"/>
      <c r="J2444" s="123">
        <f>IF(OR(tbl_Metraj22[[#This Row],[TARIH]]="",tbl_Metraj22[[#This Row],[TARIH]]="-"),0,IF(tbl_Metraj22[[#This Row],[YUZDE]]=0,tbl_Metraj22[[#This Row],[METRAJ_BETON]],tbl_Metraj22[[#This Row],[YUZDE]]*tbl_Metraj22[[#This Row],[METRAJ_BETON]]))</f>
        <v>0</v>
      </c>
      <c r="K2444" s="2" t="s">
        <v>1333</v>
      </c>
    </row>
    <row r="2445" spans="1:11" ht="14.25" x14ac:dyDescent="0.2">
      <c r="A2445" s="2" t="s">
        <v>2977</v>
      </c>
      <c r="B2445" s="124" t="s">
        <v>5032</v>
      </c>
      <c r="C2445" s="124"/>
      <c r="D2445" s="126">
        <v>6.59</v>
      </c>
      <c r="E2445" s="124" t="s">
        <v>765</v>
      </c>
      <c r="F2445" s="124">
        <v>-4</v>
      </c>
      <c r="G2445" s="2" t="s">
        <v>15032</v>
      </c>
      <c r="H2445" s="130"/>
      <c r="I2445" s="134"/>
      <c r="J2445" s="123">
        <f>IF(OR(tbl_Metraj22[[#This Row],[TARIH]]="",tbl_Metraj22[[#This Row],[TARIH]]="-"),0,IF(tbl_Metraj22[[#This Row],[YUZDE]]=0,tbl_Metraj22[[#This Row],[METRAJ_BETON]],tbl_Metraj22[[#This Row],[YUZDE]]*tbl_Metraj22[[#This Row],[METRAJ_BETON]]))</f>
        <v>0</v>
      </c>
      <c r="K2445" s="2" t="s">
        <v>2672</v>
      </c>
    </row>
    <row r="2446" spans="1:11" ht="14.25" x14ac:dyDescent="0.2">
      <c r="A2446" s="2" t="s">
        <v>2977</v>
      </c>
      <c r="B2446" s="124" t="s">
        <v>5033</v>
      </c>
      <c r="C2446" s="124"/>
      <c r="D2446" s="126">
        <v>10.85</v>
      </c>
      <c r="E2446" s="124" t="s">
        <v>765</v>
      </c>
      <c r="F2446" s="124">
        <v>-4</v>
      </c>
      <c r="G2446" s="2" t="s">
        <v>15033</v>
      </c>
      <c r="H2446" s="130"/>
      <c r="I2446" s="134"/>
      <c r="J2446" s="123">
        <f>IF(OR(tbl_Metraj22[[#This Row],[TARIH]]="",tbl_Metraj22[[#This Row],[TARIH]]="-"),0,IF(tbl_Metraj22[[#This Row],[YUZDE]]=0,tbl_Metraj22[[#This Row],[METRAJ_BETON]],tbl_Metraj22[[#This Row],[YUZDE]]*tbl_Metraj22[[#This Row],[METRAJ_BETON]]))</f>
        <v>0</v>
      </c>
      <c r="K2446" s="2" t="s">
        <v>1329</v>
      </c>
    </row>
    <row r="2447" spans="1:11" ht="14.25" x14ac:dyDescent="0.2">
      <c r="A2447" s="2" t="s">
        <v>2977</v>
      </c>
      <c r="B2447" s="124" t="s">
        <v>5034</v>
      </c>
      <c r="C2447" s="124"/>
      <c r="D2447" s="126">
        <v>6.59</v>
      </c>
      <c r="E2447" s="124" t="s">
        <v>765</v>
      </c>
      <c r="F2447" s="124">
        <v>-4</v>
      </c>
      <c r="G2447" s="2" t="s">
        <v>15034</v>
      </c>
      <c r="H2447" s="130"/>
      <c r="I2447" s="134"/>
      <c r="J2447" s="123">
        <f>IF(OR(tbl_Metraj22[[#This Row],[TARIH]]="",tbl_Metraj22[[#This Row],[TARIH]]="-"),0,IF(tbl_Metraj22[[#This Row],[YUZDE]]=0,tbl_Metraj22[[#This Row],[METRAJ_BETON]],tbl_Metraj22[[#This Row],[YUZDE]]*tbl_Metraj22[[#This Row],[METRAJ_BETON]]))</f>
        <v>0</v>
      </c>
      <c r="K2447" s="2" t="s">
        <v>2673</v>
      </c>
    </row>
    <row r="2448" spans="1:11" ht="14.25" x14ac:dyDescent="0.2">
      <c r="A2448" s="2" t="s">
        <v>2977</v>
      </c>
      <c r="B2448" s="124" t="s">
        <v>5035</v>
      </c>
      <c r="C2448" s="124"/>
      <c r="D2448" s="126">
        <v>9.7100000000000009</v>
      </c>
      <c r="E2448" s="124" t="s">
        <v>765</v>
      </c>
      <c r="F2448" s="124">
        <v>-4</v>
      </c>
      <c r="G2448" s="2" t="s">
        <v>15035</v>
      </c>
      <c r="H2448" s="130"/>
      <c r="I2448" s="134"/>
      <c r="J2448" s="123">
        <f>IF(OR(tbl_Metraj22[[#This Row],[TARIH]]="",tbl_Metraj22[[#This Row],[TARIH]]="-"),0,IF(tbl_Metraj22[[#This Row],[YUZDE]]=0,tbl_Metraj22[[#This Row],[METRAJ_BETON]],tbl_Metraj22[[#This Row],[YUZDE]]*tbl_Metraj22[[#This Row],[METRAJ_BETON]]))</f>
        <v>0</v>
      </c>
    </row>
    <row r="2449" spans="1:11" ht="14.25" x14ac:dyDescent="0.2">
      <c r="A2449" s="2" t="s">
        <v>2977</v>
      </c>
      <c r="B2449" s="124" t="s">
        <v>5036</v>
      </c>
      <c r="C2449" s="124"/>
      <c r="D2449" s="126">
        <v>11.8</v>
      </c>
      <c r="E2449" s="124" t="s">
        <v>765</v>
      </c>
      <c r="F2449" s="124">
        <v>-4</v>
      </c>
      <c r="G2449" s="2" t="s">
        <v>15036</v>
      </c>
      <c r="H2449" s="130"/>
      <c r="I2449" s="134"/>
      <c r="J2449" s="123">
        <f>IF(OR(tbl_Metraj22[[#This Row],[TARIH]]="",tbl_Metraj22[[#This Row],[TARIH]]="-"),0,IF(tbl_Metraj22[[#This Row],[YUZDE]]=0,tbl_Metraj22[[#This Row],[METRAJ_BETON]],tbl_Metraj22[[#This Row],[YUZDE]]*tbl_Metraj22[[#This Row],[METRAJ_BETON]]))</f>
        <v>0</v>
      </c>
      <c r="K2449" s="2" t="s">
        <v>1328</v>
      </c>
    </row>
    <row r="2450" spans="1:11" ht="14.25" x14ac:dyDescent="0.2">
      <c r="A2450" s="2" t="s">
        <v>2977</v>
      </c>
      <c r="B2450" s="124" t="s">
        <v>5037</v>
      </c>
      <c r="C2450" s="124"/>
      <c r="D2450" s="126">
        <v>7.76</v>
      </c>
      <c r="E2450" s="124" t="s">
        <v>765</v>
      </c>
      <c r="F2450" s="124">
        <v>-4</v>
      </c>
      <c r="G2450" s="2" t="s">
        <v>15037</v>
      </c>
      <c r="H2450" s="130"/>
      <c r="I2450" s="134"/>
      <c r="J2450" s="123">
        <f>IF(OR(tbl_Metraj22[[#This Row],[TARIH]]="",tbl_Metraj22[[#This Row],[TARIH]]="-"),0,IF(tbl_Metraj22[[#This Row],[YUZDE]]=0,tbl_Metraj22[[#This Row],[METRAJ_BETON]],tbl_Metraj22[[#This Row],[YUZDE]]*tbl_Metraj22[[#This Row],[METRAJ_BETON]]))</f>
        <v>0</v>
      </c>
      <c r="K2450" s="2" t="s">
        <v>1430</v>
      </c>
    </row>
    <row r="2451" spans="1:11" ht="14.25" x14ac:dyDescent="0.2">
      <c r="A2451" s="2" t="s">
        <v>2977</v>
      </c>
      <c r="B2451" s="124" t="s">
        <v>5038</v>
      </c>
      <c r="C2451" s="124"/>
      <c r="D2451" s="126">
        <v>12.76</v>
      </c>
      <c r="E2451" s="124" t="s">
        <v>765</v>
      </c>
      <c r="F2451" s="124">
        <v>-4</v>
      </c>
      <c r="G2451" s="2" t="s">
        <v>15038</v>
      </c>
      <c r="H2451" s="130"/>
      <c r="I2451" s="134"/>
      <c r="J2451" s="123">
        <f>IF(OR(tbl_Metraj22[[#This Row],[TARIH]]="",tbl_Metraj22[[#This Row],[TARIH]]="-"),0,IF(tbl_Metraj22[[#This Row],[YUZDE]]=0,tbl_Metraj22[[#This Row],[METRAJ_BETON]],tbl_Metraj22[[#This Row],[YUZDE]]*tbl_Metraj22[[#This Row],[METRAJ_BETON]]))</f>
        <v>0</v>
      </c>
      <c r="K2451" s="2" t="s">
        <v>1327</v>
      </c>
    </row>
    <row r="2452" spans="1:11" ht="14.25" x14ac:dyDescent="0.2">
      <c r="A2452" s="2" t="s">
        <v>2977</v>
      </c>
      <c r="B2452" s="124" t="s">
        <v>5054</v>
      </c>
      <c r="C2452" s="124"/>
      <c r="D2452" s="126">
        <v>13.96</v>
      </c>
      <c r="E2452" s="124" t="s">
        <v>765</v>
      </c>
      <c r="F2452" s="124">
        <v>-4</v>
      </c>
      <c r="G2452" s="2" t="s">
        <v>15039</v>
      </c>
      <c r="H2452" s="130"/>
      <c r="I2452" s="134"/>
      <c r="J2452" s="123">
        <f>IF(OR(tbl_Metraj22[[#This Row],[TARIH]]="",tbl_Metraj22[[#This Row],[TARIH]]="-"),0,IF(tbl_Metraj22[[#This Row],[YUZDE]]=0,tbl_Metraj22[[#This Row],[METRAJ_BETON]],tbl_Metraj22[[#This Row],[YUZDE]]*tbl_Metraj22[[#This Row],[METRAJ_BETON]]))</f>
        <v>0</v>
      </c>
      <c r="K2452" s="2" t="s">
        <v>2662</v>
      </c>
    </row>
    <row r="2453" spans="1:11" ht="14.25" x14ac:dyDescent="0.2">
      <c r="A2453" s="2" t="s">
        <v>2977</v>
      </c>
      <c r="B2453" s="124" t="s">
        <v>5055</v>
      </c>
      <c r="C2453" s="124"/>
      <c r="D2453" s="126">
        <v>13.96</v>
      </c>
      <c r="E2453" s="124" t="s">
        <v>765</v>
      </c>
      <c r="F2453" s="124">
        <v>-4</v>
      </c>
      <c r="G2453" s="2" t="s">
        <v>15040</v>
      </c>
      <c r="H2453" s="130"/>
      <c r="I2453" s="134"/>
      <c r="J2453" s="123">
        <f>IF(OR(tbl_Metraj22[[#This Row],[TARIH]]="",tbl_Metraj22[[#This Row],[TARIH]]="-"),0,IF(tbl_Metraj22[[#This Row],[YUZDE]]=0,tbl_Metraj22[[#This Row],[METRAJ_BETON]],tbl_Metraj22[[#This Row],[YUZDE]]*tbl_Metraj22[[#This Row],[METRAJ_BETON]]))</f>
        <v>0</v>
      </c>
      <c r="K2453" s="2" t="s">
        <v>2663</v>
      </c>
    </row>
    <row r="2454" spans="1:11" ht="14.25" x14ac:dyDescent="0.2">
      <c r="A2454" s="2" t="s">
        <v>2977</v>
      </c>
      <c r="B2454" s="124" t="s">
        <v>5056</v>
      </c>
      <c r="C2454" s="124"/>
      <c r="D2454" s="126">
        <v>13.96</v>
      </c>
      <c r="E2454" s="124" t="s">
        <v>765</v>
      </c>
      <c r="F2454" s="124">
        <v>-4</v>
      </c>
      <c r="G2454" s="2" t="s">
        <v>15041</v>
      </c>
      <c r="H2454" s="130"/>
      <c r="I2454" s="134"/>
      <c r="J2454" s="123">
        <f>IF(OR(tbl_Metraj22[[#This Row],[TARIH]]="",tbl_Metraj22[[#This Row],[TARIH]]="-"),0,IF(tbl_Metraj22[[#This Row],[YUZDE]]=0,tbl_Metraj22[[#This Row],[METRAJ_BETON]],tbl_Metraj22[[#This Row],[YUZDE]]*tbl_Metraj22[[#This Row],[METRAJ_BETON]]))</f>
        <v>0</v>
      </c>
      <c r="K2454" s="2" t="s">
        <v>2666</v>
      </c>
    </row>
    <row r="2455" spans="1:11" ht="14.25" x14ac:dyDescent="0.2">
      <c r="A2455" s="2" t="s">
        <v>2977</v>
      </c>
      <c r="B2455" s="124" t="s">
        <v>5057</v>
      </c>
      <c r="C2455" s="124"/>
      <c r="D2455" s="126">
        <v>13.96</v>
      </c>
      <c r="E2455" s="124" t="s">
        <v>765</v>
      </c>
      <c r="F2455" s="124">
        <v>-4</v>
      </c>
      <c r="G2455" s="2" t="s">
        <v>15042</v>
      </c>
      <c r="H2455" s="130"/>
      <c r="I2455" s="134"/>
      <c r="J2455" s="123">
        <f>IF(OR(tbl_Metraj22[[#This Row],[TARIH]]="",tbl_Metraj22[[#This Row],[TARIH]]="-"),0,IF(tbl_Metraj22[[#This Row],[YUZDE]]=0,tbl_Metraj22[[#This Row],[METRAJ_BETON]],tbl_Metraj22[[#This Row],[YUZDE]]*tbl_Metraj22[[#This Row],[METRAJ_BETON]]))</f>
        <v>0</v>
      </c>
      <c r="K2455" s="2" t="s">
        <v>2665</v>
      </c>
    </row>
    <row r="2456" spans="1:11" ht="14.25" x14ac:dyDescent="0.2">
      <c r="A2456" s="2" t="s">
        <v>2977</v>
      </c>
      <c r="B2456" s="124" t="s">
        <v>5058</v>
      </c>
      <c r="C2456" s="124"/>
      <c r="D2456" s="126">
        <v>13.96</v>
      </c>
      <c r="E2456" s="124" t="s">
        <v>765</v>
      </c>
      <c r="F2456" s="124">
        <v>-4</v>
      </c>
      <c r="G2456" s="2" t="s">
        <v>15043</v>
      </c>
      <c r="H2456" s="130"/>
      <c r="I2456" s="134"/>
      <c r="J2456" s="123">
        <f>IF(OR(tbl_Metraj22[[#This Row],[TARIH]]="",tbl_Metraj22[[#This Row],[TARIH]]="-"),0,IF(tbl_Metraj22[[#This Row],[YUZDE]]=0,tbl_Metraj22[[#This Row],[METRAJ_BETON]],tbl_Metraj22[[#This Row],[YUZDE]]*tbl_Metraj22[[#This Row],[METRAJ_BETON]]))</f>
        <v>0</v>
      </c>
      <c r="K2456" s="2" t="s">
        <v>2664</v>
      </c>
    </row>
    <row r="2457" spans="1:11" ht="14.25" x14ac:dyDescent="0.2">
      <c r="A2457" s="2" t="s">
        <v>2977</v>
      </c>
      <c r="B2457" s="124" t="s">
        <v>5059</v>
      </c>
      <c r="C2457" s="124"/>
      <c r="D2457" s="126">
        <v>14.48</v>
      </c>
      <c r="E2457" s="124" t="s">
        <v>765</v>
      </c>
      <c r="F2457" s="124">
        <v>-4</v>
      </c>
      <c r="G2457" s="2" t="s">
        <v>15044</v>
      </c>
      <c r="H2457" s="130"/>
      <c r="I2457" s="134"/>
      <c r="J2457" s="123">
        <f>IF(OR(tbl_Metraj22[[#This Row],[TARIH]]="",tbl_Metraj22[[#This Row],[TARIH]]="-"),0,IF(tbl_Metraj22[[#This Row],[YUZDE]]=0,tbl_Metraj22[[#This Row],[METRAJ_BETON]],tbl_Metraj22[[#This Row],[YUZDE]]*tbl_Metraj22[[#This Row],[METRAJ_BETON]]))</f>
        <v>0</v>
      </c>
      <c r="K2457" s="2" t="s">
        <v>1423</v>
      </c>
    </row>
    <row r="2458" spans="1:11" ht="14.25" x14ac:dyDescent="0.2">
      <c r="A2458" s="2" t="s">
        <v>2977</v>
      </c>
      <c r="B2458" s="124" t="s">
        <v>7027</v>
      </c>
      <c r="C2458" s="124"/>
      <c r="D2458" s="126">
        <v>9.65</v>
      </c>
      <c r="E2458" s="124" t="s">
        <v>765</v>
      </c>
      <c r="F2458" s="124">
        <v>-4</v>
      </c>
      <c r="G2458" s="2" t="s">
        <v>15045</v>
      </c>
      <c r="H2458" s="130" t="s">
        <v>24265</v>
      </c>
      <c r="I2458" s="134"/>
      <c r="J2458" s="123">
        <f>IF(OR(tbl_Metraj22[[#This Row],[TARIH]]="",tbl_Metraj22[[#This Row],[TARIH]]="-"),0,IF(tbl_Metraj22[[#This Row],[YUZDE]]=0,tbl_Metraj22[[#This Row],[METRAJ_BETON]],tbl_Metraj22[[#This Row],[YUZDE]]*tbl_Metraj22[[#This Row],[METRAJ_BETON]]))</f>
        <v>0</v>
      </c>
      <c r="K2458" s="2" t="s">
        <v>2373</v>
      </c>
    </row>
    <row r="2459" spans="1:11" ht="14.25" x14ac:dyDescent="0.2">
      <c r="A2459" s="2" t="s">
        <v>2977</v>
      </c>
      <c r="B2459" s="124" t="s">
        <v>7028</v>
      </c>
      <c r="C2459" s="124"/>
      <c r="D2459" s="126">
        <v>4.37</v>
      </c>
      <c r="E2459" s="124" t="s">
        <v>765</v>
      </c>
      <c r="F2459" s="124">
        <v>-4</v>
      </c>
      <c r="G2459" s="2" t="s">
        <v>15046</v>
      </c>
      <c r="H2459" s="130" t="s">
        <v>24265</v>
      </c>
      <c r="I2459" s="134"/>
      <c r="J2459" s="123">
        <f>IF(OR(tbl_Metraj22[[#This Row],[TARIH]]="",tbl_Metraj22[[#This Row],[TARIH]]="-"),0,IF(tbl_Metraj22[[#This Row],[YUZDE]]=0,tbl_Metraj22[[#This Row],[METRAJ_BETON]],tbl_Metraj22[[#This Row],[YUZDE]]*tbl_Metraj22[[#This Row],[METRAJ_BETON]]))</f>
        <v>0</v>
      </c>
      <c r="K2459" s="2" t="s">
        <v>1337</v>
      </c>
    </row>
    <row r="2460" spans="1:11" ht="14.25" x14ac:dyDescent="0.2">
      <c r="A2460" s="2" t="s">
        <v>2977</v>
      </c>
      <c r="B2460" s="124" t="s">
        <v>7029</v>
      </c>
      <c r="C2460" s="124"/>
      <c r="D2460" s="126">
        <v>4.37</v>
      </c>
      <c r="E2460" s="124" t="s">
        <v>765</v>
      </c>
      <c r="F2460" s="124">
        <v>-4</v>
      </c>
      <c r="G2460" s="2" t="s">
        <v>15047</v>
      </c>
      <c r="H2460" s="130" t="s">
        <v>24265</v>
      </c>
      <c r="I2460" s="134"/>
      <c r="J2460" s="123">
        <f>IF(OR(tbl_Metraj22[[#This Row],[TARIH]]="",tbl_Metraj22[[#This Row],[TARIH]]="-"),0,IF(tbl_Metraj22[[#This Row],[YUZDE]]=0,tbl_Metraj22[[#This Row],[METRAJ_BETON]],tbl_Metraj22[[#This Row],[YUZDE]]*tbl_Metraj22[[#This Row],[METRAJ_BETON]]))</f>
        <v>0</v>
      </c>
      <c r="K2460" s="2" t="s">
        <v>1330</v>
      </c>
    </row>
    <row r="2461" spans="1:11" ht="14.25" x14ac:dyDescent="0.2">
      <c r="A2461" s="2" t="s">
        <v>2977</v>
      </c>
      <c r="B2461" s="124" t="s">
        <v>7030</v>
      </c>
      <c r="C2461" s="124"/>
      <c r="D2461" s="126">
        <v>3.94</v>
      </c>
      <c r="E2461" s="124" t="s">
        <v>765</v>
      </c>
      <c r="F2461" s="124">
        <v>-4</v>
      </c>
      <c r="G2461" s="2" t="s">
        <v>15048</v>
      </c>
      <c r="H2461" s="130" t="s">
        <v>24265</v>
      </c>
      <c r="I2461" s="134"/>
      <c r="J2461" s="123">
        <f>IF(OR(tbl_Metraj22[[#This Row],[TARIH]]="",tbl_Metraj22[[#This Row],[TARIH]]="-"),0,IF(tbl_Metraj22[[#This Row],[YUZDE]]=0,tbl_Metraj22[[#This Row],[METRAJ_BETON]],tbl_Metraj22[[#This Row],[YUZDE]]*tbl_Metraj22[[#This Row],[METRAJ_BETON]]))</f>
        <v>0</v>
      </c>
      <c r="K2461" s="2" t="s">
        <v>1338</v>
      </c>
    </row>
    <row r="2462" spans="1:11" ht="14.25" x14ac:dyDescent="0.2">
      <c r="A2462" s="2" t="s">
        <v>2977</v>
      </c>
      <c r="B2462" s="124" t="s">
        <v>7975</v>
      </c>
      <c r="C2462" s="124"/>
      <c r="D2462" s="126">
        <v>9.01</v>
      </c>
      <c r="E2462" s="124" t="s">
        <v>765</v>
      </c>
      <c r="F2462" s="124">
        <v>-4</v>
      </c>
      <c r="G2462" s="2" t="s">
        <v>15049</v>
      </c>
      <c r="H2462" s="130"/>
      <c r="I2462" s="134"/>
      <c r="J2462" s="123">
        <f>IF(OR(tbl_Metraj22[[#This Row],[TARIH]]="",tbl_Metraj22[[#This Row],[TARIH]]="-"),0,IF(tbl_Metraj22[[#This Row],[YUZDE]]=0,tbl_Metraj22[[#This Row],[METRAJ_BETON]],tbl_Metraj22[[#This Row],[YUZDE]]*tbl_Metraj22[[#This Row],[METRAJ_BETON]]))</f>
        <v>0</v>
      </c>
      <c r="K2462" s="2" t="s">
        <v>2674</v>
      </c>
    </row>
    <row r="2463" spans="1:11" ht="14.25" x14ac:dyDescent="0.2">
      <c r="A2463" s="2" t="s">
        <v>2977</v>
      </c>
      <c r="B2463" s="124" t="s">
        <v>7976</v>
      </c>
      <c r="C2463" s="124"/>
      <c r="D2463" s="126">
        <v>9.01</v>
      </c>
      <c r="E2463" s="124" t="s">
        <v>765</v>
      </c>
      <c r="F2463" s="124">
        <v>-4</v>
      </c>
      <c r="G2463" s="2" t="s">
        <v>15050</v>
      </c>
      <c r="H2463" s="130"/>
      <c r="I2463" s="134"/>
      <c r="J2463" s="123">
        <f>IF(OR(tbl_Metraj22[[#This Row],[TARIH]]="",tbl_Metraj22[[#This Row],[TARIH]]="-"),0,IF(tbl_Metraj22[[#This Row],[YUZDE]]=0,tbl_Metraj22[[#This Row],[METRAJ_BETON]],tbl_Metraj22[[#This Row],[YUZDE]]*tbl_Metraj22[[#This Row],[METRAJ_BETON]]))</f>
        <v>0</v>
      </c>
      <c r="K2463" s="2" t="s">
        <v>2675</v>
      </c>
    </row>
    <row r="2464" spans="1:11" ht="14.25" x14ac:dyDescent="0.2">
      <c r="A2464" s="2" t="s">
        <v>2977</v>
      </c>
      <c r="B2464" s="124" t="s">
        <v>8036</v>
      </c>
      <c r="C2464" s="124"/>
      <c r="D2464" s="126">
        <v>6.34</v>
      </c>
      <c r="E2464" s="124" t="s">
        <v>765</v>
      </c>
      <c r="F2464" s="124">
        <v>-4</v>
      </c>
      <c r="G2464" s="2" t="s">
        <v>15051</v>
      </c>
      <c r="H2464" s="130"/>
      <c r="I2464" s="134"/>
      <c r="J2464" s="123">
        <f>IF(OR(tbl_Metraj22[[#This Row],[TARIH]]="",tbl_Metraj22[[#This Row],[TARIH]]="-"),0,IF(tbl_Metraj22[[#This Row],[YUZDE]]=0,tbl_Metraj22[[#This Row],[METRAJ_BETON]],tbl_Metraj22[[#This Row],[YUZDE]]*tbl_Metraj22[[#This Row],[METRAJ_BETON]]))</f>
        <v>0</v>
      </c>
      <c r="K2464" s="2" t="s">
        <v>2572</v>
      </c>
    </row>
    <row r="2465" spans="1:11" ht="14.25" x14ac:dyDescent="0.2">
      <c r="A2465" s="2" t="s">
        <v>2977</v>
      </c>
      <c r="B2465" s="124" t="s">
        <v>8037</v>
      </c>
      <c r="C2465" s="124"/>
      <c r="D2465" s="126">
        <v>6.34</v>
      </c>
      <c r="E2465" s="124" t="s">
        <v>765</v>
      </c>
      <c r="F2465" s="124">
        <v>-4</v>
      </c>
      <c r="G2465" s="2" t="s">
        <v>15052</v>
      </c>
      <c r="H2465" s="130"/>
      <c r="I2465" s="134"/>
      <c r="J2465" s="123">
        <f>IF(OR(tbl_Metraj22[[#This Row],[TARIH]]="",tbl_Metraj22[[#This Row],[TARIH]]="-"),0,IF(tbl_Metraj22[[#This Row],[YUZDE]]=0,tbl_Metraj22[[#This Row],[METRAJ_BETON]],tbl_Metraj22[[#This Row],[YUZDE]]*tbl_Metraj22[[#This Row],[METRAJ_BETON]]))</f>
        <v>0</v>
      </c>
      <c r="K2465" s="2" t="s">
        <v>2573</v>
      </c>
    </row>
    <row r="2466" spans="1:11" ht="14.25" x14ac:dyDescent="0.2">
      <c r="A2466" s="2" t="s">
        <v>2977</v>
      </c>
      <c r="B2466" s="124" t="s">
        <v>8038</v>
      </c>
      <c r="C2466" s="124"/>
      <c r="D2466" s="126">
        <v>6.34</v>
      </c>
      <c r="E2466" s="124" t="s">
        <v>765</v>
      </c>
      <c r="F2466" s="124">
        <v>-4</v>
      </c>
      <c r="G2466" s="2" t="s">
        <v>15053</v>
      </c>
      <c r="H2466" s="130"/>
      <c r="I2466" s="134"/>
      <c r="J2466" s="123">
        <f>IF(OR(tbl_Metraj22[[#This Row],[TARIH]]="",tbl_Metraj22[[#This Row],[TARIH]]="-"),0,IF(tbl_Metraj22[[#This Row],[YUZDE]]=0,tbl_Metraj22[[#This Row],[METRAJ_BETON]],tbl_Metraj22[[#This Row],[YUZDE]]*tbl_Metraj22[[#This Row],[METRAJ_BETON]]))</f>
        <v>0</v>
      </c>
      <c r="K2466" s="2" t="s">
        <v>2574</v>
      </c>
    </row>
    <row r="2467" spans="1:11" ht="14.25" x14ac:dyDescent="0.2">
      <c r="A2467" s="2" t="s">
        <v>2977</v>
      </c>
      <c r="B2467" s="124" t="s">
        <v>8039</v>
      </c>
      <c r="C2467" s="124"/>
      <c r="D2467" s="126">
        <v>6.02</v>
      </c>
      <c r="E2467" s="124" t="s">
        <v>765</v>
      </c>
      <c r="F2467" s="124">
        <v>-4</v>
      </c>
      <c r="G2467" s="2" t="s">
        <v>15054</v>
      </c>
      <c r="H2467" s="130"/>
      <c r="I2467" s="134"/>
      <c r="J2467" s="123">
        <f>IF(OR(tbl_Metraj22[[#This Row],[TARIH]]="",tbl_Metraj22[[#This Row],[TARIH]]="-"),0,IF(tbl_Metraj22[[#This Row],[YUZDE]]=0,tbl_Metraj22[[#This Row],[METRAJ_BETON]],tbl_Metraj22[[#This Row],[YUZDE]]*tbl_Metraj22[[#This Row],[METRAJ_BETON]]))</f>
        <v>0</v>
      </c>
      <c r="K2467" s="2" t="s">
        <v>2571</v>
      </c>
    </row>
    <row r="2468" spans="1:11" ht="14.25" x14ac:dyDescent="0.2">
      <c r="A2468" s="2" t="s">
        <v>2977</v>
      </c>
      <c r="B2468" s="124" t="s">
        <v>8040</v>
      </c>
      <c r="C2468" s="124"/>
      <c r="D2468" s="126">
        <v>6.93</v>
      </c>
      <c r="E2468" s="124" t="s">
        <v>765</v>
      </c>
      <c r="F2468" s="124">
        <v>-4</v>
      </c>
      <c r="G2468" s="2" t="s">
        <v>15055</v>
      </c>
      <c r="H2468" s="130"/>
      <c r="I2468" s="134"/>
      <c r="J2468" s="123">
        <f>IF(OR(tbl_Metraj22[[#This Row],[TARIH]]="",tbl_Metraj22[[#This Row],[TARIH]]="-"),0,IF(tbl_Metraj22[[#This Row],[YUZDE]]=0,tbl_Metraj22[[#This Row],[METRAJ_BETON]],tbl_Metraj22[[#This Row],[YUZDE]]*tbl_Metraj22[[#This Row],[METRAJ_BETON]]))</f>
        <v>0</v>
      </c>
      <c r="K2468" s="2" t="s">
        <v>2575</v>
      </c>
    </row>
    <row r="2469" spans="1:11" ht="14.25" x14ac:dyDescent="0.2">
      <c r="A2469" s="2" t="s">
        <v>2977</v>
      </c>
      <c r="B2469" s="124" t="s">
        <v>8041</v>
      </c>
      <c r="C2469" s="124"/>
      <c r="D2469" s="126">
        <v>4.62</v>
      </c>
      <c r="E2469" s="124" t="s">
        <v>765</v>
      </c>
      <c r="F2469" s="124">
        <v>-4</v>
      </c>
      <c r="G2469" s="2" t="s">
        <v>15056</v>
      </c>
      <c r="H2469" s="130"/>
      <c r="I2469" s="134"/>
      <c r="J2469" s="123">
        <f>IF(OR(tbl_Metraj22[[#This Row],[TARIH]]="",tbl_Metraj22[[#This Row],[TARIH]]="-"),0,IF(tbl_Metraj22[[#This Row],[YUZDE]]=0,tbl_Metraj22[[#This Row],[METRAJ_BETON]],tbl_Metraj22[[#This Row],[YUZDE]]*tbl_Metraj22[[#This Row],[METRAJ_BETON]]))</f>
        <v>0</v>
      </c>
      <c r="K2469" s="2" t="s">
        <v>2576</v>
      </c>
    </row>
    <row r="2470" spans="1:11" ht="14.25" x14ac:dyDescent="0.2">
      <c r="A2470" s="2" t="s">
        <v>2977</v>
      </c>
      <c r="B2470" s="124" t="s">
        <v>8042</v>
      </c>
      <c r="C2470" s="124"/>
      <c r="D2470" s="126">
        <v>6.93</v>
      </c>
      <c r="E2470" s="124" t="s">
        <v>765</v>
      </c>
      <c r="F2470" s="124">
        <v>-4</v>
      </c>
      <c r="G2470" s="2" t="s">
        <v>15057</v>
      </c>
      <c r="H2470" s="130"/>
      <c r="I2470" s="134"/>
      <c r="J2470" s="123">
        <f>IF(OR(tbl_Metraj22[[#This Row],[TARIH]]="",tbl_Metraj22[[#This Row],[TARIH]]="-"),0,IF(tbl_Metraj22[[#This Row],[YUZDE]]=0,tbl_Metraj22[[#This Row],[METRAJ_BETON]],tbl_Metraj22[[#This Row],[YUZDE]]*tbl_Metraj22[[#This Row],[METRAJ_BETON]]))</f>
        <v>0</v>
      </c>
      <c r="K2470" s="2" t="s">
        <v>2577</v>
      </c>
    </row>
    <row r="2471" spans="1:11" ht="14.25" x14ac:dyDescent="0.2">
      <c r="A2471" s="2" t="s">
        <v>2977</v>
      </c>
      <c r="B2471" s="124" t="s">
        <v>8044</v>
      </c>
      <c r="C2471" s="124"/>
      <c r="D2471" s="126">
        <v>5.44</v>
      </c>
      <c r="E2471" s="124" t="s">
        <v>765</v>
      </c>
      <c r="F2471" s="124">
        <v>-4</v>
      </c>
      <c r="G2471" s="2" t="s">
        <v>15058</v>
      </c>
      <c r="H2471" s="130"/>
      <c r="I2471" s="134"/>
      <c r="J2471" s="123">
        <f>IF(OR(tbl_Metraj22[[#This Row],[TARIH]]="",tbl_Metraj22[[#This Row],[TARIH]]="-"),0,IF(tbl_Metraj22[[#This Row],[YUZDE]]=0,tbl_Metraj22[[#This Row],[METRAJ_BETON]],tbl_Metraj22[[#This Row],[YUZDE]]*tbl_Metraj22[[#This Row],[METRAJ_BETON]]))</f>
        <v>0</v>
      </c>
      <c r="K2471" s="2" t="s">
        <v>2570</v>
      </c>
    </row>
    <row r="2472" spans="1:11" ht="14.25" x14ac:dyDescent="0.2">
      <c r="A2472" s="2" t="s">
        <v>734</v>
      </c>
      <c r="B2472" s="124" t="s">
        <v>6071</v>
      </c>
      <c r="C2472" s="124"/>
      <c r="D2472" s="126">
        <v>1.2</v>
      </c>
      <c r="E2472" s="124" t="s">
        <v>765</v>
      </c>
      <c r="F2472" s="124">
        <v>-3</v>
      </c>
      <c r="G2472" s="2" t="s">
        <v>15059</v>
      </c>
      <c r="H2472" s="130"/>
      <c r="I2472" s="134"/>
      <c r="J2472" s="123">
        <f>IF(OR(tbl_Metraj22[[#This Row],[TARIH]]="",tbl_Metraj22[[#This Row],[TARIH]]="-"),0,IF(tbl_Metraj22[[#This Row],[YUZDE]]=0,tbl_Metraj22[[#This Row],[METRAJ_BETON]],tbl_Metraj22[[#This Row],[YUZDE]]*tbl_Metraj22[[#This Row],[METRAJ_BETON]]))</f>
        <v>0</v>
      </c>
      <c r="K2472" s="2" t="s">
        <v>23367</v>
      </c>
    </row>
    <row r="2473" spans="1:11" ht="14.25" x14ac:dyDescent="0.2">
      <c r="A2473" s="2" t="s">
        <v>734</v>
      </c>
      <c r="B2473" s="124" t="s">
        <v>6072</v>
      </c>
      <c r="C2473" s="124"/>
      <c r="D2473" s="126">
        <v>2.02</v>
      </c>
      <c r="E2473" s="124" t="s">
        <v>765</v>
      </c>
      <c r="F2473" s="124">
        <v>-3</v>
      </c>
      <c r="G2473" s="2" t="s">
        <v>15060</v>
      </c>
      <c r="H2473" s="130" t="s">
        <v>24265</v>
      </c>
      <c r="I2473" s="134"/>
      <c r="J2473" s="123">
        <f>IF(OR(tbl_Metraj22[[#This Row],[TARIH]]="",tbl_Metraj22[[#This Row],[TARIH]]="-"),0,IF(tbl_Metraj22[[#This Row],[YUZDE]]=0,tbl_Metraj22[[#This Row],[METRAJ_BETON]],tbl_Metraj22[[#This Row],[YUZDE]]*tbl_Metraj22[[#This Row],[METRAJ_BETON]]))</f>
        <v>0</v>
      </c>
      <c r="K2473" s="2" t="s">
        <v>23368</v>
      </c>
    </row>
    <row r="2474" spans="1:11" ht="14.25" x14ac:dyDescent="0.2">
      <c r="A2474" s="2" t="s">
        <v>734</v>
      </c>
      <c r="B2474" s="124" t="s">
        <v>6104</v>
      </c>
      <c r="C2474" s="124"/>
      <c r="D2474" s="126">
        <v>2.82</v>
      </c>
      <c r="E2474" s="124" t="s">
        <v>765</v>
      </c>
      <c r="F2474" s="124">
        <v>-3</v>
      </c>
      <c r="G2474" s="2" t="s">
        <v>15061</v>
      </c>
      <c r="H2474" s="130"/>
      <c r="I2474" s="134"/>
      <c r="J2474" s="123">
        <f>IF(OR(tbl_Metraj22[[#This Row],[TARIH]]="",tbl_Metraj22[[#This Row],[TARIH]]="-"),0,IF(tbl_Metraj22[[#This Row],[YUZDE]]=0,tbl_Metraj22[[#This Row],[METRAJ_BETON]],tbl_Metraj22[[#This Row],[YUZDE]]*tbl_Metraj22[[#This Row],[METRAJ_BETON]]))</f>
        <v>0</v>
      </c>
      <c r="K2474" s="2" t="s">
        <v>23369</v>
      </c>
    </row>
    <row r="2475" spans="1:11" ht="14.25" x14ac:dyDescent="0.2">
      <c r="A2475" s="2" t="s">
        <v>734</v>
      </c>
      <c r="B2475" s="124" t="s">
        <v>6106</v>
      </c>
      <c r="C2475" s="124"/>
      <c r="D2475" s="126">
        <v>1.1399999999999999</v>
      </c>
      <c r="E2475" s="124" t="s">
        <v>765</v>
      </c>
      <c r="F2475" s="124">
        <v>-3</v>
      </c>
      <c r="G2475" s="2" t="s">
        <v>15062</v>
      </c>
      <c r="H2475" s="130"/>
      <c r="I2475" s="134"/>
      <c r="J2475" s="123">
        <f>IF(OR(tbl_Metraj22[[#This Row],[TARIH]]="",tbl_Metraj22[[#This Row],[TARIH]]="-"),0,IF(tbl_Metraj22[[#This Row],[YUZDE]]=0,tbl_Metraj22[[#This Row],[METRAJ_BETON]],tbl_Metraj22[[#This Row],[YUZDE]]*tbl_Metraj22[[#This Row],[METRAJ_BETON]]))</f>
        <v>0</v>
      </c>
      <c r="K2475" s="2" t="s">
        <v>22560</v>
      </c>
    </row>
    <row r="2476" spans="1:11" ht="14.25" x14ac:dyDescent="0.2">
      <c r="A2476" s="2" t="s">
        <v>734</v>
      </c>
      <c r="B2476" s="124" t="s">
        <v>6107</v>
      </c>
      <c r="C2476" s="124"/>
      <c r="D2476" s="126">
        <v>1.18</v>
      </c>
      <c r="E2476" s="124" t="s">
        <v>765</v>
      </c>
      <c r="F2476" s="124">
        <v>-3</v>
      </c>
      <c r="G2476" s="2" t="s">
        <v>15063</v>
      </c>
      <c r="H2476" s="130"/>
      <c r="I2476" s="134"/>
      <c r="J2476" s="123">
        <f>IF(OR(tbl_Metraj22[[#This Row],[TARIH]]="",tbl_Metraj22[[#This Row],[TARIH]]="-"),0,IF(tbl_Metraj22[[#This Row],[YUZDE]]=0,tbl_Metraj22[[#This Row],[METRAJ_BETON]],tbl_Metraj22[[#This Row],[YUZDE]]*tbl_Metraj22[[#This Row],[METRAJ_BETON]]))</f>
        <v>0</v>
      </c>
      <c r="K2476" s="2" t="e">
        <v>#N/A</v>
      </c>
    </row>
    <row r="2477" spans="1:11" ht="14.25" x14ac:dyDescent="0.2">
      <c r="A2477" s="2" t="s">
        <v>734</v>
      </c>
      <c r="B2477" s="124" t="s">
        <v>6108</v>
      </c>
      <c r="C2477" s="124"/>
      <c r="D2477" s="126">
        <v>2.82</v>
      </c>
      <c r="E2477" s="124" t="s">
        <v>765</v>
      </c>
      <c r="F2477" s="124">
        <v>-3</v>
      </c>
      <c r="G2477" s="2" t="s">
        <v>15064</v>
      </c>
      <c r="H2477" s="130"/>
      <c r="I2477" s="134"/>
      <c r="J2477" s="123">
        <f>IF(OR(tbl_Metraj22[[#This Row],[TARIH]]="",tbl_Metraj22[[#This Row],[TARIH]]="-"),0,IF(tbl_Metraj22[[#This Row],[YUZDE]]=0,tbl_Metraj22[[#This Row],[METRAJ_BETON]],tbl_Metraj22[[#This Row],[YUZDE]]*tbl_Metraj22[[#This Row],[METRAJ_BETON]]))</f>
        <v>0</v>
      </c>
      <c r="K2477" s="2" t="s">
        <v>23370</v>
      </c>
    </row>
    <row r="2478" spans="1:11" ht="14.25" x14ac:dyDescent="0.2">
      <c r="A2478" s="2" t="s">
        <v>734</v>
      </c>
      <c r="B2478" s="124" t="s">
        <v>6109</v>
      </c>
      <c r="C2478" s="124"/>
      <c r="D2478" s="126">
        <v>1.1100000000000001</v>
      </c>
      <c r="E2478" s="124" t="s">
        <v>765</v>
      </c>
      <c r="F2478" s="124">
        <v>-3</v>
      </c>
      <c r="G2478" s="2" t="s">
        <v>15065</v>
      </c>
      <c r="H2478" s="130"/>
      <c r="I2478" s="134"/>
      <c r="J2478" s="123">
        <f>IF(OR(tbl_Metraj22[[#This Row],[TARIH]]="",tbl_Metraj22[[#This Row],[TARIH]]="-"),0,IF(tbl_Metraj22[[#This Row],[YUZDE]]=0,tbl_Metraj22[[#This Row],[METRAJ_BETON]],tbl_Metraj22[[#This Row],[YUZDE]]*tbl_Metraj22[[#This Row],[METRAJ_BETON]]))</f>
        <v>0</v>
      </c>
      <c r="K2478" s="2" t="s">
        <v>22532</v>
      </c>
    </row>
    <row r="2479" spans="1:11" ht="14.25" x14ac:dyDescent="0.2">
      <c r="A2479" s="2" t="s">
        <v>734</v>
      </c>
      <c r="B2479" s="124" t="s">
        <v>6110</v>
      </c>
      <c r="C2479" s="124"/>
      <c r="D2479" s="126">
        <v>0.92</v>
      </c>
      <c r="E2479" s="124" t="s">
        <v>765</v>
      </c>
      <c r="F2479" s="124">
        <v>-3</v>
      </c>
      <c r="G2479" s="2" t="s">
        <v>15066</v>
      </c>
      <c r="H2479" s="130"/>
      <c r="I2479" s="134"/>
      <c r="J2479" s="123">
        <f>IF(OR(tbl_Metraj22[[#This Row],[TARIH]]="",tbl_Metraj22[[#This Row],[TARIH]]="-"),0,IF(tbl_Metraj22[[#This Row],[YUZDE]]=0,tbl_Metraj22[[#This Row],[METRAJ_BETON]],tbl_Metraj22[[#This Row],[YUZDE]]*tbl_Metraj22[[#This Row],[METRAJ_BETON]]))</f>
        <v>0</v>
      </c>
      <c r="K2479" s="2" t="e">
        <v>#N/A</v>
      </c>
    </row>
    <row r="2480" spans="1:11" ht="14.25" x14ac:dyDescent="0.2">
      <c r="A2480" s="2" t="s">
        <v>734</v>
      </c>
      <c r="B2480" s="124" t="s">
        <v>6111</v>
      </c>
      <c r="C2480" s="124"/>
      <c r="D2480" s="126">
        <v>4.51</v>
      </c>
      <c r="E2480" s="124" t="s">
        <v>765</v>
      </c>
      <c r="F2480" s="124">
        <v>-3</v>
      </c>
      <c r="G2480" s="2" t="s">
        <v>15067</v>
      </c>
      <c r="H2480" s="130"/>
      <c r="I2480" s="134"/>
      <c r="J2480" s="123">
        <f>IF(OR(tbl_Metraj22[[#This Row],[TARIH]]="",tbl_Metraj22[[#This Row],[TARIH]]="-"),0,IF(tbl_Metraj22[[#This Row],[YUZDE]]=0,tbl_Metraj22[[#This Row],[METRAJ_BETON]],tbl_Metraj22[[#This Row],[YUZDE]]*tbl_Metraj22[[#This Row],[METRAJ_BETON]]))</f>
        <v>0</v>
      </c>
      <c r="K2480" s="2" t="s">
        <v>23371</v>
      </c>
    </row>
    <row r="2481" spans="1:11" ht="14.25" x14ac:dyDescent="0.2">
      <c r="A2481" s="2" t="s">
        <v>734</v>
      </c>
      <c r="B2481" s="124" t="s">
        <v>6112</v>
      </c>
      <c r="C2481" s="124"/>
      <c r="D2481" s="126">
        <v>2.82</v>
      </c>
      <c r="E2481" s="124" t="s">
        <v>765</v>
      </c>
      <c r="F2481" s="124">
        <v>-3</v>
      </c>
      <c r="G2481" s="2" t="s">
        <v>15068</v>
      </c>
      <c r="H2481" s="130"/>
      <c r="I2481" s="134"/>
      <c r="J2481" s="123">
        <f>IF(OR(tbl_Metraj22[[#This Row],[TARIH]]="",tbl_Metraj22[[#This Row],[TARIH]]="-"),0,IF(tbl_Metraj22[[#This Row],[YUZDE]]=0,tbl_Metraj22[[#This Row],[METRAJ_BETON]],tbl_Metraj22[[#This Row],[YUZDE]]*tbl_Metraj22[[#This Row],[METRAJ_BETON]]))</f>
        <v>0</v>
      </c>
      <c r="K2481" s="2" t="s">
        <v>23372</v>
      </c>
    </row>
    <row r="2482" spans="1:11" ht="14.25" x14ac:dyDescent="0.2">
      <c r="A2482" s="2" t="s">
        <v>734</v>
      </c>
      <c r="B2482" s="124" t="s">
        <v>6113</v>
      </c>
      <c r="C2482" s="124"/>
      <c r="D2482" s="126">
        <v>0.99</v>
      </c>
      <c r="E2482" s="124" t="s">
        <v>765</v>
      </c>
      <c r="F2482" s="124">
        <v>-3</v>
      </c>
      <c r="G2482" s="2" t="s">
        <v>15069</v>
      </c>
      <c r="H2482" s="130"/>
      <c r="I2482" s="134"/>
      <c r="J2482" s="123">
        <f>IF(OR(tbl_Metraj22[[#This Row],[TARIH]]="",tbl_Metraj22[[#This Row],[TARIH]]="-"),0,IF(tbl_Metraj22[[#This Row],[YUZDE]]=0,tbl_Metraj22[[#This Row],[METRAJ_BETON]],tbl_Metraj22[[#This Row],[YUZDE]]*tbl_Metraj22[[#This Row],[METRAJ_BETON]]))</f>
        <v>0</v>
      </c>
      <c r="K2482" s="2" t="s">
        <v>22541</v>
      </c>
    </row>
    <row r="2483" spans="1:11" ht="14.25" x14ac:dyDescent="0.2">
      <c r="A2483" s="2" t="s">
        <v>734</v>
      </c>
      <c r="B2483" s="124" t="s">
        <v>6114</v>
      </c>
      <c r="C2483" s="124"/>
      <c r="D2483" s="126">
        <v>2.82</v>
      </c>
      <c r="E2483" s="124" t="s">
        <v>765</v>
      </c>
      <c r="F2483" s="124">
        <v>-3</v>
      </c>
      <c r="G2483" s="2" t="s">
        <v>15070</v>
      </c>
      <c r="H2483" s="130"/>
      <c r="I2483" s="134"/>
      <c r="J2483" s="123">
        <f>IF(OR(tbl_Metraj22[[#This Row],[TARIH]]="",tbl_Metraj22[[#This Row],[TARIH]]="-"),0,IF(tbl_Metraj22[[#This Row],[YUZDE]]=0,tbl_Metraj22[[#This Row],[METRAJ_BETON]],tbl_Metraj22[[#This Row],[YUZDE]]*tbl_Metraj22[[#This Row],[METRAJ_BETON]]))</f>
        <v>0</v>
      </c>
      <c r="K2483" s="2" t="s">
        <v>23373</v>
      </c>
    </row>
    <row r="2484" spans="1:11" ht="14.25" x14ac:dyDescent="0.2">
      <c r="A2484" s="2" t="s">
        <v>734</v>
      </c>
      <c r="B2484" s="124" t="s">
        <v>6115</v>
      </c>
      <c r="C2484" s="124"/>
      <c r="D2484" s="126">
        <v>0.98</v>
      </c>
      <c r="E2484" s="124" t="s">
        <v>765</v>
      </c>
      <c r="F2484" s="124">
        <v>-3</v>
      </c>
      <c r="G2484" s="2" t="s">
        <v>15071</v>
      </c>
      <c r="H2484" s="130"/>
      <c r="I2484" s="134"/>
      <c r="J2484" s="123">
        <f>IF(OR(tbl_Metraj22[[#This Row],[TARIH]]="",tbl_Metraj22[[#This Row],[TARIH]]="-"),0,IF(tbl_Metraj22[[#This Row],[YUZDE]]=0,tbl_Metraj22[[#This Row],[METRAJ_BETON]],tbl_Metraj22[[#This Row],[YUZDE]]*tbl_Metraj22[[#This Row],[METRAJ_BETON]]))</f>
        <v>0</v>
      </c>
      <c r="K2484" s="2" t="e">
        <v>#N/A</v>
      </c>
    </row>
    <row r="2485" spans="1:11" ht="14.25" x14ac:dyDescent="0.2">
      <c r="A2485" s="2" t="s">
        <v>734</v>
      </c>
      <c r="B2485" s="124" t="s">
        <v>6116</v>
      </c>
      <c r="C2485" s="124"/>
      <c r="D2485" s="126">
        <v>0.76</v>
      </c>
      <c r="E2485" s="124" t="s">
        <v>765</v>
      </c>
      <c r="F2485" s="124">
        <v>-3</v>
      </c>
      <c r="G2485" s="2" t="s">
        <v>15072</v>
      </c>
      <c r="H2485" s="130"/>
      <c r="I2485" s="134"/>
      <c r="J2485" s="123">
        <f>IF(OR(tbl_Metraj22[[#This Row],[TARIH]]="",tbl_Metraj22[[#This Row],[TARIH]]="-"),0,IF(tbl_Metraj22[[#This Row],[YUZDE]]=0,tbl_Metraj22[[#This Row],[METRAJ_BETON]],tbl_Metraj22[[#This Row],[YUZDE]]*tbl_Metraj22[[#This Row],[METRAJ_BETON]]))</f>
        <v>0</v>
      </c>
      <c r="K2485" s="2" t="s">
        <v>22543</v>
      </c>
    </row>
    <row r="2486" spans="1:11" ht="14.25" x14ac:dyDescent="0.2">
      <c r="A2486" s="2" t="s">
        <v>734</v>
      </c>
      <c r="B2486" s="124" t="s">
        <v>6117</v>
      </c>
      <c r="C2486" s="124"/>
      <c r="D2486" s="126">
        <v>0.63</v>
      </c>
      <c r="E2486" s="124" t="s">
        <v>765</v>
      </c>
      <c r="F2486" s="124">
        <v>-3</v>
      </c>
      <c r="G2486" s="2" t="s">
        <v>15073</v>
      </c>
      <c r="H2486" s="130"/>
      <c r="I2486" s="134"/>
      <c r="J2486" s="123">
        <f>IF(OR(tbl_Metraj22[[#This Row],[TARIH]]="",tbl_Metraj22[[#This Row],[TARIH]]="-"),0,IF(tbl_Metraj22[[#This Row],[YUZDE]]=0,tbl_Metraj22[[#This Row],[METRAJ_BETON]],tbl_Metraj22[[#This Row],[YUZDE]]*tbl_Metraj22[[#This Row],[METRAJ_BETON]]))</f>
        <v>0</v>
      </c>
      <c r="K2486" s="2" t="e">
        <v>#N/A</v>
      </c>
    </row>
    <row r="2487" spans="1:11" ht="14.25" x14ac:dyDescent="0.2">
      <c r="A2487" s="2" t="s">
        <v>734</v>
      </c>
      <c r="B2487" s="124" t="s">
        <v>6118</v>
      </c>
      <c r="C2487" s="124"/>
      <c r="D2487" s="126">
        <v>2.12</v>
      </c>
      <c r="E2487" s="124" t="s">
        <v>765</v>
      </c>
      <c r="F2487" s="124">
        <v>-3</v>
      </c>
      <c r="G2487" s="2" t="s">
        <v>15074</v>
      </c>
      <c r="H2487" s="130"/>
      <c r="I2487" s="134"/>
      <c r="J2487" s="123">
        <f>IF(OR(tbl_Metraj22[[#This Row],[TARIH]]="",tbl_Metraj22[[#This Row],[TARIH]]="-"),0,IF(tbl_Metraj22[[#This Row],[YUZDE]]=0,tbl_Metraj22[[#This Row],[METRAJ_BETON]],tbl_Metraj22[[#This Row],[YUZDE]]*tbl_Metraj22[[#This Row],[METRAJ_BETON]]))</f>
        <v>0</v>
      </c>
      <c r="K2487" s="2" t="s">
        <v>23374</v>
      </c>
    </row>
    <row r="2488" spans="1:11" ht="14.25" x14ac:dyDescent="0.2">
      <c r="A2488" s="2" t="s">
        <v>734</v>
      </c>
      <c r="B2488" s="124" t="s">
        <v>6119</v>
      </c>
      <c r="C2488" s="124"/>
      <c r="D2488" s="126">
        <v>0.9</v>
      </c>
      <c r="E2488" s="124" t="s">
        <v>765</v>
      </c>
      <c r="F2488" s="124">
        <v>-3</v>
      </c>
      <c r="G2488" s="2" t="s">
        <v>15075</v>
      </c>
      <c r="H2488" s="130"/>
      <c r="I2488" s="134"/>
      <c r="J2488" s="123">
        <f>IF(OR(tbl_Metraj22[[#This Row],[TARIH]]="",tbl_Metraj22[[#This Row],[TARIH]]="-"),0,IF(tbl_Metraj22[[#This Row],[YUZDE]]=0,tbl_Metraj22[[#This Row],[METRAJ_BETON]],tbl_Metraj22[[#This Row],[YUZDE]]*tbl_Metraj22[[#This Row],[METRAJ_BETON]]))</f>
        <v>0</v>
      </c>
      <c r="K2488" s="2" t="e">
        <v>#N/A</v>
      </c>
    </row>
    <row r="2489" spans="1:11" ht="14.25" x14ac:dyDescent="0.2">
      <c r="A2489" s="2" t="s">
        <v>734</v>
      </c>
      <c r="B2489" s="124" t="s">
        <v>6120</v>
      </c>
      <c r="C2489" s="124"/>
      <c r="D2489" s="126">
        <v>0.76</v>
      </c>
      <c r="E2489" s="124" t="s">
        <v>765</v>
      </c>
      <c r="F2489" s="124">
        <v>-3</v>
      </c>
      <c r="G2489" s="2" t="s">
        <v>15076</v>
      </c>
      <c r="H2489" s="130"/>
      <c r="I2489" s="134"/>
      <c r="J2489" s="123">
        <f>IF(OR(tbl_Metraj22[[#This Row],[TARIH]]="",tbl_Metraj22[[#This Row],[TARIH]]="-"),0,IF(tbl_Metraj22[[#This Row],[YUZDE]]=0,tbl_Metraj22[[#This Row],[METRAJ_BETON]],tbl_Metraj22[[#This Row],[YUZDE]]*tbl_Metraj22[[#This Row],[METRAJ_BETON]]))</f>
        <v>0</v>
      </c>
      <c r="K2489" s="2" t="s">
        <v>22726</v>
      </c>
    </row>
    <row r="2490" spans="1:11" ht="14.25" x14ac:dyDescent="0.2">
      <c r="A2490" s="2" t="s">
        <v>734</v>
      </c>
      <c r="B2490" s="124" t="s">
        <v>6121</v>
      </c>
      <c r="C2490" s="124"/>
      <c r="D2490" s="126">
        <v>0.48</v>
      </c>
      <c r="E2490" s="124" t="s">
        <v>765</v>
      </c>
      <c r="F2490" s="124">
        <v>-3</v>
      </c>
      <c r="G2490" s="2" t="s">
        <v>15077</v>
      </c>
      <c r="H2490" s="130"/>
      <c r="I2490" s="134"/>
      <c r="J2490" s="123">
        <f>IF(OR(tbl_Metraj22[[#This Row],[TARIH]]="",tbl_Metraj22[[#This Row],[TARIH]]="-"),0,IF(tbl_Metraj22[[#This Row],[YUZDE]]=0,tbl_Metraj22[[#This Row],[METRAJ_BETON]],tbl_Metraj22[[#This Row],[YUZDE]]*tbl_Metraj22[[#This Row],[METRAJ_BETON]]))</f>
        <v>0</v>
      </c>
      <c r="K2490" s="2" t="s">
        <v>22641</v>
      </c>
    </row>
    <row r="2491" spans="1:11" ht="14.25" x14ac:dyDescent="0.2">
      <c r="A2491" s="2" t="s">
        <v>734</v>
      </c>
      <c r="B2491" s="124" t="s">
        <v>6122</v>
      </c>
      <c r="C2491" s="124"/>
      <c r="D2491" s="126">
        <v>0.48</v>
      </c>
      <c r="E2491" s="124" t="s">
        <v>765</v>
      </c>
      <c r="F2491" s="124">
        <v>-3</v>
      </c>
      <c r="G2491" s="2" t="s">
        <v>15078</v>
      </c>
      <c r="H2491" s="130"/>
      <c r="I2491" s="134"/>
      <c r="J2491" s="123">
        <f>IF(OR(tbl_Metraj22[[#This Row],[TARIH]]="",tbl_Metraj22[[#This Row],[TARIH]]="-"),0,IF(tbl_Metraj22[[#This Row],[YUZDE]]=0,tbl_Metraj22[[#This Row],[METRAJ_BETON]],tbl_Metraj22[[#This Row],[YUZDE]]*tbl_Metraj22[[#This Row],[METRAJ_BETON]]))</f>
        <v>0</v>
      </c>
      <c r="K2491" s="2" t="s">
        <v>22602</v>
      </c>
    </row>
    <row r="2492" spans="1:11" ht="14.25" x14ac:dyDescent="0.2">
      <c r="A2492" s="2" t="s">
        <v>734</v>
      </c>
      <c r="B2492" s="124" t="s">
        <v>6123</v>
      </c>
      <c r="C2492" s="124"/>
      <c r="D2492" s="126">
        <v>0.48</v>
      </c>
      <c r="E2492" s="124" t="s">
        <v>765</v>
      </c>
      <c r="F2492" s="124">
        <v>-3</v>
      </c>
      <c r="G2492" s="2" t="s">
        <v>15079</v>
      </c>
      <c r="H2492" s="130"/>
      <c r="I2492" s="134"/>
      <c r="J2492" s="123">
        <f>IF(OR(tbl_Metraj22[[#This Row],[TARIH]]="",tbl_Metraj22[[#This Row],[TARIH]]="-"),0,IF(tbl_Metraj22[[#This Row],[YUZDE]]=0,tbl_Metraj22[[#This Row],[METRAJ_BETON]],tbl_Metraj22[[#This Row],[YUZDE]]*tbl_Metraj22[[#This Row],[METRAJ_BETON]]))</f>
        <v>0</v>
      </c>
      <c r="K2492" s="2" t="s">
        <v>22730</v>
      </c>
    </row>
    <row r="2493" spans="1:11" ht="14.25" x14ac:dyDescent="0.2">
      <c r="A2493" s="2" t="s">
        <v>734</v>
      </c>
      <c r="B2493" s="124" t="s">
        <v>6124</v>
      </c>
      <c r="C2493" s="124"/>
      <c r="D2493" s="126">
        <v>0.52</v>
      </c>
      <c r="E2493" s="124" t="s">
        <v>765</v>
      </c>
      <c r="F2493" s="124">
        <v>-3</v>
      </c>
      <c r="G2493" s="2" t="s">
        <v>15080</v>
      </c>
      <c r="H2493" s="130"/>
      <c r="I2493" s="134"/>
      <c r="J2493" s="123">
        <f>IF(OR(tbl_Metraj22[[#This Row],[TARIH]]="",tbl_Metraj22[[#This Row],[TARIH]]="-"),0,IF(tbl_Metraj22[[#This Row],[YUZDE]]=0,tbl_Metraj22[[#This Row],[METRAJ_BETON]],tbl_Metraj22[[#This Row],[YUZDE]]*tbl_Metraj22[[#This Row],[METRAJ_BETON]]))</f>
        <v>0</v>
      </c>
      <c r="K2493" s="2" t="s">
        <v>23375</v>
      </c>
    </row>
    <row r="2494" spans="1:11" ht="14.25" x14ac:dyDescent="0.2">
      <c r="A2494" s="2" t="s">
        <v>734</v>
      </c>
      <c r="B2494" s="124" t="s">
        <v>6125</v>
      </c>
      <c r="C2494" s="124"/>
      <c r="D2494" s="126">
        <v>0.46</v>
      </c>
      <c r="E2494" s="124" t="s">
        <v>765</v>
      </c>
      <c r="F2494" s="124">
        <v>-3</v>
      </c>
      <c r="G2494" s="2" t="s">
        <v>15081</v>
      </c>
      <c r="H2494" s="130"/>
      <c r="I2494" s="134"/>
      <c r="J2494" s="123">
        <f>IF(OR(tbl_Metraj22[[#This Row],[TARIH]]="",tbl_Metraj22[[#This Row],[TARIH]]="-"),0,IF(tbl_Metraj22[[#This Row],[YUZDE]]=0,tbl_Metraj22[[#This Row],[METRAJ_BETON]],tbl_Metraj22[[#This Row],[YUZDE]]*tbl_Metraj22[[#This Row],[METRAJ_BETON]]))</f>
        <v>0</v>
      </c>
      <c r="K2494" s="2" t="e">
        <v>#N/A</v>
      </c>
    </row>
    <row r="2495" spans="1:11" ht="14.25" x14ac:dyDescent="0.2">
      <c r="A2495" s="2" t="s">
        <v>734</v>
      </c>
      <c r="B2495" s="124" t="s">
        <v>6126</v>
      </c>
      <c r="C2495" s="124"/>
      <c r="D2495" s="126">
        <v>0.46</v>
      </c>
      <c r="E2495" s="124" t="s">
        <v>765</v>
      </c>
      <c r="F2495" s="124">
        <v>-3</v>
      </c>
      <c r="G2495" s="2" t="s">
        <v>15082</v>
      </c>
      <c r="H2495" s="130"/>
      <c r="I2495" s="134"/>
      <c r="J2495" s="123">
        <f>IF(OR(tbl_Metraj22[[#This Row],[TARIH]]="",tbl_Metraj22[[#This Row],[TARIH]]="-"),0,IF(tbl_Metraj22[[#This Row],[YUZDE]]=0,tbl_Metraj22[[#This Row],[METRAJ_BETON]],tbl_Metraj22[[#This Row],[YUZDE]]*tbl_Metraj22[[#This Row],[METRAJ_BETON]]))</f>
        <v>0</v>
      </c>
      <c r="K2495" s="2" t="e">
        <v>#N/A</v>
      </c>
    </row>
    <row r="2496" spans="1:11" ht="14.25" x14ac:dyDescent="0.2">
      <c r="A2496" s="2" t="s">
        <v>734</v>
      </c>
      <c r="B2496" s="124" t="s">
        <v>6127</v>
      </c>
      <c r="C2496" s="124"/>
      <c r="D2496" s="126">
        <v>0.46</v>
      </c>
      <c r="E2496" s="124" t="s">
        <v>765</v>
      </c>
      <c r="F2496" s="124">
        <v>-3</v>
      </c>
      <c r="G2496" s="2" t="s">
        <v>15083</v>
      </c>
      <c r="H2496" s="130"/>
      <c r="I2496" s="134"/>
      <c r="J2496" s="123">
        <f>IF(OR(tbl_Metraj22[[#This Row],[TARIH]]="",tbl_Metraj22[[#This Row],[TARIH]]="-"),0,IF(tbl_Metraj22[[#This Row],[YUZDE]]=0,tbl_Metraj22[[#This Row],[METRAJ_BETON]],tbl_Metraj22[[#This Row],[YUZDE]]*tbl_Metraj22[[#This Row],[METRAJ_BETON]]))</f>
        <v>0</v>
      </c>
      <c r="K2496" s="2" t="e">
        <v>#N/A</v>
      </c>
    </row>
    <row r="2497" spans="1:11" ht="14.25" x14ac:dyDescent="0.2">
      <c r="A2497" s="2" t="s">
        <v>734</v>
      </c>
      <c r="B2497" s="124" t="s">
        <v>6128</v>
      </c>
      <c r="C2497" s="124"/>
      <c r="D2497" s="126">
        <v>1.43</v>
      </c>
      <c r="E2497" s="124" t="s">
        <v>765</v>
      </c>
      <c r="F2497" s="124">
        <v>-3</v>
      </c>
      <c r="G2497" s="2" t="s">
        <v>15084</v>
      </c>
      <c r="H2497" s="130"/>
      <c r="I2497" s="134"/>
      <c r="J2497" s="123">
        <f>IF(OR(tbl_Metraj22[[#This Row],[TARIH]]="",tbl_Metraj22[[#This Row],[TARIH]]="-"),0,IF(tbl_Metraj22[[#This Row],[YUZDE]]=0,tbl_Metraj22[[#This Row],[METRAJ_BETON]],tbl_Metraj22[[#This Row],[YUZDE]]*tbl_Metraj22[[#This Row],[METRAJ_BETON]]))</f>
        <v>0</v>
      </c>
      <c r="K2497" s="2" t="s">
        <v>22621</v>
      </c>
    </row>
    <row r="2498" spans="1:11" ht="14.25" x14ac:dyDescent="0.2">
      <c r="A2498" s="2" t="s">
        <v>734</v>
      </c>
      <c r="B2498" s="124" t="s">
        <v>6129</v>
      </c>
      <c r="C2498" s="124"/>
      <c r="D2498" s="126">
        <v>1.43</v>
      </c>
      <c r="E2498" s="124" t="s">
        <v>765</v>
      </c>
      <c r="F2498" s="124">
        <v>-3</v>
      </c>
      <c r="G2498" s="2" t="s">
        <v>15085</v>
      </c>
      <c r="H2498" s="130"/>
      <c r="I2498" s="134"/>
      <c r="J2498" s="123">
        <f>IF(OR(tbl_Metraj22[[#This Row],[TARIH]]="",tbl_Metraj22[[#This Row],[TARIH]]="-"),0,IF(tbl_Metraj22[[#This Row],[YUZDE]]=0,tbl_Metraj22[[#This Row],[METRAJ_BETON]],tbl_Metraj22[[#This Row],[YUZDE]]*tbl_Metraj22[[#This Row],[METRAJ_BETON]]))</f>
        <v>0</v>
      </c>
      <c r="K2498" s="2" t="s">
        <v>22607</v>
      </c>
    </row>
    <row r="2499" spans="1:11" ht="14.25" x14ac:dyDescent="0.2">
      <c r="A2499" s="2" t="s">
        <v>734</v>
      </c>
      <c r="B2499" s="124" t="s">
        <v>6130</v>
      </c>
      <c r="C2499" s="124"/>
      <c r="D2499" s="126">
        <v>1.43</v>
      </c>
      <c r="E2499" s="124" t="s">
        <v>765</v>
      </c>
      <c r="F2499" s="124">
        <v>-3</v>
      </c>
      <c r="G2499" s="2" t="s">
        <v>15086</v>
      </c>
      <c r="H2499" s="130"/>
      <c r="I2499" s="134"/>
      <c r="J2499" s="123">
        <f>IF(OR(tbl_Metraj22[[#This Row],[TARIH]]="",tbl_Metraj22[[#This Row],[TARIH]]="-"),0,IF(tbl_Metraj22[[#This Row],[YUZDE]]=0,tbl_Metraj22[[#This Row],[METRAJ_BETON]],tbl_Metraj22[[#This Row],[YUZDE]]*tbl_Metraj22[[#This Row],[METRAJ_BETON]]))</f>
        <v>0</v>
      </c>
      <c r="K2499" s="2" t="s">
        <v>22615</v>
      </c>
    </row>
    <row r="2500" spans="1:11" ht="14.25" x14ac:dyDescent="0.2">
      <c r="A2500" s="2" t="s">
        <v>734</v>
      </c>
      <c r="B2500" s="124" t="s">
        <v>6131</v>
      </c>
      <c r="C2500" s="124"/>
      <c r="D2500" s="126">
        <v>0.52</v>
      </c>
      <c r="E2500" s="124" t="s">
        <v>765</v>
      </c>
      <c r="F2500" s="124">
        <v>-3</v>
      </c>
      <c r="G2500" s="2" t="s">
        <v>15087</v>
      </c>
      <c r="H2500" s="130"/>
      <c r="I2500" s="134"/>
      <c r="J2500" s="123">
        <f>IF(OR(tbl_Metraj22[[#This Row],[TARIH]]="",tbl_Metraj22[[#This Row],[TARIH]]="-"),0,IF(tbl_Metraj22[[#This Row],[YUZDE]]=0,tbl_Metraj22[[#This Row],[METRAJ_BETON]],tbl_Metraj22[[#This Row],[YUZDE]]*tbl_Metraj22[[#This Row],[METRAJ_BETON]]))</f>
        <v>0</v>
      </c>
      <c r="K2500" s="2" t="s">
        <v>23376</v>
      </c>
    </row>
    <row r="2501" spans="1:11" ht="14.25" x14ac:dyDescent="0.2">
      <c r="A2501" s="2" t="s">
        <v>734</v>
      </c>
      <c r="B2501" s="124" t="s">
        <v>6132</v>
      </c>
      <c r="C2501" s="124"/>
      <c r="D2501" s="126">
        <v>0.46</v>
      </c>
      <c r="E2501" s="124" t="s">
        <v>765</v>
      </c>
      <c r="F2501" s="124">
        <v>-3</v>
      </c>
      <c r="G2501" s="2" t="s">
        <v>15088</v>
      </c>
      <c r="H2501" s="130"/>
      <c r="I2501" s="134"/>
      <c r="J2501" s="123">
        <f>IF(OR(tbl_Metraj22[[#This Row],[TARIH]]="",tbl_Metraj22[[#This Row],[TARIH]]="-"),0,IF(tbl_Metraj22[[#This Row],[YUZDE]]=0,tbl_Metraj22[[#This Row],[METRAJ_BETON]],tbl_Metraj22[[#This Row],[YUZDE]]*tbl_Metraj22[[#This Row],[METRAJ_BETON]]))</f>
        <v>0</v>
      </c>
      <c r="K2501" s="2" t="e">
        <v>#N/A</v>
      </c>
    </row>
    <row r="2502" spans="1:11" ht="14.25" x14ac:dyDescent="0.2">
      <c r="A2502" s="2" t="s">
        <v>734</v>
      </c>
      <c r="B2502" s="124" t="s">
        <v>6133</v>
      </c>
      <c r="C2502" s="124"/>
      <c r="D2502" s="126">
        <v>0.46</v>
      </c>
      <c r="E2502" s="124" t="s">
        <v>765</v>
      </c>
      <c r="F2502" s="124">
        <v>-3</v>
      </c>
      <c r="G2502" s="2" t="s">
        <v>15089</v>
      </c>
      <c r="H2502" s="130"/>
      <c r="I2502" s="134"/>
      <c r="J2502" s="123">
        <f>IF(OR(tbl_Metraj22[[#This Row],[TARIH]]="",tbl_Metraj22[[#This Row],[TARIH]]="-"),0,IF(tbl_Metraj22[[#This Row],[YUZDE]]=0,tbl_Metraj22[[#This Row],[METRAJ_BETON]],tbl_Metraj22[[#This Row],[YUZDE]]*tbl_Metraj22[[#This Row],[METRAJ_BETON]]))</f>
        <v>0</v>
      </c>
      <c r="K2502" s="2" t="e">
        <v>#N/A</v>
      </c>
    </row>
    <row r="2503" spans="1:11" ht="14.25" x14ac:dyDescent="0.2">
      <c r="A2503" s="2" t="s">
        <v>734</v>
      </c>
      <c r="B2503" s="124" t="s">
        <v>6134</v>
      </c>
      <c r="C2503" s="124"/>
      <c r="D2503" s="126">
        <v>0.46</v>
      </c>
      <c r="E2503" s="124" t="s">
        <v>765</v>
      </c>
      <c r="F2503" s="124">
        <v>-3</v>
      </c>
      <c r="G2503" s="2" t="s">
        <v>15090</v>
      </c>
      <c r="H2503" s="130"/>
      <c r="I2503" s="134"/>
      <c r="J2503" s="123">
        <f>IF(OR(tbl_Metraj22[[#This Row],[TARIH]]="",tbl_Metraj22[[#This Row],[TARIH]]="-"),0,IF(tbl_Metraj22[[#This Row],[YUZDE]]=0,tbl_Metraj22[[#This Row],[METRAJ_BETON]],tbl_Metraj22[[#This Row],[YUZDE]]*tbl_Metraj22[[#This Row],[METRAJ_BETON]]))</f>
        <v>0</v>
      </c>
      <c r="K2503" s="2" t="e">
        <v>#N/A</v>
      </c>
    </row>
    <row r="2504" spans="1:11" ht="14.25" x14ac:dyDescent="0.2">
      <c r="A2504" s="2" t="s">
        <v>734</v>
      </c>
      <c r="B2504" s="124" t="s">
        <v>6135</v>
      </c>
      <c r="C2504" s="124"/>
      <c r="D2504" s="126">
        <v>1.25</v>
      </c>
      <c r="E2504" s="124" t="s">
        <v>765</v>
      </c>
      <c r="F2504" s="124">
        <v>-3</v>
      </c>
      <c r="G2504" s="2" t="s">
        <v>15091</v>
      </c>
      <c r="H2504" s="130"/>
      <c r="I2504" s="134"/>
      <c r="J2504" s="123">
        <f>IF(OR(tbl_Metraj22[[#This Row],[TARIH]]="",tbl_Metraj22[[#This Row],[TARIH]]="-"),0,IF(tbl_Metraj22[[#This Row],[YUZDE]]=0,tbl_Metraj22[[#This Row],[METRAJ_BETON]],tbl_Metraj22[[#This Row],[YUZDE]]*tbl_Metraj22[[#This Row],[METRAJ_BETON]]))</f>
        <v>0</v>
      </c>
      <c r="K2504" s="2" t="s">
        <v>22622</v>
      </c>
    </row>
    <row r="2505" spans="1:11" ht="14.25" x14ac:dyDescent="0.2">
      <c r="A2505" s="2" t="s">
        <v>734</v>
      </c>
      <c r="B2505" s="124" t="s">
        <v>6136</v>
      </c>
      <c r="C2505" s="124"/>
      <c r="D2505" s="126">
        <v>1.25</v>
      </c>
      <c r="E2505" s="124" t="s">
        <v>765</v>
      </c>
      <c r="F2505" s="124">
        <v>-3</v>
      </c>
      <c r="G2505" s="2" t="s">
        <v>15092</v>
      </c>
      <c r="H2505" s="130"/>
      <c r="I2505" s="134"/>
      <c r="J2505" s="123">
        <f>IF(OR(tbl_Metraj22[[#This Row],[TARIH]]="",tbl_Metraj22[[#This Row],[TARIH]]="-"),0,IF(tbl_Metraj22[[#This Row],[YUZDE]]=0,tbl_Metraj22[[#This Row],[METRAJ_BETON]],tbl_Metraj22[[#This Row],[YUZDE]]*tbl_Metraj22[[#This Row],[METRAJ_BETON]]))</f>
        <v>0</v>
      </c>
      <c r="K2505" s="2" t="s">
        <v>22619</v>
      </c>
    </row>
    <row r="2506" spans="1:11" ht="14.25" x14ac:dyDescent="0.2">
      <c r="A2506" s="2" t="s">
        <v>734</v>
      </c>
      <c r="B2506" s="124" t="s">
        <v>6137</v>
      </c>
      <c r="C2506" s="124"/>
      <c r="D2506" s="126">
        <v>1.25</v>
      </c>
      <c r="E2506" s="124" t="s">
        <v>765</v>
      </c>
      <c r="F2506" s="124">
        <v>-3</v>
      </c>
      <c r="G2506" s="2" t="s">
        <v>15093</v>
      </c>
      <c r="H2506" s="130"/>
      <c r="I2506" s="134"/>
      <c r="J2506" s="123">
        <f>IF(OR(tbl_Metraj22[[#This Row],[TARIH]]="",tbl_Metraj22[[#This Row],[TARIH]]="-"),0,IF(tbl_Metraj22[[#This Row],[YUZDE]]=0,tbl_Metraj22[[#This Row],[METRAJ_BETON]],tbl_Metraj22[[#This Row],[YUZDE]]*tbl_Metraj22[[#This Row],[METRAJ_BETON]]))</f>
        <v>0</v>
      </c>
      <c r="K2506" s="2" t="s">
        <v>22616</v>
      </c>
    </row>
    <row r="2507" spans="1:11" ht="14.25" x14ac:dyDescent="0.2">
      <c r="A2507" s="2" t="s">
        <v>734</v>
      </c>
      <c r="B2507" s="124" t="s">
        <v>6138</v>
      </c>
      <c r="C2507" s="124"/>
      <c r="D2507" s="126">
        <v>0.52</v>
      </c>
      <c r="E2507" s="124" t="s">
        <v>765</v>
      </c>
      <c r="F2507" s="124">
        <v>-3</v>
      </c>
      <c r="G2507" s="2" t="s">
        <v>15094</v>
      </c>
      <c r="H2507" s="130"/>
      <c r="I2507" s="134"/>
      <c r="J2507" s="123">
        <f>IF(OR(tbl_Metraj22[[#This Row],[TARIH]]="",tbl_Metraj22[[#This Row],[TARIH]]="-"),0,IF(tbl_Metraj22[[#This Row],[YUZDE]]=0,tbl_Metraj22[[#This Row],[METRAJ_BETON]],tbl_Metraj22[[#This Row],[YUZDE]]*tbl_Metraj22[[#This Row],[METRAJ_BETON]]))</f>
        <v>0</v>
      </c>
      <c r="K2507" s="2" t="s">
        <v>23377</v>
      </c>
    </row>
    <row r="2508" spans="1:11" ht="14.25" x14ac:dyDescent="0.2">
      <c r="A2508" s="2" t="s">
        <v>734</v>
      </c>
      <c r="B2508" s="124" t="s">
        <v>6139</v>
      </c>
      <c r="C2508" s="124"/>
      <c r="D2508" s="126">
        <v>0.46</v>
      </c>
      <c r="E2508" s="124" t="s">
        <v>765</v>
      </c>
      <c r="F2508" s="124">
        <v>-3</v>
      </c>
      <c r="G2508" s="2" t="s">
        <v>15095</v>
      </c>
      <c r="H2508" s="130"/>
      <c r="I2508" s="134"/>
      <c r="J2508" s="123">
        <f>IF(OR(tbl_Metraj22[[#This Row],[TARIH]]="",tbl_Metraj22[[#This Row],[TARIH]]="-"),0,IF(tbl_Metraj22[[#This Row],[YUZDE]]=0,tbl_Metraj22[[#This Row],[METRAJ_BETON]],tbl_Metraj22[[#This Row],[YUZDE]]*tbl_Metraj22[[#This Row],[METRAJ_BETON]]))</f>
        <v>0</v>
      </c>
      <c r="K2508" s="2" t="e">
        <v>#N/A</v>
      </c>
    </row>
    <row r="2509" spans="1:11" ht="14.25" x14ac:dyDescent="0.2">
      <c r="A2509" s="2" t="s">
        <v>734</v>
      </c>
      <c r="B2509" s="124" t="s">
        <v>6140</v>
      </c>
      <c r="C2509" s="124"/>
      <c r="D2509" s="126">
        <v>0.46</v>
      </c>
      <c r="E2509" s="124" t="s">
        <v>765</v>
      </c>
      <c r="F2509" s="124">
        <v>-3</v>
      </c>
      <c r="G2509" s="2" t="s">
        <v>15096</v>
      </c>
      <c r="H2509" s="130"/>
      <c r="I2509" s="134"/>
      <c r="J2509" s="123">
        <f>IF(OR(tbl_Metraj22[[#This Row],[TARIH]]="",tbl_Metraj22[[#This Row],[TARIH]]="-"),0,IF(tbl_Metraj22[[#This Row],[YUZDE]]=0,tbl_Metraj22[[#This Row],[METRAJ_BETON]],tbl_Metraj22[[#This Row],[YUZDE]]*tbl_Metraj22[[#This Row],[METRAJ_BETON]]))</f>
        <v>0</v>
      </c>
      <c r="K2509" s="2" t="e">
        <v>#N/A</v>
      </c>
    </row>
    <row r="2510" spans="1:11" ht="14.25" x14ac:dyDescent="0.2">
      <c r="A2510" s="2" t="s">
        <v>734</v>
      </c>
      <c r="B2510" s="124" t="s">
        <v>6141</v>
      </c>
      <c r="C2510" s="124"/>
      <c r="D2510" s="126">
        <v>0.41</v>
      </c>
      <c r="E2510" s="124" t="s">
        <v>765</v>
      </c>
      <c r="F2510" s="124">
        <v>-3</v>
      </c>
      <c r="G2510" s="2" t="s">
        <v>15097</v>
      </c>
      <c r="H2510" s="130"/>
      <c r="I2510" s="134"/>
      <c r="J2510" s="123">
        <f>IF(OR(tbl_Metraj22[[#This Row],[TARIH]]="",tbl_Metraj22[[#This Row],[TARIH]]="-"),0,IF(tbl_Metraj22[[#This Row],[YUZDE]]=0,tbl_Metraj22[[#This Row],[METRAJ_BETON]],tbl_Metraj22[[#This Row],[YUZDE]]*tbl_Metraj22[[#This Row],[METRAJ_BETON]]))</f>
        <v>0</v>
      </c>
      <c r="K2510" s="2" t="e">
        <v>#N/A</v>
      </c>
    </row>
    <row r="2511" spans="1:11" ht="14.25" x14ac:dyDescent="0.2">
      <c r="A2511" s="2" t="s">
        <v>734</v>
      </c>
      <c r="B2511" s="124" t="s">
        <v>6142</v>
      </c>
      <c r="C2511" s="124"/>
      <c r="D2511" s="126">
        <v>1.32</v>
      </c>
      <c r="E2511" s="124" t="s">
        <v>765</v>
      </c>
      <c r="F2511" s="124">
        <v>-3</v>
      </c>
      <c r="G2511" s="2" t="s">
        <v>15098</v>
      </c>
      <c r="H2511" s="130"/>
      <c r="I2511" s="134"/>
      <c r="J2511" s="123">
        <f>IF(OR(tbl_Metraj22[[#This Row],[TARIH]]="",tbl_Metraj22[[#This Row],[TARIH]]="-"),0,IF(tbl_Metraj22[[#This Row],[YUZDE]]=0,tbl_Metraj22[[#This Row],[METRAJ_BETON]],tbl_Metraj22[[#This Row],[YUZDE]]*tbl_Metraj22[[#This Row],[METRAJ_BETON]]))</f>
        <v>0</v>
      </c>
      <c r="K2511" s="2" t="s">
        <v>22594</v>
      </c>
    </row>
    <row r="2512" spans="1:11" ht="14.25" x14ac:dyDescent="0.2">
      <c r="A2512" s="2" t="s">
        <v>734</v>
      </c>
      <c r="B2512" s="124" t="s">
        <v>6143</v>
      </c>
      <c r="C2512" s="124"/>
      <c r="D2512" s="126">
        <v>1.32</v>
      </c>
      <c r="E2512" s="124" t="s">
        <v>765</v>
      </c>
      <c r="F2512" s="124">
        <v>-3</v>
      </c>
      <c r="G2512" s="2" t="s">
        <v>15099</v>
      </c>
      <c r="H2512" s="130"/>
      <c r="I2512" s="134"/>
      <c r="J2512" s="123">
        <f>IF(OR(tbl_Metraj22[[#This Row],[TARIH]]="",tbl_Metraj22[[#This Row],[TARIH]]="-"),0,IF(tbl_Metraj22[[#This Row],[YUZDE]]=0,tbl_Metraj22[[#This Row],[METRAJ_BETON]],tbl_Metraj22[[#This Row],[YUZDE]]*tbl_Metraj22[[#This Row],[METRAJ_BETON]]))</f>
        <v>0</v>
      </c>
      <c r="K2512" s="2" t="s">
        <v>22611</v>
      </c>
    </row>
    <row r="2513" spans="1:11" ht="14.25" x14ac:dyDescent="0.2">
      <c r="A2513" s="2" t="s">
        <v>734</v>
      </c>
      <c r="B2513" s="124" t="s">
        <v>6144</v>
      </c>
      <c r="C2513" s="124"/>
      <c r="D2513" s="126">
        <v>1.32</v>
      </c>
      <c r="E2513" s="124" t="s">
        <v>765</v>
      </c>
      <c r="F2513" s="124">
        <v>-3</v>
      </c>
      <c r="G2513" s="2" t="s">
        <v>15100</v>
      </c>
      <c r="H2513" s="130"/>
      <c r="I2513" s="134"/>
      <c r="J2513" s="123">
        <f>IF(OR(tbl_Metraj22[[#This Row],[TARIH]]="",tbl_Metraj22[[#This Row],[TARIH]]="-"),0,IF(tbl_Metraj22[[#This Row],[YUZDE]]=0,tbl_Metraj22[[#This Row],[METRAJ_BETON]],tbl_Metraj22[[#This Row],[YUZDE]]*tbl_Metraj22[[#This Row],[METRAJ_BETON]]))</f>
        <v>0</v>
      </c>
      <c r="K2513" s="2" t="s">
        <v>22626</v>
      </c>
    </row>
    <row r="2514" spans="1:11" ht="14.25" x14ac:dyDescent="0.2">
      <c r="A2514" s="2" t="s">
        <v>734</v>
      </c>
      <c r="B2514" s="124" t="s">
        <v>6145</v>
      </c>
      <c r="C2514" s="124"/>
      <c r="D2514" s="126">
        <v>0.98</v>
      </c>
      <c r="E2514" s="124" t="s">
        <v>765</v>
      </c>
      <c r="F2514" s="124">
        <v>-3</v>
      </c>
      <c r="G2514" s="2" t="s">
        <v>15101</v>
      </c>
      <c r="H2514" s="130"/>
      <c r="I2514" s="134"/>
      <c r="J2514" s="123">
        <f>IF(OR(tbl_Metraj22[[#This Row],[TARIH]]="",tbl_Metraj22[[#This Row],[TARIH]]="-"),0,IF(tbl_Metraj22[[#This Row],[YUZDE]]=0,tbl_Metraj22[[#This Row],[METRAJ_BETON]],tbl_Metraj22[[#This Row],[YUZDE]]*tbl_Metraj22[[#This Row],[METRAJ_BETON]]))</f>
        <v>0</v>
      </c>
      <c r="K2514" s="2" t="s">
        <v>23378</v>
      </c>
    </row>
    <row r="2515" spans="1:11" ht="14.25" x14ac:dyDescent="0.2">
      <c r="A2515" s="2" t="s">
        <v>734</v>
      </c>
      <c r="B2515" s="124" t="s">
        <v>6146</v>
      </c>
      <c r="C2515" s="124"/>
      <c r="D2515" s="126">
        <v>0.98</v>
      </c>
      <c r="E2515" s="124" t="s">
        <v>765</v>
      </c>
      <c r="F2515" s="124">
        <v>-3</v>
      </c>
      <c r="G2515" s="2" t="s">
        <v>15102</v>
      </c>
      <c r="H2515" s="130"/>
      <c r="I2515" s="134"/>
      <c r="J2515" s="123">
        <f>IF(OR(tbl_Metraj22[[#This Row],[TARIH]]="",tbl_Metraj22[[#This Row],[TARIH]]="-"),0,IF(tbl_Metraj22[[#This Row],[YUZDE]]=0,tbl_Metraj22[[#This Row],[METRAJ_BETON]],tbl_Metraj22[[#This Row],[YUZDE]]*tbl_Metraj22[[#This Row],[METRAJ_BETON]]))</f>
        <v>0</v>
      </c>
      <c r="K2515" s="2" t="e">
        <v>#N/A</v>
      </c>
    </row>
    <row r="2516" spans="1:11" ht="14.25" x14ac:dyDescent="0.2">
      <c r="A2516" s="2" t="s">
        <v>734</v>
      </c>
      <c r="B2516" s="124" t="s">
        <v>6147</v>
      </c>
      <c r="C2516" s="124"/>
      <c r="D2516" s="126">
        <v>1.81</v>
      </c>
      <c r="E2516" s="124" t="s">
        <v>765</v>
      </c>
      <c r="F2516" s="124">
        <v>-3</v>
      </c>
      <c r="G2516" s="2" t="s">
        <v>15103</v>
      </c>
      <c r="H2516" s="130"/>
      <c r="I2516" s="134"/>
      <c r="J2516" s="123">
        <f>IF(OR(tbl_Metraj22[[#This Row],[TARIH]]="",tbl_Metraj22[[#This Row],[TARIH]]="-"),0,IF(tbl_Metraj22[[#This Row],[YUZDE]]=0,tbl_Metraj22[[#This Row],[METRAJ_BETON]],tbl_Metraj22[[#This Row],[YUZDE]]*tbl_Metraj22[[#This Row],[METRAJ_BETON]]))</f>
        <v>0</v>
      </c>
      <c r="K2516" s="2" t="e">
        <v>#N/A</v>
      </c>
    </row>
    <row r="2517" spans="1:11" ht="14.25" x14ac:dyDescent="0.2">
      <c r="A2517" s="2" t="s">
        <v>734</v>
      </c>
      <c r="B2517" s="124" t="s">
        <v>6148</v>
      </c>
      <c r="C2517" s="124"/>
      <c r="D2517" s="126">
        <v>0.63</v>
      </c>
      <c r="E2517" s="124" t="s">
        <v>765</v>
      </c>
      <c r="F2517" s="124">
        <v>-3</v>
      </c>
      <c r="G2517" s="2" t="s">
        <v>15104</v>
      </c>
      <c r="H2517" s="130"/>
      <c r="I2517" s="134"/>
      <c r="J2517" s="123">
        <f>IF(OR(tbl_Metraj22[[#This Row],[TARIH]]="",tbl_Metraj22[[#This Row],[TARIH]]="-"),0,IF(tbl_Metraj22[[#This Row],[YUZDE]]=0,tbl_Metraj22[[#This Row],[METRAJ_BETON]],tbl_Metraj22[[#This Row],[YUZDE]]*tbl_Metraj22[[#This Row],[METRAJ_BETON]]))</f>
        <v>0</v>
      </c>
      <c r="K2517" s="2" t="s">
        <v>22577</v>
      </c>
    </row>
    <row r="2518" spans="1:11" ht="14.25" x14ac:dyDescent="0.2">
      <c r="A2518" s="2" t="s">
        <v>734</v>
      </c>
      <c r="B2518" s="124" t="s">
        <v>6149</v>
      </c>
      <c r="C2518" s="124"/>
      <c r="D2518" s="126">
        <v>0.98</v>
      </c>
      <c r="E2518" s="124" t="s">
        <v>765</v>
      </c>
      <c r="F2518" s="124">
        <v>-3</v>
      </c>
      <c r="G2518" s="2" t="s">
        <v>15105</v>
      </c>
      <c r="H2518" s="130"/>
      <c r="I2518" s="134"/>
      <c r="J2518" s="123">
        <f>IF(OR(tbl_Metraj22[[#This Row],[TARIH]]="",tbl_Metraj22[[#This Row],[TARIH]]="-"),0,IF(tbl_Metraj22[[#This Row],[YUZDE]]=0,tbl_Metraj22[[#This Row],[METRAJ_BETON]],tbl_Metraj22[[#This Row],[YUZDE]]*tbl_Metraj22[[#This Row],[METRAJ_BETON]]))</f>
        <v>0</v>
      </c>
      <c r="K2518" s="2" t="s">
        <v>23379</v>
      </c>
    </row>
    <row r="2519" spans="1:11" ht="14.25" x14ac:dyDescent="0.2">
      <c r="A2519" s="2" t="s">
        <v>734</v>
      </c>
      <c r="B2519" s="124" t="s">
        <v>6150</v>
      </c>
      <c r="C2519" s="124"/>
      <c r="D2519" s="126">
        <v>0.98</v>
      </c>
      <c r="E2519" s="124" t="s">
        <v>765</v>
      </c>
      <c r="F2519" s="124">
        <v>-3</v>
      </c>
      <c r="G2519" s="2" t="s">
        <v>15106</v>
      </c>
      <c r="H2519" s="130"/>
      <c r="I2519" s="134"/>
      <c r="J2519" s="123">
        <f>IF(OR(tbl_Metraj22[[#This Row],[TARIH]]="",tbl_Metraj22[[#This Row],[TARIH]]="-"),0,IF(tbl_Metraj22[[#This Row],[YUZDE]]=0,tbl_Metraj22[[#This Row],[METRAJ_BETON]],tbl_Metraj22[[#This Row],[YUZDE]]*tbl_Metraj22[[#This Row],[METRAJ_BETON]]))</f>
        <v>0</v>
      </c>
      <c r="K2519" s="2" t="e">
        <v>#N/A</v>
      </c>
    </row>
    <row r="2520" spans="1:11" ht="14.25" x14ac:dyDescent="0.2">
      <c r="A2520" s="2" t="s">
        <v>734</v>
      </c>
      <c r="B2520" s="124" t="s">
        <v>6151</v>
      </c>
      <c r="C2520" s="124"/>
      <c r="D2520" s="126">
        <v>1.65</v>
      </c>
      <c r="E2520" s="124" t="s">
        <v>765</v>
      </c>
      <c r="F2520" s="124">
        <v>-3</v>
      </c>
      <c r="G2520" s="2" t="s">
        <v>15107</v>
      </c>
      <c r="H2520" s="130"/>
      <c r="I2520" s="134"/>
      <c r="J2520" s="123">
        <f>IF(OR(tbl_Metraj22[[#This Row],[TARIH]]="",tbl_Metraj22[[#This Row],[TARIH]]="-"),0,IF(tbl_Metraj22[[#This Row],[YUZDE]]=0,tbl_Metraj22[[#This Row],[METRAJ_BETON]],tbl_Metraj22[[#This Row],[YUZDE]]*tbl_Metraj22[[#This Row],[METRAJ_BETON]]))</f>
        <v>0</v>
      </c>
      <c r="K2520" s="2" t="s">
        <v>22535</v>
      </c>
    </row>
    <row r="2521" spans="1:11" ht="14.25" x14ac:dyDescent="0.2">
      <c r="A2521" s="2" t="s">
        <v>734</v>
      </c>
      <c r="B2521" s="124" t="s">
        <v>6152</v>
      </c>
      <c r="C2521" s="124"/>
      <c r="D2521" s="126">
        <v>0.98</v>
      </c>
      <c r="E2521" s="124" t="s">
        <v>765</v>
      </c>
      <c r="F2521" s="124">
        <v>-3</v>
      </c>
      <c r="G2521" s="2" t="s">
        <v>15108</v>
      </c>
      <c r="H2521" s="130"/>
      <c r="I2521" s="134"/>
      <c r="J2521" s="123">
        <f>IF(OR(tbl_Metraj22[[#This Row],[TARIH]]="",tbl_Metraj22[[#This Row],[TARIH]]="-"),0,IF(tbl_Metraj22[[#This Row],[YUZDE]]=0,tbl_Metraj22[[#This Row],[METRAJ_BETON]],tbl_Metraj22[[#This Row],[YUZDE]]*tbl_Metraj22[[#This Row],[METRAJ_BETON]]))</f>
        <v>0</v>
      </c>
      <c r="K2521" s="2" t="s">
        <v>23380</v>
      </c>
    </row>
    <row r="2522" spans="1:11" ht="14.25" x14ac:dyDescent="0.2">
      <c r="A2522" s="2" t="s">
        <v>734</v>
      </c>
      <c r="B2522" s="124" t="s">
        <v>6153</v>
      </c>
      <c r="C2522" s="124"/>
      <c r="D2522" s="126">
        <v>0.98</v>
      </c>
      <c r="E2522" s="124" t="s">
        <v>765</v>
      </c>
      <c r="F2522" s="124">
        <v>-3</v>
      </c>
      <c r="G2522" s="2" t="s">
        <v>15109</v>
      </c>
      <c r="H2522" s="130"/>
      <c r="I2522" s="134"/>
      <c r="J2522" s="123">
        <f>IF(OR(tbl_Metraj22[[#This Row],[TARIH]]="",tbl_Metraj22[[#This Row],[TARIH]]="-"),0,IF(tbl_Metraj22[[#This Row],[YUZDE]]=0,tbl_Metraj22[[#This Row],[METRAJ_BETON]],tbl_Metraj22[[#This Row],[YUZDE]]*tbl_Metraj22[[#This Row],[METRAJ_BETON]]))</f>
        <v>0</v>
      </c>
      <c r="K2522" s="2" t="e">
        <v>#N/A</v>
      </c>
    </row>
    <row r="2523" spans="1:11" ht="14.25" x14ac:dyDescent="0.2">
      <c r="A2523" s="2" t="s">
        <v>734</v>
      </c>
      <c r="B2523" s="124" t="s">
        <v>6154</v>
      </c>
      <c r="C2523" s="124"/>
      <c r="D2523" s="126">
        <v>1.62</v>
      </c>
      <c r="E2523" s="124" t="s">
        <v>765</v>
      </c>
      <c r="F2523" s="124">
        <v>-3</v>
      </c>
      <c r="G2523" s="2" t="s">
        <v>15110</v>
      </c>
      <c r="H2523" s="130"/>
      <c r="I2523" s="134"/>
      <c r="J2523" s="123">
        <f>IF(OR(tbl_Metraj22[[#This Row],[TARIH]]="",tbl_Metraj22[[#This Row],[TARIH]]="-"),0,IF(tbl_Metraj22[[#This Row],[YUZDE]]=0,tbl_Metraj22[[#This Row],[METRAJ_BETON]],tbl_Metraj22[[#This Row],[YUZDE]]*tbl_Metraj22[[#This Row],[METRAJ_BETON]]))</f>
        <v>0</v>
      </c>
      <c r="K2523" s="2" t="s">
        <v>22533</v>
      </c>
    </row>
    <row r="2524" spans="1:11" ht="14.25" x14ac:dyDescent="0.2">
      <c r="A2524" s="2" t="s">
        <v>734</v>
      </c>
      <c r="B2524" s="124" t="s">
        <v>6155</v>
      </c>
      <c r="C2524" s="124"/>
      <c r="D2524" s="126">
        <v>3.38</v>
      </c>
      <c r="E2524" s="124" t="s">
        <v>765</v>
      </c>
      <c r="F2524" s="124">
        <v>-3</v>
      </c>
      <c r="G2524" s="2" t="s">
        <v>15111</v>
      </c>
      <c r="H2524" s="130"/>
      <c r="I2524" s="134"/>
      <c r="J2524" s="123">
        <f>IF(OR(tbl_Metraj22[[#This Row],[TARIH]]="",tbl_Metraj22[[#This Row],[TARIH]]="-"),0,IF(tbl_Metraj22[[#This Row],[YUZDE]]=0,tbl_Metraj22[[#This Row],[METRAJ_BETON]],tbl_Metraj22[[#This Row],[YUZDE]]*tbl_Metraj22[[#This Row],[METRAJ_BETON]]))</f>
        <v>0</v>
      </c>
      <c r="K2524" s="2" t="s">
        <v>23381</v>
      </c>
    </row>
    <row r="2525" spans="1:11" ht="14.25" x14ac:dyDescent="0.2">
      <c r="A2525" s="2" t="s">
        <v>734</v>
      </c>
      <c r="B2525" s="124" t="s">
        <v>6156</v>
      </c>
      <c r="C2525" s="124"/>
      <c r="D2525" s="126">
        <v>0.98</v>
      </c>
      <c r="E2525" s="124" t="s">
        <v>765</v>
      </c>
      <c r="F2525" s="124">
        <v>-3</v>
      </c>
      <c r="G2525" s="2" t="s">
        <v>15112</v>
      </c>
      <c r="H2525" s="130"/>
      <c r="I2525" s="134"/>
      <c r="J2525" s="123">
        <f>IF(OR(tbl_Metraj22[[#This Row],[TARIH]]="",tbl_Metraj22[[#This Row],[TARIH]]="-"),0,IF(tbl_Metraj22[[#This Row],[YUZDE]]=0,tbl_Metraj22[[#This Row],[METRAJ_BETON]],tbl_Metraj22[[#This Row],[YUZDE]]*tbl_Metraj22[[#This Row],[METRAJ_BETON]]))</f>
        <v>0</v>
      </c>
      <c r="K2525" s="2" t="s">
        <v>23382</v>
      </c>
    </row>
    <row r="2526" spans="1:11" ht="14.25" x14ac:dyDescent="0.2">
      <c r="A2526" s="2" t="s">
        <v>734</v>
      </c>
      <c r="B2526" s="124" t="s">
        <v>6157</v>
      </c>
      <c r="C2526" s="124"/>
      <c r="D2526" s="126">
        <v>0.98</v>
      </c>
      <c r="E2526" s="124" t="s">
        <v>765</v>
      </c>
      <c r="F2526" s="124">
        <v>-3</v>
      </c>
      <c r="G2526" s="2" t="s">
        <v>15113</v>
      </c>
      <c r="H2526" s="130"/>
      <c r="I2526" s="134"/>
      <c r="J2526" s="123">
        <f>IF(OR(tbl_Metraj22[[#This Row],[TARIH]]="",tbl_Metraj22[[#This Row],[TARIH]]="-"),0,IF(tbl_Metraj22[[#This Row],[YUZDE]]=0,tbl_Metraj22[[#This Row],[METRAJ_BETON]],tbl_Metraj22[[#This Row],[YUZDE]]*tbl_Metraj22[[#This Row],[METRAJ_BETON]]))</f>
        <v>0</v>
      </c>
      <c r="K2526" s="2" t="e">
        <v>#N/A</v>
      </c>
    </row>
    <row r="2527" spans="1:11" ht="14.25" x14ac:dyDescent="0.2">
      <c r="A2527" s="2" t="s">
        <v>734</v>
      </c>
      <c r="B2527" s="124" t="s">
        <v>6158</v>
      </c>
      <c r="C2527" s="124"/>
      <c r="D2527" s="126">
        <v>1.63</v>
      </c>
      <c r="E2527" s="124" t="s">
        <v>765</v>
      </c>
      <c r="F2527" s="124">
        <v>-3</v>
      </c>
      <c r="G2527" s="2" t="s">
        <v>15114</v>
      </c>
      <c r="H2527" s="130"/>
      <c r="I2527" s="134"/>
      <c r="J2527" s="123">
        <f>IF(OR(tbl_Metraj22[[#This Row],[TARIH]]="",tbl_Metraj22[[#This Row],[TARIH]]="-"),0,IF(tbl_Metraj22[[#This Row],[YUZDE]]=0,tbl_Metraj22[[#This Row],[METRAJ_BETON]],tbl_Metraj22[[#This Row],[YUZDE]]*tbl_Metraj22[[#This Row],[METRAJ_BETON]]))</f>
        <v>0</v>
      </c>
      <c r="K2527" s="2" t="s">
        <v>22552</v>
      </c>
    </row>
    <row r="2528" spans="1:11" ht="14.25" x14ac:dyDescent="0.2">
      <c r="A2528" s="2" t="s">
        <v>734</v>
      </c>
      <c r="B2528" s="124" t="s">
        <v>6159</v>
      </c>
      <c r="C2528" s="124"/>
      <c r="D2528" s="126">
        <v>1.02</v>
      </c>
      <c r="E2528" s="124" t="s">
        <v>765</v>
      </c>
      <c r="F2528" s="124">
        <v>-3</v>
      </c>
      <c r="G2528" s="2" t="s">
        <v>15115</v>
      </c>
      <c r="H2528" s="130"/>
      <c r="I2528" s="134"/>
      <c r="J2528" s="123">
        <f>IF(OR(tbl_Metraj22[[#This Row],[TARIH]]="",tbl_Metraj22[[#This Row],[TARIH]]="-"),0,IF(tbl_Metraj22[[#This Row],[YUZDE]]=0,tbl_Metraj22[[#This Row],[METRAJ_BETON]],tbl_Metraj22[[#This Row],[YUZDE]]*tbl_Metraj22[[#This Row],[METRAJ_BETON]]))</f>
        <v>0</v>
      </c>
      <c r="K2528" s="2" t="s">
        <v>22523</v>
      </c>
    </row>
    <row r="2529" spans="1:11" ht="14.25" x14ac:dyDescent="0.2">
      <c r="A2529" s="2" t="s">
        <v>734</v>
      </c>
      <c r="B2529" s="124" t="s">
        <v>6160</v>
      </c>
      <c r="C2529" s="124"/>
      <c r="D2529" s="126">
        <v>0.98</v>
      </c>
      <c r="E2529" s="124" t="s">
        <v>765</v>
      </c>
      <c r="F2529" s="124">
        <v>-3</v>
      </c>
      <c r="G2529" s="2" t="s">
        <v>15116</v>
      </c>
      <c r="H2529" s="130"/>
      <c r="I2529" s="134"/>
      <c r="J2529" s="123">
        <f>IF(OR(tbl_Metraj22[[#This Row],[TARIH]]="",tbl_Metraj22[[#This Row],[TARIH]]="-"),0,IF(tbl_Metraj22[[#This Row],[YUZDE]]=0,tbl_Metraj22[[#This Row],[METRAJ_BETON]],tbl_Metraj22[[#This Row],[YUZDE]]*tbl_Metraj22[[#This Row],[METRAJ_BETON]]))</f>
        <v>0</v>
      </c>
      <c r="K2529" s="2" t="e">
        <v>#N/A</v>
      </c>
    </row>
    <row r="2530" spans="1:11" ht="14.25" x14ac:dyDescent="0.2">
      <c r="A2530" s="2" t="s">
        <v>734</v>
      </c>
      <c r="B2530" s="124" t="s">
        <v>6161</v>
      </c>
      <c r="C2530" s="124"/>
      <c r="D2530" s="126">
        <v>1.57</v>
      </c>
      <c r="E2530" s="124" t="s">
        <v>765</v>
      </c>
      <c r="F2530" s="124">
        <v>-3</v>
      </c>
      <c r="G2530" s="2" t="s">
        <v>15117</v>
      </c>
      <c r="H2530" s="130"/>
      <c r="I2530" s="134"/>
      <c r="J2530" s="123">
        <f>IF(OR(tbl_Metraj22[[#This Row],[TARIH]]="",tbl_Metraj22[[#This Row],[TARIH]]="-"),0,IF(tbl_Metraj22[[#This Row],[YUZDE]]=0,tbl_Metraj22[[#This Row],[METRAJ_BETON]],tbl_Metraj22[[#This Row],[YUZDE]]*tbl_Metraj22[[#This Row],[METRAJ_BETON]]))</f>
        <v>0</v>
      </c>
      <c r="K2530" s="2" t="s">
        <v>22554</v>
      </c>
    </row>
    <row r="2531" spans="1:11" ht="14.25" x14ac:dyDescent="0.2">
      <c r="A2531" s="2" t="s">
        <v>734</v>
      </c>
      <c r="B2531" s="124" t="s">
        <v>6162</v>
      </c>
      <c r="C2531" s="124"/>
      <c r="D2531" s="126">
        <v>0.43</v>
      </c>
      <c r="E2531" s="124" t="s">
        <v>765</v>
      </c>
      <c r="F2531" s="124">
        <v>-3</v>
      </c>
      <c r="G2531" s="2" t="s">
        <v>15118</v>
      </c>
      <c r="H2531" s="130"/>
      <c r="I2531" s="134"/>
      <c r="J2531" s="123">
        <f>IF(OR(tbl_Metraj22[[#This Row],[TARIH]]="",tbl_Metraj22[[#This Row],[TARIH]]="-"),0,IF(tbl_Metraj22[[#This Row],[YUZDE]]=0,tbl_Metraj22[[#This Row],[METRAJ_BETON]],tbl_Metraj22[[#This Row],[YUZDE]]*tbl_Metraj22[[#This Row],[METRAJ_BETON]]))</f>
        <v>0</v>
      </c>
      <c r="K2531" s="2" t="s">
        <v>22647</v>
      </c>
    </row>
    <row r="2532" spans="1:11" ht="14.25" x14ac:dyDescent="0.2">
      <c r="A2532" s="2" t="s">
        <v>734</v>
      </c>
      <c r="B2532" s="124" t="s">
        <v>6163</v>
      </c>
      <c r="C2532" s="124"/>
      <c r="D2532" s="126">
        <v>1.06</v>
      </c>
      <c r="E2532" s="124" t="s">
        <v>765</v>
      </c>
      <c r="F2532" s="124">
        <v>-3</v>
      </c>
      <c r="G2532" s="2" t="s">
        <v>15119</v>
      </c>
      <c r="H2532" s="130"/>
      <c r="I2532" s="134"/>
      <c r="J2532" s="123">
        <f>IF(OR(tbl_Metraj22[[#This Row],[TARIH]]="",tbl_Metraj22[[#This Row],[TARIH]]="-"),0,IF(tbl_Metraj22[[#This Row],[YUZDE]]=0,tbl_Metraj22[[#This Row],[METRAJ_BETON]],tbl_Metraj22[[#This Row],[YUZDE]]*tbl_Metraj22[[#This Row],[METRAJ_BETON]]))</f>
        <v>0</v>
      </c>
      <c r="K2532" s="2" t="s">
        <v>23383</v>
      </c>
    </row>
    <row r="2533" spans="1:11" ht="14.25" x14ac:dyDescent="0.2">
      <c r="A2533" s="2" t="s">
        <v>734</v>
      </c>
      <c r="B2533" s="124" t="s">
        <v>6164</v>
      </c>
      <c r="C2533" s="124"/>
      <c r="D2533" s="126">
        <v>0.79</v>
      </c>
      <c r="E2533" s="124" t="s">
        <v>765</v>
      </c>
      <c r="F2533" s="124">
        <v>-3</v>
      </c>
      <c r="G2533" s="2" t="s">
        <v>15120</v>
      </c>
      <c r="H2533" s="130"/>
      <c r="I2533" s="134"/>
      <c r="J2533" s="123">
        <f>IF(OR(tbl_Metraj22[[#This Row],[TARIH]]="",tbl_Metraj22[[#This Row],[TARIH]]="-"),0,IF(tbl_Metraj22[[#This Row],[YUZDE]]=0,tbl_Metraj22[[#This Row],[METRAJ_BETON]],tbl_Metraj22[[#This Row],[YUZDE]]*tbl_Metraj22[[#This Row],[METRAJ_BETON]]))</f>
        <v>0</v>
      </c>
      <c r="K2533" s="2" t="s">
        <v>23384</v>
      </c>
    </row>
    <row r="2534" spans="1:11" ht="14.25" x14ac:dyDescent="0.2">
      <c r="A2534" s="2" t="s">
        <v>734</v>
      </c>
      <c r="B2534" s="124" t="s">
        <v>6171</v>
      </c>
      <c r="C2534" s="124"/>
      <c r="D2534" s="126">
        <v>4.51</v>
      </c>
      <c r="E2534" s="124" t="s">
        <v>765</v>
      </c>
      <c r="F2534" s="124">
        <v>-3</v>
      </c>
      <c r="G2534" s="2" t="s">
        <v>15121</v>
      </c>
      <c r="H2534" s="130"/>
      <c r="I2534" s="134"/>
      <c r="J2534" s="123">
        <f>IF(OR(tbl_Metraj22[[#This Row],[TARIH]]="",tbl_Metraj22[[#This Row],[TARIH]]="-"),0,IF(tbl_Metraj22[[#This Row],[YUZDE]]=0,tbl_Metraj22[[#This Row],[METRAJ_BETON]],tbl_Metraj22[[#This Row],[YUZDE]]*tbl_Metraj22[[#This Row],[METRAJ_BETON]]))</f>
        <v>0</v>
      </c>
      <c r="K2534" s="2" t="s">
        <v>23385</v>
      </c>
    </row>
    <row r="2535" spans="1:11" ht="14.25" x14ac:dyDescent="0.2">
      <c r="A2535" s="2" t="s">
        <v>734</v>
      </c>
      <c r="B2535" s="124" t="s">
        <v>6172</v>
      </c>
      <c r="C2535" s="124"/>
      <c r="D2535" s="126">
        <v>3.38</v>
      </c>
      <c r="E2535" s="124" t="s">
        <v>765</v>
      </c>
      <c r="F2535" s="124">
        <v>-3</v>
      </c>
      <c r="G2535" s="2" t="s">
        <v>15122</v>
      </c>
      <c r="H2535" s="130"/>
      <c r="I2535" s="134"/>
      <c r="J2535" s="123">
        <f>IF(OR(tbl_Metraj22[[#This Row],[TARIH]]="",tbl_Metraj22[[#This Row],[TARIH]]="-"),0,IF(tbl_Metraj22[[#This Row],[YUZDE]]=0,tbl_Metraj22[[#This Row],[METRAJ_BETON]],tbl_Metraj22[[#This Row],[YUZDE]]*tbl_Metraj22[[#This Row],[METRAJ_BETON]]))</f>
        <v>0</v>
      </c>
      <c r="K2535" s="2" t="s">
        <v>23386</v>
      </c>
    </row>
    <row r="2536" spans="1:11" ht="14.25" x14ac:dyDescent="0.2">
      <c r="A2536" s="2" t="s">
        <v>734</v>
      </c>
      <c r="B2536" s="124" t="s">
        <v>6173</v>
      </c>
      <c r="C2536" s="124"/>
      <c r="D2536" s="126">
        <v>3.38</v>
      </c>
      <c r="E2536" s="124" t="s">
        <v>765</v>
      </c>
      <c r="F2536" s="124">
        <v>-3</v>
      </c>
      <c r="G2536" s="2" t="s">
        <v>15123</v>
      </c>
      <c r="H2536" s="130"/>
      <c r="I2536" s="134"/>
      <c r="J2536" s="123">
        <f>IF(OR(tbl_Metraj22[[#This Row],[TARIH]]="",tbl_Metraj22[[#This Row],[TARIH]]="-"),0,IF(tbl_Metraj22[[#This Row],[YUZDE]]=0,tbl_Metraj22[[#This Row],[METRAJ_BETON]],tbl_Metraj22[[#This Row],[YUZDE]]*tbl_Metraj22[[#This Row],[METRAJ_BETON]]))</f>
        <v>0</v>
      </c>
      <c r="K2536" s="2" t="s">
        <v>23387</v>
      </c>
    </row>
    <row r="2537" spans="1:11" ht="14.25" x14ac:dyDescent="0.2">
      <c r="A2537" s="2" t="s">
        <v>734</v>
      </c>
      <c r="B2537" s="124" t="s">
        <v>6174</v>
      </c>
      <c r="C2537" s="124"/>
      <c r="D2537" s="126">
        <v>3.38</v>
      </c>
      <c r="E2537" s="124" t="s">
        <v>765</v>
      </c>
      <c r="F2537" s="124">
        <v>-3</v>
      </c>
      <c r="G2537" s="2" t="s">
        <v>15124</v>
      </c>
      <c r="H2537" s="130"/>
      <c r="I2537" s="134"/>
      <c r="J2537" s="123">
        <f>IF(OR(tbl_Metraj22[[#This Row],[TARIH]]="",tbl_Metraj22[[#This Row],[TARIH]]="-"),0,IF(tbl_Metraj22[[#This Row],[YUZDE]]=0,tbl_Metraj22[[#This Row],[METRAJ_BETON]],tbl_Metraj22[[#This Row],[YUZDE]]*tbl_Metraj22[[#This Row],[METRAJ_BETON]]))</f>
        <v>0</v>
      </c>
      <c r="K2537" s="2" t="s">
        <v>22572</v>
      </c>
    </row>
    <row r="2538" spans="1:11" ht="14.25" x14ac:dyDescent="0.2">
      <c r="A2538" s="2" t="s">
        <v>734</v>
      </c>
      <c r="B2538" s="124" t="s">
        <v>6175</v>
      </c>
      <c r="C2538" s="124"/>
      <c r="D2538" s="126">
        <v>1.02</v>
      </c>
      <c r="E2538" s="124" t="s">
        <v>765</v>
      </c>
      <c r="F2538" s="124">
        <v>-3</v>
      </c>
      <c r="G2538" s="2" t="s">
        <v>15125</v>
      </c>
      <c r="H2538" s="130"/>
      <c r="I2538" s="134"/>
      <c r="J2538" s="123">
        <f>IF(OR(tbl_Metraj22[[#This Row],[TARIH]]="",tbl_Metraj22[[#This Row],[TARIH]]="-"),0,IF(tbl_Metraj22[[#This Row],[YUZDE]]=0,tbl_Metraj22[[#This Row],[METRAJ_BETON]],tbl_Metraj22[[#This Row],[YUZDE]]*tbl_Metraj22[[#This Row],[METRAJ_BETON]]))</f>
        <v>0</v>
      </c>
      <c r="K2538" s="2" t="s">
        <v>23388</v>
      </c>
    </row>
    <row r="2539" spans="1:11" ht="14.25" x14ac:dyDescent="0.2">
      <c r="A2539" s="2" t="s">
        <v>734</v>
      </c>
      <c r="B2539" s="124" t="s">
        <v>6176</v>
      </c>
      <c r="C2539" s="124"/>
      <c r="D2539" s="126">
        <v>0.22</v>
      </c>
      <c r="E2539" s="124" t="s">
        <v>765</v>
      </c>
      <c r="F2539" s="124">
        <v>-3</v>
      </c>
      <c r="G2539" s="2" t="s">
        <v>15126</v>
      </c>
      <c r="H2539" s="130"/>
      <c r="I2539" s="134"/>
      <c r="J2539" s="123">
        <f>IF(OR(tbl_Metraj22[[#This Row],[TARIH]]="",tbl_Metraj22[[#This Row],[TARIH]]="-"),0,IF(tbl_Metraj22[[#This Row],[YUZDE]]=0,tbl_Metraj22[[#This Row],[METRAJ_BETON]],tbl_Metraj22[[#This Row],[YUZDE]]*tbl_Metraj22[[#This Row],[METRAJ_BETON]]))</f>
        <v>0</v>
      </c>
      <c r="K2539" s="2" t="s">
        <v>23389</v>
      </c>
    </row>
    <row r="2540" spans="1:11" ht="14.25" x14ac:dyDescent="0.2">
      <c r="A2540" s="2" t="s">
        <v>734</v>
      </c>
      <c r="B2540" s="124" t="s">
        <v>6177</v>
      </c>
      <c r="C2540" s="124"/>
      <c r="D2540" s="126">
        <v>0.49</v>
      </c>
      <c r="E2540" s="124" t="s">
        <v>765</v>
      </c>
      <c r="F2540" s="124">
        <v>-3</v>
      </c>
      <c r="G2540" s="2" t="s">
        <v>15127</v>
      </c>
      <c r="H2540" s="130"/>
      <c r="I2540" s="134"/>
      <c r="J2540" s="123">
        <f>IF(OR(tbl_Metraj22[[#This Row],[TARIH]]="",tbl_Metraj22[[#This Row],[TARIH]]="-"),0,IF(tbl_Metraj22[[#This Row],[YUZDE]]=0,tbl_Metraj22[[#This Row],[METRAJ_BETON]],tbl_Metraj22[[#This Row],[YUZDE]]*tbl_Metraj22[[#This Row],[METRAJ_BETON]]))</f>
        <v>0</v>
      </c>
      <c r="K2540" s="2" t="s">
        <v>23390</v>
      </c>
    </row>
    <row r="2541" spans="1:11" ht="14.25" x14ac:dyDescent="0.2">
      <c r="A2541" s="2" t="s">
        <v>734</v>
      </c>
      <c r="B2541" s="124" t="s">
        <v>6178</v>
      </c>
      <c r="C2541" s="124"/>
      <c r="D2541" s="126">
        <v>0.5</v>
      </c>
      <c r="E2541" s="124" t="s">
        <v>765</v>
      </c>
      <c r="F2541" s="124">
        <v>-3</v>
      </c>
      <c r="G2541" s="2" t="s">
        <v>15128</v>
      </c>
      <c r="H2541" s="130"/>
      <c r="I2541" s="134"/>
      <c r="J2541" s="123">
        <f>IF(OR(tbl_Metraj22[[#This Row],[TARIH]]="",tbl_Metraj22[[#This Row],[TARIH]]="-"),0,IF(tbl_Metraj22[[#This Row],[YUZDE]]=0,tbl_Metraj22[[#This Row],[METRAJ_BETON]],tbl_Metraj22[[#This Row],[YUZDE]]*tbl_Metraj22[[#This Row],[METRAJ_BETON]]))</f>
        <v>0</v>
      </c>
      <c r="K2541" s="2" t="e">
        <v>#N/A</v>
      </c>
    </row>
    <row r="2542" spans="1:11" ht="14.25" x14ac:dyDescent="0.2">
      <c r="A2542" s="2" t="s">
        <v>734</v>
      </c>
      <c r="B2542" s="124" t="s">
        <v>6179</v>
      </c>
      <c r="C2542" s="124"/>
      <c r="D2542" s="126">
        <v>1.41</v>
      </c>
      <c r="E2542" s="124" t="s">
        <v>765</v>
      </c>
      <c r="F2542" s="124">
        <v>-3</v>
      </c>
      <c r="G2542" s="2" t="s">
        <v>15129</v>
      </c>
      <c r="H2542" s="130"/>
      <c r="I2542" s="134"/>
      <c r="J2542" s="123">
        <f>IF(OR(tbl_Metraj22[[#This Row],[TARIH]]="",tbl_Metraj22[[#This Row],[TARIH]]="-"),0,IF(tbl_Metraj22[[#This Row],[YUZDE]]=0,tbl_Metraj22[[#This Row],[METRAJ_BETON]],tbl_Metraj22[[#This Row],[YUZDE]]*tbl_Metraj22[[#This Row],[METRAJ_BETON]]))</f>
        <v>0</v>
      </c>
      <c r="K2542" s="2" t="s">
        <v>22664</v>
      </c>
    </row>
    <row r="2543" spans="1:11" ht="14.25" x14ac:dyDescent="0.2">
      <c r="A2543" s="2" t="s">
        <v>734</v>
      </c>
      <c r="B2543" s="124" t="s">
        <v>6180</v>
      </c>
      <c r="C2543" s="124"/>
      <c r="D2543" s="126">
        <v>0.68</v>
      </c>
      <c r="E2543" s="124" t="s">
        <v>765</v>
      </c>
      <c r="F2543" s="124">
        <v>-3</v>
      </c>
      <c r="G2543" s="2" t="s">
        <v>15130</v>
      </c>
      <c r="H2543" s="130"/>
      <c r="I2543" s="134"/>
      <c r="J2543" s="123">
        <f>IF(OR(tbl_Metraj22[[#This Row],[TARIH]]="",tbl_Metraj22[[#This Row],[TARIH]]="-"),0,IF(tbl_Metraj22[[#This Row],[YUZDE]]=0,tbl_Metraj22[[#This Row],[METRAJ_BETON]],tbl_Metraj22[[#This Row],[YUZDE]]*tbl_Metraj22[[#This Row],[METRAJ_BETON]]))</f>
        <v>0</v>
      </c>
      <c r="K2543" s="2" t="s">
        <v>22691</v>
      </c>
    </row>
    <row r="2544" spans="1:11" ht="14.25" x14ac:dyDescent="0.2">
      <c r="A2544" s="2" t="s">
        <v>734</v>
      </c>
      <c r="B2544" s="124" t="s">
        <v>6186</v>
      </c>
      <c r="C2544" s="124"/>
      <c r="D2544" s="126">
        <v>0.15</v>
      </c>
      <c r="E2544" s="124" t="s">
        <v>765</v>
      </c>
      <c r="F2544" s="124">
        <v>-3</v>
      </c>
      <c r="G2544" s="2" t="s">
        <v>15131</v>
      </c>
      <c r="H2544" s="130"/>
      <c r="I2544" s="134"/>
      <c r="J2544" s="123">
        <f>IF(OR(tbl_Metraj22[[#This Row],[TARIH]]="",tbl_Metraj22[[#This Row],[TARIH]]="-"),0,IF(tbl_Metraj22[[#This Row],[YUZDE]]=0,tbl_Metraj22[[#This Row],[METRAJ_BETON]],tbl_Metraj22[[#This Row],[YUZDE]]*tbl_Metraj22[[#This Row],[METRAJ_BETON]]))</f>
        <v>0</v>
      </c>
      <c r="K2544" s="2" t="e">
        <v>#N/A</v>
      </c>
    </row>
    <row r="2545" spans="1:11" ht="14.25" x14ac:dyDescent="0.2">
      <c r="A2545" s="2" t="s">
        <v>734</v>
      </c>
      <c r="B2545" s="124" t="s">
        <v>6187</v>
      </c>
      <c r="C2545" s="124"/>
      <c r="D2545" s="126">
        <v>0.26</v>
      </c>
      <c r="E2545" s="124" t="s">
        <v>765</v>
      </c>
      <c r="F2545" s="124">
        <v>-3</v>
      </c>
      <c r="G2545" s="2" t="s">
        <v>15132</v>
      </c>
      <c r="H2545" s="130"/>
      <c r="I2545" s="134"/>
      <c r="J2545" s="123">
        <f>IF(OR(tbl_Metraj22[[#This Row],[TARIH]]="",tbl_Metraj22[[#This Row],[TARIH]]="-"),0,IF(tbl_Metraj22[[#This Row],[YUZDE]]=0,tbl_Metraj22[[#This Row],[METRAJ_BETON]],tbl_Metraj22[[#This Row],[YUZDE]]*tbl_Metraj22[[#This Row],[METRAJ_BETON]]))</f>
        <v>0</v>
      </c>
      <c r="K2545" s="2" t="s">
        <v>22658</v>
      </c>
    </row>
    <row r="2546" spans="1:11" ht="14.25" x14ac:dyDescent="0.2">
      <c r="A2546" s="2" t="s">
        <v>734</v>
      </c>
      <c r="B2546" s="124" t="s">
        <v>6188</v>
      </c>
      <c r="C2546" s="124"/>
      <c r="D2546" s="126">
        <v>3.31</v>
      </c>
      <c r="E2546" s="124" t="s">
        <v>765</v>
      </c>
      <c r="F2546" s="124">
        <v>-3</v>
      </c>
      <c r="G2546" s="2" t="s">
        <v>15133</v>
      </c>
      <c r="H2546" s="130"/>
      <c r="I2546" s="134"/>
      <c r="J2546" s="123">
        <f>IF(OR(tbl_Metraj22[[#This Row],[TARIH]]="",tbl_Metraj22[[#This Row],[TARIH]]="-"),0,IF(tbl_Metraj22[[#This Row],[YUZDE]]=0,tbl_Metraj22[[#This Row],[METRAJ_BETON]],tbl_Metraj22[[#This Row],[YUZDE]]*tbl_Metraj22[[#This Row],[METRAJ_BETON]]))</f>
        <v>0</v>
      </c>
      <c r="K2546" s="2" t="s">
        <v>23391</v>
      </c>
    </row>
    <row r="2547" spans="1:11" ht="14.25" x14ac:dyDescent="0.2">
      <c r="A2547" s="2" t="s">
        <v>734</v>
      </c>
      <c r="B2547" s="124" t="s">
        <v>6189</v>
      </c>
      <c r="C2547" s="124"/>
      <c r="D2547" s="126">
        <v>2.88</v>
      </c>
      <c r="E2547" s="124" t="s">
        <v>765</v>
      </c>
      <c r="F2547" s="124">
        <v>-3</v>
      </c>
      <c r="G2547" s="2" t="s">
        <v>15134</v>
      </c>
      <c r="H2547" s="130"/>
      <c r="I2547" s="134"/>
      <c r="J2547" s="123">
        <f>IF(OR(tbl_Metraj22[[#This Row],[TARIH]]="",tbl_Metraj22[[#This Row],[TARIH]]="-"),0,IF(tbl_Metraj22[[#This Row],[YUZDE]]=0,tbl_Metraj22[[#This Row],[METRAJ_BETON]],tbl_Metraj22[[#This Row],[YUZDE]]*tbl_Metraj22[[#This Row],[METRAJ_BETON]]))</f>
        <v>0</v>
      </c>
      <c r="K2547" s="2" t="s">
        <v>22733</v>
      </c>
    </row>
    <row r="2548" spans="1:11" ht="14.25" x14ac:dyDescent="0.2">
      <c r="A2548" s="2" t="s">
        <v>734</v>
      </c>
      <c r="B2548" s="124" t="s">
        <v>6200</v>
      </c>
      <c r="C2548" s="124"/>
      <c r="D2548" s="126">
        <v>1.44</v>
      </c>
      <c r="E2548" s="124" t="s">
        <v>765</v>
      </c>
      <c r="F2548" s="124">
        <v>-3</v>
      </c>
      <c r="G2548" s="2" t="s">
        <v>15135</v>
      </c>
      <c r="H2548" s="130"/>
      <c r="I2548" s="134"/>
      <c r="J2548" s="123">
        <f>IF(OR(tbl_Metraj22[[#This Row],[TARIH]]="",tbl_Metraj22[[#This Row],[TARIH]]="-"),0,IF(tbl_Metraj22[[#This Row],[YUZDE]]=0,tbl_Metraj22[[#This Row],[METRAJ_BETON]],tbl_Metraj22[[#This Row],[YUZDE]]*tbl_Metraj22[[#This Row],[METRAJ_BETON]]))</f>
        <v>0</v>
      </c>
      <c r="K2548" s="2" t="s">
        <v>23392</v>
      </c>
    </row>
    <row r="2549" spans="1:11" ht="14.25" x14ac:dyDescent="0.2">
      <c r="A2549" s="2" t="s">
        <v>734</v>
      </c>
      <c r="B2549" s="124" t="s">
        <v>6201</v>
      </c>
      <c r="C2549" s="124"/>
      <c r="D2549" s="126">
        <v>1.07</v>
      </c>
      <c r="E2549" s="124" t="s">
        <v>765</v>
      </c>
      <c r="F2549" s="124">
        <v>-3</v>
      </c>
      <c r="G2549" s="2" t="s">
        <v>15136</v>
      </c>
      <c r="H2549" s="130"/>
      <c r="I2549" s="134"/>
      <c r="J2549" s="123">
        <f>IF(OR(tbl_Metraj22[[#This Row],[TARIH]]="",tbl_Metraj22[[#This Row],[TARIH]]="-"),0,IF(tbl_Metraj22[[#This Row],[YUZDE]]=0,tbl_Metraj22[[#This Row],[METRAJ_BETON]],tbl_Metraj22[[#This Row],[YUZDE]]*tbl_Metraj22[[#This Row],[METRAJ_BETON]]))</f>
        <v>0</v>
      </c>
      <c r="K2549" s="2" t="s">
        <v>23393</v>
      </c>
    </row>
    <row r="2550" spans="1:11" ht="14.25" x14ac:dyDescent="0.2">
      <c r="A2550" s="2" t="s">
        <v>734</v>
      </c>
      <c r="B2550" s="124" t="s">
        <v>6202</v>
      </c>
      <c r="C2550" s="124"/>
      <c r="D2550" s="126">
        <v>2.2999999999999998</v>
      </c>
      <c r="E2550" s="124" t="s">
        <v>765</v>
      </c>
      <c r="F2550" s="124">
        <v>-3</v>
      </c>
      <c r="G2550" s="2" t="s">
        <v>15137</v>
      </c>
      <c r="H2550" s="130"/>
      <c r="I2550" s="134"/>
      <c r="J2550" s="123">
        <f>IF(OR(tbl_Metraj22[[#This Row],[TARIH]]="",tbl_Metraj22[[#This Row],[TARIH]]="-"),0,IF(tbl_Metraj22[[#This Row],[YUZDE]]=0,tbl_Metraj22[[#This Row],[METRAJ_BETON]],tbl_Metraj22[[#This Row],[YUZDE]]*tbl_Metraj22[[#This Row],[METRAJ_BETON]]))</f>
        <v>0</v>
      </c>
      <c r="K2550" s="2" t="s">
        <v>22529</v>
      </c>
    </row>
    <row r="2551" spans="1:11" ht="14.25" x14ac:dyDescent="0.2">
      <c r="A2551" s="2" t="s">
        <v>734</v>
      </c>
      <c r="B2551" s="124" t="s">
        <v>6203</v>
      </c>
      <c r="C2551" s="124"/>
      <c r="D2551" s="126">
        <v>1.04</v>
      </c>
      <c r="E2551" s="124" t="s">
        <v>765</v>
      </c>
      <c r="F2551" s="124">
        <v>-3</v>
      </c>
      <c r="G2551" s="2" t="s">
        <v>15138</v>
      </c>
      <c r="H2551" s="130"/>
      <c r="I2551" s="134"/>
      <c r="J2551" s="123">
        <f>IF(OR(tbl_Metraj22[[#This Row],[TARIH]]="",tbl_Metraj22[[#This Row],[TARIH]]="-"),0,IF(tbl_Metraj22[[#This Row],[YUZDE]]=0,tbl_Metraj22[[#This Row],[METRAJ_BETON]],tbl_Metraj22[[#This Row],[YUZDE]]*tbl_Metraj22[[#This Row],[METRAJ_BETON]]))</f>
        <v>0</v>
      </c>
      <c r="K2551" s="2" t="s">
        <v>23394</v>
      </c>
    </row>
    <row r="2552" spans="1:11" ht="14.25" x14ac:dyDescent="0.2">
      <c r="A2552" s="2" t="s">
        <v>734</v>
      </c>
      <c r="B2552" s="124" t="s">
        <v>6204</v>
      </c>
      <c r="C2552" s="124"/>
      <c r="D2552" s="126">
        <v>1.04</v>
      </c>
      <c r="E2552" s="124" t="s">
        <v>765</v>
      </c>
      <c r="F2552" s="124">
        <v>-3</v>
      </c>
      <c r="G2552" s="2" t="s">
        <v>15139</v>
      </c>
      <c r="H2552" s="130"/>
      <c r="I2552" s="134"/>
      <c r="J2552" s="123">
        <f>IF(OR(tbl_Metraj22[[#This Row],[TARIH]]="",tbl_Metraj22[[#This Row],[TARIH]]="-"),0,IF(tbl_Metraj22[[#This Row],[YUZDE]]=0,tbl_Metraj22[[#This Row],[METRAJ_BETON]],tbl_Metraj22[[#This Row],[YUZDE]]*tbl_Metraj22[[#This Row],[METRAJ_BETON]]))</f>
        <v>0</v>
      </c>
      <c r="K2552" s="2" t="s">
        <v>23395</v>
      </c>
    </row>
    <row r="2553" spans="1:11" ht="14.25" x14ac:dyDescent="0.2">
      <c r="A2553" s="2" t="s">
        <v>734</v>
      </c>
      <c r="B2553" s="124" t="s">
        <v>6205</v>
      </c>
      <c r="C2553" s="124"/>
      <c r="D2553" s="126">
        <v>1.49</v>
      </c>
      <c r="E2553" s="124" t="s">
        <v>765</v>
      </c>
      <c r="F2553" s="124">
        <v>-3</v>
      </c>
      <c r="G2553" s="2" t="s">
        <v>15140</v>
      </c>
      <c r="H2553" s="130" t="s">
        <v>24265</v>
      </c>
      <c r="I2553" s="134"/>
      <c r="J2553" s="123">
        <f>IF(OR(tbl_Metraj22[[#This Row],[TARIH]]="",tbl_Metraj22[[#This Row],[TARIH]]="-"),0,IF(tbl_Metraj22[[#This Row],[YUZDE]]=0,tbl_Metraj22[[#This Row],[METRAJ_BETON]],tbl_Metraj22[[#This Row],[YUZDE]]*tbl_Metraj22[[#This Row],[METRAJ_BETON]]))</f>
        <v>0</v>
      </c>
      <c r="K2553" s="2" t="s">
        <v>22749</v>
      </c>
    </row>
    <row r="2554" spans="1:11" ht="14.25" x14ac:dyDescent="0.2">
      <c r="A2554" s="2" t="s">
        <v>734</v>
      </c>
      <c r="B2554" s="124" t="s">
        <v>6206</v>
      </c>
      <c r="C2554" s="124"/>
      <c r="D2554" s="126">
        <v>2.27</v>
      </c>
      <c r="E2554" s="124" t="s">
        <v>765</v>
      </c>
      <c r="F2554" s="124">
        <v>-3</v>
      </c>
      <c r="G2554" s="2" t="s">
        <v>15141</v>
      </c>
      <c r="H2554" s="130" t="s">
        <v>24265</v>
      </c>
      <c r="I2554" s="134"/>
      <c r="J2554" s="123">
        <f>IF(OR(tbl_Metraj22[[#This Row],[TARIH]]="",tbl_Metraj22[[#This Row],[TARIH]]="-"),0,IF(tbl_Metraj22[[#This Row],[YUZDE]]=0,tbl_Metraj22[[#This Row],[METRAJ_BETON]],tbl_Metraj22[[#This Row],[YUZDE]]*tbl_Metraj22[[#This Row],[METRAJ_BETON]]))</f>
        <v>0</v>
      </c>
      <c r="K2554" s="2" t="s">
        <v>22580</v>
      </c>
    </row>
    <row r="2555" spans="1:11" ht="14.25" x14ac:dyDescent="0.2">
      <c r="A2555" s="2" t="s">
        <v>734</v>
      </c>
      <c r="B2555" s="124" t="s">
        <v>6207</v>
      </c>
      <c r="C2555" s="124"/>
      <c r="D2555" s="126">
        <v>2.31</v>
      </c>
      <c r="E2555" s="124" t="s">
        <v>765</v>
      </c>
      <c r="F2555" s="124">
        <v>-3</v>
      </c>
      <c r="G2555" s="2" t="s">
        <v>15142</v>
      </c>
      <c r="H2555" s="130" t="s">
        <v>24265</v>
      </c>
      <c r="I2555" s="134"/>
      <c r="J2555" s="123">
        <f>IF(OR(tbl_Metraj22[[#This Row],[TARIH]]="",tbl_Metraj22[[#This Row],[TARIH]]="-"),0,IF(tbl_Metraj22[[#This Row],[YUZDE]]=0,tbl_Metraj22[[#This Row],[METRAJ_BETON]],tbl_Metraj22[[#This Row],[YUZDE]]*tbl_Metraj22[[#This Row],[METRAJ_BETON]]))</f>
        <v>0</v>
      </c>
      <c r="K2555" s="2" t="s">
        <v>22703</v>
      </c>
    </row>
    <row r="2556" spans="1:11" ht="14.25" x14ac:dyDescent="0.2">
      <c r="A2556" s="2" t="s">
        <v>734</v>
      </c>
      <c r="B2556" s="124" t="s">
        <v>6208</v>
      </c>
      <c r="C2556" s="124"/>
      <c r="D2556" s="126">
        <v>1.34</v>
      </c>
      <c r="E2556" s="124" t="s">
        <v>765</v>
      </c>
      <c r="F2556" s="124">
        <v>-3</v>
      </c>
      <c r="G2556" s="2" t="s">
        <v>15143</v>
      </c>
      <c r="H2556" s="130"/>
      <c r="I2556" s="134"/>
      <c r="J2556" s="123">
        <f>IF(OR(tbl_Metraj22[[#This Row],[TARIH]]="",tbl_Metraj22[[#This Row],[TARIH]]="-"),0,IF(tbl_Metraj22[[#This Row],[YUZDE]]=0,tbl_Metraj22[[#This Row],[METRAJ_BETON]],tbl_Metraj22[[#This Row],[YUZDE]]*tbl_Metraj22[[#This Row],[METRAJ_BETON]]))</f>
        <v>0</v>
      </c>
      <c r="K2556" s="2" t="s">
        <v>23396</v>
      </c>
    </row>
    <row r="2557" spans="1:11" ht="14.25" x14ac:dyDescent="0.2">
      <c r="A2557" s="2" t="s">
        <v>734</v>
      </c>
      <c r="B2557" s="124" t="s">
        <v>6209</v>
      </c>
      <c r="C2557" s="124"/>
      <c r="D2557" s="126">
        <v>2.34</v>
      </c>
      <c r="E2557" s="124" t="s">
        <v>765</v>
      </c>
      <c r="F2557" s="124">
        <v>-3</v>
      </c>
      <c r="G2557" s="2" t="s">
        <v>15144</v>
      </c>
      <c r="H2557" s="130"/>
      <c r="I2557" s="134"/>
      <c r="J2557" s="123">
        <f>IF(OR(tbl_Metraj22[[#This Row],[TARIH]]="",tbl_Metraj22[[#This Row],[TARIH]]="-"),0,IF(tbl_Metraj22[[#This Row],[YUZDE]]=0,tbl_Metraj22[[#This Row],[METRAJ_BETON]],tbl_Metraj22[[#This Row],[YUZDE]]*tbl_Metraj22[[#This Row],[METRAJ_BETON]]))</f>
        <v>0</v>
      </c>
      <c r="K2557" s="2" t="s">
        <v>22655</v>
      </c>
    </row>
    <row r="2558" spans="1:11" ht="14.25" x14ac:dyDescent="0.2">
      <c r="A2558" s="2" t="s">
        <v>734</v>
      </c>
      <c r="B2558" s="124" t="s">
        <v>6210</v>
      </c>
      <c r="C2558" s="124"/>
      <c r="D2558" s="126">
        <v>1.6</v>
      </c>
      <c r="E2558" s="124" t="s">
        <v>765</v>
      </c>
      <c r="F2558" s="124">
        <v>-3</v>
      </c>
      <c r="G2558" s="2" t="s">
        <v>15145</v>
      </c>
      <c r="H2558" s="130"/>
      <c r="I2558" s="134"/>
      <c r="J2558" s="123">
        <f>IF(OR(tbl_Metraj22[[#This Row],[TARIH]]="",tbl_Metraj22[[#This Row],[TARIH]]="-"),0,IF(tbl_Metraj22[[#This Row],[YUZDE]]=0,tbl_Metraj22[[#This Row],[METRAJ_BETON]],tbl_Metraj22[[#This Row],[YUZDE]]*tbl_Metraj22[[#This Row],[METRAJ_BETON]]))</f>
        <v>0</v>
      </c>
      <c r="K2558" s="2" t="s">
        <v>23397</v>
      </c>
    </row>
    <row r="2559" spans="1:11" ht="14.25" x14ac:dyDescent="0.2">
      <c r="A2559" s="2" t="s">
        <v>734</v>
      </c>
      <c r="B2559" s="124" t="s">
        <v>6211</v>
      </c>
      <c r="C2559" s="124"/>
      <c r="D2559" s="126">
        <v>1.82</v>
      </c>
      <c r="E2559" s="124" t="s">
        <v>765</v>
      </c>
      <c r="F2559" s="124">
        <v>-3</v>
      </c>
      <c r="G2559" s="2" t="s">
        <v>15146</v>
      </c>
      <c r="H2559" s="130"/>
      <c r="I2559" s="134"/>
      <c r="J2559" s="123">
        <f>IF(OR(tbl_Metraj22[[#This Row],[TARIH]]="",tbl_Metraj22[[#This Row],[TARIH]]="-"),0,IF(tbl_Metraj22[[#This Row],[YUZDE]]=0,tbl_Metraj22[[#This Row],[METRAJ_BETON]],tbl_Metraj22[[#This Row],[YUZDE]]*tbl_Metraj22[[#This Row],[METRAJ_BETON]]))</f>
        <v>0</v>
      </c>
      <c r="K2559" s="2" t="s">
        <v>22712</v>
      </c>
    </row>
    <row r="2560" spans="1:11" ht="14.25" x14ac:dyDescent="0.2">
      <c r="A2560" s="2" t="s">
        <v>734</v>
      </c>
      <c r="B2560" s="124" t="s">
        <v>6212</v>
      </c>
      <c r="C2560" s="124"/>
      <c r="D2560" s="126">
        <v>2.2000000000000002</v>
      </c>
      <c r="E2560" s="124" t="s">
        <v>765</v>
      </c>
      <c r="F2560" s="124">
        <v>-3</v>
      </c>
      <c r="G2560" s="2" t="s">
        <v>15147</v>
      </c>
      <c r="H2560" s="130"/>
      <c r="I2560" s="134"/>
      <c r="J2560" s="123">
        <f>IF(OR(tbl_Metraj22[[#This Row],[TARIH]]="",tbl_Metraj22[[#This Row],[TARIH]]="-"),0,IF(tbl_Metraj22[[#This Row],[YUZDE]]=0,tbl_Metraj22[[#This Row],[METRAJ_BETON]],tbl_Metraj22[[#This Row],[YUZDE]]*tbl_Metraj22[[#This Row],[METRAJ_BETON]]))</f>
        <v>0</v>
      </c>
      <c r="K2560" s="2" t="e">
        <v>#N/A</v>
      </c>
    </row>
    <row r="2561" spans="1:11" ht="14.25" x14ac:dyDescent="0.2">
      <c r="A2561" s="2" t="s">
        <v>734</v>
      </c>
      <c r="B2561" s="124" t="s">
        <v>6213</v>
      </c>
      <c r="C2561" s="124"/>
      <c r="D2561" s="126">
        <v>2.64</v>
      </c>
      <c r="E2561" s="124" t="s">
        <v>765</v>
      </c>
      <c r="F2561" s="124">
        <v>-3</v>
      </c>
      <c r="G2561" s="2" t="s">
        <v>15148</v>
      </c>
      <c r="H2561" s="130"/>
      <c r="I2561" s="134"/>
      <c r="J2561" s="123">
        <f>IF(OR(tbl_Metraj22[[#This Row],[TARIH]]="",tbl_Metraj22[[#This Row],[TARIH]]="-"),0,IF(tbl_Metraj22[[#This Row],[YUZDE]]=0,tbl_Metraj22[[#This Row],[METRAJ_BETON]],tbl_Metraj22[[#This Row],[YUZDE]]*tbl_Metraj22[[#This Row],[METRAJ_BETON]]))</f>
        <v>0</v>
      </c>
      <c r="K2561" s="2" t="s">
        <v>22732</v>
      </c>
    </row>
    <row r="2562" spans="1:11" ht="14.25" x14ac:dyDescent="0.2">
      <c r="A2562" s="2" t="s">
        <v>734</v>
      </c>
      <c r="B2562" s="124" t="s">
        <v>6214</v>
      </c>
      <c r="C2562" s="124"/>
      <c r="D2562" s="126">
        <v>2.73</v>
      </c>
      <c r="E2562" s="124" t="s">
        <v>765</v>
      </c>
      <c r="F2562" s="124">
        <v>-3</v>
      </c>
      <c r="G2562" s="2" t="s">
        <v>15149</v>
      </c>
      <c r="H2562" s="130"/>
      <c r="I2562" s="134"/>
      <c r="J2562" s="123">
        <f>IF(OR(tbl_Metraj22[[#This Row],[TARIH]]="",tbl_Metraj22[[#This Row],[TARIH]]="-"),0,IF(tbl_Metraj22[[#This Row],[YUZDE]]=0,tbl_Metraj22[[#This Row],[METRAJ_BETON]],tbl_Metraj22[[#This Row],[YUZDE]]*tbl_Metraj22[[#This Row],[METRAJ_BETON]]))</f>
        <v>0</v>
      </c>
      <c r="K2562" s="2" t="e">
        <v>#N/A</v>
      </c>
    </row>
    <row r="2563" spans="1:11" ht="14.25" x14ac:dyDescent="0.2">
      <c r="A2563" s="2" t="s">
        <v>734</v>
      </c>
      <c r="B2563" s="124" t="s">
        <v>6215</v>
      </c>
      <c r="C2563" s="124"/>
      <c r="D2563" s="126">
        <v>0.44</v>
      </c>
      <c r="E2563" s="124" t="s">
        <v>765</v>
      </c>
      <c r="F2563" s="124">
        <v>-3</v>
      </c>
      <c r="G2563" s="2" t="s">
        <v>15150</v>
      </c>
      <c r="H2563" s="130" t="s">
        <v>24265</v>
      </c>
      <c r="I2563" s="134"/>
      <c r="J2563" s="123">
        <f>IF(OR(tbl_Metraj22[[#This Row],[TARIH]]="",tbl_Metraj22[[#This Row],[TARIH]]="-"),0,IF(tbl_Metraj22[[#This Row],[YUZDE]]=0,tbl_Metraj22[[#This Row],[METRAJ_BETON]],tbl_Metraj22[[#This Row],[YUZDE]]*tbl_Metraj22[[#This Row],[METRAJ_BETON]]))</f>
        <v>0</v>
      </c>
      <c r="K2563" s="2" t="s">
        <v>23398</v>
      </c>
    </row>
    <row r="2564" spans="1:11" ht="14.25" x14ac:dyDescent="0.2">
      <c r="A2564" s="2" t="s">
        <v>734</v>
      </c>
      <c r="B2564" s="124" t="s">
        <v>6216</v>
      </c>
      <c r="C2564" s="124"/>
      <c r="D2564" s="126">
        <v>0.44</v>
      </c>
      <c r="E2564" s="124" t="s">
        <v>765</v>
      </c>
      <c r="F2564" s="124">
        <v>-3</v>
      </c>
      <c r="G2564" s="2" t="s">
        <v>15151</v>
      </c>
      <c r="H2564" s="130" t="s">
        <v>24265</v>
      </c>
      <c r="I2564" s="134"/>
      <c r="J2564" s="123">
        <f>IF(OR(tbl_Metraj22[[#This Row],[TARIH]]="",tbl_Metraj22[[#This Row],[TARIH]]="-"),0,IF(tbl_Metraj22[[#This Row],[YUZDE]]=0,tbl_Metraj22[[#This Row],[METRAJ_BETON]],tbl_Metraj22[[#This Row],[YUZDE]]*tbl_Metraj22[[#This Row],[METRAJ_BETON]]))</f>
        <v>0</v>
      </c>
      <c r="K2564" s="2" t="s">
        <v>23399</v>
      </c>
    </row>
    <row r="2565" spans="1:11" ht="14.25" x14ac:dyDescent="0.2">
      <c r="A2565" s="2" t="s">
        <v>734</v>
      </c>
      <c r="B2565" s="124" t="s">
        <v>6244</v>
      </c>
      <c r="C2565" s="124"/>
      <c r="D2565" s="126">
        <v>2.57</v>
      </c>
      <c r="E2565" s="124" t="s">
        <v>765</v>
      </c>
      <c r="F2565" s="124">
        <v>-3</v>
      </c>
      <c r="G2565" s="2" t="s">
        <v>15152</v>
      </c>
      <c r="H2565" s="130"/>
      <c r="I2565" s="134"/>
      <c r="J2565" s="123">
        <f>IF(OR(tbl_Metraj22[[#This Row],[TARIH]]="",tbl_Metraj22[[#This Row],[TARIH]]="-"),0,IF(tbl_Metraj22[[#This Row],[YUZDE]]=0,tbl_Metraj22[[#This Row],[METRAJ_BETON]],tbl_Metraj22[[#This Row],[YUZDE]]*tbl_Metraj22[[#This Row],[METRAJ_BETON]]))</f>
        <v>0</v>
      </c>
      <c r="K2565" s="2" t="s">
        <v>22589</v>
      </c>
    </row>
    <row r="2566" spans="1:11" ht="14.25" x14ac:dyDescent="0.2">
      <c r="A2566" s="2" t="s">
        <v>734</v>
      </c>
      <c r="B2566" s="124" t="s">
        <v>6318</v>
      </c>
      <c r="C2566" s="124"/>
      <c r="D2566" s="126">
        <v>0.59</v>
      </c>
      <c r="E2566" s="124" t="s">
        <v>765</v>
      </c>
      <c r="F2566" s="124">
        <v>-3</v>
      </c>
      <c r="G2566" s="2" t="s">
        <v>15153</v>
      </c>
      <c r="H2566" s="130"/>
      <c r="I2566" s="134"/>
      <c r="J2566" s="123">
        <f>IF(OR(tbl_Metraj22[[#This Row],[TARIH]]="",tbl_Metraj22[[#This Row],[TARIH]]="-"),0,IF(tbl_Metraj22[[#This Row],[YUZDE]]=0,tbl_Metraj22[[#This Row],[METRAJ_BETON]],tbl_Metraj22[[#This Row],[YUZDE]]*tbl_Metraj22[[#This Row],[METRAJ_BETON]]))</f>
        <v>0</v>
      </c>
      <c r="K2566" s="2" t="s">
        <v>23400</v>
      </c>
    </row>
    <row r="2567" spans="1:11" ht="14.25" x14ac:dyDescent="0.2">
      <c r="A2567" s="2" t="s">
        <v>734</v>
      </c>
      <c r="B2567" s="124" t="s">
        <v>6319</v>
      </c>
      <c r="C2567" s="124"/>
      <c r="D2567" s="126">
        <v>0.44</v>
      </c>
      <c r="E2567" s="124" t="s">
        <v>765</v>
      </c>
      <c r="F2567" s="124">
        <v>-3</v>
      </c>
      <c r="G2567" s="2" t="s">
        <v>15154</v>
      </c>
      <c r="H2567" s="130"/>
      <c r="I2567" s="134"/>
      <c r="J2567" s="123">
        <f>IF(OR(tbl_Metraj22[[#This Row],[TARIH]]="",tbl_Metraj22[[#This Row],[TARIH]]="-"),0,IF(tbl_Metraj22[[#This Row],[YUZDE]]=0,tbl_Metraj22[[#This Row],[METRAJ_BETON]],tbl_Metraj22[[#This Row],[YUZDE]]*tbl_Metraj22[[#This Row],[METRAJ_BETON]]))</f>
        <v>0</v>
      </c>
      <c r="K2567" s="2" t="e">
        <v>#N/A</v>
      </c>
    </row>
    <row r="2568" spans="1:11" ht="14.25" x14ac:dyDescent="0.2">
      <c r="A2568" s="2" t="s">
        <v>734</v>
      </c>
      <c r="B2568" s="124" t="s">
        <v>6320</v>
      </c>
      <c r="C2568" s="124"/>
      <c r="D2568" s="126">
        <v>0.24</v>
      </c>
      <c r="E2568" s="124" t="s">
        <v>765</v>
      </c>
      <c r="F2568" s="124">
        <v>-3</v>
      </c>
      <c r="G2568" s="2" t="s">
        <v>15155</v>
      </c>
      <c r="H2568" s="130"/>
      <c r="I2568" s="134"/>
      <c r="J2568" s="123">
        <f>IF(OR(tbl_Metraj22[[#This Row],[TARIH]]="",tbl_Metraj22[[#This Row],[TARIH]]="-"),0,IF(tbl_Metraj22[[#This Row],[YUZDE]]=0,tbl_Metraj22[[#This Row],[METRAJ_BETON]],tbl_Metraj22[[#This Row],[YUZDE]]*tbl_Metraj22[[#This Row],[METRAJ_BETON]]))</f>
        <v>0</v>
      </c>
      <c r="K2568" s="2" t="s">
        <v>22640</v>
      </c>
    </row>
    <row r="2569" spans="1:11" ht="14.25" x14ac:dyDescent="0.2">
      <c r="A2569" s="2" t="s">
        <v>734</v>
      </c>
      <c r="B2569" s="124" t="s">
        <v>6321</v>
      </c>
      <c r="C2569" s="124"/>
      <c r="D2569" s="126">
        <v>0.61</v>
      </c>
      <c r="E2569" s="124" t="s">
        <v>765</v>
      </c>
      <c r="F2569" s="124">
        <v>-3</v>
      </c>
      <c r="G2569" s="2" t="s">
        <v>15156</v>
      </c>
      <c r="H2569" s="130"/>
      <c r="I2569" s="134"/>
      <c r="J2569" s="123">
        <f>IF(OR(tbl_Metraj22[[#This Row],[TARIH]]="",tbl_Metraj22[[#This Row],[TARIH]]="-"),0,IF(tbl_Metraj22[[#This Row],[YUZDE]]=0,tbl_Metraj22[[#This Row],[METRAJ_BETON]],tbl_Metraj22[[#This Row],[YUZDE]]*tbl_Metraj22[[#This Row],[METRAJ_BETON]]))</f>
        <v>0</v>
      </c>
      <c r="K2569" s="2" t="e">
        <v>#N/A</v>
      </c>
    </row>
    <row r="2570" spans="1:11" ht="14.25" x14ac:dyDescent="0.2">
      <c r="A2570" s="2" t="s">
        <v>734</v>
      </c>
      <c r="B2570" s="124" t="s">
        <v>6322</v>
      </c>
      <c r="C2570" s="124"/>
      <c r="D2570" s="126">
        <v>0.69</v>
      </c>
      <c r="E2570" s="124" t="s">
        <v>765</v>
      </c>
      <c r="F2570" s="124">
        <v>-3</v>
      </c>
      <c r="G2570" s="2" t="s">
        <v>15157</v>
      </c>
      <c r="H2570" s="130"/>
      <c r="I2570" s="134"/>
      <c r="J2570" s="123">
        <f>IF(OR(tbl_Metraj22[[#This Row],[TARIH]]="",tbl_Metraj22[[#This Row],[TARIH]]="-"),0,IF(tbl_Metraj22[[#This Row],[YUZDE]]=0,tbl_Metraj22[[#This Row],[METRAJ_BETON]],tbl_Metraj22[[#This Row],[YUZDE]]*tbl_Metraj22[[#This Row],[METRAJ_BETON]]))</f>
        <v>0</v>
      </c>
      <c r="K2570" s="2" t="s">
        <v>23401</v>
      </c>
    </row>
    <row r="2571" spans="1:11" ht="14.25" x14ac:dyDescent="0.2">
      <c r="A2571" s="2" t="s">
        <v>734</v>
      </c>
      <c r="B2571" s="124" t="s">
        <v>6323</v>
      </c>
      <c r="C2571" s="124"/>
      <c r="D2571" s="126">
        <v>1.06</v>
      </c>
      <c r="E2571" s="124" t="s">
        <v>765</v>
      </c>
      <c r="F2571" s="124">
        <v>-3</v>
      </c>
      <c r="G2571" s="2" t="s">
        <v>15158</v>
      </c>
      <c r="H2571" s="130"/>
      <c r="I2571" s="134"/>
      <c r="J2571" s="123">
        <f>IF(OR(tbl_Metraj22[[#This Row],[TARIH]]="",tbl_Metraj22[[#This Row],[TARIH]]="-"),0,IF(tbl_Metraj22[[#This Row],[YUZDE]]=0,tbl_Metraj22[[#This Row],[METRAJ_BETON]],tbl_Metraj22[[#This Row],[YUZDE]]*tbl_Metraj22[[#This Row],[METRAJ_BETON]]))</f>
        <v>0</v>
      </c>
      <c r="K2571" s="2" t="s">
        <v>23402</v>
      </c>
    </row>
    <row r="2572" spans="1:11" ht="14.25" x14ac:dyDescent="0.2">
      <c r="A2572" s="2" t="s">
        <v>734</v>
      </c>
      <c r="B2572" s="124" t="s">
        <v>6324</v>
      </c>
      <c r="C2572" s="124"/>
      <c r="D2572" s="126">
        <v>0.9</v>
      </c>
      <c r="E2572" s="124" t="s">
        <v>765</v>
      </c>
      <c r="F2572" s="124">
        <v>-3</v>
      </c>
      <c r="G2572" s="2" t="s">
        <v>15159</v>
      </c>
      <c r="H2572" s="130"/>
      <c r="I2572" s="134"/>
      <c r="J2572" s="123">
        <f>IF(OR(tbl_Metraj22[[#This Row],[TARIH]]="",tbl_Metraj22[[#This Row],[TARIH]]="-"),0,IF(tbl_Metraj22[[#This Row],[YUZDE]]=0,tbl_Metraj22[[#This Row],[METRAJ_BETON]],tbl_Metraj22[[#This Row],[YUZDE]]*tbl_Metraj22[[#This Row],[METRAJ_BETON]]))</f>
        <v>0</v>
      </c>
      <c r="K2572" s="2" t="s">
        <v>22609</v>
      </c>
    </row>
    <row r="2573" spans="1:11" ht="14.25" x14ac:dyDescent="0.2">
      <c r="A2573" s="2" t="s">
        <v>734</v>
      </c>
      <c r="B2573" s="124" t="s">
        <v>6325</v>
      </c>
      <c r="C2573" s="124"/>
      <c r="D2573" s="126">
        <v>0.27</v>
      </c>
      <c r="E2573" s="124" t="s">
        <v>765</v>
      </c>
      <c r="F2573" s="124">
        <v>-3</v>
      </c>
      <c r="G2573" s="2" t="s">
        <v>15160</v>
      </c>
      <c r="H2573" s="130"/>
      <c r="I2573" s="134"/>
      <c r="J2573" s="123">
        <f>IF(OR(tbl_Metraj22[[#This Row],[TARIH]]="",tbl_Metraj22[[#This Row],[TARIH]]="-"),0,IF(tbl_Metraj22[[#This Row],[YUZDE]]=0,tbl_Metraj22[[#This Row],[METRAJ_BETON]],tbl_Metraj22[[#This Row],[YUZDE]]*tbl_Metraj22[[#This Row],[METRAJ_BETON]]))</f>
        <v>0</v>
      </c>
      <c r="K2573" s="2" t="s">
        <v>22643</v>
      </c>
    </row>
    <row r="2574" spans="1:11" ht="14.25" x14ac:dyDescent="0.2">
      <c r="A2574" s="2" t="s">
        <v>734</v>
      </c>
      <c r="B2574" s="124" t="s">
        <v>6326</v>
      </c>
      <c r="C2574" s="124"/>
      <c r="D2574" s="126">
        <v>0.23</v>
      </c>
      <c r="E2574" s="124" t="s">
        <v>765</v>
      </c>
      <c r="F2574" s="124">
        <v>-3</v>
      </c>
      <c r="G2574" s="2" t="s">
        <v>15161</v>
      </c>
      <c r="H2574" s="130"/>
      <c r="I2574" s="134"/>
      <c r="J2574" s="123">
        <f>IF(OR(tbl_Metraj22[[#This Row],[TARIH]]="",tbl_Metraj22[[#This Row],[TARIH]]="-"),0,IF(tbl_Metraj22[[#This Row],[YUZDE]]=0,tbl_Metraj22[[#This Row],[METRAJ_BETON]],tbl_Metraj22[[#This Row],[YUZDE]]*tbl_Metraj22[[#This Row],[METRAJ_BETON]]))</f>
        <v>0</v>
      </c>
      <c r="K2574" s="2" t="s">
        <v>23403</v>
      </c>
    </row>
    <row r="2575" spans="1:11" ht="14.25" x14ac:dyDescent="0.2">
      <c r="A2575" s="2" t="s">
        <v>734</v>
      </c>
      <c r="B2575" s="124" t="s">
        <v>6327</v>
      </c>
      <c r="C2575" s="124"/>
      <c r="D2575" s="126">
        <v>0.39</v>
      </c>
      <c r="E2575" s="124" t="s">
        <v>765</v>
      </c>
      <c r="F2575" s="124">
        <v>-3</v>
      </c>
      <c r="G2575" s="2" t="s">
        <v>15162</v>
      </c>
      <c r="H2575" s="130"/>
      <c r="I2575" s="134"/>
      <c r="J2575" s="123">
        <f>IF(OR(tbl_Metraj22[[#This Row],[TARIH]]="",tbl_Metraj22[[#This Row],[TARIH]]="-"),0,IF(tbl_Metraj22[[#This Row],[YUZDE]]=0,tbl_Metraj22[[#This Row],[METRAJ_BETON]],tbl_Metraj22[[#This Row],[YUZDE]]*tbl_Metraj22[[#This Row],[METRAJ_BETON]]))</f>
        <v>0</v>
      </c>
      <c r="K2575" s="2" t="s">
        <v>22694</v>
      </c>
    </row>
    <row r="2576" spans="1:11" ht="14.25" x14ac:dyDescent="0.2">
      <c r="A2576" s="2" t="s">
        <v>734</v>
      </c>
      <c r="B2576" s="124" t="s">
        <v>6328</v>
      </c>
      <c r="C2576" s="124"/>
      <c r="D2576" s="126">
        <v>0.23</v>
      </c>
      <c r="E2576" s="124" t="s">
        <v>765</v>
      </c>
      <c r="F2576" s="124">
        <v>-3</v>
      </c>
      <c r="G2576" s="2" t="s">
        <v>15163</v>
      </c>
      <c r="H2576" s="130"/>
      <c r="I2576" s="134"/>
      <c r="J2576" s="123">
        <f>IF(OR(tbl_Metraj22[[#This Row],[TARIH]]="",tbl_Metraj22[[#This Row],[TARIH]]="-"),0,IF(tbl_Metraj22[[#This Row],[YUZDE]]=0,tbl_Metraj22[[#This Row],[METRAJ_BETON]],tbl_Metraj22[[#This Row],[YUZDE]]*tbl_Metraj22[[#This Row],[METRAJ_BETON]]))</f>
        <v>0</v>
      </c>
      <c r="K2576" s="2" t="s">
        <v>23404</v>
      </c>
    </row>
    <row r="2577" spans="1:11" ht="14.25" x14ac:dyDescent="0.2">
      <c r="A2577" s="2" t="s">
        <v>734</v>
      </c>
      <c r="B2577" s="124" t="s">
        <v>6329</v>
      </c>
      <c r="C2577" s="124"/>
      <c r="D2577" s="126">
        <v>0.38</v>
      </c>
      <c r="E2577" s="124" t="s">
        <v>765</v>
      </c>
      <c r="F2577" s="124">
        <v>-3</v>
      </c>
      <c r="G2577" s="2" t="s">
        <v>15164</v>
      </c>
      <c r="H2577" s="130"/>
      <c r="I2577" s="134"/>
      <c r="J2577" s="123">
        <f>IF(OR(tbl_Metraj22[[#This Row],[TARIH]]="",tbl_Metraj22[[#This Row],[TARIH]]="-"),0,IF(tbl_Metraj22[[#This Row],[YUZDE]]=0,tbl_Metraj22[[#This Row],[METRAJ_BETON]],tbl_Metraj22[[#This Row],[YUZDE]]*tbl_Metraj22[[#This Row],[METRAJ_BETON]]))</f>
        <v>0</v>
      </c>
      <c r="K2577" s="2" t="s">
        <v>23405</v>
      </c>
    </row>
    <row r="2578" spans="1:11" ht="14.25" x14ac:dyDescent="0.2">
      <c r="A2578" s="2" t="s">
        <v>734</v>
      </c>
      <c r="B2578" s="124" t="s">
        <v>6330</v>
      </c>
      <c r="C2578" s="124"/>
      <c r="D2578" s="126">
        <v>1.67</v>
      </c>
      <c r="E2578" s="124" t="s">
        <v>765</v>
      </c>
      <c r="F2578" s="124">
        <v>-3</v>
      </c>
      <c r="G2578" s="2" t="s">
        <v>15165</v>
      </c>
      <c r="H2578" s="130"/>
      <c r="I2578" s="134"/>
      <c r="J2578" s="123">
        <f>IF(OR(tbl_Metraj22[[#This Row],[TARIH]]="",tbl_Metraj22[[#This Row],[TARIH]]="-"),0,IF(tbl_Metraj22[[#This Row],[YUZDE]]=0,tbl_Metraj22[[#This Row],[METRAJ_BETON]],tbl_Metraj22[[#This Row],[YUZDE]]*tbl_Metraj22[[#This Row],[METRAJ_BETON]]))</f>
        <v>0</v>
      </c>
      <c r="K2578" s="2" t="s">
        <v>23406</v>
      </c>
    </row>
    <row r="2579" spans="1:11" ht="14.25" x14ac:dyDescent="0.2">
      <c r="A2579" s="2" t="s">
        <v>734</v>
      </c>
      <c r="B2579" s="124" t="s">
        <v>6340</v>
      </c>
      <c r="C2579" s="124"/>
      <c r="D2579" s="126">
        <v>2.2999999999999998</v>
      </c>
      <c r="E2579" s="124" t="s">
        <v>765</v>
      </c>
      <c r="F2579" s="124">
        <v>-3</v>
      </c>
      <c r="G2579" s="2" t="s">
        <v>15166</v>
      </c>
      <c r="H2579" s="130" t="s">
        <v>24265</v>
      </c>
      <c r="I2579" s="134"/>
      <c r="J2579" s="123">
        <f>IF(OR(tbl_Metraj22[[#This Row],[TARIH]]="",tbl_Metraj22[[#This Row],[TARIH]]="-"),0,IF(tbl_Metraj22[[#This Row],[YUZDE]]=0,tbl_Metraj22[[#This Row],[METRAJ_BETON]],tbl_Metraj22[[#This Row],[YUZDE]]*tbl_Metraj22[[#This Row],[METRAJ_BETON]]))</f>
        <v>0</v>
      </c>
      <c r="K2579" s="2" t="s">
        <v>23407</v>
      </c>
    </row>
    <row r="2580" spans="1:11" ht="14.25" x14ac:dyDescent="0.2">
      <c r="A2580" s="2" t="s">
        <v>734</v>
      </c>
      <c r="B2580" s="124" t="s">
        <v>6341</v>
      </c>
      <c r="C2580" s="124"/>
      <c r="D2580" s="126">
        <v>2.2999999999999998</v>
      </c>
      <c r="E2580" s="124" t="s">
        <v>765</v>
      </c>
      <c r="F2580" s="124">
        <v>-3</v>
      </c>
      <c r="G2580" s="2" t="s">
        <v>15167</v>
      </c>
      <c r="H2580" s="130" t="s">
        <v>24265</v>
      </c>
      <c r="I2580" s="134"/>
      <c r="J2580" s="123">
        <f>IF(OR(tbl_Metraj22[[#This Row],[TARIH]]="",tbl_Metraj22[[#This Row],[TARIH]]="-"),0,IF(tbl_Metraj22[[#This Row],[YUZDE]]=0,tbl_Metraj22[[#This Row],[METRAJ_BETON]],tbl_Metraj22[[#This Row],[YUZDE]]*tbl_Metraj22[[#This Row],[METRAJ_BETON]]))</f>
        <v>0</v>
      </c>
      <c r="K2580" s="2" t="s">
        <v>22571</v>
      </c>
    </row>
    <row r="2581" spans="1:11" ht="14.25" x14ac:dyDescent="0.2">
      <c r="A2581" s="2" t="s">
        <v>734</v>
      </c>
      <c r="B2581" s="124" t="s">
        <v>6342</v>
      </c>
      <c r="C2581" s="124"/>
      <c r="D2581" s="126">
        <v>1.02</v>
      </c>
      <c r="E2581" s="124" t="s">
        <v>765</v>
      </c>
      <c r="F2581" s="124">
        <v>-3</v>
      </c>
      <c r="G2581" s="2" t="s">
        <v>15168</v>
      </c>
      <c r="H2581" s="130" t="s">
        <v>24265</v>
      </c>
      <c r="I2581" s="134"/>
      <c r="J2581" s="123">
        <f>IF(OR(tbl_Metraj22[[#This Row],[TARIH]]="",tbl_Metraj22[[#This Row],[TARIH]]="-"),0,IF(tbl_Metraj22[[#This Row],[YUZDE]]=0,tbl_Metraj22[[#This Row],[METRAJ_BETON]],tbl_Metraj22[[#This Row],[YUZDE]]*tbl_Metraj22[[#This Row],[METRAJ_BETON]]))</f>
        <v>0</v>
      </c>
      <c r="K2581" s="2" t="s">
        <v>23408</v>
      </c>
    </row>
    <row r="2582" spans="1:11" ht="14.25" x14ac:dyDescent="0.2">
      <c r="A2582" s="2" t="s">
        <v>734</v>
      </c>
      <c r="B2582" s="124" t="s">
        <v>6343</v>
      </c>
      <c r="C2582" s="124"/>
      <c r="D2582" s="126">
        <v>2.76</v>
      </c>
      <c r="E2582" s="124" t="s">
        <v>765</v>
      </c>
      <c r="F2582" s="124">
        <v>-3</v>
      </c>
      <c r="G2582" s="2" t="s">
        <v>15169</v>
      </c>
      <c r="H2582" s="130" t="s">
        <v>24265</v>
      </c>
      <c r="I2582" s="134"/>
      <c r="J2582" s="123">
        <f>IF(OR(tbl_Metraj22[[#This Row],[TARIH]]="",tbl_Metraj22[[#This Row],[TARIH]]="-"),0,IF(tbl_Metraj22[[#This Row],[YUZDE]]=0,tbl_Metraj22[[#This Row],[METRAJ_BETON]],tbl_Metraj22[[#This Row],[YUZDE]]*tbl_Metraj22[[#This Row],[METRAJ_BETON]]))</f>
        <v>0</v>
      </c>
      <c r="K2582" s="2" t="s">
        <v>22718</v>
      </c>
    </row>
    <row r="2583" spans="1:11" ht="14.25" x14ac:dyDescent="0.2">
      <c r="A2583" s="2" t="s">
        <v>734</v>
      </c>
      <c r="B2583" s="124" t="s">
        <v>6344</v>
      </c>
      <c r="C2583" s="124"/>
      <c r="D2583" s="126">
        <v>0.61</v>
      </c>
      <c r="E2583" s="124" t="s">
        <v>765</v>
      </c>
      <c r="F2583" s="124">
        <v>-3</v>
      </c>
      <c r="G2583" s="2" t="s">
        <v>15170</v>
      </c>
      <c r="H2583" s="130" t="s">
        <v>24265</v>
      </c>
      <c r="I2583" s="134"/>
      <c r="J2583" s="123">
        <f>IF(OR(tbl_Metraj22[[#This Row],[TARIH]]="",tbl_Metraj22[[#This Row],[TARIH]]="-"),0,IF(tbl_Metraj22[[#This Row],[YUZDE]]=0,tbl_Metraj22[[#This Row],[METRAJ_BETON]],tbl_Metraj22[[#This Row],[YUZDE]]*tbl_Metraj22[[#This Row],[METRAJ_BETON]]))</f>
        <v>0</v>
      </c>
      <c r="K2583" s="2" t="s">
        <v>23409</v>
      </c>
    </row>
    <row r="2584" spans="1:11" ht="14.25" x14ac:dyDescent="0.2">
      <c r="A2584" s="2" t="s">
        <v>734</v>
      </c>
      <c r="B2584" s="124" t="s">
        <v>6345</v>
      </c>
      <c r="C2584" s="124"/>
      <c r="D2584" s="126">
        <v>2.8</v>
      </c>
      <c r="E2584" s="124" t="s">
        <v>765</v>
      </c>
      <c r="F2584" s="124">
        <v>-3</v>
      </c>
      <c r="G2584" s="2" t="s">
        <v>15171</v>
      </c>
      <c r="H2584" s="130" t="s">
        <v>24265</v>
      </c>
      <c r="I2584" s="134"/>
      <c r="J2584" s="123">
        <f>IF(OR(tbl_Metraj22[[#This Row],[TARIH]]="",tbl_Metraj22[[#This Row],[TARIH]]="-"),0,IF(tbl_Metraj22[[#This Row],[YUZDE]]=0,tbl_Metraj22[[#This Row],[METRAJ_BETON]],tbl_Metraj22[[#This Row],[YUZDE]]*tbl_Metraj22[[#This Row],[METRAJ_BETON]]))</f>
        <v>0</v>
      </c>
      <c r="K2584" s="2" t="s">
        <v>22719</v>
      </c>
    </row>
    <row r="2585" spans="1:11" ht="14.25" x14ac:dyDescent="0.2">
      <c r="A2585" s="2" t="s">
        <v>734</v>
      </c>
      <c r="B2585" s="124" t="s">
        <v>6346</v>
      </c>
      <c r="C2585" s="124"/>
      <c r="D2585" s="126">
        <v>2.2999999999999998</v>
      </c>
      <c r="E2585" s="124" t="s">
        <v>765</v>
      </c>
      <c r="F2585" s="124">
        <v>-3</v>
      </c>
      <c r="G2585" s="2" t="s">
        <v>15172</v>
      </c>
      <c r="H2585" s="130" t="s">
        <v>24265</v>
      </c>
      <c r="I2585" s="134"/>
      <c r="J2585" s="123">
        <f>IF(OR(tbl_Metraj22[[#This Row],[TARIH]]="",tbl_Metraj22[[#This Row],[TARIH]]="-"),0,IF(tbl_Metraj22[[#This Row],[YUZDE]]=0,tbl_Metraj22[[#This Row],[METRAJ_BETON]],tbl_Metraj22[[#This Row],[YUZDE]]*tbl_Metraj22[[#This Row],[METRAJ_BETON]]))</f>
        <v>0</v>
      </c>
      <c r="K2585" s="2" t="s">
        <v>22745</v>
      </c>
    </row>
    <row r="2586" spans="1:11" ht="14.25" x14ac:dyDescent="0.2">
      <c r="A2586" s="2" t="s">
        <v>734</v>
      </c>
      <c r="B2586" s="124" t="s">
        <v>6347</v>
      </c>
      <c r="C2586" s="124"/>
      <c r="D2586" s="126">
        <v>1.02</v>
      </c>
      <c r="E2586" s="124" t="s">
        <v>765</v>
      </c>
      <c r="F2586" s="124">
        <v>-3</v>
      </c>
      <c r="G2586" s="2" t="s">
        <v>15173</v>
      </c>
      <c r="H2586" s="130" t="s">
        <v>24265</v>
      </c>
      <c r="I2586" s="134"/>
      <c r="J2586" s="123">
        <f>IF(OR(tbl_Metraj22[[#This Row],[TARIH]]="",tbl_Metraj22[[#This Row],[TARIH]]="-"),0,IF(tbl_Metraj22[[#This Row],[YUZDE]]=0,tbl_Metraj22[[#This Row],[METRAJ_BETON]],tbl_Metraj22[[#This Row],[YUZDE]]*tbl_Metraj22[[#This Row],[METRAJ_BETON]]))</f>
        <v>0</v>
      </c>
      <c r="K2586" s="2" t="s">
        <v>23410</v>
      </c>
    </row>
    <row r="2587" spans="1:11" ht="14.25" x14ac:dyDescent="0.2">
      <c r="A2587" s="2" t="s">
        <v>734</v>
      </c>
      <c r="B2587" s="124" t="s">
        <v>6348</v>
      </c>
      <c r="C2587" s="124"/>
      <c r="D2587" s="126">
        <v>2.2999999999999998</v>
      </c>
      <c r="E2587" s="124" t="s">
        <v>765</v>
      </c>
      <c r="F2587" s="124">
        <v>-3</v>
      </c>
      <c r="G2587" s="2" t="s">
        <v>15174</v>
      </c>
      <c r="H2587" s="130" t="s">
        <v>24265</v>
      </c>
      <c r="I2587" s="134"/>
      <c r="J2587" s="123">
        <f>IF(OR(tbl_Metraj22[[#This Row],[TARIH]]="",tbl_Metraj22[[#This Row],[TARIH]]="-"),0,IF(tbl_Metraj22[[#This Row],[YUZDE]]=0,tbl_Metraj22[[#This Row],[METRAJ_BETON]],tbl_Metraj22[[#This Row],[YUZDE]]*tbl_Metraj22[[#This Row],[METRAJ_BETON]]))</f>
        <v>0</v>
      </c>
      <c r="K2587" s="2" t="s">
        <v>22575</v>
      </c>
    </row>
    <row r="2588" spans="1:11" ht="14.25" x14ac:dyDescent="0.2">
      <c r="A2588" s="2" t="s">
        <v>734</v>
      </c>
      <c r="B2588" s="124" t="s">
        <v>6349</v>
      </c>
      <c r="C2588" s="124"/>
      <c r="D2588" s="126">
        <v>2.2999999999999998</v>
      </c>
      <c r="E2588" s="124" t="s">
        <v>765</v>
      </c>
      <c r="F2588" s="124">
        <v>-3</v>
      </c>
      <c r="G2588" s="2" t="s">
        <v>15175</v>
      </c>
      <c r="H2588" s="130" t="s">
        <v>24265</v>
      </c>
      <c r="I2588" s="134"/>
      <c r="J2588" s="123">
        <f>IF(OR(tbl_Metraj22[[#This Row],[TARIH]]="",tbl_Metraj22[[#This Row],[TARIH]]="-"),0,IF(tbl_Metraj22[[#This Row],[YUZDE]]=0,tbl_Metraj22[[#This Row],[METRAJ_BETON]],tbl_Metraj22[[#This Row],[YUZDE]]*tbl_Metraj22[[#This Row],[METRAJ_BETON]]))</f>
        <v>0</v>
      </c>
      <c r="K2588" s="2" t="s">
        <v>23411</v>
      </c>
    </row>
    <row r="2589" spans="1:11" ht="14.25" x14ac:dyDescent="0.2">
      <c r="A2589" s="2" t="s">
        <v>734</v>
      </c>
      <c r="B2589" s="124" t="s">
        <v>6350</v>
      </c>
      <c r="C2589" s="124"/>
      <c r="D2589" s="126">
        <v>2.2400000000000002</v>
      </c>
      <c r="E2589" s="124" t="s">
        <v>765</v>
      </c>
      <c r="F2589" s="124">
        <v>-3</v>
      </c>
      <c r="G2589" s="2" t="s">
        <v>15176</v>
      </c>
      <c r="H2589" s="130"/>
      <c r="I2589" s="134"/>
      <c r="J2589" s="123">
        <f>IF(OR(tbl_Metraj22[[#This Row],[TARIH]]="",tbl_Metraj22[[#This Row],[TARIH]]="-"),0,IF(tbl_Metraj22[[#This Row],[YUZDE]]=0,tbl_Metraj22[[#This Row],[METRAJ_BETON]],tbl_Metraj22[[#This Row],[YUZDE]]*tbl_Metraj22[[#This Row],[METRAJ_BETON]]))</f>
        <v>0</v>
      </c>
      <c r="K2589" s="2" t="s">
        <v>22524</v>
      </c>
    </row>
    <row r="2590" spans="1:11" ht="14.25" x14ac:dyDescent="0.2">
      <c r="A2590" s="2" t="s">
        <v>734</v>
      </c>
      <c r="B2590" s="124" t="s">
        <v>6351</v>
      </c>
      <c r="C2590" s="124"/>
      <c r="D2590" s="126">
        <v>1.02</v>
      </c>
      <c r="E2590" s="124" t="s">
        <v>765</v>
      </c>
      <c r="F2590" s="124">
        <v>-3</v>
      </c>
      <c r="G2590" s="2" t="s">
        <v>15177</v>
      </c>
      <c r="H2590" s="130" t="s">
        <v>24265</v>
      </c>
      <c r="I2590" s="134"/>
      <c r="J2590" s="123">
        <f>IF(OR(tbl_Metraj22[[#This Row],[TARIH]]="",tbl_Metraj22[[#This Row],[TARIH]]="-"),0,IF(tbl_Metraj22[[#This Row],[YUZDE]]=0,tbl_Metraj22[[#This Row],[METRAJ_BETON]],tbl_Metraj22[[#This Row],[YUZDE]]*tbl_Metraj22[[#This Row],[METRAJ_BETON]]))</f>
        <v>0</v>
      </c>
      <c r="K2590" s="2" t="s">
        <v>23412</v>
      </c>
    </row>
    <row r="2591" spans="1:11" ht="14.25" x14ac:dyDescent="0.2">
      <c r="A2591" s="2" t="s">
        <v>734</v>
      </c>
      <c r="B2591" s="124" t="s">
        <v>6352</v>
      </c>
      <c r="C2591" s="124"/>
      <c r="D2591" s="126">
        <v>1.54</v>
      </c>
      <c r="E2591" s="124" t="s">
        <v>765</v>
      </c>
      <c r="F2591" s="124">
        <v>-3</v>
      </c>
      <c r="G2591" s="2" t="s">
        <v>15178</v>
      </c>
      <c r="H2591" s="130" t="s">
        <v>24265</v>
      </c>
      <c r="I2591" s="134"/>
      <c r="J2591" s="123">
        <f>IF(OR(tbl_Metraj22[[#This Row],[TARIH]]="",tbl_Metraj22[[#This Row],[TARIH]]="-"),0,IF(tbl_Metraj22[[#This Row],[YUZDE]]=0,tbl_Metraj22[[#This Row],[METRAJ_BETON]],tbl_Metraj22[[#This Row],[YUZDE]]*tbl_Metraj22[[#This Row],[METRAJ_BETON]]))</f>
        <v>0</v>
      </c>
      <c r="K2591" s="2" t="s">
        <v>23413</v>
      </c>
    </row>
    <row r="2592" spans="1:11" ht="14.25" x14ac:dyDescent="0.2">
      <c r="A2592" s="2" t="s">
        <v>734</v>
      </c>
      <c r="B2592" s="124" t="s">
        <v>6353</v>
      </c>
      <c r="C2592" s="124"/>
      <c r="D2592" s="126">
        <v>2.2400000000000002</v>
      </c>
      <c r="E2592" s="124" t="s">
        <v>765</v>
      </c>
      <c r="F2592" s="124">
        <v>-3</v>
      </c>
      <c r="G2592" s="2" t="s">
        <v>15179</v>
      </c>
      <c r="H2592" s="130" t="s">
        <v>24265</v>
      </c>
      <c r="I2592" s="134"/>
      <c r="J2592" s="123">
        <f>IF(OR(tbl_Metraj22[[#This Row],[TARIH]]="",tbl_Metraj22[[#This Row],[TARIH]]="-"),0,IF(tbl_Metraj22[[#This Row],[YUZDE]]=0,tbl_Metraj22[[#This Row],[METRAJ_BETON]],tbl_Metraj22[[#This Row],[YUZDE]]*tbl_Metraj22[[#This Row],[METRAJ_BETON]]))</f>
        <v>0</v>
      </c>
      <c r="K2592" s="2" t="s">
        <v>22687</v>
      </c>
    </row>
    <row r="2593" spans="1:11" ht="14.25" x14ac:dyDescent="0.2">
      <c r="A2593" s="2" t="s">
        <v>734</v>
      </c>
      <c r="B2593" s="124" t="s">
        <v>6354</v>
      </c>
      <c r="C2593" s="124"/>
      <c r="D2593" s="126">
        <v>1.02</v>
      </c>
      <c r="E2593" s="124" t="s">
        <v>765</v>
      </c>
      <c r="F2593" s="124">
        <v>-3</v>
      </c>
      <c r="G2593" s="2" t="s">
        <v>15180</v>
      </c>
      <c r="H2593" s="130" t="s">
        <v>24265</v>
      </c>
      <c r="I2593" s="134"/>
      <c r="J2593" s="123">
        <f>IF(OR(tbl_Metraj22[[#This Row],[TARIH]]="",tbl_Metraj22[[#This Row],[TARIH]]="-"),0,IF(tbl_Metraj22[[#This Row],[YUZDE]]=0,tbl_Metraj22[[#This Row],[METRAJ_BETON]],tbl_Metraj22[[#This Row],[YUZDE]]*tbl_Metraj22[[#This Row],[METRAJ_BETON]]))</f>
        <v>0</v>
      </c>
      <c r="K2593" s="2" t="s">
        <v>23414</v>
      </c>
    </row>
    <row r="2594" spans="1:11" ht="14.25" x14ac:dyDescent="0.2">
      <c r="A2594" s="2" t="s">
        <v>734</v>
      </c>
      <c r="B2594" s="124" t="s">
        <v>6355</v>
      </c>
      <c r="C2594" s="124"/>
      <c r="D2594" s="126">
        <v>0.9</v>
      </c>
      <c r="E2594" s="124" t="s">
        <v>765</v>
      </c>
      <c r="F2594" s="124">
        <v>-3</v>
      </c>
      <c r="G2594" s="2" t="s">
        <v>15181</v>
      </c>
      <c r="H2594" s="130"/>
      <c r="I2594" s="134"/>
      <c r="J2594" s="123">
        <f>IF(OR(tbl_Metraj22[[#This Row],[TARIH]]="",tbl_Metraj22[[#This Row],[TARIH]]="-"),0,IF(tbl_Metraj22[[#This Row],[YUZDE]]=0,tbl_Metraj22[[#This Row],[METRAJ_BETON]],tbl_Metraj22[[#This Row],[YUZDE]]*tbl_Metraj22[[#This Row],[METRAJ_BETON]]))</f>
        <v>0</v>
      </c>
      <c r="K2594" s="2" t="s">
        <v>23415</v>
      </c>
    </row>
    <row r="2595" spans="1:11" ht="14.25" x14ac:dyDescent="0.2">
      <c r="A2595" s="2" t="s">
        <v>734</v>
      </c>
      <c r="B2595" s="124" t="s">
        <v>6356</v>
      </c>
      <c r="C2595" s="124"/>
      <c r="D2595" s="126">
        <v>2.2999999999999998</v>
      </c>
      <c r="E2595" s="124" t="s">
        <v>765</v>
      </c>
      <c r="F2595" s="124">
        <v>-3</v>
      </c>
      <c r="G2595" s="2" t="s">
        <v>15182</v>
      </c>
      <c r="H2595" s="130"/>
      <c r="I2595" s="134"/>
      <c r="J2595" s="123">
        <f>IF(OR(tbl_Metraj22[[#This Row],[TARIH]]="",tbl_Metraj22[[#This Row],[TARIH]]="-"),0,IF(tbl_Metraj22[[#This Row],[YUZDE]]=0,tbl_Metraj22[[#This Row],[METRAJ_BETON]],tbl_Metraj22[[#This Row],[YUZDE]]*tbl_Metraj22[[#This Row],[METRAJ_BETON]]))</f>
        <v>0</v>
      </c>
      <c r="K2595" s="2" t="s">
        <v>22586</v>
      </c>
    </row>
    <row r="2596" spans="1:11" ht="14.25" x14ac:dyDescent="0.2">
      <c r="A2596" s="2" t="s">
        <v>734</v>
      </c>
      <c r="B2596" s="124" t="s">
        <v>6357</v>
      </c>
      <c r="C2596" s="124"/>
      <c r="D2596" s="126">
        <v>2.2999999999999998</v>
      </c>
      <c r="E2596" s="124" t="s">
        <v>765</v>
      </c>
      <c r="F2596" s="124">
        <v>-3</v>
      </c>
      <c r="G2596" s="2" t="s">
        <v>15183</v>
      </c>
      <c r="H2596" s="130"/>
      <c r="I2596" s="134"/>
      <c r="J2596" s="123">
        <f>IF(OR(tbl_Metraj22[[#This Row],[TARIH]]="",tbl_Metraj22[[#This Row],[TARIH]]="-"),0,IF(tbl_Metraj22[[#This Row],[YUZDE]]=0,tbl_Metraj22[[#This Row],[METRAJ_BETON]],tbl_Metraj22[[#This Row],[YUZDE]]*tbl_Metraj22[[#This Row],[METRAJ_BETON]]))</f>
        <v>0</v>
      </c>
      <c r="K2596" s="2" t="s">
        <v>23416</v>
      </c>
    </row>
    <row r="2597" spans="1:11" ht="14.25" x14ac:dyDescent="0.2">
      <c r="A2597" s="2" t="s">
        <v>734</v>
      </c>
      <c r="B2597" s="124" t="s">
        <v>6358</v>
      </c>
      <c r="C2597" s="124"/>
      <c r="D2597" s="126">
        <v>2.2999999999999998</v>
      </c>
      <c r="E2597" s="124" t="s">
        <v>765</v>
      </c>
      <c r="F2597" s="124">
        <v>-3</v>
      </c>
      <c r="G2597" s="2" t="s">
        <v>15184</v>
      </c>
      <c r="H2597" s="130" t="s">
        <v>24265</v>
      </c>
      <c r="I2597" s="134"/>
      <c r="J2597" s="123">
        <f>IF(OR(tbl_Metraj22[[#This Row],[TARIH]]="",tbl_Metraj22[[#This Row],[TARIH]]="-"),0,IF(tbl_Metraj22[[#This Row],[YUZDE]]=0,tbl_Metraj22[[#This Row],[METRAJ_BETON]],tbl_Metraj22[[#This Row],[YUZDE]]*tbl_Metraj22[[#This Row],[METRAJ_BETON]]))</f>
        <v>0</v>
      </c>
      <c r="K2597" s="2" t="s">
        <v>23417</v>
      </c>
    </row>
    <row r="2598" spans="1:11" ht="14.25" x14ac:dyDescent="0.2">
      <c r="A2598" s="2" t="s">
        <v>734</v>
      </c>
      <c r="B2598" s="124" t="s">
        <v>6359</v>
      </c>
      <c r="C2598" s="124"/>
      <c r="D2598" s="126">
        <v>2.2999999999999998</v>
      </c>
      <c r="E2598" s="124" t="s">
        <v>765</v>
      </c>
      <c r="F2598" s="124">
        <v>-3</v>
      </c>
      <c r="G2598" s="2" t="s">
        <v>15185</v>
      </c>
      <c r="H2598" s="130" t="s">
        <v>24265</v>
      </c>
      <c r="I2598" s="134"/>
      <c r="J2598" s="123">
        <f>IF(OR(tbl_Metraj22[[#This Row],[TARIH]]="",tbl_Metraj22[[#This Row],[TARIH]]="-"),0,IF(tbl_Metraj22[[#This Row],[YUZDE]]=0,tbl_Metraj22[[#This Row],[METRAJ_BETON]],tbl_Metraj22[[#This Row],[YUZDE]]*tbl_Metraj22[[#This Row],[METRAJ_BETON]]))</f>
        <v>0</v>
      </c>
      <c r="K2598" s="2" t="s">
        <v>22565</v>
      </c>
    </row>
    <row r="2599" spans="1:11" ht="14.25" x14ac:dyDescent="0.2">
      <c r="A2599" s="2" t="s">
        <v>734</v>
      </c>
      <c r="B2599" s="124" t="s">
        <v>6360</v>
      </c>
      <c r="C2599" s="124"/>
      <c r="D2599" s="126">
        <v>0.9</v>
      </c>
      <c r="E2599" s="124" t="s">
        <v>765</v>
      </c>
      <c r="F2599" s="124">
        <v>-3</v>
      </c>
      <c r="G2599" s="2" t="s">
        <v>15186</v>
      </c>
      <c r="H2599" s="130" t="s">
        <v>24265</v>
      </c>
      <c r="I2599" s="134"/>
      <c r="J2599" s="123">
        <f>IF(OR(tbl_Metraj22[[#This Row],[TARIH]]="",tbl_Metraj22[[#This Row],[TARIH]]="-"),0,IF(tbl_Metraj22[[#This Row],[YUZDE]]=0,tbl_Metraj22[[#This Row],[METRAJ_BETON]],tbl_Metraj22[[#This Row],[YUZDE]]*tbl_Metraj22[[#This Row],[METRAJ_BETON]]))</f>
        <v>0</v>
      </c>
      <c r="K2599" s="2" t="s">
        <v>23418</v>
      </c>
    </row>
    <row r="2600" spans="1:11" ht="14.25" x14ac:dyDescent="0.2">
      <c r="A2600" s="2" t="s">
        <v>734</v>
      </c>
      <c r="B2600" s="124" t="s">
        <v>6361</v>
      </c>
      <c r="C2600" s="124"/>
      <c r="D2600" s="126">
        <v>2.21</v>
      </c>
      <c r="E2600" s="124" t="s">
        <v>765</v>
      </c>
      <c r="F2600" s="124">
        <v>-3</v>
      </c>
      <c r="G2600" s="2" t="s">
        <v>15187</v>
      </c>
      <c r="H2600" s="130" t="s">
        <v>24265</v>
      </c>
      <c r="I2600" s="134"/>
      <c r="J2600" s="123">
        <f>IF(OR(tbl_Metraj22[[#This Row],[TARIH]]="",tbl_Metraj22[[#This Row],[TARIH]]="-"),0,IF(tbl_Metraj22[[#This Row],[YUZDE]]=0,tbl_Metraj22[[#This Row],[METRAJ_BETON]],tbl_Metraj22[[#This Row],[YUZDE]]*tbl_Metraj22[[#This Row],[METRAJ_BETON]]))</f>
        <v>0</v>
      </c>
      <c r="K2600" s="2" t="s">
        <v>22674</v>
      </c>
    </row>
    <row r="2601" spans="1:11" ht="14.25" x14ac:dyDescent="0.2">
      <c r="A2601" s="2" t="s">
        <v>734</v>
      </c>
      <c r="B2601" s="124" t="s">
        <v>6363</v>
      </c>
      <c r="C2601" s="124"/>
      <c r="D2601" s="126">
        <v>2.2999999999999998</v>
      </c>
      <c r="E2601" s="124" t="s">
        <v>765</v>
      </c>
      <c r="F2601" s="124">
        <v>-3</v>
      </c>
      <c r="G2601" s="2" t="s">
        <v>15188</v>
      </c>
      <c r="H2601" s="130" t="s">
        <v>24265</v>
      </c>
      <c r="I2601" s="134"/>
      <c r="J2601" s="123">
        <f>IF(OR(tbl_Metraj22[[#This Row],[TARIH]]="",tbl_Metraj22[[#This Row],[TARIH]]="-"),0,IF(tbl_Metraj22[[#This Row],[YUZDE]]=0,tbl_Metraj22[[#This Row],[METRAJ_BETON]],tbl_Metraj22[[#This Row],[YUZDE]]*tbl_Metraj22[[#This Row],[METRAJ_BETON]]))</f>
        <v>0</v>
      </c>
      <c r="K2601" s="2" t="s">
        <v>22534</v>
      </c>
    </row>
    <row r="2602" spans="1:11" ht="14.25" x14ac:dyDescent="0.2">
      <c r="A2602" s="2" t="s">
        <v>734</v>
      </c>
      <c r="B2602" s="124" t="s">
        <v>6367</v>
      </c>
      <c r="C2602" s="124"/>
      <c r="D2602" s="126">
        <v>2.2999999999999998</v>
      </c>
      <c r="E2602" s="124" t="s">
        <v>765</v>
      </c>
      <c r="F2602" s="124">
        <v>-3</v>
      </c>
      <c r="G2602" s="2" t="s">
        <v>15189</v>
      </c>
      <c r="H2602" s="130" t="s">
        <v>24265</v>
      </c>
      <c r="I2602" s="134"/>
      <c r="J2602" s="123">
        <f>IF(OR(tbl_Metraj22[[#This Row],[TARIH]]="",tbl_Metraj22[[#This Row],[TARIH]]="-"),0,IF(tbl_Metraj22[[#This Row],[YUZDE]]=0,tbl_Metraj22[[#This Row],[METRAJ_BETON]],tbl_Metraj22[[#This Row],[YUZDE]]*tbl_Metraj22[[#This Row],[METRAJ_BETON]]))</f>
        <v>0</v>
      </c>
      <c r="K2602" s="2" t="s">
        <v>22709</v>
      </c>
    </row>
    <row r="2603" spans="1:11" ht="14.25" x14ac:dyDescent="0.2">
      <c r="A2603" s="2" t="s">
        <v>734</v>
      </c>
      <c r="B2603" s="124" t="s">
        <v>6370</v>
      </c>
      <c r="C2603" s="124"/>
      <c r="D2603" s="126">
        <v>3.46</v>
      </c>
      <c r="E2603" s="124" t="s">
        <v>765</v>
      </c>
      <c r="F2603" s="124">
        <v>-3</v>
      </c>
      <c r="G2603" s="2" t="s">
        <v>15190</v>
      </c>
      <c r="H2603" s="130" t="s">
        <v>24265</v>
      </c>
      <c r="I2603" s="134"/>
      <c r="J2603" s="123">
        <f>IF(OR(tbl_Metraj22[[#This Row],[TARIH]]="",tbl_Metraj22[[#This Row],[TARIH]]="-"),0,IF(tbl_Metraj22[[#This Row],[YUZDE]]=0,tbl_Metraj22[[#This Row],[METRAJ_BETON]],tbl_Metraj22[[#This Row],[YUZDE]]*tbl_Metraj22[[#This Row],[METRAJ_BETON]]))</f>
        <v>0</v>
      </c>
      <c r="K2603" s="2" t="s">
        <v>22617</v>
      </c>
    </row>
    <row r="2604" spans="1:11" ht="14.25" x14ac:dyDescent="0.2">
      <c r="A2604" s="2" t="s">
        <v>734</v>
      </c>
      <c r="B2604" s="124" t="s">
        <v>6371</v>
      </c>
      <c r="C2604" s="124"/>
      <c r="D2604" s="126">
        <v>2.2999999999999998</v>
      </c>
      <c r="E2604" s="124" t="s">
        <v>765</v>
      </c>
      <c r="F2604" s="124">
        <v>-3</v>
      </c>
      <c r="G2604" s="2" t="s">
        <v>15191</v>
      </c>
      <c r="H2604" s="130" t="s">
        <v>24265</v>
      </c>
      <c r="I2604" s="134"/>
      <c r="J2604" s="123">
        <f>IF(OR(tbl_Metraj22[[#This Row],[TARIH]]="",tbl_Metraj22[[#This Row],[TARIH]]="-"),0,IF(tbl_Metraj22[[#This Row],[YUZDE]]=0,tbl_Metraj22[[#This Row],[METRAJ_BETON]],tbl_Metraj22[[#This Row],[YUZDE]]*tbl_Metraj22[[#This Row],[METRAJ_BETON]]))</f>
        <v>0</v>
      </c>
      <c r="K2604" s="2" t="s">
        <v>23419</v>
      </c>
    </row>
    <row r="2605" spans="1:11" ht="14.25" x14ac:dyDescent="0.2">
      <c r="A2605" s="2" t="s">
        <v>734</v>
      </c>
      <c r="B2605" s="124" t="s">
        <v>6372</v>
      </c>
      <c r="C2605" s="124"/>
      <c r="D2605" s="126">
        <v>2.2999999999999998</v>
      </c>
      <c r="E2605" s="124" t="s">
        <v>765</v>
      </c>
      <c r="F2605" s="124">
        <v>-3</v>
      </c>
      <c r="G2605" s="2" t="s">
        <v>15192</v>
      </c>
      <c r="H2605" s="130" t="s">
        <v>24265</v>
      </c>
      <c r="I2605" s="134"/>
      <c r="J2605" s="123">
        <f>IF(OR(tbl_Metraj22[[#This Row],[TARIH]]="",tbl_Metraj22[[#This Row],[TARIH]]="-"),0,IF(tbl_Metraj22[[#This Row],[YUZDE]]=0,tbl_Metraj22[[#This Row],[METRAJ_BETON]],tbl_Metraj22[[#This Row],[YUZDE]]*tbl_Metraj22[[#This Row],[METRAJ_BETON]]))</f>
        <v>0</v>
      </c>
      <c r="K2605" s="2" t="s">
        <v>22624</v>
      </c>
    </row>
    <row r="2606" spans="1:11" ht="14.25" x14ac:dyDescent="0.2">
      <c r="A2606" s="2" t="s">
        <v>734</v>
      </c>
      <c r="B2606" s="124" t="s">
        <v>6373</v>
      </c>
      <c r="C2606" s="124"/>
      <c r="D2606" s="126">
        <v>2.2999999999999998</v>
      </c>
      <c r="E2606" s="124" t="s">
        <v>765</v>
      </c>
      <c r="F2606" s="124">
        <v>-3</v>
      </c>
      <c r="G2606" s="2" t="s">
        <v>15193</v>
      </c>
      <c r="H2606" s="130" t="s">
        <v>24265</v>
      </c>
      <c r="I2606" s="134"/>
      <c r="J2606" s="123">
        <f>IF(OR(tbl_Metraj22[[#This Row],[TARIH]]="",tbl_Metraj22[[#This Row],[TARIH]]="-"),0,IF(tbl_Metraj22[[#This Row],[YUZDE]]=0,tbl_Metraj22[[#This Row],[METRAJ_BETON]],tbl_Metraj22[[#This Row],[YUZDE]]*tbl_Metraj22[[#This Row],[METRAJ_BETON]]))</f>
        <v>0</v>
      </c>
      <c r="K2606" s="2" t="s">
        <v>22688</v>
      </c>
    </row>
    <row r="2607" spans="1:11" ht="14.25" x14ac:dyDescent="0.2">
      <c r="A2607" s="2" t="s">
        <v>734</v>
      </c>
      <c r="B2607" s="124" t="s">
        <v>6374</v>
      </c>
      <c r="C2607" s="124"/>
      <c r="D2607" s="126">
        <v>2.2999999999999998</v>
      </c>
      <c r="E2607" s="124" t="s">
        <v>765</v>
      </c>
      <c r="F2607" s="124">
        <v>-3</v>
      </c>
      <c r="G2607" s="2" t="s">
        <v>15194</v>
      </c>
      <c r="H2607" s="130" t="s">
        <v>24265</v>
      </c>
      <c r="I2607" s="134"/>
      <c r="J2607" s="123">
        <f>IF(OR(tbl_Metraj22[[#This Row],[TARIH]]="",tbl_Metraj22[[#This Row],[TARIH]]="-"),0,IF(tbl_Metraj22[[#This Row],[YUZDE]]=0,tbl_Metraj22[[#This Row],[METRAJ_BETON]],tbl_Metraj22[[#This Row],[YUZDE]]*tbl_Metraj22[[#This Row],[METRAJ_BETON]]))</f>
        <v>0</v>
      </c>
      <c r="K2607" s="2" t="s">
        <v>22744</v>
      </c>
    </row>
    <row r="2608" spans="1:11" ht="14.25" x14ac:dyDescent="0.2">
      <c r="A2608" s="2" t="s">
        <v>734</v>
      </c>
      <c r="B2608" s="124" t="s">
        <v>6399</v>
      </c>
      <c r="C2608" s="124"/>
      <c r="D2608" s="126">
        <v>2.2999999999999998</v>
      </c>
      <c r="E2608" s="124" t="s">
        <v>765</v>
      </c>
      <c r="F2608" s="124">
        <v>-3</v>
      </c>
      <c r="G2608" s="2" t="s">
        <v>15195</v>
      </c>
      <c r="H2608" s="130"/>
      <c r="I2608" s="134"/>
      <c r="J2608" s="123">
        <f>IF(OR(tbl_Metraj22[[#This Row],[TARIH]]="",tbl_Metraj22[[#This Row],[TARIH]]="-"),0,IF(tbl_Metraj22[[#This Row],[YUZDE]]=0,tbl_Metraj22[[#This Row],[METRAJ_BETON]],tbl_Metraj22[[#This Row],[YUZDE]]*tbl_Metraj22[[#This Row],[METRAJ_BETON]]))</f>
        <v>0</v>
      </c>
      <c r="K2608" s="2" t="s">
        <v>22701</v>
      </c>
    </row>
    <row r="2609" spans="1:11" ht="14.25" x14ac:dyDescent="0.2">
      <c r="A2609" s="2" t="s">
        <v>734</v>
      </c>
      <c r="B2609" s="124" t="s">
        <v>6400</v>
      </c>
      <c r="C2609" s="124"/>
      <c r="D2609" s="126">
        <v>2.2999999999999998</v>
      </c>
      <c r="E2609" s="124" t="s">
        <v>765</v>
      </c>
      <c r="F2609" s="124">
        <v>-3</v>
      </c>
      <c r="G2609" s="2" t="s">
        <v>15196</v>
      </c>
      <c r="H2609" s="130"/>
      <c r="I2609" s="134"/>
      <c r="J2609" s="123">
        <f>IF(OR(tbl_Metraj22[[#This Row],[TARIH]]="",tbl_Metraj22[[#This Row],[TARIH]]="-"),0,IF(tbl_Metraj22[[#This Row],[YUZDE]]=0,tbl_Metraj22[[#This Row],[METRAJ_BETON]],tbl_Metraj22[[#This Row],[YUZDE]]*tbl_Metraj22[[#This Row],[METRAJ_BETON]]))</f>
        <v>0</v>
      </c>
      <c r="K2609" s="2" t="s">
        <v>22518</v>
      </c>
    </row>
    <row r="2610" spans="1:11" ht="14.25" x14ac:dyDescent="0.2">
      <c r="A2610" s="2" t="s">
        <v>734</v>
      </c>
      <c r="B2610" s="124" t="s">
        <v>6402</v>
      </c>
      <c r="C2610" s="124"/>
      <c r="D2610" s="126">
        <v>2.48</v>
      </c>
      <c r="E2610" s="124" t="s">
        <v>765</v>
      </c>
      <c r="F2610" s="124">
        <v>-3</v>
      </c>
      <c r="G2610" s="2" t="s">
        <v>15197</v>
      </c>
      <c r="H2610" s="130"/>
      <c r="I2610" s="134"/>
      <c r="J2610" s="123">
        <f>IF(OR(tbl_Metraj22[[#This Row],[TARIH]]="",tbl_Metraj22[[#This Row],[TARIH]]="-"),0,IF(tbl_Metraj22[[#This Row],[YUZDE]]=0,tbl_Metraj22[[#This Row],[METRAJ_BETON]],tbl_Metraj22[[#This Row],[YUZDE]]*tbl_Metraj22[[#This Row],[METRAJ_BETON]]))</f>
        <v>0</v>
      </c>
      <c r="K2610" s="2" t="s">
        <v>22612</v>
      </c>
    </row>
    <row r="2611" spans="1:11" ht="14.25" x14ac:dyDescent="0.2">
      <c r="A2611" s="2" t="s">
        <v>734</v>
      </c>
      <c r="B2611" s="124" t="s">
        <v>6403</v>
      </c>
      <c r="C2611" s="124"/>
      <c r="D2611" s="126">
        <v>3.32</v>
      </c>
      <c r="E2611" s="124" t="s">
        <v>765</v>
      </c>
      <c r="F2611" s="124">
        <v>-3</v>
      </c>
      <c r="G2611" s="2" t="s">
        <v>15198</v>
      </c>
      <c r="H2611" s="130"/>
      <c r="I2611" s="134"/>
      <c r="J2611" s="123">
        <f>IF(OR(tbl_Metraj22[[#This Row],[TARIH]]="",tbl_Metraj22[[#This Row],[TARIH]]="-"),0,IF(tbl_Metraj22[[#This Row],[YUZDE]]=0,tbl_Metraj22[[#This Row],[METRAJ_BETON]],tbl_Metraj22[[#This Row],[YUZDE]]*tbl_Metraj22[[#This Row],[METRAJ_BETON]]))</f>
        <v>0</v>
      </c>
      <c r="K2611" s="2" t="s">
        <v>22519</v>
      </c>
    </row>
    <row r="2612" spans="1:11" ht="14.25" x14ac:dyDescent="0.2">
      <c r="A2612" s="2" t="s">
        <v>734</v>
      </c>
      <c r="B2612" s="124" t="s">
        <v>6404</v>
      </c>
      <c r="C2612" s="124"/>
      <c r="D2612" s="126">
        <v>2.2400000000000002</v>
      </c>
      <c r="E2612" s="124" t="s">
        <v>765</v>
      </c>
      <c r="F2612" s="124">
        <v>-3</v>
      </c>
      <c r="G2612" s="2" t="s">
        <v>15199</v>
      </c>
      <c r="H2612" s="130"/>
      <c r="I2612" s="134"/>
      <c r="J2612" s="123">
        <f>IF(OR(tbl_Metraj22[[#This Row],[TARIH]]="",tbl_Metraj22[[#This Row],[TARIH]]="-"),0,IF(tbl_Metraj22[[#This Row],[YUZDE]]=0,tbl_Metraj22[[#This Row],[METRAJ_BETON]],tbl_Metraj22[[#This Row],[YUZDE]]*tbl_Metraj22[[#This Row],[METRAJ_BETON]]))</f>
        <v>0</v>
      </c>
      <c r="K2612" s="2" t="s">
        <v>23420</v>
      </c>
    </row>
    <row r="2613" spans="1:11" ht="14.25" x14ac:dyDescent="0.2">
      <c r="A2613" s="2" t="s">
        <v>734</v>
      </c>
      <c r="B2613" s="124" t="s">
        <v>6405</v>
      </c>
      <c r="C2613" s="124"/>
      <c r="D2613" s="126">
        <v>1.99</v>
      </c>
      <c r="E2613" s="124" t="s">
        <v>765</v>
      </c>
      <c r="F2613" s="124">
        <v>-3</v>
      </c>
      <c r="G2613" s="2" t="s">
        <v>15200</v>
      </c>
      <c r="H2613" s="130"/>
      <c r="I2613" s="134"/>
      <c r="J2613" s="123">
        <f>IF(OR(tbl_Metraj22[[#This Row],[TARIH]]="",tbl_Metraj22[[#This Row],[TARIH]]="-"),0,IF(tbl_Metraj22[[#This Row],[YUZDE]]=0,tbl_Metraj22[[#This Row],[METRAJ_BETON]],tbl_Metraj22[[#This Row],[YUZDE]]*tbl_Metraj22[[#This Row],[METRAJ_BETON]]))</f>
        <v>0</v>
      </c>
      <c r="K2613" s="2" t="s">
        <v>22693</v>
      </c>
    </row>
    <row r="2614" spans="1:11" ht="14.25" x14ac:dyDescent="0.2">
      <c r="A2614" s="2" t="s">
        <v>734</v>
      </c>
      <c r="B2614" s="124" t="s">
        <v>6406</v>
      </c>
      <c r="C2614" s="124"/>
      <c r="D2614" s="126">
        <v>2.48</v>
      </c>
      <c r="E2614" s="124" t="s">
        <v>765</v>
      </c>
      <c r="F2614" s="124">
        <v>-3</v>
      </c>
      <c r="G2614" s="2" t="s">
        <v>15201</v>
      </c>
      <c r="H2614" s="130"/>
      <c r="I2614" s="134"/>
      <c r="J2614" s="123">
        <f>IF(OR(tbl_Metraj22[[#This Row],[TARIH]]="",tbl_Metraj22[[#This Row],[TARIH]]="-"),0,IF(tbl_Metraj22[[#This Row],[YUZDE]]=0,tbl_Metraj22[[#This Row],[METRAJ_BETON]],tbl_Metraj22[[#This Row],[YUZDE]]*tbl_Metraj22[[#This Row],[METRAJ_BETON]]))</f>
        <v>0</v>
      </c>
      <c r="K2614" s="2" t="s">
        <v>22679</v>
      </c>
    </row>
    <row r="2615" spans="1:11" ht="14.25" x14ac:dyDescent="0.2">
      <c r="A2615" s="2" t="s">
        <v>734</v>
      </c>
      <c r="B2615" s="124" t="s">
        <v>6407</v>
      </c>
      <c r="C2615" s="124"/>
      <c r="D2615" s="126">
        <v>2.2599999999999998</v>
      </c>
      <c r="E2615" s="124" t="s">
        <v>765</v>
      </c>
      <c r="F2615" s="124">
        <v>-3</v>
      </c>
      <c r="G2615" s="2" t="s">
        <v>15202</v>
      </c>
      <c r="H2615" s="130"/>
      <c r="I2615" s="134"/>
      <c r="J2615" s="123">
        <f>IF(OR(tbl_Metraj22[[#This Row],[TARIH]]="",tbl_Metraj22[[#This Row],[TARIH]]="-"),0,IF(tbl_Metraj22[[#This Row],[YUZDE]]=0,tbl_Metraj22[[#This Row],[METRAJ_BETON]],tbl_Metraj22[[#This Row],[YUZDE]]*tbl_Metraj22[[#This Row],[METRAJ_BETON]]))</f>
        <v>0</v>
      </c>
      <c r="K2615" s="2" t="s">
        <v>23421</v>
      </c>
    </row>
    <row r="2616" spans="1:11" ht="14.25" x14ac:dyDescent="0.2">
      <c r="A2616" s="2" t="s">
        <v>734</v>
      </c>
      <c r="B2616" s="124" t="s">
        <v>6408</v>
      </c>
      <c r="C2616" s="124"/>
      <c r="D2616" s="126">
        <v>1.34</v>
      </c>
      <c r="E2616" s="124" t="s">
        <v>765</v>
      </c>
      <c r="F2616" s="124">
        <v>-3</v>
      </c>
      <c r="G2616" s="2" t="s">
        <v>15203</v>
      </c>
      <c r="H2616" s="130"/>
      <c r="I2616" s="134"/>
      <c r="J2616" s="123">
        <f>IF(OR(tbl_Metraj22[[#This Row],[TARIH]]="",tbl_Metraj22[[#This Row],[TARIH]]="-"),0,IF(tbl_Metraj22[[#This Row],[YUZDE]]=0,tbl_Metraj22[[#This Row],[METRAJ_BETON]],tbl_Metraj22[[#This Row],[YUZDE]]*tbl_Metraj22[[#This Row],[METRAJ_BETON]]))</f>
        <v>0</v>
      </c>
      <c r="K2616" s="2" t="s">
        <v>23422</v>
      </c>
    </row>
    <row r="2617" spans="1:11" ht="14.25" x14ac:dyDescent="0.2">
      <c r="A2617" s="2" t="s">
        <v>734</v>
      </c>
      <c r="B2617" s="124" t="s">
        <v>6409</v>
      </c>
      <c r="C2617" s="124"/>
      <c r="D2617" s="126">
        <v>3.72</v>
      </c>
      <c r="E2617" s="124" t="s">
        <v>765</v>
      </c>
      <c r="F2617" s="124">
        <v>-3</v>
      </c>
      <c r="G2617" s="2" t="s">
        <v>15204</v>
      </c>
      <c r="H2617" s="130"/>
      <c r="I2617" s="134"/>
      <c r="J2617" s="123">
        <f>IF(OR(tbl_Metraj22[[#This Row],[TARIH]]="",tbl_Metraj22[[#This Row],[TARIH]]="-"),0,IF(tbl_Metraj22[[#This Row],[YUZDE]]=0,tbl_Metraj22[[#This Row],[METRAJ_BETON]],tbl_Metraj22[[#This Row],[YUZDE]]*tbl_Metraj22[[#This Row],[METRAJ_BETON]]))</f>
        <v>0</v>
      </c>
      <c r="K2617" s="2" t="s">
        <v>22667</v>
      </c>
    </row>
    <row r="2618" spans="1:11" ht="14.25" x14ac:dyDescent="0.2">
      <c r="A2618" s="2" t="s">
        <v>734</v>
      </c>
      <c r="B2618" s="124" t="s">
        <v>6414</v>
      </c>
      <c r="C2618" s="124"/>
      <c r="D2618" s="126">
        <v>2.54</v>
      </c>
      <c r="E2618" s="124" t="s">
        <v>765</v>
      </c>
      <c r="F2618" s="124">
        <v>-3</v>
      </c>
      <c r="G2618" s="2" t="s">
        <v>15205</v>
      </c>
      <c r="H2618" s="130"/>
      <c r="I2618" s="134"/>
      <c r="J2618" s="123">
        <f>IF(OR(tbl_Metraj22[[#This Row],[TARIH]]="",tbl_Metraj22[[#This Row],[TARIH]]="-"),0,IF(tbl_Metraj22[[#This Row],[YUZDE]]=0,tbl_Metraj22[[#This Row],[METRAJ_BETON]],tbl_Metraj22[[#This Row],[YUZDE]]*tbl_Metraj22[[#This Row],[METRAJ_BETON]]))</f>
        <v>0</v>
      </c>
      <c r="K2618" s="2" t="s">
        <v>22590</v>
      </c>
    </row>
    <row r="2619" spans="1:11" ht="14.25" x14ac:dyDescent="0.2">
      <c r="A2619" s="2" t="s">
        <v>734</v>
      </c>
      <c r="B2619" s="124" t="s">
        <v>12593</v>
      </c>
      <c r="C2619" s="124"/>
      <c r="D2619" s="126">
        <v>2.98</v>
      </c>
      <c r="E2619" s="124" t="s">
        <v>765</v>
      </c>
      <c r="F2619" s="124">
        <v>-3</v>
      </c>
      <c r="G2619" s="2" t="s">
        <v>15206</v>
      </c>
      <c r="H2619" s="130"/>
      <c r="I2619" s="134"/>
      <c r="J2619" s="123">
        <f>IF(OR(tbl_Metraj22[[#This Row],[TARIH]]="",tbl_Metraj22[[#This Row],[TARIH]]="-"),0,IF(tbl_Metraj22[[#This Row],[YUZDE]]=0,tbl_Metraj22[[#This Row],[METRAJ_BETON]],tbl_Metraj22[[#This Row],[YUZDE]]*tbl_Metraj22[[#This Row],[METRAJ_BETON]]))</f>
        <v>0</v>
      </c>
      <c r="K2619" s="2" t="s">
        <v>22637</v>
      </c>
    </row>
    <row r="2620" spans="1:11" ht="14.25" x14ac:dyDescent="0.2">
      <c r="A2620" s="2" t="s">
        <v>734</v>
      </c>
      <c r="B2620" s="124" t="s">
        <v>6415</v>
      </c>
      <c r="C2620" s="124"/>
      <c r="D2620" s="126">
        <v>3.46</v>
      </c>
      <c r="E2620" s="124" t="s">
        <v>765</v>
      </c>
      <c r="F2620" s="124">
        <v>-3</v>
      </c>
      <c r="G2620" s="2" t="s">
        <v>15207</v>
      </c>
      <c r="H2620" s="130"/>
      <c r="I2620" s="134"/>
      <c r="J2620" s="123">
        <f>IF(OR(tbl_Metraj22[[#This Row],[TARIH]]="",tbl_Metraj22[[#This Row],[TARIH]]="-"),0,IF(tbl_Metraj22[[#This Row],[YUZDE]]=0,tbl_Metraj22[[#This Row],[METRAJ_BETON]],tbl_Metraj22[[#This Row],[YUZDE]]*tbl_Metraj22[[#This Row],[METRAJ_BETON]]))</f>
        <v>0</v>
      </c>
      <c r="K2620" s="2" t="s">
        <v>23423</v>
      </c>
    </row>
    <row r="2621" spans="1:11" ht="14.25" x14ac:dyDescent="0.2">
      <c r="A2621" s="2" t="s">
        <v>734</v>
      </c>
      <c r="B2621" s="124" t="s">
        <v>6416</v>
      </c>
      <c r="C2621" s="124"/>
      <c r="D2621" s="126">
        <v>3.6</v>
      </c>
      <c r="E2621" s="124" t="s">
        <v>765</v>
      </c>
      <c r="F2621" s="124">
        <v>-3</v>
      </c>
      <c r="G2621" s="2" t="s">
        <v>15208</v>
      </c>
      <c r="H2621" s="130"/>
      <c r="I2621" s="134"/>
      <c r="J2621" s="123">
        <f>IF(OR(tbl_Metraj22[[#This Row],[TARIH]]="",tbl_Metraj22[[#This Row],[TARIH]]="-"),0,IF(tbl_Metraj22[[#This Row],[YUZDE]]=0,tbl_Metraj22[[#This Row],[METRAJ_BETON]],tbl_Metraj22[[#This Row],[YUZDE]]*tbl_Metraj22[[#This Row],[METRAJ_BETON]]))</f>
        <v>0</v>
      </c>
      <c r="K2621" s="2" t="s">
        <v>22708</v>
      </c>
    </row>
    <row r="2622" spans="1:11" ht="14.25" x14ac:dyDescent="0.2">
      <c r="A2622" s="2" t="s">
        <v>734</v>
      </c>
      <c r="B2622" s="124" t="s">
        <v>6417</v>
      </c>
      <c r="C2622" s="124"/>
      <c r="D2622" s="126">
        <v>1.69</v>
      </c>
      <c r="E2622" s="124" t="s">
        <v>765</v>
      </c>
      <c r="F2622" s="124">
        <v>-3</v>
      </c>
      <c r="G2622" s="2" t="s">
        <v>15209</v>
      </c>
      <c r="H2622" s="130"/>
      <c r="I2622" s="134"/>
      <c r="J2622" s="123">
        <f>IF(OR(tbl_Metraj22[[#This Row],[TARIH]]="",tbl_Metraj22[[#This Row],[TARIH]]="-"),0,IF(tbl_Metraj22[[#This Row],[YUZDE]]=0,tbl_Metraj22[[#This Row],[METRAJ_BETON]],tbl_Metraj22[[#This Row],[YUZDE]]*tbl_Metraj22[[#This Row],[METRAJ_BETON]]))</f>
        <v>0</v>
      </c>
      <c r="K2622" s="2" t="s">
        <v>22604</v>
      </c>
    </row>
    <row r="2623" spans="1:11" ht="14.25" x14ac:dyDescent="0.2">
      <c r="A2623" s="2" t="s">
        <v>734</v>
      </c>
      <c r="B2623" s="124" t="s">
        <v>6418</v>
      </c>
      <c r="C2623" s="124"/>
      <c r="D2623" s="126">
        <v>2.2599999999999998</v>
      </c>
      <c r="E2623" s="124" t="s">
        <v>765</v>
      </c>
      <c r="F2623" s="124">
        <v>-3</v>
      </c>
      <c r="G2623" s="2" t="s">
        <v>15210</v>
      </c>
      <c r="H2623" s="130"/>
      <c r="I2623" s="134"/>
      <c r="J2623" s="123">
        <f>IF(OR(tbl_Metraj22[[#This Row],[TARIH]]="",tbl_Metraj22[[#This Row],[TARIH]]="-"),0,IF(tbl_Metraj22[[#This Row],[YUZDE]]=0,tbl_Metraj22[[#This Row],[METRAJ_BETON]],tbl_Metraj22[[#This Row],[YUZDE]]*tbl_Metraj22[[#This Row],[METRAJ_BETON]]))</f>
        <v>0</v>
      </c>
      <c r="K2623" s="2" t="s">
        <v>22598</v>
      </c>
    </row>
    <row r="2624" spans="1:11" ht="14.25" x14ac:dyDescent="0.2">
      <c r="A2624" s="2" t="s">
        <v>734</v>
      </c>
      <c r="B2624" s="124" t="s">
        <v>6419</v>
      </c>
      <c r="C2624" s="124"/>
      <c r="D2624" s="126">
        <v>2.7</v>
      </c>
      <c r="E2624" s="124" t="s">
        <v>765</v>
      </c>
      <c r="F2624" s="124">
        <v>-3</v>
      </c>
      <c r="G2624" s="2" t="s">
        <v>15211</v>
      </c>
      <c r="H2624" s="130"/>
      <c r="I2624" s="134"/>
      <c r="J2624" s="123">
        <f>IF(OR(tbl_Metraj22[[#This Row],[TARIH]]="",tbl_Metraj22[[#This Row],[TARIH]]="-"),0,IF(tbl_Metraj22[[#This Row],[YUZDE]]=0,tbl_Metraj22[[#This Row],[METRAJ_BETON]],tbl_Metraj22[[#This Row],[YUZDE]]*tbl_Metraj22[[#This Row],[METRAJ_BETON]]))</f>
        <v>0</v>
      </c>
      <c r="K2624" s="2" t="s">
        <v>23424</v>
      </c>
    </row>
    <row r="2625" spans="1:11" ht="14.25" x14ac:dyDescent="0.2">
      <c r="A2625" s="2" t="s">
        <v>734</v>
      </c>
      <c r="B2625" s="124" t="s">
        <v>6420</v>
      </c>
      <c r="C2625" s="124"/>
      <c r="D2625" s="126">
        <v>2.7</v>
      </c>
      <c r="E2625" s="124" t="s">
        <v>765</v>
      </c>
      <c r="F2625" s="124">
        <v>-3</v>
      </c>
      <c r="G2625" s="2" t="s">
        <v>15212</v>
      </c>
      <c r="H2625" s="130"/>
      <c r="I2625" s="134"/>
      <c r="J2625" s="123">
        <f>IF(OR(tbl_Metraj22[[#This Row],[TARIH]]="",tbl_Metraj22[[#This Row],[TARIH]]="-"),0,IF(tbl_Metraj22[[#This Row],[YUZDE]]=0,tbl_Metraj22[[#This Row],[METRAJ_BETON]],tbl_Metraj22[[#This Row],[YUZDE]]*tbl_Metraj22[[#This Row],[METRAJ_BETON]]))</f>
        <v>0</v>
      </c>
      <c r="K2625" s="2" t="s">
        <v>23425</v>
      </c>
    </row>
    <row r="2626" spans="1:11" ht="14.25" x14ac:dyDescent="0.2">
      <c r="A2626" s="2" t="s">
        <v>734</v>
      </c>
      <c r="B2626" s="124" t="s">
        <v>6421</v>
      </c>
      <c r="C2626" s="124"/>
      <c r="D2626" s="126">
        <v>2.4</v>
      </c>
      <c r="E2626" s="124" t="s">
        <v>765</v>
      </c>
      <c r="F2626" s="124">
        <v>-3</v>
      </c>
      <c r="G2626" s="2" t="s">
        <v>15213</v>
      </c>
      <c r="H2626" s="130"/>
      <c r="I2626" s="134"/>
      <c r="J2626" s="123">
        <f>IF(OR(tbl_Metraj22[[#This Row],[TARIH]]="",tbl_Metraj22[[#This Row],[TARIH]]="-"),0,IF(tbl_Metraj22[[#This Row],[YUZDE]]=0,tbl_Metraj22[[#This Row],[METRAJ_BETON]],tbl_Metraj22[[#This Row],[YUZDE]]*tbl_Metraj22[[#This Row],[METRAJ_BETON]]))</f>
        <v>0</v>
      </c>
      <c r="K2626" s="2" t="s">
        <v>22639</v>
      </c>
    </row>
    <row r="2627" spans="1:11" ht="14.25" x14ac:dyDescent="0.2">
      <c r="A2627" s="2" t="s">
        <v>734</v>
      </c>
      <c r="B2627" s="124" t="s">
        <v>6422</v>
      </c>
      <c r="C2627" s="124"/>
      <c r="D2627" s="126">
        <v>1.78</v>
      </c>
      <c r="E2627" s="124" t="s">
        <v>765</v>
      </c>
      <c r="F2627" s="124">
        <v>-3</v>
      </c>
      <c r="G2627" s="2" t="s">
        <v>15214</v>
      </c>
      <c r="H2627" s="130"/>
      <c r="I2627" s="134"/>
      <c r="J2627" s="123">
        <f>IF(OR(tbl_Metraj22[[#This Row],[TARIH]]="",tbl_Metraj22[[#This Row],[TARIH]]="-"),0,IF(tbl_Metraj22[[#This Row],[YUZDE]]=0,tbl_Metraj22[[#This Row],[METRAJ_BETON]],tbl_Metraj22[[#This Row],[YUZDE]]*tbl_Metraj22[[#This Row],[METRAJ_BETON]]))</f>
        <v>0</v>
      </c>
      <c r="K2627" s="2" t="s">
        <v>22636</v>
      </c>
    </row>
    <row r="2628" spans="1:11" ht="14.25" x14ac:dyDescent="0.2">
      <c r="A2628" s="2" t="s">
        <v>734</v>
      </c>
      <c r="B2628" s="124" t="s">
        <v>6423</v>
      </c>
      <c r="C2628" s="124"/>
      <c r="D2628" s="126">
        <v>1.85</v>
      </c>
      <c r="E2628" s="124" t="s">
        <v>765</v>
      </c>
      <c r="F2628" s="124">
        <v>-3</v>
      </c>
      <c r="G2628" s="2" t="s">
        <v>15215</v>
      </c>
      <c r="H2628" s="130"/>
      <c r="I2628" s="134"/>
      <c r="J2628" s="123">
        <f>IF(OR(tbl_Metraj22[[#This Row],[TARIH]]="",tbl_Metraj22[[#This Row],[TARIH]]="-"),0,IF(tbl_Metraj22[[#This Row],[YUZDE]]=0,tbl_Metraj22[[#This Row],[METRAJ_BETON]],tbl_Metraj22[[#This Row],[YUZDE]]*tbl_Metraj22[[#This Row],[METRAJ_BETON]]))</f>
        <v>0</v>
      </c>
      <c r="K2628" s="2" t="s">
        <v>22725</v>
      </c>
    </row>
    <row r="2629" spans="1:11" ht="14.25" x14ac:dyDescent="0.2">
      <c r="A2629" s="2" t="s">
        <v>734</v>
      </c>
      <c r="B2629" s="124" t="s">
        <v>6424</v>
      </c>
      <c r="C2629" s="124"/>
      <c r="D2629" s="126">
        <v>2.25</v>
      </c>
      <c r="E2629" s="124" t="s">
        <v>765</v>
      </c>
      <c r="F2629" s="124">
        <v>-3</v>
      </c>
      <c r="G2629" s="2" t="s">
        <v>15216</v>
      </c>
      <c r="H2629" s="130"/>
      <c r="I2629" s="134"/>
      <c r="J2629" s="123">
        <f>IF(OR(tbl_Metraj22[[#This Row],[TARIH]]="",tbl_Metraj22[[#This Row],[TARIH]]="-"),0,IF(tbl_Metraj22[[#This Row],[YUZDE]]=0,tbl_Metraj22[[#This Row],[METRAJ_BETON]],tbl_Metraj22[[#This Row],[YUZDE]]*tbl_Metraj22[[#This Row],[METRAJ_BETON]]))</f>
        <v>0</v>
      </c>
      <c r="K2629" s="2" t="s">
        <v>23426</v>
      </c>
    </row>
    <row r="2630" spans="1:11" ht="14.25" x14ac:dyDescent="0.2">
      <c r="A2630" s="2" t="s">
        <v>734</v>
      </c>
      <c r="B2630" s="124" t="s">
        <v>6425</v>
      </c>
      <c r="C2630" s="124"/>
      <c r="D2630" s="126">
        <v>2.4</v>
      </c>
      <c r="E2630" s="124" t="s">
        <v>765</v>
      </c>
      <c r="F2630" s="124">
        <v>-3</v>
      </c>
      <c r="G2630" s="2" t="s">
        <v>15217</v>
      </c>
      <c r="H2630" s="130"/>
      <c r="I2630" s="134"/>
      <c r="J2630" s="123">
        <f>IF(OR(tbl_Metraj22[[#This Row],[TARIH]]="",tbl_Metraj22[[#This Row],[TARIH]]="-"),0,IF(tbl_Metraj22[[#This Row],[YUZDE]]=0,tbl_Metraj22[[#This Row],[METRAJ_BETON]],tbl_Metraj22[[#This Row],[YUZDE]]*tbl_Metraj22[[#This Row],[METRAJ_BETON]]))</f>
        <v>0</v>
      </c>
      <c r="K2630" s="2" t="s">
        <v>23427</v>
      </c>
    </row>
    <row r="2631" spans="1:11" ht="14.25" x14ac:dyDescent="0.2">
      <c r="A2631" s="2" t="s">
        <v>734</v>
      </c>
      <c r="B2631" s="124" t="s">
        <v>6426</v>
      </c>
      <c r="C2631" s="124"/>
      <c r="D2631" s="126">
        <v>2.83</v>
      </c>
      <c r="E2631" s="124" t="s">
        <v>765</v>
      </c>
      <c r="F2631" s="124">
        <v>-3</v>
      </c>
      <c r="G2631" s="2" t="s">
        <v>15218</v>
      </c>
      <c r="H2631" s="130"/>
      <c r="I2631" s="134"/>
      <c r="J2631" s="123">
        <f>IF(OR(tbl_Metraj22[[#This Row],[TARIH]]="",tbl_Metraj22[[#This Row],[TARIH]]="-"),0,IF(tbl_Metraj22[[#This Row],[YUZDE]]=0,tbl_Metraj22[[#This Row],[METRAJ_BETON]],tbl_Metraj22[[#This Row],[YUZDE]]*tbl_Metraj22[[#This Row],[METRAJ_BETON]]))</f>
        <v>0</v>
      </c>
      <c r="K2631" s="2" t="s">
        <v>22603</v>
      </c>
    </row>
    <row r="2632" spans="1:11" ht="14.25" x14ac:dyDescent="0.2">
      <c r="A2632" s="2" t="s">
        <v>734</v>
      </c>
      <c r="B2632" s="124" t="s">
        <v>6427</v>
      </c>
      <c r="C2632" s="124"/>
      <c r="D2632" s="126">
        <v>2.11</v>
      </c>
      <c r="E2632" s="124" t="s">
        <v>765</v>
      </c>
      <c r="F2632" s="124">
        <v>-3</v>
      </c>
      <c r="G2632" s="2" t="s">
        <v>15219</v>
      </c>
      <c r="H2632" s="130"/>
      <c r="I2632" s="134"/>
      <c r="J2632" s="123">
        <f>IF(OR(tbl_Metraj22[[#This Row],[TARIH]]="",tbl_Metraj22[[#This Row],[TARIH]]="-"),0,IF(tbl_Metraj22[[#This Row],[YUZDE]]=0,tbl_Metraj22[[#This Row],[METRAJ_BETON]],tbl_Metraj22[[#This Row],[YUZDE]]*tbl_Metraj22[[#This Row],[METRAJ_BETON]]))</f>
        <v>0</v>
      </c>
      <c r="K2632" s="2" t="s">
        <v>23428</v>
      </c>
    </row>
    <row r="2633" spans="1:11" ht="14.25" x14ac:dyDescent="0.2">
      <c r="A2633" s="2" t="s">
        <v>734</v>
      </c>
      <c r="B2633" s="124" t="s">
        <v>6428</v>
      </c>
      <c r="C2633" s="124"/>
      <c r="D2633" s="126">
        <v>0.9</v>
      </c>
      <c r="E2633" s="124" t="s">
        <v>765</v>
      </c>
      <c r="F2633" s="124">
        <v>-3</v>
      </c>
      <c r="G2633" s="2" t="s">
        <v>15220</v>
      </c>
      <c r="H2633" s="130"/>
      <c r="I2633" s="134"/>
      <c r="J2633" s="123">
        <f>IF(OR(tbl_Metraj22[[#This Row],[TARIH]]="",tbl_Metraj22[[#This Row],[TARIH]]="-"),0,IF(tbl_Metraj22[[#This Row],[YUZDE]]=0,tbl_Metraj22[[#This Row],[METRAJ_BETON]],tbl_Metraj22[[#This Row],[YUZDE]]*tbl_Metraj22[[#This Row],[METRAJ_BETON]]))</f>
        <v>0</v>
      </c>
      <c r="K2633" s="2" t="s">
        <v>22610</v>
      </c>
    </row>
    <row r="2634" spans="1:11" ht="14.25" x14ac:dyDescent="0.2">
      <c r="A2634" s="2" t="s">
        <v>734</v>
      </c>
      <c r="B2634" s="124" t="s">
        <v>6429</v>
      </c>
      <c r="C2634" s="124"/>
      <c r="D2634" s="126">
        <v>0.35</v>
      </c>
      <c r="E2634" s="124" t="s">
        <v>765</v>
      </c>
      <c r="F2634" s="124">
        <v>-3</v>
      </c>
      <c r="G2634" s="2" t="s">
        <v>15221</v>
      </c>
      <c r="H2634" s="130"/>
      <c r="I2634" s="134"/>
      <c r="J2634" s="123">
        <f>IF(OR(tbl_Metraj22[[#This Row],[TARIH]]="",tbl_Metraj22[[#This Row],[TARIH]]="-"),0,IF(tbl_Metraj22[[#This Row],[YUZDE]]=0,tbl_Metraj22[[#This Row],[METRAJ_BETON]],tbl_Metraj22[[#This Row],[YUZDE]]*tbl_Metraj22[[#This Row],[METRAJ_BETON]]))</f>
        <v>0</v>
      </c>
      <c r="K2634" s="2" t="s">
        <v>23429</v>
      </c>
    </row>
    <row r="2635" spans="1:11" ht="14.25" x14ac:dyDescent="0.2">
      <c r="A2635" s="2" t="s">
        <v>734</v>
      </c>
      <c r="B2635" s="124" t="s">
        <v>6430</v>
      </c>
      <c r="C2635" s="124"/>
      <c r="D2635" s="126">
        <v>0.21</v>
      </c>
      <c r="E2635" s="124" t="s">
        <v>765</v>
      </c>
      <c r="F2635" s="124">
        <v>-3</v>
      </c>
      <c r="G2635" s="2" t="s">
        <v>15222</v>
      </c>
      <c r="H2635" s="130"/>
      <c r="I2635" s="134"/>
      <c r="J2635" s="123">
        <f>IF(OR(tbl_Metraj22[[#This Row],[TARIH]]="",tbl_Metraj22[[#This Row],[TARIH]]="-"),0,IF(tbl_Metraj22[[#This Row],[YUZDE]]=0,tbl_Metraj22[[#This Row],[METRAJ_BETON]],tbl_Metraj22[[#This Row],[YUZDE]]*tbl_Metraj22[[#This Row],[METRAJ_BETON]]))</f>
        <v>0</v>
      </c>
      <c r="K2635" s="2" t="s">
        <v>22683</v>
      </c>
    </row>
    <row r="2636" spans="1:11" ht="14.25" x14ac:dyDescent="0.2">
      <c r="A2636" s="2" t="s">
        <v>734</v>
      </c>
      <c r="B2636" s="124" t="s">
        <v>6431</v>
      </c>
      <c r="C2636" s="124"/>
      <c r="D2636" s="126">
        <v>0.27</v>
      </c>
      <c r="E2636" s="124" t="s">
        <v>765</v>
      </c>
      <c r="F2636" s="124">
        <v>-3</v>
      </c>
      <c r="G2636" s="2" t="s">
        <v>15223</v>
      </c>
      <c r="H2636" s="130"/>
      <c r="I2636" s="134"/>
      <c r="J2636" s="123">
        <f>IF(OR(tbl_Metraj22[[#This Row],[TARIH]]="",tbl_Metraj22[[#This Row],[TARIH]]="-"),0,IF(tbl_Metraj22[[#This Row],[YUZDE]]=0,tbl_Metraj22[[#This Row],[METRAJ_BETON]],tbl_Metraj22[[#This Row],[YUZDE]]*tbl_Metraj22[[#This Row],[METRAJ_BETON]]))</f>
        <v>0</v>
      </c>
      <c r="K2636" s="2" t="s">
        <v>23430</v>
      </c>
    </row>
    <row r="2637" spans="1:11" ht="14.25" x14ac:dyDescent="0.2">
      <c r="A2637" s="2" t="s">
        <v>734</v>
      </c>
      <c r="B2637" s="124" t="s">
        <v>6432</v>
      </c>
      <c r="C2637" s="124"/>
      <c r="D2637" s="126">
        <v>0.21</v>
      </c>
      <c r="E2637" s="124" t="s">
        <v>765</v>
      </c>
      <c r="F2637" s="124">
        <v>-3</v>
      </c>
      <c r="G2637" s="2" t="s">
        <v>15224</v>
      </c>
      <c r="H2637" s="130"/>
      <c r="I2637" s="134"/>
      <c r="J2637" s="123">
        <f>IF(OR(tbl_Metraj22[[#This Row],[TARIH]]="",tbl_Metraj22[[#This Row],[TARIH]]="-"),0,IF(tbl_Metraj22[[#This Row],[YUZDE]]=0,tbl_Metraj22[[#This Row],[METRAJ_BETON]],tbl_Metraj22[[#This Row],[YUZDE]]*tbl_Metraj22[[#This Row],[METRAJ_BETON]]))</f>
        <v>0</v>
      </c>
      <c r="K2637" s="2" t="s">
        <v>22684</v>
      </c>
    </row>
    <row r="2638" spans="1:11" ht="14.25" x14ac:dyDescent="0.2">
      <c r="A2638" s="2" t="s">
        <v>734</v>
      </c>
      <c r="B2638" s="124" t="s">
        <v>6433</v>
      </c>
      <c r="C2638" s="124"/>
      <c r="D2638" s="126">
        <v>0.35</v>
      </c>
      <c r="E2638" s="124" t="s">
        <v>765</v>
      </c>
      <c r="F2638" s="124">
        <v>-3</v>
      </c>
      <c r="G2638" s="2" t="s">
        <v>15225</v>
      </c>
      <c r="H2638" s="130"/>
      <c r="I2638" s="134"/>
      <c r="J2638" s="123">
        <f>IF(OR(tbl_Metraj22[[#This Row],[TARIH]]="",tbl_Metraj22[[#This Row],[TARIH]]="-"),0,IF(tbl_Metraj22[[#This Row],[YUZDE]]=0,tbl_Metraj22[[#This Row],[METRAJ_BETON]],tbl_Metraj22[[#This Row],[YUZDE]]*tbl_Metraj22[[#This Row],[METRAJ_BETON]]))</f>
        <v>0</v>
      </c>
      <c r="K2638" s="2" t="s">
        <v>23431</v>
      </c>
    </row>
    <row r="2639" spans="1:11" ht="14.25" x14ac:dyDescent="0.2">
      <c r="A2639" s="2" t="s">
        <v>734</v>
      </c>
      <c r="B2639" s="124" t="s">
        <v>6434</v>
      </c>
      <c r="C2639" s="124"/>
      <c r="D2639" s="126">
        <v>0.18</v>
      </c>
      <c r="E2639" s="124" t="s">
        <v>765</v>
      </c>
      <c r="F2639" s="124">
        <v>-3</v>
      </c>
      <c r="G2639" s="2" t="s">
        <v>15226</v>
      </c>
      <c r="H2639" s="130"/>
      <c r="I2639" s="134"/>
      <c r="J2639" s="123">
        <f>IF(OR(tbl_Metraj22[[#This Row],[TARIH]]="",tbl_Metraj22[[#This Row],[TARIH]]="-"),0,IF(tbl_Metraj22[[#This Row],[YUZDE]]=0,tbl_Metraj22[[#This Row],[METRAJ_BETON]],tbl_Metraj22[[#This Row],[YUZDE]]*tbl_Metraj22[[#This Row],[METRAJ_BETON]]))</f>
        <v>0</v>
      </c>
      <c r="K2639" s="2" t="s">
        <v>22710</v>
      </c>
    </row>
    <row r="2640" spans="1:11" ht="14.25" x14ac:dyDescent="0.2">
      <c r="A2640" s="2" t="s">
        <v>734</v>
      </c>
      <c r="B2640" s="124" t="s">
        <v>6435</v>
      </c>
      <c r="C2640" s="124"/>
      <c r="D2640" s="126">
        <v>0.21</v>
      </c>
      <c r="E2640" s="124" t="s">
        <v>765</v>
      </c>
      <c r="F2640" s="124">
        <v>-3</v>
      </c>
      <c r="G2640" s="2" t="s">
        <v>15227</v>
      </c>
      <c r="H2640" s="130"/>
      <c r="I2640" s="134"/>
      <c r="J2640" s="123">
        <f>IF(OR(tbl_Metraj22[[#This Row],[TARIH]]="",tbl_Metraj22[[#This Row],[TARIH]]="-"),0,IF(tbl_Metraj22[[#This Row],[YUZDE]]=0,tbl_Metraj22[[#This Row],[METRAJ_BETON]],tbl_Metraj22[[#This Row],[YUZDE]]*tbl_Metraj22[[#This Row],[METRAJ_BETON]]))</f>
        <v>0</v>
      </c>
      <c r="K2640" s="2" t="e">
        <v>#N/A</v>
      </c>
    </row>
    <row r="2641" spans="1:11" ht="14.25" x14ac:dyDescent="0.2">
      <c r="A2641" s="2" t="s">
        <v>734</v>
      </c>
      <c r="B2641" s="124" t="s">
        <v>6436</v>
      </c>
      <c r="C2641" s="124"/>
      <c r="D2641" s="126">
        <v>0.28000000000000003</v>
      </c>
      <c r="E2641" s="124" t="s">
        <v>765</v>
      </c>
      <c r="F2641" s="124">
        <v>-3</v>
      </c>
      <c r="G2641" s="2" t="s">
        <v>15228</v>
      </c>
      <c r="H2641" s="130"/>
      <c r="I2641" s="134"/>
      <c r="J2641" s="123">
        <f>IF(OR(tbl_Metraj22[[#This Row],[TARIH]]="",tbl_Metraj22[[#This Row],[TARIH]]="-"),0,IF(tbl_Metraj22[[#This Row],[YUZDE]]=0,tbl_Metraj22[[#This Row],[METRAJ_BETON]],tbl_Metraj22[[#This Row],[YUZDE]]*tbl_Metraj22[[#This Row],[METRAJ_BETON]]))</f>
        <v>0</v>
      </c>
      <c r="K2641" s="2" t="s">
        <v>23432</v>
      </c>
    </row>
    <row r="2642" spans="1:11" ht="14.25" x14ac:dyDescent="0.2">
      <c r="A2642" s="2" t="s">
        <v>734</v>
      </c>
      <c r="B2642" s="124" t="s">
        <v>6437</v>
      </c>
      <c r="C2642" s="124"/>
      <c r="D2642" s="126">
        <v>0.31</v>
      </c>
      <c r="E2642" s="124" t="s">
        <v>765</v>
      </c>
      <c r="F2642" s="124">
        <v>-3</v>
      </c>
      <c r="G2642" s="2" t="s">
        <v>15229</v>
      </c>
      <c r="H2642" s="130"/>
      <c r="I2642" s="134"/>
      <c r="J2642" s="123">
        <f>IF(OR(tbl_Metraj22[[#This Row],[TARIH]]="",tbl_Metraj22[[#This Row],[TARIH]]="-"),0,IF(tbl_Metraj22[[#This Row],[YUZDE]]=0,tbl_Metraj22[[#This Row],[METRAJ_BETON]],tbl_Metraj22[[#This Row],[YUZDE]]*tbl_Metraj22[[#This Row],[METRAJ_BETON]]))</f>
        <v>0</v>
      </c>
      <c r="K2642" s="2" t="s">
        <v>22669</v>
      </c>
    </row>
    <row r="2643" spans="1:11" ht="14.25" x14ac:dyDescent="0.2">
      <c r="A2643" s="2" t="s">
        <v>734</v>
      </c>
      <c r="B2643" s="124" t="s">
        <v>6438</v>
      </c>
      <c r="C2643" s="124"/>
      <c r="D2643" s="126">
        <v>0.3</v>
      </c>
      <c r="E2643" s="124" t="s">
        <v>765</v>
      </c>
      <c r="F2643" s="124">
        <v>-3</v>
      </c>
      <c r="G2643" s="2" t="s">
        <v>15230</v>
      </c>
      <c r="H2643" s="130"/>
      <c r="I2643" s="134"/>
      <c r="J2643" s="123">
        <f>IF(OR(tbl_Metraj22[[#This Row],[TARIH]]="",tbl_Metraj22[[#This Row],[TARIH]]="-"),0,IF(tbl_Metraj22[[#This Row],[YUZDE]]=0,tbl_Metraj22[[#This Row],[METRAJ_BETON]],tbl_Metraj22[[#This Row],[YUZDE]]*tbl_Metraj22[[#This Row],[METRAJ_BETON]]))</f>
        <v>0</v>
      </c>
      <c r="K2643" s="2" t="s">
        <v>23433</v>
      </c>
    </row>
    <row r="2644" spans="1:11" ht="14.25" x14ac:dyDescent="0.2">
      <c r="A2644" s="2" t="s">
        <v>734</v>
      </c>
      <c r="B2644" s="124" t="s">
        <v>6439</v>
      </c>
      <c r="C2644" s="124"/>
      <c r="D2644" s="126">
        <v>2.66</v>
      </c>
      <c r="E2644" s="124" t="s">
        <v>765</v>
      </c>
      <c r="F2644" s="124">
        <v>-3</v>
      </c>
      <c r="G2644" s="2" t="s">
        <v>15231</v>
      </c>
      <c r="H2644" s="130"/>
      <c r="I2644" s="134"/>
      <c r="J2644" s="123">
        <f>IF(OR(tbl_Metraj22[[#This Row],[TARIH]]="",tbl_Metraj22[[#This Row],[TARIH]]="-"),0,IF(tbl_Metraj22[[#This Row],[YUZDE]]=0,tbl_Metraj22[[#This Row],[METRAJ_BETON]],tbl_Metraj22[[#This Row],[YUZDE]]*tbl_Metraj22[[#This Row],[METRAJ_BETON]]))</f>
        <v>0</v>
      </c>
      <c r="K2644" s="2" t="s">
        <v>22665</v>
      </c>
    </row>
    <row r="2645" spans="1:11" ht="14.25" x14ac:dyDescent="0.2">
      <c r="A2645" s="2" t="s">
        <v>734</v>
      </c>
      <c r="B2645" s="124" t="s">
        <v>6440</v>
      </c>
      <c r="C2645" s="124"/>
      <c r="D2645" s="126">
        <v>2.4</v>
      </c>
      <c r="E2645" s="124" t="s">
        <v>765</v>
      </c>
      <c r="F2645" s="124">
        <v>-3</v>
      </c>
      <c r="G2645" s="2" t="s">
        <v>15232</v>
      </c>
      <c r="H2645" s="130"/>
      <c r="I2645" s="134"/>
      <c r="J2645" s="123">
        <f>IF(OR(tbl_Metraj22[[#This Row],[TARIH]]="",tbl_Metraj22[[#This Row],[TARIH]]="-"),0,IF(tbl_Metraj22[[#This Row],[YUZDE]]=0,tbl_Metraj22[[#This Row],[METRAJ_BETON]],tbl_Metraj22[[#This Row],[YUZDE]]*tbl_Metraj22[[#This Row],[METRAJ_BETON]]))</f>
        <v>0</v>
      </c>
      <c r="K2645" s="2" t="s">
        <v>22661</v>
      </c>
    </row>
    <row r="2646" spans="1:11" ht="14.25" x14ac:dyDescent="0.2">
      <c r="A2646" s="2" t="s">
        <v>734</v>
      </c>
      <c r="B2646" s="124" t="s">
        <v>6441</v>
      </c>
      <c r="C2646" s="124"/>
      <c r="D2646" s="126">
        <v>1.02</v>
      </c>
      <c r="E2646" s="124" t="s">
        <v>765</v>
      </c>
      <c r="F2646" s="124">
        <v>-3</v>
      </c>
      <c r="G2646" s="2" t="s">
        <v>15233</v>
      </c>
      <c r="H2646" s="130"/>
      <c r="I2646" s="134"/>
      <c r="J2646" s="123">
        <f>IF(OR(tbl_Metraj22[[#This Row],[TARIH]]="",tbl_Metraj22[[#This Row],[TARIH]]="-"),0,IF(tbl_Metraj22[[#This Row],[YUZDE]]=0,tbl_Metraj22[[#This Row],[METRAJ_BETON]],tbl_Metraj22[[#This Row],[YUZDE]]*tbl_Metraj22[[#This Row],[METRAJ_BETON]]))</f>
        <v>0</v>
      </c>
      <c r="K2646" s="2" t="s">
        <v>23434</v>
      </c>
    </row>
    <row r="2647" spans="1:11" ht="14.25" x14ac:dyDescent="0.2">
      <c r="A2647" s="2" t="s">
        <v>734</v>
      </c>
      <c r="B2647" s="124" t="s">
        <v>6442</v>
      </c>
      <c r="C2647" s="124"/>
      <c r="D2647" s="126">
        <v>1.94</v>
      </c>
      <c r="E2647" s="124" t="s">
        <v>765</v>
      </c>
      <c r="F2647" s="124">
        <v>-3</v>
      </c>
      <c r="G2647" s="2" t="s">
        <v>15234</v>
      </c>
      <c r="H2647" s="130"/>
      <c r="I2647" s="134"/>
      <c r="J2647" s="123">
        <f>IF(OR(tbl_Metraj22[[#This Row],[TARIH]]="",tbl_Metraj22[[#This Row],[TARIH]]="-"),0,IF(tbl_Metraj22[[#This Row],[YUZDE]]=0,tbl_Metraj22[[#This Row],[METRAJ_BETON]],tbl_Metraj22[[#This Row],[YUZDE]]*tbl_Metraj22[[#This Row],[METRAJ_BETON]]))</f>
        <v>0</v>
      </c>
      <c r="K2647" s="2" t="s">
        <v>22695</v>
      </c>
    </row>
    <row r="2648" spans="1:11" ht="14.25" x14ac:dyDescent="0.2">
      <c r="A2648" s="2" t="s">
        <v>734</v>
      </c>
      <c r="B2648" s="124" t="s">
        <v>6443</v>
      </c>
      <c r="C2648" s="124"/>
      <c r="D2648" s="126">
        <v>0.22</v>
      </c>
      <c r="E2648" s="124" t="s">
        <v>765</v>
      </c>
      <c r="F2648" s="124">
        <v>-3</v>
      </c>
      <c r="G2648" s="2" t="s">
        <v>15235</v>
      </c>
      <c r="H2648" s="130"/>
      <c r="I2648" s="134"/>
      <c r="J2648" s="123">
        <f>IF(OR(tbl_Metraj22[[#This Row],[TARIH]]="",tbl_Metraj22[[#This Row],[TARIH]]="-"),0,IF(tbl_Metraj22[[#This Row],[YUZDE]]=0,tbl_Metraj22[[#This Row],[METRAJ_BETON]],tbl_Metraj22[[#This Row],[YUZDE]]*tbl_Metraj22[[#This Row],[METRAJ_BETON]]))</f>
        <v>0</v>
      </c>
      <c r="K2648" s="2" t="e">
        <v>#N/A</v>
      </c>
    </row>
    <row r="2649" spans="1:11" ht="14.25" x14ac:dyDescent="0.2">
      <c r="A2649" s="2" t="s">
        <v>734</v>
      </c>
      <c r="B2649" s="124" t="s">
        <v>6444</v>
      </c>
      <c r="C2649" s="124"/>
      <c r="D2649" s="126">
        <v>1.63</v>
      </c>
      <c r="E2649" s="124" t="s">
        <v>765</v>
      </c>
      <c r="F2649" s="124">
        <v>-3</v>
      </c>
      <c r="G2649" s="2" t="s">
        <v>15236</v>
      </c>
      <c r="H2649" s="130"/>
      <c r="I2649" s="134"/>
      <c r="J2649" s="123">
        <f>IF(OR(tbl_Metraj22[[#This Row],[TARIH]]="",tbl_Metraj22[[#This Row],[TARIH]]="-"),0,IF(tbl_Metraj22[[#This Row],[YUZDE]]=0,tbl_Metraj22[[#This Row],[METRAJ_BETON]],tbl_Metraj22[[#This Row],[YUZDE]]*tbl_Metraj22[[#This Row],[METRAJ_BETON]]))</f>
        <v>0</v>
      </c>
      <c r="K2649" s="2" t="s">
        <v>22698</v>
      </c>
    </row>
    <row r="2650" spans="1:11" ht="14.25" x14ac:dyDescent="0.2">
      <c r="A2650" s="2" t="s">
        <v>734</v>
      </c>
      <c r="B2650" s="124" t="s">
        <v>6445</v>
      </c>
      <c r="C2650" s="124"/>
      <c r="D2650" s="126">
        <v>1.06</v>
      </c>
      <c r="E2650" s="124" t="s">
        <v>765</v>
      </c>
      <c r="F2650" s="124">
        <v>-3</v>
      </c>
      <c r="G2650" s="2" t="s">
        <v>15237</v>
      </c>
      <c r="H2650" s="130"/>
      <c r="I2650" s="134"/>
      <c r="J2650" s="123">
        <f>IF(OR(tbl_Metraj22[[#This Row],[TARIH]]="",tbl_Metraj22[[#This Row],[TARIH]]="-"),0,IF(tbl_Metraj22[[#This Row],[YUZDE]]=0,tbl_Metraj22[[#This Row],[METRAJ_BETON]],tbl_Metraj22[[#This Row],[YUZDE]]*tbl_Metraj22[[#This Row],[METRAJ_BETON]]))</f>
        <v>0</v>
      </c>
      <c r="K2650" s="2" t="s">
        <v>23435</v>
      </c>
    </row>
    <row r="2651" spans="1:11" ht="14.25" x14ac:dyDescent="0.2">
      <c r="A2651" s="2" t="s">
        <v>734</v>
      </c>
      <c r="B2651" s="124" t="s">
        <v>6446</v>
      </c>
      <c r="C2651" s="124"/>
      <c r="D2651" s="126">
        <v>1.62</v>
      </c>
      <c r="E2651" s="124" t="s">
        <v>765</v>
      </c>
      <c r="F2651" s="124">
        <v>-3</v>
      </c>
      <c r="G2651" s="2" t="s">
        <v>15238</v>
      </c>
      <c r="H2651" s="130"/>
      <c r="I2651" s="134"/>
      <c r="J2651" s="123">
        <f>IF(OR(tbl_Metraj22[[#This Row],[TARIH]]="",tbl_Metraj22[[#This Row],[TARIH]]="-"),0,IF(tbl_Metraj22[[#This Row],[YUZDE]]=0,tbl_Metraj22[[#This Row],[METRAJ_BETON]],tbl_Metraj22[[#This Row],[YUZDE]]*tbl_Metraj22[[#This Row],[METRAJ_BETON]]))</f>
        <v>0</v>
      </c>
      <c r="K2651" s="2" t="s">
        <v>23436</v>
      </c>
    </row>
    <row r="2652" spans="1:11" ht="14.25" x14ac:dyDescent="0.2">
      <c r="A2652" s="2" t="s">
        <v>734</v>
      </c>
      <c r="B2652" s="124" t="s">
        <v>6447</v>
      </c>
      <c r="C2652" s="124"/>
      <c r="D2652" s="126">
        <v>1.41</v>
      </c>
      <c r="E2652" s="124" t="s">
        <v>765</v>
      </c>
      <c r="F2652" s="124">
        <v>-3</v>
      </c>
      <c r="G2652" s="2" t="s">
        <v>15239</v>
      </c>
      <c r="H2652" s="130"/>
      <c r="I2652" s="134"/>
      <c r="J2652" s="123">
        <f>IF(OR(tbl_Metraj22[[#This Row],[TARIH]]="",tbl_Metraj22[[#This Row],[TARIH]]="-"),0,IF(tbl_Metraj22[[#This Row],[YUZDE]]=0,tbl_Metraj22[[#This Row],[METRAJ_BETON]],tbl_Metraj22[[#This Row],[YUZDE]]*tbl_Metraj22[[#This Row],[METRAJ_BETON]]))</f>
        <v>0</v>
      </c>
      <c r="K2652" s="2" t="s">
        <v>22680</v>
      </c>
    </row>
    <row r="2653" spans="1:11" ht="14.25" x14ac:dyDescent="0.2">
      <c r="A2653" s="2" t="s">
        <v>734</v>
      </c>
      <c r="B2653" s="124" t="s">
        <v>6448</v>
      </c>
      <c r="C2653" s="124"/>
      <c r="D2653" s="126">
        <v>0.5</v>
      </c>
      <c r="E2653" s="124" t="s">
        <v>765</v>
      </c>
      <c r="F2653" s="124">
        <v>-3</v>
      </c>
      <c r="G2653" s="2" t="s">
        <v>15240</v>
      </c>
      <c r="H2653" s="130"/>
      <c r="I2653" s="134"/>
      <c r="J2653" s="123">
        <f>IF(OR(tbl_Metraj22[[#This Row],[TARIH]]="",tbl_Metraj22[[#This Row],[TARIH]]="-"),0,IF(tbl_Metraj22[[#This Row],[YUZDE]]=0,tbl_Metraj22[[#This Row],[METRAJ_BETON]],tbl_Metraj22[[#This Row],[YUZDE]]*tbl_Metraj22[[#This Row],[METRAJ_BETON]]))</f>
        <v>0</v>
      </c>
      <c r="K2653" s="2" t="s">
        <v>23437</v>
      </c>
    </row>
    <row r="2654" spans="1:11" ht="14.25" x14ac:dyDescent="0.2">
      <c r="A2654" s="2" t="s">
        <v>734</v>
      </c>
      <c r="B2654" s="124" t="s">
        <v>6449</v>
      </c>
      <c r="C2654" s="124"/>
      <c r="D2654" s="126">
        <v>0.5</v>
      </c>
      <c r="E2654" s="124" t="s">
        <v>765</v>
      </c>
      <c r="F2654" s="124">
        <v>-3</v>
      </c>
      <c r="G2654" s="2" t="s">
        <v>15241</v>
      </c>
      <c r="H2654" s="130"/>
      <c r="I2654" s="134"/>
      <c r="J2654" s="123">
        <f>IF(OR(tbl_Metraj22[[#This Row],[TARIH]]="",tbl_Metraj22[[#This Row],[TARIH]]="-"),0,IF(tbl_Metraj22[[#This Row],[YUZDE]]=0,tbl_Metraj22[[#This Row],[METRAJ_BETON]],tbl_Metraj22[[#This Row],[YUZDE]]*tbl_Metraj22[[#This Row],[METRAJ_BETON]]))</f>
        <v>0</v>
      </c>
      <c r="K2654" s="2" t="e">
        <v>#N/A</v>
      </c>
    </row>
    <row r="2655" spans="1:11" ht="14.25" x14ac:dyDescent="0.2">
      <c r="A2655" s="2" t="s">
        <v>734</v>
      </c>
      <c r="B2655" s="124" t="s">
        <v>6450</v>
      </c>
      <c r="C2655" s="124"/>
      <c r="D2655" s="126">
        <v>3.52</v>
      </c>
      <c r="E2655" s="124" t="s">
        <v>765</v>
      </c>
      <c r="F2655" s="124">
        <v>-3</v>
      </c>
      <c r="G2655" s="2" t="s">
        <v>15242</v>
      </c>
      <c r="H2655" s="130"/>
      <c r="I2655" s="134"/>
      <c r="J2655" s="123">
        <f>IF(OR(tbl_Metraj22[[#This Row],[TARIH]]="",tbl_Metraj22[[#This Row],[TARIH]]="-"),0,IF(tbl_Metraj22[[#This Row],[YUZDE]]=0,tbl_Metraj22[[#This Row],[METRAJ_BETON]],tbl_Metraj22[[#This Row],[YUZDE]]*tbl_Metraj22[[#This Row],[METRAJ_BETON]]))</f>
        <v>0</v>
      </c>
      <c r="K2655" s="2" t="s">
        <v>22540</v>
      </c>
    </row>
    <row r="2656" spans="1:11" ht="14.25" x14ac:dyDescent="0.2">
      <c r="A2656" s="2" t="s">
        <v>734</v>
      </c>
      <c r="B2656" s="124" t="s">
        <v>6451</v>
      </c>
      <c r="C2656" s="124"/>
      <c r="D2656" s="126">
        <v>3.68</v>
      </c>
      <c r="E2656" s="124" t="s">
        <v>765</v>
      </c>
      <c r="F2656" s="124">
        <v>-3</v>
      </c>
      <c r="G2656" s="2" t="s">
        <v>15243</v>
      </c>
      <c r="H2656" s="130"/>
      <c r="I2656" s="134"/>
      <c r="J2656" s="123">
        <f>IF(OR(tbl_Metraj22[[#This Row],[TARIH]]="",tbl_Metraj22[[#This Row],[TARIH]]="-"),0,IF(tbl_Metraj22[[#This Row],[YUZDE]]=0,tbl_Metraj22[[#This Row],[METRAJ_BETON]],tbl_Metraj22[[#This Row],[YUZDE]]*tbl_Metraj22[[#This Row],[METRAJ_BETON]]))</f>
        <v>0</v>
      </c>
      <c r="K2656" s="2" t="s">
        <v>22551</v>
      </c>
    </row>
    <row r="2657" spans="1:11" ht="14.25" x14ac:dyDescent="0.2">
      <c r="A2657" s="2" t="s">
        <v>734</v>
      </c>
      <c r="B2657" s="124" t="s">
        <v>6452</v>
      </c>
      <c r="C2657" s="124"/>
      <c r="D2657" s="126">
        <v>0.91</v>
      </c>
      <c r="E2657" s="124" t="s">
        <v>765</v>
      </c>
      <c r="F2657" s="124">
        <v>-3</v>
      </c>
      <c r="G2657" s="2" t="s">
        <v>15244</v>
      </c>
      <c r="H2657" s="130"/>
      <c r="I2657" s="134"/>
      <c r="J2657" s="123">
        <f>IF(OR(tbl_Metraj22[[#This Row],[TARIH]]="",tbl_Metraj22[[#This Row],[TARIH]]="-"),0,IF(tbl_Metraj22[[#This Row],[YUZDE]]=0,tbl_Metraj22[[#This Row],[METRAJ_BETON]],tbl_Metraj22[[#This Row],[YUZDE]]*tbl_Metraj22[[#This Row],[METRAJ_BETON]]))</f>
        <v>0</v>
      </c>
      <c r="K2657" s="2" t="s">
        <v>23438</v>
      </c>
    </row>
    <row r="2658" spans="1:11" ht="14.25" x14ac:dyDescent="0.2">
      <c r="A2658" s="2" t="s">
        <v>734</v>
      </c>
      <c r="B2658" s="124" t="s">
        <v>6453</v>
      </c>
      <c r="C2658" s="124"/>
      <c r="D2658" s="126">
        <v>2.2999999999999998</v>
      </c>
      <c r="E2658" s="124" t="s">
        <v>765</v>
      </c>
      <c r="F2658" s="124">
        <v>-3</v>
      </c>
      <c r="G2658" s="2" t="s">
        <v>15245</v>
      </c>
      <c r="H2658" s="130"/>
      <c r="I2658" s="134"/>
      <c r="J2658" s="123">
        <f>IF(OR(tbl_Metraj22[[#This Row],[TARIH]]="",tbl_Metraj22[[#This Row],[TARIH]]="-"),0,IF(tbl_Metraj22[[#This Row],[YUZDE]]=0,tbl_Metraj22[[#This Row],[METRAJ_BETON]],tbl_Metraj22[[#This Row],[YUZDE]]*tbl_Metraj22[[#This Row],[METRAJ_BETON]]))</f>
        <v>0</v>
      </c>
      <c r="K2658" s="2" t="s">
        <v>23439</v>
      </c>
    </row>
    <row r="2659" spans="1:11" ht="14.25" x14ac:dyDescent="0.2">
      <c r="A2659" s="2" t="s">
        <v>734</v>
      </c>
      <c r="B2659" s="124" t="s">
        <v>6454</v>
      </c>
      <c r="C2659" s="124"/>
      <c r="D2659" s="126">
        <v>2.2999999999999998</v>
      </c>
      <c r="E2659" s="124" t="s">
        <v>765</v>
      </c>
      <c r="F2659" s="124">
        <v>-3</v>
      </c>
      <c r="G2659" s="2" t="s">
        <v>15246</v>
      </c>
      <c r="H2659" s="130"/>
      <c r="I2659" s="134"/>
      <c r="J2659" s="123">
        <f>IF(OR(tbl_Metraj22[[#This Row],[TARIH]]="",tbl_Metraj22[[#This Row],[TARIH]]="-"),0,IF(tbl_Metraj22[[#This Row],[YUZDE]]=0,tbl_Metraj22[[#This Row],[METRAJ_BETON]],tbl_Metraj22[[#This Row],[YUZDE]]*tbl_Metraj22[[#This Row],[METRAJ_BETON]]))</f>
        <v>0</v>
      </c>
      <c r="K2659" s="2" t="s">
        <v>22549</v>
      </c>
    </row>
    <row r="2660" spans="1:11" ht="14.25" x14ac:dyDescent="0.2">
      <c r="A2660" s="2" t="s">
        <v>734</v>
      </c>
      <c r="B2660" s="124" t="s">
        <v>6455</v>
      </c>
      <c r="C2660" s="124"/>
      <c r="D2660" s="126">
        <v>2.2999999999999998</v>
      </c>
      <c r="E2660" s="124" t="s">
        <v>765</v>
      </c>
      <c r="F2660" s="124">
        <v>-3</v>
      </c>
      <c r="G2660" s="2" t="s">
        <v>15247</v>
      </c>
      <c r="H2660" s="130"/>
      <c r="I2660" s="134"/>
      <c r="J2660" s="123">
        <f>IF(OR(tbl_Metraj22[[#This Row],[TARIH]]="",tbl_Metraj22[[#This Row],[TARIH]]="-"),0,IF(tbl_Metraj22[[#This Row],[YUZDE]]=0,tbl_Metraj22[[#This Row],[METRAJ_BETON]],tbl_Metraj22[[#This Row],[YUZDE]]*tbl_Metraj22[[#This Row],[METRAJ_BETON]]))</f>
        <v>0</v>
      </c>
      <c r="K2660" s="2" t="s">
        <v>22588</v>
      </c>
    </row>
    <row r="2661" spans="1:11" ht="14.25" x14ac:dyDescent="0.2">
      <c r="A2661" s="2" t="s">
        <v>734</v>
      </c>
      <c r="B2661" s="124" t="s">
        <v>6456</v>
      </c>
      <c r="C2661" s="124"/>
      <c r="D2661" s="126">
        <v>2.2999999999999998</v>
      </c>
      <c r="E2661" s="124" t="s">
        <v>765</v>
      </c>
      <c r="F2661" s="124">
        <v>-3</v>
      </c>
      <c r="G2661" s="2" t="s">
        <v>15248</v>
      </c>
      <c r="H2661" s="130"/>
      <c r="I2661" s="134"/>
      <c r="J2661" s="123">
        <f>IF(OR(tbl_Metraj22[[#This Row],[TARIH]]="",tbl_Metraj22[[#This Row],[TARIH]]="-"),0,IF(tbl_Metraj22[[#This Row],[YUZDE]]=0,tbl_Metraj22[[#This Row],[METRAJ_BETON]],tbl_Metraj22[[#This Row],[YUZDE]]*tbl_Metraj22[[#This Row],[METRAJ_BETON]]))</f>
        <v>0</v>
      </c>
      <c r="K2661" s="2" t="s">
        <v>23440</v>
      </c>
    </row>
    <row r="2662" spans="1:11" ht="14.25" x14ac:dyDescent="0.2">
      <c r="A2662" s="2" t="s">
        <v>734</v>
      </c>
      <c r="B2662" s="124" t="s">
        <v>6457</v>
      </c>
      <c r="C2662" s="124"/>
      <c r="D2662" s="126">
        <v>0.61</v>
      </c>
      <c r="E2662" s="124" t="s">
        <v>765</v>
      </c>
      <c r="F2662" s="124">
        <v>-3</v>
      </c>
      <c r="G2662" s="2" t="s">
        <v>15249</v>
      </c>
      <c r="H2662" s="130" t="s">
        <v>24265</v>
      </c>
      <c r="I2662" s="134"/>
      <c r="J2662" s="123">
        <f>IF(OR(tbl_Metraj22[[#This Row],[TARIH]]="",tbl_Metraj22[[#This Row],[TARIH]]="-"),0,IF(tbl_Metraj22[[#This Row],[YUZDE]]=0,tbl_Metraj22[[#This Row],[METRAJ_BETON]],tbl_Metraj22[[#This Row],[YUZDE]]*tbl_Metraj22[[#This Row],[METRAJ_BETON]]))</f>
        <v>0</v>
      </c>
      <c r="K2662" s="2" t="s">
        <v>23441</v>
      </c>
    </row>
    <row r="2663" spans="1:11" ht="14.25" x14ac:dyDescent="0.2">
      <c r="A2663" s="2" t="s">
        <v>734</v>
      </c>
      <c r="B2663" s="124" t="s">
        <v>6458</v>
      </c>
      <c r="C2663" s="124"/>
      <c r="D2663" s="126">
        <v>1.02</v>
      </c>
      <c r="E2663" s="124" t="s">
        <v>765</v>
      </c>
      <c r="F2663" s="124">
        <v>-3</v>
      </c>
      <c r="G2663" s="2" t="s">
        <v>15250</v>
      </c>
      <c r="H2663" s="130" t="s">
        <v>24265</v>
      </c>
      <c r="I2663" s="134"/>
      <c r="J2663" s="123">
        <f>IF(OR(tbl_Metraj22[[#This Row],[TARIH]]="",tbl_Metraj22[[#This Row],[TARIH]]="-"),0,IF(tbl_Metraj22[[#This Row],[YUZDE]]=0,tbl_Metraj22[[#This Row],[METRAJ_BETON]],tbl_Metraj22[[#This Row],[YUZDE]]*tbl_Metraj22[[#This Row],[METRAJ_BETON]]))</f>
        <v>0</v>
      </c>
      <c r="K2663" s="2" t="s">
        <v>23442</v>
      </c>
    </row>
    <row r="2664" spans="1:11" ht="14.25" x14ac:dyDescent="0.2">
      <c r="A2664" s="2" t="s">
        <v>734</v>
      </c>
      <c r="B2664" s="124" t="s">
        <v>6459</v>
      </c>
      <c r="C2664" s="124"/>
      <c r="D2664" s="126">
        <v>1.02</v>
      </c>
      <c r="E2664" s="124" t="s">
        <v>765</v>
      </c>
      <c r="F2664" s="124">
        <v>-3</v>
      </c>
      <c r="G2664" s="2" t="s">
        <v>15251</v>
      </c>
      <c r="H2664" s="130" t="s">
        <v>24265</v>
      </c>
      <c r="I2664" s="134"/>
      <c r="J2664" s="123">
        <f>IF(OR(tbl_Metraj22[[#This Row],[TARIH]]="",tbl_Metraj22[[#This Row],[TARIH]]="-"),0,IF(tbl_Metraj22[[#This Row],[YUZDE]]=0,tbl_Metraj22[[#This Row],[METRAJ_BETON]],tbl_Metraj22[[#This Row],[YUZDE]]*tbl_Metraj22[[#This Row],[METRAJ_BETON]]))</f>
        <v>0</v>
      </c>
      <c r="K2664" s="2" t="s">
        <v>23443</v>
      </c>
    </row>
    <row r="2665" spans="1:11" ht="14.25" x14ac:dyDescent="0.2">
      <c r="A2665" s="2" t="s">
        <v>734</v>
      </c>
      <c r="B2665" s="124" t="s">
        <v>6460</v>
      </c>
      <c r="C2665" s="124"/>
      <c r="D2665" s="126">
        <v>0.74</v>
      </c>
      <c r="E2665" s="124" t="s">
        <v>765</v>
      </c>
      <c r="F2665" s="124">
        <v>-3</v>
      </c>
      <c r="G2665" s="2" t="s">
        <v>15252</v>
      </c>
      <c r="H2665" s="130" t="s">
        <v>24265</v>
      </c>
      <c r="I2665" s="134"/>
      <c r="J2665" s="123">
        <f>IF(OR(tbl_Metraj22[[#This Row],[TARIH]]="",tbl_Metraj22[[#This Row],[TARIH]]="-"),0,IF(tbl_Metraj22[[#This Row],[YUZDE]]=0,tbl_Metraj22[[#This Row],[METRAJ_BETON]],tbl_Metraj22[[#This Row],[YUZDE]]*tbl_Metraj22[[#This Row],[METRAJ_BETON]]))</f>
        <v>0</v>
      </c>
      <c r="K2665" s="2" t="s">
        <v>23444</v>
      </c>
    </row>
    <row r="2666" spans="1:11" ht="14.25" x14ac:dyDescent="0.2">
      <c r="A2666" s="2" t="s">
        <v>734</v>
      </c>
      <c r="B2666" s="124" t="s">
        <v>6461</v>
      </c>
      <c r="C2666" s="124"/>
      <c r="D2666" s="126">
        <v>2.2999999999999998</v>
      </c>
      <c r="E2666" s="124" t="s">
        <v>765</v>
      </c>
      <c r="F2666" s="124">
        <v>-3</v>
      </c>
      <c r="G2666" s="2" t="s">
        <v>15253</v>
      </c>
      <c r="H2666" s="130" t="s">
        <v>24265</v>
      </c>
      <c r="I2666" s="134"/>
      <c r="J2666" s="123">
        <f>IF(OR(tbl_Metraj22[[#This Row],[TARIH]]="",tbl_Metraj22[[#This Row],[TARIH]]="-"),0,IF(tbl_Metraj22[[#This Row],[YUZDE]]=0,tbl_Metraj22[[#This Row],[METRAJ_BETON]],tbl_Metraj22[[#This Row],[YUZDE]]*tbl_Metraj22[[#This Row],[METRAJ_BETON]]))</f>
        <v>0</v>
      </c>
      <c r="K2666" s="2" t="s">
        <v>22747</v>
      </c>
    </row>
    <row r="2667" spans="1:11" ht="14.25" x14ac:dyDescent="0.2">
      <c r="A2667" s="2" t="s">
        <v>734</v>
      </c>
      <c r="B2667" s="124" t="s">
        <v>6462</v>
      </c>
      <c r="C2667" s="124"/>
      <c r="D2667" s="126">
        <v>2.2999999999999998</v>
      </c>
      <c r="E2667" s="124" t="s">
        <v>765</v>
      </c>
      <c r="F2667" s="124">
        <v>-3</v>
      </c>
      <c r="G2667" s="2" t="s">
        <v>15254</v>
      </c>
      <c r="H2667" s="130" t="s">
        <v>24265</v>
      </c>
      <c r="I2667" s="134"/>
      <c r="J2667" s="123">
        <f>IF(OR(tbl_Metraj22[[#This Row],[TARIH]]="",tbl_Metraj22[[#This Row],[TARIH]]="-"),0,IF(tbl_Metraj22[[#This Row],[YUZDE]]=0,tbl_Metraj22[[#This Row],[METRAJ_BETON]],tbl_Metraj22[[#This Row],[YUZDE]]*tbl_Metraj22[[#This Row],[METRAJ_BETON]]))</f>
        <v>0</v>
      </c>
      <c r="K2667" s="2" t="s">
        <v>22746</v>
      </c>
    </row>
    <row r="2668" spans="1:11" ht="14.25" x14ac:dyDescent="0.2">
      <c r="A2668" s="2" t="s">
        <v>734</v>
      </c>
      <c r="B2668" s="124" t="s">
        <v>6463</v>
      </c>
      <c r="C2668" s="124"/>
      <c r="D2668" s="126">
        <v>0.61</v>
      </c>
      <c r="E2668" s="124" t="s">
        <v>765</v>
      </c>
      <c r="F2668" s="124">
        <v>-3</v>
      </c>
      <c r="G2668" s="2" t="s">
        <v>15255</v>
      </c>
      <c r="H2668" s="130" t="s">
        <v>24265</v>
      </c>
      <c r="I2668" s="134"/>
      <c r="J2668" s="123">
        <f>IF(OR(tbl_Metraj22[[#This Row],[TARIH]]="",tbl_Metraj22[[#This Row],[TARIH]]="-"),0,IF(tbl_Metraj22[[#This Row],[YUZDE]]=0,tbl_Metraj22[[#This Row],[METRAJ_BETON]],tbl_Metraj22[[#This Row],[YUZDE]]*tbl_Metraj22[[#This Row],[METRAJ_BETON]]))</f>
        <v>0</v>
      </c>
      <c r="K2668" s="2" t="s">
        <v>23445</v>
      </c>
    </row>
    <row r="2669" spans="1:11" ht="14.25" x14ac:dyDescent="0.2">
      <c r="A2669" s="2" t="s">
        <v>734</v>
      </c>
      <c r="B2669" s="124" t="s">
        <v>6464</v>
      </c>
      <c r="C2669" s="124"/>
      <c r="D2669" s="126">
        <v>2.8</v>
      </c>
      <c r="E2669" s="124" t="s">
        <v>765</v>
      </c>
      <c r="F2669" s="124">
        <v>-3</v>
      </c>
      <c r="G2669" s="2" t="s">
        <v>15256</v>
      </c>
      <c r="H2669" s="130" t="s">
        <v>24265</v>
      </c>
      <c r="I2669" s="134"/>
      <c r="J2669" s="123">
        <f>IF(OR(tbl_Metraj22[[#This Row],[TARIH]]="",tbl_Metraj22[[#This Row],[TARIH]]="-"),0,IF(tbl_Metraj22[[#This Row],[YUZDE]]=0,tbl_Metraj22[[#This Row],[METRAJ_BETON]],tbl_Metraj22[[#This Row],[YUZDE]]*tbl_Metraj22[[#This Row],[METRAJ_BETON]]))</f>
        <v>0</v>
      </c>
      <c r="K2669" s="2" t="s">
        <v>22720</v>
      </c>
    </row>
    <row r="2670" spans="1:11" ht="14.25" x14ac:dyDescent="0.2">
      <c r="A2670" s="2" t="s">
        <v>734</v>
      </c>
      <c r="B2670" s="124" t="s">
        <v>6465</v>
      </c>
      <c r="C2670" s="124"/>
      <c r="D2670" s="126">
        <v>2.27</v>
      </c>
      <c r="E2670" s="124" t="s">
        <v>765</v>
      </c>
      <c r="F2670" s="124">
        <v>-3</v>
      </c>
      <c r="G2670" s="2" t="s">
        <v>15257</v>
      </c>
      <c r="H2670" s="130" t="s">
        <v>24265</v>
      </c>
      <c r="I2670" s="134"/>
      <c r="J2670" s="123">
        <f>IF(OR(tbl_Metraj22[[#This Row],[TARIH]]="",tbl_Metraj22[[#This Row],[TARIH]]="-"),0,IF(tbl_Metraj22[[#This Row],[YUZDE]]=0,tbl_Metraj22[[#This Row],[METRAJ_BETON]],tbl_Metraj22[[#This Row],[YUZDE]]*tbl_Metraj22[[#This Row],[METRAJ_BETON]]))</f>
        <v>0</v>
      </c>
      <c r="K2670" s="2" t="s">
        <v>22721</v>
      </c>
    </row>
    <row r="2671" spans="1:11" ht="14.25" x14ac:dyDescent="0.2">
      <c r="A2671" s="2" t="s">
        <v>734</v>
      </c>
      <c r="B2671" s="124" t="s">
        <v>6466</v>
      </c>
      <c r="C2671" s="124"/>
      <c r="D2671" s="126">
        <v>2.2400000000000002</v>
      </c>
      <c r="E2671" s="124" t="s">
        <v>765</v>
      </c>
      <c r="F2671" s="124">
        <v>-3</v>
      </c>
      <c r="G2671" s="2" t="s">
        <v>15258</v>
      </c>
      <c r="H2671" s="130" t="s">
        <v>24265</v>
      </c>
      <c r="I2671" s="134"/>
      <c r="J2671" s="123">
        <f>IF(OR(tbl_Metraj22[[#This Row],[TARIH]]="",tbl_Metraj22[[#This Row],[TARIH]]="-"),0,IF(tbl_Metraj22[[#This Row],[YUZDE]]=0,tbl_Metraj22[[#This Row],[METRAJ_BETON]],tbl_Metraj22[[#This Row],[YUZDE]]*tbl_Metraj22[[#This Row],[METRAJ_BETON]]))</f>
        <v>0</v>
      </c>
      <c r="K2671" s="2" t="s">
        <v>22722</v>
      </c>
    </row>
    <row r="2672" spans="1:11" ht="14.25" x14ac:dyDescent="0.2">
      <c r="A2672" s="2" t="s">
        <v>734</v>
      </c>
      <c r="B2672" s="124" t="s">
        <v>6467</v>
      </c>
      <c r="C2672" s="124"/>
      <c r="D2672" s="126">
        <v>2.7</v>
      </c>
      <c r="E2672" s="124" t="s">
        <v>765</v>
      </c>
      <c r="F2672" s="124">
        <v>-3</v>
      </c>
      <c r="G2672" s="2" t="s">
        <v>15259</v>
      </c>
      <c r="H2672" s="130"/>
      <c r="I2672" s="134"/>
      <c r="J2672" s="123">
        <f>IF(OR(tbl_Metraj22[[#This Row],[TARIH]]="",tbl_Metraj22[[#This Row],[TARIH]]="-"),0,IF(tbl_Metraj22[[#This Row],[YUZDE]]=0,tbl_Metraj22[[#This Row],[METRAJ_BETON]],tbl_Metraj22[[#This Row],[YUZDE]]*tbl_Metraj22[[#This Row],[METRAJ_BETON]]))</f>
        <v>0</v>
      </c>
      <c r="K2672" s="2" t="s">
        <v>22516</v>
      </c>
    </row>
    <row r="2673" spans="1:11" ht="14.25" x14ac:dyDescent="0.2">
      <c r="A2673" s="2" t="s">
        <v>734</v>
      </c>
      <c r="B2673" s="124" t="s">
        <v>6468</v>
      </c>
      <c r="C2673" s="124"/>
      <c r="D2673" s="126">
        <v>2.08</v>
      </c>
      <c r="E2673" s="124" t="s">
        <v>765</v>
      </c>
      <c r="F2673" s="124">
        <v>-3</v>
      </c>
      <c r="G2673" s="2" t="s">
        <v>15260</v>
      </c>
      <c r="H2673" s="130"/>
      <c r="I2673" s="134"/>
      <c r="J2673" s="123">
        <f>IF(OR(tbl_Metraj22[[#This Row],[TARIH]]="",tbl_Metraj22[[#This Row],[TARIH]]="-"),0,IF(tbl_Metraj22[[#This Row],[YUZDE]]=0,tbl_Metraj22[[#This Row],[METRAJ_BETON]],tbl_Metraj22[[#This Row],[YUZDE]]*tbl_Metraj22[[#This Row],[METRAJ_BETON]]))</f>
        <v>0</v>
      </c>
      <c r="K2673" s="2" t="s">
        <v>22682</v>
      </c>
    </row>
    <row r="2674" spans="1:11" ht="14.25" x14ac:dyDescent="0.2">
      <c r="A2674" s="2" t="s">
        <v>734</v>
      </c>
      <c r="B2674" s="124" t="s">
        <v>6469</v>
      </c>
      <c r="C2674" s="124"/>
      <c r="D2674" s="126">
        <v>1.06</v>
      </c>
      <c r="E2674" s="124" t="s">
        <v>765</v>
      </c>
      <c r="F2674" s="124">
        <v>-3</v>
      </c>
      <c r="G2674" s="2" t="s">
        <v>15261</v>
      </c>
      <c r="H2674" s="130"/>
      <c r="I2674" s="134"/>
      <c r="J2674" s="123">
        <f>IF(OR(tbl_Metraj22[[#This Row],[TARIH]]="",tbl_Metraj22[[#This Row],[TARIH]]="-"),0,IF(tbl_Metraj22[[#This Row],[YUZDE]]=0,tbl_Metraj22[[#This Row],[METRAJ_BETON]],tbl_Metraj22[[#This Row],[YUZDE]]*tbl_Metraj22[[#This Row],[METRAJ_BETON]]))</f>
        <v>0</v>
      </c>
      <c r="K2674" s="2" t="e">
        <v>#N/A</v>
      </c>
    </row>
    <row r="2675" spans="1:11" ht="14.25" x14ac:dyDescent="0.2">
      <c r="A2675" s="2" t="s">
        <v>734</v>
      </c>
      <c r="B2675" s="124" t="s">
        <v>6470</v>
      </c>
      <c r="C2675" s="124"/>
      <c r="D2675" s="126">
        <v>0.39</v>
      </c>
      <c r="E2675" s="124" t="s">
        <v>765</v>
      </c>
      <c r="F2675" s="124">
        <v>-3</v>
      </c>
      <c r="G2675" s="2" t="s">
        <v>15262</v>
      </c>
      <c r="H2675" s="130"/>
      <c r="I2675" s="134"/>
      <c r="J2675" s="123">
        <f>IF(OR(tbl_Metraj22[[#This Row],[TARIH]]="",tbl_Metraj22[[#This Row],[TARIH]]="-"),0,IF(tbl_Metraj22[[#This Row],[YUZDE]]=0,tbl_Metraj22[[#This Row],[METRAJ_BETON]],tbl_Metraj22[[#This Row],[YUZDE]]*tbl_Metraj22[[#This Row],[METRAJ_BETON]]))</f>
        <v>0</v>
      </c>
      <c r="K2675" s="2" t="s">
        <v>23446</v>
      </c>
    </row>
    <row r="2676" spans="1:11" ht="14.25" x14ac:dyDescent="0.2">
      <c r="A2676" s="2" t="s">
        <v>734</v>
      </c>
      <c r="B2676" s="124" t="s">
        <v>6471</v>
      </c>
      <c r="C2676" s="124"/>
      <c r="D2676" s="126">
        <v>0.46</v>
      </c>
      <c r="E2676" s="124" t="s">
        <v>765</v>
      </c>
      <c r="F2676" s="124">
        <v>-3</v>
      </c>
      <c r="G2676" s="2" t="s">
        <v>15263</v>
      </c>
      <c r="H2676" s="130"/>
      <c r="I2676" s="134"/>
      <c r="J2676" s="123">
        <f>IF(OR(tbl_Metraj22[[#This Row],[TARIH]]="",tbl_Metraj22[[#This Row],[TARIH]]="-"),0,IF(tbl_Metraj22[[#This Row],[YUZDE]]=0,tbl_Metraj22[[#This Row],[METRAJ_BETON]],tbl_Metraj22[[#This Row],[YUZDE]]*tbl_Metraj22[[#This Row],[METRAJ_BETON]]))</f>
        <v>0</v>
      </c>
      <c r="K2676" s="2" t="s">
        <v>22738</v>
      </c>
    </row>
    <row r="2677" spans="1:11" ht="14.25" x14ac:dyDescent="0.2">
      <c r="A2677" s="2" t="s">
        <v>734</v>
      </c>
      <c r="B2677" s="124" t="s">
        <v>6472</v>
      </c>
      <c r="C2677" s="124"/>
      <c r="D2677" s="126">
        <v>2.66</v>
      </c>
      <c r="E2677" s="124" t="s">
        <v>765</v>
      </c>
      <c r="F2677" s="124">
        <v>-3</v>
      </c>
      <c r="G2677" s="2" t="s">
        <v>15264</v>
      </c>
      <c r="H2677" s="130"/>
      <c r="I2677" s="134"/>
      <c r="J2677" s="123">
        <f>IF(OR(tbl_Metraj22[[#This Row],[TARIH]]="",tbl_Metraj22[[#This Row],[TARIH]]="-"),0,IF(tbl_Metraj22[[#This Row],[YUZDE]]=0,tbl_Metraj22[[#This Row],[METRAJ_BETON]],tbl_Metraj22[[#This Row],[YUZDE]]*tbl_Metraj22[[#This Row],[METRAJ_BETON]]))</f>
        <v>0</v>
      </c>
      <c r="K2677" s="2" t="s">
        <v>22644</v>
      </c>
    </row>
    <row r="2678" spans="1:11" ht="14.25" x14ac:dyDescent="0.2">
      <c r="A2678" s="2" t="s">
        <v>734</v>
      </c>
      <c r="B2678" s="124" t="s">
        <v>6473</v>
      </c>
      <c r="C2678" s="124"/>
      <c r="D2678" s="126">
        <v>1.5</v>
      </c>
      <c r="E2678" s="124" t="s">
        <v>765</v>
      </c>
      <c r="F2678" s="124">
        <v>-3</v>
      </c>
      <c r="G2678" s="2" t="s">
        <v>15265</v>
      </c>
      <c r="H2678" s="130"/>
      <c r="I2678" s="134"/>
      <c r="J2678" s="123">
        <f>IF(OR(tbl_Metraj22[[#This Row],[TARIH]]="",tbl_Metraj22[[#This Row],[TARIH]]="-"),0,IF(tbl_Metraj22[[#This Row],[YUZDE]]=0,tbl_Metraj22[[#This Row],[METRAJ_BETON]],tbl_Metraj22[[#This Row],[YUZDE]]*tbl_Metraj22[[#This Row],[METRAJ_BETON]]))</f>
        <v>0</v>
      </c>
      <c r="K2678" s="2" t="s">
        <v>23447</v>
      </c>
    </row>
    <row r="2679" spans="1:11" ht="14.25" x14ac:dyDescent="0.2">
      <c r="A2679" s="2" t="s">
        <v>734</v>
      </c>
      <c r="B2679" s="124" t="s">
        <v>6474</v>
      </c>
      <c r="C2679" s="124"/>
      <c r="D2679" s="126">
        <v>2.93</v>
      </c>
      <c r="E2679" s="124" t="s">
        <v>765</v>
      </c>
      <c r="F2679" s="124">
        <v>-3</v>
      </c>
      <c r="G2679" s="2" t="s">
        <v>15266</v>
      </c>
      <c r="H2679" s="130"/>
      <c r="I2679" s="134"/>
      <c r="J2679" s="123">
        <f>IF(OR(tbl_Metraj22[[#This Row],[TARIH]]="",tbl_Metraj22[[#This Row],[TARIH]]="-"),0,IF(tbl_Metraj22[[#This Row],[YUZDE]]=0,tbl_Metraj22[[#This Row],[METRAJ_BETON]],tbl_Metraj22[[#This Row],[YUZDE]]*tbl_Metraj22[[#This Row],[METRAJ_BETON]]))</f>
        <v>0</v>
      </c>
      <c r="K2679" s="2" t="s">
        <v>22628</v>
      </c>
    </row>
    <row r="2680" spans="1:11" ht="14.25" x14ac:dyDescent="0.2">
      <c r="A2680" s="2" t="s">
        <v>734</v>
      </c>
      <c r="B2680" s="124" t="s">
        <v>6475</v>
      </c>
      <c r="C2680" s="124"/>
      <c r="D2680" s="126">
        <v>2.25</v>
      </c>
      <c r="E2680" s="124" t="s">
        <v>765</v>
      </c>
      <c r="F2680" s="124">
        <v>-3</v>
      </c>
      <c r="G2680" s="2" t="s">
        <v>15267</v>
      </c>
      <c r="H2680" s="130"/>
      <c r="I2680" s="134"/>
      <c r="J2680" s="123">
        <f>IF(OR(tbl_Metraj22[[#This Row],[TARIH]]="",tbl_Metraj22[[#This Row],[TARIH]]="-"),0,IF(tbl_Metraj22[[#This Row],[YUZDE]]=0,tbl_Metraj22[[#This Row],[METRAJ_BETON]],tbl_Metraj22[[#This Row],[YUZDE]]*tbl_Metraj22[[#This Row],[METRAJ_BETON]]))</f>
        <v>0</v>
      </c>
      <c r="K2680" s="2" t="s">
        <v>23448</v>
      </c>
    </row>
    <row r="2681" spans="1:11" ht="14.25" x14ac:dyDescent="0.2">
      <c r="A2681" s="2" t="s">
        <v>734</v>
      </c>
      <c r="B2681" s="124" t="s">
        <v>6476</v>
      </c>
      <c r="C2681" s="124"/>
      <c r="D2681" s="126">
        <v>3.6</v>
      </c>
      <c r="E2681" s="124" t="s">
        <v>765</v>
      </c>
      <c r="F2681" s="124">
        <v>-3</v>
      </c>
      <c r="G2681" s="2" t="s">
        <v>15268</v>
      </c>
      <c r="H2681" s="130"/>
      <c r="I2681" s="134"/>
      <c r="J2681" s="123">
        <f>IF(OR(tbl_Metraj22[[#This Row],[TARIH]]="",tbl_Metraj22[[#This Row],[TARIH]]="-"),0,IF(tbl_Metraj22[[#This Row],[YUZDE]]=0,tbl_Metraj22[[#This Row],[METRAJ_BETON]],tbl_Metraj22[[#This Row],[YUZDE]]*tbl_Metraj22[[#This Row],[METRAJ_BETON]]))</f>
        <v>0</v>
      </c>
      <c r="K2681" s="2" t="s">
        <v>23449</v>
      </c>
    </row>
    <row r="2682" spans="1:11" ht="14.25" x14ac:dyDescent="0.2">
      <c r="A2682" s="2" t="s">
        <v>734</v>
      </c>
      <c r="B2682" s="124" t="s">
        <v>6477</v>
      </c>
      <c r="C2682" s="124"/>
      <c r="D2682" s="126">
        <v>2.83</v>
      </c>
      <c r="E2682" s="124" t="s">
        <v>765</v>
      </c>
      <c r="F2682" s="124">
        <v>-3</v>
      </c>
      <c r="G2682" s="2" t="s">
        <v>15269</v>
      </c>
      <c r="H2682" s="130"/>
      <c r="I2682" s="134"/>
      <c r="J2682" s="123">
        <f>IF(OR(tbl_Metraj22[[#This Row],[TARIH]]="",tbl_Metraj22[[#This Row],[TARIH]]="-"),0,IF(tbl_Metraj22[[#This Row],[YUZDE]]=0,tbl_Metraj22[[#This Row],[METRAJ_BETON]],tbl_Metraj22[[#This Row],[YUZDE]]*tbl_Metraj22[[#This Row],[METRAJ_BETON]]))</f>
        <v>0</v>
      </c>
      <c r="K2682" s="2" t="s">
        <v>22593</v>
      </c>
    </row>
    <row r="2683" spans="1:11" ht="14.25" x14ac:dyDescent="0.2">
      <c r="A2683" s="2" t="s">
        <v>734</v>
      </c>
      <c r="B2683" s="124" t="s">
        <v>6478</v>
      </c>
      <c r="C2683" s="124"/>
      <c r="D2683" s="126">
        <v>2.12</v>
      </c>
      <c r="E2683" s="124" t="s">
        <v>765</v>
      </c>
      <c r="F2683" s="124">
        <v>-3</v>
      </c>
      <c r="G2683" s="2" t="s">
        <v>15270</v>
      </c>
      <c r="H2683" s="130"/>
      <c r="I2683" s="134"/>
      <c r="J2683" s="123">
        <f>IF(OR(tbl_Metraj22[[#This Row],[TARIH]]="",tbl_Metraj22[[#This Row],[TARIH]]="-"),0,IF(tbl_Metraj22[[#This Row],[YUZDE]]=0,tbl_Metraj22[[#This Row],[METRAJ_BETON]],tbl_Metraj22[[#This Row],[YUZDE]]*tbl_Metraj22[[#This Row],[METRAJ_BETON]]))</f>
        <v>0</v>
      </c>
      <c r="K2683" s="2" t="s">
        <v>23450</v>
      </c>
    </row>
    <row r="2684" spans="1:11" ht="14.25" x14ac:dyDescent="0.2">
      <c r="A2684" s="2" t="s">
        <v>734</v>
      </c>
      <c r="B2684" s="124" t="s">
        <v>6479</v>
      </c>
      <c r="C2684" s="124"/>
      <c r="D2684" s="126">
        <v>1.69</v>
      </c>
      <c r="E2684" s="124" t="s">
        <v>765</v>
      </c>
      <c r="F2684" s="124">
        <v>-3</v>
      </c>
      <c r="G2684" s="2" t="s">
        <v>15271</v>
      </c>
      <c r="H2684" s="130"/>
      <c r="I2684" s="134"/>
      <c r="J2684" s="123">
        <f>IF(OR(tbl_Metraj22[[#This Row],[TARIH]]="",tbl_Metraj22[[#This Row],[TARIH]]="-"),0,IF(tbl_Metraj22[[#This Row],[YUZDE]]=0,tbl_Metraj22[[#This Row],[METRAJ_BETON]],tbl_Metraj22[[#This Row],[YUZDE]]*tbl_Metraj22[[#This Row],[METRAJ_BETON]]))</f>
        <v>0</v>
      </c>
      <c r="K2684" s="2" t="s">
        <v>22587</v>
      </c>
    </row>
    <row r="2685" spans="1:11" ht="14.25" x14ac:dyDescent="0.2">
      <c r="A2685" s="2" t="s">
        <v>734</v>
      </c>
      <c r="B2685" s="124" t="s">
        <v>6480</v>
      </c>
      <c r="C2685" s="124"/>
      <c r="D2685" s="126">
        <v>2.7</v>
      </c>
      <c r="E2685" s="124" t="s">
        <v>765</v>
      </c>
      <c r="F2685" s="124">
        <v>-3</v>
      </c>
      <c r="G2685" s="2" t="s">
        <v>15272</v>
      </c>
      <c r="H2685" s="130"/>
      <c r="I2685" s="134"/>
      <c r="J2685" s="123">
        <f>IF(OR(tbl_Metraj22[[#This Row],[TARIH]]="",tbl_Metraj22[[#This Row],[TARIH]]="-"),0,IF(tbl_Metraj22[[#This Row],[YUZDE]]=0,tbl_Metraj22[[#This Row],[METRAJ_BETON]],tbl_Metraj22[[#This Row],[YUZDE]]*tbl_Metraj22[[#This Row],[METRAJ_BETON]]))</f>
        <v>0</v>
      </c>
      <c r="K2685" s="2" t="s">
        <v>23451</v>
      </c>
    </row>
    <row r="2686" spans="1:11" ht="14.25" x14ac:dyDescent="0.2">
      <c r="A2686" s="2" t="s">
        <v>734</v>
      </c>
      <c r="B2686" s="124" t="s">
        <v>6481</v>
      </c>
      <c r="C2686" s="124"/>
      <c r="D2686" s="126">
        <v>1.78</v>
      </c>
      <c r="E2686" s="124" t="s">
        <v>765</v>
      </c>
      <c r="F2686" s="124">
        <v>-3</v>
      </c>
      <c r="G2686" s="2" t="s">
        <v>15273</v>
      </c>
      <c r="H2686" s="130"/>
      <c r="I2686" s="134"/>
      <c r="J2686" s="123">
        <f>IF(OR(tbl_Metraj22[[#This Row],[TARIH]]="",tbl_Metraj22[[#This Row],[TARIH]]="-"),0,IF(tbl_Metraj22[[#This Row],[YUZDE]]=0,tbl_Metraj22[[#This Row],[METRAJ_BETON]],tbl_Metraj22[[#This Row],[YUZDE]]*tbl_Metraj22[[#This Row],[METRAJ_BETON]]))</f>
        <v>0</v>
      </c>
      <c r="K2686" s="2" t="s">
        <v>22657</v>
      </c>
    </row>
    <row r="2687" spans="1:11" ht="14.25" x14ac:dyDescent="0.2">
      <c r="A2687" s="2" t="s">
        <v>734</v>
      </c>
      <c r="B2687" s="124" t="s">
        <v>6482</v>
      </c>
      <c r="C2687" s="124"/>
      <c r="D2687" s="126">
        <v>1.6</v>
      </c>
      <c r="E2687" s="124" t="s">
        <v>765</v>
      </c>
      <c r="F2687" s="124">
        <v>-3</v>
      </c>
      <c r="G2687" s="2" t="s">
        <v>15274</v>
      </c>
      <c r="H2687" s="130"/>
      <c r="I2687" s="134"/>
      <c r="J2687" s="123">
        <f>IF(OR(tbl_Metraj22[[#This Row],[TARIH]]="",tbl_Metraj22[[#This Row],[TARIH]]="-"),0,IF(tbl_Metraj22[[#This Row],[YUZDE]]=0,tbl_Metraj22[[#This Row],[METRAJ_BETON]],tbl_Metraj22[[#This Row],[YUZDE]]*tbl_Metraj22[[#This Row],[METRAJ_BETON]]))</f>
        <v>0</v>
      </c>
      <c r="K2687" s="2" t="s">
        <v>22656</v>
      </c>
    </row>
    <row r="2688" spans="1:11" ht="14.25" x14ac:dyDescent="0.2">
      <c r="A2688" s="2" t="s">
        <v>734</v>
      </c>
      <c r="B2688" s="124" t="s">
        <v>6483</v>
      </c>
      <c r="C2688" s="124"/>
      <c r="D2688" s="126">
        <v>1.1200000000000001</v>
      </c>
      <c r="E2688" s="124" t="s">
        <v>765</v>
      </c>
      <c r="F2688" s="124">
        <v>-3</v>
      </c>
      <c r="G2688" s="2" t="s">
        <v>15275</v>
      </c>
      <c r="H2688" s="130"/>
      <c r="I2688" s="134"/>
      <c r="J2688" s="123">
        <f>IF(OR(tbl_Metraj22[[#This Row],[TARIH]]="",tbl_Metraj22[[#This Row],[TARIH]]="-"),0,IF(tbl_Metraj22[[#This Row],[YUZDE]]=0,tbl_Metraj22[[#This Row],[METRAJ_BETON]],tbl_Metraj22[[#This Row],[YUZDE]]*tbl_Metraj22[[#This Row],[METRAJ_BETON]]))</f>
        <v>0</v>
      </c>
      <c r="K2688" s="2" t="s">
        <v>23452</v>
      </c>
    </row>
    <row r="2689" spans="1:11" ht="14.25" x14ac:dyDescent="0.2">
      <c r="A2689" s="2" t="s">
        <v>734</v>
      </c>
      <c r="B2689" s="124" t="s">
        <v>6484</v>
      </c>
      <c r="C2689" s="124"/>
      <c r="D2689" s="126">
        <v>2.2999999999999998</v>
      </c>
      <c r="E2689" s="124" t="s">
        <v>765</v>
      </c>
      <c r="F2689" s="124">
        <v>-3</v>
      </c>
      <c r="G2689" s="2" t="s">
        <v>15276</v>
      </c>
      <c r="H2689" s="130"/>
      <c r="I2689" s="134"/>
      <c r="J2689" s="123">
        <f>IF(OR(tbl_Metraj22[[#This Row],[TARIH]]="",tbl_Metraj22[[#This Row],[TARIH]]="-"),0,IF(tbl_Metraj22[[#This Row],[YUZDE]]=0,tbl_Metraj22[[#This Row],[METRAJ_BETON]],tbl_Metraj22[[#This Row],[YUZDE]]*tbl_Metraj22[[#This Row],[METRAJ_BETON]]))</f>
        <v>0</v>
      </c>
      <c r="K2689" s="2" t="s">
        <v>22544</v>
      </c>
    </row>
    <row r="2690" spans="1:11" ht="14.25" x14ac:dyDescent="0.2">
      <c r="A2690" s="2" t="s">
        <v>734</v>
      </c>
      <c r="B2690" s="124" t="s">
        <v>6485</v>
      </c>
      <c r="C2690" s="124"/>
      <c r="D2690" s="126">
        <v>2.2999999999999998</v>
      </c>
      <c r="E2690" s="124" t="s">
        <v>765</v>
      </c>
      <c r="F2690" s="124">
        <v>-3</v>
      </c>
      <c r="G2690" s="2" t="s">
        <v>15277</v>
      </c>
      <c r="H2690" s="130"/>
      <c r="I2690" s="134"/>
      <c r="J2690" s="123">
        <f>IF(OR(tbl_Metraj22[[#This Row],[TARIH]]="",tbl_Metraj22[[#This Row],[TARIH]]="-"),0,IF(tbl_Metraj22[[#This Row],[YUZDE]]=0,tbl_Metraj22[[#This Row],[METRAJ_BETON]],tbl_Metraj22[[#This Row],[YUZDE]]*tbl_Metraj22[[#This Row],[METRAJ_BETON]]))</f>
        <v>0</v>
      </c>
      <c r="K2690" s="2" t="s">
        <v>22689</v>
      </c>
    </row>
    <row r="2691" spans="1:11" ht="14.25" x14ac:dyDescent="0.2">
      <c r="A2691" s="2" t="s">
        <v>734</v>
      </c>
      <c r="B2691" s="124" t="s">
        <v>6486</v>
      </c>
      <c r="C2691" s="124"/>
      <c r="D2691" s="126">
        <v>2.16</v>
      </c>
      <c r="E2691" s="124" t="s">
        <v>765</v>
      </c>
      <c r="F2691" s="124">
        <v>-3</v>
      </c>
      <c r="G2691" s="2" t="s">
        <v>15278</v>
      </c>
      <c r="H2691" s="130"/>
      <c r="I2691" s="134"/>
      <c r="J2691" s="123">
        <f>IF(OR(tbl_Metraj22[[#This Row],[TARIH]]="",tbl_Metraj22[[#This Row],[TARIH]]="-"),0,IF(tbl_Metraj22[[#This Row],[YUZDE]]=0,tbl_Metraj22[[#This Row],[METRAJ_BETON]],tbl_Metraj22[[#This Row],[YUZDE]]*tbl_Metraj22[[#This Row],[METRAJ_BETON]]))</f>
        <v>0</v>
      </c>
      <c r="K2691" s="2" t="s">
        <v>23453</v>
      </c>
    </row>
    <row r="2692" spans="1:11" ht="14.25" x14ac:dyDescent="0.2">
      <c r="A2692" s="2" t="s">
        <v>734</v>
      </c>
      <c r="B2692" s="124" t="s">
        <v>6487</v>
      </c>
      <c r="C2692" s="124"/>
      <c r="D2692" s="126">
        <v>0.68</v>
      </c>
      <c r="E2692" s="124" t="s">
        <v>765</v>
      </c>
      <c r="F2692" s="124">
        <v>-3</v>
      </c>
      <c r="G2692" s="2" t="s">
        <v>15279</v>
      </c>
      <c r="H2692" s="130"/>
      <c r="I2692" s="134"/>
      <c r="J2692" s="123">
        <f>IF(OR(tbl_Metraj22[[#This Row],[TARIH]]="",tbl_Metraj22[[#This Row],[TARIH]]="-"),0,IF(tbl_Metraj22[[#This Row],[YUZDE]]=0,tbl_Metraj22[[#This Row],[METRAJ_BETON]],tbl_Metraj22[[#This Row],[YUZDE]]*tbl_Metraj22[[#This Row],[METRAJ_BETON]]))</f>
        <v>0</v>
      </c>
      <c r="K2692" s="2" t="e">
        <v>#N/A</v>
      </c>
    </row>
    <row r="2693" spans="1:11" ht="14.25" x14ac:dyDescent="0.2">
      <c r="A2693" s="2" t="s">
        <v>734</v>
      </c>
      <c r="B2693" s="124" t="s">
        <v>6488</v>
      </c>
      <c r="C2693" s="124"/>
      <c r="D2693" s="126">
        <v>0.66</v>
      </c>
      <c r="E2693" s="124" t="s">
        <v>765</v>
      </c>
      <c r="F2693" s="124">
        <v>-3</v>
      </c>
      <c r="G2693" s="2" t="s">
        <v>15280</v>
      </c>
      <c r="H2693" s="130"/>
      <c r="I2693" s="134"/>
      <c r="J2693" s="123">
        <f>IF(OR(tbl_Metraj22[[#This Row],[TARIH]]="",tbl_Metraj22[[#This Row],[TARIH]]="-"),0,IF(tbl_Metraj22[[#This Row],[YUZDE]]=0,tbl_Metraj22[[#This Row],[METRAJ_BETON]],tbl_Metraj22[[#This Row],[YUZDE]]*tbl_Metraj22[[#This Row],[METRAJ_BETON]]))</f>
        <v>0</v>
      </c>
      <c r="K2693" s="2" t="s">
        <v>22613</v>
      </c>
    </row>
    <row r="2694" spans="1:11" ht="14.25" x14ac:dyDescent="0.2">
      <c r="A2694" s="2" t="s">
        <v>734</v>
      </c>
      <c r="B2694" s="124" t="s">
        <v>6489</v>
      </c>
      <c r="C2694" s="124"/>
      <c r="D2694" s="126">
        <v>1.95</v>
      </c>
      <c r="E2694" s="124" t="s">
        <v>765</v>
      </c>
      <c r="F2694" s="124">
        <v>-3</v>
      </c>
      <c r="G2694" s="2" t="s">
        <v>15281</v>
      </c>
      <c r="H2694" s="130" t="s">
        <v>24265</v>
      </c>
      <c r="I2694" s="134"/>
      <c r="J2694" s="123">
        <f>IF(OR(tbl_Metraj22[[#This Row],[TARIH]]="",tbl_Metraj22[[#This Row],[TARIH]]="-"),0,IF(tbl_Metraj22[[#This Row],[YUZDE]]=0,tbl_Metraj22[[#This Row],[METRAJ_BETON]],tbl_Metraj22[[#This Row],[YUZDE]]*tbl_Metraj22[[#This Row],[METRAJ_BETON]]))</f>
        <v>0</v>
      </c>
      <c r="K2694" s="2" t="s">
        <v>22528</v>
      </c>
    </row>
    <row r="2695" spans="1:11" ht="14.25" x14ac:dyDescent="0.2">
      <c r="A2695" s="2" t="s">
        <v>734</v>
      </c>
      <c r="B2695" s="124" t="s">
        <v>6490</v>
      </c>
      <c r="C2695" s="124"/>
      <c r="D2695" s="126">
        <v>1.58</v>
      </c>
      <c r="E2695" s="124" t="s">
        <v>765</v>
      </c>
      <c r="F2695" s="124">
        <v>-3</v>
      </c>
      <c r="G2695" s="2" t="s">
        <v>15282</v>
      </c>
      <c r="H2695" s="130" t="s">
        <v>24265</v>
      </c>
      <c r="I2695" s="134"/>
      <c r="J2695" s="123">
        <f>IF(OR(tbl_Metraj22[[#This Row],[TARIH]]="",tbl_Metraj22[[#This Row],[TARIH]]="-"),0,IF(tbl_Metraj22[[#This Row],[YUZDE]]=0,tbl_Metraj22[[#This Row],[METRAJ_BETON]],tbl_Metraj22[[#This Row],[YUZDE]]*tbl_Metraj22[[#This Row],[METRAJ_BETON]]))</f>
        <v>0</v>
      </c>
      <c r="K2695" s="2" t="s">
        <v>22585</v>
      </c>
    </row>
    <row r="2696" spans="1:11" ht="14.25" x14ac:dyDescent="0.2">
      <c r="A2696" s="2" t="s">
        <v>734</v>
      </c>
      <c r="B2696" s="124" t="s">
        <v>6491</v>
      </c>
      <c r="C2696" s="124"/>
      <c r="D2696" s="126">
        <v>1.62</v>
      </c>
      <c r="E2696" s="124" t="s">
        <v>765</v>
      </c>
      <c r="F2696" s="124">
        <v>-3</v>
      </c>
      <c r="G2696" s="2" t="s">
        <v>15283</v>
      </c>
      <c r="H2696" s="130" t="s">
        <v>24265</v>
      </c>
      <c r="I2696" s="134"/>
      <c r="J2696" s="123">
        <f>IF(OR(tbl_Metraj22[[#This Row],[TARIH]]="",tbl_Metraj22[[#This Row],[TARIH]]="-"),0,IF(tbl_Metraj22[[#This Row],[YUZDE]]=0,tbl_Metraj22[[#This Row],[METRAJ_BETON]],tbl_Metraj22[[#This Row],[YUZDE]]*tbl_Metraj22[[#This Row],[METRAJ_BETON]]))</f>
        <v>0</v>
      </c>
      <c r="K2696" s="2" t="s">
        <v>22574</v>
      </c>
    </row>
    <row r="2697" spans="1:11" ht="14.25" x14ac:dyDescent="0.2">
      <c r="A2697" s="2" t="s">
        <v>734</v>
      </c>
      <c r="B2697" s="124" t="s">
        <v>6492</v>
      </c>
      <c r="C2697" s="124"/>
      <c r="D2697" s="126">
        <v>1.92</v>
      </c>
      <c r="E2697" s="124" t="s">
        <v>765</v>
      </c>
      <c r="F2697" s="124">
        <v>-3</v>
      </c>
      <c r="G2697" s="2" t="s">
        <v>15284</v>
      </c>
      <c r="H2697" s="130" t="s">
        <v>24265</v>
      </c>
      <c r="I2697" s="134"/>
      <c r="J2697" s="123">
        <f>IF(OR(tbl_Metraj22[[#This Row],[TARIH]]="",tbl_Metraj22[[#This Row],[TARIH]]="-"),0,IF(tbl_Metraj22[[#This Row],[YUZDE]]=0,tbl_Metraj22[[#This Row],[METRAJ_BETON]],tbl_Metraj22[[#This Row],[YUZDE]]*tbl_Metraj22[[#This Row],[METRAJ_BETON]]))</f>
        <v>0</v>
      </c>
      <c r="K2697" s="2" t="s">
        <v>22520</v>
      </c>
    </row>
    <row r="2698" spans="1:11" ht="14.25" x14ac:dyDescent="0.2">
      <c r="A2698" s="2" t="s">
        <v>734</v>
      </c>
      <c r="B2698" s="124" t="s">
        <v>6493</v>
      </c>
      <c r="C2698" s="124"/>
      <c r="D2698" s="126">
        <v>1.95</v>
      </c>
      <c r="E2698" s="124" t="s">
        <v>765</v>
      </c>
      <c r="F2698" s="124">
        <v>-3</v>
      </c>
      <c r="G2698" s="2" t="s">
        <v>15285</v>
      </c>
      <c r="H2698" s="130"/>
      <c r="I2698" s="134"/>
      <c r="J2698" s="123">
        <f>IF(OR(tbl_Metraj22[[#This Row],[TARIH]]="",tbl_Metraj22[[#This Row],[TARIH]]="-"),0,IF(tbl_Metraj22[[#This Row],[YUZDE]]=0,tbl_Metraj22[[#This Row],[METRAJ_BETON]],tbl_Metraj22[[#This Row],[YUZDE]]*tbl_Metraj22[[#This Row],[METRAJ_BETON]]))</f>
        <v>0</v>
      </c>
      <c r="K2698" s="2" t="s">
        <v>22517</v>
      </c>
    </row>
    <row r="2699" spans="1:11" ht="14.25" x14ac:dyDescent="0.2">
      <c r="A2699" s="2" t="s">
        <v>734</v>
      </c>
      <c r="B2699" s="124" t="s">
        <v>6494</v>
      </c>
      <c r="C2699" s="124"/>
      <c r="D2699" s="126">
        <v>0.68</v>
      </c>
      <c r="E2699" s="124" t="s">
        <v>765</v>
      </c>
      <c r="F2699" s="124">
        <v>-3</v>
      </c>
      <c r="G2699" s="2" t="s">
        <v>15286</v>
      </c>
      <c r="H2699" s="130"/>
      <c r="I2699" s="134"/>
      <c r="J2699" s="123">
        <f>IF(OR(tbl_Metraj22[[#This Row],[TARIH]]="",tbl_Metraj22[[#This Row],[TARIH]]="-"),0,IF(tbl_Metraj22[[#This Row],[YUZDE]]=0,tbl_Metraj22[[#This Row],[METRAJ_BETON]],tbl_Metraj22[[#This Row],[YUZDE]]*tbl_Metraj22[[#This Row],[METRAJ_BETON]]))</f>
        <v>0</v>
      </c>
      <c r="K2699" s="2" t="e">
        <v>#N/A</v>
      </c>
    </row>
    <row r="2700" spans="1:11" ht="14.25" x14ac:dyDescent="0.2">
      <c r="A2700" s="2" t="s">
        <v>734</v>
      </c>
      <c r="B2700" s="124" t="s">
        <v>6495</v>
      </c>
      <c r="C2700" s="124"/>
      <c r="D2700" s="126">
        <v>0.66</v>
      </c>
      <c r="E2700" s="124" t="s">
        <v>765</v>
      </c>
      <c r="F2700" s="124">
        <v>-3</v>
      </c>
      <c r="G2700" s="2" t="s">
        <v>15287</v>
      </c>
      <c r="H2700" s="130"/>
      <c r="I2700" s="134"/>
      <c r="J2700" s="123">
        <f>IF(OR(tbl_Metraj22[[#This Row],[TARIH]]="",tbl_Metraj22[[#This Row],[TARIH]]="-"),0,IF(tbl_Metraj22[[#This Row],[YUZDE]]=0,tbl_Metraj22[[#This Row],[METRAJ_BETON]],tbl_Metraj22[[#This Row],[YUZDE]]*tbl_Metraj22[[#This Row],[METRAJ_BETON]]))</f>
        <v>0</v>
      </c>
      <c r="K2700" s="2" t="s">
        <v>22568</v>
      </c>
    </row>
    <row r="2701" spans="1:11" ht="14.25" x14ac:dyDescent="0.2">
      <c r="A2701" s="2" t="s">
        <v>734</v>
      </c>
      <c r="B2701" s="124" t="s">
        <v>6496</v>
      </c>
      <c r="C2701" s="124"/>
      <c r="D2701" s="126">
        <v>2.2999999999999998</v>
      </c>
      <c r="E2701" s="124" t="s">
        <v>765</v>
      </c>
      <c r="F2701" s="124">
        <v>-3</v>
      </c>
      <c r="G2701" s="2" t="s">
        <v>15288</v>
      </c>
      <c r="H2701" s="130" t="s">
        <v>24265</v>
      </c>
      <c r="I2701" s="134"/>
      <c r="J2701" s="123">
        <f>IF(OR(tbl_Metraj22[[#This Row],[TARIH]]="",tbl_Metraj22[[#This Row],[TARIH]]="-"),0,IF(tbl_Metraj22[[#This Row],[YUZDE]]=0,tbl_Metraj22[[#This Row],[METRAJ_BETON]],tbl_Metraj22[[#This Row],[YUZDE]]*tbl_Metraj22[[#This Row],[METRAJ_BETON]]))</f>
        <v>0</v>
      </c>
      <c r="K2701" s="2" t="s">
        <v>23454</v>
      </c>
    </row>
    <row r="2702" spans="1:11" ht="14.25" x14ac:dyDescent="0.2">
      <c r="A2702" s="2" t="s">
        <v>734</v>
      </c>
      <c r="B2702" s="124" t="s">
        <v>6497</v>
      </c>
      <c r="C2702" s="124"/>
      <c r="D2702" s="126">
        <v>2.8</v>
      </c>
      <c r="E2702" s="124" t="s">
        <v>765</v>
      </c>
      <c r="F2702" s="124">
        <v>-3</v>
      </c>
      <c r="G2702" s="2" t="s">
        <v>15289</v>
      </c>
      <c r="H2702" s="130"/>
      <c r="I2702" s="134"/>
      <c r="J2702" s="123">
        <f>IF(OR(tbl_Metraj22[[#This Row],[TARIH]]="",tbl_Metraj22[[#This Row],[TARIH]]="-"),0,IF(tbl_Metraj22[[#This Row],[YUZDE]]=0,tbl_Metraj22[[#This Row],[METRAJ_BETON]],tbl_Metraj22[[#This Row],[YUZDE]]*tbl_Metraj22[[#This Row],[METRAJ_BETON]]))</f>
        <v>0</v>
      </c>
      <c r="K2702" s="2" t="s">
        <v>22653</v>
      </c>
    </row>
    <row r="2703" spans="1:11" ht="14.25" x14ac:dyDescent="0.2">
      <c r="A2703" s="2" t="s">
        <v>734</v>
      </c>
      <c r="B2703" s="124" t="s">
        <v>6498</v>
      </c>
      <c r="C2703" s="124"/>
      <c r="D2703" s="126">
        <v>2.1800000000000002</v>
      </c>
      <c r="E2703" s="124" t="s">
        <v>765</v>
      </c>
      <c r="F2703" s="124">
        <v>-3</v>
      </c>
      <c r="G2703" s="2" t="s">
        <v>15290</v>
      </c>
      <c r="H2703" s="130"/>
      <c r="I2703" s="134"/>
      <c r="J2703" s="123">
        <f>IF(OR(tbl_Metraj22[[#This Row],[TARIH]]="",tbl_Metraj22[[#This Row],[TARIH]]="-"),0,IF(tbl_Metraj22[[#This Row],[YUZDE]]=0,tbl_Metraj22[[#This Row],[METRAJ_BETON]],tbl_Metraj22[[#This Row],[YUZDE]]*tbl_Metraj22[[#This Row],[METRAJ_BETON]]))</f>
        <v>0</v>
      </c>
      <c r="K2703" s="2" t="s">
        <v>23455</v>
      </c>
    </row>
    <row r="2704" spans="1:11" ht="14.25" x14ac:dyDescent="0.2">
      <c r="A2704" s="2" t="s">
        <v>734</v>
      </c>
      <c r="B2704" s="124" t="s">
        <v>6499</v>
      </c>
      <c r="C2704" s="124"/>
      <c r="D2704" s="126">
        <v>2.2999999999999998</v>
      </c>
      <c r="E2704" s="124" t="s">
        <v>765</v>
      </c>
      <c r="F2704" s="124">
        <v>-3</v>
      </c>
      <c r="G2704" s="2" t="s">
        <v>15291</v>
      </c>
      <c r="H2704" s="130"/>
      <c r="I2704" s="134"/>
      <c r="J2704" s="123">
        <f>IF(OR(tbl_Metraj22[[#This Row],[TARIH]]="",tbl_Metraj22[[#This Row],[TARIH]]="-"),0,IF(tbl_Metraj22[[#This Row],[YUZDE]]=0,tbl_Metraj22[[#This Row],[METRAJ_BETON]],tbl_Metraj22[[#This Row],[YUZDE]]*tbl_Metraj22[[#This Row],[METRAJ_BETON]]))</f>
        <v>0</v>
      </c>
      <c r="K2704" s="2" t="s">
        <v>22659</v>
      </c>
    </row>
    <row r="2705" spans="1:11" ht="14.25" x14ac:dyDescent="0.2">
      <c r="A2705" s="2" t="s">
        <v>734</v>
      </c>
      <c r="B2705" s="124" t="s">
        <v>6500</v>
      </c>
      <c r="C2705" s="124"/>
      <c r="D2705" s="126">
        <v>1.06</v>
      </c>
      <c r="E2705" s="124" t="s">
        <v>765</v>
      </c>
      <c r="F2705" s="124">
        <v>-3</v>
      </c>
      <c r="G2705" s="2" t="s">
        <v>15292</v>
      </c>
      <c r="H2705" s="130"/>
      <c r="I2705" s="134"/>
      <c r="J2705" s="123">
        <f>IF(OR(tbl_Metraj22[[#This Row],[TARIH]]="",tbl_Metraj22[[#This Row],[TARIH]]="-"),0,IF(tbl_Metraj22[[#This Row],[YUZDE]]=0,tbl_Metraj22[[#This Row],[METRAJ_BETON]],tbl_Metraj22[[#This Row],[YUZDE]]*tbl_Metraj22[[#This Row],[METRAJ_BETON]]))</f>
        <v>0</v>
      </c>
      <c r="K2705" s="2" t="s">
        <v>23456</v>
      </c>
    </row>
    <row r="2706" spans="1:11" ht="14.25" x14ac:dyDescent="0.2">
      <c r="A2706" s="2" t="s">
        <v>734</v>
      </c>
      <c r="B2706" s="124" t="s">
        <v>6501</v>
      </c>
      <c r="C2706" s="124"/>
      <c r="D2706" s="126">
        <v>1.63</v>
      </c>
      <c r="E2706" s="124" t="s">
        <v>765</v>
      </c>
      <c r="F2706" s="124">
        <v>-3</v>
      </c>
      <c r="G2706" s="2" t="s">
        <v>15293</v>
      </c>
      <c r="H2706" s="130"/>
      <c r="I2706" s="134"/>
      <c r="J2706" s="123">
        <f>IF(OR(tbl_Metraj22[[#This Row],[TARIH]]="",tbl_Metraj22[[#This Row],[TARIH]]="-"),0,IF(tbl_Metraj22[[#This Row],[YUZDE]]=0,tbl_Metraj22[[#This Row],[METRAJ_BETON]],tbl_Metraj22[[#This Row],[YUZDE]]*tbl_Metraj22[[#This Row],[METRAJ_BETON]]))</f>
        <v>0</v>
      </c>
      <c r="K2706" s="2" t="s">
        <v>22555</v>
      </c>
    </row>
    <row r="2707" spans="1:11" ht="14.25" x14ac:dyDescent="0.2">
      <c r="A2707" s="2" t="s">
        <v>734</v>
      </c>
      <c r="B2707" s="124" t="s">
        <v>6502</v>
      </c>
      <c r="C2707" s="124"/>
      <c r="D2707" s="126">
        <v>1.94</v>
      </c>
      <c r="E2707" s="124" t="s">
        <v>765</v>
      </c>
      <c r="F2707" s="124">
        <v>-3</v>
      </c>
      <c r="G2707" s="2" t="s">
        <v>15294</v>
      </c>
      <c r="H2707" s="130"/>
      <c r="I2707" s="134"/>
      <c r="J2707" s="123">
        <f>IF(OR(tbl_Metraj22[[#This Row],[TARIH]]="",tbl_Metraj22[[#This Row],[TARIH]]="-"),0,IF(tbl_Metraj22[[#This Row],[YUZDE]]=0,tbl_Metraj22[[#This Row],[METRAJ_BETON]],tbl_Metraj22[[#This Row],[YUZDE]]*tbl_Metraj22[[#This Row],[METRAJ_BETON]]))</f>
        <v>0</v>
      </c>
      <c r="K2707" s="2" t="s">
        <v>22699</v>
      </c>
    </row>
    <row r="2708" spans="1:11" ht="14.25" x14ac:dyDescent="0.2">
      <c r="A2708" s="2" t="s">
        <v>734</v>
      </c>
      <c r="B2708" s="124" t="s">
        <v>6503</v>
      </c>
      <c r="C2708" s="124"/>
      <c r="D2708" s="126">
        <v>0.36</v>
      </c>
      <c r="E2708" s="124" t="s">
        <v>765</v>
      </c>
      <c r="F2708" s="124">
        <v>-3</v>
      </c>
      <c r="G2708" s="2" t="s">
        <v>15295</v>
      </c>
      <c r="H2708" s="130"/>
      <c r="I2708" s="134"/>
      <c r="J2708" s="123">
        <f>IF(OR(tbl_Metraj22[[#This Row],[TARIH]]="",tbl_Metraj22[[#This Row],[TARIH]]="-"),0,IF(tbl_Metraj22[[#This Row],[YUZDE]]=0,tbl_Metraj22[[#This Row],[METRAJ_BETON]],tbl_Metraj22[[#This Row],[YUZDE]]*tbl_Metraj22[[#This Row],[METRAJ_BETON]]))</f>
        <v>0</v>
      </c>
      <c r="K2708" s="2" t="s">
        <v>23457</v>
      </c>
    </row>
    <row r="2709" spans="1:11" ht="14.25" x14ac:dyDescent="0.2">
      <c r="A2709" s="2" t="s">
        <v>734</v>
      </c>
      <c r="B2709" s="124" t="s">
        <v>6504</v>
      </c>
      <c r="C2709" s="124"/>
      <c r="D2709" s="126">
        <v>0.73</v>
      </c>
      <c r="E2709" s="124" t="s">
        <v>765</v>
      </c>
      <c r="F2709" s="124">
        <v>-3</v>
      </c>
      <c r="G2709" s="2" t="s">
        <v>15296</v>
      </c>
      <c r="H2709" s="130"/>
      <c r="I2709" s="134"/>
      <c r="J2709" s="123">
        <f>IF(OR(tbl_Metraj22[[#This Row],[TARIH]]="",tbl_Metraj22[[#This Row],[TARIH]]="-"),0,IF(tbl_Metraj22[[#This Row],[YUZDE]]=0,tbl_Metraj22[[#This Row],[METRAJ_BETON]],tbl_Metraj22[[#This Row],[YUZDE]]*tbl_Metraj22[[#This Row],[METRAJ_BETON]]))</f>
        <v>0</v>
      </c>
      <c r="K2709" s="2" t="s">
        <v>23458</v>
      </c>
    </row>
    <row r="2710" spans="1:11" ht="14.25" x14ac:dyDescent="0.2">
      <c r="A2710" s="2" t="s">
        <v>734</v>
      </c>
      <c r="B2710" s="124" t="s">
        <v>6505</v>
      </c>
      <c r="C2710" s="124"/>
      <c r="D2710" s="126">
        <v>0.74</v>
      </c>
      <c r="E2710" s="124" t="s">
        <v>765</v>
      </c>
      <c r="F2710" s="124">
        <v>-3</v>
      </c>
      <c r="G2710" s="2" t="s">
        <v>15297</v>
      </c>
      <c r="H2710" s="130"/>
      <c r="I2710" s="134"/>
      <c r="J2710" s="123">
        <f>IF(OR(tbl_Metraj22[[#This Row],[TARIH]]="",tbl_Metraj22[[#This Row],[TARIH]]="-"),0,IF(tbl_Metraj22[[#This Row],[YUZDE]]=0,tbl_Metraj22[[#This Row],[METRAJ_BETON]],tbl_Metraj22[[#This Row],[YUZDE]]*tbl_Metraj22[[#This Row],[METRAJ_BETON]]))</f>
        <v>0</v>
      </c>
      <c r="K2710" s="2" t="s">
        <v>22673</v>
      </c>
    </row>
    <row r="2711" spans="1:11" ht="14.25" x14ac:dyDescent="0.2">
      <c r="A2711" s="2" t="s">
        <v>734</v>
      </c>
      <c r="B2711" s="124" t="s">
        <v>6506</v>
      </c>
      <c r="C2711" s="124"/>
      <c r="D2711" s="126">
        <v>0.32</v>
      </c>
      <c r="E2711" s="124" t="s">
        <v>765</v>
      </c>
      <c r="F2711" s="124">
        <v>-3</v>
      </c>
      <c r="G2711" s="2" t="s">
        <v>15298</v>
      </c>
      <c r="H2711" s="130"/>
      <c r="I2711" s="134"/>
      <c r="J2711" s="123">
        <f>IF(OR(tbl_Metraj22[[#This Row],[TARIH]]="",tbl_Metraj22[[#This Row],[TARIH]]="-"),0,IF(tbl_Metraj22[[#This Row],[YUZDE]]=0,tbl_Metraj22[[#This Row],[METRAJ_BETON]],tbl_Metraj22[[#This Row],[YUZDE]]*tbl_Metraj22[[#This Row],[METRAJ_BETON]]))</f>
        <v>0</v>
      </c>
      <c r="K2711" s="2" t="s">
        <v>22677</v>
      </c>
    </row>
    <row r="2712" spans="1:11" ht="14.25" x14ac:dyDescent="0.2">
      <c r="A2712" s="2" t="s">
        <v>734</v>
      </c>
      <c r="B2712" s="124" t="s">
        <v>6507</v>
      </c>
      <c r="C2712" s="124"/>
      <c r="D2712" s="126">
        <v>0.37</v>
      </c>
      <c r="E2712" s="124" t="s">
        <v>765</v>
      </c>
      <c r="F2712" s="124">
        <v>-3</v>
      </c>
      <c r="G2712" s="2" t="s">
        <v>15299</v>
      </c>
      <c r="H2712" s="130"/>
      <c r="I2712" s="134"/>
      <c r="J2712" s="123">
        <f>IF(OR(tbl_Metraj22[[#This Row],[TARIH]]="",tbl_Metraj22[[#This Row],[TARIH]]="-"),0,IF(tbl_Metraj22[[#This Row],[YUZDE]]=0,tbl_Metraj22[[#This Row],[METRAJ_BETON]],tbl_Metraj22[[#This Row],[YUZDE]]*tbl_Metraj22[[#This Row],[METRAJ_BETON]]))</f>
        <v>0</v>
      </c>
      <c r="K2712" s="2" t="s">
        <v>23459</v>
      </c>
    </row>
    <row r="2713" spans="1:11" ht="14.25" x14ac:dyDescent="0.2">
      <c r="A2713" s="2" t="s">
        <v>734</v>
      </c>
      <c r="B2713" s="124" t="s">
        <v>6508</v>
      </c>
      <c r="C2713" s="124"/>
      <c r="D2713" s="126">
        <v>3.46</v>
      </c>
      <c r="E2713" s="124" t="s">
        <v>765</v>
      </c>
      <c r="F2713" s="124">
        <v>-3</v>
      </c>
      <c r="G2713" s="2" t="s">
        <v>15300</v>
      </c>
      <c r="H2713" s="130" t="s">
        <v>24265</v>
      </c>
      <c r="I2713" s="134"/>
      <c r="J2713" s="123">
        <f>IF(OR(tbl_Metraj22[[#This Row],[TARIH]]="",tbl_Metraj22[[#This Row],[TARIH]]="-"),0,IF(tbl_Metraj22[[#This Row],[YUZDE]]=0,tbl_Metraj22[[#This Row],[METRAJ_BETON]],tbl_Metraj22[[#This Row],[YUZDE]]*tbl_Metraj22[[#This Row],[METRAJ_BETON]]))</f>
        <v>0</v>
      </c>
      <c r="K2713" s="2" t="s">
        <v>22582</v>
      </c>
    </row>
    <row r="2714" spans="1:11" ht="14.25" x14ac:dyDescent="0.2">
      <c r="A2714" s="2" t="s">
        <v>734</v>
      </c>
      <c r="B2714" s="124" t="s">
        <v>6509</v>
      </c>
      <c r="C2714" s="124"/>
      <c r="D2714" s="126">
        <v>3.46</v>
      </c>
      <c r="E2714" s="124" t="s">
        <v>765</v>
      </c>
      <c r="F2714" s="124">
        <v>-3</v>
      </c>
      <c r="G2714" s="2" t="s">
        <v>15301</v>
      </c>
      <c r="H2714" s="130" t="s">
        <v>24265</v>
      </c>
      <c r="I2714" s="134"/>
      <c r="J2714" s="123">
        <f>IF(OR(tbl_Metraj22[[#This Row],[TARIH]]="",tbl_Metraj22[[#This Row],[TARIH]]="-"),0,IF(tbl_Metraj22[[#This Row],[YUZDE]]=0,tbl_Metraj22[[#This Row],[METRAJ_BETON]],tbl_Metraj22[[#This Row],[YUZDE]]*tbl_Metraj22[[#This Row],[METRAJ_BETON]]))</f>
        <v>0</v>
      </c>
      <c r="K2714" s="2" t="s">
        <v>22578</v>
      </c>
    </row>
    <row r="2715" spans="1:11" ht="14.25" x14ac:dyDescent="0.2">
      <c r="A2715" s="2" t="s">
        <v>734</v>
      </c>
      <c r="B2715" s="124" t="s">
        <v>6510</v>
      </c>
      <c r="C2715" s="124"/>
      <c r="D2715" s="126">
        <v>3.46</v>
      </c>
      <c r="E2715" s="124" t="s">
        <v>765</v>
      </c>
      <c r="F2715" s="124">
        <v>-3</v>
      </c>
      <c r="G2715" s="2" t="s">
        <v>15302</v>
      </c>
      <c r="H2715" s="130" t="s">
        <v>24265</v>
      </c>
      <c r="I2715" s="134"/>
      <c r="J2715" s="123">
        <f>IF(OR(tbl_Metraj22[[#This Row],[TARIH]]="",tbl_Metraj22[[#This Row],[TARIH]]="-"),0,IF(tbl_Metraj22[[#This Row],[YUZDE]]=0,tbl_Metraj22[[#This Row],[METRAJ_BETON]],tbl_Metraj22[[#This Row],[YUZDE]]*tbl_Metraj22[[#This Row],[METRAJ_BETON]]))</f>
        <v>0</v>
      </c>
      <c r="K2715" s="2" t="e">
        <v>#N/A</v>
      </c>
    </row>
    <row r="2716" spans="1:11" ht="14.25" x14ac:dyDescent="0.2">
      <c r="A2716" s="2" t="s">
        <v>734</v>
      </c>
      <c r="B2716" s="124" t="s">
        <v>6511</v>
      </c>
      <c r="C2716" s="124"/>
      <c r="D2716" s="126">
        <v>3.46</v>
      </c>
      <c r="E2716" s="124" t="s">
        <v>765</v>
      </c>
      <c r="F2716" s="124">
        <v>-3</v>
      </c>
      <c r="G2716" s="2" t="s">
        <v>15303</v>
      </c>
      <c r="H2716" s="130" t="s">
        <v>24265</v>
      </c>
      <c r="I2716" s="134"/>
      <c r="J2716" s="123">
        <f>IF(OR(tbl_Metraj22[[#This Row],[TARIH]]="",tbl_Metraj22[[#This Row],[TARIH]]="-"),0,IF(tbl_Metraj22[[#This Row],[YUZDE]]=0,tbl_Metraj22[[#This Row],[METRAJ_BETON]],tbl_Metraj22[[#This Row],[YUZDE]]*tbl_Metraj22[[#This Row],[METRAJ_BETON]]))</f>
        <v>0</v>
      </c>
      <c r="K2716" s="2" t="s">
        <v>22633</v>
      </c>
    </row>
    <row r="2717" spans="1:11" ht="14.25" x14ac:dyDescent="0.2">
      <c r="A2717" s="2" t="s">
        <v>734</v>
      </c>
      <c r="B2717" s="124" t="s">
        <v>6512</v>
      </c>
      <c r="C2717" s="124"/>
      <c r="D2717" s="126">
        <v>3.46</v>
      </c>
      <c r="E2717" s="124" t="s">
        <v>765</v>
      </c>
      <c r="F2717" s="124">
        <v>-3</v>
      </c>
      <c r="G2717" s="2" t="s">
        <v>15304</v>
      </c>
      <c r="H2717" s="130" t="s">
        <v>24265</v>
      </c>
      <c r="I2717" s="134"/>
      <c r="J2717" s="123">
        <f>IF(OR(tbl_Metraj22[[#This Row],[TARIH]]="",tbl_Metraj22[[#This Row],[TARIH]]="-"),0,IF(tbl_Metraj22[[#This Row],[YUZDE]]=0,tbl_Metraj22[[#This Row],[METRAJ_BETON]],tbl_Metraj22[[#This Row],[YUZDE]]*tbl_Metraj22[[#This Row],[METRAJ_BETON]]))</f>
        <v>0</v>
      </c>
      <c r="K2717" s="2" t="s">
        <v>22652</v>
      </c>
    </row>
    <row r="2718" spans="1:11" ht="14.25" x14ac:dyDescent="0.2">
      <c r="A2718" s="2" t="s">
        <v>734</v>
      </c>
      <c r="B2718" s="124" t="s">
        <v>6513</v>
      </c>
      <c r="C2718" s="124"/>
      <c r="D2718" s="126">
        <v>3.46</v>
      </c>
      <c r="E2718" s="124" t="s">
        <v>765</v>
      </c>
      <c r="F2718" s="124">
        <v>-3</v>
      </c>
      <c r="G2718" s="2" t="s">
        <v>15305</v>
      </c>
      <c r="H2718" s="130" t="s">
        <v>24265</v>
      </c>
      <c r="I2718" s="134"/>
      <c r="J2718" s="123">
        <f>IF(OR(tbl_Metraj22[[#This Row],[TARIH]]="",tbl_Metraj22[[#This Row],[TARIH]]="-"),0,IF(tbl_Metraj22[[#This Row],[YUZDE]]=0,tbl_Metraj22[[#This Row],[METRAJ_BETON]],tbl_Metraj22[[#This Row],[YUZDE]]*tbl_Metraj22[[#This Row],[METRAJ_BETON]]))</f>
        <v>0</v>
      </c>
      <c r="K2718" s="2" t="s">
        <v>23460</v>
      </c>
    </row>
    <row r="2719" spans="1:11" ht="14.25" x14ac:dyDescent="0.2">
      <c r="A2719" s="2" t="s">
        <v>734</v>
      </c>
      <c r="B2719" s="124" t="s">
        <v>6514</v>
      </c>
      <c r="C2719" s="124"/>
      <c r="D2719" s="126">
        <v>1.96</v>
      </c>
      <c r="E2719" s="124" t="s">
        <v>765</v>
      </c>
      <c r="F2719" s="124">
        <v>-3</v>
      </c>
      <c r="G2719" s="2" t="s">
        <v>15306</v>
      </c>
      <c r="H2719" s="130" t="s">
        <v>24265</v>
      </c>
      <c r="I2719" s="134"/>
      <c r="J2719" s="123">
        <f>IF(OR(tbl_Metraj22[[#This Row],[TARIH]]="",tbl_Metraj22[[#This Row],[TARIH]]="-"),0,IF(tbl_Metraj22[[#This Row],[YUZDE]]=0,tbl_Metraj22[[#This Row],[METRAJ_BETON]],tbl_Metraj22[[#This Row],[YUZDE]]*tbl_Metraj22[[#This Row],[METRAJ_BETON]]))</f>
        <v>0</v>
      </c>
      <c r="K2719" s="2" t="s">
        <v>23461</v>
      </c>
    </row>
    <row r="2720" spans="1:11" ht="14.25" x14ac:dyDescent="0.2">
      <c r="A2720" s="2" t="s">
        <v>734</v>
      </c>
      <c r="B2720" s="124" t="s">
        <v>6515</v>
      </c>
      <c r="C2720" s="124"/>
      <c r="D2720" s="126">
        <v>1.08</v>
      </c>
      <c r="E2720" s="124" t="s">
        <v>765</v>
      </c>
      <c r="F2720" s="124">
        <v>-3</v>
      </c>
      <c r="G2720" s="2" t="s">
        <v>15307</v>
      </c>
      <c r="H2720" s="130" t="s">
        <v>24265</v>
      </c>
      <c r="I2720" s="134"/>
      <c r="J2720" s="123">
        <f>IF(OR(tbl_Metraj22[[#This Row],[TARIH]]="",tbl_Metraj22[[#This Row],[TARIH]]="-"),0,IF(tbl_Metraj22[[#This Row],[YUZDE]]=0,tbl_Metraj22[[#This Row],[METRAJ_BETON]],tbl_Metraj22[[#This Row],[YUZDE]]*tbl_Metraj22[[#This Row],[METRAJ_BETON]]))</f>
        <v>0</v>
      </c>
      <c r="K2720" s="2" t="s">
        <v>23462</v>
      </c>
    </row>
    <row r="2721" spans="1:11" ht="14.25" x14ac:dyDescent="0.2">
      <c r="A2721" s="2" t="s">
        <v>734</v>
      </c>
      <c r="B2721" s="124" t="s">
        <v>6516</v>
      </c>
      <c r="C2721" s="124"/>
      <c r="D2721" s="126">
        <v>1.99</v>
      </c>
      <c r="E2721" s="124" t="s">
        <v>765</v>
      </c>
      <c r="F2721" s="124">
        <v>-3</v>
      </c>
      <c r="G2721" s="2" t="s">
        <v>15308</v>
      </c>
      <c r="H2721" s="130" t="s">
        <v>24265</v>
      </c>
      <c r="I2721" s="134"/>
      <c r="J2721" s="123">
        <f>IF(OR(tbl_Metraj22[[#This Row],[TARIH]]="",tbl_Metraj22[[#This Row],[TARIH]]="-"),0,IF(tbl_Metraj22[[#This Row],[YUZDE]]=0,tbl_Metraj22[[#This Row],[METRAJ_BETON]],tbl_Metraj22[[#This Row],[YUZDE]]*tbl_Metraj22[[#This Row],[METRAJ_BETON]]))</f>
        <v>0</v>
      </c>
      <c r="K2721" s="2" t="s">
        <v>23463</v>
      </c>
    </row>
    <row r="2722" spans="1:11" ht="14.25" x14ac:dyDescent="0.2">
      <c r="A2722" s="2" t="s">
        <v>734</v>
      </c>
      <c r="B2722" s="124" t="s">
        <v>6517</v>
      </c>
      <c r="C2722" s="124"/>
      <c r="D2722" s="126">
        <v>1.08</v>
      </c>
      <c r="E2722" s="124" t="s">
        <v>765</v>
      </c>
      <c r="F2722" s="124">
        <v>-3</v>
      </c>
      <c r="G2722" s="2" t="s">
        <v>15309</v>
      </c>
      <c r="H2722" s="130" t="s">
        <v>24265</v>
      </c>
      <c r="I2722" s="134"/>
      <c r="J2722" s="123">
        <f>IF(OR(tbl_Metraj22[[#This Row],[TARIH]]="",tbl_Metraj22[[#This Row],[TARIH]]="-"),0,IF(tbl_Metraj22[[#This Row],[YUZDE]]=0,tbl_Metraj22[[#This Row],[METRAJ_BETON]],tbl_Metraj22[[#This Row],[YUZDE]]*tbl_Metraj22[[#This Row],[METRAJ_BETON]]))</f>
        <v>0</v>
      </c>
      <c r="K2722" s="2" t="s">
        <v>23464</v>
      </c>
    </row>
    <row r="2723" spans="1:11" ht="14.25" x14ac:dyDescent="0.2">
      <c r="A2723" s="2" t="s">
        <v>734</v>
      </c>
      <c r="B2723" s="124" t="s">
        <v>6518</v>
      </c>
      <c r="C2723" s="124"/>
      <c r="D2723" s="126">
        <v>1.96</v>
      </c>
      <c r="E2723" s="124" t="s">
        <v>765</v>
      </c>
      <c r="F2723" s="124">
        <v>-3</v>
      </c>
      <c r="G2723" s="2" t="s">
        <v>15310</v>
      </c>
      <c r="H2723" s="130" t="s">
        <v>24265</v>
      </c>
      <c r="I2723" s="134"/>
      <c r="J2723" s="123">
        <f>IF(OR(tbl_Metraj22[[#This Row],[TARIH]]="",tbl_Metraj22[[#This Row],[TARIH]]="-"),0,IF(tbl_Metraj22[[#This Row],[YUZDE]]=0,tbl_Metraj22[[#This Row],[METRAJ_BETON]],tbl_Metraj22[[#This Row],[YUZDE]]*tbl_Metraj22[[#This Row],[METRAJ_BETON]]))</f>
        <v>0</v>
      </c>
      <c r="K2723" s="2" t="s">
        <v>23465</v>
      </c>
    </row>
    <row r="2724" spans="1:11" ht="14.25" x14ac:dyDescent="0.2">
      <c r="A2724" s="2" t="s">
        <v>734</v>
      </c>
      <c r="B2724" s="124" t="s">
        <v>6519</v>
      </c>
      <c r="C2724" s="124"/>
      <c r="D2724" s="126">
        <v>1.08</v>
      </c>
      <c r="E2724" s="124" t="s">
        <v>765</v>
      </c>
      <c r="F2724" s="124">
        <v>-3</v>
      </c>
      <c r="G2724" s="2" t="s">
        <v>15311</v>
      </c>
      <c r="H2724" s="130" t="s">
        <v>24265</v>
      </c>
      <c r="I2724" s="134"/>
      <c r="J2724" s="123">
        <f>IF(OR(tbl_Metraj22[[#This Row],[TARIH]]="",tbl_Metraj22[[#This Row],[TARIH]]="-"),0,IF(tbl_Metraj22[[#This Row],[YUZDE]]=0,tbl_Metraj22[[#This Row],[METRAJ_BETON]],tbl_Metraj22[[#This Row],[YUZDE]]*tbl_Metraj22[[#This Row],[METRAJ_BETON]]))</f>
        <v>0</v>
      </c>
      <c r="K2724" s="2" t="s">
        <v>23466</v>
      </c>
    </row>
    <row r="2725" spans="1:11" ht="14.25" x14ac:dyDescent="0.2">
      <c r="A2725" s="2" t="s">
        <v>734</v>
      </c>
      <c r="B2725" s="124" t="s">
        <v>6520</v>
      </c>
      <c r="C2725" s="124"/>
      <c r="D2725" s="126">
        <v>1.99</v>
      </c>
      <c r="E2725" s="124" t="s">
        <v>765</v>
      </c>
      <c r="F2725" s="124">
        <v>-3</v>
      </c>
      <c r="G2725" s="2" t="s">
        <v>15312</v>
      </c>
      <c r="H2725" s="130" t="s">
        <v>24265</v>
      </c>
      <c r="I2725" s="134"/>
      <c r="J2725" s="123">
        <f>IF(OR(tbl_Metraj22[[#This Row],[TARIH]]="",tbl_Metraj22[[#This Row],[TARIH]]="-"),0,IF(tbl_Metraj22[[#This Row],[YUZDE]]=0,tbl_Metraj22[[#This Row],[METRAJ_BETON]],tbl_Metraj22[[#This Row],[YUZDE]]*tbl_Metraj22[[#This Row],[METRAJ_BETON]]))</f>
        <v>0</v>
      </c>
      <c r="K2725" s="2" t="s">
        <v>22748</v>
      </c>
    </row>
    <row r="2726" spans="1:11" ht="14.25" x14ac:dyDescent="0.2">
      <c r="A2726" s="2" t="s">
        <v>734</v>
      </c>
      <c r="B2726" s="124" t="s">
        <v>6521</v>
      </c>
      <c r="C2726" s="124"/>
      <c r="D2726" s="126">
        <v>1.94</v>
      </c>
      <c r="E2726" s="124" t="s">
        <v>765</v>
      </c>
      <c r="F2726" s="124">
        <v>-3</v>
      </c>
      <c r="G2726" s="2" t="s">
        <v>15313</v>
      </c>
      <c r="H2726" s="130" t="s">
        <v>24265</v>
      </c>
      <c r="I2726" s="134"/>
      <c r="J2726" s="123">
        <f>IF(OR(tbl_Metraj22[[#This Row],[TARIH]]="",tbl_Metraj22[[#This Row],[TARIH]]="-"),0,IF(tbl_Metraj22[[#This Row],[YUZDE]]=0,tbl_Metraj22[[#This Row],[METRAJ_BETON]],tbl_Metraj22[[#This Row],[YUZDE]]*tbl_Metraj22[[#This Row],[METRAJ_BETON]]))</f>
        <v>0</v>
      </c>
      <c r="K2726" s="2" t="s">
        <v>22515</v>
      </c>
    </row>
    <row r="2727" spans="1:11" ht="14.25" x14ac:dyDescent="0.2">
      <c r="A2727" s="2" t="s">
        <v>734</v>
      </c>
      <c r="B2727" s="124" t="s">
        <v>6522</v>
      </c>
      <c r="C2727" s="124"/>
      <c r="D2727" s="126">
        <v>1.92</v>
      </c>
      <c r="E2727" s="124" t="s">
        <v>765</v>
      </c>
      <c r="F2727" s="124">
        <v>-3</v>
      </c>
      <c r="G2727" s="2" t="s">
        <v>15314</v>
      </c>
      <c r="H2727" s="130" t="s">
        <v>24265</v>
      </c>
      <c r="I2727" s="134"/>
      <c r="J2727" s="123">
        <f>IF(OR(tbl_Metraj22[[#This Row],[TARIH]]="",tbl_Metraj22[[#This Row],[TARIH]]="-"),0,IF(tbl_Metraj22[[#This Row],[YUZDE]]=0,tbl_Metraj22[[#This Row],[METRAJ_BETON]],tbl_Metraj22[[#This Row],[YUZDE]]*tbl_Metraj22[[#This Row],[METRAJ_BETON]]))</f>
        <v>0</v>
      </c>
      <c r="K2727" s="2" t="s">
        <v>22522</v>
      </c>
    </row>
    <row r="2728" spans="1:11" ht="14.25" x14ac:dyDescent="0.2">
      <c r="A2728" s="2" t="s">
        <v>734</v>
      </c>
      <c r="B2728" s="124" t="s">
        <v>6523</v>
      </c>
      <c r="C2728" s="124"/>
      <c r="D2728" s="126">
        <v>0.68</v>
      </c>
      <c r="E2728" s="124" t="s">
        <v>765</v>
      </c>
      <c r="F2728" s="124">
        <v>-3</v>
      </c>
      <c r="G2728" s="2" t="s">
        <v>15315</v>
      </c>
      <c r="H2728" s="130" t="s">
        <v>24265</v>
      </c>
      <c r="I2728" s="134"/>
      <c r="J2728" s="123">
        <f>IF(OR(tbl_Metraj22[[#This Row],[TARIH]]="",tbl_Metraj22[[#This Row],[TARIH]]="-"),0,IF(tbl_Metraj22[[#This Row],[YUZDE]]=0,tbl_Metraj22[[#This Row],[METRAJ_BETON]],tbl_Metraj22[[#This Row],[YUZDE]]*tbl_Metraj22[[#This Row],[METRAJ_BETON]]))</f>
        <v>0</v>
      </c>
      <c r="K2728" s="2" t="e">
        <v>#N/A</v>
      </c>
    </row>
    <row r="2729" spans="1:11" ht="14.25" x14ac:dyDescent="0.2">
      <c r="A2729" s="2" t="s">
        <v>734</v>
      </c>
      <c r="B2729" s="124" t="s">
        <v>6524</v>
      </c>
      <c r="C2729" s="124"/>
      <c r="D2729" s="126">
        <v>0.66</v>
      </c>
      <c r="E2729" s="124" t="s">
        <v>765</v>
      </c>
      <c r="F2729" s="124">
        <v>-3</v>
      </c>
      <c r="G2729" s="2" t="s">
        <v>15316</v>
      </c>
      <c r="H2729" s="130" t="s">
        <v>24265</v>
      </c>
      <c r="I2729" s="134"/>
      <c r="J2729" s="123">
        <f>IF(OR(tbl_Metraj22[[#This Row],[TARIH]]="",tbl_Metraj22[[#This Row],[TARIH]]="-"),0,IF(tbl_Metraj22[[#This Row],[YUZDE]]=0,tbl_Metraj22[[#This Row],[METRAJ_BETON]],tbl_Metraj22[[#This Row],[YUZDE]]*tbl_Metraj22[[#This Row],[METRAJ_BETON]]))</f>
        <v>0</v>
      </c>
      <c r="K2729" s="2" t="s">
        <v>22537</v>
      </c>
    </row>
    <row r="2730" spans="1:11" ht="14.25" x14ac:dyDescent="0.2">
      <c r="A2730" s="2" t="s">
        <v>734</v>
      </c>
      <c r="B2730" s="124" t="s">
        <v>6525</v>
      </c>
      <c r="C2730" s="124"/>
      <c r="D2730" s="126">
        <v>1.37</v>
      </c>
      <c r="E2730" s="124" t="s">
        <v>765</v>
      </c>
      <c r="F2730" s="124">
        <v>-3</v>
      </c>
      <c r="G2730" s="2" t="s">
        <v>15317</v>
      </c>
      <c r="H2730" s="130" t="s">
        <v>24265</v>
      </c>
      <c r="I2730" s="134"/>
      <c r="J2730" s="123">
        <f>IF(OR(tbl_Metraj22[[#This Row],[TARIH]]="",tbl_Metraj22[[#This Row],[TARIH]]="-"),0,IF(tbl_Metraj22[[#This Row],[YUZDE]]=0,tbl_Metraj22[[#This Row],[METRAJ_BETON]],tbl_Metraj22[[#This Row],[YUZDE]]*tbl_Metraj22[[#This Row],[METRAJ_BETON]]))</f>
        <v>0</v>
      </c>
      <c r="K2730" s="2" t="s">
        <v>23467</v>
      </c>
    </row>
    <row r="2731" spans="1:11" ht="14.25" x14ac:dyDescent="0.2">
      <c r="A2731" s="2" t="s">
        <v>734</v>
      </c>
      <c r="B2731" s="124" t="s">
        <v>6526</v>
      </c>
      <c r="C2731" s="124"/>
      <c r="D2731" s="126">
        <v>2.2999999999999998</v>
      </c>
      <c r="E2731" s="124" t="s">
        <v>765</v>
      </c>
      <c r="F2731" s="124">
        <v>-3</v>
      </c>
      <c r="G2731" s="2" t="s">
        <v>15318</v>
      </c>
      <c r="H2731" s="130" t="s">
        <v>24265</v>
      </c>
      <c r="I2731" s="134"/>
      <c r="J2731" s="123">
        <f>IF(OR(tbl_Metraj22[[#This Row],[TARIH]]="",tbl_Metraj22[[#This Row],[TARIH]]="-"),0,IF(tbl_Metraj22[[#This Row],[YUZDE]]=0,tbl_Metraj22[[#This Row],[METRAJ_BETON]],tbl_Metraj22[[#This Row],[YUZDE]]*tbl_Metraj22[[#This Row],[METRAJ_BETON]]))</f>
        <v>0</v>
      </c>
      <c r="K2731" s="2" t="s">
        <v>23468</v>
      </c>
    </row>
    <row r="2732" spans="1:11" ht="14.25" x14ac:dyDescent="0.2">
      <c r="A2732" s="2" t="s">
        <v>734</v>
      </c>
      <c r="B2732" s="124" t="s">
        <v>6527</v>
      </c>
      <c r="C2732" s="124"/>
      <c r="D2732" s="126">
        <v>2.8</v>
      </c>
      <c r="E2732" s="124" t="s">
        <v>765</v>
      </c>
      <c r="F2732" s="124">
        <v>-3</v>
      </c>
      <c r="G2732" s="2" t="s">
        <v>15319</v>
      </c>
      <c r="H2732" s="130" t="s">
        <v>24265</v>
      </c>
      <c r="I2732" s="134"/>
      <c r="J2732" s="123">
        <f>IF(OR(tbl_Metraj22[[#This Row],[TARIH]]="",tbl_Metraj22[[#This Row],[TARIH]]="-"),0,IF(tbl_Metraj22[[#This Row],[YUZDE]]=0,tbl_Metraj22[[#This Row],[METRAJ_BETON]],tbl_Metraj22[[#This Row],[YUZDE]]*tbl_Metraj22[[#This Row],[METRAJ_BETON]]))</f>
        <v>0</v>
      </c>
      <c r="K2732" s="2" t="s">
        <v>22740</v>
      </c>
    </row>
    <row r="2733" spans="1:11" ht="14.25" x14ac:dyDescent="0.2">
      <c r="A2733" s="2" t="s">
        <v>734</v>
      </c>
      <c r="B2733" s="124" t="s">
        <v>6528</v>
      </c>
      <c r="C2733" s="124"/>
      <c r="D2733" s="126">
        <v>0.99</v>
      </c>
      <c r="E2733" s="124" t="s">
        <v>765</v>
      </c>
      <c r="F2733" s="124">
        <v>-3</v>
      </c>
      <c r="G2733" s="2" t="s">
        <v>15320</v>
      </c>
      <c r="H2733" s="130" t="s">
        <v>24265</v>
      </c>
      <c r="I2733" s="134"/>
      <c r="J2733" s="123">
        <f>IF(OR(tbl_Metraj22[[#This Row],[TARIH]]="",tbl_Metraj22[[#This Row],[TARIH]]="-"),0,IF(tbl_Metraj22[[#This Row],[YUZDE]]=0,tbl_Metraj22[[#This Row],[METRAJ_BETON]],tbl_Metraj22[[#This Row],[YUZDE]]*tbl_Metraj22[[#This Row],[METRAJ_BETON]]))</f>
        <v>0</v>
      </c>
      <c r="K2733" s="2" t="s">
        <v>23469</v>
      </c>
    </row>
    <row r="2734" spans="1:11" ht="14.25" x14ac:dyDescent="0.2">
      <c r="A2734" s="2" t="s">
        <v>734</v>
      </c>
      <c r="B2734" s="124" t="s">
        <v>6529</v>
      </c>
      <c r="C2734" s="124"/>
      <c r="D2734" s="126">
        <v>2.2999999999999998</v>
      </c>
      <c r="E2734" s="124" t="s">
        <v>765</v>
      </c>
      <c r="F2734" s="124">
        <v>-3</v>
      </c>
      <c r="G2734" s="2" t="s">
        <v>15321</v>
      </c>
      <c r="H2734" s="130" t="s">
        <v>24265</v>
      </c>
      <c r="I2734" s="134"/>
      <c r="J2734" s="123">
        <f>IF(OR(tbl_Metraj22[[#This Row],[TARIH]]="",tbl_Metraj22[[#This Row],[TARIH]]="-"),0,IF(tbl_Metraj22[[#This Row],[YUZDE]]=0,tbl_Metraj22[[#This Row],[METRAJ_BETON]],tbl_Metraj22[[#This Row],[YUZDE]]*tbl_Metraj22[[#This Row],[METRAJ_BETON]]))</f>
        <v>0</v>
      </c>
      <c r="K2734" s="2" t="s">
        <v>22714</v>
      </c>
    </row>
    <row r="2735" spans="1:11" ht="14.25" x14ac:dyDescent="0.2">
      <c r="A2735" s="2" t="s">
        <v>734</v>
      </c>
      <c r="B2735" s="124" t="s">
        <v>6530</v>
      </c>
      <c r="C2735" s="124"/>
      <c r="D2735" s="126">
        <v>1.02</v>
      </c>
      <c r="E2735" s="124" t="s">
        <v>765</v>
      </c>
      <c r="F2735" s="124">
        <v>-3</v>
      </c>
      <c r="G2735" s="2" t="s">
        <v>15322</v>
      </c>
      <c r="H2735" s="130" t="s">
        <v>24265</v>
      </c>
      <c r="I2735" s="134"/>
      <c r="J2735" s="123">
        <f>IF(OR(tbl_Metraj22[[#This Row],[TARIH]]="",tbl_Metraj22[[#This Row],[TARIH]]="-"),0,IF(tbl_Metraj22[[#This Row],[YUZDE]]=0,tbl_Metraj22[[#This Row],[METRAJ_BETON]],tbl_Metraj22[[#This Row],[YUZDE]]*tbl_Metraj22[[#This Row],[METRAJ_BETON]]))</f>
        <v>0</v>
      </c>
      <c r="K2735" s="2" t="s">
        <v>23470</v>
      </c>
    </row>
    <row r="2736" spans="1:11" ht="14.25" x14ac:dyDescent="0.2">
      <c r="A2736" s="2" t="s">
        <v>734</v>
      </c>
      <c r="B2736" s="124" t="s">
        <v>6531</v>
      </c>
      <c r="C2736" s="124"/>
      <c r="D2736" s="126">
        <v>2.84</v>
      </c>
      <c r="E2736" s="124" t="s">
        <v>765</v>
      </c>
      <c r="F2736" s="124">
        <v>-3</v>
      </c>
      <c r="G2736" s="2" t="s">
        <v>15323</v>
      </c>
      <c r="H2736" s="130" t="s">
        <v>24265</v>
      </c>
      <c r="I2736" s="134"/>
      <c r="J2736" s="123">
        <f>IF(OR(tbl_Metraj22[[#This Row],[TARIH]]="",tbl_Metraj22[[#This Row],[TARIH]]="-"),0,IF(tbl_Metraj22[[#This Row],[YUZDE]]=0,tbl_Metraj22[[#This Row],[METRAJ_BETON]],tbl_Metraj22[[#This Row],[YUZDE]]*tbl_Metraj22[[#This Row],[METRAJ_BETON]]))</f>
        <v>0</v>
      </c>
      <c r="K2736" s="2" t="s">
        <v>22739</v>
      </c>
    </row>
    <row r="2737" spans="1:11" ht="14.25" x14ac:dyDescent="0.2">
      <c r="A2737" s="2" t="s">
        <v>734</v>
      </c>
      <c r="B2737" s="124" t="s">
        <v>6532</v>
      </c>
      <c r="C2737" s="124"/>
      <c r="D2737" s="126">
        <v>1.02</v>
      </c>
      <c r="E2737" s="124" t="s">
        <v>765</v>
      </c>
      <c r="F2737" s="124">
        <v>-3</v>
      </c>
      <c r="G2737" s="2" t="s">
        <v>15324</v>
      </c>
      <c r="H2737" s="130" t="s">
        <v>24265</v>
      </c>
      <c r="I2737" s="134"/>
      <c r="J2737" s="123">
        <f>IF(OR(tbl_Metraj22[[#This Row],[TARIH]]="",tbl_Metraj22[[#This Row],[TARIH]]="-"),0,IF(tbl_Metraj22[[#This Row],[YUZDE]]=0,tbl_Metraj22[[#This Row],[METRAJ_BETON]],tbl_Metraj22[[#This Row],[YUZDE]]*tbl_Metraj22[[#This Row],[METRAJ_BETON]]))</f>
        <v>0</v>
      </c>
      <c r="K2737" s="2" t="s">
        <v>23471</v>
      </c>
    </row>
    <row r="2738" spans="1:11" ht="14.25" x14ac:dyDescent="0.2">
      <c r="A2738" s="2" t="s">
        <v>734</v>
      </c>
      <c r="B2738" s="124" t="s">
        <v>6533</v>
      </c>
      <c r="C2738" s="124"/>
      <c r="D2738" s="126">
        <v>2.2999999999999998</v>
      </c>
      <c r="E2738" s="124" t="s">
        <v>765</v>
      </c>
      <c r="F2738" s="124">
        <v>-3</v>
      </c>
      <c r="G2738" s="2" t="s">
        <v>15325</v>
      </c>
      <c r="H2738" s="130" t="s">
        <v>24265</v>
      </c>
      <c r="I2738" s="134"/>
      <c r="J2738" s="123">
        <f>IF(OR(tbl_Metraj22[[#This Row],[TARIH]]="",tbl_Metraj22[[#This Row],[TARIH]]="-"),0,IF(tbl_Metraj22[[#This Row],[YUZDE]]=0,tbl_Metraj22[[#This Row],[METRAJ_BETON]],tbl_Metraj22[[#This Row],[YUZDE]]*tbl_Metraj22[[#This Row],[METRAJ_BETON]]))</f>
        <v>0</v>
      </c>
      <c r="K2738" s="2" t="s">
        <v>22713</v>
      </c>
    </row>
    <row r="2739" spans="1:11" ht="14.25" x14ac:dyDescent="0.2">
      <c r="A2739" s="2" t="s">
        <v>734</v>
      </c>
      <c r="B2739" s="124" t="s">
        <v>6534</v>
      </c>
      <c r="C2739" s="124"/>
      <c r="D2739" s="126">
        <v>2.2999999999999998</v>
      </c>
      <c r="E2739" s="124" t="s">
        <v>765</v>
      </c>
      <c r="F2739" s="124">
        <v>-3</v>
      </c>
      <c r="G2739" s="2" t="s">
        <v>15326</v>
      </c>
      <c r="H2739" s="130" t="s">
        <v>24265</v>
      </c>
      <c r="I2739" s="134"/>
      <c r="J2739" s="123">
        <f>IF(OR(tbl_Metraj22[[#This Row],[TARIH]]="",tbl_Metraj22[[#This Row],[TARIH]]="-"),0,IF(tbl_Metraj22[[#This Row],[YUZDE]]=0,tbl_Metraj22[[#This Row],[METRAJ_BETON]],tbl_Metraj22[[#This Row],[YUZDE]]*tbl_Metraj22[[#This Row],[METRAJ_BETON]]))</f>
        <v>0</v>
      </c>
      <c r="K2739" s="2" t="s">
        <v>23472</v>
      </c>
    </row>
    <row r="2740" spans="1:11" ht="14.25" x14ac:dyDescent="0.2">
      <c r="A2740" s="2" t="s">
        <v>734</v>
      </c>
      <c r="B2740" s="124" t="s">
        <v>6535</v>
      </c>
      <c r="C2740" s="124"/>
      <c r="D2740" s="126">
        <v>2.2999999999999998</v>
      </c>
      <c r="E2740" s="124" t="s">
        <v>765</v>
      </c>
      <c r="F2740" s="124">
        <v>-3</v>
      </c>
      <c r="G2740" s="2" t="s">
        <v>15327</v>
      </c>
      <c r="H2740" s="130" t="s">
        <v>24265</v>
      </c>
      <c r="I2740" s="134"/>
      <c r="J2740" s="123">
        <f>IF(OR(tbl_Metraj22[[#This Row],[TARIH]]="",tbl_Metraj22[[#This Row],[TARIH]]="-"),0,IF(tbl_Metraj22[[#This Row],[YUZDE]]=0,tbl_Metraj22[[#This Row],[METRAJ_BETON]],tbl_Metraj22[[#This Row],[YUZDE]]*tbl_Metraj22[[#This Row],[METRAJ_BETON]]))</f>
        <v>0</v>
      </c>
      <c r="K2740" s="2" t="s">
        <v>22676</v>
      </c>
    </row>
    <row r="2741" spans="1:11" ht="14.25" x14ac:dyDescent="0.2">
      <c r="A2741" s="2" t="s">
        <v>734</v>
      </c>
      <c r="B2741" s="124" t="s">
        <v>6536</v>
      </c>
      <c r="C2741" s="124"/>
      <c r="D2741" s="126">
        <v>2.2999999999999998</v>
      </c>
      <c r="E2741" s="124" t="s">
        <v>765</v>
      </c>
      <c r="F2741" s="124">
        <v>-3</v>
      </c>
      <c r="G2741" s="2" t="s">
        <v>15328</v>
      </c>
      <c r="H2741" s="130"/>
      <c r="I2741" s="134"/>
      <c r="J2741" s="123">
        <f>IF(OR(tbl_Metraj22[[#This Row],[TARIH]]="",tbl_Metraj22[[#This Row],[TARIH]]="-"),0,IF(tbl_Metraj22[[#This Row],[YUZDE]]=0,tbl_Metraj22[[#This Row],[METRAJ_BETON]],tbl_Metraj22[[#This Row],[YUZDE]]*tbl_Metraj22[[#This Row],[METRAJ_BETON]]))</f>
        <v>0</v>
      </c>
      <c r="K2741" s="2" t="s">
        <v>23473</v>
      </c>
    </row>
    <row r="2742" spans="1:11" ht="14.25" x14ac:dyDescent="0.2">
      <c r="A2742" s="2" t="s">
        <v>734</v>
      </c>
      <c r="B2742" s="124" t="s">
        <v>6537</v>
      </c>
      <c r="C2742" s="124"/>
      <c r="D2742" s="126">
        <v>2.84</v>
      </c>
      <c r="E2742" s="124" t="s">
        <v>765</v>
      </c>
      <c r="F2742" s="124">
        <v>-3</v>
      </c>
      <c r="G2742" s="2" t="s">
        <v>15329</v>
      </c>
      <c r="H2742" s="130"/>
      <c r="I2742" s="134"/>
      <c r="J2742" s="123">
        <f>IF(OR(tbl_Metraj22[[#This Row],[TARIH]]="",tbl_Metraj22[[#This Row],[TARIH]]="-"),0,IF(tbl_Metraj22[[#This Row],[YUZDE]]=0,tbl_Metraj22[[#This Row],[METRAJ_BETON]],tbl_Metraj22[[#This Row],[YUZDE]]*tbl_Metraj22[[#This Row],[METRAJ_BETON]]))</f>
        <v>0</v>
      </c>
      <c r="K2742" s="2" t="s">
        <v>22627</v>
      </c>
    </row>
    <row r="2743" spans="1:11" ht="14.25" x14ac:dyDescent="0.2">
      <c r="A2743" s="2" t="s">
        <v>734</v>
      </c>
      <c r="B2743" s="124" t="s">
        <v>6538</v>
      </c>
      <c r="C2743" s="124"/>
      <c r="D2743" s="126">
        <v>1.1200000000000001</v>
      </c>
      <c r="E2743" s="124" t="s">
        <v>765</v>
      </c>
      <c r="F2743" s="124">
        <v>-3</v>
      </c>
      <c r="G2743" s="2" t="s">
        <v>15330</v>
      </c>
      <c r="H2743" s="130"/>
      <c r="I2743" s="134"/>
      <c r="J2743" s="123">
        <f>IF(OR(tbl_Metraj22[[#This Row],[TARIH]]="",tbl_Metraj22[[#This Row],[TARIH]]="-"),0,IF(tbl_Metraj22[[#This Row],[YUZDE]]=0,tbl_Metraj22[[#This Row],[METRAJ_BETON]],tbl_Metraj22[[#This Row],[YUZDE]]*tbl_Metraj22[[#This Row],[METRAJ_BETON]]))</f>
        <v>0</v>
      </c>
      <c r="K2743" s="2" t="s">
        <v>23474</v>
      </c>
    </row>
    <row r="2744" spans="1:11" ht="14.25" x14ac:dyDescent="0.2">
      <c r="A2744" s="2" t="s">
        <v>734</v>
      </c>
      <c r="B2744" s="124" t="s">
        <v>6539</v>
      </c>
      <c r="C2744" s="124"/>
      <c r="D2744" s="126">
        <v>1.02</v>
      </c>
      <c r="E2744" s="124" t="s">
        <v>765</v>
      </c>
      <c r="F2744" s="124">
        <v>-3</v>
      </c>
      <c r="G2744" s="2" t="s">
        <v>15331</v>
      </c>
      <c r="H2744" s="130" t="s">
        <v>24265</v>
      </c>
      <c r="I2744" s="134"/>
      <c r="J2744" s="123">
        <f>IF(OR(tbl_Metraj22[[#This Row],[TARIH]]="",tbl_Metraj22[[#This Row],[TARIH]]="-"),0,IF(tbl_Metraj22[[#This Row],[YUZDE]]=0,tbl_Metraj22[[#This Row],[METRAJ_BETON]],tbl_Metraj22[[#This Row],[YUZDE]]*tbl_Metraj22[[#This Row],[METRAJ_BETON]]))</f>
        <v>0</v>
      </c>
      <c r="K2744" s="2" t="s">
        <v>23475</v>
      </c>
    </row>
    <row r="2745" spans="1:11" ht="14.25" x14ac:dyDescent="0.2">
      <c r="A2745" s="2" t="s">
        <v>734</v>
      </c>
      <c r="B2745" s="124" t="s">
        <v>6540</v>
      </c>
      <c r="C2745" s="124"/>
      <c r="D2745" s="126">
        <v>1.02</v>
      </c>
      <c r="E2745" s="124" t="s">
        <v>765</v>
      </c>
      <c r="F2745" s="124">
        <v>-3</v>
      </c>
      <c r="G2745" s="2" t="s">
        <v>15332</v>
      </c>
      <c r="H2745" s="130" t="s">
        <v>24265</v>
      </c>
      <c r="I2745" s="134"/>
      <c r="J2745" s="123">
        <f>IF(OR(tbl_Metraj22[[#This Row],[TARIH]]="",tbl_Metraj22[[#This Row],[TARIH]]="-"),0,IF(tbl_Metraj22[[#This Row],[YUZDE]]=0,tbl_Metraj22[[#This Row],[METRAJ_BETON]],tbl_Metraj22[[#This Row],[YUZDE]]*tbl_Metraj22[[#This Row],[METRAJ_BETON]]))</f>
        <v>0</v>
      </c>
      <c r="K2745" s="2" t="s">
        <v>23476</v>
      </c>
    </row>
    <row r="2746" spans="1:11" ht="14.25" x14ac:dyDescent="0.2">
      <c r="A2746" s="2" t="s">
        <v>734</v>
      </c>
      <c r="B2746" s="124" t="s">
        <v>6541</v>
      </c>
      <c r="C2746" s="124"/>
      <c r="D2746" s="126">
        <v>2.2400000000000002</v>
      </c>
      <c r="E2746" s="124" t="s">
        <v>765</v>
      </c>
      <c r="F2746" s="124">
        <v>-3</v>
      </c>
      <c r="G2746" s="2" t="s">
        <v>15333</v>
      </c>
      <c r="H2746" s="130"/>
      <c r="I2746" s="134"/>
      <c r="J2746" s="123">
        <f>IF(OR(tbl_Metraj22[[#This Row],[TARIH]]="",tbl_Metraj22[[#This Row],[TARIH]]="-"),0,IF(tbl_Metraj22[[#This Row],[YUZDE]]=0,tbl_Metraj22[[#This Row],[METRAJ_BETON]],tbl_Metraj22[[#This Row],[YUZDE]]*tbl_Metraj22[[#This Row],[METRAJ_BETON]]))</f>
        <v>0</v>
      </c>
      <c r="K2746" s="2" t="s">
        <v>22536</v>
      </c>
    </row>
    <row r="2747" spans="1:11" ht="14.25" x14ac:dyDescent="0.2">
      <c r="A2747" s="2" t="s">
        <v>734</v>
      </c>
      <c r="B2747" s="124" t="s">
        <v>6542</v>
      </c>
      <c r="C2747" s="124"/>
      <c r="D2747" s="126">
        <v>1.02</v>
      </c>
      <c r="E2747" s="124" t="s">
        <v>765</v>
      </c>
      <c r="F2747" s="124">
        <v>-3</v>
      </c>
      <c r="G2747" s="2" t="s">
        <v>15334</v>
      </c>
      <c r="H2747" s="130"/>
      <c r="I2747" s="134"/>
      <c r="J2747" s="123">
        <f>IF(OR(tbl_Metraj22[[#This Row],[TARIH]]="",tbl_Metraj22[[#This Row],[TARIH]]="-"),0,IF(tbl_Metraj22[[#This Row],[YUZDE]]=0,tbl_Metraj22[[#This Row],[METRAJ_BETON]],tbl_Metraj22[[#This Row],[YUZDE]]*tbl_Metraj22[[#This Row],[METRAJ_BETON]]))</f>
        <v>0</v>
      </c>
      <c r="K2747" s="2" t="s">
        <v>23477</v>
      </c>
    </row>
    <row r="2748" spans="1:11" ht="14.25" x14ac:dyDescent="0.2">
      <c r="A2748" s="2" t="s">
        <v>734</v>
      </c>
      <c r="B2748" s="124" t="s">
        <v>6543</v>
      </c>
      <c r="C2748" s="124"/>
      <c r="D2748" s="126">
        <v>2.27</v>
      </c>
      <c r="E2748" s="124" t="s">
        <v>765</v>
      </c>
      <c r="F2748" s="124">
        <v>-3</v>
      </c>
      <c r="G2748" s="2" t="s">
        <v>15335</v>
      </c>
      <c r="H2748" s="130"/>
      <c r="I2748" s="134"/>
      <c r="J2748" s="123">
        <f>IF(OR(tbl_Metraj22[[#This Row],[TARIH]]="",tbl_Metraj22[[#This Row],[TARIH]]="-"),0,IF(tbl_Metraj22[[#This Row],[YUZDE]]=0,tbl_Metraj22[[#This Row],[METRAJ_BETON]],tbl_Metraj22[[#This Row],[YUZDE]]*tbl_Metraj22[[#This Row],[METRAJ_BETON]]))</f>
        <v>0</v>
      </c>
      <c r="K2748" s="2" t="s">
        <v>22526</v>
      </c>
    </row>
    <row r="2749" spans="1:11" ht="14.25" x14ac:dyDescent="0.2">
      <c r="A2749" s="2" t="s">
        <v>734</v>
      </c>
      <c r="B2749" s="124" t="s">
        <v>6544</v>
      </c>
      <c r="C2749" s="124"/>
      <c r="D2749" s="126">
        <v>0.9</v>
      </c>
      <c r="E2749" s="124" t="s">
        <v>765</v>
      </c>
      <c r="F2749" s="124">
        <v>-3</v>
      </c>
      <c r="G2749" s="2" t="s">
        <v>15336</v>
      </c>
      <c r="H2749" s="130"/>
      <c r="I2749" s="134"/>
      <c r="J2749" s="123">
        <f>IF(OR(tbl_Metraj22[[#This Row],[TARIH]]="",tbl_Metraj22[[#This Row],[TARIH]]="-"),0,IF(tbl_Metraj22[[#This Row],[YUZDE]]=0,tbl_Metraj22[[#This Row],[METRAJ_BETON]],tbl_Metraj22[[#This Row],[YUZDE]]*tbl_Metraj22[[#This Row],[METRAJ_BETON]]))</f>
        <v>0</v>
      </c>
      <c r="K2749" s="2" t="s">
        <v>23478</v>
      </c>
    </row>
    <row r="2750" spans="1:11" ht="14.25" x14ac:dyDescent="0.2">
      <c r="A2750" s="2" t="s">
        <v>734</v>
      </c>
      <c r="B2750" s="124" t="s">
        <v>6545</v>
      </c>
      <c r="C2750" s="124"/>
      <c r="D2750" s="126">
        <v>2.2999999999999998</v>
      </c>
      <c r="E2750" s="124" t="s">
        <v>765</v>
      </c>
      <c r="F2750" s="124">
        <v>-3</v>
      </c>
      <c r="G2750" s="2" t="s">
        <v>15337</v>
      </c>
      <c r="H2750" s="130"/>
      <c r="I2750" s="134"/>
      <c r="J2750" s="123">
        <f>IF(OR(tbl_Metraj22[[#This Row],[TARIH]]="",tbl_Metraj22[[#This Row],[TARIH]]="-"),0,IF(tbl_Metraj22[[#This Row],[YUZDE]]=0,tbl_Metraj22[[#This Row],[METRAJ_BETON]],tbl_Metraj22[[#This Row],[YUZDE]]*tbl_Metraj22[[#This Row],[METRAJ_BETON]]))</f>
        <v>0</v>
      </c>
      <c r="K2750" s="2" t="s">
        <v>22595</v>
      </c>
    </row>
    <row r="2751" spans="1:11" ht="14.25" x14ac:dyDescent="0.2">
      <c r="A2751" s="2" t="s">
        <v>734</v>
      </c>
      <c r="B2751" s="124" t="s">
        <v>6546</v>
      </c>
      <c r="C2751" s="124"/>
      <c r="D2751" s="126">
        <v>2.2400000000000002</v>
      </c>
      <c r="E2751" s="124" t="s">
        <v>765</v>
      </c>
      <c r="F2751" s="124">
        <v>-3</v>
      </c>
      <c r="G2751" s="2" t="s">
        <v>15338</v>
      </c>
      <c r="H2751" s="130"/>
      <c r="I2751" s="134"/>
      <c r="J2751" s="123">
        <f>IF(OR(tbl_Metraj22[[#This Row],[TARIH]]="",tbl_Metraj22[[#This Row],[TARIH]]="-"),0,IF(tbl_Metraj22[[#This Row],[YUZDE]]=0,tbl_Metraj22[[#This Row],[METRAJ_BETON]],tbl_Metraj22[[#This Row],[YUZDE]]*tbl_Metraj22[[#This Row],[METRAJ_BETON]]))</f>
        <v>0</v>
      </c>
      <c r="K2751" s="2" t="s">
        <v>22629</v>
      </c>
    </row>
    <row r="2752" spans="1:11" ht="14.25" x14ac:dyDescent="0.2">
      <c r="A2752" s="2" t="s">
        <v>734</v>
      </c>
      <c r="B2752" s="124" t="s">
        <v>6547</v>
      </c>
      <c r="C2752" s="124"/>
      <c r="D2752" s="126">
        <v>2.1800000000000002</v>
      </c>
      <c r="E2752" s="124" t="s">
        <v>765</v>
      </c>
      <c r="F2752" s="124">
        <v>-3</v>
      </c>
      <c r="G2752" s="2" t="s">
        <v>15339</v>
      </c>
      <c r="H2752" s="130"/>
      <c r="I2752" s="134"/>
      <c r="J2752" s="123">
        <f>IF(OR(tbl_Metraj22[[#This Row],[TARIH]]="",tbl_Metraj22[[#This Row],[TARIH]]="-"),0,IF(tbl_Metraj22[[#This Row],[YUZDE]]=0,tbl_Metraj22[[#This Row],[METRAJ_BETON]],tbl_Metraj22[[#This Row],[YUZDE]]*tbl_Metraj22[[#This Row],[METRAJ_BETON]]))</f>
        <v>0</v>
      </c>
      <c r="K2752" s="2" t="s">
        <v>23479</v>
      </c>
    </row>
    <row r="2753" spans="1:11" ht="14.25" x14ac:dyDescent="0.2">
      <c r="A2753" s="2" t="s">
        <v>734</v>
      </c>
      <c r="B2753" s="124" t="s">
        <v>6548</v>
      </c>
      <c r="C2753" s="124"/>
      <c r="D2753" s="126">
        <v>0.91</v>
      </c>
      <c r="E2753" s="124" t="s">
        <v>765</v>
      </c>
      <c r="F2753" s="124">
        <v>-3</v>
      </c>
      <c r="G2753" s="2" t="s">
        <v>15340</v>
      </c>
      <c r="H2753" s="130"/>
      <c r="I2753" s="134"/>
      <c r="J2753" s="123">
        <f>IF(OR(tbl_Metraj22[[#This Row],[TARIH]]="",tbl_Metraj22[[#This Row],[TARIH]]="-"),0,IF(tbl_Metraj22[[#This Row],[YUZDE]]=0,tbl_Metraj22[[#This Row],[METRAJ_BETON]],tbl_Metraj22[[#This Row],[YUZDE]]*tbl_Metraj22[[#This Row],[METRAJ_BETON]]))</f>
        <v>0</v>
      </c>
      <c r="K2753" s="2" t="s">
        <v>23480</v>
      </c>
    </row>
    <row r="2754" spans="1:11" ht="14.25" x14ac:dyDescent="0.2">
      <c r="A2754" s="2" t="s">
        <v>734</v>
      </c>
      <c r="B2754" s="124" t="s">
        <v>6549</v>
      </c>
      <c r="C2754" s="124"/>
      <c r="D2754" s="126">
        <v>0.91</v>
      </c>
      <c r="E2754" s="124" t="s">
        <v>765</v>
      </c>
      <c r="F2754" s="124">
        <v>-3</v>
      </c>
      <c r="G2754" s="2" t="s">
        <v>15341</v>
      </c>
      <c r="H2754" s="130"/>
      <c r="I2754" s="134"/>
      <c r="J2754" s="123">
        <f>IF(OR(tbl_Metraj22[[#This Row],[TARIH]]="",tbl_Metraj22[[#This Row],[TARIH]]="-"),0,IF(tbl_Metraj22[[#This Row],[YUZDE]]=0,tbl_Metraj22[[#This Row],[METRAJ_BETON]],tbl_Metraj22[[#This Row],[YUZDE]]*tbl_Metraj22[[#This Row],[METRAJ_BETON]]))</f>
        <v>0</v>
      </c>
      <c r="K2754" s="2" t="s">
        <v>23481</v>
      </c>
    </row>
    <row r="2755" spans="1:11" ht="14.25" x14ac:dyDescent="0.2">
      <c r="A2755" s="2" t="s">
        <v>734</v>
      </c>
      <c r="B2755" s="124" t="s">
        <v>6550</v>
      </c>
      <c r="C2755" s="124"/>
      <c r="D2755" s="126">
        <v>3.68</v>
      </c>
      <c r="E2755" s="124" t="s">
        <v>765</v>
      </c>
      <c r="F2755" s="124">
        <v>-3</v>
      </c>
      <c r="G2755" s="2" t="s">
        <v>15342</v>
      </c>
      <c r="H2755" s="130"/>
      <c r="I2755" s="134"/>
      <c r="J2755" s="123">
        <f>IF(OR(tbl_Metraj22[[#This Row],[TARIH]]="",tbl_Metraj22[[#This Row],[TARIH]]="-"),0,IF(tbl_Metraj22[[#This Row],[YUZDE]]=0,tbl_Metraj22[[#This Row],[METRAJ_BETON]],tbl_Metraj22[[#This Row],[YUZDE]]*tbl_Metraj22[[#This Row],[METRAJ_BETON]]))</f>
        <v>0</v>
      </c>
      <c r="K2755" s="2" t="s">
        <v>22561</v>
      </c>
    </row>
    <row r="2756" spans="1:11" ht="14.25" x14ac:dyDescent="0.2">
      <c r="A2756" s="2" t="s">
        <v>734</v>
      </c>
      <c r="B2756" s="124" t="s">
        <v>6551</v>
      </c>
      <c r="C2756" s="124"/>
      <c r="D2756" s="126">
        <v>3.52</v>
      </c>
      <c r="E2756" s="124" t="s">
        <v>765</v>
      </c>
      <c r="F2756" s="124">
        <v>-3</v>
      </c>
      <c r="G2756" s="2" t="s">
        <v>15343</v>
      </c>
      <c r="H2756" s="130"/>
      <c r="I2756" s="134"/>
      <c r="J2756" s="123">
        <f>IF(OR(tbl_Metraj22[[#This Row],[TARIH]]="",tbl_Metraj22[[#This Row],[TARIH]]="-"),0,IF(tbl_Metraj22[[#This Row],[YUZDE]]=0,tbl_Metraj22[[#This Row],[METRAJ_BETON]],tbl_Metraj22[[#This Row],[YUZDE]]*tbl_Metraj22[[#This Row],[METRAJ_BETON]]))</f>
        <v>0</v>
      </c>
      <c r="K2756" s="2" t="s">
        <v>22635</v>
      </c>
    </row>
    <row r="2757" spans="1:11" ht="14.25" x14ac:dyDescent="0.2">
      <c r="A2757" s="2" t="s">
        <v>734</v>
      </c>
      <c r="B2757" s="124" t="s">
        <v>6552</v>
      </c>
      <c r="C2757" s="124"/>
      <c r="D2757" s="126">
        <v>1.7</v>
      </c>
      <c r="E2757" s="124" t="s">
        <v>765</v>
      </c>
      <c r="F2757" s="124">
        <v>-3</v>
      </c>
      <c r="G2757" s="2" t="s">
        <v>15344</v>
      </c>
      <c r="H2757" s="130"/>
      <c r="I2757" s="134"/>
      <c r="J2757" s="123">
        <f>IF(OR(tbl_Metraj22[[#This Row],[TARIH]]="",tbl_Metraj22[[#This Row],[TARIH]]="-"),0,IF(tbl_Metraj22[[#This Row],[YUZDE]]=0,tbl_Metraj22[[#This Row],[METRAJ_BETON]],tbl_Metraj22[[#This Row],[YUZDE]]*tbl_Metraj22[[#This Row],[METRAJ_BETON]]))</f>
        <v>0</v>
      </c>
      <c r="K2757" s="2" t="s">
        <v>23482</v>
      </c>
    </row>
    <row r="2758" spans="1:11" ht="14.25" x14ac:dyDescent="0.2">
      <c r="A2758" s="2" t="s">
        <v>734</v>
      </c>
      <c r="B2758" s="124" t="s">
        <v>6553</v>
      </c>
      <c r="C2758" s="124"/>
      <c r="D2758" s="126">
        <v>1.92</v>
      </c>
      <c r="E2758" s="124" t="s">
        <v>765</v>
      </c>
      <c r="F2758" s="124">
        <v>-3</v>
      </c>
      <c r="G2758" s="2" t="s">
        <v>15345</v>
      </c>
      <c r="H2758" s="130"/>
      <c r="I2758" s="134"/>
      <c r="J2758" s="123">
        <f>IF(OR(tbl_Metraj22[[#This Row],[TARIH]]="",tbl_Metraj22[[#This Row],[TARIH]]="-"),0,IF(tbl_Metraj22[[#This Row],[YUZDE]]=0,tbl_Metraj22[[#This Row],[METRAJ_BETON]],tbl_Metraj22[[#This Row],[YUZDE]]*tbl_Metraj22[[#This Row],[METRAJ_BETON]]))</f>
        <v>0</v>
      </c>
      <c r="K2758" s="2" t="s">
        <v>22557</v>
      </c>
    </row>
    <row r="2759" spans="1:11" ht="14.25" x14ac:dyDescent="0.2">
      <c r="A2759" s="2" t="s">
        <v>734</v>
      </c>
      <c r="B2759" s="124" t="s">
        <v>6554</v>
      </c>
      <c r="C2759" s="124"/>
      <c r="D2759" s="126">
        <v>2.2999999999999998</v>
      </c>
      <c r="E2759" s="124" t="s">
        <v>765</v>
      </c>
      <c r="F2759" s="124">
        <v>-3</v>
      </c>
      <c r="G2759" s="2" t="s">
        <v>15346</v>
      </c>
      <c r="H2759" s="130"/>
      <c r="I2759" s="134"/>
      <c r="J2759" s="123">
        <f>IF(OR(tbl_Metraj22[[#This Row],[TARIH]]="",tbl_Metraj22[[#This Row],[TARIH]]="-"),0,IF(tbl_Metraj22[[#This Row],[YUZDE]]=0,tbl_Metraj22[[#This Row],[METRAJ_BETON]],tbl_Metraj22[[#This Row],[YUZDE]]*tbl_Metraj22[[#This Row],[METRAJ_BETON]]))</f>
        <v>0</v>
      </c>
      <c r="K2759" s="2" t="s">
        <v>22570</v>
      </c>
    </row>
    <row r="2760" spans="1:11" ht="14.25" x14ac:dyDescent="0.2">
      <c r="A2760" s="2" t="s">
        <v>734</v>
      </c>
      <c r="B2760" s="124" t="s">
        <v>6555</v>
      </c>
      <c r="C2760" s="124"/>
      <c r="D2760" s="126">
        <v>2.4</v>
      </c>
      <c r="E2760" s="124" t="s">
        <v>765</v>
      </c>
      <c r="F2760" s="124">
        <v>-3</v>
      </c>
      <c r="G2760" s="2" t="s">
        <v>15347</v>
      </c>
      <c r="H2760" s="130"/>
      <c r="I2760" s="134"/>
      <c r="J2760" s="123">
        <f>IF(OR(tbl_Metraj22[[#This Row],[TARIH]]="",tbl_Metraj22[[#This Row],[TARIH]]="-"),0,IF(tbl_Metraj22[[#This Row],[YUZDE]]=0,tbl_Metraj22[[#This Row],[METRAJ_BETON]],tbl_Metraj22[[#This Row],[YUZDE]]*tbl_Metraj22[[#This Row],[METRAJ_BETON]]))</f>
        <v>0</v>
      </c>
      <c r="K2760" s="2" t="s">
        <v>22625</v>
      </c>
    </row>
    <row r="2761" spans="1:11" ht="14.25" x14ac:dyDescent="0.2">
      <c r="A2761" s="2" t="s">
        <v>734</v>
      </c>
      <c r="B2761" s="124" t="s">
        <v>6556</v>
      </c>
      <c r="C2761" s="124"/>
      <c r="D2761" s="126">
        <v>2.7</v>
      </c>
      <c r="E2761" s="124" t="s">
        <v>765</v>
      </c>
      <c r="F2761" s="124">
        <v>-3</v>
      </c>
      <c r="G2761" s="2" t="s">
        <v>15348</v>
      </c>
      <c r="H2761" s="130"/>
      <c r="I2761" s="134"/>
      <c r="J2761" s="123">
        <f>IF(OR(tbl_Metraj22[[#This Row],[TARIH]]="",tbl_Metraj22[[#This Row],[TARIH]]="-"),0,IF(tbl_Metraj22[[#This Row],[YUZDE]]=0,tbl_Metraj22[[#This Row],[METRAJ_BETON]],tbl_Metraj22[[#This Row],[YUZDE]]*tbl_Metraj22[[#This Row],[METRAJ_BETON]]))</f>
        <v>0</v>
      </c>
      <c r="K2761" s="2" t="s">
        <v>23483</v>
      </c>
    </row>
    <row r="2762" spans="1:11" ht="14.25" x14ac:dyDescent="0.2">
      <c r="A2762" s="2" t="s">
        <v>734</v>
      </c>
      <c r="B2762" s="124" t="s">
        <v>6557</v>
      </c>
      <c r="C2762" s="124"/>
      <c r="D2762" s="126">
        <v>1.69</v>
      </c>
      <c r="E2762" s="124" t="s">
        <v>765</v>
      </c>
      <c r="F2762" s="124">
        <v>-3</v>
      </c>
      <c r="G2762" s="2" t="s">
        <v>15349</v>
      </c>
      <c r="H2762" s="130"/>
      <c r="I2762" s="134"/>
      <c r="J2762" s="123">
        <f>IF(OR(tbl_Metraj22[[#This Row],[TARIH]]="",tbl_Metraj22[[#This Row],[TARIH]]="-"),0,IF(tbl_Metraj22[[#This Row],[YUZDE]]=0,tbl_Metraj22[[#This Row],[METRAJ_BETON]],tbl_Metraj22[[#This Row],[YUZDE]]*tbl_Metraj22[[#This Row],[METRAJ_BETON]]))</f>
        <v>0</v>
      </c>
      <c r="K2762" s="2" t="s">
        <v>22600</v>
      </c>
    </row>
    <row r="2763" spans="1:11" ht="14.25" x14ac:dyDescent="0.2">
      <c r="A2763" s="2" t="s">
        <v>734</v>
      </c>
      <c r="B2763" s="124" t="s">
        <v>6558</v>
      </c>
      <c r="C2763" s="124"/>
      <c r="D2763" s="126">
        <v>1.66</v>
      </c>
      <c r="E2763" s="124" t="s">
        <v>765</v>
      </c>
      <c r="F2763" s="124">
        <v>-3</v>
      </c>
      <c r="G2763" s="2" t="s">
        <v>15350</v>
      </c>
      <c r="H2763" s="130"/>
      <c r="I2763" s="134"/>
      <c r="J2763" s="123">
        <f>IF(OR(tbl_Metraj22[[#This Row],[TARIH]]="",tbl_Metraj22[[#This Row],[TARIH]]="-"),0,IF(tbl_Metraj22[[#This Row],[YUZDE]]=0,tbl_Metraj22[[#This Row],[METRAJ_BETON]],tbl_Metraj22[[#This Row],[YUZDE]]*tbl_Metraj22[[#This Row],[METRAJ_BETON]]))</f>
        <v>0</v>
      </c>
      <c r="K2763" s="2" t="s">
        <v>22606</v>
      </c>
    </row>
    <row r="2764" spans="1:11" ht="14.25" x14ac:dyDescent="0.2">
      <c r="A2764" s="2" t="s">
        <v>734</v>
      </c>
      <c r="B2764" s="124" t="s">
        <v>6559</v>
      </c>
      <c r="C2764" s="124"/>
      <c r="D2764" s="126">
        <v>3.46</v>
      </c>
      <c r="E2764" s="124" t="s">
        <v>765</v>
      </c>
      <c r="F2764" s="124">
        <v>-3</v>
      </c>
      <c r="G2764" s="2" t="s">
        <v>15351</v>
      </c>
      <c r="H2764" s="130"/>
      <c r="I2764" s="134"/>
      <c r="J2764" s="123">
        <f>IF(OR(tbl_Metraj22[[#This Row],[TARIH]]="",tbl_Metraj22[[#This Row],[TARIH]]="-"),0,IF(tbl_Metraj22[[#This Row],[YUZDE]]=0,tbl_Metraj22[[#This Row],[METRAJ_BETON]],tbl_Metraj22[[#This Row],[YUZDE]]*tbl_Metraj22[[#This Row],[METRAJ_BETON]]))</f>
        <v>0</v>
      </c>
      <c r="K2764" s="2" t="s">
        <v>22569</v>
      </c>
    </row>
    <row r="2765" spans="1:11" ht="14.25" x14ac:dyDescent="0.2">
      <c r="A2765" s="2" t="s">
        <v>734</v>
      </c>
      <c r="B2765" s="124" t="s">
        <v>6560</v>
      </c>
      <c r="C2765" s="124"/>
      <c r="D2765" s="126">
        <v>1.95</v>
      </c>
      <c r="E2765" s="124" t="s">
        <v>765</v>
      </c>
      <c r="F2765" s="124">
        <v>-3</v>
      </c>
      <c r="G2765" s="2" t="s">
        <v>15352</v>
      </c>
      <c r="H2765" s="130" t="s">
        <v>24265</v>
      </c>
      <c r="I2765" s="134"/>
      <c r="J2765" s="123">
        <f>IF(OR(tbl_Metraj22[[#This Row],[TARIH]]="",tbl_Metraj22[[#This Row],[TARIH]]="-"),0,IF(tbl_Metraj22[[#This Row],[YUZDE]]=0,tbl_Metraj22[[#This Row],[METRAJ_BETON]],tbl_Metraj22[[#This Row],[YUZDE]]*tbl_Metraj22[[#This Row],[METRAJ_BETON]]))</f>
        <v>0</v>
      </c>
      <c r="K2765" s="2" t="s">
        <v>22545</v>
      </c>
    </row>
    <row r="2766" spans="1:11" ht="14.25" x14ac:dyDescent="0.2">
      <c r="A2766" s="2" t="s">
        <v>734</v>
      </c>
      <c r="B2766" s="124" t="s">
        <v>6561</v>
      </c>
      <c r="C2766" s="124"/>
      <c r="D2766" s="126">
        <v>1.62</v>
      </c>
      <c r="E2766" s="124" t="s">
        <v>765</v>
      </c>
      <c r="F2766" s="124">
        <v>-3</v>
      </c>
      <c r="G2766" s="2" t="s">
        <v>15353</v>
      </c>
      <c r="H2766" s="130" t="s">
        <v>24265</v>
      </c>
      <c r="I2766" s="134"/>
      <c r="J2766" s="123">
        <f>IF(OR(tbl_Metraj22[[#This Row],[TARIH]]="",tbl_Metraj22[[#This Row],[TARIH]]="-"),0,IF(tbl_Metraj22[[#This Row],[YUZDE]]=0,tbl_Metraj22[[#This Row],[METRAJ_BETON]],tbl_Metraj22[[#This Row],[YUZDE]]*tbl_Metraj22[[#This Row],[METRAJ_BETON]]))</f>
        <v>0</v>
      </c>
      <c r="K2766" s="2" t="s">
        <v>22631</v>
      </c>
    </row>
    <row r="2767" spans="1:11" ht="14.25" x14ac:dyDescent="0.2">
      <c r="A2767" s="2" t="s">
        <v>734</v>
      </c>
      <c r="B2767" s="124" t="s">
        <v>6562</v>
      </c>
      <c r="C2767" s="124"/>
      <c r="D2767" s="126">
        <v>2.85</v>
      </c>
      <c r="E2767" s="124" t="s">
        <v>765</v>
      </c>
      <c r="F2767" s="124">
        <v>-3</v>
      </c>
      <c r="G2767" s="2" t="s">
        <v>15354</v>
      </c>
      <c r="H2767" s="130"/>
      <c r="I2767" s="134"/>
      <c r="J2767" s="123">
        <f>IF(OR(tbl_Metraj22[[#This Row],[TARIH]]="",tbl_Metraj22[[#This Row],[TARIH]]="-"),0,IF(tbl_Metraj22[[#This Row],[YUZDE]]=0,tbl_Metraj22[[#This Row],[METRAJ_BETON]],tbl_Metraj22[[#This Row],[YUZDE]]*tbl_Metraj22[[#This Row],[METRAJ_BETON]]))</f>
        <v>0</v>
      </c>
      <c r="K2767" s="2" t="s">
        <v>22724</v>
      </c>
    </row>
    <row r="2768" spans="1:11" ht="14.25" x14ac:dyDescent="0.2">
      <c r="A2768" s="2" t="s">
        <v>734</v>
      </c>
      <c r="B2768" s="124" t="s">
        <v>6563</v>
      </c>
      <c r="C2768" s="124"/>
      <c r="D2768" s="126">
        <v>1.62</v>
      </c>
      <c r="E2768" s="124" t="s">
        <v>765</v>
      </c>
      <c r="F2768" s="124">
        <v>-3</v>
      </c>
      <c r="G2768" s="2" t="s">
        <v>15355</v>
      </c>
      <c r="H2768" s="130"/>
      <c r="I2768" s="134"/>
      <c r="J2768" s="123">
        <f>IF(OR(tbl_Metraj22[[#This Row],[TARIH]]="",tbl_Metraj22[[#This Row],[TARIH]]="-"),0,IF(tbl_Metraj22[[#This Row],[YUZDE]]=0,tbl_Metraj22[[#This Row],[METRAJ_BETON]],tbl_Metraj22[[#This Row],[YUZDE]]*tbl_Metraj22[[#This Row],[METRAJ_BETON]]))</f>
        <v>0</v>
      </c>
      <c r="K2768" s="2" t="s">
        <v>22702</v>
      </c>
    </row>
    <row r="2769" spans="1:11" ht="14.25" x14ac:dyDescent="0.2">
      <c r="A2769" s="2" t="s">
        <v>734</v>
      </c>
      <c r="B2769" s="124" t="s">
        <v>6564</v>
      </c>
      <c r="C2769" s="124"/>
      <c r="D2769" s="126">
        <v>2.2999999999999998</v>
      </c>
      <c r="E2769" s="124" t="s">
        <v>765</v>
      </c>
      <c r="F2769" s="124">
        <v>-3</v>
      </c>
      <c r="G2769" s="2" t="s">
        <v>15356</v>
      </c>
      <c r="H2769" s="130"/>
      <c r="I2769" s="134"/>
      <c r="J2769" s="123">
        <f>IF(OR(tbl_Metraj22[[#This Row],[TARIH]]="",tbl_Metraj22[[#This Row],[TARIH]]="-"),0,IF(tbl_Metraj22[[#This Row],[YUZDE]]=0,tbl_Metraj22[[#This Row],[METRAJ_BETON]],tbl_Metraj22[[#This Row],[YUZDE]]*tbl_Metraj22[[#This Row],[METRAJ_BETON]]))</f>
        <v>0</v>
      </c>
      <c r="K2769" s="2" t="s">
        <v>22573</v>
      </c>
    </row>
    <row r="2770" spans="1:11" ht="14.25" x14ac:dyDescent="0.2">
      <c r="A2770" s="2" t="s">
        <v>734</v>
      </c>
      <c r="B2770" s="124" t="s">
        <v>6565</v>
      </c>
      <c r="C2770" s="124"/>
      <c r="D2770" s="126">
        <v>1.62</v>
      </c>
      <c r="E2770" s="124" t="s">
        <v>765</v>
      </c>
      <c r="F2770" s="124">
        <v>-3</v>
      </c>
      <c r="G2770" s="2" t="s">
        <v>15357</v>
      </c>
      <c r="H2770" s="130"/>
      <c r="I2770" s="134"/>
      <c r="J2770" s="123">
        <f>IF(OR(tbl_Metraj22[[#This Row],[TARIH]]="",tbl_Metraj22[[#This Row],[TARIH]]="-"),0,IF(tbl_Metraj22[[#This Row],[YUZDE]]=0,tbl_Metraj22[[#This Row],[METRAJ_BETON]],tbl_Metraj22[[#This Row],[YUZDE]]*tbl_Metraj22[[#This Row],[METRAJ_BETON]]))</f>
        <v>0</v>
      </c>
      <c r="K2770" s="2" t="s">
        <v>22538</v>
      </c>
    </row>
    <row r="2771" spans="1:11" ht="14.25" x14ac:dyDescent="0.2">
      <c r="A2771" s="2" t="s">
        <v>734</v>
      </c>
      <c r="B2771" s="124" t="s">
        <v>6566</v>
      </c>
      <c r="C2771" s="124"/>
      <c r="D2771" s="126">
        <v>2.2999999999999998</v>
      </c>
      <c r="E2771" s="124" t="s">
        <v>765</v>
      </c>
      <c r="F2771" s="124">
        <v>-3</v>
      </c>
      <c r="G2771" s="2" t="s">
        <v>15358</v>
      </c>
      <c r="H2771" s="130"/>
      <c r="I2771" s="134"/>
      <c r="J2771" s="123">
        <f>IF(OR(tbl_Metraj22[[#This Row],[TARIH]]="",tbl_Metraj22[[#This Row],[TARIH]]="-"),0,IF(tbl_Metraj22[[#This Row],[YUZDE]]=0,tbl_Metraj22[[#This Row],[METRAJ_BETON]],tbl_Metraj22[[#This Row],[YUZDE]]*tbl_Metraj22[[#This Row],[METRAJ_BETON]]))</f>
        <v>0</v>
      </c>
      <c r="K2771" s="2" t="s">
        <v>22525</v>
      </c>
    </row>
    <row r="2772" spans="1:11" ht="14.25" x14ac:dyDescent="0.2">
      <c r="A2772" s="2" t="s">
        <v>734</v>
      </c>
      <c r="B2772" s="124" t="s">
        <v>6567</v>
      </c>
      <c r="C2772" s="124"/>
      <c r="D2772" s="126">
        <v>2.2999999999999998</v>
      </c>
      <c r="E2772" s="124" t="s">
        <v>765</v>
      </c>
      <c r="F2772" s="124">
        <v>-3</v>
      </c>
      <c r="G2772" s="2" t="s">
        <v>15359</v>
      </c>
      <c r="H2772" s="130"/>
      <c r="I2772" s="134"/>
      <c r="J2772" s="123">
        <f>IF(OR(tbl_Metraj22[[#This Row],[TARIH]]="",tbl_Metraj22[[#This Row],[TARIH]]="-"),0,IF(tbl_Metraj22[[#This Row],[YUZDE]]=0,tbl_Metraj22[[#This Row],[METRAJ_BETON]],tbl_Metraj22[[#This Row],[YUZDE]]*tbl_Metraj22[[#This Row],[METRAJ_BETON]]))</f>
        <v>0</v>
      </c>
      <c r="K2772" s="2" t="s">
        <v>22723</v>
      </c>
    </row>
    <row r="2773" spans="1:11" ht="14.25" x14ac:dyDescent="0.2">
      <c r="A2773" s="2" t="s">
        <v>734</v>
      </c>
      <c r="B2773" s="124" t="s">
        <v>6568</v>
      </c>
      <c r="C2773" s="124"/>
      <c r="D2773" s="126">
        <v>1.62</v>
      </c>
      <c r="E2773" s="124" t="s">
        <v>765</v>
      </c>
      <c r="F2773" s="124">
        <v>-3</v>
      </c>
      <c r="G2773" s="2" t="s">
        <v>15360</v>
      </c>
      <c r="H2773" s="130"/>
      <c r="I2773" s="134"/>
      <c r="J2773" s="123">
        <f>IF(OR(tbl_Metraj22[[#This Row],[TARIH]]="",tbl_Metraj22[[#This Row],[TARIH]]="-"),0,IF(tbl_Metraj22[[#This Row],[YUZDE]]=0,tbl_Metraj22[[#This Row],[METRAJ_BETON]],tbl_Metraj22[[#This Row],[YUZDE]]*tbl_Metraj22[[#This Row],[METRAJ_BETON]]))</f>
        <v>0</v>
      </c>
      <c r="K2773" s="2" t="s">
        <v>22706</v>
      </c>
    </row>
    <row r="2774" spans="1:11" ht="14.25" x14ac:dyDescent="0.2">
      <c r="A2774" s="2" t="s">
        <v>734</v>
      </c>
      <c r="B2774" s="124" t="s">
        <v>6569</v>
      </c>
      <c r="C2774" s="124"/>
      <c r="D2774" s="126">
        <v>2.2999999999999998</v>
      </c>
      <c r="E2774" s="124" t="s">
        <v>765</v>
      </c>
      <c r="F2774" s="124">
        <v>-3</v>
      </c>
      <c r="G2774" s="2" t="s">
        <v>15361</v>
      </c>
      <c r="H2774" s="130"/>
      <c r="I2774" s="134"/>
      <c r="J2774" s="123">
        <f>IF(OR(tbl_Metraj22[[#This Row],[TARIH]]="",tbl_Metraj22[[#This Row],[TARIH]]="-"),0,IF(tbl_Metraj22[[#This Row],[YUZDE]]=0,tbl_Metraj22[[#This Row],[METRAJ_BETON]],tbl_Metraj22[[#This Row],[YUZDE]]*tbl_Metraj22[[#This Row],[METRAJ_BETON]]))</f>
        <v>0</v>
      </c>
      <c r="K2774" s="2" t="s">
        <v>22530</v>
      </c>
    </row>
    <row r="2775" spans="1:11" ht="14.25" x14ac:dyDescent="0.2">
      <c r="A2775" s="2" t="s">
        <v>734</v>
      </c>
      <c r="B2775" s="124" t="s">
        <v>6570</v>
      </c>
      <c r="C2775" s="124"/>
      <c r="D2775" s="126">
        <v>1.62</v>
      </c>
      <c r="E2775" s="124" t="s">
        <v>765</v>
      </c>
      <c r="F2775" s="124">
        <v>-3</v>
      </c>
      <c r="G2775" s="2" t="s">
        <v>15362</v>
      </c>
      <c r="H2775" s="130"/>
      <c r="I2775" s="134"/>
      <c r="J2775" s="123">
        <f>IF(OR(tbl_Metraj22[[#This Row],[TARIH]]="",tbl_Metraj22[[#This Row],[TARIH]]="-"),0,IF(tbl_Metraj22[[#This Row],[YUZDE]]=0,tbl_Metraj22[[#This Row],[METRAJ_BETON]],tbl_Metraj22[[#This Row],[YUZDE]]*tbl_Metraj22[[#This Row],[METRAJ_BETON]]))</f>
        <v>0</v>
      </c>
      <c r="K2775" s="2" t="s">
        <v>22642</v>
      </c>
    </row>
    <row r="2776" spans="1:11" ht="14.25" x14ac:dyDescent="0.2">
      <c r="A2776" s="2" t="s">
        <v>734</v>
      </c>
      <c r="B2776" s="124" t="s">
        <v>6571</v>
      </c>
      <c r="C2776" s="124"/>
      <c r="D2776" s="126">
        <v>2.16</v>
      </c>
      <c r="E2776" s="124" t="s">
        <v>765</v>
      </c>
      <c r="F2776" s="124">
        <v>-3</v>
      </c>
      <c r="G2776" s="2" t="s">
        <v>15363</v>
      </c>
      <c r="H2776" s="130"/>
      <c r="I2776" s="134"/>
      <c r="J2776" s="123">
        <f>IF(OR(tbl_Metraj22[[#This Row],[TARIH]]="",tbl_Metraj22[[#This Row],[TARIH]]="-"),0,IF(tbl_Metraj22[[#This Row],[YUZDE]]=0,tbl_Metraj22[[#This Row],[METRAJ_BETON]],tbl_Metraj22[[#This Row],[YUZDE]]*tbl_Metraj22[[#This Row],[METRAJ_BETON]]))</f>
        <v>0</v>
      </c>
      <c r="K2776" s="2" t="s">
        <v>22539</v>
      </c>
    </row>
    <row r="2777" spans="1:11" ht="14.25" x14ac:dyDescent="0.2">
      <c r="A2777" s="2" t="s">
        <v>734</v>
      </c>
      <c r="B2777" s="124" t="s">
        <v>6572</v>
      </c>
      <c r="C2777" s="124"/>
      <c r="D2777" s="126">
        <v>1.57</v>
      </c>
      <c r="E2777" s="124" t="s">
        <v>765</v>
      </c>
      <c r="F2777" s="124">
        <v>-3</v>
      </c>
      <c r="G2777" s="2" t="s">
        <v>15364</v>
      </c>
      <c r="H2777" s="130"/>
      <c r="I2777" s="134"/>
      <c r="J2777" s="123">
        <f>IF(OR(tbl_Metraj22[[#This Row],[TARIH]]="",tbl_Metraj22[[#This Row],[TARIH]]="-"),0,IF(tbl_Metraj22[[#This Row],[YUZDE]]=0,tbl_Metraj22[[#This Row],[METRAJ_BETON]],tbl_Metraj22[[#This Row],[YUZDE]]*tbl_Metraj22[[#This Row],[METRAJ_BETON]]))</f>
        <v>0</v>
      </c>
      <c r="K2777" s="2" t="s">
        <v>22608</v>
      </c>
    </row>
    <row r="2778" spans="1:11" ht="14.25" x14ac:dyDescent="0.2">
      <c r="A2778" s="2" t="s">
        <v>728</v>
      </c>
      <c r="B2778" s="124" t="s">
        <v>7726</v>
      </c>
      <c r="C2778" s="124"/>
      <c r="D2778" s="126">
        <v>1.19</v>
      </c>
      <c r="E2778" s="124" t="s">
        <v>765</v>
      </c>
      <c r="F2778" s="124">
        <v>-3</v>
      </c>
      <c r="G2778" s="2" t="s">
        <v>15365</v>
      </c>
      <c r="H2778" s="130"/>
      <c r="I2778" s="134"/>
      <c r="J2778" s="123">
        <f>IF(OR(tbl_Metraj22[[#This Row],[TARIH]]="",tbl_Metraj22[[#This Row],[TARIH]]="-"),0,IF(tbl_Metraj22[[#This Row],[YUZDE]]=0,tbl_Metraj22[[#This Row],[METRAJ_BETON]],tbl_Metraj22[[#This Row],[YUZDE]]*tbl_Metraj22[[#This Row],[METRAJ_BETON]]))</f>
        <v>0</v>
      </c>
      <c r="K2778" s="2" t="s">
        <v>2297</v>
      </c>
    </row>
    <row r="2779" spans="1:11" ht="14.25" x14ac:dyDescent="0.2">
      <c r="A2779" s="2" t="s">
        <v>728</v>
      </c>
      <c r="B2779" s="124" t="s">
        <v>7793</v>
      </c>
      <c r="C2779" s="124"/>
      <c r="D2779" s="126">
        <v>3.93</v>
      </c>
      <c r="E2779" s="124" t="s">
        <v>765</v>
      </c>
      <c r="F2779" s="124">
        <v>-3</v>
      </c>
      <c r="G2779" s="2" t="s">
        <v>15366</v>
      </c>
      <c r="H2779" s="130"/>
      <c r="I2779" s="134"/>
      <c r="J2779" s="123">
        <f>IF(OR(tbl_Metraj22[[#This Row],[TARIH]]="",tbl_Metraj22[[#This Row],[TARIH]]="-"),0,IF(tbl_Metraj22[[#This Row],[YUZDE]]=0,tbl_Metraj22[[#This Row],[METRAJ_BETON]],tbl_Metraj22[[#This Row],[YUZDE]]*tbl_Metraj22[[#This Row],[METRAJ_BETON]]))</f>
        <v>0</v>
      </c>
      <c r="K2779" s="2" t="s">
        <v>2509</v>
      </c>
    </row>
    <row r="2780" spans="1:11" ht="14.25" x14ac:dyDescent="0.2">
      <c r="A2780" s="2" t="s">
        <v>728</v>
      </c>
      <c r="B2780" s="124" t="s">
        <v>7795</v>
      </c>
      <c r="C2780" s="124"/>
      <c r="D2780" s="126">
        <v>3.3</v>
      </c>
      <c r="E2780" s="124" t="s">
        <v>765</v>
      </c>
      <c r="F2780" s="124">
        <v>-3</v>
      </c>
      <c r="G2780" s="2" t="s">
        <v>15367</v>
      </c>
      <c r="H2780" s="130"/>
      <c r="I2780" s="134"/>
      <c r="J2780" s="123">
        <f>IF(OR(tbl_Metraj22[[#This Row],[TARIH]]="",tbl_Metraj22[[#This Row],[TARIH]]="-"),0,IF(tbl_Metraj22[[#This Row],[YUZDE]]=0,tbl_Metraj22[[#This Row],[METRAJ_BETON]],tbl_Metraj22[[#This Row],[YUZDE]]*tbl_Metraj22[[#This Row],[METRAJ_BETON]]))</f>
        <v>0</v>
      </c>
      <c r="K2780" s="2" t="s">
        <v>994</v>
      </c>
    </row>
    <row r="2781" spans="1:11" ht="14.25" x14ac:dyDescent="0.2">
      <c r="A2781" s="2" t="s">
        <v>728</v>
      </c>
      <c r="B2781" s="124" t="s">
        <v>7797</v>
      </c>
      <c r="C2781" s="124"/>
      <c r="D2781" s="126">
        <v>3.3</v>
      </c>
      <c r="E2781" s="124" t="s">
        <v>765</v>
      </c>
      <c r="F2781" s="124">
        <v>-3</v>
      </c>
      <c r="G2781" s="2" t="s">
        <v>15368</v>
      </c>
      <c r="H2781" s="130"/>
      <c r="I2781" s="134"/>
      <c r="J2781" s="123">
        <f>IF(OR(tbl_Metraj22[[#This Row],[TARIH]]="",tbl_Metraj22[[#This Row],[TARIH]]="-"),0,IF(tbl_Metraj22[[#This Row],[YUZDE]]=0,tbl_Metraj22[[#This Row],[METRAJ_BETON]],tbl_Metraj22[[#This Row],[YUZDE]]*tbl_Metraj22[[#This Row],[METRAJ_BETON]]))</f>
        <v>0</v>
      </c>
      <c r="K2781" s="2" t="s">
        <v>996</v>
      </c>
    </row>
    <row r="2782" spans="1:11" ht="14.25" x14ac:dyDescent="0.2">
      <c r="A2782" s="2" t="s">
        <v>728</v>
      </c>
      <c r="B2782" s="124" t="s">
        <v>7805</v>
      </c>
      <c r="C2782" s="124"/>
      <c r="D2782" s="126">
        <v>2.38</v>
      </c>
      <c r="E2782" s="124" t="s">
        <v>765</v>
      </c>
      <c r="F2782" s="124">
        <v>-3</v>
      </c>
      <c r="G2782" s="2" t="s">
        <v>15369</v>
      </c>
      <c r="H2782" s="130"/>
      <c r="I2782" s="134"/>
      <c r="J2782" s="123">
        <f>IF(OR(tbl_Metraj22[[#This Row],[TARIH]]="",tbl_Metraj22[[#This Row],[TARIH]]="-"),0,IF(tbl_Metraj22[[#This Row],[YUZDE]]=0,tbl_Metraj22[[#This Row],[METRAJ_BETON]],tbl_Metraj22[[#This Row],[YUZDE]]*tbl_Metraj22[[#This Row],[METRAJ_BETON]]))</f>
        <v>0</v>
      </c>
      <c r="K2782" s="2" t="s">
        <v>2507</v>
      </c>
    </row>
    <row r="2783" spans="1:11" ht="14.25" x14ac:dyDescent="0.2">
      <c r="A2783" s="2" t="s">
        <v>728</v>
      </c>
      <c r="B2783" s="124" t="s">
        <v>7806</v>
      </c>
      <c r="C2783" s="124"/>
      <c r="D2783" s="126">
        <v>2.67</v>
      </c>
      <c r="E2783" s="124" t="s">
        <v>765</v>
      </c>
      <c r="F2783" s="124">
        <v>-3</v>
      </c>
      <c r="G2783" s="2" t="s">
        <v>15370</v>
      </c>
      <c r="H2783" s="130"/>
      <c r="I2783" s="134"/>
      <c r="J2783" s="123">
        <f>IF(OR(tbl_Metraj22[[#This Row],[TARIH]]="",tbl_Metraj22[[#This Row],[TARIH]]="-"),0,IF(tbl_Metraj22[[#This Row],[YUZDE]]=0,tbl_Metraj22[[#This Row],[METRAJ_BETON]],tbl_Metraj22[[#This Row],[YUZDE]]*tbl_Metraj22[[#This Row],[METRAJ_BETON]]))</f>
        <v>0</v>
      </c>
      <c r="K2783" s="2" t="s">
        <v>2506</v>
      </c>
    </row>
    <row r="2784" spans="1:11" ht="14.25" x14ac:dyDescent="0.2">
      <c r="A2784" s="2" t="s">
        <v>728</v>
      </c>
      <c r="B2784" s="124" t="s">
        <v>7807</v>
      </c>
      <c r="C2784" s="124"/>
      <c r="D2784" s="126">
        <v>2.67</v>
      </c>
      <c r="E2784" s="124" t="s">
        <v>765</v>
      </c>
      <c r="F2784" s="124">
        <v>-3</v>
      </c>
      <c r="G2784" s="2" t="s">
        <v>15371</v>
      </c>
      <c r="H2784" s="130"/>
      <c r="I2784" s="134"/>
      <c r="J2784" s="123">
        <f>IF(OR(tbl_Metraj22[[#This Row],[TARIH]]="",tbl_Metraj22[[#This Row],[TARIH]]="-"),0,IF(tbl_Metraj22[[#This Row],[YUZDE]]=0,tbl_Metraj22[[#This Row],[METRAJ_BETON]],tbl_Metraj22[[#This Row],[YUZDE]]*tbl_Metraj22[[#This Row],[METRAJ_BETON]]))</f>
        <v>0</v>
      </c>
      <c r="K2784" s="2" t="s">
        <v>2505</v>
      </c>
    </row>
    <row r="2785" spans="1:11" ht="14.25" x14ac:dyDescent="0.2">
      <c r="A2785" s="2" t="s">
        <v>728</v>
      </c>
      <c r="B2785" s="124" t="s">
        <v>7808</v>
      </c>
      <c r="C2785" s="124"/>
      <c r="D2785" s="126">
        <v>3</v>
      </c>
      <c r="E2785" s="124" t="s">
        <v>765</v>
      </c>
      <c r="F2785" s="124">
        <v>-3</v>
      </c>
      <c r="G2785" s="2" t="s">
        <v>15372</v>
      </c>
      <c r="H2785" s="130"/>
      <c r="I2785" s="134"/>
      <c r="J2785" s="123">
        <f>IF(OR(tbl_Metraj22[[#This Row],[TARIH]]="",tbl_Metraj22[[#This Row],[TARIH]]="-"),0,IF(tbl_Metraj22[[#This Row],[YUZDE]]=0,tbl_Metraj22[[#This Row],[METRAJ_BETON]],tbl_Metraj22[[#This Row],[YUZDE]]*tbl_Metraj22[[#This Row],[METRAJ_BETON]]))</f>
        <v>0</v>
      </c>
      <c r="K2785" s="2" t="s">
        <v>2503</v>
      </c>
    </row>
    <row r="2786" spans="1:11" ht="14.25" x14ac:dyDescent="0.2">
      <c r="A2786" s="2" t="s">
        <v>728</v>
      </c>
      <c r="B2786" s="124" t="s">
        <v>7809</v>
      </c>
      <c r="C2786" s="124"/>
      <c r="D2786" s="126">
        <v>2.38</v>
      </c>
      <c r="E2786" s="124" t="s">
        <v>765</v>
      </c>
      <c r="F2786" s="124">
        <v>-3</v>
      </c>
      <c r="G2786" s="2" t="s">
        <v>15373</v>
      </c>
      <c r="H2786" s="130"/>
      <c r="I2786" s="134"/>
      <c r="J2786" s="123">
        <f>IF(OR(tbl_Metraj22[[#This Row],[TARIH]]="",tbl_Metraj22[[#This Row],[TARIH]]="-"),0,IF(tbl_Metraj22[[#This Row],[YUZDE]]=0,tbl_Metraj22[[#This Row],[METRAJ_BETON]],tbl_Metraj22[[#This Row],[YUZDE]]*tbl_Metraj22[[#This Row],[METRAJ_BETON]]))</f>
        <v>0</v>
      </c>
      <c r="K2786" s="2" t="s">
        <v>2501</v>
      </c>
    </row>
    <row r="2787" spans="1:11" ht="14.25" x14ac:dyDescent="0.2">
      <c r="A2787" s="2" t="s">
        <v>728</v>
      </c>
      <c r="B2787" s="124" t="s">
        <v>7810</v>
      </c>
      <c r="C2787" s="124"/>
      <c r="D2787" s="126">
        <v>2.67</v>
      </c>
      <c r="E2787" s="124" t="s">
        <v>765</v>
      </c>
      <c r="F2787" s="124">
        <v>-3</v>
      </c>
      <c r="G2787" s="2" t="s">
        <v>15374</v>
      </c>
      <c r="H2787" s="130"/>
      <c r="I2787" s="134"/>
      <c r="J2787" s="123">
        <f>IF(OR(tbl_Metraj22[[#This Row],[TARIH]]="",tbl_Metraj22[[#This Row],[TARIH]]="-"),0,IF(tbl_Metraj22[[#This Row],[YUZDE]]=0,tbl_Metraj22[[#This Row],[METRAJ_BETON]],tbl_Metraj22[[#This Row],[YUZDE]]*tbl_Metraj22[[#This Row],[METRAJ_BETON]]))</f>
        <v>0</v>
      </c>
      <c r="K2787" s="2" t="s">
        <v>2500</v>
      </c>
    </row>
    <row r="2788" spans="1:11" ht="14.25" x14ac:dyDescent="0.2">
      <c r="A2788" s="2" t="s">
        <v>728</v>
      </c>
      <c r="B2788" s="124" t="s">
        <v>7811</v>
      </c>
      <c r="C2788" s="124"/>
      <c r="D2788" s="126">
        <v>2.67</v>
      </c>
      <c r="E2788" s="124" t="s">
        <v>765</v>
      </c>
      <c r="F2788" s="124">
        <v>-3</v>
      </c>
      <c r="G2788" s="2" t="s">
        <v>15375</v>
      </c>
      <c r="H2788" s="130"/>
      <c r="I2788" s="134"/>
      <c r="J2788" s="123">
        <f>IF(OR(tbl_Metraj22[[#This Row],[TARIH]]="",tbl_Metraj22[[#This Row],[TARIH]]="-"),0,IF(tbl_Metraj22[[#This Row],[YUZDE]]=0,tbl_Metraj22[[#This Row],[METRAJ_BETON]],tbl_Metraj22[[#This Row],[YUZDE]]*tbl_Metraj22[[#This Row],[METRAJ_BETON]]))</f>
        <v>0</v>
      </c>
      <c r="K2788" s="2" t="s">
        <v>2499</v>
      </c>
    </row>
    <row r="2789" spans="1:11" ht="14.25" x14ac:dyDescent="0.2">
      <c r="A2789" s="2" t="s">
        <v>728</v>
      </c>
      <c r="B2789" s="124" t="s">
        <v>7812</v>
      </c>
      <c r="C2789" s="124"/>
      <c r="D2789" s="126">
        <v>2.77</v>
      </c>
      <c r="E2789" s="124" t="s">
        <v>765</v>
      </c>
      <c r="F2789" s="124">
        <v>-3</v>
      </c>
      <c r="G2789" s="2" t="s">
        <v>15376</v>
      </c>
      <c r="H2789" s="130"/>
      <c r="I2789" s="134"/>
      <c r="J2789" s="123">
        <f>IF(OR(tbl_Metraj22[[#This Row],[TARIH]]="",tbl_Metraj22[[#This Row],[TARIH]]="-"),0,IF(tbl_Metraj22[[#This Row],[YUZDE]]=0,tbl_Metraj22[[#This Row],[METRAJ_BETON]],tbl_Metraj22[[#This Row],[YUZDE]]*tbl_Metraj22[[#This Row],[METRAJ_BETON]]))</f>
        <v>0</v>
      </c>
      <c r="K2789" s="2" t="s">
        <v>2498</v>
      </c>
    </row>
    <row r="2790" spans="1:11" ht="14.25" x14ac:dyDescent="0.2">
      <c r="A2790" s="2" t="s">
        <v>728</v>
      </c>
      <c r="B2790" s="124" t="s">
        <v>7813</v>
      </c>
      <c r="C2790" s="124"/>
      <c r="D2790" s="126">
        <v>2.11</v>
      </c>
      <c r="E2790" s="124" t="s">
        <v>765</v>
      </c>
      <c r="F2790" s="124">
        <v>-3</v>
      </c>
      <c r="G2790" s="2" t="s">
        <v>15377</v>
      </c>
      <c r="H2790" s="130" t="s">
        <v>24265</v>
      </c>
      <c r="I2790" s="134"/>
      <c r="J2790" s="123">
        <f>IF(OR(tbl_Metraj22[[#This Row],[TARIH]]="",tbl_Metraj22[[#This Row],[TARIH]]="-"),0,IF(tbl_Metraj22[[#This Row],[YUZDE]]=0,tbl_Metraj22[[#This Row],[METRAJ_BETON]],tbl_Metraj22[[#This Row],[YUZDE]]*tbl_Metraj22[[#This Row],[METRAJ_BETON]]))</f>
        <v>0</v>
      </c>
      <c r="K2790" s="2" t="s">
        <v>1007</v>
      </c>
    </row>
    <row r="2791" spans="1:11" ht="14.25" x14ac:dyDescent="0.2">
      <c r="A2791" s="2" t="s">
        <v>728</v>
      </c>
      <c r="B2791" s="124" t="s">
        <v>7814</v>
      </c>
      <c r="C2791" s="124"/>
      <c r="D2791" s="126">
        <v>2.11</v>
      </c>
      <c r="E2791" s="124" t="s">
        <v>765</v>
      </c>
      <c r="F2791" s="124">
        <v>-3</v>
      </c>
      <c r="G2791" s="2" t="s">
        <v>15378</v>
      </c>
      <c r="H2791" s="130" t="s">
        <v>24265</v>
      </c>
      <c r="I2791" s="134"/>
      <c r="J2791" s="123">
        <f>IF(OR(tbl_Metraj22[[#This Row],[TARIH]]="",tbl_Metraj22[[#This Row],[TARIH]]="-"),0,IF(tbl_Metraj22[[#This Row],[YUZDE]]=0,tbl_Metraj22[[#This Row],[METRAJ_BETON]],tbl_Metraj22[[#This Row],[YUZDE]]*tbl_Metraj22[[#This Row],[METRAJ_BETON]]))</f>
        <v>0</v>
      </c>
      <c r="K2791" s="2" t="s">
        <v>1039</v>
      </c>
    </row>
    <row r="2792" spans="1:11" ht="14.25" x14ac:dyDescent="0.2">
      <c r="A2792" s="2" t="s">
        <v>728</v>
      </c>
      <c r="B2792" s="124" t="s">
        <v>7815</v>
      </c>
      <c r="C2792" s="124"/>
      <c r="D2792" s="126">
        <v>2.11</v>
      </c>
      <c r="E2792" s="124" t="s">
        <v>765</v>
      </c>
      <c r="F2792" s="124">
        <v>-3</v>
      </c>
      <c r="G2792" s="2" t="s">
        <v>15379</v>
      </c>
      <c r="H2792" s="130" t="s">
        <v>24265</v>
      </c>
      <c r="I2792" s="134"/>
      <c r="J2792" s="123">
        <f>IF(OR(tbl_Metraj22[[#This Row],[TARIH]]="",tbl_Metraj22[[#This Row],[TARIH]]="-"),0,IF(tbl_Metraj22[[#This Row],[YUZDE]]=0,tbl_Metraj22[[#This Row],[METRAJ_BETON]],tbl_Metraj22[[#This Row],[YUZDE]]*tbl_Metraj22[[#This Row],[METRAJ_BETON]]))</f>
        <v>0</v>
      </c>
      <c r="K2792" s="2" t="s">
        <v>1029</v>
      </c>
    </row>
    <row r="2793" spans="1:11" ht="14.25" x14ac:dyDescent="0.2">
      <c r="A2793" s="2" t="s">
        <v>728</v>
      </c>
      <c r="B2793" s="124" t="s">
        <v>7816</v>
      </c>
      <c r="C2793" s="124"/>
      <c r="D2793" s="126">
        <v>2.11</v>
      </c>
      <c r="E2793" s="124" t="s">
        <v>765</v>
      </c>
      <c r="F2793" s="124">
        <v>-3</v>
      </c>
      <c r="G2793" s="2" t="s">
        <v>15380</v>
      </c>
      <c r="H2793" s="130" t="s">
        <v>24265</v>
      </c>
      <c r="I2793" s="134"/>
      <c r="J2793" s="123">
        <f>IF(OR(tbl_Metraj22[[#This Row],[TARIH]]="",tbl_Metraj22[[#This Row],[TARIH]]="-"),0,IF(tbl_Metraj22[[#This Row],[YUZDE]]=0,tbl_Metraj22[[#This Row],[METRAJ_BETON]],tbl_Metraj22[[#This Row],[YUZDE]]*tbl_Metraj22[[#This Row],[METRAJ_BETON]]))</f>
        <v>0</v>
      </c>
      <c r="K2793" s="2" t="s">
        <v>2497</v>
      </c>
    </row>
    <row r="2794" spans="1:11" ht="14.25" x14ac:dyDescent="0.2">
      <c r="A2794" s="2" t="s">
        <v>728</v>
      </c>
      <c r="B2794" s="124" t="s">
        <v>7817</v>
      </c>
      <c r="C2794" s="124"/>
      <c r="D2794" s="126">
        <v>8.98</v>
      </c>
      <c r="E2794" s="124" t="s">
        <v>765</v>
      </c>
      <c r="F2794" s="124">
        <v>-3</v>
      </c>
      <c r="G2794" s="2" t="s">
        <v>15381</v>
      </c>
      <c r="H2794" s="130"/>
      <c r="I2794" s="134"/>
      <c r="J2794" s="123">
        <f>IF(OR(tbl_Metraj22[[#This Row],[TARIH]]="",tbl_Metraj22[[#This Row],[TARIH]]="-"),0,IF(tbl_Metraj22[[#This Row],[YUZDE]]=0,tbl_Metraj22[[#This Row],[METRAJ_BETON]],tbl_Metraj22[[#This Row],[YUZDE]]*tbl_Metraj22[[#This Row],[METRAJ_BETON]]))</f>
        <v>0</v>
      </c>
      <c r="K2794" s="2" t="s">
        <v>2508</v>
      </c>
    </row>
    <row r="2795" spans="1:11" ht="14.25" x14ac:dyDescent="0.2">
      <c r="A2795" s="2" t="s">
        <v>728</v>
      </c>
      <c r="B2795" s="124" t="s">
        <v>7818</v>
      </c>
      <c r="C2795" s="124"/>
      <c r="D2795" s="126">
        <v>3.3</v>
      </c>
      <c r="E2795" s="124" t="s">
        <v>765</v>
      </c>
      <c r="F2795" s="124">
        <v>-3</v>
      </c>
      <c r="G2795" s="2" t="s">
        <v>15382</v>
      </c>
      <c r="H2795" s="130"/>
      <c r="I2795" s="134"/>
      <c r="J2795" s="123">
        <f>IF(OR(tbl_Metraj22[[#This Row],[TARIH]]="",tbl_Metraj22[[#This Row],[TARIH]]="-"),0,IF(tbl_Metraj22[[#This Row],[YUZDE]]=0,tbl_Metraj22[[#This Row],[METRAJ_BETON]],tbl_Metraj22[[#This Row],[YUZDE]]*tbl_Metraj22[[#This Row],[METRAJ_BETON]]))</f>
        <v>0</v>
      </c>
      <c r="K2795" s="2" t="s">
        <v>997</v>
      </c>
    </row>
    <row r="2796" spans="1:11" ht="14.25" x14ac:dyDescent="0.2">
      <c r="A2796" s="2" t="s">
        <v>728</v>
      </c>
      <c r="B2796" s="124" t="s">
        <v>7833</v>
      </c>
      <c r="C2796" s="124"/>
      <c r="D2796" s="126">
        <v>2.11</v>
      </c>
      <c r="E2796" s="124" t="s">
        <v>765</v>
      </c>
      <c r="F2796" s="124">
        <v>-3</v>
      </c>
      <c r="G2796" s="2" t="s">
        <v>15383</v>
      </c>
      <c r="H2796" s="130"/>
      <c r="I2796" s="134"/>
      <c r="J2796" s="123">
        <f>IF(OR(tbl_Metraj22[[#This Row],[TARIH]]="",tbl_Metraj22[[#This Row],[TARIH]]="-"),0,IF(tbl_Metraj22[[#This Row],[YUZDE]]=0,tbl_Metraj22[[#This Row],[METRAJ_BETON]],tbl_Metraj22[[#This Row],[YUZDE]]*tbl_Metraj22[[#This Row],[METRAJ_BETON]]))</f>
        <v>0</v>
      </c>
      <c r="K2796" s="2" t="s">
        <v>2483</v>
      </c>
    </row>
    <row r="2797" spans="1:11" ht="14.25" x14ac:dyDescent="0.2">
      <c r="A2797" s="2" t="s">
        <v>728</v>
      </c>
      <c r="B2797" s="124" t="s">
        <v>7834</v>
      </c>
      <c r="C2797" s="124"/>
      <c r="D2797" s="126">
        <v>2.11</v>
      </c>
      <c r="E2797" s="124" t="s">
        <v>765</v>
      </c>
      <c r="F2797" s="124">
        <v>-3</v>
      </c>
      <c r="G2797" s="2" t="s">
        <v>15384</v>
      </c>
      <c r="H2797" s="130"/>
      <c r="I2797" s="134"/>
      <c r="J2797" s="123">
        <f>IF(OR(tbl_Metraj22[[#This Row],[TARIH]]="",tbl_Metraj22[[#This Row],[TARIH]]="-"),0,IF(tbl_Metraj22[[#This Row],[YUZDE]]=0,tbl_Metraj22[[#This Row],[METRAJ_BETON]],tbl_Metraj22[[#This Row],[YUZDE]]*tbl_Metraj22[[#This Row],[METRAJ_BETON]]))</f>
        <v>0</v>
      </c>
      <c r="K2797" s="2" t="s">
        <v>2484</v>
      </c>
    </row>
    <row r="2798" spans="1:11" ht="14.25" x14ac:dyDescent="0.2">
      <c r="A2798" s="2" t="s">
        <v>728</v>
      </c>
      <c r="B2798" s="124" t="s">
        <v>7835</v>
      </c>
      <c r="C2798" s="124"/>
      <c r="D2798" s="126">
        <v>2.11</v>
      </c>
      <c r="E2798" s="124" t="s">
        <v>765</v>
      </c>
      <c r="F2798" s="124">
        <v>-3</v>
      </c>
      <c r="G2798" s="2" t="s">
        <v>15385</v>
      </c>
      <c r="H2798" s="130"/>
      <c r="I2798" s="134"/>
      <c r="J2798" s="123">
        <f>IF(OR(tbl_Metraj22[[#This Row],[TARIH]]="",tbl_Metraj22[[#This Row],[TARIH]]="-"),0,IF(tbl_Metraj22[[#This Row],[YUZDE]]=0,tbl_Metraj22[[#This Row],[METRAJ_BETON]],tbl_Metraj22[[#This Row],[YUZDE]]*tbl_Metraj22[[#This Row],[METRAJ_BETON]]))</f>
        <v>0</v>
      </c>
      <c r="K2798" s="2" t="s">
        <v>2485</v>
      </c>
    </row>
    <row r="2799" spans="1:11" ht="14.25" x14ac:dyDescent="0.2">
      <c r="A2799" s="2" t="s">
        <v>728</v>
      </c>
      <c r="B2799" s="124" t="s">
        <v>7836</v>
      </c>
      <c r="C2799" s="124"/>
      <c r="D2799" s="126">
        <v>2.11</v>
      </c>
      <c r="E2799" s="124" t="s">
        <v>765</v>
      </c>
      <c r="F2799" s="124">
        <v>-3</v>
      </c>
      <c r="G2799" s="2" t="s">
        <v>15386</v>
      </c>
      <c r="H2799" s="130"/>
      <c r="I2799" s="134"/>
      <c r="J2799" s="123">
        <f>IF(OR(tbl_Metraj22[[#This Row],[TARIH]]="",tbl_Metraj22[[#This Row],[TARIH]]="-"),0,IF(tbl_Metraj22[[#This Row],[YUZDE]]=0,tbl_Metraj22[[#This Row],[METRAJ_BETON]],tbl_Metraj22[[#This Row],[YUZDE]]*tbl_Metraj22[[#This Row],[METRAJ_BETON]]))</f>
        <v>0</v>
      </c>
      <c r="K2799" s="2" t="s">
        <v>2486</v>
      </c>
    </row>
    <row r="2800" spans="1:11" ht="14.25" x14ac:dyDescent="0.2">
      <c r="A2800" s="2" t="s">
        <v>728</v>
      </c>
      <c r="B2800" s="124" t="s">
        <v>7837</v>
      </c>
      <c r="C2800" s="124"/>
      <c r="D2800" s="126">
        <v>2.11</v>
      </c>
      <c r="E2800" s="124" t="s">
        <v>765</v>
      </c>
      <c r="F2800" s="124">
        <v>-3</v>
      </c>
      <c r="G2800" s="2" t="s">
        <v>15387</v>
      </c>
      <c r="H2800" s="130"/>
      <c r="I2800" s="134"/>
      <c r="J2800" s="123">
        <f>IF(OR(tbl_Metraj22[[#This Row],[TARIH]]="",tbl_Metraj22[[#This Row],[TARIH]]="-"),0,IF(tbl_Metraj22[[#This Row],[YUZDE]]=0,tbl_Metraj22[[#This Row],[METRAJ_BETON]],tbl_Metraj22[[#This Row],[YUZDE]]*tbl_Metraj22[[#This Row],[METRAJ_BETON]]))</f>
        <v>0</v>
      </c>
      <c r="K2800" s="2" t="s">
        <v>2487</v>
      </c>
    </row>
    <row r="2801" spans="1:11" ht="14.25" x14ac:dyDescent="0.2">
      <c r="A2801" s="2" t="s">
        <v>728</v>
      </c>
      <c r="B2801" s="124" t="s">
        <v>7838</v>
      </c>
      <c r="C2801" s="124"/>
      <c r="D2801" s="126">
        <v>2.11</v>
      </c>
      <c r="E2801" s="124" t="s">
        <v>765</v>
      </c>
      <c r="F2801" s="124">
        <v>-3</v>
      </c>
      <c r="G2801" s="2" t="s">
        <v>15388</v>
      </c>
      <c r="H2801" s="130"/>
      <c r="I2801" s="134"/>
      <c r="J2801" s="123">
        <f>IF(OR(tbl_Metraj22[[#This Row],[TARIH]]="",tbl_Metraj22[[#This Row],[TARIH]]="-"),0,IF(tbl_Metraj22[[#This Row],[YUZDE]]=0,tbl_Metraj22[[#This Row],[METRAJ_BETON]],tbl_Metraj22[[#This Row],[YUZDE]]*tbl_Metraj22[[#This Row],[METRAJ_BETON]]))</f>
        <v>0</v>
      </c>
      <c r="K2801" s="2" t="s">
        <v>2488</v>
      </c>
    </row>
    <row r="2802" spans="1:11" ht="14.25" x14ac:dyDescent="0.2">
      <c r="A2802" s="2" t="s">
        <v>728</v>
      </c>
      <c r="B2802" s="124" t="s">
        <v>7839</v>
      </c>
      <c r="C2802" s="124"/>
      <c r="D2802" s="126">
        <v>3.96</v>
      </c>
      <c r="E2802" s="124" t="s">
        <v>765</v>
      </c>
      <c r="F2802" s="124">
        <v>-3</v>
      </c>
      <c r="G2802" s="2" t="s">
        <v>15389</v>
      </c>
      <c r="H2802" s="130"/>
      <c r="I2802" s="134"/>
      <c r="J2802" s="123">
        <f>IF(OR(tbl_Metraj22[[#This Row],[TARIH]]="",tbl_Metraj22[[#This Row],[TARIH]]="-"),0,IF(tbl_Metraj22[[#This Row],[YUZDE]]=0,tbl_Metraj22[[#This Row],[METRAJ_BETON]],tbl_Metraj22[[#This Row],[YUZDE]]*tbl_Metraj22[[#This Row],[METRAJ_BETON]]))</f>
        <v>0</v>
      </c>
      <c r="K2802" s="2" t="s">
        <v>2449</v>
      </c>
    </row>
    <row r="2803" spans="1:11" ht="14.25" x14ac:dyDescent="0.2">
      <c r="A2803" s="2" t="s">
        <v>728</v>
      </c>
      <c r="B2803" s="124" t="s">
        <v>7840</v>
      </c>
      <c r="C2803" s="124"/>
      <c r="D2803" s="126">
        <v>2.11</v>
      </c>
      <c r="E2803" s="124" t="s">
        <v>765</v>
      </c>
      <c r="F2803" s="124">
        <v>-3</v>
      </c>
      <c r="G2803" s="2" t="s">
        <v>15390</v>
      </c>
      <c r="H2803" s="130"/>
      <c r="I2803" s="134"/>
      <c r="J2803" s="123">
        <f>IF(OR(tbl_Metraj22[[#This Row],[TARIH]]="",tbl_Metraj22[[#This Row],[TARIH]]="-"),0,IF(tbl_Metraj22[[#This Row],[YUZDE]]=0,tbl_Metraj22[[#This Row],[METRAJ_BETON]],tbl_Metraj22[[#This Row],[YUZDE]]*tbl_Metraj22[[#This Row],[METRAJ_BETON]]))</f>
        <v>0</v>
      </c>
      <c r="K2803" s="2" t="s">
        <v>2495</v>
      </c>
    </row>
    <row r="2804" spans="1:11" ht="14.25" x14ac:dyDescent="0.2">
      <c r="A2804" s="2" t="s">
        <v>728</v>
      </c>
      <c r="B2804" s="124" t="s">
        <v>7841</v>
      </c>
      <c r="C2804" s="124"/>
      <c r="D2804" s="126">
        <v>2.11</v>
      </c>
      <c r="E2804" s="124" t="s">
        <v>765</v>
      </c>
      <c r="F2804" s="124">
        <v>-3</v>
      </c>
      <c r="G2804" s="2" t="s">
        <v>15391</v>
      </c>
      <c r="H2804" s="130"/>
      <c r="I2804" s="134"/>
      <c r="J2804" s="123">
        <f>IF(OR(tbl_Metraj22[[#This Row],[TARIH]]="",tbl_Metraj22[[#This Row],[TARIH]]="-"),0,IF(tbl_Metraj22[[#This Row],[YUZDE]]=0,tbl_Metraj22[[#This Row],[METRAJ_BETON]],tbl_Metraj22[[#This Row],[YUZDE]]*tbl_Metraj22[[#This Row],[METRAJ_BETON]]))</f>
        <v>0</v>
      </c>
      <c r="K2804" s="2" t="s">
        <v>2496</v>
      </c>
    </row>
    <row r="2805" spans="1:11" ht="14.25" x14ac:dyDescent="0.2">
      <c r="A2805" s="2" t="s">
        <v>728</v>
      </c>
      <c r="B2805" s="124" t="s">
        <v>7842</v>
      </c>
      <c r="C2805" s="124"/>
      <c r="D2805" s="126">
        <v>8.98</v>
      </c>
      <c r="E2805" s="124" t="s">
        <v>765</v>
      </c>
      <c r="F2805" s="124">
        <v>-3</v>
      </c>
      <c r="G2805" s="2" t="s">
        <v>15392</v>
      </c>
      <c r="H2805" s="130"/>
      <c r="I2805" s="134"/>
      <c r="J2805" s="123">
        <f>IF(OR(tbl_Metraj22[[#This Row],[TARIH]]="",tbl_Metraj22[[#This Row],[TARIH]]="-"),0,IF(tbl_Metraj22[[#This Row],[YUZDE]]=0,tbl_Metraj22[[#This Row],[METRAJ_BETON]],tbl_Metraj22[[#This Row],[YUZDE]]*tbl_Metraj22[[#This Row],[METRAJ_BETON]]))</f>
        <v>0</v>
      </c>
      <c r="K2805" s="2" t="s">
        <v>2502</v>
      </c>
    </row>
    <row r="2806" spans="1:11" ht="14.25" x14ac:dyDescent="0.2">
      <c r="A2806" s="2" t="s">
        <v>728</v>
      </c>
      <c r="B2806" s="124" t="s">
        <v>7843</v>
      </c>
      <c r="C2806" s="124"/>
      <c r="D2806" s="126">
        <v>2.11</v>
      </c>
      <c r="E2806" s="124" t="s">
        <v>765</v>
      </c>
      <c r="F2806" s="124">
        <v>-3</v>
      </c>
      <c r="G2806" s="2" t="s">
        <v>15393</v>
      </c>
      <c r="H2806" s="130"/>
      <c r="I2806" s="134"/>
      <c r="J2806" s="123">
        <f>IF(OR(tbl_Metraj22[[#This Row],[TARIH]]="",tbl_Metraj22[[#This Row],[TARIH]]="-"),0,IF(tbl_Metraj22[[#This Row],[YUZDE]]=0,tbl_Metraj22[[#This Row],[METRAJ_BETON]],tbl_Metraj22[[#This Row],[YUZDE]]*tbl_Metraj22[[#This Row],[METRAJ_BETON]]))</f>
        <v>0</v>
      </c>
      <c r="K2806" s="2" t="s">
        <v>2489</v>
      </c>
    </row>
    <row r="2807" spans="1:11" ht="14.25" x14ac:dyDescent="0.2">
      <c r="A2807" s="2" t="s">
        <v>728</v>
      </c>
      <c r="B2807" s="124" t="s">
        <v>7844</v>
      </c>
      <c r="C2807" s="124"/>
      <c r="D2807" s="126">
        <v>2.11</v>
      </c>
      <c r="E2807" s="124" t="s">
        <v>765</v>
      </c>
      <c r="F2807" s="124">
        <v>-3</v>
      </c>
      <c r="G2807" s="2" t="s">
        <v>15394</v>
      </c>
      <c r="H2807" s="130"/>
      <c r="I2807" s="134"/>
      <c r="J2807" s="123">
        <f>IF(OR(tbl_Metraj22[[#This Row],[TARIH]]="",tbl_Metraj22[[#This Row],[TARIH]]="-"),0,IF(tbl_Metraj22[[#This Row],[YUZDE]]=0,tbl_Metraj22[[#This Row],[METRAJ_BETON]],tbl_Metraj22[[#This Row],[YUZDE]]*tbl_Metraj22[[#This Row],[METRAJ_BETON]]))</f>
        <v>0</v>
      </c>
      <c r="K2807" s="2" t="s">
        <v>2491</v>
      </c>
    </row>
    <row r="2808" spans="1:11" ht="14.25" x14ac:dyDescent="0.2">
      <c r="A2808" s="2" t="s">
        <v>728</v>
      </c>
      <c r="B2808" s="124" t="s">
        <v>7845</v>
      </c>
      <c r="C2808" s="124"/>
      <c r="D2808" s="126">
        <v>2.11</v>
      </c>
      <c r="E2808" s="124" t="s">
        <v>765</v>
      </c>
      <c r="F2808" s="124">
        <v>-3</v>
      </c>
      <c r="G2808" s="2" t="s">
        <v>15395</v>
      </c>
      <c r="H2808" s="130"/>
      <c r="I2808" s="134"/>
      <c r="J2808" s="123">
        <f>IF(OR(tbl_Metraj22[[#This Row],[TARIH]]="",tbl_Metraj22[[#This Row],[TARIH]]="-"),0,IF(tbl_Metraj22[[#This Row],[YUZDE]]=0,tbl_Metraj22[[#This Row],[METRAJ_BETON]],tbl_Metraj22[[#This Row],[YUZDE]]*tbl_Metraj22[[#This Row],[METRAJ_BETON]]))</f>
        <v>0</v>
      </c>
      <c r="K2808" s="2" t="s">
        <v>2493</v>
      </c>
    </row>
    <row r="2809" spans="1:11" ht="14.25" x14ac:dyDescent="0.2">
      <c r="A2809" s="2" t="s">
        <v>728</v>
      </c>
      <c r="B2809" s="124" t="s">
        <v>7846</v>
      </c>
      <c r="C2809" s="124"/>
      <c r="D2809" s="126">
        <v>2.11</v>
      </c>
      <c r="E2809" s="124" t="s">
        <v>765</v>
      </c>
      <c r="F2809" s="124">
        <v>-3</v>
      </c>
      <c r="G2809" s="2" t="s">
        <v>15396</v>
      </c>
      <c r="H2809" s="130"/>
      <c r="I2809" s="134"/>
      <c r="J2809" s="123">
        <f>IF(OR(tbl_Metraj22[[#This Row],[TARIH]]="",tbl_Metraj22[[#This Row],[TARIH]]="-"),0,IF(tbl_Metraj22[[#This Row],[YUZDE]]=0,tbl_Metraj22[[#This Row],[METRAJ_BETON]],tbl_Metraj22[[#This Row],[YUZDE]]*tbl_Metraj22[[#This Row],[METRAJ_BETON]]))</f>
        <v>0</v>
      </c>
      <c r="K2809" s="2" t="s">
        <v>2494</v>
      </c>
    </row>
    <row r="2810" spans="1:11" ht="14.25" x14ac:dyDescent="0.2">
      <c r="A2810" s="2" t="s">
        <v>728</v>
      </c>
      <c r="B2810" s="124" t="s">
        <v>7847</v>
      </c>
      <c r="C2810" s="124"/>
      <c r="D2810" s="126">
        <v>2.11</v>
      </c>
      <c r="E2810" s="124" t="s">
        <v>765</v>
      </c>
      <c r="F2810" s="124">
        <v>-3</v>
      </c>
      <c r="G2810" s="2" t="s">
        <v>15397</v>
      </c>
      <c r="H2810" s="130"/>
      <c r="I2810" s="134"/>
      <c r="J2810" s="123">
        <f>IF(OR(tbl_Metraj22[[#This Row],[TARIH]]="",tbl_Metraj22[[#This Row],[TARIH]]="-"),0,IF(tbl_Metraj22[[#This Row],[YUZDE]]=0,tbl_Metraj22[[#This Row],[METRAJ_BETON]],tbl_Metraj22[[#This Row],[YUZDE]]*tbl_Metraj22[[#This Row],[METRAJ_BETON]]))</f>
        <v>0</v>
      </c>
      <c r="K2810" s="2" t="s">
        <v>2492</v>
      </c>
    </row>
    <row r="2811" spans="1:11" ht="14.25" x14ac:dyDescent="0.2">
      <c r="A2811" s="2" t="s">
        <v>728</v>
      </c>
      <c r="B2811" s="124" t="s">
        <v>7848</v>
      </c>
      <c r="C2811" s="124"/>
      <c r="D2811" s="126">
        <v>2.11</v>
      </c>
      <c r="E2811" s="124" t="s">
        <v>765</v>
      </c>
      <c r="F2811" s="124">
        <v>-3</v>
      </c>
      <c r="G2811" s="2" t="s">
        <v>15398</v>
      </c>
      <c r="H2811" s="130"/>
      <c r="I2811" s="134"/>
      <c r="J2811" s="123">
        <f>IF(OR(tbl_Metraj22[[#This Row],[TARIH]]="",tbl_Metraj22[[#This Row],[TARIH]]="-"),0,IF(tbl_Metraj22[[#This Row],[YUZDE]]=0,tbl_Metraj22[[#This Row],[METRAJ_BETON]],tbl_Metraj22[[#This Row],[YUZDE]]*tbl_Metraj22[[#This Row],[METRAJ_BETON]]))</f>
        <v>0</v>
      </c>
      <c r="K2811" s="2" t="s">
        <v>2490</v>
      </c>
    </row>
    <row r="2812" spans="1:11" ht="14.25" x14ac:dyDescent="0.2">
      <c r="A2812" s="2" t="s">
        <v>728</v>
      </c>
      <c r="B2812" s="124" t="s">
        <v>7849</v>
      </c>
      <c r="C2812" s="124"/>
      <c r="D2812" s="126">
        <v>2.11</v>
      </c>
      <c r="E2812" s="124" t="s">
        <v>765</v>
      </c>
      <c r="F2812" s="124">
        <v>-3</v>
      </c>
      <c r="G2812" s="2" t="s">
        <v>15399</v>
      </c>
      <c r="H2812" s="130"/>
      <c r="I2812" s="134"/>
      <c r="J2812" s="123">
        <f>IF(OR(tbl_Metraj22[[#This Row],[TARIH]]="",tbl_Metraj22[[#This Row],[TARIH]]="-"),0,IF(tbl_Metraj22[[#This Row],[YUZDE]]=0,tbl_Metraj22[[#This Row],[METRAJ_BETON]],tbl_Metraj22[[#This Row],[YUZDE]]*tbl_Metraj22[[#This Row],[METRAJ_BETON]]))</f>
        <v>0</v>
      </c>
      <c r="K2812" s="2" t="s">
        <v>2451</v>
      </c>
    </row>
    <row r="2813" spans="1:11" ht="14.25" x14ac:dyDescent="0.2">
      <c r="A2813" s="2" t="s">
        <v>728</v>
      </c>
      <c r="B2813" s="124" t="s">
        <v>7862</v>
      </c>
      <c r="C2813" s="124"/>
      <c r="D2813" s="126">
        <v>2.97</v>
      </c>
      <c r="E2813" s="124" t="s">
        <v>765</v>
      </c>
      <c r="F2813" s="124">
        <v>-3</v>
      </c>
      <c r="G2813" s="2" t="s">
        <v>15400</v>
      </c>
      <c r="H2813" s="130"/>
      <c r="I2813" s="134"/>
      <c r="J2813" s="123">
        <f>IF(OR(tbl_Metraj22[[#This Row],[TARIH]]="",tbl_Metraj22[[#This Row],[TARIH]]="-"),0,IF(tbl_Metraj22[[#This Row],[YUZDE]]=0,tbl_Metraj22[[#This Row],[METRAJ_BETON]],tbl_Metraj22[[#This Row],[YUZDE]]*tbl_Metraj22[[#This Row],[METRAJ_BETON]]))</f>
        <v>0</v>
      </c>
      <c r="K2813" s="2" t="s">
        <v>2439</v>
      </c>
    </row>
    <row r="2814" spans="1:11" ht="14.25" x14ac:dyDescent="0.2">
      <c r="A2814" s="2" t="s">
        <v>728</v>
      </c>
      <c r="B2814" s="124" t="s">
        <v>7863</v>
      </c>
      <c r="C2814" s="124"/>
      <c r="D2814" s="126">
        <v>2.97</v>
      </c>
      <c r="E2814" s="124" t="s">
        <v>765</v>
      </c>
      <c r="F2814" s="124">
        <v>-3</v>
      </c>
      <c r="G2814" s="2" t="s">
        <v>15401</v>
      </c>
      <c r="H2814" s="130"/>
      <c r="I2814" s="134"/>
      <c r="J2814" s="123">
        <f>IF(OR(tbl_Metraj22[[#This Row],[TARIH]]="",tbl_Metraj22[[#This Row],[TARIH]]="-"),0,IF(tbl_Metraj22[[#This Row],[YUZDE]]=0,tbl_Metraj22[[#This Row],[METRAJ_BETON]],tbl_Metraj22[[#This Row],[YUZDE]]*tbl_Metraj22[[#This Row],[METRAJ_BETON]]))</f>
        <v>0</v>
      </c>
      <c r="K2814" s="2" t="s">
        <v>2440</v>
      </c>
    </row>
    <row r="2815" spans="1:11" ht="14.25" x14ac:dyDescent="0.2">
      <c r="A2815" s="2" t="s">
        <v>728</v>
      </c>
      <c r="B2815" s="124" t="s">
        <v>7864</v>
      </c>
      <c r="C2815" s="124"/>
      <c r="D2815" s="126">
        <v>2.97</v>
      </c>
      <c r="E2815" s="124" t="s">
        <v>765</v>
      </c>
      <c r="F2815" s="124">
        <v>-3</v>
      </c>
      <c r="G2815" s="2" t="s">
        <v>15402</v>
      </c>
      <c r="H2815" s="130"/>
      <c r="I2815" s="134"/>
      <c r="J2815" s="123">
        <f>IF(OR(tbl_Metraj22[[#This Row],[TARIH]]="",tbl_Metraj22[[#This Row],[TARIH]]="-"),0,IF(tbl_Metraj22[[#This Row],[YUZDE]]=0,tbl_Metraj22[[#This Row],[METRAJ_BETON]],tbl_Metraj22[[#This Row],[YUZDE]]*tbl_Metraj22[[#This Row],[METRAJ_BETON]]))</f>
        <v>0</v>
      </c>
      <c r="K2815" s="2" t="s">
        <v>2441</v>
      </c>
    </row>
    <row r="2816" spans="1:11" ht="14.25" x14ac:dyDescent="0.2">
      <c r="A2816" s="2" t="s">
        <v>728</v>
      </c>
      <c r="B2816" s="124" t="s">
        <v>7865</v>
      </c>
      <c r="C2816" s="124"/>
      <c r="D2816" s="126">
        <v>2.97</v>
      </c>
      <c r="E2816" s="124" t="s">
        <v>765</v>
      </c>
      <c r="F2816" s="124">
        <v>-3</v>
      </c>
      <c r="G2816" s="2" t="s">
        <v>15403</v>
      </c>
      <c r="H2816" s="130"/>
      <c r="I2816" s="134"/>
      <c r="J2816" s="123">
        <f>IF(OR(tbl_Metraj22[[#This Row],[TARIH]]="",tbl_Metraj22[[#This Row],[TARIH]]="-"),0,IF(tbl_Metraj22[[#This Row],[YUZDE]]=0,tbl_Metraj22[[#This Row],[METRAJ_BETON]],tbl_Metraj22[[#This Row],[YUZDE]]*tbl_Metraj22[[#This Row],[METRAJ_BETON]]))</f>
        <v>0</v>
      </c>
      <c r="K2816" s="2" t="s">
        <v>2442</v>
      </c>
    </row>
    <row r="2817" spans="1:11" ht="14.25" x14ac:dyDescent="0.2">
      <c r="A2817" s="2" t="s">
        <v>728</v>
      </c>
      <c r="B2817" s="124" t="s">
        <v>7866</v>
      </c>
      <c r="C2817" s="124"/>
      <c r="D2817" s="126">
        <v>2.97</v>
      </c>
      <c r="E2817" s="124" t="s">
        <v>765</v>
      </c>
      <c r="F2817" s="124">
        <v>-3</v>
      </c>
      <c r="G2817" s="2" t="s">
        <v>15404</v>
      </c>
      <c r="H2817" s="130"/>
      <c r="I2817" s="134"/>
      <c r="J2817" s="123">
        <f>IF(OR(tbl_Metraj22[[#This Row],[TARIH]]="",tbl_Metraj22[[#This Row],[TARIH]]="-"),0,IF(tbl_Metraj22[[#This Row],[YUZDE]]=0,tbl_Metraj22[[#This Row],[METRAJ_BETON]],tbl_Metraj22[[#This Row],[YUZDE]]*tbl_Metraj22[[#This Row],[METRAJ_BETON]]))</f>
        <v>0</v>
      </c>
      <c r="K2817" s="2" t="s">
        <v>2443</v>
      </c>
    </row>
    <row r="2818" spans="1:11" ht="14.25" x14ac:dyDescent="0.2">
      <c r="A2818" s="2" t="s">
        <v>728</v>
      </c>
      <c r="B2818" s="124" t="s">
        <v>7867</v>
      </c>
      <c r="C2818" s="124"/>
      <c r="D2818" s="126">
        <v>2.97</v>
      </c>
      <c r="E2818" s="124" t="s">
        <v>765</v>
      </c>
      <c r="F2818" s="124">
        <v>-3</v>
      </c>
      <c r="G2818" s="2" t="s">
        <v>15405</v>
      </c>
      <c r="H2818" s="130"/>
      <c r="I2818" s="134"/>
      <c r="J2818" s="123">
        <f>IF(OR(tbl_Metraj22[[#This Row],[TARIH]]="",tbl_Metraj22[[#This Row],[TARIH]]="-"),0,IF(tbl_Metraj22[[#This Row],[YUZDE]]=0,tbl_Metraj22[[#This Row],[METRAJ_BETON]],tbl_Metraj22[[#This Row],[YUZDE]]*tbl_Metraj22[[#This Row],[METRAJ_BETON]]))</f>
        <v>0</v>
      </c>
      <c r="K2818" s="2" t="s">
        <v>2444</v>
      </c>
    </row>
    <row r="2819" spans="1:11" ht="14.25" x14ac:dyDescent="0.2">
      <c r="A2819" s="2" t="s">
        <v>728</v>
      </c>
      <c r="B2819" s="124" t="s">
        <v>7868</v>
      </c>
      <c r="C2819" s="124"/>
      <c r="D2819" s="126">
        <v>2.97</v>
      </c>
      <c r="E2819" s="124" t="s">
        <v>765</v>
      </c>
      <c r="F2819" s="124">
        <v>-3</v>
      </c>
      <c r="G2819" s="2" t="s">
        <v>15406</v>
      </c>
      <c r="H2819" s="130"/>
      <c r="I2819" s="134"/>
      <c r="J2819" s="123">
        <f>IF(OR(tbl_Metraj22[[#This Row],[TARIH]]="",tbl_Metraj22[[#This Row],[TARIH]]="-"),0,IF(tbl_Metraj22[[#This Row],[YUZDE]]=0,tbl_Metraj22[[#This Row],[METRAJ_BETON]],tbl_Metraj22[[#This Row],[YUZDE]]*tbl_Metraj22[[#This Row],[METRAJ_BETON]]))</f>
        <v>0</v>
      </c>
      <c r="K2819" s="2" t="s">
        <v>2445</v>
      </c>
    </row>
    <row r="2820" spans="1:11" ht="14.25" x14ac:dyDescent="0.2">
      <c r="A2820" s="2" t="s">
        <v>728</v>
      </c>
      <c r="B2820" s="124" t="s">
        <v>7869</v>
      </c>
      <c r="C2820" s="124"/>
      <c r="D2820" s="126">
        <v>2.97</v>
      </c>
      <c r="E2820" s="124" t="s">
        <v>765</v>
      </c>
      <c r="F2820" s="124">
        <v>-3</v>
      </c>
      <c r="G2820" s="2" t="s">
        <v>15407</v>
      </c>
      <c r="H2820" s="130"/>
      <c r="I2820" s="134"/>
      <c r="J2820" s="123">
        <f>IF(OR(tbl_Metraj22[[#This Row],[TARIH]]="",tbl_Metraj22[[#This Row],[TARIH]]="-"),0,IF(tbl_Metraj22[[#This Row],[YUZDE]]=0,tbl_Metraj22[[#This Row],[METRAJ_BETON]],tbl_Metraj22[[#This Row],[YUZDE]]*tbl_Metraj22[[#This Row],[METRAJ_BETON]]))</f>
        <v>0</v>
      </c>
      <c r="K2820" s="2" t="s">
        <v>2446</v>
      </c>
    </row>
    <row r="2821" spans="1:11" ht="14.25" x14ac:dyDescent="0.2">
      <c r="A2821" s="2" t="s">
        <v>728</v>
      </c>
      <c r="B2821" s="124" t="s">
        <v>7870</v>
      </c>
      <c r="C2821" s="124"/>
      <c r="D2821" s="126">
        <v>2.57</v>
      </c>
      <c r="E2821" s="124" t="s">
        <v>765</v>
      </c>
      <c r="F2821" s="124">
        <v>-3</v>
      </c>
      <c r="G2821" s="2" t="s">
        <v>15408</v>
      </c>
      <c r="H2821" s="130"/>
      <c r="I2821" s="134"/>
      <c r="J2821" s="123">
        <f>IF(OR(tbl_Metraj22[[#This Row],[TARIH]]="",tbl_Metraj22[[#This Row],[TARIH]]="-"),0,IF(tbl_Metraj22[[#This Row],[YUZDE]]=0,tbl_Metraj22[[#This Row],[METRAJ_BETON]],tbl_Metraj22[[#This Row],[YUZDE]]*tbl_Metraj22[[#This Row],[METRAJ_BETON]]))</f>
        <v>0</v>
      </c>
      <c r="K2821" s="2" t="s">
        <v>2447</v>
      </c>
    </row>
    <row r="2822" spans="1:11" ht="14.25" x14ac:dyDescent="0.2">
      <c r="A2822" s="2" t="s">
        <v>728</v>
      </c>
      <c r="B2822" s="124" t="s">
        <v>7871</v>
      </c>
      <c r="C2822" s="124"/>
      <c r="D2822" s="126">
        <v>2.97</v>
      </c>
      <c r="E2822" s="124" t="s">
        <v>765</v>
      </c>
      <c r="F2822" s="124">
        <v>-3</v>
      </c>
      <c r="G2822" s="2" t="s">
        <v>15409</v>
      </c>
      <c r="H2822" s="130"/>
      <c r="I2822" s="134"/>
      <c r="J2822" s="123">
        <f>IF(OR(tbl_Metraj22[[#This Row],[TARIH]]="",tbl_Metraj22[[#This Row],[TARIH]]="-"),0,IF(tbl_Metraj22[[#This Row],[YUZDE]]=0,tbl_Metraj22[[#This Row],[METRAJ_BETON]],tbl_Metraj22[[#This Row],[YUZDE]]*tbl_Metraj22[[#This Row],[METRAJ_BETON]]))</f>
        <v>0</v>
      </c>
      <c r="K2822" s="2" t="s">
        <v>2448</v>
      </c>
    </row>
    <row r="2823" spans="1:11" ht="14.25" x14ac:dyDescent="0.2">
      <c r="A2823" s="2" t="s">
        <v>728</v>
      </c>
      <c r="B2823" s="124" t="s">
        <v>7876</v>
      </c>
      <c r="C2823" s="124"/>
      <c r="D2823" s="126">
        <v>2.11</v>
      </c>
      <c r="E2823" s="124" t="s">
        <v>765</v>
      </c>
      <c r="F2823" s="124">
        <v>-3</v>
      </c>
      <c r="G2823" s="2" t="s">
        <v>15410</v>
      </c>
      <c r="H2823" s="130" t="s">
        <v>24265</v>
      </c>
      <c r="I2823" s="134"/>
      <c r="J2823" s="123">
        <f>IF(OR(tbl_Metraj22[[#This Row],[TARIH]]="",tbl_Metraj22[[#This Row],[TARIH]]="-"),0,IF(tbl_Metraj22[[#This Row],[YUZDE]]=0,tbl_Metraj22[[#This Row],[METRAJ_BETON]],tbl_Metraj22[[#This Row],[YUZDE]]*tbl_Metraj22[[#This Row],[METRAJ_BETON]]))</f>
        <v>0</v>
      </c>
      <c r="K2823" s="2" t="s">
        <v>1011</v>
      </c>
    </row>
    <row r="2824" spans="1:11" ht="14.25" x14ac:dyDescent="0.2">
      <c r="A2824" s="2" t="s">
        <v>728</v>
      </c>
      <c r="B2824" s="124" t="s">
        <v>7877</v>
      </c>
      <c r="C2824" s="124"/>
      <c r="D2824" s="126">
        <v>2.11</v>
      </c>
      <c r="E2824" s="124" t="s">
        <v>765</v>
      </c>
      <c r="F2824" s="124">
        <v>-3</v>
      </c>
      <c r="G2824" s="2" t="s">
        <v>15411</v>
      </c>
      <c r="H2824" s="130" t="s">
        <v>24265</v>
      </c>
      <c r="I2824" s="134"/>
      <c r="J2824" s="123">
        <f>IF(OR(tbl_Metraj22[[#This Row],[TARIH]]="",tbl_Metraj22[[#This Row],[TARIH]]="-"),0,IF(tbl_Metraj22[[#This Row],[YUZDE]]=0,tbl_Metraj22[[#This Row],[METRAJ_BETON]],tbl_Metraj22[[#This Row],[YUZDE]]*tbl_Metraj22[[#This Row],[METRAJ_BETON]]))</f>
        <v>0</v>
      </c>
      <c r="K2824" s="2" t="s">
        <v>1040</v>
      </c>
    </row>
    <row r="2825" spans="1:11" ht="14.25" x14ac:dyDescent="0.2">
      <c r="A2825" s="2" t="s">
        <v>728</v>
      </c>
      <c r="B2825" s="124" t="s">
        <v>7878</v>
      </c>
      <c r="C2825" s="124"/>
      <c r="D2825" s="126">
        <v>2.11</v>
      </c>
      <c r="E2825" s="124" t="s">
        <v>765</v>
      </c>
      <c r="F2825" s="124">
        <v>-3</v>
      </c>
      <c r="G2825" s="2" t="s">
        <v>15412</v>
      </c>
      <c r="H2825" s="130" t="s">
        <v>24265</v>
      </c>
      <c r="I2825" s="134"/>
      <c r="J2825" s="123">
        <f>IF(OR(tbl_Metraj22[[#This Row],[TARIH]]="",tbl_Metraj22[[#This Row],[TARIH]]="-"),0,IF(tbl_Metraj22[[#This Row],[YUZDE]]=0,tbl_Metraj22[[#This Row],[METRAJ_BETON]],tbl_Metraj22[[#This Row],[YUZDE]]*tbl_Metraj22[[#This Row],[METRAJ_BETON]]))</f>
        <v>0</v>
      </c>
      <c r="K2825" s="2" t="s">
        <v>1026</v>
      </c>
    </row>
    <row r="2826" spans="1:11" ht="14.25" x14ac:dyDescent="0.2">
      <c r="A2826" s="2" t="s">
        <v>728</v>
      </c>
      <c r="B2826" s="124" t="s">
        <v>7879</v>
      </c>
      <c r="C2826" s="124"/>
      <c r="D2826" s="126">
        <v>2.11</v>
      </c>
      <c r="E2826" s="124" t="s">
        <v>765</v>
      </c>
      <c r="F2826" s="124">
        <v>-3</v>
      </c>
      <c r="G2826" s="2" t="s">
        <v>15413</v>
      </c>
      <c r="H2826" s="130" t="s">
        <v>24265</v>
      </c>
      <c r="I2826" s="134"/>
      <c r="J2826" s="123">
        <f>IF(OR(tbl_Metraj22[[#This Row],[TARIH]]="",tbl_Metraj22[[#This Row],[TARIH]]="-"),0,IF(tbl_Metraj22[[#This Row],[YUZDE]]=0,tbl_Metraj22[[#This Row],[METRAJ_BETON]],tbl_Metraj22[[#This Row],[YUZDE]]*tbl_Metraj22[[#This Row],[METRAJ_BETON]]))</f>
        <v>0</v>
      </c>
      <c r="K2826" s="2" t="s">
        <v>1037</v>
      </c>
    </row>
    <row r="2827" spans="1:11" ht="14.25" x14ac:dyDescent="0.2">
      <c r="A2827" s="2" t="s">
        <v>728</v>
      </c>
      <c r="B2827" s="124" t="s">
        <v>7880</v>
      </c>
      <c r="C2827" s="124"/>
      <c r="D2827" s="126">
        <v>2.11</v>
      </c>
      <c r="E2827" s="124" t="s">
        <v>765</v>
      </c>
      <c r="F2827" s="124">
        <v>-3</v>
      </c>
      <c r="G2827" s="2" t="s">
        <v>15414</v>
      </c>
      <c r="H2827" s="130" t="s">
        <v>24265</v>
      </c>
      <c r="I2827" s="134"/>
      <c r="J2827" s="123">
        <f>IF(OR(tbl_Metraj22[[#This Row],[TARIH]]="",tbl_Metraj22[[#This Row],[TARIH]]="-"),0,IF(tbl_Metraj22[[#This Row],[YUZDE]]=0,tbl_Metraj22[[#This Row],[METRAJ_BETON]],tbl_Metraj22[[#This Row],[YUZDE]]*tbl_Metraj22[[#This Row],[METRAJ_BETON]]))</f>
        <v>0</v>
      </c>
      <c r="K2827" s="2" t="s">
        <v>1033</v>
      </c>
    </row>
    <row r="2828" spans="1:11" ht="14.25" x14ac:dyDescent="0.2">
      <c r="A2828" s="2" t="s">
        <v>728</v>
      </c>
      <c r="B2828" s="124" t="s">
        <v>7883</v>
      </c>
      <c r="C2828" s="124"/>
      <c r="D2828" s="126">
        <v>2.11</v>
      </c>
      <c r="E2828" s="124" t="s">
        <v>765</v>
      </c>
      <c r="F2828" s="124">
        <v>-3</v>
      </c>
      <c r="G2828" s="2" t="s">
        <v>15415</v>
      </c>
      <c r="H2828" s="130" t="s">
        <v>24265</v>
      </c>
      <c r="I2828" s="134"/>
      <c r="J2828" s="123">
        <f>IF(OR(tbl_Metraj22[[#This Row],[TARIH]]="",tbl_Metraj22[[#This Row],[TARIH]]="-"),0,IF(tbl_Metraj22[[#This Row],[YUZDE]]=0,tbl_Metraj22[[#This Row],[METRAJ_BETON]],tbl_Metraj22[[#This Row],[YUZDE]]*tbl_Metraj22[[#This Row],[METRAJ_BETON]]))</f>
        <v>0</v>
      </c>
      <c r="K2828" s="2" t="s">
        <v>1032</v>
      </c>
    </row>
    <row r="2829" spans="1:11" ht="14.25" x14ac:dyDescent="0.2">
      <c r="A2829" s="2" t="s">
        <v>728</v>
      </c>
      <c r="B2829" s="124" t="s">
        <v>7886</v>
      </c>
      <c r="C2829" s="124"/>
      <c r="D2829" s="126">
        <v>2.11</v>
      </c>
      <c r="E2829" s="124" t="s">
        <v>765</v>
      </c>
      <c r="F2829" s="124">
        <v>-3</v>
      </c>
      <c r="G2829" s="2" t="s">
        <v>15416</v>
      </c>
      <c r="H2829" s="130" t="s">
        <v>24265</v>
      </c>
      <c r="I2829" s="134"/>
      <c r="J2829" s="123">
        <f>IF(OR(tbl_Metraj22[[#This Row],[TARIH]]="",tbl_Metraj22[[#This Row],[TARIH]]="-"),0,IF(tbl_Metraj22[[#This Row],[YUZDE]]=0,tbl_Metraj22[[#This Row],[METRAJ_BETON]],tbl_Metraj22[[#This Row],[YUZDE]]*tbl_Metraj22[[#This Row],[METRAJ_BETON]]))</f>
        <v>0</v>
      </c>
      <c r="K2829" s="2" t="s">
        <v>1041</v>
      </c>
    </row>
    <row r="2830" spans="1:11" ht="14.25" x14ac:dyDescent="0.2">
      <c r="A2830" s="2" t="s">
        <v>728</v>
      </c>
      <c r="B2830" s="124" t="s">
        <v>7896</v>
      </c>
      <c r="C2830" s="124"/>
      <c r="D2830" s="126">
        <v>2.11</v>
      </c>
      <c r="E2830" s="124" t="s">
        <v>765</v>
      </c>
      <c r="F2830" s="124">
        <v>-3</v>
      </c>
      <c r="G2830" s="2" t="s">
        <v>15417</v>
      </c>
      <c r="H2830" s="130" t="s">
        <v>24265</v>
      </c>
      <c r="I2830" s="134"/>
      <c r="J2830" s="123">
        <f>IF(OR(tbl_Metraj22[[#This Row],[TARIH]]="",tbl_Metraj22[[#This Row],[TARIH]]="-"),0,IF(tbl_Metraj22[[#This Row],[YUZDE]]=0,tbl_Metraj22[[#This Row],[METRAJ_BETON]],tbl_Metraj22[[#This Row],[YUZDE]]*tbl_Metraj22[[#This Row],[METRAJ_BETON]]))</f>
        <v>0</v>
      </c>
      <c r="K2830" s="2" t="s">
        <v>1018</v>
      </c>
    </row>
    <row r="2831" spans="1:11" ht="14.25" x14ac:dyDescent="0.2">
      <c r="A2831" s="2" t="s">
        <v>728</v>
      </c>
      <c r="B2831" s="124" t="s">
        <v>7897</v>
      </c>
      <c r="C2831" s="124"/>
      <c r="D2831" s="126">
        <v>2.11</v>
      </c>
      <c r="E2831" s="124" t="s">
        <v>765</v>
      </c>
      <c r="F2831" s="124">
        <v>-3</v>
      </c>
      <c r="G2831" s="2" t="s">
        <v>15418</v>
      </c>
      <c r="H2831" s="130" t="s">
        <v>24265</v>
      </c>
      <c r="I2831" s="134"/>
      <c r="J2831" s="123">
        <f>IF(OR(tbl_Metraj22[[#This Row],[TARIH]]="",tbl_Metraj22[[#This Row],[TARIH]]="-"),0,IF(tbl_Metraj22[[#This Row],[YUZDE]]=0,tbl_Metraj22[[#This Row],[METRAJ_BETON]],tbl_Metraj22[[#This Row],[YUZDE]]*tbl_Metraj22[[#This Row],[METRAJ_BETON]]))</f>
        <v>0</v>
      </c>
      <c r="K2831" s="2" t="s">
        <v>979</v>
      </c>
    </row>
    <row r="2832" spans="1:11" ht="14.25" x14ac:dyDescent="0.2">
      <c r="A2832" s="2" t="s">
        <v>728</v>
      </c>
      <c r="B2832" s="124" t="s">
        <v>7898</v>
      </c>
      <c r="C2832" s="124"/>
      <c r="D2832" s="126">
        <v>2.11</v>
      </c>
      <c r="E2832" s="124" t="s">
        <v>765</v>
      </c>
      <c r="F2832" s="124">
        <v>-3</v>
      </c>
      <c r="G2832" s="2" t="s">
        <v>15419</v>
      </c>
      <c r="H2832" s="130" t="s">
        <v>24265</v>
      </c>
      <c r="I2832" s="134"/>
      <c r="J2832" s="123">
        <f>IF(OR(tbl_Metraj22[[#This Row],[TARIH]]="",tbl_Metraj22[[#This Row],[TARIH]]="-"),0,IF(tbl_Metraj22[[#This Row],[YUZDE]]=0,tbl_Metraj22[[#This Row],[METRAJ_BETON]],tbl_Metraj22[[#This Row],[YUZDE]]*tbl_Metraj22[[#This Row],[METRAJ_BETON]]))</f>
        <v>0</v>
      </c>
      <c r="K2832" s="2" t="s">
        <v>978</v>
      </c>
    </row>
    <row r="2833" spans="1:11" ht="14.25" x14ac:dyDescent="0.2">
      <c r="A2833" s="2" t="s">
        <v>728</v>
      </c>
      <c r="B2833" s="124" t="s">
        <v>7899</v>
      </c>
      <c r="C2833" s="124"/>
      <c r="D2833" s="126">
        <v>2.11</v>
      </c>
      <c r="E2833" s="124" t="s">
        <v>765</v>
      </c>
      <c r="F2833" s="124">
        <v>-3</v>
      </c>
      <c r="G2833" s="2" t="s">
        <v>15420</v>
      </c>
      <c r="H2833" s="130" t="s">
        <v>24265</v>
      </c>
      <c r="I2833" s="134"/>
      <c r="J2833" s="123">
        <f>IF(OR(tbl_Metraj22[[#This Row],[TARIH]]="",tbl_Metraj22[[#This Row],[TARIH]]="-"),0,IF(tbl_Metraj22[[#This Row],[YUZDE]]=0,tbl_Metraj22[[#This Row],[METRAJ_BETON]],tbl_Metraj22[[#This Row],[YUZDE]]*tbl_Metraj22[[#This Row],[METRAJ_BETON]]))</f>
        <v>0</v>
      </c>
      <c r="K2833" s="2" t="s">
        <v>977</v>
      </c>
    </row>
    <row r="2834" spans="1:11" ht="14.25" x14ac:dyDescent="0.2">
      <c r="A2834" s="2" t="s">
        <v>728</v>
      </c>
      <c r="B2834" s="124" t="s">
        <v>7905</v>
      </c>
      <c r="C2834" s="124"/>
      <c r="D2834" s="126">
        <v>3.96</v>
      </c>
      <c r="E2834" s="124" t="s">
        <v>765</v>
      </c>
      <c r="F2834" s="124">
        <v>-3</v>
      </c>
      <c r="G2834" s="2" t="s">
        <v>15421</v>
      </c>
      <c r="H2834" s="130" t="s">
        <v>24265</v>
      </c>
      <c r="I2834" s="134"/>
      <c r="J2834" s="123">
        <f>IF(OR(tbl_Metraj22[[#This Row],[TARIH]]="",tbl_Metraj22[[#This Row],[TARIH]]="-"),0,IF(tbl_Metraj22[[#This Row],[YUZDE]]=0,tbl_Metraj22[[#This Row],[METRAJ_BETON]],tbl_Metraj22[[#This Row],[YUZDE]]*tbl_Metraj22[[#This Row],[METRAJ_BETON]]))</f>
        <v>0</v>
      </c>
      <c r="K2834" s="2" t="s">
        <v>2466</v>
      </c>
    </row>
    <row r="2835" spans="1:11" ht="14.25" x14ac:dyDescent="0.2">
      <c r="A2835" s="2" t="s">
        <v>728</v>
      </c>
      <c r="B2835" s="124" t="s">
        <v>7906</v>
      </c>
      <c r="C2835" s="124"/>
      <c r="D2835" s="126">
        <v>3.96</v>
      </c>
      <c r="E2835" s="124" t="s">
        <v>765</v>
      </c>
      <c r="F2835" s="124">
        <v>-3</v>
      </c>
      <c r="G2835" s="2" t="s">
        <v>15422</v>
      </c>
      <c r="H2835" s="130"/>
      <c r="I2835" s="134"/>
      <c r="J2835" s="123">
        <f>IF(OR(tbl_Metraj22[[#This Row],[TARIH]]="",tbl_Metraj22[[#This Row],[TARIH]]="-"),0,IF(tbl_Metraj22[[#This Row],[YUZDE]]=0,tbl_Metraj22[[#This Row],[METRAJ_BETON]],tbl_Metraj22[[#This Row],[YUZDE]]*tbl_Metraj22[[#This Row],[METRAJ_BETON]]))</f>
        <v>0</v>
      </c>
      <c r="K2835" s="2" t="s">
        <v>2467</v>
      </c>
    </row>
    <row r="2836" spans="1:11" ht="14.25" x14ac:dyDescent="0.2">
      <c r="A2836" s="2" t="s">
        <v>728</v>
      </c>
      <c r="B2836" s="124" t="s">
        <v>7907</v>
      </c>
      <c r="C2836" s="124"/>
      <c r="D2836" s="126">
        <v>3.96</v>
      </c>
      <c r="E2836" s="124" t="s">
        <v>765</v>
      </c>
      <c r="F2836" s="124">
        <v>-3</v>
      </c>
      <c r="G2836" s="2" t="s">
        <v>15423</v>
      </c>
      <c r="H2836" s="130"/>
      <c r="I2836" s="134"/>
      <c r="J2836" s="123">
        <f>IF(OR(tbl_Metraj22[[#This Row],[TARIH]]="",tbl_Metraj22[[#This Row],[TARIH]]="-"),0,IF(tbl_Metraj22[[#This Row],[YUZDE]]=0,tbl_Metraj22[[#This Row],[METRAJ_BETON]],tbl_Metraj22[[#This Row],[YUZDE]]*tbl_Metraj22[[#This Row],[METRAJ_BETON]]))</f>
        <v>0</v>
      </c>
      <c r="K2836" s="2" t="s">
        <v>2468</v>
      </c>
    </row>
    <row r="2837" spans="1:11" ht="14.25" x14ac:dyDescent="0.2">
      <c r="A2837" s="2" t="s">
        <v>728</v>
      </c>
      <c r="B2837" s="124" t="s">
        <v>7908</v>
      </c>
      <c r="C2837" s="124"/>
      <c r="D2837" s="126">
        <v>2.11</v>
      </c>
      <c r="E2837" s="124" t="s">
        <v>765</v>
      </c>
      <c r="F2837" s="124">
        <v>-3</v>
      </c>
      <c r="G2837" s="2" t="s">
        <v>15424</v>
      </c>
      <c r="H2837" s="130"/>
      <c r="I2837" s="134"/>
      <c r="J2837" s="123">
        <f>IF(OR(tbl_Metraj22[[#This Row],[TARIH]]="",tbl_Metraj22[[#This Row],[TARIH]]="-"),0,IF(tbl_Metraj22[[#This Row],[YUZDE]]=0,tbl_Metraj22[[#This Row],[METRAJ_BETON]],tbl_Metraj22[[#This Row],[YUZDE]]*tbl_Metraj22[[#This Row],[METRAJ_BETON]]))</f>
        <v>0</v>
      </c>
      <c r="K2837" s="2" t="s">
        <v>954</v>
      </c>
    </row>
    <row r="2838" spans="1:11" ht="14.25" x14ac:dyDescent="0.2">
      <c r="A2838" s="2" t="s">
        <v>728</v>
      </c>
      <c r="B2838" s="124" t="s">
        <v>7911</v>
      </c>
      <c r="C2838" s="124"/>
      <c r="D2838" s="126">
        <v>2.11</v>
      </c>
      <c r="E2838" s="124" t="s">
        <v>765</v>
      </c>
      <c r="F2838" s="124">
        <v>-3</v>
      </c>
      <c r="G2838" s="2" t="s">
        <v>15425</v>
      </c>
      <c r="H2838" s="130" t="s">
        <v>24265</v>
      </c>
      <c r="I2838" s="134"/>
      <c r="J2838" s="123">
        <f>IF(OR(tbl_Metraj22[[#This Row],[TARIH]]="",tbl_Metraj22[[#This Row],[TARIH]]="-"),0,IF(tbl_Metraj22[[#This Row],[YUZDE]]=0,tbl_Metraj22[[#This Row],[METRAJ_BETON]],tbl_Metraj22[[#This Row],[YUZDE]]*tbl_Metraj22[[#This Row],[METRAJ_BETON]]))</f>
        <v>0</v>
      </c>
      <c r="K2838" s="2" t="s">
        <v>2477</v>
      </c>
    </row>
    <row r="2839" spans="1:11" ht="14.25" x14ac:dyDescent="0.2">
      <c r="A2839" s="2" t="s">
        <v>728</v>
      </c>
      <c r="B2839" s="124" t="s">
        <v>7912</v>
      </c>
      <c r="C2839" s="124"/>
      <c r="D2839" s="126">
        <v>2.11</v>
      </c>
      <c r="E2839" s="124" t="s">
        <v>765</v>
      </c>
      <c r="F2839" s="124">
        <v>-3</v>
      </c>
      <c r="G2839" s="2" t="s">
        <v>15426</v>
      </c>
      <c r="H2839" s="130"/>
      <c r="I2839" s="134"/>
      <c r="J2839" s="123">
        <f>IF(OR(tbl_Metraj22[[#This Row],[TARIH]]="",tbl_Metraj22[[#This Row],[TARIH]]="-"),0,IF(tbl_Metraj22[[#This Row],[YUZDE]]=0,tbl_Metraj22[[#This Row],[METRAJ_BETON]],tbl_Metraj22[[#This Row],[YUZDE]]*tbl_Metraj22[[#This Row],[METRAJ_BETON]]))</f>
        <v>0</v>
      </c>
      <c r="K2839" s="2" t="s">
        <v>2476</v>
      </c>
    </row>
    <row r="2840" spans="1:11" ht="14.25" x14ac:dyDescent="0.2">
      <c r="A2840" s="2" t="s">
        <v>728</v>
      </c>
      <c r="B2840" s="124" t="s">
        <v>7913</v>
      </c>
      <c r="C2840" s="124"/>
      <c r="D2840" s="126">
        <v>2.11</v>
      </c>
      <c r="E2840" s="124" t="s">
        <v>765</v>
      </c>
      <c r="F2840" s="124">
        <v>-3</v>
      </c>
      <c r="G2840" s="2" t="s">
        <v>15427</v>
      </c>
      <c r="H2840" s="130"/>
      <c r="I2840" s="134"/>
      <c r="J2840" s="123">
        <f>IF(OR(tbl_Metraj22[[#This Row],[TARIH]]="",tbl_Metraj22[[#This Row],[TARIH]]="-"),0,IF(tbl_Metraj22[[#This Row],[YUZDE]]=0,tbl_Metraj22[[#This Row],[METRAJ_BETON]],tbl_Metraj22[[#This Row],[YUZDE]]*tbl_Metraj22[[#This Row],[METRAJ_BETON]]))</f>
        <v>0</v>
      </c>
      <c r="K2840" s="2" t="s">
        <v>2475</v>
      </c>
    </row>
    <row r="2841" spans="1:11" ht="14.25" x14ac:dyDescent="0.2">
      <c r="A2841" s="2" t="s">
        <v>728</v>
      </c>
      <c r="B2841" s="124" t="s">
        <v>7914</v>
      </c>
      <c r="C2841" s="124"/>
      <c r="D2841" s="126">
        <v>2.11</v>
      </c>
      <c r="E2841" s="124" t="s">
        <v>765</v>
      </c>
      <c r="F2841" s="124">
        <v>-3</v>
      </c>
      <c r="G2841" s="2" t="s">
        <v>15428</v>
      </c>
      <c r="H2841" s="130"/>
      <c r="I2841" s="134"/>
      <c r="J2841" s="123">
        <f>IF(OR(tbl_Metraj22[[#This Row],[TARIH]]="",tbl_Metraj22[[#This Row],[TARIH]]="-"),0,IF(tbl_Metraj22[[#This Row],[YUZDE]]=0,tbl_Metraj22[[#This Row],[METRAJ_BETON]],tbl_Metraj22[[#This Row],[YUZDE]]*tbl_Metraj22[[#This Row],[METRAJ_BETON]]))</f>
        <v>0</v>
      </c>
      <c r="K2841" s="2" t="s">
        <v>2474</v>
      </c>
    </row>
    <row r="2842" spans="1:11" ht="14.25" x14ac:dyDescent="0.2">
      <c r="A2842" s="2" t="s">
        <v>728</v>
      </c>
      <c r="B2842" s="124" t="s">
        <v>7915</v>
      </c>
      <c r="C2842" s="124"/>
      <c r="D2842" s="126">
        <v>3.96</v>
      </c>
      <c r="E2842" s="124" t="s">
        <v>765</v>
      </c>
      <c r="F2842" s="124">
        <v>-3</v>
      </c>
      <c r="G2842" s="2" t="s">
        <v>15429</v>
      </c>
      <c r="H2842" s="130"/>
      <c r="I2842" s="134"/>
      <c r="J2842" s="123">
        <f>IF(OR(tbl_Metraj22[[#This Row],[TARIH]]="",tbl_Metraj22[[#This Row],[TARIH]]="-"),0,IF(tbl_Metraj22[[#This Row],[YUZDE]]=0,tbl_Metraj22[[#This Row],[METRAJ_BETON]],tbl_Metraj22[[#This Row],[YUZDE]]*tbl_Metraj22[[#This Row],[METRAJ_BETON]]))</f>
        <v>0</v>
      </c>
      <c r="K2842" s="2" t="s">
        <v>2470</v>
      </c>
    </row>
    <row r="2843" spans="1:11" ht="14.25" x14ac:dyDescent="0.2">
      <c r="A2843" s="2" t="s">
        <v>728</v>
      </c>
      <c r="B2843" s="124" t="s">
        <v>7917</v>
      </c>
      <c r="C2843" s="124"/>
      <c r="D2843" s="126">
        <v>3.96</v>
      </c>
      <c r="E2843" s="124" t="s">
        <v>765</v>
      </c>
      <c r="F2843" s="124">
        <v>-3</v>
      </c>
      <c r="G2843" s="2" t="s">
        <v>15430</v>
      </c>
      <c r="H2843" s="130" t="s">
        <v>24265</v>
      </c>
      <c r="I2843" s="134"/>
      <c r="J2843" s="123">
        <f>IF(OR(tbl_Metraj22[[#This Row],[TARIH]]="",tbl_Metraj22[[#This Row],[TARIH]]="-"),0,IF(tbl_Metraj22[[#This Row],[YUZDE]]=0,tbl_Metraj22[[#This Row],[METRAJ_BETON]],tbl_Metraj22[[#This Row],[YUZDE]]*tbl_Metraj22[[#This Row],[METRAJ_BETON]]))</f>
        <v>0</v>
      </c>
      <c r="K2843" s="2" t="s">
        <v>1012</v>
      </c>
    </row>
    <row r="2844" spans="1:11" ht="14.25" x14ac:dyDescent="0.2">
      <c r="A2844" s="2" t="s">
        <v>728</v>
      </c>
      <c r="B2844" s="124" t="s">
        <v>7918</v>
      </c>
      <c r="C2844" s="124"/>
      <c r="D2844" s="126">
        <v>3.96</v>
      </c>
      <c r="E2844" s="124" t="s">
        <v>765</v>
      </c>
      <c r="F2844" s="124">
        <v>-3</v>
      </c>
      <c r="G2844" s="2" t="s">
        <v>15431</v>
      </c>
      <c r="H2844" s="130" t="s">
        <v>24265</v>
      </c>
      <c r="I2844" s="134"/>
      <c r="J2844" s="123">
        <f>IF(OR(tbl_Metraj22[[#This Row],[TARIH]]="",tbl_Metraj22[[#This Row],[TARIH]]="-"),0,IF(tbl_Metraj22[[#This Row],[YUZDE]]=0,tbl_Metraj22[[#This Row],[METRAJ_BETON]],tbl_Metraj22[[#This Row],[YUZDE]]*tbl_Metraj22[[#This Row],[METRAJ_BETON]]))</f>
        <v>0</v>
      </c>
      <c r="K2844" s="2" t="s">
        <v>1013</v>
      </c>
    </row>
    <row r="2845" spans="1:11" ht="14.25" x14ac:dyDescent="0.2">
      <c r="A2845" s="2" t="s">
        <v>728</v>
      </c>
      <c r="B2845" s="124" t="s">
        <v>7919</v>
      </c>
      <c r="C2845" s="124"/>
      <c r="D2845" s="126">
        <v>3.96</v>
      </c>
      <c r="E2845" s="124" t="s">
        <v>765</v>
      </c>
      <c r="F2845" s="124">
        <v>-3</v>
      </c>
      <c r="G2845" s="2" t="s">
        <v>15432</v>
      </c>
      <c r="H2845" s="130" t="s">
        <v>24265</v>
      </c>
      <c r="I2845" s="134"/>
      <c r="J2845" s="123">
        <f>IF(OR(tbl_Metraj22[[#This Row],[TARIH]]="",tbl_Metraj22[[#This Row],[TARIH]]="-"),0,IF(tbl_Metraj22[[#This Row],[YUZDE]]=0,tbl_Metraj22[[#This Row],[METRAJ_BETON]],tbl_Metraj22[[#This Row],[YUZDE]]*tbl_Metraj22[[#This Row],[METRAJ_BETON]]))</f>
        <v>0</v>
      </c>
      <c r="K2845" s="2" t="s">
        <v>1008</v>
      </c>
    </row>
    <row r="2846" spans="1:11" ht="14.25" x14ac:dyDescent="0.2">
      <c r="A2846" s="2" t="s">
        <v>728</v>
      </c>
      <c r="B2846" s="124" t="s">
        <v>7920</v>
      </c>
      <c r="C2846" s="124"/>
      <c r="D2846" s="126">
        <v>2.11</v>
      </c>
      <c r="E2846" s="124" t="s">
        <v>765</v>
      </c>
      <c r="F2846" s="124">
        <v>-3</v>
      </c>
      <c r="G2846" s="2" t="s">
        <v>15433</v>
      </c>
      <c r="H2846" s="130" t="s">
        <v>24265</v>
      </c>
      <c r="I2846" s="134"/>
      <c r="J2846" s="123">
        <f>IF(OR(tbl_Metraj22[[#This Row],[TARIH]]="",tbl_Metraj22[[#This Row],[TARIH]]="-"),0,IF(tbl_Metraj22[[#This Row],[YUZDE]]=0,tbl_Metraj22[[#This Row],[METRAJ_BETON]],tbl_Metraj22[[#This Row],[YUZDE]]*tbl_Metraj22[[#This Row],[METRAJ_BETON]]))</f>
        <v>0</v>
      </c>
      <c r="K2846" s="2" t="s">
        <v>1010</v>
      </c>
    </row>
    <row r="2847" spans="1:11" ht="14.25" x14ac:dyDescent="0.2">
      <c r="A2847" s="2" t="s">
        <v>728</v>
      </c>
      <c r="B2847" s="124" t="s">
        <v>7921</v>
      </c>
      <c r="C2847" s="124"/>
      <c r="D2847" s="126">
        <v>3.96</v>
      </c>
      <c r="E2847" s="124" t="s">
        <v>765</v>
      </c>
      <c r="F2847" s="124">
        <v>-3</v>
      </c>
      <c r="G2847" s="2" t="s">
        <v>15434</v>
      </c>
      <c r="H2847" s="130" t="s">
        <v>24265</v>
      </c>
      <c r="I2847" s="134"/>
      <c r="J2847" s="123">
        <f>IF(OR(tbl_Metraj22[[#This Row],[TARIH]]="",tbl_Metraj22[[#This Row],[TARIH]]="-"),0,IF(tbl_Metraj22[[#This Row],[YUZDE]]=0,tbl_Metraj22[[#This Row],[METRAJ_BETON]],tbl_Metraj22[[#This Row],[YUZDE]]*tbl_Metraj22[[#This Row],[METRAJ_BETON]]))</f>
        <v>0</v>
      </c>
      <c r="K2847" s="2" t="s">
        <v>1009</v>
      </c>
    </row>
    <row r="2848" spans="1:11" ht="14.25" x14ac:dyDescent="0.2">
      <c r="A2848" s="2" t="s">
        <v>728</v>
      </c>
      <c r="B2848" s="124" t="s">
        <v>7922</v>
      </c>
      <c r="C2848" s="124"/>
      <c r="D2848" s="126">
        <v>3.96</v>
      </c>
      <c r="E2848" s="124" t="s">
        <v>765</v>
      </c>
      <c r="F2848" s="124">
        <v>-3</v>
      </c>
      <c r="G2848" s="2" t="s">
        <v>15435</v>
      </c>
      <c r="H2848" s="130" t="s">
        <v>24265</v>
      </c>
      <c r="I2848" s="134"/>
      <c r="J2848" s="123">
        <f>IF(OR(tbl_Metraj22[[#This Row],[TARIH]]="",tbl_Metraj22[[#This Row],[TARIH]]="-"),0,IF(tbl_Metraj22[[#This Row],[YUZDE]]=0,tbl_Metraj22[[#This Row],[METRAJ_BETON]],tbl_Metraj22[[#This Row],[YUZDE]]*tbl_Metraj22[[#This Row],[METRAJ_BETON]]))</f>
        <v>0</v>
      </c>
      <c r="K2848" s="2" t="s">
        <v>1014</v>
      </c>
    </row>
    <row r="2849" spans="1:11" ht="14.25" x14ac:dyDescent="0.2">
      <c r="A2849" s="2" t="s">
        <v>728</v>
      </c>
      <c r="B2849" s="124" t="s">
        <v>7923</v>
      </c>
      <c r="C2849" s="124"/>
      <c r="D2849" s="126">
        <v>4.29</v>
      </c>
      <c r="E2849" s="124" t="s">
        <v>765</v>
      </c>
      <c r="F2849" s="124">
        <v>-3</v>
      </c>
      <c r="G2849" s="2" t="s">
        <v>15436</v>
      </c>
      <c r="H2849" s="130" t="s">
        <v>24265</v>
      </c>
      <c r="I2849" s="134"/>
      <c r="J2849" s="123">
        <f>IF(OR(tbl_Metraj22[[#This Row],[TARIH]]="",tbl_Metraj22[[#This Row],[TARIH]]="-"),0,IF(tbl_Metraj22[[#This Row],[YUZDE]]=0,tbl_Metraj22[[#This Row],[METRAJ_BETON]],tbl_Metraj22[[#This Row],[YUZDE]]*tbl_Metraj22[[#This Row],[METRAJ_BETON]]))</f>
        <v>0</v>
      </c>
      <c r="K2849" s="2" t="s">
        <v>1015</v>
      </c>
    </row>
    <row r="2850" spans="1:11" ht="14.25" x14ac:dyDescent="0.2">
      <c r="A2850" s="2" t="s">
        <v>728</v>
      </c>
      <c r="B2850" s="124" t="s">
        <v>7924</v>
      </c>
      <c r="C2850" s="124"/>
      <c r="D2850" s="126">
        <v>3.96</v>
      </c>
      <c r="E2850" s="124" t="s">
        <v>765</v>
      </c>
      <c r="F2850" s="124">
        <v>-3</v>
      </c>
      <c r="G2850" s="2" t="s">
        <v>15437</v>
      </c>
      <c r="H2850" s="130"/>
      <c r="I2850" s="134"/>
      <c r="J2850" s="123">
        <f>IF(OR(tbl_Metraj22[[#This Row],[TARIH]]="",tbl_Metraj22[[#This Row],[TARIH]]="-"),0,IF(tbl_Metraj22[[#This Row],[YUZDE]]=0,tbl_Metraj22[[#This Row],[METRAJ_BETON]],tbl_Metraj22[[#This Row],[YUZDE]]*tbl_Metraj22[[#This Row],[METRAJ_BETON]]))</f>
        <v>0</v>
      </c>
      <c r="K2850" s="2" t="s">
        <v>2471</v>
      </c>
    </row>
    <row r="2851" spans="1:11" ht="14.25" x14ac:dyDescent="0.2">
      <c r="A2851" s="2" t="s">
        <v>728</v>
      </c>
      <c r="B2851" s="124" t="s">
        <v>7925</v>
      </c>
      <c r="C2851" s="124"/>
      <c r="D2851" s="126">
        <v>3.96</v>
      </c>
      <c r="E2851" s="124" t="s">
        <v>765</v>
      </c>
      <c r="F2851" s="124">
        <v>-3</v>
      </c>
      <c r="G2851" s="2" t="s">
        <v>15438</v>
      </c>
      <c r="H2851" s="130"/>
      <c r="I2851" s="134"/>
      <c r="J2851" s="123">
        <f>IF(OR(tbl_Metraj22[[#This Row],[TARIH]]="",tbl_Metraj22[[#This Row],[TARIH]]="-"),0,IF(tbl_Metraj22[[#This Row],[YUZDE]]=0,tbl_Metraj22[[#This Row],[METRAJ_BETON]],tbl_Metraj22[[#This Row],[YUZDE]]*tbl_Metraj22[[#This Row],[METRAJ_BETON]]))</f>
        <v>0</v>
      </c>
      <c r="K2851" s="2" t="s">
        <v>2472</v>
      </c>
    </row>
    <row r="2852" spans="1:11" ht="14.25" x14ac:dyDescent="0.2">
      <c r="A2852" s="2" t="s">
        <v>728</v>
      </c>
      <c r="B2852" s="124" t="s">
        <v>7926</v>
      </c>
      <c r="C2852" s="124"/>
      <c r="D2852" s="126">
        <v>4.13</v>
      </c>
      <c r="E2852" s="124" t="s">
        <v>765</v>
      </c>
      <c r="F2852" s="124">
        <v>-3</v>
      </c>
      <c r="G2852" s="2" t="s">
        <v>15439</v>
      </c>
      <c r="H2852" s="130"/>
      <c r="I2852" s="134"/>
      <c r="J2852" s="123">
        <f>IF(OR(tbl_Metraj22[[#This Row],[TARIH]]="",tbl_Metraj22[[#This Row],[TARIH]]="-"),0,IF(tbl_Metraj22[[#This Row],[YUZDE]]=0,tbl_Metraj22[[#This Row],[METRAJ_BETON]],tbl_Metraj22[[#This Row],[YUZDE]]*tbl_Metraj22[[#This Row],[METRAJ_BETON]]))</f>
        <v>0</v>
      </c>
      <c r="K2852" s="2" t="s">
        <v>2473</v>
      </c>
    </row>
    <row r="2853" spans="1:11" ht="14.25" x14ac:dyDescent="0.2">
      <c r="A2853" s="2" t="s">
        <v>728</v>
      </c>
      <c r="B2853" s="124" t="s">
        <v>7927</v>
      </c>
      <c r="C2853" s="124"/>
      <c r="D2853" s="126">
        <v>3.3</v>
      </c>
      <c r="E2853" s="124" t="s">
        <v>765</v>
      </c>
      <c r="F2853" s="124">
        <v>-3</v>
      </c>
      <c r="G2853" s="2" t="s">
        <v>15440</v>
      </c>
      <c r="H2853" s="130"/>
      <c r="I2853" s="134"/>
      <c r="J2853" s="123">
        <f>IF(OR(tbl_Metraj22[[#This Row],[TARIH]]="",tbl_Metraj22[[#This Row],[TARIH]]="-"),0,IF(tbl_Metraj22[[#This Row],[YUZDE]]=0,tbl_Metraj22[[#This Row],[METRAJ_BETON]],tbl_Metraj22[[#This Row],[YUZDE]]*tbl_Metraj22[[#This Row],[METRAJ_BETON]]))</f>
        <v>0</v>
      </c>
      <c r="K2853" s="2" t="s">
        <v>2469</v>
      </c>
    </row>
    <row r="2854" spans="1:11" ht="14.25" x14ac:dyDescent="0.2">
      <c r="A2854" s="2" t="s">
        <v>728</v>
      </c>
      <c r="B2854" s="124" t="s">
        <v>7928</v>
      </c>
      <c r="C2854" s="124"/>
      <c r="D2854" s="126">
        <v>2.11</v>
      </c>
      <c r="E2854" s="124" t="s">
        <v>765</v>
      </c>
      <c r="F2854" s="124">
        <v>-3</v>
      </c>
      <c r="G2854" s="2" t="s">
        <v>15441</v>
      </c>
      <c r="H2854" s="130" t="s">
        <v>24265</v>
      </c>
      <c r="I2854" s="134"/>
      <c r="J2854" s="123">
        <f>IF(OR(tbl_Metraj22[[#This Row],[TARIH]]="",tbl_Metraj22[[#This Row],[TARIH]]="-"),0,IF(tbl_Metraj22[[#This Row],[YUZDE]]=0,tbl_Metraj22[[#This Row],[METRAJ_BETON]],tbl_Metraj22[[#This Row],[YUZDE]]*tbl_Metraj22[[#This Row],[METRAJ_BETON]]))</f>
        <v>0</v>
      </c>
      <c r="K2854" s="2" t="s">
        <v>1027</v>
      </c>
    </row>
    <row r="2855" spans="1:11" ht="14.25" x14ac:dyDescent="0.2">
      <c r="A2855" s="2" t="s">
        <v>728</v>
      </c>
      <c r="B2855" s="124" t="s">
        <v>7929</v>
      </c>
      <c r="C2855" s="124"/>
      <c r="D2855" s="126">
        <v>3.96</v>
      </c>
      <c r="E2855" s="124" t="s">
        <v>765</v>
      </c>
      <c r="F2855" s="124">
        <v>-3</v>
      </c>
      <c r="G2855" s="2" t="s">
        <v>15442</v>
      </c>
      <c r="H2855" s="130" t="s">
        <v>24265</v>
      </c>
      <c r="I2855" s="134"/>
      <c r="J2855" s="123">
        <f>IF(OR(tbl_Metraj22[[#This Row],[TARIH]]="",tbl_Metraj22[[#This Row],[TARIH]]="-"),0,IF(tbl_Metraj22[[#This Row],[YUZDE]]=0,tbl_Metraj22[[#This Row],[METRAJ_BETON]],tbl_Metraj22[[#This Row],[YUZDE]]*tbl_Metraj22[[#This Row],[METRAJ_BETON]]))</f>
        <v>0</v>
      </c>
      <c r="K2855" s="2" t="s">
        <v>1030</v>
      </c>
    </row>
    <row r="2856" spans="1:11" ht="14.25" x14ac:dyDescent="0.2">
      <c r="A2856" s="2" t="s">
        <v>728</v>
      </c>
      <c r="B2856" s="124" t="s">
        <v>7930</v>
      </c>
      <c r="C2856" s="124"/>
      <c r="D2856" s="126">
        <v>4.95</v>
      </c>
      <c r="E2856" s="124" t="s">
        <v>765</v>
      </c>
      <c r="F2856" s="124">
        <v>-3</v>
      </c>
      <c r="G2856" s="2" t="s">
        <v>15443</v>
      </c>
      <c r="H2856" s="130" t="s">
        <v>24265</v>
      </c>
      <c r="I2856" s="134"/>
      <c r="J2856" s="123">
        <f>IF(OR(tbl_Metraj22[[#This Row],[TARIH]]="",tbl_Metraj22[[#This Row],[TARIH]]="-"),0,IF(tbl_Metraj22[[#This Row],[YUZDE]]=0,tbl_Metraj22[[#This Row],[METRAJ_BETON]],tbl_Metraj22[[#This Row],[YUZDE]]*tbl_Metraj22[[#This Row],[METRAJ_BETON]]))</f>
        <v>0</v>
      </c>
      <c r="K2856" s="2" t="s">
        <v>1017</v>
      </c>
    </row>
    <row r="2857" spans="1:11" ht="14.25" x14ac:dyDescent="0.2">
      <c r="A2857" s="2" t="s">
        <v>728</v>
      </c>
      <c r="B2857" s="124" t="s">
        <v>7939</v>
      </c>
      <c r="C2857" s="124"/>
      <c r="D2857" s="126">
        <v>2.11</v>
      </c>
      <c r="E2857" s="124" t="s">
        <v>765</v>
      </c>
      <c r="F2857" s="124">
        <v>-3</v>
      </c>
      <c r="G2857" s="2" t="s">
        <v>15444</v>
      </c>
      <c r="H2857" s="130" t="s">
        <v>24265</v>
      </c>
      <c r="I2857" s="134"/>
      <c r="J2857" s="123">
        <f>IF(OR(tbl_Metraj22[[#This Row],[TARIH]]="",tbl_Metraj22[[#This Row],[TARIH]]="-"),0,IF(tbl_Metraj22[[#This Row],[YUZDE]]=0,tbl_Metraj22[[#This Row],[METRAJ_BETON]],tbl_Metraj22[[#This Row],[YUZDE]]*tbl_Metraj22[[#This Row],[METRAJ_BETON]]))</f>
        <v>0</v>
      </c>
      <c r="K2857" s="2" t="s">
        <v>1025</v>
      </c>
    </row>
    <row r="2858" spans="1:11" ht="14.25" x14ac:dyDescent="0.2">
      <c r="A2858" s="2" t="s">
        <v>728</v>
      </c>
      <c r="B2858" s="124" t="s">
        <v>7940</v>
      </c>
      <c r="C2858" s="124"/>
      <c r="D2858" s="126">
        <v>2.11</v>
      </c>
      <c r="E2858" s="124" t="s">
        <v>765</v>
      </c>
      <c r="F2858" s="124">
        <v>-3</v>
      </c>
      <c r="G2858" s="2" t="s">
        <v>15445</v>
      </c>
      <c r="H2858" s="130" t="s">
        <v>24265</v>
      </c>
      <c r="I2858" s="134"/>
      <c r="J2858" s="123">
        <f>IF(OR(tbl_Metraj22[[#This Row],[TARIH]]="",tbl_Metraj22[[#This Row],[TARIH]]="-"),0,IF(tbl_Metraj22[[#This Row],[YUZDE]]=0,tbl_Metraj22[[#This Row],[METRAJ_BETON]],tbl_Metraj22[[#This Row],[YUZDE]]*tbl_Metraj22[[#This Row],[METRAJ_BETON]]))</f>
        <v>0</v>
      </c>
      <c r="K2858" s="2" t="s">
        <v>1034</v>
      </c>
    </row>
    <row r="2859" spans="1:11" ht="14.25" x14ac:dyDescent="0.2">
      <c r="A2859" s="2" t="s">
        <v>728</v>
      </c>
      <c r="B2859" s="124" t="s">
        <v>7941</v>
      </c>
      <c r="C2859" s="124"/>
      <c r="D2859" s="126">
        <v>2.11</v>
      </c>
      <c r="E2859" s="124" t="s">
        <v>765</v>
      </c>
      <c r="F2859" s="124">
        <v>-3</v>
      </c>
      <c r="G2859" s="2" t="s">
        <v>15446</v>
      </c>
      <c r="H2859" s="130" t="s">
        <v>24265</v>
      </c>
      <c r="I2859" s="134"/>
      <c r="J2859" s="123">
        <f>IF(OR(tbl_Metraj22[[#This Row],[TARIH]]="",tbl_Metraj22[[#This Row],[TARIH]]="-"),0,IF(tbl_Metraj22[[#This Row],[YUZDE]]=0,tbl_Metraj22[[#This Row],[METRAJ_BETON]],tbl_Metraj22[[#This Row],[YUZDE]]*tbl_Metraj22[[#This Row],[METRAJ_BETON]]))</f>
        <v>0</v>
      </c>
      <c r="K2859" s="2" t="s">
        <v>1042</v>
      </c>
    </row>
    <row r="2860" spans="1:11" ht="14.25" x14ac:dyDescent="0.2">
      <c r="A2860" s="2" t="s">
        <v>728</v>
      </c>
      <c r="B2860" s="124" t="s">
        <v>7942</v>
      </c>
      <c r="C2860" s="124"/>
      <c r="D2860" s="126">
        <v>2.11</v>
      </c>
      <c r="E2860" s="124" t="s">
        <v>765</v>
      </c>
      <c r="F2860" s="124">
        <v>-3</v>
      </c>
      <c r="G2860" s="2" t="s">
        <v>15447</v>
      </c>
      <c r="H2860" s="130" t="s">
        <v>24265</v>
      </c>
      <c r="I2860" s="134"/>
      <c r="J2860" s="123">
        <f>IF(OR(tbl_Metraj22[[#This Row],[TARIH]]="",tbl_Metraj22[[#This Row],[TARIH]]="-"),0,IF(tbl_Metraj22[[#This Row],[YUZDE]]=0,tbl_Metraj22[[#This Row],[METRAJ_BETON]],tbl_Metraj22[[#This Row],[YUZDE]]*tbl_Metraj22[[#This Row],[METRAJ_BETON]]))</f>
        <v>0</v>
      </c>
      <c r="K2860" s="2" t="s">
        <v>1023</v>
      </c>
    </row>
    <row r="2861" spans="1:11" ht="14.25" x14ac:dyDescent="0.2">
      <c r="A2861" s="2" t="s">
        <v>728</v>
      </c>
      <c r="B2861" s="124" t="s">
        <v>7943</v>
      </c>
      <c r="C2861" s="124"/>
      <c r="D2861" s="126">
        <v>2.11</v>
      </c>
      <c r="E2861" s="124" t="s">
        <v>765</v>
      </c>
      <c r="F2861" s="124">
        <v>-3</v>
      </c>
      <c r="G2861" s="2" t="s">
        <v>15448</v>
      </c>
      <c r="H2861" s="130" t="s">
        <v>24265</v>
      </c>
      <c r="I2861" s="134"/>
      <c r="J2861" s="123">
        <f>IF(OR(tbl_Metraj22[[#This Row],[TARIH]]="",tbl_Metraj22[[#This Row],[TARIH]]="-"),0,IF(tbl_Metraj22[[#This Row],[YUZDE]]=0,tbl_Metraj22[[#This Row],[METRAJ_BETON]],tbl_Metraj22[[#This Row],[YUZDE]]*tbl_Metraj22[[#This Row],[METRAJ_BETON]]))</f>
        <v>0</v>
      </c>
      <c r="K2861" s="2" t="s">
        <v>1036</v>
      </c>
    </row>
    <row r="2862" spans="1:11" ht="14.25" x14ac:dyDescent="0.2">
      <c r="A2862" s="2" t="s">
        <v>728</v>
      </c>
      <c r="B2862" s="124" t="s">
        <v>7944</v>
      </c>
      <c r="C2862" s="124"/>
      <c r="D2862" s="126">
        <v>2.11</v>
      </c>
      <c r="E2862" s="124" t="s">
        <v>765</v>
      </c>
      <c r="F2862" s="124">
        <v>-3</v>
      </c>
      <c r="G2862" s="2" t="s">
        <v>15449</v>
      </c>
      <c r="H2862" s="130" t="s">
        <v>24265</v>
      </c>
      <c r="I2862" s="134"/>
      <c r="J2862" s="123">
        <f>IF(OR(tbl_Metraj22[[#This Row],[TARIH]]="",tbl_Metraj22[[#This Row],[TARIH]]="-"),0,IF(tbl_Metraj22[[#This Row],[YUZDE]]=0,tbl_Metraj22[[#This Row],[METRAJ_BETON]],tbl_Metraj22[[#This Row],[YUZDE]]*tbl_Metraj22[[#This Row],[METRAJ_BETON]]))</f>
        <v>0</v>
      </c>
      <c r="K2862" s="2" t="s">
        <v>1035</v>
      </c>
    </row>
    <row r="2863" spans="1:11" ht="14.25" x14ac:dyDescent="0.2">
      <c r="A2863" s="2" t="s">
        <v>728</v>
      </c>
      <c r="B2863" s="124" t="s">
        <v>7945</v>
      </c>
      <c r="C2863" s="124"/>
      <c r="D2863" s="126">
        <v>2.11</v>
      </c>
      <c r="E2863" s="124" t="s">
        <v>765</v>
      </c>
      <c r="F2863" s="124">
        <v>-3</v>
      </c>
      <c r="G2863" s="2" t="s">
        <v>15450</v>
      </c>
      <c r="H2863" s="130" t="s">
        <v>24265</v>
      </c>
      <c r="I2863" s="134"/>
      <c r="J2863" s="123">
        <f>IF(OR(tbl_Metraj22[[#This Row],[TARIH]]="",tbl_Metraj22[[#This Row],[TARIH]]="-"),0,IF(tbl_Metraj22[[#This Row],[YUZDE]]=0,tbl_Metraj22[[#This Row],[METRAJ_BETON]],tbl_Metraj22[[#This Row],[YUZDE]]*tbl_Metraj22[[#This Row],[METRAJ_BETON]]))</f>
        <v>0</v>
      </c>
      <c r="K2863" s="2" t="s">
        <v>1024</v>
      </c>
    </row>
    <row r="2864" spans="1:11" ht="14.25" x14ac:dyDescent="0.2">
      <c r="A2864" s="2" t="s">
        <v>728</v>
      </c>
      <c r="B2864" s="124" t="s">
        <v>7947</v>
      </c>
      <c r="C2864" s="124"/>
      <c r="D2864" s="126">
        <v>0.79</v>
      </c>
      <c r="E2864" s="124" t="s">
        <v>765</v>
      </c>
      <c r="F2864" s="124">
        <v>-3</v>
      </c>
      <c r="G2864" s="2" t="s">
        <v>15451</v>
      </c>
      <c r="H2864" s="130"/>
      <c r="I2864" s="134"/>
      <c r="J2864" s="123">
        <f>IF(OR(tbl_Metraj22[[#This Row],[TARIH]]="",tbl_Metraj22[[#This Row],[TARIH]]="-"),0,IF(tbl_Metraj22[[#This Row],[YUZDE]]=0,tbl_Metraj22[[#This Row],[METRAJ_BETON]],tbl_Metraj22[[#This Row],[YUZDE]]*tbl_Metraj22[[#This Row],[METRAJ_BETON]]))</f>
        <v>0</v>
      </c>
      <c r="K2864" s="2" t="s">
        <v>2504</v>
      </c>
    </row>
    <row r="2865" spans="1:11" ht="14.25" x14ac:dyDescent="0.2">
      <c r="A2865" s="2" t="s">
        <v>752</v>
      </c>
      <c r="B2865" s="124" t="s">
        <v>4983</v>
      </c>
      <c r="C2865" s="124"/>
      <c r="D2865" s="126">
        <v>0.98</v>
      </c>
      <c r="E2865" s="124" t="s">
        <v>765</v>
      </c>
      <c r="F2865" s="124">
        <v>-3</v>
      </c>
      <c r="G2865" s="2" t="s">
        <v>15452</v>
      </c>
      <c r="H2865" s="130"/>
      <c r="I2865" s="134"/>
      <c r="J2865" s="123">
        <f>IF(OR(tbl_Metraj22[[#This Row],[TARIH]]="",tbl_Metraj22[[#This Row],[TARIH]]="-"),0,IF(tbl_Metraj22[[#This Row],[YUZDE]]=0,tbl_Metraj22[[#This Row],[METRAJ_BETON]],tbl_Metraj22[[#This Row],[YUZDE]]*tbl_Metraj22[[#This Row],[METRAJ_BETON]]))</f>
        <v>0</v>
      </c>
    </row>
    <row r="2866" spans="1:11" ht="14.25" x14ac:dyDescent="0.2">
      <c r="A2866" s="2" t="s">
        <v>752</v>
      </c>
      <c r="B2866" s="124" t="s">
        <v>5738</v>
      </c>
      <c r="C2866" s="124"/>
      <c r="D2866" s="126">
        <v>1.35</v>
      </c>
      <c r="E2866" s="124" t="s">
        <v>765</v>
      </c>
      <c r="F2866" s="124">
        <v>-3</v>
      </c>
      <c r="G2866" s="2" t="s">
        <v>15453</v>
      </c>
      <c r="H2866" s="130"/>
      <c r="I2866" s="134"/>
      <c r="J2866" s="123">
        <f>IF(OR(tbl_Metraj22[[#This Row],[TARIH]]="",tbl_Metraj22[[#This Row],[TARIH]]="-"),0,IF(tbl_Metraj22[[#This Row],[YUZDE]]=0,tbl_Metraj22[[#This Row],[METRAJ_BETON]],tbl_Metraj22[[#This Row],[YUZDE]]*tbl_Metraj22[[#This Row],[METRAJ_BETON]]))</f>
        <v>0</v>
      </c>
    </row>
    <row r="2867" spans="1:11" ht="14.25" x14ac:dyDescent="0.2">
      <c r="A2867" s="2" t="s">
        <v>2977</v>
      </c>
      <c r="B2867" s="124" t="s">
        <v>4858</v>
      </c>
      <c r="C2867" s="124"/>
      <c r="D2867" s="126">
        <v>8.83</v>
      </c>
      <c r="E2867" s="124" t="s">
        <v>765</v>
      </c>
      <c r="F2867" s="124">
        <v>-3</v>
      </c>
      <c r="G2867" s="2" t="s">
        <v>15454</v>
      </c>
      <c r="H2867" s="130"/>
      <c r="I2867" s="134"/>
      <c r="J2867" s="123">
        <f>IF(OR(tbl_Metraj22[[#This Row],[TARIH]]="",tbl_Metraj22[[#This Row],[TARIH]]="-"),0,IF(tbl_Metraj22[[#This Row],[YUZDE]]=0,tbl_Metraj22[[#This Row],[METRAJ_BETON]],tbl_Metraj22[[#This Row],[YUZDE]]*tbl_Metraj22[[#This Row],[METRAJ_BETON]]))</f>
        <v>0</v>
      </c>
      <c r="K2867" s="2" t="s">
        <v>2395</v>
      </c>
    </row>
    <row r="2868" spans="1:11" ht="14.25" x14ac:dyDescent="0.2">
      <c r="A2868" s="2" t="s">
        <v>2977</v>
      </c>
      <c r="B2868" s="124" t="s">
        <v>4859</v>
      </c>
      <c r="C2868" s="124"/>
      <c r="D2868" s="126">
        <v>5.28</v>
      </c>
      <c r="E2868" s="124" t="s">
        <v>765</v>
      </c>
      <c r="F2868" s="124">
        <v>-3</v>
      </c>
      <c r="G2868" s="2" t="s">
        <v>15455</v>
      </c>
      <c r="H2868" s="130"/>
      <c r="I2868" s="134"/>
      <c r="J2868" s="123">
        <f>IF(OR(tbl_Metraj22[[#This Row],[TARIH]]="",tbl_Metraj22[[#This Row],[TARIH]]="-"),0,IF(tbl_Metraj22[[#This Row],[YUZDE]]=0,tbl_Metraj22[[#This Row],[METRAJ_BETON]],tbl_Metraj22[[#This Row],[YUZDE]]*tbl_Metraj22[[#This Row],[METRAJ_BETON]]))</f>
        <v>0</v>
      </c>
      <c r="K2868" s="2" t="s">
        <v>2396</v>
      </c>
    </row>
    <row r="2869" spans="1:11" ht="14.25" x14ac:dyDescent="0.2">
      <c r="A2869" s="2" t="s">
        <v>2977</v>
      </c>
      <c r="B2869" s="124" t="s">
        <v>4860</v>
      </c>
      <c r="C2869" s="124"/>
      <c r="D2869" s="126">
        <v>8</v>
      </c>
      <c r="E2869" s="124" t="s">
        <v>765</v>
      </c>
      <c r="F2869" s="124">
        <v>-3</v>
      </c>
      <c r="G2869" s="2" t="s">
        <v>15456</v>
      </c>
      <c r="H2869" s="130"/>
      <c r="I2869" s="134"/>
      <c r="J2869" s="123">
        <f>IF(OR(tbl_Metraj22[[#This Row],[TARIH]]="",tbl_Metraj22[[#This Row],[TARIH]]="-"),0,IF(tbl_Metraj22[[#This Row],[YUZDE]]=0,tbl_Metraj22[[#This Row],[METRAJ_BETON]],tbl_Metraj22[[#This Row],[YUZDE]]*tbl_Metraj22[[#This Row],[METRAJ_BETON]]))</f>
        <v>0</v>
      </c>
      <c r="K2869" s="2" t="s">
        <v>2394</v>
      </c>
    </row>
    <row r="2870" spans="1:11" ht="14.25" x14ac:dyDescent="0.2">
      <c r="A2870" s="2" t="s">
        <v>2977</v>
      </c>
      <c r="B2870" s="124" t="s">
        <v>4861</v>
      </c>
      <c r="C2870" s="124"/>
      <c r="D2870" s="126">
        <v>1.71</v>
      </c>
      <c r="E2870" s="124" t="s">
        <v>765</v>
      </c>
      <c r="F2870" s="124">
        <v>-3</v>
      </c>
      <c r="G2870" s="2" t="s">
        <v>15457</v>
      </c>
      <c r="H2870" s="130"/>
      <c r="I2870" s="134"/>
      <c r="J2870" s="123">
        <f>IF(OR(tbl_Metraj22[[#This Row],[TARIH]]="",tbl_Metraj22[[#This Row],[TARIH]]="-"),0,IF(tbl_Metraj22[[#This Row],[YUZDE]]=0,tbl_Metraj22[[#This Row],[METRAJ_BETON]],tbl_Metraj22[[#This Row],[YUZDE]]*tbl_Metraj22[[#This Row],[METRAJ_BETON]]))</f>
        <v>0</v>
      </c>
      <c r="K2870" s="2" t="s">
        <v>2389</v>
      </c>
    </row>
    <row r="2871" spans="1:11" ht="14.25" x14ac:dyDescent="0.2">
      <c r="A2871" s="2" t="s">
        <v>2977</v>
      </c>
      <c r="B2871" s="124" t="s">
        <v>4862</v>
      </c>
      <c r="C2871" s="124"/>
      <c r="D2871" s="126">
        <v>4.46</v>
      </c>
      <c r="E2871" s="124" t="s">
        <v>765</v>
      </c>
      <c r="F2871" s="124">
        <v>-3</v>
      </c>
      <c r="G2871" s="2" t="s">
        <v>15458</v>
      </c>
      <c r="H2871" s="130"/>
      <c r="I2871" s="134"/>
      <c r="J2871" s="123">
        <f>IF(OR(tbl_Metraj22[[#This Row],[TARIH]]="",tbl_Metraj22[[#This Row],[TARIH]]="-"),0,IF(tbl_Metraj22[[#This Row],[YUZDE]]=0,tbl_Metraj22[[#This Row],[METRAJ_BETON]],tbl_Metraj22[[#This Row],[YUZDE]]*tbl_Metraj22[[#This Row],[METRAJ_BETON]]))</f>
        <v>0</v>
      </c>
      <c r="K2871" s="2" t="s">
        <v>2388</v>
      </c>
    </row>
    <row r="2872" spans="1:11" ht="14.25" x14ac:dyDescent="0.2">
      <c r="A2872" s="2" t="s">
        <v>2977</v>
      </c>
      <c r="B2872" s="124" t="s">
        <v>4863</v>
      </c>
      <c r="C2872" s="124"/>
      <c r="D2872" s="126">
        <v>6.19</v>
      </c>
      <c r="E2872" s="124" t="s">
        <v>765</v>
      </c>
      <c r="F2872" s="124">
        <v>-3</v>
      </c>
      <c r="G2872" s="2" t="s">
        <v>15459</v>
      </c>
      <c r="H2872" s="130"/>
      <c r="I2872" s="134"/>
      <c r="J2872" s="123">
        <f>IF(OR(tbl_Metraj22[[#This Row],[TARIH]]="",tbl_Metraj22[[#This Row],[TARIH]]="-"),0,IF(tbl_Metraj22[[#This Row],[YUZDE]]=0,tbl_Metraj22[[#This Row],[METRAJ_BETON]],tbl_Metraj22[[#This Row],[YUZDE]]*tbl_Metraj22[[#This Row],[METRAJ_BETON]]))</f>
        <v>0</v>
      </c>
      <c r="K2872" s="2" t="s">
        <v>2387</v>
      </c>
    </row>
    <row r="2873" spans="1:11" ht="14.25" x14ac:dyDescent="0.2">
      <c r="A2873" s="2" t="s">
        <v>2977</v>
      </c>
      <c r="B2873" s="124" t="s">
        <v>4864</v>
      </c>
      <c r="C2873" s="124"/>
      <c r="D2873" s="126">
        <v>5.2</v>
      </c>
      <c r="E2873" s="124" t="s">
        <v>765</v>
      </c>
      <c r="F2873" s="124">
        <v>-3</v>
      </c>
      <c r="G2873" s="2" t="s">
        <v>15460</v>
      </c>
      <c r="H2873" s="130"/>
      <c r="I2873" s="134"/>
      <c r="J2873" s="123">
        <f>IF(OR(tbl_Metraj22[[#This Row],[TARIH]]="",tbl_Metraj22[[#This Row],[TARIH]]="-"),0,IF(tbl_Metraj22[[#This Row],[YUZDE]]=0,tbl_Metraj22[[#This Row],[METRAJ_BETON]],tbl_Metraj22[[#This Row],[YUZDE]]*tbl_Metraj22[[#This Row],[METRAJ_BETON]]))</f>
        <v>0</v>
      </c>
      <c r="K2873" s="2" t="s">
        <v>2390</v>
      </c>
    </row>
    <row r="2874" spans="1:11" ht="14.25" x14ac:dyDescent="0.2">
      <c r="A2874" s="2" t="s">
        <v>2977</v>
      </c>
      <c r="B2874" s="124" t="s">
        <v>4865</v>
      </c>
      <c r="C2874" s="124"/>
      <c r="D2874" s="126">
        <v>4.7</v>
      </c>
      <c r="E2874" s="124" t="s">
        <v>765</v>
      </c>
      <c r="F2874" s="124">
        <v>-3</v>
      </c>
      <c r="G2874" s="2" t="s">
        <v>15461</v>
      </c>
      <c r="H2874" s="130"/>
      <c r="I2874" s="134"/>
      <c r="J2874" s="123">
        <f>IF(OR(tbl_Metraj22[[#This Row],[TARIH]]="",tbl_Metraj22[[#This Row],[TARIH]]="-"),0,IF(tbl_Metraj22[[#This Row],[YUZDE]]=0,tbl_Metraj22[[#This Row],[METRAJ_BETON]],tbl_Metraj22[[#This Row],[YUZDE]]*tbl_Metraj22[[#This Row],[METRAJ_BETON]]))</f>
        <v>0</v>
      </c>
      <c r="K2874" s="2" t="s">
        <v>2392</v>
      </c>
    </row>
    <row r="2875" spans="1:11" ht="14.25" x14ac:dyDescent="0.2">
      <c r="A2875" s="2" t="s">
        <v>2977</v>
      </c>
      <c r="B2875" s="124" t="s">
        <v>4866</v>
      </c>
      <c r="C2875" s="124"/>
      <c r="D2875" s="126">
        <v>8.25</v>
      </c>
      <c r="E2875" s="124" t="s">
        <v>765</v>
      </c>
      <c r="F2875" s="124">
        <v>-3</v>
      </c>
      <c r="G2875" s="2" t="s">
        <v>15462</v>
      </c>
      <c r="H2875" s="130"/>
      <c r="I2875" s="134"/>
      <c r="J2875" s="123">
        <f>IF(OR(tbl_Metraj22[[#This Row],[TARIH]]="",tbl_Metraj22[[#This Row],[TARIH]]="-"),0,IF(tbl_Metraj22[[#This Row],[YUZDE]]=0,tbl_Metraj22[[#This Row],[METRAJ_BETON]],tbl_Metraj22[[#This Row],[YUZDE]]*tbl_Metraj22[[#This Row],[METRAJ_BETON]]))</f>
        <v>0</v>
      </c>
      <c r="K2875" s="2" t="s">
        <v>2393</v>
      </c>
    </row>
    <row r="2876" spans="1:11" ht="14.25" x14ac:dyDescent="0.2">
      <c r="A2876" s="2" t="s">
        <v>2977</v>
      </c>
      <c r="B2876" s="124" t="s">
        <v>4867</v>
      </c>
      <c r="C2876" s="124"/>
      <c r="D2876" s="126">
        <v>3.88</v>
      </c>
      <c r="E2876" s="124" t="s">
        <v>765</v>
      </c>
      <c r="F2876" s="124">
        <v>-3</v>
      </c>
      <c r="G2876" s="2" t="s">
        <v>15463</v>
      </c>
      <c r="H2876" s="130"/>
      <c r="I2876" s="134"/>
      <c r="J2876" s="123">
        <f>IF(OR(tbl_Metraj22[[#This Row],[TARIH]]="",tbl_Metraj22[[#This Row],[TARIH]]="-"),0,IF(tbl_Metraj22[[#This Row],[YUZDE]]=0,tbl_Metraj22[[#This Row],[METRAJ_BETON]],tbl_Metraj22[[#This Row],[YUZDE]]*tbl_Metraj22[[#This Row],[METRAJ_BETON]]))</f>
        <v>0</v>
      </c>
      <c r="K2876" s="2" t="s">
        <v>2391</v>
      </c>
    </row>
    <row r="2877" spans="1:11" ht="14.25" x14ac:dyDescent="0.2">
      <c r="A2877" s="2" t="s">
        <v>2977</v>
      </c>
      <c r="B2877" s="124" t="s">
        <v>4868</v>
      </c>
      <c r="C2877" s="124"/>
      <c r="D2877" s="126">
        <v>11.96</v>
      </c>
      <c r="E2877" s="124" t="s">
        <v>765</v>
      </c>
      <c r="F2877" s="124">
        <v>-3</v>
      </c>
      <c r="G2877" s="2" t="s">
        <v>15464</v>
      </c>
      <c r="H2877" s="130"/>
      <c r="I2877" s="134"/>
      <c r="J2877" s="123">
        <f>IF(OR(tbl_Metraj22[[#This Row],[TARIH]]="",tbl_Metraj22[[#This Row],[TARIH]]="-"),0,IF(tbl_Metraj22[[#This Row],[YUZDE]]=0,tbl_Metraj22[[#This Row],[METRAJ_BETON]],tbl_Metraj22[[#This Row],[YUZDE]]*tbl_Metraj22[[#This Row],[METRAJ_BETON]]))</f>
        <v>0</v>
      </c>
      <c r="K2877" s="2" t="s">
        <v>2399</v>
      </c>
    </row>
    <row r="2878" spans="1:11" ht="14.25" x14ac:dyDescent="0.2">
      <c r="A2878" s="2" t="s">
        <v>2977</v>
      </c>
      <c r="B2878" s="124" t="s">
        <v>4869</v>
      </c>
      <c r="C2878" s="124"/>
      <c r="D2878" s="126">
        <v>5.28</v>
      </c>
      <c r="E2878" s="124" t="s">
        <v>765</v>
      </c>
      <c r="F2878" s="124">
        <v>-3</v>
      </c>
      <c r="G2878" s="2" t="s">
        <v>15465</v>
      </c>
      <c r="H2878" s="130"/>
      <c r="I2878" s="134"/>
      <c r="J2878" s="123">
        <f>IF(OR(tbl_Metraj22[[#This Row],[TARIH]]="",tbl_Metraj22[[#This Row],[TARIH]]="-"),0,IF(tbl_Metraj22[[#This Row],[YUZDE]]=0,tbl_Metraj22[[#This Row],[METRAJ_BETON]],tbl_Metraj22[[#This Row],[YUZDE]]*tbl_Metraj22[[#This Row],[METRAJ_BETON]]))</f>
        <v>0</v>
      </c>
      <c r="K2878" s="2" t="s">
        <v>2398</v>
      </c>
    </row>
    <row r="2879" spans="1:11" ht="14.25" x14ac:dyDescent="0.2">
      <c r="A2879" s="2" t="s">
        <v>2977</v>
      </c>
      <c r="B2879" s="124" t="s">
        <v>4870</v>
      </c>
      <c r="C2879" s="124"/>
      <c r="D2879" s="126">
        <v>11.14</v>
      </c>
      <c r="E2879" s="124" t="s">
        <v>765</v>
      </c>
      <c r="F2879" s="124">
        <v>-3</v>
      </c>
      <c r="G2879" s="2" t="s">
        <v>15466</v>
      </c>
      <c r="H2879" s="130"/>
      <c r="I2879" s="134"/>
      <c r="J2879" s="123">
        <f>IF(OR(tbl_Metraj22[[#This Row],[TARIH]]="",tbl_Metraj22[[#This Row],[TARIH]]="-"),0,IF(tbl_Metraj22[[#This Row],[YUZDE]]=0,tbl_Metraj22[[#This Row],[METRAJ_BETON]],tbl_Metraj22[[#This Row],[YUZDE]]*tbl_Metraj22[[#This Row],[METRAJ_BETON]]))</f>
        <v>0</v>
      </c>
      <c r="K2879" s="2" t="s">
        <v>2397</v>
      </c>
    </row>
    <row r="2880" spans="1:11" ht="14.25" x14ac:dyDescent="0.2">
      <c r="A2880" s="2" t="s">
        <v>2977</v>
      </c>
      <c r="B2880" s="124" t="s">
        <v>7023</v>
      </c>
      <c r="C2880" s="124"/>
      <c r="D2880" s="126">
        <v>9.65</v>
      </c>
      <c r="E2880" s="124" t="s">
        <v>765</v>
      </c>
      <c r="F2880" s="124">
        <v>-3</v>
      </c>
      <c r="G2880" s="2" t="s">
        <v>15467</v>
      </c>
      <c r="H2880" s="130" t="s">
        <v>24265</v>
      </c>
      <c r="I2880" s="134"/>
      <c r="J2880" s="123">
        <f>IF(OR(tbl_Metraj22[[#This Row],[TARIH]]="",tbl_Metraj22[[#This Row],[TARIH]]="-"),0,IF(tbl_Metraj22[[#This Row],[YUZDE]]=0,tbl_Metraj22[[#This Row],[METRAJ_BETON]],tbl_Metraj22[[#This Row],[YUZDE]]*tbl_Metraj22[[#This Row],[METRAJ_BETON]]))</f>
        <v>0</v>
      </c>
      <c r="K2880" s="2" t="s">
        <v>2372</v>
      </c>
    </row>
    <row r="2881" spans="1:11" ht="14.25" x14ac:dyDescent="0.2">
      <c r="A2881" s="2" t="s">
        <v>2977</v>
      </c>
      <c r="B2881" s="124" t="s">
        <v>7024</v>
      </c>
      <c r="C2881" s="124"/>
      <c r="D2881" s="126">
        <v>4.37</v>
      </c>
      <c r="E2881" s="124" t="s">
        <v>765</v>
      </c>
      <c r="F2881" s="124">
        <v>-3</v>
      </c>
      <c r="G2881" s="2" t="s">
        <v>15468</v>
      </c>
      <c r="H2881" s="130" t="s">
        <v>24265</v>
      </c>
      <c r="I2881" s="134"/>
      <c r="J2881" s="123">
        <f>IF(OR(tbl_Metraj22[[#This Row],[TARIH]]="",tbl_Metraj22[[#This Row],[TARIH]]="-"),0,IF(tbl_Metraj22[[#This Row],[YUZDE]]=0,tbl_Metraj22[[#This Row],[METRAJ_BETON]],tbl_Metraj22[[#This Row],[YUZDE]]*tbl_Metraj22[[#This Row],[METRAJ_BETON]]))</f>
        <v>0</v>
      </c>
      <c r="K2881" s="2" t="s">
        <v>1046</v>
      </c>
    </row>
    <row r="2882" spans="1:11" ht="14.25" x14ac:dyDescent="0.2">
      <c r="A2882" s="2" t="s">
        <v>2977</v>
      </c>
      <c r="B2882" s="124" t="s">
        <v>7025</v>
      </c>
      <c r="C2882" s="124"/>
      <c r="D2882" s="126">
        <v>3.94</v>
      </c>
      <c r="E2882" s="124" t="s">
        <v>765</v>
      </c>
      <c r="F2882" s="124">
        <v>-3</v>
      </c>
      <c r="G2882" s="2" t="s">
        <v>15469</v>
      </c>
      <c r="H2882" s="130" t="s">
        <v>24265</v>
      </c>
      <c r="I2882" s="134"/>
      <c r="J2882" s="123">
        <f>IF(OR(tbl_Metraj22[[#This Row],[TARIH]]="",tbl_Metraj22[[#This Row],[TARIH]]="-"),0,IF(tbl_Metraj22[[#This Row],[YUZDE]]=0,tbl_Metraj22[[#This Row],[METRAJ_BETON]],tbl_Metraj22[[#This Row],[YUZDE]]*tbl_Metraj22[[#This Row],[METRAJ_BETON]]))</f>
        <v>0</v>
      </c>
      <c r="K2882" s="2" t="s">
        <v>1045</v>
      </c>
    </row>
    <row r="2883" spans="1:11" ht="14.25" x14ac:dyDescent="0.2">
      <c r="A2883" s="2" t="s">
        <v>2977</v>
      </c>
      <c r="B2883" s="124" t="s">
        <v>7026</v>
      </c>
      <c r="C2883" s="124"/>
      <c r="D2883" s="126">
        <v>4.37</v>
      </c>
      <c r="E2883" s="124" t="s">
        <v>765</v>
      </c>
      <c r="F2883" s="124">
        <v>-3</v>
      </c>
      <c r="G2883" s="2" t="s">
        <v>15470</v>
      </c>
      <c r="H2883" s="130" t="s">
        <v>24265</v>
      </c>
      <c r="I2883" s="134"/>
      <c r="J2883" s="123">
        <f>IF(OR(tbl_Metraj22[[#This Row],[TARIH]]="",tbl_Metraj22[[#This Row],[TARIH]]="-"),0,IF(tbl_Metraj22[[#This Row],[YUZDE]]=0,tbl_Metraj22[[#This Row],[METRAJ_BETON]],tbl_Metraj22[[#This Row],[YUZDE]]*tbl_Metraj22[[#This Row],[METRAJ_BETON]]))</f>
        <v>0</v>
      </c>
      <c r="K2883" s="2" t="s">
        <v>1053</v>
      </c>
    </row>
    <row r="2884" spans="1:11" ht="14.25" x14ac:dyDescent="0.2">
      <c r="A2884" s="2" t="s">
        <v>2977</v>
      </c>
      <c r="B2884" s="124" t="s">
        <v>7782</v>
      </c>
      <c r="C2884" s="124"/>
      <c r="D2884" s="126">
        <v>6.34</v>
      </c>
      <c r="E2884" s="124" t="s">
        <v>765</v>
      </c>
      <c r="F2884" s="124">
        <v>-3</v>
      </c>
      <c r="G2884" s="2" t="s">
        <v>15471</v>
      </c>
      <c r="H2884" s="130"/>
      <c r="I2884" s="134"/>
      <c r="J2884" s="123">
        <f>IF(OR(tbl_Metraj22[[#This Row],[TARIH]]="",tbl_Metraj22[[#This Row],[TARIH]]="-"),0,IF(tbl_Metraj22[[#This Row],[YUZDE]]=0,tbl_Metraj22[[#This Row],[METRAJ_BETON]],tbl_Metraj22[[#This Row],[YUZDE]]*tbl_Metraj22[[#This Row],[METRAJ_BETON]]))</f>
        <v>0</v>
      </c>
      <c r="K2884" s="2" t="s">
        <v>2413</v>
      </c>
    </row>
    <row r="2885" spans="1:11" ht="14.25" x14ac:dyDescent="0.2">
      <c r="A2885" s="2" t="s">
        <v>2977</v>
      </c>
      <c r="B2885" s="124" t="s">
        <v>7783</v>
      </c>
      <c r="C2885" s="124"/>
      <c r="D2885" s="126">
        <v>6.34</v>
      </c>
      <c r="E2885" s="124" t="s">
        <v>765</v>
      </c>
      <c r="F2885" s="124">
        <v>-3</v>
      </c>
      <c r="G2885" s="2" t="s">
        <v>15472</v>
      </c>
      <c r="H2885" s="130"/>
      <c r="I2885" s="134"/>
      <c r="J2885" s="123">
        <f>IF(OR(tbl_Metraj22[[#This Row],[TARIH]]="",tbl_Metraj22[[#This Row],[TARIH]]="-"),0,IF(tbl_Metraj22[[#This Row],[YUZDE]]=0,tbl_Metraj22[[#This Row],[METRAJ_BETON]],tbl_Metraj22[[#This Row],[YUZDE]]*tbl_Metraj22[[#This Row],[METRAJ_BETON]]))</f>
        <v>0</v>
      </c>
      <c r="K2885" s="2" t="s">
        <v>2414</v>
      </c>
    </row>
    <row r="2886" spans="1:11" ht="14.25" x14ac:dyDescent="0.2">
      <c r="A2886" s="2" t="s">
        <v>2977</v>
      </c>
      <c r="B2886" s="124" t="s">
        <v>7784</v>
      </c>
      <c r="C2886" s="124"/>
      <c r="D2886" s="126">
        <v>6.34</v>
      </c>
      <c r="E2886" s="124" t="s">
        <v>765</v>
      </c>
      <c r="F2886" s="124">
        <v>-3</v>
      </c>
      <c r="G2886" s="2" t="s">
        <v>15473</v>
      </c>
      <c r="H2886" s="130"/>
      <c r="I2886" s="134"/>
      <c r="J2886" s="123">
        <f>IF(OR(tbl_Metraj22[[#This Row],[TARIH]]="",tbl_Metraj22[[#This Row],[TARIH]]="-"),0,IF(tbl_Metraj22[[#This Row],[YUZDE]]=0,tbl_Metraj22[[#This Row],[METRAJ_BETON]],tbl_Metraj22[[#This Row],[YUZDE]]*tbl_Metraj22[[#This Row],[METRAJ_BETON]]))</f>
        <v>0</v>
      </c>
      <c r="K2886" s="2" t="s">
        <v>2416</v>
      </c>
    </row>
    <row r="2887" spans="1:11" ht="14.25" x14ac:dyDescent="0.2">
      <c r="A2887" s="2" t="s">
        <v>2977</v>
      </c>
      <c r="B2887" s="124" t="s">
        <v>7785</v>
      </c>
      <c r="C2887" s="124"/>
      <c r="D2887" s="126">
        <v>6.02</v>
      </c>
      <c r="E2887" s="124" t="s">
        <v>765</v>
      </c>
      <c r="F2887" s="124">
        <v>-3</v>
      </c>
      <c r="G2887" s="2" t="s">
        <v>15474</v>
      </c>
      <c r="H2887" s="130"/>
      <c r="I2887" s="134"/>
      <c r="J2887" s="123">
        <f>IF(OR(tbl_Metraj22[[#This Row],[TARIH]]="",tbl_Metraj22[[#This Row],[TARIH]]="-"),0,IF(tbl_Metraj22[[#This Row],[YUZDE]]=0,tbl_Metraj22[[#This Row],[METRAJ_BETON]],tbl_Metraj22[[#This Row],[YUZDE]]*tbl_Metraj22[[#This Row],[METRAJ_BETON]]))</f>
        <v>0</v>
      </c>
      <c r="K2887" s="2" t="s">
        <v>2410</v>
      </c>
    </row>
    <row r="2888" spans="1:11" ht="14.25" x14ac:dyDescent="0.2">
      <c r="A2888" s="2" t="s">
        <v>2977</v>
      </c>
      <c r="B2888" s="124" t="s">
        <v>7786</v>
      </c>
      <c r="C2888" s="124"/>
      <c r="D2888" s="126">
        <v>6.93</v>
      </c>
      <c r="E2888" s="124" t="s">
        <v>765</v>
      </c>
      <c r="F2888" s="124">
        <v>-3</v>
      </c>
      <c r="G2888" s="2" t="s">
        <v>15475</v>
      </c>
      <c r="H2888" s="130"/>
      <c r="I2888" s="134"/>
      <c r="J2888" s="123">
        <f>IF(OR(tbl_Metraj22[[#This Row],[TARIH]]="",tbl_Metraj22[[#This Row],[TARIH]]="-"),0,IF(tbl_Metraj22[[#This Row],[YUZDE]]=0,tbl_Metraj22[[#This Row],[METRAJ_BETON]],tbl_Metraj22[[#This Row],[YUZDE]]*tbl_Metraj22[[#This Row],[METRAJ_BETON]]))</f>
        <v>0</v>
      </c>
      <c r="K2888" s="2" t="s">
        <v>2415</v>
      </c>
    </row>
    <row r="2889" spans="1:11" ht="14.25" x14ac:dyDescent="0.2">
      <c r="A2889" s="2" t="s">
        <v>2977</v>
      </c>
      <c r="B2889" s="124" t="s">
        <v>7787</v>
      </c>
      <c r="C2889" s="124"/>
      <c r="D2889" s="126">
        <v>4.62</v>
      </c>
      <c r="E2889" s="124" t="s">
        <v>765</v>
      </c>
      <c r="F2889" s="124">
        <v>-3</v>
      </c>
      <c r="G2889" s="2" t="s">
        <v>15476</v>
      </c>
      <c r="H2889" s="130"/>
      <c r="I2889" s="134"/>
      <c r="J2889" s="123">
        <f>IF(OR(tbl_Metraj22[[#This Row],[TARIH]]="",tbl_Metraj22[[#This Row],[TARIH]]="-"),0,IF(tbl_Metraj22[[#This Row],[YUZDE]]=0,tbl_Metraj22[[#This Row],[METRAJ_BETON]],tbl_Metraj22[[#This Row],[YUZDE]]*tbl_Metraj22[[#This Row],[METRAJ_BETON]]))</f>
        <v>0</v>
      </c>
      <c r="K2889" s="2" t="s">
        <v>2411</v>
      </c>
    </row>
    <row r="2890" spans="1:11" ht="14.25" x14ac:dyDescent="0.2">
      <c r="A2890" s="2" t="s">
        <v>2977</v>
      </c>
      <c r="B2890" s="124" t="s">
        <v>7788</v>
      </c>
      <c r="C2890" s="124"/>
      <c r="D2890" s="126">
        <v>6.93</v>
      </c>
      <c r="E2890" s="124" t="s">
        <v>765</v>
      </c>
      <c r="F2890" s="124">
        <v>-3</v>
      </c>
      <c r="G2890" s="2" t="s">
        <v>15477</v>
      </c>
      <c r="H2890" s="130"/>
      <c r="I2890" s="134"/>
      <c r="J2890" s="123">
        <f>IF(OR(tbl_Metraj22[[#This Row],[TARIH]]="",tbl_Metraj22[[#This Row],[TARIH]]="-"),0,IF(tbl_Metraj22[[#This Row],[YUZDE]]=0,tbl_Metraj22[[#This Row],[METRAJ_BETON]],tbl_Metraj22[[#This Row],[YUZDE]]*tbl_Metraj22[[#This Row],[METRAJ_BETON]]))</f>
        <v>0</v>
      </c>
      <c r="K2890" s="2" t="s">
        <v>2412</v>
      </c>
    </row>
    <row r="2891" spans="1:11" ht="14.25" x14ac:dyDescent="0.2">
      <c r="A2891" s="2" t="s">
        <v>2977</v>
      </c>
      <c r="B2891" s="124" t="s">
        <v>7790</v>
      </c>
      <c r="C2891" s="124"/>
      <c r="D2891" s="126">
        <v>5.44</v>
      </c>
      <c r="E2891" s="124" t="s">
        <v>765</v>
      </c>
      <c r="F2891" s="124">
        <v>-3</v>
      </c>
      <c r="G2891" s="2" t="s">
        <v>15478</v>
      </c>
      <c r="H2891" s="130"/>
      <c r="I2891" s="134"/>
      <c r="J2891" s="123">
        <f>IF(OR(tbl_Metraj22[[#This Row],[TARIH]]="",tbl_Metraj22[[#This Row],[TARIH]]="-"),0,IF(tbl_Metraj22[[#This Row],[YUZDE]]=0,tbl_Metraj22[[#This Row],[METRAJ_BETON]],tbl_Metraj22[[#This Row],[YUZDE]]*tbl_Metraj22[[#This Row],[METRAJ_BETON]]))</f>
        <v>0</v>
      </c>
      <c r="K2891" s="2" t="s">
        <v>2417</v>
      </c>
    </row>
    <row r="2892" spans="1:11" ht="14.25" x14ac:dyDescent="0.2">
      <c r="A2892" s="2" t="s">
        <v>2977</v>
      </c>
      <c r="B2892" s="124" t="s">
        <v>7872</v>
      </c>
      <c r="C2892" s="124"/>
      <c r="D2892" s="126">
        <v>9.01</v>
      </c>
      <c r="E2892" s="124" t="s">
        <v>765</v>
      </c>
      <c r="F2892" s="124">
        <v>-3</v>
      </c>
      <c r="G2892" s="2" t="s">
        <v>15479</v>
      </c>
      <c r="H2892" s="130"/>
      <c r="I2892" s="134"/>
      <c r="J2892" s="123">
        <f>IF(OR(tbl_Metraj22[[#This Row],[TARIH]]="",tbl_Metraj22[[#This Row],[TARIH]]="-"),0,IF(tbl_Metraj22[[#This Row],[YUZDE]]=0,tbl_Metraj22[[#This Row],[METRAJ_BETON]],tbl_Metraj22[[#This Row],[YUZDE]]*tbl_Metraj22[[#This Row],[METRAJ_BETON]]))</f>
        <v>0</v>
      </c>
      <c r="K2892" s="2" t="s">
        <v>2418</v>
      </c>
    </row>
    <row r="2893" spans="1:11" ht="14.25" x14ac:dyDescent="0.2">
      <c r="A2893" s="2" t="s">
        <v>2977</v>
      </c>
      <c r="B2893" s="124" t="s">
        <v>7873</v>
      </c>
      <c r="C2893" s="124"/>
      <c r="D2893" s="126">
        <v>9.01</v>
      </c>
      <c r="E2893" s="124" t="s">
        <v>765</v>
      </c>
      <c r="F2893" s="124">
        <v>-3</v>
      </c>
      <c r="G2893" s="2" t="s">
        <v>15480</v>
      </c>
      <c r="H2893" s="130"/>
      <c r="I2893" s="134"/>
      <c r="J2893" s="123">
        <f>IF(OR(tbl_Metraj22[[#This Row],[TARIH]]="",tbl_Metraj22[[#This Row],[TARIH]]="-"),0,IF(tbl_Metraj22[[#This Row],[YUZDE]]=0,tbl_Metraj22[[#This Row],[METRAJ_BETON]],tbl_Metraj22[[#This Row],[YUZDE]]*tbl_Metraj22[[#This Row],[METRAJ_BETON]]))</f>
        <v>0</v>
      </c>
      <c r="K2893" s="2" t="s">
        <v>2409</v>
      </c>
    </row>
    <row r="2894" spans="1:11" ht="14.25" x14ac:dyDescent="0.2">
      <c r="A2894" s="2" t="s">
        <v>787</v>
      </c>
      <c r="B2894" s="124" t="s">
        <v>5138</v>
      </c>
      <c r="C2894" s="124"/>
      <c r="D2894" s="126">
        <v>0.75</v>
      </c>
      <c r="E2894" s="124" t="s">
        <v>765</v>
      </c>
      <c r="F2894" s="124">
        <v>-2</v>
      </c>
      <c r="G2894" s="2" t="s">
        <v>15481</v>
      </c>
      <c r="H2894" s="130" t="s">
        <v>24265</v>
      </c>
      <c r="I2894" s="134"/>
      <c r="J2894" s="123">
        <f>IF(OR(tbl_Metraj22[[#This Row],[TARIH]]="",tbl_Metraj22[[#This Row],[TARIH]]="-"),0,IF(tbl_Metraj22[[#This Row],[YUZDE]]=0,tbl_Metraj22[[#This Row],[METRAJ_BETON]],tbl_Metraj22[[#This Row],[YUZDE]]*tbl_Metraj22[[#This Row],[METRAJ_BETON]]))</f>
        <v>0</v>
      </c>
    </row>
    <row r="2895" spans="1:11" ht="14.25" x14ac:dyDescent="0.2">
      <c r="A2895" s="2" t="s">
        <v>787</v>
      </c>
      <c r="B2895" s="124" t="s">
        <v>5139</v>
      </c>
      <c r="C2895" s="124"/>
      <c r="D2895" s="126">
        <v>1.01</v>
      </c>
      <c r="E2895" s="124" t="s">
        <v>765</v>
      </c>
      <c r="F2895" s="124">
        <v>-2</v>
      </c>
      <c r="G2895" s="2" t="s">
        <v>15482</v>
      </c>
      <c r="H2895" s="130" t="s">
        <v>24265</v>
      </c>
      <c r="I2895" s="134"/>
      <c r="J2895" s="123">
        <f>IF(OR(tbl_Metraj22[[#This Row],[TARIH]]="",tbl_Metraj22[[#This Row],[TARIH]]="-"),0,IF(tbl_Metraj22[[#This Row],[YUZDE]]=0,tbl_Metraj22[[#This Row],[METRAJ_BETON]],tbl_Metraj22[[#This Row],[YUZDE]]*tbl_Metraj22[[#This Row],[METRAJ_BETON]]))</f>
        <v>0</v>
      </c>
    </row>
    <row r="2896" spans="1:11" ht="14.25" x14ac:dyDescent="0.2">
      <c r="A2896" s="2" t="s">
        <v>787</v>
      </c>
      <c r="B2896" s="124" t="s">
        <v>5140</v>
      </c>
      <c r="C2896" s="124"/>
      <c r="D2896" s="126">
        <v>1.01</v>
      </c>
      <c r="E2896" s="124" t="s">
        <v>765</v>
      </c>
      <c r="F2896" s="124">
        <v>-2</v>
      </c>
      <c r="G2896" s="2" t="s">
        <v>15483</v>
      </c>
      <c r="H2896" s="130" t="s">
        <v>24265</v>
      </c>
      <c r="I2896" s="134"/>
      <c r="J2896" s="123">
        <f>IF(OR(tbl_Metraj22[[#This Row],[TARIH]]="",tbl_Metraj22[[#This Row],[TARIH]]="-"),0,IF(tbl_Metraj22[[#This Row],[YUZDE]]=0,tbl_Metraj22[[#This Row],[METRAJ_BETON]],tbl_Metraj22[[#This Row],[YUZDE]]*tbl_Metraj22[[#This Row],[METRAJ_BETON]]))</f>
        <v>0</v>
      </c>
    </row>
    <row r="2897" spans="1:11" ht="14.25" x14ac:dyDescent="0.2">
      <c r="A2897" s="2" t="s">
        <v>787</v>
      </c>
      <c r="B2897" s="124" t="s">
        <v>5141</v>
      </c>
      <c r="C2897" s="124"/>
      <c r="D2897" s="126">
        <v>1.46</v>
      </c>
      <c r="E2897" s="124" t="s">
        <v>765</v>
      </c>
      <c r="F2897" s="124">
        <v>-2</v>
      </c>
      <c r="G2897" s="2" t="s">
        <v>15484</v>
      </c>
      <c r="H2897" s="130">
        <v>45858</v>
      </c>
      <c r="I2897" s="134"/>
      <c r="J2897" s="123">
        <f>IF(OR(tbl_Metraj22[[#This Row],[TARIH]]="",tbl_Metraj22[[#This Row],[TARIH]]="-"),0,IF(tbl_Metraj22[[#This Row],[YUZDE]]=0,tbl_Metraj22[[#This Row],[METRAJ_BETON]],tbl_Metraj22[[#This Row],[YUZDE]]*tbl_Metraj22[[#This Row],[METRAJ_BETON]]))</f>
        <v>1.46</v>
      </c>
    </row>
    <row r="2898" spans="1:11" ht="14.25" x14ac:dyDescent="0.2">
      <c r="A2898" s="2" t="s">
        <v>787</v>
      </c>
      <c r="B2898" s="124" t="s">
        <v>5152</v>
      </c>
      <c r="C2898" s="124"/>
      <c r="D2898" s="126">
        <v>1.82</v>
      </c>
      <c r="E2898" s="124" t="s">
        <v>765</v>
      </c>
      <c r="F2898" s="124">
        <v>-2</v>
      </c>
      <c r="G2898" s="2" t="s">
        <v>15485</v>
      </c>
      <c r="H2898" s="130">
        <v>45858</v>
      </c>
      <c r="I2898" s="134"/>
      <c r="J2898" s="123">
        <f>IF(OR(tbl_Metraj22[[#This Row],[TARIH]]="",tbl_Metraj22[[#This Row],[TARIH]]="-"),0,IF(tbl_Metraj22[[#This Row],[YUZDE]]=0,tbl_Metraj22[[#This Row],[METRAJ_BETON]],tbl_Metraj22[[#This Row],[YUZDE]]*tbl_Metraj22[[#This Row],[METRAJ_BETON]]))</f>
        <v>1.82</v>
      </c>
    </row>
    <row r="2899" spans="1:11" ht="14.25" x14ac:dyDescent="0.2">
      <c r="A2899" s="2" t="s">
        <v>787</v>
      </c>
      <c r="B2899" s="124" t="s">
        <v>5153</v>
      </c>
      <c r="C2899" s="124"/>
      <c r="D2899" s="126">
        <v>3.92</v>
      </c>
      <c r="E2899" s="124" t="s">
        <v>765</v>
      </c>
      <c r="F2899" s="124">
        <v>-2</v>
      </c>
      <c r="G2899" s="2" t="s">
        <v>15486</v>
      </c>
      <c r="H2899" s="130">
        <v>45858</v>
      </c>
      <c r="I2899" s="134"/>
      <c r="J2899" s="123">
        <f>IF(OR(tbl_Metraj22[[#This Row],[TARIH]]="",tbl_Metraj22[[#This Row],[TARIH]]="-"),0,IF(tbl_Metraj22[[#This Row],[YUZDE]]=0,tbl_Metraj22[[#This Row],[METRAJ_BETON]],tbl_Metraj22[[#This Row],[YUZDE]]*tbl_Metraj22[[#This Row],[METRAJ_BETON]]))</f>
        <v>3.92</v>
      </c>
    </row>
    <row r="2900" spans="1:11" ht="14.25" x14ac:dyDescent="0.2">
      <c r="A2900" s="2" t="s">
        <v>787</v>
      </c>
      <c r="B2900" s="124" t="s">
        <v>5154</v>
      </c>
      <c r="C2900" s="124"/>
      <c r="D2900" s="126">
        <v>3.92</v>
      </c>
      <c r="E2900" s="124" t="s">
        <v>765</v>
      </c>
      <c r="F2900" s="124">
        <v>-2</v>
      </c>
      <c r="G2900" s="2" t="s">
        <v>15487</v>
      </c>
      <c r="H2900" s="130">
        <v>45858</v>
      </c>
      <c r="I2900" s="134"/>
      <c r="J2900" s="123">
        <f>IF(OR(tbl_Metraj22[[#This Row],[TARIH]]="",tbl_Metraj22[[#This Row],[TARIH]]="-"),0,IF(tbl_Metraj22[[#This Row],[YUZDE]]=0,tbl_Metraj22[[#This Row],[METRAJ_BETON]],tbl_Metraj22[[#This Row],[YUZDE]]*tbl_Metraj22[[#This Row],[METRAJ_BETON]]))</f>
        <v>3.92</v>
      </c>
    </row>
    <row r="2901" spans="1:11" ht="14.25" x14ac:dyDescent="0.2">
      <c r="A2901" s="2" t="s">
        <v>787</v>
      </c>
      <c r="B2901" s="124" t="s">
        <v>5155</v>
      </c>
      <c r="C2901" s="124"/>
      <c r="D2901" s="126">
        <v>1.82</v>
      </c>
      <c r="E2901" s="124" t="s">
        <v>765</v>
      </c>
      <c r="F2901" s="124">
        <v>-2</v>
      </c>
      <c r="G2901" s="2" t="s">
        <v>15488</v>
      </c>
      <c r="H2901" s="130">
        <v>45858</v>
      </c>
      <c r="I2901" s="134"/>
      <c r="J2901" s="123">
        <f>IF(OR(tbl_Metraj22[[#This Row],[TARIH]]="",tbl_Metraj22[[#This Row],[TARIH]]="-"),0,IF(tbl_Metraj22[[#This Row],[YUZDE]]=0,tbl_Metraj22[[#This Row],[METRAJ_BETON]],tbl_Metraj22[[#This Row],[YUZDE]]*tbl_Metraj22[[#This Row],[METRAJ_BETON]]))</f>
        <v>1.82</v>
      </c>
    </row>
    <row r="2902" spans="1:11" ht="14.25" x14ac:dyDescent="0.2">
      <c r="A2902" s="2" t="s">
        <v>787</v>
      </c>
      <c r="B2902" s="124" t="s">
        <v>5156</v>
      </c>
      <c r="C2902" s="124"/>
      <c r="D2902" s="126">
        <v>1.82</v>
      </c>
      <c r="E2902" s="124" t="s">
        <v>765</v>
      </c>
      <c r="F2902" s="124">
        <v>-2</v>
      </c>
      <c r="G2902" s="2" t="s">
        <v>15489</v>
      </c>
      <c r="H2902" s="130">
        <v>45858</v>
      </c>
      <c r="I2902" s="134"/>
      <c r="J2902" s="123">
        <f>IF(OR(tbl_Metraj22[[#This Row],[TARIH]]="",tbl_Metraj22[[#This Row],[TARIH]]="-"),0,IF(tbl_Metraj22[[#This Row],[YUZDE]]=0,tbl_Metraj22[[#This Row],[METRAJ_BETON]],tbl_Metraj22[[#This Row],[YUZDE]]*tbl_Metraj22[[#This Row],[METRAJ_BETON]]))</f>
        <v>1.82</v>
      </c>
    </row>
    <row r="2903" spans="1:11" ht="14.25" x14ac:dyDescent="0.2">
      <c r="A2903" s="2" t="s">
        <v>787</v>
      </c>
      <c r="B2903" s="124" t="s">
        <v>5157</v>
      </c>
      <c r="C2903" s="124"/>
      <c r="D2903" s="126">
        <v>1.82</v>
      </c>
      <c r="E2903" s="124" t="s">
        <v>765</v>
      </c>
      <c r="F2903" s="124">
        <v>-2</v>
      </c>
      <c r="G2903" s="2" t="s">
        <v>15490</v>
      </c>
      <c r="H2903" s="130">
        <v>45858</v>
      </c>
      <c r="I2903" s="134"/>
      <c r="J2903" s="123">
        <f>IF(OR(tbl_Metraj22[[#This Row],[TARIH]]="",tbl_Metraj22[[#This Row],[TARIH]]="-"),0,IF(tbl_Metraj22[[#This Row],[YUZDE]]=0,tbl_Metraj22[[#This Row],[METRAJ_BETON]],tbl_Metraj22[[#This Row],[YUZDE]]*tbl_Metraj22[[#This Row],[METRAJ_BETON]]))</f>
        <v>1.82</v>
      </c>
    </row>
    <row r="2904" spans="1:11" ht="14.25" x14ac:dyDescent="0.2">
      <c r="A2904" s="2" t="s">
        <v>787</v>
      </c>
      <c r="B2904" s="124" t="s">
        <v>5158</v>
      </c>
      <c r="C2904" s="124"/>
      <c r="D2904" s="126">
        <v>3.92</v>
      </c>
      <c r="E2904" s="124" t="s">
        <v>765</v>
      </c>
      <c r="F2904" s="124">
        <v>-2</v>
      </c>
      <c r="G2904" s="2" t="s">
        <v>15491</v>
      </c>
      <c r="H2904" s="130">
        <v>45858</v>
      </c>
      <c r="I2904" s="134"/>
      <c r="J2904" s="123">
        <f>IF(OR(tbl_Metraj22[[#This Row],[TARIH]]="",tbl_Metraj22[[#This Row],[TARIH]]="-"),0,IF(tbl_Metraj22[[#This Row],[YUZDE]]=0,tbl_Metraj22[[#This Row],[METRAJ_BETON]],tbl_Metraj22[[#This Row],[YUZDE]]*tbl_Metraj22[[#This Row],[METRAJ_BETON]]))</f>
        <v>3.92</v>
      </c>
    </row>
    <row r="2905" spans="1:11" ht="14.25" x14ac:dyDescent="0.2">
      <c r="A2905" s="2" t="s">
        <v>787</v>
      </c>
      <c r="B2905" s="124" t="s">
        <v>5159</v>
      </c>
      <c r="C2905" s="124"/>
      <c r="D2905" s="126">
        <v>3.92</v>
      </c>
      <c r="E2905" s="124" t="s">
        <v>765</v>
      </c>
      <c r="F2905" s="124">
        <v>-2</v>
      </c>
      <c r="G2905" s="2" t="s">
        <v>15492</v>
      </c>
      <c r="H2905" s="130">
        <v>45858</v>
      </c>
      <c r="I2905" s="134"/>
      <c r="J2905" s="123">
        <f>IF(OR(tbl_Metraj22[[#This Row],[TARIH]]="",tbl_Metraj22[[#This Row],[TARIH]]="-"),0,IF(tbl_Metraj22[[#This Row],[YUZDE]]=0,tbl_Metraj22[[#This Row],[METRAJ_BETON]],tbl_Metraj22[[#This Row],[YUZDE]]*tbl_Metraj22[[#This Row],[METRAJ_BETON]]))</f>
        <v>3.92</v>
      </c>
    </row>
    <row r="2906" spans="1:11" ht="14.25" x14ac:dyDescent="0.2">
      <c r="A2906" s="2" t="s">
        <v>787</v>
      </c>
      <c r="B2906" s="124" t="s">
        <v>5160</v>
      </c>
      <c r="C2906" s="124"/>
      <c r="D2906" s="126">
        <v>1.72</v>
      </c>
      <c r="E2906" s="124" t="s">
        <v>765</v>
      </c>
      <c r="F2906" s="124">
        <v>-2</v>
      </c>
      <c r="G2906" s="2" t="s">
        <v>15493</v>
      </c>
      <c r="H2906" s="130">
        <v>45858</v>
      </c>
      <c r="I2906" s="134"/>
      <c r="J2906" s="123">
        <f>IF(OR(tbl_Metraj22[[#This Row],[TARIH]]="",tbl_Metraj22[[#This Row],[TARIH]]="-"),0,IF(tbl_Metraj22[[#This Row],[YUZDE]]=0,tbl_Metraj22[[#This Row],[METRAJ_BETON]],tbl_Metraj22[[#This Row],[YUZDE]]*tbl_Metraj22[[#This Row],[METRAJ_BETON]]))</f>
        <v>1.72</v>
      </c>
    </row>
    <row r="2907" spans="1:11" ht="14.25" x14ac:dyDescent="0.2">
      <c r="A2907" s="2" t="s">
        <v>734</v>
      </c>
      <c r="B2907" s="124" t="s">
        <v>5758</v>
      </c>
      <c r="C2907" s="124"/>
      <c r="D2907" s="126">
        <v>1.06</v>
      </c>
      <c r="E2907" s="124" t="s">
        <v>765</v>
      </c>
      <c r="F2907" s="124">
        <v>-2</v>
      </c>
      <c r="G2907" s="2" t="s">
        <v>15494</v>
      </c>
      <c r="H2907" s="130"/>
      <c r="I2907" s="134"/>
      <c r="J2907" s="123">
        <f>IF(OR(tbl_Metraj22[[#This Row],[TARIH]]="",tbl_Metraj22[[#This Row],[TARIH]]="-"),0,IF(tbl_Metraj22[[#This Row],[YUZDE]]=0,tbl_Metraj22[[#This Row],[METRAJ_BETON]],tbl_Metraj22[[#This Row],[YUZDE]]*tbl_Metraj22[[#This Row],[METRAJ_BETON]]))</f>
        <v>0</v>
      </c>
      <c r="K2907" s="2" t="s">
        <v>23484</v>
      </c>
    </row>
    <row r="2908" spans="1:11" ht="14.25" x14ac:dyDescent="0.2">
      <c r="A2908" s="2" t="s">
        <v>734</v>
      </c>
      <c r="B2908" s="124" t="s">
        <v>5759</v>
      </c>
      <c r="C2908" s="124"/>
      <c r="D2908" s="126">
        <v>1.07</v>
      </c>
      <c r="E2908" s="124" t="s">
        <v>765</v>
      </c>
      <c r="F2908" s="124">
        <v>-2</v>
      </c>
      <c r="G2908" s="2" t="s">
        <v>15495</v>
      </c>
      <c r="H2908" s="130"/>
      <c r="I2908" s="134"/>
      <c r="J2908" s="123">
        <f>IF(OR(tbl_Metraj22[[#This Row],[TARIH]]="",tbl_Metraj22[[#This Row],[TARIH]]="-"),0,IF(tbl_Metraj22[[#This Row],[YUZDE]]=0,tbl_Metraj22[[#This Row],[METRAJ_BETON]],tbl_Metraj22[[#This Row],[YUZDE]]*tbl_Metraj22[[#This Row],[METRAJ_BETON]]))</f>
        <v>0</v>
      </c>
      <c r="K2908" s="2" t="s">
        <v>23485</v>
      </c>
    </row>
    <row r="2909" spans="1:11" ht="14.25" x14ac:dyDescent="0.2">
      <c r="A2909" s="2" t="s">
        <v>734</v>
      </c>
      <c r="B2909" s="124" t="s">
        <v>5760</v>
      </c>
      <c r="C2909" s="124"/>
      <c r="D2909" s="126">
        <v>1.51</v>
      </c>
      <c r="E2909" s="124" t="s">
        <v>765</v>
      </c>
      <c r="F2909" s="124">
        <v>-2</v>
      </c>
      <c r="G2909" s="2" t="s">
        <v>15496</v>
      </c>
      <c r="H2909" s="130"/>
      <c r="I2909" s="134"/>
      <c r="J2909" s="123">
        <f>IF(OR(tbl_Metraj22[[#This Row],[TARIH]]="",tbl_Metraj22[[#This Row],[TARIH]]="-"),0,IF(tbl_Metraj22[[#This Row],[YUZDE]]=0,tbl_Metraj22[[#This Row],[METRAJ_BETON]],tbl_Metraj22[[#This Row],[YUZDE]]*tbl_Metraj22[[#This Row],[METRAJ_BETON]]))</f>
        <v>0</v>
      </c>
      <c r="K2909" s="2" t="s">
        <v>23486</v>
      </c>
    </row>
    <row r="2910" spans="1:11" ht="14.25" x14ac:dyDescent="0.2">
      <c r="A2910" s="2" t="s">
        <v>734</v>
      </c>
      <c r="B2910" s="124" t="s">
        <v>5765</v>
      </c>
      <c r="C2910" s="124"/>
      <c r="D2910" s="126">
        <v>2.21</v>
      </c>
      <c r="E2910" s="124" t="s">
        <v>765</v>
      </c>
      <c r="F2910" s="124">
        <v>-2</v>
      </c>
      <c r="G2910" s="2" t="s">
        <v>15497</v>
      </c>
      <c r="H2910" s="130"/>
      <c r="I2910" s="134"/>
      <c r="J2910" s="123">
        <f>IF(OR(tbl_Metraj22[[#This Row],[TARIH]]="",tbl_Metraj22[[#This Row],[TARIH]]="-"),0,IF(tbl_Metraj22[[#This Row],[YUZDE]]=0,tbl_Metraj22[[#This Row],[METRAJ_BETON]],tbl_Metraj22[[#This Row],[YUZDE]]*tbl_Metraj22[[#This Row],[METRAJ_BETON]]))</f>
        <v>0</v>
      </c>
      <c r="K2910" s="2" t="s">
        <v>23487</v>
      </c>
    </row>
    <row r="2911" spans="1:11" ht="14.25" x14ac:dyDescent="0.2">
      <c r="A2911" s="2" t="s">
        <v>734</v>
      </c>
      <c r="B2911" s="124" t="s">
        <v>5819</v>
      </c>
      <c r="C2911" s="124"/>
      <c r="D2911" s="126">
        <v>0.83</v>
      </c>
      <c r="E2911" s="124" t="s">
        <v>765</v>
      </c>
      <c r="F2911" s="124">
        <v>-2</v>
      </c>
      <c r="G2911" s="2" t="s">
        <v>15498</v>
      </c>
      <c r="H2911" s="130" t="s">
        <v>24265</v>
      </c>
      <c r="I2911" s="134"/>
      <c r="J2911" s="123">
        <f>IF(OR(tbl_Metraj22[[#This Row],[TARIH]]="",tbl_Metraj22[[#This Row],[TARIH]]="-"),0,IF(tbl_Metraj22[[#This Row],[YUZDE]]=0,tbl_Metraj22[[#This Row],[METRAJ_BETON]],tbl_Metraj22[[#This Row],[YUZDE]]*tbl_Metraj22[[#This Row],[METRAJ_BETON]]))</f>
        <v>0</v>
      </c>
      <c r="K2911" s="2" t="s">
        <v>23488</v>
      </c>
    </row>
    <row r="2912" spans="1:11" ht="14.25" x14ac:dyDescent="0.2">
      <c r="A2912" s="2" t="s">
        <v>734</v>
      </c>
      <c r="B2912" s="124" t="s">
        <v>5820</v>
      </c>
      <c r="C2912" s="124"/>
      <c r="D2912" s="126">
        <v>0.9</v>
      </c>
      <c r="E2912" s="124" t="s">
        <v>765</v>
      </c>
      <c r="F2912" s="124">
        <v>-2</v>
      </c>
      <c r="G2912" s="2" t="s">
        <v>15499</v>
      </c>
      <c r="H2912" s="130"/>
      <c r="I2912" s="134"/>
      <c r="J2912" s="123">
        <f>IF(OR(tbl_Metraj22[[#This Row],[TARIH]]="",tbl_Metraj22[[#This Row],[TARIH]]="-"),0,IF(tbl_Metraj22[[#This Row],[YUZDE]]=0,tbl_Metraj22[[#This Row],[METRAJ_BETON]],tbl_Metraj22[[#This Row],[YUZDE]]*tbl_Metraj22[[#This Row],[METRAJ_BETON]]))</f>
        <v>0</v>
      </c>
      <c r="K2912" s="2" t="s">
        <v>23489</v>
      </c>
    </row>
    <row r="2913" spans="1:11" ht="14.25" x14ac:dyDescent="0.2">
      <c r="A2913" s="2" t="s">
        <v>734</v>
      </c>
      <c r="B2913" s="124" t="s">
        <v>5821</v>
      </c>
      <c r="C2913" s="124"/>
      <c r="D2913" s="126">
        <v>1.04</v>
      </c>
      <c r="E2913" s="124" t="s">
        <v>765</v>
      </c>
      <c r="F2913" s="124">
        <v>-2</v>
      </c>
      <c r="G2913" s="2" t="s">
        <v>15500</v>
      </c>
      <c r="H2913" s="130"/>
      <c r="I2913" s="134"/>
      <c r="J2913" s="123">
        <f>IF(OR(tbl_Metraj22[[#This Row],[TARIH]]="",tbl_Metraj22[[#This Row],[TARIH]]="-"),0,IF(tbl_Metraj22[[#This Row],[YUZDE]]=0,tbl_Metraj22[[#This Row],[METRAJ_BETON]],tbl_Metraj22[[#This Row],[YUZDE]]*tbl_Metraj22[[#This Row],[METRAJ_BETON]]))</f>
        <v>0</v>
      </c>
      <c r="K2913" s="2" t="s">
        <v>23490</v>
      </c>
    </row>
    <row r="2914" spans="1:11" ht="14.25" x14ac:dyDescent="0.2">
      <c r="A2914" s="2" t="s">
        <v>734</v>
      </c>
      <c r="B2914" s="124" t="s">
        <v>5822</v>
      </c>
      <c r="C2914" s="124"/>
      <c r="D2914" s="126">
        <v>0.22</v>
      </c>
      <c r="E2914" s="124" t="s">
        <v>765</v>
      </c>
      <c r="F2914" s="124">
        <v>-2</v>
      </c>
      <c r="G2914" s="2" t="s">
        <v>15501</v>
      </c>
      <c r="H2914" s="130"/>
      <c r="I2914" s="134"/>
      <c r="J2914" s="123">
        <f>IF(OR(tbl_Metraj22[[#This Row],[TARIH]]="",tbl_Metraj22[[#This Row],[TARIH]]="-"),0,IF(tbl_Metraj22[[#This Row],[YUZDE]]=0,tbl_Metraj22[[#This Row],[METRAJ_BETON]],tbl_Metraj22[[#This Row],[YUZDE]]*tbl_Metraj22[[#This Row],[METRAJ_BETON]]))</f>
        <v>0</v>
      </c>
      <c r="K2914" s="2" t="e">
        <v>#N/A</v>
      </c>
    </row>
    <row r="2915" spans="1:11" ht="14.25" x14ac:dyDescent="0.2">
      <c r="A2915" s="2" t="s">
        <v>734</v>
      </c>
      <c r="B2915" s="124" t="s">
        <v>5823</v>
      </c>
      <c r="C2915" s="124"/>
      <c r="D2915" s="126">
        <v>1.86</v>
      </c>
      <c r="E2915" s="124" t="s">
        <v>765</v>
      </c>
      <c r="F2915" s="124">
        <v>-2</v>
      </c>
      <c r="G2915" s="2" t="s">
        <v>15502</v>
      </c>
      <c r="H2915" s="130"/>
      <c r="I2915" s="134"/>
      <c r="J2915" s="123">
        <f>IF(OR(tbl_Metraj22[[#This Row],[TARIH]]="",tbl_Metraj22[[#This Row],[TARIH]]="-"),0,IF(tbl_Metraj22[[#This Row],[YUZDE]]=0,tbl_Metraj22[[#This Row],[METRAJ_BETON]],tbl_Metraj22[[#This Row],[YUZDE]]*tbl_Metraj22[[#This Row],[METRAJ_BETON]]))</f>
        <v>0</v>
      </c>
      <c r="K2915" s="2" t="s">
        <v>23491</v>
      </c>
    </row>
    <row r="2916" spans="1:11" ht="14.25" x14ac:dyDescent="0.2">
      <c r="A2916" s="2" t="s">
        <v>734</v>
      </c>
      <c r="B2916" s="124" t="s">
        <v>5824</v>
      </c>
      <c r="C2916" s="124"/>
      <c r="D2916" s="126">
        <v>2.04</v>
      </c>
      <c r="E2916" s="124" t="s">
        <v>765</v>
      </c>
      <c r="F2916" s="124">
        <v>-2</v>
      </c>
      <c r="G2916" s="2" t="s">
        <v>15503</v>
      </c>
      <c r="H2916" s="130"/>
      <c r="I2916" s="134"/>
      <c r="J2916" s="123">
        <f>IF(OR(tbl_Metraj22[[#This Row],[TARIH]]="",tbl_Metraj22[[#This Row],[TARIH]]="-"),0,IF(tbl_Metraj22[[#This Row],[YUZDE]]=0,tbl_Metraj22[[#This Row],[METRAJ_BETON]],tbl_Metraj22[[#This Row],[YUZDE]]*tbl_Metraj22[[#This Row],[METRAJ_BETON]]))</f>
        <v>0</v>
      </c>
      <c r="K2916" s="2" t="s">
        <v>22852</v>
      </c>
    </row>
    <row r="2917" spans="1:11" ht="14.25" x14ac:dyDescent="0.2">
      <c r="A2917" s="2" t="s">
        <v>734</v>
      </c>
      <c r="B2917" s="124" t="s">
        <v>5825</v>
      </c>
      <c r="C2917" s="124"/>
      <c r="D2917" s="126">
        <v>0.38</v>
      </c>
      <c r="E2917" s="124" t="s">
        <v>765</v>
      </c>
      <c r="F2917" s="124">
        <v>-2</v>
      </c>
      <c r="G2917" s="2" t="s">
        <v>15504</v>
      </c>
      <c r="H2917" s="130"/>
      <c r="I2917" s="134"/>
      <c r="J2917" s="123">
        <f>IF(OR(tbl_Metraj22[[#This Row],[TARIH]]="",tbl_Metraj22[[#This Row],[TARIH]]="-"),0,IF(tbl_Metraj22[[#This Row],[YUZDE]]=0,tbl_Metraj22[[#This Row],[METRAJ_BETON]],tbl_Metraj22[[#This Row],[YUZDE]]*tbl_Metraj22[[#This Row],[METRAJ_BETON]]))</f>
        <v>0</v>
      </c>
      <c r="K2917" s="2" t="s">
        <v>23492</v>
      </c>
    </row>
    <row r="2918" spans="1:11" ht="14.25" x14ac:dyDescent="0.2">
      <c r="A2918" s="2" t="s">
        <v>734</v>
      </c>
      <c r="B2918" s="124" t="s">
        <v>5826</v>
      </c>
      <c r="C2918" s="124"/>
      <c r="D2918" s="126">
        <v>0.46</v>
      </c>
      <c r="E2918" s="124" t="s">
        <v>765</v>
      </c>
      <c r="F2918" s="124">
        <v>-2</v>
      </c>
      <c r="G2918" s="2" t="s">
        <v>15505</v>
      </c>
      <c r="H2918" s="130"/>
      <c r="I2918" s="134"/>
      <c r="J2918" s="123">
        <f>IF(OR(tbl_Metraj22[[#This Row],[TARIH]]="",tbl_Metraj22[[#This Row],[TARIH]]="-"),0,IF(tbl_Metraj22[[#This Row],[YUZDE]]=0,tbl_Metraj22[[#This Row],[METRAJ_BETON]],tbl_Metraj22[[#This Row],[YUZDE]]*tbl_Metraj22[[#This Row],[METRAJ_BETON]]))</f>
        <v>0</v>
      </c>
      <c r="K2918" s="2" t="s">
        <v>22812</v>
      </c>
    </row>
    <row r="2919" spans="1:11" ht="14.25" x14ac:dyDescent="0.2">
      <c r="A2919" s="2" t="s">
        <v>734</v>
      </c>
      <c r="B2919" s="124" t="s">
        <v>5827</v>
      </c>
      <c r="C2919" s="124"/>
      <c r="D2919" s="126">
        <v>1.1200000000000001</v>
      </c>
      <c r="E2919" s="124" t="s">
        <v>765</v>
      </c>
      <c r="F2919" s="124">
        <v>-2</v>
      </c>
      <c r="G2919" s="2" t="s">
        <v>15506</v>
      </c>
      <c r="H2919" s="130"/>
      <c r="I2919" s="134"/>
      <c r="J2919" s="123">
        <f>IF(OR(tbl_Metraj22[[#This Row],[TARIH]]="",tbl_Metraj22[[#This Row],[TARIH]]="-"),0,IF(tbl_Metraj22[[#This Row],[YUZDE]]=0,tbl_Metraj22[[#This Row],[METRAJ_BETON]],tbl_Metraj22[[#This Row],[YUZDE]]*tbl_Metraj22[[#This Row],[METRAJ_BETON]]))</f>
        <v>0</v>
      </c>
      <c r="K2919" s="2" t="s">
        <v>23493</v>
      </c>
    </row>
    <row r="2920" spans="1:11" ht="14.25" x14ac:dyDescent="0.2">
      <c r="A2920" s="2" t="s">
        <v>734</v>
      </c>
      <c r="B2920" s="124" t="s">
        <v>5828</v>
      </c>
      <c r="C2920" s="124"/>
      <c r="D2920" s="126">
        <v>2.54</v>
      </c>
      <c r="E2920" s="124" t="s">
        <v>765</v>
      </c>
      <c r="F2920" s="124">
        <v>-2</v>
      </c>
      <c r="G2920" s="2" t="s">
        <v>15507</v>
      </c>
      <c r="H2920" s="130"/>
      <c r="I2920" s="134"/>
      <c r="J2920" s="123">
        <f>IF(OR(tbl_Metraj22[[#This Row],[TARIH]]="",tbl_Metraj22[[#This Row],[TARIH]]="-"),0,IF(tbl_Metraj22[[#This Row],[YUZDE]]=0,tbl_Metraj22[[#This Row],[METRAJ_BETON]],tbl_Metraj22[[#This Row],[YUZDE]]*tbl_Metraj22[[#This Row],[METRAJ_BETON]]))</f>
        <v>0</v>
      </c>
      <c r="K2920" s="2" t="s">
        <v>23494</v>
      </c>
    </row>
    <row r="2921" spans="1:11" ht="14.25" x14ac:dyDescent="0.2">
      <c r="A2921" s="2" t="s">
        <v>734</v>
      </c>
      <c r="B2921" s="124" t="s">
        <v>5829</v>
      </c>
      <c r="C2921" s="124"/>
      <c r="D2921" s="126">
        <v>2.98</v>
      </c>
      <c r="E2921" s="124" t="s">
        <v>765</v>
      </c>
      <c r="F2921" s="124">
        <v>-2</v>
      </c>
      <c r="G2921" s="2" t="s">
        <v>15508</v>
      </c>
      <c r="H2921" s="130"/>
      <c r="I2921" s="134"/>
      <c r="J2921" s="123">
        <f>IF(OR(tbl_Metraj22[[#This Row],[TARIH]]="",tbl_Metraj22[[#This Row],[TARIH]]="-"),0,IF(tbl_Metraj22[[#This Row],[YUZDE]]=0,tbl_Metraj22[[#This Row],[METRAJ_BETON]],tbl_Metraj22[[#This Row],[YUZDE]]*tbl_Metraj22[[#This Row],[METRAJ_BETON]]))</f>
        <v>0</v>
      </c>
      <c r="K2921" s="2" t="s">
        <v>22846</v>
      </c>
    </row>
    <row r="2922" spans="1:11" ht="14.25" x14ac:dyDescent="0.2">
      <c r="A2922" s="2" t="s">
        <v>734</v>
      </c>
      <c r="B2922" s="124" t="s">
        <v>5869</v>
      </c>
      <c r="C2922" s="124"/>
      <c r="D2922" s="126">
        <v>0.9</v>
      </c>
      <c r="E2922" s="124" t="s">
        <v>765</v>
      </c>
      <c r="F2922" s="124">
        <v>-2</v>
      </c>
      <c r="G2922" s="2" t="s">
        <v>15509</v>
      </c>
      <c r="H2922" s="130" t="s">
        <v>24265</v>
      </c>
      <c r="I2922" s="134"/>
      <c r="J2922" s="123">
        <f>IF(OR(tbl_Metraj22[[#This Row],[TARIH]]="",tbl_Metraj22[[#This Row],[TARIH]]="-"),0,IF(tbl_Metraj22[[#This Row],[YUZDE]]=0,tbl_Metraj22[[#This Row],[METRAJ_BETON]],tbl_Metraj22[[#This Row],[YUZDE]]*tbl_Metraj22[[#This Row],[METRAJ_BETON]]))</f>
        <v>0</v>
      </c>
      <c r="K2922" s="2" t="s">
        <v>23495</v>
      </c>
    </row>
    <row r="2923" spans="1:11" ht="14.25" x14ac:dyDescent="0.2">
      <c r="A2923" s="2" t="s">
        <v>734</v>
      </c>
      <c r="B2923" s="124" t="s">
        <v>5875</v>
      </c>
      <c r="C2923" s="124"/>
      <c r="D2923" s="126">
        <v>2.2999999999999998</v>
      </c>
      <c r="E2923" s="124" t="s">
        <v>765</v>
      </c>
      <c r="F2923" s="124">
        <v>-2</v>
      </c>
      <c r="G2923" s="2" t="s">
        <v>15510</v>
      </c>
      <c r="H2923" s="130" t="s">
        <v>24265</v>
      </c>
      <c r="I2923" s="134"/>
      <c r="J2923" s="123">
        <f>IF(OR(tbl_Metraj22[[#This Row],[TARIH]]="",tbl_Metraj22[[#This Row],[TARIH]]="-"),0,IF(tbl_Metraj22[[#This Row],[YUZDE]]=0,tbl_Metraj22[[#This Row],[METRAJ_BETON]],tbl_Metraj22[[#This Row],[YUZDE]]*tbl_Metraj22[[#This Row],[METRAJ_BETON]]))</f>
        <v>0</v>
      </c>
      <c r="K2923" s="2" t="s">
        <v>22877</v>
      </c>
    </row>
    <row r="2924" spans="1:11" ht="14.25" x14ac:dyDescent="0.2">
      <c r="A2924" s="2" t="s">
        <v>734</v>
      </c>
      <c r="B2924" s="124" t="s">
        <v>5876</v>
      </c>
      <c r="C2924" s="124"/>
      <c r="D2924" s="126">
        <v>2.2999999999999998</v>
      </c>
      <c r="E2924" s="124" t="s">
        <v>765</v>
      </c>
      <c r="F2924" s="124">
        <v>-2</v>
      </c>
      <c r="G2924" s="2" t="s">
        <v>15511</v>
      </c>
      <c r="H2924" s="130" t="s">
        <v>24265</v>
      </c>
      <c r="I2924" s="134"/>
      <c r="J2924" s="123">
        <f>IF(OR(tbl_Metraj22[[#This Row],[TARIH]]="",tbl_Metraj22[[#This Row],[TARIH]]="-"),0,IF(tbl_Metraj22[[#This Row],[YUZDE]]=0,tbl_Metraj22[[#This Row],[METRAJ_BETON]],tbl_Metraj22[[#This Row],[YUZDE]]*tbl_Metraj22[[#This Row],[METRAJ_BETON]]))</f>
        <v>0</v>
      </c>
      <c r="K2924" s="2" t="s">
        <v>23496</v>
      </c>
    </row>
    <row r="2925" spans="1:11" ht="14.25" x14ac:dyDescent="0.2">
      <c r="A2925" s="2" t="s">
        <v>734</v>
      </c>
      <c r="B2925" s="124" t="s">
        <v>5878</v>
      </c>
      <c r="C2925" s="124"/>
      <c r="D2925" s="126">
        <v>2.2999999999999998</v>
      </c>
      <c r="E2925" s="124" t="s">
        <v>765</v>
      </c>
      <c r="F2925" s="124">
        <v>-2</v>
      </c>
      <c r="G2925" s="2" t="s">
        <v>15512</v>
      </c>
      <c r="H2925" s="130"/>
      <c r="I2925" s="134"/>
      <c r="J2925" s="123">
        <f>IF(OR(tbl_Metraj22[[#This Row],[TARIH]]="",tbl_Metraj22[[#This Row],[TARIH]]="-"),0,IF(tbl_Metraj22[[#This Row],[YUZDE]]=0,tbl_Metraj22[[#This Row],[METRAJ_BETON]],tbl_Metraj22[[#This Row],[YUZDE]]*tbl_Metraj22[[#This Row],[METRAJ_BETON]]))</f>
        <v>0</v>
      </c>
      <c r="K2925" s="2" t="s">
        <v>22791</v>
      </c>
    </row>
    <row r="2926" spans="1:11" ht="14.25" x14ac:dyDescent="0.2">
      <c r="A2926" s="2" t="s">
        <v>734</v>
      </c>
      <c r="B2926" s="124" t="s">
        <v>5884</v>
      </c>
      <c r="C2926" s="124"/>
      <c r="D2926" s="126">
        <v>2.98</v>
      </c>
      <c r="E2926" s="124" t="s">
        <v>765</v>
      </c>
      <c r="F2926" s="124">
        <v>-2</v>
      </c>
      <c r="G2926" s="2" t="s">
        <v>15513</v>
      </c>
      <c r="H2926" s="130"/>
      <c r="I2926" s="134"/>
      <c r="J2926" s="123">
        <f>IF(OR(tbl_Metraj22[[#This Row],[TARIH]]="",tbl_Metraj22[[#This Row],[TARIH]]="-"),0,IF(tbl_Metraj22[[#This Row],[YUZDE]]=0,tbl_Metraj22[[#This Row],[METRAJ_BETON]],tbl_Metraj22[[#This Row],[YUZDE]]*tbl_Metraj22[[#This Row],[METRAJ_BETON]]))</f>
        <v>0</v>
      </c>
      <c r="K2926" s="2" t="s">
        <v>22892</v>
      </c>
    </row>
    <row r="2927" spans="1:11" ht="14.25" x14ac:dyDescent="0.2">
      <c r="A2927" s="2" t="s">
        <v>734</v>
      </c>
      <c r="B2927" s="124" t="s">
        <v>5885</v>
      </c>
      <c r="C2927" s="124"/>
      <c r="D2927" s="126">
        <v>2.72</v>
      </c>
      <c r="E2927" s="124" t="s">
        <v>765</v>
      </c>
      <c r="F2927" s="124">
        <v>-2</v>
      </c>
      <c r="G2927" s="2" t="s">
        <v>15514</v>
      </c>
      <c r="H2927" s="130"/>
      <c r="I2927" s="134"/>
      <c r="J2927" s="123">
        <f>IF(OR(tbl_Metraj22[[#This Row],[TARIH]]="",tbl_Metraj22[[#This Row],[TARIH]]="-"),0,IF(tbl_Metraj22[[#This Row],[YUZDE]]=0,tbl_Metraj22[[#This Row],[METRAJ_BETON]],tbl_Metraj22[[#This Row],[YUZDE]]*tbl_Metraj22[[#This Row],[METRAJ_BETON]]))</f>
        <v>0</v>
      </c>
      <c r="K2927" s="2" t="s">
        <v>22891</v>
      </c>
    </row>
    <row r="2928" spans="1:11" ht="14.25" x14ac:dyDescent="0.2">
      <c r="A2928" s="2" t="s">
        <v>734</v>
      </c>
      <c r="B2928" s="124" t="s">
        <v>5886</v>
      </c>
      <c r="C2928" s="124"/>
      <c r="D2928" s="126">
        <v>2.2999999999999998</v>
      </c>
      <c r="E2928" s="124" t="s">
        <v>765</v>
      </c>
      <c r="F2928" s="124">
        <v>-2</v>
      </c>
      <c r="G2928" s="2" t="s">
        <v>15515</v>
      </c>
      <c r="H2928" s="130"/>
      <c r="I2928" s="134"/>
      <c r="J2928" s="123">
        <f>IF(OR(tbl_Metraj22[[#This Row],[TARIH]]="",tbl_Metraj22[[#This Row],[TARIH]]="-"),0,IF(tbl_Metraj22[[#This Row],[YUZDE]]=0,tbl_Metraj22[[#This Row],[METRAJ_BETON]],tbl_Metraj22[[#This Row],[YUZDE]]*tbl_Metraj22[[#This Row],[METRAJ_BETON]]))</f>
        <v>0</v>
      </c>
      <c r="K2928" s="2" t="s">
        <v>23497</v>
      </c>
    </row>
    <row r="2929" spans="1:11" ht="14.25" x14ac:dyDescent="0.2">
      <c r="A2929" s="2" t="s">
        <v>734</v>
      </c>
      <c r="B2929" s="124" t="s">
        <v>5887</v>
      </c>
      <c r="C2929" s="124"/>
      <c r="D2929" s="126">
        <v>2.2999999999999998</v>
      </c>
      <c r="E2929" s="124" t="s">
        <v>765</v>
      </c>
      <c r="F2929" s="124">
        <v>-2</v>
      </c>
      <c r="G2929" s="2" t="s">
        <v>15516</v>
      </c>
      <c r="H2929" s="130"/>
      <c r="I2929" s="134"/>
      <c r="J2929" s="123">
        <f>IF(OR(tbl_Metraj22[[#This Row],[TARIH]]="",tbl_Metraj22[[#This Row],[TARIH]]="-"),0,IF(tbl_Metraj22[[#This Row],[YUZDE]]=0,tbl_Metraj22[[#This Row],[METRAJ_BETON]],tbl_Metraj22[[#This Row],[YUZDE]]*tbl_Metraj22[[#This Row],[METRAJ_BETON]]))</f>
        <v>0</v>
      </c>
      <c r="K2929" s="2" t="s">
        <v>22789</v>
      </c>
    </row>
    <row r="2930" spans="1:11" ht="14.25" x14ac:dyDescent="0.2">
      <c r="A2930" s="2" t="s">
        <v>734</v>
      </c>
      <c r="B2930" s="124" t="s">
        <v>5888</v>
      </c>
      <c r="C2930" s="124"/>
      <c r="D2930" s="126">
        <v>1.73</v>
      </c>
      <c r="E2930" s="124" t="s">
        <v>765</v>
      </c>
      <c r="F2930" s="124">
        <v>-2</v>
      </c>
      <c r="G2930" s="2" t="s">
        <v>15517</v>
      </c>
      <c r="H2930" s="130" t="s">
        <v>24265</v>
      </c>
      <c r="I2930" s="134"/>
      <c r="J2930" s="123">
        <f>IF(OR(tbl_Metraj22[[#This Row],[TARIH]]="",tbl_Metraj22[[#This Row],[TARIH]]="-"),0,IF(tbl_Metraj22[[#This Row],[YUZDE]]=0,tbl_Metraj22[[#This Row],[METRAJ_BETON]],tbl_Metraj22[[#This Row],[YUZDE]]*tbl_Metraj22[[#This Row],[METRAJ_BETON]]))</f>
        <v>0</v>
      </c>
      <c r="K2930" s="2" t="s">
        <v>23498</v>
      </c>
    </row>
    <row r="2931" spans="1:11" ht="14.25" x14ac:dyDescent="0.2">
      <c r="A2931" s="2" t="s">
        <v>734</v>
      </c>
      <c r="B2931" s="124" t="s">
        <v>5889</v>
      </c>
      <c r="C2931" s="124"/>
      <c r="D2931" s="126">
        <v>2.2999999999999998</v>
      </c>
      <c r="E2931" s="124" t="s">
        <v>765</v>
      </c>
      <c r="F2931" s="124">
        <v>-2</v>
      </c>
      <c r="G2931" s="2" t="s">
        <v>15518</v>
      </c>
      <c r="H2931" s="130"/>
      <c r="I2931" s="134"/>
      <c r="J2931" s="123">
        <f>IF(OR(tbl_Metraj22[[#This Row],[TARIH]]="",tbl_Metraj22[[#This Row],[TARIH]]="-"),0,IF(tbl_Metraj22[[#This Row],[YUZDE]]=0,tbl_Metraj22[[#This Row],[METRAJ_BETON]],tbl_Metraj22[[#This Row],[YUZDE]]*tbl_Metraj22[[#This Row],[METRAJ_BETON]]))</f>
        <v>0</v>
      </c>
      <c r="K2931" s="2" t="s">
        <v>23499</v>
      </c>
    </row>
    <row r="2932" spans="1:11" ht="14.25" x14ac:dyDescent="0.2">
      <c r="A2932" s="2" t="s">
        <v>734</v>
      </c>
      <c r="B2932" s="124" t="s">
        <v>5890</v>
      </c>
      <c r="C2932" s="124"/>
      <c r="D2932" s="126">
        <v>1.73</v>
      </c>
      <c r="E2932" s="124" t="s">
        <v>765</v>
      </c>
      <c r="F2932" s="124">
        <v>-2</v>
      </c>
      <c r="G2932" s="2" t="s">
        <v>15519</v>
      </c>
      <c r="H2932" s="130"/>
      <c r="I2932" s="134"/>
      <c r="J2932" s="123">
        <f>IF(OR(tbl_Metraj22[[#This Row],[TARIH]]="",tbl_Metraj22[[#This Row],[TARIH]]="-"),0,IF(tbl_Metraj22[[#This Row],[YUZDE]]=0,tbl_Metraj22[[#This Row],[METRAJ_BETON]],tbl_Metraj22[[#This Row],[YUZDE]]*tbl_Metraj22[[#This Row],[METRAJ_BETON]]))</f>
        <v>0</v>
      </c>
      <c r="K2932" s="2" t="s">
        <v>23500</v>
      </c>
    </row>
    <row r="2933" spans="1:11" ht="14.25" x14ac:dyDescent="0.2">
      <c r="A2933" s="2" t="s">
        <v>734</v>
      </c>
      <c r="B2933" s="124" t="s">
        <v>5891</v>
      </c>
      <c r="C2933" s="124"/>
      <c r="D2933" s="126">
        <v>2.2999999999999998</v>
      </c>
      <c r="E2933" s="124" t="s">
        <v>765</v>
      </c>
      <c r="F2933" s="124">
        <v>-2</v>
      </c>
      <c r="G2933" s="2" t="s">
        <v>15520</v>
      </c>
      <c r="H2933" s="130"/>
      <c r="I2933" s="134"/>
      <c r="J2933" s="123">
        <f>IF(OR(tbl_Metraj22[[#This Row],[TARIH]]="",tbl_Metraj22[[#This Row],[TARIH]]="-"),0,IF(tbl_Metraj22[[#This Row],[YUZDE]]=0,tbl_Metraj22[[#This Row],[METRAJ_BETON]],tbl_Metraj22[[#This Row],[YUZDE]]*tbl_Metraj22[[#This Row],[METRAJ_BETON]]))</f>
        <v>0</v>
      </c>
      <c r="K2933" s="2" t="s">
        <v>23501</v>
      </c>
    </row>
    <row r="2934" spans="1:11" ht="14.25" x14ac:dyDescent="0.2">
      <c r="A2934" s="2" t="s">
        <v>734</v>
      </c>
      <c r="B2934" s="124" t="s">
        <v>5892</v>
      </c>
      <c r="C2934" s="124"/>
      <c r="D2934" s="126">
        <v>3.49</v>
      </c>
      <c r="E2934" s="124" t="s">
        <v>765</v>
      </c>
      <c r="F2934" s="124">
        <v>-2</v>
      </c>
      <c r="G2934" s="2" t="s">
        <v>15521</v>
      </c>
      <c r="H2934" s="130"/>
      <c r="I2934" s="134"/>
      <c r="J2934" s="123">
        <f>IF(OR(tbl_Metraj22[[#This Row],[TARIH]]="",tbl_Metraj22[[#This Row],[TARIH]]="-"),0,IF(tbl_Metraj22[[#This Row],[YUZDE]]=0,tbl_Metraj22[[#This Row],[METRAJ_BETON]],tbl_Metraj22[[#This Row],[YUZDE]]*tbl_Metraj22[[#This Row],[METRAJ_BETON]]))</f>
        <v>0</v>
      </c>
      <c r="K2934" s="2" t="s">
        <v>22890</v>
      </c>
    </row>
    <row r="2935" spans="1:11" ht="14.25" x14ac:dyDescent="0.2">
      <c r="A2935" s="2" t="s">
        <v>734</v>
      </c>
      <c r="B2935" s="124" t="s">
        <v>5893</v>
      </c>
      <c r="C2935" s="124"/>
      <c r="D2935" s="126">
        <v>1.06</v>
      </c>
      <c r="E2935" s="124" t="s">
        <v>765</v>
      </c>
      <c r="F2935" s="124">
        <v>-2</v>
      </c>
      <c r="G2935" s="2" t="s">
        <v>15522</v>
      </c>
      <c r="H2935" s="130"/>
      <c r="I2935" s="134"/>
      <c r="J2935" s="123">
        <f>IF(OR(tbl_Metraj22[[#This Row],[TARIH]]="",tbl_Metraj22[[#This Row],[TARIH]]="-"),0,IF(tbl_Metraj22[[#This Row],[YUZDE]]=0,tbl_Metraj22[[#This Row],[METRAJ_BETON]],tbl_Metraj22[[#This Row],[YUZDE]]*tbl_Metraj22[[#This Row],[METRAJ_BETON]]))</f>
        <v>0</v>
      </c>
      <c r="K2935" s="2" t="s">
        <v>23502</v>
      </c>
    </row>
    <row r="2936" spans="1:11" ht="14.25" x14ac:dyDescent="0.2">
      <c r="A2936" s="2" t="s">
        <v>734</v>
      </c>
      <c r="B2936" s="124" t="s">
        <v>5894</v>
      </c>
      <c r="C2936" s="124"/>
      <c r="D2936" s="126">
        <v>1.06</v>
      </c>
      <c r="E2936" s="124" t="s">
        <v>765</v>
      </c>
      <c r="F2936" s="124">
        <v>-2</v>
      </c>
      <c r="G2936" s="2" t="s">
        <v>15523</v>
      </c>
      <c r="H2936" s="130"/>
      <c r="I2936" s="134"/>
      <c r="J2936" s="123">
        <f>IF(OR(tbl_Metraj22[[#This Row],[TARIH]]="",tbl_Metraj22[[#This Row],[TARIH]]="-"),0,IF(tbl_Metraj22[[#This Row],[YUZDE]]=0,tbl_Metraj22[[#This Row],[METRAJ_BETON]],tbl_Metraj22[[#This Row],[YUZDE]]*tbl_Metraj22[[#This Row],[METRAJ_BETON]]))</f>
        <v>0</v>
      </c>
      <c r="K2936" s="2" t="s">
        <v>23503</v>
      </c>
    </row>
    <row r="2937" spans="1:11" ht="14.25" x14ac:dyDescent="0.2">
      <c r="A2937" s="2" t="s">
        <v>734</v>
      </c>
      <c r="B2937" s="124" t="s">
        <v>5895</v>
      </c>
      <c r="C2937" s="124"/>
      <c r="D2937" s="126">
        <v>1.62</v>
      </c>
      <c r="E2937" s="124" t="s">
        <v>765</v>
      </c>
      <c r="F2937" s="124">
        <v>-2</v>
      </c>
      <c r="G2937" s="2" t="s">
        <v>15524</v>
      </c>
      <c r="H2937" s="130"/>
      <c r="I2937" s="134"/>
      <c r="J2937" s="123">
        <f>IF(OR(tbl_Metraj22[[#This Row],[TARIH]]="",tbl_Metraj22[[#This Row],[TARIH]]="-"),0,IF(tbl_Metraj22[[#This Row],[YUZDE]]=0,tbl_Metraj22[[#This Row],[METRAJ_BETON]],tbl_Metraj22[[#This Row],[YUZDE]]*tbl_Metraj22[[#This Row],[METRAJ_BETON]]))</f>
        <v>0</v>
      </c>
      <c r="K2937" s="2" t="s">
        <v>23504</v>
      </c>
    </row>
    <row r="2938" spans="1:11" ht="14.25" x14ac:dyDescent="0.2">
      <c r="A2938" s="2" t="s">
        <v>734</v>
      </c>
      <c r="B2938" s="124" t="s">
        <v>5896</v>
      </c>
      <c r="C2938" s="124"/>
      <c r="D2938" s="126">
        <v>0.67</v>
      </c>
      <c r="E2938" s="124" t="s">
        <v>765</v>
      </c>
      <c r="F2938" s="124">
        <v>-2</v>
      </c>
      <c r="G2938" s="2" t="s">
        <v>15525</v>
      </c>
      <c r="H2938" s="130"/>
      <c r="I2938" s="134"/>
      <c r="J2938" s="123">
        <f>IF(OR(tbl_Metraj22[[#This Row],[TARIH]]="",tbl_Metraj22[[#This Row],[TARIH]]="-"),0,IF(tbl_Metraj22[[#This Row],[YUZDE]]=0,tbl_Metraj22[[#This Row],[METRAJ_BETON]],tbl_Metraj22[[#This Row],[YUZDE]]*tbl_Metraj22[[#This Row],[METRAJ_BETON]]))</f>
        <v>0</v>
      </c>
      <c r="K2938" s="2" t="e">
        <v>#N/A</v>
      </c>
    </row>
    <row r="2939" spans="1:11" ht="14.25" x14ac:dyDescent="0.2">
      <c r="A2939" s="2" t="s">
        <v>734</v>
      </c>
      <c r="B2939" s="124" t="s">
        <v>5897</v>
      </c>
      <c r="C2939" s="124"/>
      <c r="D2939" s="126">
        <v>0.67</v>
      </c>
      <c r="E2939" s="124" t="s">
        <v>765</v>
      </c>
      <c r="F2939" s="124">
        <v>-2</v>
      </c>
      <c r="G2939" s="2" t="s">
        <v>15526</v>
      </c>
      <c r="H2939" s="130"/>
      <c r="I2939" s="134"/>
      <c r="J2939" s="123">
        <f>IF(OR(tbl_Metraj22[[#This Row],[TARIH]]="",tbl_Metraj22[[#This Row],[TARIH]]="-"),0,IF(tbl_Metraj22[[#This Row],[YUZDE]]=0,tbl_Metraj22[[#This Row],[METRAJ_BETON]],tbl_Metraj22[[#This Row],[YUZDE]]*tbl_Metraj22[[#This Row],[METRAJ_BETON]]))</f>
        <v>0</v>
      </c>
      <c r="K2939" s="2" t="s">
        <v>22861</v>
      </c>
    </row>
    <row r="2940" spans="1:11" ht="14.25" x14ac:dyDescent="0.2">
      <c r="A2940" s="2" t="s">
        <v>734</v>
      </c>
      <c r="B2940" s="124" t="s">
        <v>5898</v>
      </c>
      <c r="C2940" s="124"/>
      <c r="D2940" s="126">
        <v>0.31</v>
      </c>
      <c r="E2940" s="124" t="s">
        <v>765</v>
      </c>
      <c r="F2940" s="124">
        <v>-2</v>
      </c>
      <c r="G2940" s="2" t="s">
        <v>15527</v>
      </c>
      <c r="H2940" s="130"/>
      <c r="I2940" s="134"/>
      <c r="J2940" s="123">
        <f>IF(OR(tbl_Metraj22[[#This Row],[TARIH]]="",tbl_Metraj22[[#This Row],[TARIH]]="-"),0,IF(tbl_Metraj22[[#This Row],[YUZDE]]=0,tbl_Metraj22[[#This Row],[METRAJ_BETON]],tbl_Metraj22[[#This Row],[YUZDE]]*tbl_Metraj22[[#This Row],[METRAJ_BETON]]))</f>
        <v>0</v>
      </c>
      <c r="K2940" s="2" t="s">
        <v>22782</v>
      </c>
    </row>
    <row r="2941" spans="1:11" ht="14.25" x14ac:dyDescent="0.2">
      <c r="A2941" s="2" t="s">
        <v>734</v>
      </c>
      <c r="B2941" s="124" t="s">
        <v>5899</v>
      </c>
      <c r="C2941" s="124"/>
      <c r="D2941" s="126">
        <v>0.31</v>
      </c>
      <c r="E2941" s="124" t="s">
        <v>765</v>
      </c>
      <c r="F2941" s="124">
        <v>-2</v>
      </c>
      <c r="G2941" s="2" t="s">
        <v>15528</v>
      </c>
      <c r="H2941" s="130"/>
      <c r="I2941" s="134"/>
      <c r="J2941" s="123">
        <f>IF(OR(tbl_Metraj22[[#This Row],[TARIH]]="",tbl_Metraj22[[#This Row],[TARIH]]="-"),0,IF(tbl_Metraj22[[#This Row],[YUZDE]]=0,tbl_Metraj22[[#This Row],[METRAJ_BETON]],tbl_Metraj22[[#This Row],[YUZDE]]*tbl_Metraj22[[#This Row],[METRAJ_BETON]]))</f>
        <v>0</v>
      </c>
      <c r="K2941" s="2" t="e">
        <v>#N/A</v>
      </c>
    </row>
    <row r="2942" spans="1:11" ht="14.25" x14ac:dyDescent="0.2">
      <c r="A2942" s="2" t="s">
        <v>734</v>
      </c>
      <c r="B2942" s="124" t="s">
        <v>5900</v>
      </c>
      <c r="C2942" s="124"/>
      <c r="D2942" s="126">
        <v>0.21</v>
      </c>
      <c r="E2942" s="124" t="s">
        <v>765</v>
      </c>
      <c r="F2942" s="124">
        <v>-2</v>
      </c>
      <c r="G2942" s="2" t="s">
        <v>15529</v>
      </c>
      <c r="H2942" s="130"/>
      <c r="I2942" s="134"/>
      <c r="J2942" s="123">
        <f>IF(OR(tbl_Metraj22[[#This Row],[TARIH]]="",tbl_Metraj22[[#This Row],[TARIH]]="-"),0,IF(tbl_Metraj22[[#This Row],[YUZDE]]=0,tbl_Metraj22[[#This Row],[METRAJ_BETON]],tbl_Metraj22[[#This Row],[YUZDE]]*tbl_Metraj22[[#This Row],[METRAJ_BETON]]))</f>
        <v>0</v>
      </c>
      <c r="K2942" s="2" t="e">
        <v>#N/A</v>
      </c>
    </row>
    <row r="2943" spans="1:11" ht="14.25" x14ac:dyDescent="0.2">
      <c r="A2943" s="2" t="s">
        <v>734</v>
      </c>
      <c r="B2943" s="124" t="s">
        <v>5901</v>
      </c>
      <c r="C2943" s="124"/>
      <c r="D2943" s="126">
        <v>0.39</v>
      </c>
      <c r="E2943" s="124" t="s">
        <v>765</v>
      </c>
      <c r="F2943" s="124">
        <v>-2</v>
      </c>
      <c r="G2943" s="2" t="s">
        <v>15530</v>
      </c>
      <c r="H2943" s="130"/>
      <c r="I2943" s="134"/>
      <c r="J2943" s="123">
        <f>IF(OR(tbl_Metraj22[[#This Row],[TARIH]]="",tbl_Metraj22[[#This Row],[TARIH]]="-"),0,IF(tbl_Metraj22[[#This Row],[YUZDE]]=0,tbl_Metraj22[[#This Row],[METRAJ_BETON]],tbl_Metraj22[[#This Row],[YUZDE]]*tbl_Metraj22[[#This Row],[METRAJ_BETON]]))</f>
        <v>0</v>
      </c>
      <c r="K2943" s="2" t="s">
        <v>22837</v>
      </c>
    </row>
    <row r="2944" spans="1:11" ht="14.25" x14ac:dyDescent="0.2">
      <c r="A2944" s="2" t="s">
        <v>734</v>
      </c>
      <c r="B2944" s="124" t="s">
        <v>5902</v>
      </c>
      <c r="C2944" s="124"/>
      <c r="D2944" s="126">
        <v>0.23</v>
      </c>
      <c r="E2944" s="124" t="s">
        <v>765</v>
      </c>
      <c r="F2944" s="124">
        <v>-2</v>
      </c>
      <c r="G2944" s="2" t="s">
        <v>15531</v>
      </c>
      <c r="H2944" s="130"/>
      <c r="I2944" s="134"/>
      <c r="J2944" s="123">
        <f>IF(OR(tbl_Metraj22[[#This Row],[TARIH]]="",tbl_Metraj22[[#This Row],[TARIH]]="-"),0,IF(tbl_Metraj22[[#This Row],[YUZDE]]=0,tbl_Metraj22[[#This Row],[METRAJ_BETON]],tbl_Metraj22[[#This Row],[YUZDE]]*tbl_Metraj22[[#This Row],[METRAJ_BETON]]))</f>
        <v>0</v>
      </c>
      <c r="K2944" s="2" t="s">
        <v>23505</v>
      </c>
    </row>
    <row r="2945" spans="1:11" ht="14.25" x14ac:dyDescent="0.2">
      <c r="A2945" s="2" t="s">
        <v>734</v>
      </c>
      <c r="B2945" s="124" t="s">
        <v>5903</v>
      </c>
      <c r="C2945" s="124"/>
      <c r="D2945" s="126">
        <v>1.94</v>
      </c>
      <c r="E2945" s="124" t="s">
        <v>765</v>
      </c>
      <c r="F2945" s="124">
        <v>-2</v>
      </c>
      <c r="G2945" s="2" t="s">
        <v>15532</v>
      </c>
      <c r="H2945" s="130"/>
      <c r="I2945" s="134"/>
      <c r="J2945" s="123">
        <f>IF(OR(tbl_Metraj22[[#This Row],[TARIH]]="",tbl_Metraj22[[#This Row],[TARIH]]="-"),0,IF(tbl_Metraj22[[#This Row],[YUZDE]]=0,tbl_Metraj22[[#This Row],[METRAJ_BETON]],tbl_Metraj22[[#This Row],[YUZDE]]*tbl_Metraj22[[#This Row],[METRAJ_BETON]]))</f>
        <v>0</v>
      </c>
      <c r="K2945" s="2" t="s">
        <v>22804</v>
      </c>
    </row>
    <row r="2946" spans="1:11" ht="14.25" x14ac:dyDescent="0.2">
      <c r="A2946" s="2" t="s">
        <v>734</v>
      </c>
      <c r="B2946" s="124" t="s">
        <v>12590</v>
      </c>
      <c r="C2946" s="124"/>
      <c r="D2946" s="126">
        <v>1.63</v>
      </c>
      <c r="E2946" s="124" t="s">
        <v>765</v>
      </c>
      <c r="F2946" s="124">
        <v>-2</v>
      </c>
      <c r="G2946" s="2" t="s">
        <v>15533</v>
      </c>
      <c r="H2946" s="130"/>
      <c r="I2946" s="134"/>
      <c r="J2946" s="123">
        <f>IF(OR(tbl_Metraj22[[#This Row],[TARIH]]="",tbl_Metraj22[[#This Row],[TARIH]]="-"),0,IF(tbl_Metraj22[[#This Row],[YUZDE]]=0,tbl_Metraj22[[#This Row],[METRAJ_BETON]],tbl_Metraj22[[#This Row],[YUZDE]]*tbl_Metraj22[[#This Row],[METRAJ_BETON]]))</f>
        <v>0</v>
      </c>
      <c r="K2946" s="2" t="s">
        <v>22801</v>
      </c>
    </row>
    <row r="2947" spans="1:11" ht="14.25" x14ac:dyDescent="0.2">
      <c r="A2947" s="2" t="s">
        <v>734</v>
      </c>
      <c r="B2947" s="124" t="s">
        <v>5904</v>
      </c>
      <c r="C2947" s="124"/>
      <c r="D2947" s="126">
        <v>1.05</v>
      </c>
      <c r="E2947" s="124" t="s">
        <v>765</v>
      </c>
      <c r="F2947" s="124">
        <v>-2</v>
      </c>
      <c r="G2947" s="2" t="s">
        <v>15534</v>
      </c>
      <c r="H2947" s="130"/>
      <c r="I2947" s="134"/>
      <c r="J2947" s="123">
        <f>IF(OR(tbl_Metraj22[[#This Row],[TARIH]]="",tbl_Metraj22[[#This Row],[TARIH]]="-"),0,IF(tbl_Metraj22[[#This Row],[YUZDE]]=0,tbl_Metraj22[[#This Row],[METRAJ_BETON]],tbl_Metraj22[[#This Row],[YUZDE]]*tbl_Metraj22[[#This Row],[METRAJ_BETON]]))</f>
        <v>0</v>
      </c>
      <c r="K2947" s="2" t="s">
        <v>23506</v>
      </c>
    </row>
    <row r="2948" spans="1:11" ht="14.25" x14ac:dyDescent="0.2">
      <c r="A2948" s="2" t="s">
        <v>734</v>
      </c>
      <c r="B2948" s="124" t="s">
        <v>5905</v>
      </c>
      <c r="C2948" s="124"/>
      <c r="D2948" s="126">
        <v>0.9</v>
      </c>
      <c r="E2948" s="124" t="s">
        <v>765</v>
      </c>
      <c r="F2948" s="124">
        <v>-2</v>
      </c>
      <c r="G2948" s="2" t="s">
        <v>15535</v>
      </c>
      <c r="H2948" s="130"/>
      <c r="I2948" s="134"/>
      <c r="J2948" s="123">
        <f>IF(OR(tbl_Metraj22[[#This Row],[TARIH]]="",tbl_Metraj22[[#This Row],[TARIH]]="-"),0,IF(tbl_Metraj22[[#This Row],[YUZDE]]=0,tbl_Metraj22[[#This Row],[METRAJ_BETON]],tbl_Metraj22[[#This Row],[YUZDE]]*tbl_Metraj22[[#This Row],[METRAJ_BETON]]))</f>
        <v>0</v>
      </c>
      <c r="K2948" s="2" t="s">
        <v>22844</v>
      </c>
    </row>
    <row r="2949" spans="1:11" ht="14.25" x14ac:dyDescent="0.2">
      <c r="A2949" s="2" t="s">
        <v>734</v>
      </c>
      <c r="B2949" s="124" t="s">
        <v>5906</v>
      </c>
      <c r="C2949" s="124"/>
      <c r="D2949" s="126">
        <v>1.06</v>
      </c>
      <c r="E2949" s="124" t="s">
        <v>765</v>
      </c>
      <c r="F2949" s="124">
        <v>-2</v>
      </c>
      <c r="G2949" s="2" t="s">
        <v>15536</v>
      </c>
      <c r="H2949" s="130"/>
      <c r="I2949" s="134"/>
      <c r="J2949" s="123">
        <f>IF(OR(tbl_Metraj22[[#This Row],[TARIH]]="",tbl_Metraj22[[#This Row],[TARIH]]="-"),0,IF(tbl_Metraj22[[#This Row],[YUZDE]]=0,tbl_Metraj22[[#This Row],[METRAJ_BETON]],tbl_Metraj22[[#This Row],[YUZDE]]*tbl_Metraj22[[#This Row],[METRAJ_BETON]]))</f>
        <v>0</v>
      </c>
      <c r="K2949" s="2" t="s">
        <v>23507</v>
      </c>
    </row>
    <row r="2950" spans="1:11" ht="14.25" x14ac:dyDescent="0.2">
      <c r="A2950" s="2" t="s">
        <v>734</v>
      </c>
      <c r="B2950" s="124" t="s">
        <v>5907</v>
      </c>
      <c r="C2950" s="124"/>
      <c r="D2950" s="126">
        <v>0.23</v>
      </c>
      <c r="E2950" s="124" t="s">
        <v>765</v>
      </c>
      <c r="F2950" s="124">
        <v>-2</v>
      </c>
      <c r="G2950" s="2" t="s">
        <v>15537</v>
      </c>
      <c r="H2950" s="130"/>
      <c r="I2950" s="134"/>
      <c r="J2950" s="123">
        <f>IF(OR(tbl_Metraj22[[#This Row],[TARIH]]="",tbl_Metraj22[[#This Row],[TARIH]]="-"),0,IF(tbl_Metraj22[[#This Row],[YUZDE]]=0,tbl_Metraj22[[#This Row],[METRAJ_BETON]],tbl_Metraj22[[#This Row],[YUZDE]]*tbl_Metraj22[[#This Row],[METRAJ_BETON]]))</f>
        <v>0</v>
      </c>
      <c r="K2950" s="2" t="s">
        <v>23508</v>
      </c>
    </row>
    <row r="2951" spans="1:11" ht="14.25" x14ac:dyDescent="0.2">
      <c r="A2951" s="2" t="s">
        <v>734</v>
      </c>
      <c r="B2951" s="124" t="s">
        <v>5908</v>
      </c>
      <c r="C2951" s="124"/>
      <c r="D2951" s="126">
        <v>0.27</v>
      </c>
      <c r="E2951" s="124" t="s">
        <v>765</v>
      </c>
      <c r="F2951" s="124">
        <v>-2</v>
      </c>
      <c r="G2951" s="2" t="s">
        <v>15538</v>
      </c>
      <c r="H2951" s="130"/>
      <c r="I2951" s="134"/>
      <c r="J2951" s="123">
        <f>IF(OR(tbl_Metraj22[[#This Row],[TARIH]]="",tbl_Metraj22[[#This Row],[TARIH]]="-"),0,IF(tbl_Metraj22[[#This Row],[YUZDE]]=0,tbl_Metraj22[[#This Row],[METRAJ_BETON]],tbl_Metraj22[[#This Row],[YUZDE]]*tbl_Metraj22[[#This Row],[METRAJ_BETON]]))</f>
        <v>0</v>
      </c>
      <c r="K2951" s="2" t="s">
        <v>22842</v>
      </c>
    </row>
    <row r="2952" spans="1:11" ht="14.25" x14ac:dyDescent="0.2">
      <c r="A2952" s="2" t="s">
        <v>734</v>
      </c>
      <c r="B2952" s="124" t="s">
        <v>5909</v>
      </c>
      <c r="C2952" s="124"/>
      <c r="D2952" s="126">
        <v>0.18</v>
      </c>
      <c r="E2952" s="124" t="s">
        <v>765</v>
      </c>
      <c r="F2952" s="124">
        <v>-2</v>
      </c>
      <c r="G2952" s="2" t="s">
        <v>15539</v>
      </c>
      <c r="H2952" s="130"/>
      <c r="I2952" s="134"/>
      <c r="J2952" s="123">
        <f>IF(OR(tbl_Metraj22[[#This Row],[TARIH]]="",tbl_Metraj22[[#This Row],[TARIH]]="-"),0,IF(tbl_Metraj22[[#This Row],[YUZDE]]=0,tbl_Metraj22[[#This Row],[METRAJ_BETON]],tbl_Metraj22[[#This Row],[YUZDE]]*tbl_Metraj22[[#This Row],[METRAJ_BETON]]))</f>
        <v>0</v>
      </c>
      <c r="K2952" s="2" t="e">
        <v>#N/A</v>
      </c>
    </row>
    <row r="2953" spans="1:11" ht="14.25" x14ac:dyDescent="0.2">
      <c r="A2953" s="2" t="s">
        <v>734</v>
      </c>
      <c r="B2953" s="124" t="s">
        <v>5910</v>
      </c>
      <c r="C2953" s="124"/>
      <c r="D2953" s="126">
        <v>0.69</v>
      </c>
      <c r="E2953" s="124" t="s">
        <v>765</v>
      </c>
      <c r="F2953" s="124">
        <v>-2</v>
      </c>
      <c r="G2953" s="2" t="s">
        <v>15540</v>
      </c>
      <c r="H2953" s="130"/>
      <c r="I2953" s="134"/>
      <c r="J2953" s="123">
        <f>IF(OR(tbl_Metraj22[[#This Row],[TARIH]]="",tbl_Metraj22[[#This Row],[TARIH]]="-"),0,IF(tbl_Metraj22[[#This Row],[YUZDE]]=0,tbl_Metraj22[[#This Row],[METRAJ_BETON]],tbl_Metraj22[[#This Row],[YUZDE]]*tbl_Metraj22[[#This Row],[METRAJ_BETON]]))</f>
        <v>0</v>
      </c>
      <c r="K2953" s="2" t="s">
        <v>23509</v>
      </c>
    </row>
    <row r="2954" spans="1:11" ht="14.25" x14ac:dyDescent="0.2">
      <c r="A2954" s="2" t="s">
        <v>734</v>
      </c>
      <c r="B2954" s="124" t="s">
        <v>12591</v>
      </c>
      <c r="C2954" s="124"/>
      <c r="D2954" s="126">
        <v>0.15</v>
      </c>
      <c r="E2954" s="124" t="s">
        <v>765</v>
      </c>
      <c r="F2954" s="124">
        <v>-2</v>
      </c>
      <c r="G2954" s="2" t="s">
        <v>15541</v>
      </c>
      <c r="H2954" s="130"/>
      <c r="I2954" s="134"/>
      <c r="J2954" s="123">
        <f>IF(OR(tbl_Metraj22[[#This Row],[TARIH]]="",tbl_Metraj22[[#This Row],[TARIH]]="-"),0,IF(tbl_Metraj22[[#This Row],[YUZDE]]=0,tbl_Metraj22[[#This Row],[METRAJ_BETON]],tbl_Metraj22[[#This Row],[YUZDE]]*tbl_Metraj22[[#This Row],[METRAJ_BETON]]))</f>
        <v>0</v>
      </c>
      <c r="K2954" s="2" t="s">
        <v>23510</v>
      </c>
    </row>
    <row r="2955" spans="1:11" ht="14.25" x14ac:dyDescent="0.2">
      <c r="A2955" s="2" t="s">
        <v>734</v>
      </c>
      <c r="B2955" s="124" t="s">
        <v>5911</v>
      </c>
      <c r="C2955" s="124"/>
      <c r="D2955" s="126">
        <v>0.27</v>
      </c>
      <c r="E2955" s="124" t="s">
        <v>765</v>
      </c>
      <c r="F2955" s="124">
        <v>-2</v>
      </c>
      <c r="G2955" s="2" t="s">
        <v>15542</v>
      </c>
      <c r="H2955" s="130"/>
      <c r="I2955" s="134"/>
      <c r="J2955" s="123">
        <f>IF(OR(tbl_Metraj22[[#This Row],[TARIH]]="",tbl_Metraj22[[#This Row],[TARIH]]="-"),0,IF(tbl_Metraj22[[#This Row],[YUZDE]]=0,tbl_Metraj22[[#This Row],[METRAJ_BETON]],tbl_Metraj22[[#This Row],[YUZDE]]*tbl_Metraj22[[#This Row],[METRAJ_BETON]]))</f>
        <v>0</v>
      </c>
      <c r="K2955" s="2" t="s">
        <v>23511</v>
      </c>
    </row>
    <row r="2956" spans="1:11" ht="14.25" x14ac:dyDescent="0.2">
      <c r="A2956" s="2" t="s">
        <v>734</v>
      </c>
      <c r="B2956" s="124" t="s">
        <v>5912</v>
      </c>
      <c r="C2956" s="124"/>
      <c r="D2956" s="126">
        <v>0.35</v>
      </c>
      <c r="E2956" s="124" t="s">
        <v>765</v>
      </c>
      <c r="F2956" s="124">
        <v>-2</v>
      </c>
      <c r="G2956" s="2" t="s">
        <v>15543</v>
      </c>
      <c r="H2956" s="130"/>
      <c r="I2956" s="134"/>
      <c r="J2956" s="123">
        <f>IF(OR(tbl_Metraj22[[#This Row],[TARIH]]="",tbl_Metraj22[[#This Row],[TARIH]]="-"),0,IF(tbl_Metraj22[[#This Row],[YUZDE]]=0,tbl_Metraj22[[#This Row],[METRAJ_BETON]],tbl_Metraj22[[#This Row],[YUZDE]]*tbl_Metraj22[[#This Row],[METRAJ_BETON]]))</f>
        <v>0</v>
      </c>
      <c r="K2956" s="2" t="s">
        <v>23512</v>
      </c>
    </row>
    <row r="2957" spans="1:11" ht="14.25" x14ac:dyDescent="0.2">
      <c r="A2957" s="2" t="s">
        <v>734</v>
      </c>
      <c r="B2957" s="124" t="s">
        <v>5913</v>
      </c>
      <c r="C2957" s="124"/>
      <c r="D2957" s="126">
        <v>0.21</v>
      </c>
      <c r="E2957" s="124" t="s">
        <v>765</v>
      </c>
      <c r="F2957" s="124">
        <v>-2</v>
      </c>
      <c r="G2957" s="2" t="s">
        <v>15544</v>
      </c>
      <c r="H2957" s="130"/>
      <c r="I2957" s="134"/>
      <c r="J2957" s="123">
        <f>IF(OR(tbl_Metraj22[[#This Row],[TARIH]]="",tbl_Metraj22[[#This Row],[TARIH]]="-"),0,IF(tbl_Metraj22[[#This Row],[YUZDE]]=0,tbl_Metraj22[[#This Row],[METRAJ_BETON]],tbl_Metraj22[[#This Row],[YUZDE]]*tbl_Metraj22[[#This Row],[METRAJ_BETON]]))</f>
        <v>0</v>
      </c>
      <c r="K2957" s="2" t="s">
        <v>22836</v>
      </c>
    </row>
    <row r="2958" spans="1:11" ht="14.25" x14ac:dyDescent="0.2">
      <c r="A2958" s="2" t="s">
        <v>734</v>
      </c>
      <c r="B2958" s="124" t="s">
        <v>5914</v>
      </c>
      <c r="C2958" s="124"/>
      <c r="D2958" s="126">
        <v>0.21</v>
      </c>
      <c r="E2958" s="124" t="s">
        <v>765</v>
      </c>
      <c r="F2958" s="124">
        <v>-2</v>
      </c>
      <c r="G2958" s="2" t="s">
        <v>15545</v>
      </c>
      <c r="H2958" s="130"/>
      <c r="I2958" s="134"/>
      <c r="J2958" s="123">
        <f>IF(OR(tbl_Metraj22[[#This Row],[TARIH]]="",tbl_Metraj22[[#This Row],[TARIH]]="-"),0,IF(tbl_Metraj22[[#This Row],[YUZDE]]=0,tbl_Metraj22[[#This Row],[METRAJ_BETON]],tbl_Metraj22[[#This Row],[YUZDE]]*tbl_Metraj22[[#This Row],[METRAJ_BETON]]))</f>
        <v>0</v>
      </c>
      <c r="K2958" s="2" t="e">
        <v>#N/A</v>
      </c>
    </row>
    <row r="2959" spans="1:11" ht="14.25" x14ac:dyDescent="0.2">
      <c r="A2959" s="2" t="s">
        <v>734</v>
      </c>
      <c r="B2959" s="124" t="s">
        <v>5915</v>
      </c>
      <c r="C2959" s="124"/>
      <c r="D2959" s="126">
        <v>0.21</v>
      </c>
      <c r="E2959" s="124" t="s">
        <v>765</v>
      </c>
      <c r="F2959" s="124">
        <v>-2</v>
      </c>
      <c r="G2959" s="2" t="s">
        <v>15546</v>
      </c>
      <c r="H2959" s="130"/>
      <c r="I2959" s="134"/>
      <c r="J2959" s="123">
        <f>IF(OR(tbl_Metraj22[[#This Row],[TARIH]]="",tbl_Metraj22[[#This Row],[TARIH]]="-"),0,IF(tbl_Metraj22[[#This Row],[YUZDE]]=0,tbl_Metraj22[[#This Row],[METRAJ_BETON]],tbl_Metraj22[[#This Row],[YUZDE]]*tbl_Metraj22[[#This Row],[METRAJ_BETON]]))</f>
        <v>0</v>
      </c>
      <c r="K2959" s="2" t="s">
        <v>22880</v>
      </c>
    </row>
    <row r="2960" spans="1:11" ht="14.25" x14ac:dyDescent="0.2">
      <c r="A2960" s="2" t="s">
        <v>734</v>
      </c>
      <c r="B2960" s="124" t="s">
        <v>5916</v>
      </c>
      <c r="C2960" s="124"/>
      <c r="D2960" s="126">
        <v>0.35</v>
      </c>
      <c r="E2960" s="124" t="s">
        <v>765</v>
      </c>
      <c r="F2960" s="124">
        <v>-2</v>
      </c>
      <c r="G2960" s="2" t="s">
        <v>15547</v>
      </c>
      <c r="H2960" s="130"/>
      <c r="I2960" s="134"/>
      <c r="J2960" s="123">
        <f>IF(OR(tbl_Metraj22[[#This Row],[TARIH]]="",tbl_Metraj22[[#This Row],[TARIH]]="-"),0,IF(tbl_Metraj22[[#This Row],[YUZDE]]=0,tbl_Metraj22[[#This Row],[METRAJ_BETON]],tbl_Metraj22[[#This Row],[YUZDE]]*tbl_Metraj22[[#This Row],[METRAJ_BETON]]))</f>
        <v>0</v>
      </c>
      <c r="K2960" s="2" t="s">
        <v>23513</v>
      </c>
    </row>
    <row r="2961" spans="1:11" ht="14.25" x14ac:dyDescent="0.2">
      <c r="A2961" s="2" t="s">
        <v>734</v>
      </c>
      <c r="B2961" s="124" t="s">
        <v>5917</v>
      </c>
      <c r="C2961" s="124"/>
      <c r="D2961" s="126">
        <v>0.9</v>
      </c>
      <c r="E2961" s="124" t="s">
        <v>765</v>
      </c>
      <c r="F2961" s="124">
        <v>-2</v>
      </c>
      <c r="G2961" s="2" t="s">
        <v>15548</v>
      </c>
      <c r="H2961" s="130"/>
      <c r="I2961" s="134"/>
      <c r="J2961" s="123">
        <f>IF(OR(tbl_Metraj22[[#This Row],[TARIH]]="",tbl_Metraj22[[#This Row],[TARIH]]="-"),0,IF(tbl_Metraj22[[#This Row],[YUZDE]]=0,tbl_Metraj22[[#This Row],[METRAJ_BETON]],tbl_Metraj22[[#This Row],[YUZDE]]*tbl_Metraj22[[#This Row],[METRAJ_BETON]]))</f>
        <v>0</v>
      </c>
      <c r="K2961" s="2" t="s">
        <v>22828</v>
      </c>
    </row>
    <row r="2962" spans="1:11" ht="14.25" x14ac:dyDescent="0.2">
      <c r="A2962" s="2" t="s">
        <v>734</v>
      </c>
      <c r="B2962" s="124" t="s">
        <v>12592</v>
      </c>
      <c r="C2962" s="124"/>
      <c r="D2962" s="126">
        <v>5.76</v>
      </c>
      <c r="E2962" s="124" t="s">
        <v>765</v>
      </c>
      <c r="F2962" s="124">
        <v>-2</v>
      </c>
      <c r="G2962" s="2" t="s">
        <v>15549</v>
      </c>
      <c r="H2962" s="130"/>
      <c r="I2962" s="134"/>
      <c r="J2962" s="123">
        <f>IF(OR(tbl_Metraj22[[#This Row],[TARIH]]="",tbl_Metraj22[[#This Row],[TARIH]]="-"),0,IF(tbl_Metraj22[[#This Row],[YUZDE]]=0,tbl_Metraj22[[#This Row],[METRAJ_BETON]],tbl_Metraj22[[#This Row],[YUZDE]]*tbl_Metraj22[[#This Row],[METRAJ_BETON]]))</f>
        <v>0</v>
      </c>
      <c r="K2962" s="2" t="s">
        <v>23514</v>
      </c>
    </row>
    <row r="2963" spans="1:11" ht="14.25" x14ac:dyDescent="0.2">
      <c r="A2963" s="2" t="s">
        <v>734</v>
      </c>
      <c r="B2963" s="124" t="s">
        <v>5918</v>
      </c>
      <c r="C2963" s="124"/>
      <c r="D2963" s="126">
        <v>1.17</v>
      </c>
      <c r="E2963" s="124" t="s">
        <v>765</v>
      </c>
      <c r="F2963" s="124">
        <v>-2</v>
      </c>
      <c r="G2963" s="2" t="s">
        <v>15550</v>
      </c>
      <c r="H2963" s="130"/>
      <c r="I2963" s="134"/>
      <c r="J2963" s="123">
        <f>IF(OR(tbl_Metraj22[[#This Row],[TARIH]]="",tbl_Metraj22[[#This Row],[TARIH]]="-"),0,IF(tbl_Metraj22[[#This Row],[YUZDE]]=0,tbl_Metraj22[[#This Row],[METRAJ_BETON]],tbl_Metraj22[[#This Row],[YUZDE]]*tbl_Metraj22[[#This Row],[METRAJ_BETON]]))</f>
        <v>0</v>
      </c>
      <c r="K2963" s="2" t="s">
        <v>23515</v>
      </c>
    </row>
    <row r="2964" spans="1:11" ht="14.25" x14ac:dyDescent="0.2">
      <c r="A2964" s="2" t="s">
        <v>734</v>
      </c>
      <c r="B2964" s="124" t="s">
        <v>5919</v>
      </c>
      <c r="C2964" s="124"/>
      <c r="D2964" s="126">
        <v>1.1499999999999999</v>
      </c>
      <c r="E2964" s="124" t="s">
        <v>765</v>
      </c>
      <c r="F2964" s="124">
        <v>-2</v>
      </c>
      <c r="G2964" s="2" t="s">
        <v>15551</v>
      </c>
      <c r="H2964" s="130"/>
      <c r="I2964" s="134"/>
      <c r="J2964" s="123">
        <f>IF(OR(tbl_Metraj22[[#This Row],[TARIH]]="",tbl_Metraj22[[#This Row],[TARIH]]="-"),0,IF(tbl_Metraj22[[#This Row],[YUZDE]]=0,tbl_Metraj22[[#This Row],[METRAJ_BETON]],tbl_Metraj22[[#This Row],[YUZDE]]*tbl_Metraj22[[#This Row],[METRAJ_BETON]]))</f>
        <v>0</v>
      </c>
      <c r="K2964" s="2" t="s">
        <v>23516</v>
      </c>
    </row>
    <row r="2965" spans="1:11" ht="14.25" x14ac:dyDescent="0.2">
      <c r="A2965" s="2" t="s">
        <v>734</v>
      </c>
      <c r="B2965" s="124" t="s">
        <v>5920</v>
      </c>
      <c r="C2965" s="124"/>
      <c r="D2965" s="126">
        <v>6.02</v>
      </c>
      <c r="E2965" s="124" t="s">
        <v>765</v>
      </c>
      <c r="F2965" s="124">
        <v>-2</v>
      </c>
      <c r="G2965" s="2" t="s">
        <v>15552</v>
      </c>
      <c r="H2965" s="130"/>
      <c r="I2965" s="134"/>
      <c r="J2965" s="123">
        <f>IF(OR(tbl_Metraj22[[#This Row],[TARIH]]="",tbl_Metraj22[[#This Row],[TARIH]]="-"),0,IF(tbl_Metraj22[[#This Row],[YUZDE]]=0,tbl_Metraj22[[#This Row],[METRAJ_BETON]],tbl_Metraj22[[#This Row],[YUZDE]]*tbl_Metraj22[[#This Row],[METRAJ_BETON]]))</f>
        <v>0</v>
      </c>
      <c r="K2965" s="2" t="s">
        <v>23517</v>
      </c>
    </row>
    <row r="2966" spans="1:11" ht="14.25" x14ac:dyDescent="0.2">
      <c r="A2966" s="2" t="s">
        <v>734</v>
      </c>
      <c r="B2966" s="124" t="s">
        <v>5921</v>
      </c>
      <c r="C2966" s="124"/>
      <c r="D2966" s="126">
        <v>3.4</v>
      </c>
      <c r="E2966" s="124" t="s">
        <v>765</v>
      </c>
      <c r="F2966" s="124">
        <v>-2</v>
      </c>
      <c r="G2966" s="2" t="s">
        <v>15553</v>
      </c>
      <c r="H2966" s="130"/>
      <c r="I2966" s="134"/>
      <c r="J2966" s="123">
        <f>IF(OR(tbl_Metraj22[[#This Row],[TARIH]]="",tbl_Metraj22[[#This Row],[TARIH]]="-"),0,IF(tbl_Metraj22[[#This Row],[YUZDE]]=0,tbl_Metraj22[[#This Row],[METRAJ_BETON]],tbl_Metraj22[[#This Row],[YUZDE]]*tbl_Metraj22[[#This Row],[METRAJ_BETON]]))</f>
        <v>0</v>
      </c>
      <c r="K2966" s="2" t="s">
        <v>22773</v>
      </c>
    </row>
    <row r="2967" spans="1:11" ht="14.25" x14ac:dyDescent="0.2">
      <c r="A2967" s="2" t="s">
        <v>734</v>
      </c>
      <c r="B2967" s="124" t="s">
        <v>5922</v>
      </c>
      <c r="C2967" s="124"/>
      <c r="D2967" s="126">
        <v>4.22</v>
      </c>
      <c r="E2967" s="124" t="s">
        <v>765</v>
      </c>
      <c r="F2967" s="124">
        <v>-2</v>
      </c>
      <c r="G2967" s="2" t="s">
        <v>15554</v>
      </c>
      <c r="H2967" s="130"/>
      <c r="I2967" s="134"/>
      <c r="J2967" s="123">
        <f>IF(OR(tbl_Metraj22[[#This Row],[TARIH]]="",tbl_Metraj22[[#This Row],[TARIH]]="-"),0,IF(tbl_Metraj22[[#This Row],[YUZDE]]=0,tbl_Metraj22[[#This Row],[METRAJ_BETON]],tbl_Metraj22[[#This Row],[YUZDE]]*tbl_Metraj22[[#This Row],[METRAJ_BETON]]))</f>
        <v>0</v>
      </c>
      <c r="K2967" s="2" t="s">
        <v>22774</v>
      </c>
    </row>
    <row r="2968" spans="1:11" ht="14.25" x14ac:dyDescent="0.2">
      <c r="A2968" s="2" t="s">
        <v>734</v>
      </c>
      <c r="B2968" s="124" t="s">
        <v>5923</v>
      </c>
      <c r="C2968" s="124"/>
      <c r="D2968" s="126">
        <v>5.21</v>
      </c>
      <c r="E2968" s="124" t="s">
        <v>765</v>
      </c>
      <c r="F2968" s="124">
        <v>-2</v>
      </c>
      <c r="G2968" s="2" t="s">
        <v>15555</v>
      </c>
      <c r="H2968" s="130"/>
      <c r="I2968" s="134"/>
      <c r="J2968" s="123">
        <f>IF(OR(tbl_Metraj22[[#This Row],[TARIH]]="",tbl_Metraj22[[#This Row],[TARIH]]="-"),0,IF(tbl_Metraj22[[#This Row],[YUZDE]]=0,tbl_Metraj22[[#This Row],[METRAJ_BETON]],tbl_Metraj22[[#This Row],[YUZDE]]*tbl_Metraj22[[#This Row],[METRAJ_BETON]]))</f>
        <v>0</v>
      </c>
      <c r="K2968" s="2" t="s">
        <v>22775</v>
      </c>
    </row>
    <row r="2969" spans="1:11" ht="14.25" x14ac:dyDescent="0.2">
      <c r="A2969" s="2" t="s">
        <v>734</v>
      </c>
      <c r="B2969" s="124" t="s">
        <v>5933</v>
      </c>
      <c r="C2969" s="124"/>
      <c r="D2969" s="126">
        <v>1.02</v>
      </c>
      <c r="E2969" s="124" t="s">
        <v>765</v>
      </c>
      <c r="F2969" s="124">
        <v>-2</v>
      </c>
      <c r="G2969" s="2" t="s">
        <v>15556</v>
      </c>
      <c r="H2969" s="130"/>
      <c r="I2969" s="134"/>
      <c r="J2969" s="123">
        <f>IF(OR(tbl_Metraj22[[#This Row],[TARIH]]="",tbl_Metraj22[[#This Row],[TARIH]]="-"),0,IF(tbl_Metraj22[[#This Row],[YUZDE]]=0,tbl_Metraj22[[#This Row],[METRAJ_BETON]],tbl_Metraj22[[#This Row],[YUZDE]]*tbl_Metraj22[[#This Row],[METRAJ_BETON]]))</f>
        <v>0</v>
      </c>
      <c r="K2969" s="2" t="e">
        <v>#N/A</v>
      </c>
    </row>
    <row r="2970" spans="1:11" ht="14.25" x14ac:dyDescent="0.2">
      <c r="A2970" s="2" t="s">
        <v>734</v>
      </c>
      <c r="B2970" s="124" t="s">
        <v>5934</v>
      </c>
      <c r="C2970" s="124"/>
      <c r="D2970" s="126">
        <v>3.11</v>
      </c>
      <c r="E2970" s="124" t="s">
        <v>765</v>
      </c>
      <c r="F2970" s="124">
        <v>-2</v>
      </c>
      <c r="G2970" s="2" t="s">
        <v>15557</v>
      </c>
      <c r="H2970" s="130"/>
      <c r="I2970" s="134"/>
      <c r="J2970" s="123">
        <f>IF(OR(tbl_Metraj22[[#This Row],[TARIH]]="",tbl_Metraj22[[#This Row],[TARIH]]="-"),0,IF(tbl_Metraj22[[#This Row],[YUZDE]]=0,tbl_Metraj22[[#This Row],[METRAJ_BETON]],tbl_Metraj22[[#This Row],[YUZDE]]*tbl_Metraj22[[#This Row],[METRAJ_BETON]]))</f>
        <v>0</v>
      </c>
      <c r="K2970" s="2" t="s">
        <v>22765</v>
      </c>
    </row>
    <row r="2971" spans="1:11" ht="14.25" x14ac:dyDescent="0.2">
      <c r="A2971" s="2" t="s">
        <v>734</v>
      </c>
      <c r="B2971" s="124" t="s">
        <v>5935</v>
      </c>
      <c r="C2971" s="124"/>
      <c r="D2971" s="126">
        <v>3.43</v>
      </c>
      <c r="E2971" s="124" t="s">
        <v>765</v>
      </c>
      <c r="F2971" s="124">
        <v>-2</v>
      </c>
      <c r="G2971" s="2" t="s">
        <v>15558</v>
      </c>
      <c r="H2971" s="130"/>
      <c r="I2971" s="134"/>
      <c r="J2971" s="123">
        <f>IF(OR(tbl_Metraj22[[#This Row],[TARIH]]="",tbl_Metraj22[[#This Row],[TARIH]]="-"),0,IF(tbl_Metraj22[[#This Row],[YUZDE]]=0,tbl_Metraj22[[#This Row],[METRAJ_BETON]],tbl_Metraj22[[#This Row],[YUZDE]]*tbl_Metraj22[[#This Row],[METRAJ_BETON]]))</f>
        <v>0</v>
      </c>
      <c r="K2971" s="2" t="s">
        <v>22865</v>
      </c>
    </row>
    <row r="2972" spans="1:11" ht="14.25" x14ac:dyDescent="0.2">
      <c r="A2972" s="2" t="s">
        <v>734</v>
      </c>
      <c r="B2972" s="124" t="s">
        <v>5936</v>
      </c>
      <c r="C2972" s="124"/>
      <c r="D2972" s="126">
        <v>3.46</v>
      </c>
      <c r="E2972" s="124" t="s">
        <v>765</v>
      </c>
      <c r="F2972" s="124">
        <v>-2</v>
      </c>
      <c r="G2972" s="2" t="s">
        <v>15559</v>
      </c>
      <c r="H2972" s="130"/>
      <c r="I2972" s="134"/>
      <c r="J2972" s="123">
        <f>IF(OR(tbl_Metraj22[[#This Row],[TARIH]]="",tbl_Metraj22[[#This Row],[TARIH]]="-"),0,IF(tbl_Metraj22[[#This Row],[YUZDE]]=0,tbl_Metraj22[[#This Row],[METRAJ_BETON]],tbl_Metraj22[[#This Row],[YUZDE]]*tbl_Metraj22[[#This Row],[METRAJ_BETON]]))</f>
        <v>0</v>
      </c>
      <c r="K2972" s="2" t="e">
        <v>#N/A</v>
      </c>
    </row>
    <row r="2973" spans="1:11" ht="14.25" x14ac:dyDescent="0.2">
      <c r="A2973" s="2" t="s">
        <v>734</v>
      </c>
      <c r="B2973" s="124" t="s">
        <v>5937</v>
      </c>
      <c r="C2973" s="124"/>
      <c r="D2973" s="126">
        <v>3.77</v>
      </c>
      <c r="E2973" s="124" t="s">
        <v>765</v>
      </c>
      <c r="F2973" s="124">
        <v>-2</v>
      </c>
      <c r="G2973" s="2" t="s">
        <v>15560</v>
      </c>
      <c r="H2973" s="130"/>
      <c r="I2973" s="134"/>
      <c r="J2973" s="123">
        <f>IF(OR(tbl_Metraj22[[#This Row],[TARIH]]="",tbl_Metraj22[[#This Row],[TARIH]]="-"),0,IF(tbl_Metraj22[[#This Row],[YUZDE]]=0,tbl_Metraj22[[#This Row],[METRAJ_BETON]],tbl_Metraj22[[#This Row],[YUZDE]]*tbl_Metraj22[[#This Row],[METRAJ_BETON]]))</f>
        <v>0</v>
      </c>
      <c r="K2973" s="2" t="s">
        <v>22760</v>
      </c>
    </row>
    <row r="2974" spans="1:11" ht="14.25" x14ac:dyDescent="0.2">
      <c r="A2974" s="2" t="s">
        <v>734</v>
      </c>
      <c r="B2974" s="124" t="s">
        <v>5938</v>
      </c>
      <c r="C2974" s="124"/>
      <c r="D2974" s="126">
        <v>3.4</v>
      </c>
      <c r="E2974" s="124" t="s">
        <v>765</v>
      </c>
      <c r="F2974" s="124">
        <v>-2</v>
      </c>
      <c r="G2974" s="2" t="s">
        <v>15561</v>
      </c>
      <c r="H2974" s="130"/>
      <c r="I2974" s="134"/>
      <c r="J2974" s="123">
        <f>IF(OR(tbl_Metraj22[[#This Row],[TARIH]]="",tbl_Metraj22[[#This Row],[TARIH]]="-"),0,IF(tbl_Metraj22[[#This Row],[YUZDE]]=0,tbl_Metraj22[[#This Row],[METRAJ_BETON]],tbl_Metraj22[[#This Row],[YUZDE]]*tbl_Metraj22[[#This Row],[METRAJ_BETON]]))</f>
        <v>0</v>
      </c>
      <c r="K2974" s="2" t="s">
        <v>22759</v>
      </c>
    </row>
    <row r="2975" spans="1:11" ht="14.25" x14ac:dyDescent="0.2">
      <c r="A2975" s="2" t="s">
        <v>734</v>
      </c>
      <c r="B2975" s="124" t="s">
        <v>5939</v>
      </c>
      <c r="C2975" s="124"/>
      <c r="D2975" s="126">
        <v>3.77</v>
      </c>
      <c r="E2975" s="124" t="s">
        <v>765</v>
      </c>
      <c r="F2975" s="124">
        <v>-2</v>
      </c>
      <c r="G2975" s="2" t="s">
        <v>15562</v>
      </c>
      <c r="H2975" s="130"/>
      <c r="I2975" s="134"/>
      <c r="J2975" s="123">
        <f>IF(OR(tbl_Metraj22[[#This Row],[TARIH]]="",tbl_Metraj22[[#This Row],[TARIH]]="-"),0,IF(tbl_Metraj22[[#This Row],[YUZDE]]=0,tbl_Metraj22[[#This Row],[METRAJ_BETON]],tbl_Metraj22[[#This Row],[YUZDE]]*tbl_Metraj22[[#This Row],[METRAJ_BETON]]))</f>
        <v>0</v>
      </c>
      <c r="K2975" s="2" t="s">
        <v>22752</v>
      </c>
    </row>
    <row r="2976" spans="1:11" ht="14.25" x14ac:dyDescent="0.2">
      <c r="A2976" s="2" t="s">
        <v>734</v>
      </c>
      <c r="B2976" s="124" t="s">
        <v>5940</v>
      </c>
      <c r="C2976" s="124"/>
      <c r="D2976" s="126">
        <v>1.89</v>
      </c>
      <c r="E2976" s="124" t="s">
        <v>765</v>
      </c>
      <c r="F2976" s="124">
        <v>-2</v>
      </c>
      <c r="G2976" s="2" t="s">
        <v>15563</v>
      </c>
      <c r="H2976" s="130"/>
      <c r="I2976" s="134"/>
      <c r="J2976" s="123">
        <f>IF(OR(tbl_Metraj22[[#This Row],[TARIH]]="",tbl_Metraj22[[#This Row],[TARIH]]="-"),0,IF(tbl_Metraj22[[#This Row],[YUZDE]]=0,tbl_Metraj22[[#This Row],[METRAJ_BETON]],tbl_Metraj22[[#This Row],[YUZDE]]*tbl_Metraj22[[#This Row],[METRAJ_BETON]]))</f>
        <v>0</v>
      </c>
      <c r="K2976" s="2" t="s">
        <v>22764</v>
      </c>
    </row>
    <row r="2977" spans="1:11" ht="14.25" x14ac:dyDescent="0.2">
      <c r="A2977" s="2" t="s">
        <v>734</v>
      </c>
      <c r="B2977" s="124" t="s">
        <v>5941</v>
      </c>
      <c r="C2977" s="124"/>
      <c r="D2977" s="126">
        <v>0.3</v>
      </c>
      <c r="E2977" s="124" t="s">
        <v>765</v>
      </c>
      <c r="F2977" s="124">
        <v>-2</v>
      </c>
      <c r="G2977" s="2" t="s">
        <v>15564</v>
      </c>
      <c r="H2977" s="130"/>
      <c r="I2977" s="134"/>
      <c r="J2977" s="123">
        <f>IF(OR(tbl_Metraj22[[#This Row],[TARIH]]="",tbl_Metraj22[[#This Row],[TARIH]]="-"),0,IF(tbl_Metraj22[[#This Row],[YUZDE]]=0,tbl_Metraj22[[#This Row],[METRAJ_BETON]],tbl_Metraj22[[#This Row],[YUZDE]]*tbl_Metraj22[[#This Row],[METRAJ_BETON]]))</f>
        <v>0</v>
      </c>
      <c r="K2977" s="2" t="e">
        <v>#N/A</v>
      </c>
    </row>
    <row r="2978" spans="1:11" ht="14.25" x14ac:dyDescent="0.2">
      <c r="A2978" s="2" t="s">
        <v>734</v>
      </c>
      <c r="B2978" s="124" t="s">
        <v>5942</v>
      </c>
      <c r="C2978" s="124"/>
      <c r="D2978" s="126">
        <v>0.28000000000000003</v>
      </c>
      <c r="E2978" s="124" t="s">
        <v>765</v>
      </c>
      <c r="F2978" s="124">
        <v>-2</v>
      </c>
      <c r="G2978" s="2" t="s">
        <v>15565</v>
      </c>
      <c r="H2978" s="130"/>
      <c r="I2978" s="134"/>
      <c r="J2978" s="123">
        <f>IF(OR(tbl_Metraj22[[#This Row],[TARIH]]="",tbl_Metraj22[[#This Row],[TARIH]]="-"),0,IF(tbl_Metraj22[[#This Row],[YUZDE]]=0,tbl_Metraj22[[#This Row],[METRAJ_BETON]],tbl_Metraj22[[#This Row],[YUZDE]]*tbl_Metraj22[[#This Row],[METRAJ_BETON]]))</f>
        <v>0</v>
      </c>
      <c r="K2978" s="2" t="s">
        <v>23518</v>
      </c>
    </row>
    <row r="2979" spans="1:11" ht="14.25" x14ac:dyDescent="0.2">
      <c r="A2979" s="2" t="s">
        <v>734</v>
      </c>
      <c r="B2979" s="124" t="s">
        <v>5943</v>
      </c>
      <c r="C2979" s="124"/>
      <c r="D2979" s="126">
        <v>0.26</v>
      </c>
      <c r="E2979" s="124" t="s">
        <v>765</v>
      </c>
      <c r="F2979" s="124">
        <v>-2</v>
      </c>
      <c r="G2979" s="2" t="s">
        <v>15566</v>
      </c>
      <c r="H2979" s="130"/>
      <c r="I2979" s="134"/>
      <c r="J2979" s="123">
        <f>IF(OR(tbl_Metraj22[[#This Row],[TARIH]]="",tbl_Metraj22[[#This Row],[TARIH]]="-"),0,IF(tbl_Metraj22[[#This Row],[YUZDE]]=0,tbl_Metraj22[[#This Row],[METRAJ_BETON]],tbl_Metraj22[[#This Row],[YUZDE]]*tbl_Metraj22[[#This Row],[METRAJ_BETON]]))</f>
        <v>0</v>
      </c>
      <c r="K2979" s="2" t="s">
        <v>22751</v>
      </c>
    </row>
    <row r="2980" spans="1:11" ht="14.25" x14ac:dyDescent="0.2">
      <c r="A2980" s="2" t="s">
        <v>734</v>
      </c>
      <c r="B2980" s="124" t="s">
        <v>5944</v>
      </c>
      <c r="C2980" s="124"/>
      <c r="D2980" s="126">
        <v>1.23</v>
      </c>
      <c r="E2980" s="124" t="s">
        <v>765</v>
      </c>
      <c r="F2980" s="124">
        <v>-2</v>
      </c>
      <c r="G2980" s="2" t="s">
        <v>15567</v>
      </c>
      <c r="H2980" s="130"/>
      <c r="I2980" s="134"/>
      <c r="J2980" s="123">
        <f>IF(OR(tbl_Metraj22[[#This Row],[TARIH]]="",tbl_Metraj22[[#This Row],[TARIH]]="-"),0,IF(tbl_Metraj22[[#This Row],[YUZDE]]=0,tbl_Metraj22[[#This Row],[METRAJ_BETON]],tbl_Metraj22[[#This Row],[YUZDE]]*tbl_Metraj22[[#This Row],[METRAJ_BETON]]))</f>
        <v>0</v>
      </c>
      <c r="K2980" s="2" t="s">
        <v>23519</v>
      </c>
    </row>
    <row r="2981" spans="1:11" ht="14.25" x14ac:dyDescent="0.2">
      <c r="A2981" s="2" t="s">
        <v>734</v>
      </c>
      <c r="B2981" s="124" t="s">
        <v>5945</v>
      </c>
      <c r="C2981" s="124"/>
      <c r="D2981" s="126">
        <v>0.59</v>
      </c>
      <c r="E2981" s="124" t="s">
        <v>765</v>
      </c>
      <c r="F2981" s="124">
        <v>-2</v>
      </c>
      <c r="G2981" s="2" t="s">
        <v>15568</v>
      </c>
      <c r="H2981" s="130"/>
      <c r="I2981" s="134"/>
      <c r="J2981" s="123">
        <f>IF(OR(tbl_Metraj22[[#This Row],[TARIH]]="",tbl_Metraj22[[#This Row],[TARIH]]="-"),0,IF(tbl_Metraj22[[#This Row],[YUZDE]]=0,tbl_Metraj22[[#This Row],[METRAJ_BETON]],tbl_Metraj22[[#This Row],[YUZDE]]*tbl_Metraj22[[#This Row],[METRAJ_BETON]]))</f>
        <v>0</v>
      </c>
      <c r="K2981" s="2" t="e">
        <v>#N/A</v>
      </c>
    </row>
    <row r="2982" spans="1:11" ht="14.25" x14ac:dyDescent="0.2">
      <c r="A2982" s="2" t="s">
        <v>734</v>
      </c>
      <c r="B2982" s="124" t="s">
        <v>5946</v>
      </c>
      <c r="C2982" s="124"/>
      <c r="D2982" s="126">
        <v>2.27</v>
      </c>
      <c r="E2982" s="124" t="s">
        <v>765</v>
      </c>
      <c r="F2982" s="124">
        <v>-2</v>
      </c>
      <c r="G2982" s="2" t="s">
        <v>15569</v>
      </c>
      <c r="H2982" s="130" t="s">
        <v>24265</v>
      </c>
      <c r="I2982" s="134"/>
      <c r="J2982" s="123">
        <f>IF(OR(tbl_Metraj22[[#This Row],[TARIH]]="",tbl_Metraj22[[#This Row],[TARIH]]="-"),0,IF(tbl_Metraj22[[#This Row],[YUZDE]]=0,tbl_Metraj22[[#This Row],[METRAJ_BETON]],tbl_Metraj22[[#This Row],[YUZDE]]*tbl_Metraj22[[#This Row],[METRAJ_BETON]]))</f>
        <v>0</v>
      </c>
      <c r="K2982" s="2" t="s">
        <v>22847</v>
      </c>
    </row>
    <row r="2983" spans="1:11" ht="14.25" x14ac:dyDescent="0.2">
      <c r="A2983" s="2" t="s">
        <v>734</v>
      </c>
      <c r="B2983" s="124" t="s">
        <v>5947</v>
      </c>
      <c r="C2983" s="124"/>
      <c r="D2983" s="126">
        <v>2.21</v>
      </c>
      <c r="E2983" s="124" t="s">
        <v>765</v>
      </c>
      <c r="F2983" s="124">
        <v>-2</v>
      </c>
      <c r="G2983" s="2" t="s">
        <v>15570</v>
      </c>
      <c r="H2983" s="130"/>
      <c r="I2983" s="134"/>
      <c r="J2983" s="123">
        <f>IF(OR(tbl_Metraj22[[#This Row],[TARIH]]="",tbl_Metraj22[[#This Row],[TARIH]]="-"),0,IF(tbl_Metraj22[[#This Row],[YUZDE]]=0,tbl_Metraj22[[#This Row],[METRAJ_BETON]],tbl_Metraj22[[#This Row],[YUZDE]]*tbl_Metraj22[[#This Row],[METRAJ_BETON]]))</f>
        <v>0</v>
      </c>
      <c r="K2983" s="2" t="s">
        <v>23520</v>
      </c>
    </row>
    <row r="2984" spans="1:11" ht="14.25" x14ac:dyDescent="0.2">
      <c r="A2984" s="2" t="s">
        <v>734</v>
      </c>
      <c r="B2984" s="124" t="s">
        <v>5948</v>
      </c>
      <c r="C2984" s="124"/>
      <c r="D2984" s="126">
        <v>1.79</v>
      </c>
      <c r="E2984" s="124" t="s">
        <v>765</v>
      </c>
      <c r="F2984" s="124">
        <v>-2</v>
      </c>
      <c r="G2984" s="2" t="s">
        <v>15571</v>
      </c>
      <c r="H2984" s="130"/>
      <c r="I2984" s="134"/>
      <c r="J2984" s="123">
        <f>IF(OR(tbl_Metraj22[[#This Row],[TARIH]]="",tbl_Metraj22[[#This Row],[TARIH]]="-"),0,IF(tbl_Metraj22[[#This Row],[YUZDE]]=0,tbl_Metraj22[[#This Row],[METRAJ_BETON]],tbl_Metraj22[[#This Row],[YUZDE]]*tbl_Metraj22[[#This Row],[METRAJ_BETON]]))</f>
        <v>0</v>
      </c>
      <c r="K2984" s="2" t="s">
        <v>22797</v>
      </c>
    </row>
    <row r="2985" spans="1:11" ht="14.25" x14ac:dyDescent="0.2">
      <c r="A2985" s="2" t="s">
        <v>734</v>
      </c>
      <c r="B2985" s="124" t="s">
        <v>5949</v>
      </c>
      <c r="C2985" s="124"/>
      <c r="D2985" s="126">
        <v>1.04</v>
      </c>
      <c r="E2985" s="124" t="s">
        <v>765</v>
      </c>
      <c r="F2985" s="124">
        <v>-2</v>
      </c>
      <c r="G2985" s="2" t="s">
        <v>15572</v>
      </c>
      <c r="H2985" s="130"/>
      <c r="I2985" s="134"/>
      <c r="J2985" s="123">
        <f>IF(OR(tbl_Metraj22[[#This Row],[TARIH]]="",tbl_Metraj22[[#This Row],[TARIH]]="-"),0,IF(tbl_Metraj22[[#This Row],[YUZDE]]=0,tbl_Metraj22[[#This Row],[METRAJ_BETON]],tbl_Metraj22[[#This Row],[YUZDE]]*tbl_Metraj22[[#This Row],[METRAJ_BETON]]))</f>
        <v>0</v>
      </c>
      <c r="K2985" s="2" t="s">
        <v>23521</v>
      </c>
    </row>
    <row r="2986" spans="1:11" ht="14.25" x14ac:dyDescent="0.2">
      <c r="A2986" s="2" t="s">
        <v>734</v>
      </c>
      <c r="B2986" s="124" t="s">
        <v>5950</v>
      </c>
      <c r="C2986" s="124"/>
      <c r="D2986" s="126">
        <v>11.39</v>
      </c>
      <c r="E2986" s="124" t="s">
        <v>765</v>
      </c>
      <c r="F2986" s="124">
        <v>-2</v>
      </c>
      <c r="G2986" s="2" t="s">
        <v>15573</v>
      </c>
      <c r="H2986" s="130"/>
      <c r="I2986" s="134"/>
      <c r="J2986" s="123">
        <f>IF(OR(tbl_Metraj22[[#This Row],[TARIH]]="",tbl_Metraj22[[#This Row],[TARIH]]="-"),0,IF(tbl_Metraj22[[#This Row],[YUZDE]]=0,tbl_Metraj22[[#This Row],[METRAJ_BETON]],tbl_Metraj22[[#This Row],[YUZDE]]*tbl_Metraj22[[#This Row],[METRAJ_BETON]]))</f>
        <v>0</v>
      </c>
      <c r="K2986" s="2" t="s">
        <v>22851</v>
      </c>
    </row>
    <row r="2987" spans="1:11" ht="14.25" x14ac:dyDescent="0.2">
      <c r="A2987" s="2" t="s">
        <v>734</v>
      </c>
      <c r="B2987" s="124" t="s">
        <v>5951</v>
      </c>
      <c r="C2987" s="124"/>
      <c r="D2987" s="126">
        <v>8.4</v>
      </c>
      <c r="E2987" s="124" t="s">
        <v>765</v>
      </c>
      <c r="F2987" s="124">
        <v>-2</v>
      </c>
      <c r="G2987" s="2" t="s">
        <v>15574</v>
      </c>
      <c r="H2987" s="130" t="s">
        <v>24265</v>
      </c>
      <c r="I2987" s="134"/>
      <c r="J2987" s="123">
        <f>IF(OR(tbl_Metraj22[[#This Row],[TARIH]]="",tbl_Metraj22[[#This Row],[TARIH]]="-"),0,IF(tbl_Metraj22[[#This Row],[YUZDE]]=0,tbl_Metraj22[[#This Row],[METRAJ_BETON]],tbl_Metraj22[[#This Row],[YUZDE]]*tbl_Metraj22[[#This Row],[METRAJ_BETON]]))</f>
        <v>0</v>
      </c>
      <c r="K2987" s="2" t="s">
        <v>22843</v>
      </c>
    </row>
    <row r="2988" spans="1:11" ht="14.25" x14ac:dyDescent="0.2">
      <c r="A2988" s="2" t="s">
        <v>734</v>
      </c>
      <c r="B2988" s="124" t="s">
        <v>5952</v>
      </c>
      <c r="C2988" s="124"/>
      <c r="D2988" s="126">
        <v>8.4</v>
      </c>
      <c r="E2988" s="124" t="s">
        <v>765</v>
      </c>
      <c r="F2988" s="124">
        <v>-2</v>
      </c>
      <c r="G2988" s="2" t="s">
        <v>15575</v>
      </c>
      <c r="H2988" s="130" t="s">
        <v>24265</v>
      </c>
      <c r="I2988" s="134"/>
      <c r="J2988" s="123">
        <f>IF(OR(tbl_Metraj22[[#This Row],[TARIH]]="",tbl_Metraj22[[#This Row],[TARIH]]="-"),0,IF(tbl_Metraj22[[#This Row],[YUZDE]]=0,tbl_Metraj22[[#This Row],[METRAJ_BETON]],tbl_Metraj22[[#This Row],[YUZDE]]*tbl_Metraj22[[#This Row],[METRAJ_BETON]]))</f>
        <v>0</v>
      </c>
      <c r="K2988" s="2" t="s">
        <v>22838</v>
      </c>
    </row>
    <row r="2989" spans="1:11" ht="14.25" x14ac:dyDescent="0.2">
      <c r="A2989" s="2" t="s">
        <v>734</v>
      </c>
      <c r="B2989" s="124" t="s">
        <v>5953</v>
      </c>
      <c r="C2989" s="124"/>
      <c r="D2989" s="126">
        <v>8.4</v>
      </c>
      <c r="E2989" s="124" t="s">
        <v>765</v>
      </c>
      <c r="F2989" s="124">
        <v>-2</v>
      </c>
      <c r="G2989" s="2" t="s">
        <v>15576</v>
      </c>
      <c r="H2989" s="130"/>
      <c r="I2989" s="134"/>
      <c r="J2989" s="123">
        <f>IF(OR(tbl_Metraj22[[#This Row],[TARIH]]="",tbl_Metraj22[[#This Row],[TARIH]]="-"),0,IF(tbl_Metraj22[[#This Row],[YUZDE]]=0,tbl_Metraj22[[#This Row],[METRAJ_BETON]],tbl_Metraj22[[#This Row],[YUZDE]]*tbl_Metraj22[[#This Row],[METRAJ_BETON]]))</f>
        <v>0</v>
      </c>
      <c r="K2989" s="2" t="s">
        <v>22823</v>
      </c>
    </row>
    <row r="2990" spans="1:11" ht="14.25" x14ac:dyDescent="0.2">
      <c r="A2990" s="2" t="s">
        <v>734</v>
      </c>
      <c r="B2990" s="124" t="s">
        <v>5954</v>
      </c>
      <c r="C2990" s="124"/>
      <c r="D2990" s="126">
        <v>8.4</v>
      </c>
      <c r="E2990" s="124" t="s">
        <v>765</v>
      </c>
      <c r="F2990" s="124">
        <v>-2</v>
      </c>
      <c r="G2990" s="2" t="s">
        <v>15577</v>
      </c>
      <c r="H2990" s="130" t="s">
        <v>24265</v>
      </c>
      <c r="I2990" s="134"/>
      <c r="J2990" s="123">
        <f>IF(OR(tbl_Metraj22[[#This Row],[TARIH]]="",tbl_Metraj22[[#This Row],[TARIH]]="-"),0,IF(tbl_Metraj22[[#This Row],[YUZDE]]=0,tbl_Metraj22[[#This Row],[METRAJ_BETON]],tbl_Metraj22[[#This Row],[YUZDE]]*tbl_Metraj22[[#This Row],[METRAJ_BETON]]))</f>
        <v>0</v>
      </c>
      <c r="K2990" s="2" t="s">
        <v>23522</v>
      </c>
    </row>
    <row r="2991" spans="1:11" ht="14.25" x14ac:dyDescent="0.2">
      <c r="A2991" s="2" t="s">
        <v>734</v>
      </c>
      <c r="B2991" s="124" t="s">
        <v>5955</v>
      </c>
      <c r="C2991" s="124"/>
      <c r="D2991" s="126">
        <v>12.16</v>
      </c>
      <c r="E2991" s="124" t="s">
        <v>765</v>
      </c>
      <c r="F2991" s="124">
        <v>-2</v>
      </c>
      <c r="G2991" s="2" t="s">
        <v>15578</v>
      </c>
      <c r="H2991" s="130" t="s">
        <v>24265</v>
      </c>
      <c r="I2991" s="134"/>
      <c r="J2991" s="123">
        <f>IF(OR(tbl_Metraj22[[#This Row],[TARIH]]="",tbl_Metraj22[[#This Row],[TARIH]]="-"),0,IF(tbl_Metraj22[[#This Row],[YUZDE]]=0,tbl_Metraj22[[#This Row],[METRAJ_BETON]],tbl_Metraj22[[#This Row],[YUZDE]]*tbl_Metraj22[[#This Row],[METRAJ_BETON]]))</f>
        <v>0</v>
      </c>
      <c r="K2991" s="2" t="s">
        <v>23523</v>
      </c>
    </row>
    <row r="2992" spans="1:11" ht="14.25" x14ac:dyDescent="0.2">
      <c r="A2992" s="2" t="s">
        <v>734</v>
      </c>
      <c r="B2992" s="124" t="s">
        <v>5956</v>
      </c>
      <c r="C2992" s="124"/>
      <c r="D2992" s="126">
        <v>15.2</v>
      </c>
      <c r="E2992" s="124" t="s">
        <v>765</v>
      </c>
      <c r="F2992" s="124">
        <v>-2</v>
      </c>
      <c r="G2992" s="2" t="s">
        <v>15579</v>
      </c>
      <c r="H2992" s="130" t="s">
        <v>24265</v>
      </c>
      <c r="I2992" s="134"/>
      <c r="J2992" s="123">
        <f>IF(OR(tbl_Metraj22[[#This Row],[TARIH]]="",tbl_Metraj22[[#This Row],[TARIH]]="-"),0,IF(tbl_Metraj22[[#This Row],[YUZDE]]=0,tbl_Metraj22[[#This Row],[METRAJ_BETON]],tbl_Metraj22[[#This Row],[YUZDE]]*tbl_Metraj22[[#This Row],[METRAJ_BETON]]))</f>
        <v>0</v>
      </c>
      <c r="K2992" s="2" t="s">
        <v>23524</v>
      </c>
    </row>
    <row r="2993" spans="1:11" ht="14.25" x14ac:dyDescent="0.2">
      <c r="A2993" s="2" t="s">
        <v>734</v>
      </c>
      <c r="B2993" s="124" t="s">
        <v>5957</v>
      </c>
      <c r="C2993" s="124"/>
      <c r="D2993" s="126">
        <v>12.16</v>
      </c>
      <c r="E2993" s="124" t="s">
        <v>765</v>
      </c>
      <c r="F2993" s="124">
        <v>-2</v>
      </c>
      <c r="G2993" s="2" t="s">
        <v>15580</v>
      </c>
      <c r="H2993" s="130" t="s">
        <v>24265</v>
      </c>
      <c r="I2993" s="134"/>
      <c r="J2993" s="123">
        <f>IF(OR(tbl_Metraj22[[#This Row],[TARIH]]="",tbl_Metraj22[[#This Row],[TARIH]]="-"),0,IF(tbl_Metraj22[[#This Row],[YUZDE]]=0,tbl_Metraj22[[#This Row],[METRAJ_BETON]],tbl_Metraj22[[#This Row],[YUZDE]]*tbl_Metraj22[[#This Row],[METRAJ_BETON]]))</f>
        <v>0</v>
      </c>
      <c r="K2993" s="2" t="s">
        <v>23525</v>
      </c>
    </row>
    <row r="2994" spans="1:11" ht="14.25" x14ac:dyDescent="0.2">
      <c r="A2994" s="2" t="s">
        <v>734</v>
      </c>
      <c r="B2994" s="124" t="s">
        <v>5958</v>
      </c>
      <c r="C2994" s="124"/>
      <c r="D2994" s="126">
        <v>4.03</v>
      </c>
      <c r="E2994" s="124" t="s">
        <v>765</v>
      </c>
      <c r="F2994" s="124">
        <v>-2</v>
      </c>
      <c r="G2994" s="2" t="s">
        <v>15581</v>
      </c>
      <c r="H2994" s="130"/>
      <c r="I2994" s="134"/>
      <c r="J2994" s="123">
        <f>IF(OR(tbl_Metraj22[[#This Row],[TARIH]]="",tbl_Metraj22[[#This Row],[TARIH]]="-"),0,IF(tbl_Metraj22[[#This Row],[YUZDE]]=0,tbl_Metraj22[[#This Row],[METRAJ_BETON]],tbl_Metraj22[[#This Row],[YUZDE]]*tbl_Metraj22[[#This Row],[METRAJ_BETON]]))</f>
        <v>0</v>
      </c>
      <c r="K2994" s="2" t="s">
        <v>23526</v>
      </c>
    </row>
    <row r="2995" spans="1:11" ht="14.25" x14ac:dyDescent="0.2">
      <c r="A2995" s="2" t="s">
        <v>734</v>
      </c>
      <c r="B2995" s="124" t="s">
        <v>5959</v>
      </c>
      <c r="C2995" s="124"/>
      <c r="D2995" s="126">
        <v>2.8</v>
      </c>
      <c r="E2995" s="124" t="s">
        <v>765</v>
      </c>
      <c r="F2995" s="124">
        <v>-2</v>
      </c>
      <c r="G2995" s="2" t="s">
        <v>15582</v>
      </c>
      <c r="H2995" s="130"/>
      <c r="I2995" s="134"/>
      <c r="J2995" s="123">
        <f>IF(OR(tbl_Metraj22[[#This Row],[TARIH]]="",tbl_Metraj22[[#This Row],[TARIH]]="-"),0,IF(tbl_Metraj22[[#This Row],[YUZDE]]=0,tbl_Metraj22[[#This Row],[METRAJ_BETON]],tbl_Metraj22[[#This Row],[YUZDE]]*tbl_Metraj22[[#This Row],[METRAJ_BETON]]))</f>
        <v>0</v>
      </c>
      <c r="K2995" s="2" t="s">
        <v>22750</v>
      </c>
    </row>
    <row r="2996" spans="1:11" ht="14.25" x14ac:dyDescent="0.2">
      <c r="A2996" s="2" t="s">
        <v>734</v>
      </c>
      <c r="B2996" s="124" t="s">
        <v>5960</v>
      </c>
      <c r="C2996" s="124"/>
      <c r="D2996" s="126">
        <v>1.9</v>
      </c>
      <c r="E2996" s="124" t="s">
        <v>765</v>
      </c>
      <c r="F2996" s="124">
        <v>-2</v>
      </c>
      <c r="G2996" s="2" t="s">
        <v>15583</v>
      </c>
      <c r="H2996" s="130"/>
      <c r="I2996" s="134"/>
      <c r="J2996" s="123">
        <f>IF(OR(tbl_Metraj22[[#This Row],[TARIH]]="",tbl_Metraj22[[#This Row],[TARIH]]="-"),0,IF(tbl_Metraj22[[#This Row],[YUZDE]]=0,tbl_Metraj22[[#This Row],[METRAJ_BETON]],tbl_Metraj22[[#This Row],[YUZDE]]*tbl_Metraj22[[#This Row],[METRAJ_BETON]]))</f>
        <v>0</v>
      </c>
      <c r="K2996" s="2" t="s">
        <v>23527</v>
      </c>
    </row>
    <row r="2997" spans="1:11" ht="14.25" x14ac:dyDescent="0.2">
      <c r="A2997" s="2" t="s">
        <v>734</v>
      </c>
      <c r="B2997" s="124" t="s">
        <v>5961</v>
      </c>
      <c r="C2997" s="124"/>
      <c r="D2997" s="126">
        <v>1.77</v>
      </c>
      <c r="E2997" s="124" t="s">
        <v>765</v>
      </c>
      <c r="F2997" s="124">
        <v>-2</v>
      </c>
      <c r="G2997" s="2" t="s">
        <v>15584</v>
      </c>
      <c r="H2997" s="130"/>
      <c r="I2997" s="134"/>
      <c r="J2997" s="123">
        <f>IF(OR(tbl_Metraj22[[#This Row],[TARIH]]="",tbl_Metraj22[[#This Row],[TARIH]]="-"),0,IF(tbl_Metraj22[[#This Row],[YUZDE]]=0,tbl_Metraj22[[#This Row],[METRAJ_BETON]],tbl_Metraj22[[#This Row],[YUZDE]]*tbl_Metraj22[[#This Row],[METRAJ_BETON]]))</f>
        <v>0</v>
      </c>
      <c r="K2997" s="2" t="s">
        <v>22795</v>
      </c>
    </row>
    <row r="2998" spans="1:11" ht="14.25" x14ac:dyDescent="0.2">
      <c r="A2998" s="2" t="s">
        <v>734</v>
      </c>
      <c r="B2998" s="124" t="s">
        <v>5962</v>
      </c>
      <c r="C2998" s="124"/>
      <c r="D2998" s="126">
        <v>2.83</v>
      </c>
      <c r="E2998" s="124" t="s">
        <v>765</v>
      </c>
      <c r="F2998" s="124">
        <v>-2</v>
      </c>
      <c r="G2998" s="2" t="s">
        <v>15585</v>
      </c>
      <c r="H2998" s="130"/>
      <c r="I2998" s="134"/>
      <c r="J2998" s="123">
        <f>IF(OR(tbl_Metraj22[[#This Row],[TARIH]]="",tbl_Metraj22[[#This Row],[TARIH]]="-"),0,IF(tbl_Metraj22[[#This Row],[YUZDE]]=0,tbl_Metraj22[[#This Row],[METRAJ_BETON]],tbl_Metraj22[[#This Row],[YUZDE]]*tbl_Metraj22[[#This Row],[METRAJ_BETON]]))</f>
        <v>0</v>
      </c>
      <c r="K2998" s="2" t="s">
        <v>23528</v>
      </c>
    </row>
    <row r="2999" spans="1:11" ht="14.25" x14ac:dyDescent="0.2">
      <c r="A2999" s="2" t="s">
        <v>734</v>
      </c>
      <c r="B2999" s="124" t="s">
        <v>5963</v>
      </c>
      <c r="C2999" s="124"/>
      <c r="D2999" s="126">
        <v>13.76</v>
      </c>
      <c r="E2999" s="124" t="s">
        <v>765</v>
      </c>
      <c r="F2999" s="124">
        <v>-2</v>
      </c>
      <c r="G2999" s="2" t="s">
        <v>15586</v>
      </c>
      <c r="H2999" s="130" t="s">
        <v>24265</v>
      </c>
      <c r="I2999" s="134"/>
      <c r="J2999" s="123">
        <f>IF(OR(tbl_Metraj22[[#This Row],[TARIH]]="",tbl_Metraj22[[#This Row],[TARIH]]="-"),0,IF(tbl_Metraj22[[#This Row],[YUZDE]]=0,tbl_Metraj22[[#This Row],[METRAJ_BETON]],tbl_Metraj22[[#This Row],[YUZDE]]*tbl_Metraj22[[#This Row],[METRAJ_BETON]]))</f>
        <v>0</v>
      </c>
      <c r="K2999" s="2" t="s">
        <v>22780</v>
      </c>
    </row>
    <row r="3000" spans="1:11" ht="14.25" x14ac:dyDescent="0.2">
      <c r="A3000" s="2" t="s">
        <v>734</v>
      </c>
      <c r="B3000" s="124" t="s">
        <v>5964</v>
      </c>
      <c r="C3000" s="124"/>
      <c r="D3000" s="126">
        <v>19.760000000000002</v>
      </c>
      <c r="E3000" s="124" t="s">
        <v>765</v>
      </c>
      <c r="F3000" s="124">
        <v>-2</v>
      </c>
      <c r="G3000" s="2" t="s">
        <v>15587</v>
      </c>
      <c r="H3000" s="130" t="s">
        <v>24265</v>
      </c>
      <c r="I3000" s="134"/>
      <c r="J3000" s="123">
        <f>IF(OR(tbl_Metraj22[[#This Row],[TARIH]]="",tbl_Metraj22[[#This Row],[TARIH]]="-"),0,IF(tbl_Metraj22[[#This Row],[YUZDE]]=0,tbl_Metraj22[[#This Row],[METRAJ_BETON]],tbl_Metraj22[[#This Row],[YUZDE]]*tbl_Metraj22[[#This Row],[METRAJ_BETON]]))</f>
        <v>0</v>
      </c>
      <c r="K3000" s="2" t="s">
        <v>23529</v>
      </c>
    </row>
    <row r="3001" spans="1:11" ht="14.25" x14ac:dyDescent="0.2">
      <c r="A3001" s="2" t="s">
        <v>734</v>
      </c>
      <c r="B3001" s="124" t="s">
        <v>5965</v>
      </c>
      <c r="C3001" s="124"/>
      <c r="D3001" s="126">
        <v>3.64</v>
      </c>
      <c r="E3001" s="124" t="s">
        <v>765</v>
      </c>
      <c r="F3001" s="124">
        <v>-2</v>
      </c>
      <c r="G3001" s="2" t="s">
        <v>15588</v>
      </c>
      <c r="H3001" s="130"/>
      <c r="I3001" s="134"/>
      <c r="J3001" s="123">
        <f>IF(OR(tbl_Metraj22[[#This Row],[TARIH]]="",tbl_Metraj22[[#This Row],[TARIH]]="-"),0,IF(tbl_Metraj22[[#This Row],[YUZDE]]=0,tbl_Metraj22[[#This Row],[METRAJ_BETON]],tbl_Metraj22[[#This Row],[YUZDE]]*tbl_Metraj22[[#This Row],[METRAJ_BETON]]))</f>
        <v>0</v>
      </c>
      <c r="K3001" s="2" t="s">
        <v>23530</v>
      </c>
    </row>
    <row r="3002" spans="1:11" ht="14.25" x14ac:dyDescent="0.2">
      <c r="A3002" s="2" t="s">
        <v>734</v>
      </c>
      <c r="B3002" s="124" t="s">
        <v>5966</v>
      </c>
      <c r="C3002" s="124"/>
      <c r="D3002" s="126">
        <v>11.08</v>
      </c>
      <c r="E3002" s="124" t="s">
        <v>765</v>
      </c>
      <c r="F3002" s="124">
        <v>-2</v>
      </c>
      <c r="G3002" s="2" t="s">
        <v>15589</v>
      </c>
      <c r="H3002" s="130"/>
      <c r="I3002" s="134"/>
      <c r="J3002" s="123">
        <f>IF(OR(tbl_Metraj22[[#This Row],[TARIH]]="",tbl_Metraj22[[#This Row],[TARIH]]="-"),0,IF(tbl_Metraj22[[#This Row],[YUZDE]]=0,tbl_Metraj22[[#This Row],[METRAJ_BETON]],tbl_Metraj22[[#This Row],[YUZDE]]*tbl_Metraj22[[#This Row],[METRAJ_BETON]]))</f>
        <v>0</v>
      </c>
      <c r="K3002" s="2" t="s">
        <v>22824</v>
      </c>
    </row>
    <row r="3003" spans="1:11" ht="14.25" x14ac:dyDescent="0.2">
      <c r="A3003" s="2" t="s">
        <v>734</v>
      </c>
      <c r="B3003" s="124" t="s">
        <v>5967</v>
      </c>
      <c r="C3003" s="124"/>
      <c r="D3003" s="126">
        <v>10.92</v>
      </c>
      <c r="E3003" s="124" t="s">
        <v>765</v>
      </c>
      <c r="F3003" s="124">
        <v>-2</v>
      </c>
      <c r="G3003" s="2" t="s">
        <v>15590</v>
      </c>
      <c r="H3003" s="130"/>
      <c r="I3003" s="134"/>
      <c r="J3003" s="123">
        <f>IF(OR(tbl_Metraj22[[#This Row],[TARIH]]="",tbl_Metraj22[[#This Row],[TARIH]]="-"),0,IF(tbl_Metraj22[[#This Row],[YUZDE]]=0,tbl_Metraj22[[#This Row],[METRAJ_BETON]],tbl_Metraj22[[#This Row],[YUZDE]]*tbl_Metraj22[[#This Row],[METRAJ_BETON]]))</f>
        <v>0</v>
      </c>
      <c r="K3003" s="2" t="s">
        <v>22816</v>
      </c>
    </row>
    <row r="3004" spans="1:11" ht="14.25" x14ac:dyDescent="0.2">
      <c r="A3004" s="2" t="s">
        <v>734</v>
      </c>
      <c r="B3004" s="124" t="s">
        <v>5968</v>
      </c>
      <c r="C3004" s="124"/>
      <c r="D3004" s="126">
        <v>6.34</v>
      </c>
      <c r="E3004" s="124" t="s">
        <v>765</v>
      </c>
      <c r="F3004" s="124">
        <v>-2</v>
      </c>
      <c r="G3004" s="2" t="s">
        <v>15591</v>
      </c>
      <c r="H3004" s="130" t="s">
        <v>24265</v>
      </c>
      <c r="I3004" s="134"/>
      <c r="J3004" s="123">
        <f>IF(OR(tbl_Metraj22[[#This Row],[TARIH]]="",tbl_Metraj22[[#This Row],[TARIH]]="-"),0,IF(tbl_Metraj22[[#This Row],[YUZDE]]=0,tbl_Metraj22[[#This Row],[METRAJ_BETON]],tbl_Metraj22[[#This Row],[YUZDE]]*tbl_Metraj22[[#This Row],[METRAJ_BETON]]))</f>
        <v>0</v>
      </c>
      <c r="K3004" s="2" t="s">
        <v>23531</v>
      </c>
    </row>
    <row r="3005" spans="1:11" ht="14.25" x14ac:dyDescent="0.2">
      <c r="A3005" s="2" t="s">
        <v>734</v>
      </c>
      <c r="B3005" s="124" t="s">
        <v>5969</v>
      </c>
      <c r="C3005" s="124"/>
      <c r="D3005" s="126">
        <v>7.28</v>
      </c>
      <c r="E3005" s="124" t="s">
        <v>765</v>
      </c>
      <c r="F3005" s="124">
        <v>-2</v>
      </c>
      <c r="G3005" s="2" t="s">
        <v>15592</v>
      </c>
      <c r="H3005" s="130" t="s">
        <v>24265</v>
      </c>
      <c r="I3005" s="134"/>
      <c r="J3005" s="123">
        <f>IF(OR(tbl_Metraj22[[#This Row],[TARIH]]="",tbl_Metraj22[[#This Row],[TARIH]]="-"),0,IF(tbl_Metraj22[[#This Row],[YUZDE]]=0,tbl_Metraj22[[#This Row],[METRAJ_BETON]],tbl_Metraj22[[#This Row],[YUZDE]]*tbl_Metraj22[[#This Row],[METRAJ_BETON]]))</f>
        <v>0</v>
      </c>
      <c r="K3005" s="2" t="s">
        <v>22863</v>
      </c>
    </row>
    <row r="3006" spans="1:11" ht="14.25" x14ac:dyDescent="0.2">
      <c r="A3006" s="2" t="s">
        <v>734</v>
      </c>
      <c r="B3006" s="124" t="s">
        <v>5970</v>
      </c>
      <c r="C3006" s="124"/>
      <c r="D3006" s="126">
        <v>11.08</v>
      </c>
      <c r="E3006" s="124" t="s">
        <v>765</v>
      </c>
      <c r="F3006" s="124">
        <v>-2</v>
      </c>
      <c r="G3006" s="2" t="s">
        <v>15593</v>
      </c>
      <c r="H3006" s="130" t="s">
        <v>24265</v>
      </c>
      <c r="I3006" s="134"/>
      <c r="J3006" s="123">
        <f>IF(OR(tbl_Metraj22[[#This Row],[TARIH]]="",tbl_Metraj22[[#This Row],[TARIH]]="-"),0,IF(tbl_Metraj22[[#This Row],[YUZDE]]=0,tbl_Metraj22[[#This Row],[METRAJ_BETON]],tbl_Metraj22[[#This Row],[YUZDE]]*tbl_Metraj22[[#This Row],[METRAJ_BETON]]))</f>
        <v>0</v>
      </c>
      <c r="K3006" s="2" t="s">
        <v>22874</v>
      </c>
    </row>
    <row r="3007" spans="1:11" ht="14.25" x14ac:dyDescent="0.2">
      <c r="A3007" s="2" t="s">
        <v>734</v>
      </c>
      <c r="B3007" s="124" t="s">
        <v>5971</v>
      </c>
      <c r="C3007" s="124"/>
      <c r="D3007" s="126">
        <v>10.92</v>
      </c>
      <c r="E3007" s="124" t="s">
        <v>765</v>
      </c>
      <c r="F3007" s="124">
        <v>-2</v>
      </c>
      <c r="G3007" s="2" t="s">
        <v>15594</v>
      </c>
      <c r="H3007" s="130" t="s">
        <v>24265</v>
      </c>
      <c r="I3007" s="134"/>
      <c r="J3007" s="123">
        <f>IF(OR(tbl_Metraj22[[#This Row],[TARIH]]="",tbl_Metraj22[[#This Row],[TARIH]]="-"),0,IF(tbl_Metraj22[[#This Row],[YUZDE]]=0,tbl_Metraj22[[#This Row],[METRAJ_BETON]],tbl_Metraj22[[#This Row],[YUZDE]]*tbl_Metraj22[[#This Row],[METRAJ_BETON]]))</f>
        <v>0</v>
      </c>
      <c r="K3007" s="2" t="s">
        <v>22888</v>
      </c>
    </row>
    <row r="3008" spans="1:11" ht="14.25" x14ac:dyDescent="0.2">
      <c r="A3008" s="2" t="s">
        <v>734</v>
      </c>
      <c r="B3008" s="124" t="s">
        <v>5972</v>
      </c>
      <c r="C3008" s="124"/>
      <c r="D3008" s="126">
        <v>6.24</v>
      </c>
      <c r="E3008" s="124" t="s">
        <v>765</v>
      </c>
      <c r="F3008" s="124">
        <v>-2</v>
      </c>
      <c r="G3008" s="2" t="s">
        <v>15595</v>
      </c>
      <c r="H3008" s="130" t="s">
        <v>24265</v>
      </c>
      <c r="I3008" s="134"/>
      <c r="J3008" s="123">
        <f>IF(OR(tbl_Metraj22[[#This Row],[TARIH]]="",tbl_Metraj22[[#This Row],[TARIH]]="-"),0,IF(tbl_Metraj22[[#This Row],[YUZDE]]=0,tbl_Metraj22[[#This Row],[METRAJ_BETON]],tbl_Metraj22[[#This Row],[YUZDE]]*tbl_Metraj22[[#This Row],[METRAJ_BETON]]))</f>
        <v>0</v>
      </c>
      <c r="K3008" s="2" t="s">
        <v>23532</v>
      </c>
    </row>
    <row r="3009" spans="1:11" ht="14.25" x14ac:dyDescent="0.2">
      <c r="A3009" s="2" t="s">
        <v>734</v>
      </c>
      <c r="B3009" s="124" t="s">
        <v>5973</v>
      </c>
      <c r="C3009" s="124"/>
      <c r="D3009" s="126">
        <v>6.29</v>
      </c>
      <c r="E3009" s="124" t="s">
        <v>765</v>
      </c>
      <c r="F3009" s="124">
        <v>-2</v>
      </c>
      <c r="G3009" s="2" t="s">
        <v>15596</v>
      </c>
      <c r="H3009" s="130" t="s">
        <v>24265</v>
      </c>
      <c r="I3009" s="134"/>
      <c r="J3009" s="123">
        <f>IF(OR(tbl_Metraj22[[#This Row],[TARIH]]="",tbl_Metraj22[[#This Row],[TARIH]]="-"),0,IF(tbl_Metraj22[[#This Row],[YUZDE]]=0,tbl_Metraj22[[#This Row],[METRAJ_BETON]],tbl_Metraj22[[#This Row],[YUZDE]]*tbl_Metraj22[[#This Row],[METRAJ_BETON]]))</f>
        <v>0</v>
      </c>
      <c r="K3009" s="2" t="s">
        <v>23533</v>
      </c>
    </row>
    <row r="3010" spans="1:11" ht="14.25" x14ac:dyDescent="0.2">
      <c r="A3010" s="2" t="s">
        <v>734</v>
      </c>
      <c r="B3010" s="124" t="s">
        <v>5974</v>
      </c>
      <c r="C3010" s="124"/>
      <c r="D3010" s="126">
        <v>1.62</v>
      </c>
      <c r="E3010" s="124" t="s">
        <v>765</v>
      </c>
      <c r="F3010" s="124">
        <v>-2</v>
      </c>
      <c r="G3010" s="2" t="s">
        <v>15597</v>
      </c>
      <c r="H3010" s="130" t="s">
        <v>24265</v>
      </c>
      <c r="I3010" s="134"/>
      <c r="J3010" s="123">
        <f>IF(OR(tbl_Metraj22[[#This Row],[TARIH]]="",tbl_Metraj22[[#This Row],[TARIH]]="-"),0,IF(tbl_Metraj22[[#This Row],[YUZDE]]=0,tbl_Metraj22[[#This Row],[METRAJ_BETON]],tbl_Metraj22[[#This Row],[YUZDE]]*tbl_Metraj22[[#This Row],[METRAJ_BETON]]))</f>
        <v>0</v>
      </c>
      <c r="K3010" s="2" t="s">
        <v>22815</v>
      </c>
    </row>
    <row r="3011" spans="1:11" ht="14.25" x14ac:dyDescent="0.2">
      <c r="A3011" s="2" t="s">
        <v>734</v>
      </c>
      <c r="B3011" s="124" t="s">
        <v>5975</v>
      </c>
      <c r="C3011" s="124"/>
      <c r="D3011" s="126">
        <v>1.49</v>
      </c>
      <c r="E3011" s="124" t="s">
        <v>765</v>
      </c>
      <c r="F3011" s="124">
        <v>-2</v>
      </c>
      <c r="G3011" s="2" t="s">
        <v>15598</v>
      </c>
      <c r="H3011" s="130" t="s">
        <v>24265</v>
      </c>
      <c r="I3011" s="134"/>
      <c r="J3011" s="123">
        <f>IF(OR(tbl_Metraj22[[#This Row],[TARIH]]="",tbl_Metraj22[[#This Row],[TARIH]]="-"),0,IF(tbl_Metraj22[[#This Row],[YUZDE]]=0,tbl_Metraj22[[#This Row],[METRAJ_BETON]],tbl_Metraj22[[#This Row],[YUZDE]]*tbl_Metraj22[[#This Row],[METRAJ_BETON]]))</f>
        <v>0</v>
      </c>
      <c r="K3011" s="2" t="s">
        <v>22757</v>
      </c>
    </row>
    <row r="3012" spans="1:11" ht="14.25" x14ac:dyDescent="0.2">
      <c r="A3012" s="2" t="s">
        <v>734</v>
      </c>
      <c r="B3012" s="124" t="s">
        <v>5976</v>
      </c>
      <c r="C3012" s="124"/>
      <c r="D3012" s="126">
        <v>1.08</v>
      </c>
      <c r="E3012" s="124" t="s">
        <v>765</v>
      </c>
      <c r="F3012" s="124">
        <v>-2</v>
      </c>
      <c r="G3012" s="2" t="s">
        <v>15599</v>
      </c>
      <c r="H3012" s="130" t="s">
        <v>24265</v>
      </c>
      <c r="I3012" s="134"/>
      <c r="J3012" s="123">
        <f>IF(OR(tbl_Metraj22[[#This Row],[TARIH]]="",tbl_Metraj22[[#This Row],[TARIH]]="-"),0,IF(tbl_Metraj22[[#This Row],[YUZDE]]=0,tbl_Metraj22[[#This Row],[METRAJ_BETON]],tbl_Metraj22[[#This Row],[YUZDE]]*tbl_Metraj22[[#This Row],[METRAJ_BETON]]))</f>
        <v>0</v>
      </c>
      <c r="K3012" s="2" t="s">
        <v>23534</v>
      </c>
    </row>
    <row r="3013" spans="1:11" ht="14.25" x14ac:dyDescent="0.2">
      <c r="A3013" s="2" t="s">
        <v>734</v>
      </c>
      <c r="B3013" s="124" t="s">
        <v>5977</v>
      </c>
      <c r="C3013" s="124"/>
      <c r="D3013" s="126">
        <v>1.4</v>
      </c>
      <c r="E3013" s="124" t="s">
        <v>765</v>
      </c>
      <c r="F3013" s="124">
        <v>-2</v>
      </c>
      <c r="G3013" s="2" t="s">
        <v>15600</v>
      </c>
      <c r="H3013" s="130" t="s">
        <v>24265</v>
      </c>
      <c r="I3013" s="134"/>
      <c r="J3013" s="123">
        <f>IF(OR(tbl_Metraj22[[#This Row],[TARIH]]="",tbl_Metraj22[[#This Row],[TARIH]]="-"),0,IF(tbl_Metraj22[[#This Row],[YUZDE]]=0,tbl_Metraj22[[#This Row],[METRAJ_BETON]],tbl_Metraj22[[#This Row],[YUZDE]]*tbl_Metraj22[[#This Row],[METRAJ_BETON]]))</f>
        <v>0</v>
      </c>
      <c r="K3013" s="2" t="s">
        <v>22832</v>
      </c>
    </row>
    <row r="3014" spans="1:11" ht="14.25" x14ac:dyDescent="0.2">
      <c r="A3014" s="2" t="s">
        <v>734</v>
      </c>
      <c r="B3014" s="124" t="s">
        <v>5978</v>
      </c>
      <c r="C3014" s="124"/>
      <c r="D3014" s="126">
        <v>1.08</v>
      </c>
      <c r="E3014" s="124" t="s">
        <v>765</v>
      </c>
      <c r="F3014" s="124">
        <v>-2</v>
      </c>
      <c r="G3014" s="2" t="s">
        <v>15601</v>
      </c>
      <c r="H3014" s="130" t="s">
        <v>24265</v>
      </c>
      <c r="I3014" s="134"/>
      <c r="J3014" s="123">
        <f>IF(OR(tbl_Metraj22[[#This Row],[TARIH]]="",tbl_Metraj22[[#This Row],[TARIH]]="-"),0,IF(tbl_Metraj22[[#This Row],[YUZDE]]=0,tbl_Metraj22[[#This Row],[METRAJ_BETON]],tbl_Metraj22[[#This Row],[YUZDE]]*tbl_Metraj22[[#This Row],[METRAJ_BETON]]))</f>
        <v>0</v>
      </c>
      <c r="K3014" s="2" t="s">
        <v>23535</v>
      </c>
    </row>
    <row r="3015" spans="1:11" ht="14.25" x14ac:dyDescent="0.2">
      <c r="A3015" s="2" t="s">
        <v>734</v>
      </c>
      <c r="B3015" s="124" t="s">
        <v>5979</v>
      </c>
      <c r="C3015" s="124"/>
      <c r="D3015" s="126">
        <v>1.08</v>
      </c>
      <c r="E3015" s="124" t="s">
        <v>765</v>
      </c>
      <c r="F3015" s="124">
        <v>-2</v>
      </c>
      <c r="G3015" s="2" t="s">
        <v>15602</v>
      </c>
      <c r="H3015" s="130" t="s">
        <v>24265</v>
      </c>
      <c r="I3015" s="134"/>
      <c r="J3015" s="123">
        <f>IF(OR(tbl_Metraj22[[#This Row],[TARIH]]="",tbl_Metraj22[[#This Row],[TARIH]]="-"),0,IF(tbl_Metraj22[[#This Row],[YUZDE]]=0,tbl_Metraj22[[#This Row],[METRAJ_BETON]],tbl_Metraj22[[#This Row],[YUZDE]]*tbl_Metraj22[[#This Row],[METRAJ_BETON]]))</f>
        <v>0</v>
      </c>
      <c r="K3015" s="2" t="s">
        <v>23536</v>
      </c>
    </row>
    <row r="3016" spans="1:11" ht="14.25" x14ac:dyDescent="0.2">
      <c r="A3016" s="2" t="s">
        <v>734</v>
      </c>
      <c r="B3016" s="124" t="s">
        <v>5980</v>
      </c>
      <c r="C3016" s="124"/>
      <c r="D3016" s="126">
        <v>1.42</v>
      </c>
      <c r="E3016" s="124" t="s">
        <v>765</v>
      </c>
      <c r="F3016" s="124">
        <v>-2</v>
      </c>
      <c r="G3016" s="2" t="s">
        <v>15603</v>
      </c>
      <c r="H3016" s="130" t="s">
        <v>24265</v>
      </c>
      <c r="I3016" s="134"/>
      <c r="J3016" s="123">
        <f>IF(OR(tbl_Metraj22[[#This Row],[TARIH]]="",tbl_Metraj22[[#This Row],[TARIH]]="-"),0,IF(tbl_Metraj22[[#This Row],[YUZDE]]=0,tbl_Metraj22[[#This Row],[METRAJ_BETON]],tbl_Metraj22[[#This Row],[YUZDE]]*tbl_Metraj22[[#This Row],[METRAJ_BETON]]))</f>
        <v>0</v>
      </c>
      <c r="K3016" s="2" t="s">
        <v>22811</v>
      </c>
    </row>
    <row r="3017" spans="1:11" ht="14.25" x14ac:dyDescent="0.2">
      <c r="A3017" s="2" t="s">
        <v>734</v>
      </c>
      <c r="B3017" s="124" t="s">
        <v>5981</v>
      </c>
      <c r="C3017" s="124"/>
      <c r="D3017" s="126">
        <v>1.96</v>
      </c>
      <c r="E3017" s="124" t="s">
        <v>765</v>
      </c>
      <c r="F3017" s="124">
        <v>-2</v>
      </c>
      <c r="G3017" s="2" t="s">
        <v>15604</v>
      </c>
      <c r="H3017" s="130" t="s">
        <v>24265</v>
      </c>
      <c r="I3017" s="134"/>
      <c r="J3017" s="123">
        <f>IF(OR(tbl_Metraj22[[#This Row],[TARIH]]="",tbl_Metraj22[[#This Row],[TARIH]]="-"),0,IF(tbl_Metraj22[[#This Row],[YUZDE]]=0,tbl_Metraj22[[#This Row],[METRAJ_BETON]],tbl_Metraj22[[#This Row],[YUZDE]]*tbl_Metraj22[[#This Row],[METRAJ_BETON]]))</f>
        <v>0</v>
      </c>
      <c r="K3017" s="2" t="s">
        <v>22889</v>
      </c>
    </row>
    <row r="3018" spans="1:11" ht="14.25" x14ac:dyDescent="0.2">
      <c r="A3018" s="2" t="s">
        <v>734</v>
      </c>
      <c r="B3018" s="124" t="s">
        <v>5982</v>
      </c>
      <c r="C3018" s="124"/>
      <c r="D3018" s="126">
        <v>0.61</v>
      </c>
      <c r="E3018" s="124" t="s">
        <v>765</v>
      </c>
      <c r="F3018" s="124">
        <v>-2</v>
      </c>
      <c r="G3018" s="2" t="s">
        <v>15605</v>
      </c>
      <c r="H3018" s="130" t="s">
        <v>24265</v>
      </c>
      <c r="I3018" s="134"/>
      <c r="J3018" s="123">
        <f>IF(OR(tbl_Metraj22[[#This Row],[TARIH]]="",tbl_Metraj22[[#This Row],[TARIH]]="-"),0,IF(tbl_Metraj22[[#This Row],[YUZDE]]=0,tbl_Metraj22[[#This Row],[METRAJ_BETON]],tbl_Metraj22[[#This Row],[YUZDE]]*tbl_Metraj22[[#This Row],[METRAJ_BETON]]))</f>
        <v>0</v>
      </c>
      <c r="K3018" s="2" t="s">
        <v>23537</v>
      </c>
    </row>
    <row r="3019" spans="1:11" ht="14.25" x14ac:dyDescent="0.2">
      <c r="A3019" s="2" t="s">
        <v>734</v>
      </c>
      <c r="B3019" s="124" t="s">
        <v>5983</v>
      </c>
      <c r="C3019" s="124"/>
      <c r="D3019" s="126">
        <v>0.46</v>
      </c>
      <c r="E3019" s="124" t="s">
        <v>765</v>
      </c>
      <c r="F3019" s="124">
        <v>-2</v>
      </c>
      <c r="G3019" s="2" t="s">
        <v>15606</v>
      </c>
      <c r="H3019" s="130" t="s">
        <v>24265</v>
      </c>
      <c r="I3019" s="134"/>
      <c r="J3019" s="123">
        <f>IF(OR(tbl_Metraj22[[#This Row],[TARIH]]="",tbl_Metraj22[[#This Row],[TARIH]]="-"),0,IF(tbl_Metraj22[[#This Row],[YUZDE]]=0,tbl_Metraj22[[#This Row],[METRAJ_BETON]],tbl_Metraj22[[#This Row],[YUZDE]]*tbl_Metraj22[[#This Row],[METRAJ_BETON]]))</f>
        <v>0</v>
      </c>
      <c r="K3019" s="2" t="s">
        <v>23538</v>
      </c>
    </row>
    <row r="3020" spans="1:11" ht="14.25" x14ac:dyDescent="0.2">
      <c r="A3020" s="2" t="s">
        <v>734</v>
      </c>
      <c r="B3020" s="124" t="s">
        <v>5984</v>
      </c>
      <c r="C3020" s="124"/>
      <c r="D3020" s="126">
        <v>3.46</v>
      </c>
      <c r="E3020" s="124" t="s">
        <v>765</v>
      </c>
      <c r="F3020" s="124">
        <v>-2</v>
      </c>
      <c r="G3020" s="2" t="s">
        <v>15607</v>
      </c>
      <c r="H3020" s="130" t="s">
        <v>24265</v>
      </c>
      <c r="I3020" s="134"/>
      <c r="J3020" s="123">
        <f>IF(OR(tbl_Metraj22[[#This Row],[TARIH]]="",tbl_Metraj22[[#This Row],[TARIH]]="-"),0,IF(tbl_Metraj22[[#This Row],[YUZDE]]=0,tbl_Metraj22[[#This Row],[METRAJ_BETON]],tbl_Metraj22[[#This Row],[YUZDE]]*tbl_Metraj22[[#This Row],[METRAJ_BETON]]))</f>
        <v>0</v>
      </c>
      <c r="K3020" s="2" t="s">
        <v>22868</v>
      </c>
    </row>
    <row r="3021" spans="1:11" ht="14.25" x14ac:dyDescent="0.2">
      <c r="A3021" s="2" t="s">
        <v>734</v>
      </c>
      <c r="B3021" s="124" t="s">
        <v>5985</v>
      </c>
      <c r="C3021" s="124"/>
      <c r="D3021" s="126">
        <v>0.61</v>
      </c>
      <c r="E3021" s="124" t="s">
        <v>765</v>
      </c>
      <c r="F3021" s="124">
        <v>-2</v>
      </c>
      <c r="G3021" s="2" t="s">
        <v>15608</v>
      </c>
      <c r="H3021" s="130" t="s">
        <v>24265</v>
      </c>
      <c r="I3021" s="134"/>
      <c r="J3021" s="123">
        <f>IF(OR(tbl_Metraj22[[#This Row],[TARIH]]="",tbl_Metraj22[[#This Row],[TARIH]]="-"),0,IF(tbl_Metraj22[[#This Row],[YUZDE]]=0,tbl_Metraj22[[#This Row],[METRAJ_BETON]],tbl_Metraj22[[#This Row],[YUZDE]]*tbl_Metraj22[[#This Row],[METRAJ_BETON]]))</f>
        <v>0</v>
      </c>
      <c r="K3021" s="2" t="s">
        <v>23539</v>
      </c>
    </row>
    <row r="3022" spans="1:11" ht="14.25" x14ac:dyDescent="0.2">
      <c r="A3022" s="2" t="s">
        <v>734</v>
      </c>
      <c r="B3022" s="124" t="s">
        <v>5986</v>
      </c>
      <c r="C3022" s="124"/>
      <c r="D3022" s="126">
        <v>3.46</v>
      </c>
      <c r="E3022" s="124" t="s">
        <v>765</v>
      </c>
      <c r="F3022" s="124">
        <v>-2</v>
      </c>
      <c r="G3022" s="2" t="s">
        <v>15609</v>
      </c>
      <c r="H3022" s="130" t="s">
        <v>24265</v>
      </c>
      <c r="I3022" s="134"/>
      <c r="J3022" s="123">
        <f>IF(OR(tbl_Metraj22[[#This Row],[TARIH]]="",tbl_Metraj22[[#This Row],[TARIH]]="-"),0,IF(tbl_Metraj22[[#This Row],[YUZDE]]=0,tbl_Metraj22[[#This Row],[METRAJ_BETON]],tbl_Metraj22[[#This Row],[YUZDE]]*tbl_Metraj22[[#This Row],[METRAJ_BETON]]))</f>
        <v>0</v>
      </c>
      <c r="K3022" s="2" t="s">
        <v>22873</v>
      </c>
    </row>
    <row r="3023" spans="1:11" ht="14.25" x14ac:dyDescent="0.2">
      <c r="A3023" s="2" t="s">
        <v>734</v>
      </c>
      <c r="B3023" s="124" t="s">
        <v>5987</v>
      </c>
      <c r="C3023" s="124"/>
      <c r="D3023" s="126">
        <v>0.74</v>
      </c>
      <c r="E3023" s="124" t="s">
        <v>765</v>
      </c>
      <c r="F3023" s="124">
        <v>-2</v>
      </c>
      <c r="G3023" s="2" t="s">
        <v>15610</v>
      </c>
      <c r="H3023" s="130" t="s">
        <v>24265</v>
      </c>
      <c r="I3023" s="134"/>
      <c r="J3023" s="123">
        <f>IF(OR(tbl_Metraj22[[#This Row],[TARIH]]="",tbl_Metraj22[[#This Row],[TARIH]]="-"),0,IF(tbl_Metraj22[[#This Row],[YUZDE]]=0,tbl_Metraj22[[#This Row],[METRAJ_BETON]],tbl_Metraj22[[#This Row],[YUZDE]]*tbl_Metraj22[[#This Row],[METRAJ_BETON]]))</f>
        <v>0</v>
      </c>
      <c r="K3023" s="2" t="s">
        <v>23540</v>
      </c>
    </row>
    <row r="3024" spans="1:11" ht="14.25" x14ac:dyDescent="0.2">
      <c r="A3024" s="2" t="s">
        <v>734</v>
      </c>
      <c r="B3024" s="124" t="s">
        <v>5988</v>
      </c>
      <c r="C3024" s="124"/>
      <c r="D3024" s="126">
        <v>0.83</v>
      </c>
      <c r="E3024" s="124" t="s">
        <v>765</v>
      </c>
      <c r="F3024" s="124">
        <v>-2</v>
      </c>
      <c r="G3024" s="2" t="s">
        <v>15611</v>
      </c>
      <c r="H3024" s="130" t="s">
        <v>24265</v>
      </c>
      <c r="I3024" s="134"/>
      <c r="J3024" s="123">
        <f>IF(OR(tbl_Metraj22[[#This Row],[TARIH]]="",tbl_Metraj22[[#This Row],[TARIH]]="-"),0,IF(tbl_Metraj22[[#This Row],[YUZDE]]=0,tbl_Metraj22[[#This Row],[METRAJ_BETON]],tbl_Metraj22[[#This Row],[YUZDE]]*tbl_Metraj22[[#This Row],[METRAJ_BETON]]))</f>
        <v>0</v>
      </c>
      <c r="K3024" s="2" t="s">
        <v>23541</v>
      </c>
    </row>
    <row r="3025" spans="1:11" ht="14.25" x14ac:dyDescent="0.2">
      <c r="A3025" s="2" t="s">
        <v>734</v>
      </c>
      <c r="B3025" s="124" t="s">
        <v>5989</v>
      </c>
      <c r="C3025" s="124"/>
      <c r="D3025" s="126">
        <v>0.83</v>
      </c>
      <c r="E3025" s="124" t="s">
        <v>765</v>
      </c>
      <c r="F3025" s="124">
        <v>-2</v>
      </c>
      <c r="G3025" s="2" t="s">
        <v>15612</v>
      </c>
      <c r="H3025" s="130" t="s">
        <v>24265</v>
      </c>
      <c r="I3025" s="134"/>
      <c r="J3025" s="123">
        <f>IF(OR(tbl_Metraj22[[#This Row],[TARIH]]="",tbl_Metraj22[[#This Row],[TARIH]]="-"),0,IF(tbl_Metraj22[[#This Row],[YUZDE]]=0,tbl_Metraj22[[#This Row],[METRAJ_BETON]],tbl_Metraj22[[#This Row],[YUZDE]]*tbl_Metraj22[[#This Row],[METRAJ_BETON]]))</f>
        <v>0</v>
      </c>
      <c r="K3025" s="2" t="s">
        <v>23542</v>
      </c>
    </row>
    <row r="3026" spans="1:11" ht="14.25" x14ac:dyDescent="0.2">
      <c r="A3026" s="2" t="s">
        <v>734</v>
      </c>
      <c r="B3026" s="124" t="s">
        <v>5990</v>
      </c>
      <c r="C3026" s="124"/>
      <c r="D3026" s="126">
        <v>1.34</v>
      </c>
      <c r="E3026" s="124" t="s">
        <v>765</v>
      </c>
      <c r="F3026" s="124">
        <v>-2</v>
      </c>
      <c r="G3026" s="2" t="s">
        <v>15613</v>
      </c>
      <c r="H3026" s="130" t="s">
        <v>24265</v>
      </c>
      <c r="I3026" s="134"/>
      <c r="J3026" s="123">
        <f>IF(OR(tbl_Metraj22[[#This Row],[TARIH]]="",tbl_Metraj22[[#This Row],[TARIH]]="-"),0,IF(tbl_Metraj22[[#This Row],[YUZDE]]=0,tbl_Metraj22[[#This Row],[METRAJ_BETON]],tbl_Metraj22[[#This Row],[YUZDE]]*tbl_Metraj22[[#This Row],[METRAJ_BETON]]))</f>
        <v>0</v>
      </c>
      <c r="K3026" s="2" t="s">
        <v>22872</v>
      </c>
    </row>
    <row r="3027" spans="1:11" ht="14.25" x14ac:dyDescent="0.2">
      <c r="A3027" s="2" t="s">
        <v>734</v>
      </c>
      <c r="B3027" s="124" t="s">
        <v>5991</v>
      </c>
      <c r="C3027" s="124"/>
      <c r="D3027" s="126">
        <v>1.73</v>
      </c>
      <c r="E3027" s="124" t="s">
        <v>765</v>
      </c>
      <c r="F3027" s="124">
        <v>-2</v>
      </c>
      <c r="G3027" s="2" t="s">
        <v>15614</v>
      </c>
      <c r="H3027" s="130" t="s">
        <v>24265</v>
      </c>
      <c r="I3027" s="134"/>
      <c r="J3027" s="123">
        <f>IF(OR(tbl_Metraj22[[#This Row],[TARIH]]="",tbl_Metraj22[[#This Row],[TARIH]]="-"),0,IF(tbl_Metraj22[[#This Row],[YUZDE]]=0,tbl_Metraj22[[#This Row],[METRAJ_BETON]],tbl_Metraj22[[#This Row],[YUZDE]]*tbl_Metraj22[[#This Row],[METRAJ_BETON]]))</f>
        <v>0</v>
      </c>
      <c r="K3027" s="2" t="s">
        <v>22878</v>
      </c>
    </row>
    <row r="3028" spans="1:11" ht="14.25" x14ac:dyDescent="0.2">
      <c r="A3028" s="2" t="s">
        <v>734</v>
      </c>
      <c r="B3028" s="124" t="s">
        <v>5992</v>
      </c>
      <c r="C3028" s="124"/>
      <c r="D3028" s="126">
        <v>1.68</v>
      </c>
      <c r="E3028" s="124" t="s">
        <v>765</v>
      </c>
      <c r="F3028" s="124">
        <v>-2</v>
      </c>
      <c r="G3028" s="2" t="s">
        <v>15615</v>
      </c>
      <c r="H3028" s="130" t="s">
        <v>24265</v>
      </c>
      <c r="I3028" s="134"/>
      <c r="J3028" s="123">
        <f>IF(OR(tbl_Metraj22[[#This Row],[TARIH]]="",tbl_Metraj22[[#This Row],[TARIH]]="-"),0,IF(tbl_Metraj22[[#This Row],[YUZDE]]=0,tbl_Metraj22[[#This Row],[METRAJ_BETON]],tbl_Metraj22[[#This Row],[YUZDE]]*tbl_Metraj22[[#This Row],[METRAJ_BETON]]))</f>
        <v>0</v>
      </c>
      <c r="K3028" s="2" t="s">
        <v>22754</v>
      </c>
    </row>
    <row r="3029" spans="1:11" ht="14.25" x14ac:dyDescent="0.2">
      <c r="A3029" s="2" t="s">
        <v>734</v>
      </c>
      <c r="B3029" s="124" t="s">
        <v>5993</v>
      </c>
      <c r="C3029" s="124"/>
      <c r="D3029" s="126">
        <v>2.2400000000000002</v>
      </c>
      <c r="E3029" s="124" t="s">
        <v>765</v>
      </c>
      <c r="F3029" s="124">
        <v>-2</v>
      </c>
      <c r="G3029" s="2" t="s">
        <v>15616</v>
      </c>
      <c r="H3029" s="130"/>
      <c r="I3029" s="134"/>
      <c r="J3029" s="123">
        <f>IF(OR(tbl_Metraj22[[#This Row],[TARIH]]="",tbl_Metraj22[[#This Row],[TARIH]]="-"),0,IF(tbl_Metraj22[[#This Row],[YUZDE]]=0,tbl_Metraj22[[#This Row],[METRAJ_BETON]],tbl_Metraj22[[#This Row],[YUZDE]]*tbl_Metraj22[[#This Row],[METRAJ_BETON]]))</f>
        <v>0</v>
      </c>
      <c r="K3029" s="2" t="s">
        <v>22805</v>
      </c>
    </row>
    <row r="3030" spans="1:11" ht="14.25" x14ac:dyDescent="0.2">
      <c r="A3030" s="2" t="s">
        <v>734</v>
      </c>
      <c r="B3030" s="124" t="s">
        <v>5994</v>
      </c>
      <c r="C3030" s="124"/>
      <c r="D3030" s="126">
        <v>2.2999999999999998</v>
      </c>
      <c r="E3030" s="124" t="s">
        <v>765</v>
      </c>
      <c r="F3030" s="124">
        <v>-2</v>
      </c>
      <c r="G3030" s="2" t="s">
        <v>15617</v>
      </c>
      <c r="H3030" s="130"/>
      <c r="I3030" s="134"/>
      <c r="J3030" s="123">
        <f>IF(OR(tbl_Metraj22[[#This Row],[TARIH]]="",tbl_Metraj22[[#This Row],[TARIH]]="-"),0,IF(tbl_Metraj22[[#This Row],[YUZDE]]=0,tbl_Metraj22[[#This Row],[METRAJ_BETON]],tbl_Metraj22[[#This Row],[YUZDE]]*tbl_Metraj22[[#This Row],[METRAJ_BETON]]))</f>
        <v>0</v>
      </c>
      <c r="K3030" s="2" t="s">
        <v>22806</v>
      </c>
    </row>
    <row r="3031" spans="1:11" ht="14.25" x14ac:dyDescent="0.2">
      <c r="A3031" s="2" t="s">
        <v>734</v>
      </c>
      <c r="B3031" s="124" t="s">
        <v>5995</v>
      </c>
      <c r="C3031" s="124"/>
      <c r="D3031" s="126">
        <v>1.02</v>
      </c>
      <c r="E3031" s="124" t="s">
        <v>765</v>
      </c>
      <c r="F3031" s="124">
        <v>-2</v>
      </c>
      <c r="G3031" s="2" t="s">
        <v>15618</v>
      </c>
      <c r="H3031" s="130"/>
      <c r="I3031" s="134"/>
      <c r="J3031" s="123">
        <f>IF(OR(tbl_Metraj22[[#This Row],[TARIH]]="",tbl_Metraj22[[#This Row],[TARIH]]="-"),0,IF(tbl_Metraj22[[#This Row],[YUZDE]]=0,tbl_Metraj22[[#This Row],[METRAJ_BETON]],tbl_Metraj22[[#This Row],[YUZDE]]*tbl_Metraj22[[#This Row],[METRAJ_BETON]]))</f>
        <v>0</v>
      </c>
      <c r="K3031" s="2" t="s">
        <v>23543</v>
      </c>
    </row>
    <row r="3032" spans="1:11" ht="14.25" x14ac:dyDescent="0.2">
      <c r="A3032" s="2" t="s">
        <v>734</v>
      </c>
      <c r="B3032" s="124" t="s">
        <v>5996</v>
      </c>
      <c r="C3032" s="124"/>
      <c r="D3032" s="126">
        <v>2.27</v>
      </c>
      <c r="E3032" s="124" t="s">
        <v>765</v>
      </c>
      <c r="F3032" s="124">
        <v>-2</v>
      </c>
      <c r="G3032" s="2" t="s">
        <v>15619</v>
      </c>
      <c r="H3032" s="130"/>
      <c r="I3032" s="134"/>
      <c r="J3032" s="123">
        <f>IF(OR(tbl_Metraj22[[#This Row],[TARIH]]="",tbl_Metraj22[[#This Row],[TARIH]]="-"),0,IF(tbl_Metraj22[[#This Row],[YUZDE]]=0,tbl_Metraj22[[#This Row],[METRAJ_BETON]],tbl_Metraj22[[#This Row],[YUZDE]]*tbl_Metraj22[[#This Row],[METRAJ_BETON]]))</f>
        <v>0</v>
      </c>
      <c r="K3032" s="2" t="s">
        <v>22755</v>
      </c>
    </row>
    <row r="3033" spans="1:11" ht="14.25" x14ac:dyDescent="0.2">
      <c r="A3033" s="2" t="s">
        <v>734</v>
      </c>
      <c r="B3033" s="124" t="s">
        <v>5997</v>
      </c>
      <c r="C3033" s="124"/>
      <c r="D3033" s="126">
        <v>2.2400000000000002</v>
      </c>
      <c r="E3033" s="124" t="s">
        <v>765</v>
      </c>
      <c r="F3033" s="124">
        <v>-2</v>
      </c>
      <c r="G3033" s="2" t="s">
        <v>15620</v>
      </c>
      <c r="H3033" s="130"/>
      <c r="I3033" s="134"/>
      <c r="J3033" s="123">
        <f>IF(OR(tbl_Metraj22[[#This Row],[TARIH]]="",tbl_Metraj22[[#This Row],[TARIH]]="-"),0,IF(tbl_Metraj22[[#This Row],[YUZDE]]=0,tbl_Metraj22[[#This Row],[METRAJ_BETON]],tbl_Metraj22[[#This Row],[YUZDE]]*tbl_Metraj22[[#This Row],[METRAJ_BETON]]))</f>
        <v>0</v>
      </c>
      <c r="K3033" s="2" t="s">
        <v>22756</v>
      </c>
    </row>
    <row r="3034" spans="1:11" ht="14.25" x14ac:dyDescent="0.2">
      <c r="A3034" s="2" t="s">
        <v>734</v>
      </c>
      <c r="B3034" s="124" t="s">
        <v>5998</v>
      </c>
      <c r="C3034" s="124"/>
      <c r="D3034" s="126">
        <v>0.83</v>
      </c>
      <c r="E3034" s="124" t="s">
        <v>765</v>
      </c>
      <c r="F3034" s="124">
        <v>-2</v>
      </c>
      <c r="G3034" s="2" t="s">
        <v>15621</v>
      </c>
      <c r="H3034" s="130" t="s">
        <v>24265</v>
      </c>
      <c r="I3034" s="134"/>
      <c r="J3034" s="123">
        <f>IF(OR(tbl_Metraj22[[#This Row],[TARIH]]="",tbl_Metraj22[[#This Row],[TARIH]]="-"),0,IF(tbl_Metraj22[[#This Row],[YUZDE]]=0,tbl_Metraj22[[#This Row],[METRAJ_BETON]],tbl_Metraj22[[#This Row],[YUZDE]]*tbl_Metraj22[[#This Row],[METRAJ_BETON]]))</f>
        <v>0</v>
      </c>
      <c r="K3034" s="2" t="s">
        <v>23544</v>
      </c>
    </row>
    <row r="3035" spans="1:11" ht="14.25" x14ac:dyDescent="0.2">
      <c r="A3035" s="2" t="s">
        <v>734</v>
      </c>
      <c r="B3035" s="124" t="s">
        <v>5999</v>
      </c>
      <c r="C3035" s="124"/>
      <c r="D3035" s="126">
        <v>1.68</v>
      </c>
      <c r="E3035" s="124" t="s">
        <v>765</v>
      </c>
      <c r="F3035" s="124">
        <v>-2</v>
      </c>
      <c r="G3035" s="2" t="s">
        <v>15622</v>
      </c>
      <c r="H3035" s="130" t="s">
        <v>24265</v>
      </c>
      <c r="I3035" s="134"/>
      <c r="J3035" s="123">
        <f>IF(OR(tbl_Metraj22[[#This Row],[TARIH]]="",tbl_Metraj22[[#This Row],[TARIH]]="-"),0,IF(tbl_Metraj22[[#This Row],[YUZDE]]=0,tbl_Metraj22[[#This Row],[METRAJ_BETON]],tbl_Metraj22[[#This Row],[YUZDE]]*tbl_Metraj22[[#This Row],[METRAJ_BETON]]))</f>
        <v>0</v>
      </c>
      <c r="K3035" s="2" t="s">
        <v>22814</v>
      </c>
    </row>
    <row r="3036" spans="1:11" ht="14.25" x14ac:dyDescent="0.2">
      <c r="A3036" s="2" t="s">
        <v>734</v>
      </c>
      <c r="B3036" s="124" t="s">
        <v>6000</v>
      </c>
      <c r="C3036" s="124"/>
      <c r="D3036" s="126">
        <v>1.73</v>
      </c>
      <c r="E3036" s="124" t="s">
        <v>765</v>
      </c>
      <c r="F3036" s="124">
        <v>-2</v>
      </c>
      <c r="G3036" s="2" t="s">
        <v>15623</v>
      </c>
      <c r="H3036" s="130" t="s">
        <v>24265</v>
      </c>
      <c r="I3036" s="134"/>
      <c r="J3036" s="123">
        <f>IF(OR(tbl_Metraj22[[#This Row],[TARIH]]="",tbl_Metraj22[[#This Row],[TARIH]]="-"),0,IF(tbl_Metraj22[[#This Row],[YUZDE]]=0,tbl_Metraj22[[#This Row],[METRAJ_BETON]],tbl_Metraj22[[#This Row],[YUZDE]]*tbl_Metraj22[[#This Row],[METRAJ_BETON]]))</f>
        <v>0</v>
      </c>
      <c r="K3036" s="2" t="s">
        <v>22869</v>
      </c>
    </row>
    <row r="3037" spans="1:11" ht="14.25" x14ac:dyDescent="0.2">
      <c r="A3037" s="2" t="s">
        <v>734</v>
      </c>
      <c r="B3037" s="124" t="s">
        <v>6001</v>
      </c>
      <c r="C3037" s="124"/>
      <c r="D3037" s="126">
        <v>1.34</v>
      </c>
      <c r="E3037" s="124" t="s">
        <v>765</v>
      </c>
      <c r="F3037" s="124">
        <v>-2</v>
      </c>
      <c r="G3037" s="2" t="s">
        <v>15624</v>
      </c>
      <c r="H3037" s="130" t="s">
        <v>24265</v>
      </c>
      <c r="I3037" s="134"/>
      <c r="J3037" s="123">
        <f>IF(OR(tbl_Metraj22[[#This Row],[TARIH]]="",tbl_Metraj22[[#This Row],[TARIH]]="-"),0,IF(tbl_Metraj22[[#This Row],[YUZDE]]=0,tbl_Metraj22[[#This Row],[METRAJ_BETON]],tbl_Metraj22[[#This Row],[YUZDE]]*tbl_Metraj22[[#This Row],[METRAJ_BETON]]))</f>
        <v>0</v>
      </c>
      <c r="K3037" s="2" t="s">
        <v>22858</v>
      </c>
    </row>
    <row r="3038" spans="1:11" ht="14.25" x14ac:dyDescent="0.2">
      <c r="A3038" s="2" t="s">
        <v>734</v>
      </c>
      <c r="B3038" s="124" t="s">
        <v>6002</v>
      </c>
      <c r="C3038" s="124"/>
      <c r="D3038" s="126">
        <v>0.67</v>
      </c>
      <c r="E3038" s="124" t="s">
        <v>765</v>
      </c>
      <c r="F3038" s="124">
        <v>-2</v>
      </c>
      <c r="G3038" s="2" t="s">
        <v>15625</v>
      </c>
      <c r="H3038" s="130"/>
      <c r="I3038" s="134"/>
      <c r="J3038" s="123">
        <f>IF(OR(tbl_Metraj22[[#This Row],[TARIH]]="",tbl_Metraj22[[#This Row],[TARIH]]="-"),0,IF(tbl_Metraj22[[#This Row],[YUZDE]]=0,tbl_Metraj22[[#This Row],[METRAJ_BETON]],tbl_Metraj22[[#This Row],[YUZDE]]*tbl_Metraj22[[#This Row],[METRAJ_BETON]]))</f>
        <v>0</v>
      </c>
      <c r="K3038" s="2" t="s">
        <v>23545</v>
      </c>
    </row>
    <row r="3039" spans="1:11" ht="14.25" x14ac:dyDescent="0.2">
      <c r="A3039" s="2" t="s">
        <v>734</v>
      </c>
      <c r="B3039" s="124" t="s">
        <v>6003</v>
      </c>
      <c r="C3039" s="124"/>
      <c r="D3039" s="126">
        <v>0.9</v>
      </c>
      <c r="E3039" s="124" t="s">
        <v>765</v>
      </c>
      <c r="F3039" s="124">
        <v>-2</v>
      </c>
      <c r="G3039" s="2" t="s">
        <v>15626</v>
      </c>
      <c r="H3039" s="130"/>
      <c r="I3039" s="134"/>
      <c r="J3039" s="123">
        <f>IF(OR(tbl_Metraj22[[#This Row],[TARIH]]="",tbl_Metraj22[[#This Row],[TARIH]]="-"),0,IF(tbl_Metraj22[[#This Row],[YUZDE]]=0,tbl_Metraj22[[#This Row],[METRAJ_BETON]],tbl_Metraj22[[#This Row],[YUZDE]]*tbl_Metraj22[[#This Row],[METRAJ_BETON]]))</f>
        <v>0</v>
      </c>
      <c r="K3039" s="2" t="s">
        <v>23546</v>
      </c>
    </row>
    <row r="3040" spans="1:11" ht="14.25" x14ac:dyDescent="0.2">
      <c r="A3040" s="2" t="s">
        <v>734</v>
      </c>
      <c r="B3040" s="124" t="s">
        <v>6004</v>
      </c>
      <c r="C3040" s="124"/>
      <c r="D3040" s="126">
        <v>0.67</v>
      </c>
      <c r="E3040" s="124" t="s">
        <v>765</v>
      </c>
      <c r="F3040" s="124">
        <v>-2</v>
      </c>
      <c r="G3040" s="2" t="s">
        <v>15627</v>
      </c>
      <c r="H3040" s="130" t="s">
        <v>24265</v>
      </c>
      <c r="I3040" s="134"/>
      <c r="J3040" s="123">
        <f>IF(OR(tbl_Metraj22[[#This Row],[TARIH]]="",tbl_Metraj22[[#This Row],[TARIH]]="-"),0,IF(tbl_Metraj22[[#This Row],[YUZDE]]=0,tbl_Metraj22[[#This Row],[METRAJ_BETON]],tbl_Metraj22[[#This Row],[YUZDE]]*tbl_Metraj22[[#This Row],[METRAJ_BETON]]))</f>
        <v>0</v>
      </c>
      <c r="K3040" s="2" t="s">
        <v>23547</v>
      </c>
    </row>
    <row r="3041" spans="1:11" ht="14.25" x14ac:dyDescent="0.2">
      <c r="A3041" s="2" t="s">
        <v>734</v>
      </c>
      <c r="B3041" s="124" t="s">
        <v>6005</v>
      </c>
      <c r="C3041" s="124"/>
      <c r="D3041" s="126">
        <v>3.46</v>
      </c>
      <c r="E3041" s="124" t="s">
        <v>765</v>
      </c>
      <c r="F3041" s="124">
        <v>-2</v>
      </c>
      <c r="G3041" s="2" t="s">
        <v>15628</v>
      </c>
      <c r="H3041" s="130" t="s">
        <v>24265</v>
      </c>
      <c r="I3041" s="134"/>
      <c r="J3041" s="123">
        <f>IF(OR(tbl_Metraj22[[#This Row],[TARIH]]="",tbl_Metraj22[[#This Row],[TARIH]]="-"),0,IF(tbl_Metraj22[[#This Row],[YUZDE]]=0,tbl_Metraj22[[#This Row],[METRAJ_BETON]],tbl_Metraj22[[#This Row],[YUZDE]]*tbl_Metraj22[[#This Row],[METRAJ_BETON]]))</f>
        <v>0</v>
      </c>
      <c r="K3041" s="2" t="s">
        <v>22848</v>
      </c>
    </row>
    <row r="3042" spans="1:11" ht="14.25" x14ac:dyDescent="0.2">
      <c r="A3042" s="2" t="s">
        <v>734</v>
      </c>
      <c r="B3042" s="124" t="s">
        <v>6006</v>
      </c>
      <c r="C3042" s="124"/>
      <c r="D3042" s="126">
        <v>0.46</v>
      </c>
      <c r="E3042" s="124" t="s">
        <v>765</v>
      </c>
      <c r="F3042" s="124">
        <v>-2</v>
      </c>
      <c r="G3042" s="2" t="s">
        <v>15629</v>
      </c>
      <c r="H3042" s="130" t="s">
        <v>24265</v>
      </c>
      <c r="I3042" s="134"/>
      <c r="J3042" s="123">
        <f>IF(OR(tbl_Metraj22[[#This Row],[TARIH]]="",tbl_Metraj22[[#This Row],[TARIH]]="-"),0,IF(tbl_Metraj22[[#This Row],[YUZDE]]=0,tbl_Metraj22[[#This Row],[METRAJ_BETON]],tbl_Metraj22[[#This Row],[YUZDE]]*tbl_Metraj22[[#This Row],[METRAJ_BETON]]))</f>
        <v>0</v>
      </c>
      <c r="K3042" s="2" t="s">
        <v>23548</v>
      </c>
    </row>
    <row r="3043" spans="1:11" ht="14.25" x14ac:dyDescent="0.2">
      <c r="A3043" s="2" t="s">
        <v>734</v>
      </c>
      <c r="B3043" s="124" t="s">
        <v>6007</v>
      </c>
      <c r="C3043" s="124"/>
      <c r="D3043" s="126">
        <v>0.61</v>
      </c>
      <c r="E3043" s="124" t="s">
        <v>765</v>
      </c>
      <c r="F3043" s="124">
        <v>-2</v>
      </c>
      <c r="G3043" s="2" t="s">
        <v>15630</v>
      </c>
      <c r="H3043" s="130" t="s">
        <v>24265</v>
      </c>
      <c r="I3043" s="134"/>
      <c r="J3043" s="123">
        <f>IF(OR(tbl_Metraj22[[#This Row],[TARIH]]="",tbl_Metraj22[[#This Row],[TARIH]]="-"),0,IF(tbl_Metraj22[[#This Row],[YUZDE]]=0,tbl_Metraj22[[#This Row],[METRAJ_BETON]],tbl_Metraj22[[#This Row],[YUZDE]]*tbl_Metraj22[[#This Row],[METRAJ_BETON]]))</f>
        <v>0</v>
      </c>
      <c r="K3043" s="2" t="s">
        <v>23549</v>
      </c>
    </row>
    <row r="3044" spans="1:11" ht="14.25" x14ac:dyDescent="0.2">
      <c r="A3044" s="2" t="s">
        <v>734</v>
      </c>
      <c r="B3044" s="124" t="s">
        <v>6008</v>
      </c>
      <c r="C3044" s="124"/>
      <c r="D3044" s="126">
        <v>3.46</v>
      </c>
      <c r="E3044" s="124" t="s">
        <v>765</v>
      </c>
      <c r="F3044" s="124">
        <v>-2</v>
      </c>
      <c r="G3044" s="2" t="s">
        <v>15631</v>
      </c>
      <c r="H3044" s="130" t="s">
        <v>24265</v>
      </c>
      <c r="I3044" s="134"/>
      <c r="J3044" s="123">
        <f>IF(OR(tbl_Metraj22[[#This Row],[TARIH]]="",tbl_Metraj22[[#This Row],[TARIH]]="-"),0,IF(tbl_Metraj22[[#This Row],[YUZDE]]=0,tbl_Metraj22[[#This Row],[METRAJ_BETON]],tbl_Metraj22[[#This Row],[YUZDE]]*tbl_Metraj22[[#This Row],[METRAJ_BETON]]))</f>
        <v>0</v>
      </c>
      <c r="K3044" s="2" t="s">
        <v>22845</v>
      </c>
    </row>
    <row r="3045" spans="1:11" ht="14.25" x14ac:dyDescent="0.2">
      <c r="A3045" s="2" t="s">
        <v>734</v>
      </c>
      <c r="B3045" s="124" t="s">
        <v>6012</v>
      </c>
      <c r="C3045" s="124"/>
      <c r="D3045" s="126">
        <v>2.21</v>
      </c>
      <c r="E3045" s="124" t="s">
        <v>765</v>
      </c>
      <c r="F3045" s="124">
        <v>-2</v>
      </c>
      <c r="G3045" s="2" t="s">
        <v>15632</v>
      </c>
      <c r="H3045" s="130" t="s">
        <v>24265</v>
      </c>
      <c r="I3045" s="134"/>
      <c r="J3045" s="123">
        <f>IF(OR(tbl_Metraj22[[#This Row],[TARIH]]="",tbl_Metraj22[[#This Row],[TARIH]]="-"),0,IF(tbl_Metraj22[[#This Row],[YUZDE]]=0,tbl_Metraj22[[#This Row],[METRAJ_BETON]],tbl_Metraj22[[#This Row],[YUZDE]]*tbl_Metraj22[[#This Row],[METRAJ_BETON]]))</f>
        <v>0</v>
      </c>
      <c r="K3045" s="2" t="s">
        <v>22781</v>
      </c>
    </row>
    <row r="3046" spans="1:11" ht="14.25" x14ac:dyDescent="0.2">
      <c r="A3046" s="2" t="s">
        <v>734</v>
      </c>
      <c r="B3046" s="124" t="s">
        <v>6013</v>
      </c>
      <c r="C3046" s="124"/>
      <c r="D3046" s="126">
        <v>0.83</v>
      </c>
      <c r="E3046" s="124" t="s">
        <v>765</v>
      </c>
      <c r="F3046" s="124">
        <v>-2</v>
      </c>
      <c r="G3046" s="2" t="s">
        <v>15633</v>
      </c>
      <c r="H3046" s="130" t="s">
        <v>24265</v>
      </c>
      <c r="I3046" s="134"/>
      <c r="J3046" s="123">
        <f>IF(OR(tbl_Metraj22[[#This Row],[TARIH]]="",tbl_Metraj22[[#This Row],[TARIH]]="-"),0,IF(tbl_Metraj22[[#This Row],[YUZDE]]=0,tbl_Metraj22[[#This Row],[METRAJ_BETON]],tbl_Metraj22[[#This Row],[YUZDE]]*tbl_Metraj22[[#This Row],[METRAJ_BETON]]))</f>
        <v>0</v>
      </c>
      <c r="K3046" s="2" t="s">
        <v>23550</v>
      </c>
    </row>
    <row r="3047" spans="1:11" ht="14.25" x14ac:dyDescent="0.2">
      <c r="A3047" s="2" t="s">
        <v>734</v>
      </c>
      <c r="B3047" s="124" t="s">
        <v>6014</v>
      </c>
      <c r="C3047" s="124"/>
      <c r="D3047" s="126">
        <v>1.68</v>
      </c>
      <c r="E3047" s="124" t="s">
        <v>765</v>
      </c>
      <c r="F3047" s="124">
        <v>-2</v>
      </c>
      <c r="G3047" s="2" t="s">
        <v>15634</v>
      </c>
      <c r="H3047" s="130" t="s">
        <v>24265</v>
      </c>
      <c r="I3047" s="134"/>
      <c r="J3047" s="123">
        <f>IF(OR(tbl_Metraj22[[#This Row],[TARIH]]="",tbl_Metraj22[[#This Row],[TARIH]]="-"),0,IF(tbl_Metraj22[[#This Row],[YUZDE]]=0,tbl_Metraj22[[#This Row],[METRAJ_BETON]],tbl_Metraj22[[#This Row],[YUZDE]]*tbl_Metraj22[[#This Row],[METRAJ_BETON]]))</f>
        <v>0</v>
      </c>
      <c r="K3047" s="2" t="s">
        <v>22849</v>
      </c>
    </row>
    <row r="3048" spans="1:11" ht="14.25" x14ac:dyDescent="0.2">
      <c r="A3048" s="2" t="s">
        <v>734</v>
      </c>
      <c r="B3048" s="124" t="s">
        <v>6015</v>
      </c>
      <c r="C3048" s="124"/>
      <c r="D3048" s="126">
        <v>1.34</v>
      </c>
      <c r="E3048" s="124" t="s">
        <v>765</v>
      </c>
      <c r="F3048" s="124">
        <v>-2</v>
      </c>
      <c r="G3048" s="2" t="s">
        <v>15635</v>
      </c>
      <c r="H3048" s="130" t="s">
        <v>24265</v>
      </c>
      <c r="I3048" s="134"/>
      <c r="J3048" s="123">
        <f>IF(OR(tbl_Metraj22[[#This Row],[TARIH]]="",tbl_Metraj22[[#This Row],[TARIH]]="-"),0,IF(tbl_Metraj22[[#This Row],[YUZDE]]=0,tbl_Metraj22[[#This Row],[METRAJ_BETON]],tbl_Metraj22[[#This Row],[YUZDE]]*tbl_Metraj22[[#This Row],[METRAJ_BETON]]))</f>
        <v>0</v>
      </c>
      <c r="K3048" s="2" t="s">
        <v>22857</v>
      </c>
    </row>
    <row r="3049" spans="1:11" ht="14.25" x14ac:dyDescent="0.2">
      <c r="A3049" s="2" t="s">
        <v>734</v>
      </c>
      <c r="B3049" s="124" t="s">
        <v>6016</v>
      </c>
      <c r="C3049" s="124"/>
      <c r="D3049" s="126">
        <v>2.2400000000000002</v>
      </c>
      <c r="E3049" s="124" t="s">
        <v>765</v>
      </c>
      <c r="F3049" s="124">
        <v>-2</v>
      </c>
      <c r="G3049" s="2" t="s">
        <v>15636</v>
      </c>
      <c r="H3049" s="130" t="s">
        <v>24265</v>
      </c>
      <c r="I3049" s="134"/>
      <c r="J3049" s="123">
        <f>IF(OR(tbl_Metraj22[[#This Row],[TARIH]]="",tbl_Metraj22[[#This Row],[TARIH]]="-"),0,IF(tbl_Metraj22[[#This Row],[YUZDE]]=0,tbl_Metraj22[[#This Row],[METRAJ_BETON]],tbl_Metraj22[[#This Row],[YUZDE]]*tbl_Metraj22[[#This Row],[METRAJ_BETON]]))</f>
        <v>0</v>
      </c>
      <c r="K3049" s="2" t="s">
        <v>23551</v>
      </c>
    </row>
    <row r="3050" spans="1:11" ht="14.25" x14ac:dyDescent="0.2">
      <c r="A3050" s="2" t="s">
        <v>734</v>
      </c>
      <c r="B3050" s="124" t="s">
        <v>6017</v>
      </c>
      <c r="C3050" s="124"/>
      <c r="D3050" s="126">
        <v>0.83</v>
      </c>
      <c r="E3050" s="124" t="s">
        <v>765</v>
      </c>
      <c r="F3050" s="124">
        <v>-2</v>
      </c>
      <c r="G3050" s="2" t="s">
        <v>15637</v>
      </c>
      <c r="H3050" s="130" t="s">
        <v>24265</v>
      </c>
      <c r="I3050" s="134"/>
      <c r="J3050" s="123">
        <f>IF(OR(tbl_Metraj22[[#This Row],[TARIH]]="",tbl_Metraj22[[#This Row],[TARIH]]="-"),0,IF(tbl_Metraj22[[#This Row],[YUZDE]]=0,tbl_Metraj22[[#This Row],[METRAJ_BETON]],tbl_Metraj22[[#This Row],[YUZDE]]*tbl_Metraj22[[#This Row],[METRAJ_BETON]]))</f>
        <v>0</v>
      </c>
      <c r="K3050" s="2" t="s">
        <v>23552</v>
      </c>
    </row>
    <row r="3051" spans="1:11" ht="14.25" x14ac:dyDescent="0.2">
      <c r="A3051" s="2" t="s">
        <v>734</v>
      </c>
      <c r="B3051" s="124" t="s">
        <v>6018</v>
      </c>
      <c r="C3051" s="124"/>
      <c r="D3051" s="126">
        <v>1.68</v>
      </c>
      <c r="E3051" s="124" t="s">
        <v>765</v>
      </c>
      <c r="F3051" s="124">
        <v>-2</v>
      </c>
      <c r="G3051" s="2" t="s">
        <v>15638</v>
      </c>
      <c r="H3051" s="130" t="s">
        <v>24265</v>
      </c>
      <c r="I3051" s="134"/>
      <c r="J3051" s="123">
        <f>IF(OR(tbl_Metraj22[[#This Row],[TARIH]]="",tbl_Metraj22[[#This Row],[TARIH]]="-"),0,IF(tbl_Metraj22[[#This Row],[YUZDE]]=0,tbl_Metraj22[[#This Row],[METRAJ_BETON]],tbl_Metraj22[[#This Row],[YUZDE]]*tbl_Metraj22[[#This Row],[METRAJ_BETON]]))</f>
        <v>0</v>
      </c>
      <c r="K3051" s="2" t="s">
        <v>22810</v>
      </c>
    </row>
    <row r="3052" spans="1:11" ht="14.25" x14ac:dyDescent="0.2">
      <c r="A3052" s="2" t="s">
        <v>734</v>
      </c>
      <c r="B3052" s="124" t="s">
        <v>6019</v>
      </c>
      <c r="C3052" s="124"/>
      <c r="D3052" s="126">
        <v>1.34</v>
      </c>
      <c r="E3052" s="124" t="s">
        <v>765</v>
      </c>
      <c r="F3052" s="124">
        <v>-2</v>
      </c>
      <c r="G3052" s="2" t="s">
        <v>15639</v>
      </c>
      <c r="H3052" s="130" t="s">
        <v>24265</v>
      </c>
      <c r="I3052" s="134"/>
      <c r="J3052" s="123">
        <f>IF(OR(tbl_Metraj22[[#This Row],[TARIH]]="",tbl_Metraj22[[#This Row],[TARIH]]="-"),0,IF(tbl_Metraj22[[#This Row],[YUZDE]]=0,tbl_Metraj22[[#This Row],[METRAJ_BETON]],tbl_Metraj22[[#This Row],[YUZDE]]*tbl_Metraj22[[#This Row],[METRAJ_BETON]]))</f>
        <v>0</v>
      </c>
      <c r="K3052" s="2" t="s">
        <v>23553</v>
      </c>
    </row>
    <row r="3053" spans="1:11" ht="14.25" x14ac:dyDescent="0.2">
      <c r="A3053" s="2" t="s">
        <v>734</v>
      </c>
      <c r="B3053" s="124" t="s">
        <v>6020</v>
      </c>
      <c r="C3053" s="124"/>
      <c r="D3053" s="126">
        <v>2.2999999999999998</v>
      </c>
      <c r="E3053" s="124" t="s">
        <v>765</v>
      </c>
      <c r="F3053" s="124">
        <v>-2</v>
      </c>
      <c r="G3053" s="2" t="s">
        <v>15640</v>
      </c>
      <c r="H3053" s="130"/>
      <c r="I3053" s="134"/>
      <c r="J3053" s="123">
        <f>IF(OR(tbl_Metraj22[[#This Row],[TARIH]]="",tbl_Metraj22[[#This Row],[TARIH]]="-"),0,IF(tbl_Metraj22[[#This Row],[YUZDE]]=0,tbl_Metraj22[[#This Row],[METRAJ_BETON]],tbl_Metraj22[[#This Row],[YUZDE]]*tbl_Metraj22[[#This Row],[METRAJ_BETON]]))</f>
        <v>0</v>
      </c>
      <c r="K3053" s="2" t="s">
        <v>22793</v>
      </c>
    </row>
    <row r="3054" spans="1:11" ht="14.25" x14ac:dyDescent="0.2">
      <c r="A3054" s="2" t="s">
        <v>734</v>
      </c>
      <c r="B3054" s="124" t="s">
        <v>6021</v>
      </c>
      <c r="C3054" s="124"/>
      <c r="D3054" s="126">
        <v>2.2999999999999998</v>
      </c>
      <c r="E3054" s="124" t="s">
        <v>765</v>
      </c>
      <c r="F3054" s="124">
        <v>-2</v>
      </c>
      <c r="G3054" s="2" t="s">
        <v>15641</v>
      </c>
      <c r="H3054" s="130"/>
      <c r="I3054" s="134"/>
      <c r="J3054" s="123">
        <f>IF(OR(tbl_Metraj22[[#This Row],[TARIH]]="",tbl_Metraj22[[#This Row],[TARIH]]="-"),0,IF(tbl_Metraj22[[#This Row],[YUZDE]]=0,tbl_Metraj22[[#This Row],[METRAJ_BETON]],tbl_Metraj22[[#This Row],[YUZDE]]*tbl_Metraj22[[#This Row],[METRAJ_BETON]]))</f>
        <v>0</v>
      </c>
      <c r="K3054" s="2" t="s">
        <v>22794</v>
      </c>
    </row>
    <row r="3055" spans="1:11" ht="14.25" x14ac:dyDescent="0.2">
      <c r="A3055" s="2" t="s">
        <v>734</v>
      </c>
      <c r="B3055" s="124" t="s">
        <v>6022</v>
      </c>
      <c r="C3055" s="124"/>
      <c r="D3055" s="126">
        <v>2.2999999999999998</v>
      </c>
      <c r="E3055" s="124" t="s">
        <v>765</v>
      </c>
      <c r="F3055" s="124">
        <v>-2</v>
      </c>
      <c r="G3055" s="2" t="s">
        <v>15642</v>
      </c>
      <c r="H3055" s="130"/>
      <c r="I3055" s="134"/>
      <c r="J3055" s="123">
        <f>IF(OR(tbl_Metraj22[[#This Row],[TARIH]]="",tbl_Metraj22[[#This Row],[TARIH]]="-"),0,IF(tbl_Metraj22[[#This Row],[YUZDE]]=0,tbl_Metraj22[[#This Row],[METRAJ_BETON]],tbl_Metraj22[[#This Row],[YUZDE]]*tbl_Metraj22[[#This Row],[METRAJ_BETON]]))</f>
        <v>0</v>
      </c>
      <c r="K3055" s="2" t="s">
        <v>23554</v>
      </c>
    </row>
    <row r="3056" spans="1:11" ht="14.25" x14ac:dyDescent="0.2">
      <c r="A3056" s="2" t="s">
        <v>734</v>
      </c>
      <c r="B3056" s="124" t="s">
        <v>6023</v>
      </c>
      <c r="C3056" s="124"/>
      <c r="D3056" s="126">
        <v>2.2999999999999998</v>
      </c>
      <c r="E3056" s="124" t="s">
        <v>765</v>
      </c>
      <c r="F3056" s="124">
        <v>-2</v>
      </c>
      <c r="G3056" s="2" t="s">
        <v>15643</v>
      </c>
      <c r="H3056" s="130"/>
      <c r="I3056" s="134"/>
      <c r="J3056" s="123">
        <f>IF(OR(tbl_Metraj22[[#This Row],[TARIH]]="",tbl_Metraj22[[#This Row],[TARIH]]="-"),0,IF(tbl_Metraj22[[#This Row],[YUZDE]]=0,tbl_Metraj22[[#This Row],[METRAJ_BETON]],tbl_Metraj22[[#This Row],[YUZDE]]*tbl_Metraj22[[#This Row],[METRAJ_BETON]]))</f>
        <v>0</v>
      </c>
      <c r="K3056" s="2" t="s">
        <v>22818</v>
      </c>
    </row>
    <row r="3057" spans="1:11" ht="14.25" x14ac:dyDescent="0.2">
      <c r="A3057" s="2" t="s">
        <v>734</v>
      </c>
      <c r="B3057" s="124" t="s">
        <v>6024</v>
      </c>
      <c r="C3057" s="124"/>
      <c r="D3057" s="126">
        <v>0.91</v>
      </c>
      <c r="E3057" s="124" t="s">
        <v>765</v>
      </c>
      <c r="F3057" s="124">
        <v>-2</v>
      </c>
      <c r="G3057" s="2" t="s">
        <v>15644</v>
      </c>
      <c r="H3057" s="130"/>
      <c r="I3057" s="134"/>
      <c r="J3057" s="123">
        <f>IF(OR(tbl_Metraj22[[#This Row],[TARIH]]="",tbl_Metraj22[[#This Row],[TARIH]]="-"),0,IF(tbl_Metraj22[[#This Row],[YUZDE]]=0,tbl_Metraj22[[#This Row],[METRAJ_BETON]],tbl_Metraj22[[#This Row],[YUZDE]]*tbl_Metraj22[[#This Row],[METRAJ_BETON]]))</f>
        <v>0</v>
      </c>
      <c r="K3057" s="2" t="s">
        <v>23555</v>
      </c>
    </row>
    <row r="3058" spans="1:11" ht="14.25" x14ac:dyDescent="0.2">
      <c r="A3058" s="2" t="s">
        <v>734</v>
      </c>
      <c r="B3058" s="124" t="s">
        <v>6025</v>
      </c>
      <c r="C3058" s="124"/>
      <c r="D3058" s="126">
        <v>3.68</v>
      </c>
      <c r="E3058" s="124" t="s">
        <v>765</v>
      </c>
      <c r="F3058" s="124">
        <v>-2</v>
      </c>
      <c r="G3058" s="2" t="s">
        <v>15645</v>
      </c>
      <c r="H3058" s="130"/>
      <c r="I3058" s="134"/>
      <c r="J3058" s="123">
        <f>IF(OR(tbl_Metraj22[[#This Row],[TARIH]]="",tbl_Metraj22[[#This Row],[TARIH]]="-"),0,IF(tbl_Metraj22[[#This Row],[YUZDE]]=0,tbl_Metraj22[[#This Row],[METRAJ_BETON]],tbl_Metraj22[[#This Row],[YUZDE]]*tbl_Metraj22[[#This Row],[METRAJ_BETON]]))</f>
        <v>0</v>
      </c>
      <c r="K3058" s="2" t="s">
        <v>22886</v>
      </c>
    </row>
    <row r="3059" spans="1:11" ht="14.25" x14ac:dyDescent="0.2">
      <c r="A3059" s="2" t="s">
        <v>734</v>
      </c>
      <c r="B3059" s="124" t="s">
        <v>6026</v>
      </c>
      <c r="C3059" s="124"/>
      <c r="D3059" s="126">
        <v>3.68</v>
      </c>
      <c r="E3059" s="124" t="s">
        <v>765</v>
      </c>
      <c r="F3059" s="124">
        <v>-2</v>
      </c>
      <c r="G3059" s="2" t="s">
        <v>15646</v>
      </c>
      <c r="H3059" s="130"/>
      <c r="I3059" s="134"/>
      <c r="J3059" s="123">
        <f>IF(OR(tbl_Metraj22[[#This Row],[TARIH]]="",tbl_Metraj22[[#This Row],[TARIH]]="-"),0,IF(tbl_Metraj22[[#This Row],[YUZDE]]=0,tbl_Metraj22[[#This Row],[METRAJ_BETON]],tbl_Metraj22[[#This Row],[YUZDE]]*tbl_Metraj22[[#This Row],[METRAJ_BETON]]))</f>
        <v>0</v>
      </c>
      <c r="K3059" s="2" t="s">
        <v>22885</v>
      </c>
    </row>
    <row r="3060" spans="1:11" ht="14.25" x14ac:dyDescent="0.2">
      <c r="A3060" s="2" t="s">
        <v>734</v>
      </c>
      <c r="B3060" s="124" t="s">
        <v>6027</v>
      </c>
      <c r="C3060" s="124"/>
      <c r="D3060" s="126">
        <v>0.91</v>
      </c>
      <c r="E3060" s="124" t="s">
        <v>765</v>
      </c>
      <c r="F3060" s="124">
        <v>-2</v>
      </c>
      <c r="G3060" s="2" t="s">
        <v>15647</v>
      </c>
      <c r="H3060" s="130"/>
      <c r="I3060" s="134"/>
      <c r="J3060" s="123">
        <f>IF(OR(tbl_Metraj22[[#This Row],[TARIH]]="",tbl_Metraj22[[#This Row],[TARIH]]="-"),0,IF(tbl_Metraj22[[#This Row],[YUZDE]]=0,tbl_Metraj22[[#This Row],[METRAJ_BETON]],tbl_Metraj22[[#This Row],[YUZDE]]*tbl_Metraj22[[#This Row],[METRAJ_BETON]]))</f>
        <v>0</v>
      </c>
      <c r="K3060" s="2" t="s">
        <v>23556</v>
      </c>
    </row>
    <row r="3061" spans="1:11" ht="14.25" x14ac:dyDescent="0.2">
      <c r="A3061" s="2" t="s">
        <v>734</v>
      </c>
      <c r="B3061" s="124" t="s">
        <v>6028</v>
      </c>
      <c r="C3061" s="124"/>
      <c r="D3061" s="126">
        <v>0.91</v>
      </c>
      <c r="E3061" s="124" t="s">
        <v>765</v>
      </c>
      <c r="F3061" s="124">
        <v>-2</v>
      </c>
      <c r="G3061" s="2" t="s">
        <v>15648</v>
      </c>
      <c r="H3061" s="130"/>
      <c r="I3061" s="134"/>
      <c r="J3061" s="123">
        <f>IF(OR(tbl_Metraj22[[#This Row],[TARIH]]="",tbl_Metraj22[[#This Row],[TARIH]]="-"),0,IF(tbl_Metraj22[[#This Row],[YUZDE]]=0,tbl_Metraj22[[#This Row],[METRAJ_BETON]],tbl_Metraj22[[#This Row],[YUZDE]]*tbl_Metraj22[[#This Row],[METRAJ_BETON]]))</f>
        <v>0</v>
      </c>
      <c r="K3061" s="2" t="s">
        <v>23557</v>
      </c>
    </row>
    <row r="3062" spans="1:11" ht="14.25" x14ac:dyDescent="0.2">
      <c r="A3062" s="2" t="s">
        <v>734</v>
      </c>
      <c r="B3062" s="124" t="s">
        <v>6029</v>
      </c>
      <c r="C3062" s="124"/>
      <c r="D3062" s="126">
        <v>2.2999999999999998</v>
      </c>
      <c r="E3062" s="124" t="s">
        <v>765</v>
      </c>
      <c r="F3062" s="124">
        <v>-2</v>
      </c>
      <c r="G3062" s="2" t="s">
        <v>15649</v>
      </c>
      <c r="H3062" s="130"/>
      <c r="I3062" s="134"/>
      <c r="J3062" s="123">
        <f>IF(OR(tbl_Metraj22[[#This Row],[TARIH]]="",tbl_Metraj22[[#This Row],[TARIH]]="-"),0,IF(tbl_Metraj22[[#This Row],[YUZDE]]=0,tbl_Metraj22[[#This Row],[METRAJ_BETON]],tbl_Metraj22[[#This Row],[YUZDE]]*tbl_Metraj22[[#This Row],[METRAJ_BETON]]))</f>
        <v>0</v>
      </c>
      <c r="K3062" s="2" t="s">
        <v>22819</v>
      </c>
    </row>
    <row r="3063" spans="1:11" ht="14.25" x14ac:dyDescent="0.2">
      <c r="A3063" s="2" t="s">
        <v>734</v>
      </c>
      <c r="B3063" s="124" t="s">
        <v>6030</v>
      </c>
      <c r="C3063" s="124"/>
      <c r="D3063" s="126">
        <v>2.1800000000000002</v>
      </c>
      <c r="E3063" s="124" t="s">
        <v>765</v>
      </c>
      <c r="F3063" s="124">
        <v>-2</v>
      </c>
      <c r="G3063" s="2" t="s">
        <v>15650</v>
      </c>
      <c r="H3063" s="130"/>
      <c r="I3063" s="134"/>
      <c r="J3063" s="123">
        <f>IF(OR(tbl_Metraj22[[#This Row],[TARIH]]="",tbl_Metraj22[[#This Row],[TARIH]]="-"),0,IF(tbl_Metraj22[[#This Row],[YUZDE]]=0,tbl_Metraj22[[#This Row],[METRAJ_BETON]],tbl_Metraj22[[#This Row],[YUZDE]]*tbl_Metraj22[[#This Row],[METRAJ_BETON]]))</f>
        <v>0</v>
      </c>
      <c r="K3063" s="2" t="s">
        <v>23558</v>
      </c>
    </row>
    <row r="3064" spans="1:11" ht="14.25" x14ac:dyDescent="0.2">
      <c r="A3064" s="2" t="s">
        <v>734</v>
      </c>
      <c r="B3064" s="124" t="s">
        <v>6031</v>
      </c>
      <c r="C3064" s="124"/>
      <c r="D3064" s="126">
        <v>2.2999999999999998</v>
      </c>
      <c r="E3064" s="124" t="s">
        <v>765</v>
      </c>
      <c r="F3064" s="124">
        <v>-2</v>
      </c>
      <c r="G3064" s="2" t="s">
        <v>15651</v>
      </c>
      <c r="H3064" s="130"/>
      <c r="I3064" s="134"/>
      <c r="J3064" s="123">
        <f>IF(OR(tbl_Metraj22[[#This Row],[TARIH]]="",tbl_Metraj22[[#This Row],[TARIH]]="-"),0,IF(tbl_Metraj22[[#This Row],[YUZDE]]=0,tbl_Metraj22[[#This Row],[METRAJ_BETON]],tbl_Metraj22[[#This Row],[YUZDE]]*tbl_Metraj22[[#This Row],[METRAJ_BETON]]))</f>
        <v>0</v>
      </c>
      <c r="K3064" s="2" t="s">
        <v>22820</v>
      </c>
    </row>
    <row r="3065" spans="1:11" ht="14.25" x14ac:dyDescent="0.2">
      <c r="A3065" s="2" t="s">
        <v>734</v>
      </c>
      <c r="B3065" s="124" t="s">
        <v>6032</v>
      </c>
      <c r="C3065" s="124"/>
      <c r="D3065" s="126">
        <v>2.1800000000000002</v>
      </c>
      <c r="E3065" s="124" t="s">
        <v>765</v>
      </c>
      <c r="F3065" s="124">
        <v>-2</v>
      </c>
      <c r="G3065" s="2" t="s">
        <v>15652</v>
      </c>
      <c r="H3065" s="130"/>
      <c r="I3065" s="134"/>
      <c r="J3065" s="123">
        <f>IF(OR(tbl_Metraj22[[#This Row],[TARIH]]="",tbl_Metraj22[[#This Row],[TARIH]]="-"),0,IF(tbl_Metraj22[[#This Row],[YUZDE]]=0,tbl_Metraj22[[#This Row],[METRAJ_BETON]],tbl_Metraj22[[#This Row],[YUZDE]]*tbl_Metraj22[[#This Row],[METRAJ_BETON]]))</f>
        <v>0</v>
      </c>
      <c r="K3065" s="2" t="s">
        <v>23559</v>
      </c>
    </row>
    <row r="3066" spans="1:11" ht="14.25" x14ac:dyDescent="0.2">
      <c r="A3066" s="2" t="s">
        <v>734</v>
      </c>
      <c r="B3066" s="124" t="s">
        <v>6033</v>
      </c>
      <c r="C3066" s="124"/>
      <c r="D3066" s="126">
        <v>2.16</v>
      </c>
      <c r="E3066" s="124" t="s">
        <v>765</v>
      </c>
      <c r="F3066" s="124">
        <v>-2</v>
      </c>
      <c r="G3066" s="2" t="s">
        <v>15653</v>
      </c>
      <c r="H3066" s="130"/>
      <c r="I3066" s="134"/>
      <c r="J3066" s="123">
        <f>IF(OR(tbl_Metraj22[[#This Row],[TARIH]]="",tbl_Metraj22[[#This Row],[TARIH]]="-"),0,IF(tbl_Metraj22[[#This Row],[YUZDE]]=0,tbl_Metraj22[[#This Row],[METRAJ_BETON]],tbl_Metraj22[[#This Row],[YUZDE]]*tbl_Metraj22[[#This Row],[METRAJ_BETON]]))</f>
        <v>0</v>
      </c>
      <c r="K3066" s="2" t="s">
        <v>23560</v>
      </c>
    </row>
    <row r="3067" spans="1:11" ht="14.25" x14ac:dyDescent="0.2">
      <c r="A3067" s="2" t="s">
        <v>734</v>
      </c>
      <c r="B3067" s="124" t="s">
        <v>6034</v>
      </c>
      <c r="C3067" s="124"/>
      <c r="D3067" s="126">
        <v>1.06</v>
      </c>
      <c r="E3067" s="124" t="s">
        <v>765</v>
      </c>
      <c r="F3067" s="124">
        <v>-2</v>
      </c>
      <c r="G3067" s="2" t="s">
        <v>15654</v>
      </c>
      <c r="H3067" s="130"/>
      <c r="I3067" s="134"/>
      <c r="J3067" s="123">
        <f>IF(OR(tbl_Metraj22[[#This Row],[TARIH]]="",tbl_Metraj22[[#This Row],[TARIH]]="-"),0,IF(tbl_Metraj22[[#This Row],[YUZDE]]=0,tbl_Metraj22[[#This Row],[METRAJ_BETON]],tbl_Metraj22[[#This Row],[YUZDE]]*tbl_Metraj22[[#This Row],[METRAJ_BETON]]))</f>
        <v>0</v>
      </c>
      <c r="K3067" s="2" t="s">
        <v>23561</v>
      </c>
    </row>
    <row r="3068" spans="1:11" ht="14.25" x14ac:dyDescent="0.2">
      <c r="A3068" s="2" t="s">
        <v>734</v>
      </c>
      <c r="B3068" s="124" t="s">
        <v>6035</v>
      </c>
      <c r="C3068" s="124"/>
      <c r="D3068" s="126">
        <v>2.08</v>
      </c>
      <c r="E3068" s="124" t="s">
        <v>765</v>
      </c>
      <c r="F3068" s="124">
        <v>-2</v>
      </c>
      <c r="G3068" s="2" t="s">
        <v>15655</v>
      </c>
      <c r="H3068" s="130"/>
      <c r="I3068" s="134"/>
      <c r="J3068" s="123">
        <f>IF(OR(tbl_Metraj22[[#This Row],[TARIH]]="",tbl_Metraj22[[#This Row],[TARIH]]="-"),0,IF(tbl_Metraj22[[#This Row],[YUZDE]]=0,tbl_Metraj22[[#This Row],[METRAJ_BETON]],tbl_Metraj22[[#This Row],[YUZDE]]*tbl_Metraj22[[#This Row],[METRAJ_BETON]]))</f>
        <v>0</v>
      </c>
      <c r="K3068" s="2" t="s">
        <v>23562</v>
      </c>
    </row>
    <row r="3069" spans="1:11" ht="14.25" x14ac:dyDescent="0.2">
      <c r="A3069" s="2" t="s">
        <v>734</v>
      </c>
      <c r="B3069" s="124" t="s">
        <v>6036</v>
      </c>
      <c r="C3069" s="124"/>
      <c r="D3069" s="126">
        <v>1.6</v>
      </c>
      <c r="E3069" s="124" t="s">
        <v>765</v>
      </c>
      <c r="F3069" s="124">
        <v>-2</v>
      </c>
      <c r="G3069" s="2" t="s">
        <v>15656</v>
      </c>
      <c r="H3069" s="130"/>
      <c r="I3069" s="134"/>
      <c r="J3069" s="123">
        <f>IF(OR(tbl_Metraj22[[#This Row],[TARIH]]="",tbl_Metraj22[[#This Row],[TARIH]]="-"),0,IF(tbl_Metraj22[[#This Row],[YUZDE]]=0,tbl_Metraj22[[#This Row],[METRAJ_BETON]],tbl_Metraj22[[#This Row],[YUZDE]]*tbl_Metraj22[[#This Row],[METRAJ_BETON]]))</f>
        <v>0</v>
      </c>
      <c r="K3069" s="2" t="s">
        <v>22859</v>
      </c>
    </row>
    <row r="3070" spans="1:11" ht="14.25" x14ac:dyDescent="0.2">
      <c r="A3070" s="2" t="s">
        <v>734</v>
      </c>
      <c r="B3070" s="124" t="s">
        <v>6037</v>
      </c>
      <c r="C3070" s="124"/>
      <c r="D3070" s="126">
        <v>0.88</v>
      </c>
      <c r="E3070" s="124" t="s">
        <v>765</v>
      </c>
      <c r="F3070" s="124">
        <v>-2</v>
      </c>
      <c r="G3070" s="2" t="s">
        <v>15657</v>
      </c>
      <c r="H3070" s="130"/>
      <c r="I3070" s="134"/>
      <c r="J3070" s="123">
        <f>IF(OR(tbl_Metraj22[[#This Row],[TARIH]]="",tbl_Metraj22[[#This Row],[TARIH]]="-"),0,IF(tbl_Metraj22[[#This Row],[YUZDE]]=0,tbl_Metraj22[[#This Row],[METRAJ_BETON]],tbl_Metraj22[[#This Row],[YUZDE]]*tbl_Metraj22[[#This Row],[METRAJ_BETON]]))</f>
        <v>0</v>
      </c>
      <c r="K3070" s="2" t="s">
        <v>22854</v>
      </c>
    </row>
    <row r="3071" spans="1:11" ht="14.25" x14ac:dyDescent="0.2">
      <c r="A3071" s="2" t="s">
        <v>734</v>
      </c>
      <c r="B3071" s="124" t="s">
        <v>6038</v>
      </c>
      <c r="C3071" s="124"/>
      <c r="D3071" s="126">
        <v>2.02</v>
      </c>
      <c r="E3071" s="124" t="s">
        <v>765</v>
      </c>
      <c r="F3071" s="124">
        <v>-2</v>
      </c>
      <c r="G3071" s="2" t="s">
        <v>15658</v>
      </c>
      <c r="H3071" s="130"/>
      <c r="I3071" s="134"/>
      <c r="J3071" s="123">
        <f>IF(OR(tbl_Metraj22[[#This Row],[TARIH]]="",tbl_Metraj22[[#This Row],[TARIH]]="-"),0,IF(tbl_Metraj22[[#This Row],[YUZDE]]=0,tbl_Metraj22[[#This Row],[METRAJ_BETON]],tbl_Metraj22[[#This Row],[YUZDE]]*tbl_Metraj22[[#This Row],[METRAJ_BETON]]))</f>
        <v>0</v>
      </c>
      <c r="K3071" s="2" t="s">
        <v>23563</v>
      </c>
    </row>
    <row r="3072" spans="1:11" ht="14.25" x14ac:dyDescent="0.2">
      <c r="A3072" s="2" t="s">
        <v>734</v>
      </c>
      <c r="B3072" s="124" t="s">
        <v>6039</v>
      </c>
      <c r="C3072" s="124"/>
      <c r="D3072" s="126">
        <v>1.1499999999999999</v>
      </c>
      <c r="E3072" s="124" t="s">
        <v>765</v>
      </c>
      <c r="F3072" s="124">
        <v>-2</v>
      </c>
      <c r="G3072" s="2" t="s">
        <v>15659</v>
      </c>
      <c r="H3072" s="130"/>
      <c r="I3072" s="134"/>
      <c r="J3072" s="123">
        <f>IF(OR(tbl_Metraj22[[#This Row],[TARIH]]="",tbl_Metraj22[[#This Row],[TARIH]]="-"),0,IF(tbl_Metraj22[[#This Row],[YUZDE]]=0,tbl_Metraj22[[#This Row],[METRAJ_BETON]],tbl_Metraj22[[#This Row],[YUZDE]]*tbl_Metraj22[[#This Row],[METRAJ_BETON]]))</f>
        <v>0</v>
      </c>
      <c r="K3072" s="2" t="s">
        <v>23564</v>
      </c>
    </row>
    <row r="3073" spans="1:11" ht="14.25" x14ac:dyDescent="0.2">
      <c r="A3073" s="2" t="s">
        <v>734</v>
      </c>
      <c r="B3073" s="124" t="s">
        <v>6040</v>
      </c>
      <c r="C3073" s="124"/>
      <c r="D3073" s="126">
        <v>0.32</v>
      </c>
      <c r="E3073" s="124" t="s">
        <v>765</v>
      </c>
      <c r="F3073" s="124">
        <v>-2</v>
      </c>
      <c r="G3073" s="2" t="s">
        <v>15660</v>
      </c>
      <c r="H3073" s="130"/>
      <c r="I3073" s="134"/>
      <c r="J3073" s="123">
        <f>IF(OR(tbl_Metraj22[[#This Row],[TARIH]]="",tbl_Metraj22[[#This Row],[TARIH]]="-"),0,IF(tbl_Metraj22[[#This Row],[YUZDE]]=0,tbl_Metraj22[[#This Row],[METRAJ_BETON]],tbl_Metraj22[[#This Row],[YUZDE]]*tbl_Metraj22[[#This Row],[METRAJ_BETON]]))</f>
        <v>0</v>
      </c>
      <c r="K3073" s="2" t="s">
        <v>22785</v>
      </c>
    </row>
    <row r="3074" spans="1:11" ht="14.25" x14ac:dyDescent="0.2">
      <c r="A3074" s="2" t="s">
        <v>734</v>
      </c>
      <c r="B3074" s="124" t="s">
        <v>6041</v>
      </c>
      <c r="C3074" s="124"/>
      <c r="D3074" s="126">
        <v>0.37</v>
      </c>
      <c r="E3074" s="124" t="s">
        <v>765</v>
      </c>
      <c r="F3074" s="124">
        <v>-2</v>
      </c>
      <c r="G3074" s="2" t="s">
        <v>15661</v>
      </c>
      <c r="H3074" s="130"/>
      <c r="I3074" s="134"/>
      <c r="J3074" s="123">
        <f>IF(OR(tbl_Metraj22[[#This Row],[TARIH]]="",tbl_Metraj22[[#This Row],[TARIH]]="-"),0,IF(tbl_Metraj22[[#This Row],[YUZDE]]=0,tbl_Metraj22[[#This Row],[METRAJ_BETON]],tbl_Metraj22[[#This Row],[YUZDE]]*tbl_Metraj22[[#This Row],[METRAJ_BETON]]))</f>
        <v>0</v>
      </c>
      <c r="K3074" s="2" t="s">
        <v>23565</v>
      </c>
    </row>
    <row r="3075" spans="1:11" ht="14.25" x14ac:dyDescent="0.2">
      <c r="A3075" s="2" t="s">
        <v>734</v>
      </c>
      <c r="B3075" s="124" t="s">
        <v>6042</v>
      </c>
      <c r="C3075" s="124"/>
      <c r="D3075" s="126">
        <v>0.91</v>
      </c>
      <c r="E3075" s="124" t="s">
        <v>765</v>
      </c>
      <c r="F3075" s="124">
        <v>-2</v>
      </c>
      <c r="G3075" s="2" t="s">
        <v>15662</v>
      </c>
      <c r="H3075" s="130"/>
      <c r="I3075" s="134"/>
      <c r="J3075" s="123">
        <f>IF(OR(tbl_Metraj22[[#This Row],[TARIH]]="",tbl_Metraj22[[#This Row],[TARIH]]="-"),0,IF(tbl_Metraj22[[#This Row],[YUZDE]]=0,tbl_Metraj22[[#This Row],[METRAJ_BETON]],tbl_Metraj22[[#This Row],[YUZDE]]*tbl_Metraj22[[#This Row],[METRAJ_BETON]]))</f>
        <v>0</v>
      </c>
      <c r="K3075" s="2" t="s">
        <v>23566</v>
      </c>
    </row>
    <row r="3076" spans="1:11" ht="14.25" x14ac:dyDescent="0.2">
      <c r="A3076" s="2" t="s">
        <v>734</v>
      </c>
      <c r="B3076" s="124" t="s">
        <v>6043</v>
      </c>
      <c r="C3076" s="124"/>
      <c r="D3076" s="126">
        <v>0.74</v>
      </c>
      <c r="E3076" s="124" t="s">
        <v>765</v>
      </c>
      <c r="F3076" s="124">
        <v>-2</v>
      </c>
      <c r="G3076" s="2" t="s">
        <v>15663</v>
      </c>
      <c r="H3076" s="130"/>
      <c r="I3076" s="134"/>
      <c r="J3076" s="123">
        <f>IF(OR(tbl_Metraj22[[#This Row],[TARIH]]="",tbl_Metraj22[[#This Row],[TARIH]]="-"),0,IF(tbl_Metraj22[[#This Row],[YUZDE]]=0,tbl_Metraj22[[#This Row],[METRAJ_BETON]],tbl_Metraj22[[#This Row],[YUZDE]]*tbl_Metraj22[[#This Row],[METRAJ_BETON]]))</f>
        <v>0</v>
      </c>
      <c r="K3076" s="2" t="s">
        <v>22790</v>
      </c>
    </row>
    <row r="3077" spans="1:11" ht="14.25" x14ac:dyDescent="0.2">
      <c r="A3077" s="2" t="s">
        <v>734</v>
      </c>
      <c r="B3077" s="124" t="s">
        <v>6044</v>
      </c>
      <c r="C3077" s="124"/>
      <c r="D3077" s="126">
        <v>0.32</v>
      </c>
      <c r="E3077" s="124" t="s">
        <v>765</v>
      </c>
      <c r="F3077" s="124">
        <v>-2</v>
      </c>
      <c r="G3077" s="2" t="s">
        <v>15664</v>
      </c>
      <c r="H3077" s="130"/>
      <c r="I3077" s="134"/>
      <c r="J3077" s="123">
        <f>IF(OR(tbl_Metraj22[[#This Row],[TARIH]]="",tbl_Metraj22[[#This Row],[TARIH]]="-"),0,IF(tbl_Metraj22[[#This Row],[YUZDE]]=0,tbl_Metraj22[[#This Row],[METRAJ_BETON]],tbl_Metraj22[[#This Row],[YUZDE]]*tbl_Metraj22[[#This Row],[METRAJ_BETON]]))</f>
        <v>0</v>
      </c>
      <c r="K3077" s="2" t="e">
        <v>#N/A</v>
      </c>
    </row>
    <row r="3078" spans="1:11" ht="14.25" x14ac:dyDescent="0.2">
      <c r="A3078" s="2" t="s">
        <v>734</v>
      </c>
      <c r="B3078" s="124" t="s">
        <v>6045</v>
      </c>
      <c r="C3078" s="124"/>
      <c r="D3078" s="126">
        <v>0.36</v>
      </c>
      <c r="E3078" s="124" t="s">
        <v>765</v>
      </c>
      <c r="F3078" s="124">
        <v>-2</v>
      </c>
      <c r="G3078" s="2" t="s">
        <v>15665</v>
      </c>
      <c r="H3078" s="130"/>
      <c r="I3078" s="134"/>
      <c r="J3078" s="123">
        <f>IF(OR(tbl_Metraj22[[#This Row],[TARIH]]="",tbl_Metraj22[[#This Row],[TARIH]]="-"),0,IF(tbl_Metraj22[[#This Row],[YUZDE]]=0,tbl_Metraj22[[#This Row],[METRAJ_BETON]],tbl_Metraj22[[#This Row],[YUZDE]]*tbl_Metraj22[[#This Row],[METRAJ_BETON]]))</f>
        <v>0</v>
      </c>
      <c r="K3078" s="2" t="s">
        <v>23567</v>
      </c>
    </row>
    <row r="3079" spans="1:11" ht="14.25" x14ac:dyDescent="0.2">
      <c r="A3079" s="2" t="s">
        <v>734</v>
      </c>
      <c r="B3079" s="124" t="s">
        <v>6046</v>
      </c>
      <c r="C3079" s="124"/>
      <c r="D3079" s="126">
        <v>1.06</v>
      </c>
      <c r="E3079" s="124" t="s">
        <v>765</v>
      </c>
      <c r="F3079" s="124">
        <v>-2</v>
      </c>
      <c r="G3079" s="2" t="s">
        <v>15666</v>
      </c>
      <c r="H3079" s="130"/>
      <c r="I3079" s="134"/>
      <c r="J3079" s="123">
        <f>IF(OR(tbl_Metraj22[[#This Row],[TARIH]]="",tbl_Metraj22[[#This Row],[TARIH]]="-"),0,IF(tbl_Metraj22[[#This Row],[YUZDE]]=0,tbl_Metraj22[[#This Row],[METRAJ_BETON]],tbl_Metraj22[[#This Row],[YUZDE]]*tbl_Metraj22[[#This Row],[METRAJ_BETON]]))</f>
        <v>0</v>
      </c>
      <c r="K3079" s="2" t="s">
        <v>23568</v>
      </c>
    </row>
    <row r="3080" spans="1:11" ht="14.25" x14ac:dyDescent="0.2">
      <c r="A3080" s="2" t="s">
        <v>734</v>
      </c>
      <c r="B3080" s="124" t="s">
        <v>6047</v>
      </c>
      <c r="C3080" s="124"/>
      <c r="D3080" s="126">
        <v>0.67</v>
      </c>
      <c r="E3080" s="124" t="s">
        <v>765</v>
      </c>
      <c r="F3080" s="124">
        <v>-2</v>
      </c>
      <c r="G3080" s="2" t="s">
        <v>15667</v>
      </c>
      <c r="H3080" s="130"/>
      <c r="I3080" s="134"/>
      <c r="J3080" s="123">
        <f>IF(OR(tbl_Metraj22[[#This Row],[TARIH]]="",tbl_Metraj22[[#This Row],[TARIH]]="-"),0,IF(tbl_Metraj22[[#This Row],[YUZDE]]=0,tbl_Metraj22[[#This Row],[METRAJ_BETON]],tbl_Metraj22[[#This Row],[YUZDE]]*tbl_Metraj22[[#This Row],[METRAJ_BETON]]))</f>
        <v>0</v>
      </c>
      <c r="K3080" s="2" t="e">
        <v>#N/A</v>
      </c>
    </row>
    <row r="3081" spans="1:11" ht="14.25" x14ac:dyDescent="0.2">
      <c r="A3081" s="2" t="s">
        <v>734</v>
      </c>
      <c r="B3081" s="124" t="s">
        <v>6048</v>
      </c>
      <c r="C3081" s="124"/>
      <c r="D3081" s="126">
        <v>0.84</v>
      </c>
      <c r="E3081" s="124" t="s">
        <v>765</v>
      </c>
      <c r="F3081" s="124">
        <v>-2</v>
      </c>
      <c r="G3081" s="2" t="s">
        <v>15668</v>
      </c>
      <c r="H3081" s="130"/>
      <c r="I3081" s="134"/>
      <c r="J3081" s="123">
        <f>IF(OR(tbl_Metraj22[[#This Row],[TARIH]]="",tbl_Metraj22[[#This Row],[TARIH]]="-"),0,IF(tbl_Metraj22[[#This Row],[YUZDE]]=0,tbl_Metraj22[[#This Row],[METRAJ_BETON]],tbl_Metraj22[[#This Row],[YUZDE]]*tbl_Metraj22[[#This Row],[METRAJ_BETON]]))</f>
        <v>0</v>
      </c>
      <c r="K3081" s="2" t="e">
        <v>#N/A</v>
      </c>
    </row>
    <row r="3082" spans="1:11" ht="14.25" x14ac:dyDescent="0.2">
      <c r="A3082" s="2" t="s">
        <v>734</v>
      </c>
      <c r="B3082" s="124" t="s">
        <v>6049</v>
      </c>
      <c r="C3082" s="124"/>
      <c r="D3082" s="126">
        <v>0.39</v>
      </c>
      <c r="E3082" s="124" t="s">
        <v>765</v>
      </c>
      <c r="F3082" s="124">
        <v>-2</v>
      </c>
      <c r="G3082" s="2" t="s">
        <v>15669</v>
      </c>
      <c r="H3082" s="130"/>
      <c r="I3082" s="134"/>
      <c r="J3082" s="123">
        <f>IF(OR(tbl_Metraj22[[#This Row],[TARIH]]="",tbl_Metraj22[[#This Row],[TARIH]]="-"),0,IF(tbl_Metraj22[[#This Row],[YUZDE]]=0,tbl_Metraj22[[#This Row],[METRAJ_BETON]],tbl_Metraj22[[#This Row],[YUZDE]]*tbl_Metraj22[[#This Row],[METRAJ_BETON]]))</f>
        <v>0</v>
      </c>
      <c r="K3082" s="2" t="s">
        <v>23569</v>
      </c>
    </row>
    <row r="3083" spans="1:11" ht="14.25" x14ac:dyDescent="0.2">
      <c r="A3083" s="2" t="s">
        <v>734</v>
      </c>
      <c r="B3083" s="124" t="s">
        <v>6050</v>
      </c>
      <c r="C3083" s="124"/>
      <c r="D3083" s="126">
        <v>1</v>
      </c>
      <c r="E3083" s="124" t="s">
        <v>765</v>
      </c>
      <c r="F3083" s="124">
        <v>-2</v>
      </c>
      <c r="G3083" s="2" t="s">
        <v>15670</v>
      </c>
      <c r="H3083" s="130"/>
      <c r="I3083" s="134"/>
      <c r="J3083" s="123">
        <f>IF(OR(tbl_Metraj22[[#This Row],[TARIH]]="",tbl_Metraj22[[#This Row],[TARIH]]="-"),0,IF(tbl_Metraj22[[#This Row],[YUZDE]]=0,tbl_Metraj22[[#This Row],[METRAJ_BETON]],tbl_Metraj22[[#This Row],[YUZDE]]*tbl_Metraj22[[#This Row],[METRAJ_BETON]]))</f>
        <v>0</v>
      </c>
      <c r="K3083" s="2" t="e">
        <v>#N/A</v>
      </c>
    </row>
    <row r="3084" spans="1:11" ht="14.25" x14ac:dyDescent="0.2">
      <c r="A3084" s="2" t="s">
        <v>734</v>
      </c>
      <c r="B3084" s="124" t="s">
        <v>6051</v>
      </c>
      <c r="C3084" s="124"/>
      <c r="D3084" s="126">
        <v>0.85</v>
      </c>
      <c r="E3084" s="124" t="s">
        <v>765</v>
      </c>
      <c r="F3084" s="124">
        <v>-2</v>
      </c>
      <c r="G3084" s="2" t="s">
        <v>15671</v>
      </c>
      <c r="H3084" s="130"/>
      <c r="I3084" s="134"/>
      <c r="J3084" s="123">
        <f>IF(OR(tbl_Metraj22[[#This Row],[TARIH]]="",tbl_Metraj22[[#This Row],[TARIH]]="-"),0,IF(tbl_Metraj22[[#This Row],[YUZDE]]=0,tbl_Metraj22[[#This Row],[METRAJ_BETON]],tbl_Metraj22[[#This Row],[YUZDE]]*tbl_Metraj22[[#This Row],[METRAJ_BETON]]))</f>
        <v>0</v>
      </c>
      <c r="K3084" s="2" t="s">
        <v>22817</v>
      </c>
    </row>
    <row r="3085" spans="1:11" ht="14.25" x14ac:dyDescent="0.2">
      <c r="A3085" s="2" t="s">
        <v>734</v>
      </c>
      <c r="B3085" s="124" t="s">
        <v>6052</v>
      </c>
      <c r="C3085" s="124"/>
      <c r="D3085" s="126">
        <v>1.46</v>
      </c>
      <c r="E3085" s="124" t="s">
        <v>765</v>
      </c>
      <c r="F3085" s="124">
        <v>-2</v>
      </c>
      <c r="G3085" s="2" t="s">
        <v>15672</v>
      </c>
      <c r="H3085" s="130"/>
      <c r="I3085" s="134"/>
      <c r="J3085" s="123">
        <f>IF(OR(tbl_Metraj22[[#This Row],[TARIH]]="",tbl_Metraj22[[#This Row],[TARIH]]="-"),0,IF(tbl_Metraj22[[#This Row],[YUZDE]]=0,tbl_Metraj22[[#This Row],[METRAJ_BETON]],tbl_Metraj22[[#This Row],[YUZDE]]*tbl_Metraj22[[#This Row],[METRAJ_BETON]]))</f>
        <v>0</v>
      </c>
      <c r="K3085" s="2" t="s">
        <v>23570</v>
      </c>
    </row>
    <row r="3086" spans="1:11" ht="14.25" x14ac:dyDescent="0.2">
      <c r="A3086" s="2" t="s">
        <v>734</v>
      </c>
      <c r="B3086" s="124" t="s">
        <v>6053</v>
      </c>
      <c r="C3086" s="124"/>
      <c r="D3086" s="126">
        <v>3.52</v>
      </c>
      <c r="E3086" s="124" t="s">
        <v>765</v>
      </c>
      <c r="F3086" s="124">
        <v>-2</v>
      </c>
      <c r="G3086" s="2" t="s">
        <v>15673</v>
      </c>
      <c r="H3086" s="130"/>
      <c r="I3086" s="134"/>
      <c r="J3086" s="123">
        <f>IF(OR(tbl_Metraj22[[#This Row],[TARIH]]="",tbl_Metraj22[[#This Row],[TARIH]]="-"),0,IF(tbl_Metraj22[[#This Row],[YUZDE]]=0,tbl_Metraj22[[#This Row],[METRAJ_BETON]],tbl_Metraj22[[#This Row],[YUZDE]]*tbl_Metraj22[[#This Row],[METRAJ_BETON]]))</f>
        <v>0</v>
      </c>
      <c r="K3086" s="2" t="s">
        <v>22884</v>
      </c>
    </row>
    <row r="3087" spans="1:11" ht="14.25" x14ac:dyDescent="0.2">
      <c r="A3087" s="2" t="s">
        <v>734</v>
      </c>
      <c r="B3087" s="124" t="s">
        <v>6054</v>
      </c>
      <c r="C3087" s="124"/>
      <c r="D3087" s="126">
        <v>1.7</v>
      </c>
      <c r="E3087" s="124" t="s">
        <v>765</v>
      </c>
      <c r="F3087" s="124">
        <v>-2</v>
      </c>
      <c r="G3087" s="2" t="s">
        <v>15674</v>
      </c>
      <c r="H3087" s="130"/>
      <c r="I3087" s="134"/>
      <c r="J3087" s="123">
        <f>IF(OR(tbl_Metraj22[[#This Row],[TARIH]]="",tbl_Metraj22[[#This Row],[TARIH]]="-"),0,IF(tbl_Metraj22[[#This Row],[YUZDE]]=0,tbl_Metraj22[[#This Row],[METRAJ_BETON]],tbl_Metraj22[[#This Row],[YUZDE]]*tbl_Metraj22[[#This Row],[METRAJ_BETON]]))</f>
        <v>0</v>
      </c>
      <c r="K3087" s="2" t="s">
        <v>23571</v>
      </c>
    </row>
    <row r="3088" spans="1:11" ht="14.25" x14ac:dyDescent="0.2">
      <c r="A3088" s="2" t="s">
        <v>734</v>
      </c>
      <c r="B3088" s="124" t="s">
        <v>6055</v>
      </c>
      <c r="C3088" s="124"/>
      <c r="D3088" s="126">
        <v>0.67</v>
      </c>
      <c r="E3088" s="124" t="s">
        <v>765</v>
      </c>
      <c r="F3088" s="124">
        <v>-2</v>
      </c>
      <c r="G3088" s="2" t="s">
        <v>15675</v>
      </c>
      <c r="H3088" s="130"/>
      <c r="I3088" s="134"/>
      <c r="J3088" s="123">
        <f>IF(OR(tbl_Metraj22[[#This Row],[TARIH]]="",tbl_Metraj22[[#This Row],[TARIH]]="-"),0,IF(tbl_Metraj22[[#This Row],[YUZDE]]=0,tbl_Metraj22[[#This Row],[METRAJ_BETON]],tbl_Metraj22[[#This Row],[YUZDE]]*tbl_Metraj22[[#This Row],[METRAJ_BETON]]))</f>
        <v>0</v>
      </c>
      <c r="K3088" s="2" t="s">
        <v>23572</v>
      </c>
    </row>
    <row r="3089" spans="1:11" ht="14.25" x14ac:dyDescent="0.2">
      <c r="A3089" s="2" t="s">
        <v>734</v>
      </c>
      <c r="B3089" s="124" t="s">
        <v>6056</v>
      </c>
      <c r="C3089" s="124"/>
      <c r="D3089" s="126">
        <v>0.71</v>
      </c>
      <c r="E3089" s="124" t="s">
        <v>765</v>
      </c>
      <c r="F3089" s="124">
        <v>-2</v>
      </c>
      <c r="G3089" s="2" t="s">
        <v>15676</v>
      </c>
      <c r="H3089" s="130"/>
      <c r="I3089" s="134"/>
      <c r="J3089" s="123">
        <f>IF(OR(tbl_Metraj22[[#This Row],[TARIH]]="",tbl_Metraj22[[#This Row],[TARIH]]="-"),0,IF(tbl_Metraj22[[#This Row],[YUZDE]]=0,tbl_Metraj22[[#This Row],[METRAJ_BETON]],tbl_Metraj22[[#This Row],[YUZDE]]*tbl_Metraj22[[#This Row],[METRAJ_BETON]]))</f>
        <v>0</v>
      </c>
      <c r="K3089" s="2" t="s">
        <v>22829</v>
      </c>
    </row>
    <row r="3090" spans="1:11" ht="14.25" x14ac:dyDescent="0.2">
      <c r="A3090" s="2" t="s">
        <v>734</v>
      </c>
      <c r="B3090" s="124" t="s">
        <v>6057</v>
      </c>
      <c r="C3090" s="124"/>
      <c r="D3090" s="126">
        <v>1.92</v>
      </c>
      <c r="E3090" s="124" t="s">
        <v>765</v>
      </c>
      <c r="F3090" s="124">
        <v>-2</v>
      </c>
      <c r="G3090" s="2" t="s">
        <v>15677</v>
      </c>
      <c r="H3090" s="130"/>
      <c r="I3090" s="134"/>
      <c r="J3090" s="123">
        <f>IF(OR(tbl_Metraj22[[#This Row],[TARIH]]="",tbl_Metraj22[[#This Row],[TARIH]]="-"),0,IF(tbl_Metraj22[[#This Row],[YUZDE]]=0,tbl_Metraj22[[#This Row],[METRAJ_BETON]],tbl_Metraj22[[#This Row],[YUZDE]]*tbl_Metraj22[[#This Row],[METRAJ_BETON]]))</f>
        <v>0</v>
      </c>
      <c r="K3090" s="2" t="s">
        <v>23573</v>
      </c>
    </row>
    <row r="3091" spans="1:11" ht="14.25" x14ac:dyDescent="0.2">
      <c r="A3091" s="2" t="s">
        <v>734</v>
      </c>
      <c r="B3091" s="124" t="s">
        <v>6058</v>
      </c>
      <c r="C3091" s="124"/>
      <c r="D3091" s="126">
        <v>0.46</v>
      </c>
      <c r="E3091" s="124" t="s">
        <v>765</v>
      </c>
      <c r="F3091" s="124">
        <v>-2</v>
      </c>
      <c r="G3091" s="2" t="s">
        <v>15678</v>
      </c>
      <c r="H3091" s="130"/>
      <c r="I3091" s="134"/>
      <c r="J3091" s="123">
        <f>IF(OR(tbl_Metraj22[[#This Row],[TARIH]]="",tbl_Metraj22[[#This Row],[TARIH]]="-"),0,IF(tbl_Metraj22[[#This Row],[YUZDE]]=0,tbl_Metraj22[[#This Row],[METRAJ_BETON]],tbl_Metraj22[[#This Row],[YUZDE]]*tbl_Metraj22[[#This Row],[METRAJ_BETON]]))</f>
        <v>0</v>
      </c>
      <c r="K3091" s="2" t="s">
        <v>23574</v>
      </c>
    </row>
    <row r="3092" spans="1:11" ht="14.25" x14ac:dyDescent="0.2">
      <c r="A3092" s="2" t="s">
        <v>734</v>
      </c>
      <c r="B3092" s="124" t="s">
        <v>6059</v>
      </c>
      <c r="C3092" s="124"/>
      <c r="D3092" s="126">
        <v>1.1200000000000001</v>
      </c>
      <c r="E3092" s="124" t="s">
        <v>765</v>
      </c>
      <c r="F3092" s="124">
        <v>-2</v>
      </c>
      <c r="G3092" s="2" t="s">
        <v>15679</v>
      </c>
      <c r="H3092" s="130"/>
      <c r="I3092" s="134"/>
      <c r="J3092" s="123">
        <f>IF(OR(tbl_Metraj22[[#This Row],[TARIH]]="",tbl_Metraj22[[#This Row],[TARIH]]="-"),0,IF(tbl_Metraj22[[#This Row],[YUZDE]]=0,tbl_Metraj22[[#This Row],[METRAJ_BETON]],tbl_Metraj22[[#This Row],[YUZDE]]*tbl_Metraj22[[#This Row],[METRAJ_BETON]]))</f>
        <v>0</v>
      </c>
      <c r="K3092" s="2" t="s">
        <v>23575</v>
      </c>
    </row>
    <row r="3093" spans="1:11" ht="14.25" x14ac:dyDescent="0.2">
      <c r="A3093" s="2" t="s">
        <v>734</v>
      </c>
      <c r="B3093" s="124" t="s">
        <v>6060</v>
      </c>
      <c r="C3093" s="124"/>
      <c r="D3093" s="126">
        <v>1.04</v>
      </c>
      <c r="E3093" s="124" t="s">
        <v>765</v>
      </c>
      <c r="F3093" s="124">
        <v>-2</v>
      </c>
      <c r="G3093" s="2" t="s">
        <v>15680</v>
      </c>
      <c r="H3093" s="130"/>
      <c r="I3093" s="134"/>
      <c r="J3093" s="123">
        <f>IF(OR(tbl_Metraj22[[#This Row],[TARIH]]="",tbl_Metraj22[[#This Row],[TARIH]]="-"),0,IF(tbl_Metraj22[[#This Row],[YUZDE]]=0,tbl_Metraj22[[#This Row],[METRAJ_BETON]],tbl_Metraj22[[#This Row],[YUZDE]]*tbl_Metraj22[[#This Row],[METRAJ_BETON]]))</f>
        <v>0</v>
      </c>
      <c r="K3093" s="2" t="s">
        <v>23576</v>
      </c>
    </row>
    <row r="3094" spans="1:11" ht="14.25" x14ac:dyDescent="0.2">
      <c r="A3094" s="2" t="s">
        <v>734</v>
      </c>
      <c r="B3094" s="124" t="s">
        <v>6061</v>
      </c>
      <c r="C3094" s="124"/>
      <c r="D3094" s="126">
        <v>2.2999999999999998</v>
      </c>
      <c r="E3094" s="124" t="s">
        <v>765</v>
      </c>
      <c r="F3094" s="124">
        <v>-2</v>
      </c>
      <c r="G3094" s="2" t="s">
        <v>15681</v>
      </c>
      <c r="H3094" s="130"/>
      <c r="I3094" s="134"/>
      <c r="J3094" s="123">
        <f>IF(OR(tbl_Metraj22[[#This Row],[TARIH]]="",tbl_Metraj22[[#This Row],[TARIH]]="-"),0,IF(tbl_Metraj22[[#This Row],[YUZDE]]=0,tbl_Metraj22[[#This Row],[METRAJ_BETON]],tbl_Metraj22[[#This Row],[YUZDE]]*tbl_Metraj22[[#This Row],[METRAJ_BETON]]))</f>
        <v>0</v>
      </c>
      <c r="K3094" s="2" t="s">
        <v>22822</v>
      </c>
    </row>
    <row r="3095" spans="1:11" ht="14.25" x14ac:dyDescent="0.2">
      <c r="A3095" s="2" t="s">
        <v>734</v>
      </c>
      <c r="B3095" s="124" t="s">
        <v>6062</v>
      </c>
      <c r="C3095" s="124"/>
      <c r="D3095" s="126">
        <v>2.7</v>
      </c>
      <c r="E3095" s="124" t="s">
        <v>765</v>
      </c>
      <c r="F3095" s="124">
        <v>-2</v>
      </c>
      <c r="G3095" s="2" t="s">
        <v>15682</v>
      </c>
      <c r="H3095" s="130"/>
      <c r="I3095" s="134"/>
      <c r="J3095" s="123">
        <f>IF(OR(tbl_Metraj22[[#This Row],[TARIH]]="",tbl_Metraj22[[#This Row],[TARIH]]="-"),0,IF(tbl_Metraj22[[#This Row],[YUZDE]]=0,tbl_Metraj22[[#This Row],[METRAJ_BETON]],tbl_Metraj22[[#This Row],[YUZDE]]*tbl_Metraj22[[#This Row],[METRAJ_BETON]]))</f>
        <v>0</v>
      </c>
      <c r="K3095" s="2" t="s">
        <v>23577</v>
      </c>
    </row>
    <row r="3096" spans="1:11" ht="14.25" x14ac:dyDescent="0.2">
      <c r="A3096" s="2" t="s">
        <v>734</v>
      </c>
      <c r="B3096" s="124" t="s">
        <v>6063</v>
      </c>
      <c r="C3096" s="124"/>
      <c r="D3096" s="126">
        <v>2.85</v>
      </c>
      <c r="E3096" s="124" t="s">
        <v>765</v>
      </c>
      <c r="F3096" s="124">
        <v>-2</v>
      </c>
      <c r="G3096" s="2" t="s">
        <v>15683</v>
      </c>
      <c r="H3096" s="130" t="s">
        <v>24265</v>
      </c>
      <c r="I3096" s="134"/>
      <c r="J3096" s="123">
        <f>IF(OR(tbl_Metraj22[[#This Row],[TARIH]]="",tbl_Metraj22[[#This Row],[TARIH]]="-"),0,IF(tbl_Metraj22[[#This Row],[YUZDE]]=0,tbl_Metraj22[[#This Row],[METRAJ_BETON]],tbl_Metraj22[[#This Row],[YUZDE]]*tbl_Metraj22[[#This Row],[METRAJ_BETON]]))</f>
        <v>0</v>
      </c>
      <c r="K3096" s="2" t="s">
        <v>23578</v>
      </c>
    </row>
    <row r="3097" spans="1:11" ht="14.25" x14ac:dyDescent="0.2">
      <c r="A3097" s="2" t="s">
        <v>734</v>
      </c>
      <c r="B3097" s="124" t="s">
        <v>6064</v>
      </c>
      <c r="C3097" s="124"/>
      <c r="D3097" s="126">
        <v>1.62</v>
      </c>
      <c r="E3097" s="124" t="s">
        <v>765</v>
      </c>
      <c r="F3097" s="124">
        <v>-2</v>
      </c>
      <c r="G3097" s="2" t="s">
        <v>15684</v>
      </c>
      <c r="H3097" s="130" t="s">
        <v>24265</v>
      </c>
      <c r="I3097" s="134"/>
      <c r="J3097" s="123">
        <f>IF(OR(tbl_Metraj22[[#This Row],[TARIH]]="",tbl_Metraj22[[#This Row],[TARIH]]="-"),0,IF(tbl_Metraj22[[#This Row],[YUZDE]]=0,tbl_Metraj22[[#This Row],[METRAJ_BETON]],tbl_Metraj22[[#This Row],[YUZDE]]*tbl_Metraj22[[#This Row],[METRAJ_BETON]]))</f>
        <v>0</v>
      </c>
      <c r="K3097" s="2" t="s">
        <v>22853</v>
      </c>
    </row>
    <row r="3098" spans="1:11" ht="14.25" x14ac:dyDescent="0.2">
      <c r="A3098" s="2" t="s">
        <v>734</v>
      </c>
      <c r="B3098" s="124" t="s">
        <v>6065</v>
      </c>
      <c r="C3098" s="124"/>
      <c r="D3098" s="126">
        <v>1.95</v>
      </c>
      <c r="E3098" s="124" t="s">
        <v>765</v>
      </c>
      <c r="F3098" s="124">
        <v>-2</v>
      </c>
      <c r="G3098" s="2" t="s">
        <v>15685</v>
      </c>
      <c r="H3098" s="130" t="s">
        <v>24265</v>
      </c>
      <c r="I3098" s="134"/>
      <c r="J3098" s="123">
        <f>IF(OR(tbl_Metraj22[[#This Row],[TARIH]]="",tbl_Metraj22[[#This Row],[TARIH]]="-"),0,IF(tbl_Metraj22[[#This Row],[YUZDE]]=0,tbl_Metraj22[[#This Row],[METRAJ_BETON]],tbl_Metraj22[[#This Row],[YUZDE]]*tbl_Metraj22[[#This Row],[METRAJ_BETON]]))</f>
        <v>0</v>
      </c>
      <c r="K3098" s="2" t="s">
        <v>23579</v>
      </c>
    </row>
    <row r="3099" spans="1:11" ht="14.25" x14ac:dyDescent="0.2">
      <c r="A3099" s="2" t="s">
        <v>734</v>
      </c>
      <c r="B3099" s="124" t="s">
        <v>6066</v>
      </c>
      <c r="C3099" s="124"/>
      <c r="D3099" s="126">
        <v>1.92</v>
      </c>
      <c r="E3099" s="124" t="s">
        <v>765</v>
      </c>
      <c r="F3099" s="124">
        <v>-2</v>
      </c>
      <c r="G3099" s="2" t="s">
        <v>15686</v>
      </c>
      <c r="H3099" s="130" t="s">
        <v>24265</v>
      </c>
      <c r="I3099" s="134"/>
      <c r="J3099" s="123">
        <f>IF(OR(tbl_Metraj22[[#This Row],[TARIH]]="",tbl_Metraj22[[#This Row],[TARIH]]="-"),0,IF(tbl_Metraj22[[#This Row],[YUZDE]]=0,tbl_Metraj22[[#This Row],[METRAJ_BETON]],tbl_Metraj22[[#This Row],[YUZDE]]*tbl_Metraj22[[#This Row],[METRAJ_BETON]]))</f>
        <v>0</v>
      </c>
      <c r="K3099" s="2" t="s">
        <v>23580</v>
      </c>
    </row>
    <row r="3100" spans="1:11" ht="14.25" x14ac:dyDescent="0.2">
      <c r="A3100" s="2" t="s">
        <v>734</v>
      </c>
      <c r="B3100" s="124" t="s">
        <v>6067</v>
      </c>
      <c r="C3100" s="124"/>
      <c r="D3100" s="126">
        <v>1.58</v>
      </c>
      <c r="E3100" s="124" t="s">
        <v>765</v>
      </c>
      <c r="F3100" s="124">
        <v>-2</v>
      </c>
      <c r="G3100" s="2" t="s">
        <v>15687</v>
      </c>
      <c r="H3100" s="130" t="s">
        <v>24265</v>
      </c>
      <c r="I3100" s="134"/>
      <c r="J3100" s="123">
        <f>IF(OR(tbl_Metraj22[[#This Row],[TARIH]]="",tbl_Metraj22[[#This Row],[TARIH]]="-"),0,IF(tbl_Metraj22[[#This Row],[YUZDE]]=0,tbl_Metraj22[[#This Row],[METRAJ_BETON]],tbl_Metraj22[[#This Row],[YUZDE]]*tbl_Metraj22[[#This Row],[METRAJ_BETON]]))</f>
        <v>0</v>
      </c>
      <c r="K3100" s="2" t="s">
        <v>22830</v>
      </c>
    </row>
    <row r="3101" spans="1:11" ht="14.25" x14ac:dyDescent="0.2">
      <c r="A3101" s="2" t="s">
        <v>734</v>
      </c>
      <c r="B3101" s="124" t="s">
        <v>6068</v>
      </c>
      <c r="C3101" s="124"/>
      <c r="D3101" s="126">
        <v>1.95</v>
      </c>
      <c r="E3101" s="124" t="s">
        <v>765</v>
      </c>
      <c r="F3101" s="124">
        <v>-2</v>
      </c>
      <c r="G3101" s="2" t="s">
        <v>15688</v>
      </c>
      <c r="H3101" s="130" t="s">
        <v>24265</v>
      </c>
      <c r="I3101" s="134"/>
      <c r="J3101" s="123">
        <f>IF(OR(tbl_Metraj22[[#This Row],[TARIH]]="",tbl_Metraj22[[#This Row],[TARIH]]="-"),0,IF(tbl_Metraj22[[#This Row],[YUZDE]]=0,tbl_Metraj22[[#This Row],[METRAJ_BETON]],tbl_Metraj22[[#This Row],[YUZDE]]*tbl_Metraj22[[#This Row],[METRAJ_BETON]]))</f>
        <v>0</v>
      </c>
      <c r="K3101" s="2" t="s">
        <v>23581</v>
      </c>
    </row>
    <row r="3102" spans="1:11" ht="14.25" x14ac:dyDescent="0.2">
      <c r="A3102" s="2" t="s">
        <v>728</v>
      </c>
      <c r="B3102" s="124" t="s">
        <v>7578</v>
      </c>
      <c r="C3102" s="124"/>
      <c r="D3102" s="126">
        <v>2.38</v>
      </c>
      <c r="E3102" s="124" t="s">
        <v>765</v>
      </c>
      <c r="F3102" s="124">
        <v>-2</v>
      </c>
      <c r="G3102" s="2" t="s">
        <v>15689</v>
      </c>
      <c r="H3102" s="130"/>
      <c r="I3102" s="134"/>
      <c r="J3102" s="123">
        <f>IF(OR(tbl_Metraj22[[#This Row],[TARIH]]="",tbl_Metraj22[[#This Row],[TARIH]]="-"),0,IF(tbl_Metraj22[[#This Row],[YUZDE]]=0,tbl_Metraj22[[#This Row],[METRAJ_BETON]],tbl_Metraj22[[#This Row],[YUZDE]]*tbl_Metraj22[[#This Row],[METRAJ_BETON]]))</f>
        <v>0</v>
      </c>
      <c r="K3102" s="2" t="s">
        <v>2144</v>
      </c>
    </row>
    <row r="3103" spans="1:11" ht="14.25" x14ac:dyDescent="0.2">
      <c r="A3103" s="2" t="s">
        <v>728</v>
      </c>
      <c r="B3103" s="124" t="s">
        <v>7580</v>
      </c>
      <c r="C3103" s="124"/>
      <c r="D3103" s="126">
        <v>2.38</v>
      </c>
      <c r="E3103" s="124" t="s">
        <v>765</v>
      </c>
      <c r="F3103" s="124">
        <v>-2</v>
      </c>
      <c r="G3103" s="2" t="s">
        <v>15690</v>
      </c>
      <c r="H3103" s="130"/>
      <c r="I3103" s="134"/>
      <c r="J3103" s="123">
        <f>IF(OR(tbl_Metraj22[[#This Row],[TARIH]]="",tbl_Metraj22[[#This Row],[TARIH]]="-"),0,IF(tbl_Metraj22[[#This Row],[YUZDE]]=0,tbl_Metraj22[[#This Row],[METRAJ_BETON]],tbl_Metraj22[[#This Row],[YUZDE]]*tbl_Metraj22[[#This Row],[METRAJ_BETON]]))</f>
        <v>0</v>
      </c>
      <c r="K3103" s="2" t="s">
        <v>2220</v>
      </c>
    </row>
    <row r="3104" spans="1:11" ht="14.25" x14ac:dyDescent="0.2">
      <c r="A3104" s="2" t="s">
        <v>728</v>
      </c>
      <c r="B3104" s="124" t="s">
        <v>7582</v>
      </c>
      <c r="C3104" s="124"/>
      <c r="D3104" s="126">
        <v>1.58</v>
      </c>
      <c r="E3104" s="124" t="s">
        <v>765</v>
      </c>
      <c r="F3104" s="124">
        <v>-2</v>
      </c>
      <c r="G3104" s="2" t="s">
        <v>15691</v>
      </c>
      <c r="H3104" s="130"/>
      <c r="I3104" s="134"/>
      <c r="J3104" s="123">
        <f>IF(OR(tbl_Metraj22[[#This Row],[TARIH]]="",tbl_Metraj22[[#This Row],[TARIH]]="-"),0,IF(tbl_Metraj22[[#This Row],[YUZDE]]=0,tbl_Metraj22[[#This Row],[METRAJ_BETON]],tbl_Metraj22[[#This Row],[YUZDE]]*tbl_Metraj22[[#This Row],[METRAJ_BETON]]))</f>
        <v>0</v>
      </c>
      <c r="K3104" s="2" t="s">
        <v>2205</v>
      </c>
    </row>
    <row r="3105" spans="1:11" ht="14.25" x14ac:dyDescent="0.2">
      <c r="A3105" s="2" t="s">
        <v>728</v>
      </c>
      <c r="B3105" s="124" t="s">
        <v>7583</v>
      </c>
      <c r="C3105" s="124"/>
      <c r="D3105" s="126">
        <v>4.22</v>
      </c>
      <c r="E3105" s="124" t="s">
        <v>765</v>
      </c>
      <c r="F3105" s="124">
        <v>-2</v>
      </c>
      <c r="G3105" s="2" t="s">
        <v>15692</v>
      </c>
      <c r="H3105" s="130"/>
      <c r="I3105" s="134"/>
      <c r="J3105" s="123">
        <f>IF(OR(tbl_Metraj22[[#This Row],[TARIH]]="",tbl_Metraj22[[#This Row],[TARIH]]="-"),0,IF(tbl_Metraj22[[#This Row],[YUZDE]]=0,tbl_Metraj22[[#This Row],[METRAJ_BETON]],tbl_Metraj22[[#This Row],[YUZDE]]*tbl_Metraj22[[#This Row],[METRAJ_BETON]]))</f>
        <v>0</v>
      </c>
      <c r="K3105" s="2" t="s">
        <v>895</v>
      </c>
    </row>
    <row r="3106" spans="1:11" ht="14.25" x14ac:dyDescent="0.2">
      <c r="A3106" s="2" t="s">
        <v>728</v>
      </c>
      <c r="B3106" s="124" t="s">
        <v>7592</v>
      </c>
      <c r="C3106" s="124"/>
      <c r="D3106" s="126">
        <v>4.22</v>
      </c>
      <c r="E3106" s="124" t="s">
        <v>765</v>
      </c>
      <c r="F3106" s="124">
        <v>-2</v>
      </c>
      <c r="G3106" s="2" t="s">
        <v>15693</v>
      </c>
      <c r="H3106" s="130" t="s">
        <v>24265</v>
      </c>
      <c r="I3106" s="134"/>
      <c r="J3106" s="123">
        <f>IF(OR(tbl_Metraj22[[#This Row],[TARIH]]="",tbl_Metraj22[[#This Row],[TARIH]]="-"),0,IF(tbl_Metraj22[[#This Row],[YUZDE]]=0,tbl_Metraj22[[#This Row],[METRAJ_BETON]],tbl_Metraj22[[#This Row],[YUZDE]]*tbl_Metraj22[[#This Row],[METRAJ_BETON]]))</f>
        <v>0</v>
      </c>
      <c r="K3106" s="2" t="s">
        <v>873</v>
      </c>
    </row>
    <row r="3107" spans="1:11" ht="14.25" x14ac:dyDescent="0.2">
      <c r="A3107" s="2" t="s">
        <v>728</v>
      </c>
      <c r="B3107" s="124" t="s">
        <v>7593</v>
      </c>
      <c r="C3107" s="124"/>
      <c r="D3107" s="126">
        <v>4.22</v>
      </c>
      <c r="E3107" s="124" t="s">
        <v>765</v>
      </c>
      <c r="F3107" s="124">
        <v>-2</v>
      </c>
      <c r="G3107" s="2" t="s">
        <v>15694</v>
      </c>
      <c r="H3107" s="130" t="s">
        <v>24265</v>
      </c>
      <c r="I3107" s="134"/>
      <c r="J3107" s="123">
        <f>IF(OR(tbl_Metraj22[[#This Row],[TARIH]]="",tbl_Metraj22[[#This Row],[TARIH]]="-"),0,IF(tbl_Metraj22[[#This Row],[YUZDE]]=0,tbl_Metraj22[[#This Row],[METRAJ_BETON]],tbl_Metraj22[[#This Row],[YUZDE]]*tbl_Metraj22[[#This Row],[METRAJ_BETON]]))</f>
        <v>0</v>
      </c>
      <c r="K3107" s="2" t="s">
        <v>912</v>
      </c>
    </row>
    <row r="3108" spans="1:11" ht="14.25" x14ac:dyDescent="0.2">
      <c r="A3108" s="2" t="s">
        <v>728</v>
      </c>
      <c r="B3108" s="124" t="s">
        <v>7594</v>
      </c>
      <c r="C3108" s="124"/>
      <c r="D3108" s="126">
        <v>4.22</v>
      </c>
      <c r="E3108" s="124" t="s">
        <v>765</v>
      </c>
      <c r="F3108" s="124">
        <v>-2</v>
      </c>
      <c r="G3108" s="2" t="s">
        <v>15695</v>
      </c>
      <c r="H3108" s="130" t="s">
        <v>24265</v>
      </c>
      <c r="I3108" s="134"/>
      <c r="J3108" s="123">
        <f>IF(OR(tbl_Metraj22[[#This Row],[TARIH]]="",tbl_Metraj22[[#This Row],[TARIH]]="-"),0,IF(tbl_Metraj22[[#This Row],[YUZDE]]=0,tbl_Metraj22[[#This Row],[METRAJ_BETON]],tbl_Metraj22[[#This Row],[YUZDE]]*tbl_Metraj22[[#This Row],[METRAJ_BETON]]))</f>
        <v>0</v>
      </c>
      <c r="K3108" s="2" t="s">
        <v>913</v>
      </c>
    </row>
    <row r="3109" spans="1:11" ht="14.25" x14ac:dyDescent="0.2">
      <c r="A3109" s="2" t="s">
        <v>728</v>
      </c>
      <c r="B3109" s="124" t="s">
        <v>7595</v>
      </c>
      <c r="C3109" s="124"/>
      <c r="D3109" s="126">
        <v>4.22</v>
      </c>
      <c r="E3109" s="124" t="s">
        <v>765</v>
      </c>
      <c r="F3109" s="124">
        <v>-2</v>
      </c>
      <c r="G3109" s="2" t="s">
        <v>15696</v>
      </c>
      <c r="H3109" s="130" t="s">
        <v>24265</v>
      </c>
      <c r="I3109" s="134"/>
      <c r="J3109" s="123">
        <f>IF(OR(tbl_Metraj22[[#This Row],[TARIH]]="",tbl_Metraj22[[#This Row],[TARIH]]="-"),0,IF(tbl_Metraj22[[#This Row],[YUZDE]]=0,tbl_Metraj22[[#This Row],[METRAJ_BETON]],tbl_Metraj22[[#This Row],[YUZDE]]*tbl_Metraj22[[#This Row],[METRAJ_BETON]]))</f>
        <v>0</v>
      </c>
      <c r="K3109" s="2" t="s">
        <v>914</v>
      </c>
    </row>
    <row r="3110" spans="1:11" ht="14.25" x14ac:dyDescent="0.2">
      <c r="A3110" s="2" t="s">
        <v>728</v>
      </c>
      <c r="B3110" s="124" t="s">
        <v>7601</v>
      </c>
      <c r="C3110" s="124"/>
      <c r="D3110" s="126">
        <v>7.92</v>
      </c>
      <c r="E3110" s="124" t="s">
        <v>765</v>
      </c>
      <c r="F3110" s="124">
        <v>-2</v>
      </c>
      <c r="G3110" s="2" t="s">
        <v>15697</v>
      </c>
      <c r="H3110" s="130" t="s">
        <v>24265</v>
      </c>
      <c r="I3110" s="134"/>
      <c r="J3110" s="123">
        <f>IF(OR(tbl_Metraj22[[#This Row],[TARIH]]="",tbl_Metraj22[[#This Row],[TARIH]]="-"),0,IF(tbl_Metraj22[[#This Row],[YUZDE]]=0,tbl_Metraj22[[#This Row],[METRAJ_BETON]],tbl_Metraj22[[#This Row],[YUZDE]]*tbl_Metraj22[[#This Row],[METRAJ_BETON]]))</f>
        <v>0</v>
      </c>
      <c r="K3110" s="2" t="s">
        <v>2244</v>
      </c>
    </row>
    <row r="3111" spans="1:11" ht="14.25" x14ac:dyDescent="0.2">
      <c r="A3111" s="2" t="s">
        <v>728</v>
      </c>
      <c r="B3111" s="124" t="s">
        <v>7602</v>
      </c>
      <c r="C3111" s="124"/>
      <c r="D3111" s="126">
        <v>7.92</v>
      </c>
      <c r="E3111" s="124" t="s">
        <v>765</v>
      </c>
      <c r="F3111" s="124">
        <v>-2</v>
      </c>
      <c r="G3111" s="2" t="s">
        <v>15698</v>
      </c>
      <c r="H3111" s="130"/>
      <c r="I3111" s="134"/>
      <c r="J3111" s="123">
        <f>IF(OR(tbl_Metraj22[[#This Row],[TARIH]]="",tbl_Metraj22[[#This Row],[TARIH]]="-"),0,IF(tbl_Metraj22[[#This Row],[YUZDE]]=0,tbl_Metraj22[[#This Row],[METRAJ_BETON]],tbl_Metraj22[[#This Row],[YUZDE]]*tbl_Metraj22[[#This Row],[METRAJ_BETON]]))</f>
        <v>0</v>
      </c>
      <c r="K3111" s="2" t="s">
        <v>2243</v>
      </c>
    </row>
    <row r="3112" spans="1:11" ht="14.25" x14ac:dyDescent="0.2">
      <c r="A3112" s="2" t="s">
        <v>728</v>
      </c>
      <c r="B3112" s="124" t="s">
        <v>7603</v>
      </c>
      <c r="C3112" s="124"/>
      <c r="D3112" s="126">
        <v>7.92</v>
      </c>
      <c r="E3112" s="124" t="s">
        <v>765</v>
      </c>
      <c r="F3112" s="124">
        <v>-2</v>
      </c>
      <c r="G3112" s="2" t="s">
        <v>15699</v>
      </c>
      <c r="H3112" s="130"/>
      <c r="I3112" s="134"/>
      <c r="J3112" s="123">
        <f>IF(OR(tbl_Metraj22[[#This Row],[TARIH]]="",tbl_Metraj22[[#This Row],[TARIH]]="-"),0,IF(tbl_Metraj22[[#This Row],[YUZDE]]=0,tbl_Metraj22[[#This Row],[METRAJ_BETON]],tbl_Metraj22[[#This Row],[YUZDE]]*tbl_Metraj22[[#This Row],[METRAJ_BETON]]))</f>
        <v>0</v>
      </c>
      <c r="K3112" s="2" t="s">
        <v>2242</v>
      </c>
    </row>
    <row r="3113" spans="1:11" ht="14.25" x14ac:dyDescent="0.2">
      <c r="A3113" s="2" t="s">
        <v>728</v>
      </c>
      <c r="B3113" s="124" t="s">
        <v>7604</v>
      </c>
      <c r="C3113" s="124"/>
      <c r="D3113" s="126">
        <v>4.22</v>
      </c>
      <c r="E3113" s="124" t="s">
        <v>765</v>
      </c>
      <c r="F3113" s="124">
        <v>-2</v>
      </c>
      <c r="G3113" s="2" t="s">
        <v>15700</v>
      </c>
      <c r="H3113" s="130"/>
      <c r="I3113" s="134"/>
      <c r="J3113" s="123">
        <f>IF(OR(tbl_Metraj22[[#This Row],[TARIH]]="",tbl_Metraj22[[#This Row],[TARIH]]="-"),0,IF(tbl_Metraj22[[#This Row],[YUZDE]]=0,tbl_Metraj22[[#This Row],[METRAJ_BETON]],tbl_Metraj22[[#This Row],[YUZDE]]*tbl_Metraj22[[#This Row],[METRAJ_BETON]]))</f>
        <v>0</v>
      </c>
      <c r="K3113" s="2" t="s">
        <v>2236</v>
      </c>
    </row>
    <row r="3114" spans="1:11" ht="14.25" x14ac:dyDescent="0.2">
      <c r="A3114" s="2" t="s">
        <v>728</v>
      </c>
      <c r="B3114" s="124" t="s">
        <v>7607</v>
      </c>
      <c r="C3114" s="124"/>
      <c r="D3114" s="126">
        <v>4.22</v>
      </c>
      <c r="E3114" s="124" t="s">
        <v>765</v>
      </c>
      <c r="F3114" s="124">
        <v>-2</v>
      </c>
      <c r="G3114" s="2" t="s">
        <v>15701</v>
      </c>
      <c r="H3114" s="130" t="s">
        <v>24265</v>
      </c>
      <c r="I3114" s="134"/>
      <c r="J3114" s="123">
        <f>IF(OR(tbl_Metraj22[[#This Row],[TARIH]]="",tbl_Metraj22[[#This Row],[TARIH]]="-"),0,IF(tbl_Metraj22[[#This Row],[YUZDE]]=0,tbl_Metraj22[[#This Row],[METRAJ_BETON]],tbl_Metraj22[[#This Row],[YUZDE]]*tbl_Metraj22[[#This Row],[METRAJ_BETON]]))</f>
        <v>0</v>
      </c>
      <c r="K3114" s="2" t="s">
        <v>2232</v>
      </c>
    </row>
    <row r="3115" spans="1:11" ht="14.25" x14ac:dyDescent="0.2">
      <c r="A3115" s="2" t="s">
        <v>728</v>
      </c>
      <c r="B3115" s="124" t="s">
        <v>7608</v>
      </c>
      <c r="C3115" s="124"/>
      <c r="D3115" s="126">
        <v>4.22</v>
      </c>
      <c r="E3115" s="124" t="s">
        <v>765</v>
      </c>
      <c r="F3115" s="124">
        <v>-2</v>
      </c>
      <c r="G3115" s="2" t="s">
        <v>15702</v>
      </c>
      <c r="H3115" s="130"/>
      <c r="I3115" s="134"/>
      <c r="J3115" s="123">
        <f>IF(OR(tbl_Metraj22[[#This Row],[TARIH]]="",tbl_Metraj22[[#This Row],[TARIH]]="-"),0,IF(tbl_Metraj22[[#This Row],[YUZDE]]=0,tbl_Metraj22[[#This Row],[METRAJ_BETON]],tbl_Metraj22[[#This Row],[YUZDE]]*tbl_Metraj22[[#This Row],[METRAJ_BETON]]))</f>
        <v>0</v>
      </c>
      <c r="K3115" s="2" t="s">
        <v>2233</v>
      </c>
    </row>
    <row r="3116" spans="1:11" ht="14.25" x14ac:dyDescent="0.2">
      <c r="A3116" s="2" t="s">
        <v>728</v>
      </c>
      <c r="B3116" s="124" t="s">
        <v>7609</v>
      </c>
      <c r="C3116" s="124"/>
      <c r="D3116" s="126">
        <v>4.22</v>
      </c>
      <c r="E3116" s="124" t="s">
        <v>765</v>
      </c>
      <c r="F3116" s="124">
        <v>-2</v>
      </c>
      <c r="G3116" s="2" t="s">
        <v>15703</v>
      </c>
      <c r="H3116" s="130"/>
      <c r="I3116" s="134"/>
      <c r="J3116" s="123">
        <f>IF(OR(tbl_Metraj22[[#This Row],[TARIH]]="",tbl_Metraj22[[#This Row],[TARIH]]="-"),0,IF(tbl_Metraj22[[#This Row],[YUZDE]]=0,tbl_Metraj22[[#This Row],[METRAJ_BETON]],tbl_Metraj22[[#This Row],[YUZDE]]*tbl_Metraj22[[#This Row],[METRAJ_BETON]]))</f>
        <v>0</v>
      </c>
      <c r="K3116" s="2" t="s">
        <v>2234</v>
      </c>
    </row>
    <row r="3117" spans="1:11" ht="14.25" x14ac:dyDescent="0.2">
      <c r="A3117" s="2" t="s">
        <v>728</v>
      </c>
      <c r="B3117" s="124" t="s">
        <v>7610</v>
      </c>
      <c r="C3117" s="124"/>
      <c r="D3117" s="126">
        <v>4.22</v>
      </c>
      <c r="E3117" s="124" t="s">
        <v>765</v>
      </c>
      <c r="F3117" s="124">
        <v>-2</v>
      </c>
      <c r="G3117" s="2" t="s">
        <v>15704</v>
      </c>
      <c r="H3117" s="130"/>
      <c r="I3117" s="134"/>
      <c r="J3117" s="123">
        <f>IF(OR(tbl_Metraj22[[#This Row],[TARIH]]="",tbl_Metraj22[[#This Row],[TARIH]]="-"),0,IF(tbl_Metraj22[[#This Row],[YUZDE]]=0,tbl_Metraj22[[#This Row],[METRAJ_BETON]],tbl_Metraj22[[#This Row],[YUZDE]]*tbl_Metraj22[[#This Row],[METRAJ_BETON]]))</f>
        <v>0</v>
      </c>
      <c r="K3117" s="2" t="s">
        <v>2235</v>
      </c>
    </row>
    <row r="3118" spans="1:11" ht="14.25" x14ac:dyDescent="0.2">
      <c r="A3118" s="2" t="s">
        <v>728</v>
      </c>
      <c r="B3118" s="124" t="s">
        <v>7611</v>
      </c>
      <c r="C3118" s="124"/>
      <c r="D3118" s="126">
        <v>7.92</v>
      </c>
      <c r="E3118" s="124" t="s">
        <v>765</v>
      </c>
      <c r="F3118" s="124">
        <v>-2</v>
      </c>
      <c r="G3118" s="2" t="s">
        <v>15705</v>
      </c>
      <c r="H3118" s="130"/>
      <c r="I3118" s="134"/>
      <c r="J3118" s="123">
        <f>IF(OR(tbl_Metraj22[[#This Row],[TARIH]]="",tbl_Metraj22[[#This Row],[TARIH]]="-"),0,IF(tbl_Metraj22[[#This Row],[YUZDE]]=0,tbl_Metraj22[[#This Row],[METRAJ_BETON]],tbl_Metraj22[[#This Row],[YUZDE]]*tbl_Metraj22[[#This Row],[METRAJ_BETON]]))</f>
        <v>0</v>
      </c>
      <c r="K3118" s="2" t="s">
        <v>2240</v>
      </c>
    </row>
    <row r="3119" spans="1:11" ht="14.25" x14ac:dyDescent="0.2">
      <c r="A3119" s="2" t="s">
        <v>728</v>
      </c>
      <c r="B3119" s="124" t="s">
        <v>7613</v>
      </c>
      <c r="C3119" s="124"/>
      <c r="D3119" s="126">
        <v>7.92</v>
      </c>
      <c r="E3119" s="124" t="s">
        <v>765</v>
      </c>
      <c r="F3119" s="124">
        <v>-2</v>
      </c>
      <c r="G3119" s="2" t="s">
        <v>15706</v>
      </c>
      <c r="H3119" s="130" t="s">
        <v>24265</v>
      </c>
      <c r="I3119" s="134"/>
      <c r="J3119" s="123">
        <f>IF(OR(tbl_Metraj22[[#This Row],[TARIH]]="",tbl_Metraj22[[#This Row],[TARIH]]="-"),0,IF(tbl_Metraj22[[#This Row],[YUZDE]]=0,tbl_Metraj22[[#This Row],[METRAJ_BETON]],tbl_Metraj22[[#This Row],[YUZDE]]*tbl_Metraj22[[#This Row],[METRAJ_BETON]]))</f>
        <v>0</v>
      </c>
      <c r="K3119" s="2" t="s">
        <v>879</v>
      </c>
    </row>
    <row r="3120" spans="1:11" ht="14.25" x14ac:dyDescent="0.2">
      <c r="A3120" s="2" t="s">
        <v>728</v>
      </c>
      <c r="B3120" s="124" t="s">
        <v>7614</v>
      </c>
      <c r="C3120" s="124"/>
      <c r="D3120" s="126">
        <v>7.92</v>
      </c>
      <c r="E3120" s="124" t="s">
        <v>765</v>
      </c>
      <c r="F3120" s="124">
        <v>-2</v>
      </c>
      <c r="G3120" s="2" t="s">
        <v>15707</v>
      </c>
      <c r="H3120" s="130" t="s">
        <v>24265</v>
      </c>
      <c r="I3120" s="134"/>
      <c r="J3120" s="123">
        <f>IF(OR(tbl_Metraj22[[#This Row],[TARIH]]="",tbl_Metraj22[[#This Row],[TARIH]]="-"),0,IF(tbl_Metraj22[[#This Row],[YUZDE]]=0,tbl_Metraj22[[#This Row],[METRAJ_BETON]],tbl_Metraj22[[#This Row],[YUZDE]]*tbl_Metraj22[[#This Row],[METRAJ_BETON]]))</f>
        <v>0</v>
      </c>
      <c r="K3120" s="2" t="s">
        <v>878</v>
      </c>
    </row>
    <row r="3121" spans="1:11" ht="14.25" x14ac:dyDescent="0.2">
      <c r="A3121" s="2" t="s">
        <v>728</v>
      </c>
      <c r="B3121" s="124" t="s">
        <v>7615</v>
      </c>
      <c r="C3121" s="124"/>
      <c r="D3121" s="126">
        <v>7.92</v>
      </c>
      <c r="E3121" s="124" t="s">
        <v>765</v>
      </c>
      <c r="F3121" s="124">
        <v>-2</v>
      </c>
      <c r="G3121" s="2" t="s">
        <v>15708</v>
      </c>
      <c r="H3121" s="130" t="s">
        <v>24265</v>
      </c>
      <c r="I3121" s="134"/>
      <c r="J3121" s="123">
        <f>IF(OR(tbl_Metraj22[[#This Row],[TARIH]]="",tbl_Metraj22[[#This Row],[TARIH]]="-"),0,IF(tbl_Metraj22[[#This Row],[YUZDE]]=0,tbl_Metraj22[[#This Row],[METRAJ_BETON]],tbl_Metraj22[[#This Row],[YUZDE]]*tbl_Metraj22[[#This Row],[METRAJ_BETON]]))</f>
        <v>0</v>
      </c>
      <c r="K3121" s="2" t="s">
        <v>883</v>
      </c>
    </row>
    <row r="3122" spans="1:11" ht="14.25" x14ac:dyDescent="0.2">
      <c r="A3122" s="2" t="s">
        <v>728</v>
      </c>
      <c r="B3122" s="124" t="s">
        <v>7616</v>
      </c>
      <c r="C3122" s="124"/>
      <c r="D3122" s="126">
        <v>4.22</v>
      </c>
      <c r="E3122" s="124" t="s">
        <v>765</v>
      </c>
      <c r="F3122" s="124">
        <v>-2</v>
      </c>
      <c r="G3122" s="2" t="s">
        <v>15709</v>
      </c>
      <c r="H3122" s="130" t="s">
        <v>24265</v>
      </c>
      <c r="I3122" s="134"/>
      <c r="J3122" s="123">
        <f>IF(OR(tbl_Metraj22[[#This Row],[TARIH]]="",tbl_Metraj22[[#This Row],[TARIH]]="-"),0,IF(tbl_Metraj22[[#This Row],[YUZDE]]=0,tbl_Metraj22[[#This Row],[METRAJ_BETON]],tbl_Metraj22[[#This Row],[YUZDE]]*tbl_Metraj22[[#This Row],[METRAJ_BETON]]))</f>
        <v>0</v>
      </c>
      <c r="K3122" s="2" t="s">
        <v>881</v>
      </c>
    </row>
    <row r="3123" spans="1:11" ht="14.25" x14ac:dyDescent="0.2">
      <c r="A3123" s="2" t="s">
        <v>728</v>
      </c>
      <c r="B3123" s="124" t="s">
        <v>7617</v>
      </c>
      <c r="C3123" s="124"/>
      <c r="D3123" s="126">
        <v>7.92</v>
      </c>
      <c r="E3123" s="124" t="s">
        <v>765</v>
      </c>
      <c r="F3123" s="124">
        <v>-2</v>
      </c>
      <c r="G3123" s="2" t="s">
        <v>15710</v>
      </c>
      <c r="H3123" s="130" t="s">
        <v>24265</v>
      </c>
      <c r="I3123" s="134"/>
      <c r="J3123" s="123">
        <f>IF(OR(tbl_Metraj22[[#This Row],[TARIH]]="",tbl_Metraj22[[#This Row],[TARIH]]="-"),0,IF(tbl_Metraj22[[#This Row],[YUZDE]]=0,tbl_Metraj22[[#This Row],[METRAJ_BETON]],tbl_Metraj22[[#This Row],[YUZDE]]*tbl_Metraj22[[#This Row],[METRAJ_BETON]]))</f>
        <v>0</v>
      </c>
      <c r="K3123" s="2" t="s">
        <v>882</v>
      </c>
    </row>
    <row r="3124" spans="1:11" ht="14.25" x14ac:dyDescent="0.2">
      <c r="A3124" s="2" t="s">
        <v>728</v>
      </c>
      <c r="B3124" s="124" t="s">
        <v>7618</v>
      </c>
      <c r="C3124" s="124"/>
      <c r="D3124" s="126">
        <v>7.92</v>
      </c>
      <c r="E3124" s="124" t="s">
        <v>765</v>
      </c>
      <c r="F3124" s="124">
        <v>-2</v>
      </c>
      <c r="G3124" s="2" t="s">
        <v>15711</v>
      </c>
      <c r="H3124" s="130" t="s">
        <v>24265</v>
      </c>
      <c r="I3124" s="134"/>
      <c r="J3124" s="123">
        <f>IF(OR(tbl_Metraj22[[#This Row],[TARIH]]="",tbl_Metraj22[[#This Row],[TARIH]]="-"),0,IF(tbl_Metraj22[[#This Row],[YUZDE]]=0,tbl_Metraj22[[#This Row],[METRAJ_BETON]],tbl_Metraj22[[#This Row],[YUZDE]]*tbl_Metraj22[[#This Row],[METRAJ_BETON]]))</f>
        <v>0</v>
      </c>
      <c r="K3124" s="2" t="s">
        <v>877</v>
      </c>
    </row>
    <row r="3125" spans="1:11" ht="14.25" x14ac:dyDescent="0.2">
      <c r="A3125" s="2" t="s">
        <v>728</v>
      </c>
      <c r="B3125" s="124" t="s">
        <v>7619</v>
      </c>
      <c r="C3125" s="124"/>
      <c r="D3125" s="126">
        <v>8.58</v>
      </c>
      <c r="E3125" s="124" t="s">
        <v>765</v>
      </c>
      <c r="F3125" s="124">
        <v>-2</v>
      </c>
      <c r="G3125" s="2" t="s">
        <v>15712</v>
      </c>
      <c r="H3125" s="130" t="s">
        <v>24265</v>
      </c>
      <c r="I3125" s="134"/>
      <c r="J3125" s="123">
        <f>IF(OR(tbl_Metraj22[[#This Row],[TARIH]]="",tbl_Metraj22[[#This Row],[TARIH]]="-"),0,IF(tbl_Metraj22[[#This Row],[YUZDE]]=0,tbl_Metraj22[[#This Row],[METRAJ_BETON]],tbl_Metraj22[[#This Row],[YUZDE]]*tbl_Metraj22[[#This Row],[METRAJ_BETON]]))</f>
        <v>0</v>
      </c>
      <c r="K3125" s="2" t="s">
        <v>876</v>
      </c>
    </row>
    <row r="3126" spans="1:11" ht="14.25" x14ac:dyDescent="0.2">
      <c r="A3126" s="2" t="s">
        <v>728</v>
      </c>
      <c r="B3126" s="124" t="s">
        <v>7620</v>
      </c>
      <c r="C3126" s="124"/>
      <c r="D3126" s="126">
        <v>7.92</v>
      </c>
      <c r="E3126" s="124" t="s">
        <v>765</v>
      </c>
      <c r="F3126" s="124">
        <v>-2</v>
      </c>
      <c r="G3126" s="2" t="s">
        <v>15713</v>
      </c>
      <c r="H3126" s="130"/>
      <c r="I3126" s="134"/>
      <c r="J3126" s="123">
        <f>IF(OR(tbl_Metraj22[[#This Row],[TARIH]]="",tbl_Metraj22[[#This Row],[TARIH]]="-"),0,IF(tbl_Metraj22[[#This Row],[YUZDE]]=0,tbl_Metraj22[[#This Row],[METRAJ_BETON]],tbl_Metraj22[[#This Row],[YUZDE]]*tbl_Metraj22[[#This Row],[METRAJ_BETON]]))</f>
        <v>0</v>
      </c>
      <c r="K3126" s="2" t="s">
        <v>2239</v>
      </c>
    </row>
    <row r="3127" spans="1:11" ht="14.25" x14ac:dyDescent="0.2">
      <c r="A3127" s="2" t="s">
        <v>728</v>
      </c>
      <c r="B3127" s="124" t="s">
        <v>7621</v>
      </c>
      <c r="C3127" s="124"/>
      <c r="D3127" s="126">
        <v>7.92</v>
      </c>
      <c r="E3127" s="124" t="s">
        <v>765</v>
      </c>
      <c r="F3127" s="124">
        <v>-2</v>
      </c>
      <c r="G3127" s="2" t="s">
        <v>15714</v>
      </c>
      <c r="H3127" s="130"/>
      <c r="I3127" s="134"/>
      <c r="J3127" s="123">
        <f>IF(OR(tbl_Metraj22[[#This Row],[TARIH]]="",tbl_Metraj22[[#This Row],[TARIH]]="-"),0,IF(tbl_Metraj22[[#This Row],[YUZDE]]=0,tbl_Metraj22[[#This Row],[METRAJ_BETON]],tbl_Metraj22[[#This Row],[YUZDE]]*tbl_Metraj22[[#This Row],[METRAJ_BETON]]))</f>
        <v>0</v>
      </c>
      <c r="K3127" s="2" t="s">
        <v>2238</v>
      </c>
    </row>
    <row r="3128" spans="1:11" ht="14.25" x14ac:dyDescent="0.2">
      <c r="A3128" s="2" t="s">
        <v>728</v>
      </c>
      <c r="B3128" s="124" t="s">
        <v>7622</v>
      </c>
      <c r="C3128" s="124"/>
      <c r="D3128" s="126">
        <v>8.25</v>
      </c>
      <c r="E3128" s="124" t="s">
        <v>765</v>
      </c>
      <c r="F3128" s="124">
        <v>-2</v>
      </c>
      <c r="G3128" s="2" t="s">
        <v>15715</v>
      </c>
      <c r="H3128" s="130"/>
      <c r="I3128" s="134"/>
      <c r="J3128" s="123">
        <f>IF(OR(tbl_Metraj22[[#This Row],[TARIH]]="",tbl_Metraj22[[#This Row],[TARIH]]="-"),0,IF(tbl_Metraj22[[#This Row],[YUZDE]]=0,tbl_Metraj22[[#This Row],[METRAJ_BETON]],tbl_Metraj22[[#This Row],[YUZDE]]*tbl_Metraj22[[#This Row],[METRAJ_BETON]]))</f>
        <v>0</v>
      </c>
      <c r="K3128" s="2" t="s">
        <v>2237</v>
      </c>
    </row>
    <row r="3129" spans="1:11" ht="14.25" x14ac:dyDescent="0.2">
      <c r="A3129" s="2" t="s">
        <v>728</v>
      </c>
      <c r="B3129" s="124" t="s">
        <v>7623</v>
      </c>
      <c r="C3129" s="124"/>
      <c r="D3129" s="126">
        <v>6.6</v>
      </c>
      <c r="E3129" s="124" t="s">
        <v>765</v>
      </c>
      <c r="F3129" s="124">
        <v>-2</v>
      </c>
      <c r="G3129" s="2" t="s">
        <v>15716</v>
      </c>
      <c r="H3129" s="130"/>
      <c r="I3129" s="134"/>
      <c r="J3129" s="123">
        <f>IF(OR(tbl_Metraj22[[#This Row],[TARIH]]="",tbl_Metraj22[[#This Row],[TARIH]]="-"),0,IF(tbl_Metraj22[[#This Row],[YUZDE]]=0,tbl_Metraj22[[#This Row],[METRAJ_BETON]],tbl_Metraj22[[#This Row],[YUZDE]]*tbl_Metraj22[[#This Row],[METRAJ_BETON]]))</f>
        <v>0</v>
      </c>
      <c r="K3129" s="2" t="s">
        <v>2241</v>
      </c>
    </row>
    <row r="3130" spans="1:11" ht="14.25" x14ac:dyDescent="0.2">
      <c r="A3130" s="2" t="s">
        <v>728</v>
      </c>
      <c r="B3130" s="124" t="s">
        <v>7624</v>
      </c>
      <c r="C3130" s="124"/>
      <c r="D3130" s="126">
        <v>4.22</v>
      </c>
      <c r="E3130" s="124" t="s">
        <v>765</v>
      </c>
      <c r="F3130" s="124">
        <v>-2</v>
      </c>
      <c r="G3130" s="2" t="s">
        <v>15717</v>
      </c>
      <c r="H3130" s="130" t="s">
        <v>24265</v>
      </c>
      <c r="I3130" s="134"/>
      <c r="J3130" s="123">
        <f>IF(OR(tbl_Metraj22[[#This Row],[TARIH]]="",tbl_Metraj22[[#This Row],[TARIH]]="-"),0,IF(tbl_Metraj22[[#This Row],[YUZDE]]=0,tbl_Metraj22[[#This Row],[METRAJ_BETON]],tbl_Metraj22[[#This Row],[YUZDE]]*tbl_Metraj22[[#This Row],[METRAJ_BETON]]))</f>
        <v>0</v>
      </c>
      <c r="K3130" s="2" t="s">
        <v>864</v>
      </c>
    </row>
    <row r="3131" spans="1:11" ht="14.25" x14ac:dyDescent="0.2">
      <c r="A3131" s="2" t="s">
        <v>728</v>
      </c>
      <c r="B3131" s="124" t="s">
        <v>7625</v>
      </c>
      <c r="C3131" s="124"/>
      <c r="D3131" s="126">
        <v>7.92</v>
      </c>
      <c r="E3131" s="124" t="s">
        <v>765</v>
      </c>
      <c r="F3131" s="124">
        <v>-2</v>
      </c>
      <c r="G3131" s="2" t="s">
        <v>15718</v>
      </c>
      <c r="H3131" s="130" t="s">
        <v>24265</v>
      </c>
      <c r="I3131" s="134"/>
      <c r="J3131" s="123">
        <f>IF(OR(tbl_Metraj22[[#This Row],[TARIH]]="",tbl_Metraj22[[#This Row],[TARIH]]="-"),0,IF(tbl_Metraj22[[#This Row],[YUZDE]]=0,tbl_Metraj22[[#This Row],[METRAJ_BETON]],tbl_Metraj22[[#This Row],[YUZDE]]*tbl_Metraj22[[#This Row],[METRAJ_BETON]]))</f>
        <v>0</v>
      </c>
      <c r="K3131" s="2" t="s">
        <v>861</v>
      </c>
    </row>
    <row r="3132" spans="1:11" ht="14.25" x14ac:dyDescent="0.2">
      <c r="A3132" s="2" t="s">
        <v>728</v>
      </c>
      <c r="B3132" s="124" t="s">
        <v>7626</v>
      </c>
      <c r="C3132" s="124"/>
      <c r="D3132" s="126">
        <v>9.9</v>
      </c>
      <c r="E3132" s="124" t="s">
        <v>765</v>
      </c>
      <c r="F3132" s="124">
        <v>-2</v>
      </c>
      <c r="G3132" s="2" t="s">
        <v>15719</v>
      </c>
      <c r="H3132" s="130" t="s">
        <v>24265</v>
      </c>
      <c r="I3132" s="134"/>
      <c r="J3132" s="123">
        <f>IF(OR(tbl_Metraj22[[#This Row],[TARIH]]="",tbl_Metraj22[[#This Row],[TARIH]]="-"),0,IF(tbl_Metraj22[[#This Row],[YUZDE]]=0,tbl_Metraj22[[#This Row],[METRAJ_BETON]],tbl_Metraj22[[#This Row],[YUZDE]]*tbl_Metraj22[[#This Row],[METRAJ_BETON]]))</f>
        <v>0</v>
      </c>
      <c r="K3132" s="2" t="s">
        <v>874</v>
      </c>
    </row>
    <row r="3133" spans="1:11" ht="14.25" x14ac:dyDescent="0.2">
      <c r="A3133" s="2" t="s">
        <v>728</v>
      </c>
      <c r="B3133" s="124" t="s">
        <v>7646</v>
      </c>
      <c r="C3133" s="124"/>
      <c r="D3133" s="126">
        <v>7.85</v>
      </c>
      <c r="E3133" s="124" t="s">
        <v>765</v>
      </c>
      <c r="F3133" s="124">
        <v>-2</v>
      </c>
      <c r="G3133" s="2" t="s">
        <v>15720</v>
      </c>
      <c r="H3133" s="130"/>
      <c r="I3133" s="134"/>
      <c r="J3133" s="123">
        <f>IF(OR(tbl_Metraj22[[#This Row],[TARIH]]="",tbl_Metraj22[[#This Row],[TARIH]]="-"),0,IF(tbl_Metraj22[[#This Row],[YUZDE]]=0,tbl_Metraj22[[#This Row],[METRAJ_BETON]],tbl_Metraj22[[#This Row],[YUZDE]]*tbl_Metraj22[[#This Row],[METRAJ_BETON]]))</f>
        <v>0</v>
      </c>
      <c r="K3133" s="2" t="s">
        <v>2200</v>
      </c>
    </row>
    <row r="3134" spans="1:11" ht="14.25" x14ac:dyDescent="0.2">
      <c r="A3134" s="2" t="s">
        <v>728</v>
      </c>
      <c r="B3134" s="124" t="s">
        <v>7648</v>
      </c>
      <c r="C3134" s="124"/>
      <c r="D3134" s="126">
        <v>4.22</v>
      </c>
      <c r="E3134" s="124" t="s">
        <v>765</v>
      </c>
      <c r="F3134" s="124">
        <v>-2</v>
      </c>
      <c r="G3134" s="2" t="s">
        <v>15721</v>
      </c>
      <c r="H3134" s="130"/>
      <c r="I3134" s="134"/>
      <c r="J3134" s="123">
        <f>IF(OR(tbl_Metraj22[[#This Row],[TARIH]]="",tbl_Metraj22[[#This Row],[TARIH]]="-"),0,IF(tbl_Metraj22[[#This Row],[YUZDE]]=0,tbl_Metraj22[[#This Row],[METRAJ_BETON]],tbl_Metraj22[[#This Row],[YUZDE]]*tbl_Metraj22[[#This Row],[METRAJ_BETON]]))</f>
        <v>0</v>
      </c>
      <c r="K3134" s="2" t="s">
        <v>897</v>
      </c>
    </row>
    <row r="3135" spans="1:11" ht="14.25" x14ac:dyDescent="0.2">
      <c r="A3135" s="2" t="s">
        <v>728</v>
      </c>
      <c r="B3135" s="124" t="s">
        <v>7657</v>
      </c>
      <c r="C3135" s="124"/>
      <c r="D3135" s="126">
        <v>4.75</v>
      </c>
      <c r="E3135" s="124" t="s">
        <v>765</v>
      </c>
      <c r="F3135" s="124">
        <v>-2</v>
      </c>
      <c r="G3135" s="2" t="s">
        <v>15722</v>
      </c>
      <c r="H3135" s="130"/>
      <c r="I3135" s="134"/>
      <c r="J3135" s="123">
        <f>IF(OR(tbl_Metraj22[[#This Row],[TARIH]]="",tbl_Metraj22[[#This Row],[TARIH]]="-"),0,IF(tbl_Metraj22[[#This Row],[YUZDE]]=0,tbl_Metraj22[[#This Row],[METRAJ_BETON]],tbl_Metraj22[[#This Row],[YUZDE]]*tbl_Metraj22[[#This Row],[METRAJ_BETON]]))</f>
        <v>0</v>
      </c>
      <c r="K3135" s="2" t="s">
        <v>2202</v>
      </c>
    </row>
    <row r="3136" spans="1:11" ht="14.25" x14ac:dyDescent="0.2">
      <c r="A3136" s="2" t="s">
        <v>728</v>
      </c>
      <c r="B3136" s="124" t="s">
        <v>7658</v>
      </c>
      <c r="C3136" s="124"/>
      <c r="D3136" s="126">
        <v>5.35</v>
      </c>
      <c r="E3136" s="124" t="s">
        <v>765</v>
      </c>
      <c r="F3136" s="124">
        <v>-2</v>
      </c>
      <c r="G3136" s="2" t="s">
        <v>15723</v>
      </c>
      <c r="H3136" s="130"/>
      <c r="I3136" s="134"/>
      <c r="J3136" s="123">
        <f>IF(OR(tbl_Metraj22[[#This Row],[TARIH]]="",tbl_Metraj22[[#This Row],[TARIH]]="-"),0,IF(tbl_Metraj22[[#This Row],[YUZDE]]=0,tbl_Metraj22[[#This Row],[METRAJ_BETON]],tbl_Metraj22[[#This Row],[YUZDE]]*tbl_Metraj22[[#This Row],[METRAJ_BETON]]))</f>
        <v>0</v>
      </c>
      <c r="K3136" s="2" t="s">
        <v>2203</v>
      </c>
    </row>
    <row r="3137" spans="1:11" ht="14.25" x14ac:dyDescent="0.2">
      <c r="A3137" s="2" t="s">
        <v>728</v>
      </c>
      <c r="B3137" s="124" t="s">
        <v>7659</v>
      </c>
      <c r="C3137" s="124"/>
      <c r="D3137" s="126">
        <v>5.35</v>
      </c>
      <c r="E3137" s="124" t="s">
        <v>765</v>
      </c>
      <c r="F3137" s="124">
        <v>-2</v>
      </c>
      <c r="G3137" s="2" t="s">
        <v>15724</v>
      </c>
      <c r="H3137" s="130"/>
      <c r="I3137" s="134"/>
      <c r="J3137" s="123">
        <f>IF(OR(tbl_Metraj22[[#This Row],[TARIH]]="",tbl_Metraj22[[#This Row],[TARIH]]="-"),0,IF(tbl_Metraj22[[#This Row],[YUZDE]]=0,tbl_Metraj22[[#This Row],[METRAJ_BETON]],tbl_Metraj22[[#This Row],[YUZDE]]*tbl_Metraj22[[#This Row],[METRAJ_BETON]]))</f>
        <v>0</v>
      </c>
      <c r="K3137" s="2" t="s">
        <v>2204</v>
      </c>
    </row>
    <row r="3138" spans="1:11" ht="14.25" x14ac:dyDescent="0.2">
      <c r="A3138" s="2" t="s">
        <v>728</v>
      </c>
      <c r="B3138" s="124" t="s">
        <v>7660</v>
      </c>
      <c r="C3138" s="124"/>
      <c r="D3138" s="126">
        <v>6.01</v>
      </c>
      <c r="E3138" s="124" t="s">
        <v>765</v>
      </c>
      <c r="F3138" s="124">
        <v>-2</v>
      </c>
      <c r="G3138" s="2" t="s">
        <v>15725</v>
      </c>
      <c r="H3138" s="130"/>
      <c r="I3138" s="134"/>
      <c r="J3138" s="123">
        <f>IF(OR(tbl_Metraj22[[#This Row],[TARIH]]="",tbl_Metraj22[[#This Row],[TARIH]]="-"),0,IF(tbl_Metraj22[[#This Row],[YUZDE]]=0,tbl_Metraj22[[#This Row],[METRAJ_BETON]],tbl_Metraj22[[#This Row],[YUZDE]]*tbl_Metraj22[[#This Row],[METRAJ_BETON]]))</f>
        <v>0</v>
      </c>
      <c r="K3138" s="2" t="s">
        <v>2206</v>
      </c>
    </row>
    <row r="3139" spans="1:11" ht="14.25" x14ac:dyDescent="0.2">
      <c r="A3139" s="2" t="s">
        <v>728</v>
      </c>
      <c r="B3139" s="124" t="s">
        <v>7661</v>
      </c>
      <c r="C3139" s="124"/>
      <c r="D3139" s="126">
        <v>4.75</v>
      </c>
      <c r="E3139" s="124" t="s">
        <v>765</v>
      </c>
      <c r="F3139" s="124">
        <v>-2</v>
      </c>
      <c r="G3139" s="2" t="s">
        <v>15726</v>
      </c>
      <c r="H3139" s="130"/>
      <c r="I3139" s="134"/>
      <c r="J3139" s="123">
        <f>IF(OR(tbl_Metraj22[[#This Row],[TARIH]]="",tbl_Metraj22[[#This Row],[TARIH]]="-"),0,IF(tbl_Metraj22[[#This Row],[YUZDE]]=0,tbl_Metraj22[[#This Row],[METRAJ_BETON]],tbl_Metraj22[[#This Row],[YUZDE]]*tbl_Metraj22[[#This Row],[METRAJ_BETON]]))</f>
        <v>0</v>
      </c>
      <c r="K3139" s="2" t="s">
        <v>2208</v>
      </c>
    </row>
    <row r="3140" spans="1:11" ht="14.25" x14ac:dyDescent="0.2">
      <c r="A3140" s="2" t="s">
        <v>728</v>
      </c>
      <c r="B3140" s="124" t="s">
        <v>7662</v>
      </c>
      <c r="C3140" s="124"/>
      <c r="D3140" s="126">
        <v>5.35</v>
      </c>
      <c r="E3140" s="124" t="s">
        <v>765</v>
      </c>
      <c r="F3140" s="124">
        <v>-2</v>
      </c>
      <c r="G3140" s="2" t="s">
        <v>15727</v>
      </c>
      <c r="H3140" s="130"/>
      <c r="I3140" s="134"/>
      <c r="J3140" s="123">
        <f>IF(OR(tbl_Metraj22[[#This Row],[TARIH]]="",tbl_Metraj22[[#This Row],[TARIH]]="-"),0,IF(tbl_Metraj22[[#This Row],[YUZDE]]=0,tbl_Metraj22[[#This Row],[METRAJ_BETON]],tbl_Metraj22[[#This Row],[YUZDE]]*tbl_Metraj22[[#This Row],[METRAJ_BETON]]))</f>
        <v>0</v>
      </c>
      <c r="K3140" s="2" t="s">
        <v>2209</v>
      </c>
    </row>
    <row r="3141" spans="1:11" ht="14.25" x14ac:dyDescent="0.2">
      <c r="A3141" s="2" t="s">
        <v>728</v>
      </c>
      <c r="B3141" s="124" t="s">
        <v>7663</v>
      </c>
      <c r="C3141" s="124"/>
      <c r="D3141" s="126">
        <v>5.35</v>
      </c>
      <c r="E3141" s="124" t="s">
        <v>765</v>
      </c>
      <c r="F3141" s="124">
        <v>-2</v>
      </c>
      <c r="G3141" s="2" t="s">
        <v>15728</v>
      </c>
      <c r="H3141" s="130"/>
      <c r="I3141" s="134"/>
      <c r="J3141" s="123">
        <f>IF(OR(tbl_Metraj22[[#This Row],[TARIH]]="",tbl_Metraj22[[#This Row],[TARIH]]="-"),0,IF(tbl_Metraj22[[#This Row],[YUZDE]]=0,tbl_Metraj22[[#This Row],[METRAJ_BETON]],tbl_Metraj22[[#This Row],[YUZDE]]*tbl_Metraj22[[#This Row],[METRAJ_BETON]]))</f>
        <v>0</v>
      </c>
      <c r="K3141" s="2" t="s">
        <v>2210</v>
      </c>
    </row>
    <row r="3142" spans="1:11" ht="14.25" x14ac:dyDescent="0.2">
      <c r="A3142" s="2" t="s">
        <v>728</v>
      </c>
      <c r="B3142" s="124" t="s">
        <v>7664</v>
      </c>
      <c r="C3142" s="124"/>
      <c r="D3142" s="126">
        <v>5.54</v>
      </c>
      <c r="E3142" s="124" t="s">
        <v>765</v>
      </c>
      <c r="F3142" s="124">
        <v>-2</v>
      </c>
      <c r="G3142" s="2" t="s">
        <v>15729</v>
      </c>
      <c r="H3142" s="130"/>
      <c r="I3142" s="134"/>
      <c r="J3142" s="123">
        <f>IF(OR(tbl_Metraj22[[#This Row],[TARIH]]="",tbl_Metraj22[[#This Row],[TARIH]]="-"),0,IF(tbl_Metraj22[[#This Row],[YUZDE]]=0,tbl_Metraj22[[#This Row],[METRAJ_BETON]],tbl_Metraj22[[#This Row],[YUZDE]]*tbl_Metraj22[[#This Row],[METRAJ_BETON]]))</f>
        <v>0</v>
      </c>
      <c r="K3142" s="2" t="s">
        <v>2211</v>
      </c>
    </row>
    <row r="3143" spans="1:11" ht="14.25" x14ac:dyDescent="0.2">
      <c r="A3143" s="2" t="s">
        <v>728</v>
      </c>
      <c r="B3143" s="124" t="s">
        <v>7665</v>
      </c>
      <c r="C3143" s="124"/>
      <c r="D3143" s="126">
        <v>4.22</v>
      </c>
      <c r="E3143" s="124" t="s">
        <v>765</v>
      </c>
      <c r="F3143" s="124">
        <v>-2</v>
      </c>
      <c r="G3143" s="2" t="s">
        <v>15730</v>
      </c>
      <c r="H3143" s="130" t="s">
        <v>24265</v>
      </c>
      <c r="I3143" s="134"/>
      <c r="J3143" s="123">
        <f>IF(OR(tbl_Metraj22[[#This Row],[TARIH]]="",tbl_Metraj22[[#This Row],[TARIH]]="-"),0,IF(tbl_Metraj22[[#This Row],[YUZDE]]=0,tbl_Metraj22[[#This Row],[METRAJ_BETON]],tbl_Metraj22[[#This Row],[YUZDE]]*tbl_Metraj22[[#This Row],[METRAJ_BETON]]))</f>
        <v>0</v>
      </c>
      <c r="K3143" s="2" t="s">
        <v>884</v>
      </c>
    </row>
    <row r="3144" spans="1:11" ht="14.25" x14ac:dyDescent="0.2">
      <c r="A3144" s="2" t="s">
        <v>728</v>
      </c>
      <c r="B3144" s="124" t="s">
        <v>7666</v>
      </c>
      <c r="C3144" s="124"/>
      <c r="D3144" s="126">
        <v>4.22</v>
      </c>
      <c r="E3144" s="124" t="s">
        <v>765</v>
      </c>
      <c r="F3144" s="124">
        <v>-2</v>
      </c>
      <c r="G3144" s="2" t="s">
        <v>15731</v>
      </c>
      <c r="H3144" s="130" t="s">
        <v>24265</v>
      </c>
      <c r="I3144" s="134"/>
      <c r="J3144" s="123">
        <f>IF(OR(tbl_Metraj22[[#This Row],[TARIH]]="",tbl_Metraj22[[#This Row],[TARIH]]="-"),0,IF(tbl_Metraj22[[#This Row],[YUZDE]]=0,tbl_Metraj22[[#This Row],[METRAJ_BETON]],tbl_Metraj22[[#This Row],[YUZDE]]*tbl_Metraj22[[#This Row],[METRAJ_BETON]]))</f>
        <v>0</v>
      </c>
      <c r="K3144" s="2" t="s">
        <v>852</v>
      </c>
    </row>
    <row r="3145" spans="1:11" ht="14.25" x14ac:dyDescent="0.2">
      <c r="A3145" s="2" t="s">
        <v>728</v>
      </c>
      <c r="B3145" s="124" t="s">
        <v>7667</v>
      </c>
      <c r="C3145" s="124"/>
      <c r="D3145" s="126">
        <v>4.22</v>
      </c>
      <c r="E3145" s="124" t="s">
        <v>765</v>
      </c>
      <c r="F3145" s="124">
        <v>-2</v>
      </c>
      <c r="G3145" s="2" t="s">
        <v>15732</v>
      </c>
      <c r="H3145" s="130" t="s">
        <v>24265</v>
      </c>
      <c r="I3145" s="134"/>
      <c r="J3145" s="123">
        <f>IF(OR(tbl_Metraj22[[#This Row],[TARIH]]="",tbl_Metraj22[[#This Row],[TARIH]]="-"),0,IF(tbl_Metraj22[[#This Row],[YUZDE]]=0,tbl_Metraj22[[#This Row],[METRAJ_BETON]],tbl_Metraj22[[#This Row],[YUZDE]]*tbl_Metraj22[[#This Row],[METRAJ_BETON]]))</f>
        <v>0</v>
      </c>
      <c r="K3145" s="2" t="s">
        <v>862</v>
      </c>
    </row>
    <row r="3146" spans="1:11" ht="14.25" x14ac:dyDescent="0.2">
      <c r="A3146" s="2" t="s">
        <v>728</v>
      </c>
      <c r="B3146" s="124" t="s">
        <v>7668</v>
      </c>
      <c r="C3146" s="124"/>
      <c r="D3146" s="126">
        <v>4.22</v>
      </c>
      <c r="E3146" s="124" t="s">
        <v>765</v>
      </c>
      <c r="F3146" s="124">
        <v>-2</v>
      </c>
      <c r="G3146" s="2" t="s">
        <v>15733</v>
      </c>
      <c r="H3146" s="130" t="s">
        <v>24265</v>
      </c>
      <c r="I3146" s="134"/>
      <c r="J3146" s="123">
        <f>IF(OR(tbl_Metraj22[[#This Row],[TARIH]]="",tbl_Metraj22[[#This Row],[TARIH]]="-"),0,IF(tbl_Metraj22[[#This Row],[YUZDE]]=0,tbl_Metraj22[[#This Row],[METRAJ_BETON]],tbl_Metraj22[[#This Row],[YUZDE]]*tbl_Metraj22[[#This Row],[METRAJ_BETON]]))</f>
        <v>0</v>
      </c>
      <c r="K3146" s="2" t="s">
        <v>2212</v>
      </c>
    </row>
    <row r="3147" spans="1:11" ht="14.25" x14ac:dyDescent="0.2">
      <c r="A3147" s="2" t="s">
        <v>728</v>
      </c>
      <c r="B3147" s="124" t="s">
        <v>7669</v>
      </c>
      <c r="C3147" s="124"/>
      <c r="D3147" s="126">
        <v>4.75</v>
      </c>
      <c r="E3147" s="124" t="s">
        <v>765</v>
      </c>
      <c r="F3147" s="124">
        <v>-2</v>
      </c>
      <c r="G3147" s="2" t="s">
        <v>15734</v>
      </c>
      <c r="H3147" s="130"/>
      <c r="I3147" s="134"/>
      <c r="J3147" s="123">
        <f>IF(OR(tbl_Metraj22[[#This Row],[TARIH]]="",tbl_Metraj22[[#This Row],[TARIH]]="-"),0,IF(tbl_Metraj22[[#This Row],[YUZDE]]=0,tbl_Metraj22[[#This Row],[METRAJ_BETON]],tbl_Metraj22[[#This Row],[YUZDE]]*tbl_Metraj22[[#This Row],[METRAJ_BETON]]))</f>
        <v>0</v>
      </c>
      <c r="K3147" s="2" t="s">
        <v>2201</v>
      </c>
    </row>
    <row r="3148" spans="1:11" ht="14.25" x14ac:dyDescent="0.2">
      <c r="A3148" s="2" t="s">
        <v>728</v>
      </c>
      <c r="B3148" s="124" t="s">
        <v>7670</v>
      </c>
      <c r="C3148" s="124"/>
      <c r="D3148" s="126">
        <v>4.95</v>
      </c>
      <c r="E3148" s="124" t="s">
        <v>765</v>
      </c>
      <c r="F3148" s="124">
        <v>-2</v>
      </c>
      <c r="G3148" s="2" t="s">
        <v>15735</v>
      </c>
      <c r="H3148" s="130"/>
      <c r="I3148" s="134"/>
      <c r="J3148" s="123">
        <f>IF(OR(tbl_Metraj22[[#This Row],[TARIH]]="",tbl_Metraj22[[#This Row],[TARIH]]="-"),0,IF(tbl_Metraj22[[#This Row],[YUZDE]]=0,tbl_Metraj22[[#This Row],[METRAJ_BETON]],tbl_Metraj22[[#This Row],[YUZDE]]*tbl_Metraj22[[#This Row],[METRAJ_BETON]]))</f>
        <v>0</v>
      </c>
      <c r="K3148" s="2" t="s">
        <v>894</v>
      </c>
    </row>
    <row r="3149" spans="1:11" ht="14.25" x14ac:dyDescent="0.2">
      <c r="A3149" s="2" t="s">
        <v>728</v>
      </c>
      <c r="B3149" s="124" t="s">
        <v>7684</v>
      </c>
      <c r="C3149" s="124"/>
      <c r="D3149" s="126">
        <v>4.22</v>
      </c>
      <c r="E3149" s="124" t="s">
        <v>765</v>
      </c>
      <c r="F3149" s="124">
        <v>-2</v>
      </c>
      <c r="G3149" s="2" t="s">
        <v>15736</v>
      </c>
      <c r="H3149" s="130"/>
      <c r="I3149" s="134"/>
      <c r="J3149" s="123">
        <f>IF(OR(tbl_Metraj22[[#This Row],[TARIH]]="",tbl_Metraj22[[#This Row],[TARIH]]="-"),0,IF(tbl_Metraj22[[#This Row],[YUZDE]]=0,tbl_Metraj22[[#This Row],[METRAJ_BETON]],tbl_Metraj22[[#This Row],[YUZDE]]*tbl_Metraj22[[#This Row],[METRAJ_BETON]]))</f>
        <v>0</v>
      </c>
      <c r="K3149" s="2" t="s">
        <v>2226</v>
      </c>
    </row>
    <row r="3150" spans="1:11" ht="14.25" x14ac:dyDescent="0.2">
      <c r="A3150" s="2" t="s">
        <v>728</v>
      </c>
      <c r="B3150" s="124" t="s">
        <v>7685</v>
      </c>
      <c r="C3150" s="124"/>
      <c r="D3150" s="126">
        <v>4.22</v>
      </c>
      <c r="E3150" s="124" t="s">
        <v>765</v>
      </c>
      <c r="F3150" s="124">
        <v>-2</v>
      </c>
      <c r="G3150" s="2" t="s">
        <v>15737</v>
      </c>
      <c r="H3150" s="130"/>
      <c r="I3150" s="134"/>
      <c r="J3150" s="123">
        <f>IF(OR(tbl_Metraj22[[#This Row],[TARIH]]="",tbl_Metraj22[[#This Row],[TARIH]]="-"),0,IF(tbl_Metraj22[[#This Row],[YUZDE]]=0,tbl_Metraj22[[#This Row],[METRAJ_BETON]],tbl_Metraj22[[#This Row],[YUZDE]]*tbl_Metraj22[[#This Row],[METRAJ_BETON]]))</f>
        <v>0</v>
      </c>
      <c r="K3150" s="2" t="s">
        <v>2225</v>
      </c>
    </row>
    <row r="3151" spans="1:11" ht="14.25" x14ac:dyDescent="0.2">
      <c r="A3151" s="2" t="s">
        <v>728</v>
      </c>
      <c r="B3151" s="124" t="s">
        <v>7686</v>
      </c>
      <c r="C3151" s="124"/>
      <c r="D3151" s="126">
        <v>4.22</v>
      </c>
      <c r="E3151" s="124" t="s">
        <v>765</v>
      </c>
      <c r="F3151" s="124">
        <v>-2</v>
      </c>
      <c r="G3151" s="2" t="s">
        <v>15738</v>
      </c>
      <c r="H3151" s="130"/>
      <c r="I3151" s="134"/>
      <c r="J3151" s="123">
        <f>IF(OR(tbl_Metraj22[[#This Row],[TARIH]]="",tbl_Metraj22[[#This Row],[TARIH]]="-"),0,IF(tbl_Metraj22[[#This Row],[YUZDE]]=0,tbl_Metraj22[[#This Row],[METRAJ_BETON]],tbl_Metraj22[[#This Row],[YUZDE]]*tbl_Metraj22[[#This Row],[METRAJ_BETON]]))</f>
        <v>0</v>
      </c>
      <c r="K3151" s="2" t="s">
        <v>2224</v>
      </c>
    </row>
    <row r="3152" spans="1:11" ht="14.25" x14ac:dyDescent="0.2">
      <c r="A3152" s="2" t="s">
        <v>728</v>
      </c>
      <c r="B3152" s="124" t="s">
        <v>7687</v>
      </c>
      <c r="C3152" s="124"/>
      <c r="D3152" s="126">
        <v>4.22</v>
      </c>
      <c r="E3152" s="124" t="s">
        <v>765</v>
      </c>
      <c r="F3152" s="124">
        <v>-2</v>
      </c>
      <c r="G3152" s="2" t="s">
        <v>15739</v>
      </c>
      <c r="H3152" s="130"/>
      <c r="I3152" s="134"/>
      <c r="J3152" s="123">
        <f>IF(OR(tbl_Metraj22[[#This Row],[TARIH]]="",tbl_Metraj22[[#This Row],[TARIH]]="-"),0,IF(tbl_Metraj22[[#This Row],[YUZDE]]=0,tbl_Metraj22[[#This Row],[METRAJ_BETON]],tbl_Metraj22[[#This Row],[YUZDE]]*tbl_Metraj22[[#This Row],[METRAJ_BETON]]))</f>
        <v>0</v>
      </c>
      <c r="K3152" s="2" t="s">
        <v>2223</v>
      </c>
    </row>
    <row r="3153" spans="1:11" ht="14.25" x14ac:dyDescent="0.2">
      <c r="A3153" s="2" t="s">
        <v>728</v>
      </c>
      <c r="B3153" s="124" t="s">
        <v>7688</v>
      </c>
      <c r="C3153" s="124"/>
      <c r="D3153" s="126">
        <v>4.22</v>
      </c>
      <c r="E3153" s="124" t="s">
        <v>765</v>
      </c>
      <c r="F3153" s="124">
        <v>-2</v>
      </c>
      <c r="G3153" s="2" t="s">
        <v>15740</v>
      </c>
      <c r="H3153" s="130"/>
      <c r="I3153" s="134"/>
      <c r="J3153" s="123">
        <f>IF(OR(tbl_Metraj22[[#This Row],[TARIH]]="",tbl_Metraj22[[#This Row],[TARIH]]="-"),0,IF(tbl_Metraj22[[#This Row],[YUZDE]]=0,tbl_Metraj22[[#This Row],[METRAJ_BETON]],tbl_Metraj22[[#This Row],[YUZDE]]*tbl_Metraj22[[#This Row],[METRAJ_BETON]]))</f>
        <v>0</v>
      </c>
      <c r="K3153" s="2" t="s">
        <v>2222</v>
      </c>
    </row>
    <row r="3154" spans="1:11" ht="14.25" x14ac:dyDescent="0.2">
      <c r="A3154" s="2" t="s">
        <v>728</v>
      </c>
      <c r="B3154" s="124" t="s">
        <v>7689</v>
      </c>
      <c r="C3154" s="124"/>
      <c r="D3154" s="126">
        <v>4.22</v>
      </c>
      <c r="E3154" s="124" t="s">
        <v>765</v>
      </c>
      <c r="F3154" s="124">
        <v>-2</v>
      </c>
      <c r="G3154" s="2" t="s">
        <v>15741</v>
      </c>
      <c r="H3154" s="130"/>
      <c r="I3154" s="134"/>
      <c r="J3154" s="123">
        <f>IF(OR(tbl_Metraj22[[#This Row],[TARIH]]="",tbl_Metraj22[[#This Row],[TARIH]]="-"),0,IF(tbl_Metraj22[[#This Row],[YUZDE]]=0,tbl_Metraj22[[#This Row],[METRAJ_BETON]],tbl_Metraj22[[#This Row],[YUZDE]]*tbl_Metraj22[[#This Row],[METRAJ_BETON]]))</f>
        <v>0</v>
      </c>
      <c r="K3154" s="2" t="s">
        <v>2221</v>
      </c>
    </row>
    <row r="3155" spans="1:11" ht="14.25" x14ac:dyDescent="0.2">
      <c r="A3155" s="2" t="s">
        <v>728</v>
      </c>
      <c r="B3155" s="124" t="s">
        <v>7690</v>
      </c>
      <c r="C3155" s="124"/>
      <c r="D3155" s="126">
        <v>7.92</v>
      </c>
      <c r="E3155" s="124" t="s">
        <v>765</v>
      </c>
      <c r="F3155" s="124">
        <v>-2</v>
      </c>
      <c r="G3155" s="2" t="s">
        <v>15742</v>
      </c>
      <c r="H3155" s="130"/>
      <c r="I3155" s="134"/>
      <c r="J3155" s="123">
        <f>IF(OR(tbl_Metraj22[[#This Row],[TARIH]]="",tbl_Metraj22[[#This Row],[TARIH]]="-"),0,IF(tbl_Metraj22[[#This Row],[YUZDE]]=0,tbl_Metraj22[[#This Row],[METRAJ_BETON]],tbl_Metraj22[[#This Row],[YUZDE]]*tbl_Metraj22[[#This Row],[METRAJ_BETON]]))</f>
        <v>0</v>
      </c>
      <c r="K3155" s="2" t="s">
        <v>2260</v>
      </c>
    </row>
    <row r="3156" spans="1:11" ht="14.25" x14ac:dyDescent="0.2">
      <c r="A3156" s="2" t="s">
        <v>728</v>
      </c>
      <c r="B3156" s="124" t="s">
        <v>7691</v>
      </c>
      <c r="C3156" s="124"/>
      <c r="D3156" s="126">
        <v>4.22</v>
      </c>
      <c r="E3156" s="124" t="s">
        <v>765</v>
      </c>
      <c r="F3156" s="124">
        <v>-2</v>
      </c>
      <c r="G3156" s="2" t="s">
        <v>15743</v>
      </c>
      <c r="H3156" s="130"/>
      <c r="I3156" s="134"/>
      <c r="J3156" s="123">
        <f>IF(OR(tbl_Metraj22[[#This Row],[TARIH]]="",tbl_Metraj22[[#This Row],[TARIH]]="-"),0,IF(tbl_Metraj22[[#This Row],[YUZDE]]=0,tbl_Metraj22[[#This Row],[METRAJ_BETON]],tbl_Metraj22[[#This Row],[YUZDE]]*tbl_Metraj22[[#This Row],[METRAJ_BETON]]))</f>
        <v>0</v>
      </c>
      <c r="K3156" s="2" t="s">
        <v>2214</v>
      </c>
    </row>
    <row r="3157" spans="1:11" ht="14.25" x14ac:dyDescent="0.2">
      <c r="A3157" s="2" t="s">
        <v>728</v>
      </c>
      <c r="B3157" s="124" t="s">
        <v>7692</v>
      </c>
      <c r="C3157" s="124"/>
      <c r="D3157" s="126">
        <v>4.22</v>
      </c>
      <c r="E3157" s="124" t="s">
        <v>765</v>
      </c>
      <c r="F3157" s="124">
        <v>-2</v>
      </c>
      <c r="G3157" s="2" t="s">
        <v>15744</v>
      </c>
      <c r="H3157" s="130"/>
      <c r="I3157" s="134"/>
      <c r="J3157" s="123">
        <f>IF(OR(tbl_Metraj22[[#This Row],[TARIH]]="",tbl_Metraj22[[#This Row],[TARIH]]="-"),0,IF(tbl_Metraj22[[#This Row],[YUZDE]]=0,tbl_Metraj22[[#This Row],[METRAJ_BETON]],tbl_Metraj22[[#This Row],[YUZDE]]*tbl_Metraj22[[#This Row],[METRAJ_BETON]]))</f>
        <v>0</v>
      </c>
      <c r="K3157" s="2" t="s">
        <v>2213</v>
      </c>
    </row>
    <row r="3158" spans="1:11" ht="14.25" x14ac:dyDescent="0.2">
      <c r="A3158" s="2" t="s">
        <v>728</v>
      </c>
      <c r="B3158" s="124" t="s">
        <v>7693</v>
      </c>
      <c r="C3158" s="124"/>
      <c r="D3158" s="126">
        <v>4.75</v>
      </c>
      <c r="E3158" s="124" t="s">
        <v>765</v>
      </c>
      <c r="F3158" s="124">
        <v>-2</v>
      </c>
      <c r="G3158" s="2" t="s">
        <v>15745</v>
      </c>
      <c r="H3158" s="130"/>
      <c r="I3158" s="134"/>
      <c r="J3158" s="123">
        <f>IF(OR(tbl_Metraj22[[#This Row],[TARIH]]="",tbl_Metraj22[[#This Row],[TARIH]]="-"),0,IF(tbl_Metraj22[[#This Row],[YUZDE]]=0,tbl_Metraj22[[#This Row],[METRAJ_BETON]],tbl_Metraj22[[#This Row],[YUZDE]]*tbl_Metraj22[[#This Row],[METRAJ_BETON]]))</f>
        <v>0</v>
      </c>
      <c r="K3158" s="2" t="s">
        <v>2207</v>
      </c>
    </row>
    <row r="3159" spans="1:11" ht="14.25" x14ac:dyDescent="0.2">
      <c r="A3159" s="2" t="s">
        <v>728</v>
      </c>
      <c r="B3159" s="124" t="s">
        <v>7694</v>
      </c>
      <c r="C3159" s="124"/>
      <c r="D3159" s="126">
        <v>4.22</v>
      </c>
      <c r="E3159" s="124" t="s">
        <v>765</v>
      </c>
      <c r="F3159" s="124">
        <v>-2</v>
      </c>
      <c r="G3159" s="2" t="s">
        <v>15746</v>
      </c>
      <c r="H3159" s="130"/>
      <c r="I3159" s="134"/>
      <c r="J3159" s="123">
        <f>IF(OR(tbl_Metraj22[[#This Row],[TARIH]]="",tbl_Metraj22[[#This Row],[TARIH]]="-"),0,IF(tbl_Metraj22[[#This Row],[YUZDE]]=0,tbl_Metraj22[[#This Row],[METRAJ_BETON]],tbl_Metraj22[[#This Row],[YUZDE]]*tbl_Metraj22[[#This Row],[METRAJ_BETON]]))</f>
        <v>0</v>
      </c>
      <c r="K3159" s="2" t="s">
        <v>2220</v>
      </c>
    </row>
    <row r="3160" spans="1:11" ht="14.25" x14ac:dyDescent="0.2">
      <c r="A3160" s="2" t="s">
        <v>728</v>
      </c>
      <c r="B3160" s="124" t="s">
        <v>7695</v>
      </c>
      <c r="C3160" s="124"/>
      <c r="D3160" s="126">
        <v>4.22</v>
      </c>
      <c r="E3160" s="124" t="s">
        <v>765</v>
      </c>
      <c r="F3160" s="124">
        <v>-2</v>
      </c>
      <c r="G3160" s="2" t="s">
        <v>15747</v>
      </c>
      <c r="H3160" s="130"/>
      <c r="I3160" s="134"/>
      <c r="J3160" s="123">
        <f>IF(OR(tbl_Metraj22[[#This Row],[TARIH]]="",tbl_Metraj22[[#This Row],[TARIH]]="-"),0,IF(tbl_Metraj22[[#This Row],[YUZDE]]=0,tbl_Metraj22[[#This Row],[METRAJ_BETON]],tbl_Metraj22[[#This Row],[YUZDE]]*tbl_Metraj22[[#This Row],[METRAJ_BETON]]))</f>
        <v>0</v>
      </c>
      <c r="K3160" s="2" t="s">
        <v>2218</v>
      </c>
    </row>
    <row r="3161" spans="1:11" ht="14.25" x14ac:dyDescent="0.2">
      <c r="A3161" s="2" t="s">
        <v>728</v>
      </c>
      <c r="B3161" s="124" t="s">
        <v>7696</v>
      </c>
      <c r="C3161" s="124"/>
      <c r="D3161" s="126">
        <v>4.22</v>
      </c>
      <c r="E3161" s="124" t="s">
        <v>765</v>
      </c>
      <c r="F3161" s="124">
        <v>-2</v>
      </c>
      <c r="G3161" s="2" t="s">
        <v>15748</v>
      </c>
      <c r="H3161" s="130"/>
      <c r="I3161" s="134"/>
      <c r="J3161" s="123">
        <f>IF(OR(tbl_Metraj22[[#This Row],[TARIH]]="",tbl_Metraj22[[#This Row],[TARIH]]="-"),0,IF(tbl_Metraj22[[#This Row],[YUZDE]]=0,tbl_Metraj22[[#This Row],[METRAJ_BETON]],tbl_Metraj22[[#This Row],[YUZDE]]*tbl_Metraj22[[#This Row],[METRAJ_BETON]]))</f>
        <v>0</v>
      </c>
      <c r="K3161" s="2" t="s">
        <v>2216</v>
      </c>
    </row>
    <row r="3162" spans="1:11" ht="14.25" x14ac:dyDescent="0.2">
      <c r="A3162" s="2" t="s">
        <v>728</v>
      </c>
      <c r="B3162" s="124" t="s">
        <v>7697</v>
      </c>
      <c r="C3162" s="124"/>
      <c r="D3162" s="126">
        <v>4.22</v>
      </c>
      <c r="E3162" s="124" t="s">
        <v>765</v>
      </c>
      <c r="F3162" s="124">
        <v>-2</v>
      </c>
      <c r="G3162" s="2" t="s">
        <v>15749</v>
      </c>
      <c r="H3162" s="130"/>
      <c r="I3162" s="134"/>
      <c r="J3162" s="123">
        <f>IF(OR(tbl_Metraj22[[#This Row],[TARIH]]="",tbl_Metraj22[[#This Row],[TARIH]]="-"),0,IF(tbl_Metraj22[[#This Row],[YUZDE]]=0,tbl_Metraj22[[#This Row],[METRAJ_BETON]],tbl_Metraj22[[#This Row],[YUZDE]]*tbl_Metraj22[[#This Row],[METRAJ_BETON]]))</f>
        <v>0</v>
      </c>
      <c r="K3162" s="2" t="s">
        <v>2215</v>
      </c>
    </row>
    <row r="3163" spans="1:11" ht="14.25" x14ac:dyDescent="0.2">
      <c r="A3163" s="2" t="s">
        <v>728</v>
      </c>
      <c r="B3163" s="124" t="s">
        <v>7698</v>
      </c>
      <c r="C3163" s="124"/>
      <c r="D3163" s="126">
        <v>3.78</v>
      </c>
      <c r="E3163" s="124" t="s">
        <v>765</v>
      </c>
      <c r="F3163" s="124">
        <v>-2</v>
      </c>
      <c r="G3163" s="2" t="s">
        <v>15750</v>
      </c>
      <c r="H3163" s="130"/>
      <c r="I3163" s="134"/>
      <c r="J3163" s="123">
        <f>IF(OR(tbl_Metraj22[[#This Row],[TARIH]]="",tbl_Metraj22[[#This Row],[TARIH]]="-"),0,IF(tbl_Metraj22[[#This Row],[YUZDE]]=0,tbl_Metraj22[[#This Row],[METRAJ_BETON]],tbl_Metraj22[[#This Row],[YUZDE]]*tbl_Metraj22[[#This Row],[METRAJ_BETON]]))</f>
        <v>0</v>
      </c>
      <c r="K3163" s="2" t="s">
        <v>2217</v>
      </c>
    </row>
    <row r="3164" spans="1:11" ht="14.25" x14ac:dyDescent="0.2">
      <c r="A3164" s="2" t="s">
        <v>728</v>
      </c>
      <c r="B3164" s="124" t="s">
        <v>7699</v>
      </c>
      <c r="C3164" s="124"/>
      <c r="D3164" s="126">
        <v>3.78</v>
      </c>
      <c r="E3164" s="124" t="s">
        <v>765</v>
      </c>
      <c r="F3164" s="124">
        <v>-2</v>
      </c>
      <c r="G3164" s="2" t="s">
        <v>15751</v>
      </c>
      <c r="H3164" s="130"/>
      <c r="I3164" s="134"/>
      <c r="J3164" s="123">
        <f>IF(OR(tbl_Metraj22[[#This Row],[TARIH]]="",tbl_Metraj22[[#This Row],[TARIH]]="-"),0,IF(tbl_Metraj22[[#This Row],[YUZDE]]=0,tbl_Metraj22[[#This Row],[METRAJ_BETON]],tbl_Metraj22[[#This Row],[YUZDE]]*tbl_Metraj22[[#This Row],[METRAJ_BETON]]))</f>
        <v>0</v>
      </c>
      <c r="K3164" s="2" t="s">
        <v>2219</v>
      </c>
    </row>
    <row r="3165" spans="1:11" ht="14.25" x14ac:dyDescent="0.2">
      <c r="A3165" s="2" t="s">
        <v>728</v>
      </c>
      <c r="B3165" s="124" t="s">
        <v>7700</v>
      </c>
      <c r="C3165" s="124"/>
      <c r="D3165" s="126">
        <v>3.78</v>
      </c>
      <c r="E3165" s="124" t="s">
        <v>765</v>
      </c>
      <c r="F3165" s="124">
        <v>-2</v>
      </c>
      <c r="G3165" s="2" t="s">
        <v>15752</v>
      </c>
      <c r="H3165" s="130"/>
      <c r="I3165" s="134"/>
      <c r="J3165" s="123">
        <f>IF(OR(tbl_Metraj22[[#This Row],[TARIH]]="",tbl_Metraj22[[#This Row],[TARIH]]="-"),0,IF(tbl_Metraj22[[#This Row],[YUZDE]]=0,tbl_Metraj22[[#This Row],[METRAJ_BETON]],tbl_Metraj22[[#This Row],[YUZDE]]*tbl_Metraj22[[#This Row],[METRAJ_BETON]]))</f>
        <v>0</v>
      </c>
      <c r="K3165" s="2" t="s">
        <v>2258</v>
      </c>
    </row>
    <row r="3166" spans="1:11" ht="14.25" x14ac:dyDescent="0.2">
      <c r="A3166" s="2" t="s">
        <v>728</v>
      </c>
      <c r="B3166" s="124" t="s">
        <v>7713</v>
      </c>
      <c r="C3166" s="124"/>
      <c r="D3166" s="126">
        <v>5.31</v>
      </c>
      <c r="E3166" s="124" t="s">
        <v>765</v>
      </c>
      <c r="F3166" s="124">
        <v>-2</v>
      </c>
      <c r="G3166" s="2" t="s">
        <v>15753</v>
      </c>
      <c r="H3166" s="130"/>
      <c r="I3166" s="134"/>
      <c r="J3166" s="123">
        <f>IF(OR(tbl_Metraj22[[#This Row],[TARIH]]="",tbl_Metraj22[[#This Row],[TARIH]]="-"),0,IF(tbl_Metraj22[[#This Row],[YUZDE]]=0,tbl_Metraj22[[#This Row],[METRAJ_BETON]],tbl_Metraj22[[#This Row],[YUZDE]]*tbl_Metraj22[[#This Row],[METRAJ_BETON]]))</f>
        <v>0</v>
      </c>
      <c r="K3166" s="2" t="s">
        <v>2270</v>
      </c>
    </row>
    <row r="3167" spans="1:11" ht="14.25" x14ac:dyDescent="0.2">
      <c r="A3167" s="2" t="s">
        <v>728</v>
      </c>
      <c r="B3167" s="124" t="s">
        <v>7714</v>
      </c>
      <c r="C3167" s="124"/>
      <c r="D3167" s="126">
        <v>5.31</v>
      </c>
      <c r="E3167" s="124" t="s">
        <v>765</v>
      </c>
      <c r="F3167" s="124">
        <v>-2</v>
      </c>
      <c r="G3167" s="2" t="s">
        <v>15754</v>
      </c>
      <c r="H3167" s="130"/>
      <c r="I3167" s="134"/>
      <c r="J3167" s="123">
        <f>IF(OR(tbl_Metraj22[[#This Row],[TARIH]]="",tbl_Metraj22[[#This Row],[TARIH]]="-"),0,IF(tbl_Metraj22[[#This Row],[YUZDE]]=0,tbl_Metraj22[[#This Row],[METRAJ_BETON]],tbl_Metraj22[[#This Row],[YUZDE]]*tbl_Metraj22[[#This Row],[METRAJ_BETON]]))</f>
        <v>0</v>
      </c>
      <c r="K3167" s="2" t="s">
        <v>2269</v>
      </c>
    </row>
    <row r="3168" spans="1:11" ht="14.25" x14ac:dyDescent="0.2">
      <c r="A3168" s="2" t="s">
        <v>728</v>
      </c>
      <c r="B3168" s="124" t="s">
        <v>7715</v>
      </c>
      <c r="C3168" s="124"/>
      <c r="D3168" s="126">
        <v>5.31</v>
      </c>
      <c r="E3168" s="124" t="s">
        <v>765</v>
      </c>
      <c r="F3168" s="124">
        <v>-2</v>
      </c>
      <c r="G3168" s="2" t="s">
        <v>15755</v>
      </c>
      <c r="H3168" s="130"/>
      <c r="I3168" s="134"/>
      <c r="J3168" s="123">
        <f>IF(OR(tbl_Metraj22[[#This Row],[TARIH]]="",tbl_Metraj22[[#This Row],[TARIH]]="-"),0,IF(tbl_Metraj22[[#This Row],[YUZDE]]=0,tbl_Metraj22[[#This Row],[METRAJ_BETON]],tbl_Metraj22[[#This Row],[YUZDE]]*tbl_Metraj22[[#This Row],[METRAJ_BETON]]))</f>
        <v>0</v>
      </c>
      <c r="K3168" s="2" t="s">
        <v>2268</v>
      </c>
    </row>
    <row r="3169" spans="1:11" ht="14.25" x14ac:dyDescent="0.2">
      <c r="A3169" s="2" t="s">
        <v>728</v>
      </c>
      <c r="B3169" s="124" t="s">
        <v>7716</v>
      </c>
      <c r="C3169" s="124"/>
      <c r="D3169" s="126">
        <v>5.31</v>
      </c>
      <c r="E3169" s="124" t="s">
        <v>765</v>
      </c>
      <c r="F3169" s="124">
        <v>-2</v>
      </c>
      <c r="G3169" s="2" t="s">
        <v>15756</v>
      </c>
      <c r="H3169" s="130"/>
      <c r="I3169" s="134"/>
      <c r="J3169" s="123">
        <f>IF(OR(tbl_Metraj22[[#This Row],[TARIH]]="",tbl_Metraj22[[#This Row],[TARIH]]="-"),0,IF(tbl_Metraj22[[#This Row],[YUZDE]]=0,tbl_Metraj22[[#This Row],[METRAJ_BETON]],tbl_Metraj22[[#This Row],[YUZDE]]*tbl_Metraj22[[#This Row],[METRAJ_BETON]]))</f>
        <v>0</v>
      </c>
      <c r="K3169" s="2" t="s">
        <v>2267</v>
      </c>
    </row>
    <row r="3170" spans="1:11" ht="14.25" x14ac:dyDescent="0.2">
      <c r="A3170" s="2" t="s">
        <v>728</v>
      </c>
      <c r="B3170" s="124" t="s">
        <v>7717</v>
      </c>
      <c r="C3170" s="124"/>
      <c r="D3170" s="126">
        <v>5.31</v>
      </c>
      <c r="E3170" s="124" t="s">
        <v>765</v>
      </c>
      <c r="F3170" s="124">
        <v>-2</v>
      </c>
      <c r="G3170" s="2" t="s">
        <v>15757</v>
      </c>
      <c r="H3170" s="130"/>
      <c r="I3170" s="134"/>
      <c r="J3170" s="123">
        <f>IF(OR(tbl_Metraj22[[#This Row],[TARIH]]="",tbl_Metraj22[[#This Row],[TARIH]]="-"),0,IF(tbl_Metraj22[[#This Row],[YUZDE]]=0,tbl_Metraj22[[#This Row],[METRAJ_BETON]],tbl_Metraj22[[#This Row],[YUZDE]]*tbl_Metraj22[[#This Row],[METRAJ_BETON]]))</f>
        <v>0</v>
      </c>
      <c r="K3170" s="2" t="s">
        <v>2266</v>
      </c>
    </row>
    <row r="3171" spans="1:11" ht="14.25" x14ac:dyDescent="0.2">
      <c r="A3171" s="2" t="s">
        <v>728</v>
      </c>
      <c r="B3171" s="124" t="s">
        <v>7718</v>
      </c>
      <c r="C3171" s="124"/>
      <c r="D3171" s="126">
        <v>5.31</v>
      </c>
      <c r="E3171" s="124" t="s">
        <v>765</v>
      </c>
      <c r="F3171" s="124">
        <v>-2</v>
      </c>
      <c r="G3171" s="2" t="s">
        <v>15758</v>
      </c>
      <c r="H3171" s="130"/>
      <c r="I3171" s="134"/>
      <c r="J3171" s="123">
        <f>IF(OR(tbl_Metraj22[[#This Row],[TARIH]]="",tbl_Metraj22[[#This Row],[TARIH]]="-"),0,IF(tbl_Metraj22[[#This Row],[YUZDE]]=0,tbl_Metraj22[[#This Row],[METRAJ_BETON]],tbl_Metraj22[[#This Row],[YUZDE]]*tbl_Metraj22[[#This Row],[METRAJ_BETON]]))</f>
        <v>0</v>
      </c>
      <c r="K3171" s="2" t="s">
        <v>2265</v>
      </c>
    </row>
    <row r="3172" spans="1:11" ht="14.25" x14ac:dyDescent="0.2">
      <c r="A3172" s="2" t="s">
        <v>728</v>
      </c>
      <c r="B3172" s="124" t="s">
        <v>7719</v>
      </c>
      <c r="C3172" s="124"/>
      <c r="D3172" s="126">
        <v>5.31</v>
      </c>
      <c r="E3172" s="124" t="s">
        <v>765</v>
      </c>
      <c r="F3172" s="124">
        <v>-2</v>
      </c>
      <c r="G3172" s="2" t="s">
        <v>15759</v>
      </c>
      <c r="H3172" s="130"/>
      <c r="I3172" s="134"/>
      <c r="J3172" s="123">
        <f>IF(OR(tbl_Metraj22[[#This Row],[TARIH]]="",tbl_Metraj22[[#This Row],[TARIH]]="-"),0,IF(tbl_Metraj22[[#This Row],[YUZDE]]=0,tbl_Metraj22[[#This Row],[METRAJ_BETON]],tbl_Metraj22[[#This Row],[YUZDE]]*tbl_Metraj22[[#This Row],[METRAJ_BETON]]))</f>
        <v>0</v>
      </c>
      <c r="K3172" s="2" t="s">
        <v>2264</v>
      </c>
    </row>
    <row r="3173" spans="1:11" ht="14.25" x14ac:dyDescent="0.2">
      <c r="A3173" s="2" t="s">
        <v>728</v>
      </c>
      <c r="B3173" s="124" t="s">
        <v>7720</v>
      </c>
      <c r="C3173" s="124"/>
      <c r="D3173" s="126">
        <v>5.31</v>
      </c>
      <c r="E3173" s="124" t="s">
        <v>765</v>
      </c>
      <c r="F3173" s="124">
        <v>-2</v>
      </c>
      <c r="G3173" s="2" t="s">
        <v>15760</v>
      </c>
      <c r="H3173" s="130"/>
      <c r="I3173" s="134"/>
      <c r="J3173" s="123">
        <f>IF(OR(tbl_Metraj22[[#This Row],[TARIH]]="",tbl_Metraj22[[#This Row],[TARIH]]="-"),0,IF(tbl_Metraj22[[#This Row],[YUZDE]]=0,tbl_Metraj22[[#This Row],[METRAJ_BETON]],tbl_Metraj22[[#This Row],[YUZDE]]*tbl_Metraj22[[#This Row],[METRAJ_BETON]]))</f>
        <v>0</v>
      </c>
      <c r="K3173" s="2" t="s">
        <v>2263</v>
      </c>
    </row>
    <row r="3174" spans="1:11" ht="14.25" x14ac:dyDescent="0.2">
      <c r="A3174" s="2" t="s">
        <v>728</v>
      </c>
      <c r="B3174" s="124" t="s">
        <v>7721</v>
      </c>
      <c r="C3174" s="124"/>
      <c r="D3174" s="126">
        <v>4.5999999999999996</v>
      </c>
      <c r="E3174" s="124" t="s">
        <v>765</v>
      </c>
      <c r="F3174" s="124">
        <v>-2</v>
      </c>
      <c r="G3174" s="2" t="s">
        <v>15761</v>
      </c>
      <c r="H3174" s="130"/>
      <c r="I3174" s="134"/>
      <c r="J3174" s="123">
        <f>IF(OR(tbl_Metraj22[[#This Row],[TARIH]]="",tbl_Metraj22[[#This Row],[TARIH]]="-"),0,IF(tbl_Metraj22[[#This Row],[YUZDE]]=0,tbl_Metraj22[[#This Row],[METRAJ_BETON]],tbl_Metraj22[[#This Row],[YUZDE]]*tbl_Metraj22[[#This Row],[METRAJ_BETON]]))</f>
        <v>0</v>
      </c>
      <c r="K3174" s="2" t="s">
        <v>2262</v>
      </c>
    </row>
    <row r="3175" spans="1:11" ht="14.25" x14ac:dyDescent="0.2">
      <c r="A3175" s="2" t="s">
        <v>728</v>
      </c>
      <c r="B3175" s="124" t="s">
        <v>7722</v>
      </c>
      <c r="C3175" s="124"/>
      <c r="D3175" s="126">
        <v>5.31</v>
      </c>
      <c r="E3175" s="124" t="s">
        <v>765</v>
      </c>
      <c r="F3175" s="124">
        <v>-2</v>
      </c>
      <c r="G3175" s="2" t="s">
        <v>15762</v>
      </c>
      <c r="H3175" s="130"/>
      <c r="I3175" s="134"/>
      <c r="J3175" s="123">
        <f>IF(OR(tbl_Metraj22[[#This Row],[TARIH]]="",tbl_Metraj22[[#This Row],[TARIH]]="-"),0,IF(tbl_Metraj22[[#This Row],[YUZDE]]=0,tbl_Metraj22[[#This Row],[METRAJ_BETON]],tbl_Metraj22[[#This Row],[YUZDE]]*tbl_Metraj22[[#This Row],[METRAJ_BETON]]))</f>
        <v>0</v>
      </c>
      <c r="K3175" s="2" t="s">
        <v>2261</v>
      </c>
    </row>
    <row r="3176" spans="1:11" ht="14.25" x14ac:dyDescent="0.2">
      <c r="A3176" s="2" t="s">
        <v>752</v>
      </c>
      <c r="B3176" s="124" t="s">
        <v>5103</v>
      </c>
      <c r="C3176" s="124"/>
      <c r="D3176" s="126">
        <v>1.46</v>
      </c>
      <c r="E3176" s="124" t="s">
        <v>765</v>
      </c>
      <c r="F3176" s="124">
        <v>-2</v>
      </c>
      <c r="G3176" s="2" t="s">
        <v>15763</v>
      </c>
      <c r="H3176" s="130"/>
      <c r="I3176" s="134"/>
      <c r="J3176" s="123">
        <f>IF(OR(tbl_Metraj22[[#This Row],[TARIH]]="",tbl_Metraj22[[#This Row],[TARIH]]="-"),0,IF(tbl_Metraj22[[#This Row],[YUZDE]]=0,tbl_Metraj22[[#This Row],[METRAJ_BETON]],tbl_Metraj22[[#This Row],[YUZDE]]*tbl_Metraj22[[#This Row],[METRAJ_BETON]]))</f>
        <v>0</v>
      </c>
    </row>
    <row r="3177" spans="1:11" ht="14.25" x14ac:dyDescent="0.2">
      <c r="A3177" s="2" t="s">
        <v>752</v>
      </c>
      <c r="B3177" s="124" t="s">
        <v>5104</v>
      </c>
      <c r="C3177" s="124"/>
      <c r="D3177" s="126">
        <v>2.58</v>
      </c>
      <c r="E3177" s="124" t="s">
        <v>765</v>
      </c>
      <c r="F3177" s="124">
        <v>-2</v>
      </c>
      <c r="G3177" s="2" t="s">
        <v>15764</v>
      </c>
      <c r="H3177" s="130"/>
      <c r="I3177" s="134"/>
      <c r="J3177" s="123">
        <f>IF(OR(tbl_Metraj22[[#This Row],[TARIH]]="",tbl_Metraj22[[#This Row],[TARIH]]="-"),0,IF(tbl_Metraj22[[#This Row],[YUZDE]]=0,tbl_Metraj22[[#This Row],[METRAJ_BETON]],tbl_Metraj22[[#This Row],[YUZDE]]*tbl_Metraj22[[#This Row],[METRAJ_BETON]]))</f>
        <v>0</v>
      </c>
    </row>
    <row r="3178" spans="1:11" ht="14.25" x14ac:dyDescent="0.2">
      <c r="A3178" s="2" t="s">
        <v>752</v>
      </c>
      <c r="B3178" s="124" t="s">
        <v>5726</v>
      </c>
      <c r="C3178" s="124"/>
      <c r="D3178" s="126">
        <v>0.92</v>
      </c>
      <c r="E3178" s="124" t="s">
        <v>765</v>
      </c>
      <c r="F3178" s="124">
        <v>-2</v>
      </c>
      <c r="G3178" s="2" t="s">
        <v>15765</v>
      </c>
      <c r="H3178" s="130"/>
      <c r="I3178" s="134"/>
      <c r="J3178" s="123">
        <f>IF(OR(tbl_Metraj22[[#This Row],[TARIH]]="",tbl_Metraj22[[#This Row],[TARIH]]="-"),0,IF(tbl_Metraj22[[#This Row],[YUZDE]]=0,tbl_Metraj22[[#This Row],[METRAJ_BETON]],tbl_Metraj22[[#This Row],[YUZDE]]*tbl_Metraj22[[#This Row],[METRAJ_BETON]]))</f>
        <v>0</v>
      </c>
    </row>
    <row r="3179" spans="1:11" ht="14.25" x14ac:dyDescent="0.2">
      <c r="A3179" s="2" t="s">
        <v>752</v>
      </c>
      <c r="B3179" s="124" t="s">
        <v>5751</v>
      </c>
      <c r="C3179" s="124"/>
      <c r="D3179" s="126">
        <v>1.98</v>
      </c>
      <c r="E3179" s="124" t="s">
        <v>765</v>
      </c>
      <c r="F3179" s="124">
        <v>-2</v>
      </c>
      <c r="G3179" s="2" t="s">
        <v>15766</v>
      </c>
      <c r="H3179" s="130"/>
      <c r="I3179" s="134"/>
      <c r="J3179" s="123">
        <f>IF(OR(tbl_Metraj22[[#This Row],[TARIH]]="",tbl_Metraj22[[#This Row],[TARIH]]="-"),0,IF(tbl_Metraj22[[#This Row],[YUZDE]]=0,tbl_Metraj22[[#This Row],[METRAJ_BETON]],tbl_Metraj22[[#This Row],[YUZDE]]*tbl_Metraj22[[#This Row],[METRAJ_BETON]]))</f>
        <v>0</v>
      </c>
    </row>
    <row r="3180" spans="1:11" ht="14.25" x14ac:dyDescent="0.2">
      <c r="A3180" s="2" t="s">
        <v>752</v>
      </c>
      <c r="B3180" s="124" t="s">
        <v>5752</v>
      </c>
      <c r="C3180" s="124"/>
      <c r="D3180" s="126">
        <v>1.47</v>
      </c>
      <c r="E3180" s="124" t="s">
        <v>765</v>
      </c>
      <c r="F3180" s="124">
        <v>-2</v>
      </c>
      <c r="G3180" s="2" t="s">
        <v>15767</v>
      </c>
      <c r="H3180" s="130"/>
      <c r="I3180" s="134"/>
      <c r="J3180" s="123">
        <f>IF(OR(tbl_Metraj22[[#This Row],[TARIH]]="",tbl_Metraj22[[#This Row],[TARIH]]="-"),0,IF(tbl_Metraj22[[#This Row],[YUZDE]]=0,tbl_Metraj22[[#This Row],[METRAJ_BETON]],tbl_Metraj22[[#This Row],[YUZDE]]*tbl_Metraj22[[#This Row],[METRAJ_BETON]]))</f>
        <v>0</v>
      </c>
    </row>
    <row r="3181" spans="1:11" ht="14.25" x14ac:dyDescent="0.2">
      <c r="A3181" s="2" t="s">
        <v>752</v>
      </c>
      <c r="B3181" s="124" t="s">
        <v>5753</v>
      </c>
      <c r="C3181" s="124"/>
      <c r="D3181" s="126">
        <v>6.12</v>
      </c>
      <c r="E3181" s="124" t="s">
        <v>765</v>
      </c>
      <c r="F3181" s="124">
        <v>-2</v>
      </c>
      <c r="G3181" s="2" t="s">
        <v>15768</v>
      </c>
      <c r="H3181" s="130"/>
      <c r="I3181" s="134"/>
      <c r="J3181" s="123">
        <f>IF(OR(tbl_Metraj22[[#This Row],[TARIH]]="",tbl_Metraj22[[#This Row],[TARIH]]="-"),0,IF(tbl_Metraj22[[#This Row],[YUZDE]]=0,tbl_Metraj22[[#This Row],[METRAJ_BETON]],tbl_Metraj22[[#This Row],[YUZDE]]*tbl_Metraj22[[#This Row],[METRAJ_BETON]]))</f>
        <v>0</v>
      </c>
    </row>
    <row r="3182" spans="1:11" ht="14.25" x14ac:dyDescent="0.2">
      <c r="A3182" s="2" t="s">
        <v>2977</v>
      </c>
      <c r="B3182" s="124" t="s">
        <v>4779</v>
      </c>
      <c r="C3182" s="124"/>
      <c r="D3182" s="126">
        <v>16.05</v>
      </c>
      <c r="E3182" s="124" t="s">
        <v>765</v>
      </c>
      <c r="F3182" s="124">
        <v>-2</v>
      </c>
      <c r="G3182" s="2" t="s">
        <v>15769</v>
      </c>
      <c r="H3182" s="130"/>
      <c r="I3182" s="134"/>
      <c r="J3182" s="123">
        <f>IF(OR(tbl_Metraj22[[#This Row],[TARIH]]="",tbl_Metraj22[[#This Row],[TARIH]]="-"),0,IF(tbl_Metraj22[[#This Row],[YUZDE]]=0,tbl_Metraj22[[#This Row],[METRAJ_BETON]],tbl_Metraj22[[#This Row],[YUZDE]]*tbl_Metraj22[[#This Row],[METRAJ_BETON]]))</f>
        <v>0</v>
      </c>
      <c r="K3182" s="2" t="s">
        <v>2159</v>
      </c>
    </row>
    <row r="3183" spans="1:11" ht="14.25" x14ac:dyDescent="0.2">
      <c r="A3183" s="2" t="s">
        <v>2977</v>
      </c>
      <c r="B3183" s="124" t="s">
        <v>4780</v>
      </c>
      <c r="C3183" s="124"/>
      <c r="D3183" s="126">
        <v>24.06</v>
      </c>
      <c r="E3183" s="124" t="s">
        <v>765</v>
      </c>
      <c r="F3183" s="124">
        <v>-2</v>
      </c>
      <c r="G3183" s="2" t="s">
        <v>15770</v>
      </c>
      <c r="H3183" s="130"/>
      <c r="I3183" s="134"/>
      <c r="J3183" s="123">
        <f>IF(OR(tbl_Metraj22[[#This Row],[TARIH]]="",tbl_Metraj22[[#This Row],[TARIH]]="-"),0,IF(tbl_Metraj22[[#This Row],[YUZDE]]=0,tbl_Metraj22[[#This Row],[METRAJ_BETON]],tbl_Metraj22[[#This Row],[YUZDE]]*tbl_Metraj22[[#This Row],[METRAJ_BETON]]))</f>
        <v>0</v>
      </c>
      <c r="K3183" s="2" t="s">
        <v>2145</v>
      </c>
    </row>
    <row r="3184" spans="1:11" ht="14.25" x14ac:dyDescent="0.2">
      <c r="A3184" s="2" t="s">
        <v>2977</v>
      </c>
      <c r="B3184" s="124" t="s">
        <v>4781</v>
      </c>
      <c r="C3184" s="124"/>
      <c r="D3184" s="126">
        <v>22.58</v>
      </c>
      <c r="E3184" s="124" t="s">
        <v>765</v>
      </c>
      <c r="F3184" s="124">
        <v>-2</v>
      </c>
      <c r="G3184" s="2" t="s">
        <v>15771</v>
      </c>
      <c r="H3184" s="130"/>
      <c r="I3184" s="134"/>
      <c r="J3184" s="123">
        <f>IF(OR(tbl_Metraj22[[#This Row],[TARIH]]="",tbl_Metraj22[[#This Row],[TARIH]]="-"),0,IF(tbl_Metraj22[[#This Row],[YUZDE]]=0,tbl_Metraj22[[#This Row],[METRAJ_BETON]],tbl_Metraj22[[#This Row],[YUZDE]]*tbl_Metraj22[[#This Row],[METRAJ_BETON]]))</f>
        <v>0</v>
      </c>
      <c r="K3184" s="2" t="s">
        <v>836</v>
      </c>
    </row>
    <row r="3185" spans="1:11" ht="14.25" x14ac:dyDescent="0.2">
      <c r="A3185" s="2" t="s">
        <v>2977</v>
      </c>
      <c r="B3185" s="124" t="s">
        <v>4782</v>
      </c>
      <c r="C3185" s="124"/>
      <c r="D3185" s="126">
        <v>19.34</v>
      </c>
      <c r="E3185" s="124" t="s">
        <v>765</v>
      </c>
      <c r="F3185" s="124">
        <v>-2</v>
      </c>
      <c r="G3185" s="2" t="s">
        <v>15772</v>
      </c>
      <c r="H3185" s="130"/>
      <c r="I3185" s="134"/>
      <c r="J3185" s="123">
        <f>IF(OR(tbl_Metraj22[[#This Row],[TARIH]]="",tbl_Metraj22[[#This Row],[TARIH]]="-"),0,IF(tbl_Metraj22[[#This Row],[YUZDE]]=0,tbl_Metraj22[[#This Row],[METRAJ_BETON]],tbl_Metraj22[[#This Row],[YUZDE]]*tbl_Metraj22[[#This Row],[METRAJ_BETON]]))</f>
        <v>0</v>
      </c>
      <c r="K3185" s="2" t="s">
        <v>840</v>
      </c>
    </row>
    <row r="3186" spans="1:11" ht="14.25" x14ac:dyDescent="0.2">
      <c r="A3186" s="2" t="s">
        <v>2977</v>
      </c>
      <c r="B3186" s="124" t="s">
        <v>4783</v>
      </c>
      <c r="C3186" s="124"/>
      <c r="D3186" s="126">
        <v>13.18</v>
      </c>
      <c r="E3186" s="124" t="s">
        <v>765</v>
      </c>
      <c r="F3186" s="124">
        <v>-2</v>
      </c>
      <c r="G3186" s="2" t="s">
        <v>15773</v>
      </c>
      <c r="H3186" s="130"/>
      <c r="I3186" s="134"/>
      <c r="J3186" s="123">
        <f>IF(OR(tbl_Metraj22[[#This Row],[TARIH]]="",tbl_Metraj22[[#This Row],[TARIH]]="-"),0,IF(tbl_Metraj22[[#This Row],[YUZDE]]=0,tbl_Metraj22[[#This Row],[METRAJ_BETON]],tbl_Metraj22[[#This Row],[YUZDE]]*tbl_Metraj22[[#This Row],[METRAJ_BETON]]))</f>
        <v>0</v>
      </c>
      <c r="K3186" s="2" t="s">
        <v>2150</v>
      </c>
    </row>
    <row r="3187" spans="1:11" ht="14.25" x14ac:dyDescent="0.2">
      <c r="A3187" s="2" t="s">
        <v>2977</v>
      </c>
      <c r="B3187" s="124" t="s">
        <v>4784</v>
      </c>
      <c r="C3187" s="124"/>
      <c r="D3187" s="126">
        <v>24.38</v>
      </c>
      <c r="E3187" s="124" t="s">
        <v>765</v>
      </c>
      <c r="F3187" s="124">
        <v>-2</v>
      </c>
      <c r="G3187" s="2" t="s">
        <v>15774</v>
      </c>
      <c r="H3187" s="130"/>
      <c r="I3187" s="134"/>
      <c r="J3187" s="123">
        <f>IF(OR(tbl_Metraj22[[#This Row],[TARIH]]="",tbl_Metraj22[[#This Row],[TARIH]]="-"),0,IF(tbl_Metraj22[[#This Row],[YUZDE]]=0,tbl_Metraj22[[#This Row],[METRAJ_BETON]],tbl_Metraj22[[#This Row],[YUZDE]]*tbl_Metraj22[[#This Row],[METRAJ_BETON]]))</f>
        <v>0</v>
      </c>
      <c r="K3187" s="2" t="s">
        <v>2154</v>
      </c>
    </row>
    <row r="3188" spans="1:11" ht="14.25" x14ac:dyDescent="0.2">
      <c r="A3188" s="2" t="s">
        <v>2977</v>
      </c>
      <c r="B3188" s="124" t="s">
        <v>4785</v>
      </c>
      <c r="C3188" s="124"/>
      <c r="D3188" s="126">
        <v>13.18</v>
      </c>
      <c r="E3188" s="124" t="s">
        <v>765</v>
      </c>
      <c r="F3188" s="124">
        <v>-2</v>
      </c>
      <c r="G3188" s="2" t="s">
        <v>15775</v>
      </c>
      <c r="H3188" s="130"/>
      <c r="I3188" s="134"/>
      <c r="J3188" s="123">
        <f>IF(OR(tbl_Metraj22[[#This Row],[TARIH]]="",tbl_Metraj22[[#This Row],[TARIH]]="-"),0,IF(tbl_Metraj22[[#This Row],[YUZDE]]=0,tbl_Metraj22[[#This Row],[METRAJ_BETON]],tbl_Metraj22[[#This Row],[YUZDE]]*tbl_Metraj22[[#This Row],[METRAJ_BETON]]))</f>
        <v>0</v>
      </c>
      <c r="K3188" s="2" t="s">
        <v>2153</v>
      </c>
    </row>
    <row r="3189" spans="1:11" ht="14.25" x14ac:dyDescent="0.2">
      <c r="A3189" s="2" t="s">
        <v>2977</v>
      </c>
      <c r="B3189" s="124" t="s">
        <v>4786</v>
      </c>
      <c r="C3189" s="124"/>
      <c r="D3189" s="126">
        <v>12.34</v>
      </c>
      <c r="E3189" s="124" t="s">
        <v>765</v>
      </c>
      <c r="F3189" s="124">
        <v>-2</v>
      </c>
      <c r="G3189" s="2" t="s">
        <v>15776</v>
      </c>
      <c r="H3189" s="130"/>
      <c r="I3189" s="134"/>
      <c r="J3189" s="123">
        <f>IF(OR(tbl_Metraj22[[#This Row],[TARIH]]="",tbl_Metraj22[[#This Row],[TARIH]]="-"),0,IF(tbl_Metraj22[[#This Row],[YUZDE]]=0,tbl_Metraj22[[#This Row],[METRAJ_BETON]],tbl_Metraj22[[#This Row],[YUZDE]]*tbl_Metraj22[[#This Row],[METRAJ_BETON]]))</f>
        <v>0</v>
      </c>
      <c r="K3189" s="2" t="s">
        <v>841</v>
      </c>
    </row>
    <row r="3190" spans="1:11" ht="14.25" x14ac:dyDescent="0.2">
      <c r="A3190" s="2" t="s">
        <v>2977</v>
      </c>
      <c r="B3190" s="124" t="s">
        <v>4787</v>
      </c>
      <c r="C3190" s="124"/>
      <c r="D3190" s="126">
        <v>33.6</v>
      </c>
      <c r="E3190" s="124" t="s">
        <v>765</v>
      </c>
      <c r="F3190" s="124">
        <v>-2</v>
      </c>
      <c r="G3190" s="2" t="s">
        <v>15777</v>
      </c>
      <c r="H3190" s="130"/>
      <c r="I3190" s="134"/>
      <c r="J3190" s="123">
        <f>IF(OR(tbl_Metraj22[[#This Row],[TARIH]]="",tbl_Metraj22[[#This Row],[TARIH]]="-"),0,IF(tbl_Metraj22[[#This Row],[YUZDE]]=0,tbl_Metraj22[[#This Row],[METRAJ_BETON]],tbl_Metraj22[[#This Row],[YUZDE]]*tbl_Metraj22[[#This Row],[METRAJ_BETON]]))</f>
        <v>0</v>
      </c>
      <c r="K3190" s="2" t="s">
        <v>843</v>
      </c>
    </row>
    <row r="3191" spans="1:11" ht="14.25" x14ac:dyDescent="0.2">
      <c r="A3191" s="2" t="s">
        <v>2977</v>
      </c>
      <c r="B3191" s="124" t="s">
        <v>4788</v>
      </c>
      <c r="C3191" s="124"/>
      <c r="D3191" s="126">
        <v>22.59</v>
      </c>
      <c r="E3191" s="124" t="s">
        <v>765</v>
      </c>
      <c r="F3191" s="124">
        <v>-2</v>
      </c>
      <c r="G3191" s="2" t="s">
        <v>15778</v>
      </c>
      <c r="H3191" s="130"/>
      <c r="I3191" s="134"/>
      <c r="J3191" s="123">
        <f>IF(OR(tbl_Metraj22[[#This Row],[TARIH]]="",tbl_Metraj22[[#This Row],[TARIH]]="-"),0,IF(tbl_Metraj22[[#This Row],[YUZDE]]=0,tbl_Metraj22[[#This Row],[METRAJ_BETON]],tbl_Metraj22[[#This Row],[YUZDE]]*tbl_Metraj22[[#This Row],[METRAJ_BETON]]))</f>
        <v>0</v>
      </c>
      <c r="K3191" s="2" t="s">
        <v>2152</v>
      </c>
    </row>
    <row r="3192" spans="1:11" ht="14.25" x14ac:dyDescent="0.2">
      <c r="A3192" s="2" t="s">
        <v>2977</v>
      </c>
      <c r="B3192" s="124" t="s">
        <v>4789</v>
      </c>
      <c r="C3192" s="124"/>
      <c r="D3192" s="126">
        <v>23.14</v>
      </c>
      <c r="E3192" s="124" t="s">
        <v>765</v>
      </c>
      <c r="F3192" s="124">
        <v>-2</v>
      </c>
      <c r="G3192" s="2" t="s">
        <v>15779</v>
      </c>
      <c r="H3192" s="130"/>
      <c r="I3192" s="134"/>
      <c r="J3192" s="123">
        <f>IF(OR(tbl_Metraj22[[#This Row],[TARIH]]="",tbl_Metraj22[[#This Row],[TARIH]]="-"),0,IF(tbl_Metraj22[[#This Row],[YUZDE]]=0,tbl_Metraj22[[#This Row],[METRAJ_BETON]],tbl_Metraj22[[#This Row],[YUZDE]]*tbl_Metraj22[[#This Row],[METRAJ_BETON]]))</f>
        <v>0</v>
      </c>
      <c r="K3192" s="2" t="s">
        <v>847</v>
      </c>
    </row>
    <row r="3193" spans="1:11" ht="14.25" x14ac:dyDescent="0.2">
      <c r="A3193" s="2" t="s">
        <v>2977</v>
      </c>
      <c r="B3193" s="124" t="s">
        <v>4790</v>
      </c>
      <c r="C3193" s="124"/>
      <c r="D3193" s="126">
        <v>22.56</v>
      </c>
      <c r="E3193" s="124" t="s">
        <v>765</v>
      </c>
      <c r="F3193" s="124">
        <v>-2</v>
      </c>
      <c r="G3193" s="2" t="s">
        <v>15780</v>
      </c>
      <c r="H3193" s="130"/>
      <c r="I3193" s="134"/>
      <c r="J3193" s="123">
        <f>IF(OR(tbl_Metraj22[[#This Row],[TARIH]]="",tbl_Metraj22[[#This Row],[TARIH]]="-"),0,IF(tbl_Metraj22[[#This Row],[YUZDE]]=0,tbl_Metraj22[[#This Row],[METRAJ_BETON]],tbl_Metraj22[[#This Row],[YUZDE]]*tbl_Metraj22[[#This Row],[METRAJ_BETON]]))</f>
        <v>0</v>
      </c>
      <c r="K3193" s="2" t="s">
        <v>848</v>
      </c>
    </row>
    <row r="3194" spans="1:11" ht="14.25" x14ac:dyDescent="0.2">
      <c r="A3194" s="2" t="s">
        <v>2977</v>
      </c>
      <c r="B3194" s="124" t="s">
        <v>4791</v>
      </c>
      <c r="C3194" s="124"/>
      <c r="D3194" s="126">
        <v>21.15</v>
      </c>
      <c r="E3194" s="124" t="s">
        <v>765</v>
      </c>
      <c r="F3194" s="124">
        <v>-2</v>
      </c>
      <c r="G3194" s="2" t="s">
        <v>15781</v>
      </c>
      <c r="H3194" s="130"/>
      <c r="I3194" s="134"/>
      <c r="J3194" s="123">
        <f>IF(OR(tbl_Metraj22[[#This Row],[TARIH]]="",tbl_Metraj22[[#This Row],[TARIH]]="-"),0,IF(tbl_Metraj22[[#This Row],[YUZDE]]=0,tbl_Metraj22[[#This Row],[METRAJ_BETON]],tbl_Metraj22[[#This Row],[YUZDE]]*tbl_Metraj22[[#This Row],[METRAJ_BETON]]))</f>
        <v>0</v>
      </c>
      <c r="K3194" s="2" t="s">
        <v>2151</v>
      </c>
    </row>
    <row r="3195" spans="1:11" ht="14.25" x14ac:dyDescent="0.2">
      <c r="A3195" s="2" t="s">
        <v>2977</v>
      </c>
      <c r="B3195" s="124" t="s">
        <v>4832</v>
      </c>
      <c r="C3195" s="124"/>
      <c r="D3195" s="126">
        <v>17.66</v>
      </c>
      <c r="E3195" s="124" t="s">
        <v>765</v>
      </c>
      <c r="F3195" s="124">
        <v>-2</v>
      </c>
      <c r="G3195" s="2" t="s">
        <v>15782</v>
      </c>
      <c r="H3195" s="130"/>
      <c r="I3195" s="134"/>
      <c r="J3195" s="123">
        <f>IF(OR(tbl_Metraj22[[#This Row],[TARIH]]="",tbl_Metraj22[[#This Row],[TARIH]]="-"),0,IF(tbl_Metraj22[[#This Row],[YUZDE]]=0,tbl_Metraj22[[#This Row],[METRAJ_BETON]],tbl_Metraj22[[#This Row],[YUZDE]]*tbl_Metraj22[[#This Row],[METRAJ_BETON]]))</f>
        <v>0</v>
      </c>
      <c r="K3195" s="2" t="s">
        <v>2180</v>
      </c>
    </row>
    <row r="3196" spans="1:11" ht="14.25" x14ac:dyDescent="0.2">
      <c r="A3196" s="2" t="s">
        <v>2977</v>
      </c>
      <c r="B3196" s="124" t="s">
        <v>4833</v>
      </c>
      <c r="C3196" s="124"/>
      <c r="D3196" s="126">
        <v>10.56</v>
      </c>
      <c r="E3196" s="124" t="s">
        <v>765</v>
      </c>
      <c r="F3196" s="124">
        <v>-2</v>
      </c>
      <c r="G3196" s="2" t="s">
        <v>15783</v>
      </c>
      <c r="H3196" s="130"/>
      <c r="I3196" s="134"/>
      <c r="J3196" s="123">
        <f>IF(OR(tbl_Metraj22[[#This Row],[TARIH]]="",tbl_Metraj22[[#This Row],[TARIH]]="-"),0,IF(tbl_Metraj22[[#This Row],[YUZDE]]=0,tbl_Metraj22[[#This Row],[METRAJ_BETON]],tbl_Metraj22[[#This Row],[YUZDE]]*tbl_Metraj22[[#This Row],[METRAJ_BETON]]))</f>
        <v>0</v>
      </c>
      <c r="K3196" s="2" t="s">
        <v>2181</v>
      </c>
    </row>
    <row r="3197" spans="1:11" ht="14.25" x14ac:dyDescent="0.2">
      <c r="A3197" s="2" t="s">
        <v>2977</v>
      </c>
      <c r="B3197" s="124" t="s">
        <v>4834</v>
      </c>
      <c r="C3197" s="124"/>
      <c r="D3197" s="126">
        <v>16.010000000000002</v>
      </c>
      <c r="E3197" s="124" t="s">
        <v>765</v>
      </c>
      <c r="F3197" s="124">
        <v>-2</v>
      </c>
      <c r="G3197" s="2" t="s">
        <v>15784</v>
      </c>
      <c r="H3197" s="130"/>
      <c r="I3197" s="134"/>
      <c r="J3197" s="123">
        <f>IF(OR(tbl_Metraj22[[#This Row],[TARIH]]="",tbl_Metraj22[[#This Row],[TARIH]]="-"),0,IF(tbl_Metraj22[[#This Row],[YUZDE]]=0,tbl_Metraj22[[#This Row],[METRAJ_BETON]],tbl_Metraj22[[#This Row],[YUZDE]]*tbl_Metraj22[[#This Row],[METRAJ_BETON]]))</f>
        <v>0</v>
      </c>
      <c r="K3197" s="2" t="s">
        <v>2179</v>
      </c>
    </row>
    <row r="3198" spans="1:11" ht="14.25" x14ac:dyDescent="0.2">
      <c r="A3198" s="2" t="s">
        <v>2977</v>
      </c>
      <c r="B3198" s="124" t="s">
        <v>4835</v>
      </c>
      <c r="C3198" s="124"/>
      <c r="D3198" s="126">
        <v>3.42</v>
      </c>
      <c r="E3198" s="124" t="s">
        <v>765</v>
      </c>
      <c r="F3198" s="124">
        <v>-2</v>
      </c>
      <c r="G3198" s="2" t="s">
        <v>15785</v>
      </c>
      <c r="H3198" s="130"/>
      <c r="I3198" s="134"/>
      <c r="J3198" s="123">
        <f>IF(OR(tbl_Metraj22[[#This Row],[TARIH]]="",tbl_Metraj22[[#This Row],[TARIH]]="-"),0,IF(tbl_Metraj22[[#This Row],[YUZDE]]=0,tbl_Metraj22[[#This Row],[METRAJ_BETON]],tbl_Metraj22[[#This Row],[YUZDE]]*tbl_Metraj22[[#This Row],[METRAJ_BETON]]))</f>
        <v>0</v>
      </c>
      <c r="K3198" s="2" t="s">
        <v>2174</v>
      </c>
    </row>
    <row r="3199" spans="1:11" ht="14.25" x14ac:dyDescent="0.2">
      <c r="A3199" s="2" t="s">
        <v>2977</v>
      </c>
      <c r="B3199" s="124" t="s">
        <v>4836</v>
      </c>
      <c r="C3199" s="124"/>
      <c r="D3199" s="126">
        <v>8.91</v>
      </c>
      <c r="E3199" s="124" t="s">
        <v>765</v>
      </c>
      <c r="F3199" s="124">
        <v>-2</v>
      </c>
      <c r="G3199" s="2" t="s">
        <v>15786</v>
      </c>
      <c r="H3199" s="130"/>
      <c r="I3199" s="134"/>
      <c r="J3199" s="123">
        <f>IF(OR(tbl_Metraj22[[#This Row],[TARIH]]="",tbl_Metraj22[[#This Row],[TARIH]]="-"),0,IF(tbl_Metraj22[[#This Row],[YUZDE]]=0,tbl_Metraj22[[#This Row],[METRAJ_BETON]],tbl_Metraj22[[#This Row],[YUZDE]]*tbl_Metraj22[[#This Row],[METRAJ_BETON]]))</f>
        <v>0</v>
      </c>
    </row>
    <row r="3200" spans="1:11" ht="14.25" x14ac:dyDescent="0.2">
      <c r="A3200" s="2" t="s">
        <v>2977</v>
      </c>
      <c r="B3200" s="124" t="s">
        <v>4837</v>
      </c>
      <c r="C3200" s="124"/>
      <c r="D3200" s="126">
        <v>12.38</v>
      </c>
      <c r="E3200" s="124" t="s">
        <v>765</v>
      </c>
      <c r="F3200" s="124">
        <v>-2</v>
      </c>
      <c r="G3200" s="2" t="s">
        <v>15787</v>
      </c>
      <c r="H3200" s="130"/>
      <c r="I3200" s="134"/>
      <c r="J3200" s="123">
        <f>IF(OR(tbl_Metraj22[[#This Row],[TARIH]]="",tbl_Metraj22[[#This Row],[TARIH]]="-"),0,IF(tbl_Metraj22[[#This Row],[YUZDE]]=0,tbl_Metraj22[[#This Row],[METRAJ_BETON]],tbl_Metraj22[[#This Row],[YUZDE]]*tbl_Metraj22[[#This Row],[METRAJ_BETON]]))</f>
        <v>0</v>
      </c>
      <c r="K3200" s="2" t="s">
        <v>2173</v>
      </c>
    </row>
    <row r="3201" spans="1:11" ht="14.25" x14ac:dyDescent="0.2">
      <c r="A3201" s="2" t="s">
        <v>2977</v>
      </c>
      <c r="B3201" s="124" t="s">
        <v>4838</v>
      </c>
      <c r="C3201" s="124"/>
      <c r="D3201" s="126">
        <v>10.39</v>
      </c>
      <c r="E3201" s="124" t="s">
        <v>765</v>
      </c>
      <c r="F3201" s="124">
        <v>-2</v>
      </c>
      <c r="G3201" s="2" t="s">
        <v>15788</v>
      </c>
      <c r="H3201" s="130"/>
      <c r="I3201" s="134"/>
      <c r="J3201" s="123">
        <f>IF(OR(tbl_Metraj22[[#This Row],[TARIH]]="",tbl_Metraj22[[#This Row],[TARIH]]="-"),0,IF(tbl_Metraj22[[#This Row],[YUZDE]]=0,tbl_Metraj22[[#This Row],[METRAJ_BETON]],tbl_Metraj22[[#This Row],[YUZDE]]*tbl_Metraj22[[#This Row],[METRAJ_BETON]]))</f>
        <v>0</v>
      </c>
      <c r="K3201" s="2" t="s">
        <v>2175</v>
      </c>
    </row>
    <row r="3202" spans="1:11" ht="14.25" x14ac:dyDescent="0.2">
      <c r="A3202" s="2" t="s">
        <v>2977</v>
      </c>
      <c r="B3202" s="124" t="s">
        <v>4839</v>
      </c>
      <c r="C3202" s="124"/>
      <c r="D3202" s="126">
        <v>9.4</v>
      </c>
      <c r="E3202" s="124" t="s">
        <v>765</v>
      </c>
      <c r="F3202" s="124">
        <v>-2</v>
      </c>
      <c r="G3202" s="2" t="s">
        <v>15789</v>
      </c>
      <c r="H3202" s="130"/>
      <c r="I3202" s="134"/>
      <c r="J3202" s="123">
        <f>IF(OR(tbl_Metraj22[[#This Row],[TARIH]]="",tbl_Metraj22[[#This Row],[TARIH]]="-"),0,IF(tbl_Metraj22[[#This Row],[YUZDE]]=0,tbl_Metraj22[[#This Row],[METRAJ_BETON]],tbl_Metraj22[[#This Row],[YUZDE]]*tbl_Metraj22[[#This Row],[METRAJ_BETON]]))</f>
        <v>0</v>
      </c>
      <c r="K3202" s="2" t="s">
        <v>2177</v>
      </c>
    </row>
    <row r="3203" spans="1:11" ht="14.25" x14ac:dyDescent="0.2">
      <c r="A3203" s="2" t="s">
        <v>2977</v>
      </c>
      <c r="B3203" s="124" t="s">
        <v>4840</v>
      </c>
      <c r="C3203" s="124"/>
      <c r="D3203" s="126">
        <v>16.5</v>
      </c>
      <c r="E3203" s="124" t="s">
        <v>765</v>
      </c>
      <c r="F3203" s="124">
        <v>-2</v>
      </c>
      <c r="G3203" s="2" t="s">
        <v>15790</v>
      </c>
      <c r="H3203" s="130"/>
      <c r="I3203" s="134"/>
      <c r="J3203" s="123">
        <f>IF(OR(tbl_Metraj22[[#This Row],[TARIH]]="",tbl_Metraj22[[#This Row],[TARIH]]="-"),0,IF(tbl_Metraj22[[#This Row],[YUZDE]]=0,tbl_Metraj22[[#This Row],[METRAJ_BETON]],tbl_Metraj22[[#This Row],[YUZDE]]*tbl_Metraj22[[#This Row],[METRAJ_BETON]]))</f>
        <v>0</v>
      </c>
      <c r="K3203" s="2" t="s">
        <v>2178</v>
      </c>
    </row>
    <row r="3204" spans="1:11" ht="14.25" x14ac:dyDescent="0.2">
      <c r="A3204" s="2" t="s">
        <v>2977</v>
      </c>
      <c r="B3204" s="124" t="s">
        <v>4841</v>
      </c>
      <c r="C3204" s="124"/>
      <c r="D3204" s="126">
        <v>7.75</v>
      </c>
      <c r="E3204" s="124" t="s">
        <v>765</v>
      </c>
      <c r="F3204" s="124">
        <v>-2</v>
      </c>
      <c r="G3204" s="2" t="s">
        <v>15791</v>
      </c>
      <c r="H3204" s="130"/>
      <c r="I3204" s="134"/>
      <c r="J3204" s="123">
        <f>IF(OR(tbl_Metraj22[[#This Row],[TARIH]]="",tbl_Metraj22[[#This Row],[TARIH]]="-"),0,IF(tbl_Metraj22[[#This Row],[YUZDE]]=0,tbl_Metraj22[[#This Row],[METRAJ_BETON]],tbl_Metraj22[[#This Row],[YUZDE]]*tbl_Metraj22[[#This Row],[METRAJ_BETON]]))</f>
        <v>0</v>
      </c>
      <c r="K3204" s="2" t="s">
        <v>2176</v>
      </c>
    </row>
    <row r="3205" spans="1:11" ht="14.25" x14ac:dyDescent="0.2">
      <c r="A3205" s="2" t="s">
        <v>2977</v>
      </c>
      <c r="B3205" s="124" t="s">
        <v>4842</v>
      </c>
      <c r="C3205" s="124"/>
      <c r="D3205" s="126">
        <v>23.93</v>
      </c>
      <c r="E3205" s="124" t="s">
        <v>765</v>
      </c>
      <c r="F3205" s="124">
        <v>-2</v>
      </c>
      <c r="G3205" s="2" t="s">
        <v>15792</v>
      </c>
      <c r="H3205" s="130"/>
      <c r="I3205" s="134"/>
      <c r="J3205" s="123">
        <f>IF(OR(tbl_Metraj22[[#This Row],[TARIH]]="",tbl_Metraj22[[#This Row],[TARIH]]="-"),0,IF(tbl_Metraj22[[#This Row],[YUZDE]]=0,tbl_Metraj22[[#This Row],[METRAJ_BETON]],tbl_Metraj22[[#This Row],[YUZDE]]*tbl_Metraj22[[#This Row],[METRAJ_BETON]]))</f>
        <v>0</v>
      </c>
      <c r="K3205" s="2" t="s">
        <v>2184</v>
      </c>
    </row>
    <row r="3206" spans="1:11" ht="14.25" x14ac:dyDescent="0.2">
      <c r="A3206" s="2" t="s">
        <v>2977</v>
      </c>
      <c r="B3206" s="124" t="s">
        <v>4843</v>
      </c>
      <c r="C3206" s="124"/>
      <c r="D3206" s="126">
        <v>10.56</v>
      </c>
      <c r="E3206" s="124" t="s">
        <v>765</v>
      </c>
      <c r="F3206" s="124">
        <v>-2</v>
      </c>
      <c r="G3206" s="2" t="s">
        <v>15793</v>
      </c>
      <c r="H3206" s="130"/>
      <c r="I3206" s="134"/>
      <c r="J3206" s="123">
        <f>IF(OR(tbl_Metraj22[[#This Row],[TARIH]]="",tbl_Metraj22[[#This Row],[TARIH]]="-"),0,IF(tbl_Metraj22[[#This Row],[YUZDE]]=0,tbl_Metraj22[[#This Row],[METRAJ_BETON]],tbl_Metraj22[[#This Row],[YUZDE]]*tbl_Metraj22[[#This Row],[METRAJ_BETON]]))</f>
        <v>0</v>
      </c>
      <c r="K3206" s="2" t="s">
        <v>2183</v>
      </c>
    </row>
    <row r="3207" spans="1:11" ht="14.25" x14ac:dyDescent="0.2">
      <c r="A3207" s="2" t="s">
        <v>2977</v>
      </c>
      <c r="B3207" s="124" t="s">
        <v>4844</v>
      </c>
      <c r="C3207" s="124"/>
      <c r="D3207" s="126">
        <v>22.28</v>
      </c>
      <c r="E3207" s="124" t="s">
        <v>765</v>
      </c>
      <c r="F3207" s="124">
        <v>-2</v>
      </c>
      <c r="G3207" s="2" t="s">
        <v>15794</v>
      </c>
      <c r="H3207" s="130"/>
      <c r="I3207" s="134"/>
      <c r="J3207" s="123">
        <f>IF(OR(tbl_Metraj22[[#This Row],[TARIH]]="",tbl_Metraj22[[#This Row],[TARIH]]="-"),0,IF(tbl_Metraj22[[#This Row],[YUZDE]]=0,tbl_Metraj22[[#This Row],[METRAJ_BETON]],tbl_Metraj22[[#This Row],[YUZDE]]*tbl_Metraj22[[#This Row],[METRAJ_BETON]]))</f>
        <v>0</v>
      </c>
      <c r="K3207" s="2" t="s">
        <v>2182</v>
      </c>
    </row>
    <row r="3208" spans="1:11" ht="14.25" x14ac:dyDescent="0.2">
      <c r="A3208" s="2" t="s">
        <v>2977</v>
      </c>
      <c r="B3208" s="124" t="s">
        <v>7635</v>
      </c>
      <c r="C3208" s="124"/>
      <c r="D3208" s="126">
        <v>12.67</v>
      </c>
      <c r="E3208" s="124" t="s">
        <v>765</v>
      </c>
      <c r="F3208" s="124">
        <v>-2</v>
      </c>
      <c r="G3208" s="2" t="s">
        <v>15795</v>
      </c>
      <c r="H3208" s="130"/>
      <c r="I3208" s="134"/>
      <c r="J3208" s="123">
        <f>IF(OR(tbl_Metraj22[[#This Row],[TARIH]]="",tbl_Metraj22[[#This Row],[TARIH]]="-"),0,IF(tbl_Metraj22[[#This Row],[YUZDE]]=0,tbl_Metraj22[[#This Row],[METRAJ_BETON]],tbl_Metraj22[[#This Row],[YUZDE]]*tbl_Metraj22[[#This Row],[METRAJ_BETON]]))</f>
        <v>0</v>
      </c>
      <c r="K3208" s="2" t="s">
        <v>2288</v>
      </c>
    </row>
    <row r="3209" spans="1:11" ht="14.25" x14ac:dyDescent="0.2">
      <c r="A3209" s="2" t="s">
        <v>2977</v>
      </c>
      <c r="B3209" s="124" t="s">
        <v>7636</v>
      </c>
      <c r="C3209" s="124"/>
      <c r="D3209" s="126">
        <v>12.67</v>
      </c>
      <c r="E3209" s="124" t="s">
        <v>765</v>
      </c>
      <c r="F3209" s="124">
        <v>-2</v>
      </c>
      <c r="G3209" s="2" t="s">
        <v>15796</v>
      </c>
      <c r="H3209" s="130"/>
      <c r="I3209" s="134"/>
      <c r="J3209" s="123">
        <f>IF(OR(tbl_Metraj22[[#This Row],[TARIH]]="",tbl_Metraj22[[#This Row],[TARIH]]="-"),0,IF(tbl_Metraj22[[#This Row],[YUZDE]]=0,tbl_Metraj22[[#This Row],[METRAJ_BETON]],tbl_Metraj22[[#This Row],[YUZDE]]*tbl_Metraj22[[#This Row],[METRAJ_BETON]]))</f>
        <v>0</v>
      </c>
      <c r="K3209" s="2" t="s">
        <v>2284</v>
      </c>
    </row>
    <row r="3210" spans="1:11" ht="14.25" x14ac:dyDescent="0.2">
      <c r="A3210" s="2" t="s">
        <v>2977</v>
      </c>
      <c r="B3210" s="124" t="s">
        <v>7637</v>
      </c>
      <c r="C3210" s="124"/>
      <c r="D3210" s="126">
        <v>12.67</v>
      </c>
      <c r="E3210" s="124" t="s">
        <v>765</v>
      </c>
      <c r="F3210" s="124">
        <v>-2</v>
      </c>
      <c r="G3210" s="2" t="s">
        <v>15797</v>
      </c>
      <c r="H3210" s="130"/>
      <c r="I3210" s="134"/>
      <c r="J3210" s="123">
        <f>IF(OR(tbl_Metraj22[[#This Row],[TARIH]]="",tbl_Metraj22[[#This Row],[TARIH]]="-"),0,IF(tbl_Metraj22[[#This Row],[YUZDE]]=0,tbl_Metraj22[[#This Row],[METRAJ_BETON]],tbl_Metraj22[[#This Row],[YUZDE]]*tbl_Metraj22[[#This Row],[METRAJ_BETON]]))</f>
        <v>0</v>
      </c>
      <c r="K3210" s="2" t="s">
        <v>2285</v>
      </c>
    </row>
    <row r="3211" spans="1:11" ht="14.25" x14ac:dyDescent="0.2">
      <c r="A3211" s="2" t="s">
        <v>2977</v>
      </c>
      <c r="B3211" s="124" t="s">
        <v>7638</v>
      </c>
      <c r="C3211" s="124"/>
      <c r="D3211" s="126">
        <v>12.04</v>
      </c>
      <c r="E3211" s="124" t="s">
        <v>765</v>
      </c>
      <c r="F3211" s="124">
        <v>-2</v>
      </c>
      <c r="G3211" s="2" t="s">
        <v>15798</v>
      </c>
      <c r="H3211" s="130"/>
      <c r="I3211" s="134"/>
      <c r="J3211" s="123">
        <f>IF(OR(tbl_Metraj22[[#This Row],[TARIH]]="",tbl_Metraj22[[#This Row],[TARIH]]="-"),0,IF(tbl_Metraj22[[#This Row],[YUZDE]]=0,tbl_Metraj22[[#This Row],[METRAJ_BETON]],tbl_Metraj22[[#This Row],[YUZDE]]*tbl_Metraj22[[#This Row],[METRAJ_BETON]]))</f>
        <v>0</v>
      </c>
      <c r="K3211" s="2" t="s">
        <v>2186</v>
      </c>
    </row>
    <row r="3212" spans="1:11" ht="14.25" x14ac:dyDescent="0.2">
      <c r="A3212" s="2" t="s">
        <v>2977</v>
      </c>
      <c r="B3212" s="124" t="s">
        <v>7639</v>
      </c>
      <c r="C3212" s="124"/>
      <c r="D3212" s="126">
        <v>13.86</v>
      </c>
      <c r="E3212" s="124" t="s">
        <v>765</v>
      </c>
      <c r="F3212" s="124">
        <v>-2</v>
      </c>
      <c r="G3212" s="2" t="s">
        <v>15799</v>
      </c>
      <c r="H3212" s="130"/>
      <c r="I3212" s="134"/>
      <c r="J3212" s="123">
        <f>IF(OR(tbl_Metraj22[[#This Row],[TARIH]]="",tbl_Metraj22[[#This Row],[TARIH]]="-"),0,IF(tbl_Metraj22[[#This Row],[YUZDE]]=0,tbl_Metraj22[[#This Row],[METRAJ_BETON]],tbl_Metraj22[[#This Row],[YUZDE]]*tbl_Metraj22[[#This Row],[METRAJ_BETON]]))</f>
        <v>0</v>
      </c>
      <c r="K3212" s="2" t="s">
        <v>2185</v>
      </c>
    </row>
    <row r="3213" spans="1:11" ht="14.25" x14ac:dyDescent="0.2">
      <c r="A3213" s="2" t="s">
        <v>2977</v>
      </c>
      <c r="B3213" s="124" t="s">
        <v>7640</v>
      </c>
      <c r="C3213" s="124"/>
      <c r="D3213" s="126">
        <v>9.24</v>
      </c>
      <c r="E3213" s="124" t="s">
        <v>765</v>
      </c>
      <c r="F3213" s="124">
        <v>-2</v>
      </c>
      <c r="G3213" s="2" t="s">
        <v>15800</v>
      </c>
      <c r="H3213" s="130"/>
      <c r="I3213" s="134"/>
      <c r="J3213" s="123">
        <f>IF(OR(tbl_Metraj22[[#This Row],[TARIH]]="",tbl_Metraj22[[#This Row],[TARIH]]="-"),0,IF(tbl_Metraj22[[#This Row],[YUZDE]]=0,tbl_Metraj22[[#This Row],[METRAJ_BETON]],tbl_Metraj22[[#This Row],[YUZDE]]*tbl_Metraj22[[#This Row],[METRAJ_BETON]]))</f>
        <v>0</v>
      </c>
      <c r="K3213" s="2" t="s">
        <v>2287</v>
      </c>
    </row>
    <row r="3214" spans="1:11" ht="14.25" x14ac:dyDescent="0.2">
      <c r="A3214" s="2" t="s">
        <v>2977</v>
      </c>
      <c r="B3214" s="124" t="s">
        <v>7641</v>
      </c>
      <c r="C3214" s="124"/>
      <c r="D3214" s="126">
        <v>13.86</v>
      </c>
      <c r="E3214" s="124" t="s">
        <v>765</v>
      </c>
      <c r="F3214" s="124">
        <v>-2</v>
      </c>
      <c r="G3214" s="2" t="s">
        <v>15801</v>
      </c>
      <c r="H3214" s="130"/>
      <c r="I3214" s="134"/>
      <c r="J3214" s="123">
        <f>IF(OR(tbl_Metraj22[[#This Row],[TARIH]]="",tbl_Metraj22[[#This Row],[TARIH]]="-"),0,IF(tbl_Metraj22[[#This Row],[YUZDE]]=0,tbl_Metraj22[[#This Row],[METRAJ_BETON]],tbl_Metraj22[[#This Row],[YUZDE]]*tbl_Metraj22[[#This Row],[METRAJ_BETON]]))</f>
        <v>0</v>
      </c>
      <c r="K3214" s="2" t="s">
        <v>2286</v>
      </c>
    </row>
    <row r="3215" spans="1:11" ht="14.25" x14ac:dyDescent="0.2">
      <c r="A3215" s="2" t="s">
        <v>2977</v>
      </c>
      <c r="B3215" s="124" t="s">
        <v>7643</v>
      </c>
      <c r="C3215" s="124"/>
      <c r="D3215" s="126">
        <v>10.89</v>
      </c>
      <c r="E3215" s="124" t="s">
        <v>765</v>
      </c>
      <c r="F3215" s="124">
        <v>-2</v>
      </c>
      <c r="G3215" s="2" t="s">
        <v>15802</v>
      </c>
      <c r="H3215" s="130"/>
      <c r="I3215" s="134"/>
      <c r="J3215" s="123">
        <f>IF(OR(tbl_Metraj22[[#This Row],[TARIH]]="",tbl_Metraj22[[#This Row],[TARIH]]="-"),0,IF(tbl_Metraj22[[#This Row],[YUZDE]]=0,tbl_Metraj22[[#This Row],[METRAJ_BETON]],tbl_Metraj22[[#This Row],[YUZDE]]*tbl_Metraj22[[#This Row],[METRAJ_BETON]]))</f>
        <v>0</v>
      </c>
      <c r="K3215" s="2" t="s">
        <v>2283</v>
      </c>
    </row>
    <row r="3216" spans="1:11" ht="14.25" x14ac:dyDescent="0.2">
      <c r="A3216" s="2" t="s">
        <v>2977</v>
      </c>
      <c r="B3216" s="124" t="s">
        <v>7723</v>
      </c>
      <c r="C3216" s="124"/>
      <c r="D3216" s="126">
        <v>8.1199999999999992</v>
      </c>
      <c r="E3216" s="124" t="s">
        <v>765</v>
      </c>
      <c r="F3216" s="124">
        <v>-2</v>
      </c>
      <c r="G3216" s="2" t="s">
        <v>15803</v>
      </c>
      <c r="H3216" s="130"/>
      <c r="I3216" s="134"/>
      <c r="J3216" s="123">
        <f>IF(OR(tbl_Metraj22[[#This Row],[TARIH]]="",tbl_Metraj22[[#This Row],[TARIH]]="-"),0,IF(tbl_Metraj22[[#This Row],[YUZDE]]=0,tbl_Metraj22[[#This Row],[METRAJ_BETON]],tbl_Metraj22[[#This Row],[YUZDE]]*tbl_Metraj22[[#This Row],[METRAJ_BETON]]))</f>
        <v>0</v>
      </c>
    </row>
    <row r="3217" spans="1:11" ht="14.25" x14ac:dyDescent="0.2">
      <c r="A3217" s="2" t="s">
        <v>2977</v>
      </c>
      <c r="B3217" s="124" t="s">
        <v>7724</v>
      </c>
      <c r="C3217" s="124"/>
      <c r="D3217" s="126">
        <v>8.1199999999999992</v>
      </c>
      <c r="E3217" s="124" t="s">
        <v>765</v>
      </c>
      <c r="F3217" s="124">
        <v>-2</v>
      </c>
      <c r="G3217" s="2" t="s">
        <v>15804</v>
      </c>
      <c r="H3217" s="130"/>
      <c r="I3217" s="134"/>
      <c r="J3217" s="123">
        <f>IF(OR(tbl_Metraj22[[#This Row],[TARIH]]="",tbl_Metraj22[[#This Row],[TARIH]]="-"),0,IF(tbl_Metraj22[[#This Row],[YUZDE]]=0,tbl_Metraj22[[#This Row],[METRAJ_BETON]],tbl_Metraj22[[#This Row],[YUZDE]]*tbl_Metraj22[[#This Row],[METRAJ_BETON]]))</f>
        <v>0</v>
      </c>
    </row>
    <row r="3218" spans="1:11" ht="14.25" x14ac:dyDescent="0.2">
      <c r="A3218" s="2" t="s">
        <v>734</v>
      </c>
      <c r="B3218" s="124" t="s">
        <v>5582</v>
      </c>
      <c r="C3218" s="124"/>
      <c r="D3218" s="126">
        <v>2.27</v>
      </c>
      <c r="E3218" s="124" t="s">
        <v>765</v>
      </c>
      <c r="F3218" s="124">
        <v>-1</v>
      </c>
      <c r="G3218" s="2" t="s">
        <v>15805</v>
      </c>
      <c r="H3218" s="130"/>
      <c r="I3218" s="134"/>
      <c r="J3218" s="123">
        <f>IF(OR(tbl_Metraj22[[#This Row],[TARIH]]="",tbl_Metraj22[[#This Row],[TARIH]]="-"),0,IF(tbl_Metraj22[[#This Row],[YUZDE]]=0,tbl_Metraj22[[#This Row],[METRAJ_BETON]],tbl_Metraj22[[#This Row],[YUZDE]]*tbl_Metraj22[[#This Row],[METRAJ_BETON]]))</f>
        <v>0</v>
      </c>
      <c r="K3218" s="2" t="s">
        <v>23582</v>
      </c>
    </row>
    <row r="3219" spans="1:11" ht="14.25" x14ac:dyDescent="0.2">
      <c r="A3219" s="2" t="s">
        <v>734</v>
      </c>
      <c r="B3219" s="124" t="s">
        <v>5583</v>
      </c>
      <c r="C3219" s="124"/>
      <c r="D3219" s="126">
        <v>0.87</v>
      </c>
      <c r="E3219" s="124" t="s">
        <v>765</v>
      </c>
      <c r="F3219" s="124">
        <v>-1</v>
      </c>
      <c r="G3219" s="2" t="s">
        <v>15806</v>
      </c>
      <c r="H3219" s="130"/>
      <c r="I3219" s="134"/>
      <c r="J3219" s="123">
        <f>IF(OR(tbl_Metraj22[[#This Row],[TARIH]]="",tbl_Metraj22[[#This Row],[TARIH]]="-"),0,IF(tbl_Metraj22[[#This Row],[YUZDE]]=0,tbl_Metraj22[[#This Row],[METRAJ_BETON]],tbl_Metraj22[[#This Row],[YUZDE]]*tbl_Metraj22[[#This Row],[METRAJ_BETON]]))</f>
        <v>0</v>
      </c>
      <c r="K3219" s="2" t="s">
        <v>23583</v>
      </c>
    </row>
    <row r="3220" spans="1:11" ht="14.25" x14ac:dyDescent="0.2">
      <c r="A3220" s="2" t="s">
        <v>734</v>
      </c>
      <c r="B3220" s="124" t="s">
        <v>5584</v>
      </c>
      <c r="C3220" s="124"/>
      <c r="D3220" s="126">
        <v>0.47</v>
      </c>
      <c r="E3220" s="124" t="s">
        <v>765</v>
      </c>
      <c r="F3220" s="124">
        <v>-1</v>
      </c>
      <c r="G3220" s="2" t="s">
        <v>15807</v>
      </c>
      <c r="H3220" s="130"/>
      <c r="I3220" s="134"/>
      <c r="J3220" s="123">
        <f>IF(OR(tbl_Metraj22[[#This Row],[TARIH]]="",tbl_Metraj22[[#This Row],[TARIH]]="-"),0,IF(tbl_Metraj22[[#This Row],[YUZDE]]=0,tbl_Metraj22[[#This Row],[METRAJ_BETON]],tbl_Metraj22[[#This Row],[YUZDE]]*tbl_Metraj22[[#This Row],[METRAJ_BETON]]))</f>
        <v>0</v>
      </c>
      <c r="K3220" s="2" t="s">
        <v>22907</v>
      </c>
    </row>
    <row r="3221" spans="1:11" ht="14.25" x14ac:dyDescent="0.2">
      <c r="A3221" s="2" t="s">
        <v>734</v>
      </c>
      <c r="B3221" s="124" t="s">
        <v>5585</v>
      </c>
      <c r="C3221" s="124"/>
      <c r="D3221" s="126">
        <v>1.52</v>
      </c>
      <c r="E3221" s="124" t="s">
        <v>765</v>
      </c>
      <c r="F3221" s="124">
        <v>-1</v>
      </c>
      <c r="G3221" s="2" t="s">
        <v>15808</v>
      </c>
      <c r="H3221" s="130"/>
      <c r="I3221" s="134"/>
      <c r="J3221" s="123">
        <f>IF(OR(tbl_Metraj22[[#This Row],[TARIH]]="",tbl_Metraj22[[#This Row],[TARIH]]="-"),0,IF(tbl_Metraj22[[#This Row],[YUZDE]]=0,tbl_Metraj22[[#This Row],[METRAJ_BETON]],tbl_Metraj22[[#This Row],[YUZDE]]*tbl_Metraj22[[#This Row],[METRAJ_BETON]]))</f>
        <v>0</v>
      </c>
      <c r="K3221" s="2" t="e">
        <v>#N/A</v>
      </c>
    </row>
    <row r="3222" spans="1:11" ht="14.25" x14ac:dyDescent="0.2">
      <c r="A3222" s="2" t="s">
        <v>734</v>
      </c>
      <c r="B3222" s="124" t="s">
        <v>5586</v>
      </c>
      <c r="C3222" s="124"/>
      <c r="D3222" s="126">
        <v>0.47</v>
      </c>
      <c r="E3222" s="124" t="s">
        <v>765</v>
      </c>
      <c r="F3222" s="124">
        <v>-1</v>
      </c>
      <c r="G3222" s="2" t="s">
        <v>15809</v>
      </c>
      <c r="H3222" s="130"/>
      <c r="I3222" s="134"/>
      <c r="J3222" s="123">
        <f>IF(OR(tbl_Metraj22[[#This Row],[TARIH]]="",tbl_Metraj22[[#This Row],[TARIH]]="-"),0,IF(tbl_Metraj22[[#This Row],[YUZDE]]=0,tbl_Metraj22[[#This Row],[METRAJ_BETON]],tbl_Metraj22[[#This Row],[YUZDE]]*tbl_Metraj22[[#This Row],[METRAJ_BETON]]))</f>
        <v>0</v>
      </c>
      <c r="K3222" s="2" t="s">
        <v>22902</v>
      </c>
    </row>
    <row r="3223" spans="1:11" ht="14.25" x14ac:dyDescent="0.2">
      <c r="A3223" s="2" t="s">
        <v>734</v>
      </c>
      <c r="B3223" s="124" t="s">
        <v>5587</v>
      </c>
      <c r="C3223" s="124"/>
      <c r="D3223" s="126">
        <v>0.87</v>
      </c>
      <c r="E3223" s="124" t="s">
        <v>765</v>
      </c>
      <c r="F3223" s="124">
        <v>-1</v>
      </c>
      <c r="G3223" s="2" t="s">
        <v>15810</v>
      </c>
      <c r="H3223" s="130"/>
      <c r="I3223" s="134"/>
      <c r="J3223" s="123">
        <f>IF(OR(tbl_Metraj22[[#This Row],[TARIH]]="",tbl_Metraj22[[#This Row],[TARIH]]="-"),0,IF(tbl_Metraj22[[#This Row],[YUZDE]]=0,tbl_Metraj22[[#This Row],[METRAJ_BETON]],tbl_Metraj22[[#This Row],[YUZDE]]*tbl_Metraj22[[#This Row],[METRAJ_BETON]]))</f>
        <v>0</v>
      </c>
      <c r="K3223" s="2" t="s">
        <v>23584</v>
      </c>
    </row>
    <row r="3224" spans="1:11" ht="14.25" x14ac:dyDescent="0.2">
      <c r="A3224" s="2" t="s">
        <v>734</v>
      </c>
      <c r="B3224" s="124" t="s">
        <v>5588</v>
      </c>
      <c r="C3224" s="124"/>
      <c r="D3224" s="126">
        <v>1.39</v>
      </c>
      <c r="E3224" s="124" t="s">
        <v>765</v>
      </c>
      <c r="F3224" s="124">
        <v>-1</v>
      </c>
      <c r="G3224" s="2" t="s">
        <v>15811</v>
      </c>
      <c r="H3224" s="130"/>
      <c r="I3224" s="134"/>
      <c r="J3224" s="123">
        <f>IF(OR(tbl_Metraj22[[#This Row],[TARIH]]="",tbl_Metraj22[[#This Row],[TARIH]]="-"),0,IF(tbl_Metraj22[[#This Row],[YUZDE]]=0,tbl_Metraj22[[#This Row],[METRAJ_BETON]],tbl_Metraj22[[#This Row],[YUZDE]]*tbl_Metraj22[[#This Row],[METRAJ_BETON]]))</f>
        <v>0</v>
      </c>
      <c r="K3224" s="2" t="s">
        <v>23585</v>
      </c>
    </row>
    <row r="3225" spans="1:11" ht="14.25" x14ac:dyDescent="0.2">
      <c r="A3225" s="2" t="s">
        <v>734</v>
      </c>
      <c r="B3225" s="124" t="s">
        <v>5650</v>
      </c>
      <c r="C3225" s="124"/>
      <c r="D3225" s="126">
        <v>2.98</v>
      </c>
      <c r="E3225" s="124" t="s">
        <v>765</v>
      </c>
      <c r="F3225" s="124">
        <v>-1</v>
      </c>
      <c r="G3225" s="2" t="s">
        <v>15812</v>
      </c>
      <c r="H3225" s="130"/>
      <c r="I3225" s="134"/>
      <c r="J3225" s="123">
        <f>IF(OR(tbl_Metraj22[[#This Row],[TARIH]]="",tbl_Metraj22[[#This Row],[TARIH]]="-"),0,IF(tbl_Metraj22[[#This Row],[YUZDE]]=0,tbl_Metraj22[[#This Row],[METRAJ_BETON]],tbl_Metraj22[[#This Row],[YUZDE]]*tbl_Metraj22[[#This Row],[METRAJ_BETON]]))</f>
        <v>0</v>
      </c>
      <c r="K3225" s="2" t="s">
        <v>22900</v>
      </c>
    </row>
    <row r="3226" spans="1:11" ht="14.25" x14ac:dyDescent="0.2">
      <c r="A3226" s="2" t="s">
        <v>734</v>
      </c>
      <c r="B3226" s="124" t="s">
        <v>5651</v>
      </c>
      <c r="C3226" s="124"/>
      <c r="D3226" s="126">
        <v>2.98</v>
      </c>
      <c r="E3226" s="124" t="s">
        <v>765</v>
      </c>
      <c r="F3226" s="124">
        <v>-1</v>
      </c>
      <c r="G3226" s="2" t="s">
        <v>15813</v>
      </c>
      <c r="H3226" s="130"/>
      <c r="I3226" s="134"/>
      <c r="J3226" s="123">
        <f>IF(OR(tbl_Metraj22[[#This Row],[TARIH]]="",tbl_Metraj22[[#This Row],[TARIH]]="-"),0,IF(tbl_Metraj22[[#This Row],[YUZDE]]=0,tbl_Metraj22[[#This Row],[METRAJ_BETON]],tbl_Metraj22[[#This Row],[YUZDE]]*tbl_Metraj22[[#This Row],[METRAJ_BETON]]))</f>
        <v>0</v>
      </c>
      <c r="K3226" s="2" t="s">
        <v>23586</v>
      </c>
    </row>
    <row r="3227" spans="1:11" ht="14.25" x14ac:dyDescent="0.2">
      <c r="A3227" s="2" t="s">
        <v>734</v>
      </c>
      <c r="B3227" s="124" t="s">
        <v>5652</v>
      </c>
      <c r="C3227" s="124"/>
      <c r="D3227" s="126">
        <v>2.25</v>
      </c>
      <c r="E3227" s="124" t="s">
        <v>765</v>
      </c>
      <c r="F3227" s="124">
        <v>-1</v>
      </c>
      <c r="G3227" s="2" t="s">
        <v>15814</v>
      </c>
      <c r="H3227" s="130"/>
      <c r="I3227" s="134"/>
      <c r="J3227" s="123">
        <f>IF(OR(tbl_Metraj22[[#This Row],[TARIH]]="",tbl_Metraj22[[#This Row],[TARIH]]="-"),0,IF(tbl_Metraj22[[#This Row],[YUZDE]]=0,tbl_Metraj22[[#This Row],[METRAJ_BETON]],tbl_Metraj22[[#This Row],[YUZDE]]*tbl_Metraj22[[#This Row],[METRAJ_BETON]]))</f>
        <v>0</v>
      </c>
      <c r="K3227" s="2" t="s">
        <v>23587</v>
      </c>
    </row>
    <row r="3228" spans="1:11" ht="14.25" x14ac:dyDescent="0.2">
      <c r="A3228" s="2" t="s">
        <v>734</v>
      </c>
      <c r="B3228" s="124" t="s">
        <v>5653</v>
      </c>
      <c r="C3228" s="124"/>
      <c r="D3228" s="126">
        <v>2.98</v>
      </c>
      <c r="E3228" s="124" t="s">
        <v>765</v>
      </c>
      <c r="F3228" s="124">
        <v>-1</v>
      </c>
      <c r="G3228" s="2" t="s">
        <v>15815</v>
      </c>
      <c r="H3228" s="130"/>
      <c r="I3228" s="134"/>
      <c r="J3228" s="123">
        <f>IF(OR(tbl_Metraj22[[#This Row],[TARIH]]="",tbl_Metraj22[[#This Row],[TARIH]]="-"),0,IF(tbl_Metraj22[[#This Row],[YUZDE]]=0,tbl_Metraj22[[#This Row],[METRAJ_BETON]],tbl_Metraj22[[#This Row],[YUZDE]]*tbl_Metraj22[[#This Row],[METRAJ_BETON]]))</f>
        <v>0</v>
      </c>
      <c r="K3228" s="2" t="s">
        <v>23588</v>
      </c>
    </row>
    <row r="3229" spans="1:11" ht="14.25" x14ac:dyDescent="0.2">
      <c r="A3229" s="2" t="s">
        <v>734</v>
      </c>
      <c r="B3229" s="124" t="s">
        <v>5658</v>
      </c>
      <c r="C3229" s="124"/>
      <c r="D3229" s="126">
        <v>1.1200000000000001</v>
      </c>
      <c r="E3229" s="124" t="s">
        <v>765</v>
      </c>
      <c r="F3229" s="124">
        <v>-1</v>
      </c>
      <c r="G3229" s="2" t="s">
        <v>15816</v>
      </c>
      <c r="H3229" s="130"/>
      <c r="I3229" s="134"/>
      <c r="J3229" s="123">
        <f>IF(OR(tbl_Metraj22[[#This Row],[TARIH]]="",tbl_Metraj22[[#This Row],[TARIH]]="-"),0,IF(tbl_Metraj22[[#This Row],[YUZDE]]=0,tbl_Metraj22[[#This Row],[METRAJ_BETON]],tbl_Metraj22[[#This Row],[YUZDE]]*tbl_Metraj22[[#This Row],[METRAJ_BETON]]))</f>
        <v>0</v>
      </c>
      <c r="K3229" s="2" t="e">
        <v>#N/A</v>
      </c>
    </row>
    <row r="3230" spans="1:11" ht="14.25" x14ac:dyDescent="0.2">
      <c r="A3230" s="2" t="s">
        <v>734</v>
      </c>
      <c r="B3230" s="124" t="s">
        <v>5659</v>
      </c>
      <c r="C3230" s="124"/>
      <c r="D3230" s="126">
        <v>0.72</v>
      </c>
      <c r="E3230" s="124" t="s">
        <v>765</v>
      </c>
      <c r="F3230" s="124">
        <v>-1</v>
      </c>
      <c r="G3230" s="2" t="s">
        <v>15817</v>
      </c>
      <c r="H3230" s="130"/>
      <c r="I3230" s="134"/>
      <c r="J3230" s="123">
        <f>IF(OR(tbl_Metraj22[[#This Row],[TARIH]]="",tbl_Metraj22[[#This Row],[TARIH]]="-"),0,IF(tbl_Metraj22[[#This Row],[YUZDE]]=0,tbl_Metraj22[[#This Row],[METRAJ_BETON]],tbl_Metraj22[[#This Row],[YUZDE]]*tbl_Metraj22[[#This Row],[METRAJ_BETON]]))</f>
        <v>0</v>
      </c>
      <c r="K3230" s="2" t="s">
        <v>23589</v>
      </c>
    </row>
    <row r="3231" spans="1:11" ht="14.25" x14ac:dyDescent="0.2">
      <c r="A3231" s="2" t="s">
        <v>734</v>
      </c>
      <c r="B3231" s="124" t="s">
        <v>5660</v>
      </c>
      <c r="C3231" s="124"/>
      <c r="D3231" s="126">
        <v>1.22</v>
      </c>
      <c r="E3231" s="124" t="s">
        <v>765</v>
      </c>
      <c r="F3231" s="124">
        <v>-1</v>
      </c>
      <c r="G3231" s="2" t="s">
        <v>15818</v>
      </c>
      <c r="H3231" s="130"/>
      <c r="I3231" s="134"/>
      <c r="J3231" s="123">
        <f>IF(OR(tbl_Metraj22[[#This Row],[TARIH]]="",tbl_Metraj22[[#This Row],[TARIH]]="-"),0,IF(tbl_Metraj22[[#This Row],[YUZDE]]=0,tbl_Metraj22[[#This Row],[METRAJ_BETON]],tbl_Metraj22[[#This Row],[YUZDE]]*tbl_Metraj22[[#This Row],[METRAJ_BETON]]))</f>
        <v>0</v>
      </c>
      <c r="K3231" s="2" t="s">
        <v>23590</v>
      </c>
    </row>
    <row r="3232" spans="1:11" ht="14.25" x14ac:dyDescent="0.2">
      <c r="A3232" s="2" t="s">
        <v>734</v>
      </c>
      <c r="B3232" s="124" t="s">
        <v>5661</v>
      </c>
      <c r="C3232" s="124"/>
      <c r="D3232" s="126">
        <v>0.32</v>
      </c>
      <c r="E3232" s="124" t="s">
        <v>765</v>
      </c>
      <c r="F3232" s="124">
        <v>-1</v>
      </c>
      <c r="G3232" s="2" t="s">
        <v>15819</v>
      </c>
      <c r="H3232" s="130"/>
      <c r="I3232" s="134"/>
      <c r="J3232" s="123">
        <f>IF(OR(tbl_Metraj22[[#This Row],[TARIH]]="",tbl_Metraj22[[#This Row],[TARIH]]="-"),0,IF(tbl_Metraj22[[#This Row],[YUZDE]]=0,tbl_Metraj22[[#This Row],[METRAJ_BETON]],tbl_Metraj22[[#This Row],[YUZDE]]*tbl_Metraj22[[#This Row],[METRAJ_BETON]]))</f>
        <v>0</v>
      </c>
      <c r="K3232" s="2" t="s">
        <v>23591</v>
      </c>
    </row>
    <row r="3233" spans="1:11" ht="14.25" x14ac:dyDescent="0.2">
      <c r="A3233" s="2" t="s">
        <v>734</v>
      </c>
      <c r="B3233" s="124" t="s">
        <v>5662</v>
      </c>
      <c r="C3233" s="124"/>
      <c r="D3233" s="126">
        <v>2.4</v>
      </c>
      <c r="E3233" s="124" t="s">
        <v>765</v>
      </c>
      <c r="F3233" s="124">
        <v>-1</v>
      </c>
      <c r="G3233" s="2" t="s">
        <v>15820</v>
      </c>
      <c r="H3233" s="130"/>
      <c r="I3233" s="134"/>
      <c r="J3233" s="123">
        <f>IF(OR(tbl_Metraj22[[#This Row],[TARIH]]="",tbl_Metraj22[[#This Row],[TARIH]]="-"),0,IF(tbl_Metraj22[[#This Row],[YUZDE]]=0,tbl_Metraj22[[#This Row],[METRAJ_BETON]],tbl_Metraj22[[#This Row],[YUZDE]]*tbl_Metraj22[[#This Row],[METRAJ_BETON]]))</f>
        <v>0</v>
      </c>
      <c r="K3233" s="2" t="s">
        <v>23592</v>
      </c>
    </row>
    <row r="3234" spans="1:11" ht="14.25" x14ac:dyDescent="0.2">
      <c r="A3234" s="2" t="s">
        <v>734</v>
      </c>
      <c r="B3234" s="124" t="s">
        <v>5663</v>
      </c>
      <c r="C3234" s="124"/>
      <c r="D3234" s="126">
        <v>0.48</v>
      </c>
      <c r="E3234" s="124" t="s">
        <v>765</v>
      </c>
      <c r="F3234" s="124">
        <v>-1</v>
      </c>
      <c r="G3234" s="2" t="s">
        <v>15821</v>
      </c>
      <c r="H3234" s="130"/>
      <c r="I3234" s="134"/>
      <c r="J3234" s="123">
        <f>IF(OR(tbl_Metraj22[[#This Row],[TARIH]]="",tbl_Metraj22[[#This Row],[TARIH]]="-"),0,IF(tbl_Metraj22[[#This Row],[YUZDE]]=0,tbl_Metraj22[[#This Row],[METRAJ_BETON]],tbl_Metraj22[[#This Row],[YUZDE]]*tbl_Metraj22[[#This Row],[METRAJ_BETON]]))</f>
        <v>0</v>
      </c>
      <c r="K3234" s="2" t="s">
        <v>23593</v>
      </c>
    </row>
    <row r="3235" spans="1:11" ht="14.25" x14ac:dyDescent="0.2">
      <c r="A3235" s="2" t="s">
        <v>734</v>
      </c>
      <c r="B3235" s="124" t="s">
        <v>5664</v>
      </c>
      <c r="C3235" s="124"/>
      <c r="D3235" s="126">
        <v>1.1200000000000001</v>
      </c>
      <c r="E3235" s="124" t="s">
        <v>765</v>
      </c>
      <c r="F3235" s="124">
        <v>-1</v>
      </c>
      <c r="G3235" s="2" t="s">
        <v>15822</v>
      </c>
      <c r="H3235" s="130"/>
      <c r="I3235" s="134"/>
      <c r="J3235" s="123">
        <f>IF(OR(tbl_Metraj22[[#This Row],[TARIH]]="",tbl_Metraj22[[#This Row],[TARIH]]="-"),0,IF(tbl_Metraj22[[#This Row],[YUZDE]]=0,tbl_Metraj22[[#This Row],[METRAJ_BETON]],tbl_Metraj22[[#This Row],[YUZDE]]*tbl_Metraj22[[#This Row],[METRAJ_BETON]]))</f>
        <v>0</v>
      </c>
      <c r="K3235" s="2" t="s">
        <v>23594</v>
      </c>
    </row>
    <row r="3236" spans="1:11" ht="14.25" x14ac:dyDescent="0.2">
      <c r="A3236" s="2" t="s">
        <v>734</v>
      </c>
      <c r="B3236" s="124" t="s">
        <v>5665</v>
      </c>
      <c r="C3236" s="124"/>
      <c r="D3236" s="126">
        <v>0.72</v>
      </c>
      <c r="E3236" s="124" t="s">
        <v>765</v>
      </c>
      <c r="F3236" s="124">
        <v>-1</v>
      </c>
      <c r="G3236" s="2" t="s">
        <v>15823</v>
      </c>
      <c r="H3236" s="130"/>
      <c r="I3236" s="134"/>
      <c r="J3236" s="123">
        <f>IF(OR(tbl_Metraj22[[#This Row],[TARIH]]="",tbl_Metraj22[[#This Row],[TARIH]]="-"),0,IF(tbl_Metraj22[[#This Row],[YUZDE]]=0,tbl_Metraj22[[#This Row],[METRAJ_BETON]],tbl_Metraj22[[#This Row],[YUZDE]]*tbl_Metraj22[[#This Row],[METRAJ_BETON]]))</f>
        <v>0</v>
      </c>
      <c r="K3236" s="2" t="s">
        <v>23595</v>
      </c>
    </row>
    <row r="3237" spans="1:11" ht="14.25" x14ac:dyDescent="0.2">
      <c r="A3237" s="2" t="s">
        <v>734</v>
      </c>
      <c r="B3237" s="124" t="s">
        <v>5666</v>
      </c>
      <c r="C3237" s="124"/>
      <c r="D3237" s="126">
        <v>0.38</v>
      </c>
      <c r="E3237" s="124" t="s">
        <v>765</v>
      </c>
      <c r="F3237" s="124">
        <v>-1</v>
      </c>
      <c r="G3237" s="2" t="s">
        <v>15824</v>
      </c>
      <c r="H3237" s="130"/>
      <c r="I3237" s="134"/>
      <c r="J3237" s="123">
        <f>IF(OR(tbl_Metraj22[[#This Row],[TARIH]]="",tbl_Metraj22[[#This Row],[TARIH]]="-"),0,IF(tbl_Metraj22[[#This Row],[YUZDE]]=0,tbl_Metraj22[[#This Row],[METRAJ_BETON]],tbl_Metraj22[[#This Row],[YUZDE]]*tbl_Metraj22[[#This Row],[METRAJ_BETON]]))</f>
        <v>0</v>
      </c>
      <c r="K3237" s="2" t="s">
        <v>23596</v>
      </c>
    </row>
    <row r="3238" spans="1:11" ht="14.25" x14ac:dyDescent="0.2">
      <c r="A3238" s="2" t="s">
        <v>734</v>
      </c>
      <c r="B3238" s="124" t="s">
        <v>5667</v>
      </c>
      <c r="C3238" s="124"/>
      <c r="D3238" s="126">
        <v>0.46</v>
      </c>
      <c r="E3238" s="124" t="s">
        <v>765</v>
      </c>
      <c r="F3238" s="124">
        <v>-1</v>
      </c>
      <c r="G3238" s="2" t="s">
        <v>15825</v>
      </c>
      <c r="H3238" s="130"/>
      <c r="I3238" s="134"/>
      <c r="J3238" s="123">
        <f>IF(OR(tbl_Metraj22[[#This Row],[TARIH]]="",tbl_Metraj22[[#This Row],[TARIH]]="-"),0,IF(tbl_Metraj22[[#This Row],[YUZDE]]=0,tbl_Metraj22[[#This Row],[METRAJ_BETON]],tbl_Metraj22[[#This Row],[YUZDE]]*tbl_Metraj22[[#This Row],[METRAJ_BETON]]))</f>
        <v>0</v>
      </c>
      <c r="K3238" s="2" t="s">
        <v>22893</v>
      </c>
    </row>
    <row r="3239" spans="1:11" ht="14.25" x14ac:dyDescent="0.2">
      <c r="A3239" s="2" t="s">
        <v>734</v>
      </c>
      <c r="B3239" s="124" t="s">
        <v>5668</v>
      </c>
      <c r="C3239" s="124"/>
      <c r="D3239" s="126">
        <v>0.36</v>
      </c>
      <c r="E3239" s="124" t="s">
        <v>765</v>
      </c>
      <c r="F3239" s="124">
        <v>-1</v>
      </c>
      <c r="G3239" s="2" t="s">
        <v>15826</v>
      </c>
      <c r="H3239" s="130"/>
      <c r="I3239" s="134"/>
      <c r="J3239" s="123">
        <f>IF(OR(tbl_Metraj22[[#This Row],[TARIH]]="",tbl_Metraj22[[#This Row],[TARIH]]="-"),0,IF(tbl_Metraj22[[#This Row],[YUZDE]]=0,tbl_Metraj22[[#This Row],[METRAJ_BETON]],tbl_Metraj22[[#This Row],[YUZDE]]*tbl_Metraj22[[#This Row],[METRAJ_BETON]]))</f>
        <v>0</v>
      </c>
      <c r="K3239" s="2" t="s">
        <v>22934</v>
      </c>
    </row>
    <row r="3240" spans="1:11" ht="14.25" x14ac:dyDescent="0.2">
      <c r="A3240" s="2" t="s">
        <v>734</v>
      </c>
      <c r="B3240" s="124" t="s">
        <v>5669</v>
      </c>
      <c r="C3240" s="124"/>
      <c r="D3240" s="126">
        <v>1.27</v>
      </c>
      <c r="E3240" s="124" t="s">
        <v>765</v>
      </c>
      <c r="F3240" s="124">
        <v>-1</v>
      </c>
      <c r="G3240" s="2" t="s">
        <v>15827</v>
      </c>
      <c r="H3240" s="130"/>
      <c r="I3240" s="134"/>
      <c r="J3240" s="123">
        <f>IF(OR(tbl_Metraj22[[#This Row],[TARIH]]="",tbl_Metraj22[[#This Row],[TARIH]]="-"),0,IF(tbl_Metraj22[[#This Row],[YUZDE]]=0,tbl_Metraj22[[#This Row],[METRAJ_BETON]],tbl_Metraj22[[#This Row],[YUZDE]]*tbl_Metraj22[[#This Row],[METRAJ_BETON]]))</f>
        <v>0</v>
      </c>
      <c r="K3240" s="2" t="s">
        <v>23597</v>
      </c>
    </row>
    <row r="3241" spans="1:11" ht="14.25" x14ac:dyDescent="0.2">
      <c r="A3241" s="2" t="s">
        <v>734</v>
      </c>
      <c r="B3241" s="124" t="s">
        <v>5670</v>
      </c>
      <c r="C3241" s="124"/>
      <c r="D3241" s="126">
        <v>0.21</v>
      </c>
      <c r="E3241" s="124" t="s">
        <v>765</v>
      </c>
      <c r="F3241" s="124">
        <v>-1</v>
      </c>
      <c r="G3241" s="2" t="s">
        <v>15828</v>
      </c>
      <c r="H3241" s="130"/>
      <c r="I3241" s="134"/>
      <c r="J3241" s="123">
        <f>IF(OR(tbl_Metraj22[[#This Row],[TARIH]]="",tbl_Metraj22[[#This Row],[TARIH]]="-"),0,IF(tbl_Metraj22[[#This Row],[YUZDE]]=0,tbl_Metraj22[[#This Row],[METRAJ_BETON]],tbl_Metraj22[[#This Row],[YUZDE]]*tbl_Metraj22[[#This Row],[METRAJ_BETON]]))</f>
        <v>0</v>
      </c>
      <c r="K3241" s="2" t="s">
        <v>22937</v>
      </c>
    </row>
    <row r="3242" spans="1:11" ht="14.25" x14ac:dyDescent="0.2">
      <c r="A3242" s="2" t="s">
        <v>734</v>
      </c>
      <c r="B3242" s="124" t="s">
        <v>5671</v>
      </c>
      <c r="C3242" s="124"/>
      <c r="D3242" s="126">
        <v>0.38</v>
      </c>
      <c r="E3242" s="124" t="s">
        <v>765</v>
      </c>
      <c r="F3242" s="124">
        <v>-1</v>
      </c>
      <c r="G3242" s="2" t="s">
        <v>15829</v>
      </c>
      <c r="H3242" s="130"/>
      <c r="I3242" s="134"/>
      <c r="J3242" s="123">
        <f>IF(OR(tbl_Metraj22[[#This Row],[TARIH]]="",tbl_Metraj22[[#This Row],[TARIH]]="-"),0,IF(tbl_Metraj22[[#This Row],[YUZDE]]=0,tbl_Metraj22[[#This Row],[METRAJ_BETON]],tbl_Metraj22[[#This Row],[YUZDE]]*tbl_Metraj22[[#This Row],[METRAJ_BETON]]))</f>
        <v>0</v>
      </c>
      <c r="K3242" s="2" t="s">
        <v>23598</v>
      </c>
    </row>
    <row r="3243" spans="1:11" ht="14.25" x14ac:dyDescent="0.2">
      <c r="A3243" s="2" t="s">
        <v>734</v>
      </c>
      <c r="B3243" s="124" t="s">
        <v>5672</v>
      </c>
      <c r="C3243" s="124"/>
      <c r="D3243" s="126">
        <v>1.54</v>
      </c>
      <c r="E3243" s="124" t="s">
        <v>765</v>
      </c>
      <c r="F3243" s="124">
        <v>-1</v>
      </c>
      <c r="G3243" s="2" t="s">
        <v>15830</v>
      </c>
      <c r="H3243" s="130"/>
      <c r="I3243" s="134"/>
      <c r="J3243" s="123">
        <f>IF(OR(tbl_Metraj22[[#This Row],[TARIH]]="",tbl_Metraj22[[#This Row],[TARIH]]="-"),0,IF(tbl_Metraj22[[#This Row],[YUZDE]]=0,tbl_Metraj22[[#This Row],[METRAJ_BETON]],tbl_Metraj22[[#This Row],[YUZDE]]*tbl_Metraj22[[#This Row],[METRAJ_BETON]]))</f>
        <v>0</v>
      </c>
      <c r="K3243" s="2" t="s">
        <v>23599</v>
      </c>
    </row>
    <row r="3244" spans="1:11" ht="14.25" x14ac:dyDescent="0.2">
      <c r="A3244" s="2" t="s">
        <v>734</v>
      </c>
      <c r="B3244" s="124" t="s">
        <v>5673</v>
      </c>
      <c r="C3244" s="124"/>
      <c r="D3244" s="126">
        <v>3.06</v>
      </c>
      <c r="E3244" s="124" t="s">
        <v>765</v>
      </c>
      <c r="F3244" s="124">
        <v>-1</v>
      </c>
      <c r="G3244" s="2" t="s">
        <v>15831</v>
      </c>
      <c r="H3244" s="130"/>
      <c r="I3244" s="134"/>
      <c r="J3244" s="123">
        <f>IF(OR(tbl_Metraj22[[#This Row],[TARIH]]="",tbl_Metraj22[[#This Row],[TARIH]]="-"),0,IF(tbl_Metraj22[[#This Row],[YUZDE]]=0,tbl_Metraj22[[#This Row],[METRAJ_BETON]],tbl_Metraj22[[#This Row],[YUZDE]]*tbl_Metraj22[[#This Row],[METRAJ_BETON]]))</f>
        <v>0</v>
      </c>
      <c r="K3244" s="2" t="s">
        <v>22903</v>
      </c>
    </row>
    <row r="3245" spans="1:11" ht="14.25" x14ac:dyDescent="0.2">
      <c r="A3245" s="2" t="s">
        <v>734</v>
      </c>
      <c r="B3245" s="124" t="s">
        <v>5674</v>
      </c>
      <c r="C3245" s="124"/>
      <c r="D3245" s="126">
        <v>1.63</v>
      </c>
      <c r="E3245" s="124" t="s">
        <v>765</v>
      </c>
      <c r="F3245" s="124">
        <v>-1</v>
      </c>
      <c r="G3245" s="2" t="s">
        <v>15832</v>
      </c>
      <c r="H3245" s="130"/>
      <c r="I3245" s="134"/>
      <c r="J3245" s="123">
        <f>IF(OR(tbl_Metraj22[[#This Row],[TARIH]]="",tbl_Metraj22[[#This Row],[TARIH]]="-"),0,IF(tbl_Metraj22[[#This Row],[YUZDE]]=0,tbl_Metraj22[[#This Row],[METRAJ_BETON]],tbl_Metraj22[[#This Row],[YUZDE]]*tbl_Metraj22[[#This Row],[METRAJ_BETON]]))</f>
        <v>0</v>
      </c>
      <c r="K3245" s="2" t="s">
        <v>22908</v>
      </c>
    </row>
    <row r="3246" spans="1:11" ht="14.25" x14ac:dyDescent="0.2">
      <c r="A3246" s="2" t="s">
        <v>734</v>
      </c>
      <c r="B3246" s="124" t="s">
        <v>5675</v>
      </c>
      <c r="C3246" s="124"/>
      <c r="D3246" s="126">
        <v>1.94</v>
      </c>
      <c r="E3246" s="124" t="s">
        <v>765</v>
      </c>
      <c r="F3246" s="124">
        <v>-1</v>
      </c>
      <c r="G3246" s="2" t="s">
        <v>15833</v>
      </c>
      <c r="H3246" s="130"/>
      <c r="I3246" s="134"/>
      <c r="J3246" s="123">
        <f>IF(OR(tbl_Metraj22[[#This Row],[TARIH]]="",tbl_Metraj22[[#This Row],[TARIH]]="-"),0,IF(tbl_Metraj22[[#This Row],[YUZDE]]=0,tbl_Metraj22[[#This Row],[METRAJ_BETON]],tbl_Metraj22[[#This Row],[YUZDE]]*tbl_Metraj22[[#This Row],[METRAJ_BETON]]))</f>
        <v>0</v>
      </c>
      <c r="K3246" s="2" t="s">
        <v>22910</v>
      </c>
    </row>
    <row r="3247" spans="1:11" ht="14.25" x14ac:dyDescent="0.2">
      <c r="A3247" s="2" t="s">
        <v>734</v>
      </c>
      <c r="B3247" s="124" t="s">
        <v>5676</v>
      </c>
      <c r="C3247" s="124"/>
      <c r="D3247" s="126">
        <v>1.3</v>
      </c>
      <c r="E3247" s="124" t="s">
        <v>765</v>
      </c>
      <c r="F3247" s="124">
        <v>-1</v>
      </c>
      <c r="G3247" s="2" t="s">
        <v>15834</v>
      </c>
      <c r="H3247" s="130"/>
      <c r="I3247" s="134"/>
      <c r="J3247" s="123">
        <f>IF(OR(tbl_Metraj22[[#This Row],[TARIH]]="",tbl_Metraj22[[#This Row],[TARIH]]="-"),0,IF(tbl_Metraj22[[#This Row],[YUZDE]]=0,tbl_Metraj22[[#This Row],[METRAJ_BETON]],tbl_Metraj22[[#This Row],[YUZDE]]*tbl_Metraj22[[#This Row],[METRAJ_BETON]]))</f>
        <v>0</v>
      </c>
      <c r="K3247" s="2" t="s">
        <v>23600</v>
      </c>
    </row>
    <row r="3248" spans="1:11" ht="14.25" x14ac:dyDescent="0.2">
      <c r="A3248" s="2" t="s">
        <v>734</v>
      </c>
      <c r="B3248" s="124" t="s">
        <v>5677</v>
      </c>
      <c r="C3248" s="124"/>
      <c r="D3248" s="126">
        <v>1.78</v>
      </c>
      <c r="E3248" s="124" t="s">
        <v>765</v>
      </c>
      <c r="F3248" s="124">
        <v>-1</v>
      </c>
      <c r="G3248" s="2" t="s">
        <v>15835</v>
      </c>
      <c r="H3248" s="130"/>
      <c r="I3248" s="134"/>
      <c r="J3248" s="123">
        <f>IF(OR(tbl_Metraj22[[#This Row],[TARIH]]="",tbl_Metraj22[[#This Row],[TARIH]]="-"),0,IF(tbl_Metraj22[[#This Row],[YUZDE]]=0,tbl_Metraj22[[#This Row],[METRAJ_BETON]],tbl_Metraj22[[#This Row],[YUZDE]]*tbl_Metraj22[[#This Row],[METRAJ_BETON]]))</f>
        <v>0</v>
      </c>
      <c r="K3248" s="2" t="s">
        <v>23601</v>
      </c>
    </row>
    <row r="3249" spans="1:11" ht="14.25" x14ac:dyDescent="0.2">
      <c r="A3249" s="2" t="s">
        <v>734</v>
      </c>
      <c r="B3249" s="124" t="s">
        <v>5678</v>
      </c>
      <c r="C3249" s="124"/>
      <c r="D3249" s="126">
        <v>0.24</v>
      </c>
      <c r="E3249" s="124" t="s">
        <v>765</v>
      </c>
      <c r="F3249" s="124">
        <v>-1</v>
      </c>
      <c r="G3249" s="2" t="s">
        <v>15836</v>
      </c>
      <c r="H3249" s="130"/>
      <c r="I3249" s="134"/>
      <c r="J3249" s="123">
        <f>IF(OR(tbl_Metraj22[[#This Row],[TARIH]]="",tbl_Metraj22[[#This Row],[TARIH]]="-"),0,IF(tbl_Metraj22[[#This Row],[YUZDE]]=0,tbl_Metraj22[[#This Row],[METRAJ_BETON]],tbl_Metraj22[[#This Row],[YUZDE]]*tbl_Metraj22[[#This Row],[METRAJ_BETON]]))</f>
        <v>0</v>
      </c>
      <c r="K3249" s="2" t="s">
        <v>22918</v>
      </c>
    </row>
    <row r="3250" spans="1:11" ht="14.25" x14ac:dyDescent="0.2">
      <c r="A3250" s="2" t="s">
        <v>734</v>
      </c>
      <c r="B3250" s="124" t="s">
        <v>5679</v>
      </c>
      <c r="C3250" s="124"/>
      <c r="D3250" s="126">
        <v>0.3</v>
      </c>
      <c r="E3250" s="124" t="s">
        <v>765</v>
      </c>
      <c r="F3250" s="124">
        <v>-1</v>
      </c>
      <c r="G3250" s="2" t="s">
        <v>15837</v>
      </c>
      <c r="H3250" s="130"/>
      <c r="I3250" s="134"/>
      <c r="J3250" s="123">
        <f>IF(OR(tbl_Metraj22[[#This Row],[TARIH]]="",tbl_Metraj22[[#This Row],[TARIH]]="-"),0,IF(tbl_Metraj22[[#This Row],[YUZDE]]=0,tbl_Metraj22[[#This Row],[METRAJ_BETON]],tbl_Metraj22[[#This Row],[YUZDE]]*tbl_Metraj22[[#This Row],[METRAJ_BETON]]))</f>
        <v>0</v>
      </c>
      <c r="K3250" s="2" t="s">
        <v>23602</v>
      </c>
    </row>
    <row r="3251" spans="1:11" ht="14.25" x14ac:dyDescent="0.2">
      <c r="A3251" s="2" t="s">
        <v>734</v>
      </c>
      <c r="B3251" s="124" t="s">
        <v>5680</v>
      </c>
      <c r="C3251" s="124"/>
      <c r="D3251" s="126">
        <v>0.3</v>
      </c>
      <c r="E3251" s="124" t="s">
        <v>765</v>
      </c>
      <c r="F3251" s="124">
        <v>-1</v>
      </c>
      <c r="G3251" s="2" t="s">
        <v>15838</v>
      </c>
      <c r="H3251" s="130"/>
      <c r="I3251" s="134"/>
      <c r="J3251" s="123">
        <f>IF(OR(tbl_Metraj22[[#This Row],[TARIH]]="",tbl_Metraj22[[#This Row],[TARIH]]="-"),0,IF(tbl_Metraj22[[#This Row],[YUZDE]]=0,tbl_Metraj22[[#This Row],[METRAJ_BETON]],tbl_Metraj22[[#This Row],[YUZDE]]*tbl_Metraj22[[#This Row],[METRAJ_BETON]]))</f>
        <v>0</v>
      </c>
      <c r="K3251" s="2" t="s">
        <v>23603</v>
      </c>
    </row>
    <row r="3252" spans="1:11" ht="14.25" x14ac:dyDescent="0.2">
      <c r="A3252" s="2" t="s">
        <v>734</v>
      </c>
      <c r="B3252" s="124" t="s">
        <v>5681</v>
      </c>
      <c r="C3252" s="124"/>
      <c r="D3252" s="126">
        <v>0.31</v>
      </c>
      <c r="E3252" s="124" t="s">
        <v>765</v>
      </c>
      <c r="F3252" s="124">
        <v>-1</v>
      </c>
      <c r="G3252" s="2" t="s">
        <v>15839</v>
      </c>
      <c r="H3252" s="130"/>
      <c r="I3252" s="134"/>
      <c r="J3252" s="123">
        <f>IF(OR(tbl_Metraj22[[#This Row],[TARIH]]="",tbl_Metraj22[[#This Row],[TARIH]]="-"),0,IF(tbl_Metraj22[[#This Row],[YUZDE]]=0,tbl_Metraj22[[#This Row],[METRAJ_BETON]],tbl_Metraj22[[#This Row],[YUZDE]]*tbl_Metraj22[[#This Row],[METRAJ_BETON]]))</f>
        <v>0</v>
      </c>
      <c r="K3252" s="2" t="e">
        <v>#N/A</v>
      </c>
    </row>
    <row r="3253" spans="1:11" ht="14.25" x14ac:dyDescent="0.2">
      <c r="A3253" s="2" t="s">
        <v>734</v>
      </c>
      <c r="B3253" s="124" t="s">
        <v>5682</v>
      </c>
      <c r="C3253" s="124"/>
      <c r="D3253" s="126">
        <v>0.21</v>
      </c>
      <c r="E3253" s="124" t="s">
        <v>765</v>
      </c>
      <c r="F3253" s="124">
        <v>-1</v>
      </c>
      <c r="G3253" s="2" t="s">
        <v>15840</v>
      </c>
      <c r="H3253" s="130"/>
      <c r="I3253" s="134"/>
      <c r="J3253" s="123">
        <f>IF(OR(tbl_Metraj22[[#This Row],[TARIH]]="",tbl_Metraj22[[#This Row],[TARIH]]="-"),0,IF(tbl_Metraj22[[#This Row],[YUZDE]]=0,tbl_Metraj22[[#This Row],[METRAJ_BETON]],tbl_Metraj22[[#This Row],[YUZDE]]*tbl_Metraj22[[#This Row],[METRAJ_BETON]]))</f>
        <v>0</v>
      </c>
      <c r="K3253" s="2" t="s">
        <v>23604</v>
      </c>
    </row>
    <row r="3254" spans="1:11" ht="14.25" x14ac:dyDescent="0.2">
      <c r="A3254" s="2" t="s">
        <v>734</v>
      </c>
      <c r="B3254" s="124" t="s">
        <v>5683</v>
      </c>
      <c r="C3254" s="124"/>
      <c r="D3254" s="126">
        <v>0.25</v>
      </c>
      <c r="E3254" s="124" t="s">
        <v>765</v>
      </c>
      <c r="F3254" s="124">
        <v>-1</v>
      </c>
      <c r="G3254" s="2" t="s">
        <v>15841</v>
      </c>
      <c r="H3254" s="130"/>
      <c r="I3254" s="134"/>
      <c r="J3254" s="123">
        <f>IF(OR(tbl_Metraj22[[#This Row],[TARIH]]="",tbl_Metraj22[[#This Row],[TARIH]]="-"),0,IF(tbl_Metraj22[[#This Row],[YUZDE]]=0,tbl_Metraj22[[#This Row],[METRAJ_BETON]],tbl_Metraj22[[#This Row],[YUZDE]]*tbl_Metraj22[[#This Row],[METRAJ_BETON]]))</f>
        <v>0</v>
      </c>
      <c r="K3254" s="2" t="s">
        <v>23605</v>
      </c>
    </row>
    <row r="3255" spans="1:11" ht="14.25" x14ac:dyDescent="0.2">
      <c r="A3255" s="2" t="s">
        <v>734</v>
      </c>
      <c r="B3255" s="124" t="s">
        <v>5684</v>
      </c>
      <c r="C3255" s="124"/>
      <c r="D3255" s="126">
        <v>0.31</v>
      </c>
      <c r="E3255" s="124" t="s">
        <v>765</v>
      </c>
      <c r="F3255" s="124">
        <v>-1</v>
      </c>
      <c r="G3255" s="2" t="s">
        <v>15842</v>
      </c>
      <c r="H3255" s="130"/>
      <c r="I3255" s="134"/>
      <c r="J3255" s="123">
        <f>IF(OR(tbl_Metraj22[[#This Row],[TARIH]]="",tbl_Metraj22[[#This Row],[TARIH]]="-"),0,IF(tbl_Metraj22[[#This Row],[YUZDE]]=0,tbl_Metraj22[[#This Row],[METRAJ_BETON]],tbl_Metraj22[[#This Row],[YUZDE]]*tbl_Metraj22[[#This Row],[METRAJ_BETON]]))</f>
        <v>0</v>
      </c>
      <c r="K3255" s="2" t="s">
        <v>22912</v>
      </c>
    </row>
    <row r="3256" spans="1:11" ht="14.25" x14ac:dyDescent="0.2">
      <c r="A3256" s="2" t="s">
        <v>734</v>
      </c>
      <c r="B3256" s="124" t="s">
        <v>5685</v>
      </c>
      <c r="C3256" s="124"/>
      <c r="D3256" s="126">
        <v>0.25</v>
      </c>
      <c r="E3256" s="124" t="s">
        <v>765</v>
      </c>
      <c r="F3256" s="124">
        <v>-1</v>
      </c>
      <c r="G3256" s="2" t="s">
        <v>15843</v>
      </c>
      <c r="H3256" s="130"/>
      <c r="I3256" s="134"/>
      <c r="J3256" s="123">
        <f>IF(OR(tbl_Metraj22[[#This Row],[TARIH]]="",tbl_Metraj22[[#This Row],[TARIH]]="-"),0,IF(tbl_Metraj22[[#This Row],[YUZDE]]=0,tbl_Metraj22[[#This Row],[METRAJ_BETON]],tbl_Metraj22[[#This Row],[YUZDE]]*tbl_Metraj22[[#This Row],[METRAJ_BETON]]))</f>
        <v>0</v>
      </c>
      <c r="K3256" s="2" t="s">
        <v>23606</v>
      </c>
    </row>
    <row r="3257" spans="1:11" ht="14.25" x14ac:dyDescent="0.2">
      <c r="A3257" s="2" t="s">
        <v>734</v>
      </c>
      <c r="B3257" s="124" t="s">
        <v>5686</v>
      </c>
      <c r="C3257" s="124"/>
      <c r="D3257" s="126">
        <v>0.27</v>
      </c>
      <c r="E3257" s="124" t="s">
        <v>765</v>
      </c>
      <c r="F3257" s="124">
        <v>-1</v>
      </c>
      <c r="G3257" s="2" t="s">
        <v>15844</v>
      </c>
      <c r="H3257" s="130"/>
      <c r="I3257" s="134"/>
      <c r="J3257" s="123">
        <f>IF(OR(tbl_Metraj22[[#This Row],[TARIH]]="",tbl_Metraj22[[#This Row],[TARIH]]="-"),0,IF(tbl_Metraj22[[#This Row],[YUZDE]]=0,tbl_Metraj22[[#This Row],[METRAJ_BETON]],tbl_Metraj22[[#This Row],[YUZDE]]*tbl_Metraj22[[#This Row],[METRAJ_BETON]]))</f>
        <v>0</v>
      </c>
      <c r="K3257" s="2" t="e">
        <v>#N/A</v>
      </c>
    </row>
    <row r="3258" spans="1:11" ht="14.25" x14ac:dyDescent="0.2">
      <c r="A3258" s="2" t="s">
        <v>734</v>
      </c>
      <c r="B3258" s="124" t="s">
        <v>5687</v>
      </c>
      <c r="C3258" s="124"/>
      <c r="D3258" s="126">
        <v>0.26</v>
      </c>
      <c r="E3258" s="124" t="s">
        <v>765</v>
      </c>
      <c r="F3258" s="124">
        <v>-1</v>
      </c>
      <c r="G3258" s="2" t="s">
        <v>15845</v>
      </c>
      <c r="H3258" s="130"/>
      <c r="I3258" s="134"/>
      <c r="J3258" s="123">
        <f>IF(OR(tbl_Metraj22[[#This Row],[TARIH]]="",tbl_Metraj22[[#This Row],[TARIH]]="-"),0,IF(tbl_Metraj22[[#This Row],[YUZDE]]=0,tbl_Metraj22[[#This Row],[METRAJ_BETON]],tbl_Metraj22[[#This Row],[YUZDE]]*tbl_Metraj22[[#This Row],[METRAJ_BETON]]))</f>
        <v>0</v>
      </c>
      <c r="K3258" s="2" t="s">
        <v>23607</v>
      </c>
    </row>
    <row r="3259" spans="1:11" ht="14.25" x14ac:dyDescent="0.2">
      <c r="A3259" s="2" t="s">
        <v>734</v>
      </c>
      <c r="B3259" s="124" t="s">
        <v>5688</v>
      </c>
      <c r="C3259" s="124"/>
      <c r="D3259" s="126">
        <v>0.21</v>
      </c>
      <c r="E3259" s="124" t="s">
        <v>765</v>
      </c>
      <c r="F3259" s="124">
        <v>-1</v>
      </c>
      <c r="G3259" s="2" t="s">
        <v>15846</v>
      </c>
      <c r="H3259" s="130"/>
      <c r="I3259" s="134"/>
      <c r="J3259" s="123">
        <f>IF(OR(tbl_Metraj22[[#This Row],[TARIH]]="",tbl_Metraj22[[#This Row],[TARIH]]="-"),0,IF(tbl_Metraj22[[#This Row],[YUZDE]]=0,tbl_Metraj22[[#This Row],[METRAJ_BETON]],tbl_Metraj22[[#This Row],[YUZDE]]*tbl_Metraj22[[#This Row],[METRAJ_BETON]]))</f>
        <v>0</v>
      </c>
      <c r="K3259" s="2" t="s">
        <v>22946</v>
      </c>
    </row>
    <row r="3260" spans="1:11" ht="14.25" x14ac:dyDescent="0.2">
      <c r="A3260" s="2" t="s">
        <v>734</v>
      </c>
      <c r="B3260" s="124" t="s">
        <v>5689</v>
      </c>
      <c r="C3260" s="124"/>
      <c r="D3260" s="126">
        <v>0.21</v>
      </c>
      <c r="E3260" s="124" t="s">
        <v>765</v>
      </c>
      <c r="F3260" s="124">
        <v>-1</v>
      </c>
      <c r="G3260" s="2" t="s">
        <v>15847</v>
      </c>
      <c r="H3260" s="130"/>
      <c r="I3260" s="134"/>
      <c r="J3260" s="123">
        <f>IF(OR(tbl_Metraj22[[#This Row],[TARIH]]="",tbl_Metraj22[[#This Row],[TARIH]]="-"),0,IF(tbl_Metraj22[[#This Row],[YUZDE]]=0,tbl_Metraj22[[#This Row],[METRAJ_BETON]],tbl_Metraj22[[#This Row],[YUZDE]]*tbl_Metraj22[[#This Row],[METRAJ_BETON]]))</f>
        <v>0</v>
      </c>
      <c r="K3260" s="2" t="s">
        <v>22933</v>
      </c>
    </row>
    <row r="3261" spans="1:11" ht="14.25" x14ac:dyDescent="0.2">
      <c r="A3261" s="2" t="s">
        <v>734</v>
      </c>
      <c r="B3261" s="124" t="s">
        <v>5690</v>
      </c>
      <c r="C3261" s="124"/>
      <c r="D3261" s="126">
        <v>0.35</v>
      </c>
      <c r="E3261" s="124" t="s">
        <v>765</v>
      </c>
      <c r="F3261" s="124">
        <v>-1</v>
      </c>
      <c r="G3261" s="2" t="s">
        <v>15848</v>
      </c>
      <c r="H3261" s="130"/>
      <c r="I3261" s="134"/>
      <c r="J3261" s="123">
        <f>IF(OR(tbl_Metraj22[[#This Row],[TARIH]]="",tbl_Metraj22[[#This Row],[TARIH]]="-"),0,IF(tbl_Metraj22[[#This Row],[YUZDE]]=0,tbl_Metraj22[[#This Row],[METRAJ_BETON]],tbl_Metraj22[[#This Row],[YUZDE]]*tbl_Metraj22[[#This Row],[METRAJ_BETON]]))</f>
        <v>0</v>
      </c>
      <c r="K3261" s="2" t="s">
        <v>23608</v>
      </c>
    </row>
    <row r="3262" spans="1:11" ht="14.25" x14ac:dyDescent="0.2">
      <c r="A3262" s="2" t="s">
        <v>734</v>
      </c>
      <c r="B3262" s="124" t="s">
        <v>5691</v>
      </c>
      <c r="C3262" s="124"/>
      <c r="D3262" s="126">
        <v>0.9</v>
      </c>
      <c r="E3262" s="124" t="s">
        <v>765</v>
      </c>
      <c r="F3262" s="124">
        <v>-1</v>
      </c>
      <c r="G3262" s="2" t="s">
        <v>15849</v>
      </c>
      <c r="H3262" s="130"/>
      <c r="I3262" s="134"/>
      <c r="J3262" s="123">
        <f>IF(OR(tbl_Metraj22[[#This Row],[TARIH]]="",tbl_Metraj22[[#This Row],[TARIH]]="-"),0,IF(tbl_Metraj22[[#This Row],[YUZDE]]=0,tbl_Metraj22[[#This Row],[METRAJ_BETON]],tbl_Metraj22[[#This Row],[YUZDE]]*tbl_Metraj22[[#This Row],[METRAJ_BETON]]))</f>
        <v>0</v>
      </c>
      <c r="K3262" s="2" t="s">
        <v>22901</v>
      </c>
    </row>
    <row r="3263" spans="1:11" ht="14.25" x14ac:dyDescent="0.2">
      <c r="A3263" s="2" t="s">
        <v>734</v>
      </c>
      <c r="B3263" s="124" t="s">
        <v>5692</v>
      </c>
      <c r="C3263" s="124"/>
      <c r="D3263" s="126">
        <v>0.9</v>
      </c>
      <c r="E3263" s="124" t="s">
        <v>765</v>
      </c>
      <c r="F3263" s="124">
        <v>-1</v>
      </c>
      <c r="G3263" s="2" t="s">
        <v>15850</v>
      </c>
      <c r="H3263" s="130"/>
      <c r="I3263" s="134"/>
      <c r="J3263" s="123">
        <f>IF(OR(tbl_Metraj22[[#This Row],[TARIH]]="",tbl_Metraj22[[#This Row],[TARIH]]="-"),0,IF(tbl_Metraj22[[#This Row],[YUZDE]]=0,tbl_Metraj22[[#This Row],[METRAJ_BETON]],tbl_Metraj22[[#This Row],[YUZDE]]*tbl_Metraj22[[#This Row],[METRAJ_BETON]]))</f>
        <v>0</v>
      </c>
      <c r="K3263" s="2" t="s">
        <v>22931</v>
      </c>
    </row>
    <row r="3264" spans="1:11" ht="14.25" x14ac:dyDescent="0.2">
      <c r="A3264" s="2" t="s">
        <v>734</v>
      </c>
      <c r="B3264" s="124" t="s">
        <v>5693</v>
      </c>
      <c r="C3264" s="124"/>
      <c r="D3264" s="126">
        <v>0.35</v>
      </c>
      <c r="E3264" s="124" t="s">
        <v>765</v>
      </c>
      <c r="F3264" s="124">
        <v>-1</v>
      </c>
      <c r="G3264" s="2" t="s">
        <v>15851</v>
      </c>
      <c r="H3264" s="130"/>
      <c r="I3264" s="134"/>
      <c r="J3264" s="123">
        <f>IF(OR(tbl_Metraj22[[#This Row],[TARIH]]="",tbl_Metraj22[[#This Row],[TARIH]]="-"),0,IF(tbl_Metraj22[[#This Row],[YUZDE]]=0,tbl_Metraj22[[#This Row],[METRAJ_BETON]],tbl_Metraj22[[#This Row],[YUZDE]]*tbl_Metraj22[[#This Row],[METRAJ_BETON]]))</f>
        <v>0</v>
      </c>
      <c r="K3264" s="2" t="s">
        <v>23609</v>
      </c>
    </row>
    <row r="3265" spans="1:11" ht="14.25" x14ac:dyDescent="0.2">
      <c r="A3265" s="2" t="s">
        <v>734</v>
      </c>
      <c r="B3265" s="124" t="s">
        <v>5694</v>
      </c>
      <c r="C3265" s="124"/>
      <c r="D3265" s="126">
        <v>0.21</v>
      </c>
      <c r="E3265" s="124" t="s">
        <v>765</v>
      </c>
      <c r="F3265" s="124">
        <v>-1</v>
      </c>
      <c r="G3265" s="2" t="s">
        <v>15852</v>
      </c>
      <c r="H3265" s="130"/>
      <c r="I3265" s="134"/>
      <c r="J3265" s="123">
        <f>IF(OR(tbl_Metraj22[[#This Row],[TARIH]]="",tbl_Metraj22[[#This Row],[TARIH]]="-"),0,IF(tbl_Metraj22[[#This Row],[YUZDE]]=0,tbl_Metraj22[[#This Row],[METRAJ_BETON]],tbl_Metraj22[[#This Row],[YUZDE]]*tbl_Metraj22[[#This Row],[METRAJ_BETON]]))</f>
        <v>0</v>
      </c>
      <c r="K3265" s="2" t="s">
        <v>22938</v>
      </c>
    </row>
    <row r="3266" spans="1:11" ht="14.25" x14ac:dyDescent="0.2">
      <c r="A3266" s="2" t="s">
        <v>734</v>
      </c>
      <c r="B3266" s="124" t="s">
        <v>5695</v>
      </c>
      <c r="C3266" s="124"/>
      <c r="D3266" s="126">
        <v>0.15</v>
      </c>
      <c r="E3266" s="124" t="s">
        <v>765</v>
      </c>
      <c r="F3266" s="124">
        <v>-1</v>
      </c>
      <c r="G3266" s="2" t="s">
        <v>15853</v>
      </c>
      <c r="H3266" s="130"/>
      <c r="I3266" s="134"/>
      <c r="J3266" s="123">
        <f>IF(OR(tbl_Metraj22[[#This Row],[TARIH]]="",tbl_Metraj22[[#This Row],[TARIH]]="-"),0,IF(tbl_Metraj22[[#This Row],[YUZDE]]=0,tbl_Metraj22[[#This Row],[METRAJ_BETON]],tbl_Metraj22[[#This Row],[YUZDE]]*tbl_Metraj22[[#This Row],[METRAJ_BETON]]))</f>
        <v>0</v>
      </c>
      <c r="K3266" s="2" t="s">
        <v>23610</v>
      </c>
    </row>
    <row r="3267" spans="1:11" ht="14.25" x14ac:dyDescent="0.2">
      <c r="A3267" s="2" t="s">
        <v>734</v>
      </c>
      <c r="B3267" s="124" t="s">
        <v>5696</v>
      </c>
      <c r="C3267" s="124"/>
      <c r="D3267" s="126">
        <v>0.43</v>
      </c>
      <c r="E3267" s="124" t="s">
        <v>765</v>
      </c>
      <c r="F3267" s="124">
        <v>-1</v>
      </c>
      <c r="G3267" s="2" t="s">
        <v>15854</v>
      </c>
      <c r="H3267" s="130"/>
      <c r="I3267" s="134"/>
      <c r="J3267" s="123">
        <f>IF(OR(tbl_Metraj22[[#This Row],[TARIH]]="",tbl_Metraj22[[#This Row],[TARIH]]="-"),0,IF(tbl_Metraj22[[#This Row],[YUZDE]]=0,tbl_Metraj22[[#This Row],[METRAJ_BETON]],tbl_Metraj22[[#This Row],[YUZDE]]*tbl_Metraj22[[#This Row],[METRAJ_BETON]]))</f>
        <v>0</v>
      </c>
      <c r="K3267" s="2" t="s">
        <v>23611</v>
      </c>
    </row>
    <row r="3268" spans="1:11" ht="14.25" x14ac:dyDescent="0.2">
      <c r="A3268" s="2" t="s">
        <v>734</v>
      </c>
      <c r="B3268" s="124" t="s">
        <v>5697</v>
      </c>
      <c r="C3268" s="124"/>
      <c r="D3268" s="126">
        <v>1.51</v>
      </c>
      <c r="E3268" s="124" t="s">
        <v>765</v>
      </c>
      <c r="F3268" s="124">
        <v>-1</v>
      </c>
      <c r="G3268" s="2" t="s">
        <v>15855</v>
      </c>
      <c r="H3268" s="130"/>
      <c r="I3268" s="134"/>
      <c r="J3268" s="123">
        <f>IF(OR(tbl_Metraj22[[#This Row],[TARIH]]="",tbl_Metraj22[[#This Row],[TARIH]]="-"),0,IF(tbl_Metraj22[[#This Row],[YUZDE]]=0,tbl_Metraj22[[#This Row],[METRAJ_BETON]],tbl_Metraj22[[#This Row],[YUZDE]]*tbl_Metraj22[[#This Row],[METRAJ_BETON]]))</f>
        <v>0</v>
      </c>
      <c r="K3268" s="2" t="s">
        <v>23612</v>
      </c>
    </row>
    <row r="3269" spans="1:11" ht="14.25" x14ac:dyDescent="0.2">
      <c r="A3269" s="2" t="s">
        <v>734</v>
      </c>
      <c r="B3269" s="124" t="s">
        <v>5698</v>
      </c>
      <c r="C3269" s="124"/>
      <c r="D3269" s="126">
        <v>1.46</v>
      </c>
      <c r="E3269" s="124" t="s">
        <v>765</v>
      </c>
      <c r="F3269" s="124">
        <v>-1</v>
      </c>
      <c r="G3269" s="2" t="s">
        <v>15856</v>
      </c>
      <c r="H3269" s="130"/>
      <c r="I3269" s="134"/>
      <c r="J3269" s="123">
        <f>IF(OR(tbl_Metraj22[[#This Row],[TARIH]]="",tbl_Metraj22[[#This Row],[TARIH]]="-"),0,IF(tbl_Metraj22[[#This Row],[YUZDE]]=0,tbl_Metraj22[[#This Row],[METRAJ_BETON]],tbl_Metraj22[[#This Row],[YUZDE]]*tbl_Metraj22[[#This Row],[METRAJ_BETON]]))</f>
        <v>0</v>
      </c>
      <c r="K3269" s="2" t="s">
        <v>23613</v>
      </c>
    </row>
    <row r="3270" spans="1:11" ht="14.25" x14ac:dyDescent="0.2">
      <c r="A3270" s="2" t="s">
        <v>734</v>
      </c>
      <c r="B3270" s="124" t="s">
        <v>5699</v>
      </c>
      <c r="C3270" s="124"/>
      <c r="D3270" s="126">
        <v>0.75</v>
      </c>
      <c r="E3270" s="124" t="s">
        <v>765</v>
      </c>
      <c r="F3270" s="124">
        <v>-1</v>
      </c>
      <c r="G3270" s="2" t="s">
        <v>15857</v>
      </c>
      <c r="H3270" s="130"/>
      <c r="I3270" s="134"/>
      <c r="J3270" s="123">
        <f>IF(OR(tbl_Metraj22[[#This Row],[TARIH]]="",tbl_Metraj22[[#This Row],[TARIH]]="-"),0,IF(tbl_Metraj22[[#This Row],[YUZDE]]=0,tbl_Metraj22[[#This Row],[METRAJ_BETON]],tbl_Metraj22[[#This Row],[YUZDE]]*tbl_Metraj22[[#This Row],[METRAJ_BETON]]))</f>
        <v>0</v>
      </c>
      <c r="K3270" s="2" t="s">
        <v>23614</v>
      </c>
    </row>
    <row r="3271" spans="1:11" ht="14.25" x14ac:dyDescent="0.2">
      <c r="A3271" s="2" t="s">
        <v>734</v>
      </c>
      <c r="B3271" s="124" t="s">
        <v>5700</v>
      </c>
      <c r="C3271" s="124"/>
      <c r="D3271" s="126">
        <v>0.61</v>
      </c>
      <c r="E3271" s="124" t="s">
        <v>765</v>
      </c>
      <c r="F3271" s="124">
        <v>-1</v>
      </c>
      <c r="G3271" s="2" t="s">
        <v>15858</v>
      </c>
      <c r="H3271" s="130"/>
      <c r="I3271" s="134"/>
      <c r="J3271" s="123">
        <f>IF(OR(tbl_Metraj22[[#This Row],[TARIH]]="",tbl_Metraj22[[#This Row],[TARIH]]="-"),0,IF(tbl_Metraj22[[#This Row],[YUZDE]]=0,tbl_Metraj22[[#This Row],[METRAJ_BETON]],tbl_Metraj22[[#This Row],[YUZDE]]*tbl_Metraj22[[#This Row],[METRAJ_BETON]]))</f>
        <v>0</v>
      </c>
      <c r="K3271" s="2" t="s">
        <v>22927</v>
      </c>
    </row>
    <row r="3272" spans="1:11" ht="14.25" x14ac:dyDescent="0.2">
      <c r="A3272" s="2" t="s">
        <v>734</v>
      </c>
      <c r="B3272" s="124" t="s">
        <v>5701</v>
      </c>
      <c r="C3272" s="124"/>
      <c r="D3272" s="126">
        <v>0.91</v>
      </c>
      <c r="E3272" s="124" t="s">
        <v>765</v>
      </c>
      <c r="F3272" s="124">
        <v>-1</v>
      </c>
      <c r="G3272" s="2" t="s">
        <v>15859</v>
      </c>
      <c r="H3272" s="130"/>
      <c r="I3272" s="134"/>
      <c r="J3272" s="123">
        <f>IF(OR(tbl_Metraj22[[#This Row],[TARIH]]="",tbl_Metraj22[[#This Row],[TARIH]]="-"),0,IF(tbl_Metraj22[[#This Row],[YUZDE]]=0,tbl_Metraj22[[#This Row],[METRAJ_BETON]],tbl_Metraj22[[#This Row],[YUZDE]]*tbl_Metraj22[[#This Row],[METRAJ_BETON]]))</f>
        <v>0</v>
      </c>
      <c r="K3272" s="2" t="s">
        <v>23615</v>
      </c>
    </row>
    <row r="3273" spans="1:11" ht="14.25" x14ac:dyDescent="0.2">
      <c r="A3273" s="2" t="s">
        <v>734</v>
      </c>
      <c r="B3273" s="124" t="s">
        <v>5702</v>
      </c>
      <c r="C3273" s="124"/>
      <c r="D3273" s="126">
        <v>0.37</v>
      </c>
      <c r="E3273" s="124" t="s">
        <v>765</v>
      </c>
      <c r="F3273" s="124">
        <v>-1</v>
      </c>
      <c r="G3273" s="2" t="s">
        <v>15860</v>
      </c>
      <c r="H3273" s="130"/>
      <c r="I3273" s="134"/>
      <c r="J3273" s="123">
        <f>IF(OR(tbl_Metraj22[[#This Row],[TARIH]]="",tbl_Metraj22[[#This Row],[TARIH]]="-"),0,IF(tbl_Metraj22[[#This Row],[YUZDE]]=0,tbl_Metraj22[[#This Row],[METRAJ_BETON]],tbl_Metraj22[[#This Row],[YUZDE]]*tbl_Metraj22[[#This Row],[METRAJ_BETON]]))</f>
        <v>0</v>
      </c>
      <c r="K3273" s="2" t="s">
        <v>23616</v>
      </c>
    </row>
    <row r="3274" spans="1:11" ht="14.25" x14ac:dyDescent="0.2">
      <c r="A3274" s="2" t="s">
        <v>734</v>
      </c>
      <c r="B3274" s="124" t="s">
        <v>5703</v>
      </c>
      <c r="C3274" s="124"/>
      <c r="D3274" s="126">
        <v>0.32</v>
      </c>
      <c r="E3274" s="124" t="s">
        <v>765</v>
      </c>
      <c r="F3274" s="124">
        <v>-1</v>
      </c>
      <c r="G3274" s="2" t="s">
        <v>15861</v>
      </c>
      <c r="H3274" s="130"/>
      <c r="I3274" s="134"/>
      <c r="J3274" s="123">
        <f>IF(OR(tbl_Metraj22[[#This Row],[TARIH]]="",tbl_Metraj22[[#This Row],[TARIH]]="-"),0,IF(tbl_Metraj22[[#This Row],[YUZDE]]=0,tbl_Metraj22[[#This Row],[METRAJ_BETON]],tbl_Metraj22[[#This Row],[YUZDE]]*tbl_Metraj22[[#This Row],[METRAJ_BETON]]))</f>
        <v>0</v>
      </c>
      <c r="K3274" s="2" t="s">
        <v>22940</v>
      </c>
    </row>
    <row r="3275" spans="1:11" ht="14.25" x14ac:dyDescent="0.2">
      <c r="A3275" s="2" t="s">
        <v>734</v>
      </c>
      <c r="B3275" s="124" t="s">
        <v>5704</v>
      </c>
      <c r="C3275" s="124"/>
      <c r="D3275" s="126">
        <v>0.72</v>
      </c>
      <c r="E3275" s="124" t="s">
        <v>765</v>
      </c>
      <c r="F3275" s="124">
        <v>-1</v>
      </c>
      <c r="G3275" s="2" t="s">
        <v>15862</v>
      </c>
      <c r="H3275" s="130"/>
      <c r="I3275" s="134"/>
      <c r="J3275" s="123">
        <f>IF(OR(tbl_Metraj22[[#This Row],[TARIH]]="",tbl_Metraj22[[#This Row],[TARIH]]="-"),0,IF(tbl_Metraj22[[#This Row],[YUZDE]]=0,tbl_Metraj22[[#This Row],[METRAJ_BETON]],tbl_Metraj22[[#This Row],[YUZDE]]*tbl_Metraj22[[#This Row],[METRAJ_BETON]]))</f>
        <v>0</v>
      </c>
      <c r="K3275" s="2" t="s">
        <v>23617</v>
      </c>
    </row>
    <row r="3276" spans="1:11" ht="14.25" x14ac:dyDescent="0.2">
      <c r="A3276" s="2" t="s">
        <v>734</v>
      </c>
      <c r="B3276" s="124" t="s">
        <v>5705</v>
      </c>
      <c r="C3276" s="124"/>
      <c r="D3276" s="126">
        <v>0.46</v>
      </c>
      <c r="E3276" s="124" t="s">
        <v>765</v>
      </c>
      <c r="F3276" s="124">
        <v>-1</v>
      </c>
      <c r="G3276" s="2" t="s">
        <v>15863</v>
      </c>
      <c r="H3276" s="130"/>
      <c r="I3276" s="134"/>
      <c r="J3276" s="123">
        <f>IF(OR(tbl_Metraj22[[#This Row],[TARIH]]="",tbl_Metraj22[[#This Row],[TARIH]]="-"),0,IF(tbl_Metraj22[[#This Row],[YUZDE]]=0,tbl_Metraj22[[#This Row],[METRAJ_BETON]],tbl_Metraj22[[#This Row],[YUZDE]]*tbl_Metraj22[[#This Row],[METRAJ_BETON]]))</f>
        <v>0</v>
      </c>
      <c r="K3276" s="2" t="s">
        <v>22941</v>
      </c>
    </row>
    <row r="3277" spans="1:11" ht="14.25" x14ac:dyDescent="0.2">
      <c r="A3277" s="2" t="s">
        <v>734</v>
      </c>
      <c r="B3277" s="124" t="s">
        <v>5706</v>
      </c>
      <c r="C3277" s="124"/>
      <c r="D3277" s="126">
        <v>1.1200000000000001</v>
      </c>
      <c r="E3277" s="124" t="s">
        <v>765</v>
      </c>
      <c r="F3277" s="124">
        <v>-1</v>
      </c>
      <c r="G3277" s="2" t="s">
        <v>15864</v>
      </c>
      <c r="H3277" s="130"/>
      <c r="I3277" s="134"/>
      <c r="J3277" s="123">
        <f>IF(OR(tbl_Metraj22[[#This Row],[TARIH]]="",tbl_Metraj22[[#This Row],[TARIH]]="-"),0,IF(tbl_Metraj22[[#This Row],[YUZDE]]=0,tbl_Metraj22[[#This Row],[METRAJ_BETON]],tbl_Metraj22[[#This Row],[YUZDE]]*tbl_Metraj22[[#This Row],[METRAJ_BETON]]))</f>
        <v>0</v>
      </c>
      <c r="K3277" s="2" t="s">
        <v>23618</v>
      </c>
    </row>
    <row r="3278" spans="1:11" ht="14.25" x14ac:dyDescent="0.2">
      <c r="A3278" s="2" t="s">
        <v>734</v>
      </c>
      <c r="B3278" s="124" t="s">
        <v>5707</v>
      </c>
      <c r="C3278" s="124"/>
      <c r="D3278" s="126">
        <v>1.8</v>
      </c>
      <c r="E3278" s="124" t="s">
        <v>765</v>
      </c>
      <c r="F3278" s="124">
        <v>-1</v>
      </c>
      <c r="G3278" s="2" t="s">
        <v>15865</v>
      </c>
      <c r="H3278" s="130"/>
      <c r="I3278" s="134"/>
      <c r="J3278" s="123">
        <f>IF(OR(tbl_Metraj22[[#This Row],[TARIH]]="",tbl_Metraj22[[#This Row],[TARIH]]="-"),0,IF(tbl_Metraj22[[#This Row],[YUZDE]]=0,tbl_Metraj22[[#This Row],[METRAJ_BETON]],tbl_Metraj22[[#This Row],[YUZDE]]*tbl_Metraj22[[#This Row],[METRAJ_BETON]]))</f>
        <v>0</v>
      </c>
      <c r="K3278" s="2" t="s">
        <v>23619</v>
      </c>
    </row>
    <row r="3279" spans="1:11" ht="14.25" x14ac:dyDescent="0.2">
      <c r="A3279" s="2" t="s">
        <v>734</v>
      </c>
      <c r="B3279" s="124" t="s">
        <v>5708</v>
      </c>
      <c r="C3279" s="124"/>
      <c r="D3279" s="126">
        <v>2</v>
      </c>
      <c r="E3279" s="124" t="s">
        <v>765</v>
      </c>
      <c r="F3279" s="124">
        <v>-1</v>
      </c>
      <c r="G3279" s="2" t="s">
        <v>15866</v>
      </c>
      <c r="H3279" s="130"/>
      <c r="I3279" s="134"/>
      <c r="J3279" s="123">
        <f>IF(OR(tbl_Metraj22[[#This Row],[TARIH]]="",tbl_Metraj22[[#This Row],[TARIH]]="-"),0,IF(tbl_Metraj22[[#This Row],[YUZDE]]=0,tbl_Metraj22[[#This Row],[METRAJ_BETON]],tbl_Metraj22[[#This Row],[YUZDE]]*tbl_Metraj22[[#This Row],[METRAJ_BETON]]))</f>
        <v>0</v>
      </c>
      <c r="K3279" s="2" t="s">
        <v>23620</v>
      </c>
    </row>
    <row r="3280" spans="1:11" ht="14.25" x14ac:dyDescent="0.2">
      <c r="A3280" s="2" t="s">
        <v>734</v>
      </c>
      <c r="B3280" s="124" t="s">
        <v>5709</v>
      </c>
      <c r="C3280" s="124"/>
      <c r="D3280" s="126">
        <v>1.28</v>
      </c>
      <c r="E3280" s="124" t="s">
        <v>765</v>
      </c>
      <c r="F3280" s="124">
        <v>-1</v>
      </c>
      <c r="G3280" s="2" t="s">
        <v>15867</v>
      </c>
      <c r="H3280" s="130"/>
      <c r="I3280" s="134"/>
      <c r="J3280" s="123">
        <f>IF(OR(tbl_Metraj22[[#This Row],[TARIH]]="",tbl_Metraj22[[#This Row],[TARIH]]="-"),0,IF(tbl_Metraj22[[#This Row],[YUZDE]]=0,tbl_Metraj22[[#This Row],[METRAJ_BETON]],tbl_Metraj22[[#This Row],[YUZDE]]*tbl_Metraj22[[#This Row],[METRAJ_BETON]]))</f>
        <v>0</v>
      </c>
      <c r="K3280" s="2" t="s">
        <v>23621</v>
      </c>
    </row>
    <row r="3281" spans="1:11" ht="14.25" x14ac:dyDescent="0.2">
      <c r="A3281" s="2" t="s">
        <v>734</v>
      </c>
      <c r="B3281" s="124" t="s">
        <v>5710</v>
      </c>
      <c r="C3281" s="124"/>
      <c r="D3281" s="126">
        <v>0.48</v>
      </c>
      <c r="E3281" s="124" t="s">
        <v>765</v>
      </c>
      <c r="F3281" s="124">
        <v>-1</v>
      </c>
      <c r="G3281" s="2" t="s">
        <v>15868</v>
      </c>
      <c r="H3281" s="130"/>
      <c r="I3281" s="134"/>
      <c r="J3281" s="123">
        <f>IF(OR(tbl_Metraj22[[#This Row],[TARIH]]="",tbl_Metraj22[[#This Row],[TARIH]]="-"),0,IF(tbl_Metraj22[[#This Row],[YUZDE]]=0,tbl_Metraj22[[#This Row],[METRAJ_BETON]],tbl_Metraj22[[#This Row],[YUZDE]]*tbl_Metraj22[[#This Row],[METRAJ_BETON]]))</f>
        <v>0</v>
      </c>
      <c r="K3281" s="2" t="s">
        <v>23622</v>
      </c>
    </row>
    <row r="3282" spans="1:11" ht="14.25" x14ac:dyDescent="0.2">
      <c r="A3282" s="2" t="s">
        <v>734</v>
      </c>
      <c r="B3282" s="124" t="s">
        <v>5711</v>
      </c>
      <c r="C3282" s="124"/>
      <c r="D3282" s="126">
        <v>0.39</v>
      </c>
      <c r="E3282" s="124" t="s">
        <v>765</v>
      </c>
      <c r="F3282" s="124">
        <v>-1</v>
      </c>
      <c r="G3282" s="2" t="s">
        <v>15869</v>
      </c>
      <c r="H3282" s="130"/>
      <c r="I3282" s="134"/>
      <c r="J3282" s="123">
        <f>IF(OR(tbl_Metraj22[[#This Row],[TARIH]]="",tbl_Metraj22[[#This Row],[TARIH]]="-"),0,IF(tbl_Metraj22[[#This Row],[YUZDE]]=0,tbl_Metraj22[[#This Row],[METRAJ_BETON]],tbl_Metraj22[[#This Row],[YUZDE]]*tbl_Metraj22[[#This Row],[METRAJ_BETON]]))</f>
        <v>0</v>
      </c>
      <c r="K3282" s="2" t="s">
        <v>23623</v>
      </c>
    </row>
    <row r="3283" spans="1:11" ht="14.25" x14ac:dyDescent="0.2">
      <c r="A3283" s="2" t="s">
        <v>734</v>
      </c>
      <c r="B3283" s="124" t="s">
        <v>5712</v>
      </c>
      <c r="C3283" s="124"/>
      <c r="D3283" s="126">
        <v>1.94</v>
      </c>
      <c r="E3283" s="124" t="s">
        <v>765</v>
      </c>
      <c r="F3283" s="124">
        <v>-1</v>
      </c>
      <c r="G3283" s="2" t="s">
        <v>15870</v>
      </c>
      <c r="H3283" s="130"/>
      <c r="I3283" s="134"/>
      <c r="J3283" s="123">
        <f>IF(OR(tbl_Metraj22[[#This Row],[TARIH]]="",tbl_Metraj22[[#This Row],[TARIH]]="-"),0,IF(tbl_Metraj22[[#This Row],[YUZDE]]=0,tbl_Metraj22[[#This Row],[METRAJ_BETON]],tbl_Metraj22[[#This Row],[YUZDE]]*tbl_Metraj22[[#This Row],[METRAJ_BETON]]))</f>
        <v>0</v>
      </c>
      <c r="K3283" s="2" t="s">
        <v>22921</v>
      </c>
    </row>
    <row r="3284" spans="1:11" ht="14.25" x14ac:dyDescent="0.2">
      <c r="A3284" s="2" t="s">
        <v>734</v>
      </c>
      <c r="B3284" s="124" t="s">
        <v>5713</v>
      </c>
      <c r="C3284" s="124"/>
      <c r="D3284" s="126">
        <v>0.36</v>
      </c>
      <c r="E3284" s="124" t="s">
        <v>765</v>
      </c>
      <c r="F3284" s="124">
        <v>-1</v>
      </c>
      <c r="G3284" s="2" t="s">
        <v>15871</v>
      </c>
      <c r="H3284" s="130"/>
      <c r="I3284" s="134"/>
      <c r="J3284" s="123">
        <f>IF(OR(tbl_Metraj22[[#This Row],[TARIH]]="",tbl_Metraj22[[#This Row],[TARIH]]="-"),0,IF(tbl_Metraj22[[#This Row],[YUZDE]]=0,tbl_Metraj22[[#This Row],[METRAJ_BETON]],tbl_Metraj22[[#This Row],[YUZDE]]*tbl_Metraj22[[#This Row],[METRAJ_BETON]]))</f>
        <v>0</v>
      </c>
      <c r="K3284" s="2" t="s">
        <v>23624</v>
      </c>
    </row>
    <row r="3285" spans="1:11" ht="14.25" x14ac:dyDescent="0.2">
      <c r="A3285" s="2" t="s">
        <v>734</v>
      </c>
      <c r="B3285" s="124" t="s">
        <v>5714</v>
      </c>
      <c r="C3285" s="124"/>
      <c r="D3285" s="126">
        <v>1.63</v>
      </c>
      <c r="E3285" s="124" t="s">
        <v>765</v>
      </c>
      <c r="F3285" s="124">
        <v>-1</v>
      </c>
      <c r="G3285" s="2" t="s">
        <v>15872</v>
      </c>
      <c r="H3285" s="130"/>
      <c r="I3285" s="134"/>
      <c r="J3285" s="123">
        <f>IF(OR(tbl_Metraj22[[#This Row],[TARIH]]="",tbl_Metraj22[[#This Row],[TARIH]]="-"),0,IF(tbl_Metraj22[[#This Row],[YUZDE]]=0,tbl_Metraj22[[#This Row],[METRAJ_BETON]],tbl_Metraj22[[#This Row],[YUZDE]]*tbl_Metraj22[[#This Row],[METRAJ_BETON]]))</f>
        <v>0</v>
      </c>
      <c r="K3285" s="2" t="s">
        <v>22917</v>
      </c>
    </row>
    <row r="3286" spans="1:11" ht="14.25" x14ac:dyDescent="0.2">
      <c r="A3286" s="2" t="s">
        <v>734</v>
      </c>
      <c r="B3286" s="124" t="s">
        <v>5715</v>
      </c>
      <c r="C3286" s="124"/>
      <c r="D3286" s="126">
        <v>1.65</v>
      </c>
      <c r="E3286" s="124" t="s">
        <v>765</v>
      </c>
      <c r="F3286" s="124">
        <v>-1</v>
      </c>
      <c r="G3286" s="2" t="s">
        <v>15873</v>
      </c>
      <c r="H3286" s="130"/>
      <c r="I3286" s="134"/>
      <c r="J3286" s="123">
        <f>IF(OR(tbl_Metraj22[[#This Row],[TARIH]]="",tbl_Metraj22[[#This Row],[TARIH]]="-"),0,IF(tbl_Metraj22[[#This Row],[YUZDE]]=0,tbl_Metraj22[[#This Row],[METRAJ_BETON]],tbl_Metraj22[[#This Row],[YUZDE]]*tbl_Metraj22[[#This Row],[METRAJ_BETON]]))</f>
        <v>0</v>
      </c>
      <c r="K3286" s="2" t="s">
        <v>22945</v>
      </c>
    </row>
    <row r="3287" spans="1:11" ht="14.25" x14ac:dyDescent="0.2">
      <c r="A3287" s="2" t="s">
        <v>734</v>
      </c>
      <c r="B3287" s="124" t="s">
        <v>5716</v>
      </c>
      <c r="C3287" s="124"/>
      <c r="D3287" s="126">
        <v>0.38</v>
      </c>
      <c r="E3287" s="124" t="s">
        <v>765</v>
      </c>
      <c r="F3287" s="124">
        <v>-1</v>
      </c>
      <c r="G3287" s="2" t="s">
        <v>15874</v>
      </c>
      <c r="H3287" s="130"/>
      <c r="I3287" s="134"/>
      <c r="J3287" s="123">
        <f>IF(OR(tbl_Metraj22[[#This Row],[TARIH]]="",tbl_Metraj22[[#This Row],[TARIH]]="-"),0,IF(tbl_Metraj22[[#This Row],[YUZDE]]=0,tbl_Metraj22[[#This Row],[METRAJ_BETON]],tbl_Metraj22[[#This Row],[YUZDE]]*tbl_Metraj22[[#This Row],[METRAJ_BETON]]))</f>
        <v>0</v>
      </c>
      <c r="K3287" s="2" t="e">
        <v>#N/A</v>
      </c>
    </row>
    <row r="3288" spans="1:11" ht="14.25" x14ac:dyDescent="0.2">
      <c r="A3288" s="2" t="s">
        <v>734</v>
      </c>
      <c r="B3288" s="124" t="s">
        <v>5717</v>
      </c>
      <c r="C3288" s="124"/>
      <c r="D3288" s="126">
        <v>0.72</v>
      </c>
      <c r="E3288" s="124" t="s">
        <v>765</v>
      </c>
      <c r="F3288" s="124">
        <v>-1</v>
      </c>
      <c r="G3288" s="2" t="s">
        <v>15875</v>
      </c>
      <c r="H3288" s="130"/>
      <c r="I3288" s="134"/>
      <c r="J3288" s="123">
        <f>IF(OR(tbl_Metraj22[[#This Row],[TARIH]]="",tbl_Metraj22[[#This Row],[TARIH]]="-"),0,IF(tbl_Metraj22[[#This Row],[YUZDE]]=0,tbl_Metraj22[[#This Row],[METRAJ_BETON]],tbl_Metraj22[[#This Row],[YUZDE]]*tbl_Metraj22[[#This Row],[METRAJ_BETON]]))</f>
        <v>0</v>
      </c>
      <c r="K3288" s="2" t="s">
        <v>23625</v>
      </c>
    </row>
    <row r="3289" spans="1:11" ht="14.25" x14ac:dyDescent="0.2">
      <c r="A3289" s="2" t="s">
        <v>734</v>
      </c>
      <c r="B3289" s="124" t="s">
        <v>5718</v>
      </c>
      <c r="C3289" s="124"/>
      <c r="D3289" s="126">
        <v>0.77</v>
      </c>
      <c r="E3289" s="124" t="s">
        <v>765</v>
      </c>
      <c r="F3289" s="124">
        <v>-1</v>
      </c>
      <c r="G3289" s="2" t="s">
        <v>15876</v>
      </c>
      <c r="H3289" s="130"/>
      <c r="I3289" s="134"/>
      <c r="J3289" s="123">
        <f>IF(OR(tbl_Metraj22[[#This Row],[TARIH]]="",tbl_Metraj22[[#This Row],[TARIH]]="-"),0,IF(tbl_Metraj22[[#This Row],[YUZDE]]=0,tbl_Metraj22[[#This Row],[METRAJ_BETON]],tbl_Metraj22[[#This Row],[YUZDE]]*tbl_Metraj22[[#This Row],[METRAJ_BETON]]))</f>
        <v>0</v>
      </c>
      <c r="K3289" s="2" t="s">
        <v>22942</v>
      </c>
    </row>
    <row r="3290" spans="1:11" ht="14.25" x14ac:dyDescent="0.2">
      <c r="A3290" s="2" t="s">
        <v>734</v>
      </c>
      <c r="B3290" s="124" t="s">
        <v>5719</v>
      </c>
      <c r="C3290" s="124"/>
      <c r="D3290" s="126">
        <v>1.87</v>
      </c>
      <c r="E3290" s="124" t="s">
        <v>765</v>
      </c>
      <c r="F3290" s="124">
        <v>-1</v>
      </c>
      <c r="G3290" s="2" t="s">
        <v>15877</v>
      </c>
      <c r="H3290" s="130"/>
      <c r="I3290" s="134"/>
      <c r="J3290" s="123">
        <f>IF(OR(tbl_Metraj22[[#This Row],[TARIH]]="",tbl_Metraj22[[#This Row],[TARIH]]="-"),0,IF(tbl_Metraj22[[#This Row],[YUZDE]]=0,tbl_Metraj22[[#This Row],[METRAJ_BETON]],tbl_Metraj22[[#This Row],[YUZDE]]*tbl_Metraj22[[#This Row],[METRAJ_BETON]]))</f>
        <v>0</v>
      </c>
      <c r="K3290" s="2" t="s">
        <v>23626</v>
      </c>
    </row>
    <row r="3291" spans="1:11" ht="14.25" x14ac:dyDescent="0.2">
      <c r="A3291" s="2" t="s">
        <v>734</v>
      </c>
      <c r="B3291" s="124" t="s">
        <v>5720</v>
      </c>
      <c r="C3291" s="124"/>
      <c r="D3291" s="126">
        <v>0.39</v>
      </c>
      <c r="E3291" s="124" t="s">
        <v>765</v>
      </c>
      <c r="F3291" s="124">
        <v>-1</v>
      </c>
      <c r="G3291" s="2" t="s">
        <v>15878</v>
      </c>
      <c r="H3291" s="130"/>
      <c r="I3291" s="134"/>
      <c r="J3291" s="123">
        <f>IF(OR(tbl_Metraj22[[#This Row],[TARIH]]="",tbl_Metraj22[[#This Row],[TARIH]]="-"),0,IF(tbl_Metraj22[[#This Row],[YUZDE]]=0,tbl_Metraj22[[#This Row],[METRAJ_BETON]],tbl_Metraj22[[#This Row],[YUZDE]]*tbl_Metraj22[[#This Row],[METRAJ_BETON]]))</f>
        <v>0</v>
      </c>
      <c r="K3291" s="2" t="s">
        <v>23627</v>
      </c>
    </row>
    <row r="3292" spans="1:11" ht="14.25" x14ac:dyDescent="0.2">
      <c r="A3292" s="2" t="s">
        <v>734</v>
      </c>
      <c r="B3292" s="124" t="s">
        <v>5721</v>
      </c>
      <c r="C3292" s="124"/>
      <c r="D3292" s="126">
        <v>1.1299999999999999</v>
      </c>
      <c r="E3292" s="124" t="s">
        <v>765</v>
      </c>
      <c r="F3292" s="124">
        <v>-1</v>
      </c>
      <c r="G3292" s="2" t="s">
        <v>15879</v>
      </c>
      <c r="H3292" s="130"/>
      <c r="I3292" s="134"/>
      <c r="J3292" s="123">
        <f>IF(OR(tbl_Metraj22[[#This Row],[TARIH]]="",tbl_Metraj22[[#This Row],[TARIH]]="-"),0,IF(tbl_Metraj22[[#This Row],[YUZDE]]=0,tbl_Metraj22[[#This Row],[METRAJ_BETON]],tbl_Metraj22[[#This Row],[YUZDE]]*tbl_Metraj22[[#This Row],[METRAJ_BETON]]))</f>
        <v>0</v>
      </c>
      <c r="K3292" s="2" t="s">
        <v>22913</v>
      </c>
    </row>
    <row r="3293" spans="1:11" ht="14.25" x14ac:dyDescent="0.2">
      <c r="A3293" s="2" t="s">
        <v>734</v>
      </c>
      <c r="B3293" s="124" t="s">
        <v>5722</v>
      </c>
      <c r="C3293" s="124"/>
      <c r="D3293" s="126">
        <v>1.39</v>
      </c>
      <c r="E3293" s="124" t="s">
        <v>765</v>
      </c>
      <c r="F3293" s="124">
        <v>-1</v>
      </c>
      <c r="G3293" s="2" t="s">
        <v>15880</v>
      </c>
      <c r="H3293" s="130"/>
      <c r="I3293" s="134"/>
      <c r="J3293" s="123">
        <f>IF(OR(tbl_Metraj22[[#This Row],[TARIH]]="",tbl_Metraj22[[#This Row],[TARIH]]="-"),0,IF(tbl_Metraj22[[#This Row],[YUZDE]]=0,tbl_Metraj22[[#This Row],[METRAJ_BETON]],tbl_Metraj22[[#This Row],[YUZDE]]*tbl_Metraj22[[#This Row],[METRAJ_BETON]]))</f>
        <v>0</v>
      </c>
      <c r="K3293" s="2" t="s">
        <v>23628</v>
      </c>
    </row>
    <row r="3294" spans="1:11" ht="14.25" x14ac:dyDescent="0.2">
      <c r="A3294" s="2" t="s">
        <v>728</v>
      </c>
      <c r="B3294" s="124" t="s">
        <v>7486</v>
      </c>
      <c r="C3294" s="124"/>
      <c r="D3294" s="126">
        <v>1.26</v>
      </c>
      <c r="E3294" s="124" t="s">
        <v>765</v>
      </c>
      <c r="F3294" s="124">
        <v>-1</v>
      </c>
      <c r="G3294" s="2" t="s">
        <v>15881</v>
      </c>
      <c r="H3294" s="130"/>
      <c r="I3294" s="134"/>
      <c r="J3294" s="123">
        <f>IF(OR(tbl_Metraj22[[#This Row],[TARIH]]="",tbl_Metraj22[[#This Row],[TARIH]]="-"),0,IF(tbl_Metraj22[[#This Row],[YUZDE]]=0,tbl_Metraj22[[#This Row],[METRAJ_BETON]],tbl_Metraj22[[#This Row],[YUZDE]]*tbl_Metraj22[[#This Row],[METRAJ_BETON]]))</f>
        <v>0</v>
      </c>
      <c r="K3294" s="2" t="s">
        <v>2042</v>
      </c>
    </row>
    <row r="3295" spans="1:11" ht="14.25" x14ac:dyDescent="0.2">
      <c r="A3295" s="2" t="s">
        <v>728</v>
      </c>
      <c r="B3295" s="124" t="s">
        <v>7487</v>
      </c>
      <c r="C3295" s="124"/>
      <c r="D3295" s="126">
        <v>1.6</v>
      </c>
      <c r="E3295" s="124" t="s">
        <v>765</v>
      </c>
      <c r="F3295" s="124">
        <v>-1</v>
      </c>
      <c r="G3295" s="2" t="s">
        <v>15882</v>
      </c>
      <c r="H3295" s="130" t="s">
        <v>24265</v>
      </c>
      <c r="I3295" s="134"/>
      <c r="J3295" s="123">
        <f>IF(OR(tbl_Metraj22[[#This Row],[TARIH]]="",tbl_Metraj22[[#This Row],[TARIH]]="-"),0,IF(tbl_Metraj22[[#This Row],[YUZDE]]=0,tbl_Metraj22[[#This Row],[METRAJ_BETON]],tbl_Metraj22[[#This Row],[YUZDE]]*tbl_Metraj22[[#This Row],[METRAJ_BETON]]))</f>
        <v>0</v>
      </c>
      <c r="K3295" s="2" t="s">
        <v>1121</v>
      </c>
    </row>
    <row r="3296" spans="1:11" ht="14.25" x14ac:dyDescent="0.2">
      <c r="A3296" s="2" t="s">
        <v>728</v>
      </c>
      <c r="B3296" s="124" t="s">
        <v>7488</v>
      </c>
      <c r="C3296" s="124"/>
      <c r="D3296" s="126">
        <v>1.6</v>
      </c>
      <c r="E3296" s="124" t="s">
        <v>765</v>
      </c>
      <c r="F3296" s="124">
        <v>-1</v>
      </c>
      <c r="G3296" s="2" t="s">
        <v>15883</v>
      </c>
      <c r="H3296" s="130"/>
      <c r="I3296" s="134"/>
      <c r="J3296" s="123">
        <f>IF(OR(tbl_Metraj22[[#This Row],[TARIH]]="",tbl_Metraj22[[#This Row],[TARIH]]="-"),0,IF(tbl_Metraj22[[#This Row],[YUZDE]]=0,tbl_Metraj22[[#This Row],[METRAJ_BETON]],tbl_Metraj22[[#This Row],[YUZDE]]*tbl_Metraj22[[#This Row],[METRAJ_BETON]]))</f>
        <v>0</v>
      </c>
      <c r="K3296" s="2" t="s">
        <v>2108</v>
      </c>
    </row>
    <row r="3297" spans="1:11" ht="14.25" x14ac:dyDescent="0.2">
      <c r="A3297" s="2" t="s">
        <v>728</v>
      </c>
      <c r="B3297" s="124" t="s">
        <v>7489</v>
      </c>
      <c r="C3297" s="124"/>
      <c r="D3297" s="126">
        <v>1.6</v>
      </c>
      <c r="E3297" s="124" t="s">
        <v>765</v>
      </c>
      <c r="F3297" s="124">
        <v>-1</v>
      </c>
      <c r="G3297" s="2" t="s">
        <v>15884</v>
      </c>
      <c r="H3297" s="130"/>
      <c r="I3297" s="134"/>
      <c r="J3297" s="123">
        <f>IF(OR(tbl_Metraj22[[#This Row],[TARIH]]="",tbl_Metraj22[[#This Row],[TARIH]]="-"),0,IF(tbl_Metraj22[[#This Row],[YUZDE]]=0,tbl_Metraj22[[#This Row],[METRAJ_BETON]],tbl_Metraj22[[#This Row],[YUZDE]]*tbl_Metraj22[[#This Row],[METRAJ_BETON]]))</f>
        <v>0</v>
      </c>
      <c r="K3297" s="2" t="s">
        <v>2110</v>
      </c>
    </row>
    <row r="3298" spans="1:11" ht="14.25" x14ac:dyDescent="0.2">
      <c r="A3298" s="2" t="s">
        <v>728</v>
      </c>
      <c r="B3298" s="124" t="s">
        <v>7490</v>
      </c>
      <c r="C3298" s="124"/>
      <c r="D3298" s="126">
        <v>1.6</v>
      </c>
      <c r="E3298" s="124" t="s">
        <v>765</v>
      </c>
      <c r="F3298" s="124">
        <v>-1</v>
      </c>
      <c r="G3298" s="2" t="s">
        <v>15885</v>
      </c>
      <c r="H3298" s="130" t="s">
        <v>24265</v>
      </c>
      <c r="I3298" s="134"/>
      <c r="J3298" s="123">
        <f>IF(OR(tbl_Metraj22[[#This Row],[TARIH]]="",tbl_Metraj22[[#This Row],[TARIH]]="-"),0,IF(tbl_Metraj22[[#This Row],[YUZDE]]=0,tbl_Metraj22[[#This Row],[METRAJ_BETON]],tbl_Metraj22[[#This Row],[YUZDE]]*tbl_Metraj22[[#This Row],[METRAJ_BETON]]))</f>
        <v>0</v>
      </c>
      <c r="K3298" s="2" t="s">
        <v>2114</v>
      </c>
    </row>
    <row r="3299" spans="1:11" ht="14.25" x14ac:dyDescent="0.2">
      <c r="A3299" s="2" t="s">
        <v>728</v>
      </c>
      <c r="B3299" s="124" t="s">
        <v>7491</v>
      </c>
      <c r="C3299" s="124"/>
      <c r="D3299" s="126">
        <v>1.6</v>
      </c>
      <c r="E3299" s="124" t="s">
        <v>765</v>
      </c>
      <c r="F3299" s="124">
        <v>-1</v>
      </c>
      <c r="G3299" s="2" t="s">
        <v>15886</v>
      </c>
      <c r="H3299" s="130" t="s">
        <v>24265</v>
      </c>
      <c r="I3299" s="134"/>
      <c r="J3299" s="123">
        <f>IF(OR(tbl_Metraj22[[#This Row],[TARIH]]="",tbl_Metraj22[[#This Row],[TARIH]]="-"),0,IF(tbl_Metraj22[[#This Row],[YUZDE]]=0,tbl_Metraj22[[#This Row],[METRAJ_BETON]],tbl_Metraj22[[#This Row],[YUZDE]]*tbl_Metraj22[[#This Row],[METRAJ_BETON]]))</f>
        <v>0</v>
      </c>
      <c r="K3299" s="2" t="s">
        <v>2113</v>
      </c>
    </row>
    <row r="3300" spans="1:11" ht="14.25" x14ac:dyDescent="0.2">
      <c r="A3300" s="2" t="s">
        <v>728</v>
      </c>
      <c r="B3300" s="124" t="s">
        <v>7492</v>
      </c>
      <c r="C3300" s="124"/>
      <c r="D3300" s="126">
        <v>1.6</v>
      </c>
      <c r="E3300" s="124" t="s">
        <v>765</v>
      </c>
      <c r="F3300" s="124">
        <v>-1</v>
      </c>
      <c r="G3300" s="2" t="s">
        <v>15887</v>
      </c>
      <c r="H3300" s="130" t="s">
        <v>24265</v>
      </c>
      <c r="I3300" s="134"/>
      <c r="J3300" s="123">
        <f>IF(OR(tbl_Metraj22[[#This Row],[TARIH]]="",tbl_Metraj22[[#This Row],[TARIH]]="-"),0,IF(tbl_Metraj22[[#This Row],[YUZDE]]=0,tbl_Metraj22[[#This Row],[METRAJ_BETON]],tbl_Metraj22[[#This Row],[YUZDE]]*tbl_Metraj22[[#This Row],[METRAJ_BETON]]))</f>
        <v>0</v>
      </c>
      <c r="K3300" s="2" t="s">
        <v>2111</v>
      </c>
    </row>
    <row r="3301" spans="1:11" ht="14.25" x14ac:dyDescent="0.2">
      <c r="A3301" s="2" t="s">
        <v>728</v>
      </c>
      <c r="B3301" s="124" t="s">
        <v>7494</v>
      </c>
      <c r="C3301" s="124"/>
      <c r="D3301" s="126">
        <v>0.84</v>
      </c>
      <c r="E3301" s="124" t="s">
        <v>765</v>
      </c>
      <c r="F3301" s="124">
        <v>-1</v>
      </c>
      <c r="G3301" s="2" t="s">
        <v>15888</v>
      </c>
      <c r="H3301" s="130"/>
      <c r="I3301" s="134"/>
      <c r="J3301" s="123">
        <f>IF(OR(tbl_Metraj22[[#This Row],[TARIH]]="",tbl_Metraj22[[#This Row],[TARIH]]="-"),0,IF(tbl_Metraj22[[#This Row],[YUZDE]]=0,tbl_Metraj22[[#This Row],[METRAJ_BETON]],tbl_Metraj22[[#This Row],[YUZDE]]*tbl_Metraj22[[#This Row],[METRAJ_BETON]]))</f>
        <v>0</v>
      </c>
      <c r="K3301" s="2" t="s">
        <v>2121</v>
      </c>
    </row>
    <row r="3302" spans="1:11" ht="14.25" x14ac:dyDescent="0.2">
      <c r="A3302" s="2" t="s">
        <v>728</v>
      </c>
      <c r="B3302" s="124" t="s">
        <v>7495</v>
      </c>
      <c r="C3302" s="124"/>
      <c r="D3302" s="126">
        <v>1.6</v>
      </c>
      <c r="E3302" s="124" t="s">
        <v>765</v>
      </c>
      <c r="F3302" s="124">
        <v>-1</v>
      </c>
      <c r="G3302" s="2" t="s">
        <v>15889</v>
      </c>
      <c r="H3302" s="130"/>
      <c r="I3302" s="134"/>
      <c r="J3302" s="123">
        <f>IF(OR(tbl_Metraj22[[#This Row],[TARIH]]="",tbl_Metraj22[[#This Row],[TARIH]]="-"),0,IF(tbl_Metraj22[[#This Row],[YUZDE]]=0,tbl_Metraj22[[#This Row],[METRAJ_BETON]],tbl_Metraj22[[#This Row],[YUZDE]]*tbl_Metraj22[[#This Row],[METRAJ_BETON]]))</f>
        <v>0</v>
      </c>
      <c r="K3302" s="2" t="s">
        <v>2107</v>
      </c>
    </row>
    <row r="3303" spans="1:11" ht="14.25" x14ac:dyDescent="0.2">
      <c r="A3303" s="2" t="s">
        <v>728</v>
      </c>
      <c r="B3303" s="124" t="s">
        <v>7496</v>
      </c>
      <c r="C3303" s="124"/>
      <c r="D3303" s="126">
        <v>2.2400000000000002</v>
      </c>
      <c r="E3303" s="124" t="s">
        <v>765</v>
      </c>
      <c r="F3303" s="124">
        <v>-1</v>
      </c>
      <c r="G3303" s="2" t="s">
        <v>15890</v>
      </c>
      <c r="H3303" s="130"/>
      <c r="I3303" s="134"/>
      <c r="J3303" s="123">
        <f>IF(OR(tbl_Metraj22[[#This Row],[TARIH]]="",tbl_Metraj22[[#This Row],[TARIH]]="-"),0,IF(tbl_Metraj22[[#This Row],[YUZDE]]=0,tbl_Metraj22[[#This Row],[METRAJ_BETON]],tbl_Metraj22[[#This Row],[YUZDE]]*tbl_Metraj22[[#This Row],[METRAJ_BETON]]))</f>
        <v>0</v>
      </c>
      <c r="K3303" s="2" t="s">
        <v>2106</v>
      </c>
    </row>
    <row r="3304" spans="1:11" ht="14.25" x14ac:dyDescent="0.2">
      <c r="A3304" s="2" t="s">
        <v>728</v>
      </c>
      <c r="B3304" s="124" t="s">
        <v>7497</v>
      </c>
      <c r="C3304" s="124"/>
      <c r="D3304" s="126">
        <v>2.52</v>
      </c>
      <c r="E3304" s="124" t="s">
        <v>765</v>
      </c>
      <c r="F3304" s="124">
        <v>-1</v>
      </c>
      <c r="G3304" s="2" t="s">
        <v>15891</v>
      </c>
      <c r="H3304" s="130"/>
      <c r="I3304" s="134"/>
      <c r="J3304" s="123">
        <f>IF(OR(tbl_Metraj22[[#This Row],[TARIH]]="",tbl_Metraj22[[#This Row],[TARIH]]="-"),0,IF(tbl_Metraj22[[#This Row],[YUZDE]]=0,tbl_Metraj22[[#This Row],[METRAJ_BETON]],tbl_Metraj22[[#This Row],[YUZDE]]*tbl_Metraj22[[#This Row],[METRAJ_BETON]]))</f>
        <v>0</v>
      </c>
      <c r="K3304" s="2" t="s">
        <v>2119</v>
      </c>
    </row>
    <row r="3305" spans="1:11" ht="14.25" x14ac:dyDescent="0.2">
      <c r="A3305" s="2" t="s">
        <v>728</v>
      </c>
      <c r="B3305" s="124" t="s">
        <v>7498</v>
      </c>
      <c r="C3305" s="124"/>
      <c r="D3305" s="126">
        <v>1.6</v>
      </c>
      <c r="E3305" s="124" t="s">
        <v>765</v>
      </c>
      <c r="F3305" s="124">
        <v>-1</v>
      </c>
      <c r="G3305" s="2" t="s">
        <v>15892</v>
      </c>
      <c r="H3305" s="130"/>
      <c r="I3305" s="134"/>
      <c r="J3305" s="123">
        <f>IF(OR(tbl_Metraj22[[#This Row],[TARIH]]="",tbl_Metraj22[[#This Row],[TARIH]]="-"),0,IF(tbl_Metraj22[[#This Row],[YUZDE]]=0,tbl_Metraj22[[#This Row],[METRAJ_BETON]],tbl_Metraj22[[#This Row],[YUZDE]]*tbl_Metraj22[[#This Row],[METRAJ_BETON]]))</f>
        <v>0</v>
      </c>
      <c r="K3305" s="2" t="s">
        <v>2109</v>
      </c>
    </row>
    <row r="3306" spans="1:11" ht="14.25" x14ac:dyDescent="0.2">
      <c r="A3306" s="2" t="s">
        <v>728</v>
      </c>
      <c r="B3306" s="124" t="s">
        <v>7499</v>
      </c>
      <c r="C3306" s="124"/>
      <c r="D3306" s="126">
        <v>1.6</v>
      </c>
      <c r="E3306" s="124" t="s">
        <v>765</v>
      </c>
      <c r="F3306" s="124">
        <v>-1</v>
      </c>
      <c r="G3306" s="2" t="s">
        <v>15893</v>
      </c>
      <c r="H3306" s="130"/>
      <c r="I3306" s="134"/>
      <c r="J3306" s="123">
        <f>IF(OR(tbl_Metraj22[[#This Row],[TARIH]]="",tbl_Metraj22[[#This Row],[TARIH]]="-"),0,IF(tbl_Metraj22[[#This Row],[YUZDE]]=0,tbl_Metraj22[[#This Row],[METRAJ_BETON]],tbl_Metraj22[[#This Row],[YUZDE]]*tbl_Metraj22[[#This Row],[METRAJ_BETON]]))</f>
        <v>0</v>
      </c>
      <c r="K3306" s="2" t="s">
        <v>2105</v>
      </c>
    </row>
    <row r="3307" spans="1:11" ht="14.25" x14ac:dyDescent="0.2">
      <c r="A3307" s="2" t="s">
        <v>728</v>
      </c>
      <c r="B3307" s="124" t="s">
        <v>7500</v>
      </c>
      <c r="C3307" s="124"/>
      <c r="D3307" s="126">
        <v>1.6</v>
      </c>
      <c r="E3307" s="124" t="s">
        <v>765</v>
      </c>
      <c r="F3307" s="124">
        <v>-1</v>
      </c>
      <c r="G3307" s="2" t="s">
        <v>15894</v>
      </c>
      <c r="H3307" s="130"/>
      <c r="I3307" s="134"/>
      <c r="J3307" s="123">
        <f>IF(OR(tbl_Metraj22[[#This Row],[TARIH]]="",tbl_Metraj22[[#This Row],[TARIH]]="-"),0,IF(tbl_Metraj22[[#This Row],[YUZDE]]=0,tbl_Metraj22[[#This Row],[METRAJ_BETON]],tbl_Metraj22[[#This Row],[YUZDE]]*tbl_Metraj22[[#This Row],[METRAJ_BETON]]))</f>
        <v>0</v>
      </c>
      <c r="K3307" s="2" t="s">
        <v>2104</v>
      </c>
    </row>
    <row r="3308" spans="1:11" ht="14.25" x14ac:dyDescent="0.2">
      <c r="A3308" s="2" t="s">
        <v>728</v>
      </c>
      <c r="B3308" s="124" t="s">
        <v>7501</v>
      </c>
      <c r="C3308" s="124"/>
      <c r="D3308" s="126">
        <v>1.6</v>
      </c>
      <c r="E3308" s="124" t="s">
        <v>765</v>
      </c>
      <c r="F3308" s="124">
        <v>-1</v>
      </c>
      <c r="G3308" s="2" t="s">
        <v>15895</v>
      </c>
      <c r="H3308" s="130"/>
      <c r="I3308" s="134"/>
      <c r="J3308" s="123">
        <f>IF(OR(tbl_Metraj22[[#This Row],[TARIH]]="",tbl_Metraj22[[#This Row],[TARIH]]="-"),0,IF(tbl_Metraj22[[#This Row],[YUZDE]]=0,tbl_Metraj22[[#This Row],[METRAJ_BETON]],tbl_Metraj22[[#This Row],[YUZDE]]*tbl_Metraj22[[#This Row],[METRAJ_BETON]]))</f>
        <v>0</v>
      </c>
      <c r="K3308" s="2" t="s">
        <v>2103</v>
      </c>
    </row>
    <row r="3309" spans="1:11" ht="14.25" x14ac:dyDescent="0.2">
      <c r="A3309" s="2" t="s">
        <v>728</v>
      </c>
      <c r="B3309" s="124" t="s">
        <v>7502</v>
      </c>
      <c r="C3309" s="124"/>
      <c r="D3309" s="126">
        <v>1.6</v>
      </c>
      <c r="E3309" s="124" t="s">
        <v>765</v>
      </c>
      <c r="F3309" s="124">
        <v>-1</v>
      </c>
      <c r="G3309" s="2" t="s">
        <v>15896</v>
      </c>
      <c r="H3309" s="130"/>
      <c r="I3309" s="134"/>
      <c r="J3309" s="123">
        <f>IF(OR(tbl_Metraj22[[#This Row],[TARIH]]="",tbl_Metraj22[[#This Row],[TARIH]]="-"),0,IF(tbl_Metraj22[[#This Row],[YUZDE]]=0,tbl_Metraj22[[#This Row],[METRAJ_BETON]],tbl_Metraj22[[#This Row],[YUZDE]]*tbl_Metraj22[[#This Row],[METRAJ_BETON]]))</f>
        <v>0</v>
      </c>
      <c r="K3309" s="2" t="s">
        <v>2102</v>
      </c>
    </row>
    <row r="3310" spans="1:11" ht="14.25" x14ac:dyDescent="0.2">
      <c r="A3310" s="2" t="s">
        <v>728</v>
      </c>
      <c r="B3310" s="124" t="s">
        <v>7503</v>
      </c>
      <c r="C3310" s="124"/>
      <c r="D3310" s="126">
        <v>1.6</v>
      </c>
      <c r="E3310" s="124" t="s">
        <v>765</v>
      </c>
      <c r="F3310" s="124">
        <v>-1</v>
      </c>
      <c r="G3310" s="2" t="s">
        <v>15897</v>
      </c>
      <c r="H3310" s="130"/>
      <c r="I3310" s="134"/>
      <c r="J3310" s="123">
        <f>IF(OR(tbl_Metraj22[[#This Row],[TARIH]]="",tbl_Metraj22[[#This Row],[TARIH]]="-"),0,IF(tbl_Metraj22[[#This Row],[YUZDE]]=0,tbl_Metraj22[[#This Row],[METRAJ_BETON]],tbl_Metraj22[[#This Row],[YUZDE]]*tbl_Metraj22[[#This Row],[METRAJ_BETON]]))</f>
        <v>0</v>
      </c>
      <c r="K3310" s="2" t="s">
        <v>2101</v>
      </c>
    </row>
    <row r="3311" spans="1:11" ht="14.25" x14ac:dyDescent="0.2">
      <c r="A3311" s="2" t="s">
        <v>728</v>
      </c>
      <c r="B3311" s="124" t="s">
        <v>7504</v>
      </c>
      <c r="C3311" s="124"/>
      <c r="D3311" s="126">
        <v>1.6</v>
      </c>
      <c r="E3311" s="124" t="s">
        <v>765</v>
      </c>
      <c r="F3311" s="124">
        <v>-1</v>
      </c>
      <c r="G3311" s="2" t="s">
        <v>15898</v>
      </c>
      <c r="H3311" s="130"/>
      <c r="I3311" s="134"/>
      <c r="J3311" s="123">
        <f>IF(OR(tbl_Metraj22[[#This Row],[TARIH]]="",tbl_Metraj22[[#This Row],[TARIH]]="-"),0,IF(tbl_Metraj22[[#This Row],[YUZDE]]=0,tbl_Metraj22[[#This Row],[METRAJ_BETON]],tbl_Metraj22[[#This Row],[YUZDE]]*tbl_Metraj22[[#This Row],[METRAJ_BETON]]))</f>
        <v>0</v>
      </c>
      <c r="K3311" s="2" t="s">
        <v>2100</v>
      </c>
    </row>
    <row r="3312" spans="1:11" ht="14.25" x14ac:dyDescent="0.2">
      <c r="A3312" s="2" t="s">
        <v>728</v>
      </c>
      <c r="B3312" s="124" t="s">
        <v>7520</v>
      </c>
      <c r="C3312" s="124"/>
      <c r="D3312" s="126">
        <v>2.62</v>
      </c>
      <c r="E3312" s="124" t="s">
        <v>765</v>
      </c>
      <c r="F3312" s="124">
        <v>-1</v>
      </c>
      <c r="G3312" s="2" t="s">
        <v>15899</v>
      </c>
      <c r="H3312" s="130"/>
      <c r="I3312" s="134"/>
      <c r="J3312" s="123">
        <f>IF(OR(tbl_Metraj22[[#This Row],[TARIH]]="",tbl_Metraj22[[#This Row],[TARIH]]="-"),0,IF(tbl_Metraj22[[#This Row],[YUZDE]]=0,tbl_Metraj22[[#This Row],[METRAJ_BETON]],tbl_Metraj22[[#This Row],[YUZDE]]*tbl_Metraj22[[#This Row],[METRAJ_BETON]]))</f>
        <v>0</v>
      </c>
      <c r="K3312" s="2" t="s">
        <v>1111</v>
      </c>
    </row>
    <row r="3313" spans="1:11" ht="14.25" x14ac:dyDescent="0.2">
      <c r="A3313" s="2" t="s">
        <v>728</v>
      </c>
      <c r="B3313" s="124" t="s">
        <v>7521</v>
      </c>
      <c r="C3313" s="124"/>
      <c r="D3313" s="126">
        <v>4.3099999999999996</v>
      </c>
      <c r="E3313" s="124" t="s">
        <v>765</v>
      </c>
      <c r="F3313" s="124">
        <v>-1</v>
      </c>
      <c r="G3313" s="2" t="s">
        <v>15900</v>
      </c>
      <c r="H3313" s="130"/>
      <c r="I3313" s="134"/>
      <c r="J3313" s="123">
        <f>IF(OR(tbl_Metraj22[[#This Row],[TARIH]]="",tbl_Metraj22[[#This Row],[TARIH]]="-"),0,IF(tbl_Metraj22[[#This Row],[YUZDE]]=0,tbl_Metraj22[[#This Row],[METRAJ_BETON]],tbl_Metraj22[[#This Row],[YUZDE]]*tbl_Metraj22[[#This Row],[METRAJ_BETON]]))</f>
        <v>0</v>
      </c>
      <c r="K3313" s="2" t="s">
        <v>2141</v>
      </c>
    </row>
    <row r="3314" spans="1:11" ht="14.25" x14ac:dyDescent="0.2">
      <c r="A3314" s="2" t="s">
        <v>728</v>
      </c>
      <c r="B3314" s="124" t="s">
        <v>7522</v>
      </c>
      <c r="C3314" s="124"/>
      <c r="D3314" s="126">
        <v>2.52</v>
      </c>
      <c r="E3314" s="124" t="s">
        <v>765</v>
      </c>
      <c r="F3314" s="124">
        <v>-1</v>
      </c>
      <c r="G3314" s="2" t="s">
        <v>15901</v>
      </c>
      <c r="H3314" s="130"/>
      <c r="I3314" s="134"/>
      <c r="J3314" s="123">
        <f>IF(OR(tbl_Metraj22[[#This Row],[TARIH]]="",tbl_Metraj22[[#This Row],[TARIH]]="-"),0,IF(tbl_Metraj22[[#This Row],[YUZDE]]=0,tbl_Metraj22[[#This Row],[METRAJ_BETON]],tbl_Metraj22[[#This Row],[YUZDE]]*tbl_Metraj22[[#This Row],[METRAJ_BETON]]))</f>
        <v>0</v>
      </c>
      <c r="K3314" s="2" t="s">
        <v>2125</v>
      </c>
    </row>
    <row r="3315" spans="1:11" ht="14.25" x14ac:dyDescent="0.2">
      <c r="A3315" s="2" t="s">
        <v>728</v>
      </c>
      <c r="B3315" s="124" t="s">
        <v>7523</v>
      </c>
      <c r="C3315" s="124"/>
      <c r="D3315" s="126">
        <v>2.1</v>
      </c>
      <c r="E3315" s="124" t="s">
        <v>765</v>
      </c>
      <c r="F3315" s="124">
        <v>-1</v>
      </c>
      <c r="G3315" s="2" t="s">
        <v>15902</v>
      </c>
      <c r="H3315" s="130"/>
      <c r="I3315" s="134"/>
      <c r="J3315" s="123">
        <f>IF(OR(tbl_Metraj22[[#This Row],[TARIH]]="",tbl_Metraj22[[#This Row],[TARIH]]="-"),0,IF(tbl_Metraj22[[#This Row],[YUZDE]]=0,tbl_Metraj22[[#This Row],[METRAJ_BETON]],tbl_Metraj22[[#This Row],[YUZDE]]*tbl_Metraj22[[#This Row],[METRAJ_BETON]]))</f>
        <v>0</v>
      </c>
      <c r="K3315" s="2" t="s">
        <v>2115</v>
      </c>
    </row>
    <row r="3316" spans="1:11" ht="14.25" x14ac:dyDescent="0.2">
      <c r="A3316" s="2" t="s">
        <v>728</v>
      </c>
      <c r="B3316" s="124" t="s">
        <v>7524</v>
      </c>
      <c r="C3316" s="124"/>
      <c r="D3316" s="126">
        <v>2.84</v>
      </c>
      <c r="E3316" s="124" t="s">
        <v>765</v>
      </c>
      <c r="F3316" s="124">
        <v>-1</v>
      </c>
      <c r="G3316" s="2" t="s">
        <v>15903</v>
      </c>
      <c r="H3316" s="130"/>
      <c r="I3316" s="134"/>
      <c r="J3316" s="123">
        <f>IF(OR(tbl_Metraj22[[#This Row],[TARIH]]="",tbl_Metraj22[[#This Row],[TARIH]]="-"),0,IF(tbl_Metraj22[[#This Row],[YUZDE]]=0,tbl_Metraj22[[#This Row],[METRAJ_BETON]],tbl_Metraj22[[#This Row],[YUZDE]]*tbl_Metraj22[[#This Row],[METRAJ_BETON]]))</f>
        <v>0</v>
      </c>
      <c r="K3316" s="2" t="s">
        <v>2116</v>
      </c>
    </row>
    <row r="3317" spans="1:11" ht="14.25" x14ac:dyDescent="0.2">
      <c r="A3317" s="2" t="s">
        <v>728</v>
      </c>
      <c r="B3317" s="124" t="s">
        <v>7525</v>
      </c>
      <c r="C3317" s="124"/>
      <c r="D3317" s="126">
        <v>2.84</v>
      </c>
      <c r="E3317" s="124" t="s">
        <v>765</v>
      </c>
      <c r="F3317" s="124">
        <v>-1</v>
      </c>
      <c r="G3317" s="2" t="s">
        <v>15904</v>
      </c>
      <c r="H3317" s="130"/>
      <c r="I3317" s="134"/>
      <c r="J3317" s="123">
        <f>IF(OR(tbl_Metraj22[[#This Row],[TARIH]]="",tbl_Metraj22[[#This Row],[TARIH]]="-"),0,IF(tbl_Metraj22[[#This Row],[YUZDE]]=0,tbl_Metraj22[[#This Row],[METRAJ_BETON]],tbl_Metraj22[[#This Row],[YUZDE]]*tbl_Metraj22[[#This Row],[METRAJ_BETON]]))</f>
        <v>0</v>
      </c>
      <c r="K3317" s="2" t="s">
        <v>2117</v>
      </c>
    </row>
    <row r="3318" spans="1:11" ht="14.25" x14ac:dyDescent="0.2">
      <c r="A3318" s="2" t="s">
        <v>728</v>
      </c>
      <c r="B3318" s="124" t="s">
        <v>7526</v>
      </c>
      <c r="C3318" s="124"/>
      <c r="D3318" s="126">
        <v>2.52</v>
      </c>
      <c r="E3318" s="124" t="s">
        <v>765</v>
      </c>
      <c r="F3318" s="124">
        <v>-1</v>
      </c>
      <c r="G3318" s="2" t="s">
        <v>15905</v>
      </c>
      <c r="H3318" s="130"/>
      <c r="I3318" s="134"/>
      <c r="J3318" s="123">
        <f>IF(OR(tbl_Metraj22[[#This Row],[TARIH]]="",tbl_Metraj22[[#This Row],[TARIH]]="-"),0,IF(tbl_Metraj22[[#This Row],[YUZDE]]=0,tbl_Metraj22[[#This Row],[METRAJ_BETON]],tbl_Metraj22[[#This Row],[YUZDE]]*tbl_Metraj22[[#This Row],[METRAJ_BETON]]))</f>
        <v>0</v>
      </c>
      <c r="K3318" s="2" t="s">
        <v>2118</v>
      </c>
    </row>
    <row r="3319" spans="1:11" ht="14.25" x14ac:dyDescent="0.2">
      <c r="A3319" s="2" t="s">
        <v>728</v>
      </c>
      <c r="B3319" s="124" t="s">
        <v>7527</v>
      </c>
      <c r="C3319" s="124"/>
      <c r="D3319" s="126">
        <v>4.3</v>
      </c>
      <c r="E3319" s="124" t="s">
        <v>765</v>
      </c>
      <c r="F3319" s="124">
        <v>-1</v>
      </c>
      <c r="G3319" s="2" t="s">
        <v>15906</v>
      </c>
      <c r="H3319" s="130"/>
      <c r="I3319" s="134"/>
      <c r="J3319" s="123">
        <f>IF(OR(tbl_Metraj22[[#This Row],[TARIH]]="",tbl_Metraj22[[#This Row],[TARIH]]="-"),0,IF(tbl_Metraj22[[#This Row],[YUZDE]]=0,tbl_Metraj22[[#This Row],[METRAJ_BETON]],tbl_Metraj22[[#This Row],[YUZDE]]*tbl_Metraj22[[#This Row],[METRAJ_BETON]]))</f>
        <v>0</v>
      </c>
      <c r="K3319" s="2" t="s">
        <v>2043</v>
      </c>
    </row>
    <row r="3320" spans="1:11" ht="14.25" x14ac:dyDescent="0.2">
      <c r="A3320" s="2" t="s">
        <v>728</v>
      </c>
      <c r="B3320" s="124" t="s">
        <v>7528</v>
      </c>
      <c r="C3320" s="124"/>
      <c r="D3320" s="126">
        <v>3.18</v>
      </c>
      <c r="E3320" s="124" t="s">
        <v>765</v>
      </c>
      <c r="F3320" s="124">
        <v>-1</v>
      </c>
      <c r="G3320" s="2" t="s">
        <v>15907</v>
      </c>
      <c r="H3320" s="130"/>
      <c r="I3320" s="134"/>
      <c r="J3320" s="123">
        <f>IF(OR(tbl_Metraj22[[#This Row],[TARIH]]="",tbl_Metraj22[[#This Row],[TARIH]]="-"),0,IF(tbl_Metraj22[[#This Row],[YUZDE]]=0,tbl_Metraj22[[#This Row],[METRAJ_BETON]],tbl_Metraj22[[#This Row],[YUZDE]]*tbl_Metraj22[[#This Row],[METRAJ_BETON]]))</f>
        <v>0</v>
      </c>
      <c r="K3320" s="2" t="s">
        <v>2120</v>
      </c>
    </row>
    <row r="3321" spans="1:11" ht="14.25" x14ac:dyDescent="0.2">
      <c r="A3321" s="2" t="s">
        <v>728</v>
      </c>
      <c r="B3321" s="124" t="s">
        <v>7529</v>
      </c>
      <c r="C3321" s="124"/>
      <c r="D3321" s="126">
        <v>2.84</v>
      </c>
      <c r="E3321" s="124" t="s">
        <v>765</v>
      </c>
      <c r="F3321" s="124">
        <v>-1</v>
      </c>
      <c r="G3321" s="2" t="s">
        <v>15908</v>
      </c>
      <c r="H3321" s="130"/>
      <c r="I3321" s="134"/>
      <c r="J3321" s="123">
        <f>IF(OR(tbl_Metraj22[[#This Row],[TARIH]]="",tbl_Metraj22[[#This Row],[TARIH]]="-"),0,IF(tbl_Metraj22[[#This Row],[YUZDE]]=0,tbl_Metraj22[[#This Row],[METRAJ_BETON]],tbl_Metraj22[[#This Row],[YUZDE]]*tbl_Metraj22[[#This Row],[METRAJ_BETON]]))</f>
        <v>0</v>
      </c>
      <c r="K3321" s="2" t="s">
        <v>2122</v>
      </c>
    </row>
    <row r="3322" spans="1:11" ht="14.25" x14ac:dyDescent="0.2">
      <c r="A3322" s="2" t="s">
        <v>728</v>
      </c>
      <c r="B3322" s="124" t="s">
        <v>7530</v>
      </c>
      <c r="C3322" s="124"/>
      <c r="D3322" s="126">
        <v>2.84</v>
      </c>
      <c r="E3322" s="124" t="s">
        <v>765</v>
      </c>
      <c r="F3322" s="124">
        <v>-1</v>
      </c>
      <c r="G3322" s="2" t="s">
        <v>15909</v>
      </c>
      <c r="H3322" s="130"/>
      <c r="I3322" s="134"/>
      <c r="J3322" s="123">
        <f>IF(OR(tbl_Metraj22[[#This Row],[TARIH]]="",tbl_Metraj22[[#This Row],[TARIH]]="-"),0,IF(tbl_Metraj22[[#This Row],[YUZDE]]=0,tbl_Metraj22[[#This Row],[METRAJ_BETON]],tbl_Metraj22[[#This Row],[YUZDE]]*tbl_Metraj22[[#This Row],[METRAJ_BETON]]))</f>
        <v>0</v>
      </c>
      <c r="K3322" s="2" t="s">
        <v>2123</v>
      </c>
    </row>
    <row r="3323" spans="1:11" ht="14.25" x14ac:dyDescent="0.2">
      <c r="A3323" s="2" t="s">
        <v>728</v>
      </c>
      <c r="B3323" s="124" t="s">
        <v>7531</v>
      </c>
      <c r="C3323" s="124"/>
      <c r="D3323" s="126">
        <v>2.52</v>
      </c>
      <c r="E3323" s="124" t="s">
        <v>765</v>
      </c>
      <c r="F3323" s="124">
        <v>-1</v>
      </c>
      <c r="G3323" s="2" t="s">
        <v>15910</v>
      </c>
      <c r="H3323" s="130"/>
      <c r="I3323" s="134"/>
      <c r="J3323" s="123">
        <f>IF(OR(tbl_Metraj22[[#This Row],[TARIH]]="",tbl_Metraj22[[#This Row],[TARIH]]="-"),0,IF(tbl_Metraj22[[#This Row],[YUZDE]]=0,tbl_Metraj22[[#This Row],[METRAJ_BETON]],tbl_Metraj22[[#This Row],[YUZDE]]*tbl_Metraj22[[#This Row],[METRAJ_BETON]]))</f>
        <v>0</v>
      </c>
      <c r="K3323" s="2" t="s">
        <v>2124</v>
      </c>
    </row>
    <row r="3324" spans="1:11" ht="14.25" x14ac:dyDescent="0.2">
      <c r="A3324" s="2" t="s">
        <v>728</v>
      </c>
      <c r="B3324" s="124" t="s">
        <v>7539</v>
      </c>
      <c r="C3324" s="124"/>
      <c r="D3324" s="126">
        <v>1.6</v>
      </c>
      <c r="E3324" s="124" t="s">
        <v>765</v>
      </c>
      <c r="F3324" s="124">
        <v>-1</v>
      </c>
      <c r="G3324" s="2" t="s">
        <v>15911</v>
      </c>
      <c r="H3324" s="130"/>
      <c r="I3324" s="134"/>
      <c r="J3324" s="123">
        <f>IF(OR(tbl_Metraj22[[#This Row],[TARIH]]="",tbl_Metraj22[[#This Row],[TARIH]]="-"),0,IF(tbl_Metraj22[[#This Row],[YUZDE]]=0,tbl_Metraj22[[#This Row],[METRAJ_BETON]],tbl_Metraj22[[#This Row],[YUZDE]]*tbl_Metraj22[[#This Row],[METRAJ_BETON]]))</f>
        <v>0</v>
      </c>
      <c r="K3324" s="2" t="s">
        <v>1110</v>
      </c>
    </row>
    <row r="3325" spans="1:11" ht="14.25" x14ac:dyDescent="0.2">
      <c r="A3325" s="2" t="s">
        <v>728</v>
      </c>
      <c r="B3325" s="124" t="s">
        <v>7541</v>
      </c>
      <c r="C3325" s="124"/>
      <c r="D3325" s="126">
        <v>2.2400000000000002</v>
      </c>
      <c r="E3325" s="124" t="s">
        <v>765</v>
      </c>
      <c r="F3325" s="124">
        <v>-1</v>
      </c>
      <c r="G3325" s="2" t="s">
        <v>15912</v>
      </c>
      <c r="H3325" s="130"/>
      <c r="I3325" s="134"/>
      <c r="J3325" s="123">
        <f>IF(OR(tbl_Metraj22[[#This Row],[TARIH]]="",tbl_Metraj22[[#This Row],[TARIH]]="-"),0,IF(tbl_Metraj22[[#This Row],[YUZDE]]=0,tbl_Metraj22[[#This Row],[METRAJ_BETON]],tbl_Metraj22[[#This Row],[YUZDE]]*tbl_Metraj22[[#This Row],[METRAJ_BETON]]))</f>
        <v>0</v>
      </c>
      <c r="K3325" s="2" t="s">
        <v>1108</v>
      </c>
    </row>
    <row r="3326" spans="1:11" ht="14.25" x14ac:dyDescent="0.2">
      <c r="A3326" s="2" t="s">
        <v>728</v>
      </c>
      <c r="B3326" s="124" t="s">
        <v>7543</v>
      </c>
      <c r="C3326" s="124"/>
      <c r="D3326" s="126">
        <v>2.97</v>
      </c>
      <c r="E3326" s="124" t="s">
        <v>765</v>
      </c>
      <c r="F3326" s="124">
        <v>-1</v>
      </c>
      <c r="G3326" s="2" t="s">
        <v>15913</v>
      </c>
      <c r="H3326" s="130"/>
      <c r="I3326" s="134"/>
      <c r="J3326" s="123">
        <f>IF(OR(tbl_Metraj22[[#This Row],[TARIH]]="",tbl_Metraj22[[#This Row],[TARIH]]="-"),0,IF(tbl_Metraj22[[#This Row],[YUZDE]]=0,tbl_Metraj22[[#This Row],[METRAJ_BETON]],tbl_Metraj22[[#This Row],[YUZDE]]*tbl_Metraj22[[#This Row],[METRAJ_BETON]]))</f>
        <v>0</v>
      </c>
      <c r="K3326" s="2" t="s">
        <v>2126</v>
      </c>
    </row>
    <row r="3327" spans="1:11" ht="14.25" x14ac:dyDescent="0.2">
      <c r="A3327" s="2" t="s">
        <v>728</v>
      </c>
      <c r="B3327" s="124" t="s">
        <v>7552</v>
      </c>
      <c r="C3327" s="124"/>
      <c r="D3327" s="126">
        <v>4.8</v>
      </c>
      <c r="E3327" s="124" t="s">
        <v>765</v>
      </c>
      <c r="F3327" s="124">
        <v>-1</v>
      </c>
      <c r="G3327" s="2" t="s">
        <v>15914</v>
      </c>
      <c r="H3327" s="130"/>
      <c r="I3327" s="134"/>
      <c r="J3327" s="123">
        <f>IF(OR(tbl_Metraj22[[#This Row],[TARIH]]="",tbl_Metraj22[[#This Row],[TARIH]]="-"),0,IF(tbl_Metraj22[[#This Row],[YUZDE]]=0,tbl_Metraj22[[#This Row],[METRAJ_BETON]],tbl_Metraj22[[#This Row],[YUZDE]]*tbl_Metraj22[[#This Row],[METRAJ_BETON]]))</f>
        <v>0</v>
      </c>
      <c r="K3327" s="2" t="s">
        <v>2105</v>
      </c>
    </row>
    <row r="3328" spans="1:11" ht="14.25" x14ac:dyDescent="0.2">
      <c r="A3328" s="2" t="s">
        <v>728</v>
      </c>
      <c r="B3328" s="124" t="s">
        <v>7553</v>
      </c>
      <c r="C3328" s="124"/>
      <c r="D3328" s="126">
        <v>4.8</v>
      </c>
      <c r="E3328" s="124" t="s">
        <v>765</v>
      </c>
      <c r="F3328" s="124">
        <v>-1</v>
      </c>
      <c r="G3328" s="2" t="s">
        <v>15915</v>
      </c>
      <c r="H3328" s="130"/>
      <c r="I3328" s="134"/>
      <c r="J3328" s="123">
        <f>IF(OR(tbl_Metraj22[[#This Row],[TARIH]]="",tbl_Metraj22[[#This Row],[TARIH]]="-"),0,IF(tbl_Metraj22[[#This Row],[YUZDE]]=0,tbl_Metraj22[[#This Row],[METRAJ_BETON]],tbl_Metraj22[[#This Row],[YUZDE]]*tbl_Metraj22[[#This Row],[METRAJ_BETON]]))</f>
        <v>0</v>
      </c>
      <c r="K3328" s="2" t="s">
        <v>2104</v>
      </c>
    </row>
    <row r="3329" spans="1:11" ht="14.25" x14ac:dyDescent="0.2">
      <c r="A3329" s="2" t="s">
        <v>728</v>
      </c>
      <c r="B3329" s="124" t="s">
        <v>7554</v>
      </c>
      <c r="C3329" s="124"/>
      <c r="D3329" s="126">
        <v>4.8</v>
      </c>
      <c r="E3329" s="124" t="s">
        <v>765</v>
      </c>
      <c r="F3329" s="124">
        <v>-1</v>
      </c>
      <c r="G3329" s="2" t="s">
        <v>15916</v>
      </c>
      <c r="H3329" s="130"/>
      <c r="I3329" s="134"/>
      <c r="J3329" s="123">
        <f>IF(OR(tbl_Metraj22[[#This Row],[TARIH]]="",tbl_Metraj22[[#This Row],[TARIH]]="-"),0,IF(tbl_Metraj22[[#This Row],[YUZDE]]=0,tbl_Metraj22[[#This Row],[METRAJ_BETON]],tbl_Metraj22[[#This Row],[YUZDE]]*tbl_Metraj22[[#This Row],[METRAJ_BETON]]))</f>
        <v>0</v>
      </c>
      <c r="K3329" s="2" t="s">
        <v>2102</v>
      </c>
    </row>
    <row r="3330" spans="1:11" ht="14.25" x14ac:dyDescent="0.2">
      <c r="A3330" s="2" t="s">
        <v>728</v>
      </c>
      <c r="B3330" s="124" t="s">
        <v>7563</v>
      </c>
      <c r="C3330" s="124"/>
      <c r="D3330" s="126">
        <v>1.6</v>
      </c>
      <c r="E3330" s="124" t="s">
        <v>765</v>
      </c>
      <c r="F3330" s="124">
        <v>-1</v>
      </c>
      <c r="G3330" s="2" t="s">
        <v>15917</v>
      </c>
      <c r="H3330" s="130" t="s">
        <v>24265</v>
      </c>
      <c r="I3330" s="134"/>
      <c r="J3330" s="123">
        <f>IF(OR(tbl_Metraj22[[#This Row],[TARIH]]="",tbl_Metraj22[[#This Row],[TARIH]]="-"),0,IF(tbl_Metraj22[[#This Row],[YUZDE]]=0,tbl_Metraj22[[#This Row],[METRAJ_BETON]],tbl_Metraj22[[#This Row],[YUZDE]]*tbl_Metraj22[[#This Row],[METRAJ_BETON]]))</f>
        <v>0</v>
      </c>
      <c r="K3330" s="2" t="s">
        <v>1131</v>
      </c>
    </row>
    <row r="3331" spans="1:11" ht="14.25" x14ac:dyDescent="0.2">
      <c r="A3331" s="2" t="s">
        <v>728</v>
      </c>
      <c r="B3331" s="124" t="s">
        <v>7564</v>
      </c>
      <c r="C3331" s="124"/>
      <c r="D3331" s="126">
        <v>1.6</v>
      </c>
      <c r="E3331" s="124" t="s">
        <v>765</v>
      </c>
      <c r="F3331" s="124">
        <v>-1</v>
      </c>
      <c r="G3331" s="2" t="s">
        <v>15918</v>
      </c>
      <c r="H3331" s="130" t="s">
        <v>24265</v>
      </c>
      <c r="I3331" s="134"/>
      <c r="J3331" s="123">
        <f>IF(OR(tbl_Metraj22[[#This Row],[TARIH]]="",tbl_Metraj22[[#This Row],[TARIH]]="-"),0,IF(tbl_Metraj22[[#This Row],[YUZDE]]=0,tbl_Metraj22[[#This Row],[METRAJ_BETON]],tbl_Metraj22[[#This Row],[YUZDE]]*tbl_Metraj22[[#This Row],[METRAJ_BETON]]))</f>
        <v>0</v>
      </c>
      <c r="K3331" s="2" t="s">
        <v>2090</v>
      </c>
    </row>
    <row r="3332" spans="1:11" ht="14.25" x14ac:dyDescent="0.2">
      <c r="A3332" s="2" t="s">
        <v>728</v>
      </c>
      <c r="B3332" s="124" t="s">
        <v>7565</v>
      </c>
      <c r="C3332" s="124"/>
      <c r="D3332" s="126">
        <v>1.6</v>
      </c>
      <c r="E3332" s="124" t="s">
        <v>765</v>
      </c>
      <c r="F3332" s="124">
        <v>-1</v>
      </c>
      <c r="G3332" s="2" t="s">
        <v>15919</v>
      </c>
      <c r="H3332" s="130" t="s">
        <v>24265</v>
      </c>
      <c r="I3332" s="134"/>
      <c r="J3332" s="123">
        <f>IF(OR(tbl_Metraj22[[#This Row],[TARIH]]="",tbl_Metraj22[[#This Row],[TARIH]]="-"),0,IF(tbl_Metraj22[[#This Row],[YUZDE]]=0,tbl_Metraj22[[#This Row],[METRAJ_BETON]],tbl_Metraj22[[#This Row],[YUZDE]]*tbl_Metraj22[[#This Row],[METRAJ_BETON]]))</f>
        <v>0</v>
      </c>
      <c r="K3332" s="2" t="s">
        <v>2112</v>
      </c>
    </row>
    <row r="3333" spans="1:11" ht="14.25" x14ac:dyDescent="0.2">
      <c r="A3333" s="2" t="s">
        <v>728</v>
      </c>
      <c r="B3333" s="124" t="s">
        <v>7566</v>
      </c>
      <c r="C3333" s="124"/>
      <c r="D3333" s="126">
        <v>1.6</v>
      </c>
      <c r="E3333" s="124" t="s">
        <v>765</v>
      </c>
      <c r="F3333" s="124">
        <v>-1</v>
      </c>
      <c r="G3333" s="2" t="s">
        <v>15920</v>
      </c>
      <c r="H3333" s="130"/>
      <c r="I3333" s="134"/>
      <c r="J3333" s="123">
        <f>IF(OR(tbl_Metraj22[[#This Row],[TARIH]]="",tbl_Metraj22[[#This Row],[TARIH]]="-"),0,IF(tbl_Metraj22[[#This Row],[YUZDE]]=0,tbl_Metraj22[[#This Row],[METRAJ_BETON]],tbl_Metraj22[[#This Row],[YUZDE]]*tbl_Metraj22[[#This Row],[METRAJ_BETON]]))</f>
        <v>0</v>
      </c>
      <c r="K3333" s="2" t="s">
        <v>2086</v>
      </c>
    </row>
    <row r="3334" spans="1:11" ht="14.25" x14ac:dyDescent="0.2">
      <c r="A3334" s="2" t="s">
        <v>728</v>
      </c>
      <c r="B3334" s="124" t="s">
        <v>7567</v>
      </c>
      <c r="C3334" s="124"/>
      <c r="D3334" s="126">
        <v>1.6</v>
      </c>
      <c r="E3334" s="124" t="s">
        <v>765</v>
      </c>
      <c r="F3334" s="124">
        <v>-1</v>
      </c>
      <c r="G3334" s="2" t="s">
        <v>15921</v>
      </c>
      <c r="H3334" s="130"/>
      <c r="I3334" s="134"/>
      <c r="J3334" s="123">
        <f>IF(OR(tbl_Metraj22[[#This Row],[TARIH]]="",tbl_Metraj22[[#This Row],[TARIH]]="-"),0,IF(tbl_Metraj22[[#This Row],[YUZDE]]=0,tbl_Metraj22[[#This Row],[METRAJ_BETON]],tbl_Metraj22[[#This Row],[YUZDE]]*tbl_Metraj22[[#This Row],[METRAJ_BETON]]))</f>
        <v>0</v>
      </c>
      <c r="K3334" s="2" t="s">
        <v>2089</v>
      </c>
    </row>
    <row r="3335" spans="1:11" ht="14.25" x14ac:dyDescent="0.2">
      <c r="A3335" s="2" t="s">
        <v>728</v>
      </c>
      <c r="B3335" s="124" t="s">
        <v>7568</v>
      </c>
      <c r="C3335" s="124"/>
      <c r="D3335" s="126">
        <v>1.6</v>
      </c>
      <c r="E3335" s="124" t="s">
        <v>765</v>
      </c>
      <c r="F3335" s="124">
        <v>-1</v>
      </c>
      <c r="G3335" s="2" t="s">
        <v>15922</v>
      </c>
      <c r="H3335" s="130"/>
      <c r="I3335" s="134"/>
      <c r="J3335" s="123">
        <f>IF(OR(tbl_Metraj22[[#This Row],[TARIH]]="",tbl_Metraj22[[#This Row],[TARIH]]="-"),0,IF(tbl_Metraj22[[#This Row],[YUZDE]]=0,tbl_Metraj22[[#This Row],[METRAJ_BETON]],tbl_Metraj22[[#This Row],[YUZDE]]*tbl_Metraj22[[#This Row],[METRAJ_BETON]]))</f>
        <v>0</v>
      </c>
      <c r="K3335" s="2" t="s">
        <v>2088</v>
      </c>
    </row>
    <row r="3336" spans="1:11" ht="14.25" x14ac:dyDescent="0.2">
      <c r="A3336" s="2" t="s">
        <v>728</v>
      </c>
      <c r="B3336" s="124" t="s">
        <v>7569</v>
      </c>
      <c r="C3336" s="124"/>
      <c r="D3336" s="126">
        <v>1.6</v>
      </c>
      <c r="E3336" s="124" t="s">
        <v>765</v>
      </c>
      <c r="F3336" s="124">
        <v>-1</v>
      </c>
      <c r="G3336" s="2" t="s">
        <v>15923</v>
      </c>
      <c r="H3336" s="130"/>
      <c r="I3336" s="134"/>
      <c r="J3336" s="123">
        <f>IF(OR(tbl_Metraj22[[#This Row],[TARIH]]="",tbl_Metraj22[[#This Row],[TARIH]]="-"),0,IF(tbl_Metraj22[[#This Row],[YUZDE]]=0,tbl_Metraj22[[#This Row],[METRAJ_BETON]],tbl_Metraj22[[#This Row],[YUZDE]]*tbl_Metraj22[[#This Row],[METRAJ_BETON]]))</f>
        <v>0</v>
      </c>
      <c r="K3336" s="2" t="s">
        <v>2087</v>
      </c>
    </row>
    <row r="3337" spans="1:11" ht="14.25" x14ac:dyDescent="0.2">
      <c r="A3337" s="2" t="s">
        <v>728</v>
      </c>
      <c r="B3337" s="124" t="s">
        <v>7570</v>
      </c>
      <c r="C3337" s="124"/>
      <c r="D3337" s="126">
        <v>1.6</v>
      </c>
      <c r="E3337" s="124" t="s">
        <v>765</v>
      </c>
      <c r="F3337" s="124">
        <v>-1</v>
      </c>
      <c r="G3337" s="2" t="s">
        <v>15924</v>
      </c>
      <c r="H3337" s="130"/>
      <c r="I3337" s="134"/>
      <c r="J3337" s="123">
        <f>IF(OR(tbl_Metraj22[[#This Row],[TARIH]]="",tbl_Metraj22[[#This Row],[TARIH]]="-"),0,IF(tbl_Metraj22[[#This Row],[YUZDE]]=0,tbl_Metraj22[[#This Row],[METRAJ_BETON]],tbl_Metraj22[[#This Row],[YUZDE]]*tbl_Metraj22[[#This Row],[METRAJ_BETON]]))</f>
        <v>0</v>
      </c>
      <c r="K3337" s="2" t="s">
        <v>2091</v>
      </c>
    </row>
    <row r="3338" spans="1:11" ht="14.25" x14ac:dyDescent="0.2">
      <c r="A3338" s="2" t="s">
        <v>728</v>
      </c>
      <c r="B3338" s="124" t="s">
        <v>7571</v>
      </c>
      <c r="C3338" s="124"/>
      <c r="D3338" s="126">
        <v>1.6</v>
      </c>
      <c r="E3338" s="124" t="s">
        <v>765</v>
      </c>
      <c r="F3338" s="124">
        <v>-1</v>
      </c>
      <c r="G3338" s="2" t="s">
        <v>15925</v>
      </c>
      <c r="H3338" s="130"/>
      <c r="I3338" s="134"/>
      <c r="J3338" s="123">
        <f>IF(OR(tbl_Metraj22[[#This Row],[TARIH]]="",tbl_Metraj22[[#This Row],[TARIH]]="-"),0,IF(tbl_Metraj22[[#This Row],[YUZDE]]=0,tbl_Metraj22[[#This Row],[METRAJ_BETON]],tbl_Metraj22[[#This Row],[YUZDE]]*tbl_Metraj22[[#This Row],[METRAJ_BETON]]))</f>
        <v>0</v>
      </c>
      <c r="K3338" s="2" t="s">
        <v>2092</v>
      </c>
    </row>
    <row r="3339" spans="1:11" ht="14.25" x14ac:dyDescent="0.2">
      <c r="A3339" s="2" t="s">
        <v>728</v>
      </c>
      <c r="B3339" s="124" t="s">
        <v>7572</v>
      </c>
      <c r="C3339" s="124"/>
      <c r="D3339" s="126">
        <v>1.6</v>
      </c>
      <c r="E3339" s="124" t="s">
        <v>765</v>
      </c>
      <c r="F3339" s="124">
        <v>-1</v>
      </c>
      <c r="G3339" s="2" t="s">
        <v>15926</v>
      </c>
      <c r="H3339" s="130"/>
      <c r="I3339" s="134"/>
      <c r="J3339" s="123">
        <f>IF(OR(tbl_Metraj22[[#This Row],[TARIH]]="",tbl_Metraj22[[#This Row],[TARIH]]="-"),0,IF(tbl_Metraj22[[#This Row],[YUZDE]]=0,tbl_Metraj22[[#This Row],[METRAJ_BETON]],tbl_Metraj22[[#This Row],[YUZDE]]*tbl_Metraj22[[#This Row],[METRAJ_BETON]]))</f>
        <v>0</v>
      </c>
      <c r="K3339" s="2" t="s">
        <v>2093</v>
      </c>
    </row>
    <row r="3340" spans="1:11" ht="14.25" x14ac:dyDescent="0.2">
      <c r="A3340" s="2" t="s">
        <v>728</v>
      </c>
      <c r="B3340" s="124" t="s">
        <v>7573</v>
      </c>
      <c r="C3340" s="124"/>
      <c r="D3340" s="126">
        <v>1.6</v>
      </c>
      <c r="E3340" s="124" t="s">
        <v>765</v>
      </c>
      <c r="F3340" s="124">
        <v>-1</v>
      </c>
      <c r="G3340" s="2" t="s">
        <v>15927</v>
      </c>
      <c r="H3340" s="130" t="s">
        <v>24265</v>
      </c>
      <c r="I3340" s="134"/>
      <c r="J3340" s="123">
        <f>IF(OR(tbl_Metraj22[[#This Row],[TARIH]]="",tbl_Metraj22[[#This Row],[TARIH]]="-"),0,IF(tbl_Metraj22[[#This Row],[YUZDE]]=0,tbl_Metraj22[[#This Row],[METRAJ_BETON]],tbl_Metraj22[[#This Row],[YUZDE]]*tbl_Metraj22[[#This Row],[METRAJ_BETON]]))</f>
        <v>0</v>
      </c>
      <c r="K3340" s="2" t="s">
        <v>2094</v>
      </c>
    </row>
    <row r="3341" spans="1:11" ht="14.25" x14ac:dyDescent="0.2">
      <c r="A3341" s="2" t="s">
        <v>728</v>
      </c>
      <c r="B3341" s="124" t="s">
        <v>7577</v>
      </c>
      <c r="C3341" s="124"/>
      <c r="D3341" s="126">
        <v>3</v>
      </c>
      <c r="E3341" s="124" t="s">
        <v>765</v>
      </c>
      <c r="F3341" s="124">
        <v>-1</v>
      </c>
      <c r="G3341" s="2" t="s">
        <v>15928</v>
      </c>
      <c r="H3341" s="130"/>
      <c r="I3341" s="134"/>
      <c r="J3341" s="123">
        <f>IF(OR(tbl_Metraj22[[#This Row],[TARIH]]="",tbl_Metraj22[[#This Row],[TARIH]]="-"),0,IF(tbl_Metraj22[[#This Row],[YUZDE]]=0,tbl_Metraj22[[#This Row],[METRAJ_BETON]],tbl_Metraj22[[#This Row],[YUZDE]]*tbl_Metraj22[[#This Row],[METRAJ_BETON]]))</f>
        <v>0</v>
      </c>
      <c r="K3341" s="2" t="s">
        <v>2079</v>
      </c>
    </row>
    <row r="3342" spans="1:11" ht="14.25" x14ac:dyDescent="0.2">
      <c r="A3342" s="2" t="s">
        <v>2977</v>
      </c>
      <c r="B3342" s="124" t="s">
        <v>4805</v>
      </c>
      <c r="C3342" s="124"/>
      <c r="D3342" s="126">
        <v>17.66</v>
      </c>
      <c r="E3342" s="124" t="s">
        <v>765</v>
      </c>
      <c r="F3342" s="124">
        <v>-1</v>
      </c>
      <c r="G3342" s="2" t="s">
        <v>15929</v>
      </c>
      <c r="H3342" s="130"/>
      <c r="I3342" s="134"/>
      <c r="J3342" s="123">
        <f>IF(OR(tbl_Metraj22[[#This Row],[TARIH]]="",tbl_Metraj22[[#This Row],[TARIH]]="-"),0,IF(tbl_Metraj22[[#This Row],[YUZDE]]=0,tbl_Metraj22[[#This Row],[METRAJ_BETON]],tbl_Metraj22[[#This Row],[YUZDE]]*tbl_Metraj22[[#This Row],[METRAJ_BETON]]))</f>
        <v>0</v>
      </c>
      <c r="K3342" s="2" t="s">
        <v>2063</v>
      </c>
    </row>
    <row r="3343" spans="1:11" ht="14.25" x14ac:dyDescent="0.2">
      <c r="A3343" s="2" t="s">
        <v>2977</v>
      </c>
      <c r="B3343" s="124" t="s">
        <v>4806</v>
      </c>
      <c r="C3343" s="124"/>
      <c r="D3343" s="126">
        <v>10.56</v>
      </c>
      <c r="E3343" s="124" t="s">
        <v>765</v>
      </c>
      <c r="F3343" s="124">
        <v>-1</v>
      </c>
      <c r="G3343" s="2" t="s">
        <v>15930</v>
      </c>
      <c r="H3343" s="130"/>
      <c r="I3343" s="134"/>
      <c r="J3343" s="123">
        <f>IF(OR(tbl_Metraj22[[#This Row],[TARIH]]="",tbl_Metraj22[[#This Row],[TARIH]]="-"),0,IF(tbl_Metraj22[[#This Row],[YUZDE]]=0,tbl_Metraj22[[#This Row],[METRAJ_BETON]],tbl_Metraj22[[#This Row],[YUZDE]]*tbl_Metraj22[[#This Row],[METRAJ_BETON]]))</f>
        <v>0</v>
      </c>
      <c r="K3343" s="2" t="s">
        <v>2064</v>
      </c>
    </row>
    <row r="3344" spans="1:11" ht="14.25" x14ac:dyDescent="0.2">
      <c r="A3344" s="2" t="s">
        <v>2977</v>
      </c>
      <c r="B3344" s="124" t="s">
        <v>4807</v>
      </c>
      <c r="C3344" s="124"/>
      <c r="D3344" s="126">
        <v>16.010000000000002</v>
      </c>
      <c r="E3344" s="124" t="s">
        <v>765</v>
      </c>
      <c r="F3344" s="124">
        <v>-1</v>
      </c>
      <c r="G3344" s="2" t="s">
        <v>15931</v>
      </c>
      <c r="H3344" s="130"/>
      <c r="I3344" s="134"/>
      <c r="J3344" s="123">
        <f>IF(OR(tbl_Metraj22[[#This Row],[TARIH]]="",tbl_Metraj22[[#This Row],[TARIH]]="-"),0,IF(tbl_Metraj22[[#This Row],[YUZDE]]=0,tbl_Metraj22[[#This Row],[METRAJ_BETON]],tbl_Metraj22[[#This Row],[YUZDE]]*tbl_Metraj22[[#This Row],[METRAJ_BETON]]))</f>
        <v>0</v>
      </c>
      <c r="K3344" s="2" t="s">
        <v>2062</v>
      </c>
    </row>
    <row r="3345" spans="1:11" ht="14.25" x14ac:dyDescent="0.2">
      <c r="A3345" s="2" t="s">
        <v>2977</v>
      </c>
      <c r="B3345" s="124" t="s">
        <v>4808</v>
      </c>
      <c r="C3345" s="124"/>
      <c r="D3345" s="126">
        <v>3.42</v>
      </c>
      <c r="E3345" s="124" t="s">
        <v>765</v>
      </c>
      <c r="F3345" s="124">
        <v>-1</v>
      </c>
      <c r="G3345" s="2" t="s">
        <v>15932</v>
      </c>
      <c r="H3345" s="130"/>
      <c r="I3345" s="134"/>
      <c r="J3345" s="123">
        <f>IF(OR(tbl_Metraj22[[#This Row],[TARIH]]="",tbl_Metraj22[[#This Row],[TARIH]]="-"),0,IF(tbl_Metraj22[[#This Row],[YUZDE]]=0,tbl_Metraj22[[#This Row],[METRAJ_BETON]],tbl_Metraj22[[#This Row],[YUZDE]]*tbl_Metraj22[[#This Row],[METRAJ_BETON]]))</f>
        <v>0</v>
      </c>
      <c r="K3345" s="2" t="s">
        <v>2057</v>
      </c>
    </row>
    <row r="3346" spans="1:11" ht="14.25" x14ac:dyDescent="0.2">
      <c r="A3346" s="2" t="s">
        <v>2977</v>
      </c>
      <c r="B3346" s="124" t="s">
        <v>4809</v>
      </c>
      <c r="C3346" s="124"/>
      <c r="D3346" s="126">
        <v>8.91</v>
      </c>
      <c r="E3346" s="124" t="s">
        <v>765</v>
      </c>
      <c r="F3346" s="124">
        <v>-1</v>
      </c>
      <c r="G3346" s="2" t="s">
        <v>15933</v>
      </c>
      <c r="H3346" s="130"/>
      <c r="I3346" s="134"/>
      <c r="J3346" s="123">
        <f>IF(OR(tbl_Metraj22[[#This Row],[TARIH]]="",tbl_Metraj22[[#This Row],[TARIH]]="-"),0,IF(tbl_Metraj22[[#This Row],[YUZDE]]=0,tbl_Metraj22[[#This Row],[METRAJ_BETON]],tbl_Metraj22[[#This Row],[YUZDE]]*tbl_Metraj22[[#This Row],[METRAJ_BETON]]))</f>
        <v>0</v>
      </c>
    </row>
    <row r="3347" spans="1:11" ht="14.25" x14ac:dyDescent="0.2">
      <c r="A3347" s="2" t="s">
        <v>2977</v>
      </c>
      <c r="B3347" s="124" t="s">
        <v>4810</v>
      </c>
      <c r="C3347" s="124"/>
      <c r="D3347" s="126">
        <v>12.38</v>
      </c>
      <c r="E3347" s="124" t="s">
        <v>765</v>
      </c>
      <c r="F3347" s="124">
        <v>-1</v>
      </c>
      <c r="G3347" s="2" t="s">
        <v>15934</v>
      </c>
      <c r="H3347" s="130"/>
      <c r="I3347" s="134"/>
      <c r="J3347" s="123">
        <f>IF(OR(tbl_Metraj22[[#This Row],[TARIH]]="",tbl_Metraj22[[#This Row],[TARIH]]="-"),0,IF(tbl_Metraj22[[#This Row],[YUZDE]]=0,tbl_Metraj22[[#This Row],[METRAJ_BETON]],tbl_Metraj22[[#This Row],[YUZDE]]*tbl_Metraj22[[#This Row],[METRAJ_BETON]]))</f>
        <v>0</v>
      </c>
      <c r="K3347" s="2" t="s">
        <v>2056</v>
      </c>
    </row>
    <row r="3348" spans="1:11" ht="14.25" x14ac:dyDescent="0.2">
      <c r="A3348" s="2" t="s">
        <v>2977</v>
      </c>
      <c r="B3348" s="124" t="s">
        <v>4811</v>
      </c>
      <c r="C3348" s="124"/>
      <c r="D3348" s="126">
        <v>10.39</v>
      </c>
      <c r="E3348" s="124" t="s">
        <v>765</v>
      </c>
      <c r="F3348" s="124">
        <v>-1</v>
      </c>
      <c r="G3348" s="2" t="s">
        <v>15935</v>
      </c>
      <c r="H3348" s="130"/>
      <c r="I3348" s="134"/>
      <c r="J3348" s="123">
        <f>IF(OR(tbl_Metraj22[[#This Row],[TARIH]]="",tbl_Metraj22[[#This Row],[TARIH]]="-"),0,IF(tbl_Metraj22[[#This Row],[YUZDE]]=0,tbl_Metraj22[[#This Row],[METRAJ_BETON]],tbl_Metraj22[[#This Row],[YUZDE]]*tbl_Metraj22[[#This Row],[METRAJ_BETON]]))</f>
        <v>0</v>
      </c>
      <c r="K3348" s="2" t="s">
        <v>2058</v>
      </c>
    </row>
    <row r="3349" spans="1:11" ht="14.25" x14ac:dyDescent="0.2">
      <c r="A3349" s="2" t="s">
        <v>2977</v>
      </c>
      <c r="B3349" s="124" t="s">
        <v>4812</v>
      </c>
      <c r="C3349" s="124"/>
      <c r="D3349" s="126">
        <v>9.4</v>
      </c>
      <c r="E3349" s="124" t="s">
        <v>765</v>
      </c>
      <c r="F3349" s="124">
        <v>-1</v>
      </c>
      <c r="G3349" s="2" t="s">
        <v>15936</v>
      </c>
      <c r="H3349" s="130"/>
      <c r="I3349" s="134"/>
      <c r="J3349" s="123">
        <f>IF(OR(tbl_Metraj22[[#This Row],[TARIH]]="",tbl_Metraj22[[#This Row],[TARIH]]="-"),0,IF(tbl_Metraj22[[#This Row],[YUZDE]]=0,tbl_Metraj22[[#This Row],[METRAJ_BETON]],tbl_Metraj22[[#This Row],[YUZDE]]*tbl_Metraj22[[#This Row],[METRAJ_BETON]]))</f>
        <v>0</v>
      </c>
      <c r="K3349" s="2" t="s">
        <v>2060</v>
      </c>
    </row>
    <row r="3350" spans="1:11" ht="14.25" x14ac:dyDescent="0.2">
      <c r="A3350" s="2" t="s">
        <v>2977</v>
      </c>
      <c r="B3350" s="124" t="s">
        <v>4813</v>
      </c>
      <c r="C3350" s="124"/>
      <c r="D3350" s="126">
        <v>16.5</v>
      </c>
      <c r="E3350" s="124" t="s">
        <v>765</v>
      </c>
      <c r="F3350" s="124">
        <v>-1</v>
      </c>
      <c r="G3350" s="2" t="s">
        <v>15937</v>
      </c>
      <c r="H3350" s="130"/>
      <c r="I3350" s="134"/>
      <c r="J3350" s="123">
        <f>IF(OR(tbl_Metraj22[[#This Row],[TARIH]]="",tbl_Metraj22[[#This Row],[TARIH]]="-"),0,IF(tbl_Metraj22[[#This Row],[YUZDE]]=0,tbl_Metraj22[[#This Row],[METRAJ_BETON]],tbl_Metraj22[[#This Row],[YUZDE]]*tbl_Metraj22[[#This Row],[METRAJ_BETON]]))</f>
        <v>0</v>
      </c>
      <c r="K3350" s="2" t="s">
        <v>2061</v>
      </c>
    </row>
    <row r="3351" spans="1:11" ht="14.25" x14ac:dyDescent="0.2">
      <c r="A3351" s="2" t="s">
        <v>2977</v>
      </c>
      <c r="B3351" s="124" t="s">
        <v>4814</v>
      </c>
      <c r="C3351" s="124"/>
      <c r="D3351" s="126">
        <v>7.75</v>
      </c>
      <c r="E3351" s="124" t="s">
        <v>765</v>
      </c>
      <c r="F3351" s="124">
        <v>-1</v>
      </c>
      <c r="G3351" s="2" t="s">
        <v>15938</v>
      </c>
      <c r="H3351" s="130"/>
      <c r="I3351" s="134"/>
      <c r="J3351" s="123">
        <f>IF(OR(tbl_Metraj22[[#This Row],[TARIH]]="",tbl_Metraj22[[#This Row],[TARIH]]="-"),0,IF(tbl_Metraj22[[#This Row],[YUZDE]]=0,tbl_Metraj22[[#This Row],[METRAJ_BETON]],tbl_Metraj22[[#This Row],[YUZDE]]*tbl_Metraj22[[#This Row],[METRAJ_BETON]]))</f>
        <v>0</v>
      </c>
      <c r="K3351" s="2" t="s">
        <v>2059</v>
      </c>
    </row>
    <row r="3352" spans="1:11" ht="14.25" x14ac:dyDescent="0.2">
      <c r="A3352" s="2" t="s">
        <v>2977</v>
      </c>
      <c r="B3352" s="124" t="s">
        <v>4815</v>
      </c>
      <c r="C3352" s="124"/>
      <c r="D3352" s="126">
        <v>23.93</v>
      </c>
      <c r="E3352" s="124" t="s">
        <v>765</v>
      </c>
      <c r="F3352" s="124">
        <v>-1</v>
      </c>
      <c r="G3352" s="2" t="s">
        <v>15939</v>
      </c>
      <c r="H3352" s="130"/>
      <c r="I3352" s="134"/>
      <c r="J3352" s="123">
        <f>IF(OR(tbl_Metraj22[[#This Row],[TARIH]]="",tbl_Metraj22[[#This Row],[TARIH]]="-"),0,IF(tbl_Metraj22[[#This Row],[YUZDE]]=0,tbl_Metraj22[[#This Row],[METRAJ_BETON]],tbl_Metraj22[[#This Row],[YUZDE]]*tbl_Metraj22[[#This Row],[METRAJ_BETON]]))</f>
        <v>0</v>
      </c>
      <c r="K3352" s="2" t="s">
        <v>2067</v>
      </c>
    </row>
    <row r="3353" spans="1:11" ht="14.25" x14ac:dyDescent="0.2">
      <c r="A3353" s="2" t="s">
        <v>2977</v>
      </c>
      <c r="B3353" s="124" t="s">
        <v>4816</v>
      </c>
      <c r="C3353" s="124"/>
      <c r="D3353" s="126">
        <v>10.56</v>
      </c>
      <c r="E3353" s="124" t="s">
        <v>765</v>
      </c>
      <c r="F3353" s="124">
        <v>-1</v>
      </c>
      <c r="G3353" s="2" t="s">
        <v>15940</v>
      </c>
      <c r="H3353" s="130"/>
      <c r="I3353" s="134"/>
      <c r="J3353" s="123">
        <f>IF(OR(tbl_Metraj22[[#This Row],[TARIH]]="",tbl_Metraj22[[#This Row],[TARIH]]="-"),0,IF(tbl_Metraj22[[#This Row],[YUZDE]]=0,tbl_Metraj22[[#This Row],[METRAJ_BETON]],tbl_Metraj22[[#This Row],[YUZDE]]*tbl_Metraj22[[#This Row],[METRAJ_BETON]]))</f>
        <v>0</v>
      </c>
      <c r="K3353" s="2" t="s">
        <v>2066</v>
      </c>
    </row>
    <row r="3354" spans="1:11" ht="14.25" x14ac:dyDescent="0.2">
      <c r="A3354" s="2" t="s">
        <v>2977</v>
      </c>
      <c r="B3354" s="124" t="s">
        <v>4817</v>
      </c>
      <c r="C3354" s="124"/>
      <c r="D3354" s="126">
        <v>22.28</v>
      </c>
      <c r="E3354" s="124" t="s">
        <v>765</v>
      </c>
      <c r="F3354" s="124">
        <v>-1</v>
      </c>
      <c r="G3354" s="2" t="s">
        <v>15941</v>
      </c>
      <c r="H3354" s="130"/>
      <c r="I3354" s="134"/>
      <c r="J3354" s="123">
        <f>IF(OR(tbl_Metraj22[[#This Row],[TARIH]]="",tbl_Metraj22[[#This Row],[TARIH]]="-"),0,IF(tbl_Metraj22[[#This Row],[YUZDE]]=0,tbl_Metraj22[[#This Row],[METRAJ_BETON]],tbl_Metraj22[[#This Row],[YUZDE]]*tbl_Metraj22[[#This Row],[METRAJ_BETON]]))</f>
        <v>0</v>
      </c>
      <c r="K3354" s="2" t="s">
        <v>2065</v>
      </c>
    </row>
    <row r="3355" spans="1:11" ht="14.25" x14ac:dyDescent="0.2">
      <c r="A3355" s="2" t="s">
        <v>2977</v>
      </c>
      <c r="B3355" s="124" t="s">
        <v>7546</v>
      </c>
      <c r="C3355" s="124"/>
      <c r="D3355" s="126">
        <v>5.77</v>
      </c>
      <c r="E3355" s="124" t="s">
        <v>765</v>
      </c>
      <c r="F3355" s="124">
        <v>-1</v>
      </c>
      <c r="G3355" s="2" t="s">
        <v>15942</v>
      </c>
      <c r="H3355" s="130"/>
      <c r="I3355" s="134"/>
      <c r="J3355" s="123">
        <f>IF(OR(tbl_Metraj22[[#This Row],[TARIH]]="",tbl_Metraj22[[#This Row],[TARIH]]="-"),0,IF(tbl_Metraj22[[#This Row],[YUZDE]]=0,tbl_Metraj22[[#This Row],[METRAJ_BETON]],tbl_Metraj22[[#This Row],[YUZDE]]*tbl_Metraj22[[#This Row],[METRAJ_BETON]]))</f>
        <v>0</v>
      </c>
      <c r="K3355" s="2" t="s">
        <v>2073</v>
      </c>
    </row>
    <row r="3356" spans="1:11" ht="14.25" x14ac:dyDescent="0.2">
      <c r="A3356" s="2" t="s">
        <v>2977</v>
      </c>
      <c r="B3356" s="124" t="s">
        <v>7548</v>
      </c>
      <c r="C3356" s="124"/>
      <c r="D3356" s="126">
        <v>7.35</v>
      </c>
      <c r="E3356" s="124" t="s">
        <v>765</v>
      </c>
      <c r="F3356" s="124">
        <v>-1</v>
      </c>
      <c r="G3356" s="2" t="s">
        <v>15943</v>
      </c>
      <c r="H3356" s="130"/>
      <c r="I3356" s="134"/>
      <c r="J3356" s="123">
        <f>IF(OR(tbl_Metraj22[[#This Row],[TARIH]]="",tbl_Metraj22[[#This Row],[TARIH]]="-"),0,IF(tbl_Metraj22[[#This Row],[YUZDE]]=0,tbl_Metraj22[[#This Row],[METRAJ_BETON]],tbl_Metraj22[[#This Row],[YUZDE]]*tbl_Metraj22[[#This Row],[METRAJ_BETON]]))</f>
        <v>0</v>
      </c>
      <c r="K3356" s="2" t="s">
        <v>2072</v>
      </c>
    </row>
    <row r="3357" spans="1:11" ht="14.25" x14ac:dyDescent="0.2">
      <c r="A3357" s="2" t="s">
        <v>2977</v>
      </c>
      <c r="B3357" s="124" t="s">
        <v>7549</v>
      </c>
      <c r="C3357" s="124"/>
      <c r="D3357" s="126">
        <v>4.9000000000000004</v>
      </c>
      <c r="E3357" s="124" t="s">
        <v>765</v>
      </c>
      <c r="F3357" s="124">
        <v>-1</v>
      </c>
      <c r="G3357" s="2" t="s">
        <v>15944</v>
      </c>
      <c r="H3357" s="130"/>
      <c r="I3357" s="134"/>
      <c r="J3357" s="123">
        <f>IF(OR(tbl_Metraj22[[#This Row],[TARIH]]="",tbl_Metraj22[[#This Row],[TARIH]]="-"),0,IF(tbl_Metraj22[[#This Row],[YUZDE]]=0,tbl_Metraj22[[#This Row],[METRAJ_BETON]],tbl_Metraj22[[#This Row],[YUZDE]]*tbl_Metraj22[[#This Row],[METRAJ_BETON]]))</f>
        <v>0</v>
      </c>
      <c r="K3357" s="2" t="s">
        <v>2076</v>
      </c>
    </row>
    <row r="3358" spans="1:11" ht="14.25" x14ac:dyDescent="0.2">
      <c r="A3358" s="2" t="s">
        <v>2977</v>
      </c>
      <c r="B3358" s="124" t="s">
        <v>7550</v>
      </c>
      <c r="C3358" s="124"/>
      <c r="D3358" s="126">
        <v>7.35</v>
      </c>
      <c r="E3358" s="124" t="s">
        <v>765</v>
      </c>
      <c r="F3358" s="124">
        <v>-1</v>
      </c>
      <c r="G3358" s="2" t="s">
        <v>15945</v>
      </c>
      <c r="H3358" s="130"/>
      <c r="I3358" s="134"/>
      <c r="J3358" s="123">
        <f>IF(OR(tbl_Metraj22[[#This Row],[TARIH]]="",tbl_Metraj22[[#This Row],[TARIH]]="-"),0,IF(tbl_Metraj22[[#This Row],[YUZDE]]=0,tbl_Metraj22[[#This Row],[METRAJ_BETON]],tbl_Metraj22[[#This Row],[YUZDE]]*tbl_Metraj22[[#This Row],[METRAJ_BETON]]))</f>
        <v>0</v>
      </c>
      <c r="K3358" s="2" t="s">
        <v>2140</v>
      </c>
    </row>
    <row r="3359" spans="1:11" ht="14.25" x14ac:dyDescent="0.2">
      <c r="A3359" s="2" t="s">
        <v>2977</v>
      </c>
      <c r="B3359" s="124" t="s">
        <v>7551</v>
      </c>
      <c r="C3359" s="124"/>
      <c r="D3359" s="126">
        <v>6.21</v>
      </c>
      <c r="E3359" s="124" t="s">
        <v>765</v>
      </c>
      <c r="F3359" s="124">
        <v>-1</v>
      </c>
      <c r="G3359" s="2" t="s">
        <v>15946</v>
      </c>
      <c r="H3359" s="130"/>
      <c r="I3359" s="134"/>
      <c r="J3359" s="123">
        <f>IF(OR(tbl_Metraj22[[#This Row],[TARIH]]="",tbl_Metraj22[[#This Row],[TARIH]]="-"),0,IF(tbl_Metraj22[[#This Row],[YUZDE]]=0,tbl_Metraj22[[#This Row],[METRAJ_BETON]],tbl_Metraj22[[#This Row],[YUZDE]]*tbl_Metraj22[[#This Row],[METRAJ_BETON]]))</f>
        <v>0</v>
      </c>
      <c r="K3359" s="2" t="s">
        <v>2071</v>
      </c>
    </row>
    <row r="3360" spans="1:11" ht="14.25" x14ac:dyDescent="0.2">
      <c r="A3360" s="2" t="s">
        <v>787</v>
      </c>
      <c r="B3360" s="124" t="s">
        <v>5126</v>
      </c>
      <c r="C3360" s="124"/>
      <c r="D3360" s="126">
        <v>-1.88</v>
      </c>
      <c r="E3360" s="124" t="s">
        <v>765</v>
      </c>
      <c r="F3360" s="124">
        <v>0</v>
      </c>
      <c r="G3360" s="2" t="s">
        <v>15947</v>
      </c>
      <c r="H3360" s="130"/>
      <c r="I3360" s="134"/>
      <c r="J3360" s="123">
        <f>IF(OR(tbl_Metraj22[[#This Row],[TARIH]]="",tbl_Metraj22[[#This Row],[TARIH]]="-"),0,IF(tbl_Metraj22[[#This Row],[YUZDE]]=0,tbl_Metraj22[[#This Row],[METRAJ_BETON]],tbl_Metraj22[[#This Row],[YUZDE]]*tbl_Metraj22[[#This Row],[METRAJ_BETON]]))</f>
        <v>0</v>
      </c>
    </row>
    <row r="3361" spans="1:11" ht="14.25" x14ac:dyDescent="0.2">
      <c r="A3361" s="2" t="s">
        <v>787</v>
      </c>
      <c r="B3361" s="124" t="s">
        <v>5127</v>
      </c>
      <c r="C3361" s="124"/>
      <c r="D3361" s="126">
        <v>-1.23</v>
      </c>
      <c r="E3361" s="124" t="s">
        <v>765</v>
      </c>
      <c r="F3361" s="124">
        <v>0</v>
      </c>
      <c r="G3361" s="2" t="s">
        <v>15948</v>
      </c>
      <c r="H3361" s="130"/>
      <c r="I3361" s="134"/>
      <c r="J3361" s="123">
        <f>IF(OR(tbl_Metraj22[[#This Row],[TARIH]]="",tbl_Metraj22[[#This Row],[TARIH]]="-"),0,IF(tbl_Metraj22[[#This Row],[YUZDE]]=0,tbl_Metraj22[[#This Row],[METRAJ_BETON]],tbl_Metraj22[[#This Row],[YUZDE]]*tbl_Metraj22[[#This Row],[METRAJ_BETON]]))</f>
        <v>0</v>
      </c>
    </row>
    <row r="3362" spans="1:11" ht="14.25" x14ac:dyDescent="0.2">
      <c r="A3362" s="2" t="s">
        <v>787</v>
      </c>
      <c r="B3362" s="124" t="s">
        <v>5128</v>
      </c>
      <c r="C3362" s="124"/>
      <c r="D3362" s="126">
        <v>-2.1800000000000002</v>
      </c>
      <c r="E3362" s="124" t="s">
        <v>765</v>
      </c>
      <c r="F3362" s="124">
        <v>0</v>
      </c>
      <c r="G3362" s="2" t="s">
        <v>15949</v>
      </c>
      <c r="H3362" s="130"/>
      <c r="I3362" s="134"/>
      <c r="J3362" s="123">
        <f>IF(OR(tbl_Metraj22[[#This Row],[TARIH]]="",tbl_Metraj22[[#This Row],[TARIH]]="-"),0,IF(tbl_Metraj22[[#This Row],[YUZDE]]=0,tbl_Metraj22[[#This Row],[METRAJ_BETON]],tbl_Metraj22[[#This Row],[YUZDE]]*tbl_Metraj22[[#This Row],[METRAJ_BETON]]))</f>
        <v>0</v>
      </c>
    </row>
    <row r="3363" spans="1:11" ht="14.25" x14ac:dyDescent="0.2">
      <c r="A3363" s="2" t="s">
        <v>787</v>
      </c>
      <c r="B3363" s="124" t="s">
        <v>5129</v>
      </c>
      <c r="C3363" s="124"/>
      <c r="D3363" s="126">
        <v>-2.31</v>
      </c>
      <c r="E3363" s="124" t="s">
        <v>765</v>
      </c>
      <c r="F3363" s="124">
        <v>0</v>
      </c>
      <c r="G3363" s="2" t="s">
        <v>15950</v>
      </c>
      <c r="H3363" s="130"/>
      <c r="I3363" s="134"/>
      <c r="J3363" s="123">
        <f>IF(OR(tbl_Metraj22[[#This Row],[TARIH]]="",tbl_Metraj22[[#This Row],[TARIH]]="-"),0,IF(tbl_Metraj22[[#This Row],[YUZDE]]=0,tbl_Metraj22[[#This Row],[METRAJ_BETON]],tbl_Metraj22[[#This Row],[YUZDE]]*tbl_Metraj22[[#This Row],[METRAJ_BETON]]))</f>
        <v>0</v>
      </c>
    </row>
    <row r="3364" spans="1:11" ht="14.25" x14ac:dyDescent="0.2">
      <c r="A3364" s="2" t="s">
        <v>787</v>
      </c>
      <c r="B3364" s="124" t="s">
        <v>5130</v>
      </c>
      <c r="C3364" s="124"/>
      <c r="D3364" s="126">
        <v>-1.31</v>
      </c>
      <c r="E3364" s="124" t="s">
        <v>765</v>
      </c>
      <c r="F3364" s="124">
        <v>0</v>
      </c>
      <c r="G3364" s="2" t="s">
        <v>15951</v>
      </c>
      <c r="H3364" s="130"/>
      <c r="I3364" s="134"/>
      <c r="J3364" s="123">
        <f>IF(OR(tbl_Metraj22[[#This Row],[TARIH]]="",tbl_Metraj22[[#This Row],[TARIH]]="-"),0,IF(tbl_Metraj22[[#This Row],[YUZDE]]=0,tbl_Metraj22[[#This Row],[METRAJ_BETON]],tbl_Metraj22[[#This Row],[YUZDE]]*tbl_Metraj22[[#This Row],[METRAJ_BETON]]))</f>
        <v>0</v>
      </c>
    </row>
    <row r="3365" spans="1:11" ht="14.25" x14ac:dyDescent="0.2">
      <c r="A3365" s="2" t="s">
        <v>787</v>
      </c>
      <c r="B3365" s="124" t="s">
        <v>5131</v>
      </c>
      <c r="C3365" s="124"/>
      <c r="D3365" s="126">
        <v>-1.88</v>
      </c>
      <c r="E3365" s="124" t="s">
        <v>765</v>
      </c>
      <c r="F3365" s="124">
        <v>0</v>
      </c>
      <c r="G3365" s="2" t="s">
        <v>15952</v>
      </c>
      <c r="H3365" s="130"/>
      <c r="I3365" s="134"/>
      <c r="J3365" s="123">
        <f>IF(OR(tbl_Metraj22[[#This Row],[TARIH]]="",tbl_Metraj22[[#This Row],[TARIH]]="-"),0,IF(tbl_Metraj22[[#This Row],[YUZDE]]=0,tbl_Metraj22[[#This Row],[METRAJ_BETON]],tbl_Metraj22[[#This Row],[YUZDE]]*tbl_Metraj22[[#This Row],[METRAJ_BETON]]))</f>
        <v>0</v>
      </c>
    </row>
    <row r="3366" spans="1:11" ht="14.25" x14ac:dyDescent="0.2">
      <c r="A3366" s="2" t="s">
        <v>734</v>
      </c>
      <c r="B3366" s="124" t="s">
        <v>5292</v>
      </c>
      <c r="C3366" s="124"/>
      <c r="D3366" s="126">
        <v>4.96</v>
      </c>
      <c r="E3366" s="124" t="s">
        <v>765</v>
      </c>
      <c r="F3366" s="124">
        <v>0</v>
      </c>
      <c r="G3366" s="2" t="s">
        <v>15953</v>
      </c>
      <c r="H3366" s="130"/>
      <c r="I3366" s="134"/>
      <c r="J3366" s="123">
        <f>IF(OR(tbl_Metraj22[[#This Row],[TARIH]]="",tbl_Metraj22[[#This Row],[TARIH]]="-"),0,IF(tbl_Metraj22[[#This Row],[YUZDE]]=0,tbl_Metraj22[[#This Row],[METRAJ_BETON]],tbl_Metraj22[[#This Row],[YUZDE]]*tbl_Metraj22[[#This Row],[METRAJ_BETON]]))</f>
        <v>0</v>
      </c>
      <c r="K3366" s="2" t="s">
        <v>23013</v>
      </c>
    </row>
    <row r="3367" spans="1:11" ht="14.25" x14ac:dyDescent="0.2">
      <c r="A3367" s="2" t="s">
        <v>734</v>
      </c>
      <c r="B3367" s="124" t="s">
        <v>5293</v>
      </c>
      <c r="C3367" s="124"/>
      <c r="D3367" s="126">
        <v>6.8</v>
      </c>
      <c r="E3367" s="124" t="s">
        <v>765</v>
      </c>
      <c r="F3367" s="124">
        <v>0</v>
      </c>
      <c r="G3367" s="2" t="s">
        <v>15954</v>
      </c>
      <c r="H3367" s="130"/>
      <c r="I3367" s="134"/>
      <c r="J3367" s="123">
        <f>IF(OR(tbl_Metraj22[[#This Row],[TARIH]]="",tbl_Metraj22[[#This Row],[TARIH]]="-"),0,IF(tbl_Metraj22[[#This Row],[YUZDE]]=0,tbl_Metraj22[[#This Row],[METRAJ_BETON]],tbl_Metraj22[[#This Row],[YUZDE]]*tbl_Metraj22[[#This Row],[METRAJ_BETON]]))</f>
        <v>0</v>
      </c>
      <c r="K3367" s="2" t="s">
        <v>22987</v>
      </c>
    </row>
    <row r="3368" spans="1:11" ht="14.25" x14ac:dyDescent="0.2">
      <c r="A3368" s="2" t="s">
        <v>734</v>
      </c>
      <c r="B3368" s="124" t="s">
        <v>5299</v>
      </c>
      <c r="C3368" s="124"/>
      <c r="D3368" s="126">
        <v>2.64</v>
      </c>
      <c r="E3368" s="124" t="s">
        <v>765</v>
      </c>
      <c r="F3368" s="124">
        <v>0</v>
      </c>
      <c r="G3368" s="2" t="s">
        <v>15955</v>
      </c>
      <c r="H3368" s="130"/>
      <c r="I3368" s="134"/>
      <c r="J3368" s="123">
        <f>IF(OR(tbl_Metraj22[[#This Row],[TARIH]]="",tbl_Metraj22[[#This Row],[TARIH]]="-"),0,IF(tbl_Metraj22[[#This Row],[YUZDE]]=0,tbl_Metraj22[[#This Row],[METRAJ_BETON]],tbl_Metraj22[[#This Row],[YUZDE]]*tbl_Metraj22[[#This Row],[METRAJ_BETON]]))</f>
        <v>0</v>
      </c>
      <c r="K3368" s="2" t="s">
        <v>23629</v>
      </c>
    </row>
    <row r="3369" spans="1:11" ht="14.25" x14ac:dyDescent="0.2">
      <c r="A3369" s="2" t="s">
        <v>734</v>
      </c>
      <c r="B3369" s="124" t="s">
        <v>5300</v>
      </c>
      <c r="C3369" s="124"/>
      <c r="D3369" s="126">
        <v>4.03</v>
      </c>
      <c r="E3369" s="124" t="s">
        <v>765</v>
      </c>
      <c r="F3369" s="124">
        <v>0</v>
      </c>
      <c r="G3369" s="2" t="s">
        <v>15956</v>
      </c>
      <c r="H3369" s="130"/>
      <c r="I3369" s="134"/>
      <c r="J3369" s="123">
        <f>IF(OR(tbl_Metraj22[[#This Row],[TARIH]]="",tbl_Metraj22[[#This Row],[TARIH]]="-"),0,IF(tbl_Metraj22[[#This Row],[YUZDE]]=0,tbl_Metraj22[[#This Row],[METRAJ_BETON]],tbl_Metraj22[[#This Row],[YUZDE]]*tbl_Metraj22[[#This Row],[METRAJ_BETON]]))</f>
        <v>0</v>
      </c>
      <c r="K3369" s="2" t="s">
        <v>23003</v>
      </c>
    </row>
    <row r="3370" spans="1:11" ht="14.25" x14ac:dyDescent="0.2">
      <c r="A3370" s="2" t="s">
        <v>734</v>
      </c>
      <c r="B3370" s="124" t="s">
        <v>5302</v>
      </c>
      <c r="C3370" s="124"/>
      <c r="D3370" s="126">
        <v>1.17</v>
      </c>
      <c r="E3370" s="124" t="s">
        <v>765</v>
      </c>
      <c r="F3370" s="124">
        <v>0</v>
      </c>
      <c r="G3370" s="2" t="s">
        <v>15957</v>
      </c>
      <c r="H3370" s="130" t="s">
        <v>24265</v>
      </c>
      <c r="I3370" s="134"/>
      <c r="J3370" s="123">
        <f>IF(OR(tbl_Metraj22[[#This Row],[TARIH]]="",tbl_Metraj22[[#This Row],[TARIH]]="-"),0,IF(tbl_Metraj22[[#This Row],[YUZDE]]=0,tbl_Metraj22[[#This Row],[METRAJ_BETON]],tbl_Metraj22[[#This Row],[YUZDE]]*tbl_Metraj22[[#This Row],[METRAJ_BETON]]))</f>
        <v>0</v>
      </c>
      <c r="K3370" s="2" t="e">
        <v>#N/A</v>
      </c>
    </row>
    <row r="3371" spans="1:11" ht="14.25" x14ac:dyDescent="0.2">
      <c r="A3371" s="2" t="s">
        <v>734</v>
      </c>
      <c r="B3371" s="124" t="s">
        <v>5303</v>
      </c>
      <c r="C3371" s="124"/>
      <c r="D3371" s="126">
        <v>1.17</v>
      </c>
      <c r="E3371" s="124" t="s">
        <v>765</v>
      </c>
      <c r="F3371" s="124">
        <v>0</v>
      </c>
      <c r="G3371" s="2" t="s">
        <v>15958</v>
      </c>
      <c r="H3371" s="130" t="s">
        <v>24265</v>
      </c>
      <c r="I3371" s="134"/>
      <c r="J3371" s="123">
        <f>IF(OR(tbl_Metraj22[[#This Row],[TARIH]]="",tbl_Metraj22[[#This Row],[TARIH]]="-"),0,IF(tbl_Metraj22[[#This Row],[YUZDE]]=0,tbl_Metraj22[[#This Row],[METRAJ_BETON]],tbl_Metraj22[[#This Row],[YUZDE]]*tbl_Metraj22[[#This Row],[METRAJ_BETON]]))</f>
        <v>0</v>
      </c>
      <c r="K3371" s="2" t="e">
        <v>#N/A</v>
      </c>
    </row>
    <row r="3372" spans="1:11" ht="14.25" x14ac:dyDescent="0.2">
      <c r="A3372" s="2" t="s">
        <v>734</v>
      </c>
      <c r="B3372" s="124" t="s">
        <v>5304</v>
      </c>
      <c r="C3372" s="124"/>
      <c r="D3372" s="126">
        <v>2.52</v>
      </c>
      <c r="E3372" s="124" t="s">
        <v>765</v>
      </c>
      <c r="F3372" s="124">
        <v>0</v>
      </c>
      <c r="G3372" s="2" t="s">
        <v>15959</v>
      </c>
      <c r="H3372" s="130" t="s">
        <v>24265</v>
      </c>
      <c r="I3372" s="134"/>
      <c r="J3372" s="123">
        <f>IF(OR(tbl_Metraj22[[#This Row],[TARIH]]="",tbl_Metraj22[[#This Row],[TARIH]]="-"),0,IF(tbl_Metraj22[[#This Row],[YUZDE]]=0,tbl_Metraj22[[#This Row],[METRAJ_BETON]],tbl_Metraj22[[#This Row],[YUZDE]]*tbl_Metraj22[[#This Row],[METRAJ_BETON]]))</f>
        <v>0</v>
      </c>
      <c r="K3372" s="2" t="s">
        <v>23630</v>
      </c>
    </row>
    <row r="3373" spans="1:11" ht="14.25" x14ac:dyDescent="0.2">
      <c r="A3373" s="2" t="s">
        <v>734</v>
      </c>
      <c r="B3373" s="124" t="s">
        <v>5305</v>
      </c>
      <c r="C3373" s="124"/>
      <c r="D3373" s="126">
        <v>1.65</v>
      </c>
      <c r="E3373" s="124" t="s">
        <v>765</v>
      </c>
      <c r="F3373" s="124">
        <v>0</v>
      </c>
      <c r="G3373" s="2" t="s">
        <v>15960</v>
      </c>
      <c r="H3373" s="130"/>
      <c r="I3373" s="134"/>
      <c r="J3373" s="123">
        <f>IF(OR(tbl_Metraj22[[#This Row],[TARIH]]="",tbl_Metraj22[[#This Row],[TARIH]]="-"),0,IF(tbl_Metraj22[[#This Row],[YUZDE]]=0,tbl_Metraj22[[#This Row],[METRAJ_BETON]],tbl_Metraj22[[#This Row],[YUZDE]]*tbl_Metraj22[[#This Row],[METRAJ_BETON]]))</f>
        <v>0</v>
      </c>
      <c r="K3373" s="2" t="s">
        <v>23631</v>
      </c>
    </row>
    <row r="3374" spans="1:11" ht="14.25" x14ac:dyDescent="0.2">
      <c r="A3374" s="2" t="s">
        <v>734</v>
      </c>
      <c r="B3374" s="124" t="s">
        <v>5306</v>
      </c>
      <c r="C3374" s="124"/>
      <c r="D3374" s="126">
        <v>1.64</v>
      </c>
      <c r="E3374" s="124" t="s">
        <v>765</v>
      </c>
      <c r="F3374" s="124">
        <v>0</v>
      </c>
      <c r="G3374" s="2" t="s">
        <v>15961</v>
      </c>
      <c r="H3374" s="130"/>
      <c r="I3374" s="134"/>
      <c r="J3374" s="123">
        <f>IF(OR(tbl_Metraj22[[#This Row],[TARIH]]="",tbl_Metraj22[[#This Row],[TARIH]]="-"),0,IF(tbl_Metraj22[[#This Row],[YUZDE]]=0,tbl_Metraj22[[#This Row],[METRAJ_BETON]],tbl_Metraj22[[#This Row],[YUZDE]]*tbl_Metraj22[[#This Row],[METRAJ_BETON]]))</f>
        <v>0</v>
      </c>
      <c r="K3374" s="2" t="s">
        <v>23632</v>
      </c>
    </row>
    <row r="3375" spans="1:11" ht="14.25" x14ac:dyDescent="0.2">
      <c r="A3375" s="2" t="s">
        <v>734</v>
      </c>
      <c r="B3375" s="124" t="s">
        <v>5307</v>
      </c>
      <c r="C3375" s="124"/>
      <c r="D3375" s="126">
        <v>1.89</v>
      </c>
      <c r="E3375" s="124" t="s">
        <v>765</v>
      </c>
      <c r="F3375" s="124">
        <v>0</v>
      </c>
      <c r="G3375" s="2" t="s">
        <v>15962</v>
      </c>
      <c r="H3375" s="130"/>
      <c r="I3375" s="134"/>
      <c r="J3375" s="123">
        <f>IF(OR(tbl_Metraj22[[#This Row],[TARIH]]="",tbl_Metraj22[[#This Row],[TARIH]]="-"),0,IF(tbl_Metraj22[[#This Row],[YUZDE]]=0,tbl_Metraj22[[#This Row],[METRAJ_BETON]],tbl_Metraj22[[#This Row],[YUZDE]]*tbl_Metraj22[[#This Row],[METRAJ_BETON]]))</f>
        <v>0</v>
      </c>
      <c r="K3375" s="2" t="s">
        <v>23633</v>
      </c>
    </row>
    <row r="3376" spans="1:11" ht="14.25" x14ac:dyDescent="0.2">
      <c r="A3376" s="2" t="s">
        <v>734</v>
      </c>
      <c r="B3376" s="124" t="s">
        <v>5308</v>
      </c>
      <c r="C3376" s="124"/>
      <c r="D3376" s="126">
        <v>4.03</v>
      </c>
      <c r="E3376" s="124" t="s">
        <v>765</v>
      </c>
      <c r="F3376" s="124">
        <v>0</v>
      </c>
      <c r="G3376" s="2" t="s">
        <v>15963</v>
      </c>
      <c r="H3376" s="130"/>
      <c r="I3376" s="134"/>
      <c r="J3376" s="123">
        <f>IF(OR(tbl_Metraj22[[#This Row],[TARIH]]="",tbl_Metraj22[[#This Row],[TARIH]]="-"),0,IF(tbl_Metraj22[[#This Row],[YUZDE]]=0,tbl_Metraj22[[#This Row],[METRAJ_BETON]],tbl_Metraj22[[#This Row],[YUZDE]]*tbl_Metraj22[[#This Row],[METRAJ_BETON]]))</f>
        <v>0</v>
      </c>
      <c r="K3376" s="2" t="s">
        <v>23634</v>
      </c>
    </row>
    <row r="3377" spans="1:11" ht="14.25" x14ac:dyDescent="0.2">
      <c r="A3377" s="2" t="s">
        <v>734</v>
      </c>
      <c r="B3377" s="124" t="s">
        <v>5309</v>
      </c>
      <c r="C3377" s="124"/>
      <c r="D3377" s="126">
        <v>4.03</v>
      </c>
      <c r="E3377" s="124" t="s">
        <v>765</v>
      </c>
      <c r="F3377" s="124">
        <v>0</v>
      </c>
      <c r="G3377" s="2" t="s">
        <v>15964</v>
      </c>
      <c r="H3377" s="130"/>
      <c r="I3377" s="134"/>
      <c r="J3377" s="123">
        <f>IF(OR(tbl_Metraj22[[#This Row],[TARIH]]="",tbl_Metraj22[[#This Row],[TARIH]]="-"),0,IF(tbl_Metraj22[[#This Row],[YUZDE]]=0,tbl_Metraj22[[#This Row],[METRAJ_BETON]],tbl_Metraj22[[#This Row],[YUZDE]]*tbl_Metraj22[[#This Row],[METRAJ_BETON]]))</f>
        <v>0</v>
      </c>
      <c r="K3377" s="2" t="s">
        <v>23024</v>
      </c>
    </row>
    <row r="3378" spans="1:11" ht="14.25" x14ac:dyDescent="0.2">
      <c r="A3378" s="2" t="s">
        <v>734</v>
      </c>
      <c r="B3378" s="124" t="s">
        <v>5310</v>
      </c>
      <c r="C3378" s="124"/>
      <c r="D3378" s="126">
        <v>2.52</v>
      </c>
      <c r="E3378" s="124" t="s">
        <v>765</v>
      </c>
      <c r="F3378" s="124">
        <v>0</v>
      </c>
      <c r="G3378" s="2" t="s">
        <v>15965</v>
      </c>
      <c r="H3378" s="130" t="s">
        <v>24265</v>
      </c>
      <c r="I3378" s="134"/>
      <c r="J3378" s="123">
        <f>IF(OR(tbl_Metraj22[[#This Row],[TARIH]]="",tbl_Metraj22[[#This Row],[TARIH]]="-"),0,IF(tbl_Metraj22[[#This Row],[YUZDE]]=0,tbl_Metraj22[[#This Row],[METRAJ_BETON]],tbl_Metraj22[[#This Row],[YUZDE]]*tbl_Metraj22[[#This Row],[METRAJ_BETON]]))</f>
        <v>0</v>
      </c>
      <c r="K3378" s="2" t="s">
        <v>23635</v>
      </c>
    </row>
    <row r="3379" spans="1:11" ht="14.25" x14ac:dyDescent="0.2">
      <c r="A3379" s="2" t="s">
        <v>734</v>
      </c>
      <c r="B3379" s="124" t="s">
        <v>5311</v>
      </c>
      <c r="C3379" s="124"/>
      <c r="D3379" s="126">
        <v>4.03</v>
      </c>
      <c r="E3379" s="124" t="s">
        <v>765</v>
      </c>
      <c r="F3379" s="124">
        <v>0</v>
      </c>
      <c r="G3379" s="2" t="s">
        <v>15966</v>
      </c>
      <c r="H3379" s="130" t="s">
        <v>24265</v>
      </c>
      <c r="I3379" s="134"/>
      <c r="J3379" s="123">
        <f>IF(OR(tbl_Metraj22[[#This Row],[TARIH]]="",tbl_Metraj22[[#This Row],[TARIH]]="-"),0,IF(tbl_Metraj22[[#This Row],[YUZDE]]=0,tbl_Metraj22[[#This Row],[METRAJ_BETON]],tbl_Metraj22[[#This Row],[YUZDE]]*tbl_Metraj22[[#This Row],[METRAJ_BETON]]))</f>
        <v>0</v>
      </c>
      <c r="K3379" s="2" t="s">
        <v>23636</v>
      </c>
    </row>
    <row r="3380" spans="1:11" ht="14.25" x14ac:dyDescent="0.2">
      <c r="A3380" s="2" t="s">
        <v>734</v>
      </c>
      <c r="B3380" s="124" t="s">
        <v>5406</v>
      </c>
      <c r="C3380" s="124"/>
      <c r="D3380" s="126">
        <v>3.25</v>
      </c>
      <c r="E3380" s="124" t="s">
        <v>765</v>
      </c>
      <c r="F3380" s="124">
        <v>0</v>
      </c>
      <c r="G3380" s="2" t="s">
        <v>15967</v>
      </c>
      <c r="H3380" s="130"/>
      <c r="I3380" s="134"/>
      <c r="J3380" s="123">
        <f>IF(OR(tbl_Metraj22[[#This Row],[TARIH]]="",tbl_Metraj22[[#This Row],[TARIH]]="-"),0,IF(tbl_Metraj22[[#This Row],[YUZDE]]=0,tbl_Metraj22[[#This Row],[METRAJ_BETON]],tbl_Metraj22[[#This Row],[YUZDE]]*tbl_Metraj22[[#This Row],[METRAJ_BETON]]))</f>
        <v>0</v>
      </c>
      <c r="K3380" s="2" t="s">
        <v>23637</v>
      </c>
    </row>
    <row r="3381" spans="1:11" ht="14.25" x14ac:dyDescent="0.2">
      <c r="A3381" s="2" t="s">
        <v>734</v>
      </c>
      <c r="B3381" s="124" t="s">
        <v>5407</v>
      </c>
      <c r="C3381" s="124"/>
      <c r="D3381" s="126">
        <v>3.57</v>
      </c>
      <c r="E3381" s="124" t="s">
        <v>765</v>
      </c>
      <c r="F3381" s="124">
        <v>0</v>
      </c>
      <c r="G3381" s="2" t="s">
        <v>15968</v>
      </c>
      <c r="H3381" s="130"/>
      <c r="I3381" s="134"/>
      <c r="J3381" s="123">
        <f>IF(OR(tbl_Metraj22[[#This Row],[TARIH]]="",tbl_Metraj22[[#This Row],[TARIH]]="-"),0,IF(tbl_Metraj22[[#This Row],[YUZDE]]=0,tbl_Metraj22[[#This Row],[METRAJ_BETON]],tbl_Metraj22[[#This Row],[YUZDE]]*tbl_Metraj22[[#This Row],[METRAJ_BETON]]))</f>
        <v>0</v>
      </c>
      <c r="K3381" s="2" t="s">
        <v>22997</v>
      </c>
    </row>
    <row r="3382" spans="1:11" ht="14.25" x14ac:dyDescent="0.2">
      <c r="A3382" s="2" t="s">
        <v>734</v>
      </c>
      <c r="B3382" s="124" t="s">
        <v>5408</v>
      </c>
      <c r="C3382" s="124"/>
      <c r="D3382" s="126">
        <v>2.6</v>
      </c>
      <c r="E3382" s="124" t="s">
        <v>765</v>
      </c>
      <c r="F3382" s="124">
        <v>0</v>
      </c>
      <c r="G3382" s="2" t="s">
        <v>15969</v>
      </c>
      <c r="H3382" s="130"/>
      <c r="I3382" s="134"/>
      <c r="J3382" s="123">
        <f>IF(OR(tbl_Metraj22[[#This Row],[TARIH]]="",tbl_Metraj22[[#This Row],[TARIH]]="-"),0,IF(tbl_Metraj22[[#This Row],[YUZDE]]=0,tbl_Metraj22[[#This Row],[METRAJ_BETON]],tbl_Metraj22[[#This Row],[YUZDE]]*tbl_Metraj22[[#This Row],[METRAJ_BETON]]))</f>
        <v>0</v>
      </c>
      <c r="K3382" s="2" t="s">
        <v>22996</v>
      </c>
    </row>
    <row r="3383" spans="1:11" ht="14.25" x14ac:dyDescent="0.2">
      <c r="A3383" s="2" t="s">
        <v>734</v>
      </c>
      <c r="B3383" s="124" t="s">
        <v>5410</v>
      </c>
      <c r="C3383" s="124"/>
      <c r="D3383" s="126">
        <v>1.49</v>
      </c>
      <c r="E3383" s="124" t="s">
        <v>765</v>
      </c>
      <c r="F3383" s="124">
        <v>0</v>
      </c>
      <c r="G3383" s="2" t="s">
        <v>15970</v>
      </c>
      <c r="H3383" s="130"/>
      <c r="I3383" s="134"/>
      <c r="J3383" s="123">
        <f>IF(OR(tbl_Metraj22[[#This Row],[TARIH]]="",tbl_Metraj22[[#This Row],[TARIH]]="-"),0,IF(tbl_Metraj22[[#This Row],[YUZDE]]=0,tbl_Metraj22[[#This Row],[METRAJ_BETON]],tbl_Metraj22[[#This Row],[YUZDE]]*tbl_Metraj22[[#This Row],[METRAJ_BETON]]))</f>
        <v>0</v>
      </c>
      <c r="K3383" s="2" t="s">
        <v>23638</v>
      </c>
    </row>
    <row r="3384" spans="1:11" ht="14.25" x14ac:dyDescent="0.2">
      <c r="A3384" s="2" t="s">
        <v>734</v>
      </c>
      <c r="B3384" s="124" t="s">
        <v>5411</v>
      </c>
      <c r="C3384" s="124"/>
      <c r="D3384" s="126">
        <v>2.54</v>
      </c>
      <c r="E3384" s="124" t="s">
        <v>765</v>
      </c>
      <c r="F3384" s="124">
        <v>0</v>
      </c>
      <c r="G3384" s="2" t="s">
        <v>15971</v>
      </c>
      <c r="H3384" s="130"/>
      <c r="I3384" s="134"/>
      <c r="J3384" s="123">
        <f>IF(OR(tbl_Metraj22[[#This Row],[TARIH]]="",tbl_Metraj22[[#This Row],[TARIH]]="-"),0,IF(tbl_Metraj22[[#This Row],[YUZDE]]=0,tbl_Metraj22[[#This Row],[METRAJ_BETON]],tbl_Metraj22[[#This Row],[YUZDE]]*tbl_Metraj22[[#This Row],[METRAJ_BETON]]))</f>
        <v>0</v>
      </c>
      <c r="K3384" s="2" t="s">
        <v>23639</v>
      </c>
    </row>
    <row r="3385" spans="1:11" ht="14.25" x14ac:dyDescent="0.2">
      <c r="A3385" s="2" t="s">
        <v>734</v>
      </c>
      <c r="B3385" s="124" t="s">
        <v>5412</v>
      </c>
      <c r="C3385" s="124"/>
      <c r="D3385" s="126">
        <v>0.99</v>
      </c>
      <c r="E3385" s="124" t="s">
        <v>765</v>
      </c>
      <c r="F3385" s="124">
        <v>0</v>
      </c>
      <c r="G3385" s="2" t="s">
        <v>15972</v>
      </c>
      <c r="H3385" s="130"/>
      <c r="I3385" s="134"/>
      <c r="J3385" s="123">
        <f>IF(OR(tbl_Metraj22[[#This Row],[TARIH]]="",tbl_Metraj22[[#This Row],[TARIH]]="-"),0,IF(tbl_Metraj22[[#This Row],[YUZDE]]=0,tbl_Metraj22[[#This Row],[METRAJ_BETON]],tbl_Metraj22[[#This Row],[YUZDE]]*tbl_Metraj22[[#This Row],[METRAJ_BETON]]))</f>
        <v>0</v>
      </c>
      <c r="K3385" s="2" t="s">
        <v>23640</v>
      </c>
    </row>
    <row r="3386" spans="1:11" ht="14.25" x14ac:dyDescent="0.2">
      <c r="A3386" s="2" t="s">
        <v>734</v>
      </c>
      <c r="B3386" s="124" t="s">
        <v>5413</v>
      </c>
      <c r="C3386" s="124"/>
      <c r="D3386" s="126">
        <v>1.1200000000000001</v>
      </c>
      <c r="E3386" s="124" t="s">
        <v>765</v>
      </c>
      <c r="F3386" s="124">
        <v>0</v>
      </c>
      <c r="G3386" s="2" t="s">
        <v>15973</v>
      </c>
      <c r="H3386" s="130"/>
      <c r="I3386" s="134"/>
      <c r="J3386" s="123">
        <f>IF(OR(tbl_Metraj22[[#This Row],[TARIH]]="",tbl_Metraj22[[#This Row],[TARIH]]="-"),0,IF(tbl_Metraj22[[#This Row],[YUZDE]]=0,tbl_Metraj22[[#This Row],[METRAJ_BETON]],tbl_Metraj22[[#This Row],[YUZDE]]*tbl_Metraj22[[#This Row],[METRAJ_BETON]]))</f>
        <v>0</v>
      </c>
      <c r="K3386" s="2" t="s">
        <v>23641</v>
      </c>
    </row>
    <row r="3387" spans="1:11" ht="14.25" x14ac:dyDescent="0.2">
      <c r="A3387" s="2" t="s">
        <v>734</v>
      </c>
      <c r="B3387" s="124" t="s">
        <v>5414</v>
      </c>
      <c r="C3387" s="124"/>
      <c r="D3387" s="126">
        <v>1.6</v>
      </c>
      <c r="E3387" s="124" t="s">
        <v>765</v>
      </c>
      <c r="F3387" s="124">
        <v>0</v>
      </c>
      <c r="G3387" s="2" t="s">
        <v>15974</v>
      </c>
      <c r="H3387" s="130"/>
      <c r="I3387" s="134"/>
      <c r="J3387" s="123">
        <f>IF(OR(tbl_Metraj22[[#This Row],[TARIH]]="",tbl_Metraj22[[#This Row],[TARIH]]="-"),0,IF(tbl_Metraj22[[#This Row],[YUZDE]]=0,tbl_Metraj22[[#This Row],[METRAJ_BETON]],tbl_Metraj22[[#This Row],[YUZDE]]*tbl_Metraj22[[#This Row],[METRAJ_BETON]]))</f>
        <v>0</v>
      </c>
      <c r="K3387" s="2" t="s">
        <v>22972</v>
      </c>
    </row>
    <row r="3388" spans="1:11" ht="14.25" x14ac:dyDescent="0.2">
      <c r="A3388" s="2" t="s">
        <v>734</v>
      </c>
      <c r="B3388" s="124" t="s">
        <v>5415</v>
      </c>
      <c r="C3388" s="124"/>
      <c r="D3388" s="126">
        <v>1.52</v>
      </c>
      <c r="E3388" s="124" t="s">
        <v>765</v>
      </c>
      <c r="F3388" s="124">
        <v>0</v>
      </c>
      <c r="G3388" s="2" t="s">
        <v>15975</v>
      </c>
      <c r="H3388" s="130"/>
      <c r="I3388" s="134"/>
      <c r="J3388" s="123">
        <f>IF(OR(tbl_Metraj22[[#This Row],[TARIH]]="",tbl_Metraj22[[#This Row],[TARIH]]="-"),0,IF(tbl_Metraj22[[#This Row],[YUZDE]]=0,tbl_Metraj22[[#This Row],[METRAJ_BETON]],tbl_Metraj22[[#This Row],[YUZDE]]*tbl_Metraj22[[#This Row],[METRAJ_BETON]]))</f>
        <v>0</v>
      </c>
      <c r="K3388" s="2" t="s">
        <v>23642</v>
      </c>
    </row>
    <row r="3389" spans="1:11" ht="14.25" x14ac:dyDescent="0.2">
      <c r="A3389" s="2" t="s">
        <v>734</v>
      </c>
      <c r="B3389" s="124" t="s">
        <v>5416</v>
      </c>
      <c r="C3389" s="124"/>
      <c r="D3389" s="126">
        <v>0.39</v>
      </c>
      <c r="E3389" s="124" t="s">
        <v>765</v>
      </c>
      <c r="F3389" s="124">
        <v>0</v>
      </c>
      <c r="G3389" s="2" t="s">
        <v>15976</v>
      </c>
      <c r="H3389" s="130"/>
      <c r="I3389" s="134"/>
      <c r="J3389" s="123">
        <f>IF(OR(tbl_Metraj22[[#This Row],[TARIH]]="",tbl_Metraj22[[#This Row],[TARIH]]="-"),0,IF(tbl_Metraj22[[#This Row],[YUZDE]]=0,tbl_Metraj22[[#This Row],[METRAJ_BETON]],tbl_Metraj22[[#This Row],[YUZDE]]*tbl_Metraj22[[#This Row],[METRAJ_BETON]]))</f>
        <v>0</v>
      </c>
      <c r="K3389" s="2" t="s">
        <v>23643</v>
      </c>
    </row>
    <row r="3390" spans="1:11" ht="14.25" x14ac:dyDescent="0.2">
      <c r="A3390" s="2" t="s">
        <v>734</v>
      </c>
      <c r="B3390" s="124" t="s">
        <v>5417</v>
      </c>
      <c r="C3390" s="124"/>
      <c r="D3390" s="126">
        <v>0.46</v>
      </c>
      <c r="E3390" s="124" t="s">
        <v>765</v>
      </c>
      <c r="F3390" s="124">
        <v>0</v>
      </c>
      <c r="G3390" s="2" t="s">
        <v>15977</v>
      </c>
      <c r="H3390" s="130"/>
      <c r="I3390" s="134"/>
      <c r="J3390" s="123">
        <f>IF(OR(tbl_Metraj22[[#This Row],[TARIH]]="",tbl_Metraj22[[#This Row],[TARIH]]="-"),0,IF(tbl_Metraj22[[#This Row],[YUZDE]]=0,tbl_Metraj22[[#This Row],[METRAJ_BETON]],tbl_Metraj22[[#This Row],[YUZDE]]*tbl_Metraj22[[#This Row],[METRAJ_BETON]]))</f>
        <v>0</v>
      </c>
      <c r="K3390" s="2" t="s">
        <v>23644</v>
      </c>
    </row>
    <row r="3391" spans="1:11" ht="14.25" x14ac:dyDescent="0.2">
      <c r="A3391" s="2" t="s">
        <v>734</v>
      </c>
      <c r="B3391" s="124" t="s">
        <v>5418</v>
      </c>
      <c r="C3391" s="124"/>
      <c r="D3391" s="126">
        <v>3.4</v>
      </c>
      <c r="E3391" s="124" t="s">
        <v>765</v>
      </c>
      <c r="F3391" s="124">
        <v>0</v>
      </c>
      <c r="G3391" s="2" t="s">
        <v>15978</v>
      </c>
      <c r="H3391" s="130"/>
      <c r="I3391" s="134"/>
      <c r="J3391" s="123">
        <f>IF(OR(tbl_Metraj22[[#This Row],[TARIH]]="",tbl_Metraj22[[#This Row],[TARIH]]="-"),0,IF(tbl_Metraj22[[#This Row],[YUZDE]]=0,tbl_Metraj22[[#This Row],[METRAJ_BETON]],tbl_Metraj22[[#This Row],[YUZDE]]*tbl_Metraj22[[#This Row],[METRAJ_BETON]]))</f>
        <v>0</v>
      </c>
      <c r="K3391" s="2" t="s">
        <v>23040</v>
      </c>
    </row>
    <row r="3392" spans="1:11" ht="14.25" x14ac:dyDescent="0.2">
      <c r="A3392" s="2" t="s">
        <v>734</v>
      </c>
      <c r="B3392" s="124" t="s">
        <v>5419</v>
      </c>
      <c r="C3392" s="124"/>
      <c r="D3392" s="126">
        <v>2.44</v>
      </c>
      <c r="E3392" s="124" t="s">
        <v>765</v>
      </c>
      <c r="F3392" s="124">
        <v>0</v>
      </c>
      <c r="G3392" s="2" t="s">
        <v>15979</v>
      </c>
      <c r="H3392" s="130"/>
      <c r="I3392" s="134"/>
      <c r="J3392" s="123">
        <f>IF(OR(tbl_Metraj22[[#This Row],[TARIH]]="",tbl_Metraj22[[#This Row],[TARIH]]="-"),0,IF(tbl_Metraj22[[#This Row],[YUZDE]]=0,tbl_Metraj22[[#This Row],[METRAJ_BETON]],tbl_Metraj22[[#This Row],[YUZDE]]*tbl_Metraj22[[#This Row],[METRAJ_BETON]]))</f>
        <v>0</v>
      </c>
      <c r="K3392" s="2" t="s">
        <v>23645</v>
      </c>
    </row>
    <row r="3393" spans="1:11" ht="14.25" x14ac:dyDescent="0.2">
      <c r="A3393" s="2" t="s">
        <v>734</v>
      </c>
      <c r="B3393" s="124" t="s">
        <v>5420</v>
      </c>
      <c r="C3393" s="124"/>
      <c r="D3393" s="126">
        <v>2.29</v>
      </c>
      <c r="E3393" s="124" t="s">
        <v>765</v>
      </c>
      <c r="F3393" s="124">
        <v>0</v>
      </c>
      <c r="G3393" s="2" t="s">
        <v>15980</v>
      </c>
      <c r="H3393" s="130"/>
      <c r="I3393" s="134"/>
      <c r="J3393" s="123">
        <f>IF(OR(tbl_Metraj22[[#This Row],[TARIH]]="",tbl_Metraj22[[#This Row],[TARIH]]="-"),0,IF(tbl_Metraj22[[#This Row],[YUZDE]]=0,tbl_Metraj22[[#This Row],[METRAJ_BETON]],tbl_Metraj22[[#This Row],[YUZDE]]*tbl_Metraj22[[#This Row],[METRAJ_BETON]]))</f>
        <v>0</v>
      </c>
      <c r="K3393" s="2" t="s">
        <v>22955</v>
      </c>
    </row>
    <row r="3394" spans="1:11" ht="14.25" x14ac:dyDescent="0.2">
      <c r="A3394" s="2" t="s">
        <v>734</v>
      </c>
      <c r="B3394" s="124" t="s">
        <v>5421</v>
      </c>
      <c r="C3394" s="124"/>
      <c r="D3394" s="126">
        <v>1.06</v>
      </c>
      <c r="E3394" s="124" t="s">
        <v>765</v>
      </c>
      <c r="F3394" s="124">
        <v>0</v>
      </c>
      <c r="G3394" s="2" t="s">
        <v>15981</v>
      </c>
      <c r="H3394" s="130"/>
      <c r="I3394" s="134"/>
      <c r="J3394" s="123">
        <f>IF(OR(tbl_Metraj22[[#This Row],[TARIH]]="",tbl_Metraj22[[#This Row],[TARIH]]="-"),0,IF(tbl_Metraj22[[#This Row],[YUZDE]]=0,tbl_Metraj22[[#This Row],[METRAJ_BETON]],tbl_Metraj22[[#This Row],[YUZDE]]*tbl_Metraj22[[#This Row],[METRAJ_BETON]]))</f>
        <v>0</v>
      </c>
      <c r="K3394" s="2" t="s">
        <v>23646</v>
      </c>
    </row>
    <row r="3395" spans="1:11" ht="14.25" x14ac:dyDescent="0.2">
      <c r="A3395" s="2" t="s">
        <v>734</v>
      </c>
      <c r="B3395" s="124" t="s">
        <v>5422</v>
      </c>
      <c r="C3395" s="124"/>
      <c r="D3395" s="126">
        <v>0.25</v>
      </c>
      <c r="E3395" s="124" t="s">
        <v>765</v>
      </c>
      <c r="F3395" s="124">
        <v>0</v>
      </c>
      <c r="G3395" s="2" t="s">
        <v>15982</v>
      </c>
      <c r="H3395" s="130"/>
      <c r="I3395" s="134"/>
      <c r="J3395" s="123">
        <f>IF(OR(tbl_Metraj22[[#This Row],[TARIH]]="",tbl_Metraj22[[#This Row],[TARIH]]="-"),0,IF(tbl_Metraj22[[#This Row],[YUZDE]]=0,tbl_Metraj22[[#This Row],[METRAJ_BETON]],tbl_Metraj22[[#This Row],[YUZDE]]*tbl_Metraj22[[#This Row],[METRAJ_BETON]]))</f>
        <v>0</v>
      </c>
      <c r="K3395" s="2" t="s">
        <v>23647</v>
      </c>
    </row>
    <row r="3396" spans="1:11" ht="14.25" x14ac:dyDescent="0.2">
      <c r="A3396" s="2" t="s">
        <v>734</v>
      </c>
      <c r="B3396" s="124" t="s">
        <v>5423</v>
      </c>
      <c r="C3396" s="124"/>
      <c r="D3396" s="126">
        <v>2.73</v>
      </c>
      <c r="E3396" s="124" t="s">
        <v>765</v>
      </c>
      <c r="F3396" s="124">
        <v>0</v>
      </c>
      <c r="G3396" s="2" t="s">
        <v>15983</v>
      </c>
      <c r="H3396" s="130"/>
      <c r="I3396" s="134"/>
      <c r="J3396" s="123">
        <f>IF(OR(tbl_Metraj22[[#This Row],[TARIH]]="",tbl_Metraj22[[#This Row],[TARIH]]="-"),0,IF(tbl_Metraj22[[#This Row],[YUZDE]]=0,tbl_Metraj22[[#This Row],[METRAJ_BETON]],tbl_Metraj22[[#This Row],[YUZDE]]*tbl_Metraj22[[#This Row],[METRAJ_BETON]]))</f>
        <v>0</v>
      </c>
      <c r="K3396" s="2" t="s">
        <v>22971</v>
      </c>
    </row>
    <row r="3397" spans="1:11" ht="14.25" x14ac:dyDescent="0.2">
      <c r="A3397" s="2" t="s">
        <v>734</v>
      </c>
      <c r="B3397" s="124" t="s">
        <v>5424</v>
      </c>
      <c r="C3397" s="124"/>
      <c r="D3397" s="126">
        <v>3.72</v>
      </c>
      <c r="E3397" s="124" t="s">
        <v>765</v>
      </c>
      <c r="F3397" s="124">
        <v>0</v>
      </c>
      <c r="G3397" s="2" t="s">
        <v>15984</v>
      </c>
      <c r="H3397" s="130"/>
      <c r="I3397" s="134"/>
      <c r="J3397" s="123">
        <f>IF(OR(tbl_Metraj22[[#This Row],[TARIH]]="",tbl_Metraj22[[#This Row],[TARIH]]="-"),0,IF(tbl_Metraj22[[#This Row],[YUZDE]]=0,tbl_Metraj22[[#This Row],[METRAJ_BETON]],tbl_Metraj22[[#This Row],[YUZDE]]*tbl_Metraj22[[#This Row],[METRAJ_BETON]]))</f>
        <v>0</v>
      </c>
      <c r="K3397" s="2" t="s">
        <v>22965</v>
      </c>
    </row>
    <row r="3398" spans="1:11" ht="14.25" x14ac:dyDescent="0.2">
      <c r="A3398" s="2" t="s">
        <v>734</v>
      </c>
      <c r="B3398" s="124" t="s">
        <v>5427</v>
      </c>
      <c r="C3398" s="124"/>
      <c r="D3398" s="126">
        <v>1.36</v>
      </c>
      <c r="E3398" s="124" t="s">
        <v>765</v>
      </c>
      <c r="F3398" s="124">
        <v>0</v>
      </c>
      <c r="G3398" s="2" t="s">
        <v>15985</v>
      </c>
      <c r="H3398" s="130"/>
      <c r="I3398" s="134"/>
      <c r="J3398" s="123">
        <f>IF(OR(tbl_Metraj22[[#This Row],[TARIH]]="",tbl_Metraj22[[#This Row],[TARIH]]="-"),0,IF(tbl_Metraj22[[#This Row],[YUZDE]]=0,tbl_Metraj22[[#This Row],[METRAJ_BETON]],tbl_Metraj22[[#This Row],[YUZDE]]*tbl_Metraj22[[#This Row],[METRAJ_BETON]]))</f>
        <v>0</v>
      </c>
      <c r="K3398" s="2" t="e">
        <v>#N/A</v>
      </c>
    </row>
    <row r="3399" spans="1:11" ht="14.25" x14ac:dyDescent="0.2">
      <c r="A3399" s="2" t="s">
        <v>734</v>
      </c>
      <c r="B3399" s="124" t="s">
        <v>5428</v>
      </c>
      <c r="C3399" s="124"/>
      <c r="D3399" s="126">
        <v>0.48</v>
      </c>
      <c r="E3399" s="124" t="s">
        <v>765</v>
      </c>
      <c r="F3399" s="124">
        <v>0</v>
      </c>
      <c r="G3399" s="2" t="s">
        <v>15986</v>
      </c>
      <c r="H3399" s="130"/>
      <c r="I3399" s="134"/>
      <c r="J3399" s="123">
        <f>IF(OR(tbl_Metraj22[[#This Row],[TARIH]]="",tbl_Metraj22[[#This Row],[TARIH]]="-"),0,IF(tbl_Metraj22[[#This Row],[YUZDE]]=0,tbl_Metraj22[[#This Row],[METRAJ_BETON]],tbl_Metraj22[[#This Row],[YUZDE]]*tbl_Metraj22[[#This Row],[METRAJ_BETON]]))</f>
        <v>0</v>
      </c>
      <c r="K3399" s="2" t="s">
        <v>23648</v>
      </c>
    </row>
    <row r="3400" spans="1:11" ht="14.25" x14ac:dyDescent="0.2">
      <c r="A3400" s="2" t="s">
        <v>734</v>
      </c>
      <c r="B3400" s="124" t="s">
        <v>5429</v>
      </c>
      <c r="C3400" s="124"/>
      <c r="D3400" s="126">
        <v>0.28999999999999998</v>
      </c>
      <c r="E3400" s="124" t="s">
        <v>765</v>
      </c>
      <c r="F3400" s="124">
        <v>0</v>
      </c>
      <c r="G3400" s="2" t="s">
        <v>15987</v>
      </c>
      <c r="H3400" s="130"/>
      <c r="I3400" s="134"/>
      <c r="J3400" s="123">
        <f>IF(OR(tbl_Metraj22[[#This Row],[TARIH]]="",tbl_Metraj22[[#This Row],[TARIH]]="-"),0,IF(tbl_Metraj22[[#This Row],[YUZDE]]=0,tbl_Metraj22[[#This Row],[METRAJ_BETON]],tbl_Metraj22[[#This Row],[YUZDE]]*tbl_Metraj22[[#This Row],[METRAJ_BETON]]))</f>
        <v>0</v>
      </c>
      <c r="K3400" s="2" t="s">
        <v>23649</v>
      </c>
    </row>
    <row r="3401" spans="1:11" ht="14.25" x14ac:dyDescent="0.2">
      <c r="A3401" s="2" t="s">
        <v>734</v>
      </c>
      <c r="B3401" s="124" t="s">
        <v>5430</v>
      </c>
      <c r="C3401" s="124"/>
      <c r="D3401" s="126">
        <v>1.36</v>
      </c>
      <c r="E3401" s="124" t="s">
        <v>765</v>
      </c>
      <c r="F3401" s="124">
        <v>0</v>
      </c>
      <c r="G3401" s="2" t="s">
        <v>15988</v>
      </c>
      <c r="H3401" s="130"/>
      <c r="I3401" s="134"/>
      <c r="J3401" s="123">
        <f>IF(OR(tbl_Metraj22[[#This Row],[TARIH]]="",tbl_Metraj22[[#This Row],[TARIH]]="-"),0,IF(tbl_Metraj22[[#This Row],[YUZDE]]=0,tbl_Metraj22[[#This Row],[METRAJ_BETON]],tbl_Metraj22[[#This Row],[YUZDE]]*tbl_Metraj22[[#This Row],[METRAJ_BETON]]))</f>
        <v>0</v>
      </c>
      <c r="K3401" s="2" t="s">
        <v>23650</v>
      </c>
    </row>
    <row r="3402" spans="1:11" ht="14.25" x14ac:dyDescent="0.2">
      <c r="A3402" s="2" t="s">
        <v>734</v>
      </c>
      <c r="B3402" s="124" t="s">
        <v>5431</v>
      </c>
      <c r="C3402" s="124"/>
      <c r="D3402" s="126">
        <v>0.8</v>
      </c>
      <c r="E3402" s="124" t="s">
        <v>765</v>
      </c>
      <c r="F3402" s="124">
        <v>0</v>
      </c>
      <c r="G3402" s="2" t="s">
        <v>15989</v>
      </c>
      <c r="H3402" s="130"/>
      <c r="I3402" s="134"/>
      <c r="J3402" s="123">
        <f>IF(OR(tbl_Metraj22[[#This Row],[TARIH]]="",tbl_Metraj22[[#This Row],[TARIH]]="-"),0,IF(tbl_Metraj22[[#This Row],[YUZDE]]=0,tbl_Metraj22[[#This Row],[METRAJ_BETON]],tbl_Metraj22[[#This Row],[YUZDE]]*tbl_Metraj22[[#This Row],[METRAJ_BETON]]))</f>
        <v>0</v>
      </c>
      <c r="K3402" s="2" t="e">
        <v>#N/A</v>
      </c>
    </row>
    <row r="3403" spans="1:11" ht="14.25" x14ac:dyDescent="0.2">
      <c r="A3403" s="2" t="s">
        <v>734</v>
      </c>
      <c r="B3403" s="124" t="s">
        <v>5432</v>
      </c>
      <c r="C3403" s="124"/>
      <c r="D3403" s="126">
        <v>0.38</v>
      </c>
      <c r="E3403" s="124" t="s">
        <v>765</v>
      </c>
      <c r="F3403" s="124">
        <v>0</v>
      </c>
      <c r="G3403" s="2" t="s">
        <v>15990</v>
      </c>
      <c r="H3403" s="130"/>
      <c r="I3403" s="134"/>
      <c r="J3403" s="123">
        <f>IF(OR(tbl_Metraj22[[#This Row],[TARIH]]="",tbl_Metraj22[[#This Row],[TARIH]]="-"),0,IF(tbl_Metraj22[[#This Row],[YUZDE]]=0,tbl_Metraj22[[#This Row],[METRAJ_BETON]],tbl_Metraj22[[#This Row],[YUZDE]]*tbl_Metraj22[[#This Row],[METRAJ_BETON]]))</f>
        <v>0</v>
      </c>
      <c r="K3403" s="2" t="s">
        <v>23651</v>
      </c>
    </row>
    <row r="3404" spans="1:11" ht="14.25" x14ac:dyDescent="0.2">
      <c r="A3404" s="2" t="s">
        <v>734</v>
      </c>
      <c r="B3404" s="124" t="s">
        <v>5433</v>
      </c>
      <c r="C3404" s="124"/>
      <c r="D3404" s="126">
        <v>0.89</v>
      </c>
      <c r="E3404" s="124" t="s">
        <v>765</v>
      </c>
      <c r="F3404" s="124">
        <v>0</v>
      </c>
      <c r="G3404" s="2" t="s">
        <v>15991</v>
      </c>
      <c r="H3404" s="130"/>
      <c r="I3404" s="134"/>
      <c r="J3404" s="123">
        <f>IF(OR(tbl_Metraj22[[#This Row],[TARIH]]="",tbl_Metraj22[[#This Row],[TARIH]]="-"),0,IF(tbl_Metraj22[[#This Row],[YUZDE]]=0,tbl_Metraj22[[#This Row],[METRAJ_BETON]],tbl_Metraj22[[#This Row],[YUZDE]]*tbl_Metraj22[[#This Row],[METRAJ_BETON]]))</f>
        <v>0</v>
      </c>
      <c r="K3404" s="2" t="s">
        <v>23652</v>
      </c>
    </row>
    <row r="3405" spans="1:11" ht="14.25" x14ac:dyDescent="0.2">
      <c r="A3405" s="2" t="s">
        <v>734</v>
      </c>
      <c r="B3405" s="124" t="s">
        <v>5434</v>
      </c>
      <c r="C3405" s="124"/>
      <c r="D3405" s="126">
        <v>1.78</v>
      </c>
      <c r="E3405" s="124" t="s">
        <v>765</v>
      </c>
      <c r="F3405" s="124">
        <v>0</v>
      </c>
      <c r="G3405" s="2" t="s">
        <v>15992</v>
      </c>
      <c r="H3405" s="130"/>
      <c r="I3405" s="134"/>
      <c r="J3405" s="123">
        <f>IF(OR(tbl_Metraj22[[#This Row],[TARIH]]="",tbl_Metraj22[[#This Row],[TARIH]]="-"),0,IF(tbl_Metraj22[[#This Row],[YUZDE]]=0,tbl_Metraj22[[#This Row],[METRAJ_BETON]],tbl_Metraj22[[#This Row],[YUZDE]]*tbl_Metraj22[[#This Row],[METRAJ_BETON]]))</f>
        <v>0</v>
      </c>
      <c r="K3405" s="2" t="s">
        <v>23653</v>
      </c>
    </row>
    <row r="3406" spans="1:11" ht="14.25" x14ac:dyDescent="0.2">
      <c r="A3406" s="2" t="s">
        <v>734</v>
      </c>
      <c r="B3406" s="124" t="s">
        <v>5435</v>
      </c>
      <c r="C3406" s="124"/>
      <c r="D3406" s="126">
        <v>0.3</v>
      </c>
      <c r="E3406" s="124" t="s">
        <v>765</v>
      </c>
      <c r="F3406" s="124">
        <v>0</v>
      </c>
      <c r="G3406" s="2" t="s">
        <v>15993</v>
      </c>
      <c r="H3406" s="130"/>
      <c r="I3406" s="134"/>
      <c r="J3406" s="123">
        <f>IF(OR(tbl_Metraj22[[#This Row],[TARIH]]="",tbl_Metraj22[[#This Row],[TARIH]]="-"),0,IF(tbl_Metraj22[[#This Row],[YUZDE]]=0,tbl_Metraj22[[#This Row],[METRAJ_BETON]],tbl_Metraj22[[#This Row],[YUZDE]]*tbl_Metraj22[[#This Row],[METRAJ_BETON]]))</f>
        <v>0</v>
      </c>
      <c r="K3406" s="2" t="s">
        <v>23654</v>
      </c>
    </row>
    <row r="3407" spans="1:11" ht="14.25" x14ac:dyDescent="0.2">
      <c r="A3407" s="2" t="s">
        <v>734</v>
      </c>
      <c r="B3407" s="124" t="s">
        <v>5436</v>
      </c>
      <c r="C3407" s="124"/>
      <c r="D3407" s="126">
        <v>2.4900000000000002</v>
      </c>
      <c r="E3407" s="124" t="s">
        <v>765</v>
      </c>
      <c r="F3407" s="124">
        <v>0</v>
      </c>
      <c r="G3407" s="2" t="s">
        <v>15994</v>
      </c>
      <c r="H3407" s="130"/>
      <c r="I3407" s="134"/>
      <c r="J3407" s="123">
        <f>IF(OR(tbl_Metraj22[[#This Row],[TARIH]]="",tbl_Metraj22[[#This Row],[TARIH]]="-"),0,IF(tbl_Metraj22[[#This Row],[YUZDE]]=0,tbl_Metraj22[[#This Row],[METRAJ_BETON]],tbl_Metraj22[[#This Row],[YUZDE]]*tbl_Metraj22[[#This Row],[METRAJ_BETON]]))</f>
        <v>0</v>
      </c>
      <c r="K3407" s="2" t="s">
        <v>23655</v>
      </c>
    </row>
    <row r="3408" spans="1:11" ht="14.25" x14ac:dyDescent="0.2">
      <c r="A3408" s="2" t="s">
        <v>734</v>
      </c>
      <c r="B3408" s="124" t="s">
        <v>5437</v>
      </c>
      <c r="C3408" s="124"/>
      <c r="D3408" s="126">
        <v>0.24</v>
      </c>
      <c r="E3408" s="124" t="s">
        <v>765</v>
      </c>
      <c r="F3408" s="124">
        <v>0</v>
      </c>
      <c r="G3408" s="2" t="s">
        <v>15995</v>
      </c>
      <c r="H3408" s="130"/>
      <c r="I3408" s="134"/>
      <c r="J3408" s="123">
        <f>IF(OR(tbl_Metraj22[[#This Row],[TARIH]]="",tbl_Metraj22[[#This Row],[TARIH]]="-"),0,IF(tbl_Metraj22[[#This Row],[YUZDE]]=0,tbl_Metraj22[[#This Row],[METRAJ_BETON]],tbl_Metraj22[[#This Row],[YUZDE]]*tbl_Metraj22[[#This Row],[METRAJ_BETON]]))</f>
        <v>0</v>
      </c>
      <c r="K3408" s="2" t="s">
        <v>22949</v>
      </c>
    </row>
    <row r="3409" spans="1:11" ht="14.25" x14ac:dyDescent="0.2">
      <c r="A3409" s="2" t="s">
        <v>734</v>
      </c>
      <c r="B3409" s="124" t="s">
        <v>5438</v>
      </c>
      <c r="C3409" s="124"/>
      <c r="D3409" s="126">
        <v>0.3</v>
      </c>
      <c r="E3409" s="124" t="s">
        <v>765</v>
      </c>
      <c r="F3409" s="124">
        <v>0</v>
      </c>
      <c r="G3409" s="2" t="s">
        <v>15996</v>
      </c>
      <c r="H3409" s="130"/>
      <c r="I3409" s="134"/>
      <c r="J3409" s="123">
        <f>IF(OR(tbl_Metraj22[[#This Row],[TARIH]]="",tbl_Metraj22[[#This Row],[TARIH]]="-"),0,IF(tbl_Metraj22[[#This Row],[YUZDE]]=0,tbl_Metraj22[[#This Row],[METRAJ_BETON]],tbl_Metraj22[[#This Row],[YUZDE]]*tbl_Metraj22[[#This Row],[METRAJ_BETON]]))</f>
        <v>0</v>
      </c>
      <c r="K3409" s="2" t="s">
        <v>23656</v>
      </c>
    </row>
    <row r="3410" spans="1:11" ht="14.25" x14ac:dyDescent="0.2">
      <c r="A3410" s="2" t="s">
        <v>734</v>
      </c>
      <c r="B3410" s="124" t="s">
        <v>5439</v>
      </c>
      <c r="C3410" s="124"/>
      <c r="D3410" s="126">
        <v>0.31</v>
      </c>
      <c r="E3410" s="124" t="s">
        <v>765</v>
      </c>
      <c r="F3410" s="124">
        <v>0</v>
      </c>
      <c r="G3410" s="2" t="s">
        <v>15997</v>
      </c>
      <c r="H3410" s="130"/>
      <c r="I3410" s="134"/>
      <c r="J3410" s="123">
        <f>IF(OR(tbl_Metraj22[[#This Row],[TARIH]]="",tbl_Metraj22[[#This Row],[TARIH]]="-"),0,IF(tbl_Metraj22[[#This Row],[YUZDE]]=0,tbl_Metraj22[[#This Row],[METRAJ_BETON]],tbl_Metraj22[[#This Row],[YUZDE]]*tbl_Metraj22[[#This Row],[METRAJ_BETON]]))</f>
        <v>0</v>
      </c>
      <c r="K3410" s="2" t="s">
        <v>22993</v>
      </c>
    </row>
    <row r="3411" spans="1:11" ht="14.25" x14ac:dyDescent="0.2">
      <c r="A3411" s="2" t="s">
        <v>734</v>
      </c>
      <c r="B3411" s="124" t="s">
        <v>5440</v>
      </c>
      <c r="C3411" s="124"/>
      <c r="D3411" s="126">
        <v>0.21</v>
      </c>
      <c r="E3411" s="124" t="s">
        <v>765</v>
      </c>
      <c r="F3411" s="124">
        <v>0</v>
      </c>
      <c r="G3411" s="2" t="s">
        <v>15998</v>
      </c>
      <c r="H3411" s="130"/>
      <c r="I3411" s="134"/>
      <c r="J3411" s="123">
        <f>IF(OR(tbl_Metraj22[[#This Row],[TARIH]]="",tbl_Metraj22[[#This Row],[TARIH]]="-"),0,IF(tbl_Metraj22[[#This Row],[YUZDE]]=0,tbl_Metraj22[[#This Row],[METRAJ_BETON]],tbl_Metraj22[[#This Row],[YUZDE]]*tbl_Metraj22[[#This Row],[METRAJ_BETON]]))</f>
        <v>0</v>
      </c>
      <c r="K3411" s="2" t="e">
        <v>#N/A</v>
      </c>
    </row>
    <row r="3412" spans="1:11" ht="14.25" x14ac:dyDescent="0.2">
      <c r="A3412" s="2" t="s">
        <v>734</v>
      </c>
      <c r="B3412" s="124" t="s">
        <v>5441</v>
      </c>
      <c r="C3412" s="124"/>
      <c r="D3412" s="126">
        <v>0.31</v>
      </c>
      <c r="E3412" s="124" t="s">
        <v>765</v>
      </c>
      <c r="F3412" s="124">
        <v>0</v>
      </c>
      <c r="G3412" s="2" t="s">
        <v>15999</v>
      </c>
      <c r="H3412" s="130"/>
      <c r="I3412" s="134"/>
      <c r="J3412" s="123">
        <f>IF(OR(tbl_Metraj22[[#This Row],[TARIH]]="",tbl_Metraj22[[#This Row],[TARIH]]="-"),0,IF(tbl_Metraj22[[#This Row],[YUZDE]]=0,tbl_Metraj22[[#This Row],[METRAJ_BETON]],tbl_Metraj22[[#This Row],[YUZDE]]*tbl_Metraj22[[#This Row],[METRAJ_BETON]]))</f>
        <v>0</v>
      </c>
      <c r="K3412" s="2" t="s">
        <v>22979</v>
      </c>
    </row>
    <row r="3413" spans="1:11" ht="14.25" x14ac:dyDescent="0.2">
      <c r="A3413" s="2" t="s">
        <v>734</v>
      </c>
      <c r="B3413" s="124" t="s">
        <v>5442</v>
      </c>
      <c r="C3413" s="124"/>
      <c r="D3413" s="126">
        <v>0.25</v>
      </c>
      <c r="E3413" s="124" t="s">
        <v>765</v>
      </c>
      <c r="F3413" s="124">
        <v>0</v>
      </c>
      <c r="G3413" s="2" t="s">
        <v>16000</v>
      </c>
      <c r="H3413" s="130"/>
      <c r="I3413" s="134"/>
      <c r="J3413" s="123">
        <f>IF(OR(tbl_Metraj22[[#This Row],[TARIH]]="",tbl_Metraj22[[#This Row],[TARIH]]="-"),0,IF(tbl_Metraj22[[#This Row],[YUZDE]]=0,tbl_Metraj22[[#This Row],[METRAJ_BETON]],tbl_Metraj22[[#This Row],[YUZDE]]*tbl_Metraj22[[#This Row],[METRAJ_BETON]]))</f>
        <v>0</v>
      </c>
      <c r="K3413" s="2" t="s">
        <v>23657</v>
      </c>
    </row>
    <row r="3414" spans="1:11" ht="14.25" x14ac:dyDescent="0.2">
      <c r="A3414" s="2" t="s">
        <v>734</v>
      </c>
      <c r="B3414" s="124" t="s">
        <v>5443</v>
      </c>
      <c r="C3414" s="124"/>
      <c r="D3414" s="126">
        <v>0.27</v>
      </c>
      <c r="E3414" s="124" t="s">
        <v>765</v>
      </c>
      <c r="F3414" s="124">
        <v>0</v>
      </c>
      <c r="G3414" s="2" t="s">
        <v>16001</v>
      </c>
      <c r="H3414" s="130"/>
      <c r="I3414" s="134"/>
      <c r="J3414" s="123">
        <f>IF(OR(tbl_Metraj22[[#This Row],[TARIH]]="",tbl_Metraj22[[#This Row],[TARIH]]="-"),0,IF(tbl_Metraj22[[#This Row],[YUZDE]]=0,tbl_Metraj22[[#This Row],[METRAJ_BETON]],tbl_Metraj22[[#This Row],[YUZDE]]*tbl_Metraj22[[#This Row],[METRAJ_BETON]]))</f>
        <v>0</v>
      </c>
      <c r="K3414" s="2" t="s">
        <v>23658</v>
      </c>
    </row>
    <row r="3415" spans="1:11" ht="14.25" x14ac:dyDescent="0.2">
      <c r="A3415" s="2" t="s">
        <v>734</v>
      </c>
      <c r="B3415" s="124" t="s">
        <v>5444</v>
      </c>
      <c r="C3415" s="124"/>
      <c r="D3415" s="126">
        <v>0.21</v>
      </c>
      <c r="E3415" s="124" t="s">
        <v>765</v>
      </c>
      <c r="F3415" s="124">
        <v>0</v>
      </c>
      <c r="G3415" s="2" t="s">
        <v>16002</v>
      </c>
      <c r="H3415" s="130"/>
      <c r="I3415" s="134"/>
      <c r="J3415" s="123">
        <f>IF(OR(tbl_Metraj22[[#This Row],[TARIH]]="",tbl_Metraj22[[#This Row],[TARIH]]="-"),0,IF(tbl_Metraj22[[#This Row],[YUZDE]]=0,tbl_Metraj22[[#This Row],[METRAJ_BETON]],tbl_Metraj22[[#This Row],[YUZDE]]*tbl_Metraj22[[#This Row],[METRAJ_BETON]]))</f>
        <v>0</v>
      </c>
      <c r="K3415" s="2" t="s">
        <v>23038</v>
      </c>
    </row>
    <row r="3416" spans="1:11" ht="14.25" x14ac:dyDescent="0.2">
      <c r="A3416" s="2" t="s">
        <v>734</v>
      </c>
      <c r="B3416" s="124" t="s">
        <v>5445</v>
      </c>
      <c r="C3416" s="124"/>
      <c r="D3416" s="126">
        <v>0.22</v>
      </c>
      <c r="E3416" s="124" t="s">
        <v>765</v>
      </c>
      <c r="F3416" s="124">
        <v>0</v>
      </c>
      <c r="G3416" s="2" t="s">
        <v>16003</v>
      </c>
      <c r="H3416" s="130"/>
      <c r="I3416" s="134"/>
      <c r="J3416" s="123">
        <f>IF(OR(tbl_Metraj22[[#This Row],[TARIH]]="",tbl_Metraj22[[#This Row],[TARIH]]="-"),0,IF(tbl_Metraj22[[#This Row],[YUZDE]]=0,tbl_Metraj22[[#This Row],[METRAJ_BETON]],tbl_Metraj22[[#This Row],[YUZDE]]*tbl_Metraj22[[#This Row],[METRAJ_BETON]]))</f>
        <v>0</v>
      </c>
      <c r="K3416" s="2" t="s">
        <v>23659</v>
      </c>
    </row>
    <row r="3417" spans="1:11" ht="14.25" x14ac:dyDescent="0.2">
      <c r="A3417" s="2" t="s">
        <v>734</v>
      </c>
      <c r="B3417" s="124" t="s">
        <v>5446</v>
      </c>
      <c r="C3417" s="124"/>
      <c r="D3417" s="126">
        <v>0.35</v>
      </c>
      <c r="E3417" s="124" t="s">
        <v>765</v>
      </c>
      <c r="F3417" s="124">
        <v>0</v>
      </c>
      <c r="G3417" s="2" t="s">
        <v>16004</v>
      </c>
      <c r="H3417" s="130"/>
      <c r="I3417" s="134"/>
      <c r="J3417" s="123">
        <f>IF(OR(tbl_Metraj22[[#This Row],[TARIH]]="",tbl_Metraj22[[#This Row],[TARIH]]="-"),0,IF(tbl_Metraj22[[#This Row],[YUZDE]]=0,tbl_Metraj22[[#This Row],[METRAJ_BETON]],tbl_Metraj22[[#This Row],[YUZDE]]*tbl_Metraj22[[#This Row],[METRAJ_BETON]]))</f>
        <v>0</v>
      </c>
      <c r="K3417" s="2" t="s">
        <v>23660</v>
      </c>
    </row>
    <row r="3418" spans="1:11" ht="14.25" x14ac:dyDescent="0.2">
      <c r="A3418" s="2" t="s">
        <v>734</v>
      </c>
      <c r="B3418" s="124" t="s">
        <v>5447</v>
      </c>
      <c r="C3418" s="124"/>
      <c r="D3418" s="126">
        <v>0.9</v>
      </c>
      <c r="E3418" s="124" t="s">
        <v>765</v>
      </c>
      <c r="F3418" s="124">
        <v>0</v>
      </c>
      <c r="G3418" s="2" t="s">
        <v>16005</v>
      </c>
      <c r="H3418" s="130"/>
      <c r="I3418" s="134"/>
      <c r="J3418" s="123">
        <f>IF(OR(tbl_Metraj22[[#This Row],[TARIH]]="",tbl_Metraj22[[#This Row],[TARIH]]="-"),0,IF(tbl_Metraj22[[#This Row],[YUZDE]]=0,tbl_Metraj22[[#This Row],[METRAJ_BETON]],tbl_Metraj22[[#This Row],[YUZDE]]*tbl_Metraj22[[#This Row],[METRAJ_BETON]]))</f>
        <v>0</v>
      </c>
      <c r="K3418" s="2" t="s">
        <v>23029</v>
      </c>
    </row>
    <row r="3419" spans="1:11" ht="14.25" x14ac:dyDescent="0.2">
      <c r="A3419" s="2" t="s">
        <v>734</v>
      </c>
      <c r="B3419" s="124" t="s">
        <v>5448</v>
      </c>
      <c r="C3419" s="124"/>
      <c r="D3419" s="126">
        <v>1.06</v>
      </c>
      <c r="E3419" s="124" t="s">
        <v>765</v>
      </c>
      <c r="F3419" s="124">
        <v>0</v>
      </c>
      <c r="G3419" s="2" t="s">
        <v>16006</v>
      </c>
      <c r="H3419" s="130"/>
      <c r="I3419" s="134"/>
      <c r="J3419" s="123">
        <f>IF(OR(tbl_Metraj22[[#This Row],[TARIH]]="",tbl_Metraj22[[#This Row],[TARIH]]="-"),0,IF(tbl_Metraj22[[#This Row],[YUZDE]]=0,tbl_Metraj22[[#This Row],[METRAJ_BETON]],tbl_Metraj22[[#This Row],[YUZDE]]*tbl_Metraj22[[#This Row],[METRAJ_BETON]]))</f>
        <v>0</v>
      </c>
      <c r="K3419" s="2" t="s">
        <v>23661</v>
      </c>
    </row>
    <row r="3420" spans="1:11" ht="14.25" x14ac:dyDescent="0.2">
      <c r="A3420" s="2" t="s">
        <v>734</v>
      </c>
      <c r="B3420" s="124" t="s">
        <v>5449</v>
      </c>
      <c r="C3420" s="124"/>
      <c r="D3420" s="126">
        <v>0.9</v>
      </c>
      <c r="E3420" s="124" t="s">
        <v>765</v>
      </c>
      <c r="F3420" s="124">
        <v>0</v>
      </c>
      <c r="G3420" s="2" t="s">
        <v>16007</v>
      </c>
      <c r="H3420" s="130"/>
      <c r="I3420" s="134"/>
      <c r="J3420" s="123">
        <f>IF(OR(tbl_Metraj22[[#This Row],[TARIH]]="",tbl_Metraj22[[#This Row],[TARIH]]="-"),0,IF(tbl_Metraj22[[#This Row],[YUZDE]]=0,tbl_Metraj22[[#This Row],[METRAJ_BETON]],tbl_Metraj22[[#This Row],[YUZDE]]*tbl_Metraj22[[#This Row],[METRAJ_BETON]]))</f>
        <v>0</v>
      </c>
      <c r="K3420" s="2" t="e">
        <v>#N/A</v>
      </c>
    </row>
    <row r="3421" spans="1:11" ht="14.25" x14ac:dyDescent="0.2">
      <c r="A3421" s="2" t="s">
        <v>734</v>
      </c>
      <c r="B3421" s="124" t="s">
        <v>5450</v>
      </c>
      <c r="C3421" s="124"/>
      <c r="D3421" s="126">
        <v>0.35</v>
      </c>
      <c r="E3421" s="124" t="s">
        <v>765</v>
      </c>
      <c r="F3421" s="124">
        <v>0</v>
      </c>
      <c r="G3421" s="2" t="s">
        <v>16008</v>
      </c>
      <c r="H3421" s="130"/>
      <c r="I3421" s="134"/>
      <c r="J3421" s="123">
        <f>IF(OR(tbl_Metraj22[[#This Row],[TARIH]]="",tbl_Metraj22[[#This Row],[TARIH]]="-"),0,IF(tbl_Metraj22[[#This Row],[YUZDE]]=0,tbl_Metraj22[[#This Row],[METRAJ_BETON]],tbl_Metraj22[[#This Row],[YUZDE]]*tbl_Metraj22[[#This Row],[METRAJ_BETON]]))</f>
        <v>0</v>
      </c>
      <c r="K3421" s="2" t="s">
        <v>23662</v>
      </c>
    </row>
    <row r="3422" spans="1:11" ht="14.25" x14ac:dyDescent="0.2">
      <c r="A3422" s="2" t="s">
        <v>734</v>
      </c>
      <c r="B3422" s="124" t="s">
        <v>5451</v>
      </c>
      <c r="C3422" s="124"/>
      <c r="D3422" s="126">
        <v>0.27</v>
      </c>
      <c r="E3422" s="124" t="s">
        <v>765</v>
      </c>
      <c r="F3422" s="124">
        <v>0</v>
      </c>
      <c r="G3422" s="2" t="s">
        <v>16009</v>
      </c>
      <c r="H3422" s="130"/>
      <c r="I3422" s="134"/>
      <c r="J3422" s="123">
        <f>IF(OR(tbl_Metraj22[[#This Row],[TARIH]]="",tbl_Metraj22[[#This Row],[TARIH]]="-"),0,IF(tbl_Metraj22[[#This Row],[YUZDE]]=0,tbl_Metraj22[[#This Row],[METRAJ_BETON]],tbl_Metraj22[[#This Row],[YUZDE]]*tbl_Metraj22[[#This Row],[METRAJ_BETON]]))</f>
        <v>0</v>
      </c>
      <c r="K3422" s="2" t="s">
        <v>23663</v>
      </c>
    </row>
    <row r="3423" spans="1:11" ht="14.25" x14ac:dyDescent="0.2">
      <c r="A3423" s="2" t="s">
        <v>734</v>
      </c>
      <c r="B3423" s="124" t="s">
        <v>5452</v>
      </c>
      <c r="C3423" s="124"/>
      <c r="D3423" s="126">
        <v>0.21</v>
      </c>
      <c r="E3423" s="124" t="s">
        <v>765</v>
      </c>
      <c r="F3423" s="124">
        <v>0</v>
      </c>
      <c r="G3423" s="2" t="s">
        <v>16010</v>
      </c>
      <c r="H3423" s="130"/>
      <c r="I3423" s="134"/>
      <c r="J3423" s="123">
        <f>IF(OR(tbl_Metraj22[[#This Row],[TARIH]]="",tbl_Metraj22[[#This Row],[TARIH]]="-"),0,IF(tbl_Metraj22[[#This Row],[YUZDE]]=0,tbl_Metraj22[[#This Row],[METRAJ_BETON]],tbl_Metraj22[[#This Row],[YUZDE]]*tbl_Metraj22[[#This Row],[METRAJ_BETON]]))</f>
        <v>0</v>
      </c>
      <c r="K3423" s="2" t="s">
        <v>23009</v>
      </c>
    </row>
    <row r="3424" spans="1:11" ht="14.25" x14ac:dyDescent="0.2">
      <c r="A3424" s="2" t="s">
        <v>734</v>
      </c>
      <c r="B3424" s="124" t="s">
        <v>5453</v>
      </c>
      <c r="C3424" s="124"/>
      <c r="D3424" s="126">
        <v>0.21</v>
      </c>
      <c r="E3424" s="124" t="s">
        <v>765</v>
      </c>
      <c r="F3424" s="124">
        <v>0</v>
      </c>
      <c r="G3424" s="2" t="s">
        <v>16011</v>
      </c>
      <c r="H3424" s="130"/>
      <c r="I3424" s="134"/>
      <c r="J3424" s="123">
        <f>IF(OR(tbl_Metraj22[[#This Row],[TARIH]]="",tbl_Metraj22[[#This Row],[TARIH]]="-"),0,IF(tbl_Metraj22[[#This Row],[YUZDE]]=0,tbl_Metraj22[[#This Row],[METRAJ_BETON]],tbl_Metraj22[[#This Row],[YUZDE]]*tbl_Metraj22[[#This Row],[METRAJ_BETON]]))</f>
        <v>0</v>
      </c>
      <c r="K3424" s="2" t="s">
        <v>23019</v>
      </c>
    </row>
    <row r="3425" spans="1:11" ht="14.25" x14ac:dyDescent="0.2">
      <c r="A3425" s="2" t="s">
        <v>734</v>
      </c>
      <c r="B3425" s="124" t="s">
        <v>5454</v>
      </c>
      <c r="C3425" s="124"/>
      <c r="D3425" s="126">
        <v>0.15</v>
      </c>
      <c r="E3425" s="124" t="s">
        <v>765</v>
      </c>
      <c r="F3425" s="124">
        <v>0</v>
      </c>
      <c r="G3425" s="2" t="s">
        <v>16012</v>
      </c>
      <c r="H3425" s="130"/>
      <c r="I3425" s="134"/>
      <c r="J3425" s="123">
        <f>IF(OR(tbl_Metraj22[[#This Row],[TARIH]]="",tbl_Metraj22[[#This Row],[TARIH]]="-"),0,IF(tbl_Metraj22[[#This Row],[YUZDE]]=0,tbl_Metraj22[[#This Row],[METRAJ_BETON]],tbl_Metraj22[[#This Row],[YUZDE]]*tbl_Metraj22[[#This Row],[METRAJ_BETON]]))</f>
        <v>0</v>
      </c>
      <c r="K3425" s="2" t="e">
        <v>#N/A</v>
      </c>
    </row>
    <row r="3426" spans="1:11" ht="14.25" x14ac:dyDescent="0.2">
      <c r="A3426" s="2" t="s">
        <v>734</v>
      </c>
      <c r="B3426" s="124" t="s">
        <v>5455</v>
      </c>
      <c r="C3426" s="124"/>
      <c r="D3426" s="126">
        <v>0.43</v>
      </c>
      <c r="E3426" s="124" t="s">
        <v>765</v>
      </c>
      <c r="F3426" s="124">
        <v>0</v>
      </c>
      <c r="G3426" s="2" t="s">
        <v>16013</v>
      </c>
      <c r="H3426" s="130"/>
      <c r="I3426" s="134"/>
      <c r="J3426" s="123">
        <f>IF(OR(tbl_Metraj22[[#This Row],[TARIH]]="",tbl_Metraj22[[#This Row],[TARIH]]="-"),0,IF(tbl_Metraj22[[#This Row],[YUZDE]]=0,tbl_Metraj22[[#This Row],[METRAJ_BETON]],tbl_Metraj22[[#This Row],[YUZDE]]*tbl_Metraj22[[#This Row],[METRAJ_BETON]]))</f>
        <v>0</v>
      </c>
      <c r="K3426" s="2" t="s">
        <v>23664</v>
      </c>
    </row>
    <row r="3427" spans="1:11" ht="14.25" x14ac:dyDescent="0.2">
      <c r="A3427" s="2" t="s">
        <v>734</v>
      </c>
      <c r="B3427" s="124" t="s">
        <v>5456</v>
      </c>
      <c r="C3427" s="124"/>
      <c r="D3427" s="126">
        <v>0.61</v>
      </c>
      <c r="E3427" s="124" t="s">
        <v>765</v>
      </c>
      <c r="F3427" s="124">
        <v>0</v>
      </c>
      <c r="G3427" s="2" t="s">
        <v>16014</v>
      </c>
      <c r="H3427" s="130"/>
      <c r="I3427" s="134"/>
      <c r="J3427" s="123">
        <f>IF(OR(tbl_Metraj22[[#This Row],[TARIH]]="",tbl_Metraj22[[#This Row],[TARIH]]="-"),0,IF(tbl_Metraj22[[#This Row],[YUZDE]]=0,tbl_Metraj22[[#This Row],[METRAJ_BETON]],tbl_Metraj22[[#This Row],[YUZDE]]*tbl_Metraj22[[#This Row],[METRAJ_BETON]]))</f>
        <v>0</v>
      </c>
      <c r="K3427" s="2" t="s">
        <v>23035</v>
      </c>
    </row>
    <row r="3428" spans="1:11" ht="14.25" x14ac:dyDescent="0.2">
      <c r="A3428" s="2" t="s">
        <v>734</v>
      </c>
      <c r="B3428" s="124" t="s">
        <v>5457</v>
      </c>
      <c r="C3428" s="124"/>
      <c r="D3428" s="126">
        <v>2.02</v>
      </c>
      <c r="E3428" s="124" t="s">
        <v>765</v>
      </c>
      <c r="F3428" s="124">
        <v>0</v>
      </c>
      <c r="G3428" s="2" t="s">
        <v>16015</v>
      </c>
      <c r="H3428" s="130"/>
      <c r="I3428" s="134"/>
      <c r="J3428" s="123">
        <f>IF(OR(tbl_Metraj22[[#This Row],[TARIH]]="",tbl_Metraj22[[#This Row],[TARIH]]="-"),0,IF(tbl_Metraj22[[#This Row],[YUZDE]]=0,tbl_Metraj22[[#This Row],[METRAJ_BETON]],tbl_Metraj22[[#This Row],[YUZDE]]*tbl_Metraj22[[#This Row],[METRAJ_BETON]]))</f>
        <v>0</v>
      </c>
      <c r="K3428" s="2" t="s">
        <v>23665</v>
      </c>
    </row>
    <row r="3429" spans="1:11" ht="14.25" x14ac:dyDescent="0.2">
      <c r="A3429" s="2" t="s">
        <v>734</v>
      </c>
      <c r="B3429" s="124" t="s">
        <v>5458</v>
      </c>
      <c r="C3429" s="124"/>
      <c r="D3429" s="126">
        <v>1.95</v>
      </c>
      <c r="E3429" s="124" t="s">
        <v>765</v>
      </c>
      <c r="F3429" s="124">
        <v>0</v>
      </c>
      <c r="G3429" s="2" t="s">
        <v>16016</v>
      </c>
      <c r="H3429" s="130"/>
      <c r="I3429" s="134"/>
      <c r="J3429" s="123">
        <f>IF(OR(tbl_Metraj22[[#This Row],[TARIH]]="",tbl_Metraj22[[#This Row],[TARIH]]="-"),0,IF(tbl_Metraj22[[#This Row],[YUZDE]]=0,tbl_Metraj22[[#This Row],[METRAJ_BETON]],tbl_Metraj22[[#This Row],[YUZDE]]*tbl_Metraj22[[#This Row],[METRAJ_BETON]]))</f>
        <v>0</v>
      </c>
      <c r="K3429" s="2" t="s">
        <v>23666</v>
      </c>
    </row>
    <row r="3430" spans="1:11" ht="14.25" x14ac:dyDescent="0.2">
      <c r="A3430" s="2" t="s">
        <v>734</v>
      </c>
      <c r="B3430" s="124" t="s">
        <v>5459</v>
      </c>
      <c r="C3430" s="124"/>
      <c r="D3430" s="126">
        <v>8.4499999999999993</v>
      </c>
      <c r="E3430" s="124" t="s">
        <v>765</v>
      </c>
      <c r="F3430" s="124">
        <v>0</v>
      </c>
      <c r="G3430" s="2" t="s">
        <v>16017</v>
      </c>
      <c r="H3430" s="130"/>
      <c r="I3430" s="134"/>
      <c r="J3430" s="123">
        <f>IF(OR(tbl_Metraj22[[#This Row],[TARIH]]="",tbl_Metraj22[[#This Row],[TARIH]]="-"),0,IF(tbl_Metraj22[[#This Row],[YUZDE]]=0,tbl_Metraj22[[#This Row],[METRAJ_BETON]],tbl_Metraj22[[#This Row],[YUZDE]]*tbl_Metraj22[[#This Row],[METRAJ_BETON]]))</f>
        <v>0</v>
      </c>
      <c r="K3430" s="2" t="s">
        <v>23012</v>
      </c>
    </row>
    <row r="3431" spans="1:11" ht="14.25" x14ac:dyDescent="0.2">
      <c r="A3431" s="2" t="s">
        <v>734</v>
      </c>
      <c r="B3431" s="124" t="s">
        <v>5460</v>
      </c>
      <c r="C3431" s="124"/>
      <c r="D3431" s="126">
        <v>8.83</v>
      </c>
      <c r="E3431" s="124" t="s">
        <v>765</v>
      </c>
      <c r="F3431" s="124">
        <v>0</v>
      </c>
      <c r="G3431" s="2" t="s">
        <v>16018</v>
      </c>
      <c r="H3431" s="130"/>
      <c r="I3431" s="134"/>
      <c r="J3431" s="123">
        <f>IF(OR(tbl_Metraj22[[#This Row],[TARIH]]="",tbl_Metraj22[[#This Row],[TARIH]]="-"),0,IF(tbl_Metraj22[[#This Row],[YUZDE]]=0,tbl_Metraj22[[#This Row],[METRAJ_BETON]],tbl_Metraj22[[#This Row],[YUZDE]]*tbl_Metraj22[[#This Row],[METRAJ_BETON]]))</f>
        <v>0</v>
      </c>
      <c r="K3431" s="2" t="s">
        <v>22985</v>
      </c>
    </row>
    <row r="3432" spans="1:11" ht="14.25" x14ac:dyDescent="0.2">
      <c r="A3432" s="2" t="s">
        <v>734</v>
      </c>
      <c r="B3432" s="124" t="s">
        <v>5461</v>
      </c>
      <c r="C3432" s="124"/>
      <c r="D3432" s="126">
        <v>8.83</v>
      </c>
      <c r="E3432" s="124" t="s">
        <v>765</v>
      </c>
      <c r="F3432" s="124">
        <v>0</v>
      </c>
      <c r="G3432" s="2" t="s">
        <v>16019</v>
      </c>
      <c r="H3432" s="130"/>
      <c r="I3432" s="134"/>
      <c r="J3432" s="123">
        <f>IF(OR(tbl_Metraj22[[#This Row],[TARIH]]="",tbl_Metraj22[[#This Row],[TARIH]]="-"),0,IF(tbl_Metraj22[[#This Row],[YUZDE]]=0,tbl_Metraj22[[#This Row],[METRAJ_BETON]],tbl_Metraj22[[#This Row],[YUZDE]]*tbl_Metraj22[[#This Row],[METRAJ_BETON]]))</f>
        <v>0</v>
      </c>
      <c r="K3432" s="2" t="s">
        <v>22989</v>
      </c>
    </row>
    <row r="3433" spans="1:11" ht="14.25" x14ac:dyDescent="0.2">
      <c r="A3433" s="2" t="s">
        <v>734</v>
      </c>
      <c r="B3433" s="124" t="s">
        <v>5462</v>
      </c>
      <c r="C3433" s="124"/>
      <c r="D3433" s="126">
        <v>1.33</v>
      </c>
      <c r="E3433" s="124" t="s">
        <v>765</v>
      </c>
      <c r="F3433" s="124">
        <v>0</v>
      </c>
      <c r="G3433" s="2" t="s">
        <v>16020</v>
      </c>
      <c r="H3433" s="130"/>
      <c r="I3433" s="134"/>
      <c r="J3433" s="123">
        <f>IF(OR(tbl_Metraj22[[#This Row],[TARIH]]="",tbl_Metraj22[[#This Row],[TARIH]]="-"),0,IF(tbl_Metraj22[[#This Row],[YUZDE]]=0,tbl_Metraj22[[#This Row],[METRAJ_BETON]],tbl_Metraj22[[#This Row],[YUZDE]]*tbl_Metraj22[[#This Row],[METRAJ_BETON]]))</f>
        <v>0</v>
      </c>
      <c r="K3433" s="2" t="s">
        <v>23667</v>
      </c>
    </row>
    <row r="3434" spans="1:11" ht="14.25" x14ac:dyDescent="0.2">
      <c r="A3434" s="2" t="s">
        <v>734</v>
      </c>
      <c r="B3434" s="124" t="s">
        <v>5463</v>
      </c>
      <c r="C3434" s="124"/>
      <c r="D3434" s="126">
        <v>2.52</v>
      </c>
      <c r="E3434" s="124" t="s">
        <v>765</v>
      </c>
      <c r="F3434" s="124">
        <v>0</v>
      </c>
      <c r="G3434" s="2" t="s">
        <v>16021</v>
      </c>
      <c r="H3434" s="130"/>
      <c r="I3434" s="134"/>
      <c r="J3434" s="123">
        <f>IF(OR(tbl_Metraj22[[#This Row],[TARIH]]="",tbl_Metraj22[[#This Row],[TARIH]]="-"),0,IF(tbl_Metraj22[[#This Row],[YUZDE]]=0,tbl_Metraj22[[#This Row],[METRAJ_BETON]],tbl_Metraj22[[#This Row],[YUZDE]]*tbl_Metraj22[[#This Row],[METRAJ_BETON]]))</f>
        <v>0</v>
      </c>
      <c r="K3434" s="2" t="s">
        <v>23668</v>
      </c>
    </row>
    <row r="3435" spans="1:11" ht="14.25" x14ac:dyDescent="0.2">
      <c r="A3435" s="2" t="s">
        <v>734</v>
      </c>
      <c r="B3435" s="124" t="s">
        <v>5464</v>
      </c>
      <c r="C3435" s="124"/>
      <c r="D3435" s="126">
        <v>4.03</v>
      </c>
      <c r="E3435" s="124" t="s">
        <v>765</v>
      </c>
      <c r="F3435" s="124">
        <v>0</v>
      </c>
      <c r="G3435" s="2" t="s">
        <v>16022</v>
      </c>
      <c r="H3435" s="130"/>
      <c r="I3435" s="134"/>
      <c r="J3435" s="123">
        <f>IF(OR(tbl_Metraj22[[#This Row],[TARIH]]="",tbl_Metraj22[[#This Row],[TARIH]]="-"),0,IF(tbl_Metraj22[[#This Row],[YUZDE]]=0,tbl_Metraj22[[#This Row],[METRAJ_BETON]],tbl_Metraj22[[#This Row],[YUZDE]]*tbl_Metraj22[[#This Row],[METRAJ_BETON]]))</f>
        <v>0</v>
      </c>
      <c r="K3435" s="2" t="s">
        <v>23026</v>
      </c>
    </row>
    <row r="3436" spans="1:11" ht="14.25" x14ac:dyDescent="0.2">
      <c r="A3436" s="2" t="s">
        <v>734</v>
      </c>
      <c r="B3436" s="124" t="s">
        <v>5465</v>
      </c>
      <c r="C3436" s="124"/>
      <c r="D3436" s="126">
        <v>1.82</v>
      </c>
      <c r="E3436" s="124" t="s">
        <v>765</v>
      </c>
      <c r="F3436" s="124">
        <v>0</v>
      </c>
      <c r="G3436" s="2" t="s">
        <v>16023</v>
      </c>
      <c r="H3436" s="130"/>
      <c r="I3436" s="134"/>
      <c r="J3436" s="123">
        <f>IF(OR(tbl_Metraj22[[#This Row],[TARIH]]="",tbl_Metraj22[[#This Row],[TARIH]]="-"),0,IF(tbl_Metraj22[[#This Row],[YUZDE]]=0,tbl_Metraj22[[#This Row],[METRAJ_BETON]],tbl_Metraj22[[#This Row],[YUZDE]]*tbl_Metraj22[[#This Row],[METRAJ_BETON]]))</f>
        <v>0</v>
      </c>
      <c r="K3436" s="2" t="s">
        <v>23669</v>
      </c>
    </row>
    <row r="3437" spans="1:11" ht="14.25" x14ac:dyDescent="0.2">
      <c r="A3437" s="2" t="s">
        <v>734</v>
      </c>
      <c r="B3437" s="124" t="s">
        <v>5466</v>
      </c>
      <c r="C3437" s="124"/>
      <c r="D3437" s="126">
        <v>4.03</v>
      </c>
      <c r="E3437" s="124" t="s">
        <v>765</v>
      </c>
      <c r="F3437" s="124">
        <v>0</v>
      </c>
      <c r="G3437" s="2" t="s">
        <v>16024</v>
      </c>
      <c r="H3437" s="130"/>
      <c r="I3437" s="134"/>
      <c r="J3437" s="123">
        <f>IF(OR(tbl_Metraj22[[#This Row],[TARIH]]="",tbl_Metraj22[[#This Row],[TARIH]]="-"),0,IF(tbl_Metraj22[[#This Row],[YUZDE]]=0,tbl_Metraj22[[#This Row],[METRAJ_BETON]],tbl_Metraj22[[#This Row],[YUZDE]]*tbl_Metraj22[[#This Row],[METRAJ_BETON]]))</f>
        <v>0</v>
      </c>
      <c r="K3437" s="2" t="s">
        <v>23670</v>
      </c>
    </row>
    <row r="3438" spans="1:11" ht="14.25" x14ac:dyDescent="0.2">
      <c r="A3438" s="2" t="s">
        <v>734</v>
      </c>
      <c r="B3438" s="124" t="s">
        <v>5470</v>
      </c>
      <c r="C3438" s="124"/>
      <c r="D3438" s="126">
        <v>8.06</v>
      </c>
      <c r="E3438" s="124" t="s">
        <v>765</v>
      </c>
      <c r="F3438" s="124">
        <v>0</v>
      </c>
      <c r="G3438" s="2" t="s">
        <v>16025</v>
      </c>
      <c r="H3438" s="130" t="s">
        <v>24265</v>
      </c>
      <c r="I3438" s="134"/>
      <c r="J3438" s="123">
        <f>IF(OR(tbl_Metraj22[[#This Row],[TARIH]]="",tbl_Metraj22[[#This Row],[TARIH]]="-"),0,IF(tbl_Metraj22[[#This Row],[YUZDE]]=0,tbl_Metraj22[[#This Row],[METRAJ_BETON]],tbl_Metraj22[[#This Row],[YUZDE]]*tbl_Metraj22[[#This Row],[METRAJ_BETON]]))</f>
        <v>0</v>
      </c>
      <c r="K3438" s="2" t="s">
        <v>22980</v>
      </c>
    </row>
    <row r="3439" spans="1:11" ht="14.25" x14ac:dyDescent="0.2">
      <c r="A3439" s="2" t="s">
        <v>734</v>
      </c>
      <c r="B3439" s="124" t="s">
        <v>5471</v>
      </c>
      <c r="C3439" s="124"/>
      <c r="D3439" s="126">
        <v>8.06</v>
      </c>
      <c r="E3439" s="124" t="s">
        <v>765</v>
      </c>
      <c r="F3439" s="124">
        <v>0</v>
      </c>
      <c r="G3439" s="2" t="s">
        <v>16026</v>
      </c>
      <c r="H3439" s="130"/>
      <c r="I3439" s="134"/>
      <c r="J3439" s="123">
        <f>IF(OR(tbl_Metraj22[[#This Row],[TARIH]]="",tbl_Metraj22[[#This Row],[TARIH]]="-"),0,IF(tbl_Metraj22[[#This Row],[YUZDE]]=0,tbl_Metraj22[[#This Row],[METRAJ_BETON]],tbl_Metraj22[[#This Row],[YUZDE]]*tbl_Metraj22[[#This Row],[METRAJ_BETON]]))</f>
        <v>0</v>
      </c>
      <c r="K3439" s="2" t="s">
        <v>22981</v>
      </c>
    </row>
    <row r="3440" spans="1:11" ht="14.25" x14ac:dyDescent="0.2">
      <c r="A3440" s="2" t="s">
        <v>734</v>
      </c>
      <c r="B3440" s="124" t="s">
        <v>5472</v>
      </c>
      <c r="C3440" s="124"/>
      <c r="D3440" s="126">
        <v>8.06</v>
      </c>
      <c r="E3440" s="124" t="s">
        <v>765</v>
      </c>
      <c r="F3440" s="124">
        <v>0</v>
      </c>
      <c r="G3440" s="2" t="s">
        <v>16027</v>
      </c>
      <c r="H3440" s="130"/>
      <c r="I3440" s="134"/>
      <c r="J3440" s="123">
        <f>IF(OR(tbl_Metraj22[[#This Row],[TARIH]]="",tbl_Metraj22[[#This Row],[TARIH]]="-"),0,IF(tbl_Metraj22[[#This Row],[YUZDE]]=0,tbl_Metraj22[[#This Row],[METRAJ_BETON]],tbl_Metraj22[[#This Row],[YUZDE]]*tbl_Metraj22[[#This Row],[METRAJ_BETON]]))</f>
        <v>0</v>
      </c>
      <c r="K3440" s="2" t="s">
        <v>22982</v>
      </c>
    </row>
    <row r="3441" spans="1:11" ht="14.25" x14ac:dyDescent="0.2">
      <c r="A3441" s="2" t="s">
        <v>734</v>
      </c>
      <c r="B3441" s="124" t="s">
        <v>5473</v>
      </c>
      <c r="C3441" s="124"/>
      <c r="D3441" s="126">
        <v>6.62</v>
      </c>
      <c r="E3441" s="124" t="s">
        <v>765</v>
      </c>
      <c r="F3441" s="124">
        <v>0</v>
      </c>
      <c r="G3441" s="2" t="s">
        <v>16028</v>
      </c>
      <c r="H3441" s="130"/>
      <c r="I3441" s="134"/>
      <c r="J3441" s="123">
        <f>IF(OR(tbl_Metraj22[[#This Row],[TARIH]]="",tbl_Metraj22[[#This Row],[TARIH]]="-"),0,IF(tbl_Metraj22[[#This Row],[YUZDE]]=0,tbl_Metraj22[[#This Row],[METRAJ_BETON]],tbl_Metraj22[[#This Row],[YUZDE]]*tbl_Metraj22[[#This Row],[METRAJ_BETON]]))</f>
        <v>0</v>
      </c>
      <c r="K3441" s="2" t="s">
        <v>23044</v>
      </c>
    </row>
    <row r="3442" spans="1:11" ht="14.25" x14ac:dyDescent="0.2">
      <c r="A3442" s="2" t="s">
        <v>734</v>
      </c>
      <c r="B3442" s="124" t="s">
        <v>5474</v>
      </c>
      <c r="C3442" s="124"/>
      <c r="D3442" s="126">
        <v>1.3</v>
      </c>
      <c r="E3442" s="124" t="s">
        <v>765</v>
      </c>
      <c r="F3442" s="124">
        <v>0</v>
      </c>
      <c r="G3442" s="2" t="s">
        <v>16029</v>
      </c>
      <c r="H3442" s="130"/>
      <c r="I3442" s="134"/>
      <c r="J3442" s="123">
        <f>IF(OR(tbl_Metraj22[[#This Row],[TARIH]]="",tbl_Metraj22[[#This Row],[TARIH]]="-"),0,IF(tbl_Metraj22[[#This Row],[YUZDE]]=0,tbl_Metraj22[[#This Row],[METRAJ_BETON]],tbl_Metraj22[[#This Row],[YUZDE]]*tbl_Metraj22[[#This Row],[METRAJ_BETON]]))</f>
        <v>0</v>
      </c>
      <c r="K3442" s="2" t="s">
        <v>23671</v>
      </c>
    </row>
    <row r="3443" spans="1:11" ht="14.25" x14ac:dyDescent="0.2">
      <c r="A3443" s="2" t="s">
        <v>734</v>
      </c>
      <c r="B3443" s="124" t="s">
        <v>5475</v>
      </c>
      <c r="C3443" s="124"/>
      <c r="D3443" s="126">
        <v>8.4499999999999993</v>
      </c>
      <c r="E3443" s="124" t="s">
        <v>765</v>
      </c>
      <c r="F3443" s="124">
        <v>0</v>
      </c>
      <c r="G3443" s="2" t="s">
        <v>16030</v>
      </c>
      <c r="H3443" s="130"/>
      <c r="I3443" s="134"/>
      <c r="J3443" s="123">
        <f>IF(OR(tbl_Metraj22[[#This Row],[TARIH]]="",tbl_Metraj22[[#This Row],[TARIH]]="-"),0,IF(tbl_Metraj22[[#This Row],[YUZDE]]=0,tbl_Metraj22[[#This Row],[METRAJ_BETON]],tbl_Metraj22[[#This Row],[YUZDE]]*tbl_Metraj22[[#This Row],[METRAJ_BETON]]))</f>
        <v>0</v>
      </c>
      <c r="K3443" s="2" t="s">
        <v>22959</v>
      </c>
    </row>
    <row r="3444" spans="1:11" ht="14.25" x14ac:dyDescent="0.2">
      <c r="A3444" s="2" t="s">
        <v>734</v>
      </c>
      <c r="B3444" s="124" t="s">
        <v>5476</v>
      </c>
      <c r="C3444" s="124"/>
      <c r="D3444" s="126">
        <v>2.88</v>
      </c>
      <c r="E3444" s="124" t="s">
        <v>765</v>
      </c>
      <c r="F3444" s="124">
        <v>0</v>
      </c>
      <c r="G3444" s="2" t="s">
        <v>16031</v>
      </c>
      <c r="H3444" s="130"/>
      <c r="I3444" s="134"/>
      <c r="J3444" s="123">
        <f>IF(OR(tbl_Metraj22[[#This Row],[TARIH]]="",tbl_Metraj22[[#This Row],[TARIH]]="-"),0,IF(tbl_Metraj22[[#This Row],[YUZDE]]=0,tbl_Metraj22[[#This Row],[METRAJ_BETON]],tbl_Metraj22[[#This Row],[YUZDE]]*tbl_Metraj22[[#This Row],[METRAJ_BETON]]))</f>
        <v>0</v>
      </c>
      <c r="K3444" s="2" t="s">
        <v>22950</v>
      </c>
    </row>
    <row r="3445" spans="1:11" ht="14.25" x14ac:dyDescent="0.2">
      <c r="A3445" s="2" t="s">
        <v>734</v>
      </c>
      <c r="B3445" s="124" t="s">
        <v>5477</v>
      </c>
      <c r="C3445" s="124"/>
      <c r="D3445" s="126">
        <v>0.91</v>
      </c>
      <c r="E3445" s="124" t="s">
        <v>765</v>
      </c>
      <c r="F3445" s="124">
        <v>0</v>
      </c>
      <c r="G3445" s="2" t="s">
        <v>16032</v>
      </c>
      <c r="H3445" s="130"/>
      <c r="I3445" s="134"/>
      <c r="J3445" s="123">
        <f>IF(OR(tbl_Metraj22[[#This Row],[TARIH]]="",tbl_Metraj22[[#This Row],[TARIH]]="-"),0,IF(tbl_Metraj22[[#This Row],[YUZDE]]=0,tbl_Metraj22[[#This Row],[METRAJ_BETON]],tbl_Metraj22[[#This Row],[YUZDE]]*tbl_Metraj22[[#This Row],[METRAJ_BETON]]))</f>
        <v>0</v>
      </c>
      <c r="K3445" s="2" t="s">
        <v>23672</v>
      </c>
    </row>
    <row r="3446" spans="1:11" ht="14.25" x14ac:dyDescent="0.2">
      <c r="A3446" s="2" t="s">
        <v>734</v>
      </c>
      <c r="B3446" s="124" t="s">
        <v>5478</v>
      </c>
      <c r="C3446" s="124"/>
      <c r="D3446" s="126">
        <v>0.32</v>
      </c>
      <c r="E3446" s="124" t="s">
        <v>765</v>
      </c>
      <c r="F3446" s="124">
        <v>0</v>
      </c>
      <c r="G3446" s="2" t="s">
        <v>16033</v>
      </c>
      <c r="H3446" s="130"/>
      <c r="I3446" s="134"/>
      <c r="J3446" s="123">
        <f>IF(OR(tbl_Metraj22[[#This Row],[TARIH]]="",tbl_Metraj22[[#This Row],[TARIH]]="-"),0,IF(tbl_Metraj22[[#This Row],[YUZDE]]=0,tbl_Metraj22[[#This Row],[METRAJ_BETON]],tbl_Metraj22[[#This Row],[YUZDE]]*tbl_Metraj22[[#This Row],[METRAJ_BETON]]))</f>
        <v>0</v>
      </c>
      <c r="K3446" s="2" t="s">
        <v>22977</v>
      </c>
    </row>
    <row r="3447" spans="1:11" ht="14.25" x14ac:dyDescent="0.2">
      <c r="A3447" s="2" t="s">
        <v>734</v>
      </c>
      <c r="B3447" s="124" t="s">
        <v>5479</v>
      </c>
      <c r="C3447" s="124"/>
      <c r="D3447" s="126">
        <v>0.37</v>
      </c>
      <c r="E3447" s="124" t="s">
        <v>765</v>
      </c>
      <c r="F3447" s="124">
        <v>0</v>
      </c>
      <c r="G3447" s="2" t="s">
        <v>16034</v>
      </c>
      <c r="H3447" s="130"/>
      <c r="I3447" s="134"/>
      <c r="J3447" s="123">
        <f>IF(OR(tbl_Metraj22[[#This Row],[TARIH]]="",tbl_Metraj22[[#This Row],[TARIH]]="-"),0,IF(tbl_Metraj22[[#This Row],[YUZDE]]=0,tbl_Metraj22[[#This Row],[METRAJ_BETON]],tbl_Metraj22[[#This Row],[YUZDE]]*tbl_Metraj22[[#This Row],[METRAJ_BETON]]))</f>
        <v>0</v>
      </c>
      <c r="K3447" s="2" t="s">
        <v>23673</v>
      </c>
    </row>
    <row r="3448" spans="1:11" ht="14.25" x14ac:dyDescent="0.2">
      <c r="A3448" s="2" t="s">
        <v>734</v>
      </c>
      <c r="B3448" s="124" t="s">
        <v>5480</v>
      </c>
      <c r="C3448" s="124"/>
      <c r="D3448" s="126">
        <v>0.36</v>
      </c>
      <c r="E3448" s="124" t="s">
        <v>765</v>
      </c>
      <c r="F3448" s="124">
        <v>0</v>
      </c>
      <c r="G3448" s="2" t="s">
        <v>16035</v>
      </c>
      <c r="H3448" s="130"/>
      <c r="I3448" s="134"/>
      <c r="J3448" s="123">
        <f>IF(OR(tbl_Metraj22[[#This Row],[TARIH]]="",tbl_Metraj22[[#This Row],[TARIH]]="-"),0,IF(tbl_Metraj22[[#This Row],[YUZDE]]=0,tbl_Metraj22[[#This Row],[METRAJ_BETON]],tbl_Metraj22[[#This Row],[YUZDE]]*tbl_Metraj22[[#This Row],[METRAJ_BETON]]))</f>
        <v>0</v>
      </c>
      <c r="K3448" s="2" t="s">
        <v>23674</v>
      </c>
    </row>
    <row r="3449" spans="1:11" ht="14.25" x14ac:dyDescent="0.2">
      <c r="A3449" s="2" t="s">
        <v>734</v>
      </c>
      <c r="B3449" s="124" t="s">
        <v>5481</v>
      </c>
      <c r="C3449" s="124"/>
      <c r="D3449" s="126">
        <v>1.06</v>
      </c>
      <c r="E3449" s="124" t="s">
        <v>765</v>
      </c>
      <c r="F3449" s="124">
        <v>0</v>
      </c>
      <c r="G3449" s="2" t="s">
        <v>16036</v>
      </c>
      <c r="H3449" s="130"/>
      <c r="I3449" s="134"/>
      <c r="J3449" s="123">
        <f>IF(OR(tbl_Metraj22[[#This Row],[TARIH]]="",tbl_Metraj22[[#This Row],[TARIH]]="-"),0,IF(tbl_Metraj22[[#This Row],[YUZDE]]=0,tbl_Metraj22[[#This Row],[METRAJ_BETON]],tbl_Metraj22[[#This Row],[YUZDE]]*tbl_Metraj22[[#This Row],[METRAJ_BETON]]))</f>
        <v>0</v>
      </c>
      <c r="K3449" s="2" t="s">
        <v>23675</v>
      </c>
    </row>
    <row r="3450" spans="1:11" ht="14.25" x14ac:dyDescent="0.2">
      <c r="A3450" s="2" t="s">
        <v>734</v>
      </c>
      <c r="B3450" s="124" t="s">
        <v>5482</v>
      </c>
      <c r="C3450" s="124"/>
      <c r="D3450" s="126">
        <v>2.29</v>
      </c>
      <c r="E3450" s="124" t="s">
        <v>765</v>
      </c>
      <c r="F3450" s="124">
        <v>0</v>
      </c>
      <c r="G3450" s="2" t="s">
        <v>16037</v>
      </c>
      <c r="H3450" s="130"/>
      <c r="I3450" s="134"/>
      <c r="J3450" s="123">
        <f>IF(OR(tbl_Metraj22[[#This Row],[TARIH]]="",tbl_Metraj22[[#This Row],[TARIH]]="-"),0,IF(tbl_Metraj22[[#This Row],[YUZDE]]=0,tbl_Metraj22[[#This Row],[METRAJ_BETON]],tbl_Metraj22[[#This Row],[YUZDE]]*tbl_Metraj22[[#This Row],[METRAJ_BETON]]))</f>
        <v>0</v>
      </c>
      <c r="K3450" s="2" t="s">
        <v>22957</v>
      </c>
    </row>
    <row r="3451" spans="1:11" ht="14.25" x14ac:dyDescent="0.2">
      <c r="A3451" s="2" t="s">
        <v>734</v>
      </c>
      <c r="B3451" s="124" t="s">
        <v>5483</v>
      </c>
      <c r="C3451" s="124"/>
      <c r="D3451" s="126">
        <v>1.76</v>
      </c>
      <c r="E3451" s="124" t="s">
        <v>765</v>
      </c>
      <c r="F3451" s="124">
        <v>0</v>
      </c>
      <c r="G3451" s="2" t="s">
        <v>16038</v>
      </c>
      <c r="H3451" s="130"/>
      <c r="I3451" s="134"/>
      <c r="J3451" s="123">
        <f>IF(OR(tbl_Metraj22[[#This Row],[TARIH]]="",tbl_Metraj22[[#This Row],[TARIH]]="-"),0,IF(tbl_Metraj22[[#This Row],[YUZDE]]=0,tbl_Metraj22[[#This Row],[METRAJ_BETON]],tbl_Metraj22[[#This Row],[YUZDE]]*tbl_Metraj22[[#This Row],[METRAJ_BETON]]))</f>
        <v>0</v>
      </c>
      <c r="K3451" s="2" t="s">
        <v>23676</v>
      </c>
    </row>
    <row r="3452" spans="1:11" ht="14.25" x14ac:dyDescent="0.2">
      <c r="A3452" s="2" t="s">
        <v>734</v>
      </c>
      <c r="B3452" s="124" t="s">
        <v>5484</v>
      </c>
      <c r="C3452" s="124"/>
      <c r="D3452" s="126">
        <v>0.39</v>
      </c>
      <c r="E3452" s="124" t="s">
        <v>765</v>
      </c>
      <c r="F3452" s="124">
        <v>0</v>
      </c>
      <c r="G3452" s="2" t="s">
        <v>16039</v>
      </c>
      <c r="H3452" s="130"/>
      <c r="I3452" s="134"/>
      <c r="J3452" s="123">
        <f>IF(OR(tbl_Metraj22[[#This Row],[TARIH]]="",tbl_Metraj22[[#This Row],[TARIH]]="-"),0,IF(tbl_Metraj22[[#This Row],[YUZDE]]=0,tbl_Metraj22[[#This Row],[METRAJ_BETON]],tbl_Metraj22[[#This Row],[YUZDE]]*tbl_Metraj22[[#This Row],[METRAJ_BETON]]))</f>
        <v>0</v>
      </c>
      <c r="K3452" s="2" t="e">
        <v>#N/A</v>
      </c>
    </row>
    <row r="3453" spans="1:11" ht="14.25" x14ac:dyDescent="0.2">
      <c r="A3453" s="2" t="s">
        <v>734</v>
      </c>
      <c r="B3453" s="124" t="s">
        <v>5485</v>
      </c>
      <c r="C3453" s="124"/>
      <c r="D3453" s="126">
        <v>2.27</v>
      </c>
      <c r="E3453" s="124" t="s">
        <v>765</v>
      </c>
      <c r="F3453" s="124">
        <v>0</v>
      </c>
      <c r="G3453" s="2" t="s">
        <v>16040</v>
      </c>
      <c r="H3453" s="130"/>
      <c r="I3453" s="134"/>
      <c r="J3453" s="123">
        <f>IF(OR(tbl_Metraj22[[#This Row],[TARIH]]="",tbl_Metraj22[[#This Row],[TARIH]]="-"),0,IF(tbl_Metraj22[[#This Row],[YUZDE]]=0,tbl_Metraj22[[#This Row],[METRAJ_BETON]],tbl_Metraj22[[#This Row],[YUZDE]]*tbl_Metraj22[[#This Row],[METRAJ_BETON]]))</f>
        <v>0</v>
      </c>
      <c r="K3453" s="2" t="s">
        <v>23014</v>
      </c>
    </row>
    <row r="3454" spans="1:11" ht="14.25" x14ac:dyDescent="0.2">
      <c r="A3454" s="2" t="s">
        <v>734</v>
      </c>
      <c r="B3454" s="124" t="s">
        <v>5486</v>
      </c>
      <c r="C3454" s="124"/>
      <c r="D3454" s="126">
        <v>0.46</v>
      </c>
      <c r="E3454" s="124" t="s">
        <v>765</v>
      </c>
      <c r="F3454" s="124">
        <v>0</v>
      </c>
      <c r="G3454" s="2" t="s">
        <v>16041</v>
      </c>
      <c r="H3454" s="130"/>
      <c r="I3454" s="134"/>
      <c r="J3454" s="123">
        <f>IF(OR(tbl_Metraj22[[#This Row],[TARIH]]="",tbl_Metraj22[[#This Row],[TARIH]]="-"),0,IF(tbl_Metraj22[[#This Row],[YUZDE]]=0,tbl_Metraj22[[#This Row],[METRAJ_BETON]],tbl_Metraj22[[#This Row],[YUZDE]]*tbl_Metraj22[[#This Row],[METRAJ_BETON]]))</f>
        <v>0</v>
      </c>
      <c r="K3454" s="2" t="s">
        <v>23023</v>
      </c>
    </row>
    <row r="3455" spans="1:11" ht="14.25" x14ac:dyDescent="0.2">
      <c r="A3455" s="2" t="s">
        <v>734</v>
      </c>
      <c r="B3455" s="124" t="s">
        <v>5487</v>
      </c>
      <c r="C3455" s="124"/>
      <c r="D3455" s="126">
        <v>1.52</v>
      </c>
      <c r="E3455" s="124" t="s">
        <v>765</v>
      </c>
      <c r="F3455" s="124">
        <v>0</v>
      </c>
      <c r="G3455" s="2" t="s">
        <v>16042</v>
      </c>
      <c r="H3455" s="130"/>
      <c r="I3455" s="134"/>
      <c r="J3455" s="123">
        <f>IF(OR(tbl_Metraj22[[#This Row],[TARIH]]="",tbl_Metraj22[[#This Row],[TARIH]]="-"),0,IF(tbl_Metraj22[[#This Row],[YUZDE]]=0,tbl_Metraj22[[#This Row],[METRAJ_BETON]],tbl_Metraj22[[#This Row],[YUZDE]]*tbl_Metraj22[[#This Row],[METRAJ_BETON]]))</f>
        <v>0</v>
      </c>
      <c r="K3455" s="2" t="s">
        <v>23677</v>
      </c>
    </row>
    <row r="3456" spans="1:11" ht="14.25" x14ac:dyDescent="0.2">
      <c r="A3456" s="2" t="s">
        <v>734</v>
      </c>
      <c r="B3456" s="124" t="s">
        <v>5488</v>
      </c>
      <c r="C3456" s="124"/>
      <c r="D3456" s="126">
        <v>2.48</v>
      </c>
      <c r="E3456" s="124" t="s">
        <v>765</v>
      </c>
      <c r="F3456" s="124">
        <v>0</v>
      </c>
      <c r="G3456" s="2" t="s">
        <v>16043</v>
      </c>
      <c r="H3456" s="130"/>
      <c r="I3456" s="134"/>
      <c r="J3456" s="123">
        <f>IF(OR(tbl_Metraj22[[#This Row],[TARIH]]="",tbl_Metraj22[[#This Row],[TARIH]]="-"),0,IF(tbl_Metraj22[[#This Row],[YUZDE]]=0,tbl_Metraj22[[#This Row],[METRAJ_BETON]],tbl_Metraj22[[#This Row],[YUZDE]]*tbl_Metraj22[[#This Row],[METRAJ_BETON]]))</f>
        <v>0</v>
      </c>
      <c r="K3456" s="2" t="s">
        <v>22991</v>
      </c>
    </row>
    <row r="3457" spans="1:11" ht="14.25" x14ac:dyDescent="0.2">
      <c r="A3457" s="2" t="s">
        <v>734</v>
      </c>
      <c r="B3457" s="124" t="s">
        <v>5489</v>
      </c>
      <c r="C3457" s="124"/>
      <c r="D3457" s="126">
        <v>1.78</v>
      </c>
      <c r="E3457" s="124" t="s">
        <v>765</v>
      </c>
      <c r="F3457" s="124">
        <v>0</v>
      </c>
      <c r="G3457" s="2" t="s">
        <v>16044</v>
      </c>
      <c r="H3457" s="130"/>
      <c r="I3457" s="134"/>
      <c r="J3457" s="123">
        <f>IF(OR(tbl_Metraj22[[#This Row],[TARIH]]="",tbl_Metraj22[[#This Row],[TARIH]]="-"),0,IF(tbl_Metraj22[[#This Row],[YUZDE]]=0,tbl_Metraj22[[#This Row],[METRAJ_BETON]],tbl_Metraj22[[#This Row],[YUZDE]]*tbl_Metraj22[[#This Row],[METRAJ_BETON]]))</f>
        <v>0</v>
      </c>
      <c r="K3457" s="2" t="s">
        <v>23678</v>
      </c>
    </row>
    <row r="3458" spans="1:11" ht="14.25" x14ac:dyDescent="0.2">
      <c r="A3458" s="2" t="s">
        <v>734</v>
      </c>
      <c r="B3458" s="124" t="s">
        <v>5490</v>
      </c>
      <c r="C3458" s="124"/>
      <c r="D3458" s="126">
        <v>0.89</v>
      </c>
      <c r="E3458" s="124" t="s">
        <v>765</v>
      </c>
      <c r="F3458" s="124">
        <v>0</v>
      </c>
      <c r="G3458" s="2" t="s">
        <v>16045</v>
      </c>
      <c r="H3458" s="130"/>
      <c r="I3458" s="134"/>
      <c r="J3458" s="123">
        <f>IF(OR(tbl_Metraj22[[#This Row],[TARIH]]="",tbl_Metraj22[[#This Row],[TARIH]]="-"),0,IF(tbl_Metraj22[[#This Row],[YUZDE]]=0,tbl_Metraj22[[#This Row],[METRAJ_BETON]],tbl_Metraj22[[#This Row],[YUZDE]]*tbl_Metraj22[[#This Row],[METRAJ_BETON]]))</f>
        <v>0</v>
      </c>
      <c r="K3458" s="2" t="s">
        <v>23679</v>
      </c>
    </row>
    <row r="3459" spans="1:11" ht="14.25" x14ac:dyDescent="0.2">
      <c r="A3459" s="2" t="s">
        <v>734</v>
      </c>
      <c r="B3459" s="124" t="s">
        <v>5491</v>
      </c>
      <c r="C3459" s="124"/>
      <c r="D3459" s="126">
        <v>0.38</v>
      </c>
      <c r="E3459" s="124" t="s">
        <v>765</v>
      </c>
      <c r="F3459" s="124">
        <v>0</v>
      </c>
      <c r="G3459" s="2" t="s">
        <v>16046</v>
      </c>
      <c r="H3459" s="130"/>
      <c r="I3459" s="134"/>
      <c r="J3459" s="123">
        <f>IF(OR(tbl_Metraj22[[#This Row],[TARIH]]="",tbl_Metraj22[[#This Row],[TARIH]]="-"),0,IF(tbl_Metraj22[[#This Row],[YUZDE]]=0,tbl_Metraj22[[#This Row],[METRAJ_BETON]],tbl_Metraj22[[#This Row],[YUZDE]]*tbl_Metraj22[[#This Row],[METRAJ_BETON]]))</f>
        <v>0</v>
      </c>
      <c r="K3459" s="2" t="e">
        <v>#N/A</v>
      </c>
    </row>
    <row r="3460" spans="1:11" ht="14.25" x14ac:dyDescent="0.2">
      <c r="A3460" s="2" t="s">
        <v>734</v>
      </c>
      <c r="B3460" s="124" t="s">
        <v>5492</v>
      </c>
      <c r="C3460" s="124"/>
      <c r="D3460" s="126">
        <v>0.8</v>
      </c>
      <c r="E3460" s="124" t="s">
        <v>765</v>
      </c>
      <c r="F3460" s="124">
        <v>0</v>
      </c>
      <c r="G3460" s="2" t="s">
        <v>16047</v>
      </c>
      <c r="H3460" s="130"/>
      <c r="I3460" s="134"/>
      <c r="J3460" s="123">
        <f>IF(OR(tbl_Metraj22[[#This Row],[TARIH]]="",tbl_Metraj22[[#This Row],[TARIH]]="-"),0,IF(tbl_Metraj22[[#This Row],[YUZDE]]=0,tbl_Metraj22[[#This Row],[METRAJ_BETON]],tbl_Metraj22[[#This Row],[YUZDE]]*tbl_Metraj22[[#This Row],[METRAJ_BETON]]))</f>
        <v>0</v>
      </c>
      <c r="K3460" s="2" t="e">
        <v>#N/A</v>
      </c>
    </row>
    <row r="3461" spans="1:11" ht="14.25" x14ac:dyDescent="0.2">
      <c r="A3461" s="2" t="s">
        <v>734</v>
      </c>
      <c r="B3461" s="124" t="s">
        <v>5493</v>
      </c>
      <c r="C3461" s="124"/>
      <c r="D3461" s="126">
        <v>0.28999999999999998</v>
      </c>
      <c r="E3461" s="124" t="s">
        <v>765</v>
      </c>
      <c r="F3461" s="124">
        <v>0</v>
      </c>
      <c r="G3461" s="2" t="s">
        <v>16048</v>
      </c>
      <c r="H3461" s="130"/>
      <c r="I3461" s="134"/>
      <c r="J3461" s="123">
        <f>IF(OR(tbl_Metraj22[[#This Row],[TARIH]]="",tbl_Metraj22[[#This Row],[TARIH]]="-"),0,IF(tbl_Metraj22[[#This Row],[YUZDE]]=0,tbl_Metraj22[[#This Row],[METRAJ_BETON]],tbl_Metraj22[[#This Row],[YUZDE]]*tbl_Metraj22[[#This Row],[METRAJ_BETON]]))</f>
        <v>0</v>
      </c>
      <c r="K3461" s="2" t="s">
        <v>23680</v>
      </c>
    </row>
    <row r="3462" spans="1:11" ht="14.25" x14ac:dyDescent="0.2">
      <c r="A3462" s="2" t="s">
        <v>734</v>
      </c>
      <c r="B3462" s="124" t="s">
        <v>5494</v>
      </c>
      <c r="C3462" s="124"/>
      <c r="D3462" s="126">
        <v>1.6</v>
      </c>
      <c r="E3462" s="124" t="s">
        <v>765</v>
      </c>
      <c r="F3462" s="124">
        <v>0</v>
      </c>
      <c r="G3462" s="2" t="s">
        <v>16049</v>
      </c>
      <c r="H3462" s="130"/>
      <c r="I3462" s="134"/>
      <c r="J3462" s="123">
        <f>IF(OR(tbl_Metraj22[[#This Row],[TARIH]]="",tbl_Metraj22[[#This Row],[TARIH]]="-"),0,IF(tbl_Metraj22[[#This Row],[YUZDE]]=0,tbl_Metraj22[[#This Row],[METRAJ_BETON]],tbl_Metraj22[[#This Row],[YUZDE]]*tbl_Metraj22[[#This Row],[METRAJ_BETON]]))</f>
        <v>0</v>
      </c>
      <c r="K3462" s="2" t="s">
        <v>23681</v>
      </c>
    </row>
    <row r="3463" spans="1:11" ht="14.25" x14ac:dyDescent="0.2">
      <c r="A3463" s="2" t="s">
        <v>734</v>
      </c>
      <c r="B3463" s="124" t="s">
        <v>5495</v>
      </c>
      <c r="C3463" s="124"/>
      <c r="D3463" s="126">
        <v>1.1200000000000001</v>
      </c>
      <c r="E3463" s="124" t="s">
        <v>765</v>
      </c>
      <c r="F3463" s="124">
        <v>0</v>
      </c>
      <c r="G3463" s="2" t="s">
        <v>16050</v>
      </c>
      <c r="H3463" s="130"/>
      <c r="I3463" s="134"/>
      <c r="J3463" s="123">
        <f>IF(OR(tbl_Metraj22[[#This Row],[TARIH]]="",tbl_Metraj22[[#This Row],[TARIH]]="-"),0,IF(tbl_Metraj22[[#This Row],[YUZDE]]=0,tbl_Metraj22[[#This Row],[METRAJ_BETON]],tbl_Metraj22[[#This Row],[YUZDE]]*tbl_Metraj22[[#This Row],[METRAJ_BETON]]))</f>
        <v>0</v>
      </c>
      <c r="K3463" s="2" t="s">
        <v>23682</v>
      </c>
    </row>
    <row r="3464" spans="1:11" ht="14.25" x14ac:dyDescent="0.2">
      <c r="A3464" s="2" t="s">
        <v>734</v>
      </c>
      <c r="B3464" s="124" t="s">
        <v>5496</v>
      </c>
      <c r="C3464" s="124"/>
      <c r="D3464" s="126">
        <v>1.37</v>
      </c>
      <c r="E3464" s="124" t="s">
        <v>765</v>
      </c>
      <c r="F3464" s="124">
        <v>0</v>
      </c>
      <c r="G3464" s="2" t="s">
        <v>16051</v>
      </c>
      <c r="H3464" s="130"/>
      <c r="I3464" s="134"/>
      <c r="J3464" s="123">
        <f>IF(OR(tbl_Metraj22[[#This Row],[TARIH]]="",tbl_Metraj22[[#This Row],[TARIH]]="-"),0,IF(tbl_Metraj22[[#This Row],[YUZDE]]=0,tbl_Metraj22[[#This Row],[METRAJ_BETON]],tbl_Metraj22[[#This Row],[YUZDE]]*tbl_Metraj22[[#This Row],[METRAJ_BETON]]))</f>
        <v>0</v>
      </c>
      <c r="K3464" s="2" t="s">
        <v>22954</v>
      </c>
    </row>
    <row r="3465" spans="1:11" ht="14.25" x14ac:dyDescent="0.2">
      <c r="A3465" s="2" t="s">
        <v>734</v>
      </c>
      <c r="B3465" s="124" t="s">
        <v>5497</v>
      </c>
      <c r="C3465" s="124"/>
      <c r="D3465" s="126">
        <v>1.39</v>
      </c>
      <c r="E3465" s="124" t="s">
        <v>765</v>
      </c>
      <c r="F3465" s="124">
        <v>0</v>
      </c>
      <c r="G3465" s="2" t="s">
        <v>16052</v>
      </c>
      <c r="H3465" s="130"/>
      <c r="I3465" s="134"/>
      <c r="J3465" s="123">
        <f>IF(OR(tbl_Metraj22[[#This Row],[TARIH]]="",tbl_Metraj22[[#This Row],[TARIH]]="-"),0,IF(tbl_Metraj22[[#This Row],[YUZDE]]=0,tbl_Metraj22[[#This Row],[METRAJ_BETON]],tbl_Metraj22[[#This Row],[YUZDE]]*tbl_Metraj22[[#This Row],[METRAJ_BETON]]))</f>
        <v>0</v>
      </c>
      <c r="K3465" s="2" t="s">
        <v>23683</v>
      </c>
    </row>
    <row r="3466" spans="1:11" ht="14.25" x14ac:dyDescent="0.2">
      <c r="A3466" s="2" t="s">
        <v>734</v>
      </c>
      <c r="B3466" s="124" t="s">
        <v>5498</v>
      </c>
      <c r="C3466" s="124"/>
      <c r="D3466" s="126">
        <v>1.86</v>
      </c>
      <c r="E3466" s="124" t="s">
        <v>765</v>
      </c>
      <c r="F3466" s="124">
        <v>0</v>
      </c>
      <c r="G3466" s="2" t="s">
        <v>16053</v>
      </c>
      <c r="H3466" s="130"/>
      <c r="I3466" s="134"/>
      <c r="J3466" s="123">
        <f>IF(OR(tbl_Metraj22[[#This Row],[TARIH]]="",tbl_Metraj22[[#This Row],[TARIH]]="-"),0,IF(tbl_Metraj22[[#This Row],[YUZDE]]=0,tbl_Metraj22[[#This Row],[METRAJ_BETON]],tbl_Metraj22[[#This Row],[YUZDE]]*tbl_Metraj22[[#This Row],[METRAJ_BETON]]))</f>
        <v>0</v>
      </c>
      <c r="K3466" s="2" t="e">
        <v>#N/A</v>
      </c>
    </row>
    <row r="3467" spans="1:11" ht="14.25" x14ac:dyDescent="0.2">
      <c r="A3467" s="2" t="s">
        <v>734</v>
      </c>
      <c r="B3467" s="124" t="s">
        <v>5499</v>
      </c>
      <c r="C3467" s="124"/>
      <c r="D3467" s="126">
        <v>0.34</v>
      </c>
      <c r="E3467" s="124" t="s">
        <v>765</v>
      </c>
      <c r="F3467" s="124">
        <v>0</v>
      </c>
      <c r="G3467" s="2" t="s">
        <v>16054</v>
      </c>
      <c r="H3467" s="130"/>
      <c r="I3467" s="134"/>
      <c r="J3467" s="123">
        <f>IF(OR(tbl_Metraj22[[#This Row],[TARIH]]="",tbl_Metraj22[[#This Row],[TARIH]]="-"),0,IF(tbl_Metraj22[[#This Row],[YUZDE]]=0,tbl_Metraj22[[#This Row],[METRAJ_BETON]],tbl_Metraj22[[#This Row],[YUZDE]]*tbl_Metraj22[[#This Row],[METRAJ_BETON]]))</f>
        <v>0</v>
      </c>
      <c r="K3467" s="2" t="s">
        <v>23684</v>
      </c>
    </row>
    <row r="3468" spans="1:11" ht="14.25" x14ac:dyDescent="0.2">
      <c r="A3468" s="2" t="s">
        <v>734</v>
      </c>
      <c r="B3468" s="124" t="s">
        <v>5500</v>
      </c>
      <c r="C3468" s="124"/>
      <c r="D3468" s="126">
        <v>1.92</v>
      </c>
      <c r="E3468" s="124" t="s">
        <v>765</v>
      </c>
      <c r="F3468" s="124">
        <v>0</v>
      </c>
      <c r="G3468" s="2" t="s">
        <v>16055</v>
      </c>
      <c r="H3468" s="130"/>
      <c r="I3468" s="134"/>
      <c r="J3468" s="123">
        <f>IF(OR(tbl_Metraj22[[#This Row],[TARIH]]="",tbl_Metraj22[[#This Row],[TARIH]]="-"),0,IF(tbl_Metraj22[[#This Row],[YUZDE]]=0,tbl_Metraj22[[#This Row],[METRAJ_BETON]],tbl_Metraj22[[#This Row],[YUZDE]]*tbl_Metraj22[[#This Row],[METRAJ_BETON]]))</f>
        <v>0</v>
      </c>
      <c r="K3468" s="2" t="s">
        <v>22952</v>
      </c>
    </row>
    <row r="3469" spans="1:11" ht="14.25" x14ac:dyDescent="0.2">
      <c r="A3469" s="2" t="s">
        <v>734</v>
      </c>
      <c r="B3469" s="124" t="s">
        <v>5501</v>
      </c>
      <c r="C3469" s="124"/>
      <c r="D3469" s="126">
        <v>2.2999999999999998</v>
      </c>
      <c r="E3469" s="124" t="s">
        <v>765</v>
      </c>
      <c r="F3469" s="124">
        <v>0</v>
      </c>
      <c r="G3469" s="2" t="s">
        <v>16056</v>
      </c>
      <c r="H3469" s="130"/>
      <c r="I3469" s="134"/>
      <c r="J3469" s="123">
        <f>IF(OR(tbl_Metraj22[[#This Row],[TARIH]]="",tbl_Metraj22[[#This Row],[TARIH]]="-"),0,IF(tbl_Metraj22[[#This Row],[YUZDE]]=0,tbl_Metraj22[[#This Row],[METRAJ_BETON]],tbl_Metraj22[[#This Row],[YUZDE]]*tbl_Metraj22[[#This Row],[METRAJ_BETON]]))</f>
        <v>0</v>
      </c>
      <c r="K3469" s="2" t="s">
        <v>23685</v>
      </c>
    </row>
    <row r="3470" spans="1:11" ht="14.25" x14ac:dyDescent="0.2">
      <c r="A3470" s="2" t="s">
        <v>734</v>
      </c>
      <c r="B3470" s="124" t="s">
        <v>5502</v>
      </c>
      <c r="C3470" s="124"/>
      <c r="D3470" s="126">
        <v>1.17</v>
      </c>
      <c r="E3470" s="124" t="s">
        <v>765</v>
      </c>
      <c r="F3470" s="124">
        <v>0</v>
      </c>
      <c r="G3470" s="2" t="s">
        <v>16057</v>
      </c>
      <c r="H3470" s="130"/>
      <c r="I3470" s="134"/>
      <c r="J3470" s="123">
        <f>IF(OR(tbl_Metraj22[[#This Row],[TARIH]]="",tbl_Metraj22[[#This Row],[TARIH]]="-"),0,IF(tbl_Metraj22[[#This Row],[YUZDE]]=0,tbl_Metraj22[[#This Row],[METRAJ_BETON]],tbl_Metraj22[[#This Row],[YUZDE]]*tbl_Metraj22[[#This Row],[METRAJ_BETON]]))</f>
        <v>0</v>
      </c>
      <c r="K3470" s="2" t="s">
        <v>23686</v>
      </c>
    </row>
    <row r="3471" spans="1:11" ht="14.25" x14ac:dyDescent="0.2">
      <c r="A3471" s="2" t="s">
        <v>734</v>
      </c>
      <c r="B3471" s="124" t="s">
        <v>5503</v>
      </c>
      <c r="C3471" s="124"/>
      <c r="D3471" s="126">
        <v>0.84</v>
      </c>
      <c r="E3471" s="124" t="s">
        <v>765</v>
      </c>
      <c r="F3471" s="124">
        <v>0</v>
      </c>
      <c r="G3471" s="2" t="s">
        <v>16058</v>
      </c>
      <c r="H3471" s="130"/>
      <c r="I3471" s="134"/>
      <c r="J3471" s="123">
        <f>IF(OR(tbl_Metraj22[[#This Row],[TARIH]]="",tbl_Metraj22[[#This Row],[TARIH]]="-"),0,IF(tbl_Metraj22[[#This Row],[YUZDE]]=0,tbl_Metraj22[[#This Row],[METRAJ_BETON]],tbl_Metraj22[[#This Row],[YUZDE]]*tbl_Metraj22[[#This Row],[METRAJ_BETON]]))</f>
        <v>0</v>
      </c>
      <c r="K3471" s="2" t="s">
        <v>23687</v>
      </c>
    </row>
    <row r="3472" spans="1:11" ht="14.25" x14ac:dyDescent="0.2">
      <c r="A3472" s="2" t="s">
        <v>734</v>
      </c>
      <c r="B3472" s="124" t="s">
        <v>5504</v>
      </c>
      <c r="C3472" s="124"/>
      <c r="D3472" s="126">
        <v>4.04</v>
      </c>
      <c r="E3472" s="124" t="s">
        <v>765</v>
      </c>
      <c r="F3472" s="124">
        <v>0</v>
      </c>
      <c r="G3472" s="2" t="s">
        <v>16059</v>
      </c>
      <c r="H3472" s="130"/>
      <c r="I3472" s="134"/>
      <c r="J3472" s="123">
        <f>IF(OR(tbl_Metraj22[[#This Row],[TARIH]]="",tbl_Metraj22[[#This Row],[TARIH]]="-"),0,IF(tbl_Metraj22[[#This Row],[YUZDE]]=0,tbl_Metraj22[[#This Row],[METRAJ_BETON]],tbl_Metraj22[[#This Row],[YUZDE]]*tbl_Metraj22[[#This Row],[METRAJ_BETON]]))</f>
        <v>0</v>
      </c>
      <c r="K3472" s="2" t="s">
        <v>22998</v>
      </c>
    </row>
    <row r="3473" spans="1:11" ht="14.25" x14ac:dyDescent="0.2">
      <c r="A3473" s="2" t="s">
        <v>734</v>
      </c>
      <c r="B3473" s="124" t="s">
        <v>5505</v>
      </c>
      <c r="C3473" s="124"/>
      <c r="D3473" s="126">
        <v>6.84</v>
      </c>
      <c r="E3473" s="124" t="s">
        <v>765</v>
      </c>
      <c r="F3473" s="124">
        <v>0</v>
      </c>
      <c r="G3473" s="2" t="s">
        <v>16060</v>
      </c>
      <c r="H3473" s="130"/>
      <c r="I3473" s="134"/>
      <c r="J3473" s="123">
        <f>IF(OR(tbl_Metraj22[[#This Row],[TARIH]]="",tbl_Metraj22[[#This Row],[TARIH]]="-"),0,IF(tbl_Metraj22[[#This Row],[YUZDE]]=0,tbl_Metraj22[[#This Row],[METRAJ_BETON]],tbl_Metraj22[[#This Row],[YUZDE]]*tbl_Metraj22[[#This Row],[METRAJ_BETON]]))</f>
        <v>0</v>
      </c>
      <c r="K3473" s="2" t="e">
        <v>#N/A</v>
      </c>
    </row>
    <row r="3474" spans="1:11" ht="14.25" x14ac:dyDescent="0.2">
      <c r="A3474" s="2" t="s">
        <v>734</v>
      </c>
      <c r="B3474" s="124" t="s">
        <v>5506</v>
      </c>
      <c r="C3474" s="124"/>
      <c r="D3474" s="126">
        <v>1.45</v>
      </c>
      <c r="E3474" s="124" t="s">
        <v>765</v>
      </c>
      <c r="F3474" s="124">
        <v>0</v>
      </c>
      <c r="G3474" s="2" t="s">
        <v>16061</v>
      </c>
      <c r="H3474" s="130"/>
      <c r="I3474" s="134"/>
      <c r="J3474" s="123">
        <f>IF(OR(tbl_Metraj22[[#This Row],[TARIH]]="",tbl_Metraj22[[#This Row],[TARIH]]="-"),0,IF(tbl_Metraj22[[#This Row],[YUZDE]]=0,tbl_Metraj22[[#This Row],[METRAJ_BETON]],tbl_Metraj22[[#This Row],[YUZDE]]*tbl_Metraj22[[#This Row],[METRAJ_BETON]]))</f>
        <v>0</v>
      </c>
      <c r="K3474" s="2" t="s">
        <v>23688</v>
      </c>
    </row>
    <row r="3475" spans="1:11" ht="14.25" x14ac:dyDescent="0.2">
      <c r="A3475" s="2" t="s">
        <v>734</v>
      </c>
      <c r="B3475" s="124" t="s">
        <v>5507</v>
      </c>
      <c r="C3475" s="124"/>
      <c r="D3475" s="126">
        <v>2.88</v>
      </c>
      <c r="E3475" s="124" t="s">
        <v>765</v>
      </c>
      <c r="F3475" s="124">
        <v>0</v>
      </c>
      <c r="G3475" s="2" t="s">
        <v>16062</v>
      </c>
      <c r="H3475" s="130"/>
      <c r="I3475" s="134"/>
      <c r="J3475" s="123">
        <f>IF(OR(tbl_Metraj22[[#This Row],[TARIH]]="",tbl_Metraj22[[#This Row],[TARIH]]="-"),0,IF(tbl_Metraj22[[#This Row],[YUZDE]]=0,tbl_Metraj22[[#This Row],[METRAJ_BETON]],tbl_Metraj22[[#This Row],[YUZDE]]*tbl_Metraj22[[#This Row],[METRAJ_BETON]]))</f>
        <v>0</v>
      </c>
      <c r="K3475" s="2" t="s">
        <v>23689</v>
      </c>
    </row>
    <row r="3476" spans="1:11" ht="14.25" x14ac:dyDescent="0.2">
      <c r="A3476" s="2" t="s">
        <v>734</v>
      </c>
      <c r="B3476" s="124" t="s">
        <v>5508</v>
      </c>
      <c r="C3476" s="124"/>
      <c r="D3476" s="126">
        <v>0.47</v>
      </c>
      <c r="E3476" s="124" t="s">
        <v>765</v>
      </c>
      <c r="F3476" s="124">
        <v>0</v>
      </c>
      <c r="G3476" s="2" t="s">
        <v>16063</v>
      </c>
      <c r="H3476" s="130"/>
      <c r="I3476" s="134"/>
      <c r="J3476" s="123">
        <f>IF(OR(tbl_Metraj22[[#This Row],[TARIH]]="",tbl_Metraj22[[#This Row],[TARIH]]="-"),0,IF(tbl_Metraj22[[#This Row],[YUZDE]]=0,tbl_Metraj22[[#This Row],[METRAJ_BETON]],tbl_Metraj22[[#This Row],[YUZDE]]*tbl_Metraj22[[#This Row],[METRAJ_BETON]]))</f>
        <v>0</v>
      </c>
      <c r="K3476" s="2" t="e">
        <v>#N/A</v>
      </c>
    </row>
    <row r="3477" spans="1:11" ht="14.25" x14ac:dyDescent="0.2">
      <c r="A3477" s="2" t="s">
        <v>734</v>
      </c>
      <c r="B3477" s="124" t="s">
        <v>5509</v>
      </c>
      <c r="C3477" s="124"/>
      <c r="D3477" s="126">
        <v>6.23</v>
      </c>
      <c r="E3477" s="124" t="s">
        <v>765</v>
      </c>
      <c r="F3477" s="124">
        <v>0</v>
      </c>
      <c r="G3477" s="2" t="s">
        <v>16064</v>
      </c>
      <c r="H3477" s="130"/>
      <c r="I3477" s="134"/>
      <c r="J3477" s="123">
        <f>IF(OR(tbl_Metraj22[[#This Row],[TARIH]]="",tbl_Metraj22[[#This Row],[TARIH]]="-"),0,IF(tbl_Metraj22[[#This Row],[YUZDE]]=0,tbl_Metraj22[[#This Row],[METRAJ_BETON]],tbl_Metraj22[[#This Row],[YUZDE]]*tbl_Metraj22[[#This Row],[METRAJ_BETON]]))</f>
        <v>0</v>
      </c>
      <c r="K3477" s="2" t="s">
        <v>23690</v>
      </c>
    </row>
    <row r="3478" spans="1:11" ht="14.25" x14ac:dyDescent="0.2">
      <c r="A3478" s="2" t="s">
        <v>734</v>
      </c>
      <c r="B3478" s="124" t="s">
        <v>5510</v>
      </c>
      <c r="C3478" s="124"/>
      <c r="D3478" s="126">
        <v>9.64</v>
      </c>
      <c r="E3478" s="124" t="s">
        <v>765</v>
      </c>
      <c r="F3478" s="124">
        <v>0</v>
      </c>
      <c r="G3478" s="2" t="s">
        <v>16065</v>
      </c>
      <c r="H3478" s="130" t="s">
        <v>24265</v>
      </c>
      <c r="I3478" s="134"/>
      <c r="J3478" s="123">
        <f>IF(OR(tbl_Metraj22[[#This Row],[TARIH]]="",tbl_Metraj22[[#This Row],[TARIH]]="-"),0,IF(tbl_Metraj22[[#This Row],[YUZDE]]=0,tbl_Metraj22[[#This Row],[METRAJ_BETON]],tbl_Metraj22[[#This Row],[YUZDE]]*tbl_Metraj22[[#This Row],[METRAJ_BETON]]))</f>
        <v>0</v>
      </c>
      <c r="K3478" s="2" t="s">
        <v>23691</v>
      </c>
    </row>
    <row r="3479" spans="1:11" ht="14.25" x14ac:dyDescent="0.2">
      <c r="A3479" s="2" t="s">
        <v>734</v>
      </c>
      <c r="B3479" s="124" t="s">
        <v>5511</v>
      </c>
      <c r="C3479" s="124"/>
      <c r="D3479" s="126">
        <v>5.37</v>
      </c>
      <c r="E3479" s="124" t="s">
        <v>765</v>
      </c>
      <c r="F3479" s="124">
        <v>0</v>
      </c>
      <c r="G3479" s="2" t="s">
        <v>16066</v>
      </c>
      <c r="H3479" s="130" t="s">
        <v>24265</v>
      </c>
      <c r="I3479" s="134"/>
      <c r="J3479" s="123">
        <f>IF(OR(tbl_Metraj22[[#This Row],[TARIH]]="",tbl_Metraj22[[#This Row],[TARIH]]="-"),0,IF(tbl_Metraj22[[#This Row],[YUZDE]]=0,tbl_Metraj22[[#This Row],[METRAJ_BETON]],tbl_Metraj22[[#This Row],[YUZDE]]*tbl_Metraj22[[#This Row],[METRAJ_BETON]]))</f>
        <v>0</v>
      </c>
      <c r="K3479" s="2" t="s">
        <v>23692</v>
      </c>
    </row>
    <row r="3480" spans="1:11" ht="14.25" x14ac:dyDescent="0.2">
      <c r="A3480" s="2" t="s">
        <v>734</v>
      </c>
      <c r="B3480" s="124" t="s">
        <v>5512</v>
      </c>
      <c r="C3480" s="124"/>
      <c r="D3480" s="126">
        <v>5.28</v>
      </c>
      <c r="E3480" s="124" t="s">
        <v>765</v>
      </c>
      <c r="F3480" s="124">
        <v>0</v>
      </c>
      <c r="G3480" s="2" t="s">
        <v>16067</v>
      </c>
      <c r="H3480" s="130" t="s">
        <v>24265</v>
      </c>
      <c r="I3480" s="134"/>
      <c r="J3480" s="123">
        <f>IF(OR(tbl_Metraj22[[#This Row],[TARIH]]="",tbl_Metraj22[[#This Row],[TARIH]]="-"),0,IF(tbl_Metraj22[[#This Row],[YUZDE]]=0,tbl_Metraj22[[#This Row],[METRAJ_BETON]],tbl_Metraj22[[#This Row],[YUZDE]]*tbl_Metraj22[[#This Row],[METRAJ_BETON]]))</f>
        <v>0</v>
      </c>
      <c r="K3480" s="2" t="s">
        <v>23693</v>
      </c>
    </row>
    <row r="3481" spans="1:11" ht="14.25" x14ac:dyDescent="0.2">
      <c r="A3481" s="2" t="s">
        <v>734</v>
      </c>
      <c r="B3481" s="124" t="s">
        <v>5513</v>
      </c>
      <c r="C3481" s="124"/>
      <c r="D3481" s="126">
        <v>6.06</v>
      </c>
      <c r="E3481" s="124" t="s">
        <v>765</v>
      </c>
      <c r="F3481" s="124">
        <v>0</v>
      </c>
      <c r="G3481" s="2" t="s">
        <v>16068</v>
      </c>
      <c r="H3481" s="130" t="s">
        <v>24265</v>
      </c>
      <c r="I3481" s="134"/>
      <c r="J3481" s="123">
        <f>IF(OR(tbl_Metraj22[[#This Row],[TARIH]]="",tbl_Metraj22[[#This Row],[TARIH]]="-"),0,IF(tbl_Metraj22[[#This Row],[YUZDE]]=0,tbl_Metraj22[[#This Row],[METRAJ_BETON]],tbl_Metraj22[[#This Row],[YUZDE]]*tbl_Metraj22[[#This Row],[METRAJ_BETON]]))</f>
        <v>0</v>
      </c>
      <c r="K3481" s="2" t="s">
        <v>23694</v>
      </c>
    </row>
    <row r="3482" spans="1:11" ht="14.25" x14ac:dyDescent="0.2">
      <c r="A3482" s="2" t="s">
        <v>734</v>
      </c>
      <c r="B3482" s="124" t="s">
        <v>5514</v>
      </c>
      <c r="C3482" s="124"/>
      <c r="D3482" s="126">
        <v>4.4400000000000004</v>
      </c>
      <c r="E3482" s="124" t="s">
        <v>765</v>
      </c>
      <c r="F3482" s="124">
        <v>0</v>
      </c>
      <c r="G3482" s="2" t="s">
        <v>16069</v>
      </c>
      <c r="H3482" s="130" t="s">
        <v>24265</v>
      </c>
      <c r="I3482" s="134"/>
      <c r="J3482" s="123">
        <f>IF(OR(tbl_Metraj22[[#This Row],[TARIH]]="",tbl_Metraj22[[#This Row],[TARIH]]="-"),0,IF(tbl_Metraj22[[#This Row],[YUZDE]]=0,tbl_Metraj22[[#This Row],[METRAJ_BETON]],tbl_Metraj22[[#This Row],[YUZDE]]*tbl_Metraj22[[#This Row],[METRAJ_BETON]]))</f>
        <v>0</v>
      </c>
      <c r="K3482" s="2" t="s">
        <v>23047</v>
      </c>
    </row>
    <row r="3483" spans="1:11" ht="14.25" x14ac:dyDescent="0.2">
      <c r="A3483" s="2" t="s">
        <v>734</v>
      </c>
      <c r="B3483" s="124" t="s">
        <v>5515</v>
      </c>
      <c r="C3483" s="124"/>
      <c r="D3483" s="126">
        <v>2.88</v>
      </c>
      <c r="E3483" s="124" t="s">
        <v>765</v>
      </c>
      <c r="F3483" s="124">
        <v>0</v>
      </c>
      <c r="G3483" s="2" t="s">
        <v>16070</v>
      </c>
      <c r="H3483" s="130"/>
      <c r="I3483" s="134"/>
      <c r="J3483" s="123">
        <f>IF(OR(tbl_Metraj22[[#This Row],[TARIH]]="",tbl_Metraj22[[#This Row],[TARIH]]="-"),0,IF(tbl_Metraj22[[#This Row],[YUZDE]]=0,tbl_Metraj22[[#This Row],[METRAJ_BETON]],tbl_Metraj22[[#This Row],[YUZDE]]*tbl_Metraj22[[#This Row],[METRAJ_BETON]]))</f>
        <v>0</v>
      </c>
      <c r="K3483" s="2" t="s">
        <v>23695</v>
      </c>
    </row>
    <row r="3484" spans="1:11" ht="14.25" x14ac:dyDescent="0.2">
      <c r="A3484" s="2" t="s">
        <v>734</v>
      </c>
      <c r="B3484" s="124" t="s">
        <v>5516</v>
      </c>
      <c r="C3484" s="124"/>
      <c r="D3484" s="126">
        <v>0.95</v>
      </c>
      <c r="E3484" s="124" t="s">
        <v>765</v>
      </c>
      <c r="F3484" s="124">
        <v>0</v>
      </c>
      <c r="G3484" s="2" t="s">
        <v>16071</v>
      </c>
      <c r="H3484" s="130"/>
      <c r="I3484" s="134"/>
      <c r="J3484" s="123">
        <f>IF(OR(tbl_Metraj22[[#This Row],[TARIH]]="",tbl_Metraj22[[#This Row],[TARIH]]="-"),0,IF(tbl_Metraj22[[#This Row],[YUZDE]]=0,tbl_Metraj22[[#This Row],[METRAJ_BETON]],tbl_Metraj22[[#This Row],[YUZDE]]*tbl_Metraj22[[#This Row],[METRAJ_BETON]]))</f>
        <v>0</v>
      </c>
      <c r="K3484" s="2" t="s">
        <v>23696</v>
      </c>
    </row>
    <row r="3485" spans="1:11" ht="14.25" x14ac:dyDescent="0.2">
      <c r="A3485" s="2" t="s">
        <v>734</v>
      </c>
      <c r="B3485" s="124" t="s">
        <v>5517</v>
      </c>
      <c r="C3485" s="124"/>
      <c r="D3485" s="126">
        <v>0.95</v>
      </c>
      <c r="E3485" s="124" t="s">
        <v>765</v>
      </c>
      <c r="F3485" s="124">
        <v>0</v>
      </c>
      <c r="G3485" s="2" t="s">
        <v>16072</v>
      </c>
      <c r="H3485" s="130"/>
      <c r="I3485" s="134"/>
      <c r="J3485" s="123">
        <f>IF(OR(tbl_Metraj22[[#This Row],[TARIH]]="",tbl_Metraj22[[#This Row],[TARIH]]="-"),0,IF(tbl_Metraj22[[#This Row],[YUZDE]]=0,tbl_Metraj22[[#This Row],[METRAJ_BETON]],tbl_Metraj22[[#This Row],[YUZDE]]*tbl_Metraj22[[#This Row],[METRAJ_BETON]]))</f>
        <v>0</v>
      </c>
      <c r="K3485" s="2" t="s">
        <v>23697</v>
      </c>
    </row>
    <row r="3486" spans="1:11" ht="14.25" x14ac:dyDescent="0.2">
      <c r="A3486" s="2" t="s">
        <v>734</v>
      </c>
      <c r="B3486" s="124" t="s">
        <v>5518</v>
      </c>
      <c r="C3486" s="124"/>
      <c r="D3486" s="126">
        <v>0.95</v>
      </c>
      <c r="E3486" s="124" t="s">
        <v>765</v>
      </c>
      <c r="F3486" s="124">
        <v>0</v>
      </c>
      <c r="G3486" s="2" t="s">
        <v>16073</v>
      </c>
      <c r="H3486" s="130"/>
      <c r="I3486" s="134"/>
      <c r="J3486" s="123">
        <f>IF(OR(tbl_Metraj22[[#This Row],[TARIH]]="",tbl_Metraj22[[#This Row],[TARIH]]="-"),0,IF(tbl_Metraj22[[#This Row],[YUZDE]]=0,tbl_Metraj22[[#This Row],[METRAJ_BETON]],tbl_Metraj22[[#This Row],[YUZDE]]*tbl_Metraj22[[#This Row],[METRAJ_BETON]]))</f>
        <v>0</v>
      </c>
      <c r="K3486" s="2" t="s">
        <v>23698</v>
      </c>
    </row>
    <row r="3487" spans="1:11" ht="14.25" x14ac:dyDescent="0.2">
      <c r="A3487" s="2" t="s">
        <v>734</v>
      </c>
      <c r="B3487" s="124" t="s">
        <v>5519</v>
      </c>
      <c r="C3487" s="124"/>
      <c r="D3487" s="126">
        <v>0.95</v>
      </c>
      <c r="E3487" s="124" t="s">
        <v>765</v>
      </c>
      <c r="F3487" s="124">
        <v>0</v>
      </c>
      <c r="G3487" s="2" t="s">
        <v>16074</v>
      </c>
      <c r="H3487" s="130"/>
      <c r="I3487" s="134"/>
      <c r="J3487" s="123">
        <f>IF(OR(tbl_Metraj22[[#This Row],[TARIH]]="",tbl_Metraj22[[#This Row],[TARIH]]="-"),0,IF(tbl_Metraj22[[#This Row],[YUZDE]]=0,tbl_Metraj22[[#This Row],[METRAJ_BETON]],tbl_Metraj22[[#This Row],[YUZDE]]*tbl_Metraj22[[#This Row],[METRAJ_BETON]]))</f>
        <v>0</v>
      </c>
      <c r="K3487" s="2" t="s">
        <v>23699</v>
      </c>
    </row>
    <row r="3488" spans="1:11" ht="14.25" x14ac:dyDescent="0.2">
      <c r="A3488" s="2" t="s">
        <v>734</v>
      </c>
      <c r="B3488" s="124" t="s">
        <v>5520</v>
      </c>
      <c r="C3488" s="124"/>
      <c r="D3488" s="126">
        <v>2.88</v>
      </c>
      <c r="E3488" s="124" t="s">
        <v>765</v>
      </c>
      <c r="F3488" s="124">
        <v>0</v>
      </c>
      <c r="G3488" s="2" t="s">
        <v>16075</v>
      </c>
      <c r="H3488" s="130"/>
      <c r="I3488" s="134"/>
      <c r="J3488" s="123">
        <f>IF(OR(tbl_Metraj22[[#This Row],[TARIH]]="",tbl_Metraj22[[#This Row],[TARIH]]="-"),0,IF(tbl_Metraj22[[#This Row],[YUZDE]]=0,tbl_Metraj22[[#This Row],[METRAJ_BETON]],tbl_Metraj22[[#This Row],[YUZDE]]*tbl_Metraj22[[#This Row],[METRAJ_BETON]]))</f>
        <v>0</v>
      </c>
      <c r="K3488" s="2" t="s">
        <v>23700</v>
      </c>
    </row>
    <row r="3489" spans="1:11" ht="14.25" x14ac:dyDescent="0.2">
      <c r="A3489" s="2" t="s">
        <v>734</v>
      </c>
      <c r="B3489" s="124" t="s">
        <v>5521</v>
      </c>
      <c r="C3489" s="124"/>
      <c r="D3489" s="126">
        <v>1.62</v>
      </c>
      <c r="E3489" s="124" t="s">
        <v>765</v>
      </c>
      <c r="F3489" s="124">
        <v>0</v>
      </c>
      <c r="G3489" s="2" t="s">
        <v>16076</v>
      </c>
      <c r="H3489" s="130"/>
      <c r="I3489" s="134"/>
      <c r="J3489" s="123">
        <f>IF(OR(tbl_Metraj22[[#This Row],[TARIH]]="",tbl_Metraj22[[#This Row],[TARIH]]="-"),0,IF(tbl_Metraj22[[#This Row],[YUZDE]]=0,tbl_Metraj22[[#This Row],[METRAJ_BETON]],tbl_Metraj22[[#This Row],[YUZDE]]*tbl_Metraj22[[#This Row],[METRAJ_BETON]]))</f>
        <v>0</v>
      </c>
      <c r="K3489" s="2" t="s">
        <v>23701</v>
      </c>
    </row>
    <row r="3490" spans="1:11" ht="14.25" x14ac:dyDescent="0.2">
      <c r="A3490" s="2" t="s">
        <v>734</v>
      </c>
      <c r="B3490" s="124" t="s">
        <v>5522</v>
      </c>
      <c r="C3490" s="124"/>
      <c r="D3490" s="126">
        <v>1.17</v>
      </c>
      <c r="E3490" s="124" t="s">
        <v>765</v>
      </c>
      <c r="F3490" s="124">
        <v>0</v>
      </c>
      <c r="G3490" s="2" t="s">
        <v>16077</v>
      </c>
      <c r="H3490" s="130" t="s">
        <v>24265</v>
      </c>
      <c r="I3490" s="134"/>
      <c r="J3490" s="123">
        <f>IF(OR(tbl_Metraj22[[#This Row],[TARIH]]="",tbl_Metraj22[[#This Row],[TARIH]]="-"),0,IF(tbl_Metraj22[[#This Row],[YUZDE]]=0,tbl_Metraj22[[#This Row],[METRAJ_BETON]],tbl_Metraj22[[#This Row],[YUZDE]]*tbl_Metraj22[[#This Row],[METRAJ_BETON]]))</f>
        <v>0</v>
      </c>
      <c r="K3490" s="2" t="s">
        <v>23702</v>
      </c>
    </row>
    <row r="3491" spans="1:11" ht="14.25" x14ac:dyDescent="0.2">
      <c r="A3491" s="2" t="s">
        <v>734</v>
      </c>
      <c r="B3491" s="124" t="s">
        <v>5523</v>
      </c>
      <c r="C3491" s="124"/>
      <c r="D3491" s="126">
        <v>1.26</v>
      </c>
      <c r="E3491" s="124" t="s">
        <v>765</v>
      </c>
      <c r="F3491" s="124">
        <v>0</v>
      </c>
      <c r="G3491" s="2" t="s">
        <v>16078</v>
      </c>
      <c r="H3491" s="130"/>
      <c r="I3491" s="134"/>
      <c r="J3491" s="123">
        <f>IF(OR(tbl_Metraj22[[#This Row],[TARIH]]="",tbl_Metraj22[[#This Row],[TARIH]]="-"),0,IF(tbl_Metraj22[[#This Row],[YUZDE]]=0,tbl_Metraj22[[#This Row],[METRAJ_BETON]],tbl_Metraj22[[#This Row],[YUZDE]]*tbl_Metraj22[[#This Row],[METRAJ_BETON]]))</f>
        <v>0</v>
      </c>
      <c r="K3491" s="2" t="e">
        <v>#N/A</v>
      </c>
    </row>
    <row r="3492" spans="1:11" ht="14.25" x14ac:dyDescent="0.2">
      <c r="A3492" s="2" t="s">
        <v>734</v>
      </c>
      <c r="B3492" s="124" t="s">
        <v>5524</v>
      </c>
      <c r="C3492" s="124"/>
      <c r="D3492" s="126">
        <v>1.08</v>
      </c>
      <c r="E3492" s="124" t="s">
        <v>765</v>
      </c>
      <c r="F3492" s="124">
        <v>0</v>
      </c>
      <c r="G3492" s="2" t="s">
        <v>16079</v>
      </c>
      <c r="H3492" s="130"/>
      <c r="I3492" s="134"/>
      <c r="J3492" s="123">
        <f>IF(OR(tbl_Metraj22[[#This Row],[TARIH]]="",tbl_Metraj22[[#This Row],[TARIH]]="-"),0,IF(tbl_Metraj22[[#This Row],[YUZDE]]=0,tbl_Metraj22[[#This Row],[METRAJ_BETON]],tbl_Metraj22[[#This Row],[YUZDE]]*tbl_Metraj22[[#This Row],[METRAJ_BETON]]))</f>
        <v>0</v>
      </c>
      <c r="K3492" s="2" t="e">
        <v>#N/A</v>
      </c>
    </row>
    <row r="3493" spans="1:11" ht="14.25" x14ac:dyDescent="0.2">
      <c r="A3493" s="2" t="s">
        <v>734</v>
      </c>
      <c r="B3493" s="124" t="s">
        <v>5525</v>
      </c>
      <c r="C3493" s="124"/>
      <c r="D3493" s="126">
        <v>1.17</v>
      </c>
      <c r="E3493" s="124" t="s">
        <v>765</v>
      </c>
      <c r="F3493" s="124">
        <v>0</v>
      </c>
      <c r="G3493" s="2" t="s">
        <v>16080</v>
      </c>
      <c r="H3493" s="130"/>
      <c r="I3493" s="134"/>
      <c r="J3493" s="123">
        <f>IF(OR(tbl_Metraj22[[#This Row],[TARIH]]="",tbl_Metraj22[[#This Row],[TARIH]]="-"),0,IF(tbl_Metraj22[[#This Row],[YUZDE]]=0,tbl_Metraj22[[#This Row],[METRAJ_BETON]],tbl_Metraj22[[#This Row],[YUZDE]]*tbl_Metraj22[[#This Row],[METRAJ_BETON]]))</f>
        <v>0</v>
      </c>
      <c r="K3493" s="2" t="e">
        <v>#N/A</v>
      </c>
    </row>
    <row r="3494" spans="1:11" ht="14.25" x14ac:dyDescent="0.2">
      <c r="A3494" s="2" t="s">
        <v>734</v>
      </c>
      <c r="B3494" s="124" t="s">
        <v>5526</v>
      </c>
      <c r="C3494" s="124"/>
      <c r="D3494" s="126">
        <v>0.84</v>
      </c>
      <c r="E3494" s="124" t="s">
        <v>765</v>
      </c>
      <c r="F3494" s="124">
        <v>0</v>
      </c>
      <c r="G3494" s="2" t="s">
        <v>16081</v>
      </c>
      <c r="H3494" s="130"/>
      <c r="I3494" s="134"/>
      <c r="J3494" s="123">
        <f>IF(OR(tbl_Metraj22[[#This Row],[TARIH]]="",tbl_Metraj22[[#This Row],[TARIH]]="-"),0,IF(tbl_Metraj22[[#This Row],[YUZDE]]=0,tbl_Metraj22[[#This Row],[METRAJ_BETON]],tbl_Metraj22[[#This Row],[YUZDE]]*tbl_Metraj22[[#This Row],[METRAJ_BETON]]))</f>
        <v>0</v>
      </c>
      <c r="K3494" s="2" t="s">
        <v>22967</v>
      </c>
    </row>
    <row r="3495" spans="1:11" ht="14.25" x14ac:dyDescent="0.2">
      <c r="A3495" s="2" t="s">
        <v>734</v>
      </c>
      <c r="B3495" s="124" t="s">
        <v>5527</v>
      </c>
      <c r="C3495" s="124"/>
      <c r="D3495" s="126">
        <v>0.82</v>
      </c>
      <c r="E3495" s="124" t="s">
        <v>765</v>
      </c>
      <c r="F3495" s="124">
        <v>0</v>
      </c>
      <c r="G3495" s="2" t="s">
        <v>16082</v>
      </c>
      <c r="H3495" s="130"/>
      <c r="I3495" s="134"/>
      <c r="J3495" s="123">
        <f>IF(OR(tbl_Metraj22[[#This Row],[TARIH]]="",tbl_Metraj22[[#This Row],[TARIH]]="-"),0,IF(tbl_Metraj22[[#This Row],[YUZDE]]=0,tbl_Metraj22[[#This Row],[METRAJ_BETON]],tbl_Metraj22[[#This Row],[YUZDE]]*tbl_Metraj22[[#This Row],[METRAJ_BETON]]))</f>
        <v>0</v>
      </c>
      <c r="K3495" s="2" t="e">
        <v>#N/A</v>
      </c>
    </row>
    <row r="3496" spans="1:11" ht="14.25" x14ac:dyDescent="0.2">
      <c r="A3496" s="2" t="s">
        <v>734</v>
      </c>
      <c r="B3496" s="124" t="s">
        <v>5528</v>
      </c>
      <c r="C3496" s="124"/>
      <c r="D3496" s="126">
        <v>0.83</v>
      </c>
      <c r="E3496" s="124" t="s">
        <v>765</v>
      </c>
      <c r="F3496" s="124">
        <v>0</v>
      </c>
      <c r="G3496" s="2" t="s">
        <v>16083</v>
      </c>
      <c r="H3496" s="130"/>
      <c r="I3496" s="134"/>
      <c r="J3496" s="123">
        <f>IF(OR(tbl_Metraj22[[#This Row],[TARIH]]="",tbl_Metraj22[[#This Row],[TARIH]]="-"),0,IF(tbl_Metraj22[[#This Row],[YUZDE]]=0,tbl_Metraj22[[#This Row],[METRAJ_BETON]],tbl_Metraj22[[#This Row],[YUZDE]]*tbl_Metraj22[[#This Row],[METRAJ_BETON]]))</f>
        <v>0</v>
      </c>
      <c r="K3496" s="2" t="s">
        <v>22968</v>
      </c>
    </row>
    <row r="3497" spans="1:11" ht="14.25" x14ac:dyDescent="0.2">
      <c r="A3497" s="2" t="s">
        <v>734</v>
      </c>
      <c r="B3497" s="124" t="s">
        <v>5529</v>
      </c>
      <c r="C3497" s="124"/>
      <c r="D3497" s="126">
        <v>2.88</v>
      </c>
      <c r="E3497" s="124" t="s">
        <v>765</v>
      </c>
      <c r="F3497" s="124">
        <v>0</v>
      </c>
      <c r="G3497" s="2" t="s">
        <v>16084</v>
      </c>
      <c r="H3497" s="130"/>
      <c r="I3497" s="134"/>
      <c r="J3497" s="123">
        <f>IF(OR(tbl_Metraj22[[#This Row],[TARIH]]="",tbl_Metraj22[[#This Row],[TARIH]]="-"),0,IF(tbl_Metraj22[[#This Row],[YUZDE]]=0,tbl_Metraj22[[#This Row],[METRAJ_BETON]],tbl_Metraj22[[#This Row],[YUZDE]]*tbl_Metraj22[[#This Row],[METRAJ_BETON]]))</f>
        <v>0</v>
      </c>
      <c r="K3497" s="2" t="s">
        <v>23703</v>
      </c>
    </row>
    <row r="3498" spans="1:11" ht="14.25" x14ac:dyDescent="0.2">
      <c r="A3498" s="2" t="s">
        <v>734</v>
      </c>
      <c r="B3498" s="124" t="s">
        <v>5530</v>
      </c>
      <c r="C3498" s="124"/>
      <c r="D3498" s="126">
        <v>2.88</v>
      </c>
      <c r="E3498" s="124" t="s">
        <v>765</v>
      </c>
      <c r="F3498" s="124">
        <v>0</v>
      </c>
      <c r="G3498" s="2" t="s">
        <v>16085</v>
      </c>
      <c r="H3498" s="130"/>
      <c r="I3498" s="134"/>
      <c r="J3498" s="123">
        <f>IF(OR(tbl_Metraj22[[#This Row],[TARIH]]="",tbl_Metraj22[[#This Row],[TARIH]]="-"),0,IF(tbl_Metraj22[[#This Row],[YUZDE]]=0,tbl_Metraj22[[#This Row],[METRAJ_BETON]],tbl_Metraj22[[#This Row],[YUZDE]]*tbl_Metraj22[[#This Row],[METRAJ_BETON]]))</f>
        <v>0</v>
      </c>
      <c r="K3498" s="2" t="s">
        <v>22964</v>
      </c>
    </row>
    <row r="3499" spans="1:11" ht="14.25" x14ac:dyDescent="0.2">
      <c r="A3499" s="2" t="s">
        <v>734</v>
      </c>
      <c r="B3499" s="124" t="s">
        <v>5531</v>
      </c>
      <c r="C3499" s="124"/>
      <c r="D3499" s="126">
        <v>1.1399999999999999</v>
      </c>
      <c r="E3499" s="124" t="s">
        <v>765</v>
      </c>
      <c r="F3499" s="124">
        <v>0</v>
      </c>
      <c r="G3499" s="2" t="s">
        <v>16086</v>
      </c>
      <c r="H3499" s="130"/>
      <c r="I3499" s="134"/>
      <c r="J3499" s="123">
        <f>IF(OR(tbl_Metraj22[[#This Row],[TARIH]]="",tbl_Metraj22[[#This Row],[TARIH]]="-"),0,IF(tbl_Metraj22[[#This Row],[YUZDE]]=0,tbl_Metraj22[[#This Row],[METRAJ_BETON]],tbl_Metraj22[[#This Row],[YUZDE]]*tbl_Metraj22[[#This Row],[METRAJ_BETON]]))</f>
        <v>0</v>
      </c>
      <c r="K3499" s="2" t="s">
        <v>23704</v>
      </c>
    </row>
    <row r="3500" spans="1:11" ht="14.25" x14ac:dyDescent="0.2">
      <c r="A3500" s="2" t="s">
        <v>734</v>
      </c>
      <c r="B3500" s="124" t="s">
        <v>5532</v>
      </c>
      <c r="C3500" s="124"/>
      <c r="D3500" s="126">
        <v>2.16</v>
      </c>
      <c r="E3500" s="124" t="s">
        <v>765</v>
      </c>
      <c r="F3500" s="124">
        <v>0</v>
      </c>
      <c r="G3500" s="2" t="s">
        <v>16087</v>
      </c>
      <c r="H3500" s="130"/>
      <c r="I3500" s="134"/>
      <c r="J3500" s="123">
        <f>IF(OR(tbl_Metraj22[[#This Row],[TARIH]]="",tbl_Metraj22[[#This Row],[TARIH]]="-"),0,IF(tbl_Metraj22[[#This Row],[YUZDE]]=0,tbl_Metraj22[[#This Row],[METRAJ_BETON]],tbl_Metraj22[[#This Row],[YUZDE]]*tbl_Metraj22[[#This Row],[METRAJ_BETON]]))</f>
        <v>0</v>
      </c>
      <c r="K3500" s="2" t="s">
        <v>23705</v>
      </c>
    </row>
    <row r="3501" spans="1:11" ht="14.25" x14ac:dyDescent="0.2">
      <c r="A3501" s="2" t="s">
        <v>734</v>
      </c>
      <c r="B3501" s="124" t="s">
        <v>5533</v>
      </c>
      <c r="C3501" s="124"/>
      <c r="D3501" s="126">
        <v>6.34</v>
      </c>
      <c r="E3501" s="124" t="s">
        <v>765</v>
      </c>
      <c r="F3501" s="124">
        <v>0</v>
      </c>
      <c r="G3501" s="2" t="s">
        <v>16088</v>
      </c>
      <c r="H3501" s="130"/>
      <c r="I3501" s="134"/>
      <c r="J3501" s="123">
        <f>IF(OR(tbl_Metraj22[[#This Row],[TARIH]]="",tbl_Metraj22[[#This Row],[TARIH]]="-"),0,IF(tbl_Metraj22[[#This Row],[YUZDE]]=0,tbl_Metraj22[[#This Row],[METRAJ_BETON]],tbl_Metraj22[[#This Row],[YUZDE]]*tbl_Metraj22[[#This Row],[METRAJ_BETON]]))</f>
        <v>0</v>
      </c>
      <c r="K3501" s="2" t="s">
        <v>23048</v>
      </c>
    </row>
    <row r="3502" spans="1:11" ht="14.25" x14ac:dyDescent="0.2">
      <c r="A3502" s="2" t="s">
        <v>734</v>
      </c>
      <c r="B3502" s="124" t="s">
        <v>5534</v>
      </c>
      <c r="C3502" s="124"/>
      <c r="D3502" s="126">
        <v>0.84</v>
      </c>
      <c r="E3502" s="124" t="s">
        <v>765</v>
      </c>
      <c r="F3502" s="124">
        <v>0</v>
      </c>
      <c r="G3502" s="2" t="s">
        <v>16089</v>
      </c>
      <c r="H3502" s="130"/>
      <c r="I3502" s="134"/>
      <c r="J3502" s="123">
        <f>IF(OR(tbl_Metraj22[[#This Row],[TARIH]]="",tbl_Metraj22[[#This Row],[TARIH]]="-"),0,IF(tbl_Metraj22[[#This Row],[YUZDE]]=0,tbl_Metraj22[[#This Row],[METRAJ_BETON]],tbl_Metraj22[[#This Row],[YUZDE]]*tbl_Metraj22[[#This Row],[METRAJ_BETON]]))</f>
        <v>0</v>
      </c>
      <c r="K3502" s="2" t="e">
        <v>#N/A</v>
      </c>
    </row>
    <row r="3503" spans="1:11" ht="14.25" x14ac:dyDescent="0.2">
      <c r="A3503" s="2" t="s">
        <v>734</v>
      </c>
      <c r="B3503" s="124" t="s">
        <v>5535</v>
      </c>
      <c r="C3503" s="124"/>
      <c r="D3503" s="126">
        <v>1.8</v>
      </c>
      <c r="E3503" s="124" t="s">
        <v>765</v>
      </c>
      <c r="F3503" s="124">
        <v>0</v>
      </c>
      <c r="G3503" s="2" t="s">
        <v>16090</v>
      </c>
      <c r="H3503" s="130"/>
      <c r="I3503" s="134"/>
      <c r="J3503" s="123">
        <f>IF(OR(tbl_Metraj22[[#This Row],[TARIH]]="",tbl_Metraj22[[#This Row],[TARIH]]="-"),0,IF(tbl_Metraj22[[#This Row],[YUZDE]]=0,tbl_Metraj22[[#This Row],[METRAJ_BETON]],tbl_Metraj22[[#This Row],[YUZDE]]*tbl_Metraj22[[#This Row],[METRAJ_BETON]]))</f>
        <v>0</v>
      </c>
      <c r="K3503" s="2" t="s">
        <v>23706</v>
      </c>
    </row>
    <row r="3504" spans="1:11" ht="14.25" x14ac:dyDescent="0.2">
      <c r="A3504" s="2" t="s">
        <v>734</v>
      </c>
      <c r="B3504" s="124" t="s">
        <v>5536</v>
      </c>
      <c r="C3504" s="124"/>
      <c r="D3504" s="126">
        <v>0.84</v>
      </c>
      <c r="E3504" s="124" t="s">
        <v>765</v>
      </c>
      <c r="F3504" s="124">
        <v>0</v>
      </c>
      <c r="G3504" s="2" t="s">
        <v>16091</v>
      </c>
      <c r="H3504" s="130"/>
      <c r="I3504" s="134"/>
      <c r="J3504" s="123">
        <f>IF(OR(tbl_Metraj22[[#This Row],[TARIH]]="",tbl_Metraj22[[#This Row],[TARIH]]="-"),0,IF(tbl_Metraj22[[#This Row],[YUZDE]]=0,tbl_Metraj22[[#This Row],[METRAJ_BETON]],tbl_Metraj22[[#This Row],[YUZDE]]*tbl_Metraj22[[#This Row],[METRAJ_BETON]]))</f>
        <v>0</v>
      </c>
      <c r="K3504" s="2" t="e">
        <v>#N/A</v>
      </c>
    </row>
    <row r="3505" spans="1:11" ht="14.25" x14ac:dyDescent="0.2">
      <c r="A3505" s="2" t="s">
        <v>734</v>
      </c>
      <c r="B3505" s="124" t="s">
        <v>5537</v>
      </c>
      <c r="C3505" s="124"/>
      <c r="D3505" s="126">
        <v>2.88</v>
      </c>
      <c r="E3505" s="124" t="s">
        <v>765</v>
      </c>
      <c r="F3505" s="124">
        <v>0</v>
      </c>
      <c r="G3505" s="2" t="s">
        <v>16092</v>
      </c>
      <c r="H3505" s="130"/>
      <c r="I3505" s="134"/>
      <c r="J3505" s="123">
        <f>IF(OR(tbl_Metraj22[[#This Row],[TARIH]]="",tbl_Metraj22[[#This Row],[TARIH]]="-"),0,IF(tbl_Metraj22[[#This Row],[YUZDE]]=0,tbl_Metraj22[[#This Row],[METRAJ_BETON]],tbl_Metraj22[[#This Row],[YUZDE]]*tbl_Metraj22[[#This Row],[METRAJ_BETON]]))</f>
        <v>0</v>
      </c>
      <c r="K3505" s="2" t="s">
        <v>23707</v>
      </c>
    </row>
    <row r="3506" spans="1:11" ht="14.25" x14ac:dyDescent="0.2">
      <c r="A3506" s="2" t="s">
        <v>734</v>
      </c>
      <c r="B3506" s="124" t="s">
        <v>5538</v>
      </c>
      <c r="C3506" s="124"/>
      <c r="D3506" s="126">
        <v>6.34</v>
      </c>
      <c r="E3506" s="124" t="s">
        <v>765</v>
      </c>
      <c r="F3506" s="124">
        <v>0</v>
      </c>
      <c r="G3506" s="2" t="s">
        <v>16093</v>
      </c>
      <c r="H3506" s="130"/>
      <c r="I3506" s="134"/>
      <c r="J3506" s="123">
        <f>IF(OR(tbl_Metraj22[[#This Row],[TARIH]]="",tbl_Metraj22[[#This Row],[TARIH]]="-"),0,IF(tbl_Metraj22[[#This Row],[YUZDE]]=0,tbl_Metraj22[[#This Row],[METRAJ_BETON]],tbl_Metraj22[[#This Row],[YUZDE]]*tbl_Metraj22[[#This Row],[METRAJ_BETON]]))</f>
        <v>0</v>
      </c>
      <c r="K3506" s="2" t="s">
        <v>22970</v>
      </c>
    </row>
    <row r="3507" spans="1:11" ht="14.25" x14ac:dyDescent="0.2">
      <c r="A3507" s="2" t="s">
        <v>734</v>
      </c>
      <c r="B3507" s="124" t="s">
        <v>5539</v>
      </c>
      <c r="C3507" s="124"/>
      <c r="D3507" s="126">
        <v>0.84</v>
      </c>
      <c r="E3507" s="124" t="s">
        <v>765</v>
      </c>
      <c r="F3507" s="124">
        <v>0</v>
      </c>
      <c r="G3507" s="2" t="s">
        <v>16094</v>
      </c>
      <c r="H3507" s="130"/>
      <c r="I3507" s="134"/>
      <c r="J3507" s="123">
        <f>IF(OR(tbl_Metraj22[[#This Row],[TARIH]]="",tbl_Metraj22[[#This Row],[TARIH]]="-"),0,IF(tbl_Metraj22[[#This Row],[YUZDE]]=0,tbl_Metraj22[[#This Row],[METRAJ_BETON]],tbl_Metraj22[[#This Row],[YUZDE]]*tbl_Metraj22[[#This Row],[METRAJ_BETON]]))</f>
        <v>0</v>
      </c>
      <c r="K3507" s="2" t="e">
        <v>#N/A</v>
      </c>
    </row>
    <row r="3508" spans="1:11" ht="14.25" x14ac:dyDescent="0.2">
      <c r="A3508" s="2" t="s">
        <v>734</v>
      </c>
      <c r="B3508" s="124" t="s">
        <v>5540</v>
      </c>
      <c r="C3508" s="124"/>
      <c r="D3508" s="126">
        <v>0.84</v>
      </c>
      <c r="E3508" s="124" t="s">
        <v>765</v>
      </c>
      <c r="F3508" s="124">
        <v>0</v>
      </c>
      <c r="G3508" s="2" t="s">
        <v>16095</v>
      </c>
      <c r="H3508" s="130"/>
      <c r="I3508" s="134"/>
      <c r="J3508" s="123">
        <f>IF(OR(tbl_Metraj22[[#This Row],[TARIH]]="",tbl_Metraj22[[#This Row],[TARIH]]="-"),0,IF(tbl_Metraj22[[#This Row],[YUZDE]]=0,tbl_Metraj22[[#This Row],[METRAJ_BETON]],tbl_Metraj22[[#This Row],[YUZDE]]*tbl_Metraj22[[#This Row],[METRAJ_BETON]]))</f>
        <v>0</v>
      </c>
      <c r="K3508" s="2" t="s">
        <v>23050</v>
      </c>
    </row>
    <row r="3509" spans="1:11" ht="14.25" x14ac:dyDescent="0.2">
      <c r="A3509" s="2" t="s">
        <v>734</v>
      </c>
      <c r="B3509" s="124" t="s">
        <v>5541</v>
      </c>
      <c r="C3509" s="124"/>
      <c r="D3509" s="126">
        <v>1.8</v>
      </c>
      <c r="E3509" s="124" t="s">
        <v>765</v>
      </c>
      <c r="F3509" s="124">
        <v>0</v>
      </c>
      <c r="G3509" s="2" t="s">
        <v>16096</v>
      </c>
      <c r="H3509" s="130"/>
      <c r="I3509" s="134"/>
      <c r="J3509" s="123">
        <f>IF(OR(tbl_Metraj22[[#This Row],[TARIH]]="",tbl_Metraj22[[#This Row],[TARIH]]="-"),0,IF(tbl_Metraj22[[#This Row],[YUZDE]]=0,tbl_Metraj22[[#This Row],[METRAJ_BETON]],tbl_Metraj22[[#This Row],[YUZDE]]*tbl_Metraj22[[#This Row],[METRAJ_BETON]]))</f>
        <v>0</v>
      </c>
      <c r="K3509" s="2" t="s">
        <v>23708</v>
      </c>
    </row>
    <row r="3510" spans="1:11" ht="14.25" x14ac:dyDescent="0.2">
      <c r="A3510" s="2" t="s">
        <v>734</v>
      </c>
      <c r="B3510" s="124" t="s">
        <v>5542</v>
      </c>
      <c r="C3510" s="124"/>
      <c r="D3510" s="126">
        <v>2.6</v>
      </c>
      <c r="E3510" s="124" t="s">
        <v>765</v>
      </c>
      <c r="F3510" s="124">
        <v>0</v>
      </c>
      <c r="G3510" s="2" t="s">
        <v>16097</v>
      </c>
      <c r="H3510" s="130"/>
      <c r="I3510" s="134"/>
      <c r="J3510" s="123">
        <f>IF(OR(tbl_Metraj22[[#This Row],[TARIH]]="",tbl_Metraj22[[#This Row],[TARIH]]="-"),0,IF(tbl_Metraj22[[#This Row],[YUZDE]]=0,tbl_Metraj22[[#This Row],[METRAJ_BETON]],tbl_Metraj22[[#This Row],[YUZDE]]*tbl_Metraj22[[#This Row],[METRAJ_BETON]]))</f>
        <v>0</v>
      </c>
      <c r="K3510" s="2" t="s">
        <v>22975</v>
      </c>
    </row>
    <row r="3511" spans="1:11" ht="14.25" x14ac:dyDescent="0.2">
      <c r="A3511" s="2" t="s">
        <v>734</v>
      </c>
      <c r="B3511" s="124" t="s">
        <v>5543</v>
      </c>
      <c r="C3511" s="124"/>
      <c r="D3511" s="126">
        <v>0.95</v>
      </c>
      <c r="E3511" s="124" t="s">
        <v>765</v>
      </c>
      <c r="F3511" s="124">
        <v>0</v>
      </c>
      <c r="G3511" s="2" t="s">
        <v>16098</v>
      </c>
      <c r="H3511" s="130"/>
      <c r="I3511" s="134"/>
      <c r="J3511" s="123">
        <f>IF(OR(tbl_Metraj22[[#This Row],[TARIH]]="",tbl_Metraj22[[#This Row],[TARIH]]="-"),0,IF(tbl_Metraj22[[#This Row],[YUZDE]]=0,tbl_Metraj22[[#This Row],[METRAJ_BETON]],tbl_Metraj22[[#This Row],[YUZDE]]*tbl_Metraj22[[#This Row],[METRAJ_BETON]]))</f>
        <v>0</v>
      </c>
      <c r="K3511" s="2" t="s">
        <v>23709</v>
      </c>
    </row>
    <row r="3512" spans="1:11" ht="14.25" x14ac:dyDescent="0.2">
      <c r="A3512" s="2" t="s">
        <v>734</v>
      </c>
      <c r="B3512" s="124" t="s">
        <v>5544</v>
      </c>
      <c r="C3512" s="124"/>
      <c r="D3512" s="126">
        <v>1.33</v>
      </c>
      <c r="E3512" s="124" t="s">
        <v>765</v>
      </c>
      <c r="F3512" s="124">
        <v>0</v>
      </c>
      <c r="G3512" s="2" t="s">
        <v>16099</v>
      </c>
      <c r="H3512" s="130"/>
      <c r="I3512" s="134"/>
      <c r="J3512" s="123">
        <f>IF(OR(tbl_Metraj22[[#This Row],[TARIH]]="",tbl_Metraj22[[#This Row],[TARIH]]="-"),0,IF(tbl_Metraj22[[#This Row],[YUZDE]]=0,tbl_Metraj22[[#This Row],[METRAJ_BETON]],tbl_Metraj22[[#This Row],[YUZDE]]*tbl_Metraj22[[#This Row],[METRAJ_BETON]]))</f>
        <v>0</v>
      </c>
      <c r="K3512" s="2" t="s">
        <v>23710</v>
      </c>
    </row>
    <row r="3513" spans="1:11" ht="14.25" x14ac:dyDescent="0.2">
      <c r="A3513" s="2" t="s">
        <v>734</v>
      </c>
      <c r="B3513" s="124" t="s">
        <v>5545</v>
      </c>
      <c r="C3513" s="124"/>
      <c r="D3513" s="126">
        <v>2.88</v>
      </c>
      <c r="E3513" s="124" t="s">
        <v>765</v>
      </c>
      <c r="F3513" s="124">
        <v>0</v>
      </c>
      <c r="G3513" s="2" t="s">
        <v>16100</v>
      </c>
      <c r="H3513" s="130"/>
      <c r="I3513" s="134"/>
      <c r="J3513" s="123">
        <f>IF(OR(tbl_Metraj22[[#This Row],[TARIH]]="",tbl_Metraj22[[#This Row],[TARIH]]="-"),0,IF(tbl_Metraj22[[#This Row],[YUZDE]]=0,tbl_Metraj22[[#This Row],[METRAJ_BETON]],tbl_Metraj22[[#This Row],[YUZDE]]*tbl_Metraj22[[#This Row],[METRAJ_BETON]]))</f>
        <v>0</v>
      </c>
      <c r="K3513" s="2" t="s">
        <v>22992</v>
      </c>
    </row>
    <row r="3514" spans="1:11" ht="14.25" x14ac:dyDescent="0.2">
      <c r="A3514" s="2" t="s">
        <v>734</v>
      </c>
      <c r="B3514" s="124" t="s">
        <v>5546</v>
      </c>
      <c r="C3514" s="124"/>
      <c r="D3514" s="126">
        <v>0.84</v>
      </c>
      <c r="E3514" s="124" t="s">
        <v>765</v>
      </c>
      <c r="F3514" s="124">
        <v>0</v>
      </c>
      <c r="G3514" s="2" t="s">
        <v>16101</v>
      </c>
      <c r="H3514" s="130"/>
      <c r="I3514" s="134"/>
      <c r="J3514" s="123">
        <f>IF(OR(tbl_Metraj22[[#This Row],[TARIH]]="",tbl_Metraj22[[#This Row],[TARIH]]="-"),0,IF(tbl_Metraj22[[#This Row],[YUZDE]]=0,tbl_Metraj22[[#This Row],[METRAJ_BETON]],tbl_Metraj22[[#This Row],[YUZDE]]*tbl_Metraj22[[#This Row],[METRAJ_BETON]]))</f>
        <v>0</v>
      </c>
      <c r="K3514" s="2" t="s">
        <v>23711</v>
      </c>
    </row>
    <row r="3515" spans="1:11" ht="14.25" x14ac:dyDescent="0.2">
      <c r="A3515" s="2" t="s">
        <v>734</v>
      </c>
      <c r="B3515" s="124" t="s">
        <v>5547</v>
      </c>
      <c r="C3515" s="124"/>
      <c r="D3515" s="126">
        <v>0.46</v>
      </c>
      <c r="E3515" s="124" t="s">
        <v>765</v>
      </c>
      <c r="F3515" s="124">
        <v>0</v>
      </c>
      <c r="G3515" s="2" t="s">
        <v>16102</v>
      </c>
      <c r="H3515" s="130"/>
      <c r="I3515" s="134"/>
      <c r="J3515" s="123">
        <f>IF(OR(tbl_Metraj22[[#This Row],[TARIH]]="",tbl_Metraj22[[#This Row],[TARIH]]="-"),0,IF(tbl_Metraj22[[#This Row],[YUZDE]]=0,tbl_Metraj22[[#This Row],[METRAJ_BETON]],tbl_Metraj22[[#This Row],[YUZDE]]*tbl_Metraj22[[#This Row],[METRAJ_BETON]]))</f>
        <v>0</v>
      </c>
      <c r="K3515" s="2" t="e">
        <v>#N/A</v>
      </c>
    </row>
    <row r="3516" spans="1:11" ht="14.25" x14ac:dyDescent="0.2">
      <c r="A3516" s="2" t="s">
        <v>734</v>
      </c>
      <c r="B3516" s="124" t="s">
        <v>5548</v>
      </c>
      <c r="C3516" s="124"/>
      <c r="D3516" s="126">
        <v>1.8</v>
      </c>
      <c r="E3516" s="124" t="s">
        <v>765</v>
      </c>
      <c r="F3516" s="124">
        <v>0</v>
      </c>
      <c r="G3516" s="2" t="s">
        <v>16103</v>
      </c>
      <c r="H3516" s="130"/>
      <c r="I3516" s="134"/>
      <c r="J3516" s="123">
        <f>IF(OR(tbl_Metraj22[[#This Row],[TARIH]]="",tbl_Metraj22[[#This Row],[TARIH]]="-"),0,IF(tbl_Metraj22[[#This Row],[YUZDE]]=0,tbl_Metraj22[[#This Row],[METRAJ_BETON]],tbl_Metraj22[[#This Row],[YUZDE]]*tbl_Metraj22[[#This Row],[METRAJ_BETON]]))</f>
        <v>0</v>
      </c>
      <c r="K3516" s="2" t="s">
        <v>22984</v>
      </c>
    </row>
    <row r="3517" spans="1:11" ht="14.25" x14ac:dyDescent="0.2">
      <c r="A3517" s="2" t="s">
        <v>734</v>
      </c>
      <c r="B3517" s="124" t="s">
        <v>5549</v>
      </c>
      <c r="C3517" s="124"/>
      <c r="D3517" s="126">
        <v>1.8</v>
      </c>
      <c r="E3517" s="124" t="s">
        <v>765</v>
      </c>
      <c r="F3517" s="124">
        <v>0</v>
      </c>
      <c r="G3517" s="2" t="s">
        <v>16104</v>
      </c>
      <c r="H3517" s="130"/>
      <c r="I3517" s="134"/>
      <c r="J3517" s="123">
        <f>IF(OR(tbl_Metraj22[[#This Row],[TARIH]]="",tbl_Metraj22[[#This Row],[TARIH]]="-"),0,IF(tbl_Metraj22[[#This Row],[YUZDE]]=0,tbl_Metraj22[[#This Row],[METRAJ_BETON]],tbl_Metraj22[[#This Row],[YUZDE]]*tbl_Metraj22[[#This Row],[METRAJ_BETON]]))</f>
        <v>0</v>
      </c>
      <c r="K3517" s="2" t="e">
        <v>#N/A</v>
      </c>
    </row>
    <row r="3518" spans="1:11" ht="14.25" x14ac:dyDescent="0.2">
      <c r="A3518" s="2" t="s">
        <v>734</v>
      </c>
      <c r="B3518" s="124" t="s">
        <v>5550</v>
      </c>
      <c r="C3518" s="124"/>
      <c r="D3518" s="126">
        <v>1.29</v>
      </c>
      <c r="E3518" s="124" t="s">
        <v>765</v>
      </c>
      <c r="F3518" s="124">
        <v>0</v>
      </c>
      <c r="G3518" s="2" t="s">
        <v>16105</v>
      </c>
      <c r="H3518" s="130" t="s">
        <v>24265</v>
      </c>
      <c r="I3518" s="134"/>
      <c r="J3518" s="123">
        <f>IF(OR(tbl_Metraj22[[#This Row],[TARIH]]="",tbl_Metraj22[[#This Row],[TARIH]]="-"),0,IF(tbl_Metraj22[[#This Row],[YUZDE]]=0,tbl_Metraj22[[#This Row],[METRAJ_BETON]],tbl_Metraj22[[#This Row],[YUZDE]]*tbl_Metraj22[[#This Row],[METRAJ_BETON]]))</f>
        <v>0</v>
      </c>
      <c r="K3518" s="2" t="s">
        <v>23712</v>
      </c>
    </row>
    <row r="3519" spans="1:11" ht="14.25" x14ac:dyDescent="0.2">
      <c r="A3519" s="2" t="s">
        <v>734</v>
      </c>
      <c r="B3519" s="124" t="s">
        <v>5551</v>
      </c>
      <c r="C3519" s="124"/>
      <c r="D3519" s="126">
        <v>2.4</v>
      </c>
      <c r="E3519" s="124" t="s">
        <v>765</v>
      </c>
      <c r="F3519" s="124">
        <v>0</v>
      </c>
      <c r="G3519" s="2" t="s">
        <v>16106</v>
      </c>
      <c r="H3519" s="130" t="s">
        <v>24265</v>
      </c>
      <c r="I3519" s="134"/>
      <c r="J3519" s="123">
        <f>IF(OR(tbl_Metraj22[[#This Row],[TARIH]]="",tbl_Metraj22[[#This Row],[TARIH]]="-"),0,IF(tbl_Metraj22[[#This Row],[YUZDE]]=0,tbl_Metraj22[[#This Row],[METRAJ_BETON]],tbl_Metraj22[[#This Row],[YUZDE]]*tbl_Metraj22[[#This Row],[METRAJ_BETON]]))</f>
        <v>0</v>
      </c>
      <c r="K3519" s="2" t="s">
        <v>23713</v>
      </c>
    </row>
    <row r="3520" spans="1:11" ht="14.25" x14ac:dyDescent="0.2">
      <c r="A3520" s="2" t="s">
        <v>734</v>
      </c>
      <c r="B3520" s="124" t="s">
        <v>5552</v>
      </c>
      <c r="C3520" s="124"/>
      <c r="D3520" s="126">
        <v>2.44</v>
      </c>
      <c r="E3520" s="124" t="s">
        <v>765</v>
      </c>
      <c r="F3520" s="124">
        <v>0</v>
      </c>
      <c r="G3520" s="2" t="s">
        <v>16107</v>
      </c>
      <c r="H3520" s="130" t="s">
        <v>24265</v>
      </c>
      <c r="I3520" s="134"/>
      <c r="J3520" s="123">
        <f>IF(OR(tbl_Metraj22[[#This Row],[TARIH]]="",tbl_Metraj22[[#This Row],[TARIH]]="-"),0,IF(tbl_Metraj22[[#This Row],[YUZDE]]=0,tbl_Metraj22[[#This Row],[METRAJ_BETON]],tbl_Metraj22[[#This Row],[YUZDE]]*tbl_Metraj22[[#This Row],[METRAJ_BETON]]))</f>
        <v>0</v>
      </c>
      <c r="K3520" s="2" t="s">
        <v>23714</v>
      </c>
    </row>
    <row r="3521" spans="1:11" ht="14.25" x14ac:dyDescent="0.2">
      <c r="A3521" s="2" t="s">
        <v>734</v>
      </c>
      <c r="B3521" s="124" t="s">
        <v>5553</v>
      </c>
      <c r="C3521" s="124"/>
      <c r="D3521" s="126">
        <v>3.56</v>
      </c>
      <c r="E3521" s="124" t="s">
        <v>765</v>
      </c>
      <c r="F3521" s="124">
        <v>0</v>
      </c>
      <c r="G3521" s="2" t="s">
        <v>16108</v>
      </c>
      <c r="H3521" s="130"/>
      <c r="I3521" s="134"/>
      <c r="J3521" s="123">
        <f>IF(OR(tbl_Metraj22[[#This Row],[TARIH]]="",tbl_Metraj22[[#This Row],[TARIH]]="-"),0,IF(tbl_Metraj22[[#This Row],[YUZDE]]=0,tbl_Metraj22[[#This Row],[METRAJ_BETON]],tbl_Metraj22[[#This Row],[YUZDE]]*tbl_Metraj22[[#This Row],[METRAJ_BETON]]))</f>
        <v>0</v>
      </c>
      <c r="K3521" s="2" t="s">
        <v>23715</v>
      </c>
    </row>
    <row r="3522" spans="1:11" ht="14.25" x14ac:dyDescent="0.2">
      <c r="A3522" s="2" t="s">
        <v>734</v>
      </c>
      <c r="B3522" s="124" t="s">
        <v>5554</v>
      </c>
      <c r="C3522" s="124"/>
      <c r="D3522" s="126">
        <v>3.56</v>
      </c>
      <c r="E3522" s="124" t="s">
        <v>765</v>
      </c>
      <c r="F3522" s="124">
        <v>0</v>
      </c>
      <c r="G3522" s="2" t="s">
        <v>16109</v>
      </c>
      <c r="H3522" s="130"/>
      <c r="I3522" s="134"/>
      <c r="J3522" s="123">
        <f>IF(OR(tbl_Metraj22[[#This Row],[TARIH]]="",tbl_Metraj22[[#This Row],[TARIH]]="-"),0,IF(tbl_Metraj22[[#This Row],[YUZDE]]=0,tbl_Metraj22[[#This Row],[METRAJ_BETON]],tbl_Metraj22[[#This Row],[YUZDE]]*tbl_Metraj22[[#This Row],[METRAJ_BETON]]))</f>
        <v>0</v>
      </c>
      <c r="K3522" s="2" t="s">
        <v>23716</v>
      </c>
    </row>
    <row r="3523" spans="1:11" ht="14.25" x14ac:dyDescent="0.2">
      <c r="A3523" s="2" t="s">
        <v>734</v>
      </c>
      <c r="B3523" s="124" t="s">
        <v>5555</v>
      </c>
      <c r="C3523" s="124"/>
      <c r="D3523" s="126">
        <v>2.88</v>
      </c>
      <c r="E3523" s="124" t="s">
        <v>765</v>
      </c>
      <c r="F3523" s="124">
        <v>0</v>
      </c>
      <c r="G3523" s="2" t="s">
        <v>16110</v>
      </c>
      <c r="H3523" s="130"/>
      <c r="I3523" s="134"/>
      <c r="J3523" s="123">
        <f>IF(OR(tbl_Metraj22[[#This Row],[TARIH]]="",tbl_Metraj22[[#This Row],[TARIH]]="-"),0,IF(tbl_Metraj22[[#This Row],[YUZDE]]=0,tbl_Metraj22[[#This Row],[METRAJ_BETON]],tbl_Metraj22[[#This Row],[YUZDE]]*tbl_Metraj22[[#This Row],[METRAJ_BETON]]))</f>
        <v>0</v>
      </c>
      <c r="K3523" s="2" t="s">
        <v>23717</v>
      </c>
    </row>
    <row r="3524" spans="1:11" ht="14.25" x14ac:dyDescent="0.2">
      <c r="A3524" s="2" t="s">
        <v>734</v>
      </c>
      <c r="B3524" s="124" t="s">
        <v>5556</v>
      </c>
      <c r="C3524" s="124"/>
      <c r="D3524" s="126">
        <v>2.88</v>
      </c>
      <c r="E3524" s="124" t="s">
        <v>765</v>
      </c>
      <c r="F3524" s="124">
        <v>0</v>
      </c>
      <c r="G3524" s="2" t="s">
        <v>16111</v>
      </c>
      <c r="H3524" s="130"/>
      <c r="I3524" s="134"/>
      <c r="J3524" s="123">
        <f>IF(OR(tbl_Metraj22[[#This Row],[TARIH]]="",tbl_Metraj22[[#This Row],[TARIH]]="-"),0,IF(tbl_Metraj22[[#This Row],[YUZDE]]=0,tbl_Metraj22[[#This Row],[METRAJ_BETON]],tbl_Metraj22[[#This Row],[YUZDE]]*tbl_Metraj22[[#This Row],[METRAJ_BETON]]))</f>
        <v>0</v>
      </c>
      <c r="K3524" s="2" t="s">
        <v>23718</v>
      </c>
    </row>
    <row r="3525" spans="1:11" ht="14.25" x14ac:dyDescent="0.2">
      <c r="A3525" s="2" t="s">
        <v>734</v>
      </c>
      <c r="B3525" s="124" t="s">
        <v>5557</v>
      </c>
      <c r="C3525" s="124"/>
      <c r="D3525" s="126">
        <v>1.26</v>
      </c>
      <c r="E3525" s="124" t="s">
        <v>765</v>
      </c>
      <c r="F3525" s="124">
        <v>0</v>
      </c>
      <c r="G3525" s="2" t="s">
        <v>16112</v>
      </c>
      <c r="H3525" s="130"/>
      <c r="I3525" s="134"/>
      <c r="J3525" s="123">
        <f>IF(OR(tbl_Metraj22[[#This Row],[TARIH]]="",tbl_Metraj22[[#This Row],[TARIH]]="-"),0,IF(tbl_Metraj22[[#This Row],[YUZDE]]=0,tbl_Metraj22[[#This Row],[METRAJ_BETON]],tbl_Metraj22[[#This Row],[YUZDE]]*tbl_Metraj22[[#This Row],[METRAJ_BETON]]))</f>
        <v>0</v>
      </c>
      <c r="K3525" s="2" t="s">
        <v>22994</v>
      </c>
    </row>
    <row r="3526" spans="1:11" ht="14.25" x14ac:dyDescent="0.2">
      <c r="A3526" s="2" t="s">
        <v>734</v>
      </c>
      <c r="B3526" s="124" t="s">
        <v>5558</v>
      </c>
      <c r="C3526" s="124"/>
      <c r="D3526" s="126">
        <v>2.02</v>
      </c>
      <c r="E3526" s="124" t="s">
        <v>765</v>
      </c>
      <c r="F3526" s="124">
        <v>0</v>
      </c>
      <c r="G3526" s="2" t="s">
        <v>16113</v>
      </c>
      <c r="H3526" s="130"/>
      <c r="I3526" s="134"/>
      <c r="J3526" s="123">
        <f>IF(OR(tbl_Metraj22[[#This Row],[TARIH]]="",tbl_Metraj22[[#This Row],[TARIH]]="-"),0,IF(tbl_Metraj22[[#This Row],[YUZDE]]=0,tbl_Metraj22[[#This Row],[METRAJ_BETON]],tbl_Metraj22[[#This Row],[YUZDE]]*tbl_Metraj22[[#This Row],[METRAJ_BETON]]))</f>
        <v>0</v>
      </c>
      <c r="K3526" s="2" t="s">
        <v>23002</v>
      </c>
    </row>
    <row r="3527" spans="1:11" ht="14.25" x14ac:dyDescent="0.2">
      <c r="A3527" s="2" t="s">
        <v>734</v>
      </c>
      <c r="B3527" s="124" t="s">
        <v>5559</v>
      </c>
      <c r="C3527" s="124"/>
      <c r="D3527" s="126">
        <v>1.26</v>
      </c>
      <c r="E3527" s="124" t="s">
        <v>765</v>
      </c>
      <c r="F3527" s="124">
        <v>0</v>
      </c>
      <c r="G3527" s="2" t="s">
        <v>16114</v>
      </c>
      <c r="H3527" s="130"/>
      <c r="I3527" s="134"/>
      <c r="J3527" s="123">
        <f>IF(OR(tbl_Metraj22[[#This Row],[TARIH]]="",tbl_Metraj22[[#This Row],[TARIH]]="-"),0,IF(tbl_Metraj22[[#This Row],[YUZDE]]=0,tbl_Metraj22[[#This Row],[METRAJ_BETON]],tbl_Metraj22[[#This Row],[YUZDE]]*tbl_Metraj22[[#This Row],[METRAJ_BETON]]))</f>
        <v>0</v>
      </c>
      <c r="K3527" s="2" t="s">
        <v>22983</v>
      </c>
    </row>
    <row r="3528" spans="1:11" ht="14.25" x14ac:dyDescent="0.2">
      <c r="A3528" s="2" t="s">
        <v>734</v>
      </c>
      <c r="B3528" s="124" t="s">
        <v>5560</v>
      </c>
      <c r="C3528" s="124"/>
      <c r="D3528" s="126">
        <v>2.02</v>
      </c>
      <c r="E3528" s="124" t="s">
        <v>765</v>
      </c>
      <c r="F3528" s="124">
        <v>0</v>
      </c>
      <c r="G3528" s="2" t="s">
        <v>16115</v>
      </c>
      <c r="H3528" s="130" t="s">
        <v>24265</v>
      </c>
      <c r="I3528" s="134"/>
      <c r="J3528" s="123">
        <f>IF(OR(tbl_Metraj22[[#This Row],[TARIH]]="",tbl_Metraj22[[#This Row],[TARIH]]="-"),0,IF(tbl_Metraj22[[#This Row],[YUZDE]]=0,tbl_Metraj22[[#This Row],[METRAJ_BETON]],tbl_Metraj22[[#This Row],[YUZDE]]*tbl_Metraj22[[#This Row],[METRAJ_BETON]]))</f>
        <v>0</v>
      </c>
      <c r="K3528" s="2" t="s">
        <v>22974</v>
      </c>
    </row>
    <row r="3529" spans="1:11" ht="14.25" x14ac:dyDescent="0.2">
      <c r="A3529" s="2" t="s">
        <v>734</v>
      </c>
      <c r="B3529" s="124" t="s">
        <v>5561</v>
      </c>
      <c r="C3529" s="124"/>
      <c r="D3529" s="126">
        <v>1.26</v>
      </c>
      <c r="E3529" s="124" t="s">
        <v>765</v>
      </c>
      <c r="F3529" s="124">
        <v>0</v>
      </c>
      <c r="G3529" s="2" t="s">
        <v>16116</v>
      </c>
      <c r="H3529" s="130" t="s">
        <v>24265</v>
      </c>
      <c r="I3529" s="134"/>
      <c r="J3529" s="123">
        <f>IF(OR(tbl_Metraj22[[#This Row],[TARIH]]="",tbl_Metraj22[[#This Row],[TARIH]]="-"),0,IF(tbl_Metraj22[[#This Row],[YUZDE]]=0,tbl_Metraj22[[#This Row],[METRAJ_BETON]],tbl_Metraj22[[#This Row],[YUZDE]]*tbl_Metraj22[[#This Row],[METRAJ_BETON]]))</f>
        <v>0</v>
      </c>
      <c r="K3529" s="2" t="s">
        <v>23036</v>
      </c>
    </row>
    <row r="3530" spans="1:11" ht="14.25" x14ac:dyDescent="0.2">
      <c r="A3530" s="2" t="s">
        <v>734</v>
      </c>
      <c r="B3530" s="124" t="s">
        <v>5562</v>
      </c>
      <c r="C3530" s="124"/>
      <c r="D3530" s="126">
        <v>2.02</v>
      </c>
      <c r="E3530" s="124" t="s">
        <v>765</v>
      </c>
      <c r="F3530" s="124">
        <v>0</v>
      </c>
      <c r="G3530" s="2" t="s">
        <v>16117</v>
      </c>
      <c r="H3530" s="130" t="s">
        <v>24265</v>
      </c>
      <c r="I3530" s="134"/>
      <c r="J3530" s="123">
        <f>IF(OR(tbl_Metraj22[[#This Row],[TARIH]]="",tbl_Metraj22[[#This Row],[TARIH]]="-"),0,IF(tbl_Metraj22[[#This Row],[YUZDE]]=0,tbl_Metraj22[[#This Row],[METRAJ_BETON]],tbl_Metraj22[[#This Row],[YUZDE]]*tbl_Metraj22[[#This Row],[METRAJ_BETON]]))</f>
        <v>0</v>
      </c>
      <c r="K3530" s="2" t="s">
        <v>23037</v>
      </c>
    </row>
    <row r="3531" spans="1:11" ht="14.25" x14ac:dyDescent="0.2">
      <c r="A3531" s="2" t="s">
        <v>734</v>
      </c>
      <c r="B3531" s="124" t="s">
        <v>5563</v>
      </c>
      <c r="C3531" s="124"/>
      <c r="D3531" s="126">
        <v>1.26</v>
      </c>
      <c r="E3531" s="124" t="s">
        <v>765</v>
      </c>
      <c r="F3531" s="124">
        <v>0</v>
      </c>
      <c r="G3531" s="2" t="s">
        <v>16118</v>
      </c>
      <c r="H3531" s="130" t="s">
        <v>24265</v>
      </c>
      <c r="I3531" s="134"/>
      <c r="J3531" s="123">
        <f>IF(OR(tbl_Metraj22[[#This Row],[TARIH]]="",tbl_Metraj22[[#This Row],[TARIH]]="-"),0,IF(tbl_Metraj22[[#This Row],[YUZDE]]=0,tbl_Metraj22[[#This Row],[METRAJ_BETON]],tbl_Metraj22[[#This Row],[YUZDE]]*tbl_Metraj22[[#This Row],[METRAJ_BETON]]))</f>
        <v>0</v>
      </c>
      <c r="K3531" s="2" t="s">
        <v>23039</v>
      </c>
    </row>
    <row r="3532" spans="1:11" ht="14.25" x14ac:dyDescent="0.2">
      <c r="A3532" s="2" t="s">
        <v>734</v>
      </c>
      <c r="B3532" s="124" t="s">
        <v>5564</v>
      </c>
      <c r="C3532" s="124"/>
      <c r="D3532" s="126">
        <v>0.84</v>
      </c>
      <c r="E3532" s="124" t="s">
        <v>765</v>
      </c>
      <c r="F3532" s="124">
        <v>0</v>
      </c>
      <c r="G3532" s="2" t="s">
        <v>16119</v>
      </c>
      <c r="H3532" s="130"/>
      <c r="I3532" s="134"/>
      <c r="J3532" s="123">
        <f>IF(OR(tbl_Metraj22[[#This Row],[TARIH]]="",tbl_Metraj22[[#This Row],[TARIH]]="-"),0,IF(tbl_Metraj22[[#This Row],[YUZDE]]=0,tbl_Metraj22[[#This Row],[METRAJ_BETON]],tbl_Metraj22[[#This Row],[YUZDE]]*tbl_Metraj22[[#This Row],[METRAJ_BETON]]))</f>
        <v>0</v>
      </c>
      <c r="K3532" s="2" t="s">
        <v>23719</v>
      </c>
    </row>
    <row r="3533" spans="1:11" ht="14.25" x14ac:dyDescent="0.2">
      <c r="A3533" s="2" t="s">
        <v>734</v>
      </c>
      <c r="B3533" s="124" t="s">
        <v>5565</v>
      </c>
      <c r="C3533" s="124"/>
      <c r="D3533" s="126">
        <v>0.84</v>
      </c>
      <c r="E3533" s="124" t="s">
        <v>765</v>
      </c>
      <c r="F3533" s="124">
        <v>0</v>
      </c>
      <c r="G3533" s="2" t="s">
        <v>16120</v>
      </c>
      <c r="H3533" s="130"/>
      <c r="I3533" s="134"/>
      <c r="J3533" s="123">
        <f>IF(OR(tbl_Metraj22[[#This Row],[TARIH]]="",tbl_Metraj22[[#This Row],[TARIH]]="-"),0,IF(tbl_Metraj22[[#This Row],[YUZDE]]=0,tbl_Metraj22[[#This Row],[METRAJ_BETON]],tbl_Metraj22[[#This Row],[YUZDE]]*tbl_Metraj22[[#This Row],[METRAJ_BETON]]))</f>
        <v>0</v>
      </c>
      <c r="K3533" s="2" t="e">
        <v>#N/A</v>
      </c>
    </row>
    <row r="3534" spans="1:11" ht="14.25" x14ac:dyDescent="0.2">
      <c r="A3534" s="2" t="s">
        <v>734</v>
      </c>
      <c r="B3534" s="124" t="s">
        <v>5566</v>
      </c>
      <c r="C3534" s="124"/>
      <c r="D3534" s="126">
        <v>0.84</v>
      </c>
      <c r="E3534" s="124" t="s">
        <v>765</v>
      </c>
      <c r="F3534" s="124">
        <v>0</v>
      </c>
      <c r="G3534" s="2" t="s">
        <v>16121</v>
      </c>
      <c r="H3534" s="130"/>
      <c r="I3534" s="134"/>
      <c r="J3534" s="123">
        <f>IF(OR(tbl_Metraj22[[#This Row],[TARIH]]="",tbl_Metraj22[[#This Row],[TARIH]]="-"),0,IF(tbl_Metraj22[[#This Row],[YUZDE]]=0,tbl_Metraj22[[#This Row],[METRAJ_BETON]],tbl_Metraj22[[#This Row],[YUZDE]]*tbl_Metraj22[[#This Row],[METRAJ_BETON]]))</f>
        <v>0</v>
      </c>
      <c r="K3534" s="2" t="e">
        <v>#N/A</v>
      </c>
    </row>
    <row r="3535" spans="1:11" ht="14.25" x14ac:dyDescent="0.2">
      <c r="A3535" s="2" t="s">
        <v>734</v>
      </c>
      <c r="B3535" s="124" t="s">
        <v>5567</v>
      </c>
      <c r="C3535" s="124"/>
      <c r="D3535" s="126">
        <v>1.26</v>
      </c>
      <c r="E3535" s="124" t="s">
        <v>765</v>
      </c>
      <c r="F3535" s="124">
        <v>0</v>
      </c>
      <c r="G3535" s="2" t="s">
        <v>16122</v>
      </c>
      <c r="H3535" s="130" t="s">
        <v>24265</v>
      </c>
      <c r="I3535" s="134"/>
      <c r="J3535" s="123">
        <f>IF(OR(tbl_Metraj22[[#This Row],[TARIH]]="",tbl_Metraj22[[#This Row],[TARIH]]="-"),0,IF(tbl_Metraj22[[#This Row],[YUZDE]]=0,tbl_Metraj22[[#This Row],[METRAJ_BETON]],tbl_Metraj22[[#This Row],[YUZDE]]*tbl_Metraj22[[#This Row],[METRAJ_BETON]]))</f>
        <v>0</v>
      </c>
      <c r="K3535" s="2" t="e">
        <v>#N/A</v>
      </c>
    </row>
    <row r="3536" spans="1:11" ht="14.25" x14ac:dyDescent="0.2">
      <c r="A3536" s="2" t="s">
        <v>734</v>
      </c>
      <c r="B3536" s="124" t="s">
        <v>5568</v>
      </c>
      <c r="C3536" s="124"/>
      <c r="D3536" s="126">
        <v>0.7</v>
      </c>
      <c r="E3536" s="124" t="s">
        <v>765</v>
      </c>
      <c r="F3536" s="124">
        <v>0</v>
      </c>
      <c r="G3536" s="2" t="s">
        <v>16123</v>
      </c>
      <c r="H3536" s="130" t="s">
        <v>24265</v>
      </c>
      <c r="I3536" s="134"/>
      <c r="J3536" s="123">
        <f>IF(OR(tbl_Metraj22[[#This Row],[TARIH]]="",tbl_Metraj22[[#This Row],[TARIH]]="-"),0,IF(tbl_Metraj22[[#This Row],[YUZDE]]=0,tbl_Metraj22[[#This Row],[METRAJ_BETON]],tbl_Metraj22[[#This Row],[YUZDE]]*tbl_Metraj22[[#This Row],[METRAJ_BETON]]))</f>
        <v>0</v>
      </c>
      <c r="K3536" s="2" t="s">
        <v>23720</v>
      </c>
    </row>
    <row r="3537" spans="1:11" ht="14.25" x14ac:dyDescent="0.2">
      <c r="A3537" s="2" t="s">
        <v>734</v>
      </c>
      <c r="B3537" s="124" t="s">
        <v>5569</v>
      </c>
      <c r="C3537" s="124"/>
      <c r="D3537" s="126">
        <v>0.7</v>
      </c>
      <c r="E3537" s="124" t="s">
        <v>765</v>
      </c>
      <c r="F3537" s="124">
        <v>0</v>
      </c>
      <c r="G3537" s="2" t="s">
        <v>16124</v>
      </c>
      <c r="H3537" s="130" t="s">
        <v>24265</v>
      </c>
      <c r="I3537" s="134"/>
      <c r="J3537" s="123">
        <f>IF(OR(tbl_Metraj22[[#This Row],[TARIH]]="",tbl_Metraj22[[#This Row],[TARIH]]="-"),0,IF(tbl_Metraj22[[#This Row],[YUZDE]]=0,tbl_Metraj22[[#This Row],[METRAJ_BETON]],tbl_Metraj22[[#This Row],[YUZDE]]*tbl_Metraj22[[#This Row],[METRAJ_BETON]]))</f>
        <v>0</v>
      </c>
      <c r="K3537" s="2" t="e">
        <v>#N/A</v>
      </c>
    </row>
    <row r="3538" spans="1:11" ht="14.25" x14ac:dyDescent="0.2">
      <c r="A3538" s="2" t="s">
        <v>734</v>
      </c>
      <c r="B3538" s="124" t="s">
        <v>5570</v>
      </c>
      <c r="C3538" s="124"/>
      <c r="D3538" s="126">
        <v>0.69</v>
      </c>
      <c r="E3538" s="124" t="s">
        <v>765</v>
      </c>
      <c r="F3538" s="124">
        <v>0</v>
      </c>
      <c r="G3538" s="2" t="s">
        <v>16125</v>
      </c>
      <c r="H3538" s="130" t="s">
        <v>24265</v>
      </c>
      <c r="I3538" s="134"/>
      <c r="J3538" s="123">
        <f>IF(OR(tbl_Metraj22[[#This Row],[TARIH]]="",tbl_Metraj22[[#This Row],[TARIH]]="-"),0,IF(tbl_Metraj22[[#This Row],[YUZDE]]=0,tbl_Metraj22[[#This Row],[METRAJ_BETON]],tbl_Metraj22[[#This Row],[YUZDE]]*tbl_Metraj22[[#This Row],[METRAJ_BETON]]))</f>
        <v>0</v>
      </c>
      <c r="K3538" s="2" t="s">
        <v>23721</v>
      </c>
    </row>
    <row r="3539" spans="1:11" ht="14.25" x14ac:dyDescent="0.2">
      <c r="A3539" s="2" t="s">
        <v>734</v>
      </c>
      <c r="B3539" s="124" t="s">
        <v>5571</v>
      </c>
      <c r="C3539" s="124"/>
      <c r="D3539" s="126">
        <v>0.69</v>
      </c>
      <c r="E3539" s="124" t="s">
        <v>765</v>
      </c>
      <c r="F3539" s="124">
        <v>0</v>
      </c>
      <c r="G3539" s="2" t="s">
        <v>16126</v>
      </c>
      <c r="H3539" s="130" t="s">
        <v>24265</v>
      </c>
      <c r="I3539" s="134"/>
      <c r="J3539" s="123">
        <f>IF(OR(tbl_Metraj22[[#This Row],[TARIH]]="",tbl_Metraj22[[#This Row],[TARIH]]="-"),0,IF(tbl_Metraj22[[#This Row],[YUZDE]]=0,tbl_Metraj22[[#This Row],[METRAJ_BETON]],tbl_Metraj22[[#This Row],[YUZDE]]*tbl_Metraj22[[#This Row],[METRAJ_BETON]]))</f>
        <v>0</v>
      </c>
      <c r="K3539" s="2" t="e">
        <v>#N/A</v>
      </c>
    </row>
    <row r="3540" spans="1:11" ht="14.25" x14ac:dyDescent="0.2">
      <c r="A3540" s="2" t="s">
        <v>734</v>
      </c>
      <c r="B3540" s="124" t="s">
        <v>5572</v>
      </c>
      <c r="C3540" s="124"/>
      <c r="D3540" s="126">
        <v>0.6</v>
      </c>
      <c r="E3540" s="124" t="s">
        <v>765</v>
      </c>
      <c r="F3540" s="124">
        <v>0</v>
      </c>
      <c r="G3540" s="2" t="s">
        <v>16127</v>
      </c>
      <c r="H3540" s="130" t="s">
        <v>24265</v>
      </c>
      <c r="I3540" s="134"/>
      <c r="J3540" s="123">
        <f>IF(OR(tbl_Metraj22[[#This Row],[TARIH]]="",tbl_Metraj22[[#This Row],[TARIH]]="-"),0,IF(tbl_Metraj22[[#This Row],[YUZDE]]=0,tbl_Metraj22[[#This Row],[METRAJ_BETON]],tbl_Metraj22[[#This Row],[YUZDE]]*tbl_Metraj22[[#This Row],[METRAJ_BETON]]))</f>
        <v>0</v>
      </c>
      <c r="K3540" s="2" t="e">
        <v>#N/A</v>
      </c>
    </row>
    <row r="3541" spans="1:11" ht="14.25" x14ac:dyDescent="0.2">
      <c r="A3541" s="2" t="s">
        <v>734</v>
      </c>
      <c r="B3541" s="124" t="s">
        <v>5573</v>
      </c>
      <c r="C3541" s="124"/>
      <c r="D3541" s="126">
        <v>2.02</v>
      </c>
      <c r="E3541" s="124" t="s">
        <v>765</v>
      </c>
      <c r="F3541" s="124">
        <v>0</v>
      </c>
      <c r="G3541" s="2" t="s">
        <v>16128</v>
      </c>
      <c r="H3541" s="130" t="s">
        <v>24265</v>
      </c>
      <c r="I3541" s="134"/>
      <c r="J3541" s="123">
        <f>IF(OR(tbl_Metraj22[[#This Row],[TARIH]]="",tbl_Metraj22[[#This Row],[TARIH]]="-"),0,IF(tbl_Metraj22[[#This Row],[YUZDE]]=0,tbl_Metraj22[[#This Row],[METRAJ_BETON]],tbl_Metraj22[[#This Row],[YUZDE]]*tbl_Metraj22[[#This Row],[METRAJ_BETON]]))</f>
        <v>0</v>
      </c>
      <c r="K3541" s="2" t="s">
        <v>23041</v>
      </c>
    </row>
    <row r="3542" spans="1:11" ht="14.25" x14ac:dyDescent="0.2">
      <c r="A3542" s="2" t="s">
        <v>734</v>
      </c>
      <c r="B3542" s="124" t="s">
        <v>5574</v>
      </c>
      <c r="C3542" s="124"/>
      <c r="D3542" s="126">
        <v>0.54</v>
      </c>
      <c r="E3542" s="124" t="s">
        <v>765</v>
      </c>
      <c r="F3542" s="124">
        <v>0</v>
      </c>
      <c r="G3542" s="2" t="s">
        <v>16129</v>
      </c>
      <c r="H3542" s="130" t="s">
        <v>24265</v>
      </c>
      <c r="I3542" s="134"/>
      <c r="J3542" s="123">
        <f>IF(OR(tbl_Metraj22[[#This Row],[TARIH]]="",tbl_Metraj22[[#This Row],[TARIH]]="-"),0,IF(tbl_Metraj22[[#This Row],[YUZDE]]=0,tbl_Metraj22[[#This Row],[METRAJ_BETON]],tbl_Metraj22[[#This Row],[YUZDE]]*tbl_Metraj22[[#This Row],[METRAJ_BETON]]))</f>
        <v>0</v>
      </c>
      <c r="K3542" s="2" t="s">
        <v>23046</v>
      </c>
    </row>
    <row r="3543" spans="1:11" ht="14.25" x14ac:dyDescent="0.2">
      <c r="A3543" s="2" t="s">
        <v>734</v>
      </c>
      <c r="B3543" s="124" t="s">
        <v>5575</v>
      </c>
      <c r="C3543" s="124"/>
      <c r="D3543" s="126">
        <v>1.95</v>
      </c>
      <c r="E3543" s="124" t="s">
        <v>765</v>
      </c>
      <c r="F3543" s="124">
        <v>0</v>
      </c>
      <c r="G3543" s="2" t="s">
        <v>16130</v>
      </c>
      <c r="H3543" s="130" t="s">
        <v>24265</v>
      </c>
      <c r="I3543" s="134"/>
      <c r="J3543" s="123">
        <f>IF(OR(tbl_Metraj22[[#This Row],[TARIH]]="",tbl_Metraj22[[#This Row],[TARIH]]="-"),0,IF(tbl_Metraj22[[#This Row],[YUZDE]]=0,tbl_Metraj22[[#This Row],[METRAJ_BETON]],tbl_Metraj22[[#This Row],[YUZDE]]*tbl_Metraj22[[#This Row],[METRAJ_BETON]]))</f>
        <v>0</v>
      </c>
      <c r="K3543" s="2" t="s">
        <v>23722</v>
      </c>
    </row>
    <row r="3544" spans="1:11" ht="14.25" x14ac:dyDescent="0.2">
      <c r="A3544" s="2" t="s">
        <v>728</v>
      </c>
      <c r="B3544" s="124" t="s">
        <v>7396</v>
      </c>
      <c r="C3544" s="124"/>
      <c r="D3544" s="126">
        <v>0.82</v>
      </c>
      <c r="E3544" s="124" t="s">
        <v>765</v>
      </c>
      <c r="F3544" s="124">
        <v>0</v>
      </c>
      <c r="G3544" s="2" t="s">
        <v>16131</v>
      </c>
      <c r="H3544" s="130"/>
      <c r="I3544" s="134"/>
      <c r="J3544" s="123">
        <f>IF(OR(tbl_Metraj22[[#This Row],[TARIH]]="",tbl_Metraj22[[#This Row],[TARIH]]="-"),0,IF(tbl_Metraj22[[#This Row],[YUZDE]]=0,tbl_Metraj22[[#This Row],[METRAJ_BETON]],tbl_Metraj22[[#This Row],[YUZDE]]*tbl_Metraj22[[#This Row],[METRAJ_BETON]]))</f>
        <v>0</v>
      </c>
      <c r="K3544" s="2" t="s">
        <v>1983</v>
      </c>
    </row>
    <row r="3545" spans="1:11" ht="14.25" x14ac:dyDescent="0.2">
      <c r="A3545" s="2" t="s">
        <v>728</v>
      </c>
      <c r="B3545" s="124" t="s">
        <v>7400</v>
      </c>
      <c r="C3545" s="124"/>
      <c r="D3545" s="126">
        <v>4.0999999999999996</v>
      </c>
      <c r="E3545" s="124" t="s">
        <v>765</v>
      </c>
      <c r="F3545" s="124">
        <v>0</v>
      </c>
      <c r="G3545" s="2" t="s">
        <v>16132</v>
      </c>
      <c r="H3545" s="130" t="s">
        <v>24265</v>
      </c>
      <c r="I3545" s="134"/>
      <c r="J3545" s="123">
        <f>IF(OR(tbl_Metraj22[[#This Row],[TARIH]]="",tbl_Metraj22[[#This Row],[TARIH]]="-"),0,IF(tbl_Metraj22[[#This Row],[YUZDE]]=0,tbl_Metraj22[[#This Row],[METRAJ_BETON]],tbl_Metraj22[[#This Row],[YUZDE]]*tbl_Metraj22[[#This Row],[METRAJ_BETON]]))</f>
        <v>0</v>
      </c>
      <c r="K3545" s="2" t="s">
        <v>2010</v>
      </c>
    </row>
    <row r="3546" spans="1:11" ht="14.25" x14ac:dyDescent="0.2">
      <c r="A3546" s="2" t="s">
        <v>728</v>
      </c>
      <c r="B3546" s="124" t="s">
        <v>7401</v>
      </c>
      <c r="C3546" s="124"/>
      <c r="D3546" s="126">
        <v>4.0999999999999996</v>
      </c>
      <c r="E3546" s="124" t="s">
        <v>765</v>
      </c>
      <c r="F3546" s="124">
        <v>0</v>
      </c>
      <c r="G3546" s="2" t="s">
        <v>16133</v>
      </c>
      <c r="H3546" s="130"/>
      <c r="I3546" s="134"/>
      <c r="J3546" s="123">
        <f>IF(OR(tbl_Metraj22[[#This Row],[TARIH]]="",tbl_Metraj22[[#This Row],[TARIH]]="-"),0,IF(tbl_Metraj22[[#This Row],[YUZDE]]=0,tbl_Metraj22[[#This Row],[METRAJ_BETON]],tbl_Metraj22[[#This Row],[YUZDE]]*tbl_Metraj22[[#This Row],[METRAJ_BETON]]))</f>
        <v>0</v>
      </c>
      <c r="K3546" s="2" t="s">
        <v>2011</v>
      </c>
    </row>
    <row r="3547" spans="1:11" ht="14.25" x14ac:dyDescent="0.2">
      <c r="A3547" s="2" t="s">
        <v>728</v>
      </c>
      <c r="B3547" s="124" t="s">
        <v>7402</v>
      </c>
      <c r="C3547" s="124"/>
      <c r="D3547" s="126">
        <v>4.0999999999999996</v>
      </c>
      <c r="E3547" s="124" t="s">
        <v>765</v>
      </c>
      <c r="F3547" s="124">
        <v>0</v>
      </c>
      <c r="G3547" s="2" t="s">
        <v>16134</v>
      </c>
      <c r="H3547" s="130"/>
      <c r="I3547" s="134"/>
      <c r="J3547" s="123">
        <f>IF(OR(tbl_Metraj22[[#This Row],[TARIH]]="",tbl_Metraj22[[#This Row],[TARIH]]="-"),0,IF(tbl_Metraj22[[#This Row],[YUZDE]]=0,tbl_Metraj22[[#This Row],[METRAJ_BETON]],tbl_Metraj22[[#This Row],[YUZDE]]*tbl_Metraj22[[#This Row],[METRAJ_BETON]]))</f>
        <v>0</v>
      </c>
      <c r="K3547" s="2" t="s">
        <v>2012</v>
      </c>
    </row>
    <row r="3548" spans="1:11" ht="14.25" x14ac:dyDescent="0.2">
      <c r="A3548" s="2" t="s">
        <v>728</v>
      </c>
      <c r="B3548" s="124" t="s">
        <v>7403</v>
      </c>
      <c r="C3548" s="124"/>
      <c r="D3548" s="126">
        <v>4.0999999999999996</v>
      </c>
      <c r="E3548" s="124" t="s">
        <v>765</v>
      </c>
      <c r="F3548" s="124">
        <v>0</v>
      </c>
      <c r="G3548" s="2" t="s">
        <v>16135</v>
      </c>
      <c r="H3548" s="130"/>
      <c r="I3548" s="134"/>
      <c r="J3548" s="123">
        <f>IF(OR(tbl_Metraj22[[#This Row],[TARIH]]="",tbl_Metraj22[[#This Row],[TARIH]]="-"),0,IF(tbl_Metraj22[[#This Row],[YUZDE]]=0,tbl_Metraj22[[#This Row],[METRAJ_BETON]],tbl_Metraj22[[#This Row],[YUZDE]]*tbl_Metraj22[[#This Row],[METRAJ_BETON]]))</f>
        <v>0</v>
      </c>
      <c r="K3548" s="2" t="s">
        <v>2013</v>
      </c>
    </row>
    <row r="3549" spans="1:11" ht="14.25" x14ac:dyDescent="0.2">
      <c r="A3549" s="2" t="s">
        <v>728</v>
      </c>
      <c r="B3549" s="124" t="s">
        <v>7404</v>
      </c>
      <c r="C3549" s="124"/>
      <c r="D3549" s="126">
        <v>4.0999999999999996</v>
      </c>
      <c r="E3549" s="124" t="s">
        <v>765</v>
      </c>
      <c r="F3549" s="124">
        <v>0</v>
      </c>
      <c r="G3549" s="2" t="s">
        <v>16136</v>
      </c>
      <c r="H3549" s="130"/>
      <c r="I3549" s="134"/>
      <c r="J3549" s="123">
        <f>IF(OR(tbl_Metraj22[[#This Row],[TARIH]]="",tbl_Metraj22[[#This Row],[TARIH]]="-"),0,IF(tbl_Metraj22[[#This Row],[YUZDE]]=0,tbl_Metraj22[[#This Row],[METRAJ_BETON]],tbl_Metraj22[[#This Row],[YUZDE]]*tbl_Metraj22[[#This Row],[METRAJ_BETON]]))</f>
        <v>0</v>
      </c>
      <c r="K3549" s="2" t="s">
        <v>2017</v>
      </c>
    </row>
    <row r="3550" spans="1:11" ht="14.25" x14ac:dyDescent="0.2">
      <c r="A3550" s="2" t="s">
        <v>728</v>
      </c>
      <c r="B3550" s="124" t="s">
        <v>7405</v>
      </c>
      <c r="C3550" s="124"/>
      <c r="D3550" s="126">
        <v>4.0999999999999996</v>
      </c>
      <c r="E3550" s="124" t="s">
        <v>765</v>
      </c>
      <c r="F3550" s="124">
        <v>0</v>
      </c>
      <c r="G3550" s="2" t="s">
        <v>16137</v>
      </c>
      <c r="H3550" s="130"/>
      <c r="I3550" s="134"/>
      <c r="J3550" s="123">
        <f>IF(OR(tbl_Metraj22[[#This Row],[TARIH]]="",tbl_Metraj22[[#This Row],[TARIH]]="-"),0,IF(tbl_Metraj22[[#This Row],[YUZDE]]=0,tbl_Metraj22[[#This Row],[METRAJ_BETON]],tbl_Metraj22[[#This Row],[YUZDE]]*tbl_Metraj22[[#This Row],[METRAJ_BETON]]))</f>
        <v>0</v>
      </c>
      <c r="K3550" s="2" t="s">
        <v>2016</v>
      </c>
    </row>
    <row r="3551" spans="1:11" ht="14.25" x14ac:dyDescent="0.2">
      <c r="A3551" s="2" t="s">
        <v>728</v>
      </c>
      <c r="B3551" s="124" t="s">
        <v>7406</v>
      </c>
      <c r="C3551" s="124"/>
      <c r="D3551" s="126">
        <v>4.0999999999999996</v>
      </c>
      <c r="E3551" s="124" t="s">
        <v>765</v>
      </c>
      <c r="F3551" s="124">
        <v>0</v>
      </c>
      <c r="G3551" s="2" t="s">
        <v>16138</v>
      </c>
      <c r="H3551" s="130"/>
      <c r="I3551" s="134"/>
      <c r="J3551" s="123">
        <f>IF(OR(tbl_Metraj22[[#This Row],[TARIH]]="",tbl_Metraj22[[#This Row],[TARIH]]="-"),0,IF(tbl_Metraj22[[#This Row],[YUZDE]]=0,tbl_Metraj22[[#This Row],[METRAJ_BETON]],tbl_Metraj22[[#This Row],[YUZDE]]*tbl_Metraj22[[#This Row],[METRAJ_BETON]]))</f>
        <v>0</v>
      </c>
      <c r="K3551" s="2" t="s">
        <v>2015</v>
      </c>
    </row>
    <row r="3552" spans="1:11" ht="14.25" x14ac:dyDescent="0.2">
      <c r="A3552" s="2" t="s">
        <v>728</v>
      </c>
      <c r="B3552" s="124" t="s">
        <v>7407</v>
      </c>
      <c r="C3552" s="124"/>
      <c r="D3552" s="126">
        <v>4.0999999999999996</v>
      </c>
      <c r="E3552" s="124" t="s">
        <v>765</v>
      </c>
      <c r="F3552" s="124">
        <v>0</v>
      </c>
      <c r="G3552" s="2" t="s">
        <v>16139</v>
      </c>
      <c r="H3552" s="130"/>
      <c r="I3552" s="134"/>
      <c r="J3552" s="123">
        <f>IF(OR(tbl_Metraj22[[#This Row],[TARIH]]="",tbl_Metraj22[[#This Row],[TARIH]]="-"),0,IF(tbl_Metraj22[[#This Row],[YUZDE]]=0,tbl_Metraj22[[#This Row],[METRAJ_BETON]],tbl_Metraj22[[#This Row],[YUZDE]]*tbl_Metraj22[[#This Row],[METRAJ_BETON]]))</f>
        <v>0</v>
      </c>
      <c r="K3552" s="2" t="s">
        <v>2018</v>
      </c>
    </row>
    <row r="3553" spans="1:11" ht="14.25" x14ac:dyDescent="0.2">
      <c r="A3553" s="2" t="s">
        <v>728</v>
      </c>
      <c r="B3553" s="124" t="s">
        <v>7408</v>
      </c>
      <c r="C3553" s="124"/>
      <c r="D3553" s="126">
        <v>4.0999999999999996</v>
      </c>
      <c r="E3553" s="124" t="s">
        <v>765</v>
      </c>
      <c r="F3553" s="124">
        <v>0</v>
      </c>
      <c r="G3553" s="2" t="s">
        <v>16140</v>
      </c>
      <c r="H3553" s="130" t="s">
        <v>24265</v>
      </c>
      <c r="I3553" s="134"/>
      <c r="J3553" s="123">
        <f>IF(OR(tbl_Metraj22[[#This Row],[TARIH]]="",tbl_Metraj22[[#This Row],[TARIH]]="-"),0,IF(tbl_Metraj22[[#This Row],[YUZDE]]=0,tbl_Metraj22[[#This Row],[METRAJ_BETON]],tbl_Metraj22[[#This Row],[YUZDE]]*tbl_Metraj22[[#This Row],[METRAJ_BETON]]))</f>
        <v>0</v>
      </c>
      <c r="K3553" s="2" t="s">
        <v>1992</v>
      </c>
    </row>
    <row r="3554" spans="1:11" ht="14.25" x14ac:dyDescent="0.2">
      <c r="A3554" s="2" t="s">
        <v>728</v>
      </c>
      <c r="B3554" s="124" t="s">
        <v>7409</v>
      </c>
      <c r="C3554" s="124"/>
      <c r="D3554" s="126">
        <v>4.0999999999999996</v>
      </c>
      <c r="E3554" s="124" t="s">
        <v>765</v>
      </c>
      <c r="F3554" s="124">
        <v>0</v>
      </c>
      <c r="G3554" s="2" t="s">
        <v>16141</v>
      </c>
      <c r="H3554" s="130" t="s">
        <v>24265</v>
      </c>
      <c r="I3554" s="134"/>
      <c r="J3554" s="123">
        <f>IF(OR(tbl_Metraj22[[#This Row],[TARIH]]="",tbl_Metraj22[[#This Row],[TARIH]]="-"),0,IF(tbl_Metraj22[[#This Row],[YUZDE]]=0,tbl_Metraj22[[#This Row],[METRAJ_BETON]],tbl_Metraj22[[#This Row],[YUZDE]]*tbl_Metraj22[[#This Row],[METRAJ_BETON]]))</f>
        <v>0</v>
      </c>
      <c r="K3554" s="2" t="s">
        <v>2014</v>
      </c>
    </row>
    <row r="3555" spans="1:11" ht="14.25" x14ac:dyDescent="0.2">
      <c r="A3555" s="2" t="s">
        <v>728</v>
      </c>
      <c r="B3555" s="124" t="s">
        <v>7410</v>
      </c>
      <c r="C3555" s="124"/>
      <c r="D3555" s="126">
        <v>4.0999999999999996</v>
      </c>
      <c r="E3555" s="124" t="s">
        <v>765</v>
      </c>
      <c r="F3555" s="124">
        <v>0</v>
      </c>
      <c r="G3555" s="2" t="s">
        <v>16142</v>
      </c>
      <c r="H3555" s="130" t="s">
        <v>24265</v>
      </c>
      <c r="I3555" s="134"/>
      <c r="J3555" s="123">
        <f>IF(OR(tbl_Metraj22[[#This Row],[TARIH]]="",tbl_Metraj22[[#This Row],[TARIH]]="-"),0,IF(tbl_Metraj22[[#This Row],[YUZDE]]=0,tbl_Metraj22[[#This Row],[METRAJ_BETON]],tbl_Metraj22[[#This Row],[YUZDE]]*tbl_Metraj22[[#This Row],[METRAJ_BETON]]))</f>
        <v>0</v>
      </c>
      <c r="K3555" s="2" t="s">
        <v>1271</v>
      </c>
    </row>
    <row r="3556" spans="1:11" ht="14.25" x14ac:dyDescent="0.2">
      <c r="A3556" s="2" t="s">
        <v>728</v>
      </c>
      <c r="B3556" s="124" t="s">
        <v>7432</v>
      </c>
      <c r="C3556" s="124"/>
      <c r="D3556" s="126">
        <v>2.1800000000000002</v>
      </c>
      <c r="E3556" s="124" t="s">
        <v>765</v>
      </c>
      <c r="F3556" s="124">
        <v>0</v>
      </c>
      <c r="G3556" s="2" t="s">
        <v>16143</v>
      </c>
      <c r="H3556" s="130"/>
      <c r="I3556" s="134"/>
      <c r="J3556" s="123">
        <f>IF(OR(tbl_Metraj22[[#This Row],[TARIH]]="",tbl_Metraj22[[#This Row],[TARIH]]="-"),0,IF(tbl_Metraj22[[#This Row],[YUZDE]]=0,tbl_Metraj22[[#This Row],[METRAJ_BETON]],tbl_Metraj22[[#This Row],[YUZDE]]*tbl_Metraj22[[#This Row],[METRAJ_BETON]]))</f>
        <v>0</v>
      </c>
      <c r="K3556" s="2" t="s">
        <v>1294</v>
      </c>
    </row>
    <row r="3557" spans="1:11" ht="14.25" x14ac:dyDescent="0.2">
      <c r="A3557" s="2" t="s">
        <v>728</v>
      </c>
      <c r="B3557" s="124" t="s">
        <v>7434</v>
      </c>
      <c r="C3557" s="124"/>
      <c r="D3557" s="126">
        <v>4.54</v>
      </c>
      <c r="E3557" s="124" t="s">
        <v>765</v>
      </c>
      <c r="F3557" s="124">
        <v>0</v>
      </c>
      <c r="G3557" s="2" t="s">
        <v>16144</v>
      </c>
      <c r="H3557" s="130"/>
      <c r="I3557" s="134"/>
      <c r="J3557" s="123">
        <f>IF(OR(tbl_Metraj22[[#This Row],[TARIH]]="",tbl_Metraj22[[#This Row],[TARIH]]="-"),0,IF(tbl_Metraj22[[#This Row],[YUZDE]]=0,tbl_Metraj22[[#This Row],[METRAJ_BETON]],tbl_Metraj22[[#This Row],[YUZDE]]*tbl_Metraj22[[#This Row],[METRAJ_BETON]]))</f>
        <v>0</v>
      </c>
      <c r="K3557" s="2" t="s">
        <v>1292</v>
      </c>
    </row>
    <row r="3558" spans="1:11" ht="14.25" x14ac:dyDescent="0.2">
      <c r="A3558" s="2" t="s">
        <v>728</v>
      </c>
      <c r="B3558" s="124" t="s">
        <v>7442</v>
      </c>
      <c r="C3558" s="124"/>
      <c r="D3558" s="126">
        <v>2.4500000000000002</v>
      </c>
      <c r="E3558" s="124" t="s">
        <v>765</v>
      </c>
      <c r="F3558" s="124">
        <v>0</v>
      </c>
      <c r="G3558" s="2" t="s">
        <v>16145</v>
      </c>
      <c r="H3558" s="130"/>
      <c r="I3558" s="134"/>
      <c r="J3558" s="123">
        <f>IF(OR(tbl_Metraj22[[#This Row],[TARIH]]="",tbl_Metraj22[[#This Row],[TARIH]]="-"),0,IF(tbl_Metraj22[[#This Row],[YUZDE]]=0,tbl_Metraj22[[#This Row],[METRAJ_BETON]],tbl_Metraj22[[#This Row],[YUZDE]]*tbl_Metraj22[[#This Row],[METRAJ_BETON]]))</f>
        <v>0</v>
      </c>
      <c r="K3558" s="2" t="s">
        <v>1980</v>
      </c>
    </row>
    <row r="3559" spans="1:11" ht="14.25" x14ac:dyDescent="0.2">
      <c r="A3559" s="2" t="s">
        <v>728</v>
      </c>
      <c r="B3559" s="124" t="s">
        <v>7443</v>
      </c>
      <c r="C3559" s="124"/>
      <c r="D3559" s="126">
        <v>2.75</v>
      </c>
      <c r="E3559" s="124" t="s">
        <v>765</v>
      </c>
      <c r="F3559" s="124">
        <v>0</v>
      </c>
      <c r="G3559" s="2" t="s">
        <v>16146</v>
      </c>
      <c r="H3559" s="130"/>
      <c r="I3559" s="134"/>
      <c r="J3559" s="123">
        <f>IF(OR(tbl_Metraj22[[#This Row],[TARIH]]="",tbl_Metraj22[[#This Row],[TARIH]]="-"),0,IF(tbl_Metraj22[[#This Row],[YUZDE]]=0,tbl_Metraj22[[#This Row],[METRAJ_BETON]],tbl_Metraj22[[#This Row],[YUZDE]]*tbl_Metraj22[[#This Row],[METRAJ_BETON]]))</f>
        <v>0</v>
      </c>
      <c r="K3559" s="2" t="s">
        <v>1981</v>
      </c>
    </row>
    <row r="3560" spans="1:11" ht="14.25" x14ac:dyDescent="0.2">
      <c r="A3560" s="2" t="s">
        <v>728</v>
      </c>
      <c r="B3560" s="124" t="s">
        <v>7444</v>
      </c>
      <c r="C3560" s="124"/>
      <c r="D3560" s="126">
        <v>2.75</v>
      </c>
      <c r="E3560" s="124" t="s">
        <v>765</v>
      </c>
      <c r="F3560" s="124">
        <v>0</v>
      </c>
      <c r="G3560" s="2" t="s">
        <v>16147</v>
      </c>
      <c r="H3560" s="130">
        <v>45895</v>
      </c>
      <c r="I3560" s="134"/>
      <c r="J3560" s="123">
        <f>IF(OR(tbl_Metraj22[[#This Row],[TARIH]]="",tbl_Metraj22[[#This Row],[TARIH]]="-"),0,IF(tbl_Metraj22[[#This Row],[YUZDE]]=0,tbl_Metraj22[[#This Row],[METRAJ_BETON]],tbl_Metraj22[[#This Row],[YUZDE]]*tbl_Metraj22[[#This Row],[METRAJ_BETON]]))</f>
        <v>2.75</v>
      </c>
      <c r="K3560" s="2" t="s">
        <v>1982</v>
      </c>
    </row>
    <row r="3561" spans="1:11" ht="14.25" x14ac:dyDescent="0.2">
      <c r="A3561" s="2" t="s">
        <v>728</v>
      </c>
      <c r="B3561" s="124" t="s">
        <v>7445</v>
      </c>
      <c r="C3561" s="124"/>
      <c r="D3561" s="126">
        <v>3.09</v>
      </c>
      <c r="E3561" s="124" t="s">
        <v>765</v>
      </c>
      <c r="F3561" s="124">
        <v>0</v>
      </c>
      <c r="G3561" s="2" t="s">
        <v>16148</v>
      </c>
      <c r="H3561" s="130"/>
      <c r="I3561" s="134"/>
      <c r="J3561" s="123">
        <f>IF(OR(tbl_Metraj22[[#This Row],[TARIH]]="",tbl_Metraj22[[#This Row],[TARIH]]="-"),0,IF(tbl_Metraj22[[#This Row],[YUZDE]]=0,tbl_Metraj22[[#This Row],[METRAJ_BETON]],tbl_Metraj22[[#This Row],[YUZDE]]*tbl_Metraj22[[#This Row],[METRAJ_BETON]]))</f>
        <v>0</v>
      </c>
      <c r="K3561" s="2" t="s">
        <v>1984</v>
      </c>
    </row>
    <row r="3562" spans="1:11" ht="14.25" x14ac:dyDescent="0.2">
      <c r="A3562" s="2" t="s">
        <v>728</v>
      </c>
      <c r="B3562" s="124" t="s">
        <v>7446</v>
      </c>
      <c r="C3562" s="124"/>
      <c r="D3562" s="126">
        <v>4.18</v>
      </c>
      <c r="E3562" s="124" t="s">
        <v>765</v>
      </c>
      <c r="F3562" s="124">
        <v>0</v>
      </c>
      <c r="G3562" s="2" t="s">
        <v>16149</v>
      </c>
      <c r="H3562" s="130"/>
      <c r="I3562" s="134"/>
      <c r="J3562" s="123">
        <f>IF(OR(tbl_Metraj22[[#This Row],[TARIH]]="",tbl_Metraj22[[#This Row],[TARIH]]="-"),0,IF(tbl_Metraj22[[#This Row],[YUZDE]]=0,tbl_Metraj22[[#This Row],[METRAJ_BETON]],tbl_Metraj22[[#This Row],[YUZDE]]*tbl_Metraj22[[#This Row],[METRAJ_BETON]]))</f>
        <v>0</v>
      </c>
      <c r="K3562" s="2" t="s">
        <v>1963</v>
      </c>
    </row>
    <row r="3563" spans="1:11" ht="14.25" x14ac:dyDescent="0.2">
      <c r="A3563" s="2" t="s">
        <v>728</v>
      </c>
      <c r="B3563" s="124" t="s">
        <v>7447</v>
      </c>
      <c r="C3563" s="124"/>
      <c r="D3563" s="126">
        <v>2.4500000000000002</v>
      </c>
      <c r="E3563" s="124" t="s">
        <v>765</v>
      </c>
      <c r="F3563" s="124">
        <v>0</v>
      </c>
      <c r="G3563" s="2" t="s">
        <v>16150</v>
      </c>
      <c r="H3563" s="130"/>
      <c r="I3563" s="134"/>
      <c r="J3563" s="123">
        <f>IF(OR(tbl_Metraj22[[#This Row],[TARIH]]="",tbl_Metraj22[[#This Row],[TARIH]]="-"),0,IF(tbl_Metraj22[[#This Row],[YUZDE]]=0,tbl_Metraj22[[#This Row],[METRAJ_BETON]],tbl_Metraj22[[#This Row],[YUZDE]]*tbl_Metraj22[[#This Row],[METRAJ_BETON]]))</f>
        <v>0</v>
      </c>
      <c r="K3563" s="2" t="s">
        <v>1986</v>
      </c>
    </row>
    <row r="3564" spans="1:11" ht="14.25" x14ac:dyDescent="0.2">
      <c r="A3564" s="2" t="s">
        <v>728</v>
      </c>
      <c r="B3564" s="124" t="s">
        <v>7448</v>
      </c>
      <c r="C3564" s="124"/>
      <c r="D3564" s="126">
        <v>2.75</v>
      </c>
      <c r="E3564" s="124" t="s">
        <v>765</v>
      </c>
      <c r="F3564" s="124">
        <v>0</v>
      </c>
      <c r="G3564" s="2" t="s">
        <v>16151</v>
      </c>
      <c r="H3564" s="130"/>
      <c r="I3564" s="134"/>
      <c r="J3564" s="123">
        <f>IF(OR(tbl_Metraj22[[#This Row],[TARIH]]="",tbl_Metraj22[[#This Row],[TARIH]]="-"),0,IF(tbl_Metraj22[[#This Row],[YUZDE]]=0,tbl_Metraj22[[#This Row],[METRAJ_BETON]],tbl_Metraj22[[#This Row],[YUZDE]]*tbl_Metraj22[[#This Row],[METRAJ_BETON]]))</f>
        <v>0</v>
      </c>
      <c r="K3564" s="2" t="s">
        <v>1987</v>
      </c>
    </row>
    <row r="3565" spans="1:11" ht="14.25" x14ac:dyDescent="0.2">
      <c r="A3565" s="2" t="s">
        <v>728</v>
      </c>
      <c r="B3565" s="124" t="s">
        <v>7449</v>
      </c>
      <c r="C3565" s="124"/>
      <c r="D3565" s="126">
        <v>2.75</v>
      </c>
      <c r="E3565" s="124" t="s">
        <v>765</v>
      </c>
      <c r="F3565" s="124">
        <v>0</v>
      </c>
      <c r="G3565" s="2" t="s">
        <v>16152</v>
      </c>
      <c r="H3565" s="130"/>
      <c r="I3565" s="134"/>
      <c r="J3565" s="123">
        <f>IF(OR(tbl_Metraj22[[#This Row],[TARIH]]="",tbl_Metraj22[[#This Row],[TARIH]]="-"),0,IF(tbl_Metraj22[[#This Row],[YUZDE]]=0,tbl_Metraj22[[#This Row],[METRAJ_BETON]],tbl_Metraj22[[#This Row],[YUZDE]]*tbl_Metraj22[[#This Row],[METRAJ_BETON]]))</f>
        <v>0</v>
      </c>
      <c r="K3565" s="2" t="s">
        <v>1988</v>
      </c>
    </row>
    <row r="3566" spans="1:11" ht="14.25" x14ac:dyDescent="0.2">
      <c r="A3566" s="2" t="s">
        <v>728</v>
      </c>
      <c r="B3566" s="124" t="s">
        <v>7450</v>
      </c>
      <c r="C3566" s="124"/>
      <c r="D3566" s="126">
        <v>5.96</v>
      </c>
      <c r="E3566" s="124" t="s">
        <v>765</v>
      </c>
      <c r="F3566" s="124">
        <v>0</v>
      </c>
      <c r="G3566" s="2" t="s">
        <v>16153</v>
      </c>
      <c r="H3566" s="130"/>
      <c r="I3566" s="134"/>
      <c r="J3566" s="123">
        <f>IF(OR(tbl_Metraj22[[#This Row],[TARIH]]="",tbl_Metraj22[[#This Row],[TARIH]]="-"),0,IF(tbl_Metraj22[[#This Row],[YUZDE]]=0,tbl_Metraj22[[#This Row],[METRAJ_BETON]],tbl_Metraj22[[#This Row],[YUZDE]]*tbl_Metraj22[[#This Row],[METRAJ_BETON]]))</f>
        <v>0</v>
      </c>
      <c r="K3566" s="2" t="s">
        <v>1989</v>
      </c>
    </row>
    <row r="3567" spans="1:11" ht="14.25" x14ac:dyDescent="0.2">
      <c r="A3567" s="2" t="s">
        <v>728</v>
      </c>
      <c r="B3567" s="124" t="s">
        <v>7451</v>
      </c>
      <c r="C3567" s="124"/>
      <c r="D3567" s="126">
        <v>4.0999999999999996</v>
      </c>
      <c r="E3567" s="124" t="s">
        <v>765</v>
      </c>
      <c r="F3567" s="124">
        <v>0</v>
      </c>
      <c r="G3567" s="2" t="s">
        <v>16154</v>
      </c>
      <c r="H3567" s="130" t="s">
        <v>24265</v>
      </c>
      <c r="I3567" s="134"/>
      <c r="J3567" s="123">
        <f>IF(OR(tbl_Metraj22[[#This Row],[TARIH]]="",tbl_Metraj22[[#This Row],[TARIH]]="-"),0,IF(tbl_Metraj22[[#This Row],[YUZDE]]=0,tbl_Metraj22[[#This Row],[METRAJ_BETON]],tbl_Metraj22[[#This Row],[YUZDE]]*tbl_Metraj22[[#This Row],[METRAJ_BETON]]))</f>
        <v>0</v>
      </c>
      <c r="K3567" s="2" t="s">
        <v>1281</v>
      </c>
    </row>
    <row r="3568" spans="1:11" ht="14.25" x14ac:dyDescent="0.2">
      <c r="A3568" s="2" t="s">
        <v>728</v>
      </c>
      <c r="B3568" s="124" t="s">
        <v>7452</v>
      </c>
      <c r="C3568" s="124"/>
      <c r="D3568" s="126">
        <v>4.0999999999999996</v>
      </c>
      <c r="E3568" s="124" t="s">
        <v>765</v>
      </c>
      <c r="F3568" s="124">
        <v>0</v>
      </c>
      <c r="G3568" s="2" t="s">
        <v>16155</v>
      </c>
      <c r="H3568" s="130" t="s">
        <v>24265</v>
      </c>
      <c r="I3568" s="134"/>
      <c r="J3568" s="123">
        <f>IF(OR(tbl_Metraj22[[#This Row],[TARIH]]="",tbl_Metraj22[[#This Row],[TARIH]]="-"),0,IF(tbl_Metraj22[[#This Row],[YUZDE]]=0,tbl_Metraj22[[#This Row],[METRAJ_BETON]],tbl_Metraj22[[#This Row],[YUZDE]]*tbl_Metraj22[[#This Row],[METRAJ_BETON]]))</f>
        <v>0</v>
      </c>
      <c r="K3568" s="2" t="s">
        <v>1990</v>
      </c>
    </row>
    <row r="3569" spans="1:11" ht="14.25" x14ac:dyDescent="0.2">
      <c r="A3569" s="2" t="s">
        <v>728</v>
      </c>
      <c r="B3569" s="124" t="s">
        <v>7453</v>
      </c>
      <c r="C3569" s="124"/>
      <c r="D3569" s="126">
        <v>4.0999999999999996</v>
      </c>
      <c r="E3569" s="124" t="s">
        <v>765</v>
      </c>
      <c r="F3569" s="124">
        <v>0</v>
      </c>
      <c r="G3569" s="2" t="s">
        <v>16156</v>
      </c>
      <c r="H3569" s="130" t="s">
        <v>24265</v>
      </c>
      <c r="I3569" s="134"/>
      <c r="J3569" s="123">
        <f>IF(OR(tbl_Metraj22[[#This Row],[TARIH]]="",tbl_Metraj22[[#This Row],[TARIH]]="-"),0,IF(tbl_Metraj22[[#This Row],[YUZDE]]=0,tbl_Metraj22[[#This Row],[METRAJ_BETON]],tbl_Metraj22[[#This Row],[YUZDE]]*tbl_Metraj22[[#This Row],[METRAJ_BETON]]))</f>
        <v>0</v>
      </c>
      <c r="K3569" s="2" t="s">
        <v>1991</v>
      </c>
    </row>
    <row r="3570" spans="1:11" ht="14.25" x14ac:dyDescent="0.2">
      <c r="A3570" s="2" t="s">
        <v>728</v>
      </c>
      <c r="B3570" s="124" t="s">
        <v>7454</v>
      </c>
      <c r="C3570" s="124"/>
      <c r="D3570" s="126">
        <v>4.0999999999999996</v>
      </c>
      <c r="E3570" s="124" t="s">
        <v>765</v>
      </c>
      <c r="F3570" s="124">
        <v>0</v>
      </c>
      <c r="G3570" s="2" t="s">
        <v>16157</v>
      </c>
      <c r="H3570" s="130" t="s">
        <v>24265</v>
      </c>
      <c r="I3570" s="134"/>
      <c r="J3570" s="123">
        <f>IF(OR(tbl_Metraj22[[#This Row],[TARIH]]="",tbl_Metraj22[[#This Row],[TARIH]]="-"),0,IF(tbl_Metraj22[[#This Row],[YUZDE]]=0,tbl_Metraj22[[#This Row],[METRAJ_BETON]],tbl_Metraj22[[#This Row],[YUZDE]]*tbl_Metraj22[[#This Row],[METRAJ_BETON]]))</f>
        <v>0</v>
      </c>
      <c r="K3570" s="2" t="s">
        <v>1993</v>
      </c>
    </row>
    <row r="3571" spans="1:11" ht="14.25" x14ac:dyDescent="0.2">
      <c r="A3571" s="2" t="s">
        <v>728</v>
      </c>
      <c r="B3571" s="124" t="s">
        <v>7455</v>
      </c>
      <c r="C3571" s="124"/>
      <c r="D3571" s="126">
        <v>2.1800000000000002</v>
      </c>
      <c r="E3571" s="124" t="s">
        <v>765</v>
      </c>
      <c r="F3571" s="124">
        <v>0</v>
      </c>
      <c r="G3571" s="2" t="s">
        <v>16158</v>
      </c>
      <c r="H3571" s="130"/>
      <c r="I3571" s="134"/>
      <c r="J3571" s="123">
        <f>IF(OR(tbl_Metraj22[[#This Row],[TARIH]]="",tbl_Metraj22[[#This Row],[TARIH]]="-"),0,IF(tbl_Metraj22[[#This Row],[YUZDE]]=0,tbl_Metraj22[[#This Row],[METRAJ_BETON]],tbl_Metraj22[[#This Row],[YUZDE]]*tbl_Metraj22[[#This Row],[METRAJ_BETON]]))</f>
        <v>0</v>
      </c>
      <c r="K3571" s="2" t="s">
        <v>1979</v>
      </c>
    </row>
    <row r="3572" spans="1:11" ht="14.25" x14ac:dyDescent="0.2">
      <c r="A3572" s="2" t="s">
        <v>728</v>
      </c>
      <c r="B3572" s="124" t="s">
        <v>7456</v>
      </c>
      <c r="C3572" s="124"/>
      <c r="D3572" s="126">
        <v>4.18</v>
      </c>
      <c r="E3572" s="124" t="s">
        <v>765</v>
      </c>
      <c r="F3572" s="124">
        <v>0</v>
      </c>
      <c r="G3572" s="2" t="s">
        <v>16159</v>
      </c>
      <c r="H3572" s="130"/>
      <c r="I3572" s="134"/>
      <c r="J3572" s="123">
        <f>IF(OR(tbl_Metraj22[[#This Row],[TARIH]]="",tbl_Metraj22[[#This Row],[TARIH]]="-"),0,IF(tbl_Metraj22[[#This Row],[YUZDE]]=0,tbl_Metraj22[[#This Row],[METRAJ_BETON]],tbl_Metraj22[[#This Row],[YUZDE]]*tbl_Metraj22[[#This Row],[METRAJ_BETON]]))</f>
        <v>0</v>
      </c>
      <c r="K3572" s="2" t="s">
        <v>1962</v>
      </c>
    </row>
    <row r="3573" spans="1:11" ht="14.25" x14ac:dyDescent="0.2">
      <c r="A3573" s="2" t="s">
        <v>728</v>
      </c>
      <c r="B3573" s="124" t="s">
        <v>7457</v>
      </c>
      <c r="C3573" s="124"/>
      <c r="D3573" s="126">
        <v>2.5499999999999998</v>
      </c>
      <c r="E3573" s="124" t="s">
        <v>765</v>
      </c>
      <c r="F3573" s="124">
        <v>0</v>
      </c>
      <c r="G3573" s="2" t="s">
        <v>16160</v>
      </c>
      <c r="H3573" s="130">
        <v>45897</v>
      </c>
      <c r="I3573" s="134"/>
      <c r="J3573" s="123">
        <f>IF(OR(tbl_Metraj22[[#This Row],[TARIH]]="",tbl_Metraj22[[#This Row],[TARIH]]="-"),0,IF(tbl_Metraj22[[#This Row],[YUZDE]]=0,tbl_Metraj22[[#This Row],[METRAJ_BETON]],tbl_Metraj22[[#This Row],[YUZDE]]*tbl_Metraj22[[#This Row],[METRAJ_BETON]]))</f>
        <v>2.5499999999999998</v>
      </c>
      <c r="K3573" s="2" t="s">
        <v>1291</v>
      </c>
    </row>
    <row r="3574" spans="1:11" ht="14.25" x14ac:dyDescent="0.2">
      <c r="A3574" s="2" t="s">
        <v>728</v>
      </c>
      <c r="B3574" s="124" t="s">
        <v>7472</v>
      </c>
      <c r="C3574" s="124"/>
      <c r="D3574" s="126">
        <v>4.0999999999999996</v>
      </c>
      <c r="E3574" s="124" t="s">
        <v>765</v>
      </c>
      <c r="F3574" s="124">
        <v>0</v>
      </c>
      <c r="G3574" s="2" t="s">
        <v>16161</v>
      </c>
      <c r="H3574" s="130"/>
      <c r="I3574" s="134"/>
      <c r="J3574" s="123">
        <f>IF(OR(tbl_Metraj22[[#This Row],[TARIH]]="",tbl_Metraj22[[#This Row],[TARIH]]="-"),0,IF(tbl_Metraj22[[#This Row],[YUZDE]]=0,tbl_Metraj22[[#This Row],[METRAJ_BETON]],tbl_Metraj22[[#This Row],[YUZDE]]*tbl_Metraj22[[#This Row],[METRAJ_BETON]]))</f>
        <v>0</v>
      </c>
      <c r="K3574" s="2" t="s">
        <v>2004</v>
      </c>
    </row>
    <row r="3575" spans="1:11" ht="14.25" x14ac:dyDescent="0.2">
      <c r="A3575" s="2" t="s">
        <v>728</v>
      </c>
      <c r="B3575" s="124" t="s">
        <v>7473</v>
      </c>
      <c r="C3575" s="124"/>
      <c r="D3575" s="126">
        <v>4.0999999999999996</v>
      </c>
      <c r="E3575" s="124" t="s">
        <v>765</v>
      </c>
      <c r="F3575" s="124">
        <v>0</v>
      </c>
      <c r="G3575" s="2" t="s">
        <v>16162</v>
      </c>
      <c r="H3575" s="130"/>
      <c r="I3575" s="134"/>
      <c r="J3575" s="123">
        <f>IF(OR(tbl_Metraj22[[#This Row],[TARIH]]="",tbl_Metraj22[[#This Row],[TARIH]]="-"),0,IF(tbl_Metraj22[[#This Row],[YUZDE]]=0,tbl_Metraj22[[#This Row],[METRAJ_BETON]],tbl_Metraj22[[#This Row],[YUZDE]]*tbl_Metraj22[[#This Row],[METRAJ_BETON]]))</f>
        <v>0</v>
      </c>
      <c r="K3575" s="2" t="s">
        <v>2003</v>
      </c>
    </row>
    <row r="3576" spans="1:11" ht="14.25" x14ac:dyDescent="0.2">
      <c r="A3576" s="2" t="s">
        <v>728</v>
      </c>
      <c r="B3576" s="124" t="s">
        <v>7474</v>
      </c>
      <c r="C3576" s="124"/>
      <c r="D3576" s="126">
        <v>4.0999999999999996</v>
      </c>
      <c r="E3576" s="124" t="s">
        <v>765</v>
      </c>
      <c r="F3576" s="124">
        <v>0</v>
      </c>
      <c r="G3576" s="2" t="s">
        <v>16163</v>
      </c>
      <c r="H3576" s="130"/>
      <c r="I3576" s="134"/>
      <c r="J3576" s="123">
        <f>IF(OR(tbl_Metraj22[[#This Row],[TARIH]]="",tbl_Metraj22[[#This Row],[TARIH]]="-"),0,IF(tbl_Metraj22[[#This Row],[YUZDE]]=0,tbl_Metraj22[[#This Row],[METRAJ_BETON]],tbl_Metraj22[[#This Row],[YUZDE]]*tbl_Metraj22[[#This Row],[METRAJ_BETON]]))</f>
        <v>0</v>
      </c>
      <c r="K3576" s="2" t="s">
        <v>2002</v>
      </c>
    </row>
    <row r="3577" spans="1:11" ht="14.25" x14ac:dyDescent="0.2">
      <c r="A3577" s="2" t="s">
        <v>728</v>
      </c>
      <c r="B3577" s="124" t="s">
        <v>7475</v>
      </c>
      <c r="C3577" s="124"/>
      <c r="D3577" s="126">
        <v>4.0999999999999996</v>
      </c>
      <c r="E3577" s="124" t="s">
        <v>765</v>
      </c>
      <c r="F3577" s="124">
        <v>0</v>
      </c>
      <c r="G3577" s="2" t="s">
        <v>16164</v>
      </c>
      <c r="H3577" s="130"/>
      <c r="I3577" s="134"/>
      <c r="J3577" s="123">
        <f>IF(OR(tbl_Metraj22[[#This Row],[TARIH]]="",tbl_Metraj22[[#This Row],[TARIH]]="-"),0,IF(tbl_Metraj22[[#This Row],[YUZDE]]=0,tbl_Metraj22[[#This Row],[METRAJ_BETON]],tbl_Metraj22[[#This Row],[YUZDE]]*tbl_Metraj22[[#This Row],[METRAJ_BETON]]))</f>
        <v>0</v>
      </c>
      <c r="K3577" s="2" t="s">
        <v>2001</v>
      </c>
    </row>
    <row r="3578" spans="1:11" ht="14.25" x14ac:dyDescent="0.2">
      <c r="A3578" s="2" t="s">
        <v>728</v>
      </c>
      <c r="B3578" s="124" t="s">
        <v>7476</v>
      </c>
      <c r="C3578" s="124"/>
      <c r="D3578" s="126">
        <v>4.0999999999999996</v>
      </c>
      <c r="E3578" s="124" t="s">
        <v>765</v>
      </c>
      <c r="F3578" s="124">
        <v>0</v>
      </c>
      <c r="G3578" s="2" t="s">
        <v>16165</v>
      </c>
      <c r="H3578" s="130"/>
      <c r="I3578" s="134"/>
      <c r="J3578" s="123">
        <f>IF(OR(tbl_Metraj22[[#This Row],[TARIH]]="",tbl_Metraj22[[#This Row],[TARIH]]="-"),0,IF(tbl_Metraj22[[#This Row],[YUZDE]]=0,tbl_Metraj22[[#This Row],[METRAJ_BETON]],tbl_Metraj22[[#This Row],[YUZDE]]*tbl_Metraj22[[#This Row],[METRAJ_BETON]]))</f>
        <v>0</v>
      </c>
      <c r="K3578" s="2" t="s">
        <v>2000</v>
      </c>
    </row>
    <row r="3579" spans="1:11" ht="14.25" x14ac:dyDescent="0.2">
      <c r="A3579" s="2" t="s">
        <v>728</v>
      </c>
      <c r="B3579" s="124" t="s">
        <v>7477</v>
      </c>
      <c r="C3579" s="124"/>
      <c r="D3579" s="126">
        <v>4.0999999999999996</v>
      </c>
      <c r="E3579" s="124" t="s">
        <v>765</v>
      </c>
      <c r="F3579" s="124">
        <v>0</v>
      </c>
      <c r="G3579" s="2" t="s">
        <v>16166</v>
      </c>
      <c r="H3579" s="130"/>
      <c r="I3579" s="134"/>
      <c r="J3579" s="123">
        <f>IF(OR(tbl_Metraj22[[#This Row],[TARIH]]="",tbl_Metraj22[[#This Row],[TARIH]]="-"),0,IF(tbl_Metraj22[[#This Row],[YUZDE]]=0,tbl_Metraj22[[#This Row],[METRAJ_BETON]],tbl_Metraj22[[#This Row],[YUZDE]]*tbl_Metraj22[[#This Row],[METRAJ_BETON]]))</f>
        <v>0</v>
      </c>
      <c r="K3579" s="2" t="s">
        <v>1999</v>
      </c>
    </row>
    <row r="3580" spans="1:11" ht="14.25" x14ac:dyDescent="0.2">
      <c r="A3580" s="2" t="s">
        <v>728</v>
      </c>
      <c r="B3580" s="124" t="s">
        <v>7478</v>
      </c>
      <c r="C3580" s="124"/>
      <c r="D3580" s="126">
        <v>7.68</v>
      </c>
      <c r="E3580" s="124" t="s">
        <v>765</v>
      </c>
      <c r="F3580" s="124">
        <v>0</v>
      </c>
      <c r="G3580" s="2" t="s">
        <v>16167</v>
      </c>
      <c r="H3580" s="130"/>
      <c r="I3580" s="134"/>
      <c r="J3580" s="123">
        <f>IF(OR(tbl_Metraj22[[#This Row],[TARIH]]="",tbl_Metraj22[[#This Row],[TARIH]]="-"),0,IF(tbl_Metraj22[[#This Row],[YUZDE]]=0,tbl_Metraj22[[#This Row],[METRAJ_BETON]],tbl_Metraj22[[#This Row],[YUZDE]]*tbl_Metraj22[[#This Row],[METRAJ_BETON]]))</f>
        <v>0</v>
      </c>
      <c r="K3580" s="2" t="s">
        <v>2026</v>
      </c>
    </row>
    <row r="3581" spans="1:11" ht="14.25" x14ac:dyDescent="0.2">
      <c r="A3581" s="2" t="s">
        <v>728</v>
      </c>
      <c r="B3581" s="124" t="s">
        <v>7479</v>
      </c>
      <c r="C3581" s="124"/>
      <c r="D3581" s="126">
        <v>4.0999999999999996</v>
      </c>
      <c r="E3581" s="124" t="s">
        <v>765</v>
      </c>
      <c r="F3581" s="124">
        <v>0</v>
      </c>
      <c r="G3581" s="2" t="s">
        <v>16168</v>
      </c>
      <c r="H3581" s="130"/>
      <c r="I3581" s="134"/>
      <c r="J3581" s="123">
        <f>IF(OR(tbl_Metraj22[[#This Row],[TARIH]]="",tbl_Metraj22[[#This Row],[TARIH]]="-"),0,IF(tbl_Metraj22[[#This Row],[YUZDE]]=0,tbl_Metraj22[[#This Row],[METRAJ_BETON]],tbl_Metraj22[[#This Row],[YUZDE]]*tbl_Metraj22[[#This Row],[METRAJ_BETON]]))</f>
        <v>0</v>
      </c>
      <c r="K3581" s="2" t="s">
        <v>1995</v>
      </c>
    </row>
    <row r="3582" spans="1:11" ht="14.25" x14ac:dyDescent="0.2">
      <c r="A3582" s="2" t="s">
        <v>728</v>
      </c>
      <c r="B3582" s="124" t="s">
        <v>7480</v>
      </c>
      <c r="C3582" s="124"/>
      <c r="D3582" s="126">
        <v>4.0999999999999996</v>
      </c>
      <c r="E3582" s="124" t="s">
        <v>765</v>
      </c>
      <c r="F3582" s="124">
        <v>0</v>
      </c>
      <c r="G3582" s="2" t="s">
        <v>16169</v>
      </c>
      <c r="H3582" s="130"/>
      <c r="I3582" s="134"/>
      <c r="J3582" s="123">
        <f>IF(OR(tbl_Metraj22[[#This Row],[TARIH]]="",tbl_Metraj22[[#This Row],[TARIH]]="-"),0,IF(tbl_Metraj22[[#This Row],[YUZDE]]=0,tbl_Metraj22[[#This Row],[METRAJ_BETON]],tbl_Metraj22[[#This Row],[YUZDE]]*tbl_Metraj22[[#This Row],[METRAJ_BETON]]))</f>
        <v>0</v>
      </c>
      <c r="K3582" s="2" t="s">
        <v>1994</v>
      </c>
    </row>
    <row r="3583" spans="1:11" ht="14.25" x14ac:dyDescent="0.2">
      <c r="A3583" s="2" t="s">
        <v>728</v>
      </c>
      <c r="B3583" s="124" t="s">
        <v>7481</v>
      </c>
      <c r="C3583" s="124"/>
      <c r="D3583" s="126">
        <v>2.1800000000000002</v>
      </c>
      <c r="E3583" s="124" t="s">
        <v>765</v>
      </c>
      <c r="F3583" s="124">
        <v>0</v>
      </c>
      <c r="G3583" s="2" t="s">
        <v>16170</v>
      </c>
      <c r="H3583" s="130"/>
      <c r="I3583" s="134"/>
      <c r="J3583" s="123">
        <f>IF(OR(tbl_Metraj22[[#This Row],[TARIH]]="",tbl_Metraj22[[#This Row],[TARIH]]="-"),0,IF(tbl_Metraj22[[#This Row],[YUZDE]]=0,tbl_Metraj22[[#This Row],[METRAJ_BETON]],tbl_Metraj22[[#This Row],[YUZDE]]*tbl_Metraj22[[#This Row],[METRAJ_BETON]]))</f>
        <v>0</v>
      </c>
      <c r="K3583" s="2" t="s">
        <v>1985</v>
      </c>
    </row>
    <row r="3584" spans="1:11" ht="14.25" x14ac:dyDescent="0.2">
      <c r="A3584" s="2" t="s">
        <v>728</v>
      </c>
      <c r="B3584" s="124" t="s">
        <v>7482</v>
      </c>
      <c r="C3584" s="124"/>
      <c r="D3584" s="126">
        <v>2.1800000000000002</v>
      </c>
      <c r="E3584" s="124" t="s">
        <v>765</v>
      </c>
      <c r="F3584" s="124">
        <v>0</v>
      </c>
      <c r="G3584" s="2" t="s">
        <v>16171</v>
      </c>
      <c r="H3584" s="130"/>
      <c r="I3584" s="134"/>
      <c r="J3584" s="123">
        <f>IF(OR(tbl_Metraj22[[#This Row],[TARIH]]="",tbl_Metraj22[[#This Row],[TARIH]]="-"),0,IF(tbl_Metraj22[[#This Row],[YUZDE]]=0,tbl_Metraj22[[#This Row],[METRAJ_BETON]],tbl_Metraj22[[#This Row],[YUZDE]]*tbl_Metraj22[[#This Row],[METRAJ_BETON]]))</f>
        <v>0</v>
      </c>
      <c r="K3584" s="2" t="s">
        <v>1998</v>
      </c>
    </row>
    <row r="3585" spans="1:11" ht="14.25" x14ac:dyDescent="0.2">
      <c r="A3585" s="2" t="s">
        <v>728</v>
      </c>
      <c r="B3585" s="124" t="s">
        <v>7483</v>
      </c>
      <c r="C3585" s="124"/>
      <c r="D3585" s="126">
        <v>4.54</v>
      </c>
      <c r="E3585" s="124" t="s">
        <v>765</v>
      </c>
      <c r="F3585" s="124">
        <v>0</v>
      </c>
      <c r="G3585" s="2" t="s">
        <v>16172</v>
      </c>
      <c r="H3585" s="130"/>
      <c r="I3585" s="134"/>
      <c r="J3585" s="123">
        <f>IF(OR(tbl_Metraj22[[#This Row],[TARIH]]="",tbl_Metraj22[[#This Row],[TARIH]]="-"),0,IF(tbl_Metraj22[[#This Row],[YUZDE]]=0,tbl_Metraj22[[#This Row],[METRAJ_BETON]],tbl_Metraj22[[#This Row],[YUZDE]]*tbl_Metraj22[[#This Row],[METRAJ_BETON]]))</f>
        <v>0</v>
      </c>
      <c r="K3585" s="2" t="s">
        <v>1997</v>
      </c>
    </row>
    <row r="3586" spans="1:11" ht="14.25" x14ac:dyDescent="0.2">
      <c r="A3586" s="2" t="s">
        <v>728</v>
      </c>
      <c r="B3586" s="124" t="s">
        <v>7484</v>
      </c>
      <c r="C3586" s="124"/>
      <c r="D3586" s="126">
        <v>4.0999999999999996</v>
      </c>
      <c r="E3586" s="124" t="s">
        <v>765</v>
      </c>
      <c r="F3586" s="124">
        <v>0</v>
      </c>
      <c r="G3586" s="2" t="s">
        <v>16173</v>
      </c>
      <c r="H3586" s="130"/>
      <c r="I3586" s="134"/>
      <c r="J3586" s="123">
        <f>IF(OR(tbl_Metraj22[[#This Row],[TARIH]]="",tbl_Metraj22[[#This Row],[TARIH]]="-"),0,IF(tbl_Metraj22[[#This Row],[YUZDE]]=0,tbl_Metraj22[[#This Row],[METRAJ_BETON]],tbl_Metraj22[[#This Row],[YUZDE]]*tbl_Metraj22[[#This Row],[METRAJ_BETON]]))</f>
        <v>0</v>
      </c>
      <c r="K3586" s="2" t="s">
        <v>1996</v>
      </c>
    </row>
    <row r="3587" spans="1:11" ht="14.25" x14ac:dyDescent="0.2">
      <c r="A3587" s="2" t="s">
        <v>728</v>
      </c>
      <c r="B3587" s="124" t="s">
        <v>7485</v>
      </c>
      <c r="C3587" s="124"/>
      <c r="D3587" s="126">
        <v>1.22</v>
      </c>
      <c r="E3587" s="124" t="s">
        <v>765</v>
      </c>
      <c r="F3587" s="124">
        <v>0</v>
      </c>
      <c r="G3587" s="2" t="s">
        <v>16174</v>
      </c>
      <c r="H3587" s="130"/>
      <c r="I3587" s="134"/>
      <c r="J3587" s="123">
        <f>IF(OR(tbl_Metraj22[[#This Row],[TARIH]]="",tbl_Metraj22[[#This Row],[TARIH]]="-"),0,IF(tbl_Metraj22[[#This Row],[YUZDE]]=0,tbl_Metraj22[[#This Row],[METRAJ_BETON]],tbl_Metraj22[[#This Row],[YUZDE]]*tbl_Metraj22[[#This Row],[METRAJ_BETON]]))</f>
        <v>0</v>
      </c>
      <c r="K3587" s="2" t="s">
        <v>1934</v>
      </c>
    </row>
    <row r="3588" spans="1:11" ht="14.25" x14ac:dyDescent="0.2">
      <c r="A3588" s="2" t="s">
        <v>752</v>
      </c>
      <c r="B3588" s="124" t="s">
        <v>5729</v>
      </c>
      <c r="C3588" s="124"/>
      <c r="D3588" s="126">
        <v>0.37</v>
      </c>
      <c r="E3588" s="124" t="s">
        <v>765</v>
      </c>
      <c r="F3588" s="124">
        <v>0</v>
      </c>
      <c r="G3588" s="2" t="s">
        <v>16175</v>
      </c>
      <c r="H3588" s="130"/>
      <c r="I3588" s="134"/>
      <c r="J3588" s="123">
        <f>IF(OR(tbl_Metraj22[[#This Row],[TARIH]]="",tbl_Metraj22[[#This Row],[TARIH]]="-"),0,IF(tbl_Metraj22[[#This Row],[YUZDE]]=0,tbl_Metraj22[[#This Row],[METRAJ_BETON]],tbl_Metraj22[[#This Row],[YUZDE]]*tbl_Metraj22[[#This Row],[METRAJ_BETON]]))</f>
        <v>0</v>
      </c>
    </row>
    <row r="3589" spans="1:11" ht="14.25" x14ac:dyDescent="0.2">
      <c r="A3589" s="2" t="s">
        <v>752</v>
      </c>
      <c r="B3589" s="124" t="s">
        <v>5730</v>
      </c>
      <c r="C3589" s="124"/>
      <c r="D3589" s="126">
        <v>0.51</v>
      </c>
      <c r="E3589" s="124" t="s">
        <v>765</v>
      </c>
      <c r="F3589" s="124">
        <v>0</v>
      </c>
      <c r="G3589" s="2" t="s">
        <v>16176</v>
      </c>
      <c r="H3589" s="130"/>
      <c r="I3589" s="134"/>
      <c r="J3589" s="123">
        <f>IF(OR(tbl_Metraj22[[#This Row],[TARIH]]="",tbl_Metraj22[[#This Row],[TARIH]]="-"),0,IF(tbl_Metraj22[[#This Row],[YUZDE]]=0,tbl_Metraj22[[#This Row],[METRAJ_BETON]],tbl_Metraj22[[#This Row],[YUZDE]]*tbl_Metraj22[[#This Row],[METRAJ_BETON]]))</f>
        <v>0</v>
      </c>
    </row>
    <row r="3590" spans="1:11" ht="14.25" x14ac:dyDescent="0.2">
      <c r="A3590" s="2" t="s">
        <v>752</v>
      </c>
      <c r="B3590" s="124" t="s">
        <v>5732</v>
      </c>
      <c r="C3590" s="124"/>
      <c r="D3590" s="126">
        <v>0.65</v>
      </c>
      <c r="E3590" s="124" t="s">
        <v>765</v>
      </c>
      <c r="F3590" s="124">
        <v>0</v>
      </c>
      <c r="G3590" s="2" t="s">
        <v>16177</v>
      </c>
      <c r="H3590" s="130"/>
      <c r="I3590" s="134"/>
      <c r="J3590" s="123">
        <f>IF(OR(tbl_Metraj22[[#This Row],[TARIH]]="",tbl_Metraj22[[#This Row],[TARIH]]="-"),0,IF(tbl_Metraj22[[#This Row],[YUZDE]]=0,tbl_Metraj22[[#This Row],[METRAJ_BETON]],tbl_Metraj22[[#This Row],[YUZDE]]*tbl_Metraj22[[#This Row],[METRAJ_BETON]]))</f>
        <v>0</v>
      </c>
    </row>
    <row r="3591" spans="1:11" ht="14.25" x14ac:dyDescent="0.2">
      <c r="A3591" s="2" t="s">
        <v>752</v>
      </c>
      <c r="B3591" s="124" t="s">
        <v>5733</v>
      </c>
      <c r="C3591" s="124"/>
      <c r="D3591" s="126">
        <v>0.49</v>
      </c>
      <c r="E3591" s="124" t="s">
        <v>765</v>
      </c>
      <c r="F3591" s="124">
        <v>0</v>
      </c>
      <c r="G3591" s="2" t="s">
        <v>16178</v>
      </c>
      <c r="H3591" s="130"/>
      <c r="I3591" s="134"/>
      <c r="J3591" s="123">
        <f>IF(OR(tbl_Metraj22[[#This Row],[TARIH]]="",tbl_Metraj22[[#This Row],[TARIH]]="-"),0,IF(tbl_Metraj22[[#This Row],[YUZDE]]=0,tbl_Metraj22[[#This Row],[METRAJ_BETON]],tbl_Metraj22[[#This Row],[YUZDE]]*tbl_Metraj22[[#This Row],[METRAJ_BETON]]))</f>
        <v>0</v>
      </c>
    </row>
    <row r="3592" spans="1:11" ht="14.25" x14ac:dyDescent="0.2">
      <c r="A3592" s="2" t="s">
        <v>752</v>
      </c>
      <c r="B3592" s="124" t="s">
        <v>5734</v>
      </c>
      <c r="C3592" s="124"/>
      <c r="D3592" s="126">
        <v>0.48</v>
      </c>
      <c r="E3592" s="124" t="s">
        <v>765</v>
      </c>
      <c r="F3592" s="124">
        <v>0</v>
      </c>
      <c r="G3592" s="2" t="s">
        <v>16179</v>
      </c>
      <c r="H3592" s="130"/>
      <c r="I3592" s="134"/>
      <c r="J3592" s="123">
        <f>IF(OR(tbl_Metraj22[[#This Row],[TARIH]]="",tbl_Metraj22[[#This Row],[TARIH]]="-"),0,IF(tbl_Metraj22[[#This Row],[YUZDE]]=0,tbl_Metraj22[[#This Row],[METRAJ_BETON]],tbl_Metraj22[[#This Row],[YUZDE]]*tbl_Metraj22[[#This Row],[METRAJ_BETON]]))</f>
        <v>0</v>
      </c>
    </row>
    <row r="3593" spans="1:11" ht="14.25" x14ac:dyDescent="0.2">
      <c r="A3593" s="2" t="s">
        <v>752</v>
      </c>
      <c r="B3593" s="124" t="s">
        <v>5735</v>
      </c>
      <c r="C3593" s="124"/>
      <c r="D3593" s="126">
        <v>0.49</v>
      </c>
      <c r="E3593" s="124" t="s">
        <v>765</v>
      </c>
      <c r="F3593" s="124">
        <v>0</v>
      </c>
      <c r="G3593" s="2" t="s">
        <v>16180</v>
      </c>
      <c r="H3593" s="130"/>
      <c r="I3593" s="134"/>
      <c r="J3593" s="123">
        <f>IF(OR(tbl_Metraj22[[#This Row],[TARIH]]="",tbl_Metraj22[[#This Row],[TARIH]]="-"),0,IF(tbl_Metraj22[[#This Row],[YUZDE]]=0,tbl_Metraj22[[#This Row],[METRAJ_BETON]],tbl_Metraj22[[#This Row],[YUZDE]]*tbl_Metraj22[[#This Row],[METRAJ_BETON]]))</f>
        <v>0</v>
      </c>
    </row>
    <row r="3594" spans="1:11" ht="14.25" x14ac:dyDescent="0.2">
      <c r="A3594" s="2" t="s">
        <v>752</v>
      </c>
      <c r="B3594" s="124" t="s">
        <v>5736</v>
      </c>
      <c r="C3594" s="124"/>
      <c r="D3594" s="126">
        <v>0.08</v>
      </c>
      <c r="E3594" s="124" t="s">
        <v>765</v>
      </c>
      <c r="F3594" s="124">
        <v>0</v>
      </c>
      <c r="G3594" s="2" t="s">
        <v>16181</v>
      </c>
      <c r="H3594" s="130"/>
      <c r="I3594" s="134"/>
      <c r="J3594" s="123">
        <f>IF(OR(tbl_Metraj22[[#This Row],[TARIH]]="",tbl_Metraj22[[#This Row],[TARIH]]="-"),0,IF(tbl_Metraj22[[#This Row],[YUZDE]]=0,tbl_Metraj22[[#This Row],[METRAJ_BETON]],tbl_Metraj22[[#This Row],[YUZDE]]*tbl_Metraj22[[#This Row],[METRAJ_BETON]]))</f>
        <v>0</v>
      </c>
    </row>
    <row r="3595" spans="1:11" ht="14.25" x14ac:dyDescent="0.2">
      <c r="A3595" s="2" t="s">
        <v>752</v>
      </c>
      <c r="B3595" s="124" t="s">
        <v>5739</v>
      </c>
      <c r="C3595" s="124"/>
      <c r="D3595" s="126">
        <v>0.51</v>
      </c>
      <c r="E3595" s="124" t="s">
        <v>765</v>
      </c>
      <c r="F3595" s="124">
        <v>0</v>
      </c>
      <c r="G3595" s="2" t="s">
        <v>16182</v>
      </c>
      <c r="H3595" s="130"/>
      <c r="I3595" s="134"/>
      <c r="J3595" s="123">
        <f>IF(OR(tbl_Metraj22[[#This Row],[TARIH]]="",tbl_Metraj22[[#This Row],[TARIH]]="-"),0,IF(tbl_Metraj22[[#This Row],[YUZDE]]=0,tbl_Metraj22[[#This Row],[METRAJ_BETON]],tbl_Metraj22[[#This Row],[YUZDE]]*tbl_Metraj22[[#This Row],[METRAJ_BETON]]))</f>
        <v>0</v>
      </c>
    </row>
    <row r="3596" spans="1:11" ht="14.25" x14ac:dyDescent="0.2">
      <c r="A3596" s="2" t="s">
        <v>752</v>
      </c>
      <c r="B3596" s="124" t="s">
        <v>5740</v>
      </c>
      <c r="C3596" s="124"/>
      <c r="D3596" s="126">
        <v>0.37</v>
      </c>
      <c r="E3596" s="124" t="s">
        <v>765</v>
      </c>
      <c r="F3596" s="124">
        <v>0</v>
      </c>
      <c r="G3596" s="2" t="s">
        <v>16183</v>
      </c>
      <c r="H3596" s="130"/>
      <c r="I3596" s="134"/>
      <c r="J3596" s="123">
        <f>IF(OR(tbl_Metraj22[[#This Row],[TARIH]]="",tbl_Metraj22[[#This Row],[TARIH]]="-"),0,IF(tbl_Metraj22[[#This Row],[YUZDE]]=0,tbl_Metraj22[[#This Row],[METRAJ_BETON]],tbl_Metraj22[[#This Row],[YUZDE]]*tbl_Metraj22[[#This Row],[METRAJ_BETON]]))</f>
        <v>0</v>
      </c>
    </row>
    <row r="3597" spans="1:11" ht="14.25" x14ac:dyDescent="0.2">
      <c r="A3597" s="2" t="s">
        <v>752</v>
      </c>
      <c r="B3597" s="124" t="s">
        <v>5741</v>
      </c>
      <c r="C3597" s="124"/>
      <c r="D3597" s="126">
        <v>0.37</v>
      </c>
      <c r="E3597" s="124" t="s">
        <v>765</v>
      </c>
      <c r="F3597" s="124">
        <v>0</v>
      </c>
      <c r="G3597" s="2" t="s">
        <v>16184</v>
      </c>
      <c r="H3597" s="130"/>
      <c r="I3597" s="134"/>
      <c r="J3597" s="123">
        <f>IF(OR(tbl_Metraj22[[#This Row],[TARIH]]="",tbl_Metraj22[[#This Row],[TARIH]]="-"),0,IF(tbl_Metraj22[[#This Row],[YUZDE]]=0,tbl_Metraj22[[#This Row],[METRAJ_BETON]],tbl_Metraj22[[#This Row],[YUZDE]]*tbl_Metraj22[[#This Row],[METRAJ_BETON]]))</f>
        <v>0</v>
      </c>
    </row>
    <row r="3598" spans="1:11" ht="14.25" x14ac:dyDescent="0.2">
      <c r="A3598" s="2" t="s">
        <v>752</v>
      </c>
      <c r="B3598" s="124" t="s">
        <v>5742</v>
      </c>
      <c r="C3598" s="124"/>
      <c r="D3598" s="126">
        <v>0.37</v>
      </c>
      <c r="E3598" s="124" t="s">
        <v>765</v>
      </c>
      <c r="F3598" s="124">
        <v>0</v>
      </c>
      <c r="G3598" s="2" t="s">
        <v>16185</v>
      </c>
      <c r="H3598" s="130"/>
      <c r="I3598" s="134"/>
      <c r="J3598" s="123">
        <f>IF(OR(tbl_Metraj22[[#This Row],[TARIH]]="",tbl_Metraj22[[#This Row],[TARIH]]="-"),0,IF(tbl_Metraj22[[#This Row],[YUZDE]]=0,tbl_Metraj22[[#This Row],[METRAJ_BETON]],tbl_Metraj22[[#This Row],[YUZDE]]*tbl_Metraj22[[#This Row],[METRAJ_BETON]]))</f>
        <v>0</v>
      </c>
    </row>
    <row r="3599" spans="1:11" ht="14.25" x14ac:dyDescent="0.2">
      <c r="A3599" s="2" t="s">
        <v>2977</v>
      </c>
      <c r="B3599" s="124" t="s">
        <v>4967</v>
      </c>
      <c r="C3599" s="124"/>
      <c r="D3599" s="126">
        <v>3.67</v>
      </c>
      <c r="E3599" s="124" t="s">
        <v>765</v>
      </c>
      <c r="F3599" s="124">
        <v>0</v>
      </c>
      <c r="G3599" s="2" t="s">
        <v>16186</v>
      </c>
      <c r="H3599" s="130"/>
      <c r="I3599" s="134"/>
      <c r="J3599" s="123">
        <f>IF(OR(tbl_Metraj22[[#This Row],[TARIH]]="",tbl_Metraj22[[#This Row],[TARIH]]="-"),0,IF(tbl_Metraj22[[#This Row],[YUZDE]]=0,tbl_Metraj22[[#This Row],[METRAJ_BETON]],tbl_Metraj22[[#This Row],[YUZDE]]*tbl_Metraj22[[#This Row],[METRAJ_BETON]]))</f>
        <v>0</v>
      </c>
      <c r="K3599" s="2" t="s">
        <v>1949</v>
      </c>
    </row>
    <row r="3600" spans="1:11" ht="14.25" x14ac:dyDescent="0.2">
      <c r="A3600" s="2" t="s">
        <v>2977</v>
      </c>
      <c r="B3600" s="124" t="s">
        <v>4968</v>
      </c>
      <c r="C3600" s="124"/>
      <c r="D3600" s="126">
        <v>4.83</v>
      </c>
      <c r="E3600" s="124" t="s">
        <v>765</v>
      </c>
      <c r="F3600" s="124">
        <v>0</v>
      </c>
      <c r="G3600" s="2" t="s">
        <v>16187</v>
      </c>
      <c r="H3600" s="130"/>
      <c r="I3600" s="134"/>
      <c r="J3600" s="123">
        <f>IF(OR(tbl_Metraj22[[#This Row],[TARIH]]="",tbl_Metraj22[[#This Row],[TARIH]]="-"),0,IF(tbl_Metraj22[[#This Row],[YUZDE]]=0,tbl_Metraj22[[#This Row],[METRAJ_BETON]],tbl_Metraj22[[#This Row],[YUZDE]]*tbl_Metraj22[[#This Row],[METRAJ_BETON]]))</f>
        <v>0</v>
      </c>
      <c r="K3600" s="2" t="s">
        <v>1948</v>
      </c>
    </row>
    <row r="3601" spans="1:11" ht="14.25" x14ac:dyDescent="0.2">
      <c r="A3601" s="2" t="s">
        <v>2977</v>
      </c>
      <c r="B3601" s="124" t="s">
        <v>4969</v>
      </c>
      <c r="C3601" s="124"/>
      <c r="D3601" s="126">
        <v>4.28</v>
      </c>
      <c r="E3601" s="124" t="s">
        <v>765</v>
      </c>
      <c r="F3601" s="124">
        <v>0</v>
      </c>
      <c r="G3601" s="2" t="s">
        <v>16188</v>
      </c>
      <c r="H3601" s="130">
        <v>45895</v>
      </c>
      <c r="I3601" s="134"/>
      <c r="J3601" s="123">
        <f>IF(OR(tbl_Metraj22[[#This Row],[TARIH]]="",tbl_Metraj22[[#This Row],[TARIH]]="-"),0,IF(tbl_Metraj22[[#This Row],[YUZDE]]=0,tbl_Metraj22[[#This Row],[METRAJ_BETON]],tbl_Metraj22[[#This Row],[YUZDE]]*tbl_Metraj22[[#This Row],[METRAJ_BETON]]))</f>
        <v>4.28</v>
      </c>
      <c r="K3601" s="2" t="s">
        <v>1951</v>
      </c>
    </row>
    <row r="3602" spans="1:11" ht="14.25" x14ac:dyDescent="0.2">
      <c r="A3602" s="2" t="s">
        <v>2977</v>
      </c>
      <c r="B3602" s="124" t="s">
        <v>4970</v>
      </c>
      <c r="C3602" s="124"/>
      <c r="D3602" s="126">
        <v>1.61</v>
      </c>
      <c r="E3602" s="124" t="s">
        <v>765</v>
      </c>
      <c r="F3602" s="124">
        <v>0</v>
      </c>
      <c r="G3602" s="2" t="s">
        <v>16189</v>
      </c>
      <c r="H3602" s="130">
        <v>45895</v>
      </c>
      <c r="I3602" s="134"/>
      <c r="J3602" s="123">
        <f>IF(OR(tbl_Metraj22[[#This Row],[TARIH]]="",tbl_Metraj22[[#This Row],[TARIH]]="-"),0,IF(tbl_Metraj22[[#This Row],[YUZDE]]=0,tbl_Metraj22[[#This Row],[METRAJ_BETON]],tbl_Metraj22[[#This Row],[YUZDE]]*tbl_Metraj22[[#This Row],[METRAJ_BETON]]))</f>
        <v>1.61</v>
      </c>
      <c r="K3602" s="2" t="s">
        <v>1950</v>
      </c>
    </row>
    <row r="3603" spans="1:11" ht="14.25" x14ac:dyDescent="0.2">
      <c r="A3603" s="2" t="s">
        <v>2977</v>
      </c>
      <c r="B3603" s="124" t="s">
        <v>4971</v>
      </c>
      <c r="C3603" s="124"/>
      <c r="D3603" s="126">
        <v>3.74</v>
      </c>
      <c r="E3603" s="124" t="s">
        <v>765</v>
      </c>
      <c r="F3603" s="124">
        <v>0</v>
      </c>
      <c r="G3603" s="2" t="s">
        <v>16190</v>
      </c>
      <c r="H3603" s="130"/>
      <c r="I3603" s="134"/>
      <c r="J3603" s="123">
        <f>IF(OR(tbl_Metraj22[[#This Row],[TARIH]]="",tbl_Metraj22[[#This Row],[TARIH]]="-"),0,IF(tbl_Metraj22[[#This Row],[YUZDE]]=0,tbl_Metraj22[[#This Row],[METRAJ_BETON]],tbl_Metraj22[[#This Row],[YUZDE]]*tbl_Metraj22[[#This Row],[METRAJ_BETON]]))</f>
        <v>0</v>
      </c>
      <c r="K3603" s="2" t="s">
        <v>1953</v>
      </c>
    </row>
    <row r="3604" spans="1:11" ht="14.25" x14ac:dyDescent="0.2">
      <c r="A3604" s="2" t="s">
        <v>2977</v>
      </c>
      <c r="B3604" s="124" t="s">
        <v>4972</v>
      </c>
      <c r="C3604" s="124"/>
      <c r="D3604" s="126">
        <v>6.66</v>
      </c>
      <c r="E3604" s="124" t="s">
        <v>765</v>
      </c>
      <c r="F3604" s="124">
        <v>0</v>
      </c>
      <c r="G3604" s="2" t="s">
        <v>16191</v>
      </c>
      <c r="H3604" s="130"/>
      <c r="I3604" s="134"/>
      <c r="J3604" s="123">
        <f>IF(OR(tbl_Metraj22[[#This Row],[TARIH]]="",tbl_Metraj22[[#This Row],[TARIH]]="-"),0,IF(tbl_Metraj22[[#This Row],[YUZDE]]=0,tbl_Metraj22[[#This Row],[METRAJ_BETON]],tbl_Metraj22[[#This Row],[YUZDE]]*tbl_Metraj22[[#This Row],[METRAJ_BETON]]))</f>
        <v>0</v>
      </c>
      <c r="K3604" s="2" t="s">
        <v>1954</v>
      </c>
    </row>
    <row r="3605" spans="1:11" ht="14.25" x14ac:dyDescent="0.2">
      <c r="A3605" s="2" t="s">
        <v>2977</v>
      </c>
      <c r="B3605" s="124" t="s">
        <v>4973</v>
      </c>
      <c r="C3605" s="124"/>
      <c r="D3605" s="126">
        <v>3.2</v>
      </c>
      <c r="E3605" s="124" t="s">
        <v>765</v>
      </c>
      <c r="F3605" s="124">
        <v>0</v>
      </c>
      <c r="G3605" s="2" t="s">
        <v>16192</v>
      </c>
      <c r="H3605" s="130"/>
      <c r="I3605" s="134"/>
      <c r="J3605" s="123">
        <f>IF(OR(tbl_Metraj22[[#This Row],[TARIH]]="",tbl_Metraj22[[#This Row],[TARIH]]="-"),0,IF(tbl_Metraj22[[#This Row],[YUZDE]]=0,tbl_Metraj22[[#This Row],[METRAJ_BETON]],tbl_Metraj22[[#This Row],[YUZDE]]*tbl_Metraj22[[#This Row],[METRAJ_BETON]]))</f>
        <v>0</v>
      </c>
      <c r="K3605" s="2" t="s">
        <v>1952</v>
      </c>
    </row>
    <row r="3606" spans="1:11" ht="14.25" x14ac:dyDescent="0.2">
      <c r="A3606" s="2" t="s">
        <v>2977</v>
      </c>
      <c r="B3606" s="124" t="s">
        <v>4974</v>
      </c>
      <c r="C3606" s="124"/>
      <c r="D3606" s="126">
        <v>9.1</v>
      </c>
      <c r="E3606" s="124" t="s">
        <v>765</v>
      </c>
      <c r="F3606" s="124">
        <v>0</v>
      </c>
      <c r="G3606" s="2" t="s">
        <v>16193</v>
      </c>
      <c r="H3606" s="130"/>
      <c r="I3606" s="134"/>
      <c r="J3606" s="123">
        <f>IF(OR(tbl_Metraj22[[#This Row],[TARIH]]="",tbl_Metraj22[[#This Row],[TARIH]]="-"),0,IF(tbl_Metraj22[[#This Row],[YUZDE]]=0,tbl_Metraj22[[#This Row],[METRAJ_BETON]],tbl_Metraj22[[#This Row],[YUZDE]]*tbl_Metraj22[[#This Row],[METRAJ_BETON]]))</f>
        <v>0</v>
      </c>
      <c r="K3606" s="2" t="s">
        <v>1956</v>
      </c>
    </row>
    <row r="3607" spans="1:11" ht="14.25" x14ac:dyDescent="0.2">
      <c r="A3607" s="2" t="s">
        <v>2977</v>
      </c>
      <c r="B3607" s="124" t="s">
        <v>4975</v>
      </c>
      <c r="C3607" s="124"/>
      <c r="D3607" s="126">
        <v>5.44</v>
      </c>
      <c r="E3607" s="124" t="s">
        <v>765</v>
      </c>
      <c r="F3607" s="124">
        <v>0</v>
      </c>
      <c r="G3607" s="2" t="s">
        <v>16194</v>
      </c>
      <c r="H3607" s="130"/>
      <c r="I3607" s="134"/>
      <c r="J3607" s="123">
        <f>IF(OR(tbl_Metraj22[[#This Row],[TARIH]]="",tbl_Metraj22[[#This Row],[TARIH]]="-"),0,IF(tbl_Metraj22[[#This Row],[YUZDE]]=0,tbl_Metraj22[[#This Row],[METRAJ_BETON]],tbl_Metraj22[[#This Row],[YUZDE]]*tbl_Metraj22[[#This Row],[METRAJ_BETON]]))</f>
        <v>0</v>
      </c>
      <c r="K3607" s="2" t="s">
        <v>1957</v>
      </c>
    </row>
    <row r="3608" spans="1:11" ht="14.25" x14ac:dyDescent="0.2">
      <c r="A3608" s="2" t="s">
        <v>2977</v>
      </c>
      <c r="B3608" s="124" t="s">
        <v>4976</v>
      </c>
      <c r="C3608" s="124"/>
      <c r="D3608" s="126">
        <v>8.25</v>
      </c>
      <c r="E3608" s="124" t="s">
        <v>765</v>
      </c>
      <c r="F3608" s="124">
        <v>0</v>
      </c>
      <c r="G3608" s="2" t="s">
        <v>16195</v>
      </c>
      <c r="H3608" s="130"/>
      <c r="I3608" s="134"/>
      <c r="J3608" s="123">
        <f>IF(OR(tbl_Metraj22[[#This Row],[TARIH]]="",tbl_Metraj22[[#This Row],[TARIH]]="-"),0,IF(tbl_Metraj22[[#This Row],[YUZDE]]=0,tbl_Metraj22[[#This Row],[METRAJ_BETON]],tbl_Metraj22[[#This Row],[YUZDE]]*tbl_Metraj22[[#This Row],[METRAJ_BETON]]))</f>
        <v>0</v>
      </c>
      <c r="K3608" s="2" t="s">
        <v>1955</v>
      </c>
    </row>
    <row r="3609" spans="1:11" ht="14.25" x14ac:dyDescent="0.2">
      <c r="A3609" s="2" t="s">
        <v>2977</v>
      </c>
      <c r="B3609" s="124" t="s">
        <v>4977</v>
      </c>
      <c r="C3609" s="124"/>
      <c r="D3609" s="126">
        <v>5.44</v>
      </c>
      <c r="E3609" s="124" t="s">
        <v>765</v>
      </c>
      <c r="F3609" s="124">
        <v>0</v>
      </c>
      <c r="G3609" s="2" t="s">
        <v>16196</v>
      </c>
      <c r="H3609" s="130"/>
      <c r="I3609" s="134"/>
      <c r="J3609" s="123">
        <f>IF(OR(tbl_Metraj22[[#This Row],[TARIH]]="",tbl_Metraj22[[#This Row],[TARIH]]="-"),0,IF(tbl_Metraj22[[#This Row],[YUZDE]]=0,tbl_Metraj22[[#This Row],[METRAJ_BETON]],tbl_Metraj22[[#This Row],[YUZDE]]*tbl_Metraj22[[#This Row],[METRAJ_BETON]]))</f>
        <v>0</v>
      </c>
      <c r="K3609" s="2" t="s">
        <v>1959</v>
      </c>
    </row>
    <row r="3610" spans="1:11" ht="14.25" x14ac:dyDescent="0.2">
      <c r="A3610" s="2" t="s">
        <v>2977</v>
      </c>
      <c r="B3610" s="124" t="s">
        <v>4978</v>
      </c>
      <c r="C3610" s="124"/>
      <c r="D3610" s="126">
        <v>12.32</v>
      </c>
      <c r="E3610" s="124" t="s">
        <v>765</v>
      </c>
      <c r="F3610" s="124">
        <v>0</v>
      </c>
      <c r="G3610" s="2" t="s">
        <v>16197</v>
      </c>
      <c r="H3610" s="130"/>
      <c r="I3610" s="134"/>
      <c r="J3610" s="123">
        <f>IF(OR(tbl_Metraj22[[#This Row],[TARIH]]="",tbl_Metraj22[[#This Row],[TARIH]]="-"),0,IF(tbl_Metraj22[[#This Row],[YUZDE]]=0,tbl_Metraj22[[#This Row],[METRAJ_BETON]],tbl_Metraj22[[#This Row],[YUZDE]]*tbl_Metraj22[[#This Row],[METRAJ_BETON]]))</f>
        <v>0</v>
      </c>
      <c r="K3610" s="2" t="s">
        <v>1960</v>
      </c>
    </row>
    <row r="3611" spans="1:11" ht="14.25" x14ac:dyDescent="0.2">
      <c r="A3611" s="2" t="s">
        <v>2977</v>
      </c>
      <c r="B3611" s="124" t="s">
        <v>4979</v>
      </c>
      <c r="C3611" s="124"/>
      <c r="D3611" s="126">
        <v>11.48</v>
      </c>
      <c r="E3611" s="124" t="s">
        <v>765</v>
      </c>
      <c r="F3611" s="124">
        <v>0</v>
      </c>
      <c r="G3611" s="2" t="s">
        <v>16198</v>
      </c>
      <c r="H3611" s="130"/>
      <c r="I3611" s="134"/>
      <c r="J3611" s="123">
        <f>IF(OR(tbl_Metraj22[[#This Row],[TARIH]]="",tbl_Metraj22[[#This Row],[TARIH]]="-"),0,IF(tbl_Metraj22[[#This Row],[YUZDE]]=0,tbl_Metraj22[[#This Row],[METRAJ_BETON]],tbl_Metraj22[[#This Row],[YUZDE]]*tbl_Metraj22[[#This Row],[METRAJ_BETON]]))</f>
        <v>0</v>
      </c>
      <c r="K3611" s="2" t="s">
        <v>1958</v>
      </c>
    </row>
    <row r="3612" spans="1:11" ht="14.25" x14ac:dyDescent="0.2">
      <c r="A3612" s="2" t="s">
        <v>2977</v>
      </c>
      <c r="B3612" s="124" t="s">
        <v>7419</v>
      </c>
      <c r="C3612" s="124"/>
      <c r="D3612" s="126">
        <v>13.63</v>
      </c>
      <c r="E3612" s="124" t="s">
        <v>765</v>
      </c>
      <c r="F3612" s="124">
        <v>0</v>
      </c>
      <c r="G3612" s="2" t="s">
        <v>16199</v>
      </c>
      <c r="H3612" s="130"/>
      <c r="I3612" s="134"/>
      <c r="J3612" s="123">
        <f>IF(OR(tbl_Metraj22[[#This Row],[TARIH]]="",tbl_Metraj22[[#This Row],[TARIH]]="-"),0,IF(tbl_Metraj22[[#This Row],[YUZDE]]=0,tbl_Metraj22[[#This Row],[METRAJ_BETON]],tbl_Metraj22[[#This Row],[YUZDE]]*tbl_Metraj22[[#This Row],[METRAJ_BETON]]))</f>
        <v>0</v>
      </c>
      <c r="K3612" s="2" t="s">
        <v>2041</v>
      </c>
    </row>
    <row r="3613" spans="1:11" ht="14.25" x14ac:dyDescent="0.2">
      <c r="A3613" s="2" t="s">
        <v>2977</v>
      </c>
      <c r="B3613" s="124" t="s">
        <v>7420</v>
      </c>
      <c r="C3613" s="124"/>
      <c r="D3613" s="126">
        <v>13.63</v>
      </c>
      <c r="E3613" s="124" t="s">
        <v>765</v>
      </c>
      <c r="F3613" s="124">
        <v>0</v>
      </c>
      <c r="G3613" s="2" t="s">
        <v>16200</v>
      </c>
      <c r="H3613" s="130"/>
      <c r="I3613" s="134"/>
      <c r="J3613" s="123">
        <f>IF(OR(tbl_Metraj22[[#This Row],[TARIH]]="",tbl_Metraj22[[#This Row],[TARIH]]="-"),0,IF(tbl_Metraj22[[#This Row],[YUZDE]]=0,tbl_Metraj22[[#This Row],[METRAJ_BETON]],tbl_Metraj22[[#This Row],[YUZDE]]*tbl_Metraj22[[#This Row],[METRAJ_BETON]]))</f>
        <v>0</v>
      </c>
      <c r="K3613" s="2" t="s">
        <v>2040</v>
      </c>
    </row>
    <row r="3614" spans="1:11" ht="14.25" x14ac:dyDescent="0.2">
      <c r="A3614" s="2" t="s">
        <v>2977</v>
      </c>
      <c r="B3614" s="124" t="s">
        <v>7421</v>
      </c>
      <c r="C3614" s="124"/>
      <c r="D3614" s="126">
        <v>13.63</v>
      </c>
      <c r="E3614" s="124" t="s">
        <v>765</v>
      </c>
      <c r="F3614" s="124">
        <v>0</v>
      </c>
      <c r="G3614" s="2" t="s">
        <v>16201</v>
      </c>
      <c r="H3614" s="130"/>
      <c r="I3614" s="134"/>
      <c r="J3614" s="123">
        <f>IF(OR(tbl_Metraj22[[#This Row],[TARIH]]="",tbl_Metraj22[[#This Row],[TARIH]]="-"),0,IF(tbl_Metraj22[[#This Row],[YUZDE]]=0,tbl_Metraj22[[#This Row],[METRAJ_BETON]],tbl_Metraj22[[#This Row],[YUZDE]]*tbl_Metraj22[[#This Row],[METRAJ_BETON]]))</f>
        <v>0</v>
      </c>
      <c r="K3614" s="2" t="s">
        <v>2029</v>
      </c>
    </row>
    <row r="3615" spans="1:11" ht="14.25" x14ac:dyDescent="0.2">
      <c r="A3615" s="2" t="s">
        <v>2977</v>
      </c>
      <c r="B3615" s="124" t="s">
        <v>7422</v>
      </c>
      <c r="C3615" s="124"/>
      <c r="D3615" s="126">
        <v>6.03</v>
      </c>
      <c r="E3615" s="124" t="s">
        <v>765</v>
      </c>
      <c r="F3615" s="124">
        <v>0</v>
      </c>
      <c r="G3615" s="2" t="s">
        <v>16202</v>
      </c>
      <c r="H3615" s="130"/>
      <c r="I3615" s="134"/>
      <c r="J3615" s="123">
        <f>IF(OR(tbl_Metraj22[[#This Row],[TARIH]]="",tbl_Metraj22[[#This Row],[TARIH]]="-"),0,IF(tbl_Metraj22[[#This Row],[YUZDE]]=0,tbl_Metraj22[[#This Row],[METRAJ_BETON]],tbl_Metraj22[[#This Row],[YUZDE]]*tbl_Metraj22[[#This Row],[METRAJ_BETON]]))</f>
        <v>0</v>
      </c>
      <c r="K3615" s="2" t="s">
        <v>1965</v>
      </c>
    </row>
    <row r="3616" spans="1:11" ht="14.25" x14ac:dyDescent="0.2">
      <c r="A3616" s="2" t="s">
        <v>2977</v>
      </c>
      <c r="B3616" s="124" t="s">
        <v>7423</v>
      </c>
      <c r="C3616" s="124"/>
      <c r="D3616" s="126">
        <v>7.14</v>
      </c>
      <c r="E3616" s="124" t="s">
        <v>765</v>
      </c>
      <c r="F3616" s="124">
        <v>0</v>
      </c>
      <c r="G3616" s="2" t="s">
        <v>16203</v>
      </c>
      <c r="H3616" s="130"/>
      <c r="I3616" s="134"/>
      <c r="J3616" s="123">
        <f>IF(OR(tbl_Metraj22[[#This Row],[TARIH]]="",tbl_Metraj22[[#This Row],[TARIH]]="-"),0,IF(tbl_Metraj22[[#This Row],[YUZDE]]=0,tbl_Metraj22[[#This Row],[METRAJ_BETON]],tbl_Metraj22[[#This Row],[YUZDE]]*tbl_Metraj22[[#This Row],[METRAJ_BETON]]))</f>
        <v>0</v>
      </c>
      <c r="K3616" s="2" t="s">
        <v>1964</v>
      </c>
    </row>
    <row r="3617" spans="1:11" ht="14.25" x14ac:dyDescent="0.2">
      <c r="A3617" s="2" t="s">
        <v>2977</v>
      </c>
      <c r="B3617" s="124" t="s">
        <v>7424</v>
      </c>
      <c r="C3617" s="124"/>
      <c r="D3617" s="126">
        <v>4.9000000000000004</v>
      </c>
      <c r="E3617" s="124" t="s">
        <v>765</v>
      </c>
      <c r="F3617" s="124">
        <v>0</v>
      </c>
      <c r="G3617" s="2" t="s">
        <v>16204</v>
      </c>
      <c r="H3617" s="130"/>
      <c r="I3617" s="134"/>
      <c r="J3617" s="123">
        <f>IF(OR(tbl_Metraj22[[#This Row],[TARIH]]="",tbl_Metraj22[[#This Row],[TARIH]]="-"),0,IF(tbl_Metraj22[[#This Row],[YUZDE]]=0,tbl_Metraj22[[#This Row],[METRAJ_BETON]],tbl_Metraj22[[#This Row],[YUZDE]]*tbl_Metraj22[[#This Row],[METRAJ_BETON]]))</f>
        <v>0</v>
      </c>
      <c r="K3617" s="2" t="s">
        <v>2031</v>
      </c>
    </row>
    <row r="3618" spans="1:11" ht="14.25" x14ac:dyDescent="0.2">
      <c r="A3618" s="2" t="s">
        <v>2977</v>
      </c>
      <c r="B3618" s="124" t="s">
        <v>7425</v>
      </c>
      <c r="C3618" s="124"/>
      <c r="D3618" s="126">
        <v>7.14</v>
      </c>
      <c r="E3618" s="124" t="s">
        <v>765</v>
      </c>
      <c r="F3618" s="124">
        <v>0</v>
      </c>
      <c r="G3618" s="2" t="s">
        <v>16205</v>
      </c>
      <c r="H3618" s="130"/>
      <c r="I3618" s="134"/>
      <c r="J3618" s="123">
        <f>IF(OR(tbl_Metraj22[[#This Row],[TARIH]]="",tbl_Metraj22[[#This Row],[TARIH]]="-"),0,IF(tbl_Metraj22[[#This Row],[YUZDE]]=0,tbl_Metraj22[[#This Row],[METRAJ_BETON]],tbl_Metraj22[[#This Row],[YUZDE]]*tbl_Metraj22[[#This Row],[METRAJ_BETON]]))</f>
        <v>0</v>
      </c>
      <c r="K3618" s="2" t="s">
        <v>2030</v>
      </c>
    </row>
    <row r="3619" spans="1:11" ht="14.25" x14ac:dyDescent="0.2">
      <c r="A3619" s="2" t="s">
        <v>2977</v>
      </c>
      <c r="B3619" s="124" t="s">
        <v>7427</v>
      </c>
      <c r="C3619" s="124"/>
      <c r="D3619" s="126">
        <v>5.61</v>
      </c>
      <c r="E3619" s="124" t="s">
        <v>765</v>
      </c>
      <c r="F3619" s="124">
        <v>0</v>
      </c>
      <c r="G3619" s="2" t="s">
        <v>16206</v>
      </c>
      <c r="H3619" s="130"/>
      <c r="I3619" s="134"/>
      <c r="J3619" s="123">
        <f>IF(OR(tbl_Metraj22[[#This Row],[TARIH]]="",tbl_Metraj22[[#This Row],[TARIH]]="-"),0,IF(tbl_Metraj22[[#This Row],[YUZDE]]=0,tbl_Metraj22[[#This Row],[METRAJ_BETON]],tbl_Metraj22[[#This Row],[YUZDE]]*tbl_Metraj22[[#This Row],[METRAJ_BETON]]))</f>
        <v>0</v>
      </c>
      <c r="K3619" s="2" t="s">
        <v>2028</v>
      </c>
    </row>
    <row r="3620" spans="1:11" ht="14.25" x14ac:dyDescent="0.2">
      <c r="A3620" s="2" t="s">
        <v>2977</v>
      </c>
      <c r="B3620" s="124" t="s">
        <v>7430</v>
      </c>
      <c r="C3620" s="124"/>
      <c r="D3620" s="126">
        <v>8.4499999999999993</v>
      </c>
      <c r="E3620" s="124" t="s">
        <v>765</v>
      </c>
      <c r="F3620" s="124">
        <v>0</v>
      </c>
      <c r="G3620" s="2" t="s">
        <v>16207</v>
      </c>
      <c r="H3620" s="130"/>
      <c r="I3620" s="134"/>
      <c r="J3620" s="123">
        <f>IF(OR(tbl_Metraj22[[#This Row],[TARIH]]="",tbl_Metraj22[[#This Row],[TARIH]]="-"),0,IF(tbl_Metraj22[[#This Row],[YUZDE]]=0,tbl_Metraj22[[#This Row],[METRAJ_BETON]],tbl_Metraj22[[#This Row],[YUZDE]]*tbl_Metraj22[[#This Row],[METRAJ_BETON]]))</f>
        <v>0</v>
      </c>
    </row>
    <row r="3621" spans="1:11" ht="14.25" x14ac:dyDescent="0.2">
      <c r="A3621" s="2" t="s">
        <v>787</v>
      </c>
      <c r="B3621" s="124" t="s">
        <v>5106</v>
      </c>
      <c r="C3621" s="124"/>
      <c r="D3621" s="126">
        <v>1.0900000000000001</v>
      </c>
      <c r="E3621" s="124" t="s">
        <v>765</v>
      </c>
      <c r="F3621" s="124">
        <v>1</v>
      </c>
      <c r="G3621" s="2" t="s">
        <v>16208</v>
      </c>
      <c r="H3621" s="130"/>
      <c r="I3621" s="134"/>
      <c r="J3621" s="123">
        <f>IF(OR(tbl_Metraj22[[#This Row],[TARIH]]="",tbl_Metraj22[[#This Row],[TARIH]]="-"),0,IF(tbl_Metraj22[[#This Row],[YUZDE]]=0,tbl_Metraj22[[#This Row],[METRAJ_BETON]],tbl_Metraj22[[#This Row],[YUZDE]]*tbl_Metraj22[[#This Row],[METRAJ_BETON]]))</f>
        <v>0</v>
      </c>
    </row>
    <row r="3622" spans="1:11" ht="14.25" x14ac:dyDescent="0.2">
      <c r="A3622" s="2" t="s">
        <v>787</v>
      </c>
      <c r="B3622" s="124" t="s">
        <v>5107</v>
      </c>
      <c r="C3622" s="124"/>
      <c r="D3622" s="126">
        <v>5.0999999999999996</v>
      </c>
      <c r="E3622" s="124" t="s">
        <v>765</v>
      </c>
      <c r="F3622" s="124">
        <v>1</v>
      </c>
      <c r="G3622" s="2" t="s">
        <v>16209</v>
      </c>
      <c r="H3622" s="130"/>
      <c r="I3622" s="134"/>
      <c r="J3622" s="123">
        <f>IF(OR(tbl_Metraj22[[#This Row],[TARIH]]="",tbl_Metraj22[[#This Row],[TARIH]]="-"),0,IF(tbl_Metraj22[[#This Row],[YUZDE]]=0,tbl_Metraj22[[#This Row],[METRAJ_BETON]],tbl_Metraj22[[#This Row],[YUZDE]]*tbl_Metraj22[[#This Row],[METRAJ_BETON]]))</f>
        <v>0</v>
      </c>
    </row>
    <row r="3623" spans="1:11" ht="14.25" x14ac:dyDescent="0.2">
      <c r="A3623" s="2" t="s">
        <v>787</v>
      </c>
      <c r="B3623" s="124" t="s">
        <v>5111</v>
      </c>
      <c r="C3623" s="124"/>
      <c r="D3623" s="126">
        <v>3.02</v>
      </c>
      <c r="E3623" s="124" t="s">
        <v>765</v>
      </c>
      <c r="F3623" s="124">
        <v>1</v>
      </c>
      <c r="G3623" s="2" t="s">
        <v>16210</v>
      </c>
      <c r="H3623" s="130"/>
      <c r="I3623" s="134"/>
      <c r="J3623" s="123">
        <f>IF(OR(tbl_Metraj22[[#This Row],[TARIH]]="",tbl_Metraj22[[#This Row],[TARIH]]="-"),0,IF(tbl_Metraj22[[#This Row],[YUZDE]]=0,tbl_Metraj22[[#This Row],[METRAJ_BETON]],tbl_Metraj22[[#This Row],[YUZDE]]*tbl_Metraj22[[#This Row],[METRAJ_BETON]]))</f>
        <v>0</v>
      </c>
    </row>
    <row r="3624" spans="1:11" ht="14.25" x14ac:dyDescent="0.2">
      <c r="A3624" s="2" t="s">
        <v>787</v>
      </c>
      <c r="B3624" s="124" t="s">
        <v>5118</v>
      </c>
      <c r="C3624" s="124"/>
      <c r="D3624" s="126">
        <v>0.52</v>
      </c>
      <c r="E3624" s="124" t="s">
        <v>765</v>
      </c>
      <c r="F3624" s="124">
        <v>1</v>
      </c>
      <c r="G3624" s="2" t="s">
        <v>16211</v>
      </c>
      <c r="H3624" s="130"/>
      <c r="I3624" s="134"/>
      <c r="J3624" s="123">
        <f>IF(OR(tbl_Metraj22[[#This Row],[TARIH]]="",tbl_Metraj22[[#This Row],[TARIH]]="-"),0,IF(tbl_Metraj22[[#This Row],[YUZDE]]=0,tbl_Metraj22[[#This Row],[METRAJ_BETON]],tbl_Metraj22[[#This Row],[YUZDE]]*tbl_Metraj22[[#This Row],[METRAJ_BETON]]))</f>
        <v>0</v>
      </c>
    </row>
    <row r="3625" spans="1:11" ht="14.25" x14ac:dyDescent="0.2">
      <c r="A3625" s="2" t="s">
        <v>787</v>
      </c>
      <c r="B3625" s="124" t="s">
        <v>5119</v>
      </c>
      <c r="C3625" s="124"/>
      <c r="D3625" s="126">
        <v>0.39</v>
      </c>
      <c r="E3625" s="124" t="s">
        <v>765</v>
      </c>
      <c r="F3625" s="124">
        <v>1</v>
      </c>
      <c r="G3625" s="2" t="s">
        <v>16212</v>
      </c>
      <c r="H3625" s="130"/>
      <c r="I3625" s="134"/>
      <c r="J3625" s="123">
        <f>IF(OR(tbl_Metraj22[[#This Row],[TARIH]]="",tbl_Metraj22[[#This Row],[TARIH]]="-"),0,IF(tbl_Metraj22[[#This Row],[YUZDE]]=0,tbl_Metraj22[[#This Row],[METRAJ_BETON]],tbl_Metraj22[[#This Row],[YUZDE]]*tbl_Metraj22[[#This Row],[METRAJ_BETON]]))</f>
        <v>0</v>
      </c>
    </row>
    <row r="3626" spans="1:11" ht="14.25" x14ac:dyDescent="0.2">
      <c r="A3626" s="2" t="s">
        <v>787</v>
      </c>
      <c r="B3626" s="124" t="s">
        <v>5120</v>
      </c>
      <c r="C3626" s="124"/>
      <c r="D3626" s="126">
        <v>1.17</v>
      </c>
      <c r="E3626" s="124" t="s">
        <v>765</v>
      </c>
      <c r="F3626" s="124">
        <v>1</v>
      </c>
      <c r="G3626" s="2" t="s">
        <v>16213</v>
      </c>
      <c r="H3626" s="130"/>
      <c r="I3626" s="134"/>
      <c r="J3626" s="123">
        <f>IF(OR(tbl_Metraj22[[#This Row],[TARIH]]="",tbl_Metraj22[[#This Row],[TARIH]]="-"),0,IF(tbl_Metraj22[[#This Row],[YUZDE]]=0,tbl_Metraj22[[#This Row],[METRAJ_BETON]],tbl_Metraj22[[#This Row],[YUZDE]]*tbl_Metraj22[[#This Row],[METRAJ_BETON]]))</f>
        <v>0</v>
      </c>
    </row>
    <row r="3627" spans="1:11" ht="14.25" x14ac:dyDescent="0.2">
      <c r="A3627" s="2" t="s">
        <v>787</v>
      </c>
      <c r="B3627" s="124" t="s">
        <v>5121</v>
      </c>
      <c r="C3627" s="124"/>
      <c r="D3627" s="126">
        <v>0.52</v>
      </c>
      <c r="E3627" s="124" t="s">
        <v>765</v>
      </c>
      <c r="F3627" s="124">
        <v>1</v>
      </c>
      <c r="G3627" s="2" t="s">
        <v>16214</v>
      </c>
      <c r="H3627" s="130"/>
      <c r="I3627" s="134"/>
      <c r="J3627" s="123">
        <f>IF(OR(tbl_Metraj22[[#This Row],[TARIH]]="",tbl_Metraj22[[#This Row],[TARIH]]="-"),0,IF(tbl_Metraj22[[#This Row],[YUZDE]]=0,tbl_Metraj22[[#This Row],[METRAJ_BETON]],tbl_Metraj22[[#This Row],[YUZDE]]*tbl_Metraj22[[#This Row],[METRAJ_BETON]]))</f>
        <v>0</v>
      </c>
    </row>
    <row r="3628" spans="1:11" ht="14.25" x14ac:dyDescent="0.2">
      <c r="A3628" s="2" t="s">
        <v>787</v>
      </c>
      <c r="B3628" s="124" t="s">
        <v>5122</v>
      </c>
      <c r="C3628" s="124"/>
      <c r="D3628" s="126">
        <v>0.38</v>
      </c>
      <c r="E3628" s="124" t="s">
        <v>765</v>
      </c>
      <c r="F3628" s="124">
        <v>1</v>
      </c>
      <c r="G3628" s="2" t="s">
        <v>16215</v>
      </c>
      <c r="H3628" s="130"/>
      <c r="I3628" s="134"/>
      <c r="J3628" s="123">
        <f>IF(OR(tbl_Metraj22[[#This Row],[TARIH]]="",tbl_Metraj22[[#This Row],[TARIH]]="-"),0,IF(tbl_Metraj22[[#This Row],[YUZDE]]=0,tbl_Metraj22[[#This Row],[METRAJ_BETON]],tbl_Metraj22[[#This Row],[YUZDE]]*tbl_Metraj22[[#This Row],[METRAJ_BETON]]))</f>
        <v>0</v>
      </c>
    </row>
    <row r="3629" spans="1:11" ht="14.25" x14ac:dyDescent="0.2">
      <c r="A3629" s="2" t="s">
        <v>787</v>
      </c>
      <c r="B3629" s="124" t="s">
        <v>5123</v>
      </c>
      <c r="C3629" s="124"/>
      <c r="D3629" s="126">
        <v>1.17</v>
      </c>
      <c r="E3629" s="124" t="s">
        <v>765</v>
      </c>
      <c r="F3629" s="124">
        <v>1</v>
      </c>
      <c r="G3629" s="2" t="s">
        <v>16216</v>
      </c>
      <c r="H3629" s="130"/>
      <c r="I3629" s="134"/>
      <c r="J3629" s="123">
        <f>IF(OR(tbl_Metraj22[[#This Row],[TARIH]]="",tbl_Metraj22[[#This Row],[TARIH]]="-"),0,IF(tbl_Metraj22[[#This Row],[YUZDE]]=0,tbl_Metraj22[[#This Row],[METRAJ_BETON]],tbl_Metraj22[[#This Row],[YUZDE]]*tbl_Metraj22[[#This Row],[METRAJ_BETON]]))</f>
        <v>0</v>
      </c>
    </row>
    <row r="3630" spans="1:11" ht="14.25" x14ac:dyDescent="0.2">
      <c r="A3630" s="2" t="s">
        <v>734</v>
      </c>
      <c r="B3630" s="124" t="s">
        <v>5169</v>
      </c>
      <c r="C3630" s="124"/>
      <c r="D3630" s="126">
        <v>2.29</v>
      </c>
      <c r="E3630" s="124" t="s">
        <v>765</v>
      </c>
      <c r="F3630" s="124">
        <v>1</v>
      </c>
      <c r="G3630" s="2" t="s">
        <v>16217</v>
      </c>
      <c r="H3630" s="130"/>
      <c r="I3630" s="134"/>
      <c r="J3630" s="123">
        <f>IF(OR(tbl_Metraj22[[#This Row],[TARIH]]="",tbl_Metraj22[[#This Row],[TARIH]]="-"),0,IF(tbl_Metraj22[[#This Row],[YUZDE]]=0,tbl_Metraj22[[#This Row],[METRAJ_BETON]],tbl_Metraj22[[#This Row],[YUZDE]]*tbl_Metraj22[[#This Row],[METRAJ_BETON]]))</f>
        <v>0</v>
      </c>
      <c r="K3630" s="2" t="s">
        <v>23077</v>
      </c>
    </row>
    <row r="3631" spans="1:11" ht="14.25" x14ac:dyDescent="0.2">
      <c r="A3631" s="2" t="s">
        <v>734</v>
      </c>
      <c r="B3631" s="124" t="s">
        <v>5170</v>
      </c>
      <c r="C3631" s="124"/>
      <c r="D3631" s="126">
        <v>1.6</v>
      </c>
      <c r="E3631" s="124" t="s">
        <v>765</v>
      </c>
      <c r="F3631" s="124">
        <v>1</v>
      </c>
      <c r="G3631" s="2" t="s">
        <v>16218</v>
      </c>
      <c r="H3631" s="130"/>
      <c r="I3631" s="134"/>
      <c r="J3631" s="123">
        <f>IF(OR(tbl_Metraj22[[#This Row],[TARIH]]="",tbl_Metraj22[[#This Row],[TARIH]]="-"),0,IF(tbl_Metraj22[[#This Row],[YUZDE]]=0,tbl_Metraj22[[#This Row],[METRAJ_BETON]],tbl_Metraj22[[#This Row],[YUZDE]]*tbl_Metraj22[[#This Row],[METRAJ_BETON]]))</f>
        <v>0</v>
      </c>
      <c r="K3631" s="2" t="s">
        <v>23723</v>
      </c>
    </row>
    <row r="3632" spans="1:11" ht="14.25" x14ac:dyDescent="0.2">
      <c r="A3632" s="2" t="s">
        <v>734</v>
      </c>
      <c r="B3632" s="124" t="s">
        <v>5171</v>
      </c>
      <c r="C3632" s="124"/>
      <c r="D3632" s="126">
        <v>1.52</v>
      </c>
      <c r="E3632" s="124" t="s">
        <v>765</v>
      </c>
      <c r="F3632" s="124">
        <v>1</v>
      </c>
      <c r="G3632" s="2" t="s">
        <v>16219</v>
      </c>
      <c r="H3632" s="130"/>
      <c r="I3632" s="134"/>
      <c r="J3632" s="123">
        <f>IF(OR(tbl_Metraj22[[#This Row],[TARIH]]="",tbl_Metraj22[[#This Row],[TARIH]]="-"),0,IF(tbl_Metraj22[[#This Row],[YUZDE]]=0,tbl_Metraj22[[#This Row],[METRAJ_BETON]],tbl_Metraj22[[#This Row],[YUZDE]]*tbl_Metraj22[[#This Row],[METRAJ_BETON]]))</f>
        <v>0</v>
      </c>
      <c r="K3632" s="2" t="s">
        <v>23092</v>
      </c>
    </row>
    <row r="3633" spans="1:11" ht="14.25" x14ac:dyDescent="0.2">
      <c r="A3633" s="2" t="s">
        <v>734</v>
      </c>
      <c r="B3633" s="124" t="s">
        <v>5172</v>
      </c>
      <c r="C3633" s="124"/>
      <c r="D3633" s="126">
        <v>1.32</v>
      </c>
      <c r="E3633" s="124" t="s">
        <v>765</v>
      </c>
      <c r="F3633" s="124">
        <v>1</v>
      </c>
      <c r="G3633" s="2" t="s">
        <v>16220</v>
      </c>
      <c r="H3633" s="130"/>
      <c r="I3633" s="134"/>
      <c r="J3633" s="123">
        <f>IF(OR(tbl_Metraj22[[#This Row],[TARIH]]="",tbl_Metraj22[[#This Row],[TARIH]]="-"),0,IF(tbl_Metraj22[[#This Row],[YUZDE]]=0,tbl_Metraj22[[#This Row],[METRAJ_BETON]],tbl_Metraj22[[#This Row],[YUZDE]]*tbl_Metraj22[[#This Row],[METRAJ_BETON]]))</f>
        <v>0</v>
      </c>
      <c r="K3633" s="2" t="s">
        <v>23724</v>
      </c>
    </row>
    <row r="3634" spans="1:11" ht="14.25" x14ac:dyDescent="0.2">
      <c r="A3634" s="2" t="s">
        <v>734</v>
      </c>
      <c r="B3634" s="124" t="s">
        <v>5173</v>
      </c>
      <c r="C3634" s="124"/>
      <c r="D3634" s="126">
        <v>1.1499999999999999</v>
      </c>
      <c r="E3634" s="124" t="s">
        <v>765</v>
      </c>
      <c r="F3634" s="124">
        <v>1</v>
      </c>
      <c r="G3634" s="2" t="s">
        <v>16221</v>
      </c>
      <c r="H3634" s="130"/>
      <c r="I3634" s="134"/>
      <c r="J3634" s="123">
        <f>IF(OR(tbl_Metraj22[[#This Row],[TARIH]]="",tbl_Metraj22[[#This Row],[TARIH]]="-"),0,IF(tbl_Metraj22[[#This Row],[YUZDE]]=0,tbl_Metraj22[[#This Row],[METRAJ_BETON]],tbl_Metraj22[[#This Row],[YUZDE]]*tbl_Metraj22[[#This Row],[METRAJ_BETON]]))</f>
        <v>0</v>
      </c>
      <c r="K3634" s="2" t="s">
        <v>23725</v>
      </c>
    </row>
    <row r="3635" spans="1:11" ht="14.25" x14ac:dyDescent="0.2">
      <c r="A3635" s="2" t="s">
        <v>734</v>
      </c>
      <c r="B3635" s="124" t="s">
        <v>5174</v>
      </c>
      <c r="C3635" s="124"/>
      <c r="D3635" s="126">
        <v>1</v>
      </c>
      <c r="E3635" s="124" t="s">
        <v>765</v>
      </c>
      <c r="F3635" s="124">
        <v>1</v>
      </c>
      <c r="G3635" s="2" t="s">
        <v>16222</v>
      </c>
      <c r="H3635" s="130"/>
      <c r="I3635" s="134"/>
      <c r="J3635" s="123">
        <f>IF(OR(tbl_Metraj22[[#This Row],[TARIH]]="",tbl_Metraj22[[#This Row],[TARIH]]="-"),0,IF(tbl_Metraj22[[#This Row],[YUZDE]]=0,tbl_Metraj22[[#This Row],[METRAJ_BETON]],tbl_Metraj22[[#This Row],[YUZDE]]*tbl_Metraj22[[#This Row],[METRAJ_BETON]]))</f>
        <v>0</v>
      </c>
      <c r="K3635" s="2" t="s">
        <v>23726</v>
      </c>
    </row>
    <row r="3636" spans="1:11" ht="14.25" x14ac:dyDescent="0.2">
      <c r="A3636" s="2" t="s">
        <v>734</v>
      </c>
      <c r="B3636" s="124" t="s">
        <v>5175</v>
      </c>
      <c r="C3636" s="124"/>
      <c r="D3636" s="126">
        <v>1.01</v>
      </c>
      <c r="E3636" s="124" t="s">
        <v>765</v>
      </c>
      <c r="F3636" s="124">
        <v>1</v>
      </c>
      <c r="G3636" s="2" t="s">
        <v>16223</v>
      </c>
      <c r="H3636" s="130"/>
      <c r="I3636" s="134"/>
      <c r="J3636" s="123">
        <f>IF(OR(tbl_Metraj22[[#This Row],[TARIH]]="",tbl_Metraj22[[#This Row],[TARIH]]="-"),0,IF(tbl_Metraj22[[#This Row],[YUZDE]]=0,tbl_Metraj22[[#This Row],[METRAJ_BETON]],tbl_Metraj22[[#This Row],[YUZDE]]*tbl_Metraj22[[#This Row],[METRAJ_BETON]]))</f>
        <v>0</v>
      </c>
      <c r="K3636" s="2" t="s">
        <v>23727</v>
      </c>
    </row>
    <row r="3637" spans="1:11" ht="14.25" x14ac:dyDescent="0.2">
      <c r="A3637" s="2" t="s">
        <v>734</v>
      </c>
      <c r="B3637" s="124" t="s">
        <v>5176</v>
      </c>
      <c r="C3637" s="124"/>
      <c r="D3637" s="126">
        <v>0.56999999999999995</v>
      </c>
      <c r="E3637" s="124" t="s">
        <v>765</v>
      </c>
      <c r="F3637" s="124">
        <v>1</v>
      </c>
      <c r="G3637" s="2" t="s">
        <v>16224</v>
      </c>
      <c r="H3637" s="130"/>
      <c r="I3637" s="134"/>
      <c r="J3637" s="123">
        <f>IF(OR(tbl_Metraj22[[#This Row],[TARIH]]="",tbl_Metraj22[[#This Row],[TARIH]]="-"),0,IF(tbl_Metraj22[[#This Row],[YUZDE]]=0,tbl_Metraj22[[#This Row],[METRAJ_BETON]],tbl_Metraj22[[#This Row],[YUZDE]]*tbl_Metraj22[[#This Row],[METRAJ_BETON]]))</f>
        <v>0</v>
      </c>
      <c r="K3637" s="2" t="s">
        <v>23053</v>
      </c>
    </row>
    <row r="3638" spans="1:11" ht="14.25" x14ac:dyDescent="0.2">
      <c r="A3638" s="2" t="s">
        <v>734</v>
      </c>
      <c r="B3638" s="124" t="s">
        <v>5177</v>
      </c>
      <c r="C3638" s="124"/>
      <c r="D3638" s="126">
        <v>1.66</v>
      </c>
      <c r="E3638" s="124" t="s">
        <v>765</v>
      </c>
      <c r="F3638" s="124">
        <v>1</v>
      </c>
      <c r="G3638" s="2" t="s">
        <v>16225</v>
      </c>
      <c r="H3638" s="130"/>
      <c r="I3638" s="134"/>
      <c r="J3638" s="123">
        <f>IF(OR(tbl_Metraj22[[#This Row],[TARIH]]="",tbl_Metraj22[[#This Row],[TARIH]]="-"),0,IF(tbl_Metraj22[[#This Row],[YUZDE]]=0,tbl_Metraj22[[#This Row],[METRAJ_BETON]],tbl_Metraj22[[#This Row],[YUZDE]]*tbl_Metraj22[[#This Row],[METRAJ_BETON]]))</f>
        <v>0</v>
      </c>
      <c r="K3638" s="2" t="s">
        <v>23054</v>
      </c>
    </row>
    <row r="3639" spans="1:11" ht="14.25" x14ac:dyDescent="0.2">
      <c r="A3639" s="2" t="s">
        <v>734</v>
      </c>
      <c r="B3639" s="124" t="s">
        <v>5178</v>
      </c>
      <c r="C3639" s="124"/>
      <c r="D3639" s="126">
        <v>0.17</v>
      </c>
      <c r="E3639" s="124" t="s">
        <v>765</v>
      </c>
      <c r="F3639" s="124">
        <v>1</v>
      </c>
      <c r="G3639" s="2" t="s">
        <v>16226</v>
      </c>
      <c r="H3639" s="130"/>
      <c r="I3639" s="134"/>
      <c r="J3639" s="123">
        <f>IF(OR(tbl_Metraj22[[#This Row],[TARIH]]="",tbl_Metraj22[[#This Row],[TARIH]]="-"),0,IF(tbl_Metraj22[[#This Row],[YUZDE]]=0,tbl_Metraj22[[#This Row],[METRAJ_BETON]],tbl_Metraj22[[#This Row],[YUZDE]]*tbl_Metraj22[[#This Row],[METRAJ_BETON]]))</f>
        <v>0</v>
      </c>
      <c r="K3639" s="2" t="e">
        <v>#N/A</v>
      </c>
    </row>
    <row r="3640" spans="1:11" ht="14.25" x14ac:dyDescent="0.2">
      <c r="A3640" s="2" t="s">
        <v>734</v>
      </c>
      <c r="B3640" s="124" t="s">
        <v>5179</v>
      </c>
      <c r="C3640" s="124"/>
      <c r="D3640" s="126">
        <v>1.22</v>
      </c>
      <c r="E3640" s="124" t="s">
        <v>765</v>
      </c>
      <c r="F3640" s="124">
        <v>1</v>
      </c>
      <c r="G3640" s="2" t="s">
        <v>16227</v>
      </c>
      <c r="H3640" s="130"/>
      <c r="I3640" s="134"/>
      <c r="J3640" s="123">
        <f>IF(OR(tbl_Metraj22[[#This Row],[TARIH]]="",tbl_Metraj22[[#This Row],[TARIH]]="-"),0,IF(tbl_Metraj22[[#This Row],[YUZDE]]=0,tbl_Metraj22[[#This Row],[METRAJ_BETON]],tbl_Metraj22[[#This Row],[YUZDE]]*tbl_Metraj22[[#This Row],[METRAJ_BETON]]))</f>
        <v>0</v>
      </c>
      <c r="K3640" s="2" t="s">
        <v>23088</v>
      </c>
    </row>
    <row r="3641" spans="1:11" ht="14.25" x14ac:dyDescent="0.2">
      <c r="A3641" s="2" t="s">
        <v>734</v>
      </c>
      <c r="B3641" s="124" t="s">
        <v>5180</v>
      </c>
      <c r="C3641" s="124"/>
      <c r="D3641" s="126">
        <v>0.92</v>
      </c>
      <c r="E3641" s="124" t="s">
        <v>765</v>
      </c>
      <c r="F3641" s="124">
        <v>1</v>
      </c>
      <c r="G3641" s="2" t="s">
        <v>16228</v>
      </c>
      <c r="H3641" s="130"/>
      <c r="I3641" s="134"/>
      <c r="J3641" s="123">
        <f>IF(OR(tbl_Metraj22[[#This Row],[TARIH]]="",tbl_Metraj22[[#This Row],[TARIH]]="-"),0,IF(tbl_Metraj22[[#This Row],[YUZDE]]=0,tbl_Metraj22[[#This Row],[METRAJ_BETON]],tbl_Metraj22[[#This Row],[YUZDE]]*tbl_Metraj22[[#This Row],[METRAJ_BETON]]))</f>
        <v>0</v>
      </c>
      <c r="K3641" s="2" t="s">
        <v>23728</v>
      </c>
    </row>
    <row r="3642" spans="1:11" ht="14.25" x14ac:dyDescent="0.2">
      <c r="A3642" s="2" t="s">
        <v>734</v>
      </c>
      <c r="B3642" s="124" t="s">
        <v>5181</v>
      </c>
      <c r="C3642" s="124"/>
      <c r="D3642" s="126">
        <v>0.68</v>
      </c>
      <c r="E3642" s="124" t="s">
        <v>765</v>
      </c>
      <c r="F3642" s="124">
        <v>1</v>
      </c>
      <c r="G3642" s="2" t="s">
        <v>16229</v>
      </c>
      <c r="H3642" s="130"/>
      <c r="I3642" s="134"/>
      <c r="J3642" s="123">
        <f>IF(OR(tbl_Metraj22[[#This Row],[TARIH]]="",tbl_Metraj22[[#This Row],[TARIH]]="-"),0,IF(tbl_Metraj22[[#This Row],[YUZDE]]=0,tbl_Metraj22[[#This Row],[METRAJ_BETON]],tbl_Metraj22[[#This Row],[YUZDE]]*tbl_Metraj22[[#This Row],[METRAJ_BETON]]))</f>
        <v>0</v>
      </c>
      <c r="K3642" s="2" t="s">
        <v>23083</v>
      </c>
    </row>
    <row r="3643" spans="1:11" ht="14.25" x14ac:dyDescent="0.2">
      <c r="A3643" s="2" t="s">
        <v>734</v>
      </c>
      <c r="B3643" s="124" t="s">
        <v>5182</v>
      </c>
      <c r="C3643" s="124"/>
      <c r="D3643" s="126">
        <v>0.92</v>
      </c>
      <c r="E3643" s="124" t="s">
        <v>765</v>
      </c>
      <c r="F3643" s="124">
        <v>1</v>
      </c>
      <c r="G3643" s="2" t="s">
        <v>16230</v>
      </c>
      <c r="H3643" s="130"/>
      <c r="I3643" s="134"/>
      <c r="J3643" s="123">
        <f>IF(OR(tbl_Metraj22[[#This Row],[TARIH]]="",tbl_Metraj22[[#This Row],[TARIH]]="-"),0,IF(tbl_Metraj22[[#This Row],[YUZDE]]=0,tbl_Metraj22[[#This Row],[METRAJ_BETON]],tbl_Metraj22[[#This Row],[YUZDE]]*tbl_Metraj22[[#This Row],[METRAJ_BETON]]))</f>
        <v>0</v>
      </c>
      <c r="K3643" s="2" t="s">
        <v>23729</v>
      </c>
    </row>
    <row r="3644" spans="1:11" ht="14.25" x14ac:dyDescent="0.2">
      <c r="A3644" s="2" t="s">
        <v>734</v>
      </c>
      <c r="B3644" s="124" t="s">
        <v>5183</v>
      </c>
      <c r="C3644" s="124"/>
      <c r="D3644" s="126">
        <v>0.67</v>
      </c>
      <c r="E3644" s="124" t="s">
        <v>765</v>
      </c>
      <c r="F3644" s="124">
        <v>1</v>
      </c>
      <c r="G3644" s="2" t="s">
        <v>16231</v>
      </c>
      <c r="H3644" s="130"/>
      <c r="I3644" s="134"/>
      <c r="J3644" s="123">
        <f>IF(OR(tbl_Metraj22[[#This Row],[TARIH]]="",tbl_Metraj22[[#This Row],[TARIH]]="-"),0,IF(tbl_Metraj22[[#This Row],[YUZDE]]=0,tbl_Metraj22[[#This Row],[METRAJ_BETON]],tbl_Metraj22[[#This Row],[YUZDE]]*tbl_Metraj22[[#This Row],[METRAJ_BETON]]))</f>
        <v>0</v>
      </c>
      <c r="K3644" s="2" t="s">
        <v>23082</v>
      </c>
    </row>
    <row r="3645" spans="1:11" ht="14.25" x14ac:dyDescent="0.2">
      <c r="A3645" s="2" t="s">
        <v>734</v>
      </c>
      <c r="B3645" s="124" t="s">
        <v>5184</v>
      </c>
      <c r="C3645" s="124"/>
      <c r="D3645" s="126">
        <v>0.34</v>
      </c>
      <c r="E3645" s="124" t="s">
        <v>765</v>
      </c>
      <c r="F3645" s="124">
        <v>1</v>
      </c>
      <c r="G3645" s="2" t="s">
        <v>16232</v>
      </c>
      <c r="H3645" s="130"/>
      <c r="I3645" s="134"/>
      <c r="J3645" s="123">
        <f>IF(OR(tbl_Metraj22[[#This Row],[TARIH]]="",tbl_Metraj22[[#This Row],[TARIH]]="-"),0,IF(tbl_Metraj22[[#This Row],[YUZDE]]=0,tbl_Metraj22[[#This Row],[METRAJ_BETON]],tbl_Metraj22[[#This Row],[YUZDE]]*tbl_Metraj22[[#This Row],[METRAJ_BETON]]))</f>
        <v>0</v>
      </c>
      <c r="K3645" s="2" t="s">
        <v>23101</v>
      </c>
    </row>
    <row r="3646" spans="1:11" ht="14.25" x14ac:dyDescent="0.2">
      <c r="A3646" s="2" t="s">
        <v>734</v>
      </c>
      <c r="B3646" s="124" t="s">
        <v>5185</v>
      </c>
      <c r="C3646" s="124"/>
      <c r="D3646" s="126">
        <v>0.53</v>
      </c>
      <c r="E3646" s="124" t="s">
        <v>765</v>
      </c>
      <c r="F3646" s="124">
        <v>1</v>
      </c>
      <c r="G3646" s="2" t="s">
        <v>16233</v>
      </c>
      <c r="H3646" s="130"/>
      <c r="I3646" s="134"/>
      <c r="J3646" s="123">
        <f>IF(OR(tbl_Metraj22[[#This Row],[TARIH]]="",tbl_Metraj22[[#This Row],[TARIH]]="-"),0,IF(tbl_Metraj22[[#This Row],[YUZDE]]=0,tbl_Metraj22[[#This Row],[METRAJ_BETON]],tbl_Metraj22[[#This Row],[YUZDE]]*tbl_Metraj22[[#This Row],[METRAJ_BETON]]))</f>
        <v>0</v>
      </c>
      <c r="K3646" s="2" t="s">
        <v>23730</v>
      </c>
    </row>
    <row r="3647" spans="1:11" ht="14.25" x14ac:dyDescent="0.2">
      <c r="A3647" s="2" t="s">
        <v>734</v>
      </c>
      <c r="B3647" s="124" t="s">
        <v>5186</v>
      </c>
      <c r="C3647" s="124"/>
      <c r="D3647" s="126">
        <v>0.32</v>
      </c>
      <c r="E3647" s="124" t="s">
        <v>765</v>
      </c>
      <c r="F3647" s="124">
        <v>1</v>
      </c>
      <c r="G3647" s="2" t="s">
        <v>16234</v>
      </c>
      <c r="H3647" s="130"/>
      <c r="I3647" s="134"/>
      <c r="J3647" s="123">
        <f>IF(OR(tbl_Metraj22[[#This Row],[TARIH]]="",tbl_Metraj22[[#This Row],[TARIH]]="-"),0,IF(tbl_Metraj22[[#This Row],[YUZDE]]=0,tbl_Metraj22[[#This Row],[METRAJ_BETON]],tbl_Metraj22[[#This Row],[YUZDE]]*tbl_Metraj22[[#This Row],[METRAJ_BETON]]))</f>
        <v>0</v>
      </c>
      <c r="K3647" s="2" t="s">
        <v>23067</v>
      </c>
    </row>
    <row r="3648" spans="1:11" ht="14.25" x14ac:dyDescent="0.2">
      <c r="A3648" s="2" t="s">
        <v>734</v>
      </c>
      <c r="B3648" s="124" t="s">
        <v>5187</v>
      </c>
      <c r="C3648" s="124"/>
      <c r="D3648" s="126">
        <v>0.22</v>
      </c>
      <c r="E3648" s="124" t="s">
        <v>765</v>
      </c>
      <c r="F3648" s="124">
        <v>1</v>
      </c>
      <c r="G3648" s="2" t="s">
        <v>16235</v>
      </c>
      <c r="H3648" s="130"/>
      <c r="I3648" s="134"/>
      <c r="J3648" s="123">
        <f>IF(OR(tbl_Metraj22[[#This Row],[TARIH]]="",tbl_Metraj22[[#This Row],[TARIH]]="-"),0,IF(tbl_Metraj22[[#This Row],[YUZDE]]=0,tbl_Metraj22[[#This Row],[METRAJ_BETON]],tbl_Metraj22[[#This Row],[YUZDE]]*tbl_Metraj22[[#This Row],[METRAJ_BETON]]))</f>
        <v>0</v>
      </c>
      <c r="K3648" s="2" t="s">
        <v>23731</v>
      </c>
    </row>
    <row r="3649" spans="1:11" ht="14.25" x14ac:dyDescent="0.2">
      <c r="A3649" s="2" t="s">
        <v>734</v>
      </c>
      <c r="B3649" s="124" t="s">
        <v>5188</v>
      </c>
      <c r="C3649" s="124"/>
      <c r="D3649" s="126">
        <v>0.19</v>
      </c>
      <c r="E3649" s="124" t="s">
        <v>765</v>
      </c>
      <c r="F3649" s="124">
        <v>1</v>
      </c>
      <c r="G3649" s="2" t="s">
        <v>16236</v>
      </c>
      <c r="H3649" s="130"/>
      <c r="I3649" s="134"/>
      <c r="J3649" s="123">
        <f>IF(OR(tbl_Metraj22[[#This Row],[TARIH]]="",tbl_Metraj22[[#This Row],[TARIH]]="-"),0,IF(tbl_Metraj22[[#This Row],[YUZDE]]=0,tbl_Metraj22[[#This Row],[METRAJ_BETON]],tbl_Metraj22[[#This Row],[YUZDE]]*tbl_Metraj22[[#This Row],[METRAJ_BETON]]))</f>
        <v>0</v>
      </c>
      <c r="K3649" s="2" t="s">
        <v>23732</v>
      </c>
    </row>
    <row r="3650" spans="1:11" ht="14.25" x14ac:dyDescent="0.2">
      <c r="A3650" s="2" t="s">
        <v>734</v>
      </c>
      <c r="B3650" s="124" t="s">
        <v>5189</v>
      </c>
      <c r="C3650" s="124"/>
      <c r="D3650" s="126">
        <v>0.21</v>
      </c>
      <c r="E3650" s="124" t="s">
        <v>765</v>
      </c>
      <c r="F3650" s="124">
        <v>1</v>
      </c>
      <c r="G3650" s="2" t="s">
        <v>16237</v>
      </c>
      <c r="H3650" s="130"/>
      <c r="I3650" s="134"/>
      <c r="J3650" s="123">
        <f>IF(OR(tbl_Metraj22[[#This Row],[TARIH]]="",tbl_Metraj22[[#This Row],[TARIH]]="-"),0,IF(tbl_Metraj22[[#This Row],[YUZDE]]=0,tbl_Metraj22[[#This Row],[METRAJ_BETON]],tbl_Metraj22[[#This Row],[YUZDE]]*tbl_Metraj22[[#This Row],[METRAJ_BETON]]))</f>
        <v>0</v>
      </c>
      <c r="K3650" s="2" t="s">
        <v>23099</v>
      </c>
    </row>
    <row r="3651" spans="1:11" ht="14.25" x14ac:dyDescent="0.2">
      <c r="A3651" s="2" t="s">
        <v>734</v>
      </c>
      <c r="B3651" s="124" t="s">
        <v>5190</v>
      </c>
      <c r="C3651" s="124"/>
      <c r="D3651" s="126">
        <v>0.26</v>
      </c>
      <c r="E3651" s="124" t="s">
        <v>765</v>
      </c>
      <c r="F3651" s="124">
        <v>1</v>
      </c>
      <c r="G3651" s="2" t="s">
        <v>16238</v>
      </c>
      <c r="H3651" s="130"/>
      <c r="I3651" s="134"/>
      <c r="J3651" s="123">
        <f>IF(OR(tbl_Metraj22[[#This Row],[TARIH]]="",tbl_Metraj22[[#This Row],[TARIH]]="-"),0,IF(tbl_Metraj22[[#This Row],[YUZDE]]=0,tbl_Metraj22[[#This Row],[METRAJ_BETON]],tbl_Metraj22[[#This Row],[YUZDE]]*tbl_Metraj22[[#This Row],[METRAJ_BETON]]))</f>
        <v>0</v>
      </c>
      <c r="K3651" s="2" t="s">
        <v>23073</v>
      </c>
    </row>
    <row r="3652" spans="1:11" ht="14.25" x14ac:dyDescent="0.2">
      <c r="A3652" s="2" t="s">
        <v>734</v>
      </c>
      <c r="B3652" s="124" t="s">
        <v>5191</v>
      </c>
      <c r="C3652" s="124"/>
      <c r="D3652" s="126">
        <v>1.19</v>
      </c>
      <c r="E3652" s="124" t="s">
        <v>765</v>
      </c>
      <c r="F3652" s="124">
        <v>1</v>
      </c>
      <c r="G3652" s="2" t="s">
        <v>16239</v>
      </c>
      <c r="H3652" s="130"/>
      <c r="I3652" s="134"/>
      <c r="J3652" s="123">
        <f>IF(OR(tbl_Metraj22[[#This Row],[TARIH]]="",tbl_Metraj22[[#This Row],[TARIH]]="-"),0,IF(tbl_Metraj22[[#This Row],[YUZDE]]=0,tbl_Metraj22[[#This Row],[METRAJ_BETON]],tbl_Metraj22[[#This Row],[YUZDE]]*tbl_Metraj22[[#This Row],[METRAJ_BETON]]))</f>
        <v>0</v>
      </c>
      <c r="K3652" s="2" t="s">
        <v>23074</v>
      </c>
    </row>
    <row r="3653" spans="1:11" ht="14.25" x14ac:dyDescent="0.2">
      <c r="A3653" s="2" t="s">
        <v>734</v>
      </c>
      <c r="B3653" s="124" t="s">
        <v>5192</v>
      </c>
      <c r="C3653" s="124"/>
      <c r="D3653" s="126">
        <v>0.28000000000000003</v>
      </c>
      <c r="E3653" s="124" t="s">
        <v>765</v>
      </c>
      <c r="F3653" s="124">
        <v>1</v>
      </c>
      <c r="G3653" s="2" t="s">
        <v>16240</v>
      </c>
      <c r="H3653" s="130"/>
      <c r="I3653" s="134"/>
      <c r="J3653" s="123">
        <f>IF(OR(tbl_Metraj22[[#This Row],[TARIH]]="",tbl_Metraj22[[#This Row],[TARIH]]="-"),0,IF(tbl_Metraj22[[#This Row],[YUZDE]]=0,tbl_Metraj22[[#This Row],[METRAJ_BETON]],tbl_Metraj22[[#This Row],[YUZDE]]*tbl_Metraj22[[#This Row],[METRAJ_BETON]]))</f>
        <v>0</v>
      </c>
      <c r="K3653" s="2" t="s">
        <v>23733</v>
      </c>
    </row>
    <row r="3654" spans="1:11" ht="14.25" x14ac:dyDescent="0.2">
      <c r="A3654" s="2" t="s">
        <v>734</v>
      </c>
      <c r="B3654" s="124" t="s">
        <v>5193</v>
      </c>
      <c r="C3654" s="124"/>
      <c r="D3654" s="126">
        <v>0.4</v>
      </c>
      <c r="E3654" s="124" t="s">
        <v>765</v>
      </c>
      <c r="F3654" s="124">
        <v>1</v>
      </c>
      <c r="G3654" s="2" t="s">
        <v>16241</v>
      </c>
      <c r="H3654" s="130"/>
      <c r="I3654" s="134"/>
      <c r="J3654" s="123">
        <f>IF(OR(tbl_Metraj22[[#This Row],[TARIH]]="",tbl_Metraj22[[#This Row],[TARIH]]="-"),0,IF(tbl_Metraj22[[#This Row],[YUZDE]]=0,tbl_Metraj22[[#This Row],[METRAJ_BETON]],tbl_Metraj22[[#This Row],[YUZDE]]*tbl_Metraj22[[#This Row],[METRAJ_BETON]]))</f>
        <v>0</v>
      </c>
      <c r="K3654" s="2" t="s">
        <v>23058</v>
      </c>
    </row>
    <row r="3655" spans="1:11" ht="14.25" x14ac:dyDescent="0.2">
      <c r="A3655" s="2" t="s">
        <v>734</v>
      </c>
      <c r="B3655" s="124" t="s">
        <v>5194</v>
      </c>
      <c r="C3655" s="124"/>
      <c r="D3655" s="126">
        <v>0.25</v>
      </c>
      <c r="E3655" s="124" t="s">
        <v>765</v>
      </c>
      <c r="F3655" s="124">
        <v>1</v>
      </c>
      <c r="G3655" s="2" t="s">
        <v>16242</v>
      </c>
      <c r="H3655" s="130"/>
      <c r="I3655" s="134"/>
      <c r="J3655" s="123">
        <f>IF(OR(tbl_Metraj22[[#This Row],[TARIH]]="",tbl_Metraj22[[#This Row],[TARIH]]="-"),0,IF(tbl_Metraj22[[#This Row],[YUZDE]]=0,tbl_Metraj22[[#This Row],[METRAJ_BETON]],tbl_Metraj22[[#This Row],[YUZDE]]*tbl_Metraj22[[#This Row],[METRAJ_BETON]]))</f>
        <v>0</v>
      </c>
      <c r="K3655" s="2" t="e">
        <v>#N/A</v>
      </c>
    </row>
    <row r="3656" spans="1:11" ht="14.25" x14ac:dyDescent="0.2">
      <c r="A3656" s="2" t="s">
        <v>734</v>
      </c>
      <c r="B3656" s="124" t="s">
        <v>5195</v>
      </c>
      <c r="C3656" s="124"/>
      <c r="D3656" s="126">
        <v>0.25</v>
      </c>
      <c r="E3656" s="124" t="s">
        <v>765</v>
      </c>
      <c r="F3656" s="124">
        <v>1</v>
      </c>
      <c r="G3656" s="2" t="s">
        <v>16243</v>
      </c>
      <c r="H3656" s="130"/>
      <c r="I3656" s="134"/>
      <c r="J3656" s="123">
        <f>IF(OR(tbl_Metraj22[[#This Row],[TARIH]]="",tbl_Metraj22[[#This Row],[TARIH]]="-"),0,IF(tbl_Metraj22[[#This Row],[YUZDE]]=0,tbl_Metraj22[[#This Row],[METRAJ_BETON]],tbl_Metraj22[[#This Row],[YUZDE]]*tbl_Metraj22[[#This Row],[METRAJ_BETON]]))</f>
        <v>0</v>
      </c>
      <c r="K3656" s="2" t="e">
        <v>#N/A</v>
      </c>
    </row>
    <row r="3657" spans="1:11" ht="14.25" x14ac:dyDescent="0.2">
      <c r="A3657" s="2" t="s">
        <v>734</v>
      </c>
      <c r="B3657" s="124" t="s">
        <v>5196</v>
      </c>
      <c r="C3657" s="124"/>
      <c r="D3657" s="126">
        <v>0.8</v>
      </c>
      <c r="E3657" s="124" t="s">
        <v>765</v>
      </c>
      <c r="F3657" s="124">
        <v>1</v>
      </c>
      <c r="G3657" s="2" t="s">
        <v>16244</v>
      </c>
      <c r="H3657" s="130"/>
      <c r="I3657" s="134"/>
      <c r="J3657" s="123">
        <f>IF(OR(tbl_Metraj22[[#This Row],[TARIH]]="",tbl_Metraj22[[#This Row],[TARIH]]="-"),0,IF(tbl_Metraj22[[#This Row],[YUZDE]]=0,tbl_Metraj22[[#This Row],[METRAJ_BETON]],tbl_Metraj22[[#This Row],[YUZDE]]*tbl_Metraj22[[#This Row],[METRAJ_BETON]]))</f>
        <v>0</v>
      </c>
      <c r="K3657" s="2" t="s">
        <v>23061</v>
      </c>
    </row>
    <row r="3658" spans="1:11" ht="14.25" x14ac:dyDescent="0.2">
      <c r="A3658" s="2" t="s">
        <v>734</v>
      </c>
      <c r="B3658" s="124" t="s">
        <v>5197</v>
      </c>
      <c r="C3658" s="124"/>
      <c r="D3658" s="126">
        <v>1.3</v>
      </c>
      <c r="E3658" s="124" t="s">
        <v>765</v>
      </c>
      <c r="F3658" s="124">
        <v>1</v>
      </c>
      <c r="G3658" s="2" t="s">
        <v>16245</v>
      </c>
      <c r="H3658" s="130"/>
      <c r="I3658" s="134"/>
      <c r="J3658" s="123">
        <f>IF(OR(tbl_Metraj22[[#This Row],[TARIH]]="",tbl_Metraj22[[#This Row],[TARIH]]="-"),0,IF(tbl_Metraj22[[#This Row],[YUZDE]]=0,tbl_Metraj22[[#This Row],[METRAJ_BETON]],tbl_Metraj22[[#This Row],[YUZDE]]*tbl_Metraj22[[#This Row],[METRAJ_BETON]]))</f>
        <v>0</v>
      </c>
      <c r="K3658" s="2" t="s">
        <v>23734</v>
      </c>
    </row>
    <row r="3659" spans="1:11" ht="14.25" x14ac:dyDescent="0.2">
      <c r="A3659" s="2" t="s">
        <v>734</v>
      </c>
      <c r="B3659" s="124" t="s">
        <v>5198</v>
      </c>
      <c r="C3659" s="124"/>
      <c r="D3659" s="126">
        <v>1.3</v>
      </c>
      <c r="E3659" s="124" t="s">
        <v>765</v>
      </c>
      <c r="F3659" s="124">
        <v>1</v>
      </c>
      <c r="G3659" s="2" t="s">
        <v>16246</v>
      </c>
      <c r="H3659" s="130"/>
      <c r="I3659" s="134"/>
      <c r="J3659" s="123">
        <f>IF(OR(tbl_Metraj22[[#This Row],[TARIH]]="",tbl_Metraj22[[#This Row],[TARIH]]="-"),0,IF(tbl_Metraj22[[#This Row],[YUZDE]]=0,tbl_Metraj22[[#This Row],[METRAJ_BETON]],tbl_Metraj22[[#This Row],[YUZDE]]*tbl_Metraj22[[#This Row],[METRAJ_BETON]]))</f>
        <v>0</v>
      </c>
      <c r="K3659" s="2" t="s">
        <v>23735</v>
      </c>
    </row>
    <row r="3660" spans="1:11" ht="14.25" x14ac:dyDescent="0.2">
      <c r="A3660" s="2" t="s">
        <v>734</v>
      </c>
      <c r="B3660" s="124" t="s">
        <v>5199</v>
      </c>
      <c r="C3660" s="124"/>
      <c r="D3660" s="126">
        <v>1</v>
      </c>
      <c r="E3660" s="124" t="s">
        <v>765</v>
      </c>
      <c r="F3660" s="124">
        <v>1</v>
      </c>
      <c r="G3660" s="2" t="s">
        <v>16247</v>
      </c>
      <c r="H3660" s="130"/>
      <c r="I3660" s="134"/>
      <c r="J3660" s="123">
        <f>IF(OR(tbl_Metraj22[[#This Row],[TARIH]]="",tbl_Metraj22[[#This Row],[TARIH]]="-"),0,IF(tbl_Metraj22[[#This Row],[YUZDE]]=0,tbl_Metraj22[[#This Row],[METRAJ_BETON]],tbl_Metraj22[[#This Row],[YUZDE]]*tbl_Metraj22[[#This Row],[METRAJ_BETON]]))</f>
        <v>0</v>
      </c>
      <c r="K3660" s="2" t="s">
        <v>23736</v>
      </c>
    </row>
    <row r="3661" spans="1:11" ht="14.25" x14ac:dyDescent="0.2">
      <c r="A3661" s="2" t="s">
        <v>734</v>
      </c>
      <c r="B3661" s="124" t="s">
        <v>5200</v>
      </c>
      <c r="C3661" s="124"/>
      <c r="D3661" s="126">
        <v>1.1499999999999999</v>
      </c>
      <c r="E3661" s="124" t="s">
        <v>765</v>
      </c>
      <c r="F3661" s="124">
        <v>1</v>
      </c>
      <c r="G3661" s="2" t="s">
        <v>16248</v>
      </c>
      <c r="H3661" s="130"/>
      <c r="I3661" s="134"/>
      <c r="J3661" s="123">
        <f>IF(OR(tbl_Metraj22[[#This Row],[TARIH]]="",tbl_Metraj22[[#This Row],[TARIH]]="-"),0,IF(tbl_Metraj22[[#This Row],[YUZDE]]=0,tbl_Metraj22[[#This Row],[METRAJ_BETON]],tbl_Metraj22[[#This Row],[YUZDE]]*tbl_Metraj22[[#This Row],[METRAJ_BETON]]))</f>
        <v>0</v>
      </c>
      <c r="K3661" s="2" t="s">
        <v>23737</v>
      </c>
    </row>
    <row r="3662" spans="1:11" ht="14.25" x14ac:dyDescent="0.2">
      <c r="A3662" s="2" t="s">
        <v>734</v>
      </c>
      <c r="B3662" s="124" t="s">
        <v>5201</v>
      </c>
      <c r="C3662" s="124"/>
      <c r="D3662" s="126">
        <v>0.22</v>
      </c>
      <c r="E3662" s="124" t="s">
        <v>765</v>
      </c>
      <c r="F3662" s="124">
        <v>1</v>
      </c>
      <c r="G3662" s="2" t="s">
        <v>16249</v>
      </c>
      <c r="H3662" s="130"/>
      <c r="I3662" s="134"/>
      <c r="J3662" s="123">
        <f>IF(OR(tbl_Metraj22[[#This Row],[TARIH]]="",tbl_Metraj22[[#This Row],[TARIH]]="-"),0,IF(tbl_Metraj22[[#This Row],[YUZDE]]=0,tbl_Metraj22[[#This Row],[METRAJ_BETON]],tbl_Metraj22[[#This Row],[YUZDE]]*tbl_Metraj22[[#This Row],[METRAJ_BETON]]))</f>
        <v>0</v>
      </c>
      <c r="K3662" s="2" t="s">
        <v>23738</v>
      </c>
    </row>
    <row r="3663" spans="1:11" ht="14.25" x14ac:dyDescent="0.2">
      <c r="A3663" s="2" t="s">
        <v>734</v>
      </c>
      <c r="B3663" s="124" t="s">
        <v>5202</v>
      </c>
      <c r="C3663" s="124"/>
      <c r="D3663" s="126">
        <v>0.28000000000000003</v>
      </c>
      <c r="E3663" s="124" t="s">
        <v>765</v>
      </c>
      <c r="F3663" s="124">
        <v>1</v>
      </c>
      <c r="G3663" s="2" t="s">
        <v>16250</v>
      </c>
      <c r="H3663" s="130"/>
      <c r="I3663" s="134"/>
      <c r="J3663" s="123">
        <f>IF(OR(tbl_Metraj22[[#This Row],[TARIH]]="",tbl_Metraj22[[#This Row],[TARIH]]="-"),0,IF(tbl_Metraj22[[#This Row],[YUZDE]]=0,tbl_Metraj22[[#This Row],[METRAJ_BETON]],tbl_Metraj22[[#This Row],[YUZDE]]*tbl_Metraj22[[#This Row],[METRAJ_BETON]]))</f>
        <v>0</v>
      </c>
      <c r="K3663" s="2" t="e">
        <v>#N/A</v>
      </c>
    </row>
    <row r="3664" spans="1:11" ht="14.25" x14ac:dyDescent="0.2">
      <c r="A3664" s="2" t="s">
        <v>734</v>
      </c>
      <c r="B3664" s="124" t="s">
        <v>5203</v>
      </c>
      <c r="C3664" s="124"/>
      <c r="D3664" s="126">
        <v>0.4</v>
      </c>
      <c r="E3664" s="124" t="s">
        <v>765</v>
      </c>
      <c r="F3664" s="124">
        <v>1</v>
      </c>
      <c r="G3664" s="2" t="s">
        <v>16251</v>
      </c>
      <c r="H3664" s="130"/>
      <c r="I3664" s="134"/>
      <c r="J3664" s="123">
        <f>IF(OR(tbl_Metraj22[[#This Row],[TARIH]]="",tbl_Metraj22[[#This Row],[TARIH]]="-"),0,IF(tbl_Metraj22[[#This Row],[YUZDE]]=0,tbl_Metraj22[[#This Row],[METRAJ_BETON]],tbl_Metraj22[[#This Row],[YUZDE]]*tbl_Metraj22[[#This Row],[METRAJ_BETON]]))</f>
        <v>0</v>
      </c>
      <c r="K3664" s="2" t="s">
        <v>23069</v>
      </c>
    </row>
    <row r="3665" spans="1:11" ht="14.25" x14ac:dyDescent="0.2">
      <c r="A3665" s="2" t="s">
        <v>734</v>
      </c>
      <c r="B3665" s="124" t="s">
        <v>5204</v>
      </c>
      <c r="C3665" s="124"/>
      <c r="D3665" s="126">
        <v>0.4</v>
      </c>
      <c r="E3665" s="124" t="s">
        <v>765</v>
      </c>
      <c r="F3665" s="124">
        <v>1</v>
      </c>
      <c r="G3665" s="2" t="s">
        <v>16252</v>
      </c>
      <c r="H3665" s="130"/>
      <c r="I3665" s="134"/>
      <c r="J3665" s="123">
        <f>IF(OR(tbl_Metraj22[[#This Row],[TARIH]]="",tbl_Metraj22[[#This Row],[TARIH]]="-"),0,IF(tbl_Metraj22[[#This Row],[YUZDE]]=0,tbl_Metraj22[[#This Row],[METRAJ_BETON]],tbl_Metraj22[[#This Row],[YUZDE]]*tbl_Metraj22[[#This Row],[METRAJ_BETON]]))</f>
        <v>0</v>
      </c>
      <c r="K3665" s="2" t="s">
        <v>23100</v>
      </c>
    </row>
    <row r="3666" spans="1:11" ht="14.25" x14ac:dyDescent="0.2">
      <c r="A3666" s="2" t="s">
        <v>734</v>
      </c>
      <c r="B3666" s="124" t="s">
        <v>5205</v>
      </c>
      <c r="C3666" s="124"/>
      <c r="D3666" s="126">
        <v>1.66</v>
      </c>
      <c r="E3666" s="124" t="s">
        <v>765</v>
      </c>
      <c r="F3666" s="124">
        <v>1</v>
      </c>
      <c r="G3666" s="2" t="s">
        <v>16253</v>
      </c>
      <c r="H3666" s="130"/>
      <c r="I3666" s="134"/>
      <c r="J3666" s="123">
        <f>IF(OR(tbl_Metraj22[[#This Row],[TARIH]]="",tbl_Metraj22[[#This Row],[TARIH]]="-"),0,IF(tbl_Metraj22[[#This Row],[YUZDE]]=0,tbl_Metraj22[[#This Row],[METRAJ_BETON]],tbl_Metraj22[[#This Row],[YUZDE]]*tbl_Metraj22[[#This Row],[METRAJ_BETON]]))</f>
        <v>0</v>
      </c>
      <c r="K3666" s="2" t="s">
        <v>23095</v>
      </c>
    </row>
    <row r="3667" spans="1:11" ht="14.25" x14ac:dyDescent="0.2">
      <c r="A3667" s="2" t="s">
        <v>734</v>
      </c>
      <c r="B3667" s="124" t="s">
        <v>5206</v>
      </c>
      <c r="C3667" s="124"/>
      <c r="D3667" s="126">
        <v>0.92</v>
      </c>
      <c r="E3667" s="124" t="s">
        <v>765</v>
      </c>
      <c r="F3667" s="124">
        <v>1</v>
      </c>
      <c r="G3667" s="2" t="s">
        <v>16254</v>
      </c>
      <c r="H3667" s="130"/>
      <c r="I3667" s="134"/>
      <c r="J3667" s="123">
        <f>IF(OR(tbl_Metraj22[[#This Row],[TARIH]]="",tbl_Metraj22[[#This Row],[TARIH]]="-"),0,IF(tbl_Metraj22[[#This Row],[YUZDE]]=0,tbl_Metraj22[[#This Row],[METRAJ_BETON]],tbl_Metraj22[[#This Row],[YUZDE]]*tbl_Metraj22[[#This Row],[METRAJ_BETON]]))</f>
        <v>0</v>
      </c>
      <c r="K3667" s="2" t="s">
        <v>23739</v>
      </c>
    </row>
    <row r="3668" spans="1:11" ht="14.25" x14ac:dyDescent="0.2">
      <c r="A3668" s="2" t="s">
        <v>734</v>
      </c>
      <c r="B3668" s="124" t="s">
        <v>5207</v>
      </c>
      <c r="C3668" s="124"/>
      <c r="D3668" s="126">
        <v>1.22</v>
      </c>
      <c r="E3668" s="124" t="s">
        <v>765</v>
      </c>
      <c r="F3668" s="124">
        <v>1</v>
      </c>
      <c r="G3668" s="2" t="s">
        <v>16255</v>
      </c>
      <c r="H3668" s="130"/>
      <c r="I3668" s="134"/>
      <c r="J3668" s="123">
        <f>IF(OR(tbl_Metraj22[[#This Row],[TARIH]]="",tbl_Metraj22[[#This Row],[TARIH]]="-"),0,IF(tbl_Metraj22[[#This Row],[YUZDE]]=0,tbl_Metraj22[[#This Row],[METRAJ_BETON]],tbl_Metraj22[[#This Row],[YUZDE]]*tbl_Metraj22[[#This Row],[METRAJ_BETON]]))</f>
        <v>0</v>
      </c>
      <c r="K3668" s="2" t="s">
        <v>23057</v>
      </c>
    </row>
    <row r="3669" spans="1:11" ht="14.25" x14ac:dyDescent="0.2">
      <c r="A3669" s="2" t="s">
        <v>734</v>
      </c>
      <c r="B3669" s="124" t="s">
        <v>5208</v>
      </c>
      <c r="C3669" s="124"/>
      <c r="D3669" s="126">
        <v>1.2</v>
      </c>
      <c r="E3669" s="124" t="s">
        <v>765</v>
      </c>
      <c r="F3669" s="124">
        <v>1</v>
      </c>
      <c r="G3669" s="2" t="s">
        <v>16256</v>
      </c>
      <c r="H3669" s="130"/>
      <c r="I3669" s="134"/>
      <c r="J3669" s="123">
        <f>IF(OR(tbl_Metraj22[[#This Row],[TARIH]]="",tbl_Metraj22[[#This Row],[TARIH]]="-"),0,IF(tbl_Metraj22[[#This Row],[YUZDE]]=0,tbl_Metraj22[[#This Row],[METRAJ_BETON]],tbl_Metraj22[[#This Row],[YUZDE]]*tbl_Metraj22[[#This Row],[METRAJ_BETON]]))</f>
        <v>0</v>
      </c>
      <c r="K3669" s="2" t="s">
        <v>23740</v>
      </c>
    </row>
    <row r="3670" spans="1:11" ht="14.25" x14ac:dyDescent="0.2">
      <c r="A3670" s="2" t="s">
        <v>734</v>
      </c>
      <c r="B3670" s="124" t="s">
        <v>5209</v>
      </c>
      <c r="C3670" s="124"/>
      <c r="D3670" s="126">
        <v>1.74</v>
      </c>
      <c r="E3670" s="124" t="s">
        <v>765</v>
      </c>
      <c r="F3670" s="124">
        <v>1</v>
      </c>
      <c r="G3670" s="2" t="s">
        <v>16257</v>
      </c>
      <c r="H3670" s="130"/>
      <c r="I3670" s="134"/>
      <c r="J3670" s="123">
        <f>IF(OR(tbl_Metraj22[[#This Row],[TARIH]]="",tbl_Metraj22[[#This Row],[TARIH]]="-"),0,IF(tbl_Metraj22[[#This Row],[YUZDE]]=0,tbl_Metraj22[[#This Row],[METRAJ_BETON]],tbl_Metraj22[[#This Row],[YUZDE]]*tbl_Metraj22[[#This Row],[METRAJ_BETON]]))</f>
        <v>0</v>
      </c>
      <c r="K3670" s="2" t="s">
        <v>23056</v>
      </c>
    </row>
    <row r="3671" spans="1:11" ht="14.25" x14ac:dyDescent="0.2">
      <c r="A3671" s="2" t="s">
        <v>734</v>
      </c>
      <c r="B3671" s="124" t="s">
        <v>5210</v>
      </c>
      <c r="C3671" s="124"/>
      <c r="D3671" s="126">
        <v>0.49</v>
      </c>
      <c r="E3671" s="124" t="s">
        <v>765</v>
      </c>
      <c r="F3671" s="124">
        <v>1</v>
      </c>
      <c r="G3671" s="2" t="s">
        <v>16258</v>
      </c>
      <c r="H3671" s="130"/>
      <c r="I3671" s="134"/>
      <c r="J3671" s="123">
        <f>IF(OR(tbl_Metraj22[[#This Row],[TARIH]]="",tbl_Metraj22[[#This Row],[TARIH]]="-"),0,IF(tbl_Metraj22[[#This Row],[YUZDE]]=0,tbl_Metraj22[[#This Row],[METRAJ_BETON]],tbl_Metraj22[[#This Row],[YUZDE]]*tbl_Metraj22[[#This Row],[METRAJ_BETON]]))</f>
        <v>0</v>
      </c>
      <c r="K3671" s="2" t="s">
        <v>23741</v>
      </c>
    </row>
    <row r="3672" spans="1:11" ht="14.25" x14ac:dyDescent="0.2">
      <c r="A3672" s="2" t="s">
        <v>734</v>
      </c>
      <c r="B3672" s="124" t="s">
        <v>5211</v>
      </c>
      <c r="C3672" s="124"/>
      <c r="D3672" s="126">
        <v>0.38</v>
      </c>
      <c r="E3672" s="124" t="s">
        <v>765</v>
      </c>
      <c r="F3672" s="124">
        <v>1</v>
      </c>
      <c r="G3672" s="2" t="s">
        <v>16259</v>
      </c>
      <c r="H3672" s="130"/>
      <c r="I3672" s="134"/>
      <c r="J3672" s="123">
        <f>IF(OR(tbl_Metraj22[[#This Row],[TARIH]]="",tbl_Metraj22[[#This Row],[TARIH]]="-"),0,IF(tbl_Metraj22[[#This Row],[YUZDE]]=0,tbl_Metraj22[[#This Row],[METRAJ_BETON]],tbl_Metraj22[[#This Row],[YUZDE]]*tbl_Metraj22[[#This Row],[METRAJ_BETON]]))</f>
        <v>0</v>
      </c>
      <c r="K3672" s="2" t="s">
        <v>23096</v>
      </c>
    </row>
    <row r="3673" spans="1:11" ht="14.25" x14ac:dyDescent="0.2">
      <c r="A3673" s="2" t="s">
        <v>734</v>
      </c>
      <c r="B3673" s="124" t="s">
        <v>5212</v>
      </c>
      <c r="C3673" s="124"/>
      <c r="D3673" s="126">
        <v>0.93</v>
      </c>
      <c r="E3673" s="124" t="s">
        <v>765</v>
      </c>
      <c r="F3673" s="124">
        <v>1</v>
      </c>
      <c r="G3673" s="2" t="s">
        <v>16260</v>
      </c>
      <c r="H3673" s="130"/>
      <c r="I3673" s="134"/>
      <c r="J3673" s="123">
        <f>IF(OR(tbl_Metraj22[[#This Row],[TARIH]]="",tbl_Metraj22[[#This Row],[TARIH]]="-"),0,IF(tbl_Metraj22[[#This Row],[YUZDE]]=0,tbl_Metraj22[[#This Row],[METRAJ_BETON]],tbl_Metraj22[[#This Row],[YUZDE]]*tbl_Metraj22[[#This Row],[METRAJ_BETON]]))</f>
        <v>0</v>
      </c>
      <c r="K3673" s="2" t="s">
        <v>23742</v>
      </c>
    </row>
    <row r="3674" spans="1:11" ht="14.25" x14ac:dyDescent="0.2">
      <c r="A3674" s="2" t="s">
        <v>734</v>
      </c>
      <c r="B3674" s="124" t="s">
        <v>5213</v>
      </c>
      <c r="C3674" s="124"/>
      <c r="D3674" s="126">
        <v>1.28</v>
      </c>
      <c r="E3674" s="124" t="s">
        <v>765</v>
      </c>
      <c r="F3674" s="124">
        <v>1</v>
      </c>
      <c r="G3674" s="2" t="s">
        <v>16261</v>
      </c>
      <c r="H3674" s="130"/>
      <c r="I3674" s="134"/>
      <c r="J3674" s="123">
        <f>IF(OR(tbl_Metraj22[[#This Row],[TARIH]]="",tbl_Metraj22[[#This Row],[TARIH]]="-"),0,IF(tbl_Metraj22[[#This Row],[YUZDE]]=0,tbl_Metraj22[[#This Row],[METRAJ_BETON]],tbl_Metraj22[[#This Row],[YUZDE]]*tbl_Metraj22[[#This Row],[METRAJ_BETON]]))</f>
        <v>0</v>
      </c>
      <c r="K3674" s="2" t="s">
        <v>23743</v>
      </c>
    </row>
    <row r="3675" spans="1:11" ht="14.25" x14ac:dyDescent="0.2">
      <c r="A3675" s="2" t="s">
        <v>734</v>
      </c>
      <c r="B3675" s="124" t="s">
        <v>5214</v>
      </c>
      <c r="C3675" s="124"/>
      <c r="D3675" s="126">
        <v>1.86</v>
      </c>
      <c r="E3675" s="124" t="s">
        <v>765</v>
      </c>
      <c r="F3675" s="124">
        <v>1</v>
      </c>
      <c r="G3675" s="2" t="s">
        <v>16262</v>
      </c>
      <c r="H3675" s="130"/>
      <c r="I3675" s="134"/>
      <c r="J3675" s="123">
        <f>IF(OR(tbl_Metraj22[[#This Row],[TARIH]]="",tbl_Metraj22[[#This Row],[TARIH]]="-"),0,IF(tbl_Metraj22[[#This Row],[YUZDE]]=0,tbl_Metraj22[[#This Row],[METRAJ_BETON]],tbl_Metraj22[[#This Row],[YUZDE]]*tbl_Metraj22[[#This Row],[METRAJ_BETON]]))</f>
        <v>0</v>
      </c>
      <c r="K3675" s="2" t="s">
        <v>23744</v>
      </c>
    </row>
    <row r="3676" spans="1:11" ht="14.25" x14ac:dyDescent="0.2">
      <c r="A3676" s="2" t="s">
        <v>734</v>
      </c>
      <c r="B3676" s="124" t="s">
        <v>5215</v>
      </c>
      <c r="C3676" s="124"/>
      <c r="D3676" s="126">
        <v>2.11</v>
      </c>
      <c r="E3676" s="124" t="s">
        <v>765</v>
      </c>
      <c r="F3676" s="124">
        <v>1</v>
      </c>
      <c r="G3676" s="2" t="s">
        <v>16263</v>
      </c>
      <c r="H3676" s="130"/>
      <c r="I3676" s="134"/>
      <c r="J3676" s="123">
        <f>IF(OR(tbl_Metraj22[[#This Row],[TARIH]]="",tbl_Metraj22[[#This Row],[TARIH]]="-"),0,IF(tbl_Metraj22[[#This Row],[YUZDE]]=0,tbl_Metraj22[[#This Row],[METRAJ_BETON]],tbl_Metraj22[[#This Row],[YUZDE]]*tbl_Metraj22[[#This Row],[METRAJ_BETON]]))</f>
        <v>0</v>
      </c>
      <c r="K3676" s="2" t="s">
        <v>23745</v>
      </c>
    </row>
    <row r="3677" spans="1:11" ht="14.25" x14ac:dyDescent="0.2">
      <c r="A3677" s="2" t="s">
        <v>734</v>
      </c>
      <c r="B3677" s="124" t="s">
        <v>5216</v>
      </c>
      <c r="C3677" s="124"/>
      <c r="D3677" s="126">
        <v>1.8</v>
      </c>
      <c r="E3677" s="124" t="s">
        <v>765</v>
      </c>
      <c r="F3677" s="124">
        <v>1</v>
      </c>
      <c r="G3677" s="2" t="s">
        <v>16264</v>
      </c>
      <c r="H3677" s="130"/>
      <c r="I3677" s="134"/>
      <c r="J3677" s="123">
        <f>IF(OR(tbl_Metraj22[[#This Row],[TARIH]]="",tbl_Metraj22[[#This Row],[TARIH]]="-"),0,IF(tbl_Metraj22[[#This Row],[YUZDE]]=0,tbl_Metraj22[[#This Row],[METRAJ_BETON]],tbl_Metraj22[[#This Row],[YUZDE]]*tbl_Metraj22[[#This Row],[METRAJ_BETON]]))</f>
        <v>0</v>
      </c>
      <c r="K3677" s="2" t="s">
        <v>23746</v>
      </c>
    </row>
    <row r="3678" spans="1:11" ht="14.25" x14ac:dyDescent="0.2">
      <c r="A3678" s="2" t="s">
        <v>734</v>
      </c>
      <c r="B3678" s="124" t="s">
        <v>5274</v>
      </c>
      <c r="C3678" s="124"/>
      <c r="D3678" s="126">
        <v>1.24</v>
      </c>
      <c r="E3678" s="124" t="s">
        <v>765</v>
      </c>
      <c r="F3678" s="124">
        <v>1</v>
      </c>
      <c r="G3678" s="2" t="s">
        <v>16265</v>
      </c>
      <c r="H3678" s="130"/>
      <c r="I3678" s="134"/>
      <c r="J3678" s="123">
        <f>IF(OR(tbl_Metraj22[[#This Row],[TARIH]]="",tbl_Metraj22[[#This Row],[TARIH]]="-"),0,IF(tbl_Metraj22[[#This Row],[YUZDE]]=0,tbl_Metraj22[[#This Row],[METRAJ_BETON]],tbl_Metraj22[[#This Row],[YUZDE]]*tbl_Metraj22[[#This Row],[METRAJ_BETON]]))</f>
        <v>0</v>
      </c>
      <c r="K3678" s="2" t="s">
        <v>23097</v>
      </c>
    </row>
    <row r="3679" spans="1:11" ht="14.25" x14ac:dyDescent="0.2">
      <c r="A3679" s="2" t="s">
        <v>734</v>
      </c>
      <c r="B3679" s="124" t="s">
        <v>5275</v>
      </c>
      <c r="C3679" s="124"/>
      <c r="D3679" s="126">
        <v>1.1200000000000001</v>
      </c>
      <c r="E3679" s="124" t="s">
        <v>765</v>
      </c>
      <c r="F3679" s="124">
        <v>1</v>
      </c>
      <c r="G3679" s="2" t="s">
        <v>16266</v>
      </c>
      <c r="H3679" s="130"/>
      <c r="I3679" s="134"/>
      <c r="J3679" s="123">
        <f>IF(OR(tbl_Metraj22[[#This Row],[TARIH]]="",tbl_Metraj22[[#This Row],[TARIH]]="-"),0,IF(tbl_Metraj22[[#This Row],[YUZDE]]=0,tbl_Metraj22[[#This Row],[METRAJ_BETON]],tbl_Metraj22[[#This Row],[YUZDE]]*tbl_Metraj22[[#This Row],[METRAJ_BETON]]))</f>
        <v>0</v>
      </c>
      <c r="K3679" s="2" t="s">
        <v>23747</v>
      </c>
    </row>
    <row r="3680" spans="1:11" ht="14.25" x14ac:dyDescent="0.2">
      <c r="A3680" s="2" t="s">
        <v>734</v>
      </c>
      <c r="B3680" s="124" t="s">
        <v>5276</v>
      </c>
      <c r="C3680" s="124"/>
      <c r="D3680" s="126">
        <v>2.44</v>
      </c>
      <c r="E3680" s="124" t="s">
        <v>765</v>
      </c>
      <c r="F3680" s="124">
        <v>1</v>
      </c>
      <c r="G3680" s="2" t="s">
        <v>16267</v>
      </c>
      <c r="H3680" s="130"/>
      <c r="I3680" s="134"/>
      <c r="J3680" s="123">
        <f>IF(OR(tbl_Metraj22[[#This Row],[TARIH]]="",tbl_Metraj22[[#This Row],[TARIH]]="-"),0,IF(tbl_Metraj22[[#This Row],[YUZDE]]=0,tbl_Metraj22[[#This Row],[METRAJ_BETON]],tbl_Metraj22[[#This Row],[YUZDE]]*tbl_Metraj22[[#This Row],[METRAJ_BETON]]))</f>
        <v>0</v>
      </c>
      <c r="K3680" s="2" t="s">
        <v>23089</v>
      </c>
    </row>
    <row r="3681" spans="1:11" ht="14.25" x14ac:dyDescent="0.2">
      <c r="A3681" s="2" t="s">
        <v>734</v>
      </c>
      <c r="B3681" s="124" t="s">
        <v>5277</v>
      </c>
      <c r="C3681" s="124"/>
      <c r="D3681" s="126">
        <v>0.48</v>
      </c>
      <c r="E3681" s="124" t="s">
        <v>765</v>
      </c>
      <c r="F3681" s="124">
        <v>1</v>
      </c>
      <c r="G3681" s="2" t="s">
        <v>16268</v>
      </c>
      <c r="H3681" s="130"/>
      <c r="I3681" s="134"/>
      <c r="J3681" s="123">
        <f>IF(OR(tbl_Metraj22[[#This Row],[TARIH]]="",tbl_Metraj22[[#This Row],[TARIH]]="-"),0,IF(tbl_Metraj22[[#This Row],[YUZDE]]=0,tbl_Metraj22[[#This Row],[METRAJ_BETON]],tbl_Metraj22[[#This Row],[YUZDE]]*tbl_Metraj22[[#This Row],[METRAJ_BETON]]))</f>
        <v>0</v>
      </c>
      <c r="K3681" s="2" t="s">
        <v>23748</v>
      </c>
    </row>
    <row r="3682" spans="1:11" ht="14.25" x14ac:dyDescent="0.2">
      <c r="A3682" s="2" t="s">
        <v>734</v>
      </c>
      <c r="B3682" s="124" t="s">
        <v>5278</v>
      </c>
      <c r="C3682" s="124"/>
      <c r="D3682" s="126">
        <v>1.76</v>
      </c>
      <c r="E3682" s="124" t="s">
        <v>765</v>
      </c>
      <c r="F3682" s="124">
        <v>1</v>
      </c>
      <c r="G3682" s="2" t="s">
        <v>16269</v>
      </c>
      <c r="H3682" s="130"/>
      <c r="I3682" s="134"/>
      <c r="J3682" s="123">
        <f>IF(OR(tbl_Metraj22[[#This Row],[TARIH]]="",tbl_Metraj22[[#This Row],[TARIH]]="-"),0,IF(tbl_Metraj22[[#This Row],[YUZDE]]=0,tbl_Metraj22[[#This Row],[METRAJ_BETON]],tbl_Metraj22[[#This Row],[YUZDE]]*tbl_Metraj22[[#This Row],[METRAJ_BETON]]))</f>
        <v>0</v>
      </c>
      <c r="K3682" s="2" t="s">
        <v>23068</v>
      </c>
    </row>
    <row r="3683" spans="1:11" ht="14.25" x14ac:dyDescent="0.2">
      <c r="A3683" s="2" t="s">
        <v>734</v>
      </c>
      <c r="B3683" s="124" t="s">
        <v>5279</v>
      </c>
      <c r="C3683" s="124"/>
      <c r="D3683" s="126">
        <v>0.92</v>
      </c>
      <c r="E3683" s="124" t="s">
        <v>765</v>
      </c>
      <c r="F3683" s="124">
        <v>1</v>
      </c>
      <c r="G3683" s="2" t="s">
        <v>16270</v>
      </c>
      <c r="H3683" s="130"/>
      <c r="I3683" s="134"/>
      <c r="J3683" s="123">
        <f>IF(OR(tbl_Metraj22[[#This Row],[TARIH]]="",tbl_Metraj22[[#This Row],[TARIH]]="-"),0,IF(tbl_Metraj22[[#This Row],[YUZDE]]=0,tbl_Metraj22[[#This Row],[METRAJ_BETON]],tbl_Metraj22[[#This Row],[YUZDE]]*tbl_Metraj22[[#This Row],[METRAJ_BETON]]))</f>
        <v>0</v>
      </c>
      <c r="K3683" s="2" t="s">
        <v>23749</v>
      </c>
    </row>
    <row r="3684" spans="1:11" ht="14.25" x14ac:dyDescent="0.2">
      <c r="A3684" s="2" t="s">
        <v>734</v>
      </c>
      <c r="B3684" s="124" t="s">
        <v>5280</v>
      </c>
      <c r="C3684" s="124"/>
      <c r="D3684" s="126">
        <v>1.9</v>
      </c>
      <c r="E3684" s="124" t="s">
        <v>765</v>
      </c>
      <c r="F3684" s="124">
        <v>1</v>
      </c>
      <c r="G3684" s="2" t="s">
        <v>16271</v>
      </c>
      <c r="H3684" s="130"/>
      <c r="I3684" s="134"/>
      <c r="J3684" s="123">
        <f>IF(OR(tbl_Metraj22[[#This Row],[TARIH]]="",tbl_Metraj22[[#This Row],[TARIH]]="-"),0,IF(tbl_Metraj22[[#This Row],[YUZDE]]=0,tbl_Metraj22[[#This Row],[METRAJ_BETON]],tbl_Metraj22[[#This Row],[YUZDE]]*tbl_Metraj22[[#This Row],[METRAJ_BETON]]))</f>
        <v>0</v>
      </c>
      <c r="K3684" s="2" t="s">
        <v>23070</v>
      </c>
    </row>
    <row r="3685" spans="1:11" ht="14.25" x14ac:dyDescent="0.2">
      <c r="A3685" s="2" t="s">
        <v>734</v>
      </c>
      <c r="B3685" s="124" t="s">
        <v>5281</v>
      </c>
      <c r="C3685" s="124"/>
      <c r="D3685" s="126">
        <v>0.91</v>
      </c>
      <c r="E3685" s="124" t="s">
        <v>765</v>
      </c>
      <c r="F3685" s="124">
        <v>1</v>
      </c>
      <c r="G3685" s="2" t="s">
        <v>16272</v>
      </c>
      <c r="H3685" s="130"/>
      <c r="I3685" s="134"/>
      <c r="J3685" s="123">
        <f>IF(OR(tbl_Metraj22[[#This Row],[TARIH]]="",tbl_Metraj22[[#This Row],[TARIH]]="-"),0,IF(tbl_Metraj22[[#This Row],[YUZDE]]=0,tbl_Metraj22[[#This Row],[METRAJ_BETON]],tbl_Metraj22[[#This Row],[YUZDE]]*tbl_Metraj22[[#This Row],[METRAJ_BETON]]))</f>
        <v>0</v>
      </c>
      <c r="K3685" s="2" t="s">
        <v>23750</v>
      </c>
    </row>
    <row r="3686" spans="1:11" ht="14.25" x14ac:dyDescent="0.2">
      <c r="A3686" s="2" t="s">
        <v>734</v>
      </c>
      <c r="B3686" s="124" t="s">
        <v>5282</v>
      </c>
      <c r="C3686" s="124"/>
      <c r="D3686" s="126">
        <v>1.9</v>
      </c>
      <c r="E3686" s="124" t="s">
        <v>765</v>
      </c>
      <c r="F3686" s="124">
        <v>1</v>
      </c>
      <c r="G3686" s="2" t="s">
        <v>16273</v>
      </c>
      <c r="H3686" s="130"/>
      <c r="I3686" s="134"/>
      <c r="J3686" s="123">
        <f>IF(OR(tbl_Metraj22[[#This Row],[TARIH]]="",tbl_Metraj22[[#This Row],[TARIH]]="-"),0,IF(tbl_Metraj22[[#This Row],[YUZDE]]=0,tbl_Metraj22[[#This Row],[METRAJ_BETON]],tbl_Metraj22[[#This Row],[YUZDE]]*tbl_Metraj22[[#This Row],[METRAJ_BETON]]))</f>
        <v>0</v>
      </c>
      <c r="K3686" s="2" t="s">
        <v>23072</v>
      </c>
    </row>
    <row r="3687" spans="1:11" ht="14.25" x14ac:dyDescent="0.2">
      <c r="A3687" s="2" t="s">
        <v>734</v>
      </c>
      <c r="B3687" s="124" t="s">
        <v>5283</v>
      </c>
      <c r="C3687" s="124"/>
      <c r="D3687" s="126">
        <v>0.91</v>
      </c>
      <c r="E3687" s="124" t="s">
        <v>765</v>
      </c>
      <c r="F3687" s="124">
        <v>1</v>
      </c>
      <c r="G3687" s="2" t="s">
        <v>16274</v>
      </c>
      <c r="H3687" s="130"/>
      <c r="I3687" s="134"/>
      <c r="J3687" s="123">
        <f>IF(OR(tbl_Metraj22[[#This Row],[TARIH]]="",tbl_Metraj22[[#This Row],[TARIH]]="-"),0,IF(tbl_Metraj22[[#This Row],[YUZDE]]=0,tbl_Metraj22[[#This Row],[METRAJ_BETON]],tbl_Metraj22[[#This Row],[YUZDE]]*tbl_Metraj22[[#This Row],[METRAJ_BETON]]))</f>
        <v>0</v>
      </c>
      <c r="K3687" s="2" t="s">
        <v>23751</v>
      </c>
    </row>
    <row r="3688" spans="1:11" ht="14.25" x14ac:dyDescent="0.2">
      <c r="A3688" s="2" t="s">
        <v>728</v>
      </c>
      <c r="B3688" s="124" t="s">
        <v>7733</v>
      </c>
      <c r="C3688" s="124"/>
      <c r="D3688" s="126">
        <v>0.82</v>
      </c>
      <c r="E3688" s="124" t="s">
        <v>765</v>
      </c>
      <c r="F3688" s="124">
        <v>1</v>
      </c>
      <c r="G3688" s="2" t="s">
        <v>16275</v>
      </c>
      <c r="H3688" s="130"/>
      <c r="I3688" s="134"/>
      <c r="J3688" s="123">
        <f>IF(OR(tbl_Metraj22[[#This Row],[TARIH]]="",tbl_Metraj22[[#This Row],[TARIH]]="-"),0,IF(tbl_Metraj22[[#This Row],[YUZDE]]=0,tbl_Metraj22[[#This Row],[METRAJ_BETON]],tbl_Metraj22[[#This Row],[YUZDE]]*tbl_Metraj22[[#This Row],[METRAJ_BETON]]))</f>
        <v>0</v>
      </c>
      <c r="K3688" s="2" t="s">
        <v>2335</v>
      </c>
    </row>
    <row r="3689" spans="1:11" ht="14.25" x14ac:dyDescent="0.2">
      <c r="A3689" s="2" t="s">
        <v>728</v>
      </c>
      <c r="B3689" s="124" t="s">
        <v>7735</v>
      </c>
      <c r="C3689" s="124"/>
      <c r="D3689" s="126">
        <v>1.22</v>
      </c>
      <c r="E3689" s="124" t="s">
        <v>765</v>
      </c>
      <c r="F3689" s="124">
        <v>1</v>
      </c>
      <c r="G3689" s="2" t="s">
        <v>16276</v>
      </c>
      <c r="H3689" s="130"/>
      <c r="I3689" s="134"/>
      <c r="J3689" s="123">
        <f>IF(OR(tbl_Metraj22[[#This Row],[TARIH]]="",tbl_Metraj22[[#This Row],[TARIH]]="-"),0,IF(tbl_Metraj22[[#This Row],[YUZDE]]=0,tbl_Metraj22[[#This Row],[METRAJ_BETON]],tbl_Metraj22[[#This Row],[YUZDE]]*tbl_Metraj22[[#This Row],[METRAJ_BETON]]))</f>
        <v>0</v>
      </c>
      <c r="K3689" s="2" t="s">
        <v>1241</v>
      </c>
    </row>
    <row r="3690" spans="1:11" ht="14.25" x14ac:dyDescent="0.2">
      <c r="A3690" s="2" t="s">
        <v>728</v>
      </c>
      <c r="B3690" s="124" t="s">
        <v>7736</v>
      </c>
      <c r="C3690" s="124"/>
      <c r="D3690" s="126">
        <v>1.22</v>
      </c>
      <c r="E3690" s="124" t="s">
        <v>765</v>
      </c>
      <c r="F3690" s="124">
        <v>1</v>
      </c>
      <c r="G3690" s="2" t="s">
        <v>16277</v>
      </c>
      <c r="H3690" s="130"/>
      <c r="I3690" s="134"/>
      <c r="J3690" s="123">
        <f>IF(OR(tbl_Metraj22[[#This Row],[TARIH]]="",tbl_Metraj22[[#This Row],[TARIH]]="-"),0,IF(tbl_Metraj22[[#This Row],[YUZDE]]=0,tbl_Metraj22[[#This Row],[METRAJ_BETON]],tbl_Metraj22[[#This Row],[YUZDE]]*tbl_Metraj22[[#This Row],[METRAJ_BETON]]))</f>
        <v>0</v>
      </c>
      <c r="K3690" s="2" t="s">
        <v>1238</v>
      </c>
    </row>
    <row r="3691" spans="1:11" ht="14.25" x14ac:dyDescent="0.2">
      <c r="A3691" s="2" t="s">
        <v>728</v>
      </c>
      <c r="B3691" s="124" t="s">
        <v>7739</v>
      </c>
      <c r="C3691" s="124"/>
      <c r="D3691" s="126">
        <v>1.22</v>
      </c>
      <c r="E3691" s="124" t="s">
        <v>765</v>
      </c>
      <c r="F3691" s="124">
        <v>1</v>
      </c>
      <c r="G3691" s="2" t="s">
        <v>16278</v>
      </c>
      <c r="H3691" s="130"/>
      <c r="I3691" s="134"/>
      <c r="J3691" s="123">
        <f>IF(OR(tbl_Metraj22[[#This Row],[TARIH]]="",tbl_Metraj22[[#This Row],[TARIH]]="-"),0,IF(tbl_Metraj22[[#This Row],[YUZDE]]=0,tbl_Metraj22[[#This Row],[METRAJ_BETON]],tbl_Metraj22[[#This Row],[YUZDE]]*tbl_Metraj22[[#This Row],[METRAJ_BETON]]))</f>
        <v>0</v>
      </c>
      <c r="K3691" s="2" t="s">
        <v>1240</v>
      </c>
    </row>
    <row r="3692" spans="1:11" ht="14.25" x14ac:dyDescent="0.2">
      <c r="A3692" s="2" t="s">
        <v>728</v>
      </c>
      <c r="B3692" s="124" t="s">
        <v>7742</v>
      </c>
      <c r="C3692" s="124"/>
      <c r="D3692" s="126">
        <v>3.57</v>
      </c>
      <c r="E3692" s="124" t="s">
        <v>765</v>
      </c>
      <c r="F3692" s="124">
        <v>1</v>
      </c>
      <c r="G3692" s="2" t="s">
        <v>16279</v>
      </c>
      <c r="H3692" s="130"/>
      <c r="I3692" s="134"/>
      <c r="J3692" s="123">
        <f>IF(OR(tbl_Metraj22[[#This Row],[TARIH]]="",tbl_Metraj22[[#This Row],[TARIH]]="-"),0,IF(tbl_Metraj22[[#This Row],[YUZDE]]=0,tbl_Metraj22[[#This Row],[METRAJ_BETON]],tbl_Metraj22[[#This Row],[YUZDE]]*tbl_Metraj22[[#This Row],[METRAJ_BETON]]))</f>
        <v>0</v>
      </c>
      <c r="K3692" s="2" t="s">
        <v>2341</v>
      </c>
    </row>
    <row r="3693" spans="1:11" ht="14.25" x14ac:dyDescent="0.2">
      <c r="A3693" s="2" t="s">
        <v>728</v>
      </c>
      <c r="B3693" s="124" t="s">
        <v>7750</v>
      </c>
      <c r="C3693" s="124"/>
      <c r="D3693" s="126">
        <v>1.63</v>
      </c>
      <c r="E3693" s="124" t="s">
        <v>765</v>
      </c>
      <c r="F3693" s="124">
        <v>1</v>
      </c>
      <c r="G3693" s="2" t="s">
        <v>16280</v>
      </c>
      <c r="H3693" s="130"/>
      <c r="I3693" s="134"/>
      <c r="J3693" s="123">
        <f>IF(OR(tbl_Metraj22[[#This Row],[TARIH]]="",tbl_Metraj22[[#This Row],[TARIH]]="-"),0,IF(tbl_Metraj22[[#This Row],[YUZDE]]=0,tbl_Metraj22[[#This Row],[METRAJ_BETON]],tbl_Metraj22[[#This Row],[YUZDE]]*tbl_Metraj22[[#This Row],[METRAJ_BETON]]))</f>
        <v>0</v>
      </c>
      <c r="K3693" s="2" t="s">
        <v>2338</v>
      </c>
    </row>
    <row r="3694" spans="1:11" ht="14.25" x14ac:dyDescent="0.2">
      <c r="A3694" s="2" t="s">
        <v>728</v>
      </c>
      <c r="B3694" s="124" t="s">
        <v>7751</v>
      </c>
      <c r="C3694" s="124"/>
      <c r="D3694" s="126">
        <v>2.2999999999999998</v>
      </c>
      <c r="E3694" s="124" t="s">
        <v>765</v>
      </c>
      <c r="F3694" s="124">
        <v>1</v>
      </c>
      <c r="G3694" s="2" t="s">
        <v>16281</v>
      </c>
      <c r="H3694" s="130"/>
      <c r="I3694" s="134"/>
      <c r="J3694" s="123">
        <f>IF(OR(tbl_Metraj22[[#This Row],[TARIH]]="",tbl_Metraj22[[#This Row],[TARIH]]="-"),0,IF(tbl_Metraj22[[#This Row],[YUZDE]]=0,tbl_Metraj22[[#This Row],[METRAJ_BETON]],tbl_Metraj22[[#This Row],[YUZDE]]*tbl_Metraj22[[#This Row],[METRAJ_BETON]]))</f>
        <v>0</v>
      </c>
      <c r="K3694" s="2" t="s">
        <v>2337</v>
      </c>
    </row>
    <row r="3695" spans="1:11" ht="14.25" x14ac:dyDescent="0.2">
      <c r="A3695" s="2" t="s">
        <v>728</v>
      </c>
      <c r="B3695" s="124" t="s">
        <v>7752</v>
      </c>
      <c r="C3695" s="124"/>
      <c r="D3695" s="126">
        <v>1.84</v>
      </c>
      <c r="E3695" s="124" t="s">
        <v>765</v>
      </c>
      <c r="F3695" s="124">
        <v>1</v>
      </c>
      <c r="G3695" s="2" t="s">
        <v>16282</v>
      </c>
      <c r="H3695" s="130"/>
      <c r="I3695" s="134"/>
      <c r="J3695" s="123">
        <f>IF(OR(tbl_Metraj22[[#This Row],[TARIH]]="",tbl_Metraj22[[#This Row],[TARIH]]="-"),0,IF(tbl_Metraj22[[#This Row],[YUZDE]]=0,tbl_Metraj22[[#This Row],[METRAJ_BETON]],tbl_Metraj22[[#This Row],[YUZDE]]*tbl_Metraj22[[#This Row],[METRAJ_BETON]]))</f>
        <v>0</v>
      </c>
      <c r="K3695" s="2" t="s">
        <v>2336</v>
      </c>
    </row>
    <row r="3696" spans="1:11" ht="14.25" x14ac:dyDescent="0.2">
      <c r="A3696" s="2" t="s">
        <v>728</v>
      </c>
      <c r="B3696" s="124" t="s">
        <v>7753</v>
      </c>
      <c r="C3696" s="124"/>
      <c r="D3696" s="126">
        <v>2.21</v>
      </c>
      <c r="E3696" s="124" t="s">
        <v>765</v>
      </c>
      <c r="F3696" s="124">
        <v>1</v>
      </c>
      <c r="G3696" s="2" t="s">
        <v>16283</v>
      </c>
      <c r="H3696" s="130"/>
      <c r="I3696" s="134"/>
      <c r="J3696" s="123">
        <f>IF(OR(tbl_Metraj22[[#This Row],[TARIH]]="",tbl_Metraj22[[#This Row],[TARIH]]="-"),0,IF(tbl_Metraj22[[#This Row],[YUZDE]]=0,tbl_Metraj22[[#This Row],[METRAJ_BETON]],tbl_Metraj22[[#This Row],[YUZDE]]*tbl_Metraj22[[#This Row],[METRAJ_BETON]]))</f>
        <v>0</v>
      </c>
      <c r="K3696" s="2" t="s">
        <v>2334</v>
      </c>
    </row>
    <row r="3697" spans="1:11" ht="14.25" x14ac:dyDescent="0.2">
      <c r="A3697" s="2" t="s">
        <v>728</v>
      </c>
      <c r="B3697" s="124" t="s">
        <v>7754</v>
      </c>
      <c r="C3697" s="124"/>
      <c r="D3697" s="126">
        <v>2.2400000000000002</v>
      </c>
      <c r="E3697" s="124" t="s">
        <v>765</v>
      </c>
      <c r="F3697" s="124">
        <v>1</v>
      </c>
      <c r="G3697" s="2" t="s">
        <v>16284</v>
      </c>
      <c r="H3697" s="130"/>
      <c r="I3697" s="134"/>
      <c r="J3697" s="123">
        <f>IF(OR(tbl_Metraj22[[#This Row],[TARIH]]="",tbl_Metraj22[[#This Row],[TARIH]]="-"),0,IF(tbl_Metraj22[[#This Row],[YUZDE]]=0,tbl_Metraj22[[#This Row],[METRAJ_BETON]],tbl_Metraj22[[#This Row],[YUZDE]]*tbl_Metraj22[[#This Row],[METRAJ_BETON]]))</f>
        <v>0</v>
      </c>
      <c r="K3697" s="2" t="s">
        <v>2332</v>
      </c>
    </row>
    <row r="3698" spans="1:11" ht="14.25" x14ac:dyDescent="0.2">
      <c r="A3698" s="2" t="s">
        <v>728</v>
      </c>
      <c r="B3698" s="124" t="s">
        <v>7755</v>
      </c>
      <c r="C3698" s="124"/>
      <c r="D3698" s="126">
        <v>1.63</v>
      </c>
      <c r="E3698" s="124" t="s">
        <v>765</v>
      </c>
      <c r="F3698" s="124">
        <v>1</v>
      </c>
      <c r="G3698" s="2" t="s">
        <v>16285</v>
      </c>
      <c r="H3698" s="130"/>
      <c r="I3698" s="134"/>
      <c r="J3698" s="123">
        <f>IF(OR(tbl_Metraj22[[#This Row],[TARIH]]="",tbl_Metraj22[[#This Row],[TARIH]]="-"),0,IF(tbl_Metraj22[[#This Row],[YUZDE]]=0,tbl_Metraj22[[#This Row],[METRAJ_BETON]],tbl_Metraj22[[#This Row],[YUZDE]]*tbl_Metraj22[[#This Row],[METRAJ_BETON]]))</f>
        <v>0</v>
      </c>
      <c r="K3698" s="2" t="s">
        <v>2331</v>
      </c>
    </row>
    <row r="3699" spans="1:11" ht="14.25" x14ac:dyDescent="0.2">
      <c r="A3699" s="2" t="s">
        <v>728</v>
      </c>
      <c r="B3699" s="124" t="s">
        <v>7756</v>
      </c>
      <c r="C3699" s="124"/>
      <c r="D3699" s="126">
        <v>2.2999999999999998</v>
      </c>
      <c r="E3699" s="124" t="s">
        <v>765</v>
      </c>
      <c r="F3699" s="124">
        <v>1</v>
      </c>
      <c r="G3699" s="2" t="s">
        <v>16286</v>
      </c>
      <c r="H3699" s="130"/>
      <c r="I3699" s="134"/>
      <c r="J3699" s="123">
        <f>IF(OR(tbl_Metraj22[[#This Row],[TARIH]]="",tbl_Metraj22[[#This Row],[TARIH]]="-"),0,IF(tbl_Metraj22[[#This Row],[YUZDE]]=0,tbl_Metraj22[[#This Row],[METRAJ_BETON]],tbl_Metraj22[[#This Row],[YUZDE]]*tbl_Metraj22[[#This Row],[METRAJ_BETON]]))</f>
        <v>0</v>
      </c>
      <c r="K3699" s="2" t="s">
        <v>2330</v>
      </c>
    </row>
    <row r="3700" spans="1:11" ht="14.25" x14ac:dyDescent="0.2">
      <c r="A3700" s="2" t="s">
        <v>728</v>
      </c>
      <c r="B3700" s="124" t="s">
        <v>7757</v>
      </c>
      <c r="C3700" s="124"/>
      <c r="D3700" s="126">
        <v>1.84</v>
      </c>
      <c r="E3700" s="124" t="s">
        <v>765</v>
      </c>
      <c r="F3700" s="124">
        <v>1</v>
      </c>
      <c r="G3700" s="2" t="s">
        <v>16287</v>
      </c>
      <c r="H3700" s="130"/>
      <c r="I3700" s="134"/>
      <c r="J3700" s="123">
        <f>IF(OR(tbl_Metraj22[[#This Row],[TARIH]]="",tbl_Metraj22[[#This Row],[TARIH]]="-"),0,IF(tbl_Metraj22[[#This Row],[YUZDE]]=0,tbl_Metraj22[[#This Row],[METRAJ_BETON]],tbl_Metraj22[[#This Row],[YUZDE]]*tbl_Metraj22[[#This Row],[METRAJ_BETON]]))</f>
        <v>0</v>
      </c>
      <c r="K3700" s="2" t="s">
        <v>2329</v>
      </c>
    </row>
    <row r="3701" spans="1:11" ht="14.25" x14ac:dyDescent="0.2">
      <c r="A3701" s="2" t="s">
        <v>728</v>
      </c>
      <c r="B3701" s="124" t="s">
        <v>7758</v>
      </c>
      <c r="C3701" s="124"/>
      <c r="D3701" s="126">
        <v>2.14</v>
      </c>
      <c r="E3701" s="124" t="s">
        <v>765</v>
      </c>
      <c r="F3701" s="124">
        <v>1</v>
      </c>
      <c r="G3701" s="2" t="s">
        <v>16288</v>
      </c>
      <c r="H3701" s="130"/>
      <c r="I3701" s="134"/>
      <c r="J3701" s="123">
        <f>IF(OR(tbl_Metraj22[[#This Row],[TARIH]]="",tbl_Metraj22[[#This Row],[TARIH]]="-"),0,IF(tbl_Metraj22[[#This Row],[YUZDE]]=0,tbl_Metraj22[[#This Row],[METRAJ_BETON]],tbl_Metraj22[[#This Row],[YUZDE]]*tbl_Metraj22[[#This Row],[METRAJ_BETON]]))</f>
        <v>0</v>
      </c>
      <c r="K3701" s="2" t="s">
        <v>2328</v>
      </c>
    </row>
    <row r="3702" spans="1:11" ht="14.25" x14ac:dyDescent="0.2">
      <c r="A3702" s="2" t="s">
        <v>728</v>
      </c>
      <c r="B3702" s="124" t="s">
        <v>7759</v>
      </c>
      <c r="C3702" s="124"/>
      <c r="D3702" s="126">
        <v>1.5</v>
      </c>
      <c r="E3702" s="124" t="s">
        <v>765</v>
      </c>
      <c r="F3702" s="124">
        <v>1</v>
      </c>
      <c r="G3702" s="2" t="s">
        <v>16289</v>
      </c>
      <c r="H3702" s="130"/>
      <c r="I3702" s="134"/>
      <c r="J3702" s="123">
        <f>IF(OR(tbl_Metraj22[[#This Row],[TARIH]]="",tbl_Metraj22[[#This Row],[TARIH]]="-"),0,IF(tbl_Metraj22[[#This Row],[YUZDE]]=0,tbl_Metraj22[[#This Row],[METRAJ_BETON]],tbl_Metraj22[[#This Row],[YUZDE]]*tbl_Metraj22[[#This Row],[METRAJ_BETON]]))</f>
        <v>0</v>
      </c>
      <c r="K3702" s="2" t="s">
        <v>2340</v>
      </c>
    </row>
    <row r="3703" spans="1:11" ht="14.25" x14ac:dyDescent="0.2">
      <c r="A3703" s="2" t="s">
        <v>728</v>
      </c>
      <c r="B3703" s="124" t="s">
        <v>7760</v>
      </c>
      <c r="C3703" s="124"/>
      <c r="D3703" s="126">
        <v>2.79</v>
      </c>
      <c r="E3703" s="124" t="s">
        <v>765</v>
      </c>
      <c r="F3703" s="124">
        <v>1</v>
      </c>
      <c r="G3703" s="2" t="s">
        <v>16290</v>
      </c>
      <c r="H3703" s="130"/>
      <c r="I3703" s="134"/>
      <c r="J3703" s="123">
        <f>IF(OR(tbl_Metraj22[[#This Row],[TARIH]]="",tbl_Metraj22[[#This Row],[TARIH]]="-"),0,IF(tbl_Metraj22[[#This Row],[YUZDE]]=0,tbl_Metraj22[[#This Row],[METRAJ_BETON]],tbl_Metraj22[[#This Row],[YUZDE]]*tbl_Metraj22[[#This Row],[METRAJ_BETON]]))</f>
        <v>0</v>
      </c>
      <c r="K3703" s="2" t="s">
        <v>2339</v>
      </c>
    </row>
    <row r="3704" spans="1:11" ht="14.25" x14ac:dyDescent="0.2">
      <c r="A3704" s="2" t="s">
        <v>728</v>
      </c>
      <c r="B3704" s="124" t="s">
        <v>7765</v>
      </c>
      <c r="C3704" s="124"/>
      <c r="D3704" s="126">
        <v>1.5</v>
      </c>
      <c r="E3704" s="124" t="s">
        <v>765</v>
      </c>
      <c r="F3704" s="124">
        <v>1</v>
      </c>
      <c r="G3704" s="2" t="s">
        <v>16291</v>
      </c>
      <c r="H3704" s="130"/>
      <c r="I3704" s="134"/>
      <c r="J3704" s="123">
        <f>IF(OR(tbl_Metraj22[[#This Row],[TARIH]]="",tbl_Metraj22[[#This Row],[TARIH]]="-"),0,IF(tbl_Metraj22[[#This Row],[YUZDE]]=0,tbl_Metraj22[[#This Row],[METRAJ_BETON]],tbl_Metraj22[[#This Row],[YUZDE]]*tbl_Metraj22[[#This Row],[METRAJ_BETON]]))</f>
        <v>0</v>
      </c>
      <c r="K3704" s="2" t="s">
        <v>2333</v>
      </c>
    </row>
    <row r="3705" spans="1:11" ht="14.25" x14ac:dyDescent="0.2">
      <c r="A3705" s="2" t="s">
        <v>2977</v>
      </c>
      <c r="B3705" s="124" t="s">
        <v>4941</v>
      </c>
      <c r="C3705" s="124"/>
      <c r="D3705" s="126">
        <v>4.95</v>
      </c>
      <c r="E3705" s="124" t="s">
        <v>765</v>
      </c>
      <c r="F3705" s="124">
        <v>1</v>
      </c>
      <c r="G3705" s="2" t="s">
        <v>16292</v>
      </c>
      <c r="H3705" s="130"/>
      <c r="I3705" s="134"/>
      <c r="J3705" s="123">
        <f>IF(OR(tbl_Metraj22[[#This Row],[TARIH]]="",tbl_Metraj22[[#This Row],[TARIH]]="-"),0,IF(tbl_Metraj22[[#This Row],[YUZDE]]=0,tbl_Metraj22[[#This Row],[METRAJ_BETON]],tbl_Metraj22[[#This Row],[YUZDE]]*tbl_Metraj22[[#This Row],[METRAJ_BETON]]))</f>
        <v>0</v>
      </c>
      <c r="K3705" s="2" t="s">
        <v>2316</v>
      </c>
    </row>
    <row r="3706" spans="1:11" ht="14.25" x14ac:dyDescent="0.2">
      <c r="A3706" s="2" t="s">
        <v>2977</v>
      </c>
      <c r="B3706" s="124" t="s">
        <v>4942</v>
      </c>
      <c r="C3706" s="124"/>
      <c r="D3706" s="126">
        <v>4.49</v>
      </c>
      <c r="E3706" s="124" t="s">
        <v>765</v>
      </c>
      <c r="F3706" s="124">
        <v>1</v>
      </c>
      <c r="G3706" s="2" t="s">
        <v>16293</v>
      </c>
      <c r="H3706" s="130"/>
      <c r="I3706" s="134"/>
      <c r="J3706" s="123">
        <f>IF(OR(tbl_Metraj22[[#This Row],[TARIH]]="",tbl_Metraj22[[#This Row],[TARIH]]="-"),0,IF(tbl_Metraj22[[#This Row],[YUZDE]]=0,tbl_Metraj22[[#This Row],[METRAJ_BETON]],tbl_Metraj22[[#This Row],[YUZDE]]*tbl_Metraj22[[#This Row],[METRAJ_BETON]]))</f>
        <v>0</v>
      </c>
      <c r="K3706" s="2" t="s">
        <v>2315</v>
      </c>
    </row>
    <row r="3707" spans="1:11" ht="14.25" x14ac:dyDescent="0.2">
      <c r="A3707" s="2" t="s">
        <v>2977</v>
      </c>
      <c r="B3707" s="124" t="s">
        <v>4943</v>
      </c>
      <c r="C3707" s="124"/>
      <c r="D3707" s="126">
        <v>4.95</v>
      </c>
      <c r="E3707" s="124" t="s">
        <v>765</v>
      </c>
      <c r="F3707" s="124">
        <v>1</v>
      </c>
      <c r="G3707" s="2" t="s">
        <v>16294</v>
      </c>
      <c r="H3707" s="130"/>
      <c r="I3707" s="134"/>
      <c r="J3707" s="123">
        <f>IF(OR(tbl_Metraj22[[#This Row],[TARIH]]="",tbl_Metraj22[[#This Row],[TARIH]]="-"),0,IF(tbl_Metraj22[[#This Row],[YUZDE]]=0,tbl_Metraj22[[#This Row],[METRAJ_BETON]],tbl_Metraj22[[#This Row],[YUZDE]]*tbl_Metraj22[[#This Row],[METRAJ_BETON]]))</f>
        <v>0</v>
      </c>
      <c r="K3707" s="2" t="s">
        <v>2317</v>
      </c>
    </row>
    <row r="3708" spans="1:11" ht="14.25" x14ac:dyDescent="0.2">
      <c r="A3708" s="2" t="s">
        <v>2977</v>
      </c>
      <c r="B3708" s="124" t="s">
        <v>4944</v>
      </c>
      <c r="C3708" s="124"/>
      <c r="D3708" s="126">
        <v>3.62</v>
      </c>
      <c r="E3708" s="124" t="s">
        <v>765</v>
      </c>
      <c r="F3708" s="124">
        <v>1</v>
      </c>
      <c r="G3708" s="2" t="s">
        <v>16295</v>
      </c>
      <c r="H3708" s="130"/>
      <c r="I3708" s="134"/>
      <c r="J3708" s="123">
        <f>IF(OR(tbl_Metraj22[[#This Row],[TARIH]]="",tbl_Metraj22[[#This Row],[TARIH]]="-"),0,IF(tbl_Metraj22[[#This Row],[YUZDE]]=0,tbl_Metraj22[[#This Row],[METRAJ_BETON]],tbl_Metraj22[[#This Row],[YUZDE]]*tbl_Metraj22[[#This Row],[METRAJ_BETON]]))</f>
        <v>0</v>
      </c>
      <c r="K3708" s="2" t="s">
        <v>2320</v>
      </c>
    </row>
    <row r="3709" spans="1:11" ht="14.25" x14ac:dyDescent="0.2">
      <c r="A3709" s="2" t="s">
        <v>2977</v>
      </c>
      <c r="B3709" s="124" t="s">
        <v>4945</v>
      </c>
      <c r="C3709" s="124"/>
      <c r="D3709" s="126">
        <v>3.67</v>
      </c>
      <c r="E3709" s="124" t="s">
        <v>765</v>
      </c>
      <c r="F3709" s="124">
        <v>1</v>
      </c>
      <c r="G3709" s="2" t="s">
        <v>16296</v>
      </c>
      <c r="H3709" s="130"/>
      <c r="I3709" s="134"/>
      <c r="J3709" s="123">
        <f>IF(OR(tbl_Metraj22[[#This Row],[TARIH]]="",tbl_Metraj22[[#This Row],[TARIH]]="-"),0,IF(tbl_Metraj22[[#This Row],[YUZDE]]=0,tbl_Metraj22[[#This Row],[METRAJ_BETON]],tbl_Metraj22[[#This Row],[YUZDE]]*tbl_Metraj22[[#This Row],[METRAJ_BETON]]))</f>
        <v>0</v>
      </c>
      <c r="K3709" s="2" t="s">
        <v>2319</v>
      </c>
    </row>
    <row r="3710" spans="1:11" ht="14.25" x14ac:dyDescent="0.2">
      <c r="A3710" s="2" t="s">
        <v>2977</v>
      </c>
      <c r="B3710" s="124" t="s">
        <v>4946</v>
      </c>
      <c r="C3710" s="124"/>
      <c r="D3710" s="126">
        <v>1.43</v>
      </c>
      <c r="E3710" s="124" t="s">
        <v>765</v>
      </c>
      <c r="F3710" s="124">
        <v>1</v>
      </c>
      <c r="G3710" s="2" t="s">
        <v>16297</v>
      </c>
      <c r="H3710" s="130"/>
      <c r="I3710" s="134"/>
      <c r="J3710" s="123">
        <f>IF(OR(tbl_Metraj22[[#This Row],[TARIH]]="",tbl_Metraj22[[#This Row],[TARIH]]="-"),0,IF(tbl_Metraj22[[#This Row],[YUZDE]]=0,tbl_Metraj22[[#This Row],[METRAJ_BETON]],tbl_Metraj22[[#This Row],[YUZDE]]*tbl_Metraj22[[#This Row],[METRAJ_BETON]]))</f>
        <v>0</v>
      </c>
      <c r="K3710" s="2" t="s">
        <v>2318</v>
      </c>
    </row>
    <row r="3711" spans="1:11" ht="14.25" x14ac:dyDescent="0.2">
      <c r="A3711" s="2" t="s">
        <v>2977</v>
      </c>
      <c r="B3711" s="124" t="s">
        <v>4947</v>
      </c>
      <c r="C3711" s="124"/>
      <c r="D3711" s="126">
        <v>4.22</v>
      </c>
      <c r="E3711" s="124" t="s">
        <v>765</v>
      </c>
      <c r="F3711" s="124">
        <v>1</v>
      </c>
      <c r="G3711" s="2" t="s">
        <v>16298</v>
      </c>
      <c r="H3711" s="130"/>
      <c r="I3711" s="134"/>
      <c r="J3711" s="123">
        <f>IF(OR(tbl_Metraj22[[#This Row],[TARIH]]="",tbl_Metraj22[[#This Row],[TARIH]]="-"),0,IF(tbl_Metraj22[[#This Row],[YUZDE]]=0,tbl_Metraj22[[#This Row],[METRAJ_BETON]],tbl_Metraj22[[#This Row],[YUZDE]]*tbl_Metraj22[[#This Row],[METRAJ_BETON]]))</f>
        <v>0</v>
      </c>
      <c r="K3711" s="2" t="s">
        <v>2321</v>
      </c>
    </row>
    <row r="3712" spans="1:11" ht="14.25" x14ac:dyDescent="0.2">
      <c r="A3712" s="2" t="s">
        <v>2977</v>
      </c>
      <c r="B3712" s="124" t="s">
        <v>4948</v>
      </c>
      <c r="C3712" s="124"/>
      <c r="D3712" s="126">
        <v>7.21</v>
      </c>
      <c r="E3712" s="124" t="s">
        <v>765</v>
      </c>
      <c r="F3712" s="124">
        <v>1</v>
      </c>
      <c r="G3712" s="2" t="s">
        <v>16299</v>
      </c>
      <c r="H3712" s="130"/>
      <c r="I3712" s="134"/>
      <c r="J3712" s="123">
        <f>IF(OR(tbl_Metraj22[[#This Row],[TARIH]]="",tbl_Metraj22[[#This Row],[TARIH]]="-"),0,IF(tbl_Metraj22[[#This Row],[YUZDE]]=0,tbl_Metraj22[[#This Row],[METRAJ_BETON]],tbl_Metraj22[[#This Row],[YUZDE]]*tbl_Metraj22[[#This Row],[METRAJ_BETON]]))</f>
        <v>0</v>
      </c>
      <c r="K3712" s="2" t="s">
        <v>2322</v>
      </c>
    </row>
    <row r="3713" spans="1:11" ht="14.25" x14ac:dyDescent="0.2">
      <c r="A3713" s="2" t="s">
        <v>2977</v>
      </c>
      <c r="B3713" s="124" t="s">
        <v>4949</v>
      </c>
      <c r="C3713" s="124"/>
      <c r="D3713" s="126">
        <v>3.2</v>
      </c>
      <c r="E3713" s="124" t="s">
        <v>765</v>
      </c>
      <c r="F3713" s="124">
        <v>1</v>
      </c>
      <c r="G3713" s="2" t="s">
        <v>16300</v>
      </c>
      <c r="H3713" s="130"/>
      <c r="I3713" s="134"/>
      <c r="J3713" s="123">
        <f>IF(OR(tbl_Metraj22[[#This Row],[TARIH]]="",tbl_Metraj22[[#This Row],[TARIH]]="-"),0,IF(tbl_Metraj22[[#This Row],[YUZDE]]=0,tbl_Metraj22[[#This Row],[METRAJ_BETON]],tbl_Metraj22[[#This Row],[YUZDE]]*tbl_Metraj22[[#This Row],[METRAJ_BETON]]))</f>
        <v>0</v>
      </c>
      <c r="K3713" s="2" t="s">
        <v>2323</v>
      </c>
    </row>
    <row r="3714" spans="1:11" ht="14.25" x14ac:dyDescent="0.2">
      <c r="A3714" s="2" t="s">
        <v>2977</v>
      </c>
      <c r="B3714" s="124" t="s">
        <v>4950</v>
      </c>
      <c r="C3714" s="124"/>
      <c r="D3714" s="126">
        <v>3.2</v>
      </c>
      <c r="E3714" s="124" t="s">
        <v>765</v>
      </c>
      <c r="F3714" s="124">
        <v>1</v>
      </c>
      <c r="G3714" s="2" t="s">
        <v>16301</v>
      </c>
      <c r="H3714" s="130"/>
      <c r="I3714" s="134"/>
      <c r="J3714" s="123">
        <f>IF(OR(tbl_Metraj22[[#This Row],[TARIH]]="",tbl_Metraj22[[#This Row],[TARIH]]="-"),0,IF(tbl_Metraj22[[#This Row],[YUZDE]]=0,tbl_Metraj22[[#This Row],[METRAJ_BETON]],tbl_Metraj22[[#This Row],[YUZDE]]*tbl_Metraj22[[#This Row],[METRAJ_BETON]]))</f>
        <v>0</v>
      </c>
      <c r="K3714" s="2" t="s">
        <v>2324</v>
      </c>
    </row>
    <row r="3715" spans="1:11" ht="14.25" x14ac:dyDescent="0.2">
      <c r="A3715" s="2" t="s">
        <v>2977</v>
      </c>
      <c r="B3715" s="124" t="s">
        <v>4951</v>
      </c>
      <c r="C3715" s="124"/>
      <c r="D3715" s="126">
        <v>6.89</v>
      </c>
      <c r="E3715" s="124" t="s">
        <v>765</v>
      </c>
      <c r="F3715" s="124">
        <v>1</v>
      </c>
      <c r="G3715" s="2" t="s">
        <v>16302</v>
      </c>
      <c r="H3715" s="130"/>
      <c r="I3715" s="134"/>
      <c r="J3715" s="123">
        <f>IF(OR(tbl_Metraj22[[#This Row],[TARIH]]="",tbl_Metraj22[[#This Row],[TARIH]]="-"),0,IF(tbl_Metraj22[[#This Row],[YUZDE]]=0,tbl_Metraj22[[#This Row],[METRAJ_BETON]],tbl_Metraj22[[#This Row],[YUZDE]]*tbl_Metraj22[[#This Row],[METRAJ_BETON]]))</f>
        <v>0</v>
      </c>
      <c r="K3715" s="2" t="s">
        <v>2326</v>
      </c>
    </row>
    <row r="3716" spans="1:11" ht="14.25" x14ac:dyDescent="0.2">
      <c r="A3716" s="2" t="s">
        <v>2977</v>
      </c>
      <c r="B3716" s="124" t="s">
        <v>4952</v>
      </c>
      <c r="C3716" s="124"/>
      <c r="D3716" s="126">
        <v>4.49</v>
      </c>
      <c r="E3716" s="124" t="s">
        <v>765</v>
      </c>
      <c r="F3716" s="124">
        <v>1</v>
      </c>
      <c r="G3716" s="2" t="s">
        <v>16303</v>
      </c>
      <c r="H3716" s="130"/>
      <c r="I3716" s="134"/>
      <c r="J3716" s="123">
        <f>IF(OR(tbl_Metraj22[[#This Row],[TARIH]]="",tbl_Metraj22[[#This Row],[TARIH]]="-"),0,IF(tbl_Metraj22[[#This Row],[YUZDE]]=0,tbl_Metraj22[[#This Row],[METRAJ_BETON]],tbl_Metraj22[[#This Row],[YUZDE]]*tbl_Metraj22[[#This Row],[METRAJ_BETON]]))</f>
        <v>0</v>
      </c>
      <c r="K3716" s="2" t="s">
        <v>2325</v>
      </c>
    </row>
    <row r="3717" spans="1:11" ht="14.25" x14ac:dyDescent="0.2">
      <c r="A3717" s="2" t="s">
        <v>2977</v>
      </c>
      <c r="B3717" s="124" t="s">
        <v>4953</v>
      </c>
      <c r="C3717" s="124"/>
      <c r="D3717" s="126">
        <v>6.89</v>
      </c>
      <c r="E3717" s="124" t="s">
        <v>765</v>
      </c>
      <c r="F3717" s="124">
        <v>1</v>
      </c>
      <c r="G3717" s="2" t="s">
        <v>16304</v>
      </c>
      <c r="H3717" s="130"/>
      <c r="I3717" s="134"/>
      <c r="J3717" s="123">
        <f>IF(OR(tbl_Metraj22[[#This Row],[TARIH]]="",tbl_Metraj22[[#This Row],[TARIH]]="-"),0,IF(tbl_Metraj22[[#This Row],[YUZDE]]=0,tbl_Metraj22[[#This Row],[METRAJ_BETON]],tbl_Metraj22[[#This Row],[YUZDE]]*tbl_Metraj22[[#This Row],[METRAJ_BETON]]))</f>
        <v>0</v>
      </c>
      <c r="K3717" s="2" t="s">
        <v>2327</v>
      </c>
    </row>
    <row r="3718" spans="1:11" ht="14.25" x14ac:dyDescent="0.2">
      <c r="A3718" s="2" t="s">
        <v>2977</v>
      </c>
      <c r="B3718" s="124" t="s">
        <v>7766</v>
      </c>
      <c r="C3718" s="124"/>
      <c r="D3718" s="126">
        <v>4.08</v>
      </c>
      <c r="E3718" s="124" t="s">
        <v>765</v>
      </c>
      <c r="F3718" s="124">
        <v>1</v>
      </c>
      <c r="G3718" s="2" t="s">
        <v>16305</v>
      </c>
      <c r="H3718" s="130"/>
      <c r="I3718" s="134"/>
      <c r="J3718" s="123">
        <f>IF(OR(tbl_Metraj22[[#This Row],[TARIH]]="",tbl_Metraj22[[#This Row],[TARIH]]="-"),0,IF(tbl_Metraj22[[#This Row],[YUZDE]]=0,tbl_Metraj22[[#This Row],[METRAJ_BETON]],tbl_Metraj22[[#This Row],[YUZDE]]*tbl_Metraj22[[#This Row],[METRAJ_BETON]]))</f>
        <v>0</v>
      </c>
      <c r="K3718" s="2" t="s">
        <v>2345</v>
      </c>
    </row>
    <row r="3719" spans="1:11" ht="14.25" x14ac:dyDescent="0.2">
      <c r="A3719" s="2" t="s">
        <v>2977</v>
      </c>
      <c r="B3719" s="124" t="s">
        <v>7767</v>
      </c>
      <c r="C3719" s="124"/>
      <c r="D3719" s="126">
        <v>4.08</v>
      </c>
      <c r="E3719" s="124" t="s">
        <v>765</v>
      </c>
      <c r="F3719" s="124">
        <v>1</v>
      </c>
      <c r="G3719" s="2" t="s">
        <v>16306</v>
      </c>
      <c r="H3719" s="130"/>
      <c r="I3719" s="134"/>
      <c r="J3719" s="123">
        <f>IF(OR(tbl_Metraj22[[#This Row],[TARIH]]="",tbl_Metraj22[[#This Row],[TARIH]]="-"),0,IF(tbl_Metraj22[[#This Row],[YUZDE]]=0,tbl_Metraj22[[#This Row],[METRAJ_BETON]],tbl_Metraj22[[#This Row],[YUZDE]]*tbl_Metraj22[[#This Row],[METRAJ_BETON]]))</f>
        <v>0</v>
      </c>
      <c r="K3719" s="2" t="s">
        <v>2346</v>
      </c>
    </row>
    <row r="3720" spans="1:11" ht="14.25" x14ac:dyDescent="0.2">
      <c r="A3720" s="2" t="s">
        <v>2977</v>
      </c>
      <c r="B3720" s="124" t="s">
        <v>7768</v>
      </c>
      <c r="C3720" s="124"/>
      <c r="D3720" s="126">
        <v>4.28</v>
      </c>
      <c r="E3720" s="124" t="s">
        <v>765</v>
      </c>
      <c r="F3720" s="124">
        <v>1</v>
      </c>
      <c r="G3720" s="2" t="s">
        <v>16307</v>
      </c>
      <c r="H3720" s="130"/>
      <c r="I3720" s="134"/>
      <c r="J3720" s="123">
        <f>IF(OR(tbl_Metraj22[[#This Row],[TARIH]]="",tbl_Metraj22[[#This Row],[TARIH]]="-"),0,IF(tbl_Metraj22[[#This Row],[YUZDE]]=0,tbl_Metraj22[[#This Row],[METRAJ_BETON]],tbl_Metraj22[[#This Row],[YUZDE]]*tbl_Metraj22[[#This Row],[METRAJ_BETON]]))</f>
        <v>0</v>
      </c>
      <c r="K3720" s="2" t="s">
        <v>2342</v>
      </c>
    </row>
    <row r="3721" spans="1:11" ht="14.25" x14ac:dyDescent="0.2">
      <c r="A3721" s="2" t="s">
        <v>2977</v>
      </c>
      <c r="B3721" s="124" t="s">
        <v>7769</v>
      </c>
      <c r="C3721" s="124"/>
      <c r="D3721" s="126">
        <v>2.86</v>
      </c>
      <c r="E3721" s="124" t="s">
        <v>765</v>
      </c>
      <c r="F3721" s="124">
        <v>1</v>
      </c>
      <c r="G3721" s="2" t="s">
        <v>16308</v>
      </c>
      <c r="H3721" s="130"/>
      <c r="I3721" s="134"/>
      <c r="J3721" s="123">
        <f>IF(OR(tbl_Metraj22[[#This Row],[TARIH]]="",tbl_Metraj22[[#This Row],[TARIH]]="-"),0,IF(tbl_Metraj22[[#This Row],[YUZDE]]=0,tbl_Metraj22[[#This Row],[METRAJ_BETON]],tbl_Metraj22[[#This Row],[YUZDE]]*tbl_Metraj22[[#This Row],[METRAJ_BETON]]))</f>
        <v>0</v>
      </c>
      <c r="K3721" s="2" t="s">
        <v>2343</v>
      </c>
    </row>
    <row r="3722" spans="1:11" ht="14.25" x14ac:dyDescent="0.2">
      <c r="A3722" s="2" t="s">
        <v>2977</v>
      </c>
      <c r="B3722" s="124" t="s">
        <v>7770</v>
      </c>
      <c r="C3722" s="124"/>
      <c r="D3722" s="126">
        <v>4.08</v>
      </c>
      <c r="E3722" s="124" t="s">
        <v>765</v>
      </c>
      <c r="F3722" s="124">
        <v>1</v>
      </c>
      <c r="G3722" s="2" t="s">
        <v>16309</v>
      </c>
      <c r="H3722" s="130"/>
      <c r="I3722" s="134"/>
      <c r="J3722" s="123">
        <f>IF(OR(tbl_Metraj22[[#This Row],[TARIH]]="",tbl_Metraj22[[#This Row],[TARIH]]="-"),0,IF(tbl_Metraj22[[#This Row],[YUZDE]]=0,tbl_Metraj22[[#This Row],[METRAJ_BETON]],tbl_Metraj22[[#This Row],[YUZDE]]*tbl_Metraj22[[#This Row],[METRAJ_BETON]]))</f>
        <v>0</v>
      </c>
      <c r="K3722" s="2" t="s">
        <v>2347</v>
      </c>
    </row>
    <row r="3723" spans="1:11" ht="14.25" x14ac:dyDescent="0.2">
      <c r="A3723" s="2" t="s">
        <v>2977</v>
      </c>
      <c r="B3723" s="124" t="s">
        <v>7771</v>
      </c>
      <c r="C3723" s="124"/>
      <c r="D3723" s="126">
        <v>4.28</v>
      </c>
      <c r="E3723" s="124" t="s">
        <v>765</v>
      </c>
      <c r="F3723" s="124">
        <v>1</v>
      </c>
      <c r="G3723" s="2" t="s">
        <v>16310</v>
      </c>
      <c r="H3723" s="130"/>
      <c r="I3723" s="134"/>
      <c r="J3723" s="123">
        <f>IF(OR(tbl_Metraj22[[#This Row],[TARIH]]="",tbl_Metraj22[[#This Row],[TARIH]]="-"),0,IF(tbl_Metraj22[[#This Row],[YUZDE]]=0,tbl_Metraj22[[#This Row],[METRAJ_BETON]],tbl_Metraj22[[#This Row],[YUZDE]]*tbl_Metraj22[[#This Row],[METRAJ_BETON]]))</f>
        <v>0</v>
      </c>
      <c r="K3723" s="2" t="s">
        <v>2344</v>
      </c>
    </row>
    <row r="3724" spans="1:11" ht="14.25" x14ac:dyDescent="0.2">
      <c r="A3724" s="2" t="s">
        <v>2977</v>
      </c>
      <c r="B3724" s="124" t="s">
        <v>7772</v>
      </c>
      <c r="C3724" s="124"/>
      <c r="D3724" s="126">
        <v>3.62</v>
      </c>
      <c r="E3724" s="124" t="s">
        <v>765</v>
      </c>
      <c r="F3724" s="124">
        <v>1</v>
      </c>
      <c r="G3724" s="2" t="s">
        <v>16311</v>
      </c>
      <c r="H3724" s="130"/>
      <c r="I3724" s="134"/>
      <c r="J3724" s="123">
        <f>IF(OR(tbl_Metraj22[[#This Row],[TARIH]]="",tbl_Metraj22[[#This Row],[TARIH]]="-"),0,IF(tbl_Metraj22[[#This Row],[YUZDE]]=0,tbl_Metraj22[[#This Row],[METRAJ_BETON]],tbl_Metraj22[[#This Row],[YUZDE]]*tbl_Metraj22[[#This Row],[METRAJ_BETON]]))</f>
        <v>0</v>
      </c>
      <c r="K3724" s="2" t="s">
        <v>2348</v>
      </c>
    </row>
    <row r="3725" spans="1:11" ht="14.25" x14ac:dyDescent="0.2">
      <c r="A3725" s="2" t="s">
        <v>2977</v>
      </c>
      <c r="B3725" s="124" t="s">
        <v>7773</v>
      </c>
      <c r="C3725" s="124"/>
      <c r="D3725" s="126">
        <v>3.06</v>
      </c>
      <c r="E3725" s="124" t="s">
        <v>765</v>
      </c>
      <c r="F3725" s="124">
        <v>1</v>
      </c>
      <c r="G3725" s="2" t="s">
        <v>16312</v>
      </c>
      <c r="H3725" s="130"/>
      <c r="I3725" s="134"/>
      <c r="J3725" s="123">
        <f>IF(OR(tbl_Metraj22[[#This Row],[TARIH]]="",tbl_Metraj22[[#This Row],[TARIH]]="-"),0,IF(tbl_Metraj22[[#This Row],[YUZDE]]=0,tbl_Metraj22[[#This Row],[METRAJ_BETON]],tbl_Metraj22[[#This Row],[YUZDE]]*tbl_Metraj22[[#This Row],[METRAJ_BETON]]))</f>
        <v>0</v>
      </c>
      <c r="K3725" s="2" t="s">
        <v>2349</v>
      </c>
    </row>
    <row r="3726" spans="1:11" ht="14.25" x14ac:dyDescent="0.2">
      <c r="A3726" s="2" t="s">
        <v>787</v>
      </c>
      <c r="B3726" s="124" t="s">
        <v>5102</v>
      </c>
      <c r="C3726" s="124"/>
      <c r="D3726" s="126">
        <v>637.29999999999995</v>
      </c>
      <c r="E3726" s="124" t="s">
        <v>766</v>
      </c>
      <c r="F3726" s="124">
        <v>-5</v>
      </c>
      <c r="G3726" s="2" t="s">
        <v>16313</v>
      </c>
      <c r="H3726" s="130">
        <v>45776</v>
      </c>
      <c r="I3726" s="134"/>
      <c r="J3726" s="123">
        <f>IF(OR(tbl_Metraj22[[#This Row],[TARIH]]="",tbl_Metraj22[[#This Row],[TARIH]]="-"),0,IF(tbl_Metraj22[[#This Row],[YUZDE]]=0,tbl_Metraj22[[#This Row],[METRAJ_BETON]],tbl_Metraj22[[#This Row],[YUZDE]]*tbl_Metraj22[[#This Row],[METRAJ_BETON]]))</f>
        <v>637.29999999999995</v>
      </c>
    </row>
    <row r="3727" spans="1:11" ht="14.25" x14ac:dyDescent="0.2">
      <c r="A3727" s="2" t="s">
        <v>787</v>
      </c>
      <c r="B3727" s="124" t="s">
        <v>5165</v>
      </c>
      <c r="C3727" s="124"/>
      <c r="D3727" s="126">
        <v>952.62</v>
      </c>
      <c r="E3727" s="124" t="s">
        <v>766</v>
      </c>
      <c r="F3727" s="124">
        <v>-5</v>
      </c>
      <c r="G3727" s="2" t="s">
        <v>16314</v>
      </c>
      <c r="H3727" s="130">
        <v>45776</v>
      </c>
      <c r="I3727" s="134"/>
      <c r="J3727" s="123">
        <f>IF(OR(tbl_Metraj22[[#This Row],[TARIH]]="",tbl_Metraj22[[#This Row],[TARIH]]="-"),0,IF(tbl_Metraj22[[#This Row],[YUZDE]]=0,tbl_Metraj22[[#This Row],[METRAJ_BETON]],tbl_Metraj22[[#This Row],[YUZDE]]*tbl_Metraj22[[#This Row],[METRAJ_BETON]]))</f>
        <v>952.62</v>
      </c>
    </row>
    <row r="3728" spans="1:11" ht="14.25" x14ac:dyDescent="0.2">
      <c r="A3728" s="2" t="s">
        <v>756</v>
      </c>
      <c r="B3728" s="124" t="s">
        <v>4713</v>
      </c>
      <c r="C3728" s="124"/>
      <c r="D3728" s="126">
        <v>517.15</v>
      </c>
      <c r="E3728" s="124" t="s">
        <v>766</v>
      </c>
      <c r="F3728" s="124">
        <v>-5</v>
      </c>
      <c r="G3728" s="2" t="s">
        <v>16315</v>
      </c>
      <c r="H3728" s="130"/>
      <c r="I3728" s="134"/>
      <c r="J3728" s="123">
        <f>IF(OR(tbl_Metraj22[[#This Row],[TARIH]]="",tbl_Metraj22[[#This Row],[TARIH]]="-"),0,IF(tbl_Metraj22[[#This Row],[YUZDE]]=0,tbl_Metraj22[[#This Row],[METRAJ_BETON]],tbl_Metraj22[[#This Row],[YUZDE]]*tbl_Metraj22[[#This Row],[METRAJ_BETON]]))</f>
        <v>0</v>
      </c>
    </row>
    <row r="3729" spans="1:11" ht="14.25" x14ac:dyDescent="0.2">
      <c r="A3729" s="2" t="s">
        <v>756</v>
      </c>
      <c r="B3729" s="124" t="s">
        <v>4720</v>
      </c>
      <c r="C3729" s="124"/>
      <c r="D3729" s="126">
        <v>359.83</v>
      </c>
      <c r="E3729" s="124" t="s">
        <v>766</v>
      </c>
      <c r="F3729" s="124">
        <v>-5</v>
      </c>
      <c r="G3729" s="2" t="s">
        <v>16316</v>
      </c>
      <c r="H3729" s="130"/>
      <c r="I3729" s="134"/>
      <c r="J3729" s="123">
        <f>IF(OR(tbl_Metraj22[[#This Row],[TARIH]]="",tbl_Metraj22[[#This Row],[TARIH]]="-"),0,IF(tbl_Metraj22[[#This Row],[YUZDE]]=0,tbl_Metraj22[[#This Row],[METRAJ_BETON]],tbl_Metraj22[[#This Row],[YUZDE]]*tbl_Metraj22[[#This Row],[METRAJ_BETON]]))</f>
        <v>0</v>
      </c>
    </row>
    <row r="3730" spans="1:11" ht="14.25" x14ac:dyDescent="0.2">
      <c r="A3730" s="2" t="s">
        <v>734</v>
      </c>
      <c r="B3730" s="124" t="s">
        <v>6989</v>
      </c>
      <c r="C3730" s="124"/>
      <c r="D3730" s="126">
        <v>0.23</v>
      </c>
      <c r="E3730" s="124" t="s">
        <v>766</v>
      </c>
      <c r="F3730" s="124">
        <v>-5</v>
      </c>
      <c r="G3730" s="2" t="s">
        <v>16317</v>
      </c>
      <c r="H3730" s="130"/>
      <c r="I3730" s="134"/>
      <c r="J3730" s="123">
        <f>IF(OR(tbl_Metraj22[[#This Row],[TARIH]]="",tbl_Metraj22[[#This Row],[TARIH]]="-"),0,IF(tbl_Metraj22[[#This Row],[YUZDE]]=0,tbl_Metraj22[[#This Row],[METRAJ_BETON]],tbl_Metraj22[[#This Row],[YUZDE]]*tbl_Metraj22[[#This Row],[METRAJ_BETON]]))</f>
        <v>0</v>
      </c>
      <c r="K3730" s="2" t="e">
        <v>#N/A</v>
      </c>
    </row>
    <row r="3731" spans="1:11" ht="14.25" x14ac:dyDescent="0.2">
      <c r="A3731" s="2" t="s">
        <v>734</v>
      </c>
      <c r="B3731" s="124" t="s">
        <v>6990</v>
      </c>
      <c r="C3731" s="124"/>
      <c r="D3731" s="126">
        <v>0.28000000000000003</v>
      </c>
      <c r="E3731" s="124" t="s">
        <v>766</v>
      </c>
      <c r="F3731" s="124">
        <v>-5</v>
      </c>
      <c r="G3731" s="2" t="s">
        <v>16318</v>
      </c>
      <c r="H3731" s="130"/>
      <c r="I3731" s="134"/>
      <c r="J3731" s="123">
        <f>IF(OR(tbl_Metraj22[[#This Row],[TARIH]]="",tbl_Metraj22[[#This Row],[TARIH]]="-"),0,IF(tbl_Metraj22[[#This Row],[YUZDE]]=0,tbl_Metraj22[[#This Row],[METRAJ_BETON]],tbl_Metraj22[[#This Row],[YUZDE]]*tbl_Metraj22[[#This Row],[METRAJ_BETON]]))</f>
        <v>0</v>
      </c>
      <c r="K3731" s="2" t="s">
        <v>23752</v>
      </c>
    </row>
    <row r="3732" spans="1:11" ht="14.25" x14ac:dyDescent="0.2">
      <c r="A3732" s="2" t="s">
        <v>734</v>
      </c>
      <c r="B3732" s="124" t="s">
        <v>6991</v>
      </c>
      <c r="C3732" s="124"/>
      <c r="D3732" s="126">
        <v>0.21</v>
      </c>
      <c r="E3732" s="124" t="s">
        <v>766</v>
      </c>
      <c r="F3732" s="124">
        <v>-5</v>
      </c>
      <c r="G3732" s="2" t="s">
        <v>16319</v>
      </c>
      <c r="H3732" s="130"/>
      <c r="I3732" s="134"/>
      <c r="J3732" s="123">
        <f>IF(OR(tbl_Metraj22[[#This Row],[TARIH]]="",tbl_Metraj22[[#This Row],[TARIH]]="-"),0,IF(tbl_Metraj22[[#This Row],[YUZDE]]=0,tbl_Metraj22[[#This Row],[METRAJ_BETON]],tbl_Metraj22[[#This Row],[YUZDE]]*tbl_Metraj22[[#This Row],[METRAJ_BETON]]))</f>
        <v>0</v>
      </c>
      <c r="K3732" s="2" t="e">
        <v>#N/A</v>
      </c>
    </row>
    <row r="3733" spans="1:11" ht="14.25" x14ac:dyDescent="0.2">
      <c r="A3733" s="2" t="s">
        <v>734</v>
      </c>
      <c r="B3733" s="124" t="s">
        <v>6992</v>
      </c>
      <c r="C3733" s="124"/>
      <c r="D3733" s="126">
        <v>0.31</v>
      </c>
      <c r="E3733" s="124" t="s">
        <v>766</v>
      </c>
      <c r="F3733" s="124">
        <v>-5</v>
      </c>
      <c r="G3733" s="2" t="s">
        <v>16320</v>
      </c>
      <c r="H3733" s="130"/>
      <c r="I3733" s="134"/>
      <c r="J3733" s="123">
        <f>IF(OR(tbl_Metraj22[[#This Row],[TARIH]]="",tbl_Metraj22[[#This Row],[TARIH]]="-"),0,IF(tbl_Metraj22[[#This Row],[YUZDE]]=0,tbl_Metraj22[[#This Row],[METRAJ_BETON]],tbl_Metraj22[[#This Row],[YUZDE]]*tbl_Metraj22[[#This Row],[METRAJ_BETON]]))</f>
        <v>0</v>
      </c>
      <c r="K3733" s="2" t="s">
        <v>22216</v>
      </c>
    </row>
    <row r="3734" spans="1:11" ht="14.25" x14ac:dyDescent="0.2">
      <c r="A3734" s="2" t="s">
        <v>734</v>
      </c>
      <c r="B3734" s="124" t="s">
        <v>6993</v>
      </c>
      <c r="C3734" s="124"/>
      <c r="D3734" s="126">
        <v>0.3</v>
      </c>
      <c r="E3734" s="124" t="s">
        <v>766</v>
      </c>
      <c r="F3734" s="124">
        <v>-5</v>
      </c>
      <c r="G3734" s="2" t="s">
        <v>16321</v>
      </c>
      <c r="H3734" s="130"/>
      <c r="I3734" s="134"/>
      <c r="J3734" s="123">
        <f>IF(OR(tbl_Metraj22[[#This Row],[TARIH]]="",tbl_Metraj22[[#This Row],[TARIH]]="-"),0,IF(tbl_Metraj22[[#This Row],[YUZDE]]=0,tbl_Metraj22[[#This Row],[METRAJ_BETON]],tbl_Metraj22[[#This Row],[YUZDE]]*tbl_Metraj22[[#This Row],[METRAJ_BETON]]))</f>
        <v>0</v>
      </c>
      <c r="K3734" s="2" t="s">
        <v>23753</v>
      </c>
    </row>
    <row r="3735" spans="1:11" ht="14.25" x14ac:dyDescent="0.2">
      <c r="A3735" s="2" t="s">
        <v>734</v>
      </c>
      <c r="B3735" s="124" t="s">
        <v>6998</v>
      </c>
      <c r="C3735" s="124"/>
      <c r="D3735" s="126">
        <v>1.96</v>
      </c>
      <c r="E3735" s="124" t="s">
        <v>766</v>
      </c>
      <c r="F3735" s="124">
        <v>-5</v>
      </c>
      <c r="G3735" s="2" t="s">
        <v>16322</v>
      </c>
      <c r="H3735" s="130"/>
      <c r="I3735" s="134"/>
      <c r="J3735" s="123">
        <f>IF(OR(tbl_Metraj22[[#This Row],[TARIH]]="",tbl_Metraj22[[#This Row],[TARIH]]="-"),0,IF(tbl_Metraj22[[#This Row],[YUZDE]]=0,tbl_Metraj22[[#This Row],[METRAJ_BETON]],tbl_Metraj22[[#This Row],[YUZDE]]*tbl_Metraj22[[#This Row],[METRAJ_BETON]]))</f>
        <v>0</v>
      </c>
      <c r="K3735" s="2" t="s">
        <v>22177</v>
      </c>
    </row>
    <row r="3736" spans="1:11" ht="14.25" x14ac:dyDescent="0.2">
      <c r="A3736" s="2" t="s">
        <v>734</v>
      </c>
      <c r="B3736" s="124" t="s">
        <v>6999</v>
      </c>
      <c r="C3736" s="124"/>
      <c r="D3736" s="126">
        <v>2.2000000000000002</v>
      </c>
      <c r="E3736" s="124" t="s">
        <v>766</v>
      </c>
      <c r="F3736" s="124">
        <v>-5</v>
      </c>
      <c r="G3736" s="2" t="s">
        <v>16323</v>
      </c>
      <c r="H3736" s="130"/>
      <c r="I3736" s="134"/>
      <c r="J3736" s="123">
        <f>IF(OR(tbl_Metraj22[[#This Row],[TARIH]]="",tbl_Metraj22[[#This Row],[TARIH]]="-"),0,IF(tbl_Metraj22[[#This Row],[YUZDE]]=0,tbl_Metraj22[[#This Row],[METRAJ_BETON]],tbl_Metraj22[[#This Row],[YUZDE]]*tbl_Metraj22[[#This Row],[METRAJ_BETON]]))</f>
        <v>0</v>
      </c>
      <c r="K3736" s="2" t="e">
        <v>#N/A</v>
      </c>
    </row>
    <row r="3737" spans="1:11" ht="14.25" x14ac:dyDescent="0.2">
      <c r="A3737" s="2" t="s">
        <v>734</v>
      </c>
      <c r="B3737" s="124" t="s">
        <v>7000</v>
      </c>
      <c r="C3737" s="124"/>
      <c r="D3737" s="126">
        <v>1.1200000000000001</v>
      </c>
      <c r="E3737" s="124" t="s">
        <v>766</v>
      </c>
      <c r="F3737" s="124">
        <v>-5</v>
      </c>
      <c r="G3737" s="2" t="s">
        <v>16324</v>
      </c>
      <c r="H3737" s="130"/>
      <c r="I3737" s="134"/>
      <c r="J3737" s="123">
        <f>IF(OR(tbl_Metraj22[[#This Row],[TARIH]]="",tbl_Metraj22[[#This Row],[TARIH]]="-"),0,IF(tbl_Metraj22[[#This Row],[YUZDE]]=0,tbl_Metraj22[[#This Row],[METRAJ_BETON]],tbl_Metraj22[[#This Row],[YUZDE]]*tbl_Metraj22[[#This Row],[METRAJ_BETON]]))</f>
        <v>0</v>
      </c>
      <c r="K3737" s="2" t="s">
        <v>22170</v>
      </c>
    </row>
    <row r="3738" spans="1:11" ht="14.25" x14ac:dyDescent="0.2">
      <c r="A3738" s="2" t="s">
        <v>734</v>
      </c>
      <c r="B3738" s="124" t="s">
        <v>7001</v>
      </c>
      <c r="C3738" s="124"/>
      <c r="D3738" s="126">
        <v>1.65</v>
      </c>
      <c r="E3738" s="124" t="s">
        <v>766</v>
      </c>
      <c r="F3738" s="124">
        <v>-5</v>
      </c>
      <c r="G3738" s="2" t="s">
        <v>16325</v>
      </c>
      <c r="H3738" s="130"/>
      <c r="I3738" s="134"/>
      <c r="J3738" s="123">
        <f>IF(OR(tbl_Metraj22[[#This Row],[TARIH]]="",tbl_Metraj22[[#This Row],[TARIH]]="-"),0,IF(tbl_Metraj22[[#This Row],[YUZDE]]=0,tbl_Metraj22[[#This Row],[METRAJ_BETON]],tbl_Metraj22[[#This Row],[YUZDE]]*tbl_Metraj22[[#This Row],[METRAJ_BETON]]))</f>
        <v>0</v>
      </c>
      <c r="K3738" s="2" t="s">
        <v>22207</v>
      </c>
    </row>
    <row r="3739" spans="1:11" ht="14.25" x14ac:dyDescent="0.2">
      <c r="A3739" s="2" t="s">
        <v>734</v>
      </c>
      <c r="B3739" s="124" t="s">
        <v>7002</v>
      </c>
      <c r="C3739" s="124"/>
      <c r="D3739" s="126">
        <v>2.13</v>
      </c>
      <c r="E3739" s="124" t="s">
        <v>766</v>
      </c>
      <c r="F3739" s="124">
        <v>-5</v>
      </c>
      <c r="G3739" s="2" t="s">
        <v>16326</v>
      </c>
      <c r="H3739" s="130"/>
      <c r="I3739" s="134"/>
      <c r="J3739" s="123">
        <f>IF(OR(tbl_Metraj22[[#This Row],[TARIH]]="",tbl_Metraj22[[#This Row],[TARIH]]="-"),0,IF(tbl_Metraj22[[#This Row],[YUZDE]]=0,tbl_Metraj22[[#This Row],[METRAJ_BETON]],tbl_Metraj22[[#This Row],[YUZDE]]*tbl_Metraj22[[#This Row],[METRAJ_BETON]]))</f>
        <v>0</v>
      </c>
      <c r="K3739" s="2" t="s">
        <v>23754</v>
      </c>
    </row>
    <row r="3740" spans="1:11" ht="14.25" x14ac:dyDescent="0.2">
      <c r="A3740" s="2" t="s">
        <v>734</v>
      </c>
      <c r="B3740" s="124" t="s">
        <v>7003</v>
      </c>
      <c r="C3740" s="124"/>
      <c r="D3740" s="126">
        <v>0.94</v>
      </c>
      <c r="E3740" s="124" t="s">
        <v>766</v>
      </c>
      <c r="F3740" s="124">
        <v>-5</v>
      </c>
      <c r="G3740" s="2" t="s">
        <v>16327</v>
      </c>
      <c r="H3740" s="130"/>
      <c r="I3740" s="134"/>
      <c r="J3740" s="123">
        <f>IF(OR(tbl_Metraj22[[#This Row],[TARIH]]="",tbl_Metraj22[[#This Row],[TARIH]]="-"),0,IF(tbl_Metraj22[[#This Row],[YUZDE]]=0,tbl_Metraj22[[#This Row],[METRAJ_BETON]],tbl_Metraj22[[#This Row],[YUZDE]]*tbl_Metraj22[[#This Row],[METRAJ_BETON]]))</f>
        <v>0</v>
      </c>
      <c r="K3740" s="2" t="s">
        <v>23755</v>
      </c>
    </row>
    <row r="3741" spans="1:11" ht="14.25" x14ac:dyDescent="0.2">
      <c r="A3741" s="2" t="s">
        <v>734</v>
      </c>
      <c r="B3741" s="124" t="s">
        <v>7004</v>
      </c>
      <c r="C3741" s="124"/>
      <c r="D3741" s="126">
        <v>0.86</v>
      </c>
      <c r="E3741" s="124" t="s">
        <v>766</v>
      </c>
      <c r="F3741" s="124">
        <v>-5</v>
      </c>
      <c r="G3741" s="2" t="s">
        <v>16328</v>
      </c>
      <c r="H3741" s="130"/>
      <c r="I3741" s="134"/>
      <c r="J3741" s="123">
        <f>IF(OR(tbl_Metraj22[[#This Row],[TARIH]]="",tbl_Metraj22[[#This Row],[TARIH]]="-"),0,IF(tbl_Metraj22[[#This Row],[YUZDE]]=0,tbl_Metraj22[[#This Row],[METRAJ_BETON]],tbl_Metraj22[[#This Row],[YUZDE]]*tbl_Metraj22[[#This Row],[METRAJ_BETON]]))</f>
        <v>0</v>
      </c>
      <c r="K3741" s="2" t="s">
        <v>23756</v>
      </c>
    </row>
    <row r="3742" spans="1:11" ht="14.25" x14ac:dyDescent="0.2">
      <c r="A3742" s="2" t="s">
        <v>734</v>
      </c>
      <c r="B3742" s="124" t="s">
        <v>7005</v>
      </c>
      <c r="C3742" s="124"/>
      <c r="D3742" s="126">
        <v>1.04</v>
      </c>
      <c r="E3742" s="124" t="s">
        <v>766</v>
      </c>
      <c r="F3742" s="124">
        <v>-5</v>
      </c>
      <c r="G3742" s="2" t="s">
        <v>16329</v>
      </c>
      <c r="H3742" s="130"/>
      <c r="I3742" s="134"/>
      <c r="J3742" s="123">
        <f>IF(OR(tbl_Metraj22[[#This Row],[TARIH]]="",tbl_Metraj22[[#This Row],[TARIH]]="-"),0,IF(tbl_Metraj22[[#This Row],[YUZDE]]=0,tbl_Metraj22[[#This Row],[METRAJ_BETON]],tbl_Metraj22[[#This Row],[YUZDE]]*tbl_Metraj22[[#This Row],[METRAJ_BETON]]))</f>
        <v>0</v>
      </c>
      <c r="K3742" s="2" t="s">
        <v>23757</v>
      </c>
    </row>
    <row r="3743" spans="1:11" ht="14.25" x14ac:dyDescent="0.2">
      <c r="A3743" s="2" t="s">
        <v>734</v>
      </c>
      <c r="B3743" s="124" t="s">
        <v>7006</v>
      </c>
      <c r="C3743" s="124"/>
      <c r="D3743" s="126">
        <v>1.07</v>
      </c>
      <c r="E3743" s="124" t="s">
        <v>766</v>
      </c>
      <c r="F3743" s="124">
        <v>-5</v>
      </c>
      <c r="G3743" s="2" t="s">
        <v>16330</v>
      </c>
      <c r="H3743" s="130"/>
      <c r="I3743" s="134"/>
      <c r="J3743" s="123">
        <f>IF(OR(tbl_Metraj22[[#This Row],[TARIH]]="",tbl_Metraj22[[#This Row],[TARIH]]="-"),0,IF(tbl_Metraj22[[#This Row],[YUZDE]]=0,tbl_Metraj22[[#This Row],[METRAJ_BETON]],tbl_Metraj22[[#This Row],[YUZDE]]*tbl_Metraj22[[#This Row],[METRAJ_BETON]]))</f>
        <v>0</v>
      </c>
      <c r="K3743" s="2" t="s">
        <v>23758</v>
      </c>
    </row>
    <row r="3744" spans="1:11" ht="14.25" x14ac:dyDescent="0.2">
      <c r="A3744" s="2" t="s">
        <v>734</v>
      </c>
      <c r="B3744" s="124" t="s">
        <v>7007</v>
      </c>
      <c r="C3744" s="124"/>
      <c r="D3744" s="126">
        <v>1.44</v>
      </c>
      <c r="E3744" s="124" t="s">
        <v>766</v>
      </c>
      <c r="F3744" s="124">
        <v>-5</v>
      </c>
      <c r="G3744" s="2" t="s">
        <v>16331</v>
      </c>
      <c r="H3744" s="130"/>
      <c r="I3744" s="134"/>
      <c r="J3744" s="123">
        <f>IF(OR(tbl_Metraj22[[#This Row],[TARIH]]="",tbl_Metraj22[[#This Row],[TARIH]]="-"),0,IF(tbl_Metraj22[[#This Row],[YUZDE]]=0,tbl_Metraj22[[#This Row],[METRAJ_BETON]],tbl_Metraj22[[#This Row],[YUZDE]]*tbl_Metraj22[[#This Row],[METRAJ_BETON]]))</f>
        <v>0</v>
      </c>
      <c r="K3744" s="2" t="s">
        <v>23759</v>
      </c>
    </row>
    <row r="3745" spans="1:11" ht="14.25" x14ac:dyDescent="0.2">
      <c r="A3745" s="2" t="s">
        <v>734</v>
      </c>
      <c r="B3745" s="124" t="s">
        <v>7037</v>
      </c>
      <c r="C3745" s="124"/>
      <c r="D3745" s="126">
        <v>0.77</v>
      </c>
      <c r="E3745" s="124" t="s">
        <v>766</v>
      </c>
      <c r="F3745" s="124">
        <v>-5</v>
      </c>
      <c r="G3745" s="2" t="s">
        <v>16332</v>
      </c>
      <c r="H3745" s="130"/>
      <c r="I3745" s="134"/>
      <c r="J3745" s="123">
        <f>IF(OR(tbl_Metraj22[[#This Row],[TARIH]]="",tbl_Metraj22[[#This Row],[TARIH]]="-"),0,IF(tbl_Metraj22[[#This Row],[YUZDE]]=0,tbl_Metraj22[[#This Row],[METRAJ_BETON]],tbl_Metraj22[[#This Row],[YUZDE]]*tbl_Metraj22[[#This Row],[METRAJ_BETON]]))</f>
        <v>0</v>
      </c>
      <c r="K3745" s="2" t="s">
        <v>23760</v>
      </c>
    </row>
    <row r="3746" spans="1:11" ht="14.25" x14ac:dyDescent="0.2">
      <c r="A3746" s="2" t="s">
        <v>734</v>
      </c>
      <c r="B3746" s="124" t="s">
        <v>7038</v>
      </c>
      <c r="C3746" s="124"/>
      <c r="D3746" s="126">
        <v>0.7</v>
      </c>
      <c r="E3746" s="124" t="s">
        <v>766</v>
      </c>
      <c r="F3746" s="124">
        <v>-5</v>
      </c>
      <c r="G3746" s="2" t="s">
        <v>16333</v>
      </c>
      <c r="H3746" s="130"/>
      <c r="I3746" s="134"/>
      <c r="J3746" s="123">
        <f>IF(OR(tbl_Metraj22[[#This Row],[TARIH]]="",tbl_Metraj22[[#This Row],[TARIH]]="-"),0,IF(tbl_Metraj22[[#This Row],[YUZDE]]=0,tbl_Metraj22[[#This Row],[METRAJ_BETON]],tbl_Metraj22[[#This Row],[YUZDE]]*tbl_Metraj22[[#This Row],[METRAJ_BETON]]))</f>
        <v>0</v>
      </c>
      <c r="K3746" s="2" t="s">
        <v>23761</v>
      </c>
    </row>
    <row r="3747" spans="1:11" ht="14.25" x14ac:dyDescent="0.2">
      <c r="A3747" s="2" t="s">
        <v>734</v>
      </c>
      <c r="B3747" s="124" t="s">
        <v>7039</v>
      </c>
      <c r="C3747" s="124"/>
      <c r="D3747" s="126">
        <v>0.7</v>
      </c>
      <c r="E3747" s="124" t="s">
        <v>766</v>
      </c>
      <c r="F3747" s="124">
        <v>-5</v>
      </c>
      <c r="G3747" s="2" t="s">
        <v>16334</v>
      </c>
      <c r="H3747" s="130"/>
      <c r="I3747" s="134"/>
      <c r="J3747" s="123">
        <f>IF(OR(tbl_Metraj22[[#This Row],[TARIH]]="",tbl_Metraj22[[#This Row],[TARIH]]="-"),0,IF(tbl_Metraj22[[#This Row],[YUZDE]]=0,tbl_Metraj22[[#This Row],[METRAJ_BETON]],tbl_Metraj22[[#This Row],[YUZDE]]*tbl_Metraj22[[#This Row],[METRAJ_BETON]]))</f>
        <v>0</v>
      </c>
      <c r="K3747" s="2" t="s">
        <v>23762</v>
      </c>
    </row>
    <row r="3748" spans="1:11" ht="14.25" x14ac:dyDescent="0.2">
      <c r="A3748" s="2" t="s">
        <v>734</v>
      </c>
      <c r="B3748" s="124" t="s">
        <v>7040</v>
      </c>
      <c r="C3748" s="124"/>
      <c r="D3748" s="126">
        <v>2.2999999999999998</v>
      </c>
      <c r="E3748" s="124" t="s">
        <v>766</v>
      </c>
      <c r="F3748" s="124">
        <v>-5</v>
      </c>
      <c r="G3748" s="2" t="s">
        <v>16335</v>
      </c>
      <c r="H3748" s="130"/>
      <c r="I3748" s="134"/>
      <c r="J3748" s="123">
        <f>IF(OR(tbl_Metraj22[[#This Row],[TARIH]]="",tbl_Metraj22[[#This Row],[TARIH]]="-"),0,IF(tbl_Metraj22[[#This Row],[YUZDE]]=0,tbl_Metraj22[[#This Row],[METRAJ_BETON]],tbl_Metraj22[[#This Row],[YUZDE]]*tbl_Metraj22[[#This Row],[METRAJ_BETON]]))</f>
        <v>0</v>
      </c>
      <c r="K3748" s="2" t="s">
        <v>22231</v>
      </c>
    </row>
    <row r="3749" spans="1:11" ht="14.25" x14ac:dyDescent="0.2">
      <c r="A3749" s="2" t="s">
        <v>734</v>
      </c>
      <c r="B3749" s="124" t="s">
        <v>7041</v>
      </c>
      <c r="C3749" s="124"/>
      <c r="D3749" s="126">
        <v>0.7</v>
      </c>
      <c r="E3749" s="124" t="s">
        <v>766</v>
      </c>
      <c r="F3749" s="124">
        <v>-5</v>
      </c>
      <c r="G3749" s="2" t="s">
        <v>16336</v>
      </c>
      <c r="H3749" s="130"/>
      <c r="I3749" s="134"/>
      <c r="J3749" s="123">
        <f>IF(OR(tbl_Metraj22[[#This Row],[TARIH]]="",tbl_Metraj22[[#This Row],[TARIH]]="-"),0,IF(tbl_Metraj22[[#This Row],[YUZDE]]=0,tbl_Metraj22[[#This Row],[METRAJ_BETON]],tbl_Metraj22[[#This Row],[YUZDE]]*tbl_Metraj22[[#This Row],[METRAJ_BETON]]))</f>
        <v>0</v>
      </c>
      <c r="K3749" s="2" t="s">
        <v>23763</v>
      </c>
    </row>
    <row r="3750" spans="1:11" ht="14.25" x14ac:dyDescent="0.2">
      <c r="A3750" s="2" t="s">
        <v>734</v>
      </c>
      <c r="B3750" s="124" t="s">
        <v>7042</v>
      </c>
      <c r="C3750" s="124"/>
      <c r="D3750" s="126">
        <v>2.2999999999999998</v>
      </c>
      <c r="E3750" s="124" t="s">
        <v>766</v>
      </c>
      <c r="F3750" s="124">
        <v>-5</v>
      </c>
      <c r="G3750" s="2" t="s">
        <v>16337</v>
      </c>
      <c r="H3750" s="130"/>
      <c r="I3750" s="134"/>
      <c r="J3750" s="123">
        <f>IF(OR(tbl_Metraj22[[#This Row],[TARIH]]="",tbl_Metraj22[[#This Row],[TARIH]]="-"),0,IF(tbl_Metraj22[[#This Row],[YUZDE]]=0,tbl_Metraj22[[#This Row],[METRAJ_BETON]],tbl_Metraj22[[#This Row],[YUZDE]]*tbl_Metraj22[[#This Row],[METRAJ_BETON]]))</f>
        <v>0</v>
      </c>
      <c r="K3750" s="2" t="s">
        <v>22205</v>
      </c>
    </row>
    <row r="3751" spans="1:11" ht="14.25" x14ac:dyDescent="0.2">
      <c r="A3751" s="2" t="s">
        <v>734</v>
      </c>
      <c r="B3751" s="124" t="s">
        <v>7043</v>
      </c>
      <c r="C3751" s="124"/>
      <c r="D3751" s="126">
        <v>3.46</v>
      </c>
      <c r="E3751" s="124" t="s">
        <v>766</v>
      </c>
      <c r="F3751" s="124">
        <v>-5</v>
      </c>
      <c r="G3751" s="2" t="s">
        <v>16338</v>
      </c>
      <c r="H3751" s="130"/>
      <c r="I3751" s="134"/>
      <c r="J3751" s="123">
        <f>IF(OR(tbl_Metraj22[[#This Row],[TARIH]]="",tbl_Metraj22[[#This Row],[TARIH]]="-"),0,IF(tbl_Metraj22[[#This Row],[YUZDE]]=0,tbl_Metraj22[[#This Row],[METRAJ_BETON]],tbl_Metraj22[[#This Row],[YUZDE]]*tbl_Metraj22[[#This Row],[METRAJ_BETON]]))</f>
        <v>0</v>
      </c>
      <c r="K3751" s="2" t="s">
        <v>22199</v>
      </c>
    </row>
    <row r="3752" spans="1:11" ht="14.25" x14ac:dyDescent="0.2">
      <c r="A3752" s="2" t="s">
        <v>734</v>
      </c>
      <c r="B3752" s="124" t="s">
        <v>7044</v>
      </c>
      <c r="C3752" s="124"/>
      <c r="D3752" s="126">
        <v>3.26</v>
      </c>
      <c r="E3752" s="124" t="s">
        <v>766</v>
      </c>
      <c r="F3752" s="124">
        <v>-5</v>
      </c>
      <c r="G3752" s="2" t="s">
        <v>16339</v>
      </c>
      <c r="H3752" s="130"/>
      <c r="I3752" s="134"/>
      <c r="J3752" s="123">
        <f>IF(OR(tbl_Metraj22[[#This Row],[TARIH]]="",tbl_Metraj22[[#This Row],[TARIH]]="-"),0,IF(tbl_Metraj22[[#This Row],[YUZDE]]=0,tbl_Metraj22[[#This Row],[METRAJ_BETON]],tbl_Metraj22[[#This Row],[YUZDE]]*tbl_Metraj22[[#This Row],[METRAJ_BETON]]))</f>
        <v>0</v>
      </c>
      <c r="K3752" s="2" t="s">
        <v>22197</v>
      </c>
    </row>
    <row r="3753" spans="1:11" ht="14.25" x14ac:dyDescent="0.2">
      <c r="A3753" s="2" t="s">
        <v>734</v>
      </c>
      <c r="B3753" s="124" t="s">
        <v>7045</v>
      </c>
      <c r="C3753" s="124"/>
      <c r="D3753" s="126">
        <v>0.93</v>
      </c>
      <c r="E3753" s="124" t="s">
        <v>766</v>
      </c>
      <c r="F3753" s="124">
        <v>-5</v>
      </c>
      <c r="G3753" s="2" t="s">
        <v>16340</v>
      </c>
      <c r="H3753" s="130"/>
      <c r="I3753" s="134"/>
      <c r="J3753" s="123">
        <f>IF(OR(tbl_Metraj22[[#This Row],[TARIH]]="",tbl_Metraj22[[#This Row],[TARIH]]="-"),0,IF(tbl_Metraj22[[#This Row],[YUZDE]]=0,tbl_Metraj22[[#This Row],[METRAJ_BETON]],tbl_Metraj22[[#This Row],[YUZDE]]*tbl_Metraj22[[#This Row],[METRAJ_BETON]]))</f>
        <v>0</v>
      </c>
      <c r="K3753" s="2" t="s">
        <v>23764</v>
      </c>
    </row>
    <row r="3754" spans="1:11" ht="14.25" x14ac:dyDescent="0.2">
      <c r="A3754" s="2" t="s">
        <v>734</v>
      </c>
      <c r="B3754" s="124" t="s">
        <v>7046</v>
      </c>
      <c r="C3754" s="124"/>
      <c r="D3754" s="126">
        <v>2.9</v>
      </c>
      <c r="E3754" s="124" t="s">
        <v>766</v>
      </c>
      <c r="F3754" s="124">
        <v>-5</v>
      </c>
      <c r="G3754" s="2" t="s">
        <v>16341</v>
      </c>
      <c r="H3754" s="130"/>
      <c r="I3754" s="134"/>
      <c r="J3754" s="123">
        <f>IF(OR(tbl_Metraj22[[#This Row],[TARIH]]="",tbl_Metraj22[[#This Row],[TARIH]]="-"),0,IF(tbl_Metraj22[[#This Row],[YUZDE]]=0,tbl_Metraj22[[#This Row],[METRAJ_BETON]],tbl_Metraj22[[#This Row],[YUZDE]]*tbl_Metraj22[[#This Row],[METRAJ_BETON]]))</f>
        <v>0</v>
      </c>
      <c r="K3754" s="2" t="s">
        <v>22319</v>
      </c>
    </row>
    <row r="3755" spans="1:11" ht="14.25" x14ac:dyDescent="0.2">
      <c r="A3755" s="2" t="s">
        <v>734</v>
      </c>
      <c r="B3755" s="124" t="s">
        <v>7047</v>
      </c>
      <c r="C3755" s="124"/>
      <c r="D3755" s="126">
        <v>3.46</v>
      </c>
      <c r="E3755" s="124" t="s">
        <v>766</v>
      </c>
      <c r="F3755" s="124">
        <v>-5</v>
      </c>
      <c r="G3755" s="2" t="s">
        <v>16342</v>
      </c>
      <c r="H3755" s="130"/>
      <c r="I3755" s="134"/>
      <c r="J3755" s="123">
        <f>IF(OR(tbl_Metraj22[[#This Row],[TARIH]]="",tbl_Metraj22[[#This Row],[TARIH]]="-"),0,IF(tbl_Metraj22[[#This Row],[YUZDE]]=0,tbl_Metraj22[[#This Row],[METRAJ_BETON]],tbl_Metraj22[[#This Row],[YUZDE]]*tbl_Metraj22[[#This Row],[METRAJ_BETON]]))</f>
        <v>0</v>
      </c>
      <c r="K3755" s="2" t="s">
        <v>22325</v>
      </c>
    </row>
    <row r="3756" spans="1:11" ht="14.25" x14ac:dyDescent="0.2">
      <c r="A3756" s="2" t="s">
        <v>734</v>
      </c>
      <c r="B3756" s="124" t="s">
        <v>7048</v>
      </c>
      <c r="C3756" s="124"/>
      <c r="D3756" s="126">
        <v>0.34</v>
      </c>
      <c r="E3756" s="124" t="s">
        <v>766</v>
      </c>
      <c r="F3756" s="124">
        <v>-5</v>
      </c>
      <c r="G3756" s="2" t="s">
        <v>16343</v>
      </c>
      <c r="H3756" s="130"/>
      <c r="I3756" s="134"/>
      <c r="J3756" s="123">
        <f>IF(OR(tbl_Metraj22[[#This Row],[TARIH]]="",tbl_Metraj22[[#This Row],[TARIH]]="-"),0,IF(tbl_Metraj22[[#This Row],[YUZDE]]=0,tbl_Metraj22[[#This Row],[METRAJ_BETON]],tbl_Metraj22[[#This Row],[YUZDE]]*tbl_Metraj22[[#This Row],[METRAJ_BETON]]))</f>
        <v>0</v>
      </c>
      <c r="K3756" s="2" t="s">
        <v>23765</v>
      </c>
    </row>
    <row r="3757" spans="1:11" ht="14.25" x14ac:dyDescent="0.2">
      <c r="A3757" s="2" t="s">
        <v>734</v>
      </c>
      <c r="B3757" s="124" t="s">
        <v>7049</v>
      </c>
      <c r="C3757" s="124"/>
      <c r="D3757" s="126">
        <v>1.06</v>
      </c>
      <c r="E3757" s="124" t="s">
        <v>766</v>
      </c>
      <c r="F3757" s="124">
        <v>-5</v>
      </c>
      <c r="G3757" s="2" t="s">
        <v>16344</v>
      </c>
      <c r="H3757" s="130"/>
      <c r="I3757" s="134"/>
      <c r="J3757" s="123">
        <f>IF(OR(tbl_Metraj22[[#This Row],[TARIH]]="",tbl_Metraj22[[#This Row],[TARIH]]="-"),0,IF(tbl_Metraj22[[#This Row],[YUZDE]]=0,tbl_Metraj22[[#This Row],[METRAJ_BETON]],tbl_Metraj22[[#This Row],[YUZDE]]*tbl_Metraj22[[#This Row],[METRAJ_BETON]]))</f>
        <v>0</v>
      </c>
      <c r="K3757" s="2" t="s">
        <v>23766</v>
      </c>
    </row>
    <row r="3758" spans="1:11" ht="14.25" x14ac:dyDescent="0.2">
      <c r="A3758" s="2" t="s">
        <v>734</v>
      </c>
      <c r="B3758" s="124" t="s">
        <v>7050</v>
      </c>
      <c r="C3758" s="124"/>
      <c r="D3758" s="126">
        <v>0.8</v>
      </c>
      <c r="E3758" s="124" t="s">
        <v>766</v>
      </c>
      <c r="F3758" s="124">
        <v>-5</v>
      </c>
      <c r="G3758" s="2" t="s">
        <v>16345</v>
      </c>
      <c r="H3758" s="130"/>
      <c r="I3758" s="134"/>
      <c r="J3758" s="123">
        <f>IF(OR(tbl_Metraj22[[#This Row],[TARIH]]="",tbl_Metraj22[[#This Row],[TARIH]]="-"),0,IF(tbl_Metraj22[[#This Row],[YUZDE]]=0,tbl_Metraj22[[#This Row],[METRAJ_BETON]],tbl_Metraj22[[#This Row],[YUZDE]]*tbl_Metraj22[[#This Row],[METRAJ_BETON]]))</f>
        <v>0</v>
      </c>
      <c r="K3758" s="2" t="s">
        <v>23767</v>
      </c>
    </row>
    <row r="3759" spans="1:11" ht="14.25" x14ac:dyDescent="0.2">
      <c r="A3759" s="2" t="s">
        <v>734</v>
      </c>
      <c r="B3759" s="124" t="s">
        <v>7051</v>
      </c>
      <c r="C3759" s="124"/>
      <c r="D3759" s="126">
        <v>0.5</v>
      </c>
      <c r="E3759" s="124" t="s">
        <v>766</v>
      </c>
      <c r="F3759" s="124">
        <v>-5</v>
      </c>
      <c r="G3759" s="2" t="s">
        <v>16346</v>
      </c>
      <c r="H3759" s="130"/>
      <c r="I3759" s="134"/>
      <c r="J3759" s="123">
        <f>IF(OR(tbl_Metraj22[[#This Row],[TARIH]]="",tbl_Metraj22[[#This Row],[TARIH]]="-"),0,IF(tbl_Metraj22[[#This Row],[YUZDE]]=0,tbl_Metraj22[[#This Row],[METRAJ_BETON]],tbl_Metraj22[[#This Row],[YUZDE]]*tbl_Metraj22[[#This Row],[METRAJ_BETON]]))</f>
        <v>0</v>
      </c>
      <c r="K3759" s="2" t="e">
        <v>#N/A</v>
      </c>
    </row>
    <row r="3760" spans="1:11" ht="14.25" x14ac:dyDescent="0.2">
      <c r="A3760" s="2" t="s">
        <v>734</v>
      </c>
      <c r="B3760" s="124" t="s">
        <v>7052</v>
      </c>
      <c r="C3760" s="124"/>
      <c r="D3760" s="126">
        <v>1.39</v>
      </c>
      <c r="E3760" s="124" t="s">
        <v>766</v>
      </c>
      <c r="F3760" s="124">
        <v>-5</v>
      </c>
      <c r="G3760" s="2" t="s">
        <v>16347</v>
      </c>
      <c r="H3760" s="130"/>
      <c r="I3760" s="134"/>
      <c r="J3760" s="123">
        <f>IF(OR(tbl_Metraj22[[#This Row],[TARIH]]="",tbl_Metraj22[[#This Row],[TARIH]]="-"),0,IF(tbl_Metraj22[[#This Row],[YUZDE]]=0,tbl_Metraj22[[#This Row],[METRAJ_BETON]],tbl_Metraj22[[#This Row],[YUZDE]]*tbl_Metraj22[[#This Row],[METRAJ_BETON]]))</f>
        <v>0</v>
      </c>
      <c r="K3760" s="2" t="s">
        <v>22278</v>
      </c>
    </row>
    <row r="3761" spans="1:11" ht="14.25" x14ac:dyDescent="0.2">
      <c r="A3761" s="2" t="s">
        <v>734</v>
      </c>
      <c r="B3761" s="124" t="s">
        <v>7053</v>
      </c>
      <c r="C3761" s="124"/>
      <c r="D3761" s="126">
        <v>1.63</v>
      </c>
      <c r="E3761" s="124" t="s">
        <v>766</v>
      </c>
      <c r="F3761" s="124">
        <v>-5</v>
      </c>
      <c r="G3761" s="2" t="s">
        <v>16348</v>
      </c>
      <c r="H3761" s="130"/>
      <c r="I3761" s="134"/>
      <c r="J3761" s="123">
        <f>IF(OR(tbl_Metraj22[[#This Row],[TARIH]]="",tbl_Metraj22[[#This Row],[TARIH]]="-"),0,IF(tbl_Metraj22[[#This Row],[YUZDE]]=0,tbl_Metraj22[[#This Row],[METRAJ_BETON]],tbl_Metraj22[[#This Row],[YUZDE]]*tbl_Metraj22[[#This Row],[METRAJ_BETON]]))</f>
        <v>0</v>
      </c>
      <c r="K3761" s="2" t="s">
        <v>22307</v>
      </c>
    </row>
    <row r="3762" spans="1:11" ht="14.25" x14ac:dyDescent="0.2">
      <c r="A3762" s="2" t="s">
        <v>734</v>
      </c>
      <c r="B3762" s="124" t="s">
        <v>7054</v>
      </c>
      <c r="C3762" s="124"/>
      <c r="D3762" s="126">
        <v>0.45</v>
      </c>
      <c r="E3762" s="124" t="s">
        <v>766</v>
      </c>
      <c r="F3762" s="124">
        <v>-5</v>
      </c>
      <c r="G3762" s="2" t="s">
        <v>16349</v>
      </c>
      <c r="H3762" s="130"/>
      <c r="I3762" s="134"/>
      <c r="J3762" s="123">
        <f>IF(OR(tbl_Metraj22[[#This Row],[TARIH]]="",tbl_Metraj22[[#This Row],[TARIH]]="-"),0,IF(tbl_Metraj22[[#This Row],[YUZDE]]=0,tbl_Metraj22[[#This Row],[METRAJ_BETON]],tbl_Metraj22[[#This Row],[YUZDE]]*tbl_Metraj22[[#This Row],[METRAJ_BETON]]))</f>
        <v>0</v>
      </c>
      <c r="K3762" s="2" t="s">
        <v>23768</v>
      </c>
    </row>
    <row r="3763" spans="1:11" ht="14.25" x14ac:dyDescent="0.2">
      <c r="A3763" s="2" t="s">
        <v>734</v>
      </c>
      <c r="B3763" s="124" t="s">
        <v>7055</v>
      </c>
      <c r="C3763" s="124"/>
      <c r="D3763" s="126">
        <v>2.02</v>
      </c>
      <c r="E3763" s="124" t="s">
        <v>766</v>
      </c>
      <c r="F3763" s="124">
        <v>-5</v>
      </c>
      <c r="G3763" s="2" t="s">
        <v>16350</v>
      </c>
      <c r="H3763" s="130"/>
      <c r="I3763" s="134"/>
      <c r="J3763" s="123">
        <f>IF(OR(tbl_Metraj22[[#This Row],[TARIH]]="",tbl_Metraj22[[#This Row],[TARIH]]="-"),0,IF(tbl_Metraj22[[#This Row],[YUZDE]]=0,tbl_Metraj22[[#This Row],[METRAJ_BETON]],tbl_Metraj22[[#This Row],[YUZDE]]*tbl_Metraj22[[#This Row],[METRAJ_BETON]]))</f>
        <v>0</v>
      </c>
      <c r="K3763" s="2" t="s">
        <v>23769</v>
      </c>
    </row>
    <row r="3764" spans="1:11" ht="14.25" x14ac:dyDescent="0.2">
      <c r="A3764" s="2" t="s">
        <v>734</v>
      </c>
      <c r="B3764" s="124" t="s">
        <v>7056</v>
      </c>
      <c r="C3764" s="124"/>
      <c r="D3764" s="126">
        <v>2.02</v>
      </c>
      <c r="E3764" s="124" t="s">
        <v>766</v>
      </c>
      <c r="F3764" s="124">
        <v>-5</v>
      </c>
      <c r="G3764" s="2" t="s">
        <v>16351</v>
      </c>
      <c r="H3764" s="130"/>
      <c r="I3764" s="134"/>
      <c r="J3764" s="123">
        <f>IF(OR(tbl_Metraj22[[#This Row],[TARIH]]="",tbl_Metraj22[[#This Row],[TARIH]]="-"),0,IF(tbl_Metraj22[[#This Row],[YUZDE]]=0,tbl_Metraj22[[#This Row],[METRAJ_BETON]],tbl_Metraj22[[#This Row],[YUZDE]]*tbl_Metraj22[[#This Row],[METRAJ_BETON]]))</f>
        <v>0</v>
      </c>
      <c r="K3764" s="2" t="s">
        <v>23770</v>
      </c>
    </row>
    <row r="3765" spans="1:11" ht="14.25" x14ac:dyDescent="0.2">
      <c r="A3765" s="2" t="s">
        <v>734</v>
      </c>
      <c r="B3765" s="124" t="s">
        <v>7057</v>
      </c>
      <c r="C3765" s="124"/>
      <c r="D3765" s="126">
        <v>1.82</v>
      </c>
      <c r="E3765" s="124" t="s">
        <v>766</v>
      </c>
      <c r="F3765" s="124">
        <v>-5</v>
      </c>
      <c r="G3765" s="2" t="s">
        <v>16352</v>
      </c>
      <c r="H3765" s="130"/>
      <c r="I3765" s="134"/>
      <c r="J3765" s="123">
        <f>IF(OR(tbl_Metraj22[[#This Row],[TARIH]]="",tbl_Metraj22[[#This Row],[TARIH]]="-"),0,IF(tbl_Metraj22[[#This Row],[YUZDE]]=0,tbl_Metraj22[[#This Row],[METRAJ_BETON]],tbl_Metraj22[[#This Row],[YUZDE]]*tbl_Metraj22[[#This Row],[METRAJ_BETON]]))</f>
        <v>0</v>
      </c>
      <c r="K3765" s="2" t="s">
        <v>22274</v>
      </c>
    </row>
    <row r="3766" spans="1:11" ht="14.25" x14ac:dyDescent="0.2">
      <c r="A3766" s="2" t="s">
        <v>734</v>
      </c>
      <c r="B3766" s="124" t="s">
        <v>7058</v>
      </c>
      <c r="C3766" s="124"/>
      <c r="D3766" s="126">
        <v>2.2599999999999998</v>
      </c>
      <c r="E3766" s="124" t="s">
        <v>766</v>
      </c>
      <c r="F3766" s="124">
        <v>-5</v>
      </c>
      <c r="G3766" s="2" t="s">
        <v>16353</v>
      </c>
      <c r="H3766" s="130"/>
      <c r="I3766" s="134"/>
      <c r="J3766" s="123">
        <f>IF(OR(tbl_Metraj22[[#This Row],[TARIH]]="",tbl_Metraj22[[#This Row],[TARIH]]="-"),0,IF(tbl_Metraj22[[#This Row],[YUZDE]]=0,tbl_Metraj22[[#This Row],[METRAJ_BETON]],tbl_Metraj22[[#This Row],[YUZDE]]*tbl_Metraj22[[#This Row],[METRAJ_BETON]]))</f>
        <v>0</v>
      </c>
      <c r="K3766" s="2" t="s">
        <v>23771</v>
      </c>
    </row>
    <row r="3767" spans="1:11" ht="14.25" x14ac:dyDescent="0.2">
      <c r="A3767" s="2" t="s">
        <v>734</v>
      </c>
      <c r="B3767" s="124" t="s">
        <v>7059</v>
      </c>
      <c r="C3767" s="124"/>
      <c r="D3767" s="126">
        <v>2.2999999999999998</v>
      </c>
      <c r="E3767" s="124" t="s">
        <v>766</v>
      </c>
      <c r="F3767" s="124">
        <v>-5</v>
      </c>
      <c r="G3767" s="2" t="s">
        <v>16354</v>
      </c>
      <c r="H3767" s="130"/>
      <c r="I3767" s="134"/>
      <c r="J3767" s="123">
        <f>IF(OR(tbl_Metraj22[[#This Row],[TARIH]]="",tbl_Metraj22[[#This Row],[TARIH]]="-"),0,IF(tbl_Metraj22[[#This Row],[YUZDE]]=0,tbl_Metraj22[[#This Row],[METRAJ_BETON]],tbl_Metraj22[[#This Row],[YUZDE]]*tbl_Metraj22[[#This Row],[METRAJ_BETON]]))</f>
        <v>0</v>
      </c>
      <c r="K3767" s="2" t="s">
        <v>23772</v>
      </c>
    </row>
    <row r="3768" spans="1:11" ht="14.25" x14ac:dyDescent="0.2">
      <c r="A3768" s="2" t="s">
        <v>734</v>
      </c>
      <c r="B3768" s="124" t="s">
        <v>7060</v>
      </c>
      <c r="C3768" s="124"/>
      <c r="D3768" s="126">
        <v>1.1299999999999999</v>
      </c>
      <c r="E3768" s="124" t="s">
        <v>766</v>
      </c>
      <c r="F3768" s="124">
        <v>-5</v>
      </c>
      <c r="G3768" s="2" t="s">
        <v>16355</v>
      </c>
      <c r="H3768" s="130"/>
      <c r="I3768" s="134"/>
      <c r="J3768" s="123">
        <f>IF(OR(tbl_Metraj22[[#This Row],[TARIH]]="",tbl_Metraj22[[#This Row],[TARIH]]="-"),0,IF(tbl_Metraj22[[#This Row],[YUZDE]]=0,tbl_Metraj22[[#This Row],[METRAJ_BETON]],tbl_Metraj22[[#This Row],[YUZDE]]*tbl_Metraj22[[#This Row],[METRAJ_BETON]]))</f>
        <v>0</v>
      </c>
      <c r="K3768" s="2" t="s">
        <v>22174</v>
      </c>
    </row>
    <row r="3769" spans="1:11" ht="14.25" x14ac:dyDescent="0.2">
      <c r="A3769" s="2" t="s">
        <v>734</v>
      </c>
      <c r="B3769" s="124" t="s">
        <v>7061</v>
      </c>
      <c r="C3769" s="124"/>
      <c r="D3769" s="126">
        <v>0.9</v>
      </c>
      <c r="E3769" s="124" t="s">
        <v>766</v>
      </c>
      <c r="F3769" s="124">
        <v>-5</v>
      </c>
      <c r="G3769" s="2" t="s">
        <v>16356</v>
      </c>
      <c r="H3769" s="130"/>
      <c r="I3769" s="134"/>
      <c r="J3769" s="123">
        <f>IF(OR(tbl_Metraj22[[#This Row],[TARIH]]="",tbl_Metraj22[[#This Row],[TARIH]]="-"),0,IF(tbl_Metraj22[[#This Row],[YUZDE]]=0,tbl_Metraj22[[#This Row],[METRAJ_BETON]],tbl_Metraj22[[#This Row],[YUZDE]]*tbl_Metraj22[[#This Row],[METRAJ_BETON]]))</f>
        <v>0</v>
      </c>
      <c r="K3769" s="2" t="s">
        <v>23773</v>
      </c>
    </row>
    <row r="3770" spans="1:11" ht="14.25" x14ac:dyDescent="0.2">
      <c r="A3770" s="2" t="s">
        <v>734</v>
      </c>
      <c r="B3770" s="124" t="s">
        <v>7062</v>
      </c>
      <c r="C3770" s="124"/>
      <c r="D3770" s="126">
        <v>1.95</v>
      </c>
      <c r="E3770" s="124" t="s">
        <v>766</v>
      </c>
      <c r="F3770" s="124">
        <v>-5</v>
      </c>
      <c r="G3770" s="2" t="s">
        <v>16357</v>
      </c>
      <c r="H3770" s="130"/>
      <c r="I3770" s="134"/>
      <c r="J3770" s="123">
        <f>IF(OR(tbl_Metraj22[[#This Row],[TARIH]]="",tbl_Metraj22[[#This Row],[TARIH]]="-"),0,IF(tbl_Metraj22[[#This Row],[YUZDE]]=0,tbl_Metraj22[[#This Row],[METRAJ_BETON]],tbl_Metraj22[[#This Row],[YUZDE]]*tbl_Metraj22[[#This Row],[METRAJ_BETON]]))</f>
        <v>0</v>
      </c>
      <c r="K3770" s="2" t="s">
        <v>22179</v>
      </c>
    </row>
    <row r="3771" spans="1:11" ht="14.25" x14ac:dyDescent="0.2">
      <c r="A3771" s="2" t="s">
        <v>734</v>
      </c>
      <c r="B3771" s="124" t="s">
        <v>7063</v>
      </c>
      <c r="C3771" s="124"/>
      <c r="D3771" s="126">
        <v>1.5</v>
      </c>
      <c r="E3771" s="124" t="s">
        <v>766</v>
      </c>
      <c r="F3771" s="124">
        <v>-5</v>
      </c>
      <c r="G3771" s="2" t="s">
        <v>16358</v>
      </c>
      <c r="H3771" s="130"/>
      <c r="I3771" s="134"/>
      <c r="J3771" s="123">
        <f>IF(OR(tbl_Metraj22[[#This Row],[TARIH]]="",tbl_Metraj22[[#This Row],[TARIH]]="-"),0,IF(tbl_Metraj22[[#This Row],[YUZDE]]=0,tbl_Metraj22[[#This Row],[METRAJ_BETON]],tbl_Metraj22[[#This Row],[YUZDE]]*tbl_Metraj22[[#This Row],[METRAJ_BETON]]))</f>
        <v>0</v>
      </c>
      <c r="K3771" s="2" t="s">
        <v>23774</v>
      </c>
    </row>
    <row r="3772" spans="1:11" ht="14.25" x14ac:dyDescent="0.2">
      <c r="A3772" s="2" t="s">
        <v>734</v>
      </c>
      <c r="B3772" s="124" t="s">
        <v>7065</v>
      </c>
      <c r="C3772" s="124"/>
      <c r="D3772" s="126">
        <v>0.67</v>
      </c>
      <c r="E3772" s="124" t="s">
        <v>766</v>
      </c>
      <c r="F3772" s="124">
        <v>-5</v>
      </c>
      <c r="G3772" s="2" t="s">
        <v>16359</v>
      </c>
      <c r="H3772" s="130"/>
      <c r="I3772" s="134"/>
      <c r="J3772" s="123">
        <f>IF(OR(tbl_Metraj22[[#This Row],[TARIH]]="",tbl_Metraj22[[#This Row],[TARIH]]="-"),0,IF(tbl_Metraj22[[#This Row],[YUZDE]]=0,tbl_Metraj22[[#This Row],[METRAJ_BETON]],tbl_Metraj22[[#This Row],[YUZDE]]*tbl_Metraj22[[#This Row],[METRAJ_BETON]]))</f>
        <v>0</v>
      </c>
      <c r="K3772" s="2" t="e">
        <v>#N/A</v>
      </c>
    </row>
    <row r="3773" spans="1:11" ht="14.25" x14ac:dyDescent="0.2">
      <c r="A3773" s="2" t="s">
        <v>734</v>
      </c>
      <c r="B3773" s="124" t="s">
        <v>7066</v>
      </c>
      <c r="C3773" s="124"/>
      <c r="D3773" s="126">
        <v>0.67</v>
      </c>
      <c r="E3773" s="124" t="s">
        <v>766</v>
      </c>
      <c r="F3773" s="124">
        <v>-5</v>
      </c>
      <c r="G3773" s="2" t="s">
        <v>16360</v>
      </c>
      <c r="H3773" s="130"/>
      <c r="I3773" s="134"/>
      <c r="J3773" s="123">
        <f>IF(OR(tbl_Metraj22[[#This Row],[TARIH]]="",tbl_Metraj22[[#This Row],[TARIH]]="-"),0,IF(tbl_Metraj22[[#This Row],[YUZDE]]=0,tbl_Metraj22[[#This Row],[METRAJ_BETON]],tbl_Metraj22[[#This Row],[YUZDE]]*tbl_Metraj22[[#This Row],[METRAJ_BETON]]))</f>
        <v>0</v>
      </c>
      <c r="K3773" s="2" t="s">
        <v>22304</v>
      </c>
    </row>
    <row r="3774" spans="1:11" ht="14.25" x14ac:dyDescent="0.2">
      <c r="A3774" s="2" t="s">
        <v>734</v>
      </c>
      <c r="B3774" s="124" t="s">
        <v>7067</v>
      </c>
      <c r="C3774" s="124"/>
      <c r="D3774" s="126">
        <v>0.22</v>
      </c>
      <c r="E3774" s="124" t="s">
        <v>766</v>
      </c>
      <c r="F3774" s="124">
        <v>-5</v>
      </c>
      <c r="G3774" s="2" t="s">
        <v>16361</v>
      </c>
      <c r="H3774" s="130"/>
      <c r="I3774" s="134"/>
      <c r="J3774" s="123">
        <f>IF(OR(tbl_Metraj22[[#This Row],[TARIH]]="",tbl_Metraj22[[#This Row],[TARIH]]="-"),0,IF(tbl_Metraj22[[#This Row],[YUZDE]]=0,tbl_Metraj22[[#This Row],[METRAJ_BETON]],tbl_Metraj22[[#This Row],[YUZDE]]*tbl_Metraj22[[#This Row],[METRAJ_BETON]]))</f>
        <v>0</v>
      </c>
      <c r="K3774" s="2" t="s">
        <v>23775</v>
      </c>
    </row>
    <row r="3775" spans="1:11" ht="14.25" x14ac:dyDescent="0.2">
      <c r="A3775" s="2" t="s">
        <v>734</v>
      </c>
      <c r="B3775" s="124" t="s">
        <v>7068</v>
      </c>
      <c r="C3775" s="124"/>
      <c r="D3775" s="126">
        <v>1.06</v>
      </c>
      <c r="E3775" s="124" t="s">
        <v>766</v>
      </c>
      <c r="F3775" s="124">
        <v>-5</v>
      </c>
      <c r="G3775" s="2" t="s">
        <v>16362</v>
      </c>
      <c r="H3775" s="130"/>
      <c r="I3775" s="134"/>
      <c r="J3775" s="123">
        <f>IF(OR(tbl_Metraj22[[#This Row],[TARIH]]="",tbl_Metraj22[[#This Row],[TARIH]]="-"),0,IF(tbl_Metraj22[[#This Row],[YUZDE]]=0,tbl_Metraj22[[#This Row],[METRAJ_BETON]],tbl_Metraj22[[#This Row],[YUZDE]]*tbl_Metraj22[[#This Row],[METRAJ_BETON]]))</f>
        <v>0</v>
      </c>
      <c r="K3775" s="2" t="s">
        <v>23776</v>
      </c>
    </row>
    <row r="3776" spans="1:11" ht="14.25" x14ac:dyDescent="0.2">
      <c r="A3776" s="2" t="s">
        <v>734</v>
      </c>
      <c r="B3776" s="124" t="s">
        <v>7069</v>
      </c>
      <c r="C3776" s="124"/>
      <c r="D3776" s="126">
        <v>3.52</v>
      </c>
      <c r="E3776" s="124" t="s">
        <v>766</v>
      </c>
      <c r="F3776" s="124">
        <v>-5</v>
      </c>
      <c r="G3776" s="2" t="s">
        <v>16363</v>
      </c>
      <c r="H3776" s="130"/>
      <c r="I3776" s="134"/>
      <c r="J3776" s="123">
        <f>IF(OR(tbl_Metraj22[[#This Row],[TARIH]]="",tbl_Metraj22[[#This Row],[TARIH]]="-"),0,IF(tbl_Metraj22[[#This Row],[YUZDE]]=0,tbl_Metraj22[[#This Row],[METRAJ_BETON]],tbl_Metraj22[[#This Row],[YUZDE]]*tbl_Metraj22[[#This Row],[METRAJ_BETON]]))</f>
        <v>0</v>
      </c>
      <c r="K3776" s="2" t="s">
        <v>22279</v>
      </c>
    </row>
    <row r="3777" spans="1:11" ht="14.25" x14ac:dyDescent="0.2">
      <c r="A3777" s="2" t="s">
        <v>734</v>
      </c>
      <c r="B3777" s="124" t="s">
        <v>7070</v>
      </c>
      <c r="C3777" s="124"/>
      <c r="D3777" s="126">
        <v>3.32</v>
      </c>
      <c r="E3777" s="124" t="s">
        <v>766</v>
      </c>
      <c r="F3777" s="124">
        <v>-5</v>
      </c>
      <c r="G3777" s="2" t="s">
        <v>16364</v>
      </c>
      <c r="H3777" s="130"/>
      <c r="I3777" s="134"/>
      <c r="J3777" s="123">
        <f>IF(OR(tbl_Metraj22[[#This Row],[TARIH]]="",tbl_Metraj22[[#This Row],[TARIH]]="-"),0,IF(tbl_Metraj22[[#This Row],[YUZDE]]=0,tbl_Metraj22[[#This Row],[METRAJ_BETON]],tbl_Metraj22[[#This Row],[YUZDE]]*tbl_Metraj22[[#This Row],[METRAJ_BETON]]))</f>
        <v>0</v>
      </c>
      <c r="K3777" s="2" t="s">
        <v>22282</v>
      </c>
    </row>
    <row r="3778" spans="1:11" ht="14.25" x14ac:dyDescent="0.2">
      <c r="A3778" s="2" t="s">
        <v>734</v>
      </c>
      <c r="B3778" s="124" t="s">
        <v>7071</v>
      </c>
      <c r="C3778" s="124"/>
      <c r="D3778" s="126">
        <v>1.57</v>
      </c>
      <c r="E3778" s="124" t="s">
        <v>766</v>
      </c>
      <c r="F3778" s="124">
        <v>-5</v>
      </c>
      <c r="G3778" s="2" t="s">
        <v>16365</v>
      </c>
      <c r="H3778" s="130"/>
      <c r="I3778" s="134"/>
      <c r="J3778" s="123">
        <f>IF(OR(tbl_Metraj22[[#This Row],[TARIH]]="",tbl_Metraj22[[#This Row],[TARIH]]="-"),0,IF(tbl_Metraj22[[#This Row],[YUZDE]]=0,tbl_Metraj22[[#This Row],[METRAJ_BETON]],tbl_Metraj22[[#This Row],[YUZDE]]*tbl_Metraj22[[#This Row],[METRAJ_BETON]]))</f>
        <v>0</v>
      </c>
      <c r="K3778" s="2" t="s">
        <v>23777</v>
      </c>
    </row>
    <row r="3779" spans="1:11" ht="14.25" x14ac:dyDescent="0.2">
      <c r="A3779" s="2" t="s">
        <v>734</v>
      </c>
      <c r="B3779" s="124" t="s">
        <v>7072</v>
      </c>
      <c r="C3779" s="124"/>
      <c r="D3779" s="126">
        <v>0.38</v>
      </c>
      <c r="E3779" s="124" t="s">
        <v>766</v>
      </c>
      <c r="F3779" s="124">
        <v>-5</v>
      </c>
      <c r="G3779" s="2" t="s">
        <v>16366</v>
      </c>
      <c r="H3779" s="130"/>
      <c r="I3779" s="134"/>
      <c r="J3779" s="123">
        <f>IF(OR(tbl_Metraj22[[#This Row],[TARIH]]="",tbl_Metraj22[[#This Row],[TARIH]]="-"),0,IF(tbl_Metraj22[[#This Row],[YUZDE]]=0,tbl_Metraj22[[#This Row],[METRAJ_BETON]],tbl_Metraj22[[#This Row],[YUZDE]]*tbl_Metraj22[[#This Row],[METRAJ_BETON]]))</f>
        <v>0</v>
      </c>
      <c r="K3779" s="2" t="s">
        <v>23778</v>
      </c>
    </row>
    <row r="3780" spans="1:11" ht="14.25" x14ac:dyDescent="0.2">
      <c r="A3780" s="2" t="s">
        <v>734</v>
      </c>
      <c r="B3780" s="124" t="s">
        <v>7073</v>
      </c>
      <c r="C3780" s="124"/>
      <c r="D3780" s="126">
        <v>1.99</v>
      </c>
      <c r="E3780" s="124" t="s">
        <v>766</v>
      </c>
      <c r="F3780" s="124">
        <v>-5</v>
      </c>
      <c r="G3780" s="2" t="s">
        <v>16367</v>
      </c>
      <c r="H3780" s="130"/>
      <c r="I3780" s="134"/>
      <c r="J3780" s="123">
        <f>IF(OR(tbl_Metraj22[[#This Row],[TARIH]]="",tbl_Metraj22[[#This Row],[TARIH]]="-"),0,IF(tbl_Metraj22[[#This Row],[YUZDE]]=0,tbl_Metraj22[[#This Row],[METRAJ_BETON]],tbl_Metraj22[[#This Row],[YUZDE]]*tbl_Metraj22[[#This Row],[METRAJ_BETON]]))</f>
        <v>0</v>
      </c>
      <c r="K3780" s="2" t="s">
        <v>22315</v>
      </c>
    </row>
    <row r="3781" spans="1:11" ht="14.25" x14ac:dyDescent="0.2">
      <c r="A3781" s="2" t="s">
        <v>734</v>
      </c>
      <c r="B3781" s="124" t="s">
        <v>7074</v>
      </c>
      <c r="C3781" s="124"/>
      <c r="D3781" s="126">
        <v>2.2599999999999998</v>
      </c>
      <c r="E3781" s="124" t="s">
        <v>766</v>
      </c>
      <c r="F3781" s="124">
        <v>-5</v>
      </c>
      <c r="G3781" s="2" t="s">
        <v>16368</v>
      </c>
      <c r="H3781" s="130"/>
      <c r="I3781" s="134"/>
      <c r="J3781" s="123">
        <f>IF(OR(tbl_Metraj22[[#This Row],[TARIH]]="",tbl_Metraj22[[#This Row],[TARIH]]="-"),0,IF(tbl_Metraj22[[#This Row],[YUZDE]]=0,tbl_Metraj22[[#This Row],[METRAJ_BETON]],tbl_Metraj22[[#This Row],[YUZDE]]*tbl_Metraj22[[#This Row],[METRAJ_BETON]]))</f>
        <v>0</v>
      </c>
      <c r="K3781" s="2" t="s">
        <v>23779</v>
      </c>
    </row>
    <row r="3782" spans="1:11" ht="14.25" x14ac:dyDescent="0.2">
      <c r="A3782" s="2" t="s">
        <v>734</v>
      </c>
      <c r="B3782" s="124" t="s">
        <v>7075</v>
      </c>
      <c r="C3782" s="124"/>
      <c r="D3782" s="126">
        <v>3.6</v>
      </c>
      <c r="E3782" s="124" t="s">
        <v>766</v>
      </c>
      <c r="F3782" s="124">
        <v>-5</v>
      </c>
      <c r="G3782" s="2" t="s">
        <v>16369</v>
      </c>
      <c r="H3782" s="130"/>
      <c r="I3782" s="134"/>
      <c r="J3782" s="123">
        <f>IF(OR(tbl_Metraj22[[#This Row],[TARIH]]="",tbl_Metraj22[[#This Row],[TARIH]]="-"),0,IF(tbl_Metraj22[[#This Row],[YUZDE]]=0,tbl_Metraj22[[#This Row],[METRAJ_BETON]],tbl_Metraj22[[#This Row],[YUZDE]]*tbl_Metraj22[[#This Row],[METRAJ_BETON]]))</f>
        <v>0</v>
      </c>
      <c r="K3782" s="2" t="s">
        <v>22221</v>
      </c>
    </row>
    <row r="3783" spans="1:11" ht="14.25" x14ac:dyDescent="0.2">
      <c r="A3783" s="2" t="s">
        <v>734</v>
      </c>
      <c r="B3783" s="124" t="s">
        <v>7076</v>
      </c>
      <c r="C3783" s="124"/>
      <c r="D3783" s="126">
        <v>1.8</v>
      </c>
      <c r="E3783" s="124" t="s">
        <v>766</v>
      </c>
      <c r="F3783" s="124">
        <v>-5</v>
      </c>
      <c r="G3783" s="2" t="s">
        <v>16370</v>
      </c>
      <c r="H3783" s="130"/>
      <c r="I3783" s="134"/>
      <c r="J3783" s="123">
        <f>IF(OR(tbl_Metraj22[[#This Row],[TARIH]]="",tbl_Metraj22[[#This Row],[TARIH]]="-"),0,IF(tbl_Metraj22[[#This Row],[YUZDE]]=0,tbl_Metraj22[[#This Row],[METRAJ_BETON]],tbl_Metraj22[[#This Row],[YUZDE]]*tbl_Metraj22[[#This Row],[METRAJ_BETON]]))</f>
        <v>0</v>
      </c>
      <c r="K3783" s="2" t="s">
        <v>23780</v>
      </c>
    </row>
    <row r="3784" spans="1:11" ht="14.25" x14ac:dyDescent="0.2">
      <c r="A3784" s="2" t="s">
        <v>734</v>
      </c>
      <c r="B3784" s="124" t="s">
        <v>7077</v>
      </c>
      <c r="C3784" s="124"/>
      <c r="D3784" s="126">
        <v>1.1299999999999999</v>
      </c>
      <c r="E3784" s="124" t="s">
        <v>766</v>
      </c>
      <c r="F3784" s="124">
        <v>-5</v>
      </c>
      <c r="G3784" s="2" t="s">
        <v>16371</v>
      </c>
      <c r="H3784" s="130"/>
      <c r="I3784" s="134"/>
      <c r="J3784" s="123">
        <f>IF(OR(tbl_Metraj22[[#This Row],[TARIH]]="",tbl_Metraj22[[#This Row],[TARIH]]="-"),0,IF(tbl_Metraj22[[#This Row],[YUZDE]]=0,tbl_Metraj22[[#This Row],[METRAJ_BETON]],tbl_Metraj22[[#This Row],[YUZDE]]*tbl_Metraj22[[#This Row],[METRAJ_BETON]]))</f>
        <v>0</v>
      </c>
      <c r="K3784" s="2" t="s">
        <v>23781</v>
      </c>
    </row>
    <row r="3785" spans="1:11" ht="14.25" x14ac:dyDescent="0.2">
      <c r="A3785" s="2" t="s">
        <v>734</v>
      </c>
      <c r="B3785" s="124" t="s">
        <v>7078</v>
      </c>
      <c r="C3785" s="124"/>
      <c r="D3785" s="126">
        <v>1.41</v>
      </c>
      <c r="E3785" s="124" t="s">
        <v>766</v>
      </c>
      <c r="F3785" s="124">
        <v>-5</v>
      </c>
      <c r="G3785" s="2" t="s">
        <v>16372</v>
      </c>
      <c r="H3785" s="130"/>
      <c r="I3785" s="134"/>
      <c r="J3785" s="123">
        <f>IF(OR(tbl_Metraj22[[#This Row],[TARIH]]="",tbl_Metraj22[[#This Row],[TARIH]]="-"),0,IF(tbl_Metraj22[[#This Row],[YUZDE]]=0,tbl_Metraj22[[#This Row],[METRAJ_BETON]],tbl_Metraj22[[#This Row],[YUZDE]]*tbl_Metraj22[[#This Row],[METRAJ_BETON]]))</f>
        <v>0</v>
      </c>
      <c r="K3785" s="2" t="s">
        <v>23782</v>
      </c>
    </row>
    <row r="3786" spans="1:11" ht="14.25" x14ac:dyDescent="0.2">
      <c r="A3786" s="2" t="s">
        <v>734</v>
      </c>
      <c r="B3786" s="124" t="s">
        <v>7079</v>
      </c>
      <c r="C3786" s="124"/>
      <c r="D3786" s="126">
        <v>1.88</v>
      </c>
      <c r="E3786" s="124" t="s">
        <v>766</v>
      </c>
      <c r="F3786" s="124">
        <v>-5</v>
      </c>
      <c r="G3786" s="2" t="s">
        <v>16373</v>
      </c>
      <c r="H3786" s="130"/>
      <c r="I3786" s="134"/>
      <c r="J3786" s="123">
        <f>IF(OR(tbl_Metraj22[[#This Row],[TARIH]]="",tbl_Metraj22[[#This Row],[TARIH]]="-"),0,IF(tbl_Metraj22[[#This Row],[YUZDE]]=0,tbl_Metraj22[[#This Row],[METRAJ_BETON]],tbl_Metraj22[[#This Row],[YUZDE]]*tbl_Metraj22[[#This Row],[METRAJ_BETON]]))</f>
        <v>0</v>
      </c>
      <c r="K3786" s="2" t="s">
        <v>23783</v>
      </c>
    </row>
    <row r="3787" spans="1:11" ht="14.25" x14ac:dyDescent="0.2">
      <c r="A3787" s="2" t="s">
        <v>734</v>
      </c>
      <c r="B3787" s="124" t="s">
        <v>7080</v>
      </c>
      <c r="C3787" s="124"/>
      <c r="D3787" s="126">
        <v>1.5</v>
      </c>
      <c r="E3787" s="124" t="s">
        <v>766</v>
      </c>
      <c r="F3787" s="124">
        <v>-5</v>
      </c>
      <c r="G3787" s="2" t="s">
        <v>16374</v>
      </c>
      <c r="H3787" s="130"/>
      <c r="I3787" s="134"/>
      <c r="J3787" s="123">
        <f>IF(OR(tbl_Metraj22[[#This Row],[TARIH]]="",tbl_Metraj22[[#This Row],[TARIH]]="-"),0,IF(tbl_Metraj22[[#This Row],[YUZDE]]=0,tbl_Metraj22[[#This Row],[METRAJ_BETON]],tbl_Metraj22[[#This Row],[YUZDE]]*tbl_Metraj22[[#This Row],[METRAJ_BETON]]))</f>
        <v>0</v>
      </c>
      <c r="K3787" s="2" t="s">
        <v>23784</v>
      </c>
    </row>
    <row r="3788" spans="1:11" ht="14.25" x14ac:dyDescent="0.2">
      <c r="A3788" s="2" t="s">
        <v>734</v>
      </c>
      <c r="B3788" s="124" t="s">
        <v>7081</v>
      </c>
      <c r="C3788" s="124"/>
      <c r="D3788" s="126">
        <v>2.4</v>
      </c>
      <c r="E3788" s="124" t="s">
        <v>766</v>
      </c>
      <c r="F3788" s="124">
        <v>-5</v>
      </c>
      <c r="G3788" s="2" t="s">
        <v>16375</v>
      </c>
      <c r="H3788" s="130"/>
      <c r="I3788" s="134"/>
      <c r="J3788" s="123">
        <f>IF(OR(tbl_Metraj22[[#This Row],[TARIH]]="",tbl_Metraj22[[#This Row],[TARIH]]="-"),0,IF(tbl_Metraj22[[#This Row],[YUZDE]]=0,tbl_Metraj22[[#This Row],[METRAJ_BETON]],tbl_Metraj22[[#This Row],[YUZDE]]*tbl_Metraj22[[#This Row],[METRAJ_BETON]]))</f>
        <v>0</v>
      </c>
      <c r="K3788" s="2" t="s">
        <v>23785</v>
      </c>
    </row>
    <row r="3789" spans="1:11" ht="14.25" x14ac:dyDescent="0.2">
      <c r="A3789" s="2" t="s">
        <v>734</v>
      </c>
      <c r="B3789" s="124" t="s">
        <v>7082</v>
      </c>
      <c r="C3789" s="124"/>
      <c r="D3789" s="126">
        <v>0.24</v>
      </c>
      <c r="E3789" s="124" t="s">
        <v>766</v>
      </c>
      <c r="F3789" s="124">
        <v>-5</v>
      </c>
      <c r="G3789" s="2" t="s">
        <v>16376</v>
      </c>
      <c r="H3789" s="130"/>
      <c r="I3789" s="134"/>
      <c r="J3789" s="123">
        <f>IF(OR(tbl_Metraj22[[#This Row],[TARIH]]="",tbl_Metraj22[[#This Row],[TARIH]]="-"),0,IF(tbl_Metraj22[[#This Row],[YUZDE]]=0,tbl_Metraj22[[#This Row],[METRAJ_BETON]],tbl_Metraj22[[#This Row],[YUZDE]]*tbl_Metraj22[[#This Row],[METRAJ_BETON]]))</f>
        <v>0</v>
      </c>
      <c r="K3789" s="2" t="s">
        <v>22182</v>
      </c>
    </row>
    <row r="3790" spans="1:11" ht="14.25" x14ac:dyDescent="0.2">
      <c r="A3790" s="2" t="s">
        <v>734</v>
      </c>
      <c r="B3790" s="124" t="s">
        <v>7083</v>
      </c>
      <c r="C3790" s="124"/>
      <c r="D3790" s="126">
        <v>0.59</v>
      </c>
      <c r="E3790" s="124" t="s">
        <v>766</v>
      </c>
      <c r="F3790" s="124">
        <v>-5</v>
      </c>
      <c r="G3790" s="2" t="s">
        <v>16377</v>
      </c>
      <c r="H3790" s="130"/>
      <c r="I3790" s="134"/>
      <c r="J3790" s="123">
        <f>IF(OR(tbl_Metraj22[[#This Row],[TARIH]]="",tbl_Metraj22[[#This Row],[TARIH]]="-"),0,IF(tbl_Metraj22[[#This Row],[YUZDE]]=0,tbl_Metraj22[[#This Row],[METRAJ_BETON]],tbl_Metraj22[[#This Row],[YUZDE]]*tbl_Metraj22[[#This Row],[METRAJ_BETON]]))</f>
        <v>0</v>
      </c>
      <c r="K3790" s="2" t="s">
        <v>23786</v>
      </c>
    </row>
    <row r="3791" spans="1:11" ht="14.25" x14ac:dyDescent="0.2">
      <c r="A3791" s="2" t="s">
        <v>734</v>
      </c>
      <c r="B3791" s="124" t="s">
        <v>7084</v>
      </c>
      <c r="C3791" s="124"/>
      <c r="D3791" s="126">
        <v>0.44</v>
      </c>
      <c r="E3791" s="124" t="s">
        <v>766</v>
      </c>
      <c r="F3791" s="124">
        <v>-5</v>
      </c>
      <c r="G3791" s="2" t="s">
        <v>16378</v>
      </c>
      <c r="H3791" s="130"/>
      <c r="I3791" s="134"/>
      <c r="J3791" s="123">
        <f>IF(OR(tbl_Metraj22[[#This Row],[TARIH]]="",tbl_Metraj22[[#This Row],[TARIH]]="-"),0,IF(tbl_Metraj22[[#This Row],[YUZDE]]=0,tbl_Metraj22[[#This Row],[METRAJ_BETON]],tbl_Metraj22[[#This Row],[YUZDE]]*tbl_Metraj22[[#This Row],[METRAJ_BETON]]))</f>
        <v>0</v>
      </c>
      <c r="K3791" s="2" t="e">
        <v>#N/A</v>
      </c>
    </row>
    <row r="3792" spans="1:11" ht="14.25" x14ac:dyDescent="0.2">
      <c r="A3792" s="2" t="s">
        <v>734</v>
      </c>
      <c r="B3792" s="124" t="s">
        <v>7085</v>
      </c>
      <c r="C3792" s="124"/>
      <c r="D3792" s="126">
        <v>0.62</v>
      </c>
      <c r="E3792" s="124" t="s">
        <v>766</v>
      </c>
      <c r="F3792" s="124">
        <v>-5</v>
      </c>
      <c r="G3792" s="2" t="s">
        <v>16379</v>
      </c>
      <c r="H3792" s="130"/>
      <c r="I3792" s="134"/>
      <c r="J3792" s="123">
        <f>IF(OR(tbl_Metraj22[[#This Row],[TARIH]]="",tbl_Metraj22[[#This Row],[TARIH]]="-"),0,IF(tbl_Metraj22[[#This Row],[YUZDE]]=0,tbl_Metraj22[[#This Row],[METRAJ_BETON]],tbl_Metraj22[[#This Row],[YUZDE]]*tbl_Metraj22[[#This Row],[METRAJ_BETON]]))</f>
        <v>0</v>
      </c>
      <c r="K3792" s="2" t="e">
        <v>#N/A</v>
      </c>
    </row>
    <row r="3793" spans="1:11" ht="14.25" x14ac:dyDescent="0.2">
      <c r="A3793" s="2" t="s">
        <v>734</v>
      </c>
      <c r="B3793" s="124" t="s">
        <v>7086</v>
      </c>
      <c r="C3793" s="124"/>
      <c r="D3793" s="126">
        <v>0.49</v>
      </c>
      <c r="E3793" s="124" t="s">
        <v>766</v>
      </c>
      <c r="F3793" s="124">
        <v>-5</v>
      </c>
      <c r="G3793" s="2" t="s">
        <v>16380</v>
      </c>
      <c r="H3793" s="130"/>
      <c r="I3793" s="134"/>
      <c r="J3793" s="123">
        <f>IF(OR(tbl_Metraj22[[#This Row],[TARIH]]="",tbl_Metraj22[[#This Row],[TARIH]]="-"),0,IF(tbl_Metraj22[[#This Row],[YUZDE]]=0,tbl_Metraj22[[#This Row],[METRAJ_BETON]],tbl_Metraj22[[#This Row],[YUZDE]]*tbl_Metraj22[[#This Row],[METRAJ_BETON]]))</f>
        <v>0</v>
      </c>
      <c r="K3793" s="2" t="e">
        <v>#N/A</v>
      </c>
    </row>
    <row r="3794" spans="1:11" ht="14.25" x14ac:dyDescent="0.2">
      <c r="A3794" s="2" t="s">
        <v>734</v>
      </c>
      <c r="B3794" s="124" t="s">
        <v>7087</v>
      </c>
      <c r="C3794" s="124"/>
      <c r="D3794" s="126">
        <v>0.69</v>
      </c>
      <c r="E3794" s="124" t="s">
        <v>766</v>
      </c>
      <c r="F3794" s="124">
        <v>-5</v>
      </c>
      <c r="G3794" s="2" t="s">
        <v>16381</v>
      </c>
      <c r="H3794" s="130"/>
      <c r="I3794" s="134"/>
      <c r="J3794" s="123">
        <f>IF(OR(tbl_Metraj22[[#This Row],[TARIH]]="",tbl_Metraj22[[#This Row],[TARIH]]="-"),0,IF(tbl_Metraj22[[#This Row],[YUZDE]]=0,tbl_Metraj22[[#This Row],[METRAJ_BETON]],tbl_Metraj22[[#This Row],[YUZDE]]*tbl_Metraj22[[#This Row],[METRAJ_BETON]]))</f>
        <v>0</v>
      </c>
      <c r="K3794" s="2" t="s">
        <v>23787</v>
      </c>
    </row>
    <row r="3795" spans="1:11" ht="14.25" x14ac:dyDescent="0.2">
      <c r="A3795" s="2" t="s">
        <v>734</v>
      </c>
      <c r="B3795" s="124" t="s">
        <v>7088</v>
      </c>
      <c r="C3795" s="124"/>
      <c r="D3795" s="126">
        <v>0.17</v>
      </c>
      <c r="E3795" s="124" t="s">
        <v>766</v>
      </c>
      <c r="F3795" s="124">
        <v>-5</v>
      </c>
      <c r="G3795" s="2" t="s">
        <v>16382</v>
      </c>
      <c r="H3795" s="130"/>
      <c r="I3795" s="134"/>
      <c r="J3795" s="123">
        <f>IF(OR(tbl_Metraj22[[#This Row],[TARIH]]="",tbl_Metraj22[[#This Row],[TARIH]]="-"),0,IF(tbl_Metraj22[[#This Row],[YUZDE]]=0,tbl_Metraj22[[#This Row],[METRAJ_BETON]],tbl_Metraj22[[#This Row],[YUZDE]]*tbl_Metraj22[[#This Row],[METRAJ_BETON]]))</f>
        <v>0</v>
      </c>
      <c r="K3795" s="2" t="s">
        <v>23788</v>
      </c>
    </row>
    <row r="3796" spans="1:11" ht="14.25" x14ac:dyDescent="0.2">
      <c r="A3796" s="2" t="s">
        <v>734</v>
      </c>
      <c r="B3796" s="124" t="s">
        <v>7089</v>
      </c>
      <c r="C3796" s="124"/>
      <c r="D3796" s="126">
        <v>0.74</v>
      </c>
      <c r="E3796" s="124" t="s">
        <v>766</v>
      </c>
      <c r="F3796" s="124">
        <v>-5</v>
      </c>
      <c r="G3796" s="2" t="s">
        <v>16383</v>
      </c>
      <c r="H3796" s="130"/>
      <c r="I3796" s="134"/>
      <c r="J3796" s="123">
        <f>IF(OR(tbl_Metraj22[[#This Row],[TARIH]]="",tbl_Metraj22[[#This Row],[TARIH]]="-"),0,IF(tbl_Metraj22[[#This Row],[YUZDE]]=0,tbl_Metraj22[[#This Row],[METRAJ_BETON]],tbl_Metraj22[[#This Row],[YUZDE]]*tbl_Metraj22[[#This Row],[METRAJ_BETON]]))</f>
        <v>0</v>
      </c>
      <c r="K3796" s="2" t="s">
        <v>22263</v>
      </c>
    </row>
    <row r="3797" spans="1:11" ht="14.25" x14ac:dyDescent="0.2">
      <c r="A3797" s="2" t="s">
        <v>734</v>
      </c>
      <c r="B3797" s="124" t="s">
        <v>7090</v>
      </c>
      <c r="C3797" s="124"/>
      <c r="D3797" s="126">
        <v>0.91</v>
      </c>
      <c r="E3797" s="124" t="s">
        <v>766</v>
      </c>
      <c r="F3797" s="124">
        <v>-5</v>
      </c>
      <c r="G3797" s="2" t="s">
        <v>16384</v>
      </c>
      <c r="H3797" s="130"/>
      <c r="I3797" s="134"/>
      <c r="J3797" s="123">
        <f>IF(OR(tbl_Metraj22[[#This Row],[TARIH]]="",tbl_Metraj22[[#This Row],[TARIH]]="-"),0,IF(tbl_Metraj22[[#This Row],[YUZDE]]=0,tbl_Metraj22[[#This Row],[METRAJ_BETON]],tbl_Metraj22[[#This Row],[YUZDE]]*tbl_Metraj22[[#This Row],[METRAJ_BETON]]))</f>
        <v>0</v>
      </c>
      <c r="K3797" s="2" t="s">
        <v>23789</v>
      </c>
    </row>
    <row r="3798" spans="1:11" ht="14.25" x14ac:dyDescent="0.2">
      <c r="A3798" s="2" t="s">
        <v>734</v>
      </c>
      <c r="B3798" s="124" t="s">
        <v>7091</v>
      </c>
      <c r="C3798" s="124"/>
      <c r="D3798" s="126">
        <v>0.32</v>
      </c>
      <c r="E3798" s="124" t="s">
        <v>766</v>
      </c>
      <c r="F3798" s="124">
        <v>-5</v>
      </c>
      <c r="G3798" s="2" t="s">
        <v>16385</v>
      </c>
      <c r="H3798" s="130"/>
      <c r="I3798" s="134"/>
      <c r="J3798" s="123">
        <f>IF(OR(tbl_Metraj22[[#This Row],[TARIH]]="",tbl_Metraj22[[#This Row],[TARIH]]="-"),0,IF(tbl_Metraj22[[#This Row],[YUZDE]]=0,tbl_Metraj22[[#This Row],[METRAJ_BETON]],tbl_Metraj22[[#This Row],[YUZDE]]*tbl_Metraj22[[#This Row],[METRAJ_BETON]]))</f>
        <v>0</v>
      </c>
      <c r="K3798" s="2" t="s">
        <v>22235</v>
      </c>
    </row>
    <row r="3799" spans="1:11" ht="14.25" x14ac:dyDescent="0.2">
      <c r="A3799" s="2" t="s">
        <v>734</v>
      </c>
      <c r="B3799" s="124" t="s">
        <v>7092</v>
      </c>
      <c r="C3799" s="124"/>
      <c r="D3799" s="126">
        <v>0.37</v>
      </c>
      <c r="E3799" s="124" t="s">
        <v>766</v>
      </c>
      <c r="F3799" s="124">
        <v>-5</v>
      </c>
      <c r="G3799" s="2" t="s">
        <v>16386</v>
      </c>
      <c r="H3799" s="130"/>
      <c r="I3799" s="134"/>
      <c r="J3799" s="123">
        <f>IF(OR(tbl_Metraj22[[#This Row],[TARIH]]="",tbl_Metraj22[[#This Row],[TARIH]]="-"),0,IF(tbl_Metraj22[[#This Row],[YUZDE]]=0,tbl_Metraj22[[#This Row],[METRAJ_BETON]],tbl_Metraj22[[#This Row],[YUZDE]]*tbl_Metraj22[[#This Row],[METRAJ_BETON]]))</f>
        <v>0</v>
      </c>
      <c r="K3799" s="2" t="s">
        <v>23790</v>
      </c>
    </row>
    <row r="3800" spans="1:11" ht="14.25" x14ac:dyDescent="0.2">
      <c r="A3800" s="2" t="s">
        <v>734</v>
      </c>
      <c r="B3800" s="124" t="s">
        <v>7093</v>
      </c>
      <c r="C3800" s="124"/>
      <c r="D3800" s="126">
        <v>1.1200000000000001</v>
      </c>
      <c r="E3800" s="124" t="s">
        <v>766</v>
      </c>
      <c r="F3800" s="124">
        <v>-5</v>
      </c>
      <c r="G3800" s="2" t="s">
        <v>16387</v>
      </c>
      <c r="H3800" s="130"/>
      <c r="I3800" s="134"/>
      <c r="J3800" s="123">
        <f>IF(OR(tbl_Metraj22[[#This Row],[TARIH]]="",tbl_Metraj22[[#This Row],[TARIH]]="-"),0,IF(tbl_Metraj22[[#This Row],[YUZDE]]=0,tbl_Metraj22[[#This Row],[METRAJ_BETON]],tbl_Metraj22[[#This Row],[YUZDE]]*tbl_Metraj22[[#This Row],[METRAJ_BETON]]))</f>
        <v>0</v>
      </c>
      <c r="K3800" s="2" t="s">
        <v>23791</v>
      </c>
    </row>
    <row r="3801" spans="1:11" ht="14.25" x14ac:dyDescent="0.2">
      <c r="A3801" s="2" t="s">
        <v>734</v>
      </c>
      <c r="B3801" s="124" t="s">
        <v>7094</v>
      </c>
      <c r="C3801" s="124"/>
      <c r="D3801" s="126">
        <v>0.46</v>
      </c>
      <c r="E3801" s="124" t="s">
        <v>766</v>
      </c>
      <c r="F3801" s="124">
        <v>-5</v>
      </c>
      <c r="G3801" s="2" t="s">
        <v>16388</v>
      </c>
      <c r="H3801" s="130"/>
      <c r="I3801" s="134"/>
      <c r="J3801" s="123">
        <f>IF(OR(tbl_Metraj22[[#This Row],[TARIH]]="",tbl_Metraj22[[#This Row],[TARIH]]="-"),0,IF(tbl_Metraj22[[#This Row],[YUZDE]]=0,tbl_Metraj22[[#This Row],[METRAJ_BETON]],tbl_Metraj22[[#This Row],[YUZDE]]*tbl_Metraj22[[#This Row],[METRAJ_BETON]]))</f>
        <v>0</v>
      </c>
      <c r="K3801" s="2" t="s">
        <v>22249</v>
      </c>
    </row>
    <row r="3802" spans="1:11" ht="14.25" x14ac:dyDescent="0.2">
      <c r="A3802" s="2" t="s">
        <v>734</v>
      </c>
      <c r="B3802" s="124" t="s">
        <v>7095</v>
      </c>
      <c r="C3802" s="124"/>
      <c r="D3802" s="126">
        <v>1.94</v>
      </c>
      <c r="E3802" s="124" t="s">
        <v>766</v>
      </c>
      <c r="F3802" s="124">
        <v>-5</v>
      </c>
      <c r="G3802" s="2" t="s">
        <v>16389</v>
      </c>
      <c r="H3802" s="130"/>
      <c r="I3802" s="134"/>
      <c r="J3802" s="123">
        <f>IF(OR(tbl_Metraj22[[#This Row],[TARIH]]="",tbl_Metraj22[[#This Row],[TARIH]]="-"),0,IF(tbl_Metraj22[[#This Row],[YUZDE]]=0,tbl_Metraj22[[#This Row],[METRAJ_BETON]],tbl_Metraj22[[#This Row],[YUZDE]]*tbl_Metraj22[[#This Row],[METRAJ_BETON]]))</f>
        <v>0</v>
      </c>
      <c r="K3802" s="2" t="s">
        <v>23792</v>
      </c>
    </row>
    <row r="3803" spans="1:11" ht="14.25" x14ac:dyDescent="0.2">
      <c r="A3803" s="2" t="s">
        <v>734</v>
      </c>
      <c r="B3803" s="124" t="s">
        <v>7096</v>
      </c>
      <c r="C3803" s="124"/>
      <c r="D3803" s="126">
        <v>1.04</v>
      </c>
      <c r="E3803" s="124" t="s">
        <v>766</v>
      </c>
      <c r="F3803" s="124">
        <v>-5</v>
      </c>
      <c r="G3803" s="2" t="s">
        <v>16390</v>
      </c>
      <c r="H3803" s="130"/>
      <c r="I3803" s="134"/>
      <c r="J3803" s="123">
        <f>IF(OR(tbl_Metraj22[[#This Row],[TARIH]]="",tbl_Metraj22[[#This Row],[TARIH]]="-"),0,IF(tbl_Metraj22[[#This Row],[YUZDE]]=0,tbl_Metraj22[[#This Row],[METRAJ_BETON]],tbl_Metraj22[[#This Row],[YUZDE]]*tbl_Metraj22[[#This Row],[METRAJ_BETON]]))</f>
        <v>0</v>
      </c>
      <c r="K3803" s="2" t="s">
        <v>23793</v>
      </c>
    </row>
    <row r="3804" spans="1:11" ht="14.25" x14ac:dyDescent="0.2">
      <c r="A3804" s="2" t="s">
        <v>734</v>
      </c>
      <c r="B3804" s="124" t="s">
        <v>7097</v>
      </c>
      <c r="C3804" s="124"/>
      <c r="D3804" s="126">
        <v>1.78</v>
      </c>
      <c r="E3804" s="124" t="s">
        <v>766</v>
      </c>
      <c r="F3804" s="124">
        <v>-5</v>
      </c>
      <c r="G3804" s="2" t="s">
        <v>16391</v>
      </c>
      <c r="H3804" s="130"/>
      <c r="I3804" s="134"/>
      <c r="J3804" s="123">
        <f>IF(OR(tbl_Metraj22[[#This Row],[TARIH]]="",tbl_Metraj22[[#This Row],[TARIH]]="-"),0,IF(tbl_Metraj22[[#This Row],[YUZDE]]=0,tbl_Metraj22[[#This Row],[METRAJ_BETON]],tbl_Metraj22[[#This Row],[YUZDE]]*tbl_Metraj22[[#This Row],[METRAJ_BETON]]))</f>
        <v>0</v>
      </c>
      <c r="K3804" s="2" t="s">
        <v>22204</v>
      </c>
    </row>
    <row r="3805" spans="1:11" ht="14.25" x14ac:dyDescent="0.2">
      <c r="A3805" s="2" t="s">
        <v>734</v>
      </c>
      <c r="B3805" s="124" t="s">
        <v>7098</v>
      </c>
      <c r="C3805" s="124"/>
      <c r="D3805" s="126">
        <v>0.53</v>
      </c>
      <c r="E3805" s="124" t="s">
        <v>766</v>
      </c>
      <c r="F3805" s="124">
        <v>-5</v>
      </c>
      <c r="G3805" s="2" t="s">
        <v>16392</v>
      </c>
      <c r="H3805" s="130"/>
      <c r="I3805" s="134"/>
      <c r="J3805" s="123">
        <f>IF(OR(tbl_Metraj22[[#This Row],[TARIH]]="",tbl_Metraj22[[#This Row],[TARIH]]="-"),0,IF(tbl_Metraj22[[#This Row],[YUZDE]]=0,tbl_Metraj22[[#This Row],[METRAJ_BETON]],tbl_Metraj22[[#This Row],[YUZDE]]*tbl_Metraj22[[#This Row],[METRAJ_BETON]]))</f>
        <v>0</v>
      </c>
      <c r="K3805" s="2" t="s">
        <v>23794</v>
      </c>
    </row>
    <row r="3806" spans="1:11" ht="14.25" x14ac:dyDescent="0.2">
      <c r="A3806" s="2" t="s">
        <v>734</v>
      </c>
      <c r="B3806" s="124" t="s">
        <v>7099</v>
      </c>
      <c r="C3806" s="124"/>
      <c r="D3806" s="126">
        <v>1.59</v>
      </c>
      <c r="E3806" s="124" t="s">
        <v>766</v>
      </c>
      <c r="F3806" s="124">
        <v>-5</v>
      </c>
      <c r="G3806" s="2" t="s">
        <v>16393</v>
      </c>
      <c r="H3806" s="130"/>
      <c r="I3806" s="134"/>
      <c r="J3806" s="123">
        <f>IF(OR(tbl_Metraj22[[#This Row],[TARIH]]="",tbl_Metraj22[[#This Row],[TARIH]]="-"),0,IF(tbl_Metraj22[[#This Row],[YUZDE]]=0,tbl_Metraj22[[#This Row],[METRAJ_BETON]],tbl_Metraj22[[#This Row],[YUZDE]]*tbl_Metraj22[[#This Row],[METRAJ_BETON]]))</f>
        <v>0</v>
      </c>
      <c r="K3806" s="2" t="s">
        <v>22203</v>
      </c>
    </row>
    <row r="3807" spans="1:11" ht="14.25" x14ac:dyDescent="0.2">
      <c r="A3807" s="2" t="s">
        <v>734</v>
      </c>
      <c r="B3807" s="124" t="s">
        <v>7100</v>
      </c>
      <c r="C3807" s="124"/>
      <c r="D3807" s="126">
        <v>0.53</v>
      </c>
      <c r="E3807" s="124" t="s">
        <v>766</v>
      </c>
      <c r="F3807" s="124">
        <v>-5</v>
      </c>
      <c r="G3807" s="2" t="s">
        <v>16394</v>
      </c>
      <c r="H3807" s="130"/>
      <c r="I3807" s="134"/>
      <c r="J3807" s="123">
        <f>IF(OR(tbl_Metraj22[[#This Row],[TARIH]]="",tbl_Metraj22[[#This Row],[TARIH]]="-"),0,IF(tbl_Metraj22[[#This Row],[YUZDE]]=0,tbl_Metraj22[[#This Row],[METRAJ_BETON]],tbl_Metraj22[[#This Row],[YUZDE]]*tbl_Metraj22[[#This Row],[METRAJ_BETON]]))</f>
        <v>0</v>
      </c>
      <c r="K3807" s="2" t="s">
        <v>23795</v>
      </c>
    </row>
    <row r="3808" spans="1:11" ht="14.25" x14ac:dyDescent="0.2">
      <c r="A3808" s="2" t="s">
        <v>734</v>
      </c>
      <c r="B3808" s="124" t="s">
        <v>7101</v>
      </c>
      <c r="C3808" s="124"/>
      <c r="D3808" s="126">
        <v>1.1299999999999999</v>
      </c>
      <c r="E3808" s="124" t="s">
        <v>766</v>
      </c>
      <c r="F3808" s="124">
        <v>-5</v>
      </c>
      <c r="G3808" s="2" t="s">
        <v>16395</v>
      </c>
      <c r="H3808" s="130"/>
      <c r="I3808" s="134"/>
      <c r="J3808" s="123">
        <f>IF(OR(tbl_Metraj22[[#This Row],[TARIH]]="",tbl_Metraj22[[#This Row],[TARIH]]="-"),0,IF(tbl_Metraj22[[#This Row],[YUZDE]]=0,tbl_Metraj22[[#This Row],[METRAJ_BETON]],tbl_Metraj22[[#This Row],[YUZDE]]*tbl_Metraj22[[#This Row],[METRAJ_BETON]]))</f>
        <v>0</v>
      </c>
      <c r="K3808" s="2" t="s">
        <v>23796</v>
      </c>
    </row>
    <row r="3809" spans="1:11" ht="14.25" x14ac:dyDescent="0.2">
      <c r="A3809" s="2" t="s">
        <v>734</v>
      </c>
      <c r="B3809" s="124" t="s">
        <v>7102</v>
      </c>
      <c r="C3809" s="124"/>
      <c r="D3809" s="126">
        <v>1.06</v>
      </c>
      <c r="E3809" s="124" t="s">
        <v>766</v>
      </c>
      <c r="F3809" s="124">
        <v>-5</v>
      </c>
      <c r="G3809" s="2" t="s">
        <v>16396</v>
      </c>
      <c r="H3809" s="130"/>
      <c r="I3809" s="134"/>
      <c r="J3809" s="123">
        <f>IF(OR(tbl_Metraj22[[#This Row],[TARIH]]="",tbl_Metraj22[[#This Row],[TARIH]]="-"),0,IF(tbl_Metraj22[[#This Row],[YUZDE]]=0,tbl_Metraj22[[#This Row],[METRAJ_BETON]],tbl_Metraj22[[#This Row],[YUZDE]]*tbl_Metraj22[[#This Row],[METRAJ_BETON]]))</f>
        <v>0</v>
      </c>
      <c r="K3809" s="2" t="s">
        <v>23797</v>
      </c>
    </row>
    <row r="3810" spans="1:11" ht="14.25" x14ac:dyDescent="0.2">
      <c r="A3810" s="2" t="s">
        <v>734</v>
      </c>
      <c r="B3810" s="124" t="s">
        <v>7103</v>
      </c>
      <c r="C3810" s="124"/>
      <c r="D3810" s="126">
        <v>2.2999999999999998</v>
      </c>
      <c r="E3810" s="124" t="s">
        <v>766</v>
      </c>
      <c r="F3810" s="124">
        <v>-5</v>
      </c>
      <c r="G3810" s="2" t="s">
        <v>16397</v>
      </c>
      <c r="H3810" s="130"/>
      <c r="I3810" s="134"/>
      <c r="J3810" s="123">
        <f>IF(OR(tbl_Metraj22[[#This Row],[TARIH]]="",tbl_Metraj22[[#This Row],[TARIH]]="-"),0,IF(tbl_Metraj22[[#This Row],[YUZDE]]=0,tbl_Metraj22[[#This Row],[METRAJ_BETON]],tbl_Metraj22[[#This Row],[YUZDE]]*tbl_Metraj22[[#This Row],[METRAJ_BETON]]))</f>
        <v>0</v>
      </c>
      <c r="K3810" s="2" t="s">
        <v>23798</v>
      </c>
    </row>
    <row r="3811" spans="1:11" ht="14.25" x14ac:dyDescent="0.2">
      <c r="A3811" s="2" t="s">
        <v>734</v>
      </c>
      <c r="B3811" s="124" t="s">
        <v>7104</v>
      </c>
      <c r="C3811" s="124"/>
      <c r="D3811" s="126">
        <v>1.1299999999999999</v>
      </c>
      <c r="E3811" s="124" t="s">
        <v>766</v>
      </c>
      <c r="F3811" s="124">
        <v>-5</v>
      </c>
      <c r="G3811" s="2" t="s">
        <v>16398</v>
      </c>
      <c r="H3811" s="130"/>
      <c r="I3811" s="134"/>
      <c r="J3811" s="123">
        <f>IF(OR(tbl_Metraj22[[#This Row],[TARIH]]="",tbl_Metraj22[[#This Row],[TARIH]]="-"),0,IF(tbl_Metraj22[[#This Row],[YUZDE]]=0,tbl_Metraj22[[#This Row],[METRAJ_BETON]],tbl_Metraj22[[#This Row],[YUZDE]]*tbl_Metraj22[[#This Row],[METRAJ_BETON]]))</f>
        <v>0</v>
      </c>
      <c r="K3811" s="2" t="s">
        <v>22171</v>
      </c>
    </row>
    <row r="3812" spans="1:11" ht="14.25" x14ac:dyDescent="0.2">
      <c r="A3812" s="2" t="s">
        <v>734</v>
      </c>
      <c r="B3812" s="124" t="s">
        <v>7105</v>
      </c>
      <c r="C3812" s="124"/>
      <c r="D3812" s="126">
        <v>2.2999999999999998</v>
      </c>
      <c r="E3812" s="124" t="s">
        <v>766</v>
      </c>
      <c r="F3812" s="124">
        <v>-5</v>
      </c>
      <c r="G3812" s="2" t="s">
        <v>16399</v>
      </c>
      <c r="H3812" s="130"/>
      <c r="I3812" s="134"/>
      <c r="J3812" s="123">
        <f>IF(OR(tbl_Metraj22[[#This Row],[TARIH]]="",tbl_Metraj22[[#This Row],[TARIH]]="-"),0,IF(tbl_Metraj22[[#This Row],[YUZDE]]=0,tbl_Metraj22[[#This Row],[METRAJ_BETON]],tbl_Metraj22[[#This Row],[YUZDE]]*tbl_Metraj22[[#This Row],[METRAJ_BETON]]))</f>
        <v>0</v>
      </c>
      <c r="K3812" s="2" t="s">
        <v>23799</v>
      </c>
    </row>
    <row r="3813" spans="1:11" ht="14.25" x14ac:dyDescent="0.2">
      <c r="A3813" s="2" t="s">
        <v>734</v>
      </c>
      <c r="B3813" s="124" t="s">
        <v>7106</v>
      </c>
      <c r="C3813" s="124"/>
      <c r="D3813" s="126">
        <v>1.1299999999999999</v>
      </c>
      <c r="E3813" s="124" t="s">
        <v>766</v>
      </c>
      <c r="F3813" s="124">
        <v>-5</v>
      </c>
      <c r="G3813" s="2" t="s">
        <v>16400</v>
      </c>
      <c r="H3813" s="130"/>
      <c r="I3813" s="134"/>
      <c r="J3813" s="123">
        <f>IF(OR(tbl_Metraj22[[#This Row],[TARIH]]="",tbl_Metraj22[[#This Row],[TARIH]]="-"),0,IF(tbl_Metraj22[[#This Row],[YUZDE]]=0,tbl_Metraj22[[#This Row],[METRAJ_BETON]],tbl_Metraj22[[#This Row],[YUZDE]]*tbl_Metraj22[[#This Row],[METRAJ_BETON]]))</f>
        <v>0</v>
      </c>
      <c r="K3813" s="2" t="s">
        <v>23800</v>
      </c>
    </row>
    <row r="3814" spans="1:11" ht="14.25" x14ac:dyDescent="0.2">
      <c r="A3814" s="2" t="s">
        <v>734</v>
      </c>
      <c r="B3814" s="124" t="s">
        <v>7107</v>
      </c>
      <c r="C3814" s="124"/>
      <c r="D3814" s="126">
        <v>2.4</v>
      </c>
      <c r="E3814" s="124" t="s">
        <v>766</v>
      </c>
      <c r="F3814" s="124">
        <v>-5</v>
      </c>
      <c r="G3814" s="2" t="s">
        <v>16401</v>
      </c>
      <c r="H3814" s="130"/>
      <c r="I3814" s="134"/>
      <c r="J3814" s="123">
        <f>IF(OR(tbl_Metraj22[[#This Row],[TARIH]]="",tbl_Metraj22[[#This Row],[TARIH]]="-"),0,IF(tbl_Metraj22[[#This Row],[YUZDE]]=0,tbl_Metraj22[[#This Row],[METRAJ_BETON]],tbl_Metraj22[[#This Row],[YUZDE]]*tbl_Metraj22[[#This Row],[METRAJ_BETON]]))</f>
        <v>0</v>
      </c>
      <c r="K3814" s="2" t="s">
        <v>23801</v>
      </c>
    </row>
    <row r="3815" spans="1:11" ht="14.25" x14ac:dyDescent="0.2">
      <c r="A3815" s="2" t="s">
        <v>734</v>
      </c>
      <c r="B3815" s="124" t="s">
        <v>7108</v>
      </c>
      <c r="C3815" s="124"/>
      <c r="D3815" s="126">
        <v>1.88</v>
      </c>
      <c r="E3815" s="124" t="s">
        <v>766</v>
      </c>
      <c r="F3815" s="124">
        <v>-5</v>
      </c>
      <c r="G3815" s="2" t="s">
        <v>16402</v>
      </c>
      <c r="H3815" s="130"/>
      <c r="I3815" s="134"/>
      <c r="J3815" s="123">
        <f>IF(OR(tbl_Metraj22[[#This Row],[TARIH]]="",tbl_Metraj22[[#This Row],[TARIH]]="-"),0,IF(tbl_Metraj22[[#This Row],[YUZDE]]=0,tbl_Metraj22[[#This Row],[METRAJ_BETON]],tbl_Metraj22[[#This Row],[YUZDE]]*tbl_Metraj22[[#This Row],[METRAJ_BETON]]))</f>
        <v>0</v>
      </c>
      <c r="K3815" s="2" t="s">
        <v>23802</v>
      </c>
    </row>
    <row r="3816" spans="1:11" ht="14.25" x14ac:dyDescent="0.2">
      <c r="A3816" s="2" t="s">
        <v>734</v>
      </c>
      <c r="B3816" s="124" t="s">
        <v>7109</v>
      </c>
      <c r="C3816" s="124"/>
      <c r="D3816" s="126">
        <v>1.5</v>
      </c>
      <c r="E3816" s="124" t="s">
        <v>766</v>
      </c>
      <c r="F3816" s="124">
        <v>-5</v>
      </c>
      <c r="G3816" s="2" t="s">
        <v>16403</v>
      </c>
      <c r="H3816" s="130"/>
      <c r="I3816" s="134"/>
      <c r="J3816" s="123">
        <f>IF(OR(tbl_Metraj22[[#This Row],[TARIH]]="",tbl_Metraj22[[#This Row],[TARIH]]="-"),0,IF(tbl_Metraj22[[#This Row],[YUZDE]]=0,tbl_Metraj22[[#This Row],[METRAJ_BETON]],tbl_Metraj22[[#This Row],[YUZDE]]*tbl_Metraj22[[#This Row],[METRAJ_BETON]]))</f>
        <v>0</v>
      </c>
      <c r="K3816" s="2" t="s">
        <v>23803</v>
      </c>
    </row>
    <row r="3817" spans="1:11" ht="14.25" x14ac:dyDescent="0.2">
      <c r="A3817" s="2" t="s">
        <v>734</v>
      </c>
      <c r="B3817" s="124" t="s">
        <v>7110</v>
      </c>
      <c r="C3817" s="124"/>
      <c r="D3817" s="126">
        <v>1.41</v>
      </c>
      <c r="E3817" s="124" t="s">
        <v>766</v>
      </c>
      <c r="F3817" s="124">
        <v>-5</v>
      </c>
      <c r="G3817" s="2" t="s">
        <v>16404</v>
      </c>
      <c r="H3817" s="130"/>
      <c r="I3817" s="134"/>
      <c r="J3817" s="123">
        <f>IF(OR(tbl_Metraj22[[#This Row],[TARIH]]="",tbl_Metraj22[[#This Row],[TARIH]]="-"),0,IF(tbl_Metraj22[[#This Row],[YUZDE]]=0,tbl_Metraj22[[#This Row],[METRAJ_BETON]],tbl_Metraj22[[#This Row],[YUZDE]]*tbl_Metraj22[[#This Row],[METRAJ_BETON]]))</f>
        <v>0</v>
      </c>
      <c r="K3817" s="2" t="s">
        <v>23804</v>
      </c>
    </row>
    <row r="3818" spans="1:11" ht="14.25" x14ac:dyDescent="0.2">
      <c r="A3818" s="2" t="s">
        <v>734</v>
      </c>
      <c r="B3818" s="124" t="s">
        <v>7111</v>
      </c>
      <c r="C3818" s="124"/>
      <c r="D3818" s="126">
        <v>1.23</v>
      </c>
      <c r="E3818" s="124" t="s">
        <v>766</v>
      </c>
      <c r="F3818" s="124">
        <v>-5</v>
      </c>
      <c r="G3818" s="2" t="s">
        <v>16405</v>
      </c>
      <c r="H3818" s="130"/>
      <c r="I3818" s="134"/>
      <c r="J3818" s="123">
        <f>IF(OR(tbl_Metraj22[[#This Row],[TARIH]]="",tbl_Metraj22[[#This Row],[TARIH]]="-"),0,IF(tbl_Metraj22[[#This Row],[YUZDE]]=0,tbl_Metraj22[[#This Row],[METRAJ_BETON]],tbl_Metraj22[[#This Row],[YUZDE]]*tbl_Metraj22[[#This Row],[METRAJ_BETON]]))</f>
        <v>0</v>
      </c>
      <c r="K3818" s="2" t="s">
        <v>23805</v>
      </c>
    </row>
    <row r="3819" spans="1:11" ht="14.25" x14ac:dyDescent="0.2">
      <c r="A3819" s="2" t="s">
        <v>734</v>
      </c>
      <c r="B3819" s="124" t="s">
        <v>7112</v>
      </c>
      <c r="C3819" s="124"/>
      <c r="D3819" s="126">
        <v>3.68</v>
      </c>
      <c r="E3819" s="124" t="s">
        <v>766</v>
      </c>
      <c r="F3819" s="124">
        <v>-5</v>
      </c>
      <c r="G3819" s="2" t="s">
        <v>16406</v>
      </c>
      <c r="H3819" s="130"/>
      <c r="I3819" s="134"/>
      <c r="J3819" s="123">
        <f>IF(OR(tbl_Metraj22[[#This Row],[TARIH]]="",tbl_Metraj22[[#This Row],[TARIH]]="-"),0,IF(tbl_Metraj22[[#This Row],[YUZDE]]=0,tbl_Metraj22[[#This Row],[METRAJ_BETON]],tbl_Metraj22[[#This Row],[YUZDE]]*tbl_Metraj22[[#This Row],[METRAJ_BETON]]))</f>
        <v>0</v>
      </c>
      <c r="K3819" s="2" t="s">
        <v>22331</v>
      </c>
    </row>
    <row r="3820" spans="1:11" ht="14.25" x14ac:dyDescent="0.2">
      <c r="A3820" s="2" t="s">
        <v>734</v>
      </c>
      <c r="B3820" s="124" t="s">
        <v>7113</v>
      </c>
      <c r="C3820" s="124"/>
      <c r="D3820" s="126">
        <v>3.68</v>
      </c>
      <c r="E3820" s="124" t="s">
        <v>766</v>
      </c>
      <c r="F3820" s="124">
        <v>-5</v>
      </c>
      <c r="G3820" s="2" t="s">
        <v>16407</v>
      </c>
      <c r="H3820" s="130"/>
      <c r="I3820" s="134"/>
      <c r="J3820" s="123">
        <f>IF(OR(tbl_Metraj22[[#This Row],[TARIH]]="",tbl_Metraj22[[#This Row],[TARIH]]="-"),0,IF(tbl_Metraj22[[#This Row],[YUZDE]]=0,tbl_Metraj22[[#This Row],[METRAJ_BETON]],tbl_Metraj22[[#This Row],[YUZDE]]*tbl_Metraj22[[#This Row],[METRAJ_BETON]]))</f>
        <v>0</v>
      </c>
      <c r="K3820" s="2" t="s">
        <v>22328</v>
      </c>
    </row>
    <row r="3821" spans="1:11" ht="14.25" x14ac:dyDescent="0.2">
      <c r="A3821" s="2" t="s">
        <v>734</v>
      </c>
      <c r="B3821" s="124" t="s">
        <v>7114</v>
      </c>
      <c r="C3821" s="124"/>
      <c r="D3821" s="126">
        <v>1.06</v>
      </c>
      <c r="E3821" s="124" t="s">
        <v>766</v>
      </c>
      <c r="F3821" s="124">
        <v>-5</v>
      </c>
      <c r="G3821" s="2" t="s">
        <v>16408</v>
      </c>
      <c r="H3821" s="130"/>
      <c r="I3821" s="134"/>
      <c r="J3821" s="123">
        <f>IF(OR(tbl_Metraj22[[#This Row],[TARIH]]="",tbl_Metraj22[[#This Row],[TARIH]]="-"),0,IF(tbl_Metraj22[[#This Row],[YUZDE]]=0,tbl_Metraj22[[#This Row],[METRAJ_BETON]],tbl_Metraj22[[#This Row],[YUZDE]]*tbl_Metraj22[[#This Row],[METRAJ_BETON]]))</f>
        <v>0</v>
      </c>
      <c r="K3821" s="2" t="s">
        <v>23806</v>
      </c>
    </row>
    <row r="3822" spans="1:11" ht="14.25" x14ac:dyDescent="0.2">
      <c r="A3822" s="2" t="s">
        <v>734</v>
      </c>
      <c r="B3822" s="124" t="s">
        <v>7115</v>
      </c>
      <c r="C3822" s="124"/>
      <c r="D3822" s="126">
        <v>1.06</v>
      </c>
      <c r="E3822" s="124" t="s">
        <v>766</v>
      </c>
      <c r="F3822" s="124">
        <v>-5</v>
      </c>
      <c r="G3822" s="2" t="s">
        <v>16409</v>
      </c>
      <c r="H3822" s="130"/>
      <c r="I3822" s="134"/>
      <c r="J3822" s="123">
        <f>IF(OR(tbl_Metraj22[[#This Row],[TARIH]]="",tbl_Metraj22[[#This Row],[TARIH]]="-"),0,IF(tbl_Metraj22[[#This Row],[YUZDE]]=0,tbl_Metraj22[[#This Row],[METRAJ_BETON]],tbl_Metraj22[[#This Row],[YUZDE]]*tbl_Metraj22[[#This Row],[METRAJ_BETON]]))</f>
        <v>0</v>
      </c>
      <c r="K3822" s="2" t="s">
        <v>23807</v>
      </c>
    </row>
    <row r="3823" spans="1:11" ht="14.25" x14ac:dyDescent="0.2">
      <c r="A3823" s="2" t="s">
        <v>734</v>
      </c>
      <c r="B3823" s="124" t="s">
        <v>7116</v>
      </c>
      <c r="C3823" s="124"/>
      <c r="D3823" s="126">
        <v>0.9</v>
      </c>
      <c r="E3823" s="124" t="s">
        <v>766</v>
      </c>
      <c r="F3823" s="124">
        <v>-5</v>
      </c>
      <c r="G3823" s="2" t="s">
        <v>16410</v>
      </c>
      <c r="H3823" s="130"/>
      <c r="I3823" s="134"/>
      <c r="J3823" s="123">
        <f>IF(OR(tbl_Metraj22[[#This Row],[TARIH]]="",tbl_Metraj22[[#This Row],[TARIH]]="-"),0,IF(tbl_Metraj22[[#This Row],[YUZDE]]=0,tbl_Metraj22[[#This Row],[METRAJ_BETON]],tbl_Metraj22[[#This Row],[YUZDE]]*tbl_Metraj22[[#This Row],[METRAJ_BETON]]))</f>
        <v>0</v>
      </c>
      <c r="K3823" s="2" t="s">
        <v>22244</v>
      </c>
    </row>
    <row r="3824" spans="1:11" ht="14.25" x14ac:dyDescent="0.2">
      <c r="A3824" s="2" t="s">
        <v>734</v>
      </c>
      <c r="B3824" s="124" t="s">
        <v>7117</v>
      </c>
      <c r="C3824" s="124"/>
      <c r="D3824" s="126">
        <v>0.26</v>
      </c>
      <c r="E3824" s="124" t="s">
        <v>766</v>
      </c>
      <c r="F3824" s="124">
        <v>-5</v>
      </c>
      <c r="G3824" s="2" t="s">
        <v>16411</v>
      </c>
      <c r="H3824" s="130"/>
      <c r="I3824" s="134"/>
      <c r="J3824" s="123">
        <f>IF(OR(tbl_Metraj22[[#This Row],[TARIH]]="",tbl_Metraj22[[#This Row],[TARIH]]="-"),0,IF(tbl_Metraj22[[#This Row],[YUZDE]]=0,tbl_Metraj22[[#This Row],[METRAJ_BETON]],tbl_Metraj22[[#This Row],[YUZDE]]*tbl_Metraj22[[#This Row],[METRAJ_BETON]]))</f>
        <v>0</v>
      </c>
      <c r="K3824" s="2" t="s">
        <v>23808</v>
      </c>
    </row>
    <row r="3825" spans="1:11" ht="14.25" x14ac:dyDescent="0.2">
      <c r="A3825" s="2" t="s">
        <v>734</v>
      </c>
      <c r="B3825" s="124" t="s">
        <v>7118</v>
      </c>
      <c r="C3825" s="124"/>
      <c r="D3825" s="126">
        <v>0.35</v>
      </c>
      <c r="E3825" s="124" t="s">
        <v>766</v>
      </c>
      <c r="F3825" s="124">
        <v>-5</v>
      </c>
      <c r="G3825" s="2" t="s">
        <v>16412</v>
      </c>
      <c r="H3825" s="130"/>
      <c r="I3825" s="134"/>
      <c r="J3825" s="123">
        <f>IF(OR(tbl_Metraj22[[#This Row],[TARIH]]="",tbl_Metraj22[[#This Row],[TARIH]]="-"),0,IF(tbl_Metraj22[[#This Row],[YUZDE]]=0,tbl_Metraj22[[#This Row],[METRAJ_BETON]],tbl_Metraj22[[#This Row],[YUZDE]]*tbl_Metraj22[[#This Row],[METRAJ_BETON]]))</f>
        <v>0</v>
      </c>
      <c r="K3825" s="2" t="s">
        <v>23809</v>
      </c>
    </row>
    <row r="3826" spans="1:11" ht="14.25" x14ac:dyDescent="0.2">
      <c r="A3826" s="2" t="s">
        <v>734</v>
      </c>
      <c r="B3826" s="124" t="s">
        <v>7119</v>
      </c>
      <c r="C3826" s="124"/>
      <c r="D3826" s="126">
        <v>0.21</v>
      </c>
      <c r="E3826" s="124" t="s">
        <v>766</v>
      </c>
      <c r="F3826" s="124">
        <v>-5</v>
      </c>
      <c r="G3826" s="2" t="s">
        <v>16413</v>
      </c>
      <c r="H3826" s="130"/>
      <c r="I3826" s="134"/>
      <c r="J3826" s="123">
        <f>IF(OR(tbl_Metraj22[[#This Row],[TARIH]]="",tbl_Metraj22[[#This Row],[TARIH]]="-"),0,IF(tbl_Metraj22[[#This Row],[YUZDE]]=0,tbl_Metraj22[[#This Row],[METRAJ_BETON]],tbl_Metraj22[[#This Row],[YUZDE]]*tbl_Metraj22[[#This Row],[METRAJ_BETON]]))</f>
        <v>0</v>
      </c>
      <c r="K3826" s="2" t="s">
        <v>22264</v>
      </c>
    </row>
    <row r="3827" spans="1:11" ht="14.25" x14ac:dyDescent="0.2">
      <c r="A3827" s="2" t="s">
        <v>734</v>
      </c>
      <c r="B3827" s="124" t="s">
        <v>7120</v>
      </c>
      <c r="C3827" s="124"/>
      <c r="D3827" s="126">
        <v>0.21</v>
      </c>
      <c r="E3827" s="124" t="s">
        <v>766</v>
      </c>
      <c r="F3827" s="124">
        <v>-5</v>
      </c>
      <c r="G3827" s="2" t="s">
        <v>16414</v>
      </c>
      <c r="H3827" s="130"/>
      <c r="I3827" s="134"/>
      <c r="J3827" s="123">
        <f>IF(OR(tbl_Metraj22[[#This Row],[TARIH]]="",tbl_Metraj22[[#This Row],[TARIH]]="-"),0,IF(tbl_Metraj22[[#This Row],[YUZDE]]=0,tbl_Metraj22[[#This Row],[METRAJ_BETON]],tbl_Metraj22[[#This Row],[YUZDE]]*tbl_Metraj22[[#This Row],[METRAJ_BETON]]))</f>
        <v>0</v>
      </c>
      <c r="K3827" s="2" t="e">
        <v>#N/A</v>
      </c>
    </row>
    <row r="3828" spans="1:11" ht="14.25" x14ac:dyDescent="0.2">
      <c r="A3828" s="2" t="s">
        <v>734</v>
      </c>
      <c r="B3828" s="124" t="s">
        <v>7121</v>
      </c>
      <c r="C3828" s="124"/>
      <c r="D3828" s="126">
        <v>0.26</v>
      </c>
      <c r="E3828" s="124" t="s">
        <v>766</v>
      </c>
      <c r="F3828" s="124">
        <v>-5</v>
      </c>
      <c r="G3828" s="2" t="s">
        <v>16415</v>
      </c>
      <c r="H3828" s="130"/>
      <c r="I3828" s="134"/>
      <c r="J3828" s="123">
        <f>IF(OR(tbl_Metraj22[[#This Row],[TARIH]]="",tbl_Metraj22[[#This Row],[TARIH]]="-"),0,IF(tbl_Metraj22[[#This Row],[YUZDE]]=0,tbl_Metraj22[[#This Row],[METRAJ_BETON]],tbl_Metraj22[[#This Row],[YUZDE]]*tbl_Metraj22[[#This Row],[METRAJ_BETON]]))</f>
        <v>0</v>
      </c>
      <c r="K3828" s="2" t="s">
        <v>22212</v>
      </c>
    </row>
    <row r="3829" spans="1:11" ht="14.25" x14ac:dyDescent="0.2">
      <c r="A3829" s="2" t="s">
        <v>734</v>
      </c>
      <c r="B3829" s="124" t="s">
        <v>7122</v>
      </c>
      <c r="C3829" s="124"/>
      <c r="D3829" s="126">
        <v>0.18</v>
      </c>
      <c r="E3829" s="124" t="s">
        <v>766</v>
      </c>
      <c r="F3829" s="124">
        <v>-5</v>
      </c>
      <c r="G3829" s="2" t="s">
        <v>16416</v>
      </c>
      <c r="H3829" s="130"/>
      <c r="I3829" s="134"/>
      <c r="J3829" s="123">
        <f>IF(OR(tbl_Metraj22[[#This Row],[TARIH]]="",tbl_Metraj22[[#This Row],[TARIH]]="-"),0,IF(tbl_Metraj22[[#This Row],[YUZDE]]=0,tbl_Metraj22[[#This Row],[METRAJ_BETON]],tbl_Metraj22[[#This Row],[YUZDE]]*tbl_Metraj22[[#This Row],[METRAJ_BETON]]))</f>
        <v>0</v>
      </c>
      <c r="K3829" s="2" t="s">
        <v>22252</v>
      </c>
    </row>
    <row r="3830" spans="1:11" ht="14.25" x14ac:dyDescent="0.2">
      <c r="A3830" s="2" t="s">
        <v>734</v>
      </c>
      <c r="B3830" s="124" t="s">
        <v>7123</v>
      </c>
      <c r="C3830" s="124"/>
      <c r="D3830" s="126">
        <v>0.35</v>
      </c>
      <c r="E3830" s="124" t="s">
        <v>766</v>
      </c>
      <c r="F3830" s="124">
        <v>-5</v>
      </c>
      <c r="G3830" s="2" t="s">
        <v>16417</v>
      </c>
      <c r="H3830" s="130"/>
      <c r="I3830" s="134"/>
      <c r="J3830" s="123">
        <f>IF(OR(tbl_Metraj22[[#This Row],[TARIH]]="",tbl_Metraj22[[#This Row],[TARIH]]="-"),0,IF(tbl_Metraj22[[#This Row],[YUZDE]]=0,tbl_Metraj22[[#This Row],[METRAJ_BETON]],tbl_Metraj22[[#This Row],[YUZDE]]*tbl_Metraj22[[#This Row],[METRAJ_BETON]]))</f>
        <v>0</v>
      </c>
      <c r="K3830" s="2" t="s">
        <v>23810</v>
      </c>
    </row>
    <row r="3831" spans="1:11" ht="14.25" x14ac:dyDescent="0.2">
      <c r="A3831" s="2" t="s">
        <v>734</v>
      </c>
      <c r="B3831" s="124" t="s">
        <v>7124</v>
      </c>
      <c r="C3831" s="124"/>
      <c r="D3831" s="126">
        <v>0.9</v>
      </c>
      <c r="E3831" s="124" t="s">
        <v>766</v>
      </c>
      <c r="F3831" s="124">
        <v>-5</v>
      </c>
      <c r="G3831" s="2" t="s">
        <v>16418</v>
      </c>
      <c r="H3831" s="130"/>
      <c r="I3831" s="134"/>
      <c r="J3831" s="123">
        <f>IF(OR(tbl_Metraj22[[#This Row],[TARIH]]="",tbl_Metraj22[[#This Row],[TARIH]]="-"),0,IF(tbl_Metraj22[[#This Row],[YUZDE]]=0,tbl_Metraj22[[#This Row],[METRAJ_BETON]],tbl_Metraj22[[#This Row],[YUZDE]]*tbl_Metraj22[[#This Row],[METRAJ_BETON]]))</f>
        <v>0</v>
      </c>
      <c r="K3831" s="2" t="s">
        <v>22302</v>
      </c>
    </row>
    <row r="3832" spans="1:11" ht="14.25" x14ac:dyDescent="0.2">
      <c r="A3832" s="2" t="s">
        <v>734</v>
      </c>
      <c r="B3832" s="124" t="s">
        <v>7125</v>
      </c>
      <c r="C3832" s="124"/>
      <c r="D3832" s="126">
        <v>0.27</v>
      </c>
      <c r="E3832" s="124" t="s">
        <v>766</v>
      </c>
      <c r="F3832" s="124">
        <v>-5</v>
      </c>
      <c r="G3832" s="2" t="s">
        <v>16419</v>
      </c>
      <c r="H3832" s="130"/>
      <c r="I3832" s="134"/>
      <c r="J3832" s="123">
        <f>IF(OR(tbl_Metraj22[[#This Row],[TARIH]]="",tbl_Metraj22[[#This Row],[TARIH]]="-"),0,IF(tbl_Metraj22[[#This Row],[YUZDE]]=0,tbl_Metraj22[[#This Row],[METRAJ_BETON]],tbl_Metraj22[[#This Row],[YUZDE]]*tbl_Metraj22[[#This Row],[METRAJ_BETON]]))</f>
        <v>0</v>
      </c>
      <c r="K3832" s="2" t="s">
        <v>22271</v>
      </c>
    </row>
    <row r="3833" spans="1:11" ht="14.25" x14ac:dyDescent="0.2">
      <c r="A3833" s="2" t="s">
        <v>734</v>
      </c>
      <c r="B3833" s="124" t="s">
        <v>7126</v>
      </c>
      <c r="C3833" s="124"/>
      <c r="D3833" s="126">
        <v>0.47</v>
      </c>
      <c r="E3833" s="124" t="s">
        <v>766</v>
      </c>
      <c r="F3833" s="124">
        <v>-5</v>
      </c>
      <c r="G3833" s="2" t="s">
        <v>16420</v>
      </c>
      <c r="H3833" s="130"/>
      <c r="I3833" s="134"/>
      <c r="J3833" s="123">
        <f>IF(OR(tbl_Metraj22[[#This Row],[TARIH]]="",tbl_Metraj22[[#This Row],[TARIH]]="-"),0,IF(tbl_Metraj22[[#This Row],[YUZDE]]=0,tbl_Metraj22[[#This Row],[METRAJ_BETON]],tbl_Metraj22[[#This Row],[YUZDE]]*tbl_Metraj22[[#This Row],[METRAJ_BETON]]))</f>
        <v>0</v>
      </c>
      <c r="K3833" s="2" t="e">
        <v>#N/A</v>
      </c>
    </row>
    <row r="3834" spans="1:11" ht="14.25" x14ac:dyDescent="0.2">
      <c r="A3834" s="2" t="s">
        <v>734</v>
      </c>
      <c r="B3834" s="124" t="s">
        <v>7127</v>
      </c>
      <c r="C3834" s="124"/>
      <c r="D3834" s="126">
        <v>0.23</v>
      </c>
      <c r="E3834" s="124" t="s">
        <v>766</v>
      </c>
      <c r="F3834" s="124">
        <v>-5</v>
      </c>
      <c r="G3834" s="2" t="s">
        <v>16421</v>
      </c>
      <c r="H3834" s="130"/>
      <c r="I3834" s="134"/>
      <c r="J3834" s="123">
        <f>IF(OR(tbl_Metraj22[[#This Row],[TARIH]]="",tbl_Metraj22[[#This Row],[TARIH]]="-"),0,IF(tbl_Metraj22[[#This Row],[YUZDE]]=0,tbl_Metraj22[[#This Row],[METRAJ_BETON]],tbl_Metraj22[[#This Row],[YUZDE]]*tbl_Metraj22[[#This Row],[METRAJ_BETON]]))</f>
        <v>0</v>
      </c>
      <c r="K3834" s="2" t="s">
        <v>23811</v>
      </c>
    </row>
    <row r="3835" spans="1:11" ht="14.25" x14ac:dyDescent="0.2">
      <c r="A3835" s="2" t="s">
        <v>734</v>
      </c>
      <c r="B3835" s="124" t="s">
        <v>7128</v>
      </c>
      <c r="C3835" s="124"/>
      <c r="D3835" s="126">
        <v>1.63</v>
      </c>
      <c r="E3835" s="124" t="s">
        <v>766</v>
      </c>
      <c r="F3835" s="124">
        <v>-5</v>
      </c>
      <c r="G3835" s="2" t="s">
        <v>16422</v>
      </c>
      <c r="H3835" s="130"/>
      <c r="I3835" s="134"/>
      <c r="J3835" s="123">
        <f>IF(OR(tbl_Metraj22[[#This Row],[TARIH]]="",tbl_Metraj22[[#This Row],[TARIH]]="-"),0,IF(tbl_Metraj22[[#This Row],[YUZDE]]=0,tbl_Metraj22[[#This Row],[METRAJ_BETON]],tbl_Metraj22[[#This Row],[YUZDE]]*tbl_Metraj22[[#This Row],[METRAJ_BETON]]))</f>
        <v>0</v>
      </c>
      <c r="K3835" s="2" t="s">
        <v>22308</v>
      </c>
    </row>
    <row r="3836" spans="1:11" ht="14.25" x14ac:dyDescent="0.2">
      <c r="A3836" s="2" t="s">
        <v>734</v>
      </c>
      <c r="B3836" s="124" t="s">
        <v>7129</v>
      </c>
      <c r="C3836" s="124"/>
      <c r="D3836" s="126">
        <v>1.02</v>
      </c>
      <c r="E3836" s="124" t="s">
        <v>766</v>
      </c>
      <c r="F3836" s="124">
        <v>-5</v>
      </c>
      <c r="G3836" s="2" t="s">
        <v>16423</v>
      </c>
      <c r="H3836" s="130"/>
      <c r="I3836" s="134"/>
      <c r="J3836" s="123">
        <f>IF(OR(tbl_Metraj22[[#This Row],[TARIH]]="",tbl_Metraj22[[#This Row],[TARIH]]="-"),0,IF(tbl_Metraj22[[#This Row],[YUZDE]]=0,tbl_Metraj22[[#This Row],[METRAJ_BETON]],tbl_Metraj22[[#This Row],[YUZDE]]*tbl_Metraj22[[#This Row],[METRAJ_BETON]]))</f>
        <v>0</v>
      </c>
      <c r="K3836" s="2" t="s">
        <v>23812</v>
      </c>
    </row>
    <row r="3837" spans="1:11" ht="14.25" x14ac:dyDescent="0.2">
      <c r="A3837" s="2" t="s">
        <v>734</v>
      </c>
      <c r="B3837" s="124" t="s">
        <v>7130</v>
      </c>
      <c r="C3837" s="124"/>
      <c r="D3837" s="126">
        <v>1.94</v>
      </c>
      <c r="E3837" s="124" t="s">
        <v>766</v>
      </c>
      <c r="F3837" s="124">
        <v>-5</v>
      </c>
      <c r="G3837" s="2" t="s">
        <v>16424</v>
      </c>
      <c r="H3837" s="130"/>
      <c r="I3837" s="134"/>
      <c r="J3837" s="123">
        <f>IF(OR(tbl_Metraj22[[#This Row],[TARIH]]="",tbl_Metraj22[[#This Row],[TARIH]]="-"),0,IF(tbl_Metraj22[[#This Row],[YUZDE]]=0,tbl_Metraj22[[#This Row],[METRAJ_BETON]],tbl_Metraj22[[#This Row],[YUZDE]]*tbl_Metraj22[[#This Row],[METRAJ_BETON]]))</f>
        <v>0</v>
      </c>
      <c r="K3837" s="2" t="s">
        <v>22296</v>
      </c>
    </row>
    <row r="3838" spans="1:11" ht="14.25" x14ac:dyDescent="0.2">
      <c r="A3838" s="2" t="s">
        <v>734</v>
      </c>
      <c r="B3838" s="124" t="s">
        <v>7131</v>
      </c>
      <c r="C3838" s="124"/>
      <c r="D3838" s="126">
        <v>0.46</v>
      </c>
      <c r="E3838" s="124" t="s">
        <v>766</v>
      </c>
      <c r="F3838" s="124">
        <v>-5</v>
      </c>
      <c r="G3838" s="2" t="s">
        <v>16425</v>
      </c>
      <c r="H3838" s="130"/>
      <c r="I3838" s="134"/>
      <c r="J3838" s="123">
        <f>IF(OR(tbl_Metraj22[[#This Row],[TARIH]]="",tbl_Metraj22[[#This Row],[TARIH]]="-"),0,IF(tbl_Metraj22[[#This Row],[YUZDE]]=0,tbl_Metraj22[[#This Row],[METRAJ_BETON]],tbl_Metraj22[[#This Row],[YUZDE]]*tbl_Metraj22[[#This Row],[METRAJ_BETON]]))</f>
        <v>0</v>
      </c>
      <c r="K3838" s="2" t="s">
        <v>22269</v>
      </c>
    </row>
    <row r="3839" spans="1:11" ht="14.25" x14ac:dyDescent="0.2">
      <c r="A3839" s="2" t="s">
        <v>734</v>
      </c>
      <c r="B3839" s="124" t="s">
        <v>7132</v>
      </c>
      <c r="C3839" s="124"/>
      <c r="D3839" s="126">
        <v>1.1200000000000001</v>
      </c>
      <c r="E3839" s="124" t="s">
        <v>766</v>
      </c>
      <c r="F3839" s="124">
        <v>-5</v>
      </c>
      <c r="G3839" s="2" t="s">
        <v>16426</v>
      </c>
      <c r="H3839" s="130"/>
      <c r="I3839" s="134"/>
      <c r="J3839" s="123">
        <f>IF(OR(tbl_Metraj22[[#This Row],[TARIH]]="",tbl_Metraj22[[#This Row],[TARIH]]="-"),0,IF(tbl_Metraj22[[#This Row],[YUZDE]]=0,tbl_Metraj22[[#This Row],[METRAJ_BETON]],tbl_Metraj22[[#This Row],[YUZDE]]*tbl_Metraj22[[#This Row],[METRAJ_BETON]]))</f>
        <v>0</v>
      </c>
      <c r="K3839" s="2" t="s">
        <v>23813</v>
      </c>
    </row>
    <row r="3840" spans="1:11" ht="14.25" x14ac:dyDescent="0.2">
      <c r="A3840" s="2" t="s">
        <v>734</v>
      </c>
      <c r="B3840" s="124" t="s">
        <v>7133</v>
      </c>
      <c r="C3840" s="124"/>
      <c r="D3840" s="126">
        <v>1.6</v>
      </c>
      <c r="E3840" s="124" t="s">
        <v>766</v>
      </c>
      <c r="F3840" s="124">
        <v>-5</v>
      </c>
      <c r="G3840" s="2" t="s">
        <v>16427</v>
      </c>
      <c r="H3840" s="130"/>
      <c r="I3840" s="134"/>
      <c r="J3840" s="123">
        <f>IF(OR(tbl_Metraj22[[#This Row],[TARIH]]="",tbl_Metraj22[[#This Row],[TARIH]]="-"),0,IF(tbl_Metraj22[[#This Row],[YUZDE]]=0,tbl_Metraj22[[#This Row],[METRAJ_BETON]],tbl_Metraj22[[#This Row],[YUZDE]]*tbl_Metraj22[[#This Row],[METRAJ_BETON]]))</f>
        <v>0</v>
      </c>
      <c r="K3840" s="2" t="s">
        <v>22222</v>
      </c>
    </row>
    <row r="3841" spans="1:11" ht="14.25" x14ac:dyDescent="0.2">
      <c r="A3841" s="2" t="s">
        <v>734</v>
      </c>
      <c r="B3841" s="124" t="s">
        <v>7134</v>
      </c>
      <c r="C3841" s="124"/>
      <c r="D3841" s="126">
        <v>1.78</v>
      </c>
      <c r="E3841" s="124" t="s">
        <v>766</v>
      </c>
      <c r="F3841" s="124">
        <v>-5</v>
      </c>
      <c r="G3841" s="2" t="s">
        <v>16428</v>
      </c>
      <c r="H3841" s="130"/>
      <c r="I3841" s="134"/>
      <c r="J3841" s="123">
        <f>IF(OR(tbl_Metraj22[[#This Row],[TARIH]]="",tbl_Metraj22[[#This Row],[TARIH]]="-"),0,IF(tbl_Metraj22[[#This Row],[YUZDE]]=0,tbl_Metraj22[[#This Row],[METRAJ_BETON]],tbl_Metraj22[[#This Row],[YUZDE]]*tbl_Metraj22[[#This Row],[METRAJ_BETON]]))</f>
        <v>0</v>
      </c>
      <c r="K3841" s="2" t="s">
        <v>22219</v>
      </c>
    </row>
    <row r="3842" spans="1:11" ht="14.25" x14ac:dyDescent="0.2">
      <c r="A3842" s="2" t="s">
        <v>734</v>
      </c>
      <c r="B3842" s="124" t="s">
        <v>7135</v>
      </c>
      <c r="C3842" s="124"/>
      <c r="D3842" s="126">
        <v>1.78</v>
      </c>
      <c r="E3842" s="124" t="s">
        <v>766</v>
      </c>
      <c r="F3842" s="124">
        <v>-5</v>
      </c>
      <c r="G3842" s="2" t="s">
        <v>16429</v>
      </c>
      <c r="H3842" s="130"/>
      <c r="I3842" s="134"/>
      <c r="J3842" s="123">
        <f>IF(OR(tbl_Metraj22[[#This Row],[TARIH]]="",tbl_Metraj22[[#This Row],[TARIH]]="-"),0,IF(tbl_Metraj22[[#This Row],[YUZDE]]=0,tbl_Metraj22[[#This Row],[METRAJ_BETON]],tbl_Metraj22[[#This Row],[YUZDE]]*tbl_Metraj22[[#This Row],[METRAJ_BETON]]))</f>
        <v>0</v>
      </c>
      <c r="K3842" s="2" t="s">
        <v>22196</v>
      </c>
    </row>
    <row r="3843" spans="1:11" ht="14.25" x14ac:dyDescent="0.2">
      <c r="A3843" s="2" t="s">
        <v>734</v>
      </c>
      <c r="B3843" s="124" t="s">
        <v>7136</v>
      </c>
      <c r="C3843" s="124"/>
      <c r="D3843" s="126">
        <v>1.6</v>
      </c>
      <c r="E3843" s="124" t="s">
        <v>766</v>
      </c>
      <c r="F3843" s="124">
        <v>-5</v>
      </c>
      <c r="G3843" s="2" t="s">
        <v>16430</v>
      </c>
      <c r="H3843" s="130"/>
      <c r="I3843" s="134"/>
      <c r="J3843" s="123">
        <f>IF(OR(tbl_Metraj22[[#This Row],[TARIH]]="",tbl_Metraj22[[#This Row],[TARIH]]="-"),0,IF(tbl_Metraj22[[#This Row],[YUZDE]]=0,tbl_Metraj22[[#This Row],[METRAJ_BETON]],tbl_Metraj22[[#This Row],[YUZDE]]*tbl_Metraj22[[#This Row],[METRAJ_BETON]]))</f>
        <v>0</v>
      </c>
      <c r="K3843" s="2" t="s">
        <v>22178</v>
      </c>
    </row>
    <row r="3844" spans="1:11" ht="14.25" x14ac:dyDescent="0.2">
      <c r="A3844" s="2" t="s">
        <v>734</v>
      </c>
      <c r="B3844" s="124" t="s">
        <v>7137</v>
      </c>
      <c r="C3844" s="124"/>
      <c r="D3844" s="126">
        <v>1.1299999999999999</v>
      </c>
      <c r="E3844" s="124" t="s">
        <v>766</v>
      </c>
      <c r="F3844" s="124">
        <v>-5</v>
      </c>
      <c r="G3844" s="2" t="s">
        <v>16431</v>
      </c>
      <c r="H3844" s="130"/>
      <c r="I3844" s="134"/>
      <c r="J3844" s="123">
        <f>IF(OR(tbl_Metraj22[[#This Row],[TARIH]]="",tbl_Metraj22[[#This Row],[TARIH]]="-"),0,IF(tbl_Metraj22[[#This Row],[YUZDE]]=0,tbl_Metraj22[[#This Row],[METRAJ_BETON]],tbl_Metraj22[[#This Row],[YUZDE]]*tbl_Metraj22[[#This Row],[METRAJ_BETON]]))</f>
        <v>0</v>
      </c>
      <c r="K3844" s="2" t="s">
        <v>23814</v>
      </c>
    </row>
    <row r="3845" spans="1:11" ht="14.25" x14ac:dyDescent="0.2">
      <c r="A3845" s="2" t="s">
        <v>734</v>
      </c>
      <c r="B3845" s="124" t="s">
        <v>7151</v>
      </c>
      <c r="C3845" s="124"/>
      <c r="D3845" s="126">
        <v>3.02</v>
      </c>
      <c r="E3845" s="124" t="s">
        <v>766</v>
      </c>
      <c r="F3845" s="124">
        <v>-5</v>
      </c>
      <c r="G3845" s="2" t="s">
        <v>16432</v>
      </c>
      <c r="H3845" s="130" t="s">
        <v>24265</v>
      </c>
      <c r="I3845" s="134"/>
      <c r="J3845" s="123">
        <f>IF(OR(tbl_Metraj22[[#This Row],[TARIH]]="",tbl_Metraj22[[#This Row],[TARIH]]="-"),0,IF(tbl_Metraj22[[#This Row],[YUZDE]]=0,tbl_Metraj22[[#This Row],[METRAJ_BETON]],tbl_Metraj22[[#This Row],[YUZDE]]*tbl_Metraj22[[#This Row],[METRAJ_BETON]]))</f>
        <v>0</v>
      </c>
      <c r="K3845" s="2" t="s">
        <v>22287</v>
      </c>
    </row>
    <row r="3846" spans="1:11" ht="14.25" x14ac:dyDescent="0.2">
      <c r="A3846" s="2" t="s">
        <v>734</v>
      </c>
      <c r="B3846" s="124" t="s">
        <v>7152</v>
      </c>
      <c r="C3846" s="124"/>
      <c r="D3846" s="126">
        <v>0.91</v>
      </c>
      <c r="E3846" s="124" t="s">
        <v>766</v>
      </c>
      <c r="F3846" s="124">
        <v>-5</v>
      </c>
      <c r="G3846" s="2" t="s">
        <v>16433</v>
      </c>
      <c r="H3846" s="130" t="s">
        <v>24265</v>
      </c>
      <c r="I3846" s="134"/>
      <c r="J3846" s="123">
        <f>IF(OR(tbl_Metraj22[[#This Row],[TARIH]]="",tbl_Metraj22[[#This Row],[TARIH]]="-"),0,IF(tbl_Metraj22[[#This Row],[YUZDE]]=0,tbl_Metraj22[[#This Row],[METRAJ_BETON]],tbl_Metraj22[[#This Row],[YUZDE]]*tbl_Metraj22[[#This Row],[METRAJ_BETON]]))</f>
        <v>0</v>
      </c>
      <c r="K3846" s="2" t="s">
        <v>23815</v>
      </c>
    </row>
    <row r="3847" spans="1:11" ht="14.25" x14ac:dyDescent="0.2">
      <c r="A3847" s="2" t="s">
        <v>734</v>
      </c>
      <c r="B3847" s="124" t="s">
        <v>7153</v>
      </c>
      <c r="C3847" s="124"/>
      <c r="D3847" s="126">
        <v>1.02</v>
      </c>
      <c r="E3847" s="124" t="s">
        <v>766</v>
      </c>
      <c r="F3847" s="124">
        <v>-5</v>
      </c>
      <c r="G3847" s="2" t="s">
        <v>16434</v>
      </c>
      <c r="H3847" s="130" t="s">
        <v>24265</v>
      </c>
      <c r="I3847" s="134"/>
      <c r="J3847" s="123">
        <f>IF(OR(tbl_Metraj22[[#This Row],[TARIH]]="",tbl_Metraj22[[#This Row],[TARIH]]="-"),0,IF(tbl_Metraj22[[#This Row],[YUZDE]]=0,tbl_Metraj22[[#This Row],[METRAJ_BETON]],tbl_Metraj22[[#This Row],[YUZDE]]*tbl_Metraj22[[#This Row],[METRAJ_BETON]]))</f>
        <v>0</v>
      </c>
      <c r="K3847" s="2" t="s">
        <v>23816</v>
      </c>
    </row>
    <row r="3848" spans="1:11" ht="14.25" x14ac:dyDescent="0.2">
      <c r="A3848" s="2" t="s">
        <v>734</v>
      </c>
      <c r="B3848" s="124" t="s">
        <v>7154</v>
      </c>
      <c r="C3848" s="124"/>
      <c r="D3848" s="126">
        <v>3.6</v>
      </c>
      <c r="E3848" s="124" t="s">
        <v>766</v>
      </c>
      <c r="F3848" s="124">
        <v>-5</v>
      </c>
      <c r="G3848" s="2" t="s">
        <v>16435</v>
      </c>
      <c r="H3848" s="130" t="s">
        <v>24265</v>
      </c>
      <c r="I3848" s="134"/>
      <c r="J3848" s="123">
        <f>IF(OR(tbl_Metraj22[[#This Row],[TARIH]]="",tbl_Metraj22[[#This Row],[TARIH]]="-"),0,IF(tbl_Metraj22[[#This Row],[YUZDE]]=0,tbl_Metraj22[[#This Row],[METRAJ_BETON]],tbl_Metraj22[[#This Row],[YUZDE]]*tbl_Metraj22[[#This Row],[METRAJ_BETON]]))</f>
        <v>0</v>
      </c>
      <c r="K3848" s="2" t="s">
        <v>22306</v>
      </c>
    </row>
    <row r="3849" spans="1:11" ht="14.25" x14ac:dyDescent="0.2">
      <c r="A3849" s="2" t="s">
        <v>734</v>
      </c>
      <c r="B3849" s="124" t="s">
        <v>7155</v>
      </c>
      <c r="C3849" s="124"/>
      <c r="D3849" s="126">
        <v>1.54</v>
      </c>
      <c r="E3849" s="124" t="s">
        <v>766</v>
      </c>
      <c r="F3849" s="124">
        <v>-5</v>
      </c>
      <c r="G3849" s="2" t="s">
        <v>16436</v>
      </c>
      <c r="H3849" s="130" t="s">
        <v>24265</v>
      </c>
      <c r="I3849" s="134"/>
      <c r="J3849" s="123">
        <f>IF(OR(tbl_Metraj22[[#This Row],[TARIH]]="",tbl_Metraj22[[#This Row],[TARIH]]="-"),0,IF(tbl_Metraj22[[#This Row],[YUZDE]]=0,tbl_Metraj22[[#This Row],[METRAJ_BETON]],tbl_Metraj22[[#This Row],[YUZDE]]*tbl_Metraj22[[#This Row],[METRAJ_BETON]]))</f>
        <v>0</v>
      </c>
      <c r="K3849" s="2" t="s">
        <v>23817</v>
      </c>
    </row>
    <row r="3850" spans="1:11" ht="14.25" x14ac:dyDescent="0.2">
      <c r="A3850" s="2" t="s">
        <v>734</v>
      </c>
      <c r="B3850" s="124" t="s">
        <v>7156</v>
      </c>
      <c r="C3850" s="124"/>
      <c r="D3850" s="126">
        <v>4.26</v>
      </c>
      <c r="E3850" s="124" t="s">
        <v>766</v>
      </c>
      <c r="F3850" s="124">
        <v>-5</v>
      </c>
      <c r="G3850" s="2" t="s">
        <v>16437</v>
      </c>
      <c r="H3850" s="130" t="s">
        <v>24265</v>
      </c>
      <c r="I3850" s="134"/>
      <c r="J3850" s="123">
        <f>IF(OR(tbl_Metraj22[[#This Row],[TARIH]]="",tbl_Metraj22[[#This Row],[TARIH]]="-"),0,IF(tbl_Metraj22[[#This Row],[YUZDE]]=0,tbl_Metraj22[[#This Row],[METRAJ_BETON]],tbl_Metraj22[[#This Row],[YUZDE]]*tbl_Metraj22[[#This Row],[METRAJ_BETON]]))</f>
        <v>0</v>
      </c>
      <c r="K3850" s="2" t="s">
        <v>22173</v>
      </c>
    </row>
    <row r="3851" spans="1:11" ht="14.25" x14ac:dyDescent="0.2">
      <c r="A3851" s="2" t="s">
        <v>734</v>
      </c>
      <c r="B3851" s="124" t="s">
        <v>7157</v>
      </c>
      <c r="C3851" s="124"/>
      <c r="D3851" s="126">
        <v>1.54</v>
      </c>
      <c r="E3851" s="124" t="s">
        <v>766</v>
      </c>
      <c r="F3851" s="124">
        <v>-5</v>
      </c>
      <c r="G3851" s="2" t="s">
        <v>16438</v>
      </c>
      <c r="H3851" s="130" t="s">
        <v>24265</v>
      </c>
      <c r="I3851" s="134"/>
      <c r="J3851" s="123">
        <f>IF(OR(tbl_Metraj22[[#This Row],[TARIH]]="",tbl_Metraj22[[#This Row],[TARIH]]="-"),0,IF(tbl_Metraj22[[#This Row],[YUZDE]]=0,tbl_Metraj22[[#This Row],[METRAJ_BETON]],tbl_Metraj22[[#This Row],[YUZDE]]*tbl_Metraj22[[#This Row],[METRAJ_BETON]]))</f>
        <v>0</v>
      </c>
      <c r="K3851" s="2" t="s">
        <v>23818</v>
      </c>
    </row>
    <row r="3852" spans="1:11" ht="14.25" x14ac:dyDescent="0.2">
      <c r="A3852" s="2" t="s">
        <v>734</v>
      </c>
      <c r="B3852" s="124" t="s">
        <v>7158</v>
      </c>
      <c r="C3852" s="124"/>
      <c r="D3852" s="126">
        <v>3.46</v>
      </c>
      <c r="E3852" s="124" t="s">
        <v>766</v>
      </c>
      <c r="F3852" s="124">
        <v>-5</v>
      </c>
      <c r="G3852" s="2" t="s">
        <v>16439</v>
      </c>
      <c r="H3852" s="130" t="s">
        <v>24265</v>
      </c>
      <c r="I3852" s="134"/>
      <c r="J3852" s="123">
        <f>IF(OR(tbl_Metraj22[[#This Row],[TARIH]]="",tbl_Metraj22[[#This Row],[TARIH]]="-"),0,IF(tbl_Metraj22[[#This Row],[YUZDE]]=0,tbl_Metraj22[[#This Row],[METRAJ_BETON]],tbl_Metraj22[[#This Row],[YUZDE]]*tbl_Metraj22[[#This Row],[METRAJ_BETON]]))</f>
        <v>0</v>
      </c>
      <c r="K3852" s="2" t="s">
        <v>22281</v>
      </c>
    </row>
    <row r="3853" spans="1:11" ht="14.25" x14ac:dyDescent="0.2">
      <c r="A3853" s="2" t="s">
        <v>734</v>
      </c>
      <c r="B3853" s="124" t="s">
        <v>7159</v>
      </c>
      <c r="C3853" s="124"/>
      <c r="D3853" s="126">
        <v>1.02</v>
      </c>
      <c r="E3853" s="124" t="s">
        <v>766</v>
      </c>
      <c r="F3853" s="124">
        <v>-5</v>
      </c>
      <c r="G3853" s="2" t="s">
        <v>16440</v>
      </c>
      <c r="H3853" s="130" t="s">
        <v>24265</v>
      </c>
      <c r="I3853" s="134"/>
      <c r="J3853" s="123">
        <f>IF(OR(tbl_Metraj22[[#This Row],[TARIH]]="",tbl_Metraj22[[#This Row],[TARIH]]="-"),0,IF(tbl_Metraj22[[#This Row],[YUZDE]]=0,tbl_Metraj22[[#This Row],[METRAJ_BETON]],tbl_Metraj22[[#This Row],[YUZDE]]*tbl_Metraj22[[#This Row],[METRAJ_BETON]]))</f>
        <v>0</v>
      </c>
      <c r="K3853" s="2" t="s">
        <v>23819</v>
      </c>
    </row>
    <row r="3854" spans="1:11" ht="14.25" x14ac:dyDescent="0.2">
      <c r="A3854" s="2" t="s">
        <v>734</v>
      </c>
      <c r="B3854" s="124" t="s">
        <v>7182</v>
      </c>
      <c r="C3854" s="124"/>
      <c r="D3854" s="126">
        <v>0.9</v>
      </c>
      <c r="E3854" s="124" t="s">
        <v>766</v>
      </c>
      <c r="F3854" s="124">
        <v>-5</v>
      </c>
      <c r="G3854" s="2" t="s">
        <v>16441</v>
      </c>
      <c r="H3854" s="130" t="s">
        <v>24265</v>
      </c>
      <c r="I3854" s="134"/>
      <c r="J3854" s="123">
        <f>IF(OR(tbl_Metraj22[[#This Row],[TARIH]]="",tbl_Metraj22[[#This Row],[TARIH]]="-"),0,IF(tbl_Metraj22[[#This Row],[YUZDE]]=0,tbl_Metraj22[[#This Row],[METRAJ_BETON]],tbl_Metraj22[[#This Row],[YUZDE]]*tbl_Metraj22[[#This Row],[METRAJ_BETON]]))</f>
        <v>0</v>
      </c>
      <c r="K3854" s="2" t="s">
        <v>23820</v>
      </c>
    </row>
    <row r="3855" spans="1:11" ht="14.25" x14ac:dyDescent="0.2">
      <c r="A3855" s="2" t="s">
        <v>734</v>
      </c>
      <c r="B3855" s="124" t="s">
        <v>7184</v>
      </c>
      <c r="C3855" s="124"/>
      <c r="D3855" s="126">
        <v>2.2999999999999998</v>
      </c>
      <c r="E3855" s="124" t="s">
        <v>766</v>
      </c>
      <c r="F3855" s="124">
        <v>-5</v>
      </c>
      <c r="G3855" s="2" t="s">
        <v>16442</v>
      </c>
      <c r="H3855" s="130" t="s">
        <v>24265</v>
      </c>
      <c r="I3855" s="134"/>
      <c r="J3855" s="123">
        <f>IF(OR(tbl_Metraj22[[#This Row],[TARIH]]="",tbl_Metraj22[[#This Row],[TARIH]]="-"),0,IF(tbl_Metraj22[[#This Row],[YUZDE]]=0,tbl_Metraj22[[#This Row],[METRAJ_BETON]],tbl_Metraj22[[#This Row],[YUZDE]]*tbl_Metraj22[[#This Row],[METRAJ_BETON]]))</f>
        <v>0</v>
      </c>
      <c r="K3855" s="2" t="s">
        <v>23821</v>
      </c>
    </row>
    <row r="3856" spans="1:11" ht="14.25" x14ac:dyDescent="0.2">
      <c r="A3856" s="2" t="s">
        <v>734</v>
      </c>
      <c r="B3856" s="124" t="s">
        <v>7185</v>
      </c>
      <c r="C3856" s="124"/>
      <c r="D3856" s="126">
        <v>2.2999999999999998</v>
      </c>
      <c r="E3856" s="124" t="s">
        <v>766</v>
      </c>
      <c r="F3856" s="124">
        <v>-5</v>
      </c>
      <c r="G3856" s="2" t="s">
        <v>16443</v>
      </c>
      <c r="H3856" s="130" t="s">
        <v>24265</v>
      </c>
      <c r="I3856" s="134"/>
      <c r="J3856" s="123">
        <f>IF(OR(tbl_Metraj22[[#This Row],[TARIH]]="",tbl_Metraj22[[#This Row],[TARIH]]="-"),0,IF(tbl_Metraj22[[#This Row],[YUZDE]]=0,tbl_Metraj22[[#This Row],[METRAJ_BETON]],tbl_Metraj22[[#This Row],[YUZDE]]*tbl_Metraj22[[#This Row],[METRAJ_BETON]]))</f>
        <v>0</v>
      </c>
      <c r="K3856" s="2" t="s">
        <v>22321</v>
      </c>
    </row>
    <row r="3857" spans="1:11" ht="14.25" x14ac:dyDescent="0.2">
      <c r="A3857" s="2" t="s">
        <v>734</v>
      </c>
      <c r="B3857" s="124" t="s">
        <v>7186</v>
      </c>
      <c r="C3857" s="124"/>
      <c r="D3857" s="126">
        <v>2.27</v>
      </c>
      <c r="E3857" s="124" t="s">
        <v>766</v>
      </c>
      <c r="F3857" s="124">
        <v>-5</v>
      </c>
      <c r="G3857" s="2" t="s">
        <v>16444</v>
      </c>
      <c r="H3857" s="130" t="s">
        <v>24265</v>
      </c>
      <c r="I3857" s="134"/>
      <c r="J3857" s="123">
        <f>IF(OR(tbl_Metraj22[[#This Row],[TARIH]]="",tbl_Metraj22[[#This Row],[TARIH]]="-"),0,IF(tbl_Metraj22[[#This Row],[YUZDE]]=0,tbl_Metraj22[[#This Row],[METRAJ_BETON]],tbl_Metraj22[[#This Row],[YUZDE]]*tbl_Metraj22[[#This Row],[METRAJ_BETON]]))</f>
        <v>0</v>
      </c>
      <c r="K3857" s="2" t="s">
        <v>22190</v>
      </c>
    </row>
    <row r="3858" spans="1:11" ht="14.25" x14ac:dyDescent="0.2">
      <c r="A3858" s="2" t="s">
        <v>734</v>
      </c>
      <c r="B3858" s="124" t="s">
        <v>7188</v>
      </c>
      <c r="C3858" s="124"/>
      <c r="D3858" s="126">
        <v>3.46</v>
      </c>
      <c r="E3858" s="124" t="s">
        <v>766</v>
      </c>
      <c r="F3858" s="124">
        <v>-5</v>
      </c>
      <c r="G3858" s="2" t="s">
        <v>16445</v>
      </c>
      <c r="H3858" s="130" t="s">
        <v>24265</v>
      </c>
      <c r="I3858" s="134"/>
      <c r="J3858" s="123">
        <f>IF(OR(tbl_Metraj22[[#This Row],[TARIH]]="",tbl_Metraj22[[#This Row],[TARIH]]="-"),0,IF(tbl_Metraj22[[#This Row],[YUZDE]]=0,tbl_Metraj22[[#This Row],[METRAJ_BETON]],tbl_Metraj22[[#This Row],[YUZDE]]*tbl_Metraj22[[#This Row],[METRAJ_BETON]]))</f>
        <v>0</v>
      </c>
      <c r="K3858" s="2" t="s">
        <v>23822</v>
      </c>
    </row>
    <row r="3859" spans="1:11" ht="14.25" x14ac:dyDescent="0.2">
      <c r="A3859" s="2" t="s">
        <v>734</v>
      </c>
      <c r="B3859" s="124" t="s">
        <v>7189</v>
      </c>
      <c r="C3859" s="124"/>
      <c r="D3859" s="126">
        <v>2.2999999999999998</v>
      </c>
      <c r="E3859" s="124" t="s">
        <v>766</v>
      </c>
      <c r="F3859" s="124">
        <v>-5</v>
      </c>
      <c r="G3859" s="2" t="s">
        <v>16446</v>
      </c>
      <c r="H3859" s="130" t="s">
        <v>24265</v>
      </c>
      <c r="I3859" s="134"/>
      <c r="J3859" s="123">
        <f>IF(OR(tbl_Metraj22[[#This Row],[TARIH]]="",tbl_Metraj22[[#This Row],[TARIH]]="-"),0,IF(tbl_Metraj22[[#This Row],[YUZDE]]=0,tbl_Metraj22[[#This Row],[METRAJ_BETON]],tbl_Metraj22[[#This Row],[YUZDE]]*tbl_Metraj22[[#This Row],[METRAJ_BETON]]))</f>
        <v>0</v>
      </c>
      <c r="K3859" s="2" t="s">
        <v>22312</v>
      </c>
    </row>
    <row r="3860" spans="1:11" ht="14.25" x14ac:dyDescent="0.2">
      <c r="A3860" s="2" t="s">
        <v>734</v>
      </c>
      <c r="B3860" s="124" t="s">
        <v>7195</v>
      </c>
      <c r="C3860" s="124"/>
      <c r="D3860" s="126">
        <v>0.91</v>
      </c>
      <c r="E3860" s="124" t="s">
        <v>766</v>
      </c>
      <c r="F3860" s="124">
        <v>-5</v>
      </c>
      <c r="G3860" s="2" t="s">
        <v>16447</v>
      </c>
      <c r="H3860" s="130" t="s">
        <v>24265</v>
      </c>
      <c r="I3860" s="134"/>
      <c r="J3860" s="123">
        <f>IF(OR(tbl_Metraj22[[#This Row],[TARIH]]="",tbl_Metraj22[[#This Row],[TARIH]]="-"),0,IF(tbl_Metraj22[[#This Row],[YUZDE]]=0,tbl_Metraj22[[#This Row],[METRAJ_BETON]],tbl_Metraj22[[#This Row],[YUZDE]]*tbl_Metraj22[[#This Row],[METRAJ_BETON]]))</f>
        <v>0</v>
      </c>
      <c r="K3860" s="2" t="s">
        <v>23823</v>
      </c>
    </row>
    <row r="3861" spans="1:11" ht="14.25" x14ac:dyDescent="0.2">
      <c r="A3861" s="2" t="s">
        <v>734</v>
      </c>
      <c r="B3861" s="124" t="s">
        <v>7196</v>
      </c>
      <c r="C3861" s="124"/>
      <c r="D3861" s="126">
        <v>3.46</v>
      </c>
      <c r="E3861" s="124" t="s">
        <v>766</v>
      </c>
      <c r="F3861" s="124">
        <v>-5</v>
      </c>
      <c r="G3861" s="2" t="s">
        <v>16448</v>
      </c>
      <c r="H3861" s="130" t="s">
        <v>24265</v>
      </c>
      <c r="I3861" s="134"/>
      <c r="J3861" s="123">
        <f>IF(OR(tbl_Metraj22[[#This Row],[TARIH]]="",tbl_Metraj22[[#This Row],[TARIH]]="-"),0,IF(tbl_Metraj22[[#This Row],[YUZDE]]=0,tbl_Metraj22[[#This Row],[METRAJ_BETON]],tbl_Metraj22[[#This Row],[YUZDE]]*tbl_Metraj22[[#This Row],[METRAJ_BETON]]))</f>
        <v>0</v>
      </c>
      <c r="K3861" s="2" t="s">
        <v>22175</v>
      </c>
    </row>
    <row r="3862" spans="1:11" ht="14.25" x14ac:dyDescent="0.2">
      <c r="A3862" s="2" t="s">
        <v>734</v>
      </c>
      <c r="B3862" s="124" t="s">
        <v>7197</v>
      </c>
      <c r="C3862" s="124"/>
      <c r="D3862" s="126">
        <v>0.91</v>
      </c>
      <c r="E3862" s="124" t="s">
        <v>766</v>
      </c>
      <c r="F3862" s="124">
        <v>-5</v>
      </c>
      <c r="G3862" s="2" t="s">
        <v>16449</v>
      </c>
      <c r="H3862" s="130" t="s">
        <v>24265</v>
      </c>
      <c r="I3862" s="134"/>
      <c r="J3862" s="123">
        <f>IF(OR(tbl_Metraj22[[#This Row],[TARIH]]="",tbl_Metraj22[[#This Row],[TARIH]]="-"),0,IF(tbl_Metraj22[[#This Row],[YUZDE]]=0,tbl_Metraj22[[#This Row],[METRAJ_BETON]],tbl_Metraj22[[#This Row],[YUZDE]]*tbl_Metraj22[[#This Row],[METRAJ_BETON]]))</f>
        <v>0</v>
      </c>
      <c r="K3862" s="2" t="s">
        <v>23824</v>
      </c>
    </row>
    <row r="3863" spans="1:11" ht="14.25" x14ac:dyDescent="0.2">
      <c r="A3863" s="2" t="s">
        <v>734</v>
      </c>
      <c r="B3863" s="124" t="s">
        <v>7198</v>
      </c>
      <c r="C3863" s="124"/>
      <c r="D3863" s="126">
        <v>3.46</v>
      </c>
      <c r="E3863" s="124" t="s">
        <v>766</v>
      </c>
      <c r="F3863" s="124">
        <v>-5</v>
      </c>
      <c r="G3863" s="2" t="s">
        <v>16450</v>
      </c>
      <c r="H3863" s="130" t="s">
        <v>24265</v>
      </c>
      <c r="I3863" s="134"/>
      <c r="J3863" s="123">
        <f>IF(OR(tbl_Metraj22[[#This Row],[TARIH]]="",tbl_Metraj22[[#This Row],[TARIH]]="-"),0,IF(tbl_Metraj22[[#This Row],[YUZDE]]=0,tbl_Metraj22[[#This Row],[METRAJ_BETON]],tbl_Metraj22[[#This Row],[YUZDE]]*tbl_Metraj22[[#This Row],[METRAJ_BETON]]))</f>
        <v>0</v>
      </c>
      <c r="K3863" s="2" t="s">
        <v>22180</v>
      </c>
    </row>
    <row r="3864" spans="1:11" ht="14.25" x14ac:dyDescent="0.2">
      <c r="A3864" s="2" t="s">
        <v>734</v>
      </c>
      <c r="B3864" s="124" t="s">
        <v>7199</v>
      </c>
      <c r="C3864" s="124"/>
      <c r="D3864" s="126">
        <v>0.91</v>
      </c>
      <c r="E3864" s="124" t="s">
        <v>766</v>
      </c>
      <c r="F3864" s="124">
        <v>-5</v>
      </c>
      <c r="G3864" s="2" t="s">
        <v>16451</v>
      </c>
      <c r="H3864" s="130" t="s">
        <v>24265</v>
      </c>
      <c r="I3864" s="134"/>
      <c r="J3864" s="123">
        <f>IF(OR(tbl_Metraj22[[#This Row],[TARIH]]="",tbl_Metraj22[[#This Row],[TARIH]]="-"),0,IF(tbl_Metraj22[[#This Row],[YUZDE]]=0,tbl_Metraj22[[#This Row],[METRAJ_BETON]],tbl_Metraj22[[#This Row],[YUZDE]]*tbl_Metraj22[[#This Row],[METRAJ_BETON]]))</f>
        <v>0</v>
      </c>
      <c r="K3864" s="2" t="s">
        <v>23825</v>
      </c>
    </row>
    <row r="3865" spans="1:11" ht="14.25" x14ac:dyDescent="0.2">
      <c r="A3865" s="2" t="s">
        <v>734</v>
      </c>
      <c r="B3865" s="124" t="s">
        <v>7200</v>
      </c>
      <c r="C3865" s="124"/>
      <c r="D3865" s="126">
        <v>4.2</v>
      </c>
      <c r="E3865" s="124" t="s">
        <v>766</v>
      </c>
      <c r="F3865" s="124">
        <v>-5</v>
      </c>
      <c r="G3865" s="2" t="s">
        <v>16452</v>
      </c>
      <c r="H3865" s="130" t="s">
        <v>24265</v>
      </c>
      <c r="I3865" s="134"/>
      <c r="J3865" s="123">
        <f>IF(OR(tbl_Metraj22[[#This Row],[TARIH]]="",tbl_Metraj22[[#This Row],[TARIH]]="-"),0,IF(tbl_Metraj22[[#This Row],[YUZDE]]=0,tbl_Metraj22[[#This Row],[METRAJ_BETON]],tbl_Metraj22[[#This Row],[YUZDE]]*tbl_Metraj22[[#This Row],[METRAJ_BETON]]))</f>
        <v>0</v>
      </c>
      <c r="K3865" s="2" t="s">
        <v>22181</v>
      </c>
    </row>
    <row r="3866" spans="1:11" ht="14.25" x14ac:dyDescent="0.2">
      <c r="A3866" s="2" t="s">
        <v>734</v>
      </c>
      <c r="B3866" s="124" t="s">
        <v>7201</v>
      </c>
      <c r="C3866" s="124"/>
      <c r="D3866" s="126">
        <v>1.54</v>
      </c>
      <c r="E3866" s="124" t="s">
        <v>766</v>
      </c>
      <c r="F3866" s="124">
        <v>-5</v>
      </c>
      <c r="G3866" s="2" t="s">
        <v>16453</v>
      </c>
      <c r="H3866" s="130" t="s">
        <v>24265</v>
      </c>
      <c r="I3866" s="134"/>
      <c r="J3866" s="123">
        <f>IF(OR(tbl_Metraj22[[#This Row],[TARIH]]="",tbl_Metraj22[[#This Row],[TARIH]]="-"),0,IF(tbl_Metraj22[[#This Row],[YUZDE]]=0,tbl_Metraj22[[#This Row],[METRAJ_BETON]],tbl_Metraj22[[#This Row],[YUZDE]]*tbl_Metraj22[[#This Row],[METRAJ_BETON]]))</f>
        <v>0</v>
      </c>
      <c r="K3866" s="2" t="s">
        <v>23826</v>
      </c>
    </row>
    <row r="3867" spans="1:11" ht="14.25" x14ac:dyDescent="0.2">
      <c r="A3867" s="2" t="s">
        <v>734</v>
      </c>
      <c r="B3867" s="124" t="s">
        <v>7202</v>
      </c>
      <c r="C3867" s="124"/>
      <c r="D3867" s="126">
        <v>3.46</v>
      </c>
      <c r="E3867" s="124" t="s">
        <v>766</v>
      </c>
      <c r="F3867" s="124">
        <v>-5</v>
      </c>
      <c r="G3867" s="2" t="s">
        <v>16454</v>
      </c>
      <c r="H3867" s="130" t="s">
        <v>24265</v>
      </c>
      <c r="I3867" s="134"/>
      <c r="J3867" s="123">
        <f>IF(OR(tbl_Metraj22[[#This Row],[TARIH]]="",tbl_Metraj22[[#This Row],[TARIH]]="-"),0,IF(tbl_Metraj22[[#This Row],[YUZDE]]=0,tbl_Metraj22[[#This Row],[METRAJ_BETON]],tbl_Metraj22[[#This Row],[YUZDE]]*tbl_Metraj22[[#This Row],[METRAJ_BETON]]))</f>
        <v>0</v>
      </c>
      <c r="K3867" s="2" t="s">
        <v>23827</v>
      </c>
    </row>
    <row r="3868" spans="1:11" ht="14.25" x14ac:dyDescent="0.2">
      <c r="A3868" s="2" t="s">
        <v>734</v>
      </c>
      <c r="B3868" s="124" t="s">
        <v>7203</v>
      </c>
      <c r="C3868" s="124"/>
      <c r="D3868" s="126">
        <v>2.69</v>
      </c>
      <c r="E3868" s="124" t="s">
        <v>766</v>
      </c>
      <c r="F3868" s="124">
        <v>-5</v>
      </c>
      <c r="G3868" s="2" t="s">
        <v>16455</v>
      </c>
      <c r="H3868" s="130" t="s">
        <v>24265</v>
      </c>
      <c r="I3868" s="134"/>
      <c r="J3868" s="123">
        <f>IF(OR(tbl_Metraj22[[#This Row],[TARIH]]="",tbl_Metraj22[[#This Row],[TARIH]]="-"),0,IF(tbl_Metraj22[[#This Row],[YUZDE]]=0,tbl_Metraj22[[#This Row],[METRAJ_BETON]],tbl_Metraj22[[#This Row],[YUZDE]]*tbl_Metraj22[[#This Row],[METRAJ_BETON]]))</f>
        <v>0</v>
      </c>
      <c r="K3868" s="2" t="s">
        <v>22309</v>
      </c>
    </row>
    <row r="3869" spans="1:11" ht="14.25" x14ac:dyDescent="0.2">
      <c r="A3869" s="2" t="s">
        <v>734</v>
      </c>
      <c r="B3869" s="124" t="s">
        <v>7204</v>
      </c>
      <c r="C3869" s="124"/>
      <c r="D3869" s="126">
        <v>2.2999999999999998</v>
      </c>
      <c r="E3869" s="124" t="s">
        <v>766</v>
      </c>
      <c r="F3869" s="124">
        <v>-5</v>
      </c>
      <c r="G3869" s="2" t="s">
        <v>16456</v>
      </c>
      <c r="H3869" s="130" t="s">
        <v>24265</v>
      </c>
      <c r="I3869" s="134"/>
      <c r="J3869" s="123">
        <f>IF(OR(tbl_Metraj22[[#This Row],[TARIH]]="",tbl_Metraj22[[#This Row],[TARIH]]="-"),0,IF(tbl_Metraj22[[#This Row],[YUZDE]]=0,tbl_Metraj22[[#This Row],[METRAJ_BETON]],tbl_Metraj22[[#This Row],[YUZDE]]*tbl_Metraj22[[#This Row],[METRAJ_BETON]]))</f>
        <v>0</v>
      </c>
      <c r="K3869" s="2" t="s">
        <v>23828</v>
      </c>
    </row>
    <row r="3870" spans="1:11" ht="14.25" x14ac:dyDescent="0.2">
      <c r="A3870" s="2" t="s">
        <v>734</v>
      </c>
      <c r="B3870" s="124" t="s">
        <v>7205</v>
      </c>
      <c r="C3870" s="124"/>
      <c r="D3870" s="126">
        <v>2.69</v>
      </c>
      <c r="E3870" s="124" t="s">
        <v>766</v>
      </c>
      <c r="F3870" s="124">
        <v>-5</v>
      </c>
      <c r="G3870" s="2" t="s">
        <v>16457</v>
      </c>
      <c r="H3870" s="130" t="s">
        <v>24265</v>
      </c>
      <c r="I3870" s="134"/>
      <c r="J3870" s="123">
        <f>IF(OR(tbl_Metraj22[[#This Row],[TARIH]]="",tbl_Metraj22[[#This Row],[TARIH]]="-"),0,IF(tbl_Metraj22[[#This Row],[YUZDE]]=0,tbl_Metraj22[[#This Row],[METRAJ_BETON]],tbl_Metraj22[[#This Row],[YUZDE]]*tbl_Metraj22[[#This Row],[METRAJ_BETON]]))</f>
        <v>0</v>
      </c>
      <c r="K3870" s="2" t="s">
        <v>22294</v>
      </c>
    </row>
    <row r="3871" spans="1:11" ht="14.25" x14ac:dyDescent="0.2">
      <c r="A3871" s="2" t="s">
        <v>734</v>
      </c>
      <c r="B3871" s="124" t="s">
        <v>7206</v>
      </c>
      <c r="C3871" s="124"/>
      <c r="D3871" s="126">
        <v>1.02</v>
      </c>
      <c r="E3871" s="124" t="s">
        <v>766</v>
      </c>
      <c r="F3871" s="124">
        <v>-5</v>
      </c>
      <c r="G3871" s="2" t="s">
        <v>16458</v>
      </c>
      <c r="H3871" s="130" t="s">
        <v>24265</v>
      </c>
      <c r="I3871" s="134"/>
      <c r="J3871" s="123">
        <f>IF(OR(tbl_Metraj22[[#This Row],[TARIH]]="",tbl_Metraj22[[#This Row],[TARIH]]="-"),0,IF(tbl_Metraj22[[#This Row],[YUZDE]]=0,tbl_Metraj22[[#This Row],[METRAJ_BETON]],tbl_Metraj22[[#This Row],[YUZDE]]*tbl_Metraj22[[#This Row],[METRAJ_BETON]]))</f>
        <v>0</v>
      </c>
      <c r="K3871" s="2" t="s">
        <v>23829</v>
      </c>
    </row>
    <row r="3872" spans="1:11" ht="14.25" x14ac:dyDescent="0.2">
      <c r="A3872" s="2" t="s">
        <v>734</v>
      </c>
      <c r="B3872" s="124" t="s">
        <v>7207</v>
      </c>
      <c r="C3872" s="124"/>
      <c r="D3872" s="126">
        <v>0.9</v>
      </c>
      <c r="E3872" s="124" t="s">
        <v>766</v>
      </c>
      <c r="F3872" s="124">
        <v>-5</v>
      </c>
      <c r="G3872" s="2" t="s">
        <v>16459</v>
      </c>
      <c r="H3872" s="130"/>
      <c r="I3872" s="134"/>
      <c r="J3872" s="123">
        <f>IF(OR(tbl_Metraj22[[#This Row],[TARIH]]="",tbl_Metraj22[[#This Row],[TARIH]]="-"),0,IF(tbl_Metraj22[[#This Row],[YUZDE]]=0,tbl_Metraj22[[#This Row],[METRAJ_BETON]],tbl_Metraj22[[#This Row],[YUZDE]]*tbl_Metraj22[[#This Row],[METRAJ_BETON]]))</f>
        <v>0</v>
      </c>
      <c r="K3872" s="2" t="s">
        <v>23830</v>
      </c>
    </row>
    <row r="3873" spans="1:11" ht="14.25" x14ac:dyDescent="0.2">
      <c r="A3873" s="2" t="s">
        <v>734</v>
      </c>
      <c r="B3873" s="124" t="s">
        <v>7208</v>
      </c>
      <c r="C3873" s="124"/>
      <c r="D3873" s="126">
        <v>2.2400000000000002</v>
      </c>
      <c r="E3873" s="124" t="s">
        <v>766</v>
      </c>
      <c r="F3873" s="124">
        <v>-5</v>
      </c>
      <c r="G3873" s="2" t="s">
        <v>16460</v>
      </c>
      <c r="H3873" s="130"/>
      <c r="I3873" s="134"/>
      <c r="J3873" s="123">
        <f>IF(OR(tbl_Metraj22[[#This Row],[TARIH]]="",tbl_Metraj22[[#This Row],[TARIH]]="-"),0,IF(tbl_Metraj22[[#This Row],[YUZDE]]=0,tbl_Metraj22[[#This Row],[METRAJ_BETON]],tbl_Metraj22[[#This Row],[YUZDE]]*tbl_Metraj22[[#This Row],[METRAJ_BETON]]))</f>
        <v>0</v>
      </c>
      <c r="K3873" s="2" t="s">
        <v>22191</v>
      </c>
    </row>
    <row r="3874" spans="1:11" ht="14.25" x14ac:dyDescent="0.2">
      <c r="A3874" s="2" t="s">
        <v>734</v>
      </c>
      <c r="B3874" s="124" t="s">
        <v>7209</v>
      </c>
      <c r="C3874" s="124"/>
      <c r="D3874" s="126">
        <v>1.54</v>
      </c>
      <c r="E3874" s="124" t="s">
        <v>766</v>
      </c>
      <c r="F3874" s="124">
        <v>-5</v>
      </c>
      <c r="G3874" s="2" t="s">
        <v>16461</v>
      </c>
      <c r="H3874" s="130" t="s">
        <v>24265</v>
      </c>
      <c r="I3874" s="134"/>
      <c r="J3874" s="123">
        <f>IF(OR(tbl_Metraj22[[#This Row],[TARIH]]="",tbl_Metraj22[[#This Row],[TARIH]]="-"),0,IF(tbl_Metraj22[[#This Row],[YUZDE]]=0,tbl_Metraj22[[#This Row],[METRAJ_BETON]],tbl_Metraj22[[#This Row],[YUZDE]]*tbl_Metraj22[[#This Row],[METRAJ_BETON]]))</f>
        <v>0</v>
      </c>
      <c r="K3874" s="2" t="s">
        <v>23831</v>
      </c>
    </row>
    <row r="3875" spans="1:11" ht="14.25" x14ac:dyDescent="0.2">
      <c r="A3875" s="2" t="s">
        <v>734</v>
      </c>
      <c r="B3875" s="124" t="s">
        <v>7210</v>
      </c>
      <c r="C3875" s="124"/>
      <c r="D3875" s="126">
        <v>2.1800000000000002</v>
      </c>
      <c r="E3875" s="124" t="s">
        <v>766</v>
      </c>
      <c r="F3875" s="124">
        <v>-5</v>
      </c>
      <c r="G3875" s="2" t="s">
        <v>16462</v>
      </c>
      <c r="H3875" s="130"/>
      <c r="I3875" s="134"/>
      <c r="J3875" s="123">
        <f>IF(OR(tbl_Metraj22[[#This Row],[TARIH]]="",tbl_Metraj22[[#This Row],[TARIH]]="-"),0,IF(tbl_Metraj22[[#This Row],[YUZDE]]=0,tbl_Metraj22[[#This Row],[METRAJ_BETON]],tbl_Metraj22[[#This Row],[YUZDE]]*tbl_Metraj22[[#This Row],[METRAJ_BETON]]))</f>
        <v>0</v>
      </c>
      <c r="K3875" s="2" t="s">
        <v>23832</v>
      </c>
    </row>
    <row r="3876" spans="1:11" ht="14.25" x14ac:dyDescent="0.2">
      <c r="A3876" s="2" t="s">
        <v>734</v>
      </c>
      <c r="B3876" s="124" t="s">
        <v>7211</v>
      </c>
      <c r="C3876" s="124"/>
      <c r="D3876" s="126">
        <v>1.92</v>
      </c>
      <c r="E3876" s="124" t="s">
        <v>766</v>
      </c>
      <c r="F3876" s="124">
        <v>-5</v>
      </c>
      <c r="G3876" s="2" t="s">
        <v>16463</v>
      </c>
      <c r="H3876" s="130"/>
      <c r="I3876" s="134"/>
      <c r="J3876" s="123">
        <f>IF(OR(tbl_Metraj22[[#This Row],[TARIH]]="",tbl_Metraj22[[#This Row],[TARIH]]="-"),0,IF(tbl_Metraj22[[#This Row],[YUZDE]]=0,tbl_Metraj22[[#This Row],[METRAJ_BETON]],tbl_Metraj22[[#This Row],[YUZDE]]*tbl_Metraj22[[#This Row],[METRAJ_BETON]]))</f>
        <v>0</v>
      </c>
      <c r="K3876" s="2" t="s">
        <v>22229</v>
      </c>
    </row>
    <row r="3877" spans="1:11" ht="14.25" x14ac:dyDescent="0.2">
      <c r="A3877" s="2" t="s">
        <v>734</v>
      </c>
      <c r="B3877" s="124" t="s">
        <v>7212</v>
      </c>
      <c r="C3877" s="124"/>
      <c r="D3877" s="126">
        <v>2.27</v>
      </c>
      <c r="E3877" s="124" t="s">
        <v>766</v>
      </c>
      <c r="F3877" s="124">
        <v>-5</v>
      </c>
      <c r="G3877" s="2" t="s">
        <v>16464</v>
      </c>
      <c r="H3877" s="130"/>
      <c r="I3877" s="134"/>
      <c r="J3877" s="123">
        <f>IF(OR(tbl_Metraj22[[#This Row],[TARIH]]="",tbl_Metraj22[[#This Row],[TARIH]]="-"),0,IF(tbl_Metraj22[[#This Row],[YUZDE]]=0,tbl_Metraj22[[#This Row],[METRAJ_BETON]],tbl_Metraj22[[#This Row],[YUZDE]]*tbl_Metraj22[[#This Row],[METRAJ_BETON]]))</f>
        <v>0</v>
      </c>
      <c r="K3877" s="2" t="s">
        <v>22234</v>
      </c>
    </row>
    <row r="3878" spans="1:11" ht="14.25" x14ac:dyDescent="0.2">
      <c r="A3878" s="2" t="s">
        <v>734</v>
      </c>
      <c r="B3878" s="124" t="s">
        <v>7213</v>
      </c>
      <c r="C3878" s="124"/>
      <c r="D3878" s="126">
        <v>2.2999999999999998</v>
      </c>
      <c r="E3878" s="124" t="s">
        <v>766</v>
      </c>
      <c r="F3878" s="124">
        <v>-5</v>
      </c>
      <c r="G3878" s="2" t="s">
        <v>16465</v>
      </c>
      <c r="H3878" s="130"/>
      <c r="I3878" s="134"/>
      <c r="J3878" s="123">
        <f>IF(OR(tbl_Metraj22[[#This Row],[TARIH]]="",tbl_Metraj22[[#This Row],[TARIH]]="-"),0,IF(tbl_Metraj22[[#This Row],[YUZDE]]=0,tbl_Metraj22[[#This Row],[METRAJ_BETON]],tbl_Metraj22[[#This Row],[YUZDE]]*tbl_Metraj22[[#This Row],[METRAJ_BETON]]))</f>
        <v>0</v>
      </c>
      <c r="K3878" s="2" t="s">
        <v>23833</v>
      </c>
    </row>
    <row r="3879" spans="1:11" ht="14.25" x14ac:dyDescent="0.2">
      <c r="A3879" s="2" t="s">
        <v>734</v>
      </c>
      <c r="B3879" s="124" t="s">
        <v>7214</v>
      </c>
      <c r="C3879" s="124"/>
      <c r="D3879" s="126">
        <v>2.2999999999999998</v>
      </c>
      <c r="E3879" s="124" t="s">
        <v>766</v>
      </c>
      <c r="F3879" s="124">
        <v>-5</v>
      </c>
      <c r="G3879" s="2" t="s">
        <v>16466</v>
      </c>
      <c r="H3879" s="130"/>
      <c r="I3879" s="134"/>
      <c r="J3879" s="123">
        <f>IF(OR(tbl_Metraj22[[#This Row],[TARIH]]="",tbl_Metraj22[[#This Row],[TARIH]]="-"),0,IF(tbl_Metraj22[[#This Row],[YUZDE]]=0,tbl_Metraj22[[#This Row],[METRAJ_BETON]],tbl_Metraj22[[#This Row],[YUZDE]]*tbl_Metraj22[[#This Row],[METRAJ_BETON]]))</f>
        <v>0</v>
      </c>
      <c r="K3879" s="2" t="s">
        <v>23834</v>
      </c>
    </row>
    <row r="3880" spans="1:11" ht="14.25" x14ac:dyDescent="0.2">
      <c r="A3880" s="2" t="s">
        <v>734</v>
      </c>
      <c r="B3880" s="124" t="s">
        <v>7215</v>
      </c>
      <c r="C3880" s="124"/>
      <c r="D3880" s="126">
        <v>2.2999999999999998</v>
      </c>
      <c r="E3880" s="124" t="s">
        <v>766</v>
      </c>
      <c r="F3880" s="124">
        <v>-5</v>
      </c>
      <c r="G3880" s="2" t="s">
        <v>16467</v>
      </c>
      <c r="H3880" s="130"/>
      <c r="I3880" s="134"/>
      <c r="J3880" s="123">
        <f>IF(OR(tbl_Metraj22[[#This Row],[TARIH]]="",tbl_Metraj22[[#This Row],[TARIH]]="-"),0,IF(tbl_Metraj22[[#This Row],[YUZDE]]=0,tbl_Metraj22[[#This Row],[METRAJ_BETON]],tbl_Metraj22[[#This Row],[YUZDE]]*tbl_Metraj22[[#This Row],[METRAJ_BETON]]))</f>
        <v>0</v>
      </c>
      <c r="K3880" s="2" t="s">
        <v>23835</v>
      </c>
    </row>
    <row r="3881" spans="1:11" ht="14.25" x14ac:dyDescent="0.2">
      <c r="A3881" s="2" t="s">
        <v>734</v>
      </c>
      <c r="B3881" s="124" t="s">
        <v>7216</v>
      </c>
      <c r="C3881" s="124"/>
      <c r="D3881" s="126">
        <v>2.02</v>
      </c>
      <c r="E3881" s="124" t="s">
        <v>766</v>
      </c>
      <c r="F3881" s="124">
        <v>-5</v>
      </c>
      <c r="G3881" s="2" t="s">
        <v>16468</v>
      </c>
      <c r="H3881" s="130"/>
      <c r="I3881" s="134"/>
      <c r="J3881" s="123">
        <f>IF(OR(tbl_Metraj22[[#This Row],[TARIH]]="",tbl_Metraj22[[#This Row],[TARIH]]="-"),0,IF(tbl_Metraj22[[#This Row],[YUZDE]]=0,tbl_Metraj22[[#This Row],[METRAJ_BETON]],tbl_Metraj22[[#This Row],[YUZDE]]*tbl_Metraj22[[#This Row],[METRAJ_BETON]]))</f>
        <v>0</v>
      </c>
      <c r="K3881" s="2" t="s">
        <v>22232</v>
      </c>
    </row>
    <row r="3882" spans="1:11" ht="14.25" x14ac:dyDescent="0.2">
      <c r="A3882" s="2" t="s">
        <v>734</v>
      </c>
      <c r="B3882" s="124" t="s">
        <v>7217</v>
      </c>
      <c r="C3882" s="124"/>
      <c r="D3882" s="126">
        <v>2.2999999999999998</v>
      </c>
      <c r="E3882" s="124" t="s">
        <v>766</v>
      </c>
      <c r="F3882" s="124">
        <v>-5</v>
      </c>
      <c r="G3882" s="2" t="s">
        <v>16469</v>
      </c>
      <c r="H3882" s="130"/>
      <c r="I3882" s="134"/>
      <c r="J3882" s="123">
        <f>IF(OR(tbl_Metraj22[[#This Row],[TARIH]]="",tbl_Metraj22[[#This Row],[TARIH]]="-"),0,IF(tbl_Metraj22[[#This Row],[YUZDE]]=0,tbl_Metraj22[[#This Row],[METRAJ_BETON]],tbl_Metraj22[[#This Row],[YUZDE]]*tbl_Metraj22[[#This Row],[METRAJ_BETON]]))</f>
        <v>0</v>
      </c>
      <c r="K3882" s="2" t="s">
        <v>22236</v>
      </c>
    </row>
    <row r="3883" spans="1:11" ht="14.25" x14ac:dyDescent="0.2">
      <c r="A3883" s="2" t="s">
        <v>734</v>
      </c>
      <c r="B3883" s="124" t="s">
        <v>7218</v>
      </c>
      <c r="C3883" s="124"/>
      <c r="D3883" s="126">
        <v>2.2999999999999998</v>
      </c>
      <c r="E3883" s="124" t="s">
        <v>766</v>
      </c>
      <c r="F3883" s="124">
        <v>-5</v>
      </c>
      <c r="G3883" s="2" t="s">
        <v>16470</v>
      </c>
      <c r="H3883" s="130"/>
      <c r="I3883" s="134"/>
      <c r="J3883" s="123">
        <f>IF(OR(tbl_Metraj22[[#This Row],[TARIH]]="",tbl_Metraj22[[#This Row],[TARIH]]="-"),0,IF(tbl_Metraj22[[#This Row],[YUZDE]]=0,tbl_Metraj22[[#This Row],[METRAJ_BETON]],tbl_Metraj22[[#This Row],[YUZDE]]*tbl_Metraj22[[#This Row],[METRAJ_BETON]]))</f>
        <v>0</v>
      </c>
      <c r="K3883" s="2" t="s">
        <v>22241</v>
      </c>
    </row>
    <row r="3884" spans="1:11" ht="14.25" x14ac:dyDescent="0.2">
      <c r="A3884" s="2" t="s">
        <v>734</v>
      </c>
      <c r="B3884" s="124" t="s">
        <v>7221</v>
      </c>
      <c r="C3884" s="124"/>
      <c r="D3884" s="126">
        <v>2.2400000000000002</v>
      </c>
      <c r="E3884" s="124" t="s">
        <v>766</v>
      </c>
      <c r="F3884" s="124">
        <v>-5</v>
      </c>
      <c r="G3884" s="2" t="s">
        <v>16471</v>
      </c>
      <c r="H3884" s="130"/>
      <c r="I3884" s="134"/>
      <c r="J3884" s="123">
        <f>IF(OR(tbl_Metraj22[[#This Row],[TARIH]]="",tbl_Metraj22[[#This Row],[TARIH]]="-"),0,IF(tbl_Metraj22[[#This Row],[YUZDE]]=0,tbl_Metraj22[[#This Row],[METRAJ_BETON]],tbl_Metraj22[[#This Row],[YUZDE]]*tbl_Metraj22[[#This Row],[METRAJ_BETON]]))</f>
        <v>0</v>
      </c>
      <c r="K3884" s="2" t="s">
        <v>23836</v>
      </c>
    </row>
    <row r="3885" spans="1:11" ht="14.25" x14ac:dyDescent="0.2">
      <c r="A3885" s="2" t="s">
        <v>734</v>
      </c>
      <c r="B3885" s="124" t="s">
        <v>7230</v>
      </c>
      <c r="C3885" s="124"/>
      <c r="D3885" s="126">
        <v>1.33</v>
      </c>
      <c r="E3885" s="124" t="s">
        <v>766</v>
      </c>
      <c r="F3885" s="124">
        <v>-5</v>
      </c>
      <c r="G3885" s="2" t="s">
        <v>16472</v>
      </c>
      <c r="H3885" s="130"/>
      <c r="I3885" s="134"/>
      <c r="J3885" s="123">
        <f>IF(OR(tbl_Metraj22[[#This Row],[TARIH]]="",tbl_Metraj22[[#This Row],[TARIH]]="-"),0,IF(tbl_Metraj22[[#This Row],[YUZDE]]=0,tbl_Metraj22[[#This Row],[METRAJ_BETON]],tbl_Metraj22[[#This Row],[YUZDE]]*tbl_Metraj22[[#This Row],[METRAJ_BETON]]))</f>
        <v>0</v>
      </c>
      <c r="K3885" s="2" t="s">
        <v>23837</v>
      </c>
    </row>
    <row r="3886" spans="1:11" ht="14.25" x14ac:dyDescent="0.2">
      <c r="A3886" s="2" t="s">
        <v>734</v>
      </c>
      <c r="B3886" s="124" t="s">
        <v>7231</v>
      </c>
      <c r="C3886" s="124"/>
      <c r="D3886" s="126">
        <v>3.46</v>
      </c>
      <c r="E3886" s="124" t="s">
        <v>766</v>
      </c>
      <c r="F3886" s="124">
        <v>-5</v>
      </c>
      <c r="G3886" s="2" t="s">
        <v>16473</v>
      </c>
      <c r="H3886" s="130"/>
      <c r="I3886" s="134"/>
      <c r="J3886" s="123">
        <f>IF(OR(tbl_Metraj22[[#This Row],[TARIH]]="",tbl_Metraj22[[#This Row],[TARIH]]="-"),0,IF(tbl_Metraj22[[#This Row],[YUZDE]]=0,tbl_Metraj22[[#This Row],[METRAJ_BETON]],tbl_Metraj22[[#This Row],[YUZDE]]*tbl_Metraj22[[#This Row],[METRAJ_BETON]]))</f>
        <v>0</v>
      </c>
      <c r="K3886" s="2" t="s">
        <v>23838</v>
      </c>
    </row>
    <row r="3887" spans="1:11" ht="14.25" x14ac:dyDescent="0.2">
      <c r="A3887" s="2" t="s">
        <v>734</v>
      </c>
      <c r="B3887" s="124" t="s">
        <v>7232</v>
      </c>
      <c r="C3887" s="124"/>
      <c r="D3887" s="126">
        <v>1.8</v>
      </c>
      <c r="E3887" s="124" t="s">
        <v>766</v>
      </c>
      <c r="F3887" s="124">
        <v>-5</v>
      </c>
      <c r="G3887" s="2" t="s">
        <v>16474</v>
      </c>
      <c r="H3887" s="130"/>
      <c r="I3887" s="134"/>
      <c r="J3887" s="123">
        <f>IF(OR(tbl_Metraj22[[#This Row],[TARIH]]="",tbl_Metraj22[[#This Row],[TARIH]]="-"),0,IF(tbl_Metraj22[[#This Row],[YUZDE]]=0,tbl_Metraj22[[#This Row],[METRAJ_BETON]],tbl_Metraj22[[#This Row],[YUZDE]]*tbl_Metraj22[[#This Row],[METRAJ_BETON]]))</f>
        <v>0</v>
      </c>
      <c r="K3887" s="2" t="s">
        <v>23839</v>
      </c>
    </row>
    <row r="3888" spans="1:11" ht="14.25" x14ac:dyDescent="0.2">
      <c r="A3888" s="2" t="s">
        <v>734</v>
      </c>
      <c r="B3888" s="124" t="s">
        <v>7233</v>
      </c>
      <c r="C3888" s="124"/>
      <c r="D3888" s="126">
        <v>1.28</v>
      </c>
      <c r="E3888" s="124" t="s">
        <v>766</v>
      </c>
      <c r="F3888" s="124">
        <v>-5</v>
      </c>
      <c r="G3888" s="2" t="s">
        <v>16475</v>
      </c>
      <c r="H3888" s="130"/>
      <c r="I3888" s="134"/>
      <c r="J3888" s="123">
        <f>IF(OR(tbl_Metraj22[[#This Row],[TARIH]]="",tbl_Metraj22[[#This Row],[TARIH]]="-"),0,IF(tbl_Metraj22[[#This Row],[YUZDE]]=0,tbl_Metraj22[[#This Row],[METRAJ_BETON]],tbl_Metraj22[[#This Row],[YUZDE]]*tbl_Metraj22[[#This Row],[METRAJ_BETON]]))</f>
        <v>0</v>
      </c>
      <c r="K3888" s="2" t="s">
        <v>23840</v>
      </c>
    </row>
    <row r="3889" spans="1:11" ht="14.25" x14ac:dyDescent="0.2">
      <c r="A3889" s="2" t="s">
        <v>728</v>
      </c>
      <c r="B3889" s="124" t="s">
        <v>7731</v>
      </c>
      <c r="C3889" s="124"/>
      <c r="D3889" s="126">
        <v>1.19</v>
      </c>
      <c r="E3889" s="124" t="s">
        <v>766</v>
      </c>
      <c r="F3889" s="124">
        <v>-5</v>
      </c>
      <c r="G3889" s="2" t="s">
        <v>16476</v>
      </c>
      <c r="H3889" s="130">
        <v>45714</v>
      </c>
      <c r="I3889" s="134"/>
      <c r="J3889" s="123">
        <f>IF(OR(tbl_Metraj22[[#This Row],[TARIH]]="",tbl_Metraj22[[#This Row],[TARIH]]="-"),0,IF(tbl_Metraj22[[#This Row],[YUZDE]]=0,tbl_Metraj22[[#This Row],[METRAJ_BETON]],tbl_Metraj22[[#This Row],[YUZDE]]*tbl_Metraj22[[#This Row],[METRAJ_BETON]]))</f>
        <v>1.19</v>
      </c>
      <c r="K3889" s="2" t="s">
        <v>2300</v>
      </c>
    </row>
    <row r="3890" spans="1:11" ht="14.25" x14ac:dyDescent="0.2">
      <c r="A3890" s="2" t="s">
        <v>728</v>
      </c>
      <c r="B3890" s="124" t="s">
        <v>8114</v>
      </c>
      <c r="C3890" s="124"/>
      <c r="D3890" s="126">
        <v>2.1800000000000002</v>
      </c>
      <c r="E3890" s="124" t="s">
        <v>766</v>
      </c>
      <c r="F3890" s="124">
        <v>-5</v>
      </c>
      <c r="G3890" s="2" t="s">
        <v>16477</v>
      </c>
      <c r="H3890" s="130">
        <v>45714</v>
      </c>
      <c r="I3890" s="134"/>
      <c r="J3890" s="123">
        <f>IF(OR(tbl_Metraj22[[#This Row],[TARIH]]="",tbl_Metraj22[[#This Row],[TARIH]]="-"),0,IF(tbl_Metraj22[[#This Row],[YUZDE]]=0,tbl_Metraj22[[#This Row],[METRAJ_BETON]],tbl_Metraj22[[#This Row],[YUZDE]]*tbl_Metraj22[[#This Row],[METRAJ_BETON]]))</f>
        <v>2.1800000000000002</v>
      </c>
      <c r="K3890" s="2" t="s">
        <v>2746</v>
      </c>
    </row>
    <row r="3891" spans="1:11" ht="14.25" x14ac:dyDescent="0.2">
      <c r="A3891" s="2" t="s">
        <v>728</v>
      </c>
      <c r="B3891" s="124" t="s">
        <v>8115</v>
      </c>
      <c r="C3891" s="124"/>
      <c r="D3891" s="126">
        <v>2.97</v>
      </c>
      <c r="E3891" s="124" t="s">
        <v>766</v>
      </c>
      <c r="F3891" s="124">
        <v>-5</v>
      </c>
      <c r="G3891" s="2" t="s">
        <v>16478</v>
      </c>
      <c r="H3891" s="130">
        <v>45714</v>
      </c>
      <c r="I3891" s="134"/>
      <c r="J3891" s="123">
        <f>IF(OR(tbl_Metraj22[[#This Row],[TARIH]]="",tbl_Metraj22[[#This Row],[TARIH]]="-"),0,IF(tbl_Metraj22[[#This Row],[YUZDE]]=0,tbl_Metraj22[[#This Row],[METRAJ_BETON]],tbl_Metraj22[[#This Row],[YUZDE]]*tbl_Metraj22[[#This Row],[METRAJ_BETON]]))</f>
        <v>2.97</v>
      </c>
      <c r="K3891" s="2" t="s">
        <v>2747</v>
      </c>
    </row>
    <row r="3892" spans="1:11" ht="14.25" x14ac:dyDescent="0.2">
      <c r="A3892" s="2" t="s">
        <v>728</v>
      </c>
      <c r="B3892" s="124" t="s">
        <v>8116</v>
      </c>
      <c r="C3892" s="124"/>
      <c r="D3892" s="126">
        <v>2.97</v>
      </c>
      <c r="E3892" s="124" t="s">
        <v>766</v>
      </c>
      <c r="F3892" s="124">
        <v>-5</v>
      </c>
      <c r="G3892" s="2" t="s">
        <v>16479</v>
      </c>
      <c r="H3892" s="130">
        <v>45714</v>
      </c>
      <c r="I3892" s="134"/>
      <c r="J3892" s="123">
        <f>IF(OR(tbl_Metraj22[[#This Row],[TARIH]]="",tbl_Metraj22[[#This Row],[TARIH]]="-"),0,IF(tbl_Metraj22[[#This Row],[YUZDE]]=0,tbl_Metraj22[[#This Row],[METRAJ_BETON]],tbl_Metraj22[[#This Row],[YUZDE]]*tbl_Metraj22[[#This Row],[METRAJ_BETON]]))</f>
        <v>2.97</v>
      </c>
      <c r="K3892" s="2" t="s">
        <v>2748</v>
      </c>
    </row>
    <row r="3893" spans="1:11" ht="14.25" x14ac:dyDescent="0.2">
      <c r="A3893" s="2" t="s">
        <v>728</v>
      </c>
      <c r="B3893" s="124" t="s">
        <v>8117</v>
      </c>
      <c r="C3893" s="124"/>
      <c r="D3893" s="126">
        <v>2.97</v>
      </c>
      <c r="E3893" s="124" t="s">
        <v>766</v>
      </c>
      <c r="F3893" s="124">
        <v>-5</v>
      </c>
      <c r="G3893" s="2" t="s">
        <v>16480</v>
      </c>
      <c r="H3893" s="130">
        <v>45714</v>
      </c>
      <c r="I3893" s="134"/>
      <c r="J3893" s="123">
        <f>IF(OR(tbl_Metraj22[[#This Row],[TARIH]]="",tbl_Metraj22[[#This Row],[TARIH]]="-"),0,IF(tbl_Metraj22[[#This Row],[YUZDE]]=0,tbl_Metraj22[[#This Row],[METRAJ_BETON]],tbl_Metraj22[[#This Row],[YUZDE]]*tbl_Metraj22[[#This Row],[METRAJ_BETON]]))</f>
        <v>2.97</v>
      </c>
      <c r="K3893" s="2" t="s">
        <v>2749</v>
      </c>
    </row>
    <row r="3894" spans="1:11" ht="14.25" x14ac:dyDescent="0.2">
      <c r="A3894" s="2" t="s">
        <v>728</v>
      </c>
      <c r="B3894" s="124" t="s">
        <v>8118</v>
      </c>
      <c r="C3894" s="124"/>
      <c r="D3894" s="126">
        <v>2.97</v>
      </c>
      <c r="E3894" s="124" t="s">
        <v>766</v>
      </c>
      <c r="F3894" s="124">
        <v>-5</v>
      </c>
      <c r="G3894" s="2" t="s">
        <v>16481</v>
      </c>
      <c r="H3894" s="130">
        <v>45714</v>
      </c>
      <c r="I3894" s="134"/>
      <c r="J3894" s="123">
        <f>IF(OR(tbl_Metraj22[[#This Row],[TARIH]]="",tbl_Metraj22[[#This Row],[TARIH]]="-"),0,IF(tbl_Metraj22[[#This Row],[YUZDE]]=0,tbl_Metraj22[[#This Row],[METRAJ_BETON]],tbl_Metraj22[[#This Row],[YUZDE]]*tbl_Metraj22[[#This Row],[METRAJ_BETON]]))</f>
        <v>2.97</v>
      </c>
      <c r="K3894" s="2" t="s">
        <v>2750</v>
      </c>
    </row>
    <row r="3895" spans="1:11" ht="14.25" x14ac:dyDescent="0.2">
      <c r="A3895" s="2" t="s">
        <v>728</v>
      </c>
      <c r="B3895" s="124" t="s">
        <v>8119</v>
      </c>
      <c r="C3895" s="124"/>
      <c r="D3895" s="126">
        <v>0.79</v>
      </c>
      <c r="E3895" s="124" t="s">
        <v>766</v>
      </c>
      <c r="F3895" s="124">
        <v>-5</v>
      </c>
      <c r="G3895" s="2" t="s">
        <v>16482</v>
      </c>
      <c r="H3895" s="130">
        <v>45714</v>
      </c>
      <c r="I3895" s="134"/>
      <c r="J3895" s="123">
        <f>IF(OR(tbl_Metraj22[[#This Row],[TARIH]]="",tbl_Metraj22[[#This Row],[TARIH]]="-"),0,IF(tbl_Metraj22[[#This Row],[YUZDE]]=0,tbl_Metraj22[[#This Row],[METRAJ_BETON]],tbl_Metraj22[[#This Row],[YUZDE]]*tbl_Metraj22[[#This Row],[METRAJ_BETON]]))</f>
        <v>0.79</v>
      </c>
      <c r="K3895" s="2" t="s">
        <v>2838</v>
      </c>
    </row>
    <row r="3896" spans="1:11" ht="14.25" x14ac:dyDescent="0.2">
      <c r="A3896" s="2" t="s">
        <v>728</v>
      </c>
      <c r="B3896" s="124" t="s">
        <v>8121</v>
      </c>
      <c r="C3896" s="124"/>
      <c r="D3896" s="126">
        <v>2.11</v>
      </c>
      <c r="E3896" s="124" t="s">
        <v>766</v>
      </c>
      <c r="F3896" s="124">
        <v>-5</v>
      </c>
      <c r="G3896" s="2" t="s">
        <v>16483</v>
      </c>
      <c r="H3896" s="130" t="s">
        <v>24265</v>
      </c>
      <c r="I3896" s="134"/>
      <c r="J3896" s="123">
        <f>IF(OR(tbl_Metraj22[[#This Row],[TARIH]]="",tbl_Metraj22[[#This Row],[TARIH]]="-"),0,IF(tbl_Metraj22[[#This Row],[YUZDE]]=0,tbl_Metraj22[[#This Row],[METRAJ_BETON]],tbl_Metraj22[[#This Row],[YUZDE]]*tbl_Metraj22[[#This Row],[METRAJ_BETON]]))</f>
        <v>0</v>
      </c>
      <c r="K3896" s="2" t="s">
        <v>1533</v>
      </c>
    </row>
    <row r="3897" spans="1:11" ht="14.25" x14ac:dyDescent="0.2">
      <c r="A3897" s="2" t="s">
        <v>728</v>
      </c>
      <c r="B3897" s="124" t="s">
        <v>8122</v>
      </c>
      <c r="C3897" s="124"/>
      <c r="D3897" s="126">
        <v>2.11</v>
      </c>
      <c r="E3897" s="124" t="s">
        <v>766</v>
      </c>
      <c r="F3897" s="124">
        <v>-5</v>
      </c>
      <c r="G3897" s="2" t="s">
        <v>16484</v>
      </c>
      <c r="H3897" s="130" t="s">
        <v>24265</v>
      </c>
      <c r="I3897" s="134"/>
      <c r="J3897" s="123">
        <f>IF(OR(tbl_Metraj22[[#This Row],[TARIH]]="",tbl_Metraj22[[#This Row],[TARIH]]="-"),0,IF(tbl_Metraj22[[#This Row],[YUZDE]]=0,tbl_Metraj22[[#This Row],[METRAJ_BETON]],tbl_Metraj22[[#This Row],[YUZDE]]*tbl_Metraj22[[#This Row],[METRAJ_BETON]]))</f>
        <v>0</v>
      </c>
      <c r="K3897" s="2" t="s">
        <v>1523</v>
      </c>
    </row>
    <row r="3898" spans="1:11" ht="14.25" x14ac:dyDescent="0.2">
      <c r="A3898" s="2" t="s">
        <v>728</v>
      </c>
      <c r="B3898" s="124" t="s">
        <v>8145</v>
      </c>
      <c r="C3898" s="124"/>
      <c r="D3898" s="126">
        <v>2.11</v>
      </c>
      <c r="E3898" s="124" t="s">
        <v>766</v>
      </c>
      <c r="F3898" s="124">
        <v>-5</v>
      </c>
      <c r="G3898" s="2" t="s">
        <v>16485</v>
      </c>
      <c r="H3898" s="130" t="s">
        <v>24265</v>
      </c>
      <c r="I3898" s="134"/>
      <c r="J3898" s="123">
        <f>IF(OR(tbl_Metraj22[[#This Row],[TARIH]]="",tbl_Metraj22[[#This Row],[TARIH]]="-"),0,IF(tbl_Metraj22[[#This Row],[YUZDE]]=0,tbl_Metraj22[[#This Row],[METRAJ_BETON]],tbl_Metraj22[[#This Row],[YUZDE]]*tbl_Metraj22[[#This Row],[METRAJ_BETON]]))</f>
        <v>0</v>
      </c>
      <c r="K3898" s="2" t="s">
        <v>1526</v>
      </c>
    </row>
    <row r="3899" spans="1:11" ht="14.25" x14ac:dyDescent="0.2">
      <c r="A3899" s="2" t="s">
        <v>728</v>
      </c>
      <c r="B3899" s="124" t="s">
        <v>8146</v>
      </c>
      <c r="C3899" s="124"/>
      <c r="D3899" s="126">
        <v>2.11</v>
      </c>
      <c r="E3899" s="124" t="s">
        <v>766</v>
      </c>
      <c r="F3899" s="124">
        <v>-5</v>
      </c>
      <c r="G3899" s="2" t="s">
        <v>16486</v>
      </c>
      <c r="H3899" s="130" t="s">
        <v>24265</v>
      </c>
      <c r="I3899" s="134"/>
      <c r="J3899" s="123">
        <f>IF(OR(tbl_Metraj22[[#This Row],[TARIH]]="",tbl_Metraj22[[#This Row],[TARIH]]="-"),0,IF(tbl_Metraj22[[#This Row],[YUZDE]]=0,tbl_Metraj22[[#This Row],[METRAJ_BETON]],tbl_Metraj22[[#This Row],[YUZDE]]*tbl_Metraj22[[#This Row],[METRAJ_BETON]]))</f>
        <v>0</v>
      </c>
      <c r="K3899" s="2" t="s">
        <v>1517</v>
      </c>
    </row>
    <row r="3900" spans="1:11" ht="14.25" x14ac:dyDescent="0.2">
      <c r="A3900" s="2" t="s">
        <v>728</v>
      </c>
      <c r="B3900" s="124" t="s">
        <v>8151</v>
      </c>
      <c r="C3900" s="124"/>
      <c r="D3900" s="126">
        <v>2.97</v>
      </c>
      <c r="E3900" s="124" t="s">
        <v>766</v>
      </c>
      <c r="F3900" s="124">
        <v>-5</v>
      </c>
      <c r="G3900" s="2" t="s">
        <v>16487</v>
      </c>
      <c r="H3900" s="130">
        <v>45714</v>
      </c>
      <c r="I3900" s="134"/>
      <c r="J3900" s="123">
        <f>IF(OR(tbl_Metraj22[[#This Row],[TARIH]]="",tbl_Metraj22[[#This Row],[TARIH]]="-"),0,IF(tbl_Metraj22[[#This Row],[YUZDE]]=0,tbl_Metraj22[[#This Row],[METRAJ_BETON]],tbl_Metraj22[[#This Row],[YUZDE]]*tbl_Metraj22[[#This Row],[METRAJ_BETON]]))</f>
        <v>2.97</v>
      </c>
      <c r="K3900" s="2" t="s">
        <v>2769</v>
      </c>
    </row>
    <row r="3901" spans="1:11" ht="14.25" x14ac:dyDescent="0.2">
      <c r="A3901" s="2" t="s">
        <v>728</v>
      </c>
      <c r="B3901" s="124" t="s">
        <v>8162</v>
      </c>
      <c r="C3901" s="124"/>
      <c r="D3901" s="126">
        <v>2.97</v>
      </c>
      <c r="E3901" s="124" t="s">
        <v>766</v>
      </c>
      <c r="F3901" s="124">
        <v>-5</v>
      </c>
      <c r="G3901" s="2" t="s">
        <v>16488</v>
      </c>
      <c r="H3901" s="130">
        <v>45714</v>
      </c>
      <c r="I3901" s="134"/>
      <c r="J3901" s="123">
        <f>IF(OR(tbl_Metraj22[[#This Row],[TARIH]]="",tbl_Metraj22[[#This Row],[TARIH]]="-"),0,IF(tbl_Metraj22[[#This Row],[YUZDE]]=0,tbl_Metraj22[[#This Row],[METRAJ_BETON]],tbl_Metraj22[[#This Row],[YUZDE]]*tbl_Metraj22[[#This Row],[METRAJ_BETON]]))</f>
        <v>2.97</v>
      </c>
      <c r="K3901" s="2" t="s">
        <v>2754</v>
      </c>
    </row>
    <row r="3902" spans="1:11" ht="14.25" x14ac:dyDescent="0.2">
      <c r="A3902" s="2" t="s">
        <v>728</v>
      </c>
      <c r="B3902" s="124" t="s">
        <v>8163</v>
      </c>
      <c r="C3902" s="124"/>
      <c r="D3902" s="126">
        <v>2.97</v>
      </c>
      <c r="E3902" s="124" t="s">
        <v>766</v>
      </c>
      <c r="F3902" s="124">
        <v>-5</v>
      </c>
      <c r="G3902" s="2" t="s">
        <v>16489</v>
      </c>
      <c r="H3902" s="130">
        <v>45714</v>
      </c>
      <c r="I3902" s="134"/>
      <c r="J3902" s="123">
        <f>IF(OR(tbl_Metraj22[[#This Row],[TARIH]]="",tbl_Metraj22[[#This Row],[TARIH]]="-"),0,IF(tbl_Metraj22[[#This Row],[YUZDE]]=0,tbl_Metraj22[[#This Row],[METRAJ_BETON]],tbl_Metraj22[[#This Row],[YUZDE]]*tbl_Metraj22[[#This Row],[METRAJ_BETON]]))</f>
        <v>2.97</v>
      </c>
      <c r="K3902" s="2" t="s">
        <v>2753</v>
      </c>
    </row>
    <row r="3903" spans="1:11" ht="14.25" x14ac:dyDescent="0.2">
      <c r="A3903" s="2" t="s">
        <v>728</v>
      </c>
      <c r="B3903" s="124" t="s">
        <v>8164</v>
      </c>
      <c r="C3903" s="124"/>
      <c r="D3903" s="126">
        <v>2.97</v>
      </c>
      <c r="E3903" s="124" t="s">
        <v>766</v>
      </c>
      <c r="F3903" s="124">
        <v>-5</v>
      </c>
      <c r="G3903" s="2" t="s">
        <v>16490</v>
      </c>
      <c r="H3903" s="130">
        <v>45714</v>
      </c>
      <c r="I3903" s="134"/>
      <c r="J3903" s="123">
        <f>IF(OR(tbl_Metraj22[[#This Row],[TARIH]]="",tbl_Metraj22[[#This Row],[TARIH]]="-"),0,IF(tbl_Metraj22[[#This Row],[YUZDE]]=0,tbl_Metraj22[[#This Row],[METRAJ_BETON]],tbl_Metraj22[[#This Row],[YUZDE]]*tbl_Metraj22[[#This Row],[METRAJ_BETON]]))</f>
        <v>2.97</v>
      </c>
      <c r="K3903" s="2" t="s">
        <v>2752</v>
      </c>
    </row>
    <row r="3904" spans="1:11" ht="14.25" x14ac:dyDescent="0.2">
      <c r="A3904" s="2" t="s">
        <v>728</v>
      </c>
      <c r="B3904" s="124" t="s">
        <v>8165</v>
      </c>
      <c r="C3904" s="124"/>
      <c r="D3904" s="126">
        <v>2.97</v>
      </c>
      <c r="E3904" s="124" t="s">
        <v>766</v>
      </c>
      <c r="F3904" s="124">
        <v>-5</v>
      </c>
      <c r="G3904" s="2" t="s">
        <v>16491</v>
      </c>
      <c r="H3904" s="130">
        <v>45714</v>
      </c>
      <c r="I3904" s="134"/>
      <c r="J3904" s="123">
        <f>IF(OR(tbl_Metraj22[[#This Row],[TARIH]]="",tbl_Metraj22[[#This Row],[TARIH]]="-"),0,IF(tbl_Metraj22[[#This Row],[YUZDE]]=0,tbl_Metraj22[[#This Row],[METRAJ_BETON]],tbl_Metraj22[[#This Row],[YUZDE]]*tbl_Metraj22[[#This Row],[METRAJ_BETON]]))</f>
        <v>2.97</v>
      </c>
      <c r="K3904" s="2" t="s">
        <v>2751</v>
      </c>
    </row>
    <row r="3905" spans="1:11" ht="14.25" x14ac:dyDescent="0.2">
      <c r="A3905" s="2" t="s">
        <v>728</v>
      </c>
      <c r="B3905" s="124" t="s">
        <v>8166</v>
      </c>
      <c r="C3905" s="124"/>
      <c r="D3905" s="126">
        <v>2.11</v>
      </c>
      <c r="E3905" s="124" t="s">
        <v>766</v>
      </c>
      <c r="F3905" s="124">
        <v>-5</v>
      </c>
      <c r="G3905" s="2" t="s">
        <v>16492</v>
      </c>
      <c r="H3905" s="130">
        <v>45714</v>
      </c>
      <c r="I3905" s="134"/>
      <c r="J3905" s="123">
        <f>IF(OR(tbl_Metraj22[[#This Row],[TARIH]]="",tbl_Metraj22[[#This Row],[TARIH]]="-"),0,IF(tbl_Metraj22[[#This Row],[YUZDE]]=0,tbl_Metraj22[[#This Row],[METRAJ_BETON]],tbl_Metraj22[[#This Row],[YUZDE]]*tbl_Metraj22[[#This Row],[METRAJ_BETON]]))</f>
        <v>2.11</v>
      </c>
      <c r="K3905" s="2" t="s">
        <v>2770</v>
      </c>
    </row>
    <row r="3906" spans="1:11" ht="14.25" x14ac:dyDescent="0.2">
      <c r="A3906" s="2" t="s">
        <v>728</v>
      </c>
      <c r="B3906" s="124" t="s">
        <v>8167</v>
      </c>
      <c r="C3906" s="124"/>
      <c r="D3906" s="126">
        <v>2.97</v>
      </c>
      <c r="E3906" s="124" t="s">
        <v>766</v>
      </c>
      <c r="F3906" s="124">
        <v>-5</v>
      </c>
      <c r="G3906" s="2" t="s">
        <v>16493</v>
      </c>
      <c r="H3906" s="130">
        <v>45714</v>
      </c>
      <c r="I3906" s="134"/>
      <c r="J3906" s="123">
        <f>IF(OR(tbl_Metraj22[[#This Row],[TARIH]]="",tbl_Metraj22[[#This Row],[TARIH]]="-"),0,IF(tbl_Metraj22[[#This Row],[YUZDE]]=0,tbl_Metraj22[[#This Row],[METRAJ_BETON]],tbl_Metraj22[[#This Row],[YUZDE]]*tbl_Metraj22[[#This Row],[METRAJ_BETON]]))</f>
        <v>2.97</v>
      </c>
      <c r="K3906" s="2" t="s">
        <v>2768</v>
      </c>
    </row>
    <row r="3907" spans="1:11" ht="14.25" x14ac:dyDescent="0.2">
      <c r="A3907" s="2" t="s">
        <v>728</v>
      </c>
      <c r="B3907" s="124" t="s">
        <v>8168</v>
      </c>
      <c r="C3907" s="124"/>
      <c r="D3907" s="126">
        <v>2.11</v>
      </c>
      <c r="E3907" s="124" t="s">
        <v>766</v>
      </c>
      <c r="F3907" s="124">
        <v>-5</v>
      </c>
      <c r="G3907" s="2" t="s">
        <v>16494</v>
      </c>
      <c r="H3907" s="130">
        <v>45714</v>
      </c>
      <c r="I3907" s="134"/>
      <c r="J3907" s="123">
        <f>IF(OR(tbl_Metraj22[[#This Row],[TARIH]]="",tbl_Metraj22[[#This Row],[TARIH]]="-"),0,IF(tbl_Metraj22[[#This Row],[YUZDE]]=0,tbl_Metraj22[[#This Row],[METRAJ_BETON]],tbl_Metraj22[[#This Row],[YUZDE]]*tbl_Metraj22[[#This Row],[METRAJ_BETON]]))</f>
        <v>2.11</v>
      </c>
      <c r="K3907" s="2" t="s">
        <v>2766</v>
      </c>
    </row>
    <row r="3908" spans="1:11" ht="14.25" x14ac:dyDescent="0.2">
      <c r="A3908" s="2" t="s">
        <v>728</v>
      </c>
      <c r="B3908" s="124" t="s">
        <v>8186</v>
      </c>
      <c r="C3908" s="124"/>
      <c r="D3908" s="126">
        <v>2.11</v>
      </c>
      <c r="E3908" s="124" t="s">
        <v>766</v>
      </c>
      <c r="F3908" s="124">
        <v>-5</v>
      </c>
      <c r="G3908" s="2" t="s">
        <v>16495</v>
      </c>
      <c r="H3908" s="130">
        <v>45714</v>
      </c>
      <c r="I3908" s="134"/>
      <c r="J3908" s="123">
        <f>IF(OR(tbl_Metraj22[[#This Row],[TARIH]]="",tbl_Metraj22[[#This Row],[TARIH]]="-"),0,IF(tbl_Metraj22[[#This Row],[YUZDE]]=0,tbl_Metraj22[[#This Row],[METRAJ_BETON]],tbl_Metraj22[[#This Row],[YUZDE]]*tbl_Metraj22[[#This Row],[METRAJ_BETON]]))</f>
        <v>2.11</v>
      </c>
      <c r="K3908" s="2" t="s">
        <v>2798</v>
      </c>
    </row>
    <row r="3909" spans="1:11" ht="14.25" x14ac:dyDescent="0.2">
      <c r="A3909" s="2" t="s">
        <v>728</v>
      </c>
      <c r="B3909" s="124" t="s">
        <v>8187</v>
      </c>
      <c r="C3909" s="124"/>
      <c r="D3909" s="126">
        <v>2.11</v>
      </c>
      <c r="E3909" s="124" t="s">
        <v>766</v>
      </c>
      <c r="F3909" s="124">
        <v>-5</v>
      </c>
      <c r="G3909" s="2" t="s">
        <v>16496</v>
      </c>
      <c r="H3909" s="130">
        <v>45714</v>
      </c>
      <c r="I3909" s="134"/>
      <c r="J3909" s="123">
        <f>IF(OR(tbl_Metraj22[[#This Row],[TARIH]]="",tbl_Metraj22[[#This Row],[TARIH]]="-"),0,IF(tbl_Metraj22[[#This Row],[YUZDE]]=0,tbl_Metraj22[[#This Row],[METRAJ_BETON]],tbl_Metraj22[[#This Row],[YUZDE]]*tbl_Metraj22[[#This Row],[METRAJ_BETON]]))</f>
        <v>2.11</v>
      </c>
      <c r="K3909" s="2" t="s">
        <v>2797</v>
      </c>
    </row>
    <row r="3910" spans="1:11" ht="14.25" x14ac:dyDescent="0.2">
      <c r="A3910" s="2" t="s">
        <v>728</v>
      </c>
      <c r="B3910" s="124" t="s">
        <v>8188</v>
      </c>
      <c r="C3910" s="124"/>
      <c r="D3910" s="126">
        <v>2.11</v>
      </c>
      <c r="E3910" s="124" t="s">
        <v>766</v>
      </c>
      <c r="F3910" s="124">
        <v>-5</v>
      </c>
      <c r="G3910" s="2" t="s">
        <v>16497</v>
      </c>
      <c r="H3910" s="130">
        <v>45714</v>
      </c>
      <c r="I3910" s="134"/>
      <c r="J3910" s="123">
        <f>IF(OR(tbl_Metraj22[[#This Row],[TARIH]]="",tbl_Metraj22[[#This Row],[TARIH]]="-"),0,IF(tbl_Metraj22[[#This Row],[YUZDE]]=0,tbl_Metraj22[[#This Row],[METRAJ_BETON]],tbl_Metraj22[[#This Row],[YUZDE]]*tbl_Metraj22[[#This Row],[METRAJ_BETON]]))</f>
        <v>2.11</v>
      </c>
      <c r="K3910" s="2" t="s">
        <v>2796</v>
      </c>
    </row>
    <row r="3911" spans="1:11" ht="14.25" x14ac:dyDescent="0.2">
      <c r="A3911" s="2" t="s">
        <v>728</v>
      </c>
      <c r="B3911" s="124" t="s">
        <v>8189</v>
      </c>
      <c r="C3911" s="124"/>
      <c r="D3911" s="126">
        <v>2.11</v>
      </c>
      <c r="E3911" s="124" t="s">
        <v>766</v>
      </c>
      <c r="F3911" s="124">
        <v>-5</v>
      </c>
      <c r="G3911" s="2" t="s">
        <v>16498</v>
      </c>
      <c r="H3911" s="130">
        <v>45714</v>
      </c>
      <c r="I3911" s="134"/>
      <c r="J3911" s="123">
        <f>IF(OR(tbl_Metraj22[[#This Row],[TARIH]]="",tbl_Metraj22[[#This Row],[TARIH]]="-"),0,IF(tbl_Metraj22[[#This Row],[YUZDE]]=0,tbl_Metraj22[[#This Row],[METRAJ_BETON]],tbl_Metraj22[[#This Row],[YUZDE]]*tbl_Metraj22[[#This Row],[METRAJ_BETON]]))</f>
        <v>2.11</v>
      </c>
      <c r="K3911" s="2" t="s">
        <v>2776</v>
      </c>
    </row>
    <row r="3912" spans="1:11" ht="14.25" x14ac:dyDescent="0.2">
      <c r="A3912" s="2" t="s">
        <v>728</v>
      </c>
      <c r="B3912" s="124" t="s">
        <v>8190</v>
      </c>
      <c r="C3912" s="124"/>
      <c r="D3912" s="126">
        <v>2.11</v>
      </c>
      <c r="E3912" s="124" t="s">
        <v>766</v>
      </c>
      <c r="F3912" s="124">
        <v>-5</v>
      </c>
      <c r="G3912" s="2" t="s">
        <v>16499</v>
      </c>
      <c r="H3912" s="130">
        <v>45714</v>
      </c>
      <c r="I3912" s="134"/>
      <c r="J3912" s="123">
        <f>IF(OR(tbl_Metraj22[[#This Row],[TARIH]]="",tbl_Metraj22[[#This Row],[TARIH]]="-"),0,IF(tbl_Metraj22[[#This Row],[YUZDE]]=0,tbl_Metraj22[[#This Row],[METRAJ_BETON]],tbl_Metraj22[[#This Row],[YUZDE]]*tbl_Metraj22[[#This Row],[METRAJ_BETON]]))</f>
        <v>2.11</v>
      </c>
      <c r="K3912" s="2" t="s">
        <v>2775</v>
      </c>
    </row>
    <row r="3913" spans="1:11" ht="14.25" x14ac:dyDescent="0.2">
      <c r="A3913" s="2" t="s">
        <v>728</v>
      </c>
      <c r="B3913" s="124" t="s">
        <v>8191</v>
      </c>
      <c r="C3913" s="124"/>
      <c r="D3913" s="126">
        <v>2.11</v>
      </c>
      <c r="E3913" s="124" t="s">
        <v>766</v>
      </c>
      <c r="F3913" s="124">
        <v>-5</v>
      </c>
      <c r="G3913" s="2" t="s">
        <v>16500</v>
      </c>
      <c r="H3913" s="130">
        <v>45714</v>
      </c>
      <c r="I3913" s="134"/>
      <c r="J3913" s="123">
        <f>IF(OR(tbl_Metraj22[[#This Row],[TARIH]]="",tbl_Metraj22[[#This Row],[TARIH]]="-"),0,IF(tbl_Metraj22[[#This Row],[YUZDE]]=0,tbl_Metraj22[[#This Row],[METRAJ_BETON]],tbl_Metraj22[[#This Row],[YUZDE]]*tbl_Metraj22[[#This Row],[METRAJ_BETON]]))</f>
        <v>2.11</v>
      </c>
      <c r="K3913" s="2" t="s">
        <v>2774</v>
      </c>
    </row>
    <row r="3914" spans="1:11" ht="14.25" x14ac:dyDescent="0.2">
      <c r="A3914" s="2" t="s">
        <v>728</v>
      </c>
      <c r="B3914" s="124" t="s">
        <v>8192</v>
      </c>
      <c r="C3914" s="124"/>
      <c r="D3914" s="126">
        <v>2.11</v>
      </c>
      <c r="E3914" s="124" t="s">
        <v>766</v>
      </c>
      <c r="F3914" s="124">
        <v>-5</v>
      </c>
      <c r="G3914" s="2" t="s">
        <v>16501</v>
      </c>
      <c r="H3914" s="130">
        <v>45714</v>
      </c>
      <c r="I3914" s="134"/>
      <c r="J3914" s="123">
        <f>IF(OR(tbl_Metraj22[[#This Row],[TARIH]]="",tbl_Metraj22[[#This Row],[TARIH]]="-"),0,IF(tbl_Metraj22[[#This Row],[YUZDE]]=0,tbl_Metraj22[[#This Row],[METRAJ_BETON]],tbl_Metraj22[[#This Row],[YUZDE]]*tbl_Metraj22[[#This Row],[METRAJ_BETON]]))</f>
        <v>2.11</v>
      </c>
      <c r="K3914" s="2" t="s">
        <v>2773</v>
      </c>
    </row>
    <row r="3915" spans="1:11" ht="14.25" x14ac:dyDescent="0.2">
      <c r="A3915" s="2" t="s">
        <v>728</v>
      </c>
      <c r="B3915" s="124" t="s">
        <v>8193</v>
      </c>
      <c r="C3915" s="124"/>
      <c r="D3915" s="126">
        <v>3.96</v>
      </c>
      <c r="E3915" s="124" t="s">
        <v>766</v>
      </c>
      <c r="F3915" s="124">
        <v>-5</v>
      </c>
      <c r="G3915" s="2" t="s">
        <v>16502</v>
      </c>
      <c r="H3915" s="130">
        <v>45714</v>
      </c>
      <c r="I3915" s="134"/>
      <c r="J3915" s="123">
        <f>IF(OR(tbl_Metraj22[[#This Row],[TARIH]]="",tbl_Metraj22[[#This Row],[TARIH]]="-"),0,IF(tbl_Metraj22[[#This Row],[YUZDE]]=0,tbl_Metraj22[[#This Row],[METRAJ_BETON]],tbl_Metraj22[[#This Row],[YUZDE]]*tbl_Metraj22[[#This Row],[METRAJ_BETON]]))</f>
        <v>3.96</v>
      </c>
      <c r="K3915" s="2" t="s">
        <v>2745</v>
      </c>
    </row>
    <row r="3916" spans="1:11" ht="14.25" x14ac:dyDescent="0.2">
      <c r="A3916" s="2" t="s">
        <v>728</v>
      </c>
      <c r="B3916" s="124" t="s">
        <v>8194</v>
      </c>
      <c r="C3916" s="124"/>
      <c r="D3916" s="126">
        <v>2.11</v>
      </c>
      <c r="E3916" s="124" t="s">
        <v>766</v>
      </c>
      <c r="F3916" s="124">
        <v>-5</v>
      </c>
      <c r="G3916" s="2" t="s">
        <v>16503</v>
      </c>
      <c r="H3916" s="130">
        <v>45714</v>
      </c>
      <c r="I3916" s="134"/>
      <c r="J3916" s="123">
        <f>IF(OR(tbl_Metraj22[[#This Row],[TARIH]]="",tbl_Metraj22[[#This Row],[TARIH]]="-"),0,IF(tbl_Metraj22[[#This Row],[YUZDE]]=0,tbl_Metraj22[[#This Row],[METRAJ_BETON]],tbl_Metraj22[[#This Row],[YUZDE]]*tbl_Metraj22[[#This Row],[METRAJ_BETON]]))</f>
        <v>2.11</v>
      </c>
      <c r="K3916" s="2" t="s">
        <v>2772</v>
      </c>
    </row>
    <row r="3917" spans="1:11" ht="14.25" x14ac:dyDescent="0.2">
      <c r="A3917" s="2" t="s">
        <v>728</v>
      </c>
      <c r="B3917" s="124" t="s">
        <v>8195</v>
      </c>
      <c r="C3917" s="124"/>
      <c r="D3917" s="126">
        <v>3.3</v>
      </c>
      <c r="E3917" s="124" t="s">
        <v>766</v>
      </c>
      <c r="F3917" s="124">
        <v>-5</v>
      </c>
      <c r="G3917" s="2" t="s">
        <v>16504</v>
      </c>
      <c r="H3917" s="130">
        <v>45714</v>
      </c>
      <c r="I3917" s="134"/>
      <c r="J3917" s="123">
        <f>IF(OR(tbl_Metraj22[[#This Row],[TARIH]]="",tbl_Metraj22[[#This Row],[TARIH]]="-"),0,IF(tbl_Metraj22[[#This Row],[YUZDE]]=0,tbl_Metraj22[[#This Row],[METRAJ_BETON]],tbl_Metraj22[[#This Row],[YUZDE]]*tbl_Metraj22[[#This Row],[METRAJ_BETON]]))</f>
        <v>3.3</v>
      </c>
      <c r="K3917" s="2" t="s">
        <v>2771</v>
      </c>
    </row>
    <row r="3918" spans="1:11" ht="14.25" x14ac:dyDescent="0.2">
      <c r="A3918" s="2" t="s">
        <v>728</v>
      </c>
      <c r="B3918" s="124" t="s">
        <v>8196</v>
      </c>
      <c r="C3918" s="124"/>
      <c r="D3918" s="126">
        <v>4.0599999999999996</v>
      </c>
      <c r="E3918" s="124" t="s">
        <v>766</v>
      </c>
      <c r="F3918" s="124">
        <v>-5</v>
      </c>
      <c r="G3918" s="2" t="s">
        <v>16505</v>
      </c>
      <c r="H3918" s="130">
        <v>45714</v>
      </c>
      <c r="I3918" s="134"/>
      <c r="J3918" s="123">
        <f>IF(OR(tbl_Metraj22[[#This Row],[TARIH]]="",tbl_Metraj22[[#This Row],[TARIH]]="-"),0,IF(tbl_Metraj22[[#This Row],[YUZDE]]=0,tbl_Metraj22[[#This Row],[METRAJ_BETON]],tbl_Metraj22[[#This Row],[YUZDE]]*tbl_Metraj22[[#This Row],[METRAJ_BETON]]))</f>
        <v>4.0599999999999996</v>
      </c>
      <c r="K3918" s="2" t="s">
        <v>2835</v>
      </c>
    </row>
    <row r="3919" spans="1:11" ht="14.25" x14ac:dyDescent="0.2">
      <c r="A3919" s="2" t="s">
        <v>728</v>
      </c>
      <c r="B3919" s="124" t="s">
        <v>8197</v>
      </c>
      <c r="C3919" s="124"/>
      <c r="D3919" s="126">
        <v>2.38</v>
      </c>
      <c r="E3919" s="124" t="s">
        <v>766</v>
      </c>
      <c r="F3919" s="124">
        <v>-5</v>
      </c>
      <c r="G3919" s="2" t="s">
        <v>16506</v>
      </c>
      <c r="H3919" s="130">
        <v>45714</v>
      </c>
      <c r="I3919" s="134"/>
      <c r="J3919" s="123">
        <f>IF(OR(tbl_Metraj22[[#This Row],[TARIH]]="",tbl_Metraj22[[#This Row],[TARIH]]="-"),0,IF(tbl_Metraj22[[#This Row],[YUZDE]]=0,tbl_Metraj22[[#This Row],[METRAJ_BETON]],tbl_Metraj22[[#This Row],[YUZDE]]*tbl_Metraj22[[#This Row],[METRAJ_BETON]]))</f>
        <v>2.38</v>
      </c>
      <c r="K3919" s="2" t="s">
        <v>2836</v>
      </c>
    </row>
    <row r="3920" spans="1:11" ht="14.25" x14ac:dyDescent="0.2">
      <c r="A3920" s="2" t="s">
        <v>728</v>
      </c>
      <c r="B3920" s="124" t="s">
        <v>8198</v>
      </c>
      <c r="C3920" s="124"/>
      <c r="D3920" s="126">
        <v>8.98</v>
      </c>
      <c r="E3920" s="124" t="s">
        <v>766</v>
      </c>
      <c r="F3920" s="124">
        <v>-5</v>
      </c>
      <c r="G3920" s="2" t="s">
        <v>16507</v>
      </c>
      <c r="H3920" s="130">
        <v>45714</v>
      </c>
      <c r="I3920" s="134"/>
      <c r="J3920" s="123">
        <f>IF(OR(tbl_Metraj22[[#This Row],[TARIH]]="",tbl_Metraj22[[#This Row],[TARIH]]="-"),0,IF(tbl_Metraj22[[#This Row],[YUZDE]]=0,tbl_Metraj22[[#This Row],[METRAJ_BETON]],tbl_Metraj22[[#This Row],[YUZDE]]*tbl_Metraj22[[#This Row],[METRAJ_BETON]]))</f>
        <v>8.98</v>
      </c>
      <c r="K3920" s="2" t="s">
        <v>2829</v>
      </c>
    </row>
    <row r="3921" spans="1:11" ht="14.25" x14ac:dyDescent="0.2">
      <c r="A3921" s="2" t="s">
        <v>728</v>
      </c>
      <c r="B3921" s="124" t="s">
        <v>8199</v>
      </c>
      <c r="C3921" s="124"/>
      <c r="D3921" s="126">
        <v>3.3</v>
      </c>
      <c r="E3921" s="124" t="s">
        <v>766</v>
      </c>
      <c r="F3921" s="124">
        <v>-5</v>
      </c>
      <c r="G3921" s="2" t="s">
        <v>16508</v>
      </c>
      <c r="H3921" s="130">
        <v>45714</v>
      </c>
      <c r="I3921" s="134"/>
      <c r="J3921" s="123">
        <f>IF(OR(tbl_Metraj22[[#This Row],[TARIH]]="",tbl_Metraj22[[#This Row],[TARIH]]="-"),0,IF(tbl_Metraj22[[#This Row],[YUZDE]]=0,tbl_Metraj22[[#This Row],[METRAJ_BETON]],tbl_Metraj22[[#This Row],[YUZDE]]*tbl_Metraj22[[#This Row],[METRAJ_BETON]]))</f>
        <v>3.3</v>
      </c>
      <c r="K3921" s="2" t="s">
        <v>1488</v>
      </c>
    </row>
    <row r="3922" spans="1:11" ht="14.25" x14ac:dyDescent="0.2">
      <c r="A3922" s="2" t="s">
        <v>728</v>
      </c>
      <c r="B3922" s="124" t="s">
        <v>8214</v>
      </c>
      <c r="C3922" s="124"/>
      <c r="D3922" s="126">
        <v>2.38</v>
      </c>
      <c r="E3922" s="124" t="s">
        <v>766</v>
      </c>
      <c r="F3922" s="124">
        <v>-5</v>
      </c>
      <c r="G3922" s="2" t="s">
        <v>16509</v>
      </c>
      <c r="H3922" s="130">
        <v>45714</v>
      </c>
      <c r="I3922" s="134"/>
      <c r="J3922" s="123">
        <f>IF(OR(tbl_Metraj22[[#This Row],[TARIH]]="",tbl_Metraj22[[#This Row],[TARIH]]="-"),0,IF(tbl_Metraj22[[#This Row],[YUZDE]]=0,tbl_Metraj22[[#This Row],[METRAJ_BETON]],tbl_Metraj22[[#This Row],[YUZDE]]*tbl_Metraj22[[#This Row],[METRAJ_BETON]]))</f>
        <v>2.38</v>
      </c>
      <c r="K3922" s="2" t="s">
        <v>2828</v>
      </c>
    </row>
    <row r="3923" spans="1:11" ht="14.25" x14ac:dyDescent="0.2">
      <c r="A3923" s="2" t="s">
        <v>728</v>
      </c>
      <c r="B3923" s="124" t="s">
        <v>8215</v>
      </c>
      <c r="C3923" s="124"/>
      <c r="D3923" s="126">
        <v>2.67</v>
      </c>
      <c r="E3923" s="124" t="s">
        <v>766</v>
      </c>
      <c r="F3923" s="124">
        <v>-5</v>
      </c>
      <c r="G3923" s="2" t="s">
        <v>16510</v>
      </c>
      <c r="H3923" s="130">
        <v>45714</v>
      </c>
      <c r="I3923" s="134"/>
      <c r="J3923" s="123">
        <f>IF(OR(tbl_Metraj22[[#This Row],[TARIH]]="",tbl_Metraj22[[#This Row],[TARIH]]="-"),0,IF(tbl_Metraj22[[#This Row],[YUZDE]]=0,tbl_Metraj22[[#This Row],[METRAJ_BETON]],tbl_Metraj22[[#This Row],[YUZDE]]*tbl_Metraj22[[#This Row],[METRAJ_BETON]]))</f>
        <v>2.67</v>
      </c>
      <c r="K3923" s="2" t="s">
        <v>2826</v>
      </c>
    </row>
    <row r="3924" spans="1:11" ht="14.25" x14ac:dyDescent="0.2">
      <c r="A3924" s="2" t="s">
        <v>728</v>
      </c>
      <c r="B3924" s="124" t="s">
        <v>8216</v>
      </c>
      <c r="C3924" s="124"/>
      <c r="D3924" s="126">
        <v>2.67</v>
      </c>
      <c r="E3924" s="124" t="s">
        <v>766</v>
      </c>
      <c r="F3924" s="124">
        <v>-5</v>
      </c>
      <c r="G3924" s="2" t="s">
        <v>16511</v>
      </c>
      <c r="H3924" s="130">
        <v>45714</v>
      </c>
      <c r="I3924" s="134"/>
      <c r="J3924" s="123">
        <f>IF(OR(tbl_Metraj22[[#This Row],[TARIH]]="",tbl_Metraj22[[#This Row],[TARIH]]="-"),0,IF(tbl_Metraj22[[#This Row],[YUZDE]]=0,tbl_Metraj22[[#This Row],[METRAJ_BETON]],tbl_Metraj22[[#This Row],[YUZDE]]*tbl_Metraj22[[#This Row],[METRAJ_BETON]]))</f>
        <v>2.67</v>
      </c>
      <c r="K3924" s="2" t="s">
        <v>2827</v>
      </c>
    </row>
    <row r="3925" spans="1:11" ht="14.25" x14ac:dyDescent="0.2">
      <c r="A3925" s="2" t="s">
        <v>728</v>
      </c>
      <c r="B3925" s="124" t="s">
        <v>8217</v>
      </c>
      <c r="C3925" s="124"/>
      <c r="D3925" s="126">
        <v>3</v>
      </c>
      <c r="E3925" s="124" t="s">
        <v>766</v>
      </c>
      <c r="F3925" s="124">
        <v>-5</v>
      </c>
      <c r="G3925" s="2" t="s">
        <v>16512</v>
      </c>
      <c r="H3925" s="130">
        <v>45714</v>
      </c>
      <c r="I3925" s="134"/>
      <c r="J3925" s="123">
        <f>IF(OR(tbl_Metraj22[[#This Row],[TARIH]]="",tbl_Metraj22[[#This Row],[TARIH]]="-"),0,IF(tbl_Metraj22[[#This Row],[YUZDE]]=0,tbl_Metraj22[[#This Row],[METRAJ_BETON]],tbl_Metraj22[[#This Row],[YUZDE]]*tbl_Metraj22[[#This Row],[METRAJ_BETON]]))</f>
        <v>3</v>
      </c>
      <c r="K3925" s="2" t="s">
        <v>2837</v>
      </c>
    </row>
    <row r="3926" spans="1:11" ht="14.25" x14ac:dyDescent="0.2">
      <c r="A3926" s="2" t="s">
        <v>728</v>
      </c>
      <c r="B3926" s="124" t="s">
        <v>8218</v>
      </c>
      <c r="C3926" s="124"/>
      <c r="D3926" s="126">
        <v>2.67</v>
      </c>
      <c r="E3926" s="124" t="s">
        <v>766</v>
      </c>
      <c r="F3926" s="124">
        <v>-5</v>
      </c>
      <c r="G3926" s="2" t="s">
        <v>16513</v>
      </c>
      <c r="H3926" s="130">
        <v>45714</v>
      </c>
      <c r="I3926" s="134"/>
      <c r="J3926" s="123">
        <f>IF(OR(tbl_Metraj22[[#This Row],[TARIH]]="",tbl_Metraj22[[#This Row],[TARIH]]="-"),0,IF(tbl_Metraj22[[#This Row],[YUZDE]]=0,tbl_Metraj22[[#This Row],[METRAJ_BETON]],tbl_Metraj22[[#This Row],[YUZDE]]*tbl_Metraj22[[#This Row],[METRAJ_BETON]]))</f>
        <v>2.67</v>
      </c>
      <c r="K3926" s="2" t="s">
        <v>2832</v>
      </c>
    </row>
    <row r="3927" spans="1:11" ht="14.25" x14ac:dyDescent="0.2">
      <c r="A3927" s="2" t="s">
        <v>728</v>
      </c>
      <c r="B3927" s="124" t="s">
        <v>8219</v>
      </c>
      <c r="C3927" s="124"/>
      <c r="D3927" s="126">
        <v>2.67</v>
      </c>
      <c r="E3927" s="124" t="s">
        <v>766</v>
      </c>
      <c r="F3927" s="124">
        <v>-5</v>
      </c>
      <c r="G3927" s="2" t="s">
        <v>16514</v>
      </c>
      <c r="H3927" s="130">
        <v>45714</v>
      </c>
      <c r="I3927" s="134"/>
      <c r="J3927" s="123">
        <f>IF(OR(tbl_Metraj22[[#This Row],[TARIH]]="",tbl_Metraj22[[#This Row],[TARIH]]="-"),0,IF(tbl_Metraj22[[#This Row],[YUZDE]]=0,tbl_Metraj22[[#This Row],[METRAJ_BETON]],tbl_Metraj22[[#This Row],[YUZDE]]*tbl_Metraj22[[#This Row],[METRAJ_BETON]]))</f>
        <v>2.67</v>
      </c>
      <c r="K3927" s="2" t="s">
        <v>2833</v>
      </c>
    </row>
    <row r="3928" spans="1:11" ht="14.25" x14ac:dyDescent="0.2">
      <c r="A3928" s="2" t="s">
        <v>728</v>
      </c>
      <c r="B3928" s="124" t="s">
        <v>8220</v>
      </c>
      <c r="C3928" s="124"/>
      <c r="D3928" s="126">
        <v>2.38</v>
      </c>
      <c r="E3928" s="124" t="s">
        <v>766</v>
      </c>
      <c r="F3928" s="124">
        <v>-5</v>
      </c>
      <c r="G3928" s="2" t="s">
        <v>16515</v>
      </c>
      <c r="H3928" s="130">
        <v>45714</v>
      </c>
      <c r="I3928" s="134"/>
      <c r="J3928" s="123">
        <f>IF(OR(tbl_Metraj22[[#This Row],[TARIH]]="",tbl_Metraj22[[#This Row],[TARIH]]="-"),0,IF(tbl_Metraj22[[#This Row],[YUZDE]]=0,tbl_Metraj22[[#This Row],[METRAJ_BETON]],tbl_Metraj22[[#This Row],[YUZDE]]*tbl_Metraj22[[#This Row],[METRAJ_BETON]]))</f>
        <v>2.38</v>
      </c>
      <c r="K3928" s="2" t="s">
        <v>2834</v>
      </c>
    </row>
    <row r="3929" spans="1:11" ht="14.25" x14ac:dyDescent="0.2">
      <c r="A3929" s="2" t="s">
        <v>728</v>
      </c>
      <c r="B3929" s="124" t="s">
        <v>8222</v>
      </c>
      <c r="C3929" s="124"/>
      <c r="D3929" s="126">
        <v>3.3</v>
      </c>
      <c r="E3929" s="124" t="s">
        <v>766</v>
      </c>
      <c r="F3929" s="124">
        <v>-5</v>
      </c>
      <c r="G3929" s="2" t="s">
        <v>16516</v>
      </c>
      <c r="H3929" s="130">
        <v>45714</v>
      </c>
      <c r="I3929" s="134"/>
      <c r="J3929" s="123">
        <f>IF(OR(tbl_Metraj22[[#This Row],[TARIH]]="",tbl_Metraj22[[#This Row],[TARIH]]="-"),0,IF(tbl_Metraj22[[#This Row],[YUZDE]]=0,tbl_Metraj22[[#This Row],[METRAJ_BETON]],tbl_Metraj22[[#This Row],[YUZDE]]*tbl_Metraj22[[#This Row],[METRAJ_BETON]]))</f>
        <v>3.3</v>
      </c>
      <c r="K3929" s="2" t="s">
        <v>1493</v>
      </c>
    </row>
    <row r="3930" spans="1:11" ht="14.25" x14ac:dyDescent="0.2">
      <c r="A3930" s="2" t="s">
        <v>728</v>
      </c>
      <c r="B3930" s="124" t="s">
        <v>8224</v>
      </c>
      <c r="C3930" s="124"/>
      <c r="D3930" s="126">
        <v>3.3</v>
      </c>
      <c r="E3930" s="124" t="s">
        <v>766</v>
      </c>
      <c r="F3930" s="124">
        <v>-5</v>
      </c>
      <c r="G3930" s="2" t="s">
        <v>16517</v>
      </c>
      <c r="H3930" s="130">
        <v>45714</v>
      </c>
      <c r="I3930" s="134"/>
      <c r="J3930" s="123">
        <f>IF(OR(tbl_Metraj22[[#This Row],[TARIH]]="",tbl_Metraj22[[#This Row],[TARIH]]="-"),0,IF(tbl_Metraj22[[#This Row],[YUZDE]]=0,tbl_Metraj22[[#This Row],[METRAJ_BETON]],tbl_Metraj22[[#This Row],[YUZDE]]*tbl_Metraj22[[#This Row],[METRAJ_BETON]]))</f>
        <v>3.3</v>
      </c>
      <c r="K3930" s="2" t="s">
        <v>1490</v>
      </c>
    </row>
    <row r="3931" spans="1:11" ht="14.25" x14ac:dyDescent="0.2">
      <c r="A3931" s="2" t="s">
        <v>728</v>
      </c>
      <c r="B3931" s="124" t="s">
        <v>8226</v>
      </c>
      <c r="C3931" s="124"/>
      <c r="D3931" s="126">
        <v>3.93</v>
      </c>
      <c r="E3931" s="124" t="s">
        <v>766</v>
      </c>
      <c r="F3931" s="124">
        <v>-5</v>
      </c>
      <c r="G3931" s="2" t="s">
        <v>16518</v>
      </c>
      <c r="H3931" s="130">
        <v>45714</v>
      </c>
      <c r="I3931" s="134"/>
      <c r="J3931" s="123">
        <f>IF(OR(tbl_Metraj22[[#This Row],[TARIH]]="",tbl_Metraj22[[#This Row],[TARIH]]="-"),0,IF(tbl_Metraj22[[#This Row],[YUZDE]]=0,tbl_Metraj22[[#This Row],[METRAJ_BETON]],tbl_Metraj22[[#This Row],[YUZDE]]*tbl_Metraj22[[#This Row],[METRAJ_BETON]]))</f>
        <v>3.93</v>
      </c>
      <c r="K3931" s="2" t="s">
        <v>2830</v>
      </c>
    </row>
    <row r="3932" spans="1:11" ht="14.25" x14ac:dyDescent="0.2">
      <c r="A3932" s="2" t="s">
        <v>728</v>
      </c>
      <c r="B3932" s="124" t="s">
        <v>8227</v>
      </c>
      <c r="C3932" s="124"/>
      <c r="D3932" s="126">
        <v>3.96</v>
      </c>
      <c r="E3932" s="124" t="s">
        <v>766</v>
      </c>
      <c r="F3932" s="124">
        <v>-5</v>
      </c>
      <c r="G3932" s="2" t="s">
        <v>16519</v>
      </c>
      <c r="H3932" s="130">
        <v>45714</v>
      </c>
      <c r="I3932" s="134"/>
      <c r="J3932" s="123">
        <f>IF(OR(tbl_Metraj22[[#This Row],[TARIH]]="",tbl_Metraj22[[#This Row],[TARIH]]="-"),0,IF(tbl_Metraj22[[#This Row],[YUZDE]]=0,tbl_Metraj22[[#This Row],[METRAJ_BETON]],tbl_Metraj22[[#This Row],[YUZDE]]*tbl_Metraj22[[#This Row],[METRAJ_BETON]]))</f>
        <v>3.96</v>
      </c>
      <c r="K3932" s="2" t="s">
        <v>2831</v>
      </c>
    </row>
    <row r="3933" spans="1:11" ht="14.25" x14ac:dyDescent="0.2">
      <c r="A3933" s="2" t="s">
        <v>728</v>
      </c>
      <c r="B3933" s="124" t="s">
        <v>8228</v>
      </c>
      <c r="C3933" s="124"/>
      <c r="D3933" s="126">
        <v>6.86</v>
      </c>
      <c r="E3933" s="124" t="s">
        <v>766</v>
      </c>
      <c r="F3933" s="124">
        <v>-5</v>
      </c>
      <c r="G3933" s="2" t="s">
        <v>16520</v>
      </c>
      <c r="H3933" s="130">
        <v>45714</v>
      </c>
      <c r="I3933" s="134"/>
      <c r="J3933" s="123">
        <f>IF(OR(tbl_Metraj22[[#This Row],[TARIH]]="",tbl_Metraj22[[#This Row],[TARIH]]="-"),0,IF(tbl_Metraj22[[#This Row],[YUZDE]]=0,tbl_Metraj22[[#This Row],[METRAJ_BETON]],tbl_Metraj22[[#This Row],[YUZDE]]*tbl_Metraj22[[#This Row],[METRAJ_BETON]]))</f>
        <v>6.86</v>
      </c>
      <c r="K3933" s="2" t="s">
        <v>2744</v>
      </c>
    </row>
    <row r="3934" spans="1:11" ht="14.25" x14ac:dyDescent="0.2">
      <c r="A3934" s="2" t="s">
        <v>728</v>
      </c>
      <c r="B3934" s="124" t="s">
        <v>8243</v>
      </c>
      <c r="C3934" s="124"/>
      <c r="D3934" s="126">
        <v>3.96</v>
      </c>
      <c r="E3934" s="124" t="s">
        <v>766</v>
      </c>
      <c r="F3934" s="124">
        <v>-5</v>
      </c>
      <c r="G3934" s="2" t="s">
        <v>16521</v>
      </c>
      <c r="H3934" s="130" t="s">
        <v>24265</v>
      </c>
      <c r="I3934" s="134"/>
      <c r="J3934" s="123">
        <f>IF(OR(tbl_Metraj22[[#This Row],[TARIH]]="",tbl_Metraj22[[#This Row],[TARIH]]="-"),0,IF(tbl_Metraj22[[#This Row],[YUZDE]]=0,tbl_Metraj22[[#This Row],[METRAJ_BETON]],tbl_Metraj22[[#This Row],[YUZDE]]*tbl_Metraj22[[#This Row],[METRAJ_BETON]]))</f>
        <v>0</v>
      </c>
      <c r="K3934" s="2" t="s">
        <v>1501</v>
      </c>
    </row>
    <row r="3935" spans="1:11" ht="14.25" x14ac:dyDescent="0.2">
      <c r="A3935" s="2" t="s">
        <v>728</v>
      </c>
      <c r="B3935" s="124" t="s">
        <v>8249</v>
      </c>
      <c r="C3935" s="124"/>
      <c r="D3935" s="126">
        <v>2.11</v>
      </c>
      <c r="E3935" s="124" t="s">
        <v>766</v>
      </c>
      <c r="F3935" s="124">
        <v>-5</v>
      </c>
      <c r="G3935" s="2" t="s">
        <v>16522</v>
      </c>
      <c r="H3935" s="130" t="s">
        <v>24265</v>
      </c>
      <c r="I3935" s="134"/>
      <c r="J3935" s="123">
        <f>IF(OR(tbl_Metraj22[[#This Row],[TARIH]]="",tbl_Metraj22[[#This Row],[TARIH]]="-"),0,IF(tbl_Metraj22[[#This Row],[YUZDE]]=0,tbl_Metraj22[[#This Row],[METRAJ_BETON]],tbl_Metraj22[[#This Row],[YUZDE]]*tbl_Metraj22[[#This Row],[METRAJ_BETON]]))</f>
        <v>0</v>
      </c>
      <c r="K3935" s="2" t="s">
        <v>2794</v>
      </c>
    </row>
    <row r="3936" spans="1:11" ht="14.25" x14ac:dyDescent="0.2">
      <c r="A3936" s="2" t="s">
        <v>728</v>
      </c>
      <c r="B3936" s="124" t="s">
        <v>8250</v>
      </c>
      <c r="C3936" s="124"/>
      <c r="D3936" s="126">
        <v>2.11</v>
      </c>
      <c r="E3936" s="124" t="s">
        <v>766</v>
      </c>
      <c r="F3936" s="124">
        <v>-5</v>
      </c>
      <c r="G3936" s="2" t="s">
        <v>16523</v>
      </c>
      <c r="H3936" s="130">
        <v>45714</v>
      </c>
      <c r="I3936" s="134"/>
      <c r="J3936" s="123">
        <f>IF(OR(tbl_Metraj22[[#This Row],[TARIH]]="",tbl_Metraj22[[#This Row],[TARIH]]="-"),0,IF(tbl_Metraj22[[#This Row],[YUZDE]]=0,tbl_Metraj22[[#This Row],[METRAJ_BETON]],tbl_Metraj22[[#This Row],[YUZDE]]*tbl_Metraj22[[#This Row],[METRAJ_BETON]]))</f>
        <v>2.11</v>
      </c>
      <c r="K3936" s="2" t="s">
        <v>2795</v>
      </c>
    </row>
    <row r="3937" spans="1:11" ht="14.25" x14ac:dyDescent="0.2">
      <c r="A3937" s="2" t="s">
        <v>728</v>
      </c>
      <c r="B3937" s="124" t="s">
        <v>8255</v>
      </c>
      <c r="C3937" s="124"/>
      <c r="D3937" s="126">
        <v>3.96</v>
      </c>
      <c r="E3937" s="124" t="s">
        <v>766</v>
      </c>
      <c r="F3937" s="124">
        <v>-5</v>
      </c>
      <c r="G3937" s="2" t="s">
        <v>16524</v>
      </c>
      <c r="H3937" s="130" t="s">
        <v>24265</v>
      </c>
      <c r="I3937" s="134"/>
      <c r="J3937" s="123">
        <f>IF(OR(tbl_Metraj22[[#This Row],[TARIH]]="",tbl_Metraj22[[#This Row],[TARIH]]="-"),0,IF(tbl_Metraj22[[#This Row],[YUZDE]]=0,tbl_Metraj22[[#This Row],[METRAJ_BETON]],tbl_Metraj22[[#This Row],[YUZDE]]*tbl_Metraj22[[#This Row],[METRAJ_BETON]]))</f>
        <v>0</v>
      </c>
      <c r="K3937" s="2" t="s">
        <v>2781</v>
      </c>
    </row>
    <row r="3938" spans="1:11" ht="14.25" x14ac:dyDescent="0.2">
      <c r="A3938" s="2" t="s">
        <v>728</v>
      </c>
      <c r="B3938" s="124" t="s">
        <v>8256</v>
      </c>
      <c r="C3938" s="124"/>
      <c r="D3938" s="126">
        <v>3.96</v>
      </c>
      <c r="E3938" s="124" t="s">
        <v>766</v>
      </c>
      <c r="F3938" s="124">
        <v>-5</v>
      </c>
      <c r="G3938" s="2" t="s">
        <v>16525</v>
      </c>
      <c r="H3938" s="130">
        <v>45714</v>
      </c>
      <c r="I3938" s="134"/>
      <c r="J3938" s="123">
        <f>IF(OR(tbl_Metraj22[[#This Row],[TARIH]]="",tbl_Metraj22[[#This Row],[TARIH]]="-"),0,IF(tbl_Metraj22[[#This Row],[YUZDE]]=0,tbl_Metraj22[[#This Row],[METRAJ_BETON]],tbl_Metraj22[[#This Row],[YUZDE]]*tbl_Metraj22[[#This Row],[METRAJ_BETON]]))</f>
        <v>3.96</v>
      </c>
      <c r="K3938" s="2" t="s">
        <v>2780</v>
      </c>
    </row>
    <row r="3939" spans="1:11" ht="14.25" x14ac:dyDescent="0.2">
      <c r="A3939" s="2" t="s">
        <v>728</v>
      </c>
      <c r="B3939" s="124" t="s">
        <v>8257</v>
      </c>
      <c r="C3939" s="124"/>
      <c r="D3939" s="126">
        <v>3.96</v>
      </c>
      <c r="E3939" s="124" t="s">
        <v>766</v>
      </c>
      <c r="F3939" s="124">
        <v>-5</v>
      </c>
      <c r="G3939" s="2" t="s">
        <v>16526</v>
      </c>
      <c r="H3939" s="130">
        <v>45714</v>
      </c>
      <c r="I3939" s="134"/>
      <c r="J3939" s="123">
        <f>IF(OR(tbl_Metraj22[[#This Row],[TARIH]]="",tbl_Metraj22[[#This Row],[TARIH]]="-"),0,IF(tbl_Metraj22[[#This Row],[YUZDE]]=0,tbl_Metraj22[[#This Row],[METRAJ_BETON]],tbl_Metraj22[[#This Row],[YUZDE]]*tbl_Metraj22[[#This Row],[METRAJ_BETON]]))</f>
        <v>3.96</v>
      </c>
      <c r="K3939" s="2" t="s">
        <v>2779</v>
      </c>
    </row>
    <row r="3940" spans="1:11" ht="14.25" x14ac:dyDescent="0.2">
      <c r="A3940" s="2" t="s">
        <v>728</v>
      </c>
      <c r="B3940" s="124" t="s">
        <v>8258</v>
      </c>
      <c r="C3940" s="124"/>
      <c r="D3940" s="126">
        <v>3.96</v>
      </c>
      <c r="E3940" s="124" t="s">
        <v>766</v>
      </c>
      <c r="F3940" s="124">
        <v>-5</v>
      </c>
      <c r="G3940" s="2" t="s">
        <v>16527</v>
      </c>
      <c r="H3940" s="130">
        <v>45714</v>
      </c>
      <c r="I3940" s="134"/>
      <c r="J3940" s="123">
        <f>IF(OR(tbl_Metraj22[[#This Row],[TARIH]]="",tbl_Metraj22[[#This Row],[TARIH]]="-"),0,IF(tbl_Metraj22[[#This Row],[YUZDE]]=0,tbl_Metraj22[[#This Row],[METRAJ_BETON]],tbl_Metraj22[[#This Row],[YUZDE]]*tbl_Metraj22[[#This Row],[METRAJ_BETON]]))</f>
        <v>3.96</v>
      </c>
      <c r="K3940" s="2" t="s">
        <v>2778</v>
      </c>
    </row>
    <row r="3941" spans="1:11" ht="14.25" x14ac:dyDescent="0.2">
      <c r="A3941" s="2" t="s">
        <v>728</v>
      </c>
      <c r="B3941" s="124" t="s">
        <v>8259</v>
      </c>
      <c r="C3941" s="124"/>
      <c r="D3941" s="126">
        <v>3.96</v>
      </c>
      <c r="E3941" s="124" t="s">
        <v>766</v>
      </c>
      <c r="F3941" s="124">
        <v>-5</v>
      </c>
      <c r="G3941" s="2" t="s">
        <v>16528</v>
      </c>
      <c r="H3941" s="130">
        <v>45714</v>
      </c>
      <c r="I3941" s="134"/>
      <c r="J3941" s="123">
        <f>IF(OR(tbl_Metraj22[[#This Row],[TARIH]]="",tbl_Metraj22[[#This Row],[TARIH]]="-"),0,IF(tbl_Metraj22[[#This Row],[YUZDE]]=0,tbl_Metraj22[[#This Row],[METRAJ_BETON]],tbl_Metraj22[[#This Row],[YUZDE]]*tbl_Metraj22[[#This Row],[METRAJ_BETON]]))</f>
        <v>3.96</v>
      </c>
      <c r="K3941" s="2" t="s">
        <v>2777</v>
      </c>
    </row>
    <row r="3942" spans="1:11" ht="14.25" x14ac:dyDescent="0.2">
      <c r="A3942" s="2" t="s">
        <v>728</v>
      </c>
      <c r="B3942" s="124" t="s">
        <v>8264</v>
      </c>
      <c r="C3942" s="124"/>
      <c r="D3942" s="126">
        <v>2.11</v>
      </c>
      <c r="E3942" s="124" t="s">
        <v>766</v>
      </c>
      <c r="F3942" s="124">
        <v>-5</v>
      </c>
      <c r="G3942" s="2" t="s">
        <v>16529</v>
      </c>
      <c r="H3942" s="130" t="s">
        <v>24265</v>
      </c>
      <c r="I3942" s="134"/>
      <c r="J3942" s="123">
        <f>IF(OR(tbl_Metraj22[[#This Row],[TARIH]]="",tbl_Metraj22[[#This Row],[TARIH]]="-"),0,IF(tbl_Metraj22[[#This Row],[YUZDE]]=0,tbl_Metraj22[[#This Row],[METRAJ_BETON]],tbl_Metraj22[[#This Row],[YUZDE]]*tbl_Metraj22[[#This Row],[METRAJ_BETON]]))</f>
        <v>0</v>
      </c>
      <c r="K3942" s="2" t="s">
        <v>1514</v>
      </c>
    </row>
    <row r="3943" spans="1:11" ht="14.25" x14ac:dyDescent="0.2">
      <c r="A3943" s="2" t="s">
        <v>728</v>
      </c>
      <c r="B3943" s="124" t="s">
        <v>8265</v>
      </c>
      <c r="C3943" s="124"/>
      <c r="D3943" s="126">
        <v>2.11</v>
      </c>
      <c r="E3943" s="124" t="s">
        <v>766</v>
      </c>
      <c r="F3943" s="124">
        <v>-5</v>
      </c>
      <c r="G3943" s="2" t="s">
        <v>16530</v>
      </c>
      <c r="H3943" s="130" t="s">
        <v>24265</v>
      </c>
      <c r="I3943" s="134"/>
      <c r="J3943" s="123">
        <f>IF(OR(tbl_Metraj22[[#This Row],[TARIH]]="",tbl_Metraj22[[#This Row],[TARIH]]="-"),0,IF(tbl_Metraj22[[#This Row],[YUZDE]]=0,tbl_Metraj22[[#This Row],[METRAJ_BETON]],tbl_Metraj22[[#This Row],[YUZDE]]*tbl_Metraj22[[#This Row],[METRAJ_BETON]]))</f>
        <v>0</v>
      </c>
      <c r="K3943" s="2" t="s">
        <v>1499</v>
      </c>
    </row>
    <row r="3944" spans="1:11" ht="14.25" x14ac:dyDescent="0.2">
      <c r="A3944" s="2" t="s">
        <v>728</v>
      </c>
      <c r="B3944" s="124" t="s">
        <v>8266</v>
      </c>
      <c r="C3944" s="124"/>
      <c r="D3944" s="126">
        <v>2.11</v>
      </c>
      <c r="E3944" s="124" t="s">
        <v>766</v>
      </c>
      <c r="F3944" s="124">
        <v>-5</v>
      </c>
      <c r="G3944" s="2" t="s">
        <v>16531</v>
      </c>
      <c r="H3944" s="130" t="s">
        <v>24265</v>
      </c>
      <c r="I3944" s="134"/>
      <c r="J3944" s="123">
        <f>IF(OR(tbl_Metraj22[[#This Row],[TARIH]]="",tbl_Metraj22[[#This Row],[TARIH]]="-"),0,IF(tbl_Metraj22[[#This Row],[YUZDE]]=0,tbl_Metraj22[[#This Row],[METRAJ_BETON]],tbl_Metraj22[[#This Row],[YUZDE]]*tbl_Metraj22[[#This Row],[METRAJ_BETON]]))</f>
        <v>0</v>
      </c>
      <c r="K3944" s="2" t="s">
        <v>1500</v>
      </c>
    </row>
    <row r="3945" spans="1:11" ht="14.25" x14ac:dyDescent="0.2">
      <c r="A3945" s="2" t="s">
        <v>728</v>
      </c>
      <c r="B3945" s="124" t="s">
        <v>8267</v>
      </c>
      <c r="C3945" s="124"/>
      <c r="D3945" s="126">
        <v>2.11</v>
      </c>
      <c r="E3945" s="124" t="s">
        <v>766</v>
      </c>
      <c r="F3945" s="124">
        <v>-5</v>
      </c>
      <c r="G3945" s="2" t="s">
        <v>16532</v>
      </c>
      <c r="H3945" s="130" t="s">
        <v>24265</v>
      </c>
      <c r="I3945" s="134"/>
      <c r="J3945" s="123">
        <f>IF(OR(tbl_Metraj22[[#This Row],[TARIH]]="",tbl_Metraj22[[#This Row],[TARIH]]="-"),0,IF(tbl_Metraj22[[#This Row],[YUZDE]]=0,tbl_Metraj22[[#This Row],[METRAJ_BETON]],tbl_Metraj22[[#This Row],[YUZDE]]*tbl_Metraj22[[#This Row],[METRAJ_BETON]]))</f>
        <v>0</v>
      </c>
      <c r="K3945" s="2" t="s">
        <v>1511</v>
      </c>
    </row>
    <row r="3946" spans="1:11" ht="14.25" x14ac:dyDescent="0.2">
      <c r="A3946" s="2" t="s">
        <v>728</v>
      </c>
      <c r="B3946" s="124" t="s">
        <v>8268</v>
      </c>
      <c r="C3946" s="124"/>
      <c r="D3946" s="126">
        <v>3.96</v>
      </c>
      <c r="E3946" s="124" t="s">
        <v>766</v>
      </c>
      <c r="F3946" s="124">
        <v>-5</v>
      </c>
      <c r="G3946" s="2" t="s">
        <v>16533</v>
      </c>
      <c r="H3946" s="130" t="s">
        <v>24265</v>
      </c>
      <c r="I3946" s="134"/>
      <c r="J3946" s="123">
        <f>IF(OR(tbl_Metraj22[[#This Row],[TARIH]]="",tbl_Metraj22[[#This Row],[TARIH]]="-"),0,IF(tbl_Metraj22[[#This Row],[YUZDE]]=0,tbl_Metraj22[[#This Row],[METRAJ_BETON]],tbl_Metraj22[[#This Row],[YUZDE]]*tbl_Metraj22[[#This Row],[METRAJ_BETON]]))</f>
        <v>0</v>
      </c>
      <c r="K3946" s="2" t="s">
        <v>1498</v>
      </c>
    </row>
    <row r="3947" spans="1:11" ht="14.25" x14ac:dyDescent="0.2">
      <c r="A3947" s="2" t="s">
        <v>728</v>
      </c>
      <c r="B3947" s="124" t="s">
        <v>8269</v>
      </c>
      <c r="C3947" s="124"/>
      <c r="D3947" s="126">
        <v>3.96</v>
      </c>
      <c r="E3947" s="124" t="s">
        <v>766</v>
      </c>
      <c r="F3947" s="124">
        <v>-5</v>
      </c>
      <c r="G3947" s="2" t="s">
        <v>16534</v>
      </c>
      <c r="H3947" s="130" t="s">
        <v>24265</v>
      </c>
      <c r="I3947" s="134"/>
      <c r="J3947" s="123">
        <f>IF(OR(tbl_Metraj22[[#This Row],[TARIH]]="",tbl_Metraj22[[#This Row],[TARIH]]="-"),0,IF(tbl_Metraj22[[#This Row],[YUZDE]]=0,tbl_Metraj22[[#This Row],[METRAJ_BETON]],tbl_Metraj22[[#This Row],[YUZDE]]*tbl_Metraj22[[#This Row],[METRAJ_BETON]]))</f>
        <v>0</v>
      </c>
      <c r="K3947" s="2" t="s">
        <v>1497</v>
      </c>
    </row>
    <row r="3948" spans="1:11" ht="14.25" x14ac:dyDescent="0.2">
      <c r="A3948" s="2" t="s">
        <v>728</v>
      </c>
      <c r="B3948" s="124" t="s">
        <v>8270</v>
      </c>
      <c r="C3948" s="124"/>
      <c r="D3948" s="126">
        <v>3.96</v>
      </c>
      <c r="E3948" s="124" t="s">
        <v>766</v>
      </c>
      <c r="F3948" s="124">
        <v>-5</v>
      </c>
      <c r="G3948" s="2" t="s">
        <v>16535</v>
      </c>
      <c r="H3948" s="130" t="s">
        <v>24265</v>
      </c>
      <c r="I3948" s="134"/>
      <c r="J3948" s="123">
        <f>IF(OR(tbl_Metraj22[[#This Row],[TARIH]]="",tbl_Metraj22[[#This Row],[TARIH]]="-"),0,IF(tbl_Metraj22[[#This Row],[YUZDE]]=0,tbl_Metraj22[[#This Row],[METRAJ_BETON]],tbl_Metraj22[[#This Row],[YUZDE]]*tbl_Metraj22[[#This Row],[METRAJ_BETON]]))</f>
        <v>0</v>
      </c>
      <c r="K3948" s="2" t="s">
        <v>1496</v>
      </c>
    </row>
    <row r="3949" spans="1:11" ht="14.25" x14ac:dyDescent="0.2">
      <c r="A3949" s="2" t="s">
        <v>752</v>
      </c>
      <c r="B3949" s="124" t="s">
        <v>4716</v>
      </c>
      <c r="C3949" s="124"/>
      <c r="D3949" s="126">
        <v>0.47</v>
      </c>
      <c r="E3949" s="124" t="s">
        <v>766</v>
      </c>
      <c r="F3949" s="124">
        <v>-5</v>
      </c>
      <c r="G3949" s="2" t="s">
        <v>16536</v>
      </c>
      <c r="H3949" s="130"/>
      <c r="I3949" s="134"/>
      <c r="J3949" s="123">
        <f>IF(OR(tbl_Metraj22[[#This Row],[TARIH]]="",tbl_Metraj22[[#This Row],[TARIH]]="-"),0,IF(tbl_Metraj22[[#This Row],[YUZDE]]=0,tbl_Metraj22[[#This Row],[METRAJ_BETON]],tbl_Metraj22[[#This Row],[YUZDE]]*tbl_Metraj22[[#This Row],[METRAJ_BETON]]))</f>
        <v>0</v>
      </c>
    </row>
    <row r="3950" spans="1:11" ht="14.25" x14ac:dyDescent="0.2">
      <c r="A3950" s="2" t="s">
        <v>752</v>
      </c>
      <c r="B3950" s="124" t="s">
        <v>4717</v>
      </c>
      <c r="C3950" s="124"/>
      <c r="D3950" s="126">
        <v>0.47</v>
      </c>
      <c r="E3950" s="124" t="s">
        <v>766</v>
      </c>
      <c r="F3950" s="124">
        <v>-5</v>
      </c>
      <c r="G3950" s="2" t="s">
        <v>16537</v>
      </c>
      <c r="H3950" s="130"/>
      <c r="I3950" s="134"/>
      <c r="J3950" s="123">
        <f>IF(OR(tbl_Metraj22[[#This Row],[TARIH]]="",tbl_Metraj22[[#This Row],[TARIH]]="-"),0,IF(tbl_Metraj22[[#This Row],[YUZDE]]=0,tbl_Metraj22[[#This Row],[METRAJ_BETON]],tbl_Metraj22[[#This Row],[YUZDE]]*tbl_Metraj22[[#This Row],[METRAJ_BETON]]))</f>
        <v>0</v>
      </c>
    </row>
    <row r="3951" spans="1:11" ht="14.25" x14ac:dyDescent="0.2">
      <c r="A3951" s="2" t="s">
        <v>2977</v>
      </c>
      <c r="B3951" s="124" t="s">
        <v>4891</v>
      </c>
      <c r="C3951" s="124"/>
      <c r="D3951" s="126">
        <v>5.28</v>
      </c>
      <c r="E3951" s="124" t="s">
        <v>766</v>
      </c>
      <c r="F3951" s="124">
        <v>-5</v>
      </c>
      <c r="G3951" s="2" t="s">
        <v>16538</v>
      </c>
      <c r="H3951" s="130">
        <v>45714</v>
      </c>
      <c r="I3951" s="134"/>
      <c r="J3951" s="123">
        <f>IF(OR(tbl_Metraj22[[#This Row],[TARIH]]="",tbl_Metraj22[[#This Row],[TARIH]]="-"),0,IF(tbl_Metraj22[[#This Row],[YUZDE]]=0,tbl_Metraj22[[#This Row],[METRAJ_BETON]],tbl_Metraj22[[#This Row],[YUZDE]]*tbl_Metraj22[[#This Row],[METRAJ_BETON]]))</f>
        <v>5.28</v>
      </c>
      <c r="K3951" s="2" t="s">
        <v>2678</v>
      </c>
    </row>
    <row r="3952" spans="1:11" ht="14.25" x14ac:dyDescent="0.2">
      <c r="A3952" s="2" t="s">
        <v>2977</v>
      </c>
      <c r="B3952" s="124" t="s">
        <v>4892</v>
      </c>
      <c r="C3952" s="124"/>
      <c r="D3952" s="126">
        <v>11.96</v>
      </c>
      <c r="E3952" s="124" t="s">
        <v>766</v>
      </c>
      <c r="F3952" s="124">
        <v>-5</v>
      </c>
      <c r="G3952" s="2" t="s">
        <v>16539</v>
      </c>
      <c r="H3952" s="130">
        <v>45714</v>
      </c>
      <c r="I3952" s="134"/>
      <c r="J3952" s="123">
        <f>IF(OR(tbl_Metraj22[[#This Row],[TARIH]]="",tbl_Metraj22[[#This Row],[TARIH]]="-"),0,IF(tbl_Metraj22[[#This Row],[YUZDE]]=0,tbl_Metraj22[[#This Row],[METRAJ_BETON]],tbl_Metraj22[[#This Row],[YUZDE]]*tbl_Metraj22[[#This Row],[METRAJ_BETON]]))</f>
        <v>11.96</v>
      </c>
      <c r="K3952" s="2" t="s">
        <v>2679</v>
      </c>
    </row>
    <row r="3953" spans="1:11" ht="14.25" x14ac:dyDescent="0.2">
      <c r="A3953" s="2" t="s">
        <v>2977</v>
      </c>
      <c r="B3953" s="124" t="s">
        <v>4893</v>
      </c>
      <c r="C3953" s="124"/>
      <c r="D3953" s="126">
        <v>11.14</v>
      </c>
      <c r="E3953" s="124" t="s">
        <v>766</v>
      </c>
      <c r="F3953" s="124">
        <v>-5</v>
      </c>
      <c r="G3953" s="2" t="s">
        <v>16540</v>
      </c>
      <c r="H3953" s="130">
        <v>45714</v>
      </c>
      <c r="I3953" s="134"/>
      <c r="J3953" s="123">
        <f>IF(OR(tbl_Metraj22[[#This Row],[TARIH]]="",tbl_Metraj22[[#This Row],[TARIH]]="-"),0,IF(tbl_Metraj22[[#This Row],[YUZDE]]=0,tbl_Metraj22[[#This Row],[METRAJ_BETON]],tbl_Metraj22[[#This Row],[YUZDE]]*tbl_Metraj22[[#This Row],[METRAJ_BETON]]))</f>
        <v>11.14</v>
      </c>
      <c r="K3953" s="2" t="s">
        <v>2677</v>
      </c>
    </row>
    <row r="3954" spans="1:11" ht="14.25" x14ac:dyDescent="0.2">
      <c r="A3954" s="2" t="s">
        <v>2977</v>
      </c>
      <c r="B3954" s="124" t="s">
        <v>4894</v>
      </c>
      <c r="C3954" s="124"/>
      <c r="D3954" s="126">
        <v>4.7</v>
      </c>
      <c r="E3954" s="124" t="s">
        <v>766</v>
      </c>
      <c r="F3954" s="124">
        <v>-5</v>
      </c>
      <c r="G3954" s="2" t="s">
        <v>16541</v>
      </c>
      <c r="H3954" s="130">
        <v>45714</v>
      </c>
      <c r="I3954" s="134"/>
      <c r="J3954" s="123">
        <f>IF(OR(tbl_Metraj22[[#This Row],[TARIH]]="",tbl_Metraj22[[#This Row],[TARIH]]="-"),0,IF(tbl_Metraj22[[#This Row],[YUZDE]]=0,tbl_Metraj22[[#This Row],[METRAJ_BETON]],tbl_Metraj22[[#This Row],[YUZDE]]*tbl_Metraj22[[#This Row],[METRAJ_BETON]]))</f>
        <v>4.7</v>
      </c>
      <c r="K3954" s="2" t="s">
        <v>2684</v>
      </c>
    </row>
    <row r="3955" spans="1:11" ht="14.25" x14ac:dyDescent="0.2">
      <c r="A3955" s="2" t="s">
        <v>2977</v>
      </c>
      <c r="B3955" s="124" t="s">
        <v>4895</v>
      </c>
      <c r="C3955" s="124"/>
      <c r="D3955" s="126">
        <v>8.25</v>
      </c>
      <c r="E3955" s="124" t="s">
        <v>766</v>
      </c>
      <c r="F3955" s="124">
        <v>-5</v>
      </c>
      <c r="G3955" s="2" t="s">
        <v>16542</v>
      </c>
      <c r="H3955" s="130">
        <v>45714</v>
      </c>
      <c r="I3955" s="134"/>
      <c r="J3955" s="123">
        <f>IF(OR(tbl_Metraj22[[#This Row],[TARIH]]="",tbl_Metraj22[[#This Row],[TARIH]]="-"),0,IF(tbl_Metraj22[[#This Row],[YUZDE]]=0,tbl_Metraj22[[#This Row],[METRAJ_BETON]],tbl_Metraj22[[#This Row],[YUZDE]]*tbl_Metraj22[[#This Row],[METRAJ_BETON]]))</f>
        <v>8.25</v>
      </c>
      <c r="K3955" s="2" t="s">
        <v>2685</v>
      </c>
    </row>
    <row r="3956" spans="1:11" ht="14.25" x14ac:dyDescent="0.2">
      <c r="A3956" s="2" t="s">
        <v>2977</v>
      </c>
      <c r="B3956" s="124" t="s">
        <v>4896</v>
      </c>
      <c r="C3956" s="124"/>
      <c r="D3956" s="126">
        <v>3.88</v>
      </c>
      <c r="E3956" s="124" t="s">
        <v>766</v>
      </c>
      <c r="F3956" s="124">
        <v>-5</v>
      </c>
      <c r="G3956" s="2" t="s">
        <v>16543</v>
      </c>
      <c r="H3956" s="130">
        <v>45714</v>
      </c>
      <c r="I3956" s="134"/>
      <c r="J3956" s="123">
        <f>IF(OR(tbl_Metraj22[[#This Row],[TARIH]]="",tbl_Metraj22[[#This Row],[TARIH]]="-"),0,IF(tbl_Metraj22[[#This Row],[YUZDE]]=0,tbl_Metraj22[[#This Row],[METRAJ_BETON]],tbl_Metraj22[[#This Row],[YUZDE]]*tbl_Metraj22[[#This Row],[METRAJ_BETON]]))</f>
        <v>3.88</v>
      </c>
      <c r="K3956" s="2" t="s">
        <v>2683</v>
      </c>
    </row>
    <row r="3957" spans="1:11" ht="14.25" x14ac:dyDescent="0.2">
      <c r="A3957" s="2" t="s">
        <v>2977</v>
      </c>
      <c r="B3957" s="124" t="s">
        <v>4897</v>
      </c>
      <c r="C3957" s="124"/>
      <c r="D3957" s="126">
        <v>0.97</v>
      </c>
      <c r="E3957" s="124" t="s">
        <v>766</v>
      </c>
      <c r="F3957" s="124">
        <v>-5</v>
      </c>
      <c r="G3957" s="2" t="s">
        <v>16544</v>
      </c>
      <c r="H3957" s="130">
        <v>45714</v>
      </c>
      <c r="I3957" s="134"/>
      <c r="J3957" s="123">
        <f>IF(OR(tbl_Metraj22[[#This Row],[TARIH]]="",tbl_Metraj22[[#This Row],[TARIH]]="-"),0,IF(tbl_Metraj22[[#This Row],[YUZDE]]=0,tbl_Metraj22[[#This Row],[METRAJ_BETON]],tbl_Metraj22[[#This Row],[YUZDE]]*tbl_Metraj22[[#This Row],[METRAJ_BETON]]))</f>
        <v>0.97</v>
      </c>
      <c r="K3957" s="2" t="s">
        <v>2686</v>
      </c>
    </row>
    <row r="3958" spans="1:11" ht="14.25" x14ac:dyDescent="0.2">
      <c r="A3958" s="2" t="s">
        <v>2977</v>
      </c>
      <c r="B3958" s="124" t="s">
        <v>4898</v>
      </c>
      <c r="C3958" s="124"/>
      <c r="D3958" s="126">
        <v>5.2</v>
      </c>
      <c r="E3958" s="124" t="s">
        <v>766</v>
      </c>
      <c r="F3958" s="124">
        <v>-5</v>
      </c>
      <c r="G3958" s="2" t="s">
        <v>16545</v>
      </c>
      <c r="H3958" s="130">
        <v>45714</v>
      </c>
      <c r="I3958" s="134"/>
      <c r="J3958" s="123">
        <f>IF(OR(tbl_Metraj22[[#This Row],[TARIH]]="",tbl_Metraj22[[#This Row],[TARIH]]="-"),0,IF(tbl_Metraj22[[#This Row],[YUZDE]]=0,tbl_Metraj22[[#This Row],[METRAJ_BETON]],tbl_Metraj22[[#This Row],[YUZDE]]*tbl_Metraj22[[#This Row],[METRAJ_BETON]]))</f>
        <v>5.2</v>
      </c>
      <c r="K3958" s="2" t="s">
        <v>2687</v>
      </c>
    </row>
    <row r="3959" spans="1:11" ht="14.25" x14ac:dyDescent="0.2">
      <c r="A3959" s="2" t="s">
        <v>2977</v>
      </c>
      <c r="B3959" s="124" t="s">
        <v>4899</v>
      </c>
      <c r="C3959" s="124"/>
      <c r="D3959" s="126">
        <v>6.19</v>
      </c>
      <c r="E3959" s="124" t="s">
        <v>766</v>
      </c>
      <c r="F3959" s="124">
        <v>-5</v>
      </c>
      <c r="G3959" s="2" t="s">
        <v>16546</v>
      </c>
      <c r="H3959" s="130">
        <v>45714</v>
      </c>
      <c r="I3959" s="134"/>
      <c r="J3959" s="123">
        <f>IF(OR(tbl_Metraj22[[#This Row],[TARIH]]="",tbl_Metraj22[[#This Row],[TARIH]]="-"),0,IF(tbl_Metraj22[[#This Row],[YUZDE]]=0,tbl_Metraj22[[#This Row],[METRAJ_BETON]],tbl_Metraj22[[#This Row],[YUZDE]]*tbl_Metraj22[[#This Row],[METRAJ_BETON]]))</f>
        <v>6.19</v>
      </c>
      <c r="K3959" s="2" t="s">
        <v>2689</v>
      </c>
    </row>
    <row r="3960" spans="1:11" ht="14.25" x14ac:dyDescent="0.2">
      <c r="A3960" s="2" t="s">
        <v>2977</v>
      </c>
      <c r="B3960" s="124" t="s">
        <v>4900</v>
      </c>
      <c r="C3960" s="124"/>
      <c r="D3960" s="126">
        <v>5.2</v>
      </c>
      <c r="E3960" s="124" t="s">
        <v>766</v>
      </c>
      <c r="F3960" s="124">
        <v>-5</v>
      </c>
      <c r="G3960" s="2" t="s">
        <v>16547</v>
      </c>
      <c r="H3960" s="130">
        <v>45714</v>
      </c>
      <c r="I3960" s="134"/>
      <c r="J3960" s="123">
        <f>IF(OR(tbl_Metraj22[[#This Row],[TARIH]]="",tbl_Metraj22[[#This Row],[TARIH]]="-"),0,IF(tbl_Metraj22[[#This Row],[YUZDE]]=0,tbl_Metraj22[[#This Row],[METRAJ_BETON]],tbl_Metraj22[[#This Row],[YUZDE]]*tbl_Metraj22[[#This Row],[METRAJ_BETON]]))</f>
        <v>5.2</v>
      </c>
      <c r="K3960" s="2" t="s">
        <v>2688</v>
      </c>
    </row>
    <row r="3961" spans="1:11" ht="14.25" x14ac:dyDescent="0.2">
      <c r="A3961" s="2" t="s">
        <v>2977</v>
      </c>
      <c r="B3961" s="124" t="s">
        <v>4901</v>
      </c>
      <c r="C3961" s="124"/>
      <c r="D3961" s="126">
        <v>8.83</v>
      </c>
      <c r="E3961" s="124" t="s">
        <v>766</v>
      </c>
      <c r="F3961" s="124">
        <v>-5</v>
      </c>
      <c r="G3961" s="2" t="s">
        <v>16548</v>
      </c>
      <c r="H3961" s="130">
        <v>45714</v>
      </c>
      <c r="I3961" s="134"/>
      <c r="J3961" s="123">
        <f>IF(OR(tbl_Metraj22[[#This Row],[TARIH]]="",tbl_Metraj22[[#This Row],[TARIH]]="-"),0,IF(tbl_Metraj22[[#This Row],[YUZDE]]=0,tbl_Metraj22[[#This Row],[METRAJ_BETON]],tbl_Metraj22[[#This Row],[YUZDE]]*tbl_Metraj22[[#This Row],[METRAJ_BETON]]))</f>
        <v>8.83</v>
      </c>
      <c r="K3961" s="2" t="s">
        <v>2681</v>
      </c>
    </row>
    <row r="3962" spans="1:11" ht="14.25" x14ac:dyDescent="0.2">
      <c r="A3962" s="2" t="s">
        <v>2977</v>
      </c>
      <c r="B3962" s="124" t="s">
        <v>4902</v>
      </c>
      <c r="C3962" s="124"/>
      <c r="D3962" s="126">
        <v>5.28</v>
      </c>
      <c r="E3962" s="124" t="s">
        <v>766</v>
      </c>
      <c r="F3962" s="124">
        <v>-5</v>
      </c>
      <c r="G3962" s="2" t="s">
        <v>16549</v>
      </c>
      <c r="H3962" s="130">
        <v>45726</v>
      </c>
      <c r="I3962" s="134"/>
      <c r="J3962" s="123">
        <f>IF(OR(tbl_Metraj22[[#This Row],[TARIH]]="",tbl_Metraj22[[#This Row],[TARIH]]="-"),0,IF(tbl_Metraj22[[#This Row],[YUZDE]]=0,tbl_Metraj22[[#This Row],[METRAJ_BETON]],tbl_Metraj22[[#This Row],[YUZDE]]*tbl_Metraj22[[#This Row],[METRAJ_BETON]]))</f>
        <v>5.28</v>
      </c>
      <c r="K3962" s="2" t="s">
        <v>2682</v>
      </c>
    </row>
    <row r="3963" spans="1:11" ht="14.25" x14ac:dyDescent="0.2">
      <c r="A3963" s="2" t="s">
        <v>2977</v>
      </c>
      <c r="B3963" s="124" t="s">
        <v>4903</v>
      </c>
      <c r="C3963" s="124"/>
      <c r="D3963" s="126">
        <v>8</v>
      </c>
      <c r="E3963" s="124" t="s">
        <v>766</v>
      </c>
      <c r="F3963" s="124">
        <v>-5</v>
      </c>
      <c r="G3963" s="2" t="s">
        <v>16550</v>
      </c>
      <c r="H3963" s="130">
        <v>45714</v>
      </c>
      <c r="I3963" s="134"/>
      <c r="J3963" s="123">
        <f>IF(OR(tbl_Metraj22[[#This Row],[TARIH]]="",tbl_Metraj22[[#This Row],[TARIH]]="-"),0,IF(tbl_Metraj22[[#This Row],[YUZDE]]=0,tbl_Metraj22[[#This Row],[METRAJ_BETON]],tbl_Metraj22[[#This Row],[YUZDE]]*tbl_Metraj22[[#This Row],[METRAJ_BETON]]))</f>
        <v>8</v>
      </c>
      <c r="K3963" s="2" t="s">
        <v>2680</v>
      </c>
    </row>
    <row r="3964" spans="1:11" ht="14.25" x14ac:dyDescent="0.2">
      <c r="A3964" s="2" t="s">
        <v>2977</v>
      </c>
      <c r="B3964" s="124" t="s">
        <v>5070</v>
      </c>
      <c r="C3964" s="124"/>
      <c r="D3964" s="126">
        <v>12.76</v>
      </c>
      <c r="E3964" s="124" t="s">
        <v>766</v>
      </c>
      <c r="F3964" s="124">
        <v>-5</v>
      </c>
      <c r="G3964" s="2" t="s">
        <v>16551</v>
      </c>
      <c r="H3964" s="130">
        <v>45726</v>
      </c>
      <c r="I3964" s="134"/>
      <c r="J3964" s="123">
        <f>IF(OR(tbl_Metraj22[[#This Row],[TARIH]]="",tbl_Metraj22[[#This Row],[TARIH]]="-"),0,IF(tbl_Metraj22[[#This Row],[YUZDE]]=0,tbl_Metraj22[[#This Row],[METRAJ_BETON]],tbl_Metraj22[[#This Row],[YUZDE]]*tbl_Metraj22[[#This Row],[METRAJ_BETON]]))</f>
        <v>12.76</v>
      </c>
    </row>
    <row r="3965" spans="1:11" ht="14.25" x14ac:dyDescent="0.2">
      <c r="A3965" s="2" t="s">
        <v>2977</v>
      </c>
      <c r="B3965" s="124" t="s">
        <v>5071</v>
      </c>
      <c r="C3965" s="124"/>
      <c r="D3965" s="126">
        <v>12.03</v>
      </c>
      <c r="E3965" s="124" t="s">
        <v>766</v>
      </c>
      <c r="F3965" s="124">
        <v>-5</v>
      </c>
      <c r="G3965" s="2" t="s">
        <v>16552</v>
      </c>
      <c r="H3965" s="130">
        <v>45726</v>
      </c>
      <c r="I3965" s="134"/>
      <c r="J3965" s="123">
        <f>IF(OR(tbl_Metraj22[[#This Row],[TARIH]]="",tbl_Metraj22[[#This Row],[TARIH]]="-"),0,IF(tbl_Metraj22[[#This Row],[YUZDE]]=0,tbl_Metraj22[[#This Row],[METRAJ_BETON]],tbl_Metraj22[[#This Row],[YUZDE]]*tbl_Metraj22[[#This Row],[METRAJ_BETON]]))</f>
        <v>12.03</v>
      </c>
      <c r="K3965" s="2" t="s">
        <v>1431</v>
      </c>
    </row>
    <row r="3966" spans="1:11" ht="14.25" x14ac:dyDescent="0.2">
      <c r="A3966" s="2" t="s">
        <v>2977</v>
      </c>
      <c r="B3966" s="124" t="s">
        <v>5072</v>
      </c>
      <c r="C3966" s="124"/>
      <c r="D3966" s="126">
        <v>11.85</v>
      </c>
      <c r="E3966" s="124" t="s">
        <v>766</v>
      </c>
      <c r="F3966" s="124">
        <v>-5</v>
      </c>
      <c r="G3966" s="2" t="s">
        <v>16553</v>
      </c>
      <c r="H3966" s="130">
        <v>45726</v>
      </c>
      <c r="I3966" s="134"/>
      <c r="J3966" s="123">
        <f>IF(OR(tbl_Metraj22[[#This Row],[TARIH]]="",tbl_Metraj22[[#This Row],[TARIH]]="-"),0,IF(tbl_Metraj22[[#This Row],[YUZDE]]=0,tbl_Metraj22[[#This Row],[METRAJ_BETON]],tbl_Metraj22[[#This Row],[YUZDE]]*tbl_Metraj22[[#This Row],[METRAJ_BETON]]))</f>
        <v>11.85</v>
      </c>
      <c r="K3966" s="2" t="s">
        <v>1433</v>
      </c>
    </row>
    <row r="3967" spans="1:11" ht="14.25" x14ac:dyDescent="0.2">
      <c r="A3967" s="2" t="s">
        <v>2977</v>
      </c>
      <c r="B3967" s="124" t="s">
        <v>5073</v>
      </c>
      <c r="C3967" s="124"/>
      <c r="D3967" s="126">
        <v>11.26</v>
      </c>
      <c r="E3967" s="124" t="s">
        <v>766</v>
      </c>
      <c r="F3967" s="124">
        <v>-5</v>
      </c>
      <c r="G3967" s="2" t="s">
        <v>16554</v>
      </c>
      <c r="H3967" s="130">
        <v>45726</v>
      </c>
      <c r="I3967" s="134"/>
      <c r="J3967" s="123">
        <f>IF(OR(tbl_Metraj22[[#This Row],[TARIH]]="",tbl_Metraj22[[#This Row],[TARIH]]="-"),0,IF(tbl_Metraj22[[#This Row],[YUZDE]]=0,tbl_Metraj22[[#This Row],[METRAJ_BETON]],tbl_Metraj22[[#This Row],[YUZDE]]*tbl_Metraj22[[#This Row],[METRAJ_BETON]]))</f>
        <v>11.26</v>
      </c>
      <c r="K3967" s="2" t="s">
        <v>1435</v>
      </c>
    </row>
    <row r="3968" spans="1:11" ht="14.25" x14ac:dyDescent="0.2">
      <c r="A3968" s="2" t="s">
        <v>2977</v>
      </c>
      <c r="B3968" s="124" t="s">
        <v>5074</v>
      </c>
      <c r="C3968" s="124"/>
      <c r="D3968" s="126">
        <v>14.12</v>
      </c>
      <c r="E3968" s="124" t="s">
        <v>766</v>
      </c>
      <c r="F3968" s="124">
        <v>-5</v>
      </c>
      <c r="G3968" s="2" t="s">
        <v>16555</v>
      </c>
      <c r="H3968" s="130">
        <v>45726</v>
      </c>
      <c r="I3968" s="134"/>
      <c r="J3968" s="123">
        <f>IF(OR(tbl_Metraj22[[#This Row],[TARIH]]="",tbl_Metraj22[[#This Row],[TARIH]]="-"),0,IF(tbl_Metraj22[[#This Row],[YUZDE]]=0,tbl_Metraj22[[#This Row],[METRAJ_BETON]],tbl_Metraj22[[#This Row],[YUZDE]]*tbl_Metraj22[[#This Row],[METRAJ_BETON]]))</f>
        <v>14.12</v>
      </c>
      <c r="K3968" s="2" t="s">
        <v>1434</v>
      </c>
    </row>
    <row r="3969" spans="1:11" ht="14.25" x14ac:dyDescent="0.2">
      <c r="A3969" s="2" t="s">
        <v>2977</v>
      </c>
      <c r="B3969" s="124" t="s">
        <v>5075</v>
      </c>
      <c r="C3969" s="124"/>
      <c r="D3969" s="126">
        <v>13.76</v>
      </c>
      <c r="E3969" s="124" t="s">
        <v>766</v>
      </c>
      <c r="F3969" s="124">
        <v>-5</v>
      </c>
      <c r="G3969" s="2" t="s">
        <v>16556</v>
      </c>
      <c r="H3969" s="130">
        <v>45726</v>
      </c>
      <c r="I3969" s="134"/>
      <c r="J3969" s="123">
        <f>IF(OR(tbl_Metraj22[[#This Row],[TARIH]]="",tbl_Metraj22[[#This Row],[TARIH]]="-"),0,IF(tbl_Metraj22[[#This Row],[YUZDE]]=0,tbl_Metraj22[[#This Row],[METRAJ_BETON]],tbl_Metraj22[[#This Row],[YUZDE]]*tbl_Metraj22[[#This Row],[METRAJ_BETON]]))</f>
        <v>13.76</v>
      </c>
      <c r="K3969" s="2" t="s">
        <v>1436</v>
      </c>
    </row>
    <row r="3970" spans="1:11" ht="14.25" x14ac:dyDescent="0.2">
      <c r="A3970" s="2" t="s">
        <v>2977</v>
      </c>
      <c r="B3970" s="124" t="s">
        <v>5076</v>
      </c>
      <c r="C3970" s="124"/>
      <c r="D3970" s="126">
        <v>6.89</v>
      </c>
      <c r="E3970" s="124" t="s">
        <v>766</v>
      </c>
      <c r="F3970" s="124">
        <v>-5</v>
      </c>
      <c r="G3970" s="2" t="s">
        <v>16557</v>
      </c>
      <c r="H3970" s="130">
        <v>45726</v>
      </c>
      <c r="I3970" s="134"/>
      <c r="J3970" s="123">
        <f>IF(OR(tbl_Metraj22[[#This Row],[TARIH]]="",tbl_Metraj22[[#This Row],[TARIH]]="-"),0,IF(tbl_Metraj22[[#This Row],[YUZDE]]=0,tbl_Metraj22[[#This Row],[METRAJ_BETON]],tbl_Metraj22[[#This Row],[YUZDE]]*tbl_Metraj22[[#This Row],[METRAJ_BETON]]))</f>
        <v>6.89</v>
      </c>
      <c r="K3970" s="2" t="s">
        <v>2709</v>
      </c>
    </row>
    <row r="3971" spans="1:11" ht="14.25" x14ac:dyDescent="0.2">
      <c r="A3971" s="2" t="s">
        <v>2977</v>
      </c>
      <c r="B3971" s="124" t="s">
        <v>5077</v>
      </c>
      <c r="C3971" s="124"/>
      <c r="D3971" s="126">
        <v>10.82</v>
      </c>
      <c r="E3971" s="124" t="s">
        <v>766</v>
      </c>
      <c r="F3971" s="124">
        <v>-5</v>
      </c>
      <c r="G3971" s="2" t="s">
        <v>16558</v>
      </c>
      <c r="H3971" s="130">
        <v>45726</v>
      </c>
      <c r="I3971" s="134"/>
      <c r="J3971" s="123">
        <f>IF(OR(tbl_Metraj22[[#This Row],[TARIH]]="",tbl_Metraj22[[#This Row],[TARIH]]="-"),0,IF(tbl_Metraj22[[#This Row],[YUZDE]]=0,tbl_Metraj22[[#This Row],[METRAJ_BETON]],tbl_Metraj22[[#This Row],[YUZDE]]*tbl_Metraj22[[#This Row],[METRAJ_BETON]]))</f>
        <v>10.82</v>
      </c>
      <c r="K3971" s="2" t="s">
        <v>1440</v>
      </c>
    </row>
    <row r="3972" spans="1:11" ht="14.25" x14ac:dyDescent="0.2">
      <c r="A3972" s="2" t="s">
        <v>2977</v>
      </c>
      <c r="B3972" s="124" t="s">
        <v>5078</v>
      </c>
      <c r="C3972" s="124"/>
      <c r="D3972" s="126">
        <v>6.89</v>
      </c>
      <c r="E3972" s="124" t="s">
        <v>766</v>
      </c>
      <c r="F3972" s="124">
        <v>-5</v>
      </c>
      <c r="G3972" s="2" t="s">
        <v>16559</v>
      </c>
      <c r="H3972" s="130">
        <v>45726</v>
      </c>
      <c r="I3972" s="134"/>
      <c r="J3972" s="123">
        <f>IF(OR(tbl_Metraj22[[#This Row],[TARIH]]="",tbl_Metraj22[[#This Row],[TARIH]]="-"),0,IF(tbl_Metraj22[[#This Row],[YUZDE]]=0,tbl_Metraj22[[#This Row],[METRAJ_BETON]],tbl_Metraj22[[#This Row],[YUZDE]]*tbl_Metraj22[[#This Row],[METRAJ_BETON]]))</f>
        <v>6.89</v>
      </c>
      <c r="K3972" s="2" t="s">
        <v>2710</v>
      </c>
    </row>
    <row r="3973" spans="1:11" ht="14.25" x14ac:dyDescent="0.2">
      <c r="A3973" s="2" t="s">
        <v>2977</v>
      </c>
      <c r="B3973" s="124" t="s">
        <v>5079</v>
      </c>
      <c r="C3973" s="124"/>
      <c r="D3973" s="126">
        <v>17.440000000000001</v>
      </c>
      <c r="E3973" s="124" t="s">
        <v>766</v>
      </c>
      <c r="F3973" s="124">
        <v>-5</v>
      </c>
      <c r="G3973" s="2" t="s">
        <v>16560</v>
      </c>
      <c r="H3973" s="130">
        <v>45726</v>
      </c>
      <c r="I3973" s="134"/>
      <c r="J3973" s="123">
        <f>IF(OR(tbl_Metraj22[[#This Row],[TARIH]]="",tbl_Metraj22[[#This Row],[TARIH]]="-"),0,IF(tbl_Metraj22[[#This Row],[YUZDE]]=0,tbl_Metraj22[[#This Row],[METRAJ_BETON]],tbl_Metraj22[[#This Row],[YUZDE]]*tbl_Metraj22[[#This Row],[METRAJ_BETON]]))</f>
        <v>17.440000000000001</v>
      </c>
      <c r="K3973" s="2" t="s">
        <v>1451</v>
      </c>
    </row>
    <row r="3974" spans="1:11" ht="14.25" x14ac:dyDescent="0.2">
      <c r="A3974" s="2" t="s">
        <v>2977</v>
      </c>
      <c r="B3974" s="124" t="s">
        <v>5080</v>
      </c>
      <c r="C3974" s="124"/>
      <c r="D3974" s="126">
        <v>16.989999999999998</v>
      </c>
      <c r="E3974" s="124" t="s">
        <v>766</v>
      </c>
      <c r="F3974" s="124">
        <v>-5</v>
      </c>
      <c r="G3974" s="2" t="s">
        <v>16561</v>
      </c>
      <c r="H3974" s="130">
        <v>45726</v>
      </c>
      <c r="I3974" s="134"/>
      <c r="J3974" s="123">
        <f>IF(OR(tbl_Metraj22[[#This Row],[TARIH]]="",tbl_Metraj22[[#This Row],[TARIH]]="-"),0,IF(tbl_Metraj22[[#This Row],[YUZDE]]=0,tbl_Metraj22[[#This Row],[METRAJ_BETON]],tbl_Metraj22[[#This Row],[YUZDE]]*tbl_Metraj22[[#This Row],[METRAJ_BETON]]))</f>
        <v>16.989999999999998</v>
      </c>
      <c r="K3974" s="2" t="s">
        <v>2711</v>
      </c>
    </row>
    <row r="3975" spans="1:11" ht="14.25" x14ac:dyDescent="0.2">
      <c r="A3975" s="2" t="s">
        <v>2977</v>
      </c>
      <c r="B3975" s="124" t="s">
        <v>5081</v>
      </c>
      <c r="C3975" s="124"/>
      <c r="D3975" s="126">
        <v>13.96</v>
      </c>
      <c r="E3975" s="124" t="s">
        <v>766</v>
      </c>
      <c r="F3975" s="124">
        <v>-5</v>
      </c>
      <c r="G3975" s="2" t="s">
        <v>16562</v>
      </c>
      <c r="H3975" s="130">
        <v>45726</v>
      </c>
      <c r="I3975" s="134"/>
      <c r="J3975" s="123">
        <f>IF(OR(tbl_Metraj22[[#This Row],[TARIH]]="",tbl_Metraj22[[#This Row],[TARIH]]="-"),0,IF(tbl_Metraj22[[#This Row],[YUZDE]]=0,tbl_Metraj22[[#This Row],[METRAJ_BETON]],tbl_Metraj22[[#This Row],[YUZDE]]*tbl_Metraj22[[#This Row],[METRAJ_BETON]]))</f>
        <v>13.96</v>
      </c>
    </row>
    <row r="3976" spans="1:11" ht="14.25" x14ac:dyDescent="0.2">
      <c r="A3976" s="2" t="s">
        <v>2977</v>
      </c>
      <c r="B3976" s="124" t="s">
        <v>5082</v>
      </c>
      <c r="C3976" s="124"/>
      <c r="D3976" s="126">
        <v>13.96</v>
      </c>
      <c r="E3976" s="124" t="s">
        <v>766</v>
      </c>
      <c r="F3976" s="124">
        <v>-5</v>
      </c>
      <c r="G3976" s="2" t="s">
        <v>16563</v>
      </c>
      <c r="H3976" s="130">
        <v>45726</v>
      </c>
      <c r="I3976" s="134"/>
      <c r="J3976" s="123">
        <f>IF(OR(tbl_Metraj22[[#This Row],[TARIH]]="",tbl_Metraj22[[#This Row],[TARIH]]="-"),0,IF(tbl_Metraj22[[#This Row],[YUZDE]]=0,tbl_Metraj22[[#This Row],[METRAJ_BETON]],tbl_Metraj22[[#This Row],[YUZDE]]*tbl_Metraj22[[#This Row],[METRAJ_BETON]]))</f>
        <v>13.96</v>
      </c>
      <c r="K3976" s="2" t="s">
        <v>2712</v>
      </c>
    </row>
    <row r="3977" spans="1:11" ht="14.25" x14ac:dyDescent="0.2">
      <c r="A3977" s="2" t="s">
        <v>2977</v>
      </c>
      <c r="B3977" s="124" t="s">
        <v>5083</v>
      </c>
      <c r="C3977" s="124"/>
      <c r="D3977" s="126">
        <v>13.96</v>
      </c>
      <c r="E3977" s="124" t="s">
        <v>766</v>
      </c>
      <c r="F3977" s="124">
        <v>-5</v>
      </c>
      <c r="G3977" s="2" t="s">
        <v>16564</v>
      </c>
      <c r="H3977" s="130">
        <v>45726</v>
      </c>
      <c r="I3977" s="134"/>
      <c r="J3977" s="123">
        <f>IF(OR(tbl_Metraj22[[#This Row],[TARIH]]="",tbl_Metraj22[[#This Row],[TARIH]]="-"),0,IF(tbl_Metraj22[[#This Row],[YUZDE]]=0,tbl_Metraj22[[#This Row],[METRAJ_BETON]],tbl_Metraj22[[#This Row],[YUZDE]]*tbl_Metraj22[[#This Row],[METRAJ_BETON]]))</f>
        <v>13.96</v>
      </c>
      <c r="K3977" s="2" t="s">
        <v>2713</v>
      </c>
    </row>
    <row r="3978" spans="1:11" ht="14.25" x14ac:dyDescent="0.2">
      <c r="A3978" s="2" t="s">
        <v>2977</v>
      </c>
      <c r="B3978" s="124" t="s">
        <v>5084</v>
      </c>
      <c r="C3978" s="124"/>
      <c r="D3978" s="126">
        <v>13.96</v>
      </c>
      <c r="E3978" s="124" t="s">
        <v>766</v>
      </c>
      <c r="F3978" s="124">
        <v>-5</v>
      </c>
      <c r="G3978" s="2" t="s">
        <v>16565</v>
      </c>
      <c r="H3978" s="130">
        <v>45726</v>
      </c>
      <c r="I3978" s="134"/>
      <c r="J3978" s="123">
        <f>IF(OR(tbl_Metraj22[[#This Row],[TARIH]]="",tbl_Metraj22[[#This Row],[TARIH]]="-"),0,IF(tbl_Metraj22[[#This Row],[YUZDE]]=0,tbl_Metraj22[[#This Row],[METRAJ_BETON]],tbl_Metraj22[[#This Row],[YUZDE]]*tbl_Metraj22[[#This Row],[METRAJ_BETON]]))</f>
        <v>13.96</v>
      </c>
      <c r="K3978" s="2" t="s">
        <v>2714</v>
      </c>
    </row>
    <row r="3979" spans="1:11" ht="14.25" x14ac:dyDescent="0.2">
      <c r="A3979" s="2" t="s">
        <v>2977</v>
      </c>
      <c r="B3979" s="124" t="s">
        <v>5085</v>
      </c>
      <c r="C3979" s="124"/>
      <c r="D3979" s="126">
        <v>13.96</v>
      </c>
      <c r="E3979" s="124" t="s">
        <v>766</v>
      </c>
      <c r="F3979" s="124">
        <v>-5</v>
      </c>
      <c r="G3979" s="2" t="s">
        <v>16566</v>
      </c>
      <c r="H3979" s="130">
        <v>45726</v>
      </c>
      <c r="I3979" s="134"/>
      <c r="J3979" s="123">
        <f>IF(OR(tbl_Metraj22[[#This Row],[TARIH]]="",tbl_Metraj22[[#This Row],[TARIH]]="-"),0,IF(tbl_Metraj22[[#This Row],[YUZDE]]=0,tbl_Metraj22[[#This Row],[METRAJ_BETON]],tbl_Metraj22[[#This Row],[YUZDE]]*tbl_Metraj22[[#This Row],[METRAJ_BETON]]))</f>
        <v>13.96</v>
      </c>
      <c r="K3979" s="2" t="s">
        <v>2727</v>
      </c>
    </row>
    <row r="3980" spans="1:11" ht="14.25" x14ac:dyDescent="0.2">
      <c r="A3980" s="2" t="s">
        <v>2977</v>
      </c>
      <c r="B3980" s="124" t="s">
        <v>5086</v>
      </c>
      <c r="C3980" s="124"/>
      <c r="D3980" s="126">
        <v>13.96</v>
      </c>
      <c r="E3980" s="124" t="s">
        <v>766</v>
      </c>
      <c r="F3980" s="124">
        <v>-5</v>
      </c>
      <c r="G3980" s="2" t="s">
        <v>16567</v>
      </c>
      <c r="H3980" s="130">
        <v>45726</v>
      </c>
      <c r="I3980" s="134"/>
      <c r="J3980" s="123">
        <f>IF(OR(tbl_Metraj22[[#This Row],[TARIH]]="",tbl_Metraj22[[#This Row],[TARIH]]="-"),0,IF(tbl_Metraj22[[#This Row],[YUZDE]]=0,tbl_Metraj22[[#This Row],[METRAJ_BETON]],tbl_Metraj22[[#This Row],[YUZDE]]*tbl_Metraj22[[#This Row],[METRAJ_BETON]]))</f>
        <v>13.96</v>
      </c>
      <c r="K3980" s="2" t="s">
        <v>2726</v>
      </c>
    </row>
    <row r="3981" spans="1:11" ht="14.25" x14ac:dyDescent="0.2">
      <c r="A3981" s="2" t="s">
        <v>2977</v>
      </c>
      <c r="B3981" s="124" t="s">
        <v>5087</v>
      </c>
      <c r="C3981" s="124"/>
      <c r="D3981" s="126">
        <v>13.96</v>
      </c>
      <c r="E3981" s="124" t="s">
        <v>766</v>
      </c>
      <c r="F3981" s="124">
        <v>-5</v>
      </c>
      <c r="G3981" s="2" t="s">
        <v>16568</v>
      </c>
      <c r="H3981" s="130">
        <v>45726</v>
      </c>
      <c r="I3981" s="134"/>
      <c r="J3981" s="123">
        <f>IF(OR(tbl_Metraj22[[#This Row],[TARIH]]="",tbl_Metraj22[[#This Row],[TARIH]]="-"),0,IF(tbl_Metraj22[[#This Row],[YUZDE]]=0,tbl_Metraj22[[#This Row],[METRAJ_BETON]],tbl_Metraj22[[#This Row],[YUZDE]]*tbl_Metraj22[[#This Row],[METRAJ_BETON]]))</f>
        <v>13.96</v>
      </c>
      <c r="K3981" s="2" t="s">
        <v>2725</v>
      </c>
    </row>
    <row r="3982" spans="1:11" ht="14.25" x14ac:dyDescent="0.2">
      <c r="A3982" s="2" t="s">
        <v>2977</v>
      </c>
      <c r="B3982" s="124" t="s">
        <v>5088</v>
      </c>
      <c r="C3982" s="124"/>
      <c r="D3982" s="126">
        <v>13.96</v>
      </c>
      <c r="E3982" s="124" t="s">
        <v>766</v>
      </c>
      <c r="F3982" s="124">
        <v>-5</v>
      </c>
      <c r="G3982" s="2" t="s">
        <v>16569</v>
      </c>
      <c r="H3982" s="130">
        <v>45726</v>
      </c>
      <c r="I3982" s="134"/>
      <c r="J3982" s="123">
        <f>IF(OR(tbl_Metraj22[[#This Row],[TARIH]]="",tbl_Metraj22[[#This Row],[TARIH]]="-"),0,IF(tbl_Metraj22[[#This Row],[YUZDE]]=0,tbl_Metraj22[[#This Row],[METRAJ_BETON]],tbl_Metraj22[[#This Row],[YUZDE]]*tbl_Metraj22[[#This Row],[METRAJ_BETON]]))</f>
        <v>13.96</v>
      </c>
      <c r="K3982" s="2" t="s">
        <v>2724</v>
      </c>
    </row>
    <row r="3983" spans="1:11" ht="14.25" x14ac:dyDescent="0.2">
      <c r="A3983" s="2" t="s">
        <v>2977</v>
      </c>
      <c r="B3983" s="124" t="s">
        <v>5089</v>
      </c>
      <c r="C3983" s="124"/>
      <c r="D3983" s="126">
        <v>13.96</v>
      </c>
      <c r="E3983" s="124" t="s">
        <v>766</v>
      </c>
      <c r="F3983" s="124">
        <v>-5</v>
      </c>
      <c r="G3983" s="2" t="s">
        <v>16570</v>
      </c>
      <c r="H3983" s="130">
        <v>45726</v>
      </c>
      <c r="I3983" s="134"/>
      <c r="J3983" s="123">
        <f>IF(OR(tbl_Metraj22[[#This Row],[TARIH]]="",tbl_Metraj22[[#This Row],[TARIH]]="-"),0,IF(tbl_Metraj22[[#This Row],[YUZDE]]=0,tbl_Metraj22[[#This Row],[METRAJ_BETON]],tbl_Metraj22[[#This Row],[YUZDE]]*tbl_Metraj22[[#This Row],[METRAJ_BETON]]))</f>
        <v>13.96</v>
      </c>
      <c r="K3983" s="2" t="s">
        <v>2723</v>
      </c>
    </row>
    <row r="3984" spans="1:11" ht="14.25" x14ac:dyDescent="0.2">
      <c r="A3984" s="2" t="s">
        <v>2977</v>
      </c>
      <c r="B3984" s="124" t="s">
        <v>8124</v>
      </c>
      <c r="C3984" s="124"/>
      <c r="D3984" s="126">
        <v>6.02</v>
      </c>
      <c r="E3984" s="124" t="s">
        <v>766</v>
      </c>
      <c r="F3984" s="124">
        <v>-5</v>
      </c>
      <c r="G3984" s="2" t="s">
        <v>16571</v>
      </c>
      <c r="H3984" s="130">
        <v>45726</v>
      </c>
      <c r="I3984" s="134"/>
      <c r="J3984" s="123">
        <f>IF(OR(tbl_Metraj22[[#This Row],[TARIH]]="",tbl_Metraj22[[#This Row],[TARIH]]="-"),0,IF(tbl_Metraj22[[#This Row],[YUZDE]]=0,tbl_Metraj22[[#This Row],[METRAJ_BETON]],tbl_Metraj22[[#This Row],[YUZDE]]*tbl_Metraj22[[#This Row],[METRAJ_BETON]]))</f>
        <v>6.02</v>
      </c>
      <c r="K3984" s="2" t="s">
        <v>2739</v>
      </c>
    </row>
    <row r="3985" spans="1:11" ht="14.25" x14ac:dyDescent="0.2">
      <c r="A3985" s="2" t="s">
        <v>2977</v>
      </c>
      <c r="B3985" s="124" t="s">
        <v>8125</v>
      </c>
      <c r="C3985" s="124"/>
      <c r="D3985" s="126">
        <v>6.93</v>
      </c>
      <c r="E3985" s="124" t="s">
        <v>766</v>
      </c>
      <c r="F3985" s="124">
        <v>-5</v>
      </c>
      <c r="G3985" s="2" t="s">
        <v>16572</v>
      </c>
      <c r="H3985" s="130">
        <v>45726</v>
      </c>
      <c r="I3985" s="134"/>
      <c r="J3985" s="123">
        <f>IF(OR(tbl_Metraj22[[#This Row],[TARIH]]="",tbl_Metraj22[[#This Row],[TARIH]]="-"),0,IF(tbl_Metraj22[[#This Row],[YUZDE]]=0,tbl_Metraj22[[#This Row],[METRAJ_BETON]],tbl_Metraj22[[#This Row],[YUZDE]]*tbl_Metraj22[[#This Row],[METRAJ_BETON]]))</f>
        <v>6.93</v>
      </c>
      <c r="K3985" s="2" t="s">
        <v>2740</v>
      </c>
    </row>
    <row r="3986" spans="1:11" ht="14.25" x14ac:dyDescent="0.2">
      <c r="A3986" s="2" t="s">
        <v>2977</v>
      </c>
      <c r="B3986" s="124" t="s">
        <v>8126</v>
      </c>
      <c r="C3986" s="124"/>
      <c r="D3986" s="126">
        <v>4.62</v>
      </c>
      <c r="E3986" s="124" t="s">
        <v>766</v>
      </c>
      <c r="F3986" s="124">
        <v>-5</v>
      </c>
      <c r="G3986" s="2" t="s">
        <v>16573</v>
      </c>
      <c r="H3986" s="130">
        <v>45726</v>
      </c>
      <c r="I3986" s="134"/>
      <c r="J3986" s="123">
        <f>IF(OR(tbl_Metraj22[[#This Row],[TARIH]]="",tbl_Metraj22[[#This Row],[TARIH]]="-"),0,IF(tbl_Metraj22[[#This Row],[YUZDE]]=0,tbl_Metraj22[[#This Row],[METRAJ_BETON]],tbl_Metraj22[[#This Row],[YUZDE]]*tbl_Metraj22[[#This Row],[METRAJ_BETON]]))</f>
        <v>4.62</v>
      </c>
      <c r="K3986" s="2" t="s">
        <v>2741</v>
      </c>
    </row>
    <row r="3987" spans="1:11" ht="14.25" x14ac:dyDescent="0.2">
      <c r="A3987" s="2" t="s">
        <v>2977</v>
      </c>
      <c r="B3987" s="124" t="s">
        <v>8127</v>
      </c>
      <c r="C3987" s="124"/>
      <c r="D3987" s="126">
        <v>6.93</v>
      </c>
      <c r="E3987" s="124" t="s">
        <v>766</v>
      </c>
      <c r="F3987" s="124">
        <v>-5</v>
      </c>
      <c r="G3987" s="2" t="s">
        <v>16574</v>
      </c>
      <c r="H3987" s="130">
        <v>45726</v>
      </c>
      <c r="I3987" s="134"/>
      <c r="J3987" s="123">
        <f>IF(OR(tbl_Metraj22[[#This Row],[TARIH]]="",tbl_Metraj22[[#This Row],[TARIH]]="-"),0,IF(tbl_Metraj22[[#This Row],[YUZDE]]=0,tbl_Metraj22[[#This Row],[METRAJ_BETON]],tbl_Metraj22[[#This Row],[YUZDE]]*tbl_Metraj22[[#This Row],[METRAJ_BETON]]))</f>
        <v>6.93</v>
      </c>
      <c r="K3987" s="2" t="s">
        <v>2742</v>
      </c>
    </row>
    <row r="3988" spans="1:11" ht="14.25" x14ac:dyDescent="0.2">
      <c r="A3988" s="2" t="s">
        <v>2977</v>
      </c>
      <c r="B3988" s="124" t="s">
        <v>8128</v>
      </c>
      <c r="C3988" s="124"/>
      <c r="D3988" s="126">
        <v>5.44</v>
      </c>
      <c r="E3988" s="124" t="s">
        <v>766</v>
      </c>
      <c r="F3988" s="124">
        <v>-5</v>
      </c>
      <c r="G3988" s="2" t="s">
        <v>16575</v>
      </c>
      <c r="H3988" s="130">
        <v>45726</v>
      </c>
      <c r="I3988" s="134"/>
      <c r="J3988" s="123">
        <f>IF(OR(tbl_Metraj22[[#This Row],[TARIH]]="",tbl_Metraj22[[#This Row],[TARIH]]="-"),0,IF(tbl_Metraj22[[#This Row],[YUZDE]]=0,tbl_Metraj22[[#This Row],[METRAJ_BETON]],tbl_Metraj22[[#This Row],[YUZDE]]*tbl_Metraj22[[#This Row],[METRAJ_BETON]]))</f>
        <v>5.44</v>
      </c>
      <c r="K3988" s="2" t="s">
        <v>2743</v>
      </c>
    </row>
    <row r="3989" spans="1:11" ht="14.25" x14ac:dyDescent="0.2">
      <c r="A3989" s="2" t="s">
        <v>2977</v>
      </c>
      <c r="B3989" s="124" t="s">
        <v>8129</v>
      </c>
      <c r="C3989" s="124"/>
      <c r="D3989" s="126">
        <v>9.01</v>
      </c>
      <c r="E3989" s="124" t="s">
        <v>766</v>
      </c>
      <c r="F3989" s="124">
        <v>-5</v>
      </c>
      <c r="G3989" s="2" t="s">
        <v>16576</v>
      </c>
      <c r="H3989" s="130">
        <v>45726</v>
      </c>
      <c r="I3989" s="134"/>
      <c r="J3989" s="123">
        <f>IF(OR(tbl_Metraj22[[#This Row],[TARIH]]="",tbl_Metraj22[[#This Row],[TARIH]]="-"),0,IF(tbl_Metraj22[[#This Row],[YUZDE]]=0,tbl_Metraj22[[#This Row],[METRAJ_BETON]],tbl_Metraj22[[#This Row],[YUZDE]]*tbl_Metraj22[[#This Row],[METRAJ_BETON]]))</f>
        <v>9.01</v>
      </c>
      <c r="K3989" s="2" t="s">
        <v>2704</v>
      </c>
    </row>
    <row r="3990" spans="1:11" ht="14.25" x14ac:dyDescent="0.2">
      <c r="A3990" s="2" t="s">
        <v>2977</v>
      </c>
      <c r="B3990" s="124" t="s">
        <v>8139</v>
      </c>
      <c r="C3990" s="124"/>
      <c r="D3990" s="126">
        <v>25.08</v>
      </c>
      <c r="E3990" s="124" t="s">
        <v>766</v>
      </c>
      <c r="F3990" s="124">
        <v>-5</v>
      </c>
      <c r="G3990" s="2" t="s">
        <v>16577</v>
      </c>
      <c r="H3990" s="130">
        <v>45726</v>
      </c>
      <c r="I3990" s="134"/>
      <c r="J3990" s="123">
        <f>IF(OR(tbl_Metraj22[[#This Row],[TARIH]]="",tbl_Metraj22[[#This Row],[TARIH]]="-"),0,IF(tbl_Metraj22[[#This Row],[YUZDE]]=0,tbl_Metraj22[[#This Row],[METRAJ_BETON]],tbl_Metraj22[[#This Row],[YUZDE]]*tbl_Metraj22[[#This Row],[METRAJ_BETON]]))</f>
        <v>25.08</v>
      </c>
      <c r="K3990" s="2" t="s">
        <v>1448</v>
      </c>
    </row>
    <row r="3991" spans="1:11" ht="14.25" x14ac:dyDescent="0.2">
      <c r="A3991" s="2" t="s">
        <v>2977</v>
      </c>
      <c r="B3991" s="124" t="s">
        <v>8140</v>
      </c>
      <c r="C3991" s="124"/>
      <c r="D3991" s="126">
        <v>25.08</v>
      </c>
      <c r="E3991" s="124" t="s">
        <v>766</v>
      </c>
      <c r="F3991" s="124">
        <v>-5</v>
      </c>
      <c r="G3991" s="2" t="s">
        <v>16578</v>
      </c>
      <c r="H3991" s="130">
        <v>45726</v>
      </c>
      <c r="I3991" s="134"/>
      <c r="J3991" s="123">
        <f>IF(OR(tbl_Metraj22[[#This Row],[TARIH]]="",tbl_Metraj22[[#This Row],[TARIH]]="-"),0,IF(tbl_Metraj22[[#This Row],[YUZDE]]=0,tbl_Metraj22[[#This Row],[METRAJ_BETON]],tbl_Metraj22[[#This Row],[YUZDE]]*tbl_Metraj22[[#This Row],[METRAJ_BETON]]))</f>
        <v>25.08</v>
      </c>
      <c r="K3991" s="2" t="s">
        <v>1446</v>
      </c>
    </row>
    <row r="3992" spans="1:11" ht="14.25" x14ac:dyDescent="0.2">
      <c r="A3992" s="2" t="s">
        <v>2977</v>
      </c>
      <c r="B3992" s="124" t="s">
        <v>8141</v>
      </c>
      <c r="C3992" s="124"/>
      <c r="D3992" s="126">
        <v>6.34</v>
      </c>
      <c r="E3992" s="124" t="s">
        <v>766</v>
      </c>
      <c r="F3992" s="124">
        <v>-5</v>
      </c>
      <c r="G3992" s="2" t="s">
        <v>16579</v>
      </c>
      <c r="H3992" s="130">
        <v>45726</v>
      </c>
      <c r="I3992" s="134"/>
      <c r="J3992" s="123">
        <f>IF(OR(tbl_Metraj22[[#This Row],[TARIH]]="",tbl_Metraj22[[#This Row],[TARIH]]="-"),0,IF(tbl_Metraj22[[#This Row],[YUZDE]]=0,tbl_Metraj22[[#This Row],[METRAJ_BETON]],tbl_Metraj22[[#This Row],[YUZDE]]*tbl_Metraj22[[#This Row],[METRAJ_BETON]]))</f>
        <v>6.34</v>
      </c>
      <c r="K3992" s="2" t="s">
        <v>2736</v>
      </c>
    </row>
    <row r="3993" spans="1:11" ht="14.25" x14ac:dyDescent="0.2">
      <c r="A3993" s="2" t="s">
        <v>2977</v>
      </c>
      <c r="B3993" s="124" t="s">
        <v>8142</v>
      </c>
      <c r="C3993" s="124"/>
      <c r="D3993" s="126">
        <v>6.34</v>
      </c>
      <c r="E3993" s="124" t="s">
        <v>766</v>
      </c>
      <c r="F3993" s="124">
        <v>-5</v>
      </c>
      <c r="G3993" s="2" t="s">
        <v>16580</v>
      </c>
      <c r="H3993" s="130">
        <v>45726</v>
      </c>
      <c r="I3993" s="134"/>
      <c r="J3993" s="123">
        <f>IF(OR(tbl_Metraj22[[#This Row],[TARIH]]="",tbl_Metraj22[[#This Row],[TARIH]]="-"),0,IF(tbl_Metraj22[[#This Row],[YUZDE]]=0,tbl_Metraj22[[#This Row],[METRAJ_BETON]],tbl_Metraj22[[#This Row],[YUZDE]]*tbl_Metraj22[[#This Row],[METRAJ_BETON]]))</f>
        <v>6.34</v>
      </c>
      <c r="K3993" s="2" t="s">
        <v>2737</v>
      </c>
    </row>
    <row r="3994" spans="1:11" ht="14.25" x14ac:dyDescent="0.2">
      <c r="A3994" s="2" t="s">
        <v>2977</v>
      </c>
      <c r="B3994" s="124" t="s">
        <v>8143</v>
      </c>
      <c r="C3994" s="124"/>
      <c r="D3994" s="126">
        <v>6.34</v>
      </c>
      <c r="E3994" s="124" t="s">
        <v>766</v>
      </c>
      <c r="F3994" s="124">
        <v>-5</v>
      </c>
      <c r="G3994" s="2" t="s">
        <v>16581</v>
      </c>
      <c r="H3994" s="130">
        <v>45726</v>
      </c>
      <c r="I3994" s="134"/>
      <c r="J3994" s="123">
        <f>IF(OR(tbl_Metraj22[[#This Row],[TARIH]]="",tbl_Metraj22[[#This Row],[TARIH]]="-"),0,IF(tbl_Metraj22[[#This Row],[YUZDE]]=0,tbl_Metraj22[[#This Row],[METRAJ_BETON]],tbl_Metraj22[[#This Row],[YUZDE]]*tbl_Metraj22[[#This Row],[METRAJ_BETON]]))</f>
        <v>6.34</v>
      </c>
      <c r="K3994" s="2" t="s">
        <v>2738</v>
      </c>
    </row>
    <row r="3995" spans="1:11" ht="14.25" x14ac:dyDescent="0.2">
      <c r="A3995" s="2" t="s">
        <v>754</v>
      </c>
      <c r="B3995" s="124" t="s">
        <v>4721</v>
      </c>
      <c r="C3995" s="124"/>
      <c r="D3995" s="126">
        <v>30.19</v>
      </c>
      <c r="E3995" s="124" t="s">
        <v>766</v>
      </c>
      <c r="F3995" s="124">
        <v>-5</v>
      </c>
      <c r="G3995" s="2" t="s">
        <v>16582</v>
      </c>
      <c r="H3995" s="130">
        <v>45669</v>
      </c>
      <c r="I3995" s="134"/>
      <c r="J3995" s="123">
        <f>IF(OR(tbl_Metraj22[[#This Row],[TARIH]]="",tbl_Metraj22[[#This Row],[TARIH]]="-"),0,IF(tbl_Metraj22[[#This Row],[YUZDE]]=0,tbl_Metraj22[[#This Row],[METRAJ_BETON]],tbl_Metraj22[[#This Row],[YUZDE]]*tbl_Metraj22[[#This Row],[METRAJ_BETON]]))</f>
        <v>30.19</v>
      </c>
    </row>
    <row r="3996" spans="1:11" ht="14.25" x14ac:dyDescent="0.2">
      <c r="A3996" s="2" t="s">
        <v>754</v>
      </c>
      <c r="B3996" s="124" t="s">
        <v>4728</v>
      </c>
      <c r="C3996" s="124"/>
      <c r="D3996" s="126">
        <v>13.27</v>
      </c>
      <c r="E3996" s="124" t="s">
        <v>766</v>
      </c>
      <c r="F3996" s="124">
        <v>-5</v>
      </c>
      <c r="G3996" s="2" t="s">
        <v>16583</v>
      </c>
      <c r="H3996" s="130">
        <v>45669</v>
      </c>
      <c r="I3996" s="134"/>
      <c r="J3996" s="123">
        <f>IF(OR(tbl_Metraj22[[#This Row],[TARIH]]="",tbl_Metraj22[[#This Row],[TARIH]]="-"),0,IF(tbl_Metraj22[[#This Row],[YUZDE]]=0,tbl_Metraj22[[#This Row],[METRAJ_BETON]],tbl_Metraj22[[#This Row],[YUZDE]]*tbl_Metraj22[[#This Row],[METRAJ_BETON]]))</f>
        <v>13.27</v>
      </c>
    </row>
    <row r="3997" spans="1:11" ht="14.25" x14ac:dyDescent="0.2">
      <c r="A3997" s="2" t="s">
        <v>754</v>
      </c>
      <c r="B3997" s="124" t="s">
        <v>4729</v>
      </c>
      <c r="C3997" s="124"/>
      <c r="D3997" s="126">
        <v>6.35</v>
      </c>
      <c r="E3997" s="124" t="s">
        <v>766</v>
      </c>
      <c r="F3997" s="124">
        <v>-5</v>
      </c>
      <c r="G3997" s="2" t="s">
        <v>16584</v>
      </c>
      <c r="H3997" s="130">
        <v>45669</v>
      </c>
      <c r="I3997" s="134"/>
      <c r="J3997" s="123">
        <f>IF(OR(tbl_Metraj22[[#This Row],[TARIH]]="",tbl_Metraj22[[#This Row],[TARIH]]="-"),0,IF(tbl_Metraj22[[#This Row],[YUZDE]]=0,tbl_Metraj22[[#This Row],[METRAJ_BETON]],tbl_Metraj22[[#This Row],[YUZDE]]*tbl_Metraj22[[#This Row],[METRAJ_BETON]]))</f>
        <v>6.35</v>
      </c>
    </row>
    <row r="3998" spans="1:11" ht="14.25" x14ac:dyDescent="0.2">
      <c r="A3998" s="2" t="s">
        <v>754</v>
      </c>
      <c r="B3998" s="124" t="s">
        <v>4730</v>
      </c>
      <c r="C3998" s="124"/>
      <c r="D3998" s="126">
        <v>12.21</v>
      </c>
      <c r="E3998" s="124" t="s">
        <v>766</v>
      </c>
      <c r="F3998" s="124">
        <v>-5</v>
      </c>
      <c r="G3998" s="2" t="s">
        <v>16585</v>
      </c>
      <c r="H3998" s="130">
        <v>45669</v>
      </c>
      <c r="I3998" s="134"/>
      <c r="J3998" s="123">
        <f>IF(OR(tbl_Metraj22[[#This Row],[TARIH]]="",tbl_Metraj22[[#This Row],[TARIH]]="-"),0,IF(tbl_Metraj22[[#This Row],[YUZDE]]=0,tbl_Metraj22[[#This Row],[METRAJ_BETON]],tbl_Metraj22[[#This Row],[YUZDE]]*tbl_Metraj22[[#This Row],[METRAJ_BETON]]))</f>
        <v>12.21</v>
      </c>
    </row>
    <row r="3999" spans="1:11" ht="14.25" x14ac:dyDescent="0.2">
      <c r="A3999" s="2" t="s">
        <v>754</v>
      </c>
      <c r="B3999" s="124" t="s">
        <v>4733</v>
      </c>
      <c r="C3999" s="124"/>
      <c r="D3999" s="126">
        <v>-5.67</v>
      </c>
      <c r="E3999" s="124" t="s">
        <v>766</v>
      </c>
      <c r="F3999" s="124">
        <v>-5</v>
      </c>
      <c r="G3999" s="2" t="s">
        <v>16586</v>
      </c>
      <c r="H3999" s="130">
        <v>45669</v>
      </c>
      <c r="I3999" s="134"/>
      <c r="J3999" s="123">
        <f>IF(OR(tbl_Metraj22[[#This Row],[TARIH]]="",tbl_Metraj22[[#This Row],[TARIH]]="-"),0,IF(tbl_Metraj22[[#This Row],[YUZDE]]=0,tbl_Metraj22[[#This Row],[METRAJ_BETON]],tbl_Metraj22[[#This Row],[YUZDE]]*tbl_Metraj22[[#This Row],[METRAJ_BETON]]))</f>
        <v>-5.67</v>
      </c>
    </row>
    <row r="4000" spans="1:11" ht="14.25" x14ac:dyDescent="0.2">
      <c r="A4000" s="2" t="s">
        <v>754</v>
      </c>
      <c r="B4000" s="124" t="s">
        <v>4734</v>
      </c>
      <c r="C4000" s="124"/>
      <c r="D4000" s="126">
        <v>-3.65</v>
      </c>
      <c r="E4000" s="124" t="s">
        <v>766</v>
      </c>
      <c r="F4000" s="124">
        <v>-5</v>
      </c>
      <c r="G4000" s="2" t="s">
        <v>16587</v>
      </c>
      <c r="H4000" s="130">
        <v>45669</v>
      </c>
      <c r="I4000" s="134"/>
      <c r="J4000" s="123">
        <f>IF(OR(tbl_Metraj22[[#This Row],[TARIH]]="",tbl_Metraj22[[#This Row],[TARIH]]="-"),0,IF(tbl_Metraj22[[#This Row],[YUZDE]]=0,tbl_Metraj22[[#This Row],[METRAJ_BETON]],tbl_Metraj22[[#This Row],[YUZDE]]*tbl_Metraj22[[#This Row],[METRAJ_BETON]]))</f>
        <v>-3.65</v>
      </c>
    </row>
    <row r="4001" spans="1:11" ht="14.25" x14ac:dyDescent="0.2">
      <c r="A4001" s="2" t="s">
        <v>754</v>
      </c>
      <c r="B4001" s="124" t="s">
        <v>4735</v>
      </c>
      <c r="C4001" s="124"/>
      <c r="D4001" s="126">
        <v>1071.0999999999999</v>
      </c>
      <c r="E4001" s="124" t="s">
        <v>766</v>
      </c>
      <c r="F4001" s="124">
        <v>-5</v>
      </c>
      <c r="G4001" s="2" t="s">
        <v>16588</v>
      </c>
      <c r="H4001" s="130">
        <v>45669</v>
      </c>
      <c r="I4001" s="134"/>
      <c r="J4001" s="123">
        <f>IF(OR(tbl_Metraj22[[#This Row],[TARIH]]="",tbl_Metraj22[[#This Row],[TARIH]]="-"),0,IF(tbl_Metraj22[[#This Row],[YUZDE]]=0,tbl_Metraj22[[#This Row],[METRAJ_BETON]],tbl_Metraj22[[#This Row],[YUZDE]]*tbl_Metraj22[[#This Row],[METRAJ_BETON]]))</f>
        <v>1071.0999999999999</v>
      </c>
    </row>
    <row r="4002" spans="1:11" ht="14.25" x14ac:dyDescent="0.2">
      <c r="A4002" s="2" t="s">
        <v>754</v>
      </c>
      <c r="B4002" s="124" t="s">
        <v>4738</v>
      </c>
      <c r="C4002" s="124"/>
      <c r="D4002" s="126">
        <v>47.6</v>
      </c>
      <c r="E4002" s="124" t="s">
        <v>766</v>
      </c>
      <c r="F4002" s="124">
        <v>-5</v>
      </c>
      <c r="G4002" s="2" t="s">
        <v>16589</v>
      </c>
      <c r="H4002" s="130">
        <v>45669</v>
      </c>
      <c r="I4002" s="134"/>
      <c r="J4002" s="123">
        <f>IF(OR(tbl_Metraj22[[#This Row],[TARIH]]="",tbl_Metraj22[[#This Row],[TARIH]]="-"),0,IF(tbl_Metraj22[[#This Row],[YUZDE]]=0,tbl_Metraj22[[#This Row],[METRAJ_BETON]],tbl_Metraj22[[#This Row],[YUZDE]]*tbl_Metraj22[[#This Row],[METRAJ_BETON]]))</f>
        <v>47.6</v>
      </c>
    </row>
    <row r="4003" spans="1:11" ht="14.25" x14ac:dyDescent="0.2">
      <c r="A4003" s="2" t="s">
        <v>754</v>
      </c>
      <c r="B4003" s="124" t="s">
        <v>4741</v>
      </c>
      <c r="C4003" s="124"/>
      <c r="D4003" s="126">
        <v>25.46</v>
      </c>
      <c r="E4003" s="124" t="s">
        <v>766</v>
      </c>
      <c r="F4003" s="124">
        <v>-5</v>
      </c>
      <c r="G4003" s="2" t="s">
        <v>16590</v>
      </c>
      <c r="H4003" s="130">
        <v>45669</v>
      </c>
      <c r="I4003" s="134"/>
      <c r="J4003" s="123">
        <f>IF(OR(tbl_Metraj22[[#This Row],[TARIH]]="",tbl_Metraj22[[#This Row],[TARIH]]="-"),0,IF(tbl_Metraj22[[#This Row],[YUZDE]]=0,tbl_Metraj22[[#This Row],[METRAJ_BETON]],tbl_Metraj22[[#This Row],[YUZDE]]*tbl_Metraj22[[#This Row],[METRAJ_BETON]]))</f>
        <v>25.46</v>
      </c>
    </row>
    <row r="4004" spans="1:11" ht="14.25" x14ac:dyDescent="0.2">
      <c r="A4004" s="2" t="s">
        <v>754</v>
      </c>
      <c r="B4004" s="124" t="s">
        <v>4754</v>
      </c>
      <c r="C4004" s="124"/>
      <c r="D4004" s="126">
        <v>17.39</v>
      </c>
      <c r="E4004" s="124" t="s">
        <v>766</v>
      </c>
      <c r="F4004" s="124">
        <v>-5</v>
      </c>
      <c r="G4004" s="2" t="s">
        <v>16591</v>
      </c>
      <c r="H4004" s="130">
        <v>45669</v>
      </c>
      <c r="I4004" s="134"/>
      <c r="J4004" s="123">
        <f>IF(OR(tbl_Metraj22[[#This Row],[TARIH]]="",tbl_Metraj22[[#This Row],[TARIH]]="-"),0,IF(tbl_Metraj22[[#This Row],[YUZDE]]=0,tbl_Metraj22[[#This Row],[METRAJ_BETON]],tbl_Metraj22[[#This Row],[YUZDE]]*tbl_Metraj22[[#This Row],[METRAJ_BETON]]))</f>
        <v>17.39</v>
      </c>
    </row>
    <row r="4005" spans="1:11" ht="14.25" x14ac:dyDescent="0.2">
      <c r="A4005" s="2" t="s">
        <v>754</v>
      </c>
      <c r="B4005" s="124" t="s">
        <v>4755</v>
      </c>
      <c r="C4005" s="124"/>
      <c r="D4005" s="126">
        <v>17.39</v>
      </c>
      <c r="E4005" s="124" t="s">
        <v>766</v>
      </c>
      <c r="F4005" s="124">
        <v>-5</v>
      </c>
      <c r="G4005" s="2" t="s">
        <v>16592</v>
      </c>
      <c r="H4005" s="130">
        <v>45669</v>
      </c>
      <c r="I4005" s="134"/>
      <c r="J4005" s="123">
        <f>IF(OR(tbl_Metraj22[[#This Row],[TARIH]]="",tbl_Metraj22[[#This Row],[TARIH]]="-"),0,IF(tbl_Metraj22[[#This Row],[YUZDE]]=0,tbl_Metraj22[[#This Row],[METRAJ_BETON]],tbl_Metraj22[[#This Row],[YUZDE]]*tbl_Metraj22[[#This Row],[METRAJ_BETON]]))</f>
        <v>17.39</v>
      </c>
    </row>
    <row r="4006" spans="1:11" ht="14.25" x14ac:dyDescent="0.2">
      <c r="A4006" s="2" t="s">
        <v>754</v>
      </c>
      <c r="B4006" s="124" t="s">
        <v>4756</v>
      </c>
      <c r="C4006" s="124"/>
      <c r="D4006" s="126">
        <v>44.23</v>
      </c>
      <c r="E4006" s="124" t="s">
        <v>766</v>
      </c>
      <c r="F4006" s="124">
        <v>-5</v>
      </c>
      <c r="G4006" s="2" t="s">
        <v>16593</v>
      </c>
      <c r="H4006" s="130">
        <v>45669</v>
      </c>
      <c r="I4006" s="134"/>
      <c r="J4006" s="123">
        <f>IF(OR(tbl_Metraj22[[#This Row],[TARIH]]="",tbl_Metraj22[[#This Row],[TARIH]]="-"),0,IF(tbl_Metraj22[[#This Row],[YUZDE]]=0,tbl_Metraj22[[#This Row],[METRAJ_BETON]],tbl_Metraj22[[#This Row],[YUZDE]]*tbl_Metraj22[[#This Row],[METRAJ_BETON]]))</f>
        <v>44.23</v>
      </c>
    </row>
    <row r="4007" spans="1:11" ht="14.25" x14ac:dyDescent="0.2">
      <c r="A4007" s="2" t="s">
        <v>754</v>
      </c>
      <c r="B4007" s="124" t="s">
        <v>4757</v>
      </c>
      <c r="C4007" s="124"/>
      <c r="D4007" s="126">
        <v>17.66</v>
      </c>
      <c r="E4007" s="124" t="s">
        <v>766</v>
      </c>
      <c r="F4007" s="124">
        <v>-5</v>
      </c>
      <c r="G4007" s="2" t="s">
        <v>16594</v>
      </c>
      <c r="H4007" s="130">
        <v>45669</v>
      </c>
      <c r="I4007" s="134"/>
      <c r="J4007" s="123">
        <f>IF(OR(tbl_Metraj22[[#This Row],[TARIH]]="",tbl_Metraj22[[#This Row],[TARIH]]="-"),0,IF(tbl_Metraj22[[#This Row],[YUZDE]]=0,tbl_Metraj22[[#This Row],[METRAJ_BETON]],tbl_Metraj22[[#This Row],[YUZDE]]*tbl_Metraj22[[#This Row],[METRAJ_BETON]]))</f>
        <v>17.66</v>
      </c>
    </row>
    <row r="4008" spans="1:11" ht="14.25" x14ac:dyDescent="0.2">
      <c r="A4008" s="2" t="s">
        <v>754</v>
      </c>
      <c r="B4008" s="124" t="s">
        <v>24268</v>
      </c>
      <c r="C4008" s="124"/>
      <c r="D4008" s="126">
        <v>2878.7304100664173</v>
      </c>
      <c r="E4008" s="124" t="s">
        <v>766</v>
      </c>
      <c r="F4008" s="124">
        <v>-5</v>
      </c>
      <c r="G4008" s="2" t="s">
        <v>24269</v>
      </c>
      <c r="H4008" s="130">
        <v>45669</v>
      </c>
      <c r="I4008" s="134"/>
      <c r="J4008" s="123">
        <f>IF(OR(tbl_Metraj22[[#This Row],[TARIH]]="",tbl_Metraj22[[#This Row],[TARIH]]="-"),0,IF(tbl_Metraj22[[#This Row],[YUZDE]]=0,tbl_Metraj22[[#This Row],[METRAJ_BETON]],tbl_Metraj22[[#This Row],[YUZDE]]*tbl_Metraj22[[#This Row],[METRAJ_BETON]]))</f>
        <v>2878.7304100664173</v>
      </c>
    </row>
    <row r="4009" spans="1:11" ht="14.25" x14ac:dyDescent="0.2">
      <c r="A4009" s="2" t="s">
        <v>754</v>
      </c>
      <c r="B4009" s="124" t="s">
        <v>4758</v>
      </c>
      <c r="C4009" s="124"/>
      <c r="D4009" s="126">
        <v>17.66</v>
      </c>
      <c r="E4009" s="124" t="s">
        <v>766</v>
      </c>
      <c r="F4009" s="124">
        <v>-5</v>
      </c>
      <c r="G4009" s="2" t="s">
        <v>16595</v>
      </c>
      <c r="H4009" s="130">
        <v>45669</v>
      </c>
      <c r="I4009" s="134"/>
      <c r="J4009" s="123">
        <f>IF(OR(tbl_Metraj22[[#This Row],[TARIH]]="",tbl_Metraj22[[#This Row],[TARIH]]="-"),0,IF(tbl_Metraj22[[#This Row],[YUZDE]]=0,tbl_Metraj22[[#This Row],[METRAJ_BETON]],tbl_Metraj22[[#This Row],[YUZDE]]*tbl_Metraj22[[#This Row],[METRAJ_BETON]]))</f>
        <v>17.66</v>
      </c>
    </row>
    <row r="4010" spans="1:11" ht="14.25" x14ac:dyDescent="0.2">
      <c r="A4010" s="2" t="s">
        <v>787</v>
      </c>
      <c r="B4010" s="124" t="s">
        <v>5060</v>
      </c>
      <c r="C4010" s="124"/>
      <c r="D4010" s="126">
        <v>952.62</v>
      </c>
      <c r="E4010" s="124" t="s">
        <v>766</v>
      </c>
      <c r="F4010" s="124">
        <v>-4</v>
      </c>
      <c r="G4010" s="2" t="s">
        <v>16596</v>
      </c>
      <c r="H4010" s="130">
        <v>45796</v>
      </c>
      <c r="I4010" s="134"/>
      <c r="J4010" s="123">
        <f>IF(OR(tbl_Metraj22[[#This Row],[TARIH]]="",tbl_Metraj22[[#This Row],[TARIH]]="-"),0,IF(tbl_Metraj22[[#This Row],[YUZDE]]=0,tbl_Metraj22[[#This Row],[METRAJ_BETON]],tbl_Metraj22[[#This Row],[YUZDE]]*tbl_Metraj22[[#This Row],[METRAJ_BETON]]))</f>
        <v>952.62</v>
      </c>
    </row>
    <row r="4011" spans="1:11" ht="14.25" x14ac:dyDescent="0.2">
      <c r="A4011" s="2" t="s">
        <v>787</v>
      </c>
      <c r="B4011" s="124" t="s">
        <v>5164</v>
      </c>
      <c r="C4011" s="124"/>
      <c r="D4011" s="126">
        <v>637.29999999999995</v>
      </c>
      <c r="E4011" s="124" t="s">
        <v>766</v>
      </c>
      <c r="F4011" s="124">
        <v>-4</v>
      </c>
      <c r="G4011" s="2" t="s">
        <v>16597</v>
      </c>
      <c r="H4011" s="130">
        <v>45796</v>
      </c>
      <c r="I4011" s="134"/>
      <c r="J4011" s="123">
        <f>IF(OR(tbl_Metraj22[[#This Row],[TARIH]]="",tbl_Metraj22[[#This Row],[TARIH]]="-"),0,IF(tbl_Metraj22[[#This Row],[YUZDE]]=0,tbl_Metraj22[[#This Row],[METRAJ_BETON]],tbl_Metraj22[[#This Row],[YUZDE]]*tbl_Metraj22[[#This Row],[METRAJ_BETON]]))</f>
        <v>637.29999999999995</v>
      </c>
    </row>
    <row r="4012" spans="1:11" ht="14.25" x14ac:dyDescent="0.2">
      <c r="A4012" s="2" t="s">
        <v>734</v>
      </c>
      <c r="B4012" s="124" t="s">
        <v>6573</v>
      </c>
      <c r="C4012" s="124"/>
      <c r="D4012" s="126">
        <v>2.2599999999999998</v>
      </c>
      <c r="E4012" s="124" t="s">
        <v>766</v>
      </c>
      <c r="F4012" s="124">
        <v>-4</v>
      </c>
      <c r="G4012" s="2" t="s">
        <v>16598</v>
      </c>
      <c r="H4012" s="130"/>
      <c r="I4012" s="134"/>
      <c r="J4012" s="123">
        <f>IF(OR(tbl_Metraj22[[#This Row],[TARIH]]="",tbl_Metraj22[[#This Row],[TARIH]]="-"),0,IF(tbl_Metraj22[[#This Row],[YUZDE]]=0,tbl_Metraj22[[#This Row],[METRAJ_BETON]],tbl_Metraj22[[#This Row],[YUZDE]]*tbl_Metraj22[[#This Row],[METRAJ_BETON]]))</f>
        <v>0</v>
      </c>
      <c r="K4012" s="2" t="s">
        <v>23841</v>
      </c>
    </row>
    <row r="4013" spans="1:11" ht="14.25" x14ac:dyDescent="0.2">
      <c r="A4013" s="2" t="s">
        <v>734</v>
      </c>
      <c r="B4013" s="124" t="s">
        <v>6574</v>
      </c>
      <c r="C4013" s="124"/>
      <c r="D4013" s="126">
        <v>0.9</v>
      </c>
      <c r="E4013" s="124" t="s">
        <v>766</v>
      </c>
      <c r="F4013" s="124">
        <v>-4</v>
      </c>
      <c r="G4013" s="2" t="s">
        <v>16599</v>
      </c>
      <c r="H4013" s="130"/>
      <c r="I4013" s="134"/>
      <c r="J4013" s="123">
        <f>IF(OR(tbl_Metraj22[[#This Row],[TARIH]]="",tbl_Metraj22[[#This Row],[TARIH]]="-"),0,IF(tbl_Metraj22[[#This Row],[YUZDE]]=0,tbl_Metraj22[[#This Row],[METRAJ_BETON]],tbl_Metraj22[[#This Row],[YUZDE]]*tbl_Metraj22[[#This Row],[METRAJ_BETON]]))</f>
        <v>0</v>
      </c>
      <c r="K4013" s="2" t="s">
        <v>23842</v>
      </c>
    </row>
    <row r="4014" spans="1:11" ht="14.25" x14ac:dyDescent="0.2">
      <c r="A4014" s="2" t="s">
        <v>734</v>
      </c>
      <c r="B4014" s="124" t="s">
        <v>6575</v>
      </c>
      <c r="C4014" s="124"/>
      <c r="D4014" s="126">
        <v>1.41</v>
      </c>
      <c r="E4014" s="124" t="s">
        <v>766</v>
      </c>
      <c r="F4014" s="124">
        <v>-4</v>
      </c>
      <c r="G4014" s="2" t="s">
        <v>16600</v>
      </c>
      <c r="H4014" s="130"/>
      <c r="I4014" s="134"/>
      <c r="J4014" s="123">
        <f>IF(OR(tbl_Metraj22[[#This Row],[TARIH]]="",tbl_Metraj22[[#This Row],[TARIH]]="-"),0,IF(tbl_Metraj22[[#This Row],[YUZDE]]=0,tbl_Metraj22[[#This Row],[METRAJ_BETON]],tbl_Metraj22[[#This Row],[YUZDE]]*tbl_Metraj22[[#This Row],[METRAJ_BETON]]))</f>
        <v>0</v>
      </c>
      <c r="K4014" s="2" t="s">
        <v>23843</v>
      </c>
    </row>
    <row r="4015" spans="1:11" ht="14.25" x14ac:dyDescent="0.2">
      <c r="A4015" s="2" t="s">
        <v>734</v>
      </c>
      <c r="B4015" s="124" t="s">
        <v>6576</v>
      </c>
      <c r="C4015" s="124"/>
      <c r="D4015" s="126">
        <v>2.2599999999999998</v>
      </c>
      <c r="E4015" s="124" t="s">
        <v>766</v>
      </c>
      <c r="F4015" s="124">
        <v>-4</v>
      </c>
      <c r="G4015" s="2" t="s">
        <v>16601</v>
      </c>
      <c r="H4015" s="130"/>
      <c r="I4015" s="134"/>
      <c r="J4015" s="123">
        <f>IF(OR(tbl_Metraj22[[#This Row],[TARIH]]="",tbl_Metraj22[[#This Row],[TARIH]]="-"),0,IF(tbl_Metraj22[[#This Row],[YUZDE]]=0,tbl_Metraj22[[#This Row],[METRAJ_BETON]],tbl_Metraj22[[#This Row],[YUZDE]]*tbl_Metraj22[[#This Row],[METRAJ_BETON]]))</f>
        <v>0</v>
      </c>
      <c r="K4015" s="2" t="s">
        <v>23844</v>
      </c>
    </row>
    <row r="4016" spans="1:11" ht="14.25" x14ac:dyDescent="0.2">
      <c r="A4016" s="2" t="s">
        <v>734</v>
      </c>
      <c r="B4016" s="124" t="s">
        <v>6577</v>
      </c>
      <c r="C4016" s="124"/>
      <c r="D4016" s="126">
        <v>1.69</v>
      </c>
      <c r="E4016" s="124" t="s">
        <v>766</v>
      </c>
      <c r="F4016" s="124">
        <v>-4</v>
      </c>
      <c r="G4016" s="2" t="s">
        <v>16602</v>
      </c>
      <c r="H4016" s="130"/>
      <c r="I4016" s="134"/>
      <c r="J4016" s="123">
        <f>IF(OR(tbl_Metraj22[[#This Row],[TARIH]]="",tbl_Metraj22[[#This Row],[TARIH]]="-"),0,IF(tbl_Metraj22[[#This Row],[YUZDE]]=0,tbl_Metraj22[[#This Row],[METRAJ_BETON]],tbl_Metraj22[[#This Row],[YUZDE]]*tbl_Metraj22[[#This Row],[METRAJ_BETON]]))</f>
        <v>0</v>
      </c>
      <c r="K4016" s="2" t="s">
        <v>23845</v>
      </c>
    </row>
    <row r="4017" spans="1:11" ht="14.25" x14ac:dyDescent="0.2">
      <c r="A4017" s="2" t="s">
        <v>734</v>
      </c>
      <c r="B4017" s="124" t="s">
        <v>6578</v>
      </c>
      <c r="C4017" s="124"/>
      <c r="D4017" s="126">
        <v>2.2599999999999998</v>
      </c>
      <c r="E4017" s="124" t="s">
        <v>766</v>
      </c>
      <c r="F4017" s="124">
        <v>-4</v>
      </c>
      <c r="G4017" s="2" t="s">
        <v>16603</v>
      </c>
      <c r="H4017" s="130"/>
      <c r="I4017" s="134"/>
      <c r="J4017" s="123">
        <f>IF(OR(tbl_Metraj22[[#This Row],[TARIH]]="",tbl_Metraj22[[#This Row],[TARIH]]="-"),0,IF(tbl_Metraj22[[#This Row],[YUZDE]]=0,tbl_Metraj22[[#This Row],[METRAJ_BETON]],tbl_Metraj22[[#This Row],[YUZDE]]*tbl_Metraj22[[#This Row],[METRAJ_BETON]]))</f>
        <v>0</v>
      </c>
      <c r="K4017" s="2" t="s">
        <v>23846</v>
      </c>
    </row>
    <row r="4018" spans="1:11" ht="14.25" x14ac:dyDescent="0.2">
      <c r="A4018" s="2" t="s">
        <v>734</v>
      </c>
      <c r="B4018" s="124" t="s">
        <v>6595</v>
      </c>
      <c r="C4018" s="124"/>
      <c r="D4018" s="126">
        <v>0.23</v>
      </c>
      <c r="E4018" s="124" t="s">
        <v>766</v>
      </c>
      <c r="F4018" s="124">
        <v>-4</v>
      </c>
      <c r="G4018" s="2" t="s">
        <v>16604</v>
      </c>
      <c r="H4018" s="130"/>
      <c r="I4018" s="134"/>
      <c r="J4018" s="123">
        <f>IF(OR(tbl_Metraj22[[#This Row],[TARIH]]="",tbl_Metraj22[[#This Row],[TARIH]]="-"),0,IF(tbl_Metraj22[[#This Row],[YUZDE]]=0,tbl_Metraj22[[#This Row],[METRAJ_BETON]],tbl_Metraj22[[#This Row],[YUZDE]]*tbl_Metraj22[[#This Row],[METRAJ_BETON]]))</f>
        <v>0</v>
      </c>
      <c r="K4018" s="2" t="s">
        <v>23847</v>
      </c>
    </row>
    <row r="4019" spans="1:11" ht="14.25" x14ac:dyDescent="0.2">
      <c r="A4019" s="2" t="s">
        <v>734</v>
      </c>
      <c r="B4019" s="124" t="s">
        <v>6596</v>
      </c>
      <c r="C4019" s="124"/>
      <c r="D4019" s="126">
        <v>0.28000000000000003</v>
      </c>
      <c r="E4019" s="124" t="s">
        <v>766</v>
      </c>
      <c r="F4019" s="124">
        <v>-4</v>
      </c>
      <c r="G4019" s="2" t="s">
        <v>16605</v>
      </c>
      <c r="H4019" s="130"/>
      <c r="I4019" s="134"/>
      <c r="J4019" s="123">
        <f>IF(OR(tbl_Metraj22[[#This Row],[TARIH]]="",tbl_Metraj22[[#This Row],[TARIH]]="-"),0,IF(tbl_Metraj22[[#This Row],[YUZDE]]=0,tbl_Metraj22[[#This Row],[METRAJ_BETON]],tbl_Metraj22[[#This Row],[YUZDE]]*tbl_Metraj22[[#This Row],[METRAJ_BETON]]))</f>
        <v>0</v>
      </c>
      <c r="K4019" s="2" t="s">
        <v>23848</v>
      </c>
    </row>
    <row r="4020" spans="1:11" ht="14.25" x14ac:dyDescent="0.2">
      <c r="A4020" s="2" t="s">
        <v>734</v>
      </c>
      <c r="B4020" s="124" t="s">
        <v>6597</v>
      </c>
      <c r="C4020" s="124"/>
      <c r="D4020" s="126">
        <v>0.21</v>
      </c>
      <c r="E4020" s="124" t="s">
        <v>766</v>
      </c>
      <c r="F4020" s="124">
        <v>-4</v>
      </c>
      <c r="G4020" s="2" t="s">
        <v>16606</v>
      </c>
      <c r="H4020" s="130"/>
      <c r="I4020" s="134"/>
      <c r="J4020" s="123">
        <f>IF(OR(tbl_Metraj22[[#This Row],[TARIH]]="",tbl_Metraj22[[#This Row],[TARIH]]="-"),0,IF(tbl_Metraj22[[#This Row],[YUZDE]]=0,tbl_Metraj22[[#This Row],[METRAJ_BETON]],tbl_Metraj22[[#This Row],[YUZDE]]*tbl_Metraj22[[#This Row],[METRAJ_BETON]]))</f>
        <v>0</v>
      </c>
      <c r="K4020" s="2" t="e">
        <v>#N/A</v>
      </c>
    </row>
    <row r="4021" spans="1:11" ht="14.25" x14ac:dyDescent="0.2">
      <c r="A4021" s="2" t="s">
        <v>734</v>
      </c>
      <c r="B4021" s="124" t="s">
        <v>6598</v>
      </c>
      <c r="C4021" s="124"/>
      <c r="D4021" s="126">
        <v>0.31</v>
      </c>
      <c r="E4021" s="124" t="s">
        <v>766</v>
      </c>
      <c r="F4021" s="124">
        <v>-4</v>
      </c>
      <c r="G4021" s="2" t="s">
        <v>16607</v>
      </c>
      <c r="H4021" s="130"/>
      <c r="I4021" s="134"/>
      <c r="J4021" s="123">
        <f>IF(OR(tbl_Metraj22[[#This Row],[TARIH]]="",tbl_Metraj22[[#This Row],[TARIH]]="-"),0,IF(tbl_Metraj22[[#This Row],[YUZDE]]=0,tbl_Metraj22[[#This Row],[METRAJ_BETON]],tbl_Metraj22[[#This Row],[YUZDE]]*tbl_Metraj22[[#This Row],[METRAJ_BETON]]))</f>
        <v>0</v>
      </c>
      <c r="K4021" s="2" t="s">
        <v>22400</v>
      </c>
    </row>
    <row r="4022" spans="1:11" ht="14.25" x14ac:dyDescent="0.2">
      <c r="A4022" s="2" t="s">
        <v>734</v>
      </c>
      <c r="B4022" s="124" t="s">
        <v>6599</v>
      </c>
      <c r="C4022" s="124"/>
      <c r="D4022" s="126">
        <v>0.3</v>
      </c>
      <c r="E4022" s="124" t="s">
        <v>766</v>
      </c>
      <c r="F4022" s="124">
        <v>-4</v>
      </c>
      <c r="G4022" s="2" t="s">
        <v>16608</v>
      </c>
      <c r="H4022" s="130"/>
      <c r="I4022" s="134"/>
      <c r="J4022" s="123">
        <f>IF(OR(tbl_Metraj22[[#This Row],[TARIH]]="",tbl_Metraj22[[#This Row],[TARIH]]="-"),0,IF(tbl_Metraj22[[#This Row],[YUZDE]]=0,tbl_Metraj22[[#This Row],[METRAJ_BETON]],tbl_Metraj22[[#This Row],[YUZDE]]*tbl_Metraj22[[#This Row],[METRAJ_BETON]]))</f>
        <v>0</v>
      </c>
      <c r="K4022" s="2" t="s">
        <v>23849</v>
      </c>
    </row>
    <row r="4023" spans="1:11" ht="14.25" x14ac:dyDescent="0.2">
      <c r="A4023" s="2" t="s">
        <v>734</v>
      </c>
      <c r="B4023" s="124" t="s">
        <v>6604</v>
      </c>
      <c r="C4023" s="124"/>
      <c r="D4023" s="126">
        <v>1.96</v>
      </c>
      <c r="E4023" s="124" t="s">
        <v>766</v>
      </c>
      <c r="F4023" s="124">
        <v>-4</v>
      </c>
      <c r="G4023" s="2" t="s">
        <v>16609</v>
      </c>
      <c r="H4023" s="130"/>
      <c r="I4023" s="134"/>
      <c r="J4023" s="123">
        <f>IF(OR(tbl_Metraj22[[#This Row],[TARIH]]="",tbl_Metraj22[[#This Row],[TARIH]]="-"),0,IF(tbl_Metraj22[[#This Row],[YUZDE]]=0,tbl_Metraj22[[#This Row],[METRAJ_BETON]],tbl_Metraj22[[#This Row],[YUZDE]]*tbl_Metraj22[[#This Row],[METRAJ_BETON]]))</f>
        <v>0</v>
      </c>
      <c r="K4023" s="2" t="s">
        <v>22384</v>
      </c>
    </row>
    <row r="4024" spans="1:11" ht="14.25" x14ac:dyDescent="0.2">
      <c r="A4024" s="2" t="s">
        <v>734</v>
      </c>
      <c r="B4024" s="124" t="s">
        <v>6605</v>
      </c>
      <c r="C4024" s="124"/>
      <c r="D4024" s="126">
        <v>2.2000000000000002</v>
      </c>
      <c r="E4024" s="124" t="s">
        <v>766</v>
      </c>
      <c r="F4024" s="124">
        <v>-4</v>
      </c>
      <c r="G4024" s="2" t="s">
        <v>16610</v>
      </c>
      <c r="H4024" s="130"/>
      <c r="I4024" s="134"/>
      <c r="J4024" s="123">
        <f>IF(OR(tbl_Metraj22[[#This Row],[TARIH]]="",tbl_Metraj22[[#This Row],[TARIH]]="-"),0,IF(tbl_Metraj22[[#This Row],[YUZDE]]=0,tbl_Metraj22[[#This Row],[METRAJ_BETON]],tbl_Metraj22[[#This Row],[YUZDE]]*tbl_Metraj22[[#This Row],[METRAJ_BETON]]))</f>
        <v>0</v>
      </c>
      <c r="K4024" s="2" t="e">
        <v>#N/A</v>
      </c>
    </row>
    <row r="4025" spans="1:11" ht="14.25" x14ac:dyDescent="0.2">
      <c r="A4025" s="2" t="s">
        <v>734</v>
      </c>
      <c r="B4025" s="124" t="s">
        <v>6606</v>
      </c>
      <c r="C4025" s="124"/>
      <c r="D4025" s="126">
        <v>1.1200000000000001</v>
      </c>
      <c r="E4025" s="124" t="s">
        <v>766</v>
      </c>
      <c r="F4025" s="124">
        <v>-4</v>
      </c>
      <c r="G4025" s="2" t="s">
        <v>16611</v>
      </c>
      <c r="H4025" s="130"/>
      <c r="I4025" s="134"/>
      <c r="J4025" s="123">
        <f>IF(OR(tbl_Metraj22[[#This Row],[TARIH]]="",tbl_Metraj22[[#This Row],[TARIH]]="-"),0,IF(tbl_Metraj22[[#This Row],[YUZDE]]=0,tbl_Metraj22[[#This Row],[METRAJ_BETON]],tbl_Metraj22[[#This Row],[YUZDE]]*tbl_Metraj22[[#This Row],[METRAJ_BETON]]))</f>
        <v>0</v>
      </c>
      <c r="K4025" s="2" t="s">
        <v>22383</v>
      </c>
    </row>
    <row r="4026" spans="1:11" ht="14.25" x14ac:dyDescent="0.2">
      <c r="A4026" s="2" t="s">
        <v>734</v>
      </c>
      <c r="B4026" s="124" t="s">
        <v>6607</v>
      </c>
      <c r="C4026" s="124"/>
      <c r="D4026" s="126">
        <v>1.65</v>
      </c>
      <c r="E4026" s="124" t="s">
        <v>766</v>
      </c>
      <c r="F4026" s="124">
        <v>-4</v>
      </c>
      <c r="G4026" s="2" t="s">
        <v>16612</v>
      </c>
      <c r="H4026" s="130"/>
      <c r="I4026" s="134"/>
      <c r="J4026" s="123">
        <f>IF(OR(tbl_Metraj22[[#This Row],[TARIH]]="",tbl_Metraj22[[#This Row],[TARIH]]="-"),0,IF(tbl_Metraj22[[#This Row],[YUZDE]]=0,tbl_Metraj22[[#This Row],[METRAJ_BETON]],tbl_Metraj22[[#This Row],[YUZDE]]*tbl_Metraj22[[#This Row],[METRAJ_BETON]]))</f>
        <v>0</v>
      </c>
      <c r="K4026" s="2" t="s">
        <v>22380</v>
      </c>
    </row>
    <row r="4027" spans="1:11" ht="14.25" x14ac:dyDescent="0.2">
      <c r="A4027" s="2" t="s">
        <v>734</v>
      </c>
      <c r="B4027" s="124" t="s">
        <v>6608</v>
      </c>
      <c r="C4027" s="124"/>
      <c r="D4027" s="126">
        <v>2.13</v>
      </c>
      <c r="E4027" s="124" t="s">
        <v>766</v>
      </c>
      <c r="F4027" s="124">
        <v>-4</v>
      </c>
      <c r="G4027" s="2" t="s">
        <v>16613</v>
      </c>
      <c r="H4027" s="130"/>
      <c r="I4027" s="134"/>
      <c r="J4027" s="123">
        <f>IF(OR(tbl_Metraj22[[#This Row],[TARIH]]="",tbl_Metraj22[[#This Row],[TARIH]]="-"),0,IF(tbl_Metraj22[[#This Row],[YUZDE]]=0,tbl_Metraj22[[#This Row],[METRAJ_BETON]],tbl_Metraj22[[#This Row],[YUZDE]]*tbl_Metraj22[[#This Row],[METRAJ_BETON]]))</f>
        <v>0</v>
      </c>
      <c r="K4027" s="2" t="s">
        <v>23850</v>
      </c>
    </row>
    <row r="4028" spans="1:11" ht="14.25" x14ac:dyDescent="0.2">
      <c r="A4028" s="2" t="s">
        <v>734</v>
      </c>
      <c r="B4028" s="124" t="s">
        <v>6609</v>
      </c>
      <c r="C4028" s="124"/>
      <c r="D4028" s="126">
        <v>0.94</v>
      </c>
      <c r="E4028" s="124" t="s">
        <v>766</v>
      </c>
      <c r="F4028" s="124">
        <v>-4</v>
      </c>
      <c r="G4028" s="2" t="s">
        <v>16614</v>
      </c>
      <c r="H4028" s="130"/>
      <c r="I4028" s="134"/>
      <c r="J4028" s="123">
        <f>IF(OR(tbl_Metraj22[[#This Row],[TARIH]]="",tbl_Metraj22[[#This Row],[TARIH]]="-"),0,IF(tbl_Metraj22[[#This Row],[YUZDE]]=0,tbl_Metraj22[[#This Row],[METRAJ_BETON]],tbl_Metraj22[[#This Row],[YUZDE]]*tbl_Metraj22[[#This Row],[METRAJ_BETON]]))</f>
        <v>0</v>
      </c>
      <c r="K4028" s="2" t="s">
        <v>23851</v>
      </c>
    </row>
    <row r="4029" spans="1:11" ht="14.25" x14ac:dyDescent="0.2">
      <c r="A4029" s="2" t="s">
        <v>734</v>
      </c>
      <c r="B4029" s="124" t="s">
        <v>6610</v>
      </c>
      <c r="C4029" s="124"/>
      <c r="D4029" s="126">
        <v>0.86</v>
      </c>
      <c r="E4029" s="124" t="s">
        <v>766</v>
      </c>
      <c r="F4029" s="124">
        <v>-4</v>
      </c>
      <c r="G4029" s="2" t="s">
        <v>16615</v>
      </c>
      <c r="H4029" s="130"/>
      <c r="I4029" s="134"/>
      <c r="J4029" s="123">
        <f>IF(OR(tbl_Metraj22[[#This Row],[TARIH]]="",tbl_Metraj22[[#This Row],[TARIH]]="-"),0,IF(tbl_Metraj22[[#This Row],[YUZDE]]=0,tbl_Metraj22[[#This Row],[METRAJ_BETON]],tbl_Metraj22[[#This Row],[YUZDE]]*tbl_Metraj22[[#This Row],[METRAJ_BETON]]))</f>
        <v>0</v>
      </c>
      <c r="K4029" s="2" t="s">
        <v>23852</v>
      </c>
    </row>
    <row r="4030" spans="1:11" ht="14.25" x14ac:dyDescent="0.2">
      <c r="A4030" s="2" t="s">
        <v>734</v>
      </c>
      <c r="B4030" s="124" t="s">
        <v>6611</v>
      </c>
      <c r="C4030" s="124"/>
      <c r="D4030" s="126">
        <v>1.04</v>
      </c>
      <c r="E4030" s="124" t="s">
        <v>766</v>
      </c>
      <c r="F4030" s="124">
        <v>-4</v>
      </c>
      <c r="G4030" s="2" t="s">
        <v>16616</v>
      </c>
      <c r="H4030" s="130"/>
      <c r="I4030" s="134"/>
      <c r="J4030" s="123">
        <f>IF(OR(tbl_Metraj22[[#This Row],[TARIH]]="",tbl_Metraj22[[#This Row],[TARIH]]="-"),0,IF(tbl_Metraj22[[#This Row],[YUZDE]]=0,tbl_Metraj22[[#This Row],[METRAJ_BETON]],tbl_Metraj22[[#This Row],[YUZDE]]*tbl_Metraj22[[#This Row],[METRAJ_BETON]]))</f>
        <v>0</v>
      </c>
      <c r="K4030" s="2" t="s">
        <v>23853</v>
      </c>
    </row>
    <row r="4031" spans="1:11" ht="14.25" x14ac:dyDescent="0.2">
      <c r="A4031" s="2" t="s">
        <v>734</v>
      </c>
      <c r="B4031" s="124" t="s">
        <v>6612</v>
      </c>
      <c r="C4031" s="124"/>
      <c r="D4031" s="126">
        <v>1.07</v>
      </c>
      <c r="E4031" s="124" t="s">
        <v>766</v>
      </c>
      <c r="F4031" s="124">
        <v>-4</v>
      </c>
      <c r="G4031" s="2" t="s">
        <v>16617</v>
      </c>
      <c r="H4031" s="130"/>
      <c r="I4031" s="134"/>
      <c r="J4031" s="123">
        <f>IF(OR(tbl_Metraj22[[#This Row],[TARIH]]="",tbl_Metraj22[[#This Row],[TARIH]]="-"),0,IF(tbl_Metraj22[[#This Row],[YUZDE]]=0,tbl_Metraj22[[#This Row],[METRAJ_BETON]],tbl_Metraj22[[#This Row],[YUZDE]]*tbl_Metraj22[[#This Row],[METRAJ_BETON]]))</f>
        <v>0</v>
      </c>
      <c r="K4031" s="2" t="s">
        <v>23854</v>
      </c>
    </row>
    <row r="4032" spans="1:11" ht="14.25" x14ac:dyDescent="0.2">
      <c r="A4032" s="2" t="s">
        <v>734</v>
      </c>
      <c r="B4032" s="124" t="s">
        <v>6613</v>
      </c>
      <c r="C4032" s="124"/>
      <c r="D4032" s="126">
        <v>1.44</v>
      </c>
      <c r="E4032" s="124" t="s">
        <v>766</v>
      </c>
      <c r="F4032" s="124">
        <v>-4</v>
      </c>
      <c r="G4032" s="2" t="s">
        <v>16618</v>
      </c>
      <c r="H4032" s="130">
        <v>45935</v>
      </c>
      <c r="I4032" s="134"/>
      <c r="J4032" s="123">
        <f>IF(OR(tbl_Metraj22[[#This Row],[TARIH]]="",tbl_Metraj22[[#This Row],[TARIH]]="-"),0,IF(tbl_Metraj22[[#This Row],[YUZDE]]=0,tbl_Metraj22[[#This Row],[METRAJ_BETON]],tbl_Metraj22[[#This Row],[YUZDE]]*tbl_Metraj22[[#This Row],[METRAJ_BETON]]))</f>
        <v>1.44</v>
      </c>
      <c r="K4032" s="2" t="s">
        <v>23855</v>
      </c>
    </row>
    <row r="4033" spans="1:11" ht="14.25" x14ac:dyDescent="0.2">
      <c r="A4033" s="2" t="s">
        <v>734</v>
      </c>
      <c r="B4033" s="124" t="s">
        <v>6631</v>
      </c>
      <c r="C4033" s="124"/>
      <c r="D4033" s="126">
        <v>0.77</v>
      </c>
      <c r="E4033" s="124" t="s">
        <v>766</v>
      </c>
      <c r="F4033" s="124">
        <v>-4</v>
      </c>
      <c r="G4033" s="2" t="s">
        <v>16619</v>
      </c>
      <c r="H4033" s="130"/>
      <c r="I4033" s="134"/>
      <c r="J4033" s="123">
        <f>IF(OR(tbl_Metraj22[[#This Row],[TARIH]]="",tbl_Metraj22[[#This Row],[TARIH]]="-"),0,IF(tbl_Metraj22[[#This Row],[YUZDE]]=0,tbl_Metraj22[[#This Row],[METRAJ_BETON]],tbl_Metraj22[[#This Row],[YUZDE]]*tbl_Metraj22[[#This Row],[METRAJ_BETON]]))</f>
        <v>0</v>
      </c>
      <c r="K4033" s="2" t="s">
        <v>23856</v>
      </c>
    </row>
    <row r="4034" spans="1:11" ht="14.25" x14ac:dyDescent="0.2">
      <c r="A4034" s="2" t="s">
        <v>734</v>
      </c>
      <c r="B4034" s="124" t="s">
        <v>6632</v>
      </c>
      <c r="C4034" s="124"/>
      <c r="D4034" s="126">
        <v>0.7</v>
      </c>
      <c r="E4034" s="124" t="s">
        <v>766</v>
      </c>
      <c r="F4034" s="124">
        <v>-4</v>
      </c>
      <c r="G4034" s="2" t="s">
        <v>16620</v>
      </c>
      <c r="H4034" s="130"/>
      <c r="I4034" s="134"/>
      <c r="J4034" s="123">
        <f>IF(OR(tbl_Metraj22[[#This Row],[TARIH]]="",tbl_Metraj22[[#This Row],[TARIH]]="-"),0,IF(tbl_Metraj22[[#This Row],[YUZDE]]=0,tbl_Metraj22[[#This Row],[METRAJ_BETON]],tbl_Metraj22[[#This Row],[YUZDE]]*tbl_Metraj22[[#This Row],[METRAJ_BETON]]))</f>
        <v>0</v>
      </c>
      <c r="K4034" s="2" t="s">
        <v>23857</v>
      </c>
    </row>
    <row r="4035" spans="1:11" ht="14.25" x14ac:dyDescent="0.2">
      <c r="A4035" s="2" t="s">
        <v>734</v>
      </c>
      <c r="B4035" s="124" t="s">
        <v>6633</v>
      </c>
      <c r="C4035" s="124"/>
      <c r="D4035" s="126">
        <v>0.7</v>
      </c>
      <c r="E4035" s="124" t="s">
        <v>766</v>
      </c>
      <c r="F4035" s="124">
        <v>-4</v>
      </c>
      <c r="G4035" s="2" t="s">
        <v>16621</v>
      </c>
      <c r="H4035" s="130"/>
      <c r="I4035" s="134"/>
      <c r="J4035" s="123">
        <f>IF(OR(tbl_Metraj22[[#This Row],[TARIH]]="",tbl_Metraj22[[#This Row],[TARIH]]="-"),0,IF(tbl_Metraj22[[#This Row],[YUZDE]]=0,tbl_Metraj22[[#This Row],[METRAJ_BETON]],tbl_Metraj22[[#This Row],[YUZDE]]*tbl_Metraj22[[#This Row],[METRAJ_BETON]]))</f>
        <v>0</v>
      </c>
      <c r="K4035" s="2" t="s">
        <v>23858</v>
      </c>
    </row>
    <row r="4036" spans="1:11" ht="14.25" x14ac:dyDescent="0.2">
      <c r="A4036" s="2" t="s">
        <v>734</v>
      </c>
      <c r="B4036" s="124" t="s">
        <v>6634</v>
      </c>
      <c r="C4036" s="124"/>
      <c r="D4036" s="126">
        <v>2.2999999999999998</v>
      </c>
      <c r="E4036" s="124" t="s">
        <v>766</v>
      </c>
      <c r="F4036" s="124">
        <v>-4</v>
      </c>
      <c r="G4036" s="2" t="s">
        <v>16622</v>
      </c>
      <c r="H4036" s="130"/>
      <c r="I4036" s="134"/>
      <c r="J4036" s="123">
        <f>IF(OR(tbl_Metraj22[[#This Row],[TARIH]]="",tbl_Metraj22[[#This Row],[TARIH]]="-"),0,IF(tbl_Metraj22[[#This Row],[YUZDE]]=0,tbl_Metraj22[[#This Row],[METRAJ_BETON]],tbl_Metraj22[[#This Row],[YUZDE]]*tbl_Metraj22[[#This Row],[METRAJ_BETON]]))</f>
        <v>0</v>
      </c>
      <c r="K4036" s="2" t="s">
        <v>22472</v>
      </c>
    </row>
    <row r="4037" spans="1:11" ht="14.25" x14ac:dyDescent="0.2">
      <c r="A4037" s="2" t="s">
        <v>734</v>
      </c>
      <c r="B4037" s="124" t="s">
        <v>6635</v>
      </c>
      <c r="C4037" s="124"/>
      <c r="D4037" s="126">
        <v>0.7</v>
      </c>
      <c r="E4037" s="124" t="s">
        <v>766</v>
      </c>
      <c r="F4037" s="124">
        <v>-4</v>
      </c>
      <c r="G4037" s="2" t="s">
        <v>16623</v>
      </c>
      <c r="H4037" s="130"/>
      <c r="I4037" s="134"/>
      <c r="J4037" s="123">
        <f>IF(OR(tbl_Metraj22[[#This Row],[TARIH]]="",tbl_Metraj22[[#This Row],[TARIH]]="-"),0,IF(tbl_Metraj22[[#This Row],[YUZDE]]=0,tbl_Metraj22[[#This Row],[METRAJ_BETON]],tbl_Metraj22[[#This Row],[YUZDE]]*tbl_Metraj22[[#This Row],[METRAJ_BETON]]))</f>
        <v>0</v>
      </c>
      <c r="K4037" s="2" t="s">
        <v>23859</v>
      </c>
    </row>
    <row r="4038" spans="1:11" ht="14.25" x14ac:dyDescent="0.2">
      <c r="A4038" s="2" t="s">
        <v>734</v>
      </c>
      <c r="B4038" s="124" t="s">
        <v>6636</v>
      </c>
      <c r="C4038" s="124"/>
      <c r="D4038" s="126">
        <v>3.46</v>
      </c>
      <c r="E4038" s="124" t="s">
        <v>766</v>
      </c>
      <c r="F4038" s="124">
        <v>-4</v>
      </c>
      <c r="G4038" s="2" t="s">
        <v>16624</v>
      </c>
      <c r="H4038" s="130"/>
      <c r="I4038" s="134"/>
      <c r="J4038" s="123">
        <f>IF(OR(tbl_Metraj22[[#This Row],[TARIH]]="",tbl_Metraj22[[#This Row],[TARIH]]="-"),0,IF(tbl_Metraj22[[#This Row],[YUZDE]]=0,tbl_Metraj22[[#This Row],[METRAJ_BETON]],tbl_Metraj22[[#This Row],[YUZDE]]*tbl_Metraj22[[#This Row],[METRAJ_BETON]]))</f>
        <v>0</v>
      </c>
      <c r="K4038" s="2" t="s">
        <v>22469</v>
      </c>
    </row>
    <row r="4039" spans="1:11" ht="14.25" x14ac:dyDescent="0.2">
      <c r="A4039" s="2" t="s">
        <v>734</v>
      </c>
      <c r="B4039" s="124" t="s">
        <v>6637</v>
      </c>
      <c r="C4039" s="124"/>
      <c r="D4039" s="126">
        <v>3.46</v>
      </c>
      <c r="E4039" s="124" t="s">
        <v>766</v>
      </c>
      <c r="F4039" s="124">
        <v>-4</v>
      </c>
      <c r="G4039" s="2" t="s">
        <v>16625</v>
      </c>
      <c r="H4039" s="130"/>
      <c r="I4039" s="134"/>
      <c r="J4039" s="123">
        <f>IF(OR(tbl_Metraj22[[#This Row],[TARIH]]="",tbl_Metraj22[[#This Row],[TARIH]]="-"),0,IF(tbl_Metraj22[[#This Row],[YUZDE]]=0,tbl_Metraj22[[#This Row],[METRAJ_BETON]],tbl_Metraj22[[#This Row],[YUZDE]]*tbl_Metraj22[[#This Row],[METRAJ_BETON]]))</f>
        <v>0</v>
      </c>
      <c r="K4039" s="2" t="s">
        <v>22428</v>
      </c>
    </row>
    <row r="4040" spans="1:11" ht="14.25" x14ac:dyDescent="0.2">
      <c r="A4040" s="2" t="s">
        <v>734</v>
      </c>
      <c r="B4040" s="124" t="s">
        <v>6638</v>
      </c>
      <c r="C4040" s="124"/>
      <c r="D4040" s="126">
        <v>3.26</v>
      </c>
      <c r="E4040" s="124" t="s">
        <v>766</v>
      </c>
      <c r="F4040" s="124">
        <v>-4</v>
      </c>
      <c r="G4040" s="2" t="s">
        <v>16626</v>
      </c>
      <c r="H4040" s="130"/>
      <c r="I4040" s="134"/>
      <c r="J4040" s="123">
        <f>IF(OR(tbl_Metraj22[[#This Row],[TARIH]]="",tbl_Metraj22[[#This Row],[TARIH]]="-"),0,IF(tbl_Metraj22[[#This Row],[YUZDE]]=0,tbl_Metraj22[[#This Row],[METRAJ_BETON]],tbl_Metraj22[[#This Row],[YUZDE]]*tbl_Metraj22[[#This Row],[METRAJ_BETON]]))</f>
        <v>0</v>
      </c>
      <c r="K4040" s="2" t="s">
        <v>22433</v>
      </c>
    </row>
    <row r="4041" spans="1:11" ht="14.25" x14ac:dyDescent="0.2">
      <c r="A4041" s="2" t="s">
        <v>734</v>
      </c>
      <c r="B4041" s="124" t="s">
        <v>6639</v>
      </c>
      <c r="C4041" s="124"/>
      <c r="D4041" s="126">
        <v>0.93</v>
      </c>
      <c r="E4041" s="124" t="s">
        <v>766</v>
      </c>
      <c r="F4041" s="124">
        <v>-4</v>
      </c>
      <c r="G4041" s="2" t="s">
        <v>16627</v>
      </c>
      <c r="H4041" s="130"/>
      <c r="I4041" s="134"/>
      <c r="J4041" s="123">
        <f>IF(OR(tbl_Metraj22[[#This Row],[TARIH]]="",tbl_Metraj22[[#This Row],[TARIH]]="-"),0,IF(tbl_Metraj22[[#This Row],[YUZDE]]=0,tbl_Metraj22[[#This Row],[METRAJ_BETON]],tbl_Metraj22[[#This Row],[YUZDE]]*tbl_Metraj22[[#This Row],[METRAJ_BETON]]))</f>
        <v>0</v>
      </c>
      <c r="K4041" s="2" t="s">
        <v>23860</v>
      </c>
    </row>
    <row r="4042" spans="1:11" ht="14.25" x14ac:dyDescent="0.2">
      <c r="A4042" s="2" t="s">
        <v>734</v>
      </c>
      <c r="B4042" s="124" t="s">
        <v>6640</v>
      </c>
      <c r="C4042" s="124"/>
      <c r="D4042" s="126">
        <v>2.9</v>
      </c>
      <c r="E4042" s="124" t="s">
        <v>766</v>
      </c>
      <c r="F4042" s="124">
        <v>-4</v>
      </c>
      <c r="G4042" s="2" t="s">
        <v>16628</v>
      </c>
      <c r="H4042" s="130"/>
      <c r="I4042" s="134"/>
      <c r="J4042" s="123">
        <f>IF(OR(tbl_Metraj22[[#This Row],[TARIH]]="",tbl_Metraj22[[#This Row],[TARIH]]="-"),0,IF(tbl_Metraj22[[#This Row],[YUZDE]]=0,tbl_Metraj22[[#This Row],[METRAJ_BETON]],tbl_Metraj22[[#This Row],[YUZDE]]*tbl_Metraj22[[#This Row],[METRAJ_BETON]]))</f>
        <v>0</v>
      </c>
      <c r="K4042" s="2" t="s">
        <v>22495</v>
      </c>
    </row>
    <row r="4043" spans="1:11" ht="14.25" x14ac:dyDescent="0.2">
      <c r="A4043" s="2" t="s">
        <v>734</v>
      </c>
      <c r="B4043" s="124" t="s">
        <v>6641</v>
      </c>
      <c r="C4043" s="124"/>
      <c r="D4043" s="126">
        <v>3.46</v>
      </c>
      <c r="E4043" s="124" t="s">
        <v>766</v>
      </c>
      <c r="F4043" s="124">
        <v>-4</v>
      </c>
      <c r="G4043" s="2" t="s">
        <v>16629</v>
      </c>
      <c r="H4043" s="130"/>
      <c r="I4043" s="134"/>
      <c r="J4043" s="123">
        <f>IF(OR(tbl_Metraj22[[#This Row],[TARIH]]="",tbl_Metraj22[[#This Row],[TARIH]]="-"),0,IF(tbl_Metraj22[[#This Row],[YUZDE]]=0,tbl_Metraj22[[#This Row],[METRAJ_BETON]],tbl_Metraj22[[#This Row],[YUZDE]]*tbl_Metraj22[[#This Row],[METRAJ_BETON]]))</f>
        <v>0</v>
      </c>
      <c r="K4043" s="2" t="s">
        <v>22473</v>
      </c>
    </row>
    <row r="4044" spans="1:11" ht="14.25" x14ac:dyDescent="0.2">
      <c r="A4044" s="2" t="s">
        <v>734</v>
      </c>
      <c r="B4044" s="124" t="s">
        <v>6642</v>
      </c>
      <c r="C4044" s="124"/>
      <c r="D4044" s="126">
        <v>0.34</v>
      </c>
      <c r="E4044" s="124" t="s">
        <v>766</v>
      </c>
      <c r="F4044" s="124">
        <v>-4</v>
      </c>
      <c r="G4044" s="2" t="s">
        <v>16630</v>
      </c>
      <c r="H4044" s="130"/>
      <c r="I4044" s="134"/>
      <c r="J4044" s="123">
        <f>IF(OR(tbl_Metraj22[[#This Row],[TARIH]]="",tbl_Metraj22[[#This Row],[TARIH]]="-"),0,IF(tbl_Metraj22[[#This Row],[YUZDE]]=0,tbl_Metraj22[[#This Row],[METRAJ_BETON]],tbl_Metraj22[[#This Row],[YUZDE]]*tbl_Metraj22[[#This Row],[METRAJ_BETON]]))</f>
        <v>0</v>
      </c>
      <c r="K4044" s="2" t="s">
        <v>23861</v>
      </c>
    </row>
    <row r="4045" spans="1:11" ht="14.25" x14ac:dyDescent="0.2">
      <c r="A4045" s="2" t="s">
        <v>734</v>
      </c>
      <c r="B4045" s="124" t="s">
        <v>6643</v>
      </c>
      <c r="C4045" s="124"/>
      <c r="D4045" s="126">
        <v>1.06</v>
      </c>
      <c r="E4045" s="124" t="s">
        <v>766</v>
      </c>
      <c r="F4045" s="124">
        <v>-4</v>
      </c>
      <c r="G4045" s="2" t="s">
        <v>16631</v>
      </c>
      <c r="H4045" s="130"/>
      <c r="I4045" s="134"/>
      <c r="J4045" s="123">
        <f>IF(OR(tbl_Metraj22[[#This Row],[TARIH]]="",tbl_Metraj22[[#This Row],[TARIH]]="-"),0,IF(tbl_Metraj22[[#This Row],[YUZDE]]=0,tbl_Metraj22[[#This Row],[METRAJ_BETON]],tbl_Metraj22[[#This Row],[YUZDE]]*tbl_Metraj22[[#This Row],[METRAJ_BETON]]))</f>
        <v>0</v>
      </c>
      <c r="K4045" s="2" t="s">
        <v>23862</v>
      </c>
    </row>
    <row r="4046" spans="1:11" ht="14.25" x14ac:dyDescent="0.2">
      <c r="A4046" s="2" t="s">
        <v>734</v>
      </c>
      <c r="B4046" s="124" t="s">
        <v>6644</v>
      </c>
      <c r="C4046" s="124"/>
      <c r="D4046" s="126">
        <v>0.8</v>
      </c>
      <c r="E4046" s="124" t="s">
        <v>766</v>
      </c>
      <c r="F4046" s="124">
        <v>-4</v>
      </c>
      <c r="G4046" s="2" t="s">
        <v>16632</v>
      </c>
      <c r="H4046" s="130"/>
      <c r="I4046" s="134"/>
      <c r="J4046" s="123">
        <f>IF(OR(tbl_Metraj22[[#This Row],[TARIH]]="",tbl_Metraj22[[#This Row],[TARIH]]="-"),0,IF(tbl_Metraj22[[#This Row],[YUZDE]]=0,tbl_Metraj22[[#This Row],[METRAJ_BETON]],tbl_Metraj22[[#This Row],[YUZDE]]*tbl_Metraj22[[#This Row],[METRAJ_BETON]]))</f>
        <v>0</v>
      </c>
      <c r="K4046" s="2" t="s">
        <v>23863</v>
      </c>
    </row>
    <row r="4047" spans="1:11" ht="14.25" x14ac:dyDescent="0.2">
      <c r="A4047" s="2" t="s">
        <v>734</v>
      </c>
      <c r="B4047" s="124" t="s">
        <v>6645</v>
      </c>
      <c r="C4047" s="124"/>
      <c r="D4047" s="126">
        <v>0.5</v>
      </c>
      <c r="E4047" s="124" t="s">
        <v>766</v>
      </c>
      <c r="F4047" s="124">
        <v>-4</v>
      </c>
      <c r="G4047" s="2" t="s">
        <v>16633</v>
      </c>
      <c r="H4047" s="130"/>
      <c r="I4047" s="134"/>
      <c r="J4047" s="123">
        <f>IF(OR(tbl_Metraj22[[#This Row],[TARIH]]="",tbl_Metraj22[[#This Row],[TARIH]]="-"),0,IF(tbl_Metraj22[[#This Row],[YUZDE]]=0,tbl_Metraj22[[#This Row],[METRAJ_BETON]],tbl_Metraj22[[#This Row],[YUZDE]]*tbl_Metraj22[[#This Row],[METRAJ_BETON]]))</f>
        <v>0</v>
      </c>
      <c r="K4047" s="2" t="e">
        <v>#N/A</v>
      </c>
    </row>
    <row r="4048" spans="1:11" ht="14.25" x14ac:dyDescent="0.2">
      <c r="A4048" s="2" t="s">
        <v>734</v>
      </c>
      <c r="B4048" s="124" t="s">
        <v>6646</v>
      </c>
      <c r="C4048" s="124"/>
      <c r="D4048" s="126">
        <v>1.39</v>
      </c>
      <c r="E4048" s="124" t="s">
        <v>766</v>
      </c>
      <c r="F4048" s="124">
        <v>-4</v>
      </c>
      <c r="G4048" s="2" t="s">
        <v>16634</v>
      </c>
      <c r="H4048" s="130"/>
      <c r="I4048" s="134"/>
      <c r="J4048" s="123">
        <f>IF(OR(tbl_Metraj22[[#This Row],[TARIH]]="",tbl_Metraj22[[#This Row],[TARIH]]="-"),0,IF(tbl_Metraj22[[#This Row],[YUZDE]]=0,tbl_Metraj22[[#This Row],[METRAJ_BETON]],tbl_Metraj22[[#This Row],[YUZDE]]*tbl_Metraj22[[#This Row],[METRAJ_BETON]]))</f>
        <v>0</v>
      </c>
      <c r="K4048" s="2" t="s">
        <v>22475</v>
      </c>
    </row>
    <row r="4049" spans="1:11" ht="14.25" x14ac:dyDescent="0.2">
      <c r="A4049" s="2" t="s">
        <v>734</v>
      </c>
      <c r="B4049" s="124" t="s">
        <v>6647</v>
      </c>
      <c r="C4049" s="124"/>
      <c r="D4049" s="126">
        <v>1.63</v>
      </c>
      <c r="E4049" s="124" t="s">
        <v>766</v>
      </c>
      <c r="F4049" s="124">
        <v>-4</v>
      </c>
      <c r="G4049" s="2" t="s">
        <v>16635</v>
      </c>
      <c r="H4049" s="130"/>
      <c r="I4049" s="134"/>
      <c r="J4049" s="123">
        <f>IF(OR(tbl_Metraj22[[#This Row],[TARIH]]="",tbl_Metraj22[[#This Row],[TARIH]]="-"),0,IF(tbl_Metraj22[[#This Row],[YUZDE]]=0,tbl_Metraj22[[#This Row],[METRAJ_BETON]],tbl_Metraj22[[#This Row],[YUZDE]]*tbl_Metraj22[[#This Row],[METRAJ_BETON]]))</f>
        <v>0</v>
      </c>
      <c r="K4049" s="2" t="s">
        <v>22470</v>
      </c>
    </row>
    <row r="4050" spans="1:11" ht="14.25" x14ac:dyDescent="0.2">
      <c r="A4050" s="2" t="s">
        <v>734</v>
      </c>
      <c r="B4050" s="124" t="s">
        <v>6648</v>
      </c>
      <c r="C4050" s="124"/>
      <c r="D4050" s="126">
        <v>0.45</v>
      </c>
      <c r="E4050" s="124" t="s">
        <v>766</v>
      </c>
      <c r="F4050" s="124">
        <v>-4</v>
      </c>
      <c r="G4050" s="2" t="s">
        <v>16636</v>
      </c>
      <c r="H4050" s="130"/>
      <c r="I4050" s="134"/>
      <c r="J4050" s="123">
        <f>IF(OR(tbl_Metraj22[[#This Row],[TARIH]]="",tbl_Metraj22[[#This Row],[TARIH]]="-"),0,IF(tbl_Metraj22[[#This Row],[YUZDE]]=0,tbl_Metraj22[[#This Row],[METRAJ_BETON]],tbl_Metraj22[[#This Row],[YUZDE]]*tbl_Metraj22[[#This Row],[METRAJ_BETON]]))</f>
        <v>0</v>
      </c>
      <c r="K4050" s="2" t="s">
        <v>23864</v>
      </c>
    </row>
    <row r="4051" spans="1:11" ht="14.25" x14ac:dyDescent="0.2">
      <c r="A4051" s="2" t="s">
        <v>734</v>
      </c>
      <c r="B4051" s="124" t="s">
        <v>6649</v>
      </c>
      <c r="C4051" s="124"/>
      <c r="D4051" s="126">
        <v>2.02</v>
      </c>
      <c r="E4051" s="124" t="s">
        <v>766</v>
      </c>
      <c r="F4051" s="124">
        <v>-4</v>
      </c>
      <c r="G4051" s="2" t="s">
        <v>16637</v>
      </c>
      <c r="H4051" s="130"/>
      <c r="I4051" s="134"/>
      <c r="J4051" s="123">
        <f>IF(OR(tbl_Metraj22[[#This Row],[TARIH]]="",tbl_Metraj22[[#This Row],[TARIH]]="-"),0,IF(tbl_Metraj22[[#This Row],[YUZDE]]=0,tbl_Metraj22[[#This Row],[METRAJ_BETON]],tbl_Metraj22[[#This Row],[YUZDE]]*tbl_Metraj22[[#This Row],[METRAJ_BETON]]))</f>
        <v>0</v>
      </c>
      <c r="K4051" s="2" t="s">
        <v>23865</v>
      </c>
    </row>
    <row r="4052" spans="1:11" ht="14.25" x14ac:dyDescent="0.2">
      <c r="A4052" s="2" t="s">
        <v>734</v>
      </c>
      <c r="B4052" s="124" t="s">
        <v>6650</v>
      </c>
      <c r="C4052" s="124"/>
      <c r="D4052" s="126">
        <v>2.02</v>
      </c>
      <c r="E4052" s="124" t="s">
        <v>766</v>
      </c>
      <c r="F4052" s="124">
        <v>-4</v>
      </c>
      <c r="G4052" s="2" t="s">
        <v>16638</v>
      </c>
      <c r="H4052" s="130"/>
      <c r="I4052" s="134"/>
      <c r="J4052" s="123">
        <f>IF(OR(tbl_Metraj22[[#This Row],[TARIH]]="",tbl_Metraj22[[#This Row],[TARIH]]="-"),0,IF(tbl_Metraj22[[#This Row],[YUZDE]]=0,tbl_Metraj22[[#This Row],[METRAJ_BETON]],tbl_Metraj22[[#This Row],[YUZDE]]*tbl_Metraj22[[#This Row],[METRAJ_BETON]]))</f>
        <v>0</v>
      </c>
      <c r="K4052" s="2" t="s">
        <v>23866</v>
      </c>
    </row>
    <row r="4053" spans="1:11" ht="14.25" x14ac:dyDescent="0.2">
      <c r="A4053" s="2" t="s">
        <v>734</v>
      </c>
      <c r="B4053" s="124" t="s">
        <v>6651</v>
      </c>
      <c r="C4053" s="124"/>
      <c r="D4053" s="126">
        <v>1.82</v>
      </c>
      <c r="E4053" s="124" t="s">
        <v>766</v>
      </c>
      <c r="F4053" s="124">
        <v>-4</v>
      </c>
      <c r="G4053" s="2" t="s">
        <v>16639</v>
      </c>
      <c r="H4053" s="130"/>
      <c r="I4053" s="134"/>
      <c r="J4053" s="123">
        <f>IF(OR(tbl_Metraj22[[#This Row],[TARIH]]="",tbl_Metraj22[[#This Row],[TARIH]]="-"),0,IF(tbl_Metraj22[[#This Row],[YUZDE]]=0,tbl_Metraj22[[#This Row],[METRAJ_BETON]],tbl_Metraj22[[#This Row],[YUZDE]]*tbl_Metraj22[[#This Row],[METRAJ_BETON]]))</f>
        <v>0</v>
      </c>
      <c r="K4053" s="2" t="s">
        <v>22482</v>
      </c>
    </row>
    <row r="4054" spans="1:11" ht="14.25" x14ac:dyDescent="0.2">
      <c r="A4054" s="2" t="s">
        <v>734</v>
      </c>
      <c r="B4054" s="124" t="s">
        <v>6652</v>
      </c>
      <c r="C4054" s="124"/>
      <c r="D4054" s="126">
        <v>2.2599999999999998</v>
      </c>
      <c r="E4054" s="124" t="s">
        <v>766</v>
      </c>
      <c r="F4054" s="124">
        <v>-4</v>
      </c>
      <c r="G4054" s="2" t="s">
        <v>16640</v>
      </c>
      <c r="H4054" s="130"/>
      <c r="I4054" s="134"/>
      <c r="J4054" s="123">
        <f>IF(OR(tbl_Metraj22[[#This Row],[TARIH]]="",tbl_Metraj22[[#This Row],[TARIH]]="-"),0,IF(tbl_Metraj22[[#This Row],[YUZDE]]=0,tbl_Metraj22[[#This Row],[METRAJ_BETON]],tbl_Metraj22[[#This Row],[YUZDE]]*tbl_Metraj22[[#This Row],[METRAJ_BETON]]))</f>
        <v>0</v>
      </c>
      <c r="K4054" s="2" t="s">
        <v>23867</v>
      </c>
    </row>
    <row r="4055" spans="1:11" ht="14.25" x14ac:dyDescent="0.2">
      <c r="A4055" s="2" t="s">
        <v>734</v>
      </c>
      <c r="B4055" s="124" t="s">
        <v>6653</v>
      </c>
      <c r="C4055" s="124"/>
      <c r="D4055" s="126">
        <v>2.2999999999999998</v>
      </c>
      <c r="E4055" s="124" t="s">
        <v>766</v>
      </c>
      <c r="F4055" s="124">
        <v>-4</v>
      </c>
      <c r="G4055" s="2" t="s">
        <v>16641</v>
      </c>
      <c r="H4055" s="130"/>
      <c r="I4055" s="134"/>
      <c r="J4055" s="123">
        <f>IF(OR(tbl_Metraj22[[#This Row],[TARIH]]="",tbl_Metraj22[[#This Row],[TARIH]]="-"),0,IF(tbl_Metraj22[[#This Row],[YUZDE]]=0,tbl_Metraj22[[#This Row],[METRAJ_BETON]],tbl_Metraj22[[#This Row],[YUZDE]]*tbl_Metraj22[[#This Row],[METRAJ_BETON]]))</f>
        <v>0</v>
      </c>
      <c r="K4055" s="2" t="s">
        <v>23868</v>
      </c>
    </row>
    <row r="4056" spans="1:11" ht="14.25" x14ac:dyDescent="0.2">
      <c r="A4056" s="2" t="s">
        <v>734</v>
      </c>
      <c r="B4056" s="124" t="s">
        <v>6654</v>
      </c>
      <c r="C4056" s="124"/>
      <c r="D4056" s="126">
        <v>1.1299999999999999</v>
      </c>
      <c r="E4056" s="124" t="s">
        <v>766</v>
      </c>
      <c r="F4056" s="124">
        <v>-4</v>
      </c>
      <c r="G4056" s="2" t="s">
        <v>16642</v>
      </c>
      <c r="H4056" s="130"/>
      <c r="I4056" s="134"/>
      <c r="J4056" s="123">
        <f>IF(OR(tbl_Metraj22[[#This Row],[TARIH]]="",tbl_Metraj22[[#This Row],[TARIH]]="-"),0,IF(tbl_Metraj22[[#This Row],[YUZDE]]=0,tbl_Metraj22[[#This Row],[METRAJ_BETON]],tbl_Metraj22[[#This Row],[YUZDE]]*tbl_Metraj22[[#This Row],[METRAJ_BETON]]))</f>
        <v>0</v>
      </c>
      <c r="K4056" s="2" t="s">
        <v>22368</v>
      </c>
    </row>
    <row r="4057" spans="1:11" ht="14.25" x14ac:dyDescent="0.2">
      <c r="A4057" s="2" t="s">
        <v>734</v>
      </c>
      <c r="B4057" s="124" t="s">
        <v>6655</v>
      </c>
      <c r="C4057" s="124"/>
      <c r="D4057" s="126">
        <v>0.9</v>
      </c>
      <c r="E4057" s="124" t="s">
        <v>766</v>
      </c>
      <c r="F4057" s="124">
        <v>-4</v>
      </c>
      <c r="G4057" s="2" t="s">
        <v>16643</v>
      </c>
      <c r="H4057" s="130"/>
      <c r="I4057" s="134"/>
      <c r="J4057" s="123">
        <f>IF(OR(tbl_Metraj22[[#This Row],[TARIH]]="",tbl_Metraj22[[#This Row],[TARIH]]="-"),0,IF(tbl_Metraj22[[#This Row],[YUZDE]]=0,tbl_Metraj22[[#This Row],[METRAJ_BETON]],tbl_Metraj22[[#This Row],[YUZDE]]*tbl_Metraj22[[#This Row],[METRAJ_BETON]]))</f>
        <v>0</v>
      </c>
      <c r="K4057" s="2" t="s">
        <v>23869</v>
      </c>
    </row>
    <row r="4058" spans="1:11" ht="14.25" x14ac:dyDescent="0.2">
      <c r="A4058" s="2" t="s">
        <v>734</v>
      </c>
      <c r="B4058" s="124" t="s">
        <v>6656</v>
      </c>
      <c r="C4058" s="124"/>
      <c r="D4058" s="126">
        <v>1.95</v>
      </c>
      <c r="E4058" s="124" t="s">
        <v>766</v>
      </c>
      <c r="F4058" s="124">
        <v>-4</v>
      </c>
      <c r="G4058" s="2" t="s">
        <v>16644</v>
      </c>
      <c r="H4058" s="130"/>
      <c r="I4058" s="134"/>
      <c r="J4058" s="123">
        <f>IF(OR(tbl_Metraj22[[#This Row],[TARIH]]="",tbl_Metraj22[[#This Row],[TARIH]]="-"),0,IF(tbl_Metraj22[[#This Row],[YUZDE]]=0,tbl_Metraj22[[#This Row],[METRAJ_BETON]],tbl_Metraj22[[#This Row],[YUZDE]]*tbl_Metraj22[[#This Row],[METRAJ_BETON]]))</f>
        <v>0</v>
      </c>
      <c r="K4058" s="2" t="s">
        <v>22340</v>
      </c>
    </row>
    <row r="4059" spans="1:11" ht="14.25" x14ac:dyDescent="0.2">
      <c r="A4059" s="2" t="s">
        <v>734</v>
      </c>
      <c r="B4059" s="124" t="s">
        <v>6657</v>
      </c>
      <c r="C4059" s="124"/>
      <c r="D4059" s="126">
        <v>1.5</v>
      </c>
      <c r="E4059" s="124" t="s">
        <v>766</v>
      </c>
      <c r="F4059" s="124">
        <v>-4</v>
      </c>
      <c r="G4059" s="2" t="s">
        <v>16645</v>
      </c>
      <c r="H4059" s="130"/>
      <c r="I4059" s="134"/>
      <c r="J4059" s="123">
        <f>IF(OR(tbl_Metraj22[[#This Row],[TARIH]]="",tbl_Metraj22[[#This Row],[TARIH]]="-"),0,IF(tbl_Metraj22[[#This Row],[YUZDE]]=0,tbl_Metraj22[[#This Row],[METRAJ_BETON]],tbl_Metraj22[[#This Row],[YUZDE]]*tbl_Metraj22[[#This Row],[METRAJ_BETON]]))</f>
        <v>0</v>
      </c>
      <c r="K4059" s="2" t="s">
        <v>23870</v>
      </c>
    </row>
    <row r="4060" spans="1:11" ht="14.25" x14ac:dyDescent="0.2">
      <c r="A4060" s="2" t="s">
        <v>734</v>
      </c>
      <c r="B4060" s="124" t="s">
        <v>6659</v>
      </c>
      <c r="C4060" s="124"/>
      <c r="D4060" s="126">
        <v>0.67</v>
      </c>
      <c r="E4060" s="124" t="s">
        <v>766</v>
      </c>
      <c r="F4060" s="124">
        <v>-4</v>
      </c>
      <c r="G4060" s="2" t="s">
        <v>16646</v>
      </c>
      <c r="H4060" s="130"/>
      <c r="I4060" s="134"/>
      <c r="J4060" s="123">
        <f>IF(OR(tbl_Metraj22[[#This Row],[TARIH]]="",tbl_Metraj22[[#This Row],[TARIH]]="-"),0,IF(tbl_Metraj22[[#This Row],[YUZDE]]=0,tbl_Metraj22[[#This Row],[METRAJ_BETON]],tbl_Metraj22[[#This Row],[YUZDE]]*tbl_Metraj22[[#This Row],[METRAJ_BETON]]))</f>
        <v>0</v>
      </c>
      <c r="K4060" s="2" t="e">
        <v>#N/A</v>
      </c>
    </row>
    <row r="4061" spans="1:11" ht="14.25" x14ac:dyDescent="0.2">
      <c r="A4061" s="2" t="s">
        <v>734</v>
      </c>
      <c r="B4061" s="124" t="s">
        <v>6660</v>
      </c>
      <c r="C4061" s="124"/>
      <c r="D4061" s="126">
        <v>0.67</v>
      </c>
      <c r="E4061" s="124" t="s">
        <v>766</v>
      </c>
      <c r="F4061" s="124">
        <v>-4</v>
      </c>
      <c r="G4061" s="2" t="s">
        <v>16647</v>
      </c>
      <c r="H4061" s="130"/>
      <c r="I4061" s="134"/>
      <c r="J4061" s="123">
        <f>IF(OR(tbl_Metraj22[[#This Row],[TARIH]]="",tbl_Metraj22[[#This Row],[TARIH]]="-"),0,IF(tbl_Metraj22[[#This Row],[YUZDE]]=0,tbl_Metraj22[[#This Row],[METRAJ_BETON]],tbl_Metraj22[[#This Row],[YUZDE]]*tbl_Metraj22[[#This Row],[METRAJ_BETON]]))</f>
        <v>0</v>
      </c>
      <c r="K4061" s="2" t="s">
        <v>22511</v>
      </c>
    </row>
    <row r="4062" spans="1:11" ht="14.25" x14ac:dyDescent="0.2">
      <c r="A4062" s="2" t="s">
        <v>734</v>
      </c>
      <c r="B4062" s="124" t="s">
        <v>6661</v>
      </c>
      <c r="C4062" s="124"/>
      <c r="D4062" s="126">
        <v>0.22</v>
      </c>
      <c r="E4062" s="124" t="s">
        <v>766</v>
      </c>
      <c r="F4062" s="124">
        <v>-4</v>
      </c>
      <c r="G4062" s="2" t="s">
        <v>16648</v>
      </c>
      <c r="H4062" s="130"/>
      <c r="I4062" s="134"/>
      <c r="J4062" s="123">
        <f>IF(OR(tbl_Metraj22[[#This Row],[TARIH]]="",tbl_Metraj22[[#This Row],[TARIH]]="-"),0,IF(tbl_Metraj22[[#This Row],[YUZDE]]=0,tbl_Metraj22[[#This Row],[METRAJ_BETON]],tbl_Metraj22[[#This Row],[YUZDE]]*tbl_Metraj22[[#This Row],[METRAJ_BETON]]))</f>
        <v>0</v>
      </c>
      <c r="K4062" s="2" t="s">
        <v>23871</v>
      </c>
    </row>
    <row r="4063" spans="1:11" ht="14.25" x14ac:dyDescent="0.2">
      <c r="A4063" s="2" t="s">
        <v>734</v>
      </c>
      <c r="B4063" s="124" t="s">
        <v>6662</v>
      </c>
      <c r="C4063" s="124"/>
      <c r="D4063" s="126">
        <v>1.06</v>
      </c>
      <c r="E4063" s="124" t="s">
        <v>766</v>
      </c>
      <c r="F4063" s="124">
        <v>-4</v>
      </c>
      <c r="G4063" s="2" t="s">
        <v>16649</v>
      </c>
      <c r="H4063" s="130"/>
      <c r="I4063" s="134"/>
      <c r="J4063" s="123">
        <f>IF(OR(tbl_Metraj22[[#This Row],[TARIH]]="",tbl_Metraj22[[#This Row],[TARIH]]="-"),0,IF(tbl_Metraj22[[#This Row],[YUZDE]]=0,tbl_Metraj22[[#This Row],[METRAJ_BETON]],tbl_Metraj22[[#This Row],[YUZDE]]*tbl_Metraj22[[#This Row],[METRAJ_BETON]]))</f>
        <v>0</v>
      </c>
      <c r="K4063" s="2" t="s">
        <v>23872</v>
      </c>
    </row>
    <row r="4064" spans="1:11" ht="14.25" x14ac:dyDescent="0.2">
      <c r="A4064" s="2" t="s">
        <v>734</v>
      </c>
      <c r="B4064" s="124" t="s">
        <v>6663</v>
      </c>
      <c r="C4064" s="124"/>
      <c r="D4064" s="126">
        <v>3.52</v>
      </c>
      <c r="E4064" s="124" t="s">
        <v>766</v>
      </c>
      <c r="F4064" s="124">
        <v>-4</v>
      </c>
      <c r="G4064" s="2" t="s">
        <v>16650</v>
      </c>
      <c r="H4064" s="130"/>
      <c r="I4064" s="134"/>
      <c r="J4064" s="123">
        <f>IF(OR(tbl_Metraj22[[#This Row],[TARIH]]="",tbl_Metraj22[[#This Row],[TARIH]]="-"),0,IF(tbl_Metraj22[[#This Row],[YUZDE]]=0,tbl_Metraj22[[#This Row],[METRAJ_BETON]],tbl_Metraj22[[#This Row],[YUZDE]]*tbl_Metraj22[[#This Row],[METRAJ_BETON]]))</f>
        <v>0</v>
      </c>
      <c r="K4064" s="2" t="s">
        <v>22505</v>
      </c>
    </row>
    <row r="4065" spans="1:11" ht="14.25" x14ac:dyDescent="0.2">
      <c r="A4065" s="2" t="s">
        <v>734</v>
      </c>
      <c r="B4065" s="124" t="s">
        <v>6664</v>
      </c>
      <c r="C4065" s="124"/>
      <c r="D4065" s="126">
        <v>3.32</v>
      </c>
      <c r="E4065" s="124" t="s">
        <v>766</v>
      </c>
      <c r="F4065" s="124">
        <v>-4</v>
      </c>
      <c r="G4065" s="2" t="s">
        <v>16651</v>
      </c>
      <c r="H4065" s="130"/>
      <c r="I4065" s="134"/>
      <c r="J4065" s="123">
        <f>IF(OR(tbl_Metraj22[[#This Row],[TARIH]]="",tbl_Metraj22[[#This Row],[TARIH]]="-"),0,IF(tbl_Metraj22[[#This Row],[YUZDE]]=0,tbl_Metraj22[[#This Row],[METRAJ_BETON]],tbl_Metraj22[[#This Row],[YUZDE]]*tbl_Metraj22[[#This Row],[METRAJ_BETON]]))</f>
        <v>0</v>
      </c>
      <c r="K4065" s="2" t="s">
        <v>22504</v>
      </c>
    </row>
    <row r="4066" spans="1:11" ht="14.25" x14ac:dyDescent="0.2">
      <c r="A4066" s="2" t="s">
        <v>734</v>
      </c>
      <c r="B4066" s="124" t="s">
        <v>6665</v>
      </c>
      <c r="C4066" s="124"/>
      <c r="D4066" s="126">
        <v>1.57</v>
      </c>
      <c r="E4066" s="124" t="s">
        <v>766</v>
      </c>
      <c r="F4066" s="124">
        <v>-4</v>
      </c>
      <c r="G4066" s="2" t="s">
        <v>16652</v>
      </c>
      <c r="H4066" s="130"/>
      <c r="I4066" s="134"/>
      <c r="J4066" s="123">
        <f>IF(OR(tbl_Metraj22[[#This Row],[TARIH]]="",tbl_Metraj22[[#This Row],[TARIH]]="-"),0,IF(tbl_Metraj22[[#This Row],[YUZDE]]=0,tbl_Metraj22[[#This Row],[METRAJ_BETON]],tbl_Metraj22[[#This Row],[YUZDE]]*tbl_Metraj22[[#This Row],[METRAJ_BETON]]))</f>
        <v>0</v>
      </c>
      <c r="K4066" s="2" t="s">
        <v>23873</v>
      </c>
    </row>
    <row r="4067" spans="1:11" ht="14.25" x14ac:dyDescent="0.2">
      <c r="A4067" s="2" t="s">
        <v>734</v>
      </c>
      <c r="B4067" s="124" t="s">
        <v>6666</v>
      </c>
      <c r="C4067" s="124"/>
      <c r="D4067" s="126">
        <v>0.38</v>
      </c>
      <c r="E4067" s="124" t="s">
        <v>766</v>
      </c>
      <c r="F4067" s="124">
        <v>-4</v>
      </c>
      <c r="G4067" s="2" t="s">
        <v>16653</v>
      </c>
      <c r="H4067" s="130"/>
      <c r="I4067" s="134"/>
      <c r="J4067" s="123">
        <f>IF(OR(tbl_Metraj22[[#This Row],[TARIH]]="",tbl_Metraj22[[#This Row],[TARIH]]="-"),0,IF(tbl_Metraj22[[#This Row],[YUZDE]]=0,tbl_Metraj22[[#This Row],[METRAJ_BETON]],tbl_Metraj22[[#This Row],[YUZDE]]*tbl_Metraj22[[#This Row],[METRAJ_BETON]]))</f>
        <v>0</v>
      </c>
      <c r="K4067" s="2" t="s">
        <v>23874</v>
      </c>
    </row>
    <row r="4068" spans="1:11" ht="14.25" x14ac:dyDescent="0.2">
      <c r="A4068" s="2" t="s">
        <v>734</v>
      </c>
      <c r="B4068" s="124" t="s">
        <v>6667</v>
      </c>
      <c r="C4068" s="124"/>
      <c r="D4068" s="126">
        <v>1.99</v>
      </c>
      <c r="E4068" s="124" t="s">
        <v>766</v>
      </c>
      <c r="F4068" s="124">
        <v>-4</v>
      </c>
      <c r="G4068" s="2" t="s">
        <v>16654</v>
      </c>
      <c r="H4068" s="130"/>
      <c r="I4068" s="134"/>
      <c r="J4068" s="123">
        <f>IF(OR(tbl_Metraj22[[#This Row],[TARIH]]="",tbl_Metraj22[[#This Row],[TARIH]]="-"),0,IF(tbl_Metraj22[[#This Row],[YUZDE]]=0,tbl_Metraj22[[#This Row],[METRAJ_BETON]],tbl_Metraj22[[#This Row],[YUZDE]]*tbl_Metraj22[[#This Row],[METRAJ_BETON]]))</f>
        <v>0</v>
      </c>
      <c r="K4068" s="2" t="s">
        <v>22477</v>
      </c>
    </row>
    <row r="4069" spans="1:11" ht="14.25" x14ac:dyDescent="0.2">
      <c r="A4069" s="2" t="s">
        <v>734</v>
      </c>
      <c r="B4069" s="124" t="s">
        <v>6668</v>
      </c>
      <c r="C4069" s="124"/>
      <c r="D4069" s="126">
        <v>2.2599999999999998</v>
      </c>
      <c r="E4069" s="124" t="s">
        <v>766</v>
      </c>
      <c r="F4069" s="124">
        <v>-4</v>
      </c>
      <c r="G4069" s="2" t="s">
        <v>16655</v>
      </c>
      <c r="H4069" s="130"/>
      <c r="I4069" s="134"/>
      <c r="J4069" s="123">
        <f>IF(OR(tbl_Metraj22[[#This Row],[TARIH]]="",tbl_Metraj22[[#This Row],[TARIH]]="-"),0,IF(tbl_Metraj22[[#This Row],[YUZDE]]=0,tbl_Metraj22[[#This Row],[METRAJ_BETON]],tbl_Metraj22[[#This Row],[YUZDE]]*tbl_Metraj22[[#This Row],[METRAJ_BETON]]))</f>
        <v>0</v>
      </c>
      <c r="K4069" s="2" t="s">
        <v>23875</v>
      </c>
    </row>
    <row r="4070" spans="1:11" ht="14.25" x14ac:dyDescent="0.2">
      <c r="A4070" s="2" t="s">
        <v>734</v>
      </c>
      <c r="B4070" s="124" t="s">
        <v>6669</v>
      </c>
      <c r="C4070" s="124"/>
      <c r="D4070" s="126">
        <v>3.6</v>
      </c>
      <c r="E4070" s="124" t="s">
        <v>766</v>
      </c>
      <c r="F4070" s="124">
        <v>-4</v>
      </c>
      <c r="G4070" s="2" t="s">
        <v>16656</v>
      </c>
      <c r="H4070" s="130"/>
      <c r="I4070" s="134"/>
      <c r="J4070" s="123">
        <f>IF(OR(tbl_Metraj22[[#This Row],[TARIH]]="",tbl_Metraj22[[#This Row],[TARIH]]="-"),0,IF(tbl_Metraj22[[#This Row],[YUZDE]]=0,tbl_Metraj22[[#This Row],[METRAJ_BETON]],tbl_Metraj22[[#This Row],[YUZDE]]*tbl_Metraj22[[#This Row],[METRAJ_BETON]]))</f>
        <v>0</v>
      </c>
      <c r="K4070" s="2" t="s">
        <v>22392</v>
      </c>
    </row>
    <row r="4071" spans="1:11" ht="14.25" x14ac:dyDescent="0.2">
      <c r="A4071" s="2" t="s">
        <v>734</v>
      </c>
      <c r="B4071" s="124" t="s">
        <v>6670</v>
      </c>
      <c r="C4071" s="124"/>
      <c r="D4071" s="126">
        <v>1.8</v>
      </c>
      <c r="E4071" s="124" t="s">
        <v>766</v>
      </c>
      <c r="F4071" s="124">
        <v>-4</v>
      </c>
      <c r="G4071" s="2" t="s">
        <v>16657</v>
      </c>
      <c r="H4071" s="130"/>
      <c r="I4071" s="134"/>
      <c r="J4071" s="123">
        <f>IF(OR(tbl_Metraj22[[#This Row],[TARIH]]="",tbl_Metraj22[[#This Row],[TARIH]]="-"),0,IF(tbl_Metraj22[[#This Row],[YUZDE]]=0,tbl_Metraj22[[#This Row],[METRAJ_BETON]],tbl_Metraj22[[#This Row],[YUZDE]]*tbl_Metraj22[[#This Row],[METRAJ_BETON]]))</f>
        <v>0</v>
      </c>
      <c r="K4071" s="2" t="s">
        <v>23876</v>
      </c>
    </row>
    <row r="4072" spans="1:11" ht="14.25" x14ac:dyDescent="0.2">
      <c r="A4072" s="2" t="s">
        <v>734</v>
      </c>
      <c r="B4072" s="124" t="s">
        <v>6671</v>
      </c>
      <c r="C4072" s="124"/>
      <c r="D4072" s="126">
        <v>1.1299999999999999</v>
      </c>
      <c r="E4072" s="124" t="s">
        <v>766</v>
      </c>
      <c r="F4072" s="124">
        <v>-4</v>
      </c>
      <c r="G4072" s="2" t="s">
        <v>16658</v>
      </c>
      <c r="H4072" s="130"/>
      <c r="I4072" s="134"/>
      <c r="J4072" s="123">
        <f>IF(OR(tbl_Metraj22[[#This Row],[TARIH]]="",tbl_Metraj22[[#This Row],[TARIH]]="-"),0,IF(tbl_Metraj22[[#This Row],[YUZDE]]=0,tbl_Metraj22[[#This Row],[METRAJ_BETON]],tbl_Metraj22[[#This Row],[YUZDE]]*tbl_Metraj22[[#This Row],[METRAJ_BETON]]))</f>
        <v>0</v>
      </c>
      <c r="K4072" s="2" t="s">
        <v>23877</v>
      </c>
    </row>
    <row r="4073" spans="1:11" ht="14.25" x14ac:dyDescent="0.2">
      <c r="A4073" s="2" t="s">
        <v>734</v>
      </c>
      <c r="B4073" s="124" t="s">
        <v>6672</v>
      </c>
      <c r="C4073" s="124"/>
      <c r="D4073" s="126">
        <v>1.41</v>
      </c>
      <c r="E4073" s="124" t="s">
        <v>766</v>
      </c>
      <c r="F4073" s="124">
        <v>-4</v>
      </c>
      <c r="G4073" s="2" t="s">
        <v>16659</v>
      </c>
      <c r="H4073" s="130"/>
      <c r="I4073" s="134"/>
      <c r="J4073" s="123">
        <f>IF(OR(tbl_Metraj22[[#This Row],[TARIH]]="",tbl_Metraj22[[#This Row],[TARIH]]="-"),0,IF(tbl_Metraj22[[#This Row],[YUZDE]]=0,tbl_Metraj22[[#This Row],[METRAJ_BETON]],tbl_Metraj22[[#This Row],[YUZDE]]*tbl_Metraj22[[#This Row],[METRAJ_BETON]]))</f>
        <v>0</v>
      </c>
      <c r="K4073" s="2" t="s">
        <v>23878</v>
      </c>
    </row>
    <row r="4074" spans="1:11" ht="14.25" x14ac:dyDescent="0.2">
      <c r="A4074" s="2" t="s">
        <v>734</v>
      </c>
      <c r="B4074" s="124" t="s">
        <v>6673</v>
      </c>
      <c r="C4074" s="124"/>
      <c r="D4074" s="126">
        <v>1.88</v>
      </c>
      <c r="E4074" s="124" t="s">
        <v>766</v>
      </c>
      <c r="F4074" s="124">
        <v>-4</v>
      </c>
      <c r="G4074" s="2" t="s">
        <v>16660</v>
      </c>
      <c r="H4074" s="130"/>
      <c r="I4074" s="134"/>
      <c r="J4074" s="123">
        <f>IF(OR(tbl_Metraj22[[#This Row],[TARIH]]="",tbl_Metraj22[[#This Row],[TARIH]]="-"),0,IF(tbl_Metraj22[[#This Row],[YUZDE]]=0,tbl_Metraj22[[#This Row],[METRAJ_BETON]],tbl_Metraj22[[#This Row],[YUZDE]]*tbl_Metraj22[[#This Row],[METRAJ_BETON]]))</f>
        <v>0</v>
      </c>
      <c r="K4074" s="2" t="s">
        <v>23879</v>
      </c>
    </row>
    <row r="4075" spans="1:11" ht="14.25" x14ac:dyDescent="0.2">
      <c r="A4075" s="2" t="s">
        <v>734</v>
      </c>
      <c r="B4075" s="124" t="s">
        <v>6674</v>
      </c>
      <c r="C4075" s="124"/>
      <c r="D4075" s="126">
        <v>1.5</v>
      </c>
      <c r="E4075" s="124" t="s">
        <v>766</v>
      </c>
      <c r="F4075" s="124">
        <v>-4</v>
      </c>
      <c r="G4075" s="2" t="s">
        <v>16661</v>
      </c>
      <c r="H4075" s="130"/>
      <c r="I4075" s="134"/>
      <c r="J4075" s="123">
        <f>IF(OR(tbl_Metraj22[[#This Row],[TARIH]]="",tbl_Metraj22[[#This Row],[TARIH]]="-"),0,IF(tbl_Metraj22[[#This Row],[YUZDE]]=0,tbl_Metraj22[[#This Row],[METRAJ_BETON]],tbl_Metraj22[[#This Row],[YUZDE]]*tbl_Metraj22[[#This Row],[METRAJ_BETON]]))</f>
        <v>0</v>
      </c>
      <c r="K4075" s="2" t="s">
        <v>23880</v>
      </c>
    </row>
    <row r="4076" spans="1:11" ht="14.25" x14ac:dyDescent="0.2">
      <c r="A4076" s="2" t="s">
        <v>734</v>
      </c>
      <c r="B4076" s="124" t="s">
        <v>6675</v>
      </c>
      <c r="C4076" s="124"/>
      <c r="D4076" s="126">
        <v>2.4</v>
      </c>
      <c r="E4076" s="124" t="s">
        <v>766</v>
      </c>
      <c r="F4076" s="124">
        <v>-4</v>
      </c>
      <c r="G4076" s="2" t="s">
        <v>16662</v>
      </c>
      <c r="H4076" s="130"/>
      <c r="I4076" s="134"/>
      <c r="J4076" s="123">
        <f>IF(OR(tbl_Metraj22[[#This Row],[TARIH]]="",tbl_Metraj22[[#This Row],[TARIH]]="-"),0,IF(tbl_Metraj22[[#This Row],[YUZDE]]=0,tbl_Metraj22[[#This Row],[METRAJ_BETON]],tbl_Metraj22[[#This Row],[YUZDE]]*tbl_Metraj22[[#This Row],[METRAJ_BETON]]))</f>
        <v>0</v>
      </c>
      <c r="K4076" s="2" t="s">
        <v>23881</v>
      </c>
    </row>
    <row r="4077" spans="1:11" ht="14.25" x14ac:dyDescent="0.2">
      <c r="A4077" s="2" t="s">
        <v>734</v>
      </c>
      <c r="B4077" s="124" t="s">
        <v>6676</v>
      </c>
      <c r="C4077" s="124"/>
      <c r="D4077" s="126">
        <v>0.24</v>
      </c>
      <c r="E4077" s="124" t="s">
        <v>766</v>
      </c>
      <c r="F4077" s="124">
        <v>-4</v>
      </c>
      <c r="G4077" s="2" t="s">
        <v>16663</v>
      </c>
      <c r="H4077" s="130"/>
      <c r="I4077" s="134"/>
      <c r="J4077" s="123">
        <f>IF(OR(tbl_Metraj22[[#This Row],[TARIH]]="",tbl_Metraj22[[#This Row],[TARIH]]="-"),0,IF(tbl_Metraj22[[#This Row],[YUZDE]]=0,tbl_Metraj22[[#This Row],[METRAJ_BETON]],tbl_Metraj22[[#This Row],[YUZDE]]*tbl_Metraj22[[#This Row],[METRAJ_BETON]]))</f>
        <v>0</v>
      </c>
      <c r="K4077" s="2" t="s">
        <v>22341</v>
      </c>
    </row>
    <row r="4078" spans="1:11" ht="14.25" x14ac:dyDescent="0.2">
      <c r="A4078" s="2" t="s">
        <v>734</v>
      </c>
      <c r="B4078" s="124" t="s">
        <v>6677</v>
      </c>
      <c r="C4078" s="124"/>
      <c r="D4078" s="126">
        <v>0.59</v>
      </c>
      <c r="E4078" s="124" t="s">
        <v>766</v>
      </c>
      <c r="F4078" s="124">
        <v>-4</v>
      </c>
      <c r="G4078" s="2" t="s">
        <v>16664</v>
      </c>
      <c r="H4078" s="130"/>
      <c r="I4078" s="134"/>
      <c r="J4078" s="123">
        <f>IF(OR(tbl_Metraj22[[#This Row],[TARIH]]="",tbl_Metraj22[[#This Row],[TARIH]]="-"),0,IF(tbl_Metraj22[[#This Row],[YUZDE]]=0,tbl_Metraj22[[#This Row],[METRAJ_BETON]],tbl_Metraj22[[#This Row],[YUZDE]]*tbl_Metraj22[[#This Row],[METRAJ_BETON]]))</f>
        <v>0</v>
      </c>
      <c r="K4078" s="2" t="s">
        <v>23882</v>
      </c>
    </row>
    <row r="4079" spans="1:11" ht="14.25" x14ac:dyDescent="0.2">
      <c r="A4079" s="2" t="s">
        <v>734</v>
      </c>
      <c r="B4079" s="124" t="s">
        <v>6678</v>
      </c>
      <c r="C4079" s="124"/>
      <c r="D4079" s="126">
        <v>0.44</v>
      </c>
      <c r="E4079" s="124" t="s">
        <v>766</v>
      </c>
      <c r="F4079" s="124">
        <v>-4</v>
      </c>
      <c r="G4079" s="2" t="s">
        <v>16665</v>
      </c>
      <c r="H4079" s="130"/>
      <c r="I4079" s="134"/>
      <c r="J4079" s="123">
        <f>IF(OR(tbl_Metraj22[[#This Row],[TARIH]]="",tbl_Metraj22[[#This Row],[TARIH]]="-"),0,IF(tbl_Metraj22[[#This Row],[YUZDE]]=0,tbl_Metraj22[[#This Row],[METRAJ_BETON]],tbl_Metraj22[[#This Row],[YUZDE]]*tbl_Metraj22[[#This Row],[METRAJ_BETON]]))</f>
        <v>0</v>
      </c>
      <c r="K4079" s="2" t="e">
        <v>#N/A</v>
      </c>
    </row>
    <row r="4080" spans="1:11" ht="14.25" x14ac:dyDescent="0.2">
      <c r="A4080" s="2" t="s">
        <v>734</v>
      </c>
      <c r="B4080" s="124" t="s">
        <v>6679</v>
      </c>
      <c r="C4080" s="124"/>
      <c r="D4080" s="126">
        <v>0.62</v>
      </c>
      <c r="E4080" s="124" t="s">
        <v>766</v>
      </c>
      <c r="F4080" s="124">
        <v>-4</v>
      </c>
      <c r="G4080" s="2" t="s">
        <v>16666</v>
      </c>
      <c r="H4080" s="130"/>
      <c r="I4080" s="134"/>
      <c r="J4080" s="123">
        <f>IF(OR(tbl_Metraj22[[#This Row],[TARIH]]="",tbl_Metraj22[[#This Row],[TARIH]]="-"),0,IF(tbl_Metraj22[[#This Row],[YUZDE]]=0,tbl_Metraj22[[#This Row],[METRAJ_BETON]],tbl_Metraj22[[#This Row],[YUZDE]]*tbl_Metraj22[[#This Row],[METRAJ_BETON]]))</f>
        <v>0</v>
      </c>
      <c r="K4080" s="2" t="e">
        <v>#N/A</v>
      </c>
    </row>
    <row r="4081" spans="1:11" ht="14.25" x14ac:dyDescent="0.2">
      <c r="A4081" s="2" t="s">
        <v>734</v>
      </c>
      <c r="B4081" s="124" t="s">
        <v>6680</v>
      </c>
      <c r="C4081" s="124"/>
      <c r="D4081" s="126">
        <v>0.49</v>
      </c>
      <c r="E4081" s="124" t="s">
        <v>766</v>
      </c>
      <c r="F4081" s="124">
        <v>-4</v>
      </c>
      <c r="G4081" s="2" t="s">
        <v>16667</v>
      </c>
      <c r="H4081" s="130"/>
      <c r="I4081" s="134"/>
      <c r="J4081" s="123">
        <f>IF(OR(tbl_Metraj22[[#This Row],[TARIH]]="",tbl_Metraj22[[#This Row],[TARIH]]="-"),0,IF(tbl_Metraj22[[#This Row],[YUZDE]]=0,tbl_Metraj22[[#This Row],[METRAJ_BETON]],tbl_Metraj22[[#This Row],[YUZDE]]*tbl_Metraj22[[#This Row],[METRAJ_BETON]]))</f>
        <v>0</v>
      </c>
      <c r="K4081" s="2" t="e">
        <v>#N/A</v>
      </c>
    </row>
    <row r="4082" spans="1:11" ht="14.25" x14ac:dyDescent="0.2">
      <c r="A4082" s="2" t="s">
        <v>734</v>
      </c>
      <c r="B4082" s="124" t="s">
        <v>6681</v>
      </c>
      <c r="C4082" s="124"/>
      <c r="D4082" s="126">
        <v>0.69</v>
      </c>
      <c r="E4082" s="124" t="s">
        <v>766</v>
      </c>
      <c r="F4082" s="124">
        <v>-4</v>
      </c>
      <c r="G4082" s="2" t="s">
        <v>16668</v>
      </c>
      <c r="H4082" s="130"/>
      <c r="I4082" s="134"/>
      <c r="J4082" s="123">
        <f>IF(OR(tbl_Metraj22[[#This Row],[TARIH]]="",tbl_Metraj22[[#This Row],[TARIH]]="-"),0,IF(tbl_Metraj22[[#This Row],[YUZDE]]=0,tbl_Metraj22[[#This Row],[METRAJ_BETON]],tbl_Metraj22[[#This Row],[YUZDE]]*tbl_Metraj22[[#This Row],[METRAJ_BETON]]))</f>
        <v>0</v>
      </c>
      <c r="K4082" s="2" t="s">
        <v>23883</v>
      </c>
    </row>
    <row r="4083" spans="1:11" ht="14.25" x14ac:dyDescent="0.2">
      <c r="A4083" s="2" t="s">
        <v>734</v>
      </c>
      <c r="B4083" s="124" t="s">
        <v>6682</v>
      </c>
      <c r="C4083" s="124"/>
      <c r="D4083" s="126">
        <v>0.17</v>
      </c>
      <c r="E4083" s="124" t="s">
        <v>766</v>
      </c>
      <c r="F4083" s="124">
        <v>-4</v>
      </c>
      <c r="G4083" s="2" t="s">
        <v>16669</v>
      </c>
      <c r="H4083" s="130"/>
      <c r="I4083" s="134"/>
      <c r="J4083" s="123">
        <f>IF(OR(tbl_Metraj22[[#This Row],[TARIH]]="",tbl_Metraj22[[#This Row],[TARIH]]="-"),0,IF(tbl_Metraj22[[#This Row],[YUZDE]]=0,tbl_Metraj22[[#This Row],[METRAJ_BETON]],tbl_Metraj22[[#This Row],[YUZDE]]*tbl_Metraj22[[#This Row],[METRAJ_BETON]]))</f>
        <v>0</v>
      </c>
      <c r="K4083" s="2" t="s">
        <v>23884</v>
      </c>
    </row>
    <row r="4084" spans="1:11" ht="14.25" x14ac:dyDescent="0.2">
      <c r="A4084" s="2" t="s">
        <v>734</v>
      </c>
      <c r="B4084" s="124" t="s">
        <v>6683</v>
      </c>
      <c r="C4084" s="124"/>
      <c r="D4084" s="126">
        <v>0.74</v>
      </c>
      <c r="E4084" s="124" t="s">
        <v>766</v>
      </c>
      <c r="F4084" s="124">
        <v>-4</v>
      </c>
      <c r="G4084" s="2" t="s">
        <v>16670</v>
      </c>
      <c r="H4084" s="130"/>
      <c r="I4084" s="134"/>
      <c r="J4084" s="123">
        <f>IF(OR(tbl_Metraj22[[#This Row],[TARIH]]="",tbl_Metraj22[[#This Row],[TARIH]]="-"),0,IF(tbl_Metraj22[[#This Row],[YUZDE]]=0,tbl_Metraj22[[#This Row],[METRAJ_BETON]],tbl_Metraj22[[#This Row],[YUZDE]]*tbl_Metraj22[[#This Row],[METRAJ_BETON]]))</f>
        <v>0</v>
      </c>
      <c r="K4084" s="2" t="s">
        <v>22439</v>
      </c>
    </row>
    <row r="4085" spans="1:11" ht="14.25" x14ac:dyDescent="0.2">
      <c r="A4085" s="2" t="s">
        <v>734</v>
      </c>
      <c r="B4085" s="124" t="s">
        <v>6684</v>
      </c>
      <c r="C4085" s="124"/>
      <c r="D4085" s="126">
        <v>0.91</v>
      </c>
      <c r="E4085" s="124" t="s">
        <v>766</v>
      </c>
      <c r="F4085" s="124">
        <v>-4</v>
      </c>
      <c r="G4085" s="2" t="s">
        <v>16671</v>
      </c>
      <c r="H4085" s="130"/>
      <c r="I4085" s="134"/>
      <c r="J4085" s="123">
        <f>IF(OR(tbl_Metraj22[[#This Row],[TARIH]]="",tbl_Metraj22[[#This Row],[TARIH]]="-"),0,IF(tbl_Metraj22[[#This Row],[YUZDE]]=0,tbl_Metraj22[[#This Row],[METRAJ_BETON]],tbl_Metraj22[[#This Row],[YUZDE]]*tbl_Metraj22[[#This Row],[METRAJ_BETON]]))</f>
        <v>0</v>
      </c>
      <c r="K4085" s="2" t="s">
        <v>23885</v>
      </c>
    </row>
    <row r="4086" spans="1:11" ht="14.25" x14ac:dyDescent="0.2">
      <c r="A4086" s="2" t="s">
        <v>734</v>
      </c>
      <c r="B4086" s="124" t="s">
        <v>6685</v>
      </c>
      <c r="C4086" s="124"/>
      <c r="D4086" s="126">
        <v>0.32</v>
      </c>
      <c r="E4086" s="124" t="s">
        <v>766</v>
      </c>
      <c r="F4086" s="124">
        <v>-4</v>
      </c>
      <c r="G4086" s="2" t="s">
        <v>16672</v>
      </c>
      <c r="H4086" s="130"/>
      <c r="I4086" s="134"/>
      <c r="J4086" s="123">
        <f>IF(OR(tbl_Metraj22[[#This Row],[TARIH]]="",tbl_Metraj22[[#This Row],[TARIH]]="-"),0,IF(tbl_Metraj22[[#This Row],[YUZDE]]=0,tbl_Metraj22[[#This Row],[METRAJ_BETON]],tbl_Metraj22[[#This Row],[YUZDE]]*tbl_Metraj22[[#This Row],[METRAJ_BETON]]))</f>
        <v>0</v>
      </c>
      <c r="K4086" s="2" t="s">
        <v>22410</v>
      </c>
    </row>
    <row r="4087" spans="1:11" ht="14.25" x14ac:dyDescent="0.2">
      <c r="A4087" s="2" t="s">
        <v>734</v>
      </c>
      <c r="B4087" s="124" t="s">
        <v>6686</v>
      </c>
      <c r="C4087" s="124"/>
      <c r="D4087" s="126">
        <v>0.37</v>
      </c>
      <c r="E4087" s="124" t="s">
        <v>766</v>
      </c>
      <c r="F4087" s="124">
        <v>-4</v>
      </c>
      <c r="G4087" s="2" t="s">
        <v>16673</v>
      </c>
      <c r="H4087" s="130"/>
      <c r="I4087" s="134"/>
      <c r="J4087" s="123">
        <f>IF(OR(tbl_Metraj22[[#This Row],[TARIH]]="",tbl_Metraj22[[#This Row],[TARIH]]="-"),0,IF(tbl_Metraj22[[#This Row],[YUZDE]]=0,tbl_Metraj22[[#This Row],[METRAJ_BETON]],tbl_Metraj22[[#This Row],[YUZDE]]*tbl_Metraj22[[#This Row],[METRAJ_BETON]]))</f>
        <v>0</v>
      </c>
      <c r="K4087" s="2" t="s">
        <v>23886</v>
      </c>
    </row>
    <row r="4088" spans="1:11" ht="14.25" x14ac:dyDescent="0.2">
      <c r="A4088" s="2" t="s">
        <v>734</v>
      </c>
      <c r="B4088" s="124" t="s">
        <v>6687</v>
      </c>
      <c r="C4088" s="124"/>
      <c r="D4088" s="126">
        <v>1.1200000000000001</v>
      </c>
      <c r="E4088" s="124" t="s">
        <v>766</v>
      </c>
      <c r="F4088" s="124">
        <v>-4</v>
      </c>
      <c r="G4088" s="2" t="s">
        <v>16674</v>
      </c>
      <c r="H4088" s="130"/>
      <c r="I4088" s="134"/>
      <c r="J4088" s="123">
        <f>IF(OR(tbl_Metraj22[[#This Row],[TARIH]]="",tbl_Metraj22[[#This Row],[TARIH]]="-"),0,IF(tbl_Metraj22[[#This Row],[YUZDE]]=0,tbl_Metraj22[[#This Row],[METRAJ_BETON]],tbl_Metraj22[[#This Row],[YUZDE]]*tbl_Metraj22[[#This Row],[METRAJ_BETON]]))</f>
        <v>0</v>
      </c>
      <c r="K4088" s="2" t="s">
        <v>23887</v>
      </c>
    </row>
    <row r="4089" spans="1:11" ht="14.25" x14ac:dyDescent="0.2">
      <c r="A4089" s="2" t="s">
        <v>734</v>
      </c>
      <c r="B4089" s="124" t="s">
        <v>6688</v>
      </c>
      <c r="C4089" s="124"/>
      <c r="D4089" s="126">
        <v>0.46</v>
      </c>
      <c r="E4089" s="124" t="s">
        <v>766</v>
      </c>
      <c r="F4089" s="124">
        <v>-4</v>
      </c>
      <c r="G4089" s="2" t="s">
        <v>16675</v>
      </c>
      <c r="H4089" s="130"/>
      <c r="I4089" s="134"/>
      <c r="J4089" s="123">
        <f>IF(OR(tbl_Metraj22[[#This Row],[TARIH]]="",tbl_Metraj22[[#This Row],[TARIH]]="-"),0,IF(tbl_Metraj22[[#This Row],[YUZDE]]=0,tbl_Metraj22[[#This Row],[METRAJ_BETON]],tbl_Metraj22[[#This Row],[YUZDE]]*tbl_Metraj22[[#This Row],[METRAJ_BETON]]))</f>
        <v>0</v>
      </c>
      <c r="K4089" s="2" t="s">
        <v>22459</v>
      </c>
    </row>
    <row r="4090" spans="1:11" ht="14.25" x14ac:dyDescent="0.2">
      <c r="A4090" s="2" t="s">
        <v>734</v>
      </c>
      <c r="B4090" s="124" t="s">
        <v>6689</v>
      </c>
      <c r="C4090" s="124"/>
      <c r="D4090" s="126">
        <v>1.94</v>
      </c>
      <c r="E4090" s="124" t="s">
        <v>766</v>
      </c>
      <c r="F4090" s="124">
        <v>-4</v>
      </c>
      <c r="G4090" s="2" t="s">
        <v>16676</v>
      </c>
      <c r="H4090" s="130"/>
      <c r="I4090" s="134"/>
      <c r="J4090" s="123">
        <f>IF(OR(tbl_Metraj22[[#This Row],[TARIH]]="",tbl_Metraj22[[#This Row],[TARIH]]="-"),0,IF(tbl_Metraj22[[#This Row],[YUZDE]]=0,tbl_Metraj22[[#This Row],[METRAJ_BETON]],tbl_Metraj22[[#This Row],[YUZDE]]*tbl_Metraj22[[#This Row],[METRAJ_BETON]]))</f>
        <v>0</v>
      </c>
      <c r="K4090" s="2" t="s">
        <v>22423</v>
      </c>
    </row>
    <row r="4091" spans="1:11" ht="14.25" x14ac:dyDescent="0.2">
      <c r="A4091" s="2" t="s">
        <v>734</v>
      </c>
      <c r="B4091" s="124" t="s">
        <v>6690</v>
      </c>
      <c r="C4091" s="124"/>
      <c r="D4091" s="126">
        <v>1.04</v>
      </c>
      <c r="E4091" s="124" t="s">
        <v>766</v>
      </c>
      <c r="F4091" s="124">
        <v>-4</v>
      </c>
      <c r="G4091" s="2" t="s">
        <v>16677</v>
      </c>
      <c r="H4091" s="130"/>
      <c r="I4091" s="134"/>
      <c r="J4091" s="123">
        <f>IF(OR(tbl_Metraj22[[#This Row],[TARIH]]="",tbl_Metraj22[[#This Row],[TARIH]]="-"),0,IF(tbl_Metraj22[[#This Row],[YUZDE]]=0,tbl_Metraj22[[#This Row],[METRAJ_BETON]],tbl_Metraj22[[#This Row],[YUZDE]]*tbl_Metraj22[[#This Row],[METRAJ_BETON]]))</f>
        <v>0</v>
      </c>
      <c r="K4091" s="2" t="s">
        <v>23888</v>
      </c>
    </row>
    <row r="4092" spans="1:11" ht="14.25" x14ac:dyDescent="0.2">
      <c r="A4092" s="2" t="s">
        <v>734</v>
      </c>
      <c r="B4092" s="124" t="s">
        <v>6691</v>
      </c>
      <c r="C4092" s="124"/>
      <c r="D4092" s="126">
        <v>1.78</v>
      </c>
      <c r="E4092" s="124" t="s">
        <v>766</v>
      </c>
      <c r="F4092" s="124">
        <v>-4</v>
      </c>
      <c r="G4092" s="2" t="s">
        <v>16678</v>
      </c>
      <c r="H4092" s="130"/>
      <c r="I4092" s="134"/>
      <c r="J4092" s="123">
        <f>IF(OR(tbl_Metraj22[[#This Row],[TARIH]]="",tbl_Metraj22[[#This Row],[TARIH]]="-"),0,IF(tbl_Metraj22[[#This Row],[YUZDE]]=0,tbl_Metraj22[[#This Row],[METRAJ_BETON]],tbl_Metraj22[[#This Row],[YUZDE]]*tbl_Metraj22[[#This Row],[METRAJ_BETON]]))</f>
        <v>0</v>
      </c>
      <c r="K4092" s="2" t="s">
        <v>22375</v>
      </c>
    </row>
    <row r="4093" spans="1:11" ht="14.25" x14ac:dyDescent="0.2">
      <c r="A4093" s="2" t="s">
        <v>734</v>
      </c>
      <c r="B4093" s="124" t="s">
        <v>6692</v>
      </c>
      <c r="C4093" s="124"/>
      <c r="D4093" s="126">
        <v>0.53</v>
      </c>
      <c r="E4093" s="124" t="s">
        <v>766</v>
      </c>
      <c r="F4093" s="124">
        <v>-4</v>
      </c>
      <c r="G4093" s="2" t="s">
        <v>16679</v>
      </c>
      <c r="H4093" s="130"/>
      <c r="I4093" s="134"/>
      <c r="J4093" s="123">
        <f>IF(OR(tbl_Metraj22[[#This Row],[TARIH]]="",tbl_Metraj22[[#This Row],[TARIH]]="-"),0,IF(tbl_Metraj22[[#This Row],[YUZDE]]=0,tbl_Metraj22[[#This Row],[METRAJ_BETON]],tbl_Metraj22[[#This Row],[YUZDE]]*tbl_Metraj22[[#This Row],[METRAJ_BETON]]))</f>
        <v>0</v>
      </c>
      <c r="K4093" s="2" t="s">
        <v>23889</v>
      </c>
    </row>
    <row r="4094" spans="1:11" ht="14.25" x14ac:dyDescent="0.2">
      <c r="A4094" s="2" t="s">
        <v>734</v>
      </c>
      <c r="B4094" s="124" t="s">
        <v>6693</v>
      </c>
      <c r="C4094" s="124"/>
      <c r="D4094" s="126">
        <v>1.59</v>
      </c>
      <c r="E4094" s="124" t="s">
        <v>766</v>
      </c>
      <c r="F4094" s="124">
        <v>-4</v>
      </c>
      <c r="G4094" s="2" t="s">
        <v>16680</v>
      </c>
      <c r="H4094" s="130"/>
      <c r="I4094" s="134"/>
      <c r="J4094" s="123">
        <f>IF(OR(tbl_Metraj22[[#This Row],[TARIH]]="",tbl_Metraj22[[#This Row],[TARIH]]="-"),0,IF(tbl_Metraj22[[#This Row],[YUZDE]]=0,tbl_Metraj22[[#This Row],[METRAJ_BETON]],tbl_Metraj22[[#This Row],[YUZDE]]*tbl_Metraj22[[#This Row],[METRAJ_BETON]]))</f>
        <v>0</v>
      </c>
      <c r="K4094" s="2" t="s">
        <v>22378</v>
      </c>
    </row>
    <row r="4095" spans="1:11" ht="14.25" x14ac:dyDescent="0.2">
      <c r="A4095" s="2" t="s">
        <v>734</v>
      </c>
      <c r="B4095" s="124" t="s">
        <v>6694</v>
      </c>
      <c r="C4095" s="124"/>
      <c r="D4095" s="126">
        <v>0.53</v>
      </c>
      <c r="E4095" s="124" t="s">
        <v>766</v>
      </c>
      <c r="F4095" s="124">
        <v>-4</v>
      </c>
      <c r="G4095" s="2" t="s">
        <v>16681</v>
      </c>
      <c r="H4095" s="130"/>
      <c r="I4095" s="134"/>
      <c r="J4095" s="123">
        <f>IF(OR(tbl_Metraj22[[#This Row],[TARIH]]="",tbl_Metraj22[[#This Row],[TARIH]]="-"),0,IF(tbl_Metraj22[[#This Row],[YUZDE]]=0,tbl_Metraj22[[#This Row],[METRAJ_BETON]],tbl_Metraj22[[#This Row],[YUZDE]]*tbl_Metraj22[[#This Row],[METRAJ_BETON]]))</f>
        <v>0</v>
      </c>
      <c r="K4095" s="2" t="s">
        <v>23890</v>
      </c>
    </row>
    <row r="4096" spans="1:11" ht="14.25" x14ac:dyDescent="0.2">
      <c r="A4096" s="2" t="s">
        <v>734</v>
      </c>
      <c r="B4096" s="124" t="s">
        <v>6695</v>
      </c>
      <c r="C4096" s="124"/>
      <c r="D4096" s="126">
        <v>1.1299999999999999</v>
      </c>
      <c r="E4096" s="124" t="s">
        <v>766</v>
      </c>
      <c r="F4096" s="124">
        <v>-4</v>
      </c>
      <c r="G4096" s="2" t="s">
        <v>16682</v>
      </c>
      <c r="H4096" s="130"/>
      <c r="I4096" s="134"/>
      <c r="J4096" s="123">
        <f>IF(OR(tbl_Metraj22[[#This Row],[TARIH]]="",tbl_Metraj22[[#This Row],[TARIH]]="-"),0,IF(tbl_Metraj22[[#This Row],[YUZDE]]=0,tbl_Metraj22[[#This Row],[METRAJ_BETON]],tbl_Metraj22[[#This Row],[YUZDE]]*tbl_Metraj22[[#This Row],[METRAJ_BETON]]))</f>
        <v>0</v>
      </c>
      <c r="K4096" s="2" t="s">
        <v>23891</v>
      </c>
    </row>
    <row r="4097" spans="1:11" ht="14.25" x14ac:dyDescent="0.2">
      <c r="A4097" s="2" t="s">
        <v>734</v>
      </c>
      <c r="B4097" s="124" t="s">
        <v>6696</v>
      </c>
      <c r="C4097" s="124"/>
      <c r="D4097" s="126">
        <v>1.06</v>
      </c>
      <c r="E4097" s="124" t="s">
        <v>766</v>
      </c>
      <c r="F4097" s="124">
        <v>-4</v>
      </c>
      <c r="G4097" s="2" t="s">
        <v>16683</v>
      </c>
      <c r="H4097" s="130"/>
      <c r="I4097" s="134"/>
      <c r="J4097" s="123">
        <f>IF(OR(tbl_Metraj22[[#This Row],[TARIH]]="",tbl_Metraj22[[#This Row],[TARIH]]="-"),0,IF(tbl_Metraj22[[#This Row],[YUZDE]]=0,tbl_Metraj22[[#This Row],[METRAJ_BETON]],tbl_Metraj22[[#This Row],[YUZDE]]*tbl_Metraj22[[#This Row],[METRAJ_BETON]]))</f>
        <v>0</v>
      </c>
      <c r="K4097" s="2" t="s">
        <v>23892</v>
      </c>
    </row>
    <row r="4098" spans="1:11" ht="14.25" x14ac:dyDescent="0.2">
      <c r="A4098" s="2" t="s">
        <v>734</v>
      </c>
      <c r="B4098" s="124" t="s">
        <v>6697</v>
      </c>
      <c r="C4098" s="124"/>
      <c r="D4098" s="126">
        <v>2.2999999999999998</v>
      </c>
      <c r="E4098" s="124" t="s">
        <v>766</v>
      </c>
      <c r="F4098" s="124">
        <v>-4</v>
      </c>
      <c r="G4098" s="2" t="s">
        <v>16684</v>
      </c>
      <c r="H4098" s="130"/>
      <c r="I4098" s="134"/>
      <c r="J4098" s="123">
        <f>IF(OR(tbl_Metraj22[[#This Row],[TARIH]]="",tbl_Metraj22[[#This Row],[TARIH]]="-"),0,IF(tbl_Metraj22[[#This Row],[YUZDE]]=0,tbl_Metraj22[[#This Row],[METRAJ_BETON]],tbl_Metraj22[[#This Row],[YUZDE]]*tbl_Metraj22[[#This Row],[METRAJ_BETON]]))</f>
        <v>0</v>
      </c>
      <c r="K4098" s="2" t="s">
        <v>23893</v>
      </c>
    </row>
    <row r="4099" spans="1:11" ht="14.25" x14ac:dyDescent="0.2">
      <c r="A4099" s="2" t="s">
        <v>734</v>
      </c>
      <c r="B4099" s="124" t="s">
        <v>6698</v>
      </c>
      <c r="C4099" s="124"/>
      <c r="D4099" s="126">
        <v>1.1299999999999999</v>
      </c>
      <c r="E4099" s="124" t="s">
        <v>766</v>
      </c>
      <c r="F4099" s="124">
        <v>-4</v>
      </c>
      <c r="G4099" s="2" t="s">
        <v>16685</v>
      </c>
      <c r="H4099" s="130"/>
      <c r="I4099" s="134"/>
      <c r="J4099" s="123">
        <f>IF(OR(tbl_Metraj22[[#This Row],[TARIH]]="",tbl_Metraj22[[#This Row],[TARIH]]="-"),0,IF(tbl_Metraj22[[#This Row],[YUZDE]]=0,tbl_Metraj22[[#This Row],[METRAJ_BETON]],tbl_Metraj22[[#This Row],[YUZDE]]*tbl_Metraj22[[#This Row],[METRAJ_BETON]]))</f>
        <v>0</v>
      </c>
      <c r="K4099" s="2" t="s">
        <v>22388</v>
      </c>
    </row>
    <row r="4100" spans="1:11" ht="14.25" x14ac:dyDescent="0.2">
      <c r="A4100" s="2" t="s">
        <v>734</v>
      </c>
      <c r="B4100" s="124" t="s">
        <v>6699</v>
      </c>
      <c r="C4100" s="124"/>
      <c r="D4100" s="126">
        <v>2.2999999999999998</v>
      </c>
      <c r="E4100" s="124" t="s">
        <v>766</v>
      </c>
      <c r="F4100" s="124">
        <v>-4</v>
      </c>
      <c r="G4100" s="2" t="s">
        <v>16686</v>
      </c>
      <c r="H4100" s="130"/>
      <c r="I4100" s="134"/>
      <c r="J4100" s="123">
        <f>IF(OR(tbl_Metraj22[[#This Row],[TARIH]]="",tbl_Metraj22[[#This Row],[TARIH]]="-"),0,IF(tbl_Metraj22[[#This Row],[YUZDE]]=0,tbl_Metraj22[[#This Row],[METRAJ_BETON]],tbl_Metraj22[[#This Row],[YUZDE]]*tbl_Metraj22[[#This Row],[METRAJ_BETON]]))</f>
        <v>0</v>
      </c>
      <c r="K4100" s="2" t="s">
        <v>23894</v>
      </c>
    </row>
    <row r="4101" spans="1:11" ht="14.25" x14ac:dyDescent="0.2">
      <c r="A4101" s="2" t="s">
        <v>734</v>
      </c>
      <c r="B4101" s="124" t="s">
        <v>6700</v>
      </c>
      <c r="C4101" s="124"/>
      <c r="D4101" s="126">
        <v>1.1299999999999999</v>
      </c>
      <c r="E4101" s="124" t="s">
        <v>766</v>
      </c>
      <c r="F4101" s="124">
        <v>-4</v>
      </c>
      <c r="G4101" s="2" t="s">
        <v>16687</v>
      </c>
      <c r="H4101" s="130"/>
      <c r="I4101" s="134"/>
      <c r="J4101" s="123">
        <f>IF(OR(tbl_Metraj22[[#This Row],[TARIH]]="",tbl_Metraj22[[#This Row],[TARIH]]="-"),0,IF(tbl_Metraj22[[#This Row],[YUZDE]]=0,tbl_Metraj22[[#This Row],[METRAJ_BETON]],tbl_Metraj22[[#This Row],[YUZDE]]*tbl_Metraj22[[#This Row],[METRAJ_BETON]]))</f>
        <v>0</v>
      </c>
      <c r="K4101" s="2" t="s">
        <v>23895</v>
      </c>
    </row>
    <row r="4102" spans="1:11" ht="14.25" x14ac:dyDescent="0.2">
      <c r="A4102" s="2" t="s">
        <v>734</v>
      </c>
      <c r="B4102" s="124" t="s">
        <v>6701</v>
      </c>
      <c r="C4102" s="124"/>
      <c r="D4102" s="126">
        <v>2.4</v>
      </c>
      <c r="E4102" s="124" t="s">
        <v>766</v>
      </c>
      <c r="F4102" s="124">
        <v>-4</v>
      </c>
      <c r="G4102" s="2" t="s">
        <v>16688</v>
      </c>
      <c r="H4102" s="130"/>
      <c r="I4102" s="134"/>
      <c r="J4102" s="123">
        <f>IF(OR(tbl_Metraj22[[#This Row],[TARIH]]="",tbl_Metraj22[[#This Row],[TARIH]]="-"),0,IF(tbl_Metraj22[[#This Row],[YUZDE]]=0,tbl_Metraj22[[#This Row],[METRAJ_BETON]],tbl_Metraj22[[#This Row],[YUZDE]]*tbl_Metraj22[[#This Row],[METRAJ_BETON]]))</f>
        <v>0</v>
      </c>
      <c r="K4102" s="2" t="s">
        <v>23896</v>
      </c>
    </row>
    <row r="4103" spans="1:11" ht="14.25" x14ac:dyDescent="0.2">
      <c r="A4103" s="2" t="s">
        <v>734</v>
      </c>
      <c r="B4103" s="124" t="s">
        <v>6702</v>
      </c>
      <c r="C4103" s="124"/>
      <c r="D4103" s="126">
        <v>1.88</v>
      </c>
      <c r="E4103" s="124" t="s">
        <v>766</v>
      </c>
      <c r="F4103" s="124">
        <v>-4</v>
      </c>
      <c r="G4103" s="2" t="s">
        <v>16689</v>
      </c>
      <c r="H4103" s="130"/>
      <c r="I4103" s="134"/>
      <c r="J4103" s="123">
        <f>IF(OR(tbl_Metraj22[[#This Row],[TARIH]]="",tbl_Metraj22[[#This Row],[TARIH]]="-"),0,IF(tbl_Metraj22[[#This Row],[YUZDE]]=0,tbl_Metraj22[[#This Row],[METRAJ_BETON]],tbl_Metraj22[[#This Row],[YUZDE]]*tbl_Metraj22[[#This Row],[METRAJ_BETON]]))</f>
        <v>0</v>
      </c>
      <c r="K4103" s="2" t="s">
        <v>23897</v>
      </c>
    </row>
    <row r="4104" spans="1:11" ht="14.25" x14ac:dyDescent="0.2">
      <c r="A4104" s="2" t="s">
        <v>734</v>
      </c>
      <c r="B4104" s="124" t="s">
        <v>6703</v>
      </c>
      <c r="C4104" s="124"/>
      <c r="D4104" s="126">
        <v>1.5</v>
      </c>
      <c r="E4104" s="124" t="s">
        <v>766</v>
      </c>
      <c r="F4104" s="124">
        <v>-4</v>
      </c>
      <c r="G4104" s="2" t="s">
        <v>16690</v>
      </c>
      <c r="H4104" s="130"/>
      <c r="I4104" s="134"/>
      <c r="J4104" s="123">
        <f>IF(OR(tbl_Metraj22[[#This Row],[TARIH]]="",tbl_Metraj22[[#This Row],[TARIH]]="-"),0,IF(tbl_Metraj22[[#This Row],[YUZDE]]=0,tbl_Metraj22[[#This Row],[METRAJ_BETON]],tbl_Metraj22[[#This Row],[YUZDE]]*tbl_Metraj22[[#This Row],[METRAJ_BETON]]))</f>
        <v>0</v>
      </c>
      <c r="K4104" s="2" t="s">
        <v>23898</v>
      </c>
    </row>
    <row r="4105" spans="1:11" ht="14.25" x14ac:dyDescent="0.2">
      <c r="A4105" s="2" t="s">
        <v>734</v>
      </c>
      <c r="B4105" s="124" t="s">
        <v>6704</v>
      </c>
      <c r="C4105" s="124"/>
      <c r="D4105" s="126">
        <v>1.41</v>
      </c>
      <c r="E4105" s="124" t="s">
        <v>766</v>
      </c>
      <c r="F4105" s="124">
        <v>-4</v>
      </c>
      <c r="G4105" s="2" t="s">
        <v>16691</v>
      </c>
      <c r="H4105" s="130"/>
      <c r="I4105" s="134"/>
      <c r="J4105" s="123">
        <f>IF(OR(tbl_Metraj22[[#This Row],[TARIH]]="",tbl_Metraj22[[#This Row],[TARIH]]="-"),0,IF(tbl_Metraj22[[#This Row],[YUZDE]]=0,tbl_Metraj22[[#This Row],[METRAJ_BETON]],tbl_Metraj22[[#This Row],[YUZDE]]*tbl_Metraj22[[#This Row],[METRAJ_BETON]]))</f>
        <v>0</v>
      </c>
      <c r="K4105" s="2" t="e">
        <v>#N/A</v>
      </c>
    </row>
    <row r="4106" spans="1:11" ht="14.25" x14ac:dyDescent="0.2">
      <c r="A4106" s="2" t="s">
        <v>734</v>
      </c>
      <c r="B4106" s="124" t="s">
        <v>6705</v>
      </c>
      <c r="C4106" s="124"/>
      <c r="D4106" s="126">
        <v>1.23</v>
      </c>
      <c r="E4106" s="124" t="s">
        <v>766</v>
      </c>
      <c r="F4106" s="124">
        <v>-4</v>
      </c>
      <c r="G4106" s="2" t="s">
        <v>16692</v>
      </c>
      <c r="H4106" s="130"/>
      <c r="I4106" s="134"/>
      <c r="J4106" s="123">
        <f>IF(OR(tbl_Metraj22[[#This Row],[TARIH]]="",tbl_Metraj22[[#This Row],[TARIH]]="-"),0,IF(tbl_Metraj22[[#This Row],[YUZDE]]=0,tbl_Metraj22[[#This Row],[METRAJ_BETON]],tbl_Metraj22[[#This Row],[YUZDE]]*tbl_Metraj22[[#This Row],[METRAJ_BETON]]))</f>
        <v>0</v>
      </c>
      <c r="K4106" s="2" t="s">
        <v>23899</v>
      </c>
    </row>
    <row r="4107" spans="1:11" ht="14.25" x14ac:dyDescent="0.2">
      <c r="A4107" s="2" t="s">
        <v>734</v>
      </c>
      <c r="B4107" s="124" t="s">
        <v>6706</v>
      </c>
      <c r="C4107" s="124"/>
      <c r="D4107" s="126">
        <v>3.68</v>
      </c>
      <c r="E4107" s="124" t="s">
        <v>766</v>
      </c>
      <c r="F4107" s="124">
        <v>-4</v>
      </c>
      <c r="G4107" s="2" t="s">
        <v>16693</v>
      </c>
      <c r="H4107" s="130"/>
      <c r="I4107" s="134"/>
      <c r="J4107" s="123">
        <f>IF(OR(tbl_Metraj22[[#This Row],[TARIH]]="",tbl_Metraj22[[#This Row],[TARIH]]="-"),0,IF(tbl_Metraj22[[#This Row],[YUZDE]]=0,tbl_Metraj22[[#This Row],[METRAJ_BETON]],tbl_Metraj22[[#This Row],[YUZDE]]*tbl_Metraj22[[#This Row],[METRAJ_BETON]]))</f>
        <v>0</v>
      </c>
      <c r="K4107" s="2" t="s">
        <v>22493</v>
      </c>
    </row>
    <row r="4108" spans="1:11" ht="14.25" x14ac:dyDescent="0.2">
      <c r="A4108" s="2" t="s">
        <v>734</v>
      </c>
      <c r="B4108" s="124" t="s">
        <v>6707</v>
      </c>
      <c r="C4108" s="124"/>
      <c r="D4108" s="126">
        <v>3.68</v>
      </c>
      <c r="E4108" s="124" t="s">
        <v>766</v>
      </c>
      <c r="F4108" s="124">
        <v>-4</v>
      </c>
      <c r="G4108" s="2" t="s">
        <v>16694</v>
      </c>
      <c r="H4108" s="130"/>
      <c r="I4108" s="134"/>
      <c r="J4108" s="123">
        <f>IF(OR(tbl_Metraj22[[#This Row],[TARIH]]="",tbl_Metraj22[[#This Row],[TARIH]]="-"),0,IF(tbl_Metraj22[[#This Row],[YUZDE]]=0,tbl_Metraj22[[#This Row],[METRAJ_BETON]],tbl_Metraj22[[#This Row],[YUZDE]]*tbl_Metraj22[[#This Row],[METRAJ_BETON]]))</f>
        <v>0</v>
      </c>
      <c r="K4108" s="2" t="s">
        <v>22491</v>
      </c>
    </row>
    <row r="4109" spans="1:11" ht="14.25" x14ac:dyDescent="0.2">
      <c r="A4109" s="2" t="s">
        <v>734</v>
      </c>
      <c r="B4109" s="124" t="s">
        <v>6708</v>
      </c>
      <c r="C4109" s="124"/>
      <c r="D4109" s="126">
        <v>1.06</v>
      </c>
      <c r="E4109" s="124" t="s">
        <v>766</v>
      </c>
      <c r="F4109" s="124">
        <v>-4</v>
      </c>
      <c r="G4109" s="2" t="s">
        <v>16695</v>
      </c>
      <c r="H4109" s="130"/>
      <c r="I4109" s="134"/>
      <c r="J4109" s="123">
        <f>IF(OR(tbl_Metraj22[[#This Row],[TARIH]]="",tbl_Metraj22[[#This Row],[TARIH]]="-"),0,IF(tbl_Metraj22[[#This Row],[YUZDE]]=0,tbl_Metraj22[[#This Row],[METRAJ_BETON]],tbl_Metraj22[[#This Row],[YUZDE]]*tbl_Metraj22[[#This Row],[METRAJ_BETON]]))</f>
        <v>0</v>
      </c>
      <c r="K4109" s="2" t="s">
        <v>23900</v>
      </c>
    </row>
    <row r="4110" spans="1:11" ht="14.25" x14ac:dyDescent="0.2">
      <c r="A4110" s="2" t="s">
        <v>734</v>
      </c>
      <c r="B4110" s="124" t="s">
        <v>6709</v>
      </c>
      <c r="C4110" s="124"/>
      <c r="D4110" s="126">
        <v>1.06</v>
      </c>
      <c r="E4110" s="124" t="s">
        <v>766</v>
      </c>
      <c r="F4110" s="124">
        <v>-4</v>
      </c>
      <c r="G4110" s="2" t="s">
        <v>16696</v>
      </c>
      <c r="H4110" s="130"/>
      <c r="I4110" s="134"/>
      <c r="J4110" s="123">
        <f>IF(OR(tbl_Metraj22[[#This Row],[TARIH]]="",tbl_Metraj22[[#This Row],[TARIH]]="-"),0,IF(tbl_Metraj22[[#This Row],[YUZDE]]=0,tbl_Metraj22[[#This Row],[METRAJ_BETON]],tbl_Metraj22[[#This Row],[YUZDE]]*tbl_Metraj22[[#This Row],[METRAJ_BETON]]))</f>
        <v>0</v>
      </c>
      <c r="K4110" s="2" t="s">
        <v>23901</v>
      </c>
    </row>
    <row r="4111" spans="1:11" ht="14.25" x14ac:dyDescent="0.2">
      <c r="A4111" s="2" t="s">
        <v>734</v>
      </c>
      <c r="B4111" s="124" t="s">
        <v>6710</v>
      </c>
      <c r="C4111" s="124"/>
      <c r="D4111" s="126">
        <v>0.9</v>
      </c>
      <c r="E4111" s="124" t="s">
        <v>766</v>
      </c>
      <c r="F4111" s="124">
        <v>-4</v>
      </c>
      <c r="G4111" s="2" t="s">
        <v>16697</v>
      </c>
      <c r="H4111" s="130"/>
      <c r="I4111" s="134"/>
      <c r="J4111" s="123">
        <f>IF(OR(tbl_Metraj22[[#This Row],[TARIH]]="",tbl_Metraj22[[#This Row],[TARIH]]="-"),0,IF(tbl_Metraj22[[#This Row],[YUZDE]]=0,tbl_Metraj22[[#This Row],[METRAJ_BETON]],tbl_Metraj22[[#This Row],[YUZDE]]*tbl_Metraj22[[#This Row],[METRAJ_BETON]]))</f>
        <v>0</v>
      </c>
      <c r="K4111" s="2" t="s">
        <v>22457</v>
      </c>
    </row>
    <row r="4112" spans="1:11" ht="14.25" x14ac:dyDescent="0.2">
      <c r="A4112" s="2" t="s">
        <v>734</v>
      </c>
      <c r="B4112" s="124" t="s">
        <v>6711</v>
      </c>
      <c r="C4112" s="124"/>
      <c r="D4112" s="126">
        <v>0.26</v>
      </c>
      <c r="E4112" s="124" t="s">
        <v>766</v>
      </c>
      <c r="F4112" s="124">
        <v>-4</v>
      </c>
      <c r="G4112" s="2" t="s">
        <v>16698</v>
      </c>
      <c r="H4112" s="130"/>
      <c r="I4112" s="134"/>
      <c r="J4112" s="123">
        <f>IF(OR(tbl_Metraj22[[#This Row],[TARIH]]="",tbl_Metraj22[[#This Row],[TARIH]]="-"),0,IF(tbl_Metraj22[[#This Row],[YUZDE]]=0,tbl_Metraj22[[#This Row],[METRAJ_BETON]],tbl_Metraj22[[#This Row],[YUZDE]]*tbl_Metraj22[[#This Row],[METRAJ_BETON]]))</f>
        <v>0</v>
      </c>
      <c r="K4112" s="2" t="s">
        <v>23902</v>
      </c>
    </row>
    <row r="4113" spans="1:11" ht="14.25" x14ac:dyDescent="0.2">
      <c r="A4113" s="2" t="s">
        <v>734</v>
      </c>
      <c r="B4113" s="124" t="s">
        <v>6712</v>
      </c>
      <c r="C4113" s="124"/>
      <c r="D4113" s="126">
        <v>0.35</v>
      </c>
      <c r="E4113" s="124" t="s">
        <v>766</v>
      </c>
      <c r="F4113" s="124">
        <v>-4</v>
      </c>
      <c r="G4113" s="2" t="s">
        <v>16699</v>
      </c>
      <c r="H4113" s="130"/>
      <c r="I4113" s="134"/>
      <c r="J4113" s="123">
        <f>IF(OR(tbl_Metraj22[[#This Row],[TARIH]]="",tbl_Metraj22[[#This Row],[TARIH]]="-"),0,IF(tbl_Metraj22[[#This Row],[YUZDE]]=0,tbl_Metraj22[[#This Row],[METRAJ_BETON]],tbl_Metraj22[[#This Row],[YUZDE]]*tbl_Metraj22[[#This Row],[METRAJ_BETON]]))</f>
        <v>0</v>
      </c>
      <c r="K4113" s="2" t="s">
        <v>23903</v>
      </c>
    </row>
    <row r="4114" spans="1:11" ht="14.25" x14ac:dyDescent="0.2">
      <c r="A4114" s="2" t="s">
        <v>734</v>
      </c>
      <c r="B4114" s="124" t="s">
        <v>6713</v>
      </c>
      <c r="C4114" s="124"/>
      <c r="D4114" s="126">
        <v>0.21</v>
      </c>
      <c r="E4114" s="124" t="s">
        <v>766</v>
      </c>
      <c r="F4114" s="124">
        <v>-4</v>
      </c>
      <c r="G4114" s="2" t="s">
        <v>16700</v>
      </c>
      <c r="H4114" s="130"/>
      <c r="I4114" s="134"/>
      <c r="J4114" s="123">
        <f>IF(OR(tbl_Metraj22[[#This Row],[TARIH]]="",tbl_Metraj22[[#This Row],[TARIH]]="-"),0,IF(tbl_Metraj22[[#This Row],[YUZDE]]=0,tbl_Metraj22[[#This Row],[METRAJ_BETON]],tbl_Metraj22[[#This Row],[YUZDE]]*tbl_Metraj22[[#This Row],[METRAJ_BETON]]))</f>
        <v>0</v>
      </c>
      <c r="K4114" s="2" t="s">
        <v>22440</v>
      </c>
    </row>
    <row r="4115" spans="1:11" ht="14.25" x14ac:dyDescent="0.2">
      <c r="A4115" s="2" t="s">
        <v>734</v>
      </c>
      <c r="B4115" s="124" t="s">
        <v>6714</v>
      </c>
      <c r="C4115" s="124"/>
      <c r="D4115" s="126">
        <v>0.21</v>
      </c>
      <c r="E4115" s="124" t="s">
        <v>766</v>
      </c>
      <c r="F4115" s="124">
        <v>-4</v>
      </c>
      <c r="G4115" s="2" t="s">
        <v>16701</v>
      </c>
      <c r="H4115" s="130"/>
      <c r="I4115" s="134"/>
      <c r="J4115" s="123">
        <f>IF(OR(tbl_Metraj22[[#This Row],[TARIH]]="",tbl_Metraj22[[#This Row],[TARIH]]="-"),0,IF(tbl_Metraj22[[#This Row],[YUZDE]]=0,tbl_Metraj22[[#This Row],[METRAJ_BETON]],tbl_Metraj22[[#This Row],[YUZDE]]*tbl_Metraj22[[#This Row],[METRAJ_BETON]]))</f>
        <v>0</v>
      </c>
      <c r="K4115" s="2" t="s">
        <v>22421</v>
      </c>
    </row>
    <row r="4116" spans="1:11" ht="14.25" x14ac:dyDescent="0.2">
      <c r="A4116" s="2" t="s">
        <v>734</v>
      </c>
      <c r="B4116" s="124" t="s">
        <v>6715</v>
      </c>
      <c r="C4116" s="124"/>
      <c r="D4116" s="126">
        <v>0.26</v>
      </c>
      <c r="E4116" s="124" t="s">
        <v>766</v>
      </c>
      <c r="F4116" s="124">
        <v>-4</v>
      </c>
      <c r="G4116" s="2" t="s">
        <v>16702</v>
      </c>
      <c r="H4116" s="130"/>
      <c r="I4116" s="134"/>
      <c r="J4116" s="123">
        <f>IF(OR(tbl_Metraj22[[#This Row],[TARIH]]="",tbl_Metraj22[[#This Row],[TARIH]]="-"),0,IF(tbl_Metraj22[[#This Row],[YUZDE]]=0,tbl_Metraj22[[#This Row],[METRAJ_BETON]],tbl_Metraj22[[#This Row],[YUZDE]]*tbl_Metraj22[[#This Row],[METRAJ_BETON]]))</f>
        <v>0</v>
      </c>
      <c r="K4116" s="2" t="s">
        <v>22398</v>
      </c>
    </row>
    <row r="4117" spans="1:11" ht="14.25" x14ac:dyDescent="0.2">
      <c r="A4117" s="2" t="s">
        <v>734</v>
      </c>
      <c r="B4117" s="124" t="s">
        <v>6716</v>
      </c>
      <c r="C4117" s="124"/>
      <c r="D4117" s="126">
        <v>0.18</v>
      </c>
      <c r="E4117" s="124" t="s">
        <v>766</v>
      </c>
      <c r="F4117" s="124">
        <v>-4</v>
      </c>
      <c r="G4117" s="2" t="s">
        <v>16703</v>
      </c>
      <c r="H4117" s="130"/>
      <c r="I4117" s="134"/>
      <c r="J4117" s="123">
        <f>IF(OR(tbl_Metraj22[[#This Row],[TARIH]]="",tbl_Metraj22[[#This Row],[TARIH]]="-"),0,IF(tbl_Metraj22[[#This Row],[YUZDE]]=0,tbl_Metraj22[[#This Row],[METRAJ_BETON]],tbl_Metraj22[[#This Row],[YUZDE]]*tbl_Metraj22[[#This Row],[METRAJ_BETON]]))</f>
        <v>0</v>
      </c>
      <c r="K4117" s="2" t="s">
        <v>22401</v>
      </c>
    </row>
    <row r="4118" spans="1:11" ht="14.25" x14ac:dyDescent="0.2">
      <c r="A4118" s="2" t="s">
        <v>734</v>
      </c>
      <c r="B4118" s="124" t="s">
        <v>6717</v>
      </c>
      <c r="C4118" s="124"/>
      <c r="D4118" s="126">
        <v>0.35</v>
      </c>
      <c r="E4118" s="124" t="s">
        <v>766</v>
      </c>
      <c r="F4118" s="124">
        <v>-4</v>
      </c>
      <c r="G4118" s="2" t="s">
        <v>16704</v>
      </c>
      <c r="H4118" s="130"/>
      <c r="I4118" s="134"/>
      <c r="J4118" s="123">
        <f>IF(OR(tbl_Metraj22[[#This Row],[TARIH]]="",tbl_Metraj22[[#This Row],[TARIH]]="-"),0,IF(tbl_Metraj22[[#This Row],[YUZDE]]=0,tbl_Metraj22[[#This Row],[METRAJ_BETON]],tbl_Metraj22[[#This Row],[YUZDE]]*tbl_Metraj22[[#This Row],[METRAJ_BETON]]))</f>
        <v>0</v>
      </c>
      <c r="K4118" s="2" t="s">
        <v>23904</v>
      </c>
    </row>
    <row r="4119" spans="1:11" ht="14.25" x14ac:dyDescent="0.2">
      <c r="A4119" s="2" t="s">
        <v>734</v>
      </c>
      <c r="B4119" s="124" t="s">
        <v>6718</v>
      </c>
      <c r="C4119" s="124"/>
      <c r="D4119" s="126">
        <v>0.9</v>
      </c>
      <c r="E4119" s="124" t="s">
        <v>766</v>
      </c>
      <c r="F4119" s="124">
        <v>-4</v>
      </c>
      <c r="G4119" s="2" t="s">
        <v>16705</v>
      </c>
      <c r="H4119" s="130"/>
      <c r="I4119" s="134"/>
      <c r="J4119" s="123">
        <f>IF(OR(tbl_Metraj22[[#This Row],[TARIH]]="",tbl_Metraj22[[#This Row],[TARIH]]="-"),0,IF(tbl_Metraj22[[#This Row],[YUZDE]]=0,tbl_Metraj22[[#This Row],[METRAJ_BETON]],tbl_Metraj22[[#This Row],[YUZDE]]*tbl_Metraj22[[#This Row],[METRAJ_BETON]]))</f>
        <v>0</v>
      </c>
      <c r="K4119" s="2" t="s">
        <v>22464</v>
      </c>
    </row>
    <row r="4120" spans="1:11" ht="14.25" x14ac:dyDescent="0.2">
      <c r="A4120" s="2" t="s">
        <v>734</v>
      </c>
      <c r="B4120" s="124" t="s">
        <v>6719</v>
      </c>
      <c r="C4120" s="124"/>
      <c r="D4120" s="126">
        <v>0.27</v>
      </c>
      <c r="E4120" s="124" t="s">
        <v>766</v>
      </c>
      <c r="F4120" s="124">
        <v>-4</v>
      </c>
      <c r="G4120" s="2" t="s">
        <v>16706</v>
      </c>
      <c r="H4120" s="130"/>
      <c r="I4120" s="134"/>
      <c r="J4120" s="123">
        <f>IF(OR(tbl_Metraj22[[#This Row],[TARIH]]="",tbl_Metraj22[[#This Row],[TARIH]]="-"),0,IF(tbl_Metraj22[[#This Row],[YUZDE]]=0,tbl_Metraj22[[#This Row],[METRAJ_BETON]],tbl_Metraj22[[#This Row],[YUZDE]]*tbl_Metraj22[[#This Row],[METRAJ_BETON]]))</f>
        <v>0</v>
      </c>
      <c r="K4120" s="2" t="s">
        <v>22427</v>
      </c>
    </row>
    <row r="4121" spans="1:11" ht="14.25" x14ac:dyDescent="0.2">
      <c r="A4121" s="2" t="s">
        <v>734</v>
      </c>
      <c r="B4121" s="124" t="s">
        <v>6720</v>
      </c>
      <c r="C4121" s="124"/>
      <c r="D4121" s="126">
        <v>0.47</v>
      </c>
      <c r="E4121" s="124" t="s">
        <v>766</v>
      </c>
      <c r="F4121" s="124">
        <v>-4</v>
      </c>
      <c r="G4121" s="2" t="s">
        <v>16707</v>
      </c>
      <c r="H4121" s="130"/>
      <c r="I4121" s="134"/>
      <c r="J4121" s="123">
        <f>IF(OR(tbl_Metraj22[[#This Row],[TARIH]]="",tbl_Metraj22[[#This Row],[TARIH]]="-"),0,IF(tbl_Metraj22[[#This Row],[YUZDE]]=0,tbl_Metraj22[[#This Row],[METRAJ_BETON]],tbl_Metraj22[[#This Row],[YUZDE]]*tbl_Metraj22[[#This Row],[METRAJ_BETON]]))</f>
        <v>0</v>
      </c>
      <c r="K4121" s="2" t="s">
        <v>22424</v>
      </c>
    </row>
    <row r="4122" spans="1:11" ht="14.25" x14ac:dyDescent="0.2">
      <c r="A4122" s="2" t="s">
        <v>734</v>
      </c>
      <c r="B4122" s="124" t="s">
        <v>6721</v>
      </c>
      <c r="C4122" s="124"/>
      <c r="D4122" s="126">
        <v>0.23</v>
      </c>
      <c r="E4122" s="124" t="s">
        <v>766</v>
      </c>
      <c r="F4122" s="124">
        <v>-4</v>
      </c>
      <c r="G4122" s="2" t="s">
        <v>16708</v>
      </c>
      <c r="H4122" s="130"/>
      <c r="I4122" s="134"/>
      <c r="J4122" s="123">
        <f>IF(OR(tbl_Metraj22[[#This Row],[TARIH]]="",tbl_Metraj22[[#This Row],[TARIH]]="-"),0,IF(tbl_Metraj22[[#This Row],[YUZDE]]=0,tbl_Metraj22[[#This Row],[METRAJ_BETON]],tbl_Metraj22[[#This Row],[YUZDE]]*tbl_Metraj22[[#This Row],[METRAJ_BETON]]))</f>
        <v>0</v>
      </c>
      <c r="K4122" s="2" t="s">
        <v>23905</v>
      </c>
    </row>
    <row r="4123" spans="1:11" ht="14.25" x14ac:dyDescent="0.2">
      <c r="A4123" s="2" t="s">
        <v>734</v>
      </c>
      <c r="B4123" s="124" t="s">
        <v>6722</v>
      </c>
      <c r="C4123" s="124"/>
      <c r="D4123" s="126">
        <v>1.63</v>
      </c>
      <c r="E4123" s="124" t="s">
        <v>766</v>
      </c>
      <c r="F4123" s="124">
        <v>-4</v>
      </c>
      <c r="G4123" s="2" t="s">
        <v>16709</v>
      </c>
      <c r="H4123" s="130"/>
      <c r="I4123" s="134"/>
      <c r="J4123" s="123">
        <f>IF(OR(tbl_Metraj22[[#This Row],[TARIH]]="",tbl_Metraj22[[#This Row],[TARIH]]="-"),0,IF(tbl_Metraj22[[#This Row],[YUZDE]]=0,tbl_Metraj22[[#This Row],[METRAJ_BETON]],tbl_Metraj22[[#This Row],[YUZDE]]*tbl_Metraj22[[#This Row],[METRAJ_BETON]]))</f>
        <v>0</v>
      </c>
      <c r="K4123" s="2" t="s">
        <v>22471</v>
      </c>
    </row>
    <row r="4124" spans="1:11" ht="14.25" x14ac:dyDescent="0.2">
      <c r="A4124" s="2" t="s">
        <v>734</v>
      </c>
      <c r="B4124" s="124" t="s">
        <v>6723</v>
      </c>
      <c r="C4124" s="124"/>
      <c r="D4124" s="126">
        <v>1.02</v>
      </c>
      <c r="E4124" s="124" t="s">
        <v>766</v>
      </c>
      <c r="F4124" s="124">
        <v>-4</v>
      </c>
      <c r="G4124" s="2" t="s">
        <v>16710</v>
      </c>
      <c r="H4124" s="130"/>
      <c r="I4124" s="134"/>
      <c r="J4124" s="123">
        <f>IF(OR(tbl_Metraj22[[#This Row],[TARIH]]="",tbl_Metraj22[[#This Row],[TARIH]]="-"),0,IF(tbl_Metraj22[[#This Row],[YUZDE]]=0,tbl_Metraj22[[#This Row],[METRAJ_BETON]],tbl_Metraj22[[#This Row],[YUZDE]]*tbl_Metraj22[[#This Row],[METRAJ_BETON]]))</f>
        <v>0</v>
      </c>
      <c r="K4124" s="2" t="s">
        <v>23906</v>
      </c>
    </row>
    <row r="4125" spans="1:11" ht="14.25" x14ac:dyDescent="0.2">
      <c r="A4125" s="2" t="s">
        <v>734</v>
      </c>
      <c r="B4125" s="124" t="s">
        <v>6724</v>
      </c>
      <c r="C4125" s="124"/>
      <c r="D4125" s="126">
        <v>1.94</v>
      </c>
      <c r="E4125" s="124" t="s">
        <v>766</v>
      </c>
      <c r="F4125" s="124">
        <v>-4</v>
      </c>
      <c r="G4125" s="2" t="s">
        <v>16711</v>
      </c>
      <c r="H4125" s="130"/>
      <c r="I4125" s="134"/>
      <c r="J4125" s="123">
        <f>IF(OR(tbl_Metraj22[[#This Row],[TARIH]]="",tbl_Metraj22[[#This Row],[TARIH]]="-"),0,IF(tbl_Metraj22[[#This Row],[YUZDE]]=0,tbl_Metraj22[[#This Row],[METRAJ_BETON]],tbl_Metraj22[[#This Row],[YUZDE]]*tbl_Metraj22[[#This Row],[METRAJ_BETON]]))</f>
        <v>0</v>
      </c>
      <c r="K4125" s="2" t="s">
        <v>22434</v>
      </c>
    </row>
    <row r="4126" spans="1:11" ht="14.25" x14ac:dyDescent="0.2">
      <c r="A4126" s="2" t="s">
        <v>734</v>
      </c>
      <c r="B4126" s="124" t="s">
        <v>6725</v>
      </c>
      <c r="C4126" s="124"/>
      <c r="D4126" s="126">
        <v>0.46</v>
      </c>
      <c r="E4126" s="124" t="s">
        <v>766</v>
      </c>
      <c r="F4126" s="124">
        <v>-4</v>
      </c>
      <c r="G4126" s="2" t="s">
        <v>16712</v>
      </c>
      <c r="H4126" s="130"/>
      <c r="I4126" s="134"/>
      <c r="J4126" s="123">
        <f>IF(OR(tbl_Metraj22[[#This Row],[TARIH]]="",tbl_Metraj22[[#This Row],[TARIH]]="-"),0,IF(tbl_Metraj22[[#This Row],[YUZDE]]=0,tbl_Metraj22[[#This Row],[METRAJ_BETON]],tbl_Metraj22[[#This Row],[YUZDE]]*tbl_Metraj22[[#This Row],[METRAJ_BETON]]))</f>
        <v>0</v>
      </c>
      <c r="K4126" s="2" t="s">
        <v>22432</v>
      </c>
    </row>
    <row r="4127" spans="1:11" ht="14.25" x14ac:dyDescent="0.2">
      <c r="A4127" s="2" t="s">
        <v>734</v>
      </c>
      <c r="B4127" s="124" t="s">
        <v>6726</v>
      </c>
      <c r="C4127" s="124"/>
      <c r="D4127" s="126">
        <v>1.1200000000000001</v>
      </c>
      <c r="E4127" s="124" t="s">
        <v>766</v>
      </c>
      <c r="F4127" s="124">
        <v>-4</v>
      </c>
      <c r="G4127" s="2" t="s">
        <v>16713</v>
      </c>
      <c r="H4127" s="130"/>
      <c r="I4127" s="134"/>
      <c r="J4127" s="123">
        <f>IF(OR(tbl_Metraj22[[#This Row],[TARIH]]="",tbl_Metraj22[[#This Row],[TARIH]]="-"),0,IF(tbl_Metraj22[[#This Row],[YUZDE]]=0,tbl_Metraj22[[#This Row],[METRAJ_BETON]],tbl_Metraj22[[#This Row],[YUZDE]]*tbl_Metraj22[[#This Row],[METRAJ_BETON]]))</f>
        <v>0</v>
      </c>
      <c r="K4127" s="2" t="s">
        <v>23907</v>
      </c>
    </row>
    <row r="4128" spans="1:11" ht="14.25" x14ac:dyDescent="0.2">
      <c r="A4128" s="2" t="s">
        <v>734</v>
      </c>
      <c r="B4128" s="124" t="s">
        <v>6727</v>
      </c>
      <c r="C4128" s="124"/>
      <c r="D4128" s="126">
        <v>1.6</v>
      </c>
      <c r="E4128" s="124" t="s">
        <v>766</v>
      </c>
      <c r="F4128" s="124">
        <v>-4</v>
      </c>
      <c r="G4128" s="2" t="s">
        <v>16714</v>
      </c>
      <c r="H4128" s="130"/>
      <c r="I4128" s="134"/>
      <c r="J4128" s="123">
        <f>IF(OR(tbl_Metraj22[[#This Row],[TARIH]]="",tbl_Metraj22[[#This Row],[TARIH]]="-"),0,IF(tbl_Metraj22[[#This Row],[YUZDE]]=0,tbl_Metraj22[[#This Row],[METRAJ_BETON]],tbl_Metraj22[[#This Row],[YUZDE]]*tbl_Metraj22[[#This Row],[METRAJ_BETON]]))</f>
        <v>0</v>
      </c>
      <c r="K4128" s="2" t="s">
        <v>22396</v>
      </c>
    </row>
    <row r="4129" spans="1:11" ht="14.25" x14ac:dyDescent="0.2">
      <c r="A4129" s="2" t="s">
        <v>734</v>
      </c>
      <c r="B4129" s="124" t="s">
        <v>6728</v>
      </c>
      <c r="C4129" s="124"/>
      <c r="D4129" s="126">
        <v>1.78</v>
      </c>
      <c r="E4129" s="124" t="s">
        <v>766</v>
      </c>
      <c r="F4129" s="124">
        <v>-4</v>
      </c>
      <c r="G4129" s="2" t="s">
        <v>16715</v>
      </c>
      <c r="H4129" s="130"/>
      <c r="I4129" s="134"/>
      <c r="J4129" s="123">
        <f>IF(OR(tbl_Metraj22[[#This Row],[TARIH]]="",tbl_Metraj22[[#This Row],[TARIH]]="-"),0,IF(tbl_Metraj22[[#This Row],[YUZDE]]=0,tbl_Metraj22[[#This Row],[METRAJ_BETON]],tbl_Metraj22[[#This Row],[YUZDE]]*tbl_Metraj22[[#This Row],[METRAJ_BETON]]))</f>
        <v>0</v>
      </c>
      <c r="K4129" s="2" t="s">
        <v>22403</v>
      </c>
    </row>
    <row r="4130" spans="1:11" ht="14.25" x14ac:dyDescent="0.2">
      <c r="A4130" s="2" t="s">
        <v>734</v>
      </c>
      <c r="B4130" s="124" t="s">
        <v>6729</v>
      </c>
      <c r="C4130" s="124"/>
      <c r="D4130" s="126">
        <v>1.78</v>
      </c>
      <c r="E4130" s="124" t="s">
        <v>766</v>
      </c>
      <c r="F4130" s="124">
        <v>-4</v>
      </c>
      <c r="G4130" s="2" t="s">
        <v>16716</v>
      </c>
      <c r="H4130" s="130"/>
      <c r="I4130" s="134"/>
      <c r="J4130" s="123">
        <f>IF(OR(tbl_Metraj22[[#This Row],[TARIH]]="",tbl_Metraj22[[#This Row],[TARIH]]="-"),0,IF(tbl_Metraj22[[#This Row],[YUZDE]]=0,tbl_Metraj22[[#This Row],[METRAJ_BETON]],tbl_Metraj22[[#This Row],[YUZDE]]*tbl_Metraj22[[#This Row],[METRAJ_BETON]]))</f>
        <v>0</v>
      </c>
      <c r="K4130" s="2" t="s">
        <v>22347</v>
      </c>
    </row>
    <row r="4131" spans="1:11" ht="14.25" x14ac:dyDescent="0.2">
      <c r="A4131" s="2" t="s">
        <v>734</v>
      </c>
      <c r="B4131" s="124" t="s">
        <v>6730</v>
      </c>
      <c r="C4131" s="124"/>
      <c r="D4131" s="126">
        <v>1.6</v>
      </c>
      <c r="E4131" s="124" t="s">
        <v>766</v>
      </c>
      <c r="F4131" s="124">
        <v>-4</v>
      </c>
      <c r="G4131" s="2" t="s">
        <v>16717</v>
      </c>
      <c r="H4131" s="130"/>
      <c r="I4131" s="134"/>
      <c r="J4131" s="123">
        <f>IF(OR(tbl_Metraj22[[#This Row],[TARIH]]="",tbl_Metraj22[[#This Row],[TARIH]]="-"),0,IF(tbl_Metraj22[[#This Row],[YUZDE]]=0,tbl_Metraj22[[#This Row],[METRAJ_BETON]],tbl_Metraj22[[#This Row],[YUZDE]]*tbl_Metraj22[[#This Row],[METRAJ_BETON]]))</f>
        <v>0</v>
      </c>
      <c r="K4131" s="2" t="s">
        <v>22346</v>
      </c>
    </row>
    <row r="4132" spans="1:11" ht="14.25" x14ac:dyDescent="0.2">
      <c r="A4132" s="2" t="s">
        <v>734</v>
      </c>
      <c r="B4132" s="124" t="s">
        <v>6731</v>
      </c>
      <c r="C4132" s="124"/>
      <c r="D4132" s="126">
        <v>1.1299999999999999</v>
      </c>
      <c r="E4132" s="124" t="s">
        <v>766</v>
      </c>
      <c r="F4132" s="124">
        <v>-4</v>
      </c>
      <c r="G4132" s="2" t="s">
        <v>16718</v>
      </c>
      <c r="H4132" s="130"/>
      <c r="I4132" s="134"/>
      <c r="J4132" s="123">
        <f>IF(OR(tbl_Metraj22[[#This Row],[TARIH]]="",tbl_Metraj22[[#This Row],[TARIH]]="-"),0,IF(tbl_Metraj22[[#This Row],[YUZDE]]=0,tbl_Metraj22[[#This Row],[METRAJ_BETON]],tbl_Metraj22[[#This Row],[YUZDE]]*tbl_Metraj22[[#This Row],[METRAJ_BETON]]))</f>
        <v>0</v>
      </c>
      <c r="K4132" s="2" t="s">
        <v>23908</v>
      </c>
    </row>
    <row r="4133" spans="1:11" ht="14.25" x14ac:dyDescent="0.2">
      <c r="A4133" s="2" t="s">
        <v>734</v>
      </c>
      <c r="B4133" s="124" t="s">
        <v>6745</v>
      </c>
      <c r="C4133" s="124"/>
      <c r="D4133" s="126">
        <v>3.02</v>
      </c>
      <c r="E4133" s="124" t="s">
        <v>766</v>
      </c>
      <c r="F4133" s="124">
        <v>-4</v>
      </c>
      <c r="G4133" s="2" t="s">
        <v>16719</v>
      </c>
      <c r="H4133" s="130" t="s">
        <v>24265</v>
      </c>
      <c r="I4133" s="134"/>
      <c r="J4133" s="123">
        <f>IF(OR(tbl_Metraj22[[#This Row],[TARIH]]="",tbl_Metraj22[[#This Row],[TARIH]]="-"),0,IF(tbl_Metraj22[[#This Row],[YUZDE]]=0,tbl_Metraj22[[#This Row],[METRAJ_BETON]],tbl_Metraj22[[#This Row],[YUZDE]]*tbl_Metraj22[[#This Row],[METRAJ_BETON]]))</f>
        <v>0</v>
      </c>
      <c r="K4133" s="2" t="s">
        <v>22513</v>
      </c>
    </row>
    <row r="4134" spans="1:11" ht="14.25" x14ac:dyDescent="0.2">
      <c r="A4134" s="2" t="s">
        <v>734</v>
      </c>
      <c r="B4134" s="124" t="s">
        <v>6746</v>
      </c>
      <c r="C4134" s="124"/>
      <c r="D4134" s="126">
        <v>0.91</v>
      </c>
      <c r="E4134" s="124" t="s">
        <v>766</v>
      </c>
      <c r="F4134" s="124">
        <v>-4</v>
      </c>
      <c r="G4134" s="2" t="s">
        <v>16720</v>
      </c>
      <c r="H4134" s="130" t="s">
        <v>24265</v>
      </c>
      <c r="I4134" s="134"/>
      <c r="J4134" s="123">
        <f>IF(OR(tbl_Metraj22[[#This Row],[TARIH]]="",tbl_Metraj22[[#This Row],[TARIH]]="-"),0,IF(tbl_Metraj22[[#This Row],[YUZDE]]=0,tbl_Metraj22[[#This Row],[METRAJ_BETON]],tbl_Metraj22[[#This Row],[YUZDE]]*tbl_Metraj22[[#This Row],[METRAJ_BETON]]))</f>
        <v>0</v>
      </c>
      <c r="K4134" s="2" t="s">
        <v>23909</v>
      </c>
    </row>
    <row r="4135" spans="1:11" ht="14.25" x14ac:dyDescent="0.2">
      <c r="A4135" s="2" t="s">
        <v>734</v>
      </c>
      <c r="B4135" s="124" t="s">
        <v>6747</v>
      </c>
      <c r="C4135" s="124"/>
      <c r="D4135" s="126">
        <v>1.02</v>
      </c>
      <c r="E4135" s="124" t="s">
        <v>766</v>
      </c>
      <c r="F4135" s="124">
        <v>-4</v>
      </c>
      <c r="G4135" s="2" t="s">
        <v>16721</v>
      </c>
      <c r="H4135" s="130" t="s">
        <v>24265</v>
      </c>
      <c r="I4135" s="134"/>
      <c r="J4135" s="123">
        <f>IF(OR(tbl_Metraj22[[#This Row],[TARIH]]="",tbl_Metraj22[[#This Row],[TARIH]]="-"),0,IF(tbl_Metraj22[[#This Row],[YUZDE]]=0,tbl_Metraj22[[#This Row],[METRAJ_BETON]],tbl_Metraj22[[#This Row],[YUZDE]]*tbl_Metraj22[[#This Row],[METRAJ_BETON]]))</f>
        <v>0</v>
      </c>
      <c r="K4135" s="2" t="s">
        <v>23910</v>
      </c>
    </row>
    <row r="4136" spans="1:11" ht="14.25" x14ac:dyDescent="0.2">
      <c r="A4136" s="2" t="s">
        <v>734</v>
      </c>
      <c r="B4136" s="124" t="s">
        <v>6748</v>
      </c>
      <c r="C4136" s="124"/>
      <c r="D4136" s="126">
        <v>3.6</v>
      </c>
      <c r="E4136" s="124" t="s">
        <v>766</v>
      </c>
      <c r="F4136" s="124">
        <v>-4</v>
      </c>
      <c r="G4136" s="2" t="s">
        <v>16722</v>
      </c>
      <c r="H4136" s="130" t="s">
        <v>24265</v>
      </c>
      <c r="I4136" s="134"/>
      <c r="J4136" s="123">
        <f>IF(OR(tbl_Metraj22[[#This Row],[TARIH]]="",tbl_Metraj22[[#This Row],[TARIH]]="-"),0,IF(tbl_Metraj22[[#This Row],[YUZDE]]=0,tbl_Metraj22[[#This Row],[METRAJ_BETON]],tbl_Metraj22[[#This Row],[YUZDE]]*tbl_Metraj22[[#This Row],[METRAJ_BETON]]))</f>
        <v>0</v>
      </c>
      <c r="K4136" s="2" t="s">
        <v>22508</v>
      </c>
    </row>
    <row r="4137" spans="1:11" ht="14.25" x14ac:dyDescent="0.2">
      <c r="A4137" s="2" t="s">
        <v>734</v>
      </c>
      <c r="B4137" s="124" t="s">
        <v>6749</v>
      </c>
      <c r="C4137" s="124"/>
      <c r="D4137" s="126">
        <v>1.54</v>
      </c>
      <c r="E4137" s="124" t="s">
        <v>766</v>
      </c>
      <c r="F4137" s="124">
        <v>-4</v>
      </c>
      <c r="G4137" s="2" t="s">
        <v>16723</v>
      </c>
      <c r="H4137" s="130" t="s">
        <v>24265</v>
      </c>
      <c r="I4137" s="134"/>
      <c r="J4137" s="123">
        <f>IF(OR(tbl_Metraj22[[#This Row],[TARIH]]="",tbl_Metraj22[[#This Row],[TARIH]]="-"),0,IF(tbl_Metraj22[[#This Row],[YUZDE]]=0,tbl_Metraj22[[#This Row],[METRAJ_BETON]],tbl_Metraj22[[#This Row],[YUZDE]]*tbl_Metraj22[[#This Row],[METRAJ_BETON]]))</f>
        <v>0</v>
      </c>
      <c r="K4137" s="2" t="s">
        <v>23911</v>
      </c>
    </row>
    <row r="4138" spans="1:11" ht="14.25" x14ac:dyDescent="0.2">
      <c r="A4138" s="2" t="s">
        <v>734</v>
      </c>
      <c r="B4138" s="124" t="s">
        <v>6750</v>
      </c>
      <c r="C4138" s="124"/>
      <c r="D4138" s="126">
        <v>4.26</v>
      </c>
      <c r="E4138" s="124" t="s">
        <v>766</v>
      </c>
      <c r="F4138" s="124">
        <v>-4</v>
      </c>
      <c r="G4138" s="2" t="s">
        <v>16724</v>
      </c>
      <c r="H4138" s="130" t="s">
        <v>24265</v>
      </c>
      <c r="I4138" s="134"/>
      <c r="J4138" s="123">
        <f>IF(OR(tbl_Metraj22[[#This Row],[TARIH]]="",tbl_Metraj22[[#This Row],[TARIH]]="-"),0,IF(tbl_Metraj22[[#This Row],[YUZDE]]=0,tbl_Metraj22[[#This Row],[METRAJ_BETON]],tbl_Metraj22[[#This Row],[YUZDE]]*tbl_Metraj22[[#This Row],[METRAJ_BETON]]))</f>
        <v>0</v>
      </c>
      <c r="K4138" s="2" t="s">
        <v>22363</v>
      </c>
    </row>
    <row r="4139" spans="1:11" ht="14.25" x14ac:dyDescent="0.2">
      <c r="A4139" s="2" t="s">
        <v>734</v>
      </c>
      <c r="B4139" s="124" t="s">
        <v>6751</v>
      </c>
      <c r="C4139" s="124"/>
      <c r="D4139" s="126">
        <v>1.54</v>
      </c>
      <c r="E4139" s="124" t="s">
        <v>766</v>
      </c>
      <c r="F4139" s="124">
        <v>-4</v>
      </c>
      <c r="G4139" s="2" t="s">
        <v>16725</v>
      </c>
      <c r="H4139" s="130" t="s">
        <v>24265</v>
      </c>
      <c r="I4139" s="134"/>
      <c r="J4139" s="123">
        <f>IF(OR(tbl_Metraj22[[#This Row],[TARIH]]="",tbl_Metraj22[[#This Row],[TARIH]]="-"),0,IF(tbl_Metraj22[[#This Row],[YUZDE]]=0,tbl_Metraj22[[#This Row],[METRAJ_BETON]],tbl_Metraj22[[#This Row],[YUZDE]]*tbl_Metraj22[[#This Row],[METRAJ_BETON]]))</f>
        <v>0</v>
      </c>
      <c r="K4139" s="2" t="s">
        <v>23912</v>
      </c>
    </row>
    <row r="4140" spans="1:11" ht="14.25" x14ac:dyDescent="0.2">
      <c r="A4140" s="2" t="s">
        <v>734</v>
      </c>
      <c r="B4140" s="124" t="s">
        <v>6752</v>
      </c>
      <c r="C4140" s="124"/>
      <c r="D4140" s="126">
        <v>3.46</v>
      </c>
      <c r="E4140" s="124" t="s">
        <v>766</v>
      </c>
      <c r="F4140" s="124">
        <v>-4</v>
      </c>
      <c r="G4140" s="2" t="s">
        <v>16726</v>
      </c>
      <c r="H4140" s="130" t="s">
        <v>24265</v>
      </c>
      <c r="I4140" s="134"/>
      <c r="J4140" s="123">
        <f>IF(OR(tbl_Metraj22[[#This Row],[TARIH]]="",tbl_Metraj22[[#This Row],[TARIH]]="-"),0,IF(tbl_Metraj22[[#This Row],[YUZDE]]=0,tbl_Metraj22[[#This Row],[METRAJ_BETON]],tbl_Metraj22[[#This Row],[YUZDE]]*tbl_Metraj22[[#This Row],[METRAJ_BETON]]))</f>
        <v>0</v>
      </c>
      <c r="K4140" s="2" t="s">
        <v>22506</v>
      </c>
    </row>
    <row r="4141" spans="1:11" ht="14.25" x14ac:dyDescent="0.2">
      <c r="A4141" s="2" t="s">
        <v>734</v>
      </c>
      <c r="B4141" s="124" t="s">
        <v>6753</v>
      </c>
      <c r="C4141" s="124"/>
      <c r="D4141" s="126">
        <v>1.02</v>
      </c>
      <c r="E4141" s="124" t="s">
        <v>766</v>
      </c>
      <c r="F4141" s="124">
        <v>-4</v>
      </c>
      <c r="G4141" s="2" t="s">
        <v>16727</v>
      </c>
      <c r="H4141" s="130" t="s">
        <v>24265</v>
      </c>
      <c r="I4141" s="134"/>
      <c r="J4141" s="123">
        <f>IF(OR(tbl_Metraj22[[#This Row],[TARIH]]="",tbl_Metraj22[[#This Row],[TARIH]]="-"),0,IF(tbl_Metraj22[[#This Row],[YUZDE]]=0,tbl_Metraj22[[#This Row],[METRAJ_BETON]],tbl_Metraj22[[#This Row],[YUZDE]]*tbl_Metraj22[[#This Row],[METRAJ_BETON]]))</f>
        <v>0</v>
      </c>
      <c r="K4141" s="2" t="s">
        <v>23913</v>
      </c>
    </row>
    <row r="4142" spans="1:11" ht="14.25" x14ac:dyDescent="0.2">
      <c r="A4142" s="2" t="s">
        <v>734</v>
      </c>
      <c r="B4142" s="124" t="s">
        <v>6776</v>
      </c>
      <c r="C4142" s="124"/>
      <c r="D4142" s="126">
        <v>0.9</v>
      </c>
      <c r="E4142" s="124" t="s">
        <v>766</v>
      </c>
      <c r="F4142" s="124">
        <v>-4</v>
      </c>
      <c r="G4142" s="2" t="s">
        <v>16728</v>
      </c>
      <c r="H4142" s="130" t="s">
        <v>24265</v>
      </c>
      <c r="I4142" s="134"/>
      <c r="J4142" s="123">
        <f>IF(OR(tbl_Metraj22[[#This Row],[TARIH]]="",tbl_Metraj22[[#This Row],[TARIH]]="-"),0,IF(tbl_Metraj22[[#This Row],[YUZDE]]=0,tbl_Metraj22[[#This Row],[METRAJ_BETON]],tbl_Metraj22[[#This Row],[YUZDE]]*tbl_Metraj22[[#This Row],[METRAJ_BETON]]))</f>
        <v>0</v>
      </c>
      <c r="K4142" s="2" t="s">
        <v>23914</v>
      </c>
    </row>
    <row r="4143" spans="1:11" ht="14.25" x14ac:dyDescent="0.2">
      <c r="A4143" s="2" t="s">
        <v>734</v>
      </c>
      <c r="B4143" s="124" t="s">
        <v>6778</v>
      </c>
      <c r="C4143" s="124"/>
      <c r="D4143" s="126">
        <v>2.2999999999999998</v>
      </c>
      <c r="E4143" s="124" t="s">
        <v>766</v>
      </c>
      <c r="F4143" s="124">
        <v>-4</v>
      </c>
      <c r="G4143" s="2" t="s">
        <v>16729</v>
      </c>
      <c r="H4143" s="130" t="s">
        <v>24265</v>
      </c>
      <c r="I4143" s="134"/>
      <c r="J4143" s="123">
        <f>IF(OR(tbl_Metraj22[[#This Row],[TARIH]]="",tbl_Metraj22[[#This Row],[TARIH]]="-"),0,IF(tbl_Metraj22[[#This Row],[YUZDE]]=0,tbl_Metraj22[[#This Row],[METRAJ_BETON]],tbl_Metraj22[[#This Row],[YUZDE]]*tbl_Metraj22[[#This Row],[METRAJ_BETON]]))</f>
        <v>0</v>
      </c>
      <c r="K4143" s="2" t="s">
        <v>23915</v>
      </c>
    </row>
    <row r="4144" spans="1:11" ht="14.25" x14ac:dyDescent="0.2">
      <c r="A4144" s="2" t="s">
        <v>734</v>
      </c>
      <c r="B4144" s="124" t="s">
        <v>6779</v>
      </c>
      <c r="C4144" s="124"/>
      <c r="D4144" s="126">
        <v>2.2999999999999998</v>
      </c>
      <c r="E4144" s="124" t="s">
        <v>766</v>
      </c>
      <c r="F4144" s="124">
        <v>-4</v>
      </c>
      <c r="G4144" s="2" t="s">
        <v>16730</v>
      </c>
      <c r="H4144" s="130" t="s">
        <v>24265</v>
      </c>
      <c r="I4144" s="134"/>
      <c r="J4144" s="123">
        <f>IF(OR(tbl_Metraj22[[#This Row],[TARIH]]="",tbl_Metraj22[[#This Row],[TARIH]]="-"),0,IF(tbl_Metraj22[[#This Row],[YUZDE]]=0,tbl_Metraj22[[#This Row],[METRAJ_BETON]],tbl_Metraj22[[#This Row],[YUZDE]]*tbl_Metraj22[[#This Row],[METRAJ_BETON]]))</f>
        <v>0</v>
      </c>
      <c r="K4144" s="2" t="s">
        <v>22466</v>
      </c>
    </row>
    <row r="4145" spans="1:11" ht="14.25" x14ac:dyDescent="0.2">
      <c r="A4145" s="2" t="s">
        <v>734</v>
      </c>
      <c r="B4145" s="124" t="s">
        <v>6780</v>
      </c>
      <c r="C4145" s="124"/>
      <c r="D4145" s="126">
        <v>2.27</v>
      </c>
      <c r="E4145" s="124" t="s">
        <v>766</v>
      </c>
      <c r="F4145" s="124">
        <v>-4</v>
      </c>
      <c r="G4145" s="2" t="s">
        <v>16731</v>
      </c>
      <c r="H4145" s="130" t="s">
        <v>24265</v>
      </c>
      <c r="I4145" s="134"/>
      <c r="J4145" s="123">
        <f>IF(OR(tbl_Metraj22[[#This Row],[TARIH]]="",tbl_Metraj22[[#This Row],[TARIH]]="-"),0,IF(tbl_Metraj22[[#This Row],[YUZDE]]=0,tbl_Metraj22[[#This Row],[METRAJ_BETON]],tbl_Metraj22[[#This Row],[YUZDE]]*tbl_Metraj22[[#This Row],[METRAJ_BETON]]))</f>
        <v>0</v>
      </c>
      <c r="K4145" s="2" t="s">
        <v>22351</v>
      </c>
    </row>
    <row r="4146" spans="1:11" ht="14.25" x14ac:dyDescent="0.2">
      <c r="A4146" s="2" t="s">
        <v>734</v>
      </c>
      <c r="B4146" s="124" t="s">
        <v>6782</v>
      </c>
      <c r="C4146" s="124"/>
      <c r="D4146" s="126">
        <v>3.46</v>
      </c>
      <c r="E4146" s="124" t="s">
        <v>766</v>
      </c>
      <c r="F4146" s="124">
        <v>-4</v>
      </c>
      <c r="G4146" s="2" t="s">
        <v>16732</v>
      </c>
      <c r="H4146" s="130" t="s">
        <v>24265</v>
      </c>
      <c r="I4146" s="134"/>
      <c r="J4146" s="123">
        <f>IF(OR(tbl_Metraj22[[#This Row],[TARIH]]="",tbl_Metraj22[[#This Row],[TARIH]]="-"),0,IF(tbl_Metraj22[[#This Row],[YUZDE]]=0,tbl_Metraj22[[#This Row],[METRAJ_BETON]],tbl_Metraj22[[#This Row],[YUZDE]]*tbl_Metraj22[[#This Row],[METRAJ_BETON]]))</f>
        <v>0</v>
      </c>
      <c r="K4146" s="2" t="s">
        <v>23916</v>
      </c>
    </row>
    <row r="4147" spans="1:11" ht="14.25" x14ac:dyDescent="0.2">
      <c r="A4147" s="2" t="s">
        <v>734</v>
      </c>
      <c r="B4147" s="124" t="s">
        <v>6783</v>
      </c>
      <c r="C4147" s="124"/>
      <c r="D4147" s="126">
        <v>3.46</v>
      </c>
      <c r="E4147" s="124" t="s">
        <v>766</v>
      </c>
      <c r="F4147" s="124">
        <v>-4</v>
      </c>
      <c r="G4147" s="2" t="s">
        <v>16733</v>
      </c>
      <c r="H4147" s="130" t="s">
        <v>24265</v>
      </c>
      <c r="I4147" s="134"/>
      <c r="J4147" s="123">
        <f>IF(OR(tbl_Metraj22[[#This Row],[TARIH]]="",tbl_Metraj22[[#This Row],[TARIH]]="-"),0,IF(tbl_Metraj22[[#This Row],[YUZDE]]=0,tbl_Metraj22[[#This Row],[METRAJ_BETON]],tbl_Metraj22[[#This Row],[YUZDE]]*tbl_Metraj22[[#This Row],[METRAJ_BETON]]))</f>
        <v>0</v>
      </c>
      <c r="K4147" s="2" t="s">
        <v>22456</v>
      </c>
    </row>
    <row r="4148" spans="1:11" ht="14.25" x14ac:dyDescent="0.2">
      <c r="A4148" s="2" t="s">
        <v>734</v>
      </c>
      <c r="B4148" s="124" t="s">
        <v>6789</v>
      </c>
      <c r="C4148" s="124"/>
      <c r="D4148" s="126">
        <v>0.91</v>
      </c>
      <c r="E4148" s="124" t="s">
        <v>766</v>
      </c>
      <c r="F4148" s="124">
        <v>-4</v>
      </c>
      <c r="G4148" s="2" t="s">
        <v>16734</v>
      </c>
      <c r="H4148" s="130" t="s">
        <v>24265</v>
      </c>
      <c r="I4148" s="134"/>
      <c r="J4148" s="123">
        <f>IF(OR(tbl_Metraj22[[#This Row],[TARIH]]="",tbl_Metraj22[[#This Row],[TARIH]]="-"),0,IF(tbl_Metraj22[[#This Row],[YUZDE]]=0,tbl_Metraj22[[#This Row],[METRAJ_BETON]],tbl_Metraj22[[#This Row],[YUZDE]]*tbl_Metraj22[[#This Row],[METRAJ_BETON]]))</f>
        <v>0</v>
      </c>
      <c r="K4148" s="2" t="s">
        <v>23917</v>
      </c>
    </row>
    <row r="4149" spans="1:11" ht="14.25" x14ac:dyDescent="0.2">
      <c r="A4149" s="2" t="s">
        <v>734</v>
      </c>
      <c r="B4149" s="124" t="s">
        <v>6790</v>
      </c>
      <c r="C4149" s="124"/>
      <c r="D4149" s="126">
        <v>3.46</v>
      </c>
      <c r="E4149" s="124" t="s">
        <v>766</v>
      </c>
      <c r="F4149" s="124">
        <v>-4</v>
      </c>
      <c r="G4149" s="2" t="s">
        <v>16735</v>
      </c>
      <c r="H4149" s="130" t="s">
        <v>24265</v>
      </c>
      <c r="I4149" s="134"/>
      <c r="J4149" s="123">
        <f>IF(OR(tbl_Metraj22[[#This Row],[TARIH]]="",tbl_Metraj22[[#This Row],[TARIH]]="-"),0,IF(tbl_Metraj22[[#This Row],[YUZDE]]=0,tbl_Metraj22[[#This Row],[METRAJ_BETON]],tbl_Metraj22[[#This Row],[YUZDE]]*tbl_Metraj22[[#This Row],[METRAJ_BETON]]))</f>
        <v>0</v>
      </c>
      <c r="K4149" s="2" t="s">
        <v>22366</v>
      </c>
    </row>
    <row r="4150" spans="1:11" ht="14.25" x14ac:dyDescent="0.2">
      <c r="A4150" s="2" t="s">
        <v>734</v>
      </c>
      <c r="B4150" s="124" t="s">
        <v>6791</v>
      </c>
      <c r="C4150" s="124"/>
      <c r="D4150" s="126">
        <v>0.91</v>
      </c>
      <c r="E4150" s="124" t="s">
        <v>766</v>
      </c>
      <c r="F4150" s="124">
        <v>-4</v>
      </c>
      <c r="G4150" s="2" t="s">
        <v>16736</v>
      </c>
      <c r="H4150" s="130" t="s">
        <v>24265</v>
      </c>
      <c r="I4150" s="134"/>
      <c r="J4150" s="123">
        <f>IF(OR(tbl_Metraj22[[#This Row],[TARIH]]="",tbl_Metraj22[[#This Row],[TARIH]]="-"),0,IF(tbl_Metraj22[[#This Row],[YUZDE]]=0,tbl_Metraj22[[#This Row],[METRAJ_BETON]],tbl_Metraj22[[#This Row],[YUZDE]]*tbl_Metraj22[[#This Row],[METRAJ_BETON]]))</f>
        <v>0</v>
      </c>
      <c r="K4150" s="2" t="s">
        <v>23918</v>
      </c>
    </row>
    <row r="4151" spans="1:11" ht="14.25" x14ac:dyDescent="0.2">
      <c r="A4151" s="2" t="s">
        <v>734</v>
      </c>
      <c r="B4151" s="124" t="s">
        <v>6792</v>
      </c>
      <c r="C4151" s="124"/>
      <c r="D4151" s="126">
        <v>3.46</v>
      </c>
      <c r="E4151" s="124" t="s">
        <v>766</v>
      </c>
      <c r="F4151" s="124">
        <v>-4</v>
      </c>
      <c r="G4151" s="2" t="s">
        <v>16737</v>
      </c>
      <c r="H4151" s="130" t="s">
        <v>24265</v>
      </c>
      <c r="I4151" s="134"/>
      <c r="J4151" s="123">
        <f>IF(OR(tbl_Metraj22[[#This Row],[TARIH]]="",tbl_Metraj22[[#This Row],[TARIH]]="-"),0,IF(tbl_Metraj22[[#This Row],[YUZDE]]=0,tbl_Metraj22[[#This Row],[METRAJ_BETON]],tbl_Metraj22[[#This Row],[YUZDE]]*tbl_Metraj22[[#This Row],[METRAJ_BETON]]))</f>
        <v>0</v>
      </c>
      <c r="K4151" s="2" t="s">
        <v>22359</v>
      </c>
    </row>
    <row r="4152" spans="1:11" ht="14.25" x14ac:dyDescent="0.2">
      <c r="A4152" s="2" t="s">
        <v>734</v>
      </c>
      <c r="B4152" s="124" t="s">
        <v>6793</v>
      </c>
      <c r="C4152" s="124"/>
      <c r="D4152" s="126">
        <v>0.91</v>
      </c>
      <c r="E4152" s="124" t="s">
        <v>766</v>
      </c>
      <c r="F4152" s="124">
        <v>-4</v>
      </c>
      <c r="G4152" s="2" t="s">
        <v>16738</v>
      </c>
      <c r="H4152" s="130" t="s">
        <v>24265</v>
      </c>
      <c r="I4152" s="134"/>
      <c r="J4152" s="123">
        <f>IF(OR(tbl_Metraj22[[#This Row],[TARIH]]="",tbl_Metraj22[[#This Row],[TARIH]]="-"),0,IF(tbl_Metraj22[[#This Row],[YUZDE]]=0,tbl_Metraj22[[#This Row],[METRAJ_BETON]],tbl_Metraj22[[#This Row],[YUZDE]]*tbl_Metraj22[[#This Row],[METRAJ_BETON]]))</f>
        <v>0</v>
      </c>
      <c r="K4152" s="2" t="s">
        <v>23919</v>
      </c>
    </row>
    <row r="4153" spans="1:11" ht="14.25" x14ac:dyDescent="0.2">
      <c r="A4153" s="2" t="s">
        <v>734</v>
      </c>
      <c r="B4153" s="124" t="s">
        <v>6794</v>
      </c>
      <c r="C4153" s="124"/>
      <c r="D4153" s="126">
        <v>4.2</v>
      </c>
      <c r="E4153" s="124" t="s">
        <v>766</v>
      </c>
      <c r="F4153" s="124">
        <v>-4</v>
      </c>
      <c r="G4153" s="2" t="s">
        <v>16739</v>
      </c>
      <c r="H4153" s="130" t="s">
        <v>24265</v>
      </c>
      <c r="I4153" s="134"/>
      <c r="J4153" s="123">
        <f>IF(OR(tbl_Metraj22[[#This Row],[TARIH]]="",tbl_Metraj22[[#This Row],[TARIH]]="-"),0,IF(tbl_Metraj22[[#This Row],[YUZDE]]=0,tbl_Metraj22[[#This Row],[METRAJ_BETON]],tbl_Metraj22[[#This Row],[YUZDE]]*tbl_Metraj22[[#This Row],[METRAJ_BETON]]))</f>
        <v>0</v>
      </c>
      <c r="K4153" s="2" t="s">
        <v>22357</v>
      </c>
    </row>
    <row r="4154" spans="1:11" ht="14.25" x14ac:dyDescent="0.2">
      <c r="A4154" s="2" t="s">
        <v>734</v>
      </c>
      <c r="B4154" s="124" t="s">
        <v>6795</v>
      </c>
      <c r="C4154" s="124"/>
      <c r="D4154" s="126">
        <v>1.54</v>
      </c>
      <c r="E4154" s="124" t="s">
        <v>766</v>
      </c>
      <c r="F4154" s="124">
        <v>-4</v>
      </c>
      <c r="G4154" s="2" t="s">
        <v>16740</v>
      </c>
      <c r="H4154" s="130" t="s">
        <v>24265</v>
      </c>
      <c r="I4154" s="134"/>
      <c r="J4154" s="123">
        <f>IF(OR(tbl_Metraj22[[#This Row],[TARIH]]="",tbl_Metraj22[[#This Row],[TARIH]]="-"),0,IF(tbl_Metraj22[[#This Row],[YUZDE]]=0,tbl_Metraj22[[#This Row],[METRAJ_BETON]],tbl_Metraj22[[#This Row],[YUZDE]]*tbl_Metraj22[[#This Row],[METRAJ_BETON]]))</f>
        <v>0</v>
      </c>
      <c r="K4154" s="2" t="s">
        <v>23920</v>
      </c>
    </row>
    <row r="4155" spans="1:11" ht="14.25" x14ac:dyDescent="0.2">
      <c r="A4155" s="2" t="s">
        <v>734</v>
      </c>
      <c r="B4155" s="124" t="s">
        <v>6796</v>
      </c>
      <c r="C4155" s="124"/>
      <c r="D4155" s="126">
        <v>3.46</v>
      </c>
      <c r="E4155" s="124" t="s">
        <v>766</v>
      </c>
      <c r="F4155" s="124">
        <v>-4</v>
      </c>
      <c r="G4155" s="2" t="s">
        <v>16741</v>
      </c>
      <c r="H4155" s="130" t="s">
        <v>24265</v>
      </c>
      <c r="I4155" s="134"/>
      <c r="J4155" s="123">
        <f>IF(OR(tbl_Metraj22[[#This Row],[TARIH]]="",tbl_Metraj22[[#This Row],[TARIH]]="-"),0,IF(tbl_Metraj22[[#This Row],[YUZDE]]=0,tbl_Metraj22[[#This Row],[METRAJ_BETON]],tbl_Metraj22[[#This Row],[YUZDE]]*tbl_Metraj22[[#This Row],[METRAJ_BETON]]))</f>
        <v>0</v>
      </c>
      <c r="K4155" s="2" t="s">
        <v>23921</v>
      </c>
    </row>
    <row r="4156" spans="1:11" ht="14.25" x14ac:dyDescent="0.2">
      <c r="A4156" s="2" t="s">
        <v>734</v>
      </c>
      <c r="B4156" s="124" t="s">
        <v>6797</v>
      </c>
      <c r="C4156" s="124"/>
      <c r="D4156" s="126">
        <v>2.69</v>
      </c>
      <c r="E4156" s="124" t="s">
        <v>766</v>
      </c>
      <c r="F4156" s="124">
        <v>-4</v>
      </c>
      <c r="G4156" s="2" t="s">
        <v>16742</v>
      </c>
      <c r="H4156" s="130" t="s">
        <v>24265</v>
      </c>
      <c r="I4156" s="134"/>
      <c r="J4156" s="123">
        <f>IF(OR(tbl_Metraj22[[#This Row],[TARIH]]="",tbl_Metraj22[[#This Row],[TARIH]]="-"),0,IF(tbl_Metraj22[[#This Row],[YUZDE]]=0,tbl_Metraj22[[#This Row],[METRAJ_BETON]],tbl_Metraj22[[#This Row],[YUZDE]]*tbl_Metraj22[[#This Row],[METRAJ_BETON]]))</f>
        <v>0</v>
      </c>
      <c r="K4156" s="2" t="s">
        <v>22486</v>
      </c>
    </row>
    <row r="4157" spans="1:11" ht="14.25" x14ac:dyDescent="0.2">
      <c r="A4157" s="2" t="s">
        <v>734</v>
      </c>
      <c r="B4157" s="124" t="s">
        <v>6798</v>
      </c>
      <c r="C4157" s="124"/>
      <c r="D4157" s="126">
        <v>2.2999999999999998</v>
      </c>
      <c r="E4157" s="124" t="s">
        <v>766</v>
      </c>
      <c r="F4157" s="124">
        <v>-4</v>
      </c>
      <c r="G4157" s="2" t="s">
        <v>16743</v>
      </c>
      <c r="H4157" s="130" t="s">
        <v>24265</v>
      </c>
      <c r="I4157" s="134"/>
      <c r="J4157" s="123">
        <f>IF(OR(tbl_Metraj22[[#This Row],[TARIH]]="",tbl_Metraj22[[#This Row],[TARIH]]="-"),0,IF(tbl_Metraj22[[#This Row],[YUZDE]]=0,tbl_Metraj22[[#This Row],[METRAJ_BETON]],tbl_Metraj22[[#This Row],[YUZDE]]*tbl_Metraj22[[#This Row],[METRAJ_BETON]]))</f>
        <v>0</v>
      </c>
      <c r="K4157" s="2" t="s">
        <v>23922</v>
      </c>
    </row>
    <row r="4158" spans="1:11" ht="14.25" x14ac:dyDescent="0.2">
      <c r="A4158" s="2" t="s">
        <v>734</v>
      </c>
      <c r="B4158" s="124" t="s">
        <v>6799</v>
      </c>
      <c r="C4158" s="124"/>
      <c r="D4158" s="126">
        <v>2.69</v>
      </c>
      <c r="E4158" s="124" t="s">
        <v>766</v>
      </c>
      <c r="F4158" s="124">
        <v>-4</v>
      </c>
      <c r="G4158" s="2" t="s">
        <v>16744</v>
      </c>
      <c r="H4158" s="130" t="s">
        <v>24265</v>
      </c>
      <c r="I4158" s="134"/>
      <c r="J4158" s="123">
        <f>IF(OR(tbl_Metraj22[[#This Row],[TARIH]]="",tbl_Metraj22[[#This Row],[TARIH]]="-"),0,IF(tbl_Metraj22[[#This Row],[YUZDE]]=0,tbl_Metraj22[[#This Row],[METRAJ_BETON]],tbl_Metraj22[[#This Row],[YUZDE]]*tbl_Metraj22[[#This Row],[METRAJ_BETON]]))</f>
        <v>0</v>
      </c>
      <c r="K4158" s="2" t="s">
        <v>22452</v>
      </c>
    </row>
    <row r="4159" spans="1:11" ht="14.25" x14ac:dyDescent="0.2">
      <c r="A4159" s="2" t="s">
        <v>734</v>
      </c>
      <c r="B4159" s="124" t="s">
        <v>6800</v>
      </c>
      <c r="C4159" s="124"/>
      <c r="D4159" s="126">
        <v>1.54</v>
      </c>
      <c r="E4159" s="124" t="s">
        <v>766</v>
      </c>
      <c r="F4159" s="124">
        <v>-4</v>
      </c>
      <c r="G4159" s="2" t="s">
        <v>16745</v>
      </c>
      <c r="H4159" s="130" t="s">
        <v>24265</v>
      </c>
      <c r="I4159" s="134"/>
      <c r="J4159" s="123">
        <f>IF(OR(tbl_Metraj22[[#This Row],[TARIH]]="",tbl_Metraj22[[#This Row],[TARIH]]="-"),0,IF(tbl_Metraj22[[#This Row],[YUZDE]]=0,tbl_Metraj22[[#This Row],[METRAJ_BETON]],tbl_Metraj22[[#This Row],[YUZDE]]*tbl_Metraj22[[#This Row],[METRAJ_BETON]]))</f>
        <v>0</v>
      </c>
      <c r="K4159" s="2" t="s">
        <v>23923</v>
      </c>
    </row>
    <row r="4160" spans="1:11" ht="14.25" x14ac:dyDescent="0.2">
      <c r="A4160" s="2" t="s">
        <v>734</v>
      </c>
      <c r="B4160" s="124" t="s">
        <v>6801</v>
      </c>
      <c r="C4160" s="124"/>
      <c r="D4160" s="126">
        <v>0.9</v>
      </c>
      <c r="E4160" s="124" t="s">
        <v>766</v>
      </c>
      <c r="F4160" s="124">
        <v>-4</v>
      </c>
      <c r="G4160" s="2" t="s">
        <v>16746</v>
      </c>
      <c r="H4160" s="130"/>
      <c r="I4160" s="134"/>
      <c r="J4160" s="123">
        <f>IF(OR(tbl_Metraj22[[#This Row],[TARIH]]="",tbl_Metraj22[[#This Row],[TARIH]]="-"),0,IF(tbl_Metraj22[[#This Row],[YUZDE]]=0,tbl_Metraj22[[#This Row],[METRAJ_BETON]],tbl_Metraj22[[#This Row],[YUZDE]]*tbl_Metraj22[[#This Row],[METRAJ_BETON]]))</f>
        <v>0</v>
      </c>
      <c r="K4160" s="2" t="s">
        <v>23924</v>
      </c>
    </row>
    <row r="4161" spans="1:11" ht="14.25" x14ac:dyDescent="0.2">
      <c r="A4161" s="2" t="s">
        <v>734</v>
      </c>
      <c r="B4161" s="124" t="s">
        <v>6802</v>
      </c>
      <c r="C4161" s="124"/>
      <c r="D4161" s="126">
        <v>2.2400000000000002</v>
      </c>
      <c r="E4161" s="124" t="s">
        <v>766</v>
      </c>
      <c r="F4161" s="124">
        <v>-4</v>
      </c>
      <c r="G4161" s="2" t="s">
        <v>16747</v>
      </c>
      <c r="H4161" s="130"/>
      <c r="I4161" s="134"/>
      <c r="J4161" s="123">
        <f>IF(OR(tbl_Metraj22[[#This Row],[TARIH]]="",tbl_Metraj22[[#This Row],[TARIH]]="-"),0,IF(tbl_Metraj22[[#This Row],[YUZDE]]=0,tbl_Metraj22[[#This Row],[METRAJ_BETON]],tbl_Metraj22[[#This Row],[YUZDE]]*tbl_Metraj22[[#This Row],[METRAJ_BETON]]))</f>
        <v>0</v>
      </c>
      <c r="K4161" s="2" t="s">
        <v>22354</v>
      </c>
    </row>
    <row r="4162" spans="1:11" ht="14.25" x14ac:dyDescent="0.2">
      <c r="A4162" s="2" t="s">
        <v>734</v>
      </c>
      <c r="B4162" s="124" t="s">
        <v>6803</v>
      </c>
      <c r="C4162" s="124"/>
      <c r="D4162" s="126">
        <v>1.54</v>
      </c>
      <c r="E4162" s="124" t="s">
        <v>766</v>
      </c>
      <c r="F4162" s="124">
        <v>-4</v>
      </c>
      <c r="G4162" s="2" t="s">
        <v>16748</v>
      </c>
      <c r="H4162" s="130" t="s">
        <v>24265</v>
      </c>
      <c r="I4162" s="134"/>
      <c r="J4162" s="123">
        <f>IF(OR(tbl_Metraj22[[#This Row],[TARIH]]="",tbl_Metraj22[[#This Row],[TARIH]]="-"),0,IF(tbl_Metraj22[[#This Row],[YUZDE]]=0,tbl_Metraj22[[#This Row],[METRAJ_BETON]],tbl_Metraj22[[#This Row],[YUZDE]]*tbl_Metraj22[[#This Row],[METRAJ_BETON]]))</f>
        <v>0</v>
      </c>
      <c r="K4162" s="2" t="s">
        <v>23925</v>
      </c>
    </row>
    <row r="4163" spans="1:11" ht="14.25" x14ac:dyDescent="0.2">
      <c r="A4163" s="2" t="s">
        <v>734</v>
      </c>
      <c r="B4163" s="124" t="s">
        <v>6804</v>
      </c>
      <c r="C4163" s="124"/>
      <c r="D4163" s="126">
        <v>2.1800000000000002</v>
      </c>
      <c r="E4163" s="124" t="s">
        <v>766</v>
      </c>
      <c r="F4163" s="124">
        <v>-4</v>
      </c>
      <c r="G4163" s="2" t="s">
        <v>16749</v>
      </c>
      <c r="H4163" s="130"/>
      <c r="I4163" s="134"/>
      <c r="J4163" s="123">
        <f>IF(OR(tbl_Metraj22[[#This Row],[TARIH]]="",tbl_Metraj22[[#This Row],[TARIH]]="-"),0,IF(tbl_Metraj22[[#This Row],[YUZDE]]=0,tbl_Metraj22[[#This Row],[METRAJ_BETON]],tbl_Metraj22[[#This Row],[YUZDE]]*tbl_Metraj22[[#This Row],[METRAJ_BETON]]))</f>
        <v>0</v>
      </c>
      <c r="K4163" s="2" t="s">
        <v>23926</v>
      </c>
    </row>
    <row r="4164" spans="1:11" ht="14.25" x14ac:dyDescent="0.2">
      <c r="A4164" s="2" t="s">
        <v>734</v>
      </c>
      <c r="B4164" s="124" t="s">
        <v>6805</v>
      </c>
      <c r="C4164" s="124"/>
      <c r="D4164" s="126">
        <v>1.92</v>
      </c>
      <c r="E4164" s="124" t="s">
        <v>766</v>
      </c>
      <c r="F4164" s="124">
        <v>-4</v>
      </c>
      <c r="G4164" s="2" t="s">
        <v>16750</v>
      </c>
      <c r="H4164" s="130"/>
      <c r="I4164" s="134"/>
      <c r="J4164" s="123">
        <f>IF(OR(tbl_Metraj22[[#This Row],[TARIH]]="",tbl_Metraj22[[#This Row],[TARIH]]="-"),0,IF(tbl_Metraj22[[#This Row],[YUZDE]]=0,tbl_Metraj22[[#This Row],[METRAJ_BETON]],tbl_Metraj22[[#This Row],[YUZDE]]*tbl_Metraj22[[#This Row],[METRAJ_BETON]]))</f>
        <v>0</v>
      </c>
      <c r="K4164" s="2" t="s">
        <v>22394</v>
      </c>
    </row>
    <row r="4165" spans="1:11" ht="14.25" x14ac:dyDescent="0.2">
      <c r="A4165" s="2" t="s">
        <v>734</v>
      </c>
      <c r="B4165" s="124" t="s">
        <v>6806</v>
      </c>
      <c r="C4165" s="124"/>
      <c r="D4165" s="126">
        <v>2.27</v>
      </c>
      <c r="E4165" s="124" t="s">
        <v>766</v>
      </c>
      <c r="F4165" s="124">
        <v>-4</v>
      </c>
      <c r="G4165" s="2" t="s">
        <v>16751</v>
      </c>
      <c r="H4165" s="130"/>
      <c r="I4165" s="134"/>
      <c r="J4165" s="123">
        <f>IF(OR(tbl_Metraj22[[#This Row],[TARIH]]="",tbl_Metraj22[[#This Row],[TARIH]]="-"),0,IF(tbl_Metraj22[[#This Row],[YUZDE]]=0,tbl_Metraj22[[#This Row],[METRAJ_BETON]],tbl_Metraj22[[#This Row],[YUZDE]]*tbl_Metraj22[[#This Row],[METRAJ_BETON]]))</f>
        <v>0</v>
      </c>
      <c r="K4165" s="2" t="s">
        <v>22404</v>
      </c>
    </row>
    <row r="4166" spans="1:11" ht="14.25" x14ac:dyDescent="0.2">
      <c r="A4166" s="2" t="s">
        <v>734</v>
      </c>
      <c r="B4166" s="124" t="s">
        <v>6807</v>
      </c>
      <c r="C4166" s="124"/>
      <c r="D4166" s="126">
        <v>2.2999999999999998</v>
      </c>
      <c r="E4166" s="124" t="s">
        <v>766</v>
      </c>
      <c r="F4166" s="124">
        <v>-4</v>
      </c>
      <c r="G4166" s="2" t="s">
        <v>16752</v>
      </c>
      <c r="H4166" s="130"/>
      <c r="I4166" s="134"/>
      <c r="J4166" s="123">
        <f>IF(OR(tbl_Metraj22[[#This Row],[TARIH]]="",tbl_Metraj22[[#This Row],[TARIH]]="-"),0,IF(tbl_Metraj22[[#This Row],[YUZDE]]=0,tbl_Metraj22[[#This Row],[METRAJ_BETON]],tbl_Metraj22[[#This Row],[YUZDE]]*tbl_Metraj22[[#This Row],[METRAJ_BETON]]))</f>
        <v>0</v>
      </c>
      <c r="K4166" s="2" t="s">
        <v>23927</v>
      </c>
    </row>
    <row r="4167" spans="1:11" ht="14.25" x14ac:dyDescent="0.2">
      <c r="A4167" s="2" t="s">
        <v>734</v>
      </c>
      <c r="B4167" s="124" t="s">
        <v>6808</v>
      </c>
      <c r="C4167" s="124"/>
      <c r="D4167" s="126">
        <v>2.2999999999999998</v>
      </c>
      <c r="E4167" s="124" t="s">
        <v>766</v>
      </c>
      <c r="F4167" s="124">
        <v>-4</v>
      </c>
      <c r="G4167" s="2" t="s">
        <v>16753</v>
      </c>
      <c r="H4167" s="130"/>
      <c r="I4167" s="134"/>
      <c r="J4167" s="123">
        <f>IF(OR(tbl_Metraj22[[#This Row],[TARIH]]="",tbl_Metraj22[[#This Row],[TARIH]]="-"),0,IF(tbl_Metraj22[[#This Row],[YUZDE]]=0,tbl_Metraj22[[#This Row],[METRAJ_BETON]],tbl_Metraj22[[#This Row],[YUZDE]]*tbl_Metraj22[[#This Row],[METRAJ_BETON]]))</f>
        <v>0</v>
      </c>
      <c r="K4167" s="2" t="s">
        <v>23928</v>
      </c>
    </row>
    <row r="4168" spans="1:11" ht="14.25" x14ac:dyDescent="0.2">
      <c r="A4168" s="2" t="s">
        <v>734</v>
      </c>
      <c r="B4168" s="124" t="s">
        <v>6809</v>
      </c>
      <c r="C4168" s="124"/>
      <c r="D4168" s="126">
        <v>2.2999999999999998</v>
      </c>
      <c r="E4168" s="124" t="s">
        <v>766</v>
      </c>
      <c r="F4168" s="124">
        <v>-4</v>
      </c>
      <c r="G4168" s="2" t="s">
        <v>16754</v>
      </c>
      <c r="H4168" s="130"/>
      <c r="I4168" s="134"/>
      <c r="J4168" s="123">
        <f>IF(OR(tbl_Metraj22[[#This Row],[TARIH]]="",tbl_Metraj22[[#This Row],[TARIH]]="-"),0,IF(tbl_Metraj22[[#This Row],[YUZDE]]=0,tbl_Metraj22[[#This Row],[METRAJ_BETON]],tbl_Metraj22[[#This Row],[YUZDE]]*tbl_Metraj22[[#This Row],[METRAJ_BETON]]))</f>
        <v>0</v>
      </c>
      <c r="K4168" s="2" t="s">
        <v>23929</v>
      </c>
    </row>
    <row r="4169" spans="1:11" ht="14.25" x14ac:dyDescent="0.2">
      <c r="A4169" s="2" t="s">
        <v>734</v>
      </c>
      <c r="B4169" s="124" t="s">
        <v>6810</v>
      </c>
      <c r="C4169" s="124"/>
      <c r="D4169" s="126">
        <v>2.02</v>
      </c>
      <c r="E4169" s="124" t="s">
        <v>766</v>
      </c>
      <c r="F4169" s="124">
        <v>-4</v>
      </c>
      <c r="G4169" s="2" t="s">
        <v>16755</v>
      </c>
      <c r="H4169" s="130"/>
      <c r="I4169" s="134"/>
      <c r="J4169" s="123">
        <f>IF(OR(tbl_Metraj22[[#This Row],[TARIH]]="",tbl_Metraj22[[#This Row],[TARIH]]="-"),0,IF(tbl_Metraj22[[#This Row],[YUZDE]]=0,tbl_Metraj22[[#This Row],[METRAJ_BETON]],tbl_Metraj22[[#This Row],[YUZDE]]*tbl_Metraj22[[#This Row],[METRAJ_BETON]]))</f>
        <v>0</v>
      </c>
      <c r="K4169" s="2" t="s">
        <v>22474</v>
      </c>
    </row>
    <row r="4170" spans="1:11" ht="14.25" x14ac:dyDescent="0.2">
      <c r="A4170" s="2" t="s">
        <v>734</v>
      </c>
      <c r="B4170" s="124" t="s">
        <v>6811</v>
      </c>
      <c r="C4170" s="124"/>
      <c r="D4170" s="126">
        <v>2.2999999999999998</v>
      </c>
      <c r="E4170" s="124" t="s">
        <v>766</v>
      </c>
      <c r="F4170" s="124">
        <v>-4</v>
      </c>
      <c r="G4170" s="2" t="s">
        <v>16756</v>
      </c>
      <c r="H4170" s="130"/>
      <c r="I4170" s="134"/>
      <c r="J4170" s="123">
        <f>IF(OR(tbl_Metraj22[[#This Row],[TARIH]]="",tbl_Metraj22[[#This Row],[TARIH]]="-"),0,IF(tbl_Metraj22[[#This Row],[YUZDE]]=0,tbl_Metraj22[[#This Row],[METRAJ_BETON]],tbl_Metraj22[[#This Row],[YUZDE]]*tbl_Metraj22[[#This Row],[METRAJ_BETON]]))</f>
        <v>0</v>
      </c>
      <c r="K4170" s="2" t="s">
        <v>22496</v>
      </c>
    </row>
    <row r="4171" spans="1:11" ht="14.25" x14ac:dyDescent="0.2">
      <c r="A4171" s="2" t="s">
        <v>734</v>
      </c>
      <c r="B4171" s="124" t="s">
        <v>6812</v>
      </c>
      <c r="C4171" s="124"/>
      <c r="D4171" s="126">
        <v>2.2999999999999998</v>
      </c>
      <c r="E4171" s="124" t="s">
        <v>766</v>
      </c>
      <c r="F4171" s="124">
        <v>-4</v>
      </c>
      <c r="G4171" s="2" t="s">
        <v>16757</v>
      </c>
      <c r="H4171" s="130">
        <v>45935</v>
      </c>
      <c r="I4171" s="134"/>
      <c r="J4171" s="123">
        <f>IF(OR(tbl_Metraj22[[#This Row],[TARIH]]="",tbl_Metraj22[[#This Row],[TARIH]]="-"),0,IF(tbl_Metraj22[[#This Row],[YUZDE]]=0,tbl_Metraj22[[#This Row],[METRAJ_BETON]],tbl_Metraj22[[#This Row],[YUZDE]]*tbl_Metraj22[[#This Row],[METRAJ_BETON]]))</f>
        <v>2.2999999999999998</v>
      </c>
      <c r="K4171" s="2" t="s">
        <v>22345</v>
      </c>
    </row>
    <row r="4172" spans="1:11" ht="14.25" x14ac:dyDescent="0.2">
      <c r="A4172" s="2" t="s">
        <v>734</v>
      </c>
      <c r="B4172" s="124" t="s">
        <v>6815</v>
      </c>
      <c r="C4172" s="124"/>
      <c r="D4172" s="126">
        <v>2.2400000000000002</v>
      </c>
      <c r="E4172" s="124" t="s">
        <v>766</v>
      </c>
      <c r="F4172" s="124">
        <v>-4</v>
      </c>
      <c r="G4172" s="2" t="s">
        <v>16758</v>
      </c>
      <c r="H4172" s="130"/>
      <c r="I4172" s="134"/>
      <c r="J4172" s="123">
        <f>IF(OR(tbl_Metraj22[[#This Row],[TARIH]]="",tbl_Metraj22[[#This Row],[TARIH]]="-"),0,IF(tbl_Metraj22[[#This Row],[YUZDE]]=0,tbl_Metraj22[[#This Row],[METRAJ_BETON]],tbl_Metraj22[[#This Row],[YUZDE]]*tbl_Metraj22[[#This Row],[METRAJ_BETON]]))</f>
        <v>0</v>
      </c>
      <c r="K4172" s="2" t="s">
        <v>23930</v>
      </c>
    </row>
    <row r="4173" spans="1:11" ht="14.25" x14ac:dyDescent="0.2">
      <c r="A4173" s="2" t="s">
        <v>734</v>
      </c>
      <c r="B4173" s="124" t="s">
        <v>6824</v>
      </c>
      <c r="C4173" s="124"/>
      <c r="D4173" s="126">
        <v>1.33</v>
      </c>
      <c r="E4173" s="124" t="s">
        <v>766</v>
      </c>
      <c r="F4173" s="124">
        <v>-4</v>
      </c>
      <c r="G4173" s="2" t="s">
        <v>16759</v>
      </c>
      <c r="H4173" s="130"/>
      <c r="I4173" s="134"/>
      <c r="J4173" s="123">
        <f>IF(OR(tbl_Metraj22[[#This Row],[TARIH]]="",tbl_Metraj22[[#This Row],[TARIH]]="-"),0,IF(tbl_Metraj22[[#This Row],[YUZDE]]=0,tbl_Metraj22[[#This Row],[METRAJ_BETON]],tbl_Metraj22[[#This Row],[YUZDE]]*tbl_Metraj22[[#This Row],[METRAJ_BETON]]))</f>
        <v>0</v>
      </c>
      <c r="K4173" s="2" t="s">
        <v>23931</v>
      </c>
    </row>
    <row r="4174" spans="1:11" ht="14.25" x14ac:dyDescent="0.2">
      <c r="A4174" s="2" t="s">
        <v>734</v>
      </c>
      <c r="B4174" s="124" t="s">
        <v>6825</v>
      </c>
      <c r="C4174" s="124"/>
      <c r="D4174" s="126">
        <v>3.46</v>
      </c>
      <c r="E4174" s="124" t="s">
        <v>766</v>
      </c>
      <c r="F4174" s="124">
        <v>-4</v>
      </c>
      <c r="G4174" s="2" t="s">
        <v>16760</v>
      </c>
      <c r="H4174" s="130"/>
      <c r="I4174" s="134"/>
      <c r="J4174" s="123">
        <f>IF(OR(tbl_Metraj22[[#This Row],[TARIH]]="",tbl_Metraj22[[#This Row],[TARIH]]="-"),0,IF(tbl_Metraj22[[#This Row],[YUZDE]]=0,tbl_Metraj22[[#This Row],[METRAJ_BETON]],tbl_Metraj22[[#This Row],[YUZDE]]*tbl_Metraj22[[#This Row],[METRAJ_BETON]]))</f>
        <v>0</v>
      </c>
      <c r="K4174" s="2" t="s">
        <v>23932</v>
      </c>
    </row>
    <row r="4175" spans="1:11" ht="14.25" x14ac:dyDescent="0.2">
      <c r="A4175" s="2" t="s">
        <v>734</v>
      </c>
      <c r="B4175" s="124" t="s">
        <v>6826</v>
      </c>
      <c r="C4175" s="124"/>
      <c r="D4175" s="126">
        <v>1.8</v>
      </c>
      <c r="E4175" s="124" t="s">
        <v>766</v>
      </c>
      <c r="F4175" s="124">
        <v>-4</v>
      </c>
      <c r="G4175" s="2" t="s">
        <v>16761</v>
      </c>
      <c r="H4175" s="130"/>
      <c r="I4175" s="134"/>
      <c r="J4175" s="123">
        <f>IF(OR(tbl_Metraj22[[#This Row],[TARIH]]="",tbl_Metraj22[[#This Row],[TARIH]]="-"),0,IF(tbl_Metraj22[[#This Row],[YUZDE]]=0,tbl_Metraj22[[#This Row],[METRAJ_BETON]],tbl_Metraj22[[#This Row],[YUZDE]]*tbl_Metraj22[[#This Row],[METRAJ_BETON]]))</f>
        <v>0</v>
      </c>
      <c r="K4175" s="2" t="s">
        <v>23933</v>
      </c>
    </row>
    <row r="4176" spans="1:11" ht="14.25" x14ac:dyDescent="0.2">
      <c r="A4176" s="2" t="s">
        <v>734</v>
      </c>
      <c r="B4176" s="124" t="s">
        <v>6827</v>
      </c>
      <c r="C4176" s="124"/>
      <c r="D4176" s="126">
        <v>1.28</v>
      </c>
      <c r="E4176" s="124" t="s">
        <v>766</v>
      </c>
      <c r="F4176" s="124">
        <v>-4</v>
      </c>
      <c r="G4176" s="2" t="s">
        <v>16762</v>
      </c>
      <c r="H4176" s="130"/>
      <c r="I4176" s="134"/>
      <c r="J4176" s="123">
        <f>IF(OR(tbl_Metraj22[[#This Row],[TARIH]]="",tbl_Metraj22[[#This Row],[TARIH]]="-"),0,IF(tbl_Metraj22[[#This Row],[YUZDE]]=0,tbl_Metraj22[[#This Row],[METRAJ_BETON]],tbl_Metraj22[[#This Row],[YUZDE]]*tbl_Metraj22[[#This Row],[METRAJ_BETON]]))</f>
        <v>0</v>
      </c>
      <c r="K4176" s="2" t="s">
        <v>23934</v>
      </c>
    </row>
    <row r="4177" spans="1:11" ht="14.25" x14ac:dyDescent="0.2">
      <c r="A4177" s="2" t="s">
        <v>728</v>
      </c>
      <c r="B4177" s="124" t="s">
        <v>7729</v>
      </c>
      <c r="C4177" s="124"/>
      <c r="D4177" s="126">
        <v>1.19</v>
      </c>
      <c r="E4177" s="124" t="s">
        <v>766</v>
      </c>
      <c r="F4177" s="124">
        <v>-4</v>
      </c>
      <c r="G4177" s="2" t="s">
        <v>16763</v>
      </c>
      <c r="H4177" s="130"/>
      <c r="I4177" s="134"/>
      <c r="J4177" s="123">
        <f>IF(OR(tbl_Metraj22[[#This Row],[TARIH]]="",tbl_Metraj22[[#This Row],[TARIH]]="-"),0,IF(tbl_Metraj22[[#This Row],[YUZDE]]=0,tbl_Metraj22[[#This Row],[METRAJ_BETON]],tbl_Metraj22[[#This Row],[YUZDE]]*tbl_Metraj22[[#This Row],[METRAJ_BETON]]))</f>
        <v>0</v>
      </c>
      <c r="K4177" s="2" t="s">
        <v>2298</v>
      </c>
    </row>
    <row r="4178" spans="1:11" ht="14.25" x14ac:dyDescent="0.2">
      <c r="A4178" s="2" t="s">
        <v>728</v>
      </c>
      <c r="B4178" s="124" t="s">
        <v>7949</v>
      </c>
      <c r="C4178" s="124"/>
      <c r="D4178" s="126">
        <v>2.11</v>
      </c>
      <c r="E4178" s="124" t="s">
        <v>766</v>
      </c>
      <c r="F4178" s="124">
        <v>-4</v>
      </c>
      <c r="G4178" s="2" t="s">
        <v>16764</v>
      </c>
      <c r="H4178" s="130" t="s">
        <v>24265</v>
      </c>
      <c r="I4178" s="134"/>
      <c r="J4178" s="123">
        <f>IF(OR(tbl_Metraj22[[#This Row],[TARIH]]="",tbl_Metraj22[[#This Row],[TARIH]]="-"),0,IF(tbl_Metraj22[[#This Row],[YUZDE]]=0,tbl_Metraj22[[#This Row],[METRAJ_BETON]],tbl_Metraj22[[#This Row],[YUZDE]]*tbl_Metraj22[[#This Row],[METRAJ_BETON]]))</f>
        <v>0</v>
      </c>
      <c r="K4178" s="2" t="s">
        <v>1345</v>
      </c>
    </row>
    <row r="4179" spans="1:11" ht="14.25" x14ac:dyDescent="0.2">
      <c r="A4179" s="2" t="s">
        <v>728</v>
      </c>
      <c r="B4179" s="124" t="s">
        <v>7950</v>
      </c>
      <c r="C4179" s="124"/>
      <c r="D4179" s="126">
        <v>2.11</v>
      </c>
      <c r="E4179" s="124" t="s">
        <v>766</v>
      </c>
      <c r="F4179" s="124">
        <v>-4</v>
      </c>
      <c r="G4179" s="2" t="s">
        <v>16765</v>
      </c>
      <c r="H4179" s="130" t="s">
        <v>24265</v>
      </c>
      <c r="I4179" s="134"/>
      <c r="J4179" s="123">
        <f>IF(OR(tbl_Metraj22[[#This Row],[TARIH]]="",tbl_Metraj22[[#This Row],[TARIH]]="-"),0,IF(tbl_Metraj22[[#This Row],[YUZDE]]=0,tbl_Metraj22[[#This Row],[METRAJ_BETON]],tbl_Metraj22[[#This Row],[YUZDE]]*tbl_Metraj22[[#This Row],[METRAJ_BETON]]))</f>
        <v>0</v>
      </c>
      <c r="K4179" s="2" t="s">
        <v>1355</v>
      </c>
    </row>
    <row r="4180" spans="1:11" ht="14.25" x14ac:dyDescent="0.2">
      <c r="A4180" s="2" t="s">
        <v>728</v>
      </c>
      <c r="B4180" s="124" t="s">
        <v>7953</v>
      </c>
      <c r="C4180" s="124"/>
      <c r="D4180" s="126">
        <v>2.11</v>
      </c>
      <c r="E4180" s="124" t="s">
        <v>766</v>
      </c>
      <c r="F4180" s="124">
        <v>-4</v>
      </c>
      <c r="G4180" s="2" t="s">
        <v>16766</v>
      </c>
      <c r="H4180" s="130"/>
      <c r="I4180" s="134"/>
      <c r="J4180" s="123">
        <f>IF(OR(tbl_Metraj22[[#This Row],[TARIH]]="",tbl_Metraj22[[#This Row],[TARIH]]="-"),0,IF(tbl_Metraj22[[#This Row],[YUZDE]]=0,tbl_Metraj22[[#This Row],[METRAJ_BETON]],tbl_Metraj22[[#This Row],[YUZDE]]*tbl_Metraj22[[#This Row],[METRAJ_BETON]]))</f>
        <v>0</v>
      </c>
      <c r="K4180" s="2" t="s">
        <v>2637</v>
      </c>
    </row>
    <row r="4181" spans="1:11" ht="14.25" x14ac:dyDescent="0.2">
      <c r="A4181" s="2" t="s">
        <v>728</v>
      </c>
      <c r="B4181" s="124" t="s">
        <v>7954</v>
      </c>
      <c r="C4181" s="124"/>
      <c r="D4181" s="126">
        <v>2.97</v>
      </c>
      <c r="E4181" s="124" t="s">
        <v>766</v>
      </c>
      <c r="F4181" s="124">
        <v>-4</v>
      </c>
      <c r="G4181" s="2" t="s">
        <v>16767</v>
      </c>
      <c r="H4181" s="130"/>
      <c r="I4181" s="134"/>
      <c r="J4181" s="123">
        <f>IF(OR(tbl_Metraj22[[#This Row],[TARIH]]="",tbl_Metraj22[[#This Row],[TARIH]]="-"),0,IF(tbl_Metraj22[[#This Row],[YUZDE]]=0,tbl_Metraj22[[#This Row],[METRAJ_BETON]],tbl_Metraj22[[#This Row],[YUZDE]]*tbl_Metraj22[[#This Row],[METRAJ_BETON]]))</f>
        <v>0</v>
      </c>
      <c r="K4181" s="2" t="s">
        <v>2635</v>
      </c>
    </row>
    <row r="4182" spans="1:11" ht="14.25" x14ac:dyDescent="0.2">
      <c r="A4182" s="2" t="s">
        <v>728</v>
      </c>
      <c r="B4182" s="124" t="s">
        <v>7955</v>
      </c>
      <c r="C4182" s="124"/>
      <c r="D4182" s="126">
        <v>2.11</v>
      </c>
      <c r="E4182" s="124" t="s">
        <v>766</v>
      </c>
      <c r="F4182" s="124">
        <v>-4</v>
      </c>
      <c r="G4182" s="2" t="s">
        <v>16768</v>
      </c>
      <c r="H4182" s="130"/>
      <c r="I4182" s="134"/>
      <c r="J4182" s="123">
        <f>IF(OR(tbl_Metraj22[[#This Row],[TARIH]]="",tbl_Metraj22[[#This Row],[TARIH]]="-"),0,IF(tbl_Metraj22[[#This Row],[YUZDE]]=0,tbl_Metraj22[[#This Row],[METRAJ_BETON]],tbl_Metraj22[[#This Row],[YUZDE]]*tbl_Metraj22[[#This Row],[METRAJ_BETON]]))</f>
        <v>0</v>
      </c>
      <c r="K4182" s="2" t="s">
        <v>2633</v>
      </c>
    </row>
    <row r="4183" spans="1:11" ht="14.25" x14ac:dyDescent="0.2">
      <c r="A4183" s="2" t="s">
        <v>728</v>
      </c>
      <c r="B4183" s="124" t="s">
        <v>7956</v>
      </c>
      <c r="C4183" s="124"/>
      <c r="D4183" s="126">
        <v>2.1800000000000002</v>
      </c>
      <c r="E4183" s="124" t="s">
        <v>766</v>
      </c>
      <c r="F4183" s="124">
        <v>-4</v>
      </c>
      <c r="G4183" s="2" t="s">
        <v>16769</v>
      </c>
      <c r="H4183" s="130"/>
      <c r="I4183" s="134"/>
      <c r="J4183" s="123">
        <f>IF(OR(tbl_Metraj22[[#This Row],[TARIH]]="",tbl_Metraj22[[#This Row],[TARIH]]="-"),0,IF(tbl_Metraj22[[#This Row],[YUZDE]]=0,tbl_Metraj22[[#This Row],[METRAJ_BETON]],tbl_Metraj22[[#This Row],[YUZDE]]*tbl_Metraj22[[#This Row],[METRAJ_BETON]]))</f>
        <v>0</v>
      </c>
      <c r="K4183" s="2" t="s">
        <v>2657</v>
      </c>
    </row>
    <row r="4184" spans="1:11" ht="14.25" x14ac:dyDescent="0.2">
      <c r="A4184" s="2" t="s">
        <v>728</v>
      </c>
      <c r="B4184" s="124" t="s">
        <v>7957</v>
      </c>
      <c r="C4184" s="124"/>
      <c r="D4184" s="126">
        <v>2.97</v>
      </c>
      <c r="E4184" s="124" t="s">
        <v>766</v>
      </c>
      <c r="F4184" s="124">
        <v>-4</v>
      </c>
      <c r="G4184" s="2" t="s">
        <v>16770</v>
      </c>
      <c r="H4184" s="130"/>
      <c r="I4184" s="134"/>
      <c r="J4184" s="123">
        <f>IF(OR(tbl_Metraj22[[#This Row],[TARIH]]="",tbl_Metraj22[[#This Row],[TARIH]]="-"),0,IF(tbl_Metraj22[[#This Row],[YUZDE]]=0,tbl_Metraj22[[#This Row],[METRAJ_BETON]],tbl_Metraj22[[#This Row],[YUZDE]]*tbl_Metraj22[[#This Row],[METRAJ_BETON]]))</f>
        <v>0</v>
      </c>
      <c r="K4184" s="2" t="s">
        <v>2656</v>
      </c>
    </row>
    <row r="4185" spans="1:11" ht="14.25" x14ac:dyDescent="0.2">
      <c r="A4185" s="2" t="s">
        <v>728</v>
      </c>
      <c r="B4185" s="124" t="s">
        <v>7958</v>
      </c>
      <c r="C4185" s="124"/>
      <c r="D4185" s="126">
        <v>2.97</v>
      </c>
      <c r="E4185" s="124" t="s">
        <v>766</v>
      </c>
      <c r="F4185" s="124">
        <v>-4</v>
      </c>
      <c r="G4185" s="2" t="s">
        <v>16771</v>
      </c>
      <c r="H4185" s="130"/>
      <c r="I4185" s="134"/>
      <c r="J4185" s="123">
        <f>IF(OR(tbl_Metraj22[[#This Row],[TARIH]]="",tbl_Metraj22[[#This Row],[TARIH]]="-"),0,IF(tbl_Metraj22[[#This Row],[YUZDE]]=0,tbl_Metraj22[[#This Row],[METRAJ_BETON]],tbl_Metraj22[[#This Row],[YUZDE]]*tbl_Metraj22[[#This Row],[METRAJ_BETON]]))</f>
        <v>0</v>
      </c>
      <c r="K4185" s="2" t="s">
        <v>2655</v>
      </c>
    </row>
    <row r="4186" spans="1:11" ht="14.25" x14ac:dyDescent="0.2">
      <c r="A4186" s="2" t="s">
        <v>728</v>
      </c>
      <c r="B4186" s="124" t="s">
        <v>7959</v>
      </c>
      <c r="C4186" s="124"/>
      <c r="D4186" s="126">
        <v>2.97</v>
      </c>
      <c r="E4186" s="124" t="s">
        <v>766</v>
      </c>
      <c r="F4186" s="124">
        <v>-4</v>
      </c>
      <c r="G4186" s="2" t="s">
        <v>16772</v>
      </c>
      <c r="H4186" s="130"/>
      <c r="I4186" s="134"/>
      <c r="J4186" s="123">
        <f>IF(OR(tbl_Metraj22[[#This Row],[TARIH]]="",tbl_Metraj22[[#This Row],[TARIH]]="-"),0,IF(tbl_Metraj22[[#This Row],[YUZDE]]=0,tbl_Metraj22[[#This Row],[METRAJ_BETON]],tbl_Metraj22[[#This Row],[YUZDE]]*tbl_Metraj22[[#This Row],[METRAJ_BETON]]))</f>
        <v>0</v>
      </c>
      <c r="K4186" s="2" t="s">
        <v>2654</v>
      </c>
    </row>
    <row r="4187" spans="1:11" ht="14.25" x14ac:dyDescent="0.2">
      <c r="A4187" s="2" t="s">
        <v>728</v>
      </c>
      <c r="B4187" s="124" t="s">
        <v>7960</v>
      </c>
      <c r="C4187" s="124"/>
      <c r="D4187" s="126">
        <v>2.97</v>
      </c>
      <c r="E4187" s="124" t="s">
        <v>766</v>
      </c>
      <c r="F4187" s="124">
        <v>-4</v>
      </c>
      <c r="G4187" s="2" t="s">
        <v>16773</v>
      </c>
      <c r="H4187" s="130"/>
      <c r="I4187" s="134"/>
      <c r="J4187" s="123">
        <f>IF(OR(tbl_Metraj22[[#This Row],[TARIH]]="",tbl_Metraj22[[#This Row],[TARIH]]="-"),0,IF(tbl_Metraj22[[#This Row],[YUZDE]]=0,tbl_Metraj22[[#This Row],[METRAJ_BETON]],tbl_Metraj22[[#This Row],[YUZDE]]*tbl_Metraj22[[#This Row],[METRAJ_BETON]]))</f>
        <v>0</v>
      </c>
      <c r="K4187" s="2" t="s">
        <v>2653</v>
      </c>
    </row>
    <row r="4188" spans="1:11" ht="14.25" x14ac:dyDescent="0.2">
      <c r="A4188" s="2" t="s">
        <v>728</v>
      </c>
      <c r="B4188" s="124" t="s">
        <v>7961</v>
      </c>
      <c r="C4188" s="124"/>
      <c r="D4188" s="126">
        <v>2.97</v>
      </c>
      <c r="E4188" s="124" t="s">
        <v>766</v>
      </c>
      <c r="F4188" s="124">
        <v>-4</v>
      </c>
      <c r="G4188" s="2" t="s">
        <v>16774</v>
      </c>
      <c r="H4188" s="130"/>
      <c r="I4188" s="134"/>
      <c r="J4188" s="123">
        <f>IF(OR(tbl_Metraj22[[#This Row],[TARIH]]="",tbl_Metraj22[[#This Row],[TARIH]]="-"),0,IF(tbl_Metraj22[[#This Row],[YUZDE]]=0,tbl_Metraj22[[#This Row],[METRAJ_BETON]],tbl_Metraj22[[#This Row],[YUZDE]]*tbl_Metraj22[[#This Row],[METRAJ_BETON]]))</f>
        <v>0</v>
      </c>
      <c r="K4188" s="2" t="s">
        <v>2652</v>
      </c>
    </row>
    <row r="4189" spans="1:11" ht="14.25" x14ac:dyDescent="0.2">
      <c r="A4189" s="2" t="s">
        <v>728</v>
      </c>
      <c r="B4189" s="124" t="s">
        <v>7962</v>
      </c>
      <c r="C4189" s="124"/>
      <c r="D4189" s="126">
        <v>2.97</v>
      </c>
      <c r="E4189" s="124" t="s">
        <v>766</v>
      </c>
      <c r="F4189" s="124">
        <v>-4</v>
      </c>
      <c r="G4189" s="2" t="s">
        <v>16775</v>
      </c>
      <c r="H4189" s="130"/>
      <c r="I4189" s="134"/>
      <c r="J4189" s="123">
        <f>IF(OR(tbl_Metraj22[[#This Row],[TARIH]]="",tbl_Metraj22[[#This Row],[TARIH]]="-"),0,IF(tbl_Metraj22[[#This Row],[YUZDE]]=0,tbl_Metraj22[[#This Row],[METRAJ_BETON]],tbl_Metraj22[[#This Row],[YUZDE]]*tbl_Metraj22[[#This Row],[METRAJ_BETON]]))</f>
        <v>0</v>
      </c>
      <c r="K4189" s="2" t="s">
        <v>2651</v>
      </c>
    </row>
    <row r="4190" spans="1:11" ht="14.25" x14ac:dyDescent="0.2">
      <c r="A4190" s="2" t="s">
        <v>728</v>
      </c>
      <c r="B4190" s="124" t="s">
        <v>7963</v>
      </c>
      <c r="C4190" s="124"/>
      <c r="D4190" s="126">
        <v>2.97</v>
      </c>
      <c r="E4190" s="124" t="s">
        <v>766</v>
      </c>
      <c r="F4190" s="124">
        <v>-4</v>
      </c>
      <c r="G4190" s="2" t="s">
        <v>16776</v>
      </c>
      <c r="H4190" s="130"/>
      <c r="I4190" s="134"/>
      <c r="J4190" s="123">
        <f>IF(OR(tbl_Metraj22[[#This Row],[TARIH]]="",tbl_Metraj22[[#This Row],[TARIH]]="-"),0,IF(tbl_Metraj22[[#This Row],[YUZDE]]=0,tbl_Metraj22[[#This Row],[METRAJ_BETON]],tbl_Metraj22[[#This Row],[YUZDE]]*tbl_Metraj22[[#This Row],[METRAJ_BETON]]))</f>
        <v>0</v>
      </c>
      <c r="K4190" s="2" t="s">
        <v>2650</v>
      </c>
    </row>
    <row r="4191" spans="1:11" ht="14.25" x14ac:dyDescent="0.2">
      <c r="A4191" s="2" t="s">
        <v>728</v>
      </c>
      <c r="B4191" s="124" t="s">
        <v>7964</v>
      </c>
      <c r="C4191" s="124"/>
      <c r="D4191" s="126">
        <v>2.97</v>
      </c>
      <c r="E4191" s="124" t="s">
        <v>766</v>
      </c>
      <c r="F4191" s="124">
        <v>-4</v>
      </c>
      <c r="G4191" s="2" t="s">
        <v>16777</v>
      </c>
      <c r="H4191" s="130"/>
      <c r="I4191" s="134"/>
      <c r="J4191" s="123">
        <f>IF(OR(tbl_Metraj22[[#This Row],[TARIH]]="",tbl_Metraj22[[#This Row],[TARIH]]="-"),0,IF(tbl_Metraj22[[#This Row],[YUZDE]]=0,tbl_Metraj22[[#This Row],[METRAJ_BETON]],tbl_Metraj22[[#This Row],[YUZDE]]*tbl_Metraj22[[#This Row],[METRAJ_BETON]]))</f>
        <v>0</v>
      </c>
      <c r="K4191" s="2" t="s">
        <v>2649</v>
      </c>
    </row>
    <row r="4192" spans="1:11" ht="14.25" x14ac:dyDescent="0.2">
      <c r="A4192" s="2" t="s">
        <v>728</v>
      </c>
      <c r="B4192" s="124" t="s">
        <v>7978</v>
      </c>
      <c r="C4192" s="124"/>
      <c r="D4192" s="126">
        <v>2.97</v>
      </c>
      <c r="E4192" s="124" t="s">
        <v>766</v>
      </c>
      <c r="F4192" s="124">
        <v>-4</v>
      </c>
      <c r="G4192" s="2" t="s">
        <v>16778</v>
      </c>
      <c r="H4192" s="130"/>
      <c r="I4192" s="134"/>
      <c r="J4192" s="123">
        <f>IF(OR(tbl_Metraj22[[#This Row],[TARIH]]="",tbl_Metraj22[[#This Row],[TARIH]]="-"),0,IF(tbl_Metraj22[[#This Row],[YUZDE]]=0,tbl_Metraj22[[#This Row],[METRAJ_BETON]],tbl_Metraj22[[#This Row],[YUZDE]]*tbl_Metraj22[[#This Row],[METRAJ_BETON]]))</f>
        <v>0</v>
      </c>
      <c r="K4192" s="2" t="s">
        <v>2634</v>
      </c>
    </row>
    <row r="4193" spans="1:11" ht="14.25" x14ac:dyDescent="0.2">
      <c r="A4193" s="2" t="s">
        <v>728</v>
      </c>
      <c r="B4193" s="124" t="s">
        <v>7984</v>
      </c>
      <c r="C4193" s="124"/>
      <c r="D4193" s="126">
        <v>2.11</v>
      </c>
      <c r="E4193" s="124" t="s">
        <v>766</v>
      </c>
      <c r="F4193" s="124">
        <v>-4</v>
      </c>
      <c r="G4193" s="2" t="s">
        <v>16779</v>
      </c>
      <c r="H4193" s="130" t="s">
        <v>24265</v>
      </c>
      <c r="I4193" s="134"/>
      <c r="J4193" s="123">
        <f>IF(OR(tbl_Metraj22[[#This Row],[TARIH]]="",tbl_Metraj22[[#This Row],[TARIH]]="-"),0,IF(tbl_Metraj22[[#This Row],[YUZDE]]=0,tbl_Metraj22[[#This Row],[METRAJ_BETON]],tbl_Metraj22[[#This Row],[YUZDE]]*tbl_Metraj22[[#This Row],[METRAJ_BETON]]))</f>
        <v>0</v>
      </c>
      <c r="K4193" s="2" t="s">
        <v>1361</v>
      </c>
    </row>
    <row r="4194" spans="1:11" ht="14.25" x14ac:dyDescent="0.2">
      <c r="A4194" s="2" t="s">
        <v>728</v>
      </c>
      <c r="B4194" s="124" t="s">
        <v>7985</v>
      </c>
      <c r="C4194" s="124"/>
      <c r="D4194" s="126">
        <v>2.11</v>
      </c>
      <c r="E4194" s="124" t="s">
        <v>766</v>
      </c>
      <c r="F4194" s="124">
        <v>-4</v>
      </c>
      <c r="G4194" s="2" t="s">
        <v>16780</v>
      </c>
      <c r="H4194" s="130" t="s">
        <v>24265</v>
      </c>
      <c r="I4194" s="134"/>
      <c r="J4194" s="123">
        <f>IF(OR(tbl_Metraj22[[#This Row],[TARIH]]="",tbl_Metraj22[[#This Row],[TARIH]]="-"),0,IF(tbl_Metraj22[[#This Row],[YUZDE]]=0,tbl_Metraj22[[#This Row],[METRAJ_BETON]],tbl_Metraj22[[#This Row],[YUZDE]]*tbl_Metraj22[[#This Row],[METRAJ_BETON]]))</f>
        <v>0</v>
      </c>
      <c r="K4194" s="2" t="s">
        <v>1352</v>
      </c>
    </row>
    <row r="4195" spans="1:11" ht="14.25" x14ac:dyDescent="0.2">
      <c r="A4195" s="2" t="s">
        <v>728</v>
      </c>
      <c r="B4195" s="124" t="s">
        <v>7997</v>
      </c>
      <c r="C4195" s="124"/>
      <c r="D4195" s="126">
        <v>3.3</v>
      </c>
      <c r="E4195" s="124" t="s">
        <v>766</v>
      </c>
      <c r="F4195" s="124">
        <v>-4</v>
      </c>
      <c r="G4195" s="2" t="s">
        <v>16781</v>
      </c>
      <c r="H4195" s="130"/>
      <c r="I4195" s="134"/>
      <c r="J4195" s="123">
        <f>IF(OR(tbl_Metraj22[[#This Row],[TARIH]]="",tbl_Metraj22[[#This Row],[TARIH]]="-"),0,IF(tbl_Metraj22[[#This Row],[YUZDE]]=0,tbl_Metraj22[[#This Row],[METRAJ_BETON]],tbl_Metraj22[[#This Row],[YUZDE]]*tbl_Metraj22[[#This Row],[METRAJ_BETON]]))</f>
        <v>0</v>
      </c>
      <c r="K4195" s="2" t="s">
        <v>1390</v>
      </c>
    </row>
    <row r="4196" spans="1:11" ht="14.25" x14ac:dyDescent="0.2">
      <c r="A4196" s="2" t="s">
        <v>728</v>
      </c>
      <c r="B4196" s="124" t="s">
        <v>7998</v>
      </c>
      <c r="C4196" s="124"/>
      <c r="D4196" s="126">
        <v>8.98</v>
      </c>
      <c r="E4196" s="124" t="s">
        <v>766</v>
      </c>
      <c r="F4196" s="124">
        <v>-4</v>
      </c>
      <c r="G4196" s="2" t="s">
        <v>16782</v>
      </c>
      <c r="H4196" s="130"/>
      <c r="I4196" s="134"/>
      <c r="J4196" s="123">
        <f>IF(OR(tbl_Metraj22[[#This Row],[TARIH]]="",tbl_Metraj22[[#This Row],[TARIH]]="-"),0,IF(tbl_Metraj22[[#This Row],[YUZDE]]=0,tbl_Metraj22[[#This Row],[METRAJ_BETON]],tbl_Metraj22[[#This Row],[YUZDE]]*tbl_Metraj22[[#This Row],[METRAJ_BETON]]))</f>
        <v>0</v>
      </c>
      <c r="K4196" s="2" t="s">
        <v>2566</v>
      </c>
    </row>
    <row r="4197" spans="1:11" ht="14.25" x14ac:dyDescent="0.2">
      <c r="A4197" s="2" t="s">
        <v>728</v>
      </c>
      <c r="B4197" s="124" t="s">
        <v>7999</v>
      </c>
      <c r="C4197" s="124"/>
      <c r="D4197" s="126">
        <v>2.38</v>
      </c>
      <c r="E4197" s="124" t="s">
        <v>766</v>
      </c>
      <c r="F4197" s="124">
        <v>-4</v>
      </c>
      <c r="G4197" s="2" t="s">
        <v>16783</v>
      </c>
      <c r="H4197" s="130"/>
      <c r="I4197" s="134"/>
      <c r="J4197" s="123">
        <f>IF(OR(tbl_Metraj22[[#This Row],[TARIH]]="",tbl_Metraj22[[#This Row],[TARIH]]="-"),0,IF(tbl_Metraj22[[#This Row],[YUZDE]]=0,tbl_Metraj22[[#This Row],[METRAJ_BETON]],tbl_Metraj22[[#This Row],[YUZDE]]*tbl_Metraj22[[#This Row],[METRAJ_BETON]]))</f>
        <v>0</v>
      </c>
      <c r="K4197" s="2" t="s">
        <v>2556</v>
      </c>
    </row>
    <row r="4198" spans="1:11" ht="14.25" x14ac:dyDescent="0.2">
      <c r="A4198" s="2" t="s">
        <v>728</v>
      </c>
      <c r="B4198" s="124" t="s">
        <v>8000</v>
      </c>
      <c r="C4198" s="124"/>
      <c r="D4198" s="126">
        <v>4.0599999999999996</v>
      </c>
      <c r="E4198" s="124" t="s">
        <v>766</v>
      </c>
      <c r="F4198" s="124">
        <v>-4</v>
      </c>
      <c r="G4198" s="2" t="s">
        <v>16784</v>
      </c>
      <c r="H4198" s="130"/>
      <c r="I4198" s="134"/>
      <c r="J4198" s="123">
        <f>IF(OR(tbl_Metraj22[[#This Row],[TARIH]]="",tbl_Metraj22[[#This Row],[TARIH]]="-"),0,IF(tbl_Metraj22[[#This Row],[YUZDE]]=0,tbl_Metraj22[[#This Row],[METRAJ_BETON]],tbl_Metraj22[[#This Row],[YUZDE]]*tbl_Metraj22[[#This Row],[METRAJ_BETON]]))</f>
        <v>0</v>
      </c>
      <c r="K4198" s="2" t="s">
        <v>2557</v>
      </c>
    </row>
    <row r="4199" spans="1:11" ht="14.25" x14ac:dyDescent="0.2">
      <c r="A4199" s="2" t="s">
        <v>728</v>
      </c>
      <c r="B4199" s="124" t="s">
        <v>8001</v>
      </c>
      <c r="C4199" s="124"/>
      <c r="D4199" s="126">
        <v>3.3</v>
      </c>
      <c r="E4199" s="124" t="s">
        <v>766</v>
      </c>
      <c r="F4199" s="124">
        <v>-4</v>
      </c>
      <c r="G4199" s="2" t="s">
        <v>16785</v>
      </c>
      <c r="H4199" s="130"/>
      <c r="I4199" s="134"/>
      <c r="J4199" s="123">
        <f>IF(OR(tbl_Metraj22[[#This Row],[TARIH]]="",tbl_Metraj22[[#This Row],[TARIH]]="-"),0,IF(tbl_Metraj22[[#This Row],[YUZDE]]=0,tbl_Metraj22[[#This Row],[METRAJ_BETON]],tbl_Metraj22[[#This Row],[YUZDE]]*tbl_Metraj22[[#This Row],[METRAJ_BETON]]))</f>
        <v>0</v>
      </c>
      <c r="K4199" s="2" t="s">
        <v>2632</v>
      </c>
    </row>
    <row r="4200" spans="1:11" ht="14.25" x14ac:dyDescent="0.2">
      <c r="A4200" s="2" t="s">
        <v>728</v>
      </c>
      <c r="B4200" s="124" t="s">
        <v>8002</v>
      </c>
      <c r="C4200" s="124"/>
      <c r="D4200" s="126">
        <v>2.11</v>
      </c>
      <c r="E4200" s="124" t="s">
        <v>766</v>
      </c>
      <c r="F4200" s="124">
        <v>-4</v>
      </c>
      <c r="G4200" s="2" t="s">
        <v>16786</v>
      </c>
      <c r="H4200" s="130"/>
      <c r="I4200" s="134"/>
      <c r="J4200" s="123">
        <f>IF(OR(tbl_Metraj22[[#This Row],[TARIH]]="",tbl_Metraj22[[#This Row],[TARIH]]="-"),0,IF(tbl_Metraj22[[#This Row],[YUZDE]]=0,tbl_Metraj22[[#This Row],[METRAJ_BETON]],tbl_Metraj22[[#This Row],[YUZDE]]*tbl_Metraj22[[#This Row],[METRAJ_BETON]]))</f>
        <v>0</v>
      </c>
      <c r="K4200" s="2" t="s">
        <v>2631</v>
      </c>
    </row>
    <row r="4201" spans="1:11" ht="14.25" x14ac:dyDescent="0.2">
      <c r="A4201" s="2" t="s">
        <v>728</v>
      </c>
      <c r="B4201" s="124" t="s">
        <v>8003</v>
      </c>
      <c r="C4201" s="124"/>
      <c r="D4201" s="126">
        <v>3.96</v>
      </c>
      <c r="E4201" s="124" t="s">
        <v>766</v>
      </c>
      <c r="F4201" s="124">
        <v>-4</v>
      </c>
      <c r="G4201" s="2" t="s">
        <v>16787</v>
      </c>
      <c r="H4201" s="130"/>
      <c r="I4201" s="134"/>
      <c r="J4201" s="123">
        <f>IF(OR(tbl_Metraj22[[#This Row],[TARIH]]="",tbl_Metraj22[[#This Row],[TARIH]]="-"),0,IF(tbl_Metraj22[[#This Row],[YUZDE]]=0,tbl_Metraj22[[#This Row],[METRAJ_BETON]],tbl_Metraj22[[#This Row],[YUZDE]]*tbl_Metraj22[[#This Row],[METRAJ_BETON]]))</f>
        <v>0</v>
      </c>
      <c r="K4201" s="2" t="s">
        <v>2658</v>
      </c>
    </row>
    <row r="4202" spans="1:11" ht="14.25" x14ac:dyDescent="0.2">
      <c r="A4202" s="2" t="s">
        <v>728</v>
      </c>
      <c r="B4202" s="124" t="s">
        <v>8004</v>
      </c>
      <c r="C4202" s="124"/>
      <c r="D4202" s="126">
        <v>2.11</v>
      </c>
      <c r="E4202" s="124" t="s">
        <v>766</v>
      </c>
      <c r="F4202" s="124">
        <v>-4</v>
      </c>
      <c r="G4202" s="2" t="s">
        <v>16788</v>
      </c>
      <c r="H4202" s="130"/>
      <c r="I4202" s="134"/>
      <c r="J4202" s="123">
        <f>IF(OR(tbl_Metraj22[[#This Row],[TARIH]]="",tbl_Metraj22[[#This Row],[TARIH]]="-"),0,IF(tbl_Metraj22[[#This Row],[YUZDE]]=0,tbl_Metraj22[[#This Row],[METRAJ_BETON]],tbl_Metraj22[[#This Row],[YUZDE]]*tbl_Metraj22[[#This Row],[METRAJ_BETON]]))</f>
        <v>0</v>
      </c>
      <c r="K4202" s="2" t="s">
        <v>2630</v>
      </c>
    </row>
    <row r="4203" spans="1:11" ht="14.25" x14ac:dyDescent="0.2">
      <c r="A4203" s="2" t="s">
        <v>728</v>
      </c>
      <c r="B4203" s="124" t="s">
        <v>8005</v>
      </c>
      <c r="C4203" s="124"/>
      <c r="D4203" s="126">
        <v>2.11</v>
      </c>
      <c r="E4203" s="124" t="s">
        <v>766</v>
      </c>
      <c r="F4203" s="124">
        <v>-4</v>
      </c>
      <c r="G4203" s="2" t="s">
        <v>16789</v>
      </c>
      <c r="H4203" s="130"/>
      <c r="I4203" s="134"/>
      <c r="J4203" s="123">
        <f>IF(OR(tbl_Metraj22[[#This Row],[TARIH]]="",tbl_Metraj22[[#This Row],[TARIH]]="-"),0,IF(tbl_Metraj22[[#This Row],[YUZDE]]=0,tbl_Metraj22[[#This Row],[METRAJ_BETON]],tbl_Metraj22[[#This Row],[YUZDE]]*tbl_Metraj22[[#This Row],[METRAJ_BETON]]))</f>
        <v>0</v>
      </c>
      <c r="K4203" s="2" t="s">
        <v>2629</v>
      </c>
    </row>
    <row r="4204" spans="1:11" ht="14.25" x14ac:dyDescent="0.2">
      <c r="A4204" s="2" t="s">
        <v>728</v>
      </c>
      <c r="B4204" s="124" t="s">
        <v>8006</v>
      </c>
      <c r="C4204" s="124"/>
      <c r="D4204" s="126">
        <v>2.11</v>
      </c>
      <c r="E4204" s="124" t="s">
        <v>766</v>
      </c>
      <c r="F4204" s="124">
        <v>-4</v>
      </c>
      <c r="G4204" s="2" t="s">
        <v>16790</v>
      </c>
      <c r="H4204" s="130"/>
      <c r="I4204" s="134"/>
      <c r="J4204" s="123">
        <f>IF(OR(tbl_Metraj22[[#This Row],[TARIH]]="",tbl_Metraj22[[#This Row],[TARIH]]="-"),0,IF(tbl_Metraj22[[#This Row],[YUZDE]]=0,tbl_Metraj22[[#This Row],[METRAJ_BETON]],tbl_Metraj22[[#This Row],[YUZDE]]*tbl_Metraj22[[#This Row],[METRAJ_BETON]]))</f>
        <v>0</v>
      </c>
      <c r="K4204" s="2" t="s">
        <v>2628</v>
      </c>
    </row>
    <row r="4205" spans="1:11" ht="14.25" x14ac:dyDescent="0.2">
      <c r="A4205" s="2" t="s">
        <v>728</v>
      </c>
      <c r="B4205" s="124" t="s">
        <v>8007</v>
      </c>
      <c r="C4205" s="124"/>
      <c r="D4205" s="126">
        <v>2.11</v>
      </c>
      <c r="E4205" s="124" t="s">
        <v>766</v>
      </c>
      <c r="F4205" s="124">
        <v>-4</v>
      </c>
      <c r="G4205" s="2" t="s">
        <v>16791</v>
      </c>
      <c r="H4205" s="130"/>
      <c r="I4205" s="134"/>
      <c r="J4205" s="123">
        <f>IF(OR(tbl_Metraj22[[#This Row],[TARIH]]="",tbl_Metraj22[[#This Row],[TARIH]]="-"),0,IF(tbl_Metraj22[[#This Row],[YUZDE]]=0,tbl_Metraj22[[#This Row],[METRAJ_BETON]],tbl_Metraj22[[#This Row],[YUZDE]]*tbl_Metraj22[[#This Row],[METRAJ_BETON]]))</f>
        <v>0</v>
      </c>
      <c r="K4205" s="2" t="s">
        <v>2627</v>
      </c>
    </row>
    <row r="4206" spans="1:11" ht="14.25" x14ac:dyDescent="0.2">
      <c r="A4206" s="2" t="s">
        <v>728</v>
      </c>
      <c r="B4206" s="124" t="s">
        <v>8008</v>
      </c>
      <c r="C4206" s="124"/>
      <c r="D4206" s="126">
        <v>2.11</v>
      </c>
      <c r="E4206" s="124" t="s">
        <v>766</v>
      </c>
      <c r="F4206" s="124">
        <v>-4</v>
      </c>
      <c r="G4206" s="2" t="s">
        <v>16792</v>
      </c>
      <c r="H4206" s="130"/>
      <c r="I4206" s="134"/>
      <c r="J4206" s="123">
        <f>IF(OR(tbl_Metraj22[[#This Row],[TARIH]]="",tbl_Metraj22[[#This Row],[TARIH]]="-"),0,IF(tbl_Metraj22[[#This Row],[YUZDE]]=0,tbl_Metraj22[[#This Row],[METRAJ_BETON]],tbl_Metraj22[[#This Row],[YUZDE]]*tbl_Metraj22[[#This Row],[METRAJ_BETON]]))</f>
        <v>0</v>
      </c>
      <c r="K4206" s="2" t="s">
        <v>2607</v>
      </c>
    </row>
    <row r="4207" spans="1:11" ht="14.25" x14ac:dyDescent="0.2">
      <c r="A4207" s="2" t="s">
        <v>728</v>
      </c>
      <c r="B4207" s="124" t="s">
        <v>8009</v>
      </c>
      <c r="C4207" s="124"/>
      <c r="D4207" s="126">
        <v>2.11</v>
      </c>
      <c r="E4207" s="124" t="s">
        <v>766</v>
      </c>
      <c r="F4207" s="124">
        <v>-4</v>
      </c>
      <c r="G4207" s="2" t="s">
        <v>16793</v>
      </c>
      <c r="H4207" s="130"/>
      <c r="I4207" s="134"/>
      <c r="J4207" s="123">
        <f>IF(OR(tbl_Metraj22[[#This Row],[TARIH]]="",tbl_Metraj22[[#This Row],[TARIH]]="-"),0,IF(tbl_Metraj22[[#This Row],[YUZDE]]=0,tbl_Metraj22[[#This Row],[METRAJ_BETON]],tbl_Metraj22[[#This Row],[YUZDE]]*tbl_Metraj22[[#This Row],[METRAJ_BETON]]))</f>
        <v>0</v>
      </c>
      <c r="K4207" s="2" t="s">
        <v>2606</v>
      </c>
    </row>
    <row r="4208" spans="1:11" ht="14.25" x14ac:dyDescent="0.2">
      <c r="A4208" s="2" t="s">
        <v>728</v>
      </c>
      <c r="B4208" s="124" t="s">
        <v>8010</v>
      </c>
      <c r="C4208" s="124"/>
      <c r="D4208" s="126">
        <v>2.11</v>
      </c>
      <c r="E4208" s="124" t="s">
        <v>766</v>
      </c>
      <c r="F4208" s="124">
        <v>-4</v>
      </c>
      <c r="G4208" s="2" t="s">
        <v>16794</v>
      </c>
      <c r="H4208" s="130"/>
      <c r="I4208" s="134"/>
      <c r="J4208" s="123">
        <f>IF(OR(tbl_Metraj22[[#This Row],[TARIH]]="",tbl_Metraj22[[#This Row],[TARIH]]="-"),0,IF(tbl_Metraj22[[#This Row],[YUZDE]]=0,tbl_Metraj22[[#This Row],[METRAJ_BETON]],tbl_Metraj22[[#This Row],[YUZDE]]*tbl_Metraj22[[#This Row],[METRAJ_BETON]]))</f>
        <v>0</v>
      </c>
      <c r="K4208" s="2" t="s">
        <v>2605</v>
      </c>
    </row>
    <row r="4209" spans="1:11" ht="14.25" x14ac:dyDescent="0.2">
      <c r="A4209" s="2" t="s">
        <v>728</v>
      </c>
      <c r="B4209" s="124" t="s">
        <v>8028</v>
      </c>
      <c r="C4209" s="124"/>
      <c r="D4209" s="126">
        <v>6.86</v>
      </c>
      <c r="E4209" s="124" t="s">
        <v>766</v>
      </c>
      <c r="F4209" s="124">
        <v>-4</v>
      </c>
      <c r="G4209" s="2" t="s">
        <v>16795</v>
      </c>
      <c r="H4209" s="130"/>
      <c r="I4209" s="134"/>
      <c r="J4209" s="123">
        <f>IF(OR(tbl_Metraj22[[#This Row],[TARIH]]="",tbl_Metraj22[[#This Row],[TARIH]]="-"),0,IF(tbl_Metraj22[[#This Row],[YUZDE]]=0,tbl_Metraj22[[#This Row],[METRAJ_BETON]],tbl_Metraj22[[#This Row],[YUZDE]]*tbl_Metraj22[[#This Row],[METRAJ_BETON]]))</f>
        <v>0</v>
      </c>
      <c r="K4209" s="2" t="s">
        <v>2659</v>
      </c>
    </row>
    <row r="4210" spans="1:11" ht="14.25" x14ac:dyDescent="0.2">
      <c r="A4210" s="2" t="s">
        <v>728</v>
      </c>
      <c r="B4210" s="124" t="s">
        <v>8045</v>
      </c>
      <c r="C4210" s="124"/>
      <c r="D4210" s="126">
        <v>3.96</v>
      </c>
      <c r="E4210" s="124" t="s">
        <v>766</v>
      </c>
      <c r="F4210" s="124">
        <v>-4</v>
      </c>
      <c r="G4210" s="2" t="s">
        <v>16796</v>
      </c>
      <c r="H4210" s="130"/>
      <c r="I4210" s="134"/>
      <c r="J4210" s="123">
        <f>IF(OR(tbl_Metraj22[[#This Row],[TARIH]]="",tbl_Metraj22[[#This Row],[TARIH]]="-"),0,IF(tbl_Metraj22[[#This Row],[YUZDE]]=0,tbl_Metraj22[[#This Row],[METRAJ_BETON]],tbl_Metraj22[[#This Row],[YUZDE]]*tbl_Metraj22[[#This Row],[METRAJ_BETON]]))</f>
        <v>0</v>
      </c>
      <c r="K4210" s="2" t="s">
        <v>2561</v>
      </c>
    </row>
    <row r="4211" spans="1:11" ht="14.25" x14ac:dyDescent="0.2">
      <c r="A4211" s="2" t="s">
        <v>728</v>
      </c>
      <c r="B4211" s="124" t="s">
        <v>8046</v>
      </c>
      <c r="C4211" s="124"/>
      <c r="D4211" s="126">
        <v>3.93</v>
      </c>
      <c r="E4211" s="124" t="s">
        <v>766</v>
      </c>
      <c r="F4211" s="124">
        <v>-4</v>
      </c>
      <c r="G4211" s="2" t="s">
        <v>16797</v>
      </c>
      <c r="H4211" s="130"/>
      <c r="I4211" s="134"/>
      <c r="J4211" s="123">
        <f>IF(OR(tbl_Metraj22[[#This Row],[TARIH]]="",tbl_Metraj22[[#This Row],[TARIH]]="-"),0,IF(tbl_Metraj22[[#This Row],[YUZDE]]=0,tbl_Metraj22[[#This Row],[METRAJ_BETON]],tbl_Metraj22[[#This Row],[YUZDE]]*tbl_Metraj22[[#This Row],[METRAJ_BETON]]))</f>
        <v>0</v>
      </c>
      <c r="K4211" s="2" t="s">
        <v>2565</v>
      </c>
    </row>
    <row r="4212" spans="1:11" ht="14.25" x14ac:dyDescent="0.2">
      <c r="A4212" s="2" t="s">
        <v>728</v>
      </c>
      <c r="B4212" s="124" t="s">
        <v>8048</v>
      </c>
      <c r="C4212" s="124"/>
      <c r="D4212" s="126">
        <v>3.3</v>
      </c>
      <c r="E4212" s="124" t="s">
        <v>766</v>
      </c>
      <c r="F4212" s="124">
        <v>-4</v>
      </c>
      <c r="G4212" s="2" t="s">
        <v>16798</v>
      </c>
      <c r="H4212" s="130"/>
      <c r="I4212" s="134"/>
      <c r="J4212" s="123">
        <f>IF(OR(tbl_Metraj22[[#This Row],[TARIH]]="",tbl_Metraj22[[#This Row],[TARIH]]="-"),0,IF(tbl_Metraj22[[#This Row],[YUZDE]]=0,tbl_Metraj22[[#This Row],[METRAJ_BETON]],tbl_Metraj22[[#This Row],[YUZDE]]*tbl_Metraj22[[#This Row],[METRAJ_BETON]]))</f>
        <v>0</v>
      </c>
      <c r="K4212" s="2" t="s">
        <v>1388</v>
      </c>
    </row>
    <row r="4213" spans="1:11" ht="14.25" x14ac:dyDescent="0.2">
      <c r="A4213" s="2" t="s">
        <v>728</v>
      </c>
      <c r="B4213" s="124" t="s">
        <v>8050</v>
      </c>
      <c r="C4213" s="124"/>
      <c r="D4213" s="126">
        <v>3.3</v>
      </c>
      <c r="E4213" s="124" t="s">
        <v>766</v>
      </c>
      <c r="F4213" s="124">
        <v>-4</v>
      </c>
      <c r="G4213" s="2" t="s">
        <v>16799</v>
      </c>
      <c r="H4213" s="130"/>
      <c r="I4213" s="134"/>
      <c r="J4213" s="123">
        <f>IF(OR(tbl_Metraj22[[#This Row],[TARIH]]="",tbl_Metraj22[[#This Row],[TARIH]]="-"),0,IF(tbl_Metraj22[[#This Row],[YUZDE]]=0,tbl_Metraj22[[#This Row],[METRAJ_BETON]],tbl_Metraj22[[#This Row],[YUZDE]]*tbl_Metraj22[[#This Row],[METRAJ_BETON]]))</f>
        <v>0</v>
      </c>
      <c r="K4213" s="2" t="s">
        <v>1385</v>
      </c>
    </row>
    <row r="4214" spans="1:11" ht="14.25" x14ac:dyDescent="0.2">
      <c r="A4214" s="2" t="s">
        <v>728</v>
      </c>
      <c r="B4214" s="124" t="s">
        <v>8052</v>
      </c>
      <c r="C4214" s="124"/>
      <c r="D4214" s="126">
        <v>2.38</v>
      </c>
      <c r="E4214" s="124" t="s">
        <v>766</v>
      </c>
      <c r="F4214" s="124">
        <v>-4</v>
      </c>
      <c r="G4214" s="2" t="s">
        <v>16800</v>
      </c>
      <c r="H4214" s="130"/>
      <c r="I4214" s="134"/>
      <c r="J4214" s="123">
        <f>IF(OR(tbl_Metraj22[[#This Row],[TARIH]]="",tbl_Metraj22[[#This Row],[TARIH]]="-"),0,IF(tbl_Metraj22[[#This Row],[YUZDE]]=0,tbl_Metraj22[[#This Row],[METRAJ_BETON]],tbl_Metraj22[[#This Row],[YUZDE]]*tbl_Metraj22[[#This Row],[METRAJ_BETON]]))</f>
        <v>0</v>
      </c>
      <c r="K4214" s="2" t="s">
        <v>2558</v>
      </c>
    </row>
    <row r="4215" spans="1:11" ht="14.25" x14ac:dyDescent="0.2">
      <c r="A4215" s="2" t="s">
        <v>728</v>
      </c>
      <c r="B4215" s="124" t="s">
        <v>8053</v>
      </c>
      <c r="C4215" s="124"/>
      <c r="D4215" s="126">
        <v>2.67</v>
      </c>
      <c r="E4215" s="124" t="s">
        <v>766</v>
      </c>
      <c r="F4215" s="124">
        <v>-4</v>
      </c>
      <c r="G4215" s="2" t="s">
        <v>16801</v>
      </c>
      <c r="H4215" s="130"/>
      <c r="I4215" s="134"/>
      <c r="J4215" s="123">
        <f>IF(OR(tbl_Metraj22[[#This Row],[TARIH]]="",tbl_Metraj22[[#This Row],[TARIH]]="-"),0,IF(tbl_Metraj22[[#This Row],[YUZDE]]=0,tbl_Metraj22[[#This Row],[METRAJ_BETON]],tbl_Metraj22[[#This Row],[YUZDE]]*tbl_Metraj22[[#This Row],[METRAJ_BETON]]))</f>
        <v>0</v>
      </c>
      <c r="K4215" s="2" t="s">
        <v>2559</v>
      </c>
    </row>
    <row r="4216" spans="1:11" ht="14.25" x14ac:dyDescent="0.2">
      <c r="A4216" s="2" t="s">
        <v>728</v>
      </c>
      <c r="B4216" s="124" t="s">
        <v>8054</v>
      </c>
      <c r="C4216" s="124"/>
      <c r="D4216" s="126">
        <v>2.67</v>
      </c>
      <c r="E4216" s="124" t="s">
        <v>766</v>
      </c>
      <c r="F4216" s="124">
        <v>-4</v>
      </c>
      <c r="G4216" s="2" t="s">
        <v>16802</v>
      </c>
      <c r="H4216" s="130"/>
      <c r="I4216" s="134"/>
      <c r="J4216" s="123">
        <f>IF(OR(tbl_Metraj22[[#This Row],[TARIH]]="",tbl_Metraj22[[#This Row],[TARIH]]="-"),0,IF(tbl_Metraj22[[#This Row],[YUZDE]]=0,tbl_Metraj22[[#This Row],[METRAJ_BETON]],tbl_Metraj22[[#This Row],[YUZDE]]*tbl_Metraj22[[#This Row],[METRAJ_BETON]]))</f>
        <v>0</v>
      </c>
      <c r="K4216" s="2" t="s">
        <v>2560</v>
      </c>
    </row>
    <row r="4217" spans="1:11" ht="14.25" x14ac:dyDescent="0.2">
      <c r="A4217" s="2" t="s">
        <v>728</v>
      </c>
      <c r="B4217" s="124" t="s">
        <v>8055</v>
      </c>
      <c r="C4217" s="124"/>
      <c r="D4217" s="126">
        <v>3</v>
      </c>
      <c r="E4217" s="124" t="s">
        <v>766</v>
      </c>
      <c r="F4217" s="124">
        <v>-4</v>
      </c>
      <c r="G4217" s="2" t="s">
        <v>16803</v>
      </c>
      <c r="H4217" s="130"/>
      <c r="I4217" s="134"/>
      <c r="J4217" s="123">
        <f>IF(OR(tbl_Metraj22[[#This Row],[TARIH]]="",tbl_Metraj22[[#This Row],[TARIH]]="-"),0,IF(tbl_Metraj22[[#This Row],[YUZDE]]=0,tbl_Metraj22[[#This Row],[METRAJ_BETON]],tbl_Metraj22[[#This Row],[YUZDE]]*tbl_Metraj22[[#This Row],[METRAJ_BETON]]))</f>
        <v>0</v>
      </c>
      <c r="K4217" s="2" t="s">
        <v>2550</v>
      </c>
    </row>
    <row r="4218" spans="1:11" ht="14.25" x14ac:dyDescent="0.2">
      <c r="A4218" s="2" t="s">
        <v>728</v>
      </c>
      <c r="B4218" s="124" t="s">
        <v>8056</v>
      </c>
      <c r="C4218" s="124"/>
      <c r="D4218" s="126">
        <v>2.67</v>
      </c>
      <c r="E4218" s="124" t="s">
        <v>766</v>
      </c>
      <c r="F4218" s="124">
        <v>-4</v>
      </c>
      <c r="G4218" s="2" t="s">
        <v>16804</v>
      </c>
      <c r="H4218" s="130"/>
      <c r="I4218" s="134"/>
      <c r="J4218" s="123">
        <f>IF(OR(tbl_Metraj22[[#This Row],[TARIH]]="",tbl_Metraj22[[#This Row],[TARIH]]="-"),0,IF(tbl_Metraj22[[#This Row],[YUZDE]]=0,tbl_Metraj22[[#This Row],[METRAJ_BETON]],tbl_Metraj22[[#This Row],[YUZDE]]*tbl_Metraj22[[#This Row],[METRAJ_BETON]]))</f>
        <v>0</v>
      </c>
      <c r="K4218" s="2" t="s">
        <v>2568</v>
      </c>
    </row>
    <row r="4219" spans="1:11" ht="14.25" x14ac:dyDescent="0.2">
      <c r="A4219" s="2" t="s">
        <v>728</v>
      </c>
      <c r="B4219" s="124" t="s">
        <v>8057</v>
      </c>
      <c r="C4219" s="124"/>
      <c r="D4219" s="126">
        <v>2.67</v>
      </c>
      <c r="E4219" s="124" t="s">
        <v>766</v>
      </c>
      <c r="F4219" s="124">
        <v>-4</v>
      </c>
      <c r="G4219" s="2" t="s">
        <v>16805</v>
      </c>
      <c r="H4219" s="130"/>
      <c r="I4219" s="134"/>
      <c r="J4219" s="123">
        <f>IF(OR(tbl_Metraj22[[#This Row],[TARIH]]="",tbl_Metraj22[[#This Row],[TARIH]]="-"),0,IF(tbl_Metraj22[[#This Row],[YUZDE]]=0,tbl_Metraj22[[#This Row],[METRAJ_BETON]],tbl_Metraj22[[#This Row],[YUZDE]]*tbl_Metraj22[[#This Row],[METRAJ_BETON]]))</f>
        <v>0</v>
      </c>
      <c r="K4219" s="2" t="s">
        <v>2569</v>
      </c>
    </row>
    <row r="4220" spans="1:11" ht="14.25" x14ac:dyDescent="0.2">
      <c r="A4220" s="2" t="s">
        <v>728</v>
      </c>
      <c r="B4220" s="124" t="s">
        <v>8058</v>
      </c>
      <c r="C4220" s="124"/>
      <c r="D4220" s="126">
        <v>2.38</v>
      </c>
      <c r="E4220" s="124" t="s">
        <v>766</v>
      </c>
      <c r="F4220" s="124">
        <v>-4</v>
      </c>
      <c r="G4220" s="2" t="s">
        <v>16806</v>
      </c>
      <c r="H4220" s="130"/>
      <c r="I4220" s="134"/>
      <c r="J4220" s="123">
        <f>IF(OR(tbl_Metraj22[[#This Row],[TARIH]]="",tbl_Metraj22[[#This Row],[TARIH]]="-"),0,IF(tbl_Metraj22[[#This Row],[YUZDE]]=0,tbl_Metraj22[[#This Row],[METRAJ_BETON]],tbl_Metraj22[[#This Row],[YUZDE]]*tbl_Metraj22[[#This Row],[METRAJ_BETON]]))</f>
        <v>0</v>
      </c>
      <c r="K4220" s="2" t="s">
        <v>2567</v>
      </c>
    </row>
    <row r="4221" spans="1:11" ht="14.25" x14ac:dyDescent="0.2">
      <c r="A4221" s="2" t="s">
        <v>728</v>
      </c>
      <c r="B4221" s="124" t="s">
        <v>8065</v>
      </c>
      <c r="C4221" s="124"/>
      <c r="D4221" s="126">
        <v>3.96</v>
      </c>
      <c r="E4221" s="124" t="s">
        <v>766</v>
      </c>
      <c r="F4221" s="124">
        <v>-4</v>
      </c>
      <c r="G4221" s="2" t="s">
        <v>16807</v>
      </c>
      <c r="H4221" s="130" t="s">
        <v>24265</v>
      </c>
      <c r="I4221" s="134"/>
      <c r="J4221" s="123">
        <f>IF(OR(tbl_Metraj22[[#This Row],[TARIH]]="",tbl_Metraj22[[#This Row],[TARIH]]="-"),0,IF(tbl_Metraj22[[#This Row],[YUZDE]]=0,tbl_Metraj22[[#This Row],[METRAJ_BETON]],tbl_Metraj22[[#This Row],[YUZDE]]*tbl_Metraj22[[#This Row],[METRAJ_BETON]]))</f>
        <v>0</v>
      </c>
      <c r="K4221" s="2" t="s">
        <v>1382</v>
      </c>
    </row>
    <row r="4222" spans="1:11" ht="14.25" x14ac:dyDescent="0.2">
      <c r="A4222" s="2" t="s">
        <v>728</v>
      </c>
      <c r="B4222" s="124" t="s">
        <v>8066</v>
      </c>
      <c r="C4222" s="124"/>
      <c r="D4222" s="126">
        <v>3.96</v>
      </c>
      <c r="E4222" s="124" t="s">
        <v>766</v>
      </c>
      <c r="F4222" s="124">
        <v>-4</v>
      </c>
      <c r="G4222" s="2" t="s">
        <v>16808</v>
      </c>
      <c r="H4222" s="130" t="s">
        <v>24265</v>
      </c>
      <c r="I4222" s="134"/>
      <c r="J4222" s="123">
        <f>IF(OR(tbl_Metraj22[[#This Row],[TARIH]]="",tbl_Metraj22[[#This Row],[TARIH]]="-"),0,IF(tbl_Metraj22[[#This Row],[YUZDE]]=0,tbl_Metraj22[[#This Row],[METRAJ_BETON]],tbl_Metraj22[[#This Row],[YUZDE]]*tbl_Metraj22[[#This Row],[METRAJ_BETON]]))</f>
        <v>0</v>
      </c>
      <c r="K4222" s="2" t="s">
        <v>1381</v>
      </c>
    </row>
    <row r="4223" spans="1:11" ht="14.25" x14ac:dyDescent="0.2">
      <c r="A4223" s="2" t="s">
        <v>728</v>
      </c>
      <c r="B4223" s="124" t="s">
        <v>8067</v>
      </c>
      <c r="C4223" s="124"/>
      <c r="D4223" s="126">
        <v>3.96</v>
      </c>
      <c r="E4223" s="124" t="s">
        <v>766</v>
      </c>
      <c r="F4223" s="124">
        <v>-4</v>
      </c>
      <c r="G4223" s="2" t="s">
        <v>16809</v>
      </c>
      <c r="H4223" s="130" t="s">
        <v>24265</v>
      </c>
      <c r="I4223" s="134"/>
      <c r="J4223" s="123">
        <f>IF(OR(tbl_Metraj22[[#This Row],[TARIH]]="",tbl_Metraj22[[#This Row],[TARIH]]="-"),0,IF(tbl_Metraj22[[#This Row],[YUZDE]]=0,tbl_Metraj22[[#This Row],[METRAJ_BETON]],tbl_Metraj22[[#This Row],[YUZDE]]*tbl_Metraj22[[#This Row],[METRAJ_BETON]]))</f>
        <v>0</v>
      </c>
      <c r="K4223" s="2" t="s">
        <v>1380</v>
      </c>
    </row>
    <row r="4224" spans="1:11" ht="14.25" x14ac:dyDescent="0.2">
      <c r="A4224" s="2" t="s">
        <v>728</v>
      </c>
      <c r="B4224" s="124" t="s">
        <v>8068</v>
      </c>
      <c r="C4224" s="124"/>
      <c r="D4224" s="126">
        <v>2.11</v>
      </c>
      <c r="E4224" s="124" t="s">
        <v>766</v>
      </c>
      <c r="F4224" s="124">
        <v>-4</v>
      </c>
      <c r="G4224" s="2" t="s">
        <v>16810</v>
      </c>
      <c r="H4224" s="130" t="s">
        <v>24265</v>
      </c>
      <c r="I4224" s="134"/>
      <c r="J4224" s="123">
        <f>IF(OR(tbl_Metraj22[[#This Row],[TARIH]]="",tbl_Metraj22[[#This Row],[TARIH]]="-"),0,IF(tbl_Metraj22[[#This Row],[YUZDE]]=0,tbl_Metraj22[[#This Row],[METRAJ_BETON]],tbl_Metraj22[[#This Row],[YUZDE]]*tbl_Metraj22[[#This Row],[METRAJ_BETON]]))</f>
        <v>0</v>
      </c>
      <c r="K4224" s="2" t="s">
        <v>1367</v>
      </c>
    </row>
    <row r="4225" spans="1:11" ht="14.25" x14ac:dyDescent="0.2">
      <c r="A4225" s="2" t="s">
        <v>728</v>
      </c>
      <c r="B4225" s="124" t="s">
        <v>8069</v>
      </c>
      <c r="C4225" s="124"/>
      <c r="D4225" s="126">
        <v>2.11</v>
      </c>
      <c r="E4225" s="124" t="s">
        <v>766</v>
      </c>
      <c r="F4225" s="124">
        <v>-4</v>
      </c>
      <c r="G4225" s="2" t="s">
        <v>16811</v>
      </c>
      <c r="H4225" s="130" t="s">
        <v>24265</v>
      </c>
      <c r="I4225" s="134"/>
      <c r="J4225" s="123">
        <f>IF(OR(tbl_Metraj22[[#This Row],[TARIH]]="",tbl_Metraj22[[#This Row],[TARIH]]="-"),0,IF(tbl_Metraj22[[#This Row],[YUZDE]]=0,tbl_Metraj22[[#This Row],[METRAJ_BETON]],tbl_Metraj22[[#This Row],[YUZDE]]*tbl_Metraj22[[#This Row],[METRAJ_BETON]]))</f>
        <v>0</v>
      </c>
      <c r="K4225" s="2" t="s">
        <v>1378</v>
      </c>
    </row>
    <row r="4226" spans="1:11" ht="14.25" x14ac:dyDescent="0.2">
      <c r="A4226" s="2" t="s">
        <v>728</v>
      </c>
      <c r="B4226" s="124" t="s">
        <v>8070</v>
      </c>
      <c r="C4226" s="124"/>
      <c r="D4226" s="126">
        <v>2.11</v>
      </c>
      <c r="E4226" s="124" t="s">
        <v>766</v>
      </c>
      <c r="F4226" s="124">
        <v>-4</v>
      </c>
      <c r="G4226" s="2" t="s">
        <v>16812</v>
      </c>
      <c r="H4226" s="130" t="s">
        <v>24265</v>
      </c>
      <c r="I4226" s="134"/>
      <c r="J4226" s="123">
        <f>IF(OR(tbl_Metraj22[[#This Row],[TARIH]]="",tbl_Metraj22[[#This Row],[TARIH]]="-"),0,IF(tbl_Metraj22[[#This Row],[YUZDE]]=0,tbl_Metraj22[[#This Row],[METRAJ_BETON]],tbl_Metraj22[[#This Row],[YUZDE]]*tbl_Metraj22[[#This Row],[METRAJ_BETON]]))</f>
        <v>0</v>
      </c>
      <c r="K4226" s="2" t="s">
        <v>1379</v>
      </c>
    </row>
    <row r="4227" spans="1:11" ht="14.25" x14ac:dyDescent="0.2">
      <c r="A4227" s="2" t="s">
        <v>728</v>
      </c>
      <c r="B4227" s="124" t="s">
        <v>8071</v>
      </c>
      <c r="C4227" s="124"/>
      <c r="D4227" s="126">
        <v>2.11</v>
      </c>
      <c r="E4227" s="124" t="s">
        <v>766</v>
      </c>
      <c r="F4227" s="124">
        <v>-4</v>
      </c>
      <c r="G4227" s="2" t="s">
        <v>16813</v>
      </c>
      <c r="H4227" s="130" t="s">
        <v>24265</v>
      </c>
      <c r="I4227" s="134"/>
      <c r="J4227" s="123">
        <f>IF(OR(tbl_Metraj22[[#This Row],[TARIH]]="",tbl_Metraj22[[#This Row],[TARIH]]="-"),0,IF(tbl_Metraj22[[#This Row],[YUZDE]]=0,tbl_Metraj22[[#This Row],[METRAJ_BETON]],tbl_Metraj22[[#This Row],[YUZDE]]*tbl_Metraj22[[#This Row],[METRAJ_BETON]]))</f>
        <v>0</v>
      </c>
      <c r="K4227" s="2" t="s">
        <v>1364</v>
      </c>
    </row>
    <row r="4228" spans="1:11" ht="14.25" x14ac:dyDescent="0.2">
      <c r="A4228" s="2" t="s">
        <v>728</v>
      </c>
      <c r="B4228" s="124" t="s">
        <v>8076</v>
      </c>
      <c r="C4228" s="124"/>
      <c r="D4228" s="126">
        <v>3.96</v>
      </c>
      <c r="E4228" s="124" t="s">
        <v>766</v>
      </c>
      <c r="F4228" s="124">
        <v>-4</v>
      </c>
      <c r="G4228" s="2" t="s">
        <v>16814</v>
      </c>
      <c r="H4228" s="130"/>
      <c r="I4228" s="134"/>
      <c r="J4228" s="123">
        <f>IF(OR(tbl_Metraj22[[#This Row],[TARIH]]="",tbl_Metraj22[[#This Row],[TARIH]]="-"),0,IF(tbl_Metraj22[[#This Row],[YUZDE]]=0,tbl_Metraj22[[#This Row],[METRAJ_BETON]],tbl_Metraj22[[#This Row],[YUZDE]]*tbl_Metraj22[[#This Row],[METRAJ_BETON]]))</f>
        <v>0</v>
      </c>
      <c r="K4228" s="2" t="s">
        <v>2626</v>
      </c>
    </row>
    <row r="4229" spans="1:11" ht="14.25" x14ac:dyDescent="0.2">
      <c r="A4229" s="2" t="s">
        <v>728</v>
      </c>
      <c r="B4229" s="124" t="s">
        <v>8077</v>
      </c>
      <c r="C4229" s="124"/>
      <c r="D4229" s="126">
        <v>3.96</v>
      </c>
      <c r="E4229" s="124" t="s">
        <v>766</v>
      </c>
      <c r="F4229" s="124">
        <v>-4</v>
      </c>
      <c r="G4229" s="2" t="s">
        <v>16815</v>
      </c>
      <c r="H4229" s="130"/>
      <c r="I4229" s="134"/>
      <c r="J4229" s="123">
        <f>IF(OR(tbl_Metraj22[[#This Row],[TARIH]]="",tbl_Metraj22[[#This Row],[TARIH]]="-"),0,IF(tbl_Metraj22[[#This Row],[YUZDE]]=0,tbl_Metraj22[[#This Row],[METRAJ_BETON]],tbl_Metraj22[[#This Row],[YUZDE]]*tbl_Metraj22[[#This Row],[METRAJ_BETON]]))</f>
        <v>0</v>
      </c>
      <c r="K4229" s="2" t="s">
        <v>2625</v>
      </c>
    </row>
    <row r="4230" spans="1:11" ht="14.25" x14ac:dyDescent="0.2">
      <c r="A4230" s="2" t="s">
        <v>728</v>
      </c>
      <c r="B4230" s="124" t="s">
        <v>8078</v>
      </c>
      <c r="C4230" s="124"/>
      <c r="D4230" s="126">
        <v>3.96</v>
      </c>
      <c r="E4230" s="124" t="s">
        <v>766</v>
      </c>
      <c r="F4230" s="124">
        <v>-4</v>
      </c>
      <c r="G4230" s="2" t="s">
        <v>16816</v>
      </c>
      <c r="H4230" s="130"/>
      <c r="I4230" s="134"/>
      <c r="J4230" s="123">
        <f>IF(OR(tbl_Metraj22[[#This Row],[TARIH]]="",tbl_Metraj22[[#This Row],[TARIH]]="-"),0,IF(tbl_Metraj22[[#This Row],[YUZDE]]=0,tbl_Metraj22[[#This Row],[METRAJ_BETON]],tbl_Metraj22[[#This Row],[YUZDE]]*tbl_Metraj22[[#This Row],[METRAJ_BETON]]))</f>
        <v>0</v>
      </c>
      <c r="K4230" s="2" t="s">
        <v>2624</v>
      </c>
    </row>
    <row r="4231" spans="1:11" ht="14.25" x14ac:dyDescent="0.2">
      <c r="A4231" s="2" t="s">
        <v>728</v>
      </c>
      <c r="B4231" s="124" t="s">
        <v>8079</v>
      </c>
      <c r="C4231" s="124"/>
      <c r="D4231" s="126">
        <v>3.96</v>
      </c>
      <c r="E4231" s="124" t="s">
        <v>766</v>
      </c>
      <c r="F4231" s="124">
        <v>-4</v>
      </c>
      <c r="G4231" s="2" t="s">
        <v>16817</v>
      </c>
      <c r="H4231" s="130"/>
      <c r="I4231" s="134"/>
      <c r="J4231" s="123">
        <f>IF(OR(tbl_Metraj22[[#This Row],[TARIH]]="",tbl_Metraj22[[#This Row],[TARIH]]="-"),0,IF(tbl_Metraj22[[#This Row],[YUZDE]]=0,tbl_Metraj22[[#This Row],[METRAJ_BETON]],tbl_Metraj22[[#This Row],[YUZDE]]*tbl_Metraj22[[#This Row],[METRAJ_BETON]]))</f>
        <v>0</v>
      </c>
      <c r="K4231" s="2" t="s">
        <v>2623</v>
      </c>
    </row>
    <row r="4232" spans="1:11" ht="14.25" x14ac:dyDescent="0.2">
      <c r="A4232" s="2" t="s">
        <v>728</v>
      </c>
      <c r="B4232" s="124" t="s">
        <v>8080</v>
      </c>
      <c r="C4232" s="124"/>
      <c r="D4232" s="126">
        <v>3.96</v>
      </c>
      <c r="E4232" s="124" t="s">
        <v>766</v>
      </c>
      <c r="F4232" s="124">
        <v>-4</v>
      </c>
      <c r="G4232" s="2" t="s">
        <v>16818</v>
      </c>
      <c r="H4232" s="130" t="s">
        <v>24265</v>
      </c>
      <c r="I4232" s="134"/>
      <c r="J4232" s="123">
        <f>IF(OR(tbl_Metraj22[[#This Row],[TARIH]]="",tbl_Metraj22[[#This Row],[TARIH]]="-"),0,IF(tbl_Metraj22[[#This Row],[YUZDE]]=0,tbl_Metraj22[[#This Row],[METRAJ_BETON]],tbl_Metraj22[[#This Row],[YUZDE]]*tbl_Metraj22[[#This Row],[METRAJ_BETON]]))</f>
        <v>0</v>
      </c>
      <c r="K4232" s="2" t="s">
        <v>2622</v>
      </c>
    </row>
    <row r="4233" spans="1:11" ht="14.25" x14ac:dyDescent="0.2">
      <c r="A4233" s="2" t="s">
        <v>728</v>
      </c>
      <c r="B4233" s="124" t="s">
        <v>8085</v>
      </c>
      <c r="C4233" s="124"/>
      <c r="D4233" s="126">
        <v>2.11</v>
      </c>
      <c r="E4233" s="124" t="s">
        <v>766</v>
      </c>
      <c r="F4233" s="124">
        <v>-4</v>
      </c>
      <c r="G4233" s="2" t="s">
        <v>16819</v>
      </c>
      <c r="H4233" s="130"/>
      <c r="I4233" s="134"/>
      <c r="J4233" s="123">
        <f>IF(OR(tbl_Metraj22[[#This Row],[TARIH]]="",tbl_Metraj22[[#This Row],[TARIH]]="-"),0,IF(tbl_Metraj22[[#This Row],[YUZDE]]=0,tbl_Metraj22[[#This Row],[METRAJ_BETON]],tbl_Metraj22[[#This Row],[YUZDE]]*tbl_Metraj22[[#This Row],[METRAJ_BETON]]))</f>
        <v>0</v>
      </c>
      <c r="K4233" s="2" t="s">
        <v>2608</v>
      </c>
    </row>
    <row r="4234" spans="1:11" ht="14.25" x14ac:dyDescent="0.2">
      <c r="A4234" s="2" t="s">
        <v>728</v>
      </c>
      <c r="B4234" s="124" t="s">
        <v>8086</v>
      </c>
      <c r="C4234" s="124"/>
      <c r="D4234" s="126">
        <v>2.11</v>
      </c>
      <c r="E4234" s="124" t="s">
        <v>766</v>
      </c>
      <c r="F4234" s="124">
        <v>-4</v>
      </c>
      <c r="G4234" s="2" t="s">
        <v>16820</v>
      </c>
      <c r="H4234" s="130" t="s">
        <v>24265</v>
      </c>
      <c r="I4234" s="134"/>
      <c r="J4234" s="123">
        <f>IF(OR(tbl_Metraj22[[#This Row],[TARIH]]="",tbl_Metraj22[[#This Row],[TARIH]]="-"),0,IF(tbl_Metraj22[[#This Row],[YUZDE]]=0,tbl_Metraj22[[#This Row],[METRAJ_BETON]],tbl_Metraj22[[#This Row],[YUZDE]]*tbl_Metraj22[[#This Row],[METRAJ_BETON]]))</f>
        <v>0</v>
      </c>
      <c r="K4234" s="2" t="s">
        <v>2609</v>
      </c>
    </row>
    <row r="4235" spans="1:11" ht="14.25" x14ac:dyDescent="0.2">
      <c r="A4235" s="2" t="s">
        <v>728</v>
      </c>
      <c r="B4235" s="124" t="s">
        <v>8092</v>
      </c>
      <c r="C4235" s="124"/>
      <c r="D4235" s="126">
        <v>3.96</v>
      </c>
      <c r="E4235" s="124" t="s">
        <v>766</v>
      </c>
      <c r="F4235" s="124">
        <v>-4</v>
      </c>
      <c r="G4235" s="2" t="s">
        <v>16821</v>
      </c>
      <c r="H4235" s="130" t="s">
        <v>24265</v>
      </c>
      <c r="I4235" s="134"/>
      <c r="J4235" s="123">
        <f>IF(OR(tbl_Metraj22[[#This Row],[TARIH]]="",tbl_Metraj22[[#This Row],[TARIH]]="-"),0,IF(tbl_Metraj22[[#This Row],[YUZDE]]=0,tbl_Metraj22[[#This Row],[METRAJ_BETON]],tbl_Metraj22[[#This Row],[YUZDE]]*tbl_Metraj22[[#This Row],[METRAJ_BETON]]))</f>
        <v>0</v>
      </c>
      <c r="K4235" s="2" t="s">
        <v>1377</v>
      </c>
    </row>
    <row r="4236" spans="1:11" ht="14.25" x14ac:dyDescent="0.2">
      <c r="A4236" s="2" t="s">
        <v>728</v>
      </c>
      <c r="B4236" s="124" t="s">
        <v>8106</v>
      </c>
      <c r="C4236" s="124"/>
      <c r="D4236" s="126">
        <v>0.79</v>
      </c>
      <c r="E4236" s="124" t="s">
        <v>766</v>
      </c>
      <c r="F4236" s="124">
        <v>-4</v>
      </c>
      <c r="G4236" s="2" t="s">
        <v>16822</v>
      </c>
      <c r="H4236" s="130"/>
      <c r="I4236" s="134"/>
      <c r="J4236" s="123">
        <f>IF(OR(tbl_Metraj22[[#This Row],[TARIH]]="",tbl_Metraj22[[#This Row],[TARIH]]="-"),0,IF(tbl_Metraj22[[#This Row],[YUZDE]]=0,tbl_Metraj22[[#This Row],[METRAJ_BETON]],tbl_Metraj22[[#This Row],[YUZDE]]*tbl_Metraj22[[#This Row],[METRAJ_BETON]]))</f>
        <v>0</v>
      </c>
      <c r="K4236" s="2" t="s">
        <v>2549</v>
      </c>
    </row>
    <row r="4237" spans="1:11" ht="14.25" x14ac:dyDescent="0.2">
      <c r="A4237" s="2" t="s">
        <v>2977</v>
      </c>
      <c r="B4237" s="124" t="s">
        <v>4871</v>
      </c>
      <c r="C4237" s="124"/>
      <c r="D4237" s="126">
        <v>5.28</v>
      </c>
      <c r="E4237" s="124" t="s">
        <v>766</v>
      </c>
      <c r="F4237" s="124">
        <v>-4</v>
      </c>
      <c r="G4237" s="2" t="s">
        <v>16823</v>
      </c>
      <c r="H4237" s="130"/>
      <c r="I4237" s="134"/>
      <c r="J4237" s="123">
        <f>IF(OR(tbl_Metraj22[[#This Row],[TARIH]]="",tbl_Metraj22[[#This Row],[TARIH]]="-"),0,IF(tbl_Metraj22[[#This Row],[YUZDE]]=0,tbl_Metraj22[[#This Row],[METRAJ_BETON]],tbl_Metraj22[[#This Row],[YUZDE]]*tbl_Metraj22[[#This Row],[METRAJ_BETON]]))</f>
        <v>0</v>
      </c>
      <c r="K4237" s="2" t="s">
        <v>2524</v>
      </c>
    </row>
    <row r="4238" spans="1:11" ht="14.25" x14ac:dyDescent="0.2">
      <c r="A4238" s="2" t="s">
        <v>2977</v>
      </c>
      <c r="B4238" s="124" t="s">
        <v>4872</v>
      </c>
      <c r="C4238" s="124"/>
      <c r="D4238" s="126">
        <v>11.96</v>
      </c>
      <c r="E4238" s="124" t="s">
        <v>766</v>
      </c>
      <c r="F4238" s="124">
        <v>-4</v>
      </c>
      <c r="G4238" s="2" t="s">
        <v>16824</v>
      </c>
      <c r="H4238" s="130"/>
      <c r="I4238" s="134"/>
      <c r="J4238" s="123">
        <f>IF(OR(tbl_Metraj22[[#This Row],[TARIH]]="",tbl_Metraj22[[#This Row],[TARIH]]="-"),0,IF(tbl_Metraj22[[#This Row],[YUZDE]]=0,tbl_Metraj22[[#This Row],[METRAJ_BETON]],tbl_Metraj22[[#This Row],[YUZDE]]*tbl_Metraj22[[#This Row],[METRAJ_BETON]]))</f>
        <v>0</v>
      </c>
      <c r="K4238" s="2" t="s">
        <v>2525</v>
      </c>
    </row>
    <row r="4239" spans="1:11" ht="14.25" x14ac:dyDescent="0.2">
      <c r="A4239" s="2" t="s">
        <v>2977</v>
      </c>
      <c r="B4239" s="124" t="s">
        <v>4873</v>
      </c>
      <c r="C4239" s="124"/>
      <c r="D4239" s="126">
        <v>11.14</v>
      </c>
      <c r="E4239" s="124" t="s">
        <v>766</v>
      </c>
      <c r="F4239" s="124">
        <v>-4</v>
      </c>
      <c r="G4239" s="2" t="s">
        <v>16825</v>
      </c>
      <c r="H4239" s="130"/>
      <c r="I4239" s="134"/>
      <c r="J4239" s="123">
        <f>IF(OR(tbl_Metraj22[[#This Row],[TARIH]]="",tbl_Metraj22[[#This Row],[TARIH]]="-"),0,IF(tbl_Metraj22[[#This Row],[YUZDE]]=0,tbl_Metraj22[[#This Row],[METRAJ_BETON]],tbl_Metraj22[[#This Row],[YUZDE]]*tbl_Metraj22[[#This Row],[METRAJ_BETON]]))</f>
        <v>0</v>
      </c>
      <c r="K4239" s="2" t="s">
        <v>2523</v>
      </c>
    </row>
    <row r="4240" spans="1:11" ht="14.25" x14ac:dyDescent="0.2">
      <c r="A4240" s="2" t="s">
        <v>2977</v>
      </c>
      <c r="B4240" s="124" t="s">
        <v>4874</v>
      </c>
      <c r="C4240" s="124"/>
      <c r="D4240" s="126">
        <v>4.7</v>
      </c>
      <c r="E4240" s="124" t="s">
        <v>766</v>
      </c>
      <c r="F4240" s="124">
        <v>-4</v>
      </c>
      <c r="G4240" s="2" t="s">
        <v>16826</v>
      </c>
      <c r="H4240" s="130"/>
      <c r="I4240" s="134"/>
      <c r="J4240" s="123">
        <f>IF(OR(tbl_Metraj22[[#This Row],[TARIH]]="",tbl_Metraj22[[#This Row],[TARIH]]="-"),0,IF(tbl_Metraj22[[#This Row],[YUZDE]]=0,tbl_Metraj22[[#This Row],[METRAJ_BETON]],tbl_Metraj22[[#This Row],[YUZDE]]*tbl_Metraj22[[#This Row],[METRAJ_BETON]]))</f>
        <v>0</v>
      </c>
      <c r="K4240" s="2" t="s">
        <v>2530</v>
      </c>
    </row>
    <row r="4241" spans="1:11" ht="14.25" x14ac:dyDescent="0.2">
      <c r="A4241" s="2" t="s">
        <v>2977</v>
      </c>
      <c r="B4241" s="124" t="s">
        <v>12584</v>
      </c>
      <c r="C4241" s="124"/>
      <c r="D4241" s="126">
        <v>8.25</v>
      </c>
      <c r="E4241" s="124" t="s">
        <v>766</v>
      </c>
      <c r="F4241" s="124">
        <v>-4</v>
      </c>
      <c r="G4241" s="2" t="s">
        <v>16827</v>
      </c>
      <c r="H4241" s="130"/>
      <c r="I4241" s="134"/>
      <c r="J4241" s="123">
        <f>IF(OR(tbl_Metraj22[[#This Row],[TARIH]]="",tbl_Metraj22[[#This Row],[TARIH]]="-"),0,IF(tbl_Metraj22[[#This Row],[YUZDE]]=0,tbl_Metraj22[[#This Row],[METRAJ_BETON]],tbl_Metraj22[[#This Row],[YUZDE]]*tbl_Metraj22[[#This Row],[METRAJ_BETON]]))</f>
        <v>0</v>
      </c>
      <c r="K4241" s="2" t="s">
        <v>2531</v>
      </c>
    </row>
    <row r="4242" spans="1:11" ht="14.25" x14ac:dyDescent="0.2">
      <c r="A4242" s="2" t="s">
        <v>2977</v>
      </c>
      <c r="B4242" s="124" t="s">
        <v>4875</v>
      </c>
      <c r="C4242" s="124"/>
      <c r="D4242" s="126">
        <v>3.88</v>
      </c>
      <c r="E4242" s="124" t="s">
        <v>766</v>
      </c>
      <c r="F4242" s="124">
        <v>-4</v>
      </c>
      <c r="G4242" s="2" t="s">
        <v>16828</v>
      </c>
      <c r="H4242" s="130"/>
      <c r="I4242" s="134"/>
      <c r="J4242" s="123">
        <f>IF(OR(tbl_Metraj22[[#This Row],[TARIH]]="",tbl_Metraj22[[#This Row],[TARIH]]="-"),0,IF(tbl_Metraj22[[#This Row],[YUZDE]]=0,tbl_Metraj22[[#This Row],[METRAJ_BETON]],tbl_Metraj22[[#This Row],[YUZDE]]*tbl_Metraj22[[#This Row],[METRAJ_BETON]]))</f>
        <v>0</v>
      </c>
      <c r="K4242" s="2" t="s">
        <v>2529</v>
      </c>
    </row>
    <row r="4243" spans="1:11" ht="14.25" x14ac:dyDescent="0.2">
      <c r="A4243" s="2" t="s">
        <v>2977</v>
      </c>
      <c r="B4243" s="124" t="s">
        <v>4876</v>
      </c>
      <c r="C4243" s="124"/>
      <c r="D4243" s="126">
        <v>0.97</v>
      </c>
      <c r="E4243" s="124" t="s">
        <v>766</v>
      </c>
      <c r="F4243" s="124">
        <v>-4</v>
      </c>
      <c r="G4243" s="2" t="s">
        <v>16829</v>
      </c>
      <c r="H4243" s="130"/>
      <c r="I4243" s="134"/>
      <c r="J4243" s="123">
        <f>IF(OR(tbl_Metraj22[[#This Row],[TARIH]]="",tbl_Metraj22[[#This Row],[TARIH]]="-"),0,IF(tbl_Metraj22[[#This Row],[YUZDE]]=0,tbl_Metraj22[[#This Row],[METRAJ_BETON]],tbl_Metraj22[[#This Row],[YUZDE]]*tbl_Metraj22[[#This Row],[METRAJ_BETON]]))</f>
        <v>0</v>
      </c>
      <c r="K4243" s="2" t="s">
        <v>2532</v>
      </c>
    </row>
    <row r="4244" spans="1:11" ht="14.25" x14ac:dyDescent="0.2">
      <c r="A4244" s="2" t="s">
        <v>2977</v>
      </c>
      <c r="B4244" s="124" t="s">
        <v>4877</v>
      </c>
      <c r="C4244" s="124"/>
      <c r="D4244" s="126">
        <v>5.2</v>
      </c>
      <c r="E4244" s="124" t="s">
        <v>766</v>
      </c>
      <c r="F4244" s="124">
        <v>-4</v>
      </c>
      <c r="G4244" s="2" t="s">
        <v>16830</v>
      </c>
      <c r="H4244" s="130"/>
      <c r="I4244" s="134"/>
      <c r="J4244" s="123">
        <f>IF(OR(tbl_Metraj22[[#This Row],[TARIH]]="",tbl_Metraj22[[#This Row],[TARIH]]="-"),0,IF(tbl_Metraj22[[#This Row],[YUZDE]]=0,tbl_Metraj22[[#This Row],[METRAJ_BETON]],tbl_Metraj22[[#This Row],[YUZDE]]*tbl_Metraj22[[#This Row],[METRAJ_BETON]]))</f>
        <v>0</v>
      </c>
      <c r="K4244" s="2" t="s">
        <v>2533</v>
      </c>
    </row>
    <row r="4245" spans="1:11" ht="14.25" x14ac:dyDescent="0.2">
      <c r="A4245" s="2" t="s">
        <v>2977</v>
      </c>
      <c r="B4245" s="124" t="s">
        <v>4878</v>
      </c>
      <c r="C4245" s="124"/>
      <c r="D4245" s="126">
        <v>6.19</v>
      </c>
      <c r="E4245" s="124" t="s">
        <v>766</v>
      </c>
      <c r="F4245" s="124">
        <v>-4</v>
      </c>
      <c r="G4245" s="2" t="s">
        <v>16831</v>
      </c>
      <c r="H4245" s="130"/>
      <c r="I4245" s="134"/>
      <c r="J4245" s="123">
        <f>IF(OR(tbl_Metraj22[[#This Row],[TARIH]]="",tbl_Metraj22[[#This Row],[TARIH]]="-"),0,IF(tbl_Metraj22[[#This Row],[YUZDE]]=0,tbl_Metraj22[[#This Row],[METRAJ_BETON]],tbl_Metraj22[[#This Row],[YUZDE]]*tbl_Metraj22[[#This Row],[METRAJ_BETON]]))</f>
        <v>0</v>
      </c>
      <c r="K4245" s="2" t="s">
        <v>2535</v>
      </c>
    </row>
    <row r="4246" spans="1:11" ht="14.25" x14ac:dyDescent="0.2">
      <c r="A4246" s="2" t="s">
        <v>2977</v>
      </c>
      <c r="B4246" s="124" t="s">
        <v>4879</v>
      </c>
      <c r="C4246" s="124"/>
      <c r="D4246" s="126">
        <v>5.2</v>
      </c>
      <c r="E4246" s="124" t="s">
        <v>766</v>
      </c>
      <c r="F4246" s="124">
        <v>-4</v>
      </c>
      <c r="G4246" s="2" t="s">
        <v>16832</v>
      </c>
      <c r="H4246" s="130"/>
      <c r="I4246" s="134"/>
      <c r="J4246" s="123">
        <f>IF(OR(tbl_Metraj22[[#This Row],[TARIH]]="",tbl_Metraj22[[#This Row],[TARIH]]="-"),0,IF(tbl_Metraj22[[#This Row],[YUZDE]]=0,tbl_Metraj22[[#This Row],[METRAJ_BETON]],tbl_Metraj22[[#This Row],[YUZDE]]*tbl_Metraj22[[#This Row],[METRAJ_BETON]]))</f>
        <v>0</v>
      </c>
      <c r="K4246" s="2" t="s">
        <v>2534</v>
      </c>
    </row>
    <row r="4247" spans="1:11" ht="14.25" x14ac:dyDescent="0.2">
      <c r="A4247" s="2" t="s">
        <v>2977</v>
      </c>
      <c r="B4247" s="124" t="s">
        <v>4880</v>
      </c>
      <c r="C4247" s="124"/>
      <c r="D4247" s="126">
        <v>8.83</v>
      </c>
      <c r="E4247" s="124" t="s">
        <v>766</v>
      </c>
      <c r="F4247" s="124">
        <v>-4</v>
      </c>
      <c r="G4247" s="2" t="s">
        <v>16833</v>
      </c>
      <c r="H4247" s="130"/>
      <c r="I4247" s="134"/>
      <c r="J4247" s="123">
        <f>IF(OR(tbl_Metraj22[[#This Row],[TARIH]]="",tbl_Metraj22[[#This Row],[TARIH]]="-"),0,IF(tbl_Metraj22[[#This Row],[YUZDE]]=0,tbl_Metraj22[[#This Row],[METRAJ_BETON]],tbl_Metraj22[[#This Row],[YUZDE]]*tbl_Metraj22[[#This Row],[METRAJ_BETON]]))</f>
        <v>0</v>
      </c>
      <c r="K4247" s="2" t="s">
        <v>2527</v>
      </c>
    </row>
    <row r="4248" spans="1:11" ht="14.25" x14ac:dyDescent="0.2">
      <c r="A4248" s="2" t="s">
        <v>2977</v>
      </c>
      <c r="B4248" s="124" t="s">
        <v>12585</v>
      </c>
      <c r="C4248" s="124"/>
      <c r="D4248" s="126">
        <v>5.28</v>
      </c>
      <c r="E4248" s="124" t="s">
        <v>766</v>
      </c>
      <c r="F4248" s="124">
        <v>-4</v>
      </c>
      <c r="G4248" s="2" t="s">
        <v>16834</v>
      </c>
      <c r="H4248" s="130"/>
      <c r="I4248" s="134"/>
      <c r="J4248" s="123">
        <f>IF(OR(tbl_Metraj22[[#This Row],[TARIH]]="",tbl_Metraj22[[#This Row],[TARIH]]="-"),0,IF(tbl_Metraj22[[#This Row],[YUZDE]]=0,tbl_Metraj22[[#This Row],[METRAJ_BETON]],tbl_Metraj22[[#This Row],[YUZDE]]*tbl_Metraj22[[#This Row],[METRAJ_BETON]]))</f>
        <v>0</v>
      </c>
      <c r="K4248" s="2" t="s">
        <v>2528</v>
      </c>
    </row>
    <row r="4249" spans="1:11" ht="14.25" x14ac:dyDescent="0.2">
      <c r="A4249" s="2" t="s">
        <v>2977</v>
      </c>
      <c r="B4249" s="124" t="s">
        <v>12586</v>
      </c>
      <c r="C4249" s="124"/>
      <c r="D4249" s="126">
        <v>8</v>
      </c>
      <c r="E4249" s="124" t="s">
        <v>766</v>
      </c>
      <c r="F4249" s="124">
        <v>-4</v>
      </c>
      <c r="G4249" s="2" t="s">
        <v>16835</v>
      </c>
      <c r="H4249" s="130"/>
      <c r="I4249" s="134"/>
      <c r="J4249" s="123">
        <f>IF(OR(tbl_Metraj22[[#This Row],[TARIH]]="",tbl_Metraj22[[#This Row],[TARIH]]="-"),0,IF(tbl_Metraj22[[#This Row],[YUZDE]]=0,tbl_Metraj22[[#This Row],[METRAJ_BETON]],tbl_Metraj22[[#This Row],[YUZDE]]*tbl_Metraj22[[#This Row],[METRAJ_BETON]]))</f>
        <v>0</v>
      </c>
      <c r="K4249" s="2" t="s">
        <v>2526</v>
      </c>
    </row>
    <row r="4250" spans="1:11" ht="14.25" x14ac:dyDescent="0.2">
      <c r="A4250" s="2" t="s">
        <v>2977</v>
      </c>
      <c r="B4250" s="124" t="s">
        <v>5039</v>
      </c>
      <c r="C4250" s="124"/>
      <c r="D4250" s="126">
        <v>10.99</v>
      </c>
      <c r="E4250" s="124" t="s">
        <v>766</v>
      </c>
      <c r="F4250" s="124">
        <v>-4</v>
      </c>
      <c r="G4250" s="2" t="s">
        <v>16836</v>
      </c>
      <c r="H4250" s="130"/>
      <c r="I4250" s="134"/>
      <c r="J4250" s="123">
        <f>IF(OR(tbl_Metraj22[[#This Row],[TARIH]]="",tbl_Metraj22[[#This Row],[TARIH]]="-"),0,IF(tbl_Metraj22[[#This Row],[YUZDE]]=0,tbl_Metraj22[[#This Row],[METRAJ_BETON]],tbl_Metraj22[[#This Row],[YUZDE]]*tbl_Metraj22[[#This Row],[METRAJ_BETON]]))</f>
        <v>0</v>
      </c>
      <c r="K4250" s="2" t="s">
        <v>1868</v>
      </c>
    </row>
    <row r="4251" spans="1:11" ht="14.25" x14ac:dyDescent="0.2">
      <c r="A4251" s="2" t="s">
        <v>2977</v>
      </c>
      <c r="B4251" s="124" t="s">
        <v>5040</v>
      </c>
      <c r="C4251" s="124"/>
      <c r="D4251" s="126">
        <v>12.9</v>
      </c>
      <c r="E4251" s="124" t="s">
        <v>766</v>
      </c>
      <c r="F4251" s="124">
        <v>-4</v>
      </c>
      <c r="G4251" s="2" t="s">
        <v>16837</v>
      </c>
      <c r="H4251" s="130"/>
      <c r="I4251" s="134"/>
      <c r="J4251" s="123">
        <f>IF(OR(tbl_Metraj22[[#This Row],[TARIH]]="",tbl_Metraj22[[#This Row],[TARIH]]="-"),0,IF(tbl_Metraj22[[#This Row],[YUZDE]]=0,tbl_Metraj22[[#This Row],[METRAJ_BETON]],tbl_Metraj22[[#This Row],[YUZDE]]*tbl_Metraj22[[#This Row],[METRAJ_BETON]]))</f>
        <v>0</v>
      </c>
      <c r="K4251" s="2" t="s">
        <v>1428</v>
      </c>
    </row>
    <row r="4252" spans="1:11" ht="14.25" x14ac:dyDescent="0.2">
      <c r="A4252" s="2" t="s">
        <v>2977</v>
      </c>
      <c r="B4252" s="124" t="s">
        <v>5041</v>
      </c>
      <c r="C4252" s="124"/>
      <c r="D4252" s="126">
        <v>11.26</v>
      </c>
      <c r="E4252" s="124" t="s">
        <v>766</v>
      </c>
      <c r="F4252" s="124">
        <v>-4</v>
      </c>
      <c r="G4252" s="2" t="s">
        <v>16838</v>
      </c>
      <c r="H4252" s="130"/>
      <c r="I4252" s="134"/>
      <c r="J4252" s="123">
        <f>IF(OR(tbl_Metraj22[[#This Row],[TARIH]]="",tbl_Metraj22[[#This Row],[TARIH]]="-"),0,IF(tbl_Metraj22[[#This Row],[YUZDE]]=0,tbl_Metraj22[[#This Row],[METRAJ_BETON]],tbl_Metraj22[[#This Row],[YUZDE]]*tbl_Metraj22[[#This Row],[METRAJ_BETON]]))</f>
        <v>0</v>
      </c>
      <c r="K4252" s="2" t="s">
        <v>1426</v>
      </c>
    </row>
    <row r="4253" spans="1:11" ht="14.25" x14ac:dyDescent="0.2">
      <c r="A4253" s="2" t="s">
        <v>2977</v>
      </c>
      <c r="B4253" s="124" t="s">
        <v>5042</v>
      </c>
      <c r="C4253" s="124"/>
      <c r="D4253" s="126">
        <v>17.53</v>
      </c>
      <c r="E4253" s="124" t="s">
        <v>766</v>
      </c>
      <c r="F4253" s="124">
        <v>-4</v>
      </c>
      <c r="G4253" s="2" t="s">
        <v>16839</v>
      </c>
      <c r="H4253" s="130"/>
      <c r="I4253" s="134"/>
      <c r="J4253" s="123">
        <f>IF(OR(tbl_Metraj22[[#This Row],[TARIH]]="",tbl_Metraj22[[#This Row],[TARIH]]="-"),0,IF(tbl_Metraj22[[#This Row],[YUZDE]]=0,tbl_Metraj22[[#This Row],[METRAJ_BETON]],tbl_Metraj22[[#This Row],[YUZDE]]*tbl_Metraj22[[#This Row],[METRAJ_BETON]]))</f>
        <v>0</v>
      </c>
      <c r="K4253" s="2" t="s">
        <v>1427</v>
      </c>
    </row>
    <row r="4254" spans="1:11" ht="14.25" x14ac:dyDescent="0.2">
      <c r="A4254" s="2" t="s">
        <v>2977</v>
      </c>
      <c r="B4254" s="124" t="s">
        <v>5043</v>
      </c>
      <c r="C4254" s="124"/>
      <c r="D4254" s="126">
        <v>10.36</v>
      </c>
      <c r="E4254" s="124" t="s">
        <v>766</v>
      </c>
      <c r="F4254" s="124">
        <v>-4</v>
      </c>
      <c r="G4254" s="2" t="s">
        <v>16840</v>
      </c>
      <c r="H4254" s="130"/>
      <c r="I4254" s="134"/>
      <c r="J4254" s="123">
        <f>IF(OR(tbl_Metraj22[[#This Row],[TARIH]]="",tbl_Metraj22[[#This Row],[TARIH]]="-"),0,IF(tbl_Metraj22[[#This Row],[YUZDE]]=0,tbl_Metraj22[[#This Row],[METRAJ_BETON]],tbl_Metraj22[[#This Row],[YUZDE]]*tbl_Metraj22[[#This Row],[METRAJ_BETON]]))</f>
        <v>0</v>
      </c>
      <c r="K4254" s="2" t="s">
        <v>1425</v>
      </c>
    </row>
    <row r="4255" spans="1:11" ht="14.25" x14ac:dyDescent="0.2">
      <c r="A4255" s="2" t="s">
        <v>2977</v>
      </c>
      <c r="B4255" s="124" t="s">
        <v>5044</v>
      </c>
      <c r="C4255" s="124"/>
      <c r="D4255" s="126">
        <v>6.86</v>
      </c>
      <c r="E4255" s="124" t="s">
        <v>766</v>
      </c>
      <c r="F4255" s="124">
        <v>-4</v>
      </c>
      <c r="G4255" s="2" t="s">
        <v>16841</v>
      </c>
      <c r="H4255" s="130"/>
      <c r="I4255" s="134"/>
      <c r="J4255" s="123">
        <f>IF(OR(tbl_Metraj22[[#This Row],[TARIH]]="",tbl_Metraj22[[#This Row],[TARIH]]="-"),0,IF(tbl_Metraj22[[#This Row],[YUZDE]]=0,tbl_Metraj22[[#This Row],[METRAJ_BETON]],tbl_Metraj22[[#This Row],[YUZDE]]*tbl_Metraj22[[#This Row],[METRAJ_BETON]]))</f>
        <v>0</v>
      </c>
      <c r="K4255" s="2" t="s">
        <v>2671</v>
      </c>
    </row>
    <row r="4256" spans="1:11" ht="14.25" x14ac:dyDescent="0.2">
      <c r="A4256" s="2" t="s">
        <v>2977</v>
      </c>
      <c r="B4256" s="124" t="s">
        <v>5045</v>
      </c>
      <c r="C4256" s="124"/>
      <c r="D4256" s="126">
        <v>11.5</v>
      </c>
      <c r="E4256" s="124" t="s">
        <v>766</v>
      </c>
      <c r="F4256" s="124">
        <v>-4</v>
      </c>
      <c r="G4256" s="2" t="s">
        <v>16842</v>
      </c>
      <c r="H4256" s="130"/>
      <c r="I4256" s="134"/>
      <c r="J4256" s="123">
        <f>IF(OR(tbl_Metraj22[[#This Row],[TARIH]]="",tbl_Metraj22[[#This Row],[TARIH]]="-"),0,IF(tbl_Metraj22[[#This Row],[YUZDE]]=0,tbl_Metraj22[[#This Row],[METRAJ_BETON]],tbl_Metraj22[[#This Row],[YUZDE]]*tbl_Metraj22[[#This Row],[METRAJ_BETON]]))</f>
        <v>0</v>
      </c>
      <c r="K4256" s="2" t="s">
        <v>1421</v>
      </c>
    </row>
    <row r="4257" spans="1:11" ht="14.25" x14ac:dyDescent="0.2">
      <c r="A4257" s="2" t="s">
        <v>2977</v>
      </c>
      <c r="B4257" s="124" t="s">
        <v>5046</v>
      </c>
      <c r="C4257" s="124"/>
      <c r="D4257" s="126">
        <v>6.89</v>
      </c>
      <c r="E4257" s="124" t="s">
        <v>766</v>
      </c>
      <c r="F4257" s="124">
        <v>-4</v>
      </c>
      <c r="G4257" s="2" t="s">
        <v>16843</v>
      </c>
      <c r="H4257" s="130"/>
      <c r="I4257" s="134"/>
      <c r="J4257" s="123">
        <f>IF(OR(tbl_Metraj22[[#This Row],[TARIH]]="",tbl_Metraj22[[#This Row],[TARIH]]="-"),0,IF(tbl_Metraj22[[#This Row],[YUZDE]]=0,tbl_Metraj22[[#This Row],[METRAJ_BETON]],tbl_Metraj22[[#This Row],[YUZDE]]*tbl_Metraj22[[#This Row],[METRAJ_BETON]]))</f>
        <v>0</v>
      </c>
      <c r="K4257" s="2" t="s">
        <v>2670</v>
      </c>
    </row>
    <row r="4258" spans="1:11" ht="14.25" x14ac:dyDescent="0.2">
      <c r="A4258" s="2" t="s">
        <v>2977</v>
      </c>
      <c r="B4258" s="124" t="s">
        <v>5047</v>
      </c>
      <c r="C4258" s="124"/>
      <c r="D4258" s="126">
        <v>11.81</v>
      </c>
      <c r="E4258" s="124" t="s">
        <v>766</v>
      </c>
      <c r="F4258" s="124">
        <v>-4</v>
      </c>
      <c r="G4258" s="2" t="s">
        <v>16844</v>
      </c>
      <c r="H4258" s="130"/>
      <c r="I4258" s="134"/>
      <c r="J4258" s="123">
        <f>IF(OR(tbl_Metraj22[[#This Row],[TARIH]]="",tbl_Metraj22[[#This Row],[TARIH]]="-"),0,IF(tbl_Metraj22[[#This Row],[YUZDE]]=0,tbl_Metraj22[[#This Row],[METRAJ_BETON]],tbl_Metraj22[[#This Row],[YUZDE]]*tbl_Metraj22[[#This Row],[METRAJ_BETON]]))</f>
        <v>0</v>
      </c>
      <c r="K4258" s="2" t="s">
        <v>1331</v>
      </c>
    </row>
    <row r="4259" spans="1:11" ht="14.25" x14ac:dyDescent="0.2">
      <c r="A4259" s="2" t="s">
        <v>2977</v>
      </c>
      <c r="B4259" s="124" t="s">
        <v>5048</v>
      </c>
      <c r="C4259" s="124"/>
      <c r="D4259" s="126">
        <v>22.62</v>
      </c>
      <c r="E4259" s="124" t="s">
        <v>766</v>
      </c>
      <c r="F4259" s="124">
        <v>-4</v>
      </c>
      <c r="G4259" s="2" t="s">
        <v>16845</v>
      </c>
      <c r="H4259" s="130"/>
      <c r="I4259" s="134"/>
      <c r="J4259" s="123">
        <f>IF(OR(tbl_Metraj22[[#This Row],[TARIH]]="",tbl_Metraj22[[#This Row],[TARIH]]="-"),0,IF(tbl_Metraj22[[#This Row],[YUZDE]]=0,tbl_Metraj22[[#This Row],[METRAJ_BETON]],tbl_Metraj22[[#This Row],[YUZDE]]*tbl_Metraj22[[#This Row],[METRAJ_BETON]]))</f>
        <v>0</v>
      </c>
      <c r="K4259" s="2" t="s">
        <v>2669</v>
      </c>
    </row>
    <row r="4260" spans="1:11" ht="14.25" x14ac:dyDescent="0.2">
      <c r="A4260" s="2" t="s">
        <v>2977</v>
      </c>
      <c r="B4260" s="124" t="s">
        <v>5049</v>
      </c>
      <c r="C4260" s="124"/>
      <c r="D4260" s="126">
        <v>13.96</v>
      </c>
      <c r="E4260" s="124" t="s">
        <v>766</v>
      </c>
      <c r="F4260" s="124">
        <v>-4</v>
      </c>
      <c r="G4260" s="2" t="s">
        <v>16846</v>
      </c>
      <c r="H4260" s="130"/>
      <c r="I4260" s="134"/>
      <c r="J4260" s="123">
        <f>IF(OR(tbl_Metraj22[[#This Row],[TARIH]]="",tbl_Metraj22[[#This Row],[TARIH]]="-"),0,IF(tbl_Metraj22[[#This Row],[YUZDE]]=0,tbl_Metraj22[[#This Row],[METRAJ_BETON]],tbl_Metraj22[[#This Row],[YUZDE]]*tbl_Metraj22[[#This Row],[METRAJ_BETON]]))</f>
        <v>0</v>
      </c>
    </row>
    <row r="4261" spans="1:11" ht="14.25" x14ac:dyDescent="0.2">
      <c r="A4261" s="2" t="s">
        <v>2977</v>
      </c>
      <c r="B4261" s="124" t="s">
        <v>5050</v>
      </c>
      <c r="C4261" s="124"/>
      <c r="D4261" s="126">
        <v>13.96</v>
      </c>
      <c r="E4261" s="124" t="s">
        <v>766</v>
      </c>
      <c r="F4261" s="124">
        <v>-4</v>
      </c>
      <c r="G4261" s="2" t="s">
        <v>16847</v>
      </c>
      <c r="H4261" s="130"/>
      <c r="I4261" s="134"/>
      <c r="J4261" s="123">
        <f>IF(OR(tbl_Metraj22[[#This Row],[TARIH]]="",tbl_Metraj22[[#This Row],[TARIH]]="-"),0,IF(tbl_Metraj22[[#This Row],[YUZDE]]=0,tbl_Metraj22[[#This Row],[METRAJ_BETON]],tbl_Metraj22[[#This Row],[YUZDE]]*tbl_Metraj22[[#This Row],[METRAJ_BETON]]))</f>
        <v>0</v>
      </c>
      <c r="K4261" s="2" t="s">
        <v>2668</v>
      </c>
    </row>
    <row r="4262" spans="1:11" ht="14.25" x14ac:dyDescent="0.2">
      <c r="A4262" s="2" t="s">
        <v>2977</v>
      </c>
      <c r="B4262" s="124" t="s">
        <v>5051</v>
      </c>
      <c r="C4262" s="124"/>
      <c r="D4262" s="126">
        <v>13.96</v>
      </c>
      <c r="E4262" s="124" t="s">
        <v>766</v>
      </c>
      <c r="F4262" s="124">
        <v>-4</v>
      </c>
      <c r="G4262" s="2" t="s">
        <v>16848</v>
      </c>
      <c r="H4262" s="130"/>
      <c r="I4262" s="134"/>
      <c r="J4262" s="123">
        <f>IF(OR(tbl_Metraj22[[#This Row],[TARIH]]="",tbl_Metraj22[[#This Row],[TARIH]]="-"),0,IF(tbl_Metraj22[[#This Row],[YUZDE]]=0,tbl_Metraj22[[#This Row],[METRAJ_BETON]],tbl_Metraj22[[#This Row],[YUZDE]]*tbl_Metraj22[[#This Row],[METRAJ_BETON]]))</f>
        <v>0</v>
      </c>
      <c r="K4262" s="2" t="s">
        <v>2667</v>
      </c>
    </row>
    <row r="4263" spans="1:11" ht="14.25" x14ac:dyDescent="0.2">
      <c r="A4263" s="2" t="s">
        <v>2977</v>
      </c>
      <c r="B4263" s="124" t="s">
        <v>5052</v>
      </c>
      <c r="C4263" s="124"/>
      <c r="D4263" s="126">
        <v>13.96</v>
      </c>
      <c r="E4263" s="124" t="s">
        <v>766</v>
      </c>
      <c r="F4263" s="124">
        <v>-4</v>
      </c>
      <c r="G4263" s="2" t="s">
        <v>16849</v>
      </c>
      <c r="H4263" s="130"/>
      <c r="I4263" s="134"/>
      <c r="J4263" s="123">
        <f>IF(OR(tbl_Metraj22[[#This Row],[TARIH]]="",tbl_Metraj22[[#This Row],[TARIH]]="-"),0,IF(tbl_Metraj22[[#This Row],[YUZDE]]=0,tbl_Metraj22[[#This Row],[METRAJ_BETON]],tbl_Metraj22[[#This Row],[YUZDE]]*tbl_Metraj22[[#This Row],[METRAJ_BETON]]))</f>
        <v>0</v>
      </c>
      <c r="K4263" s="2" t="s">
        <v>2660</v>
      </c>
    </row>
    <row r="4264" spans="1:11" ht="14.25" x14ac:dyDescent="0.2">
      <c r="A4264" s="2" t="s">
        <v>2977</v>
      </c>
      <c r="B4264" s="124" t="s">
        <v>5053</v>
      </c>
      <c r="C4264" s="124"/>
      <c r="D4264" s="126">
        <v>13.96</v>
      </c>
      <c r="E4264" s="124" t="s">
        <v>766</v>
      </c>
      <c r="F4264" s="124">
        <v>-4</v>
      </c>
      <c r="G4264" s="2" t="s">
        <v>16850</v>
      </c>
      <c r="H4264" s="130"/>
      <c r="I4264" s="134"/>
      <c r="J4264" s="123">
        <f>IF(OR(tbl_Metraj22[[#This Row],[TARIH]]="",tbl_Metraj22[[#This Row],[TARIH]]="-"),0,IF(tbl_Metraj22[[#This Row],[YUZDE]]=0,tbl_Metraj22[[#This Row],[METRAJ_BETON]],tbl_Metraj22[[#This Row],[YUZDE]]*tbl_Metraj22[[#This Row],[METRAJ_BETON]]))</f>
        <v>0</v>
      </c>
      <c r="K4264" s="2" t="s">
        <v>2661</v>
      </c>
    </row>
    <row r="4265" spans="1:11" ht="14.25" x14ac:dyDescent="0.2">
      <c r="A4265" s="2" t="s">
        <v>2977</v>
      </c>
      <c r="B4265" s="124" t="s">
        <v>7977</v>
      </c>
      <c r="C4265" s="124"/>
      <c r="D4265" s="126">
        <v>9.01</v>
      </c>
      <c r="E4265" s="124" t="s">
        <v>766</v>
      </c>
      <c r="F4265" s="124">
        <v>-4</v>
      </c>
      <c r="G4265" s="2" t="s">
        <v>16851</v>
      </c>
      <c r="H4265" s="130"/>
      <c r="I4265" s="134"/>
      <c r="J4265" s="123">
        <f>IF(OR(tbl_Metraj22[[#This Row],[TARIH]]="",tbl_Metraj22[[#This Row],[TARIH]]="-"),0,IF(tbl_Metraj22[[#This Row],[YUZDE]]=0,tbl_Metraj22[[#This Row],[METRAJ_BETON]],tbl_Metraj22[[#This Row],[YUZDE]]*tbl_Metraj22[[#This Row],[METRAJ_BETON]]))</f>
        <v>0</v>
      </c>
      <c r="K4265" s="2" t="s">
        <v>2676</v>
      </c>
    </row>
    <row r="4266" spans="1:11" ht="14.25" x14ac:dyDescent="0.2">
      <c r="A4266" s="2" t="s">
        <v>2977</v>
      </c>
      <c r="B4266" s="124" t="s">
        <v>8029</v>
      </c>
      <c r="C4266" s="124"/>
      <c r="D4266" s="126">
        <v>6.34</v>
      </c>
      <c r="E4266" s="124" t="s">
        <v>766</v>
      </c>
      <c r="F4266" s="124">
        <v>-4</v>
      </c>
      <c r="G4266" s="2" t="s">
        <v>16852</v>
      </c>
      <c r="H4266" s="130"/>
      <c r="I4266" s="134"/>
      <c r="J4266" s="123">
        <f>IF(OR(tbl_Metraj22[[#This Row],[TARIH]]="",tbl_Metraj22[[#This Row],[TARIH]]="-"),0,IF(tbl_Metraj22[[#This Row],[YUZDE]]=0,tbl_Metraj22[[#This Row],[METRAJ_BETON]],tbl_Metraj22[[#This Row],[YUZDE]]*tbl_Metraj22[[#This Row],[METRAJ_BETON]]))</f>
        <v>0</v>
      </c>
      <c r="K4266" s="2" t="s">
        <v>2562</v>
      </c>
    </row>
    <row r="4267" spans="1:11" ht="14.25" x14ac:dyDescent="0.2">
      <c r="A4267" s="2" t="s">
        <v>2977</v>
      </c>
      <c r="B4267" s="124" t="s">
        <v>8030</v>
      </c>
      <c r="C4267" s="124"/>
      <c r="D4267" s="126">
        <v>6.34</v>
      </c>
      <c r="E4267" s="124" t="s">
        <v>766</v>
      </c>
      <c r="F4267" s="124">
        <v>-4</v>
      </c>
      <c r="G4267" s="2" t="s">
        <v>16853</v>
      </c>
      <c r="H4267" s="130"/>
      <c r="I4267" s="134"/>
      <c r="J4267" s="123">
        <f>IF(OR(tbl_Metraj22[[#This Row],[TARIH]]="",tbl_Metraj22[[#This Row],[TARIH]]="-"),0,IF(tbl_Metraj22[[#This Row],[YUZDE]]=0,tbl_Metraj22[[#This Row],[METRAJ_BETON]],tbl_Metraj22[[#This Row],[YUZDE]]*tbl_Metraj22[[#This Row],[METRAJ_BETON]]))</f>
        <v>0</v>
      </c>
      <c r="K4267" s="2" t="s">
        <v>2563</v>
      </c>
    </row>
    <row r="4268" spans="1:11" ht="14.25" x14ac:dyDescent="0.2">
      <c r="A4268" s="2" t="s">
        <v>2977</v>
      </c>
      <c r="B4268" s="124" t="s">
        <v>8031</v>
      </c>
      <c r="C4268" s="124"/>
      <c r="D4268" s="126">
        <v>6.34</v>
      </c>
      <c r="E4268" s="124" t="s">
        <v>766</v>
      </c>
      <c r="F4268" s="124">
        <v>-4</v>
      </c>
      <c r="G4268" s="2" t="s">
        <v>16854</v>
      </c>
      <c r="H4268" s="130"/>
      <c r="I4268" s="134"/>
      <c r="J4268" s="123">
        <f>IF(OR(tbl_Metraj22[[#This Row],[TARIH]]="",tbl_Metraj22[[#This Row],[TARIH]]="-"),0,IF(tbl_Metraj22[[#This Row],[YUZDE]]=0,tbl_Metraj22[[#This Row],[METRAJ_BETON]],tbl_Metraj22[[#This Row],[YUZDE]]*tbl_Metraj22[[#This Row],[METRAJ_BETON]]))</f>
        <v>0</v>
      </c>
      <c r="K4268" s="2" t="s">
        <v>2564</v>
      </c>
    </row>
    <row r="4269" spans="1:11" ht="14.25" x14ac:dyDescent="0.2">
      <c r="A4269" s="2" t="s">
        <v>2977</v>
      </c>
      <c r="B4269" s="124" t="s">
        <v>8032</v>
      </c>
      <c r="C4269" s="124"/>
      <c r="D4269" s="126">
        <v>6.93</v>
      </c>
      <c r="E4269" s="124" t="s">
        <v>766</v>
      </c>
      <c r="F4269" s="124">
        <v>-4</v>
      </c>
      <c r="G4269" s="2" t="s">
        <v>16855</v>
      </c>
      <c r="H4269" s="130"/>
      <c r="I4269" s="134"/>
      <c r="J4269" s="123">
        <f>IF(OR(tbl_Metraj22[[#This Row],[TARIH]]="",tbl_Metraj22[[#This Row],[TARIH]]="-"),0,IF(tbl_Metraj22[[#This Row],[YUZDE]]=0,tbl_Metraj22[[#This Row],[METRAJ_BETON]],tbl_Metraj22[[#This Row],[YUZDE]]*tbl_Metraj22[[#This Row],[METRAJ_BETON]]))</f>
        <v>0</v>
      </c>
      <c r="K4269" s="2" t="s">
        <v>2552</v>
      </c>
    </row>
    <row r="4270" spans="1:11" ht="14.25" x14ac:dyDescent="0.2">
      <c r="A4270" s="2" t="s">
        <v>2977</v>
      </c>
      <c r="B4270" s="124" t="s">
        <v>8033</v>
      </c>
      <c r="C4270" s="124"/>
      <c r="D4270" s="126">
        <v>4.62</v>
      </c>
      <c r="E4270" s="124" t="s">
        <v>766</v>
      </c>
      <c r="F4270" s="124">
        <v>-4</v>
      </c>
      <c r="G4270" s="2" t="s">
        <v>16856</v>
      </c>
      <c r="H4270" s="130"/>
      <c r="I4270" s="134"/>
      <c r="J4270" s="123">
        <f>IF(OR(tbl_Metraj22[[#This Row],[TARIH]]="",tbl_Metraj22[[#This Row],[TARIH]]="-"),0,IF(tbl_Metraj22[[#This Row],[YUZDE]]=0,tbl_Metraj22[[#This Row],[METRAJ_BETON]],tbl_Metraj22[[#This Row],[YUZDE]]*tbl_Metraj22[[#This Row],[METRAJ_BETON]]))</f>
        <v>0</v>
      </c>
      <c r="K4270" s="2" t="s">
        <v>2553</v>
      </c>
    </row>
    <row r="4271" spans="1:11" ht="14.25" x14ac:dyDescent="0.2">
      <c r="A4271" s="2" t="s">
        <v>2977</v>
      </c>
      <c r="B4271" s="124" t="s">
        <v>8034</v>
      </c>
      <c r="C4271" s="124"/>
      <c r="D4271" s="126">
        <v>6.93</v>
      </c>
      <c r="E4271" s="124" t="s">
        <v>766</v>
      </c>
      <c r="F4271" s="124">
        <v>-4</v>
      </c>
      <c r="G4271" s="2" t="s">
        <v>16857</v>
      </c>
      <c r="H4271" s="130"/>
      <c r="I4271" s="134"/>
      <c r="J4271" s="123">
        <f>IF(OR(tbl_Metraj22[[#This Row],[TARIH]]="",tbl_Metraj22[[#This Row],[TARIH]]="-"),0,IF(tbl_Metraj22[[#This Row],[YUZDE]]=0,tbl_Metraj22[[#This Row],[METRAJ_BETON]],tbl_Metraj22[[#This Row],[YUZDE]]*tbl_Metraj22[[#This Row],[METRAJ_BETON]]))</f>
        <v>0</v>
      </c>
      <c r="K4271" s="2" t="s">
        <v>2554</v>
      </c>
    </row>
    <row r="4272" spans="1:11" ht="14.25" x14ac:dyDescent="0.2">
      <c r="A4272" s="2" t="s">
        <v>2977</v>
      </c>
      <c r="B4272" s="124" t="s">
        <v>8035</v>
      </c>
      <c r="C4272" s="124"/>
      <c r="D4272" s="126">
        <v>6.02</v>
      </c>
      <c r="E4272" s="124" t="s">
        <v>766</v>
      </c>
      <c r="F4272" s="124">
        <v>-4</v>
      </c>
      <c r="G4272" s="2" t="s">
        <v>16858</v>
      </c>
      <c r="H4272" s="130"/>
      <c r="I4272" s="134"/>
      <c r="J4272" s="123">
        <f>IF(OR(tbl_Metraj22[[#This Row],[TARIH]]="",tbl_Metraj22[[#This Row],[TARIH]]="-"),0,IF(tbl_Metraj22[[#This Row],[YUZDE]]=0,tbl_Metraj22[[#This Row],[METRAJ_BETON]],tbl_Metraj22[[#This Row],[YUZDE]]*tbl_Metraj22[[#This Row],[METRAJ_BETON]]))</f>
        <v>0</v>
      </c>
      <c r="K4272" s="2" t="s">
        <v>2555</v>
      </c>
    </row>
    <row r="4273" spans="1:11" ht="14.25" x14ac:dyDescent="0.2">
      <c r="A4273" s="2" t="s">
        <v>2977</v>
      </c>
      <c r="B4273" s="124" t="s">
        <v>8043</v>
      </c>
      <c r="C4273" s="124"/>
      <c r="D4273" s="126">
        <v>5.44</v>
      </c>
      <c r="E4273" s="124" t="s">
        <v>766</v>
      </c>
      <c r="F4273" s="124">
        <v>-4</v>
      </c>
      <c r="G4273" s="2" t="s">
        <v>16859</v>
      </c>
      <c r="H4273" s="130"/>
      <c r="I4273" s="134"/>
      <c r="J4273" s="123">
        <f>IF(OR(tbl_Metraj22[[#This Row],[TARIH]]="",tbl_Metraj22[[#This Row],[TARIH]]="-"),0,IF(tbl_Metraj22[[#This Row],[YUZDE]]=0,tbl_Metraj22[[#This Row],[METRAJ_BETON]],tbl_Metraj22[[#This Row],[YUZDE]]*tbl_Metraj22[[#This Row],[METRAJ_BETON]]))</f>
        <v>0</v>
      </c>
      <c r="K4273" s="2" t="s">
        <v>2551</v>
      </c>
    </row>
    <row r="4274" spans="1:11" ht="14.25" x14ac:dyDescent="0.2">
      <c r="A4274" s="2" t="s">
        <v>2977</v>
      </c>
      <c r="B4274" s="124" t="s">
        <v>8063</v>
      </c>
      <c r="C4274" s="124"/>
      <c r="D4274" s="126">
        <v>25.08</v>
      </c>
      <c r="E4274" s="124" t="s">
        <v>766</v>
      </c>
      <c r="F4274" s="124">
        <v>-4</v>
      </c>
      <c r="G4274" s="2" t="s">
        <v>16860</v>
      </c>
      <c r="H4274" s="130"/>
      <c r="I4274" s="134"/>
      <c r="J4274" s="123">
        <f>IF(OR(tbl_Metraj22[[#This Row],[TARIH]]="",tbl_Metraj22[[#This Row],[TARIH]]="-"),0,IF(tbl_Metraj22[[#This Row],[YUZDE]]=0,tbl_Metraj22[[#This Row],[METRAJ_BETON]],tbl_Metraj22[[#This Row],[YUZDE]]*tbl_Metraj22[[#This Row],[METRAJ_BETON]]))</f>
        <v>0</v>
      </c>
      <c r="K4274" s="2" t="s">
        <v>1334</v>
      </c>
    </row>
    <row r="4275" spans="1:11" ht="14.25" x14ac:dyDescent="0.2">
      <c r="A4275" s="2" t="s">
        <v>2977</v>
      </c>
      <c r="B4275" s="124" t="s">
        <v>8064</v>
      </c>
      <c r="C4275" s="124"/>
      <c r="D4275" s="126">
        <v>25.08</v>
      </c>
      <c r="E4275" s="124" t="s">
        <v>766</v>
      </c>
      <c r="F4275" s="124">
        <v>-4</v>
      </c>
      <c r="G4275" s="2" t="s">
        <v>16861</v>
      </c>
      <c r="H4275" s="130"/>
      <c r="I4275" s="134"/>
      <c r="J4275" s="123">
        <f>IF(OR(tbl_Metraj22[[#This Row],[TARIH]]="",tbl_Metraj22[[#This Row],[TARIH]]="-"),0,IF(tbl_Metraj22[[#This Row],[YUZDE]]=0,tbl_Metraj22[[#This Row],[METRAJ_BETON]],tbl_Metraj22[[#This Row],[YUZDE]]*tbl_Metraj22[[#This Row],[METRAJ_BETON]]))</f>
        <v>0</v>
      </c>
      <c r="K4275" s="2" t="s">
        <v>1336</v>
      </c>
    </row>
    <row r="4276" spans="1:11" ht="14.25" x14ac:dyDescent="0.2">
      <c r="A4276" s="2" t="s">
        <v>787</v>
      </c>
      <c r="B4276" s="124" t="s">
        <v>5026</v>
      </c>
      <c r="C4276" s="124"/>
      <c r="D4276" s="126">
        <v>649.82000000000005</v>
      </c>
      <c r="E4276" s="124" t="s">
        <v>766</v>
      </c>
      <c r="F4276" s="124">
        <v>-3</v>
      </c>
      <c r="G4276" s="2" t="s">
        <v>16862</v>
      </c>
      <c r="H4276" s="130">
        <v>45832</v>
      </c>
      <c r="I4276" s="134"/>
      <c r="J4276" s="123">
        <f>IF(OR(tbl_Metraj22[[#This Row],[TARIH]]="",tbl_Metraj22[[#This Row],[TARIH]]="-"),0,IF(tbl_Metraj22[[#This Row],[YUZDE]]=0,tbl_Metraj22[[#This Row],[METRAJ_BETON]],tbl_Metraj22[[#This Row],[YUZDE]]*tbl_Metraj22[[#This Row],[METRAJ_BETON]]))</f>
        <v>649.82000000000005</v>
      </c>
    </row>
    <row r="4277" spans="1:11" ht="14.25" x14ac:dyDescent="0.2">
      <c r="A4277" s="2" t="s">
        <v>787</v>
      </c>
      <c r="B4277" s="124" t="s">
        <v>5163</v>
      </c>
      <c r="C4277" s="124"/>
      <c r="D4277" s="126">
        <v>952.62</v>
      </c>
      <c r="E4277" s="124" t="s">
        <v>766</v>
      </c>
      <c r="F4277" s="124">
        <v>-3</v>
      </c>
      <c r="G4277" s="2" t="s">
        <v>16863</v>
      </c>
      <c r="H4277" s="130">
        <v>45832</v>
      </c>
      <c r="I4277" s="134"/>
      <c r="J4277" s="123">
        <f>IF(OR(tbl_Metraj22[[#This Row],[TARIH]]="",tbl_Metraj22[[#This Row],[TARIH]]="-"),0,IF(tbl_Metraj22[[#This Row],[YUZDE]]=0,tbl_Metraj22[[#This Row],[METRAJ_BETON]],tbl_Metraj22[[#This Row],[YUZDE]]*tbl_Metraj22[[#This Row],[METRAJ_BETON]]))</f>
        <v>952.62</v>
      </c>
    </row>
    <row r="4278" spans="1:11" ht="14.25" x14ac:dyDescent="0.2">
      <c r="A4278" s="2" t="s">
        <v>734</v>
      </c>
      <c r="B4278" s="124" t="s">
        <v>6069</v>
      </c>
      <c r="C4278" s="124"/>
      <c r="D4278" s="126">
        <v>1.1200000000000001</v>
      </c>
      <c r="E4278" s="124" t="s">
        <v>766</v>
      </c>
      <c r="F4278" s="124">
        <v>-3</v>
      </c>
      <c r="G4278" s="2" t="s">
        <v>16864</v>
      </c>
      <c r="H4278" s="130"/>
      <c r="I4278" s="134"/>
      <c r="J4278" s="123">
        <f>IF(OR(tbl_Metraj22[[#This Row],[TARIH]]="",tbl_Metraj22[[#This Row],[TARIH]]="-"),0,IF(tbl_Metraj22[[#This Row],[YUZDE]]=0,tbl_Metraj22[[#This Row],[METRAJ_BETON]],tbl_Metraj22[[#This Row],[YUZDE]]*tbl_Metraj22[[#This Row],[METRAJ_BETON]]))</f>
        <v>0</v>
      </c>
      <c r="K4278" s="2" t="s">
        <v>23935</v>
      </c>
    </row>
    <row r="4279" spans="1:11" ht="14.25" x14ac:dyDescent="0.2">
      <c r="A4279" s="2" t="s">
        <v>734</v>
      </c>
      <c r="B4279" s="124" t="s">
        <v>6070</v>
      </c>
      <c r="C4279" s="124"/>
      <c r="D4279" s="126">
        <v>1.1299999999999999</v>
      </c>
      <c r="E4279" s="124" t="s">
        <v>766</v>
      </c>
      <c r="F4279" s="124">
        <v>-3</v>
      </c>
      <c r="G4279" s="2" t="s">
        <v>16865</v>
      </c>
      <c r="H4279" s="130"/>
      <c r="I4279" s="134"/>
      <c r="J4279" s="123">
        <f>IF(OR(tbl_Metraj22[[#This Row],[TARIH]]="",tbl_Metraj22[[#This Row],[TARIH]]="-"),0,IF(tbl_Metraj22[[#This Row],[YUZDE]]=0,tbl_Metraj22[[#This Row],[METRAJ_BETON]],tbl_Metraj22[[#This Row],[YUZDE]]*tbl_Metraj22[[#This Row],[METRAJ_BETON]]))</f>
        <v>0</v>
      </c>
      <c r="K4279" s="2" t="s">
        <v>23936</v>
      </c>
    </row>
    <row r="4280" spans="1:11" ht="14.25" x14ac:dyDescent="0.2">
      <c r="A4280" s="2" t="s">
        <v>734</v>
      </c>
      <c r="B4280" s="124" t="s">
        <v>6073</v>
      </c>
      <c r="C4280" s="124"/>
      <c r="D4280" s="126">
        <v>3.46</v>
      </c>
      <c r="E4280" s="124" t="s">
        <v>766</v>
      </c>
      <c r="F4280" s="124">
        <v>-3</v>
      </c>
      <c r="G4280" s="2" t="s">
        <v>16866</v>
      </c>
      <c r="H4280" s="130" t="s">
        <v>24265</v>
      </c>
      <c r="I4280" s="134"/>
      <c r="J4280" s="123">
        <f>IF(OR(tbl_Metraj22[[#This Row],[TARIH]]="",tbl_Metraj22[[#This Row],[TARIH]]="-"),0,IF(tbl_Metraj22[[#This Row],[YUZDE]]=0,tbl_Metraj22[[#This Row],[METRAJ_BETON]],tbl_Metraj22[[#This Row],[YUZDE]]*tbl_Metraj22[[#This Row],[METRAJ_BETON]]))</f>
        <v>0</v>
      </c>
      <c r="K4280" s="2" t="s">
        <v>23937</v>
      </c>
    </row>
    <row r="4281" spans="1:11" ht="14.25" x14ac:dyDescent="0.2">
      <c r="A4281" s="2" t="s">
        <v>734</v>
      </c>
      <c r="B4281" s="124" t="s">
        <v>6074</v>
      </c>
      <c r="C4281" s="124"/>
      <c r="D4281" s="126">
        <v>4.6100000000000003</v>
      </c>
      <c r="E4281" s="124" t="s">
        <v>766</v>
      </c>
      <c r="F4281" s="124">
        <v>-3</v>
      </c>
      <c r="G4281" s="2" t="s">
        <v>16867</v>
      </c>
      <c r="H4281" s="130" t="s">
        <v>24265</v>
      </c>
      <c r="I4281" s="134"/>
      <c r="J4281" s="123">
        <f>IF(OR(tbl_Metraj22[[#This Row],[TARIH]]="",tbl_Metraj22[[#This Row],[TARIH]]="-"),0,IF(tbl_Metraj22[[#This Row],[YUZDE]]=0,tbl_Metraj22[[#This Row],[METRAJ_BETON]],tbl_Metraj22[[#This Row],[YUZDE]]*tbl_Metraj22[[#This Row],[METRAJ_BETON]]))</f>
        <v>0</v>
      </c>
      <c r="K4281" s="2" t="s">
        <v>23938</v>
      </c>
    </row>
    <row r="4282" spans="1:11" ht="14.25" x14ac:dyDescent="0.2">
      <c r="A4282" s="2" t="s">
        <v>734</v>
      </c>
      <c r="B4282" s="124" t="s">
        <v>6075</v>
      </c>
      <c r="C4282" s="124"/>
      <c r="D4282" s="126">
        <v>0.71</v>
      </c>
      <c r="E4282" s="124" t="s">
        <v>766</v>
      </c>
      <c r="F4282" s="124">
        <v>-3</v>
      </c>
      <c r="G4282" s="2" t="s">
        <v>16868</v>
      </c>
      <c r="H4282" s="130"/>
      <c r="I4282" s="134"/>
      <c r="J4282" s="123">
        <f>IF(OR(tbl_Metraj22[[#This Row],[TARIH]]="",tbl_Metraj22[[#This Row],[TARIH]]="-"),0,IF(tbl_Metraj22[[#This Row],[YUZDE]]=0,tbl_Metraj22[[#This Row],[METRAJ_BETON]],tbl_Metraj22[[#This Row],[YUZDE]]*tbl_Metraj22[[#This Row],[METRAJ_BETON]]))</f>
        <v>0</v>
      </c>
      <c r="K4282" s="2" t="e">
        <v>#N/A</v>
      </c>
    </row>
    <row r="4283" spans="1:11" ht="14.25" x14ac:dyDescent="0.2">
      <c r="A4283" s="2" t="s">
        <v>734</v>
      </c>
      <c r="B4283" s="124" t="s">
        <v>6076</v>
      </c>
      <c r="C4283" s="124"/>
      <c r="D4283" s="126">
        <v>0.71</v>
      </c>
      <c r="E4283" s="124" t="s">
        <v>766</v>
      </c>
      <c r="F4283" s="124">
        <v>-3</v>
      </c>
      <c r="G4283" s="2" t="s">
        <v>16869</v>
      </c>
      <c r="H4283" s="130"/>
      <c r="I4283" s="134"/>
      <c r="J4283" s="123">
        <f>IF(OR(tbl_Metraj22[[#This Row],[TARIH]]="",tbl_Metraj22[[#This Row],[TARIH]]="-"),0,IF(tbl_Metraj22[[#This Row],[YUZDE]]=0,tbl_Metraj22[[#This Row],[METRAJ_BETON]],tbl_Metraj22[[#This Row],[YUZDE]]*tbl_Metraj22[[#This Row],[METRAJ_BETON]]))</f>
        <v>0</v>
      </c>
      <c r="K4283" s="2" t="s">
        <v>22556</v>
      </c>
    </row>
    <row r="4284" spans="1:11" ht="14.25" x14ac:dyDescent="0.2">
      <c r="A4284" s="2" t="s">
        <v>734</v>
      </c>
      <c r="B4284" s="124" t="s">
        <v>6077</v>
      </c>
      <c r="C4284" s="124"/>
      <c r="D4284" s="126">
        <v>2.12</v>
      </c>
      <c r="E4284" s="124" t="s">
        <v>766</v>
      </c>
      <c r="F4284" s="124">
        <v>-3</v>
      </c>
      <c r="G4284" s="2" t="s">
        <v>16870</v>
      </c>
      <c r="H4284" s="130"/>
      <c r="I4284" s="134"/>
      <c r="J4284" s="123">
        <f>IF(OR(tbl_Metraj22[[#This Row],[TARIH]]="",tbl_Metraj22[[#This Row],[TARIH]]="-"),0,IF(tbl_Metraj22[[#This Row],[YUZDE]]=0,tbl_Metraj22[[#This Row],[METRAJ_BETON]],tbl_Metraj22[[#This Row],[YUZDE]]*tbl_Metraj22[[#This Row],[METRAJ_BETON]]))</f>
        <v>0</v>
      </c>
      <c r="K4284" s="2" t="s">
        <v>23939</v>
      </c>
    </row>
    <row r="4285" spans="1:11" ht="14.25" x14ac:dyDescent="0.2">
      <c r="A4285" s="2" t="s">
        <v>734</v>
      </c>
      <c r="B4285" s="124" t="s">
        <v>6078</v>
      </c>
      <c r="C4285" s="124"/>
      <c r="D4285" s="126">
        <v>3.38</v>
      </c>
      <c r="E4285" s="124" t="s">
        <v>766</v>
      </c>
      <c r="F4285" s="124">
        <v>-3</v>
      </c>
      <c r="G4285" s="2" t="s">
        <v>16871</v>
      </c>
      <c r="H4285" s="130"/>
      <c r="I4285" s="134"/>
      <c r="J4285" s="123">
        <f>IF(OR(tbl_Metraj22[[#This Row],[TARIH]]="",tbl_Metraj22[[#This Row],[TARIH]]="-"),0,IF(tbl_Metraj22[[#This Row],[YUZDE]]=0,tbl_Metraj22[[#This Row],[METRAJ_BETON]],tbl_Metraj22[[#This Row],[YUZDE]]*tbl_Metraj22[[#This Row],[METRAJ_BETON]]))</f>
        <v>0</v>
      </c>
      <c r="K4285" s="2" t="s">
        <v>23940</v>
      </c>
    </row>
    <row r="4286" spans="1:11" ht="14.25" x14ac:dyDescent="0.2">
      <c r="A4286" s="2" t="s">
        <v>734</v>
      </c>
      <c r="B4286" s="124" t="s">
        <v>6079</v>
      </c>
      <c r="C4286" s="124"/>
      <c r="D4286" s="126">
        <v>0.73</v>
      </c>
      <c r="E4286" s="124" t="s">
        <v>766</v>
      </c>
      <c r="F4286" s="124">
        <v>-3</v>
      </c>
      <c r="G4286" s="2" t="s">
        <v>16872</v>
      </c>
      <c r="H4286" s="130"/>
      <c r="I4286" s="134"/>
      <c r="J4286" s="123">
        <f>IF(OR(tbl_Metraj22[[#This Row],[TARIH]]="",tbl_Metraj22[[#This Row],[TARIH]]="-"),0,IF(tbl_Metraj22[[#This Row],[YUZDE]]=0,tbl_Metraj22[[#This Row],[METRAJ_BETON]],tbl_Metraj22[[#This Row],[YUZDE]]*tbl_Metraj22[[#This Row],[METRAJ_BETON]]))</f>
        <v>0</v>
      </c>
      <c r="K4286" s="2" t="e">
        <v>#N/A</v>
      </c>
    </row>
    <row r="4287" spans="1:11" ht="14.25" x14ac:dyDescent="0.2">
      <c r="A4287" s="2" t="s">
        <v>734</v>
      </c>
      <c r="B4287" s="124" t="s">
        <v>6080</v>
      </c>
      <c r="C4287" s="124"/>
      <c r="D4287" s="126">
        <v>2.12</v>
      </c>
      <c r="E4287" s="124" t="s">
        <v>766</v>
      </c>
      <c r="F4287" s="124">
        <v>-3</v>
      </c>
      <c r="G4287" s="2" t="s">
        <v>16873</v>
      </c>
      <c r="H4287" s="130"/>
      <c r="I4287" s="134"/>
      <c r="J4287" s="123">
        <f>IF(OR(tbl_Metraj22[[#This Row],[TARIH]]="",tbl_Metraj22[[#This Row],[TARIH]]="-"),0,IF(tbl_Metraj22[[#This Row],[YUZDE]]=0,tbl_Metraj22[[#This Row],[METRAJ_BETON]],tbl_Metraj22[[#This Row],[YUZDE]]*tbl_Metraj22[[#This Row],[METRAJ_BETON]]))</f>
        <v>0</v>
      </c>
      <c r="K4287" s="2" t="s">
        <v>23941</v>
      </c>
    </row>
    <row r="4288" spans="1:11" ht="14.25" x14ac:dyDescent="0.2">
      <c r="A4288" s="2" t="s">
        <v>734</v>
      </c>
      <c r="B4288" s="124" t="s">
        <v>6081</v>
      </c>
      <c r="C4288" s="124"/>
      <c r="D4288" s="126">
        <v>0.73</v>
      </c>
      <c r="E4288" s="124" t="s">
        <v>766</v>
      </c>
      <c r="F4288" s="124">
        <v>-3</v>
      </c>
      <c r="G4288" s="2" t="s">
        <v>16874</v>
      </c>
      <c r="H4288" s="130"/>
      <c r="I4288" s="134"/>
      <c r="J4288" s="123">
        <f>IF(OR(tbl_Metraj22[[#This Row],[TARIH]]="",tbl_Metraj22[[#This Row],[TARIH]]="-"),0,IF(tbl_Metraj22[[#This Row],[YUZDE]]=0,tbl_Metraj22[[#This Row],[METRAJ_BETON]],tbl_Metraj22[[#This Row],[YUZDE]]*tbl_Metraj22[[#This Row],[METRAJ_BETON]]))</f>
        <v>0</v>
      </c>
      <c r="K4288" s="2" t="s">
        <v>22728</v>
      </c>
    </row>
    <row r="4289" spans="1:11" ht="14.25" x14ac:dyDescent="0.2">
      <c r="A4289" s="2" t="s">
        <v>734</v>
      </c>
      <c r="B4289" s="124" t="s">
        <v>6082</v>
      </c>
      <c r="C4289" s="124"/>
      <c r="D4289" s="126">
        <v>0.75</v>
      </c>
      <c r="E4289" s="124" t="s">
        <v>766</v>
      </c>
      <c r="F4289" s="124">
        <v>-3</v>
      </c>
      <c r="G4289" s="2" t="s">
        <v>16875</v>
      </c>
      <c r="H4289" s="130"/>
      <c r="I4289" s="134"/>
      <c r="J4289" s="123">
        <f>IF(OR(tbl_Metraj22[[#This Row],[TARIH]]="",tbl_Metraj22[[#This Row],[TARIH]]="-"),0,IF(tbl_Metraj22[[#This Row],[YUZDE]]=0,tbl_Metraj22[[#This Row],[METRAJ_BETON]],tbl_Metraj22[[#This Row],[YUZDE]]*tbl_Metraj22[[#This Row],[METRAJ_BETON]]))</f>
        <v>0</v>
      </c>
      <c r="K4289" s="2" t="e">
        <v>#N/A</v>
      </c>
    </row>
    <row r="4290" spans="1:11" ht="14.25" x14ac:dyDescent="0.2">
      <c r="A4290" s="2" t="s">
        <v>734</v>
      </c>
      <c r="B4290" s="124" t="s">
        <v>6083</v>
      </c>
      <c r="C4290" s="124"/>
      <c r="D4290" s="126">
        <v>2.12</v>
      </c>
      <c r="E4290" s="124" t="s">
        <v>766</v>
      </c>
      <c r="F4290" s="124">
        <v>-3</v>
      </c>
      <c r="G4290" s="2" t="s">
        <v>16876</v>
      </c>
      <c r="H4290" s="130"/>
      <c r="I4290" s="134"/>
      <c r="J4290" s="123">
        <f>IF(OR(tbl_Metraj22[[#This Row],[TARIH]]="",tbl_Metraj22[[#This Row],[TARIH]]="-"),0,IF(tbl_Metraj22[[#This Row],[YUZDE]]=0,tbl_Metraj22[[#This Row],[METRAJ_BETON]],tbl_Metraj22[[#This Row],[YUZDE]]*tbl_Metraj22[[#This Row],[METRAJ_BETON]]))</f>
        <v>0</v>
      </c>
      <c r="K4290" s="2" t="s">
        <v>23942</v>
      </c>
    </row>
    <row r="4291" spans="1:11" ht="14.25" x14ac:dyDescent="0.2">
      <c r="A4291" s="2" t="s">
        <v>734</v>
      </c>
      <c r="B4291" s="124" t="s">
        <v>6084</v>
      </c>
      <c r="C4291" s="124"/>
      <c r="D4291" s="126">
        <v>0.75</v>
      </c>
      <c r="E4291" s="124" t="s">
        <v>766</v>
      </c>
      <c r="F4291" s="124">
        <v>-3</v>
      </c>
      <c r="G4291" s="2" t="s">
        <v>16877</v>
      </c>
      <c r="H4291" s="130"/>
      <c r="I4291" s="134"/>
      <c r="J4291" s="123">
        <f>IF(OR(tbl_Metraj22[[#This Row],[TARIH]]="",tbl_Metraj22[[#This Row],[TARIH]]="-"),0,IF(tbl_Metraj22[[#This Row],[YUZDE]]=0,tbl_Metraj22[[#This Row],[METRAJ_BETON]],tbl_Metraj22[[#This Row],[YUZDE]]*tbl_Metraj22[[#This Row],[METRAJ_BETON]]))</f>
        <v>0</v>
      </c>
      <c r="K4291" s="2" t="s">
        <v>22727</v>
      </c>
    </row>
    <row r="4292" spans="1:11" ht="14.25" x14ac:dyDescent="0.2">
      <c r="A4292" s="2" t="s">
        <v>734</v>
      </c>
      <c r="B4292" s="124" t="s">
        <v>6085</v>
      </c>
      <c r="C4292" s="124"/>
      <c r="D4292" s="126">
        <v>0.67</v>
      </c>
      <c r="E4292" s="124" t="s">
        <v>766</v>
      </c>
      <c r="F4292" s="124">
        <v>-3</v>
      </c>
      <c r="G4292" s="2" t="s">
        <v>16878</v>
      </c>
      <c r="H4292" s="130"/>
      <c r="I4292" s="134"/>
      <c r="J4292" s="123">
        <f>IF(OR(tbl_Metraj22[[#This Row],[TARIH]]="",tbl_Metraj22[[#This Row],[TARIH]]="-"),0,IF(tbl_Metraj22[[#This Row],[YUZDE]]=0,tbl_Metraj22[[#This Row],[METRAJ_BETON]],tbl_Metraj22[[#This Row],[YUZDE]]*tbl_Metraj22[[#This Row],[METRAJ_BETON]]))</f>
        <v>0</v>
      </c>
      <c r="K4292" s="2" t="s">
        <v>23943</v>
      </c>
    </row>
    <row r="4293" spans="1:11" ht="14.25" x14ac:dyDescent="0.2">
      <c r="A4293" s="2" t="s">
        <v>734</v>
      </c>
      <c r="B4293" s="124" t="s">
        <v>6086</v>
      </c>
      <c r="C4293" s="124"/>
      <c r="D4293" s="126">
        <v>0.63</v>
      </c>
      <c r="E4293" s="124" t="s">
        <v>766</v>
      </c>
      <c r="F4293" s="124">
        <v>-3</v>
      </c>
      <c r="G4293" s="2" t="s">
        <v>16879</v>
      </c>
      <c r="H4293" s="130"/>
      <c r="I4293" s="134"/>
      <c r="J4293" s="123">
        <f>IF(OR(tbl_Metraj22[[#This Row],[TARIH]]="",tbl_Metraj22[[#This Row],[TARIH]]="-"),0,IF(tbl_Metraj22[[#This Row],[YUZDE]]=0,tbl_Metraj22[[#This Row],[METRAJ_BETON]],tbl_Metraj22[[#This Row],[YUZDE]]*tbl_Metraj22[[#This Row],[METRAJ_BETON]]))</f>
        <v>0</v>
      </c>
      <c r="K4293" s="2" t="e">
        <v>#N/A</v>
      </c>
    </row>
    <row r="4294" spans="1:11" ht="14.25" x14ac:dyDescent="0.2">
      <c r="A4294" s="2" t="s">
        <v>734</v>
      </c>
      <c r="B4294" s="124" t="s">
        <v>6087</v>
      </c>
      <c r="C4294" s="124"/>
      <c r="D4294" s="126">
        <v>0.9</v>
      </c>
      <c r="E4294" s="124" t="s">
        <v>766</v>
      </c>
      <c r="F4294" s="124">
        <v>-3</v>
      </c>
      <c r="G4294" s="2" t="s">
        <v>16880</v>
      </c>
      <c r="H4294" s="130"/>
      <c r="I4294" s="134"/>
      <c r="J4294" s="123">
        <f>IF(OR(tbl_Metraj22[[#This Row],[TARIH]]="",tbl_Metraj22[[#This Row],[TARIH]]="-"),0,IF(tbl_Metraj22[[#This Row],[YUZDE]]=0,tbl_Metraj22[[#This Row],[METRAJ_BETON]],tbl_Metraj22[[#This Row],[YUZDE]]*tbl_Metraj22[[#This Row],[METRAJ_BETON]]))</f>
        <v>0</v>
      </c>
      <c r="K4294" s="2" t="e">
        <v>#N/A</v>
      </c>
    </row>
    <row r="4295" spans="1:11" ht="14.25" x14ac:dyDescent="0.2">
      <c r="A4295" s="2" t="s">
        <v>734</v>
      </c>
      <c r="B4295" s="124" t="s">
        <v>6088</v>
      </c>
      <c r="C4295" s="124"/>
      <c r="D4295" s="126">
        <v>0.76</v>
      </c>
      <c r="E4295" s="124" t="s">
        <v>766</v>
      </c>
      <c r="F4295" s="124">
        <v>-3</v>
      </c>
      <c r="G4295" s="2" t="s">
        <v>16881</v>
      </c>
      <c r="H4295" s="130"/>
      <c r="I4295" s="134"/>
      <c r="J4295" s="123">
        <f>IF(OR(tbl_Metraj22[[#This Row],[TARIH]]="",tbl_Metraj22[[#This Row],[TARIH]]="-"),0,IF(tbl_Metraj22[[#This Row],[YUZDE]]=0,tbl_Metraj22[[#This Row],[METRAJ_BETON]],tbl_Metraj22[[#This Row],[YUZDE]]*tbl_Metraj22[[#This Row],[METRAJ_BETON]]))</f>
        <v>0</v>
      </c>
      <c r="K4295" s="2" t="s">
        <v>22576</v>
      </c>
    </row>
    <row r="4296" spans="1:11" ht="14.25" x14ac:dyDescent="0.2">
      <c r="A4296" s="2" t="s">
        <v>734</v>
      </c>
      <c r="B4296" s="124" t="s">
        <v>6089</v>
      </c>
      <c r="C4296" s="124"/>
      <c r="D4296" s="126">
        <v>0.79</v>
      </c>
      <c r="E4296" s="124" t="s">
        <v>766</v>
      </c>
      <c r="F4296" s="124">
        <v>-3</v>
      </c>
      <c r="G4296" s="2" t="s">
        <v>16882</v>
      </c>
      <c r="H4296" s="130"/>
      <c r="I4296" s="134"/>
      <c r="J4296" s="123">
        <f>IF(OR(tbl_Metraj22[[#This Row],[TARIH]]="",tbl_Metraj22[[#This Row],[TARIH]]="-"),0,IF(tbl_Metraj22[[#This Row],[YUZDE]]=0,tbl_Metraj22[[#This Row],[METRAJ_BETON]],tbl_Metraj22[[#This Row],[YUZDE]]*tbl_Metraj22[[#This Row],[METRAJ_BETON]]))</f>
        <v>0</v>
      </c>
      <c r="K4296" s="2" t="e">
        <v>#N/A</v>
      </c>
    </row>
    <row r="4297" spans="1:11" ht="14.25" x14ac:dyDescent="0.2">
      <c r="A4297" s="2" t="s">
        <v>734</v>
      </c>
      <c r="B4297" s="124" t="s">
        <v>6090</v>
      </c>
      <c r="C4297" s="124"/>
      <c r="D4297" s="126">
        <v>2.12</v>
      </c>
      <c r="E4297" s="124" t="s">
        <v>766</v>
      </c>
      <c r="F4297" s="124">
        <v>-3</v>
      </c>
      <c r="G4297" s="2" t="s">
        <v>16883</v>
      </c>
      <c r="H4297" s="130"/>
      <c r="I4297" s="134"/>
      <c r="J4297" s="123">
        <f>IF(OR(tbl_Metraj22[[#This Row],[TARIH]]="",tbl_Metraj22[[#This Row],[TARIH]]="-"),0,IF(tbl_Metraj22[[#This Row],[YUZDE]]=0,tbl_Metraj22[[#This Row],[METRAJ_BETON]],tbl_Metraj22[[#This Row],[YUZDE]]*tbl_Metraj22[[#This Row],[METRAJ_BETON]]))</f>
        <v>0</v>
      </c>
      <c r="K4297" s="2" t="s">
        <v>23944</v>
      </c>
    </row>
    <row r="4298" spans="1:11" ht="14.25" x14ac:dyDescent="0.2">
      <c r="A4298" s="2" t="s">
        <v>734</v>
      </c>
      <c r="B4298" s="124" t="s">
        <v>6091</v>
      </c>
      <c r="C4298" s="124"/>
      <c r="D4298" s="126">
        <v>0.87</v>
      </c>
      <c r="E4298" s="124" t="s">
        <v>766</v>
      </c>
      <c r="F4298" s="124">
        <v>-3</v>
      </c>
      <c r="G4298" s="2" t="s">
        <v>16884</v>
      </c>
      <c r="H4298" s="130"/>
      <c r="I4298" s="134"/>
      <c r="J4298" s="123">
        <f>IF(OR(tbl_Metraj22[[#This Row],[TARIH]]="",tbl_Metraj22[[#This Row],[TARIH]]="-"),0,IF(tbl_Metraj22[[#This Row],[YUZDE]]=0,tbl_Metraj22[[#This Row],[METRAJ_BETON]],tbl_Metraj22[[#This Row],[YUZDE]]*tbl_Metraj22[[#This Row],[METRAJ_BETON]]))</f>
        <v>0</v>
      </c>
      <c r="K4298" s="2" t="e">
        <v>#N/A</v>
      </c>
    </row>
    <row r="4299" spans="1:11" ht="14.25" x14ac:dyDescent="0.2">
      <c r="A4299" s="2" t="s">
        <v>734</v>
      </c>
      <c r="B4299" s="124" t="s">
        <v>6092</v>
      </c>
      <c r="C4299" s="124"/>
      <c r="D4299" s="126">
        <v>0.63</v>
      </c>
      <c r="E4299" s="124" t="s">
        <v>766</v>
      </c>
      <c r="F4299" s="124">
        <v>-3</v>
      </c>
      <c r="G4299" s="2" t="s">
        <v>16885</v>
      </c>
      <c r="H4299" s="130"/>
      <c r="I4299" s="134"/>
      <c r="J4299" s="123">
        <f>IF(OR(tbl_Metraj22[[#This Row],[TARIH]]="",tbl_Metraj22[[#This Row],[TARIH]]="-"),0,IF(tbl_Metraj22[[#This Row],[YUZDE]]=0,tbl_Metraj22[[#This Row],[METRAJ_BETON]],tbl_Metraj22[[#This Row],[YUZDE]]*tbl_Metraj22[[#This Row],[METRAJ_BETON]]))</f>
        <v>0</v>
      </c>
      <c r="K4299" s="2" t="s">
        <v>22527</v>
      </c>
    </row>
    <row r="4300" spans="1:11" ht="14.25" x14ac:dyDescent="0.2">
      <c r="A4300" s="2" t="s">
        <v>734</v>
      </c>
      <c r="B4300" s="124" t="s">
        <v>6093</v>
      </c>
      <c r="C4300" s="124"/>
      <c r="D4300" s="126">
        <v>0.67</v>
      </c>
      <c r="E4300" s="124" t="s">
        <v>766</v>
      </c>
      <c r="F4300" s="124">
        <v>-3</v>
      </c>
      <c r="G4300" s="2" t="s">
        <v>16886</v>
      </c>
      <c r="H4300" s="130"/>
      <c r="I4300" s="134"/>
      <c r="J4300" s="123">
        <f>IF(OR(tbl_Metraj22[[#This Row],[TARIH]]="",tbl_Metraj22[[#This Row],[TARIH]]="-"),0,IF(tbl_Metraj22[[#This Row],[YUZDE]]=0,tbl_Metraj22[[#This Row],[METRAJ_BETON]],tbl_Metraj22[[#This Row],[YUZDE]]*tbl_Metraj22[[#This Row],[METRAJ_BETON]]))</f>
        <v>0</v>
      </c>
      <c r="K4300" s="2" t="s">
        <v>23945</v>
      </c>
    </row>
    <row r="4301" spans="1:11" ht="14.25" x14ac:dyDescent="0.2">
      <c r="A4301" s="2" t="s">
        <v>734</v>
      </c>
      <c r="B4301" s="124" t="s">
        <v>6094</v>
      </c>
      <c r="C4301" s="124"/>
      <c r="D4301" s="126">
        <v>0.76</v>
      </c>
      <c r="E4301" s="124" t="s">
        <v>766</v>
      </c>
      <c r="F4301" s="124">
        <v>-3</v>
      </c>
      <c r="G4301" s="2" t="s">
        <v>16887</v>
      </c>
      <c r="H4301" s="130"/>
      <c r="I4301" s="134"/>
      <c r="J4301" s="123">
        <f>IF(OR(tbl_Metraj22[[#This Row],[TARIH]]="",tbl_Metraj22[[#This Row],[TARIH]]="-"),0,IF(tbl_Metraj22[[#This Row],[YUZDE]]=0,tbl_Metraj22[[#This Row],[METRAJ_BETON]],tbl_Metraj22[[#This Row],[YUZDE]]*tbl_Metraj22[[#This Row],[METRAJ_BETON]]))</f>
        <v>0</v>
      </c>
      <c r="K4301" s="2" t="e">
        <v>#N/A</v>
      </c>
    </row>
    <row r="4302" spans="1:11" ht="14.25" x14ac:dyDescent="0.2">
      <c r="A4302" s="2" t="s">
        <v>734</v>
      </c>
      <c r="B4302" s="124" t="s">
        <v>6095</v>
      </c>
      <c r="C4302" s="124"/>
      <c r="D4302" s="126">
        <v>2.12</v>
      </c>
      <c r="E4302" s="124" t="s">
        <v>766</v>
      </c>
      <c r="F4302" s="124">
        <v>-3</v>
      </c>
      <c r="G4302" s="2" t="s">
        <v>16888</v>
      </c>
      <c r="H4302" s="130"/>
      <c r="I4302" s="134"/>
      <c r="J4302" s="123">
        <f>IF(OR(tbl_Metraj22[[#This Row],[TARIH]]="",tbl_Metraj22[[#This Row],[TARIH]]="-"),0,IF(tbl_Metraj22[[#This Row],[YUZDE]]=0,tbl_Metraj22[[#This Row],[METRAJ_BETON]],tbl_Metraj22[[#This Row],[YUZDE]]*tbl_Metraj22[[#This Row],[METRAJ_BETON]]))</f>
        <v>0</v>
      </c>
      <c r="K4302" s="2" t="s">
        <v>23946</v>
      </c>
    </row>
    <row r="4303" spans="1:11" ht="14.25" x14ac:dyDescent="0.2">
      <c r="A4303" s="2" t="s">
        <v>734</v>
      </c>
      <c r="B4303" s="124" t="s">
        <v>6096</v>
      </c>
      <c r="C4303" s="124"/>
      <c r="D4303" s="126">
        <v>0.73</v>
      </c>
      <c r="E4303" s="124" t="s">
        <v>766</v>
      </c>
      <c r="F4303" s="124">
        <v>-3</v>
      </c>
      <c r="G4303" s="2" t="s">
        <v>16889</v>
      </c>
      <c r="H4303" s="130"/>
      <c r="I4303" s="134"/>
      <c r="J4303" s="123">
        <f>IF(OR(tbl_Metraj22[[#This Row],[TARIH]]="",tbl_Metraj22[[#This Row],[TARIH]]="-"),0,IF(tbl_Metraj22[[#This Row],[YUZDE]]=0,tbl_Metraj22[[#This Row],[METRAJ_BETON]],tbl_Metraj22[[#This Row],[YUZDE]]*tbl_Metraj22[[#This Row],[METRAJ_BETON]]))</f>
        <v>0</v>
      </c>
      <c r="K4303" s="2" t="s">
        <v>22579</v>
      </c>
    </row>
    <row r="4304" spans="1:11" ht="14.25" x14ac:dyDescent="0.2">
      <c r="A4304" s="2" t="s">
        <v>734</v>
      </c>
      <c r="B4304" s="124" t="s">
        <v>6097</v>
      </c>
      <c r="C4304" s="124"/>
      <c r="D4304" s="126">
        <v>0.72</v>
      </c>
      <c r="E4304" s="124" t="s">
        <v>766</v>
      </c>
      <c r="F4304" s="124">
        <v>-3</v>
      </c>
      <c r="G4304" s="2" t="s">
        <v>16890</v>
      </c>
      <c r="H4304" s="130"/>
      <c r="I4304" s="134"/>
      <c r="J4304" s="123">
        <f>IF(OR(tbl_Metraj22[[#This Row],[TARIH]]="",tbl_Metraj22[[#This Row],[TARIH]]="-"),0,IF(tbl_Metraj22[[#This Row],[YUZDE]]=0,tbl_Metraj22[[#This Row],[METRAJ_BETON]],tbl_Metraj22[[#This Row],[YUZDE]]*tbl_Metraj22[[#This Row],[METRAJ_BETON]]))</f>
        <v>0</v>
      </c>
      <c r="K4304" s="2" t="e">
        <v>#N/A</v>
      </c>
    </row>
    <row r="4305" spans="1:11" ht="14.25" x14ac:dyDescent="0.2">
      <c r="A4305" s="2" t="s">
        <v>734</v>
      </c>
      <c r="B4305" s="124" t="s">
        <v>6098</v>
      </c>
      <c r="C4305" s="124"/>
      <c r="D4305" s="126">
        <v>2.12</v>
      </c>
      <c r="E4305" s="124" t="s">
        <v>766</v>
      </c>
      <c r="F4305" s="124">
        <v>-3</v>
      </c>
      <c r="G4305" s="2" t="s">
        <v>16891</v>
      </c>
      <c r="H4305" s="130"/>
      <c r="I4305" s="134"/>
      <c r="J4305" s="123">
        <f>IF(OR(tbl_Metraj22[[#This Row],[TARIH]]="",tbl_Metraj22[[#This Row],[TARIH]]="-"),0,IF(tbl_Metraj22[[#This Row],[YUZDE]]=0,tbl_Metraj22[[#This Row],[METRAJ_BETON]],tbl_Metraj22[[#This Row],[YUZDE]]*tbl_Metraj22[[#This Row],[METRAJ_BETON]]))</f>
        <v>0</v>
      </c>
      <c r="K4305" s="2" t="s">
        <v>23947</v>
      </c>
    </row>
    <row r="4306" spans="1:11" ht="14.25" x14ac:dyDescent="0.2">
      <c r="A4306" s="2" t="s">
        <v>734</v>
      </c>
      <c r="B4306" s="124" t="s">
        <v>6099</v>
      </c>
      <c r="C4306" s="124"/>
      <c r="D4306" s="126">
        <v>0.75</v>
      </c>
      <c r="E4306" s="124" t="s">
        <v>766</v>
      </c>
      <c r="F4306" s="124">
        <v>-3</v>
      </c>
      <c r="G4306" s="2" t="s">
        <v>16892</v>
      </c>
      <c r="H4306" s="130"/>
      <c r="I4306" s="134"/>
      <c r="J4306" s="123">
        <f>IF(OR(tbl_Metraj22[[#This Row],[TARIH]]="",tbl_Metraj22[[#This Row],[TARIH]]="-"),0,IF(tbl_Metraj22[[#This Row],[YUZDE]]=0,tbl_Metraj22[[#This Row],[METRAJ_BETON]],tbl_Metraj22[[#This Row],[YUZDE]]*tbl_Metraj22[[#This Row],[METRAJ_BETON]]))</f>
        <v>0</v>
      </c>
      <c r="K4306" s="2" t="s">
        <v>22566</v>
      </c>
    </row>
    <row r="4307" spans="1:11" ht="14.25" x14ac:dyDescent="0.2">
      <c r="A4307" s="2" t="s">
        <v>734</v>
      </c>
      <c r="B4307" s="124" t="s">
        <v>6100</v>
      </c>
      <c r="C4307" s="124"/>
      <c r="D4307" s="126">
        <v>0.82</v>
      </c>
      <c r="E4307" s="124" t="s">
        <v>766</v>
      </c>
      <c r="F4307" s="124">
        <v>-3</v>
      </c>
      <c r="G4307" s="2" t="s">
        <v>16893</v>
      </c>
      <c r="H4307" s="130"/>
      <c r="I4307" s="134"/>
      <c r="J4307" s="123">
        <f>IF(OR(tbl_Metraj22[[#This Row],[TARIH]]="",tbl_Metraj22[[#This Row],[TARIH]]="-"),0,IF(tbl_Metraj22[[#This Row],[YUZDE]]=0,tbl_Metraj22[[#This Row],[METRAJ_BETON]],tbl_Metraj22[[#This Row],[YUZDE]]*tbl_Metraj22[[#This Row],[METRAJ_BETON]]))</f>
        <v>0</v>
      </c>
      <c r="K4307" s="2" t="e">
        <v>#N/A</v>
      </c>
    </row>
    <row r="4308" spans="1:11" ht="14.25" x14ac:dyDescent="0.2">
      <c r="A4308" s="2" t="s">
        <v>734</v>
      </c>
      <c r="B4308" s="124" t="s">
        <v>6101</v>
      </c>
      <c r="C4308" s="124"/>
      <c r="D4308" s="126">
        <v>3.38</v>
      </c>
      <c r="E4308" s="124" t="s">
        <v>766</v>
      </c>
      <c r="F4308" s="124">
        <v>-3</v>
      </c>
      <c r="G4308" s="2" t="s">
        <v>16894</v>
      </c>
      <c r="H4308" s="130"/>
      <c r="I4308" s="134"/>
      <c r="J4308" s="123">
        <f>IF(OR(tbl_Metraj22[[#This Row],[TARIH]]="",tbl_Metraj22[[#This Row],[TARIH]]="-"),0,IF(tbl_Metraj22[[#This Row],[YUZDE]]=0,tbl_Metraj22[[#This Row],[METRAJ_BETON]],tbl_Metraj22[[#This Row],[YUZDE]]*tbl_Metraj22[[#This Row],[METRAJ_BETON]]))</f>
        <v>0</v>
      </c>
      <c r="K4308" s="2" t="s">
        <v>23948</v>
      </c>
    </row>
    <row r="4309" spans="1:11" ht="14.25" x14ac:dyDescent="0.2">
      <c r="A4309" s="2" t="s">
        <v>734</v>
      </c>
      <c r="B4309" s="124" t="s">
        <v>6102</v>
      </c>
      <c r="C4309" s="124"/>
      <c r="D4309" s="126">
        <v>2.11</v>
      </c>
      <c r="E4309" s="124" t="s">
        <v>766</v>
      </c>
      <c r="F4309" s="124">
        <v>-3</v>
      </c>
      <c r="G4309" s="2" t="s">
        <v>16895</v>
      </c>
      <c r="H4309" s="130"/>
      <c r="I4309" s="134"/>
      <c r="J4309" s="123">
        <f>IF(OR(tbl_Metraj22[[#This Row],[TARIH]]="",tbl_Metraj22[[#This Row],[TARIH]]="-"),0,IF(tbl_Metraj22[[#This Row],[YUZDE]]=0,tbl_Metraj22[[#This Row],[METRAJ_BETON]],tbl_Metraj22[[#This Row],[YUZDE]]*tbl_Metraj22[[#This Row],[METRAJ_BETON]]))</f>
        <v>0</v>
      </c>
      <c r="K4309" s="2" t="s">
        <v>23949</v>
      </c>
    </row>
    <row r="4310" spans="1:11" ht="14.25" x14ac:dyDescent="0.2">
      <c r="A4310" s="2" t="s">
        <v>734</v>
      </c>
      <c r="B4310" s="124" t="s">
        <v>6103</v>
      </c>
      <c r="C4310" s="124"/>
      <c r="D4310" s="126">
        <v>0.82</v>
      </c>
      <c r="E4310" s="124" t="s">
        <v>766</v>
      </c>
      <c r="F4310" s="124">
        <v>-3</v>
      </c>
      <c r="G4310" s="2" t="s">
        <v>16896</v>
      </c>
      <c r="H4310" s="130"/>
      <c r="I4310" s="134"/>
      <c r="J4310" s="123">
        <f>IF(OR(tbl_Metraj22[[#This Row],[TARIH]]="",tbl_Metraj22[[#This Row],[TARIH]]="-"),0,IF(tbl_Metraj22[[#This Row],[YUZDE]]=0,tbl_Metraj22[[#This Row],[METRAJ_BETON]],tbl_Metraj22[[#This Row],[YUZDE]]*tbl_Metraj22[[#This Row],[METRAJ_BETON]]))</f>
        <v>0</v>
      </c>
      <c r="K4310" s="2" t="s">
        <v>22548</v>
      </c>
    </row>
    <row r="4311" spans="1:11" ht="14.25" x14ac:dyDescent="0.2">
      <c r="A4311" s="2" t="s">
        <v>734</v>
      </c>
      <c r="B4311" s="124" t="s">
        <v>6105</v>
      </c>
      <c r="C4311" s="124"/>
      <c r="D4311" s="126">
        <v>1.1399999999999999</v>
      </c>
      <c r="E4311" s="124" t="s">
        <v>766</v>
      </c>
      <c r="F4311" s="124">
        <v>-3</v>
      </c>
      <c r="G4311" s="2" t="s">
        <v>16897</v>
      </c>
      <c r="H4311" s="130"/>
      <c r="I4311" s="134"/>
      <c r="J4311" s="123">
        <f>IF(OR(tbl_Metraj22[[#This Row],[TARIH]]="",tbl_Metraj22[[#This Row],[TARIH]]="-"),0,IF(tbl_Metraj22[[#This Row],[YUZDE]]=0,tbl_Metraj22[[#This Row],[METRAJ_BETON]],tbl_Metraj22[[#This Row],[YUZDE]]*tbl_Metraj22[[#This Row],[METRAJ_BETON]]))</f>
        <v>0</v>
      </c>
      <c r="K4311" s="2" t="e">
        <v>#N/A</v>
      </c>
    </row>
    <row r="4312" spans="1:11" ht="14.25" x14ac:dyDescent="0.2">
      <c r="A4312" s="2" t="s">
        <v>734</v>
      </c>
      <c r="B4312" s="124" t="s">
        <v>6165</v>
      </c>
      <c r="C4312" s="124"/>
      <c r="D4312" s="126">
        <v>3.38</v>
      </c>
      <c r="E4312" s="124" t="s">
        <v>766</v>
      </c>
      <c r="F4312" s="124">
        <v>-3</v>
      </c>
      <c r="G4312" s="2" t="s">
        <v>16898</v>
      </c>
      <c r="H4312" s="130"/>
      <c r="I4312" s="134"/>
      <c r="J4312" s="123">
        <f>IF(OR(tbl_Metraj22[[#This Row],[TARIH]]="",tbl_Metraj22[[#This Row],[TARIH]]="-"),0,IF(tbl_Metraj22[[#This Row],[YUZDE]]=0,tbl_Metraj22[[#This Row],[METRAJ_BETON]],tbl_Metraj22[[#This Row],[YUZDE]]*tbl_Metraj22[[#This Row],[METRAJ_BETON]]))</f>
        <v>0</v>
      </c>
      <c r="K4312" s="2" t="s">
        <v>23950</v>
      </c>
    </row>
    <row r="4313" spans="1:11" ht="14.25" x14ac:dyDescent="0.2">
      <c r="A4313" s="2" t="s">
        <v>734</v>
      </c>
      <c r="B4313" s="124" t="s">
        <v>6166</v>
      </c>
      <c r="C4313" s="124"/>
      <c r="D4313" s="126">
        <v>1.34</v>
      </c>
      <c r="E4313" s="124" t="s">
        <v>766</v>
      </c>
      <c r="F4313" s="124">
        <v>-3</v>
      </c>
      <c r="G4313" s="2" t="s">
        <v>16899</v>
      </c>
      <c r="H4313" s="130"/>
      <c r="I4313" s="134"/>
      <c r="J4313" s="123">
        <f>IF(OR(tbl_Metraj22[[#This Row],[TARIH]]="",tbl_Metraj22[[#This Row],[TARIH]]="-"),0,IF(tbl_Metraj22[[#This Row],[YUZDE]]=0,tbl_Metraj22[[#This Row],[METRAJ_BETON]],tbl_Metraj22[[#This Row],[YUZDE]]*tbl_Metraj22[[#This Row],[METRAJ_BETON]]))</f>
        <v>0</v>
      </c>
      <c r="K4313" s="2" t="e">
        <v>#N/A</v>
      </c>
    </row>
    <row r="4314" spans="1:11" ht="14.25" x14ac:dyDescent="0.2">
      <c r="A4314" s="2" t="s">
        <v>734</v>
      </c>
      <c r="B4314" s="124" t="s">
        <v>6167</v>
      </c>
      <c r="C4314" s="124"/>
      <c r="D4314" s="126">
        <v>2.11</v>
      </c>
      <c r="E4314" s="124" t="s">
        <v>766</v>
      </c>
      <c r="F4314" s="124">
        <v>-3</v>
      </c>
      <c r="G4314" s="2" t="s">
        <v>16900</v>
      </c>
      <c r="H4314" s="130"/>
      <c r="I4314" s="134"/>
      <c r="J4314" s="123">
        <f>IF(OR(tbl_Metraj22[[#This Row],[TARIH]]="",tbl_Metraj22[[#This Row],[TARIH]]="-"),0,IF(tbl_Metraj22[[#This Row],[YUZDE]]=0,tbl_Metraj22[[#This Row],[METRAJ_BETON]],tbl_Metraj22[[#This Row],[YUZDE]]*tbl_Metraj22[[#This Row],[METRAJ_BETON]]))</f>
        <v>0</v>
      </c>
      <c r="K4314" s="2" t="s">
        <v>23951</v>
      </c>
    </row>
    <row r="4315" spans="1:11" ht="14.25" x14ac:dyDescent="0.2">
      <c r="A4315" s="2" t="s">
        <v>734</v>
      </c>
      <c r="B4315" s="124" t="s">
        <v>6168</v>
      </c>
      <c r="C4315" s="124"/>
      <c r="D4315" s="126">
        <v>3.38</v>
      </c>
      <c r="E4315" s="124" t="s">
        <v>766</v>
      </c>
      <c r="F4315" s="124">
        <v>-3</v>
      </c>
      <c r="G4315" s="2" t="s">
        <v>16901</v>
      </c>
      <c r="H4315" s="130"/>
      <c r="I4315" s="134"/>
      <c r="J4315" s="123">
        <f>IF(OR(tbl_Metraj22[[#This Row],[TARIH]]="",tbl_Metraj22[[#This Row],[TARIH]]="-"),0,IF(tbl_Metraj22[[#This Row],[YUZDE]]=0,tbl_Metraj22[[#This Row],[METRAJ_BETON]],tbl_Metraj22[[#This Row],[YUZDE]]*tbl_Metraj22[[#This Row],[METRAJ_BETON]]))</f>
        <v>0</v>
      </c>
      <c r="K4315" s="2" t="s">
        <v>23952</v>
      </c>
    </row>
    <row r="4316" spans="1:11" ht="14.25" x14ac:dyDescent="0.2">
      <c r="A4316" s="2" t="s">
        <v>734</v>
      </c>
      <c r="B4316" s="124" t="s">
        <v>6169</v>
      </c>
      <c r="C4316" s="124"/>
      <c r="D4316" s="126">
        <v>3.38</v>
      </c>
      <c r="E4316" s="124" t="s">
        <v>766</v>
      </c>
      <c r="F4316" s="124">
        <v>-3</v>
      </c>
      <c r="G4316" s="2" t="s">
        <v>16902</v>
      </c>
      <c r="H4316" s="130"/>
      <c r="I4316" s="134"/>
      <c r="J4316" s="123">
        <f>IF(OR(tbl_Metraj22[[#This Row],[TARIH]]="",tbl_Metraj22[[#This Row],[TARIH]]="-"),0,IF(tbl_Metraj22[[#This Row],[YUZDE]]=0,tbl_Metraj22[[#This Row],[METRAJ_BETON]],tbl_Metraj22[[#This Row],[YUZDE]]*tbl_Metraj22[[#This Row],[METRAJ_BETON]]))</f>
        <v>0</v>
      </c>
      <c r="K4316" s="2" t="s">
        <v>23953</v>
      </c>
    </row>
    <row r="4317" spans="1:11" ht="14.25" x14ac:dyDescent="0.2">
      <c r="A4317" s="2" t="s">
        <v>734</v>
      </c>
      <c r="B4317" s="124" t="s">
        <v>6170</v>
      </c>
      <c r="C4317" s="124"/>
      <c r="D4317" s="126">
        <v>3.38</v>
      </c>
      <c r="E4317" s="124" t="s">
        <v>766</v>
      </c>
      <c r="F4317" s="124">
        <v>-3</v>
      </c>
      <c r="G4317" s="2" t="s">
        <v>16903</v>
      </c>
      <c r="H4317" s="130"/>
      <c r="I4317" s="134"/>
      <c r="J4317" s="123">
        <f>IF(OR(tbl_Metraj22[[#This Row],[TARIH]]="",tbl_Metraj22[[#This Row],[TARIH]]="-"),0,IF(tbl_Metraj22[[#This Row],[YUZDE]]=0,tbl_Metraj22[[#This Row],[METRAJ_BETON]],tbl_Metraj22[[#This Row],[YUZDE]]*tbl_Metraj22[[#This Row],[METRAJ_BETON]]))</f>
        <v>0</v>
      </c>
      <c r="K4317" s="2" t="s">
        <v>23954</v>
      </c>
    </row>
    <row r="4318" spans="1:11" ht="14.25" x14ac:dyDescent="0.2">
      <c r="A4318" s="2" t="s">
        <v>734</v>
      </c>
      <c r="B4318" s="124" t="s">
        <v>6181</v>
      </c>
      <c r="C4318" s="124"/>
      <c r="D4318" s="126">
        <v>0.21</v>
      </c>
      <c r="E4318" s="124" t="s">
        <v>766</v>
      </c>
      <c r="F4318" s="124">
        <v>-3</v>
      </c>
      <c r="G4318" s="2" t="s">
        <v>16904</v>
      </c>
      <c r="H4318" s="130"/>
      <c r="I4318" s="134"/>
      <c r="J4318" s="123">
        <f>IF(OR(tbl_Metraj22[[#This Row],[TARIH]]="",tbl_Metraj22[[#This Row],[TARIH]]="-"),0,IF(tbl_Metraj22[[#This Row],[YUZDE]]=0,tbl_Metraj22[[#This Row],[METRAJ_BETON]],tbl_Metraj22[[#This Row],[YUZDE]]*tbl_Metraj22[[#This Row],[METRAJ_BETON]]))</f>
        <v>0</v>
      </c>
      <c r="K4318" s="2" t="s">
        <v>23955</v>
      </c>
    </row>
    <row r="4319" spans="1:11" ht="14.25" x14ac:dyDescent="0.2">
      <c r="A4319" s="2" t="s">
        <v>734</v>
      </c>
      <c r="B4319" s="124" t="s">
        <v>6182</v>
      </c>
      <c r="C4319" s="124"/>
      <c r="D4319" s="126">
        <v>0.28000000000000003</v>
      </c>
      <c r="E4319" s="124" t="s">
        <v>766</v>
      </c>
      <c r="F4319" s="124">
        <v>-3</v>
      </c>
      <c r="G4319" s="2" t="s">
        <v>16905</v>
      </c>
      <c r="H4319" s="130"/>
      <c r="I4319" s="134"/>
      <c r="J4319" s="123">
        <f>IF(OR(tbl_Metraj22[[#This Row],[TARIH]]="",tbl_Metraj22[[#This Row],[TARIH]]="-"),0,IF(tbl_Metraj22[[#This Row],[YUZDE]]=0,tbl_Metraj22[[#This Row],[METRAJ_BETON]],tbl_Metraj22[[#This Row],[YUZDE]]*tbl_Metraj22[[#This Row],[METRAJ_BETON]]))</f>
        <v>0</v>
      </c>
      <c r="K4319" s="2" t="s">
        <v>23956</v>
      </c>
    </row>
    <row r="4320" spans="1:11" ht="14.25" x14ac:dyDescent="0.2">
      <c r="A4320" s="2" t="s">
        <v>734</v>
      </c>
      <c r="B4320" s="124" t="s">
        <v>6183</v>
      </c>
      <c r="C4320" s="124"/>
      <c r="D4320" s="126">
        <v>0.21</v>
      </c>
      <c r="E4320" s="124" t="s">
        <v>766</v>
      </c>
      <c r="F4320" s="124">
        <v>-3</v>
      </c>
      <c r="G4320" s="2" t="s">
        <v>16906</v>
      </c>
      <c r="H4320" s="130"/>
      <c r="I4320" s="134"/>
      <c r="J4320" s="123">
        <f>IF(OR(tbl_Metraj22[[#This Row],[TARIH]]="",tbl_Metraj22[[#This Row],[TARIH]]="-"),0,IF(tbl_Metraj22[[#This Row],[YUZDE]]=0,tbl_Metraj22[[#This Row],[METRAJ_BETON]],tbl_Metraj22[[#This Row],[YUZDE]]*tbl_Metraj22[[#This Row],[METRAJ_BETON]]))</f>
        <v>0</v>
      </c>
      <c r="K4320" s="2" t="e">
        <v>#N/A</v>
      </c>
    </row>
    <row r="4321" spans="1:11" ht="14.25" x14ac:dyDescent="0.2">
      <c r="A4321" s="2" t="s">
        <v>734</v>
      </c>
      <c r="B4321" s="124" t="s">
        <v>6184</v>
      </c>
      <c r="C4321" s="124"/>
      <c r="D4321" s="126">
        <v>0.31</v>
      </c>
      <c r="E4321" s="124" t="s">
        <v>766</v>
      </c>
      <c r="F4321" s="124">
        <v>-3</v>
      </c>
      <c r="G4321" s="2" t="s">
        <v>16907</v>
      </c>
      <c r="H4321" s="130"/>
      <c r="I4321" s="134"/>
      <c r="J4321" s="123">
        <f>IF(OR(tbl_Metraj22[[#This Row],[TARIH]]="",tbl_Metraj22[[#This Row],[TARIH]]="-"),0,IF(tbl_Metraj22[[#This Row],[YUZDE]]=0,tbl_Metraj22[[#This Row],[METRAJ_BETON]],tbl_Metraj22[[#This Row],[YUZDE]]*tbl_Metraj22[[#This Row],[METRAJ_BETON]]))</f>
        <v>0</v>
      </c>
      <c r="K4321" s="2" t="s">
        <v>22671</v>
      </c>
    </row>
    <row r="4322" spans="1:11" ht="14.25" x14ac:dyDescent="0.2">
      <c r="A4322" s="2" t="s">
        <v>734</v>
      </c>
      <c r="B4322" s="124" t="s">
        <v>6185</v>
      </c>
      <c r="C4322" s="124"/>
      <c r="D4322" s="126">
        <v>0.3</v>
      </c>
      <c r="E4322" s="124" t="s">
        <v>766</v>
      </c>
      <c r="F4322" s="124">
        <v>-3</v>
      </c>
      <c r="G4322" s="2" t="s">
        <v>16908</v>
      </c>
      <c r="H4322" s="130"/>
      <c r="I4322" s="134"/>
      <c r="J4322" s="123">
        <f>IF(OR(tbl_Metraj22[[#This Row],[TARIH]]="",tbl_Metraj22[[#This Row],[TARIH]]="-"),0,IF(tbl_Metraj22[[#This Row],[YUZDE]]=0,tbl_Metraj22[[#This Row],[METRAJ_BETON]],tbl_Metraj22[[#This Row],[YUZDE]]*tbl_Metraj22[[#This Row],[METRAJ_BETON]]))</f>
        <v>0</v>
      </c>
      <c r="K4322" s="2" t="s">
        <v>23957</v>
      </c>
    </row>
    <row r="4323" spans="1:11" ht="14.25" x14ac:dyDescent="0.2">
      <c r="A4323" s="2" t="s">
        <v>734</v>
      </c>
      <c r="B4323" s="124" t="s">
        <v>6190</v>
      </c>
      <c r="C4323" s="124"/>
      <c r="D4323" s="126">
        <v>1.96</v>
      </c>
      <c r="E4323" s="124" t="s">
        <v>766</v>
      </c>
      <c r="F4323" s="124">
        <v>-3</v>
      </c>
      <c r="G4323" s="2" t="s">
        <v>16909</v>
      </c>
      <c r="H4323" s="130"/>
      <c r="I4323" s="134"/>
      <c r="J4323" s="123">
        <f>IF(OR(tbl_Metraj22[[#This Row],[TARIH]]="",tbl_Metraj22[[#This Row],[TARIH]]="-"),0,IF(tbl_Metraj22[[#This Row],[YUZDE]]=0,tbl_Metraj22[[#This Row],[METRAJ_BETON]],tbl_Metraj22[[#This Row],[YUZDE]]*tbl_Metraj22[[#This Row],[METRAJ_BETON]]))</f>
        <v>0</v>
      </c>
      <c r="K4323" s="2" t="s">
        <v>22638</v>
      </c>
    </row>
    <row r="4324" spans="1:11" ht="14.25" x14ac:dyDescent="0.2">
      <c r="A4324" s="2" t="s">
        <v>734</v>
      </c>
      <c r="B4324" s="124" t="s">
        <v>6191</v>
      </c>
      <c r="C4324" s="124"/>
      <c r="D4324" s="126">
        <v>2.2000000000000002</v>
      </c>
      <c r="E4324" s="124" t="s">
        <v>766</v>
      </c>
      <c r="F4324" s="124">
        <v>-3</v>
      </c>
      <c r="G4324" s="2" t="s">
        <v>16910</v>
      </c>
      <c r="H4324" s="130"/>
      <c r="I4324" s="134"/>
      <c r="J4324" s="123">
        <f>IF(OR(tbl_Metraj22[[#This Row],[TARIH]]="",tbl_Metraj22[[#This Row],[TARIH]]="-"),0,IF(tbl_Metraj22[[#This Row],[YUZDE]]=0,tbl_Metraj22[[#This Row],[METRAJ_BETON]],tbl_Metraj22[[#This Row],[YUZDE]]*tbl_Metraj22[[#This Row],[METRAJ_BETON]]))</f>
        <v>0</v>
      </c>
      <c r="K4324" s="2" t="e">
        <v>#N/A</v>
      </c>
    </row>
    <row r="4325" spans="1:11" ht="14.25" x14ac:dyDescent="0.2">
      <c r="A4325" s="2" t="s">
        <v>734</v>
      </c>
      <c r="B4325" s="124" t="s">
        <v>6192</v>
      </c>
      <c r="C4325" s="124"/>
      <c r="D4325" s="126">
        <v>1.1200000000000001</v>
      </c>
      <c r="E4325" s="124" t="s">
        <v>766</v>
      </c>
      <c r="F4325" s="124">
        <v>-3</v>
      </c>
      <c r="G4325" s="2" t="s">
        <v>16911</v>
      </c>
      <c r="H4325" s="130"/>
      <c r="I4325" s="134"/>
      <c r="J4325" s="123">
        <f>IF(OR(tbl_Metraj22[[#This Row],[TARIH]]="",tbl_Metraj22[[#This Row],[TARIH]]="-"),0,IF(tbl_Metraj22[[#This Row],[YUZDE]]=0,tbl_Metraj22[[#This Row],[METRAJ_BETON]],tbl_Metraj22[[#This Row],[YUZDE]]*tbl_Metraj22[[#This Row],[METRAJ_BETON]]))</f>
        <v>0</v>
      </c>
      <c r="K4325" s="2" t="s">
        <v>22651</v>
      </c>
    </row>
    <row r="4326" spans="1:11" ht="14.25" x14ac:dyDescent="0.2">
      <c r="A4326" s="2" t="s">
        <v>734</v>
      </c>
      <c r="B4326" s="124" t="s">
        <v>6193</v>
      </c>
      <c r="C4326" s="124"/>
      <c r="D4326" s="126">
        <v>1.65</v>
      </c>
      <c r="E4326" s="124" t="s">
        <v>766</v>
      </c>
      <c r="F4326" s="124">
        <v>-3</v>
      </c>
      <c r="G4326" s="2" t="s">
        <v>16912</v>
      </c>
      <c r="H4326" s="130"/>
      <c r="I4326" s="134"/>
      <c r="J4326" s="123">
        <f>IF(OR(tbl_Metraj22[[#This Row],[TARIH]]="",tbl_Metraj22[[#This Row],[TARIH]]="-"),0,IF(tbl_Metraj22[[#This Row],[YUZDE]]=0,tbl_Metraj22[[#This Row],[METRAJ_BETON]],tbl_Metraj22[[#This Row],[YUZDE]]*tbl_Metraj22[[#This Row],[METRAJ_BETON]]))</f>
        <v>0</v>
      </c>
      <c r="K4326" s="2" t="s">
        <v>22663</v>
      </c>
    </row>
    <row r="4327" spans="1:11" ht="14.25" x14ac:dyDescent="0.2">
      <c r="A4327" s="2" t="s">
        <v>734</v>
      </c>
      <c r="B4327" s="124" t="s">
        <v>6194</v>
      </c>
      <c r="C4327" s="124"/>
      <c r="D4327" s="126">
        <v>2.13</v>
      </c>
      <c r="E4327" s="124" t="s">
        <v>766</v>
      </c>
      <c r="F4327" s="124">
        <v>-3</v>
      </c>
      <c r="G4327" s="2" t="s">
        <v>16913</v>
      </c>
      <c r="H4327" s="130"/>
      <c r="I4327" s="134"/>
      <c r="J4327" s="123">
        <f>IF(OR(tbl_Metraj22[[#This Row],[TARIH]]="",tbl_Metraj22[[#This Row],[TARIH]]="-"),0,IF(tbl_Metraj22[[#This Row],[YUZDE]]=0,tbl_Metraj22[[#This Row],[METRAJ_BETON]],tbl_Metraj22[[#This Row],[YUZDE]]*tbl_Metraj22[[#This Row],[METRAJ_BETON]]))</f>
        <v>0</v>
      </c>
      <c r="K4327" s="2" t="s">
        <v>23958</v>
      </c>
    </row>
    <row r="4328" spans="1:11" ht="14.25" x14ac:dyDescent="0.2">
      <c r="A4328" s="2" t="s">
        <v>734</v>
      </c>
      <c r="B4328" s="124" t="s">
        <v>6195</v>
      </c>
      <c r="C4328" s="124"/>
      <c r="D4328" s="126">
        <v>0.94</v>
      </c>
      <c r="E4328" s="124" t="s">
        <v>766</v>
      </c>
      <c r="F4328" s="124">
        <v>-3</v>
      </c>
      <c r="G4328" s="2" t="s">
        <v>16914</v>
      </c>
      <c r="H4328" s="130"/>
      <c r="I4328" s="134"/>
      <c r="J4328" s="123">
        <f>IF(OR(tbl_Metraj22[[#This Row],[TARIH]]="",tbl_Metraj22[[#This Row],[TARIH]]="-"),0,IF(tbl_Metraj22[[#This Row],[YUZDE]]=0,tbl_Metraj22[[#This Row],[METRAJ_BETON]],tbl_Metraj22[[#This Row],[YUZDE]]*tbl_Metraj22[[#This Row],[METRAJ_BETON]]))</f>
        <v>0</v>
      </c>
      <c r="K4328" s="2" t="s">
        <v>23959</v>
      </c>
    </row>
    <row r="4329" spans="1:11" ht="14.25" x14ac:dyDescent="0.2">
      <c r="A4329" s="2" t="s">
        <v>734</v>
      </c>
      <c r="B4329" s="124" t="s">
        <v>6196</v>
      </c>
      <c r="C4329" s="124"/>
      <c r="D4329" s="126">
        <v>0.86</v>
      </c>
      <c r="E4329" s="124" t="s">
        <v>766</v>
      </c>
      <c r="F4329" s="124">
        <v>-3</v>
      </c>
      <c r="G4329" s="2" t="s">
        <v>16915</v>
      </c>
      <c r="H4329" s="130"/>
      <c r="I4329" s="134"/>
      <c r="J4329" s="123">
        <f>IF(OR(tbl_Metraj22[[#This Row],[TARIH]]="",tbl_Metraj22[[#This Row],[TARIH]]="-"),0,IF(tbl_Metraj22[[#This Row],[YUZDE]]=0,tbl_Metraj22[[#This Row],[METRAJ_BETON]],tbl_Metraj22[[#This Row],[YUZDE]]*tbl_Metraj22[[#This Row],[METRAJ_BETON]]))</f>
        <v>0</v>
      </c>
      <c r="K4329" s="2" t="s">
        <v>23960</v>
      </c>
    </row>
    <row r="4330" spans="1:11" ht="14.25" x14ac:dyDescent="0.2">
      <c r="A4330" s="2" t="s">
        <v>734</v>
      </c>
      <c r="B4330" s="124" t="s">
        <v>6197</v>
      </c>
      <c r="C4330" s="124"/>
      <c r="D4330" s="126">
        <v>1.04</v>
      </c>
      <c r="E4330" s="124" t="s">
        <v>766</v>
      </c>
      <c r="F4330" s="124">
        <v>-3</v>
      </c>
      <c r="G4330" s="2" t="s">
        <v>16916</v>
      </c>
      <c r="H4330" s="130"/>
      <c r="I4330" s="134"/>
      <c r="J4330" s="123">
        <f>IF(OR(tbl_Metraj22[[#This Row],[TARIH]]="",tbl_Metraj22[[#This Row],[TARIH]]="-"),0,IF(tbl_Metraj22[[#This Row],[YUZDE]]=0,tbl_Metraj22[[#This Row],[METRAJ_BETON]],tbl_Metraj22[[#This Row],[YUZDE]]*tbl_Metraj22[[#This Row],[METRAJ_BETON]]))</f>
        <v>0</v>
      </c>
      <c r="K4330" s="2" t="s">
        <v>23961</v>
      </c>
    </row>
    <row r="4331" spans="1:11" ht="14.25" x14ac:dyDescent="0.2">
      <c r="A4331" s="2" t="s">
        <v>734</v>
      </c>
      <c r="B4331" s="124" t="s">
        <v>6198</v>
      </c>
      <c r="C4331" s="124"/>
      <c r="D4331" s="126">
        <v>1.07</v>
      </c>
      <c r="E4331" s="124" t="s">
        <v>766</v>
      </c>
      <c r="F4331" s="124">
        <v>-3</v>
      </c>
      <c r="G4331" s="2" t="s">
        <v>16917</v>
      </c>
      <c r="H4331" s="130"/>
      <c r="I4331" s="134"/>
      <c r="J4331" s="123">
        <f>IF(OR(tbl_Metraj22[[#This Row],[TARIH]]="",tbl_Metraj22[[#This Row],[TARIH]]="-"),0,IF(tbl_Metraj22[[#This Row],[YUZDE]]=0,tbl_Metraj22[[#This Row],[METRAJ_BETON]],tbl_Metraj22[[#This Row],[YUZDE]]*tbl_Metraj22[[#This Row],[METRAJ_BETON]]))</f>
        <v>0</v>
      </c>
      <c r="K4331" s="2" t="s">
        <v>23962</v>
      </c>
    </row>
    <row r="4332" spans="1:11" ht="14.25" x14ac:dyDescent="0.2">
      <c r="A4332" s="2" t="s">
        <v>734</v>
      </c>
      <c r="B4332" s="124" t="s">
        <v>6199</v>
      </c>
      <c r="C4332" s="124"/>
      <c r="D4332" s="126">
        <v>1.44</v>
      </c>
      <c r="E4332" s="124" t="s">
        <v>766</v>
      </c>
      <c r="F4332" s="124">
        <v>-3</v>
      </c>
      <c r="G4332" s="2" t="s">
        <v>16918</v>
      </c>
      <c r="H4332" s="130"/>
      <c r="I4332" s="134"/>
      <c r="J4332" s="123">
        <f>IF(OR(tbl_Metraj22[[#This Row],[TARIH]]="",tbl_Metraj22[[#This Row],[TARIH]]="-"),0,IF(tbl_Metraj22[[#This Row],[YUZDE]]=0,tbl_Metraj22[[#This Row],[METRAJ_BETON]],tbl_Metraj22[[#This Row],[YUZDE]]*tbl_Metraj22[[#This Row],[METRAJ_BETON]]))</f>
        <v>0</v>
      </c>
      <c r="K4332" s="2" t="s">
        <v>23963</v>
      </c>
    </row>
    <row r="4333" spans="1:11" ht="14.25" x14ac:dyDescent="0.2">
      <c r="A4333" s="2" t="s">
        <v>734</v>
      </c>
      <c r="B4333" s="124" t="s">
        <v>6217</v>
      </c>
      <c r="C4333" s="124"/>
      <c r="D4333" s="126">
        <v>1.1499999999999999</v>
      </c>
      <c r="E4333" s="124" t="s">
        <v>766</v>
      </c>
      <c r="F4333" s="124">
        <v>-3</v>
      </c>
      <c r="G4333" s="2" t="s">
        <v>16919</v>
      </c>
      <c r="H4333" s="130"/>
      <c r="I4333" s="134"/>
      <c r="J4333" s="123">
        <f>IF(OR(tbl_Metraj22[[#This Row],[TARIH]]="",tbl_Metraj22[[#This Row],[TARIH]]="-"),0,IF(tbl_Metraj22[[#This Row],[YUZDE]]=0,tbl_Metraj22[[#This Row],[METRAJ_BETON]],tbl_Metraj22[[#This Row],[YUZDE]]*tbl_Metraj22[[#This Row],[METRAJ_BETON]]))</f>
        <v>0</v>
      </c>
      <c r="K4333" s="2" t="s">
        <v>23964</v>
      </c>
    </row>
    <row r="4334" spans="1:11" ht="14.25" x14ac:dyDescent="0.2">
      <c r="A4334" s="2" t="s">
        <v>734</v>
      </c>
      <c r="B4334" s="124" t="s">
        <v>6218</v>
      </c>
      <c r="C4334" s="124"/>
      <c r="D4334" s="126">
        <v>0.7</v>
      </c>
      <c r="E4334" s="124" t="s">
        <v>766</v>
      </c>
      <c r="F4334" s="124">
        <v>-3</v>
      </c>
      <c r="G4334" s="2" t="s">
        <v>16920</v>
      </c>
      <c r="H4334" s="130"/>
      <c r="I4334" s="134"/>
      <c r="J4334" s="123">
        <f>IF(OR(tbl_Metraj22[[#This Row],[TARIH]]="",tbl_Metraj22[[#This Row],[TARIH]]="-"),0,IF(tbl_Metraj22[[#This Row],[YUZDE]]=0,tbl_Metraj22[[#This Row],[METRAJ_BETON]],tbl_Metraj22[[#This Row],[YUZDE]]*tbl_Metraj22[[#This Row],[METRAJ_BETON]]))</f>
        <v>0</v>
      </c>
      <c r="K4334" s="2" t="s">
        <v>23965</v>
      </c>
    </row>
    <row r="4335" spans="1:11" ht="14.25" x14ac:dyDescent="0.2">
      <c r="A4335" s="2" t="s">
        <v>734</v>
      </c>
      <c r="B4335" s="124" t="s">
        <v>6219</v>
      </c>
      <c r="C4335" s="124"/>
      <c r="D4335" s="126">
        <v>0.7</v>
      </c>
      <c r="E4335" s="124" t="s">
        <v>766</v>
      </c>
      <c r="F4335" s="124">
        <v>-3</v>
      </c>
      <c r="G4335" s="2" t="s">
        <v>16921</v>
      </c>
      <c r="H4335" s="130"/>
      <c r="I4335" s="134"/>
      <c r="J4335" s="123">
        <f>IF(OR(tbl_Metraj22[[#This Row],[TARIH]]="",tbl_Metraj22[[#This Row],[TARIH]]="-"),0,IF(tbl_Metraj22[[#This Row],[YUZDE]]=0,tbl_Metraj22[[#This Row],[METRAJ_BETON]],tbl_Metraj22[[#This Row],[YUZDE]]*tbl_Metraj22[[#This Row],[METRAJ_BETON]]))</f>
        <v>0</v>
      </c>
      <c r="K4335" s="2" t="s">
        <v>23966</v>
      </c>
    </row>
    <row r="4336" spans="1:11" ht="14.25" x14ac:dyDescent="0.2">
      <c r="A4336" s="2" t="s">
        <v>734</v>
      </c>
      <c r="B4336" s="124" t="s">
        <v>6220</v>
      </c>
      <c r="C4336" s="124"/>
      <c r="D4336" s="126">
        <v>2.2999999999999998</v>
      </c>
      <c r="E4336" s="124" t="s">
        <v>766</v>
      </c>
      <c r="F4336" s="124">
        <v>-3</v>
      </c>
      <c r="G4336" s="2" t="s">
        <v>16922</v>
      </c>
      <c r="H4336" s="130"/>
      <c r="I4336" s="134"/>
      <c r="J4336" s="123">
        <f>IF(OR(tbl_Metraj22[[#This Row],[TARIH]]="",tbl_Metraj22[[#This Row],[TARIH]]="-"),0,IF(tbl_Metraj22[[#This Row],[YUZDE]]=0,tbl_Metraj22[[#This Row],[METRAJ_BETON]],tbl_Metraj22[[#This Row],[YUZDE]]*tbl_Metraj22[[#This Row],[METRAJ_BETON]]))</f>
        <v>0</v>
      </c>
      <c r="K4336" s="2" t="s">
        <v>22596</v>
      </c>
    </row>
    <row r="4337" spans="1:11" ht="14.25" x14ac:dyDescent="0.2">
      <c r="A4337" s="2" t="s">
        <v>734</v>
      </c>
      <c r="B4337" s="124" t="s">
        <v>6221</v>
      </c>
      <c r="C4337" s="124"/>
      <c r="D4337" s="126">
        <v>0.7</v>
      </c>
      <c r="E4337" s="124" t="s">
        <v>766</v>
      </c>
      <c r="F4337" s="124">
        <v>-3</v>
      </c>
      <c r="G4337" s="2" t="s">
        <v>16923</v>
      </c>
      <c r="H4337" s="130"/>
      <c r="I4337" s="134"/>
      <c r="J4337" s="123">
        <f>IF(OR(tbl_Metraj22[[#This Row],[TARIH]]="",tbl_Metraj22[[#This Row],[TARIH]]="-"),0,IF(tbl_Metraj22[[#This Row],[YUZDE]]=0,tbl_Metraj22[[#This Row],[METRAJ_BETON]],tbl_Metraj22[[#This Row],[YUZDE]]*tbl_Metraj22[[#This Row],[METRAJ_BETON]]))</f>
        <v>0</v>
      </c>
      <c r="K4337" s="2" t="s">
        <v>23967</v>
      </c>
    </row>
    <row r="4338" spans="1:11" ht="14.25" x14ac:dyDescent="0.2">
      <c r="A4338" s="2" t="s">
        <v>734</v>
      </c>
      <c r="B4338" s="124" t="s">
        <v>6222</v>
      </c>
      <c r="C4338" s="124"/>
      <c r="D4338" s="126">
        <v>2.2999999999999998</v>
      </c>
      <c r="E4338" s="124" t="s">
        <v>766</v>
      </c>
      <c r="F4338" s="124">
        <v>-3</v>
      </c>
      <c r="G4338" s="2" t="s">
        <v>16924</v>
      </c>
      <c r="H4338" s="130"/>
      <c r="I4338" s="134"/>
      <c r="J4338" s="123">
        <f>IF(OR(tbl_Metraj22[[#This Row],[TARIH]]="",tbl_Metraj22[[#This Row],[TARIH]]="-"),0,IF(tbl_Metraj22[[#This Row],[YUZDE]]=0,tbl_Metraj22[[#This Row],[METRAJ_BETON]],tbl_Metraj22[[#This Row],[YUZDE]]*tbl_Metraj22[[#This Row],[METRAJ_BETON]]))</f>
        <v>0</v>
      </c>
      <c r="K4338" s="2" t="s">
        <v>22597</v>
      </c>
    </row>
    <row r="4339" spans="1:11" ht="14.25" x14ac:dyDescent="0.2">
      <c r="A4339" s="2" t="s">
        <v>734</v>
      </c>
      <c r="B4339" s="124" t="s">
        <v>6223</v>
      </c>
      <c r="C4339" s="124"/>
      <c r="D4339" s="126">
        <v>2.2999999999999998</v>
      </c>
      <c r="E4339" s="124" t="s">
        <v>766</v>
      </c>
      <c r="F4339" s="124">
        <v>-3</v>
      </c>
      <c r="G4339" s="2" t="s">
        <v>16925</v>
      </c>
      <c r="H4339" s="130"/>
      <c r="I4339" s="134"/>
      <c r="J4339" s="123">
        <f>IF(OR(tbl_Metraj22[[#This Row],[TARIH]]="",tbl_Metraj22[[#This Row],[TARIH]]="-"),0,IF(tbl_Metraj22[[#This Row],[YUZDE]]=0,tbl_Metraj22[[#This Row],[METRAJ_BETON]],tbl_Metraj22[[#This Row],[YUZDE]]*tbl_Metraj22[[#This Row],[METRAJ_BETON]]))</f>
        <v>0</v>
      </c>
      <c r="K4339" s="2" t="s">
        <v>22563</v>
      </c>
    </row>
    <row r="4340" spans="1:11" ht="14.25" x14ac:dyDescent="0.2">
      <c r="A4340" s="2" t="s">
        <v>734</v>
      </c>
      <c r="B4340" s="124" t="s">
        <v>6224</v>
      </c>
      <c r="C4340" s="124"/>
      <c r="D4340" s="126">
        <v>2.1800000000000002</v>
      </c>
      <c r="E4340" s="124" t="s">
        <v>766</v>
      </c>
      <c r="F4340" s="124">
        <v>-3</v>
      </c>
      <c r="G4340" s="2" t="s">
        <v>16926</v>
      </c>
      <c r="H4340" s="130"/>
      <c r="I4340" s="134"/>
      <c r="J4340" s="123">
        <f>IF(OR(tbl_Metraj22[[#This Row],[TARIH]]="",tbl_Metraj22[[#This Row],[TARIH]]="-"),0,IF(tbl_Metraj22[[#This Row],[YUZDE]]=0,tbl_Metraj22[[#This Row],[METRAJ_BETON]],tbl_Metraj22[[#This Row],[YUZDE]]*tbl_Metraj22[[#This Row],[METRAJ_BETON]]))</f>
        <v>0</v>
      </c>
      <c r="K4340" s="2" t="s">
        <v>22550</v>
      </c>
    </row>
    <row r="4341" spans="1:11" ht="14.25" x14ac:dyDescent="0.2">
      <c r="A4341" s="2" t="s">
        <v>734</v>
      </c>
      <c r="B4341" s="124" t="s">
        <v>6225</v>
      </c>
      <c r="C4341" s="124"/>
      <c r="D4341" s="126">
        <v>0.93</v>
      </c>
      <c r="E4341" s="124" t="s">
        <v>766</v>
      </c>
      <c r="F4341" s="124">
        <v>-3</v>
      </c>
      <c r="G4341" s="2" t="s">
        <v>16927</v>
      </c>
      <c r="H4341" s="130"/>
      <c r="I4341" s="134"/>
      <c r="J4341" s="123">
        <f>IF(OR(tbl_Metraj22[[#This Row],[TARIH]]="",tbl_Metraj22[[#This Row],[TARIH]]="-"),0,IF(tbl_Metraj22[[#This Row],[YUZDE]]=0,tbl_Metraj22[[#This Row],[METRAJ_BETON]],tbl_Metraj22[[#This Row],[YUZDE]]*tbl_Metraj22[[#This Row],[METRAJ_BETON]]))</f>
        <v>0</v>
      </c>
      <c r="K4341" s="2" t="s">
        <v>23968</v>
      </c>
    </row>
    <row r="4342" spans="1:11" ht="14.25" x14ac:dyDescent="0.2">
      <c r="A4342" s="2" t="s">
        <v>734</v>
      </c>
      <c r="B4342" s="124" t="s">
        <v>6226</v>
      </c>
      <c r="C4342" s="124"/>
      <c r="D4342" s="126">
        <v>2.9</v>
      </c>
      <c r="E4342" s="124" t="s">
        <v>766</v>
      </c>
      <c r="F4342" s="124">
        <v>-3</v>
      </c>
      <c r="G4342" s="2" t="s">
        <v>16928</v>
      </c>
      <c r="H4342" s="130"/>
      <c r="I4342" s="134"/>
      <c r="J4342" s="123">
        <f>IF(OR(tbl_Metraj22[[#This Row],[TARIH]]="",tbl_Metraj22[[#This Row],[TARIH]]="-"),0,IF(tbl_Metraj22[[#This Row],[YUZDE]]=0,tbl_Metraj22[[#This Row],[METRAJ_BETON]],tbl_Metraj22[[#This Row],[YUZDE]]*tbl_Metraj22[[#This Row],[METRAJ_BETON]]))</f>
        <v>0</v>
      </c>
      <c r="K4342" s="2" t="s">
        <v>22700</v>
      </c>
    </row>
    <row r="4343" spans="1:11" ht="14.25" x14ac:dyDescent="0.2">
      <c r="A4343" s="2" t="s">
        <v>734</v>
      </c>
      <c r="B4343" s="124" t="s">
        <v>6227</v>
      </c>
      <c r="C4343" s="124"/>
      <c r="D4343" s="126">
        <v>3.46</v>
      </c>
      <c r="E4343" s="124" t="s">
        <v>766</v>
      </c>
      <c r="F4343" s="124">
        <v>-3</v>
      </c>
      <c r="G4343" s="2" t="s">
        <v>16929</v>
      </c>
      <c r="H4343" s="130"/>
      <c r="I4343" s="134"/>
      <c r="J4343" s="123">
        <f>IF(OR(tbl_Metraj22[[#This Row],[TARIH]]="",tbl_Metraj22[[#This Row],[TARIH]]="-"),0,IF(tbl_Metraj22[[#This Row],[YUZDE]]=0,tbl_Metraj22[[#This Row],[METRAJ_BETON]],tbl_Metraj22[[#This Row],[YUZDE]]*tbl_Metraj22[[#This Row],[METRAJ_BETON]]))</f>
        <v>0</v>
      </c>
      <c r="K4343" s="2" t="s">
        <v>22542</v>
      </c>
    </row>
    <row r="4344" spans="1:11" ht="14.25" x14ac:dyDescent="0.2">
      <c r="A4344" s="2" t="s">
        <v>734</v>
      </c>
      <c r="B4344" s="124" t="s">
        <v>6228</v>
      </c>
      <c r="C4344" s="124"/>
      <c r="D4344" s="126">
        <v>0.34</v>
      </c>
      <c r="E4344" s="124" t="s">
        <v>766</v>
      </c>
      <c r="F4344" s="124">
        <v>-3</v>
      </c>
      <c r="G4344" s="2" t="s">
        <v>16930</v>
      </c>
      <c r="H4344" s="130"/>
      <c r="I4344" s="134"/>
      <c r="J4344" s="123">
        <f>IF(OR(tbl_Metraj22[[#This Row],[TARIH]]="",tbl_Metraj22[[#This Row],[TARIH]]="-"),0,IF(tbl_Metraj22[[#This Row],[YUZDE]]=0,tbl_Metraj22[[#This Row],[METRAJ_BETON]],tbl_Metraj22[[#This Row],[YUZDE]]*tbl_Metraj22[[#This Row],[METRAJ_BETON]]))</f>
        <v>0</v>
      </c>
      <c r="K4344" s="2" t="s">
        <v>23969</v>
      </c>
    </row>
    <row r="4345" spans="1:11" ht="14.25" x14ac:dyDescent="0.2">
      <c r="A4345" s="2" t="s">
        <v>734</v>
      </c>
      <c r="B4345" s="124" t="s">
        <v>6229</v>
      </c>
      <c r="C4345" s="124"/>
      <c r="D4345" s="126">
        <v>1.06</v>
      </c>
      <c r="E4345" s="124" t="s">
        <v>766</v>
      </c>
      <c r="F4345" s="124">
        <v>-3</v>
      </c>
      <c r="G4345" s="2" t="s">
        <v>16931</v>
      </c>
      <c r="H4345" s="130"/>
      <c r="I4345" s="134"/>
      <c r="J4345" s="123">
        <f>IF(OR(tbl_Metraj22[[#This Row],[TARIH]]="",tbl_Metraj22[[#This Row],[TARIH]]="-"),0,IF(tbl_Metraj22[[#This Row],[YUZDE]]=0,tbl_Metraj22[[#This Row],[METRAJ_BETON]],tbl_Metraj22[[#This Row],[YUZDE]]*tbl_Metraj22[[#This Row],[METRAJ_BETON]]))</f>
        <v>0</v>
      </c>
      <c r="K4345" s="2" t="s">
        <v>23970</v>
      </c>
    </row>
    <row r="4346" spans="1:11" ht="14.25" x14ac:dyDescent="0.2">
      <c r="A4346" s="2" t="s">
        <v>734</v>
      </c>
      <c r="B4346" s="124" t="s">
        <v>6230</v>
      </c>
      <c r="C4346" s="124"/>
      <c r="D4346" s="126">
        <v>0.8</v>
      </c>
      <c r="E4346" s="124" t="s">
        <v>766</v>
      </c>
      <c r="F4346" s="124">
        <v>-3</v>
      </c>
      <c r="G4346" s="2" t="s">
        <v>16932</v>
      </c>
      <c r="H4346" s="130"/>
      <c r="I4346" s="134"/>
      <c r="J4346" s="123">
        <f>IF(OR(tbl_Metraj22[[#This Row],[TARIH]]="",tbl_Metraj22[[#This Row],[TARIH]]="-"),0,IF(tbl_Metraj22[[#This Row],[YUZDE]]=0,tbl_Metraj22[[#This Row],[METRAJ_BETON]],tbl_Metraj22[[#This Row],[YUZDE]]*tbl_Metraj22[[#This Row],[METRAJ_BETON]]))</f>
        <v>0</v>
      </c>
      <c r="K4346" s="2" t="s">
        <v>23971</v>
      </c>
    </row>
    <row r="4347" spans="1:11" ht="14.25" x14ac:dyDescent="0.2">
      <c r="A4347" s="2" t="s">
        <v>734</v>
      </c>
      <c r="B4347" s="124" t="s">
        <v>6231</v>
      </c>
      <c r="C4347" s="124"/>
      <c r="D4347" s="126">
        <v>0.5</v>
      </c>
      <c r="E4347" s="124" t="s">
        <v>766</v>
      </c>
      <c r="F4347" s="124">
        <v>-3</v>
      </c>
      <c r="G4347" s="2" t="s">
        <v>16933</v>
      </c>
      <c r="H4347" s="130"/>
      <c r="I4347" s="134"/>
      <c r="J4347" s="123">
        <f>IF(OR(tbl_Metraj22[[#This Row],[TARIH]]="",tbl_Metraj22[[#This Row],[TARIH]]="-"),0,IF(tbl_Metraj22[[#This Row],[YUZDE]]=0,tbl_Metraj22[[#This Row],[METRAJ_BETON]],tbl_Metraj22[[#This Row],[YUZDE]]*tbl_Metraj22[[#This Row],[METRAJ_BETON]]))</f>
        <v>0</v>
      </c>
      <c r="K4347" s="2" t="e">
        <v>#N/A</v>
      </c>
    </row>
    <row r="4348" spans="1:11" ht="14.25" x14ac:dyDescent="0.2">
      <c r="A4348" s="2" t="s">
        <v>734</v>
      </c>
      <c r="B4348" s="124" t="s">
        <v>6232</v>
      </c>
      <c r="C4348" s="124"/>
      <c r="D4348" s="126">
        <v>1.39</v>
      </c>
      <c r="E4348" s="124" t="s">
        <v>766</v>
      </c>
      <c r="F4348" s="124">
        <v>-3</v>
      </c>
      <c r="G4348" s="2" t="s">
        <v>16934</v>
      </c>
      <c r="H4348" s="130"/>
      <c r="I4348" s="134"/>
      <c r="J4348" s="123">
        <f>IF(OR(tbl_Metraj22[[#This Row],[TARIH]]="",tbl_Metraj22[[#This Row],[TARIH]]="-"),0,IF(tbl_Metraj22[[#This Row],[YUZDE]]=0,tbl_Metraj22[[#This Row],[METRAJ_BETON]],tbl_Metraj22[[#This Row],[YUZDE]]*tbl_Metraj22[[#This Row],[METRAJ_BETON]]))</f>
        <v>0</v>
      </c>
      <c r="K4348" s="2" t="s">
        <v>22692</v>
      </c>
    </row>
    <row r="4349" spans="1:11" ht="14.25" x14ac:dyDescent="0.2">
      <c r="A4349" s="2" t="s">
        <v>734</v>
      </c>
      <c r="B4349" s="124" t="s">
        <v>6233</v>
      </c>
      <c r="C4349" s="124"/>
      <c r="D4349" s="126">
        <v>1.63</v>
      </c>
      <c r="E4349" s="124" t="s">
        <v>766</v>
      </c>
      <c r="F4349" s="124">
        <v>-3</v>
      </c>
      <c r="G4349" s="2" t="s">
        <v>16935</v>
      </c>
      <c r="H4349" s="130"/>
      <c r="I4349" s="134"/>
      <c r="J4349" s="123">
        <f>IF(OR(tbl_Metraj22[[#This Row],[TARIH]]="",tbl_Metraj22[[#This Row],[TARIH]]="-"),0,IF(tbl_Metraj22[[#This Row],[YUZDE]]=0,tbl_Metraj22[[#This Row],[METRAJ_BETON]],tbl_Metraj22[[#This Row],[YUZDE]]*tbl_Metraj22[[#This Row],[METRAJ_BETON]]))</f>
        <v>0</v>
      </c>
      <c r="K4349" s="2" t="s">
        <v>22645</v>
      </c>
    </row>
    <row r="4350" spans="1:11" ht="14.25" x14ac:dyDescent="0.2">
      <c r="A4350" s="2" t="s">
        <v>734</v>
      </c>
      <c r="B4350" s="124" t="s">
        <v>6234</v>
      </c>
      <c r="C4350" s="124"/>
      <c r="D4350" s="126">
        <v>0.45</v>
      </c>
      <c r="E4350" s="124" t="s">
        <v>766</v>
      </c>
      <c r="F4350" s="124">
        <v>-3</v>
      </c>
      <c r="G4350" s="2" t="s">
        <v>16936</v>
      </c>
      <c r="H4350" s="130"/>
      <c r="I4350" s="134"/>
      <c r="J4350" s="123">
        <f>IF(OR(tbl_Metraj22[[#This Row],[TARIH]]="",tbl_Metraj22[[#This Row],[TARIH]]="-"),0,IF(tbl_Metraj22[[#This Row],[YUZDE]]=0,tbl_Metraj22[[#This Row],[METRAJ_BETON]],tbl_Metraj22[[#This Row],[YUZDE]]*tbl_Metraj22[[#This Row],[METRAJ_BETON]]))</f>
        <v>0</v>
      </c>
      <c r="K4350" s="2" t="s">
        <v>23972</v>
      </c>
    </row>
    <row r="4351" spans="1:11" ht="14.25" x14ac:dyDescent="0.2">
      <c r="A4351" s="2" t="s">
        <v>734</v>
      </c>
      <c r="B4351" s="124" t="s">
        <v>6235</v>
      </c>
      <c r="C4351" s="124"/>
      <c r="D4351" s="126">
        <v>2.02</v>
      </c>
      <c r="E4351" s="124" t="s">
        <v>766</v>
      </c>
      <c r="F4351" s="124">
        <v>-3</v>
      </c>
      <c r="G4351" s="2" t="s">
        <v>16937</v>
      </c>
      <c r="H4351" s="130"/>
      <c r="I4351" s="134"/>
      <c r="J4351" s="123">
        <f>IF(OR(tbl_Metraj22[[#This Row],[TARIH]]="",tbl_Metraj22[[#This Row],[TARIH]]="-"),0,IF(tbl_Metraj22[[#This Row],[YUZDE]]=0,tbl_Metraj22[[#This Row],[METRAJ_BETON]],tbl_Metraj22[[#This Row],[YUZDE]]*tbl_Metraj22[[#This Row],[METRAJ_BETON]]))</f>
        <v>0</v>
      </c>
      <c r="K4351" s="2" t="s">
        <v>23973</v>
      </c>
    </row>
    <row r="4352" spans="1:11" ht="14.25" x14ac:dyDescent="0.2">
      <c r="A4352" s="2" t="s">
        <v>734</v>
      </c>
      <c r="B4352" s="124" t="s">
        <v>6236</v>
      </c>
      <c r="C4352" s="124"/>
      <c r="D4352" s="126">
        <v>2.02</v>
      </c>
      <c r="E4352" s="124" t="s">
        <v>766</v>
      </c>
      <c r="F4352" s="124">
        <v>-3</v>
      </c>
      <c r="G4352" s="2" t="s">
        <v>16938</v>
      </c>
      <c r="H4352" s="130"/>
      <c r="I4352" s="134"/>
      <c r="J4352" s="123">
        <f>IF(OR(tbl_Metraj22[[#This Row],[TARIH]]="",tbl_Metraj22[[#This Row],[TARIH]]="-"),0,IF(tbl_Metraj22[[#This Row],[YUZDE]]=0,tbl_Metraj22[[#This Row],[METRAJ_BETON]],tbl_Metraj22[[#This Row],[YUZDE]]*tbl_Metraj22[[#This Row],[METRAJ_BETON]]))</f>
        <v>0</v>
      </c>
      <c r="K4352" s="2" t="s">
        <v>23974</v>
      </c>
    </row>
    <row r="4353" spans="1:11" ht="14.25" x14ac:dyDescent="0.2">
      <c r="A4353" s="2" t="s">
        <v>734</v>
      </c>
      <c r="B4353" s="124" t="s">
        <v>6237</v>
      </c>
      <c r="C4353" s="124"/>
      <c r="D4353" s="126">
        <v>1.82</v>
      </c>
      <c r="E4353" s="124" t="s">
        <v>766</v>
      </c>
      <c r="F4353" s="124">
        <v>-3</v>
      </c>
      <c r="G4353" s="2" t="s">
        <v>16939</v>
      </c>
      <c r="H4353" s="130"/>
      <c r="I4353" s="134"/>
      <c r="J4353" s="123">
        <f>IF(OR(tbl_Metraj22[[#This Row],[TARIH]]="",tbl_Metraj22[[#This Row],[TARIH]]="-"),0,IF(tbl_Metraj22[[#This Row],[YUZDE]]=0,tbl_Metraj22[[#This Row],[METRAJ_BETON]],tbl_Metraj22[[#This Row],[YUZDE]]*tbl_Metraj22[[#This Row],[METRAJ_BETON]]))</f>
        <v>0</v>
      </c>
      <c r="K4353" s="2" t="s">
        <v>23975</v>
      </c>
    </row>
    <row r="4354" spans="1:11" ht="14.25" x14ac:dyDescent="0.2">
      <c r="A4354" s="2" t="s">
        <v>734</v>
      </c>
      <c r="B4354" s="124" t="s">
        <v>6238</v>
      </c>
      <c r="C4354" s="124"/>
      <c r="D4354" s="126">
        <v>2.2599999999999998</v>
      </c>
      <c r="E4354" s="124" t="s">
        <v>766</v>
      </c>
      <c r="F4354" s="124">
        <v>-3</v>
      </c>
      <c r="G4354" s="2" t="s">
        <v>16940</v>
      </c>
      <c r="H4354" s="130"/>
      <c r="I4354" s="134"/>
      <c r="J4354" s="123">
        <f>IF(OR(tbl_Metraj22[[#This Row],[TARIH]]="",tbl_Metraj22[[#This Row],[TARIH]]="-"),0,IF(tbl_Metraj22[[#This Row],[YUZDE]]=0,tbl_Metraj22[[#This Row],[METRAJ_BETON]],tbl_Metraj22[[#This Row],[YUZDE]]*tbl_Metraj22[[#This Row],[METRAJ_BETON]]))</f>
        <v>0</v>
      </c>
      <c r="K4354" s="2" t="s">
        <v>23976</v>
      </c>
    </row>
    <row r="4355" spans="1:11" ht="14.25" x14ac:dyDescent="0.2">
      <c r="A4355" s="2" t="s">
        <v>734</v>
      </c>
      <c r="B4355" s="124" t="s">
        <v>6239</v>
      </c>
      <c r="C4355" s="124"/>
      <c r="D4355" s="126">
        <v>2.2999999999999998</v>
      </c>
      <c r="E4355" s="124" t="s">
        <v>766</v>
      </c>
      <c r="F4355" s="124">
        <v>-3</v>
      </c>
      <c r="G4355" s="2" t="s">
        <v>16941</v>
      </c>
      <c r="H4355" s="130"/>
      <c r="I4355" s="134"/>
      <c r="J4355" s="123">
        <f>IF(OR(tbl_Metraj22[[#This Row],[TARIH]]="",tbl_Metraj22[[#This Row],[TARIH]]="-"),0,IF(tbl_Metraj22[[#This Row],[YUZDE]]=0,tbl_Metraj22[[#This Row],[METRAJ_BETON]],tbl_Metraj22[[#This Row],[YUZDE]]*tbl_Metraj22[[#This Row],[METRAJ_BETON]]))</f>
        <v>0</v>
      </c>
      <c r="K4355" s="2" t="s">
        <v>23977</v>
      </c>
    </row>
    <row r="4356" spans="1:11" ht="14.25" x14ac:dyDescent="0.2">
      <c r="A4356" s="2" t="s">
        <v>734</v>
      </c>
      <c r="B4356" s="124" t="s">
        <v>6240</v>
      </c>
      <c r="C4356" s="124"/>
      <c r="D4356" s="126">
        <v>1.1299999999999999</v>
      </c>
      <c r="E4356" s="124" t="s">
        <v>766</v>
      </c>
      <c r="F4356" s="124">
        <v>-3</v>
      </c>
      <c r="G4356" s="2" t="s">
        <v>16942</v>
      </c>
      <c r="H4356" s="130"/>
      <c r="I4356" s="134"/>
      <c r="J4356" s="123">
        <f>IF(OR(tbl_Metraj22[[#This Row],[TARIH]]="",tbl_Metraj22[[#This Row],[TARIH]]="-"),0,IF(tbl_Metraj22[[#This Row],[YUZDE]]=0,tbl_Metraj22[[#This Row],[METRAJ_BETON]],tbl_Metraj22[[#This Row],[YUZDE]]*tbl_Metraj22[[#This Row],[METRAJ_BETON]]))</f>
        <v>0</v>
      </c>
      <c r="K4356" s="2" t="s">
        <v>22648</v>
      </c>
    </row>
    <row r="4357" spans="1:11" ht="14.25" x14ac:dyDescent="0.2">
      <c r="A4357" s="2" t="s">
        <v>734</v>
      </c>
      <c r="B4357" s="124" t="s">
        <v>6241</v>
      </c>
      <c r="C4357" s="124"/>
      <c r="D4357" s="126">
        <v>0.9</v>
      </c>
      <c r="E4357" s="124" t="s">
        <v>766</v>
      </c>
      <c r="F4357" s="124">
        <v>-3</v>
      </c>
      <c r="G4357" s="2" t="s">
        <v>16943</v>
      </c>
      <c r="H4357" s="130"/>
      <c r="I4357" s="134"/>
      <c r="J4357" s="123">
        <f>IF(OR(tbl_Metraj22[[#This Row],[TARIH]]="",tbl_Metraj22[[#This Row],[TARIH]]="-"),0,IF(tbl_Metraj22[[#This Row],[YUZDE]]=0,tbl_Metraj22[[#This Row],[METRAJ_BETON]],tbl_Metraj22[[#This Row],[YUZDE]]*tbl_Metraj22[[#This Row],[METRAJ_BETON]]))</f>
        <v>0</v>
      </c>
      <c r="K4357" s="2" t="s">
        <v>23978</v>
      </c>
    </row>
    <row r="4358" spans="1:11" ht="14.25" x14ac:dyDescent="0.2">
      <c r="A4358" s="2" t="s">
        <v>734</v>
      </c>
      <c r="B4358" s="124" t="s">
        <v>6242</v>
      </c>
      <c r="C4358" s="124"/>
      <c r="D4358" s="126">
        <v>1.95</v>
      </c>
      <c r="E4358" s="124" t="s">
        <v>766</v>
      </c>
      <c r="F4358" s="124">
        <v>-3</v>
      </c>
      <c r="G4358" s="2" t="s">
        <v>16944</v>
      </c>
      <c r="H4358" s="130"/>
      <c r="I4358" s="134"/>
      <c r="J4358" s="123">
        <f>IF(OR(tbl_Metraj22[[#This Row],[TARIH]]="",tbl_Metraj22[[#This Row],[TARIH]]="-"),0,IF(tbl_Metraj22[[#This Row],[YUZDE]]=0,tbl_Metraj22[[#This Row],[METRAJ_BETON]],tbl_Metraj22[[#This Row],[YUZDE]]*tbl_Metraj22[[#This Row],[METRAJ_BETON]]))</f>
        <v>0</v>
      </c>
      <c r="K4358" s="2" t="s">
        <v>22731</v>
      </c>
    </row>
    <row r="4359" spans="1:11" ht="14.25" x14ac:dyDescent="0.2">
      <c r="A4359" s="2" t="s">
        <v>734</v>
      </c>
      <c r="B4359" s="124" t="s">
        <v>6243</v>
      </c>
      <c r="C4359" s="124"/>
      <c r="D4359" s="126">
        <v>1.5</v>
      </c>
      <c r="E4359" s="124" t="s">
        <v>766</v>
      </c>
      <c r="F4359" s="124">
        <v>-3</v>
      </c>
      <c r="G4359" s="2" t="s">
        <v>16945</v>
      </c>
      <c r="H4359" s="130"/>
      <c r="I4359" s="134"/>
      <c r="J4359" s="123">
        <f>IF(OR(tbl_Metraj22[[#This Row],[TARIH]]="",tbl_Metraj22[[#This Row],[TARIH]]="-"),0,IF(tbl_Metraj22[[#This Row],[YUZDE]]=0,tbl_Metraj22[[#This Row],[METRAJ_BETON]],tbl_Metraj22[[#This Row],[YUZDE]]*tbl_Metraj22[[#This Row],[METRAJ_BETON]]))</f>
        <v>0</v>
      </c>
      <c r="K4359" s="2" t="s">
        <v>23979</v>
      </c>
    </row>
    <row r="4360" spans="1:11" ht="14.25" x14ac:dyDescent="0.2">
      <c r="A4360" s="2" t="s">
        <v>734</v>
      </c>
      <c r="B4360" s="124" t="s">
        <v>6245</v>
      </c>
      <c r="C4360" s="124"/>
      <c r="D4360" s="126">
        <v>0.67</v>
      </c>
      <c r="E4360" s="124" t="s">
        <v>766</v>
      </c>
      <c r="F4360" s="124">
        <v>-3</v>
      </c>
      <c r="G4360" s="2" t="s">
        <v>16946</v>
      </c>
      <c r="H4360" s="130"/>
      <c r="I4360" s="134"/>
      <c r="J4360" s="123">
        <f>IF(OR(tbl_Metraj22[[#This Row],[TARIH]]="",tbl_Metraj22[[#This Row],[TARIH]]="-"),0,IF(tbl_Metraj22[[#This Row],[YUZDE]]=0,tbl_Metraj22[[#This Row],[METRAJ_BETON]],tbl_Metraj22[[#This Row],[YUZDE]]*tbl_Metraj22[[#This Row],[METRAJ_BETON]]))</f>
        <v>0</v>
      </c>
      <c r="K4360" s="2" t="e">
        <v>#N/A</v>
      </c>
    </row>
    <row r="4361" spans="1:11" ht="14.25" x14ac:dyDescent="0.2">
      <c r="A4361" s="2" t="s">
        <v>734</v>
      </c>
      <c r="B4361" s="124" t="s">
        <v>6246</v>
      </c>
      <c r="C4361" s="124"/>
      <c r="D4361" s="126">
        <v>0.67</v>
      </c>
      <c r="E4361" s="124" t="s">
        <v>766</v>
      </c>
      <c r="F4361" s="124">
        <v>-3</v>
      </c>
      <c r="G4361" s="2" t="s">
        <v>16947</v>
      </c>
      <c r="H4361" s="130"/>
      <c r="I4361" s="134"/>
      <c r="J4361" s="123">
        <f>IF(OR(tbl_Metraj22[[#This Row],[TARIH]]="",tbl_Metraj22[[#This Row],[TARIH]]="-"),0,IF(tbl_Metraj22[[#This Row],[YUZDE]]=0,tbl_Metraj22[[#This Row],[METRAJ_BETON]],tbl_Metraj22[[#This Row],[YUZDE]]*tbl_Metraj22[[#This Row],[METRAJ_BETON]]))</f>
        <v>0</v>
      </c>
      <c r="K4361" s="2" t="s">
        <v>22670</v>
      </c>
    </row>
    <row r="4362" spans="1:11" ht="14.25" x14ac:dyDescent="0.2">
      <c r="A4362" s="2" t="s">
        <v>734</v>
      </c>
      <c r="B4362" s="124" t="s">
        <v>6247</v>
      </c>
      <c r="C4362" s="124"/>
      <c r="D4362" s="126">
        <v>0.22</v>
      </c>
      <c r="E4362" s="124" t="s">
        <v>766</v>
      </c>
      <c r="F4362" s="124">
        <v>-3</v>
      </c>
      <c r="G4362" s="2" t="s">
        <v>16948</v>
      </c>
      <c r="H4362" s="130"/>
      <c r="I4362" s="134"/>
      <c r="J4362" s="123">
        <f>IF(OR(tbl_Metraj22[[#This Row],[TARIH]]="",tbl_Metraj22[[#This Row],[TARIH]]="-"),0,IF(tbl_Metraj22[[#This Row],[YUZDE]]=0,tbl_Metraj22[[#This Row],[METRAJ_BETON]],tbl_Metraj22[[#This Row],[YUZDE]]*tbl_Metraj22[[#This Row],[METRAJ_BETON]]))</f>
        <v>0</v>
      </c>
      <c r="K4362" s="2" t="s">
        <v>23980</v>
      </c>
    </row>
    <row r="4363" spans="1:11" ht="14.25" x14ac:dyDescent="0.2">
      <c r="A4363" s="2" t="s">
        <v>734</v>
      </c>
      <c r="B4363" s="124" t="s">
        <v>6248</v>
      </c>
      <c r="C4363" s="124"/>
      <c r="D4363" s="126">
        <v>1.06</v>
      </c>
      <c r="E4363" s="124" t="s">
        <v>766</v>
      </c>
      <c r="F4363" s="124">
        <v>-3</v>
      </c>
      <c r="G4363" s="2" t="s">
        <v>16949</v>
      </c>
      <c r="H4363" s="130"/>
      <c r="I4363" s="134"/>
      <c r="J4363" s="123">
        <f>IF(OR(tbl_Metraj22[[#This Row],[TARIH]]="",tbl_Metraj22[[#This Row],[TARIH]]="-"),0,IF(tbl_Metraj22[[#This Row],[YUZDE]]=0,tbl_Metraj22[[#This Row],[METRAJ_BETON]],tbl_Metraj22[[#This Row],[YUZDE]]*tbl_Metraj22[[#This Row],[METRAJ_BETON]]))</f>
        <v>0</v>
      </c>
      <c r="K4363" s="2" t="s">
        <v>23981</v>
      </c>
    </row>
    <row r="4364" spans="1:11" ht="14.25" x14ac:dyDescent="0.2">
      <c r="A4364" s="2" t="s">
        <v>734</v>
      </c>
      <c r="B4364" s="124" t="s">
        <v>6249</v>
      </c>
      <c r="C4364" s="124"/>
      <c r="D4364" s="126">
        <v>3.52</v>
      </c>
      <c r="E4364" s="124" t="s">
        <v>766</v>
      </c>
      <c r="F4364" s="124">
        <v>-3</v>
      </c>
      <c r="G4364" s="2" t="s">
        <v>16950</v>
      </c>
      <c r="H4364" s="130"/>
      <c r="I4364" s="134"/>
      <c r="J4364" s="123">
        <f>IF(OR(tbl_Metraj22[[#This Row],[TARIH]]="",tbl_Metraj22[[#This Row],[TARIH]]="-"),0,IF(tbl_Metraj22[[#This Row],[YUZDE]]=0,tbl_Metraj22[[#This Row],[METRAJ_BETON]],tbl_Metraj22[[#This Row],[YUZDE]]*tbl_Metraj22[[#This Row],[METRAJ_BETON]]))</f>
        <v>0</v>
      </c>
      <c r="K4364" s="2" t="s">
        <v>22599</v>
      </c>
    </row>
    <row r="4365" spans="1:11" ht="14.25" x14ac:dyDescent="0.2">
      <c r="A4365" s="2" t="s">
        <v>734</v>
      </c>
      <c r="B4365" s="124" t="s">
        <v>6250</v>
      </c>
      <c r="C4365" s="124"/>
      <c r="D4365" s="126">
        <v>3.32</v>
      </c>
      <c r="E4365" s="124" t="s">
        <v>766</v>
      </c>
      <c r="F4365" s="124">
        <v>-3</v>
      </c>
      <c r="G4365" s="2" t="s">
        <v>16951</v>
      </c>
      <c r="H4365" s="130"/>
      <c r="I4365" s="134"/>
      <c r="J4365" s="123">
        <f>IF(OR(tbl_Metraj22[[#This Row],[TARIH]]="",tbl_Metraj22[[#This Row],[TARIH]]="-"),0,IF(tbl_Metraj22[[#This Row],[YUZDE]]=0,tbl_Metraj22[[#This Row],[METRAJ_BETON]],tbl_Metraj22[[#This Row],[YUZDE]]*tbl_Metraj22[[#This Row],[METRAJ_BETON]]))</f>
        <v>0</v>
      </c>
      <c r="K4365" s="2" t="s">
        <v>22601</v>
      </c>
    </row>
    <row r="4366" spans="1:11" ht="14.25" x14ac:dyDescent="0.2">
      <c r="A4366" s="2" t="s">
        <v>734</v>
      </c>
      <c r="B4366" s="124" t="s">
        <v>6251</v>
      </c>
      <c r="C4366" s="124"/>
      <c r="D4366" s="126">
        <v>1.57</v>
      </c>
      <c r="E4366" s="124" t="s">
        <v>766</v>
      </c>
      <c r="F4366" s="124">
        <v>-3</v>
      </c>
      <c r="G4366" s="2" t="s">
        <v>16952</v>
      </c>
      <c r="H4366" s="130"/>
      <c r="I4366" s="134"/>
      <c r="J4366" s="123">
        <f>IF(OR(tbl_Metraj22[[#This Row],[TARIH]]="",tbl_Metraj22[[#This Row],[TARIH]]="-"),0,IF(tbl_Metraj22[[#This Row],[YUZDE]]=0,tbl_Metraj22[[#This Row],[METRAJ_BETON]],tbl_Metraj22[[#This Row],[YUZDE]]*tbl_Metraj22[[#This Row],[METRAJ_BETON]]))</f>
        <v>0</v>
      </c>
      <c r="K4366" s="2" t="s">
        <v>23982</v>
      </c>
    </row>
    <row r="4367" spans="1:11" ht="14.25" x14ac:dyDescent="0.2">
      <c r="A4367" s="2" t="s">
        <v>734</v>
      </c>
      <c r="B4367" s="124" t="s">
        <v>6252</v>
      </c>
      <c r="C4367" s="124"/>
      <c r="D4367" s="126">
        <v>0.38</v>
      </c>
      <c r="E4367" s="124" t="s">
        <v>766</v>
      </c>
      <c r="F4367" s="124">
        <v>-3</v>
      </c>
      <c r="G4367" s="2" t="s">
        <v>16953</v>
      </c>
      <c r="H4367" s="130"/>
      <c r="I4367" s="134"/>
      <c r="J4367" s="123">
        <f>IF(OR(tbl_Metraj22[[#This Row],[TARIH]]="",tbl_Metraj22[[#This Row],[TARIH]]="-"),0,IF(tbl_Metraj22[[#This Row],[YUZDE]]=0,tbl_Metraj22[[#This Row],[METRAJ_BETON]],tbl_Metraj22[[#This Row],[YUZDE]]*tbl_Metraj22[[#This Row],[METRAJ_BETON]]))</f>
        <v>0</v>
      </c>
      <c r="K4367" s="2" t="s">
        <v>23983</v>
      </c>
    </row>
    <row r="4368" spans="1:11" ht="14.25" x14ac:dyDescent="0.2">
      <c r="A4368" s="2" t="s">
        <v>734</v>
      </c>
      <c r="B4368" s="124" t="s">
        <v>6253</v>
      </c>
      <c r="C4368" s="124"/>
      <c r="D4368" s="126">
        <v>1.99</v>
      </c>
      <c r="E4368" s="124" t="s">
        <v>766</v>
      </c>
      <c r="F4368" s="124">
        <v>-3</v>
      </c>
      <c r="G4368" s="2" t="s">
        <v>16954</v>
      </c>
      <c r="H4368" s="130"/>
      <c r="I4368" s="134"/>
      <c r="J4368" s="123">
        <f>IF(OR(tbl_Metraj22[[#This Row],[TARIH]]="",tbl_Metraj22[[#This Row],[TARIH]]="-"),0,IF(tbl_Metraj22[[#This Row],[YUZDE]]=0,tbl_Metraj22[[#This Row],[METRAJ_BETON]],tbl_Metraj22[[#This Row],[YUZDE]]*tbl_Metraj22[[#This Row],[METRAJ_BETON]]))</f>
        <v>0</v>
      </c>
      <c r="K4368" s="2" t="s">
        <v>22668</v>
      </c>
    </row>
    <row r="4369" spans="1:11" ht="14.25" x14ac:dyDescent="0.2">
      <c r="A4369" s="2" t="s">
        <v>734</v>
      </c>
      <c r="B4369" s="124" t="s">
        <v>6254</v>
      </c>
      <c r="C4369" s="124"/>
      <c r="D4369" s="126">
        <v>2.2599999999999998</v>
      </c>
      <c r="E4369" s="124" t="s">
        <v>766</v>
      </c>
      <c r="F4369" s="124">
        <v>-3</v>
      </c>
      <c r="G4369" s="2" t="s">
        <v>16955</v>
      </c>
      <c r="H4369" s="130"/>
      <c r="I4369" s="134"/>
      <c r="J4369" s="123">
        <f>IF(OR(tbl_Metraj22[[#This Row],[TARIH]]="",tbl_Metraj22[[#This Row],[TARIH]]="-"),0,IF(tbl_Metraj22[[#This Row],[YUZDE]]=0,tbl_Metraj22[[#This Row],[METRAJ_BETON]],tbl_Metraj22[[#This Row],[YUZDE]]*tbl_Metraj22[[#This Row],[METRAJ_BETON]]))</f>
        <v>0</v>
      </c>
      <c r="K4369" s="2" t="s">
        <v>23984</v>
      </c>
    </row>
    <row r="4370" spans="1:11" ht="14.25" x14ac:dyDescent="0.2">
      <c r="A4370" s="2" t="s">
        <v>734</v>
      </c>
      <c r="B4370" s="124" t="s">
        <v>6255</v>
      </c>
      <c r="C4370" s="124"/>
      <c r="D4370" s="126">
        <v>3.6</v>
      </c>
      <c r="E4370" s="124" t="s">
        <v>766</v>
      </c>
      <c r="F4370" s="124">
        <v>-3</v>
      </c>
      <c r="G4370" s="2" t="s">
        <v>16956</v>
      </c>
      <c r="H4370" s="130"/>
      <c r="I4370" s="134"/>
      <c r="J4370" s="123">
        <f>IF(OR(tbl_Metraj22[[#This Row],[TARIH]]="",tbl_Metraj22[[#This Row],[TARIH]]="-"),0,IF(tbl_Metraj22[[#This Row],[YUZDE]]=0,tbl_Metraj22[[#This Row],[METRAJ_BETON]],tbl_Metraj22[[#This Row],[YUZDE]]*tbl_Metraj22[[#This Row],[METRAJ_BETON]]))</f>
        <v>0</v>
      </c>
      <c r="K4370" s="2" t="s">
        <v>22735</v>
      </c>
    </row>
    <row r="4371" spans="1:11" ht="14.25" x14ac:dyDescent="0.2">
      <c r="A4371" s="2" t="s">
        <v>734</v>
      </c>
      <c r="B4371" s="124" t="s">
        <v>6256</v>
      </c>
      <c r="C4371" s="124"/>
      <c r="D4371" s="126">
        <v>1.8</v>
      </c>
      <c r="E4371" s="124" t="s">
        <v>766</v>
      </c>
      <c r="F4371" s="124">
        <v>-3</v>
      </c>
      <c r="G4371" s="2" t="s">
        <v>16957</v>
      </c>
      <c r="H4371" s="130"/>
      <c r="I4371" s="134"/>
      <c r="J4371" s="123">
        <f>IF(OR(tbl_Metraj22[[#This Row],[TARIH]]="",tbl_Metraj22[[#This Row],[TARIH]]="-"),0,IF(tbl_Metraj22[[#This Row],[YUZDE]]=0,tbl_Metraj22[[#This Row],[METRAJ_BETON]],tbl_Metraj22[[#This Row],[YUZDE]]*tbl_Metraj22[[#This Row],[METRAJ_BETON]]))</f>
        <v>0</v>
      </c>
      <c r="K4371" s="2" t="s">
        <v>23985</v>
      </c>
    </row>
    <row r="4372" spans="1:11" ht="14.25" x14ac:dyDescent="0.2">
      <c r="A4372" s="2" t="s">
        <v>734</v>
      </c>
      <c r="B4372" s="124" t="s">
        <v>6257</v>
      </c>
      <c r="C4372" s="124"/>
      <c r="D4372" s="126">
        <v>1.69</v>
      </c>
      <c r="E4372" s="124" t="s">
        <v>766</v>
      </c>
      <c r="F4372" s="124">
        <v>-3</v>
      </c>
      <c r="G4372" s="2" t="s">
        <v>16958</v>
      </c>
      <c r="H4372" s="130"/>
      <c r="I4372" s="134"/>
      <c r="J4372" s="123">
        <f>IF(OR(tbl_Metraj22[[#This Row],[TARIH]]="",tbl_Metraj22[[#This Row],[TARIH]]="-"),0,IF(tbl_Metraj22[[#This Row],[YUZDE]]=0,tbl_Metraj22[[#This Row],[METRAJ_BETON]],tbl_Metraj22[[#This Row],[YUZDE]]*tbl_Metraj22[[#This Row],[METRAJ_BETON]]))</f>
        <v>0</v>
      </c>
      <c r="K4372" s="2" t="s">
        <v>22729</v>
      </c>
    </row>
    <row r="4373" spans="1:11" ht="14.25" x14ac:dyDescent="0.2">
      <c r="A4373" s="2" t="s">
        <v>734</v>
      </c>
      <c r="B4373" s="124" t="s">
        <v>6258</v>
      </c>
      <c r="C4373" s="124"/>
      <c r="D4373" s="126">
        <v>2.12</v>
      </c>
      <c r="E4373" s="124" t="s">
        <v>766</v>
      </c>
      <c r="F4373" s="124">
        <v>-3</v>
      </c>
      <c r="G4373" s="2" t="s">
        <v>16959</v>
      </c>
      <c r="H4373" s="130"/>
      <c r="I4373" s="134"/>
      <c r="J4373" s="123">
        <f>IF(OR(tbl_Metraj22[[#This Row],[TARIH]]="",tbl_Metraj22[[#This Row],[TARIH]]="-"),0,IF(tbl_Metraj22[[#This Row],[YUZDE]]=0,tbl_Metraj22[[#This Row],[METRAJ_BETON]],tbl_Metraj22[[#This Row],[YUZDE]]*tbl_Metraj22[[#This Row],[METRAJ_BETON]]))</f>
        <v>0</v>
      </c>
      <c r="K4373" s="2" t="s">
        <v>23986</v>
      </c>
    </row>
    <row r="4374" spans="1:11" ht="14.25" x14ac:dyDescent="0.2">
      <c r="A4374" s="2" t="s">
        <v>734</v>
      </c>
      <c r="B4374" s="124" t="s">
        <v>6259</v>
      </c>
      <c r="C4374" s="124"/>
      <c r="D4374" s="126">
        <v>2.83</v>
      </c>
      <c r="E4374" s="124" t="s">
        <v>766</v>
      </c>
      <c r="F4374" s="124">
        <v>-3</v>
      </c>
      <c r="G4374" s="2" t="s">
        <v>16960</v>
      </c>
      <c r="H4374" s="130"/>
      <c r="I4374" s="134"/>
      <c r="J4374" s="123">
        <f>IF(OR(tbl_Metraj22[[#This Row],[TARIH]]="",tbl_Metraj22[[#This Row],[TARIH]]="-"),0,IF(tbl_Metraj22[[#This Row],[YUZDE]]=0,tbl_Metraj22[[#This Row],[METRAJ_BETON]],tbl_Metraj22[[#This Row],[YUZDE]]*tbl_Metraj22[[#This Row],[METRAJ_BETON]]))</f>
        <v>0</v>
      </c>
      <c r="K4374" s="2" t="s">
        <v>22558</v>
      </c>
    </row>
    <row r="4375" spans="1:11" ht="14.25" x14ac:dyDescent="0.2">
      <c r="A4375" s="2" t="s">
        <v>734</v>
      </c>
      <c r="B4375" s="124" t="s">
        <v>6260</v>
      </c>
      <c r="C4375" s="124"/>
      <c r="D4375" s="126">
        <v>1.5</v>
      </c>
      <c r="E4375" s="124" t="s">
        <v>766</v>
      </c>
      <c r="F4375" s="124">
        <v>-3</v>
      </c>
      <c r="G4375" s="2" t="s">
        <v>16961</v>
      </c>
      <c r="H4375" s="130"/>
      <c r="I4375" s="134"/>
      <c r="J4375" s="123">
        <f>IF(OR(tbl_Metraj22[[#This Row],[TARIH]]="",tbl_Metraj22[[#This Row],[TARIH]]="-"),0,IF(tbl_Metraj22[[#This Row],[YUZDE]]=0,tbl_Metraj22[[#This Row],[METRAJ_BETON]],tbl_Metraj22[[#This Row],[YUZDE]]*tbl_Metraj22[[#This Row],[METRAJ_BETON]]))</f>
        <v>0</v>
      </c>
      <c r="K4375" s="2" t="s">
        <v>23987</v>
      </c>
    </row>
    <row r="4376" spans="1:11" ht="14.25" x14ac:dyDescent="0.2">
      <c r="A4376" s="2" t="s">
        <v>734</v>
      </c>
      <c r="B4376" s="124" t="s">
        <v>6261</v>
      </c>
      <c r="C4376" s="124"/>
      <c r="D4376" s="126">
        <v>2.4</v>
      </c>
      <c r="E4376" s="124" t="s">
        <v>766</v>
      </c>
      <c r="F4376" s="124">
        <v>-3</v>
      </c>
      <c r="G4376" s="2" t="s">
        <v>16962</v>
      </c>
      <c r="H4376" s="130"/>
      <c r="I4376" s="134"/>
      <c r="J4376" s="123">
        <f>IF(OR(tbl_Metraj22[[#This Row],[TARIH]]="",tbl_Metraj22[[#This Row],[TARIH]]="-"),0,IF(tbl_Metraj22[[#This Row],[YUZDE]]=0,tbl_Metraj22[[#This Row],[METRAJ_BETON]],tbl_Metraj22[[#This Row],[YUZDE]]*tbl_Metraj22[[#This Row],[METRAJ_BETON]]))</f>
        <v>0</v>
      </c>
      <c r="K4376" s="2" t="s">
        <v>23988</v>
      </c>
    </row>
    <row r="4377" spans="1:11" ht="14.25" x14ac:dyDescent="0.2">
      <c r="A4377" s="2" t="s">
        <v>734</v>
      </c>
      <c r="B4377" s="124" t="s">
        <v>6262</v>
      </c>
      <c r="C4377" s="124"/>
      <c r="D4377" s="126">
        <v>0.24</v>
      </c>
      <c r="E4377" s="124" t="s">
        <v>766</v>
      </c>
      <c r="F4377" s="124">
        <v>-3</v>
      </c>
      <c r="G4377" s="2" t="s">
        <v>16963</v>
      </c>
      <c r="H4377" s="130"/>
      <c r="I4377" s="134"/>
      <c r="J4377" s="123">
        <f>IF(OR(tbl_Metraj22[[#This Row],[TARIH]]="",tbl_Metraj22[[#This Row],[TARIH]]="-"),0,IF(tbl_Metraj22[[#This Row],[YUZDE]]=0,tbl_Metraj22[[#This Row],[METRAJ_BETON]],tbl_Metraj22[[#This Row],[YUZDE]]*tbl_Metraj22[[#This Row],[METRAJ_BETON]]))</f>
        <v>0</v>
      </c>
      <c r="K4377" s="2" t="s">
        <v>22623</v>
      </c>
    </row>
    <row r="4378" spans="1:11" ht="14.25" x14ac:dyDescent="0.2">
      <c r="A4378" s="2" t="s">
        <v>734</v>
      </c>
      <c r="B4378" s="124" t="s">
        <v>6263</v>
      </c>
      <c r="C4378" s="124"/>
      <c r="D4378" s="126">
        <v>0.59</v>
      </c>
      <c r="E4378" s="124" t="s">
        <v>766</v>
      </c>
      <c r="F4378" s="124">
        <v>-3</v>
      </c>
      <c r="G4378" s="2" t="s">
        <v>16964</v>
      </c>
      <c r="H4378" s="130"/>
      <c r="I4378" s="134"/>
      <c r="J4378" s="123">
        <f>IF(OR(tbl_Metraj22[[#This Row],[TARIH]]="",tbl_Metraj22[[#This Row],[TARIH]]="-"),0,IF(tbl_Metraj22[[#This Row],[YUZDE]]=0,tbl_Metraj22[[#This Row],[METRAJ_BETON]],tbl_Metraj22[[#This Row],[YUZDE]]*tbl_Metraj22[[#This Row],[METRAJ_BETON]]))</f>
        <v>0</v>
      </c>
      <c r="K4378" s="2" t="s">
        <v>23989</v>
      </c>
    </row>
    <row r="4379" spans="1:11" ht="14.25" x14ac:dyDescent="0.2">
      <c r="A4379" s="2" t="s">
        <v>734</v>
      </c>
      <c r="B4379" s="124" t="s">
        <v>6264</v>
      </c>
      <c r="C4379" s="124"/>
      <c r="D4379" s="126">
        <v>0.44</v>
      </c>
      <c r="E4379" s="124" t="s">
        <v>766</v>
      </c>
      <c r="F4379" s="124">
        <v>-3</v>
      </c>
      <c r="G4379" s="2" t="s">
        <v>16965</v>
      </c>
      <c r="H4379" s="130"/>
      <c r="I4379" s="134"/>
      <c r="J4379" s="123">
        <f>IF(OR(tbl_Metraj22[[#This Row],[TARIH]]="",tbl_Metraj22[[#This Row],[TARIH]]="-"),0,IF(tbl_Metraj22[[#This Row],[YUZDE]]=0,tbl_Metraj22[[#This Row],[METRAJ_BETON]],tbl_Metraj22[[#This Row],[YUZDE]]*tbl_Metraj22[[#This Row],[METRAJ_BETON]]))</f>
        <v>0</v>
      </c>
      <c r="K4379" s="2" t="e">
        <v>#N/A</v>
      </c>
    </row>
    <row r="4380" spans="1:11" ht="14.25" x14ac:dyDescent="0.2">
      <c r="A4380" s="2" t="s">
        <v>734</v>
      </c>
      <c r="B4380" s="124" t="s">
        <v>6265</v>
      </c>
      <c r="C4380" s="124"/>
      <c r="D4380" s="126">
        <v>0.62</v>
      </c>
      <c r="E4380" s="124" t="s">
        <v>766</v>
      </c>
      <c r="F4380" s="124">
        <v>-3</v>
      </c>
      <c r="G4380" s="2" t="s">
        <v>16966</v>
      </c>
      <c r="H4380" s="130"/>
      <c r="I4380" s="134"/>
      <c r="J4380" s="123">
        <f>IF(OR(tbl_Metraj22[[#This Row],[TARIH]]="",tbl_Metraj22[[#This Row],[TARIH]]="-"),0,IF(tbl_Metraj22[[#This Row],[YUZDE]]=0,tbl_Metraj22[[#This Row],[METRAJ_BETON]],tbl_Metraj22[[#This Row],[YUZDE]]*tbl_Metraj22[[#This Row],[METRAJ_BETON]]))</f>
        <v>0</v>
      </c>
      <c r="K4380" s="2" t="e">
        <v>#N/A</v>
      </c>
    </row>
    <row r="4381" spans="1:11" ht="14.25" x14ac:dyDescent="0.2">
      <c r="A4381" s="2" t="s">
        <v>734</v>
      </c>
      <c r="B4381" s="124" t="s">
        <v>6266</v>
      </c>
      <c r="C4381" s="124"/>
      <c r="D4381" s="126">
        <v>0.49</v>
      </c>
      <c r="E4381" s="124" t="s">
        <v>766</v>
      </c>
      <c r="F4381" s="124">
        <v>-3</v>
      </c>
      <c r="G4381" s="2" t="s">
        <v>16967</v>
      </c>
      <c r="H4381" s="130"/>
      <c r="I4381" s="134"/>
      <c r="J4381" s="123">
        <f>IF(OR(tbl_Metraj22[[#This Row],[TARIH]]="",tbl_Metraj22[[#This Row],[TARIH]]="-"),0,IF(tbl_Metraj22[[#This Row],[YUZDE]]=0,tbl_Metraj22[[#This Row],[METRAJ_BETON]],tbl_Metraj22[[#This Row],[YUZDE]]*tbl_Metraj22[[#This Row],[METRAJ_BETON]]))</f>
        <v>0</v>
      </c>
      <c r="K4381" s="2" t="e">
        <v>#N/A</v>
      </c>
    </row>
    <row r="4382" spans="1:11" ht="14.25" x14ac:dyDescent="0.2">
      <c r="A4382" s="2" t="s">
        <v>734</v>
      </c>
      <c r="B4382" s="124" t="s">
        <v>6267</v>
      </c>
      <c r="C4382" s="124"/>
      <c r="D4382" s="126">
        <v>0.69</v>
      </c>
      <c r="E4382" s="124" t="s">
        <v>766</v>
      </c>
      <c r="F4382" s="124">
        <v>-3</v>
      </c>
      <c r="G4382" s="2" t="s">
        <v>16968</v>
      </c>
      <c r="H4382" s="130"/>
      <c r="I4382" s="134"/>
      <c r="J4382" s="123">
        <f>IF(OR(tbl_Metraj22[[#This Row],[TARIH]]="",tbl_Metraj22[[#This Row],[TARIH]]="-"),0,IF(tbl_Metraj22[[#This Row],[YUZDE]]=0,tbl_Metraj22[[#This Row],[METRAJ_BETON]],tbl_Metraj22[[#This Row],[YUZDE]]*tbl_Metraj22[[#This Row],[METRAJ_BETON]]))</f>
        <v>0</v>
      </c>
      <c r="K4382" s="2" t="s">
        <v>23990</v>
      </c>
    </row>
    <row r="4383" spans="1:11" ht="14.25" x14ac:dyDescent="0.2">
      <c r="A4383" s="2" t="s">
        <v>734</v>
      </c>
      <c r="B4383" s="124" t="s">
        <v>6268</v>
      </c>
      <c r="C4383" s="124"/>
      <c r="D4383" s="126">
        <v>0.17</v>
      </c>
      <c r="E4383" s="124" t="s">
        <v>766</v>
      </c>
      <c r="F4383" s="124">
        <v>-3</v>
      </c>
      <c r="G4383" s="2" t="s">
        <v>16969</v>
      </c>
      <c r="H4383" s="130"/>
      <c r="I4383" s="134"/>
      <c r="J4383" s="123">
        <f>IF(OR(tbl_Metraj22[[#This Row],[TARIH]]="",tbl_Metraj22[[#This Row],[TARIH]]="-"),0,IF(tbl_Metraj22[[#This Row],[YUZDE]]=0,tbl_Metraj22[[#This Row],[METRAJ_BETON]],tbl_Metraj22[[#This Row],[YUZDE]]*tbl_Metraj22[[#This Row],[METRAJ_BETON]]))</f>
        <v>0</v>
      </c>
      <c r="K4383" s="2" t="s">
        <v>23991</v>
      </c>
    </row>
    <row r="4384" spans="1:11" ht="14.25" x14ac:dyDescent="0.2">
      <c r="A4384" s="2" t="s">
        <v>734</v>
      </c>
      <c r="B4384" s="124" t="s">
        <v>6269</v>
      </c>
      <c r="C4384" s="124"/>
      <c r="D4384" s="126">
        <v>0.74</v>
      </c>
      <c r="E4384" s="124" t="s">
        <v>766</v>
      </c>
      <c r="F4384" s="124">
        <v>-3</v>
      </c>
      <c r="G4384" s="2" t="s">
        <v>16970</v>
      </c>
      <c r="H4384" s="130"/>
      <c r="I4384" s="134"/>
      <c r="J4384" s="123">
        <f>IF(OR(tbl_Metraj22[[#This Row],[TARIH]]="",tbl_Metraj22[[#This Row],[TARIH]]="-"),0,IF(tbl_Metraj22[[#This Row],[YUZDE]]=0,tbl_Metraj22[[#This Row],[METRAJ_BETON]],tbl_Metraj22[[#This Row],[YUZDE]]*tbl_Metraj22[[#This Row],[METRAJ_BETON]]))</f>
        <v>0</v>
      </c>
      <c r="K4384" s="2" t="s">
        <v>22678</v>
      </c>
    </row>
    <row r="4385" spans="1:11" ht="14.25" x14ac:dyDescent="0.2">
      <c r="A4385" s="2" t="s">
        <v>734</v>
      </c>
      <c r="B4385" s="124" t="s">
        <v>6270</v>
      </c>
      <c r="C4385" s="124"/>
      <c r="D4385" s="126">
        <v>0.91</v>
      </c>
      <c r="E4385" s="124" t="s">
        <v>766</v>
      </c>
      <c r="F4385" s="124">
        <v>-3</v>
      </c>
      <c r="G4385" s="2" t="s">
        <v>16971</v>
      </c>
      <c r="H4385" s="130"/>
      <c r="I4385" s="134"/>
      <c r="J4385" s="123">
        <f>IF(OR(tbl_Metraj22[[#This Row],[TARIH]]="",tbl_Metraj22[[#This Row],[TARIH]]="-"),0,IF(tbl_Metraj22[[#This Row],[YUZDE]]=0,tbl_Metraj22[[#This Row],[METRAJ_BETON]],tbl_Metraj22[[#This Row],[YUZDE]]*tbl_Metraj22[[#This Row],[METRAJ_BETON]]))</f>
        <v>0</v>
      </c>
      <c r="K4385" s="2" t="s">
        <v>23992</v>
      </c>
    </row>
    <row r="4386" spans="1:11" ht="14.25" x14ac:dyDescent="0.2">
      <c r="A4386" s="2" t="s">
        <v>734</v>
      </c>
      <c r="B4386" s="124" t="s">
        <v>6271</v>
      </c>
      <c r="C4386" s="124"/>
      <c r="D4386" s="126">
        <v>0.32</v>
      </c>
      <c r="E4386" s="124" t="s">
        <v>766</v>
      </c>
      <c r="F4386" s="124">
        <v>-3</v>
      </c>
      <c r="G4386" s="2" t="s">
        <v>16972</v>
      </c>
      <c r="H4386" s="130"/>
      <c r="I4386" s="134"/>
      <c r="J4386" s="123">
        <f>IF(OR(tbl_Metraj22[[#This Row],[TARIH]]="",tbl_Metraj22[[#This Row],[TARIH]]="-"),0,IF(tbl_Metraj22[[#This Row],[YUZDE]]=0,tbl_Metraj22[[#This Row],[METRAJ_BETON]],tbl_Metraj22[[#This Row],[YUZDE]]*tbl_Metraj22[[#This Row],[METRAJ_BETON]]))</f>
        <v>0</v>
      </c>
      <c r="K4386" s="2" t="s">
        <v>22672</v>
      </c>
    </row>
    <row r="4387" spans="1:11" ht="14.25" x14ac:dyDescent="0.2">
      <c r="A4387" s="2" t="s">
        <v>734</v>
      </c>
      <c r="B4387" s="124" t="s">
        <v>6272</v>
      </c>
      <c r="C4387" s="124"/>
      <c r="D4387" s="126">
        <v>0.37</v>
      </c>
      <c r="E4387" s="124" t="s">
        <v>766</v>
      </c>
      <c r="F4387" s="124">
        <v>-3</v>
      </c>
      <c r="G4387" s="2" t="s">
        <v>16973</v>
      </c>
      <c r="H4387" s="130"/>
      <c r="I4387" s="134"/>
      <c r="J4387" s="123">
        <f>IF(OR(tbl_Metraj22[[#This Row],[TARIH]]="",tbl_Metraj22[[#This Row],[TARIH]]="-"),0,IF(tbl_Metraj22[[#This Row],[YUZDE]]=0,tbl_Metraj22[[#This Row],[METRAJ_BETON]],tbl_Metraj22[[#This Row],[YUZDE]]*tbl_Metraj22[[#This Row],[METRAJ_BETON]]))</f>
        <v>0</v>
      </c>
      <c r="K4387" s="2" t="s">
        <v>23993</v>
      </c>
    </row>
    <row r="4388" spans="1:11" ht="14.25" x14ac:dyDescent="0.2">
      <c r="A4388" s="2" t="s">
        <v>734</v>
      </c>
      <c r="B4388" s="124" t="s">
        <v>6273</v>
      </c>
      <c r="C4388" s="124"/>
      <c r="D4388" s="126">
        <v>1.1200000000000001</v>
      </c>
      <c r="E4388" s="124" t="s">
        <v>766</v>
      </c>
      <c r="F4388" s="124">
        <v>-3</v>
      </c>
      <c r="G4388" s="2" t="s">
        <v>16974</v>
      </c>
      <c r="H4388" s="130"/>
      <c r="I4388" s="134"/>
      <c r="J4388" s="123">
        <f>IF(OR(tbl_Metraj22[[#This Row],[TARIH]]="",tbl_Metraj22[[#This Row],[TARIH]]="-"),0,IF(tbl_Metraj22[[#This Row],[YUZDE]]=0,tbl_Metraj22[[#This Row],[METRAJ_BETON]],tbl_Metraj22[[#This Row],[YUZDE]]*tbl_Metraj22[[#This Row],[METRAJ_BETON]]))</f>
        <v>0</v>
      </c>
      <c r="K4388" s="2" t="s">
        <v>23994</v>
      </c>
    </row>
    <row r="4389" spans="1:11" ht="14.25" x14ac:dyDescent="0.2">
      <c r="A4389" s="2" t="s">
        <v>734</v>
      </c>
      <c r="B4389" s="124" t="s">
        <v>6274</v>
      </c>
      <c r="C4389" s="124"/>
      <c r="D4389" s="126">
        <v>0.46</v>
      </c>
      <c r="E4389" s="124" t="s">
        <v>766</v>
      </c>
      <c r="F4389" s="124">
        <v>-3</v>
      </c>
      <c r="G4389" s="2" t="s">
        <v>16975</v>
      </c>
      <c r="H4389" s="130"/>
      <c r="I4389" s="134"/>
      <c r="J4389" s="123">
        <f>IF(OR(tbl_Metraj22[[#This Row],[TARIH]]="",tbl_Metraj22[[#This Row],[TARIH]]="-"),0,IF(tbl_Metraj22[[#This Row],[YUZDE]]=0,tbl_Metraj22[[#This Row],[METRAJ_BETON]],tbl_Metraj22[[#This Row],[YUZDE]]*tbl_Metraj22[[#This Row],[METRAJ_BETON]]))</f>
        <v>0</v>
      </c>
      <c r="K4389" s="2" t="s">
        <v>22696</v>
      </c>
    </row>
    <row r="4390" spans="1:11" ht="14.25" x14ac:dyDescent="0.2">
      <c r="A4390" s="2" t="s">
        <v>734</v>
      </c>
      <c r="B4390" s="124" t="s">
        <v>6275</v>
      </c>
      <c r="C4390" s="124"/>
      <c r="D4390" s="126">
        <v>1.94</v>
      </c>
      <c r="E4390" s="124" t="s">
        <v>766</v>
      </c>
      <c r="F4390" s="124">
        <v>-3</v>
      </c>
      <c r="G4390" s="2" t="s">
        <v>16976</v>
      </c>
      <c r="H4390" s="130"/>
      <c r="I4390" s="134"/>
      <c r="J4390" s="123">
        <f>IF(OR(tbl_Metraj22[[#This Row],[TARIH]]="",tbl_Metraj22[[#This Row],[TARIH]]="-"),0,IF(tbl_Metraj22[[#This Row],[YUZDE]]=0,tbl_Metraj22[[#This Row],[METRAJ_BETON]],tbl_Metraj22[[#This Row],[YUZDE]]*tbl_Metraj22[[#This Row],[METRAJ_BETON]]))</f>
        <v>0</v>
      </c>
      <c r="K4390" s="2" t="s">
        <v>22697</v>
      </c>
    </row>
    <row r="4391" spans="1:11" ht="14.25" x14ac:dyDescent="0.2">
      <c r="A4391" s="2" t="s">
        <v>734</v>
      </c>
      <c r="B4391" s="124" t="s">
        <v>6276</v>
      </c>
      <c r="C4391" s="124"/>
      <c r="D4391" s="126">
        <v>1.04</v>
      </c>
      <c r="E4391" s="124" t="s">
        <v>766</v>
      </c>
      <c r="F4391" s="124">
        <v>-3</v>
      </c>
      <c r="G4391" s="2" t="s">
        <v>16977</v>
      </c>
      <c r="H4391" s="130"/>
      <c r="I4391" s="134"/>
      <c r="J4391" s="123">
        <f>IF(OR(tbl_Metraj22[[#This Row],[TARIH]]="",tbl_Metraj22[[#This Row],[TARIH]]="-"),0,IF(tbl_Metraj22[[#This Row],[YUZDE]]=0,tbl_Metraj22[[#This Row],[METRAJ_BETON]],tbl_Metraj22[[#This Row],[YUZDE]]*tbl_Metraj22[[#This Row],[METRAJ_BETON]]))</f>
        <v>0</v>
      </c>
      <c r="K4391" s="2" t="s">
        <v>23995</v>
      </c>
    </row>
    <row r="4392" spans="1:11" ht="14.25" x14ac:dyDescent="0.2">
      <c r="A4392" s="2" t="s">
        <v>734</v>
      </c>
      <c r="B4392" s="124" t="s">
        <v>6277</v>
      </c>
      <c r="C4392" s="124"/>
      <c r="D4392" s="126">
        <v>1.78</v>
      </c>
      <c r="E4392" s="124" t="s">
        <v>766</v>
      </c>
      <c r="F4392" s="124">
        <v>-3</v>
      </c>
      <c r="G4392" s="2" t="s">
        <v>16978</v>
      </c>
      <c r="H4392" s="130"/>
      <c r="I4392" s="134"/>
      <c r="J4392" s="123">
        <f>IF(OR(tbl_Metraj22[[#This Row],[TARIH]]="",tbl_Metraj22[[#This Row],[TARIH]]="-"),0,IF(tbl_Metraj22[[#This Row],[YUZDE]]=0,tbl_Metraj22[[#This Row],[METRAJ_BETON]],tbl_Metraj22[[#This Row],[YUZDE]]*tbl_Metraj22[[#This Row],[METRAJ_BETON]]))</f>
        <v>0</v>
      </c>
      <c r="K4392" s="2" t="s">
        <v>22654</v>
      </c>
    </row>
    <row r="4393" spans="1:11" ht="14.25" x14ac:dyDescent="0.2">
      <c r="A4393" s="2" t="s">
        <v>734</v>
      </c>
      <c r="B4393" s="124" t="s">
        <v>6278</v>
      </c>
      <c r="C4393" s="124"/>
      <c r="D4393" s="126">
        <v>0.53</v>
      </c>
      <c r="E4393" s="124" t="s">
        <v>766</v>
      </c>
      <c r="F4393" s="124">
        <v>-3</v>
      </c>
      <c r="G4393" s="2" t="s">
        <v>16979</v>
      </c>
      <c r="H4393" s="130"/>
      <c r="I4393" s="134"/>
      <c r="J4393" s="123">
        <f>IF(OR(tbl_Metraj22[[#This Row],[TARIH]]="",tbl_Metraj22[[#This Row],[TARIH]]="-"),0,IF(tbl_Metraj22[[#This Row],[YUZDE]]=0,tbl_Metraj22[[#This Row],[METRAJ_BETON]],tbl_Metraj22[[#This Row],[YUZDE]]*tbl_Metraj22[[#This Row],[METRAJ_BETON]]))</f>
        <v>0</v>
      </c>
      <c r="K4393" s="2" t="s">
        <v>23996</v>
      </c>
    </row>
    <row r="4394" spans="1:11" ht="14.25" x14ac:dyDescent="0.2">
      <c r="A4394" s="2" t="s">
        <v>734</v>
      </c>
      <c r="B4394" s="124" t="s">
        <v>6279</v>
      </c>
      <c r="C4394" s="124"/>
      <c r="D4394" s="126">
        <v>1.59</v>
      </c>
      <c r="E4394" s="124" t="s">
        <v>766</v>
      </c>
      <c r="F4394" s="124">
        <v>-3</v>
      </c>
      <c r="G4394" s="2" t="s">
        <v>16980</v>
      </c>
      <c r="H4394" s="130"/>
      <c r="I4394" s="134"/>
      <c r="J4394" s="123">
        <f>IF(OR(tbl_Metraj22[[#This Row],[TARIH]]="",tbl_Metraj22[[#This Row],[TARIH]]="-"),0,IF(tbl_Metraj22[[#This Row],[YUZDE]]=0,tbl_Metraj22[[#This Row],[METRAJ_BETON]],tbl_Metraj22[[#This Row],[YUZDE]]*tbl_Metraj22[[#This Row],[METRAJ_BETON]]))</f>
        <v>0</v>
      </c>
      <c r="K4394" s="2" t="s">
        <v>22734</v>
      </c>
    </row>
    <row r="4395" spans="1:11" ht="14.25" x14ac:dyDescent="0.2">
      <c r="A4395" s="2" t="s">
        <v>734</v>
      </c>
      <c r="B4395" s="124" t="s">
        <v>6280</v>
      </c>
      <c r="C4395" s="124"/>
      <c r="D4395" s="126">
        <v>0.53</v>
      </c>
      <c r="E4395" s="124" t="s">
        <v>766</v>
      </c>
      <c r="F4395" s="124">
        <v>-3</v>
      </c>
      <c r="G4395" s="2" t="s">
        <v>16981</v>
      </c>
      <c r="H4395" s="130"/>
      <c r="I4395" s="134"/>
      <c r="J4395" s="123">
        <f>IF(OR(tbl_Metraj22[[#This Row],[TARIH]]="",tbl_Metraj22[[#This Row],[TARIH]]="-"),0,IF(tbl_Metraj22[[#This Row],[YUZDE]]=0,tbl_Metraj22[[#This Row],[METRAJ_BETON]],tbl_Metraj22[[#This Row],[YUZDE]]*tbl_Metraj22[[#This Row],[METRAJ_BETON]]))</f>
        <v>0</v>
      </c>
      <c r="K4395" s="2" t="s">
        <v>23997</v>
      </c>
    </row>
    <row r="4396" spans="1:11" ht="14.25" x14ac:dyDescent="0.2">
      <c r="A4396" s="2" t="s">
        <v>734</v>
      </c>
      <c r="B4396" s="124" t="s">
        <v>6281</v>
      </c>
      <c r="C4396" s="124"/>
      <c r="D4396" s="126">
        <v>1.69</v>
      </c>
      <c r="E4396" s="124" t="s">
        <v>766</v>
      </c>
      <c r="F4396" s="124">
        <v>-3</v>
      </c>
      <c r="G4396" s="2" t="s">
        <v>16982</v>
      </c>
      <c r="H4396" s="130"/>
      <c r="I4396" s="134"/>
      <c r="J4396" s="123">
        <f>IF(OR(tbl_Metraj22[[#This Row],[TARIH]]="",tbl_Metraj22[[#This Row],[TARIH]]="-"),0,IF(tbl_Metraj22[[#This Row],[YUZDE]]=0,tbl_Metraj22[[#This Row],[METRAJ_BETON]],tbl_Metraj22[[#This Row],[YUZDE]]*tbl_Metraj22[[#This Row],[METRAJ_BETON]]))</f>
        <v>0</v>
      </c>
      <c r="K4396" s="2" t="s">
        <v>22567</v>
      </c>
    </row>
    <row r="4397" spans="1:11" ht="14.25" x14ac:dyDescent="0.2">
      <c r="A4397" s="2" t="s">
        <v>734</v>
      </c>
      <c r="B4397" s="124" t="s">
        <v>6282</v>
      </c>
      <c r="C4397" s="124"/>
      <c r="D4397" s="126">
        <v>2.11</v>
      </c>
      <c r="E4397" s="124" t="s">
        <v>766</v>
      </c>
      <c r="F4397" s="124">
        <v>-3</v>
      </c>
      <c r="G4397" s="2" t="s">
        <v>16983</v>
      </c>
      <c r="H4397" s="130"/>
      <c r="I4397" s="134"/>
      <c r="J4397" s="123">
        <f>IF(OR(tbl_Metraj22[[#This Row],[TARIH]]="",tbl_Metraj22[[#This Row],[TARIH]]="-"),0,IF(tbl_Metraj22[[#This Row],[YUZDE]]=0,tbl_Metraj22[[#This Row],[METRAJ_BETON]],tbl_Metraj22[[#This Row],[YUZDE]]*tbl_Metraj22[[#This Row],[METRAJ_BETON]]))</f>
        <v>0</v>
      </c>
      <c r="K4397" s="2" t="s">
        <v>22581</v>
      </c>
    </row>
    <row r="4398" spans="1:11" ht="14.25" x14ac:dyDescent="0.2">
      <c r="A4398" s="2" t="s">
        <v>734</v>
      </c>
      <c r="B4398" s="124" t="s">
        <v>6283</v>
      </c>
      <c r="C4398" s="124"/>
      <c r="D4398" s="126">
        <v>2.2999999999999998</v>
      </c>
      <c r="E4398" s="124" t="s">
        <v>766</v>
      </c>
      <c r="F4398" s="124">
        <v>-3</v>
      </c>
      <c r="G4398" s="2" t="s">
        <v>16984</v>
      </c>
      <c r="H4398" s="130"/>
      <c r="I4398" s="134"/>
      <c r="J4398" s="123">
        <f>IF(OR(tbl_Metraj22[[#This Row],[TARIH]]="",tbl_Metraj22[[#This Row],[TARIH]]="-"),0,IF(tbl_Metraj22[[#This Row],[YUZDE]]=0,tbl_Metraj22[[#This Row],[METRAJ_BETON]],tbl_Metraj22[[#This Row],[YUZDE]]*tbl_Metraj22[[#This Row],[METRAJ_BETON]]))</f>
        <v>0</v>
      </c>
      <c r="K4398" s="2" t="s">
        <v>23998</v>
      </c>
    </row>
    <row r="4399" spans="1:11" ht="14.25" x14ac:dyDescent="0.2">
      <c r="A4399" s="2" t="s">
        <v>734</v>
      </c>
      <c r="B4399" s="124" t="s">
        <v>6284</v>
      </c>
      <c r="C4399" s="124"/>
      <c r="D4399" s="126">
        <v>1.1299999999999999</v>
      </c>
      <c r="E4399" s="124" t="s">
        <v>766</v>
      </c>
      <c r="F4399" s="124">
        <v>-3</v>
      </c>
      <c r="G4399" s="2" t="s">
        <v>16985</v>
      </c>
      <c r="H4399" s="130"/>
      <c r="I4399" s="134"/>
      <c r="J4399" s="123">
        <f>IF(OR(tbl_Metraj22[[#This Row],[TARIH]]="",tbl_Metraj22[[#This Row],[TARIH]]="-"),0,IF(tbl_Metraj22[[#This Row],[YUZDE]]=0,tbl_Metraj22[[#This Row],[METRAJ_BETON]],tbl_Metraj22[[#This Row],[YUZDE]]*tbl_Metraj22[[#This Row],[METRAJ_BETON]]))</f>
        <v>0</v>
      </c>
      <c r="K4399" s="2" t="s">
        <v>22646</v>
      </c>
    </row>
    <row r="4400" spans="1:11" ht="14.25" x14ac:dyDescent="0.2">
      <c r="A4400" s="2" t="s">
        <v>734</v>
      </c>
      <c r="B4400" s="124" t="s">
        <v>6285</v>
      </c>
      <c r="C4400" s="124"/>
      <c r="D4400" s="126">
        <v>2.2999999999999998</v>
      </c>
      <c r="E4400" s="124" t="s">
        <v>766</v>
      </c>
      <c r="F4400" s="124">
        <v>-3</v>
      </c>
      <c r="G4400" s="2" t="s">
        <v>16986</v>
      </c>
      <c r="H4400" s="130"/>
      <c r="I4400" s="134"/>
      <c r="J4400" s="123">
        <f>IF(OR(tbl_Metraj22[[#This Row],[TARIH]]="",tbl_Metraj22[[#This Row],[TARIH]]="-"),0,IF(tbl_Metraj22[[#This Row],[YUZDE]]=0,tbl_Metraj22[[#This Row],[METRAJ_BETON]],tbl_Metraj22[[#This Row],[YUZDE]]*tbl_Metraj22[[#This Row],[METRAJ_BETON]]))</f>
        <v>0</v>
      </c>
      <c r="K4400" s="2" t="s">
        <v>23999</v>
      </c>
    </row>
    <row r="4401" spans="1:11" ht="14.25" x14ac:dyDescent="0.2">
      <c r="A4401" s="2" t="s">
        <v>734</v>
      </c>
      <c r="B4401" s="124" t="s">
        <v>6286</v>
      </c>
      <c r="C4401" s="124"/>
      <c r="D4401" s="126">
        <v>1.69</v>
      </c>
      <c r="E4401" s="124" t="s">
        <v>766</v>
      </c>
      <c r="F4401" s="124">
        <v>-3</v>
      </c>
      <c r="G4401" s="2" t="s">
        <v>16987</v>
      </c>
      <c r="H4401" s="130"/>
      <c r="I4401" s="134"/>
      <c r="J4401" s="123">
        <f>IF(OR(tbl_Metraj22[[#This Row],[TARIH]]="",tbl_Metraj22[[#This Row],[TARIH]]="-"),0,IF(tbl_Metraj22[[#This Row],[YUZDE]]=0,tbl_Metraj22[[#This Row],[METRAJ_BETON]],tbl_Metraj22[[#This Row],[YUZDE]]*tbl_Metraj22[[#This Row],[METRAJ_BETON]]))</f>
        <v>0</v>
      </c>
      <c r="K4401" s="2" t="s">
        <v>22564</v>
      </c>
    </row>
    <row r="4402" spans="1:11" ht="14.25" x14ac:dyDescent="0.2">
      <c r="A4402" s="2" t="s">
        <v>734</v>
      </c>
      <c r="B4402" s="124" t="s">
        <v>6287</v>
      </c>
      <c r="C4402" s="124"/>
      <c r="D4402" s="126">
        <v>2.4</v>
      </c>
      <c r="E4402" s="124" t="s">
        <v>766</v>
      </c>
      <c r="F4402" s="124">
        <v>-3</v>
      </c>
      <c r="G4402" s="2" t="s">
        <v>16988</v>
      </c>
      <c r="H4402" s="130"/>
      <c r="I4402" s="134"/>
      <c r="J4402" s="123">
        <f>IF(OR(tbl_Metraj22[[#This Row],[TARIH]]="",tbl_Metraj22[[#This Row],[TARIH]]="-"),0,IF(tbl_Metraj22[[#This Row],[YUZDE]]=0,tbl_Metraj22[[#This Row],[METRAJ_BETON]],tbl_Metraj22[[#This Row],[YUZDE]]*tbl_Metraj22[[#This Row],[METRAJ_BETON]]))</f>
        <v>0</v>
      </c>
      <c r="K4402" s="2" t="e">
        <v>#N/A</v>
      </c>
    </row>
    <row r="4403" spans="1:11" ht="14.25" x14ac:dyDescent="0.2">
      <c r="A4403" s="2" t="s">
        <v>734</v>
      </c>
      <c r="B4403" s="124" t="s">
        <v>6288</v>
      </c>
      <c r="C4403" s="124"/>
      <c r="D4403" s="126">
        <v>2.83</v>
      </c>
      <c r="E4403" s="124" t="s">
        <v>766</v>
      </c>
      <c r="F4403" s="124">
        <v>-3</v>
      </c>
      <c r="G4403" s="2" t="s">
        <v>16989</v>
      </c>
      <c r="H4403" s="130"/>
      <c r="I4403" s="134"/>
      <c r="J4403" s="123">
        <f>IF(OR(tbl_Metraj22[[#This Row],[TARIH]]="",tbl_Metraj22[[#This Row],[TARIH]]="-"),0,IF(tbl_Metraj22[[#This Row],[YUZDE]]=0,tbl_Metraj22[[#This Row],[METRAJ_BETON]],tbl_Metraj22[[#This Row],[YUZDE]]*tbl_Metraj22[[#This Row],[METRAJ_BETON]]))</f>
        <v>0</v>
      </c>
      <c r="K4403" s="2" t="s">
        <v>22562</v>
      </c>
    </row>
    <row r="4404" spans="1:11" ht="14.25" x14ac:dyDescent="0.2">
      <c r="A4404" s="2" t="s">
        <v>734</v>
      </c>
      <c r="B4404" s="124" t="s">
        <v>6289</v>
      </c>
      <c r="C4404" s="124"/>
      <c r="D4404" s="126">
        <v>1.5</v>
      </c>
      <c r="E4404" s="124" t="s">
        <v>766</v>
      </c>
      <c r="F4404" s="124">
        <v>-3</v>
      </c>
      <c r="G4404" s="2" t="s">
        <v>16990</v>
      </c>
      <c r="H4404" s="130"/>
      <c r="I4404" s="134"/>
      <c r="J4404" s="123">
        <f>IF(OR(tbl_Metraj22[[#This Row],[TARIH]]="",tbl_Metraj22[[#This Row],[TARIH]]="-"),0,IF(tbl_Metraj22[[#This Row],[YUZDE]]=0,tbl_Metraj22[[#This Row],[METRAJ_BETON]],tbl_Metraj22[[#This Row],[YUZDE]]*tbl_Metraj22[[#This Row],[METRAJ_BETON]]))</f>
        <v>0</v>
      </c>
      <c r="K4404" s="2" t="e">
        <v>#N/A</v>
      </c>
    </row>
    <row r="4405" spans="1:11" ht="14.25" x14ac:dyDescent="0.2">
      <c r="A4405" s="2" t="s">
        <v>734</v>
      </c>
      <c r="B4405" s="124" t="s">
        <v>6290</v>
      </c>
      <c r="C4405" s="124"/>
      <c r="D4405" s="126">
        <v>2.12</v>
      </c>
      <c r="E4405" s="124" t="s">
        <v>766</v>
      </c>
      <c r="F4405" s="124">
        <v>-3</v>
      </c>
      <c r="G4405" s="2" t="s">
        <v>16991</v>
      </c>
      <c r="H4405" s="130"/>
      <c r="I4405" s="134"/>
      <c r="J4405" s="123">
        <f>IF(OR(tbl_Metraj22[[#This Row],[TARIH]]="",tbl_Metraj22[[#This Row],[TARIH]]="-"),0,IF(tbl_Metraj22[[#This Row],[YUZDE]]=0,tbl_Metraj22[[#This Row],[METRAJ_BETON]],tbl_Metraj22[[#This Row],[YUZDE]]*tbl_Metraj22[[#This Row],[METRAJ_BETON]]))</f>
        <v>0</v>
      </c>
      <c r="K4405" s="2" t="s">
        <v>24000</v>
      </c>
    </row>
    <row r="4406" spans="1:11" ht="14.25" x14ac:dyDescent="0.2">
      <c r="A4406" s="2" t="s">
        <v>734</v>
      </c>
      <c r="B4406" s="124" t="s">
        <v>6291</v>
      </c>
      <c r="C4406" s="124"/>
      <c r="D4406" s="126">
        <v>1.85</v>
      </c>
      <c r="E4406" s="124" t="s">
        <v>766</v>
      </c>
      <c r="F4406" s="124">
        <v>-3</v>
      </c>
      <c r="G4406" s="2" t="s">
        <v>16992</v>
      </c>
      <c r="H4406" s="130"/>
      <c r="I4406" s="134"/>
      <c r="J4406" s="123">
        <f>IF(OR(tbl_Metraj22[[#This Row],[TARIH]]="",tbl_Metraj22[[#This Row],[TARIH]]="-"),0,IF(tbl_Metraj22[[#This Row],[YUZDE]]=0,tbl_Metraj22[[#This Row],[METRAJ_BETON]],tbl_Metraj22[[#This Row],[YUZDE]]*tbl_Metraj22[[#This Row],[METRAJ_BETON]]))</f>
        <v>0</v>
      </c>
      <c r="K4406" s="2" t="s">
        <v>22546</v>
      </c>
    </row>
    <row r="4407" spans="1:11" ht="14.25" x14ac:dyDescent="0.2">
      <c r="A4407" s="2" t="s">
        <v>734</v>
      </c>
      <c r="B4407" s="124" t="s">
        <v>6292</v>
      </c>
      <c r="C4407" s="124"/>
      <c r="D4407" s="126">
        <v>3.68</v>
      </c>
      <c r="E4407" s="124" t="s">
        <v>766</v>
      </c>
      <c r="F4407" s="124">
        <v>-3</v>
      </c>
      <c r="G4407" s="2" t="s">
        <v>16993</v>
      </c>
      <c r="H4407" s="130"/>
      <c r="I4407" s="134"/>
      <c r="J4407" s="123">
        <f>IF(OR(tbl_Metraj22[[#This Row],[TARIH]]="",tbl_Metraj22[[#This Row],[TARIH]]="-"),0,IF(tbl_Metraj22[[#This Row],[YUZDE]]=0,tbl_Metraj22[[#This Row],[METRAJ_BETON]],tbl_Metraj22[[#This Row],[YUZDE]]*tbl_Metraj22[[#This Row],[METRAJ_BETON]]))</f>
        <v>0</v>
      </c>
      <c r="K4407" s="2" t="s">
        <v>22553</v>
      </c>
    </row>
    <row r="4408" spans="1:11" ht="14.25" x14ac:dyDescent="0.2">
      <c r="A4408" s="2" t="s">
        <v>734</v>
      </c>
      <c r="B4408" s="124" t="s">
        <v>6293</v>
      </c>
      <c r="C4408" s="124"/>
      <c r="D4408" s="126">
        <v>3.68</v>
      </c>
      <c r="E4408" s="124" t="s">
        <v>766</v>
      </c>
      <c r="F4408" s="124">
        <v>-3</v>
      </c>
      <c r="G4408" s="2" t="s">
        <v>16994</v>
      </c>
      <c r="H4408" s="130"/>
      <c r="I4408" s="134"/>
      <c r="J4408" s="123">
        <f>IF(OR(tbl_Metraj22[[#This Row],[TARIH]]="",tbl_Metraj22[[#This Row],[TARIH]]="-"),0,IF(tbl_Metraj22[[#This Row],[YUZDE]]=0,tbl_Metraj22[[#This Row],[METRAJ_BETON]],tbl_Metraj22[[#This Row],[YUZDE]]*tbl_Metraj22[[#This Row],[METRAJ_BETON]]))</f>
        <v>0</v>
      </c>
      <c r="K4408" s="2" t="s">
        <v>22559</v>
      </c>
    </row>
    <row r="4409" spans="1:11" ht="14.25" x14ac:dyDescent="0.2">
      <c r="A4409" s="2" t="s">
        <v>734</v>
      </c>
      <c r="B4409" s="124" t="s">
        <v>6294</v>
      </c>
      <c r="C4409" s="124"/>
      <c r="D4409" s="126">
        <v>1.06</v>
      </c>
      <c r="E4409" s="124" t="s">
        <v>766</v>
      </c>
      <c r="F4409" s="124">
        <v>-3</v>
      </c>
      <c r="G4409" s="2" t="s">
        <v>16995</v>
      </c>
      <c r="H4409" s="130"/>
      <c r="I4409" s="134"/>
      <c r="J4409" s="123">
        <f>IF(OR(tbl_Metraj22[[#This Row],[TARIH]]="",tbl_Metraj22[[#This Row],[TARIH]]="-"),0,IF(tbl_Metraj22[[#This Row],[YUZDE]]=0,tbl_Metraj22[[#This Row],[METRAJ_BETON]],tbl_Metraj22[[#This Row],[YUZDE]]*tbl_Metraj22[[#This Row],[METRAJ_BETON]]))</f>
        <v>0</v>
      </c>
      <c r="K4409" s="2" t="s">
        <v>24001</v>
      </c>
    </row>
    <row r="4410" spans="1:11" ht="14.25" x14ac:dyDescent="0.2">
      <c r="A4410" s="2" t="s">
        <v>734</v>
      </c>
      <c r="B4410" s="124" t="s">
        <v>6295</v>
      </c>
      <c r="C4410" s="124"/>
      <c r="D4410" s="126">
        <v>1.06</v>
      </c>
      <c r="E4410" s="124" t="s">
        <v>766</v>
      </c>
      <c r="F4410" s="124">
        <v>-3</v>
      </c>
      <c r="G4410" s="2" t="s">
        <v>16996</v>
      </c>
      <c r="H4410" s="130"/>
      <c r="I4410" s="134"/>
      <c r="J4410" s="123">
        <f>IF(OR(tbl_Metraj22[[#This Row],[TARIH]]="",tbl_Metraj22[[#This Row],[TARIH]]="-"),0,IF(tbl_Metraj22[[#This Row],[YUZDE]]=0,tbl_Metraj22[[#This Row],[METRAJ_BETON]],tbl_Metraj22[[#This Row],[YUZDE]]*tbl_Metraj22[[#This Row],[METRAJ_BETON]]))</f>
        <v>0</v>
      </c>
      <c r="K4410" s="2" t="s">
        <v>24002</v>
      </c>
    </row>
    <row r="4411" spans="1:11" ht="14.25" x14ac:dyDescent="0.2">
      <c r="A4411" s="2" t="s">
        <v>734</v>
      </c>
      <c r="B4411" s="124" t="s">
        <v>6296</v>
      </c>
      <c r="C4411" s="124"/>
      <c r="D4411" s="126">
        <v>0.9</v>
      </c>
      <c r="E4411" s="124" t="s">
        <v>766</v>
      </c>
      <c r="F4411" s="124">
        <v>-3</v>
      </c>
      <c r="G4411" s="2" t="s">
        <v>16997</v>
      </c>
      <c r="H4411" s="130"/>
      <c r="I4411" s="134"/>
      <c r="J4411" s="123">
        <f>IF(OR(tbl_Metraj22[[#This Row],[TARIH]]="",tbl_Metraj22[[#This Row],[TARIH]]="-"),0,IF(tbl_Metraj22[[#This Row],[YUZDE]]=0,tbl_Metraj22[[#This Row],[METRAJ_BETON]],tbl_Metraj22[[#This Row],[YUZDE]]*tbl_Metraj22[[#This Row],[METRAJ_BETON]]))</f>
        <v>0</v>
      </c>
      <c r="K4411" s="2" t="s">
        <v>22547</v>
      </c>
    </row>
    <row r="4412" spans="1:11" ht="14.25" x14ac:dyDescent="0.2">
      <c r="A4412" s="2" t="s">
        <v>734</v>
      </c>
      <c r="B4412" s="124" t="s">
        <v>6297</v>
      </c>
      <c r="C4412" s="124"/>
      <c r="D4412" s="126">
        <v>0.26</v>
      </c>
      <c r="E4412" s="124" t="s">
        <v>766</v>
      </c>
      <c r="F4412" s="124">
        <v>-3</v>
      </c>
      <c r="G4412" s="2" t="s">
        <v>16998</v>
      </c>
      <c r="H4412" s="130"/>
      <c r="I4412" s="134"/>
      <c r="J4412" s="123">
        <f>IF(OR(tbl_Metraj22[[#This Row],[TARIH]]="",tbl_Metraj22[[#This Row],[TARIH]]="-"),0,IF(tbl_Metraj22[[#This Row],[YUZDE]]=0,tbl_Metraj22[[#This Row],[METRAJ_BETON]],tbl_Metraj22[[#This Row],[YUZDE]]*tbl_Metraj22[[#This Row],[METRAJ_BETON]]))</f>
        <v>0</v>
      </c>
      <c r="K4412" s="2" t="s">
        <v>24003</v>
      </c>
    </row>
    <row r="4413" spans="1:11" ht="14.25" x14ac:dyDescent="0.2">
      <c r="A4413" s="2" t="s">
        <v>734</v>
      </c>
      <c r="B4413" s="124" t="s">
        <v>6298</v>
      </c>
      <c r="C4413" s="124"/>
      <c r="D4413" s="126">
        <v>0.35</v>
      </c>
      <c r="E4413" s="124" t="s">
        <v>766</v>
      </c>
      <c r="F4413" s="124">
        <v>-3</v>
      </c>
      <c r="G4413" s="2" t="s">
        <v>16999</v>
      </c>
      <c r="H4413" s="130"/>
      <c r="I4413" s="134"/>
      <c r="J4413" s="123">
        <f>IF(OR(tbl_Metraj22[[#This Row],[TARIH]]="",tbl_Metraj22[[#This Row],[TARIH]]="-"),0,IF(tbl_Metraj22[[#This Row],[YUZDE]]=0,tbl_Metraj22[[#This Row],[METRAJ_BETON]],tbl_Metraj22[[#This Row],[YUZDE]]*tbl_Metraj22[[#This Row],[METRAJ_BETON]]))</f>
        <v>0</v>
      </c>
      <c r="K4413" s="2" t="s">
        <v>24004</v>
      </c>
    </row>
    <row r="4414" spans="1:11" ht="14.25" x14ac:dyDescent="0.2">
      <c r="A4414" s="2" t="s">
        <v>734</v>
      </c>
      <c r="B4414" s="124" t="s">
        <v>6299</v>
      </c>
      <c r="C4414" s="124"/>
      <c r="D4414" s="126">
        <v>0.21</v>
      </c>
      <c r="E4414" s="124" t="s">
        <v>766</v>
      </c>
      <c r="F4414" s="124">
        <v>-3</v>
      </c>
      <c r="G4414" s="2" t="s">
        <v>17000</v>
      </c>
      <c r="H4414" s="130"/>
      <c r="I4414" s="134"/>
      <c r="J4414" s="123">
        <f>IF(OR(tbl_Metraj22[[#This Row],[TARIH]]="",tbl_Metraj22[[#This Row],[TARIH]]="-"),0,IF(tbl_Metraj22[[#This Row],[YUZDE]]=0,tbl_Metraj22[[#This Row],[METRAJ_BETON]],tbl_Metraj22[[#This Row],[YUZDE]]*tbl_Metraj22[[#This Row],[METRAJ_BETON]]))</f>
        <v>0</v>
      </c>
      <c r="K4414" s="2" t="s">
        <v>22686</v>
      </c>
    </row>
    <row r="4415" spans="1:11" ht="14.25" x14ac:dyDescent="0.2">
      <c r="A4415" s="2" t="s">
        <v>734</v>
      </c>
      <c r="B4415" s="124" t="s">
        <v>6300</v>
      </c>
      <c r="C4415" s="124"/>
      <c r="D4415" s="126">
        <v>0.21</v>
      </c>
      <c r="E4415" s="124" t="s">
        <v>766</v>
      </c>
      <c r="F4415" s="124">
        <v>-3</v>
      </c>
      <c r="G4415" s="2" t="s">
        <v>17001</v>
      </c>
      <c r="H4415" s="130"/>
      <c r="I4415" s="134"/>
      <c r="J4415" s="123">
        <f>IF(OR(tbl_Metraj22[[#This Row],[TARIH]]="",tbl_Metraj22[[#This Row],[TARIH]]="-"),0,IF(tbl_Metraj22[[#This Row],[YUZDE]]=0,tbl_Metraj22[[#This Row],[METRAJ_BETON]],tbl_Metraj22[[#This Row],[YUZDE]]*tbl_Metraj22[[#This Row],[METRAJ_BETON]]))</f>
        <v>0</v>
      </c>
      <c r="K4415" s="2" t="s">
        <v>22685</v>
      </c>
    </row>
    <row r="4416" spans="1:11" ht="14.25" x14ac:dyDescent="0.2">
      <c r="A4416" s="2" t="s">
        <v>734</v>
      </c>
      <c r="B4416" s="124" t="s">
        <v>6301</v>
      </c>
      <c r="C4416" s="124"/>
      <c r="D4416" s="126">
        <v>0.26</v>
      </c>
      <c r="E4416" s="124" t="s">
        <v>766</v>
      </c>
      <c r="F4416" s="124">
        <v>-3</v>
      </c>
      <c r="G4416" s="2" t="s">
        <v>17002</v>
      </c>
      <c r="H4416" s="130"/>
      <c r="I4416" s="134"/>
      <c r="J4416" s="123">
        <f>IF(OR(tbl_Metraj22[[#This Row],[TARIH]]="",tbl_Metraj22[[#This Row],[TARIH]]="-"),0,IF(tbl_Metraj22[[#This Row],[YUZDE]]=0,tbl_Metraj22[[#This Row],[METRAJ_BETON]],tbl_Metraj22[[#This Row],[YUZDE]]*tbl_Metraj22[[#This Row],[METRAJ_BETON]]))</f>
        <v>0</v>
      </c>
      <c r="K4416" s="2" t="s">
        <v>22675</v>
      </c>
    </row>
    <row r="4417" spans="1:11" ht="14.25" x14ac:dyDescent="0.2">
      <c r="A4417" s="2" t="s">
        <v>734</v>
      </c>
      <c r="B4417" s="124" t="s">
        <v>6302</v>
      </c>
      <c r="C4417" s="124"/>
      <c r="D4417" s="126">
        <v>0.18</v>
      </c>
      <c r="E4417" s="124" t="s">
        <v>766</v>
      </c>
      <c r="F4417" s="124">
        <v>-3</v>
      </c>
      <c r="G4417" s="2" t="s">
        <v>17003</v>
      </c>
      <c r="H4417" s="130"/>
      <c r="I4417" s="134"/>
      <c r="J4417" s="123">
        <f>IF(OR(tbl_Metraj22[[#This Row],[TARIH]]="",tbl_Metraj22[[#This Row],[TARIH]]="-"),0,IF(tbl_Metraj22[[#This Row],[YUZDE]]=0,tbl_Metraj22[[#This Row],[METRAJ_BETON]],tbl_Metraj22[[#This Row],[YUZDE]]*tbl_Metraj22[[#This Row],[METRAJ_BETON]]))</f>
        <v>0</v>
      </c>
      <c r="K4417" s="2" t="s">
        <v>22736</v>
      </c>
    </row>
    <row r="4418" spans="1:11" ht="14.25" x14ac:dyDescent="0.2">
      <c r="A4418" s="2" t="s">
        <v>734</v>
      </c>
      <c r="B4418" s="124" t="s">
        <v>6303</v>
      </c>
      <c r="C4418" s="124"/>
      <c r="D4418" s="126">
        <v>0.35</v>
      </c>
      <c r="E4418" s="124" t="s">
        <v>766</v>
      </c>
      <c r="F4418" s="124">
        <v>-3</v>
      </c>
      <c r="G4418" s="2" t="s">
        <v>17004</v>
      </c>
      <c r="H4418" s="130"/>
      <c r="I4418" s="134"/>
      <c r="J4418" s="123">
        <f>IF(OR(tbl_Metraj22[[#This Row],[TARIH]]="",tbl_Metraj22[[#This Row],[TARIH]]="-"),0,IF(tbl_Metraj22[[#This Row],[YUZDE]]=0,tbl_Metraj22[[#This Row],[METRAJ_BETON]],tbl_Metraj22[[#This Row],[YUZDE]]*tbl_Metraj22[[#This Row],[METRAJ_BETON]]))</f>
        <v>0</v>
      </c>
      <c r="K4418" s="2" t="s">
        <v>24005</v>
      </c>
    </row>
    <row r="4419" spans="1:11" ht="14.25" x14ac:dyDescent="0.2">
      <c r="A4419" s="2" t="s">
        <v>734</v>
      </c>
      <c r="B4419" s="124" t="s">
        <v>6304</v>
      </c>
      <c r="C4419" s="124"/>
      <c r="D4419" s="126">
        <v>0.9</v>
      </c>
      <c r="E4419" s="124" t="s">
        <v>766</v>
      </c>
      <c r="F4419" s="124">
        <v>-3</v>
      </c>
      <c r="G4419" s="2" t="s">
        <v>17005</v>
      </c>
      <c r="H4419" s="130"/>
      <c r="I4419" s="134"/>
      <c r="J4419" s="123">
        <f>IF(OR(tbl_Metraj22[[#This Row],[TARIH]]="",tbl_Metraj22[[#This Row],[TARIH]]="-"),0,IF(tbl_Metraj22[[#This Row],[YUZDE]]=0,tbl_Metraj22[[#This Row],[METRAJ_BETON]],tbl_Metraj22[[#This Row],[YUZDE]]*tbl_Metraj22[[#This Row],[METRAJ_BETON]]))</f>
        <v>0</v>
      </c>
      <c r="K4419" s="2" t="s">
        <v>22605</v>
      </c>
    </row>
    <row r="4420" spans="1:11" ht="14.25" x14ac:dyDescent="0.2">
      <c r="A4420" s="2" t="s">
        <v>734</v>
      </c>
      <c r="B4420" s="124" t="s">
        <v>6305</v>
      </c>
      <c r="C4420" s="124"/>
      <c r="D4420" s="126">
        <v>0.27</v>
      </c>
      <c r="E4420" s="124" t="s">
        <v>766</v>
      </c>
      <c r="F4420" s="124">
        <v>-3</v>
      </c>
      <c r="G4420" s="2" t="s">
        <v>17006</v>
      </c>
      <c r="H4420" s="130"/>
      <c r="I4420" s="134"/>
      <c r="J4420" s="123">
        <f>IF(OR(tbl_Metraj22[[#This Row],[TARIH]]="",tbl_Metraj22[[#This Row],[TARIH]]="-"),0,IF(tbl_Metraj22[[#This Row],[YUZDE]]=0,tbl_Metraj22[[#This Row],[METRAJ_BETON]],tbl_Metraj22[[#This Row],[YUZDE]]*tbl_Metraj22[[#This Row],[METRAJ_BETON]]))</f>
        <v>0</v>
      </c>
      <c r="K4420" s="2" t="s">
        <v>22705</v>
      </c>
    </row>
    <row r="4421" spans="1:11" ht="14.25" x14ac:dyDescent="0.2">
      <c r="A4421" s="2" t="s">
        <v>734</v>
      </c>
      <c r="B4421" s="124" t="s">
        <v>6306</v>
      </c>
      <c r="C4421" s="124"/>
      <c r="D4421" s="126">
        <v>0.39</v>
      </c>
      <c r="E4421" s="124" t="s">
        <v>766</v>
      </c>
      <c r="F4421" s="124">
        <v>-3</v>
      </c>
      <c r="G4421" s="2" t="s">
        <v>17007</v>
      </c>
      <c r="H4421" s="130"/>
      <c r="I4421" s="134"/>
      <c r="J4421" s="123">
        <f>IF(OR(tbl_Metraj22[[#This Row],[TARIH]]="",tbl_Metraj22[[#This Row],[TARIH]]="-"),0,IF(tbl_Metraj22[[#This Row],[YUZDE]]=0,tbl_Metraj22[[#This Row],[METRAJ_BETON]],tbl_Metraj22[[#This Row],[YUZDE]]*tbl_Metraj22[[#This Row],[METRAJ_BETON]]))</f>
        <v>0</v>
      </c>
      <c r="K4421" s="2" t="s">
        <v>22704</v>
      </c>
    </row>
    <row r="4422" spans="1:11" ht="14.25" x14ac:dyDescent="0.2">
      <c r="A4422" s="2" t="s">
        <v>734</v>
      </c>
      <c r="B4422" s="124" t="s">
        <v>6307</v>
      </c>
      <c r="C4422" s="124"/>
      <c r="D4422" s="126">
        <v>0.23</v>
      </c>
      <c r="E4422" s="124" t="s">
        <v>766</v>
      </c>
      <c r="F4422" s="124">
        <v>-3</v>
      </c>
      <c r="G4422" s="2" t="s">
        <v>17008</v>
      </c>
      <c r="H4422" s="130"/>
      <c r="I4422" s="134"/>
      <c r="J4422" s="123">
        <f>IF(OR(tbl_Metraj22[[#This Row],[TARIH]]="",tbl_Metraj22[[#This Row],[TARIH]]="-"),0,IF(tbl_Metraj22[[#This Row],[YUZDE]]=0,tbl_Metraj22[[#This Row],[METRAJ_BETON]],tbl_Metraj22[[#This Row],[YUZDE]]*tbl_Metraj22[[#This Row],[METRAJ_BETON]]))</f>
        <v>0</v>
      </c>
      <c r="K4422" s="2" t="s">
        <v>24006</v>
      </c>
    </row>
    <row r="4423" spans="1:11" ht="14.25" x14ac:dyDescent="0.2">
      <c r="A4423" s="2" t="s">
        <v>734</v>
      </c>
      <c r="B4423" s="124" t="s">
        <v>6308</v>
      </c>
      <c r="C4423" s="124"/>
      <c r="D4423" s="126">
        <v>1.63</v>
      </c>
      <c r="E4423" s="124" t="s">
        <v>766</v>
      </c>
      <c r="F4423" s="124">
        <v>-3</v>
      </c>
      <c r="G4423" s="2" t="s">
        <v>17009</v>
      </c>
      <c r="H4423" s="130"/>
      <c r="I4423" s="134"/>
      <c r="J4423" s="123">
        <f>IF(OR(tbl_Metraj22[[#This Row],[TARIH]]="",tbl_Metraj22[[#This Row],[TARIH]]="-"),0,IF(tbl_Metraj22[[#This Row],[YUZDE]]=0,tbl_Metraj22[[#This Row],[METRAJ_BETON]],tbl_Metraj22[[#This Row],[YUZDE]]*tbl_Metraj22[[#This Row],[METRAJ_BETON]]))</f>
        <v>0</v>
      </c>
      <c r="K4423" s="2" t="s">
        <v>22666</v>
      </c>
    </row>
    <row r="4424" spans="1:11" ht="14.25" x14ac:dyDescent="0.2">
      <c r="A4424" s="2" t="s">
        <v>734</v>
      </c>
      <c r="B4424" s="124" t="s">
        <v>6309</v>
      </c>
      <c r="C4424" s="124"/>
      <c r="D4424" s="126">
        <v>1.02</v>
      </c>
      <c r="E4424" s="124" t="s">
        <v>766</v>
      </c>
      <c r="F4424" s="124">
        <v>-3</v>
      </c>
      <c r="G4424" s="2" t="s">
        <v>17010</v>
      </c>
      <c r="H4424" s="130"/>
      <c r="I4424" s="134"/>
      <c r="J4424" s="123">
        <f>IF(OR(tbl_Metraj22[[#This Row],[TARIH]]="",tbl_Metraj22[[#This Row],[TARIH]]="-"),0,IF(tbl_Metraj22[[#This Row],[YUZDE]]=0,tbl_Metraj22[[#This Row],[METRAJ_BETON]],tbl_Metraj22[[#This Row],[YUZDE]]*tbl_Metraj22[[#This Row],[METRAJ_BETON]]))</f>
        <v>0</v>
      </c>
      <c r="K4424" s="2" t="s">
        <v>24007</v>
      </c>
    </row>
    <row r="4425" spans="1:11" ht="14.25" x14ac:dyDescent="0.2">
      <c r="A4425" s="2" t="s">
        <v>734</v>
      </c>
      <c r="B4425" s="124" t="s">
        <v>6310</v>
      </c>
      <c r="C4425" s="124"/>
      <c r="D4425" s="126">
        <v>1.94</v>
      </c>
      <c r="E4425" s="124" t="s">
        <v>766</v>
      </c>
      <c r="F4425" s="124">
        <v>-3</v>
      </c>
      <c r="G4425" s="2" t="s">
        <v>17011</v>
      </c>
      <c r="H4425" s="130"/>
      <c r="I4425" s="134"/>
      <c r="J4425" s="123">
        <f>IF(OR(tbl_Metraj22[[#This Row],[TARIH]]="",tbl_Metraj22[[#This Row],[TARIH]]="-"),0,IF(tbl_Metraj22[[#This Row],[YUZDE]]=0,tbl_Metraj22[[#This Row],[METRAJ_BETON]],tbl_Metraj22[[#This Row],[YUZDE]]*tbl_Metraj22[[#This Row],[METRAJ_BETON]]))</f>
        <v>0</v>
      </c>
      <c r="K4425" s="2" t="s">
        <v>22711</v>
      </c>
    </row>
    <row r="4426" spans="1:11" ht="14.25" x14ac:dyDescent="0.2">
      <c r="A4426" s="2" t="s">
        <v>734</v>
      </c>
      <c r="B4426" s="124" t="s">
        <v>6311</v>
      </c>
      <c r="C4426" s="124"/>
      <c r="D4426" s="126">
        <v>0.46</v>
      </c>
      <c r="E4426" s="124" t="s">
        <v>766</v>
      </c>
      <c r="F4426" s="124">
        <v>-3</v>
      </c>
      <c r="G4426" s="2" t="s">
        <v>17012</v>
      </c>
      <c r="H4426" s="130"/>
      <c r="I4426" s="134"/>
      <c r="J4426" s="123">
        <f>IF(OR(tbl_Metraj22[[#This Row],[TARIH]]="",tbl_Metraj22[[#This Row],[TARIH]]="-"),0,IF(tbl_Metraj22[[#This Row],[YUZDE]]=0,tbl_Metraj22[[#This Row],[METRAJ_BETON]],tbl_Metraj22[[#This Row],[YUZDE]]*tbl_Metraj22[[#This Row],[METRAJ_BETON]]))</f>
        <v>0</v>
      </c>
      <c r="K4426" s="2" t="s">
        <v>22737</v>
      </c>
    </row>
    <row r="4427" spans="1:11" ht="14.25" x14ac:dyDescent="0.2">
      <c r="A4427" s="2" t="s">
        <v>734</v>
      </c>
      <c r="B4427" s="124" t="s">
        <v>6312</v>
      </c>
      <c r="C4427" s="124"/>
      <c r="D4427" s="126">
        <v>1.1200000000000001</v>
      </c>
      <c r="E4427" s="124" t="s">
        <v>766</v>
      </c>
      <c r="F4427" s="124">
        <v>-3</v>
      </c>
      <c r="G4427" s="2" t="s">
        <v>17013</v>
      </c>
      <c r="H4427" s="130"/>
      <c r="I4427" s="134"/>
      <c r="J4427" s="123">
        <f>IF(OR(tbl_Metraj22[[#This Row],[TARIH]]="",tbl_Metraj22[[#This Row],[TARIH]]="-"),0,IF(tbl_Metraj22[[#This Row],[YUZDE]]=0,tbl_Metraj22[[#This Row],[METRAJ_BETON]],tbl_Metraj22[[#This Row],[YUZDE]]*tbl_Metraj22[[#This Row],[METRAJ_BETON]]))</f>
        <v>0</v>
      </c>
      <c r="K4427" s="2" t="s">
        <v>24008</v>
      </c>
    </row>
    <row r="4428" spans="1:11" ht="14.25" x14ac:dyDescent="0.2">
      <c r="A4428" s="2" t="s">
        <v>734</v>
      </c>
      <c r="B4428" s="124" t="s">
        <v>6313</v>
      </c>
      <c r="C4428" s="124"/>
      <c r="D4428" s="126">
        <v>1.6</v>
      </c>
      <c r="E4428" s="124" t="s">
        <v>766</v>
      </c>
      <c r="F4428" s="124">
        <v>-3</v>
      </c>
      <c r="G4428" s="2" t="s">
        <v>17014</v>
      </c>
      <c r="H4428" s="130"/>
      <c r="I4428" s="134"/>
      <c r="J4428" s="123">
        <f>IF(OR(tbl_Metraj22[[#This Row],[TARIH]]="",tbl_Metraj22[[#This Row],[TARIH]]="-"),0,IF(tbl_Metraj22[[#This Row],[YUZDE]]=0,tbl_Metraj22[[#This Row],[METRAJ_BETON]],tbl_Metraj22[[#This Row],[YUZDE]]*tbl_Metraj22[[#This Row],[METRAJ_BETON]]))</f>
        <v>0</v>
      </c>
      <c r="K4428" s="2" t="s">
        <v>22707</v>
      </c>
    </row>
    <row r="4429" spans="1:11" ht="14.25" x14ac:dyDescent="0.2">
      <c r="A4429" s="2" t="s">
        <v>734</v>
      </c>
      <c r="B4429" s="124" t="s">
        <v>6314</v>
      </c>
      <c r="C4429" s="124"/>
      <c r="D4429" s="126">
        <v>1.78</v>
      </c>
      <c r="E4429" s="124" t="s">
        <v>766</v>
      </c>
      <c r="F4429" s="124">
        <v>-3</v>
      </c>
      <c r="G4429" s="2" t="s">
        <v>17015</v>
      </c>
      <c r="H4429" s="130"/>
      <c r="I4429" s="134"/>
      <c r="J4429" s="123">
        <f>IF(OR(tbl_Metraj22[[#This Row],[TARIH]]="",tbl_Metraj22[[#This Row],[TARIH]]="-"),0,IF(tbl_Metraj22[[#This Row],[YUZDE]]=0,tbl_Metraj22[[#This Row],[METRAJ_BETON]],tbl_Metraj22[[#This Row],[YUZDE]]*tbl_Metraj22[[#This Row],[METRAJ_BETON]]))</f>
        <v>0</v>
      </c>
      <c r="K4429" s="2" t="s">
        <v>22662</v>
      </c>
    </row>
    <row r="4430" spans="1:11" ht="14.25" x14ac:dyDescent="0.2">
      <c r="A4430" s="2" t="s">
        <v>734</v>
      </c>
      <c r="B4430" s="124" t="s">
        <v>6315</v>
      </c>
      <c r="C4430" s="124"/>
      <c r="D4430" s="126">
        <v>1.78</v>
      </c>
      <c r="E4430" s="124" t="s">
        <v>766</v>
      </c>
      <c r="F4430" s="124">
        <v>-3</v>
      </c>
      <c r="G4430" s="2" t="s">
        <v>17016</v>
      </c>
      <c r="H4430" s="130"/>
      <c r="I4430" s="134"/>
      <c r="J4430" s="123">
        <f>IF(OR(tbl_Metraj22[[#This Row],[TARIH]]="",tbl_Metraj22[[#This Row],[TARIH]]="-"),0,IF(tbl_Metraj22[[#This Row],[YUZDE]]=0,tbl_Metraj22[[#This Row],[METRAJ_BETON]],tbl_Metraj22[[#This Row],[YUZDE]]*tbl_Metraj22[[#This Row],[METRAJ_BETON]]))</f>
        <v>0</v>
      </c>
      <c r="K4430" s="2" t="s">
        <v>22632</v>
      </c>
    </row>
    <row r="4431" spans="1:11" ht="14.25" x14ac:dyDescent="0.2">
      <c r="A4431" s="2" t="s">
        <v>734</v>
      </c>
      <c r="B4431" s="124" t="s">
        <v>6316</v>
      </c>
      <c r="C4431" s="124"/>
      <c r="D4431" s="126">
        <v>1.6</v>
      </c>
      <c r="E4431" s="124" t="s">
        <v>766</v>
      </c>
      <c r="F4431" s="124">
        <v>-3</v>
      </c>
      <c r="G4431" s="2" t="s">
        <v>17017</v>
      </c>
      <c r="H4431" s="130"/>
      <c r="I4431" s="134"/>
      <c r="J4431" s="123">
        <f>IF(OR(tbl_Metraj22[[#This Row],[TARIH]]="",tbl_Metraj22[[#This Row],[TARIH]]="-"),0,IF(tbl_Metraj22[[#This Row],[YUZDE]]=0,tbl_Metraj22[[#This Row],[METRAJ_BETON]],tbl_Metraj22[[#This Row],[YUZDE]]*tbl_Metraj22[[#This Row],[METRAJ_BETON]]))</f>
        <v>0</v>
      </c>
      <c r="K4431" s="2" t="s">
        <v>24009</v>
      </c>
    </row>
    <row r="4432" spans="1:11" ht="14.25" x14ac:dyDescent="0.2">
      <c r="A4432" s="2" t="s">
        <v>734</v>
      </c>
      <c r="B4432" s="124" t="s">
        <v>6317</v>
      </c>
      <c r="C4432" s="124"/>
      <c r="D4432" s="126">
        <v>1.69</v>
      </c>
      <c r="E4432" s="124" t="s">
        <v>766</v>
      </c>
      <c r="F4432" s="124">
        <v>-3</v>
      </c>
      <c r="G4432" s="2" t="s">
        <v>17018</v>
      </c>
      <c r="H4432" s="130"/>
      <c r="I4432" s="134"/>
      <c r="J4432" s="123">
        <f>IF(OR(tbl_Metraj22[[#This Row],[TARIH]]="",tbl_Metraj22[[#This Row],[TARIH]]="-"),0,IF(tbl_Metraj22[[#This Row],[YUZDE]]=0,tbl_Metraj22[[#This Row],[METRAJ_BETON]],tbl_Metraj22[[#This Row],[YUZDE]]*tbl_Metraj22[[#This Row],[METRAJ_BETON]]))</f>
        <v>0</v>
      </c>
      <c r="K4432" s="2" t="s">
        <v>22583</v>
      </c>
    </row>
    <row r="4433" spans="1:11" ht="14.25" x14ac:dyDescent="0.2">
      <c r="A4433" s="2" t="s">
        <v>734</v>
      </c>
      <c r="B4433" s="124" t="s">
        <v>6331</v>
      </c>
      <c r="C4433" s="124"/>
      <c r="D4433" s="126">
        <v>3.02</v>
      </c>
      <c r="E4433" s="124" t="s">
        <v>766</v>
      </c>
      <c r="F4433" s="124">
        <v>-3</v>
      </c>
      <c r="G4433" s="2" t="s">
        <v>17019</v>
      </c>
      <c r="H4433" s="130" t="s">
        <v>24265</v>
      </c>
      <c r="I4433" s="134"/>
      <c r="J4433" s="123">
        <f>IF(OR(tbl_Metraj22[[#This Row],[TARIH]]="",tbl_Metraj22[[#This Row],[TARIH]]="-"),0,IF(tbl_Metraj22[[#This Row],[YUZDE]]=0,tbl_Metraj22[[#This Row],[METRAJ_BETON]],tbl_Metraj22[[#This Row],[YUZDE]]*tbl_Metraj22[[#This Row],[METRAJ_BETON]]))</f>
        <v>0</v>
      </c>
      <c r="K4433" s="2" t="s">
        <v>22741</v>
      </c>
    </row>
    <row r="4434" spans="1:11" ht="14.25" x14ac:dyDescent="0.2">
      <c r="A4434" s="2" t="s">
        <v>734</v>
      </c>
      <c r="B4434" s="124" t="s">
        <v>6332</v>
      </c>
      <c r="C4434" s="124"/>
      <c r="D4434" s="126">
        <v>0.91</v>
      </c>
      <c r="E4434" s="124" t="s">
        <v>766</v>
      </c>
      <c r="F4434" s="124">
        <v>-3</v>
      </c>
      <c r="G4434" s="2" t="s">
        <v>17020</v>
      </c>
      <c r="H4434" s="130" t="s">
        <v>24265</v>
      </c>
      <c r="I4434" s="134"/>
      <c r="J4434" s="123">
        <f>IF(OR(tbl_Metraj22[[#This Row],[TARIH]]="",tbl_Metraj22[[#This Row],[TARIH]]="-"),0,IF(tbl_Metraj22[[#This Row],[YUZDE]]=0,tbl_Metraj22[[#This Row],[METRAJ_BETON]],tbl_Metraj22[[#This Row],[YUZDE]]*tbl_Metraj22[[#This Row],[METRAJ_BETON]]))</f>
        <v>0</v>
      </c>
      <c r="K4434" s="2" t="s">
        <v>24010</v>
      </c>
    </row>
    <row r="4435" spans="1:11" ht="14.25" x14ac:dyDescent="0.2">
      <c r="A4435" s="2" t="s">
        <v>734</v>
      </c>
      <c r="B4435" s="124" t="s">
        <v>6333</v>
      </c>
      <c r="C4435" s="124"/>
      <c r="D4435" s="126">
        <v>1.02</v>
      </c>
      <c r="E4435" s="124" t="s">
        <v>766</v>
      </c>
      <c r="F4435" s="124">
        <v>-3</v>
      </c>
      <c r="G4435" s="2" t="s">
        <v>17021</v>
      </c>
      <c r="H4435" s="130" t="s">
        <v>24265</v>
      </c>
      <c r="I4435" s="134"/>
      <c r="J4435" s="123">
        <f>IF(OR(tbl_Metraj22[[#This Row],[TARIH]]="",tbl_Metraj22[[#This Row],[TARIH]]="-"),0,IF(tbl_Metraj22[[#This Row],[YUZDE]]=0,tbl_Metraj22[[#This Row],[METRAJ_BETON]],tbl_Metraj22[[#This Row],[YUZDE]]*tbl_Metraj22[[#This Row],[METRAJ_BETON]]))</f>
        <v>0</v>
      </c>
      <c r="K4435" s="2" t="s">
        <v>24011</v>
      </c>
    </row>
    <row r="4436" spans="1:11" ht="14.25" x14ac:dyDescent="0.2">
      <c r="A4436" s="2" t="s">
        <v>734</v>
      </c>
      <c r="B4436" s="124" t="s">
        <v>6334</v>
      </c>
      <c r="C4436" s="124"/>
      <c r="D4436" s="126">
        <v>3.6</v>
      </c>
      <c r="E4436" s="124" t="s">
        <v>766</v>
      </c>
      <c r="F4436" s="124">
        <v>-3</v>
      </c>
      <c r="G4436" s="2" t="s">
        <v>17022</v>
      </c>
      <c r="H4436" s="130" t="s">
        <v>24265</v>
      </c>
      <c r="I4436" s="134"/>
      <c r="J4436" s="123">
        <f>IF(OR(tbl_Metraj22[[#This Row],[TARIH]]="",tbl_Metraj22[[#This Row],[TARIH]]="-"),0,IF(tbl_Metraj22[[#This Row],[YUZDE]]=0,tbl_Metraj22[[#This Row],[METRAJ_BETON]],tbl_Metraj22[[#This Row],[YUZDE]]*tbl_Metraj22[[#This Row],[METRAJ_BETON]]))</f>
        <v>0</v>
      </c>
      <c r="K4436" s="2" t="s">
        <v>22715</v>
      </c>
    </row>
    <row r="4437" spans="1:11" ht="14.25" x14ac:dyDescent="0.2">
      <c r="A4437" s="2" t="s">
        <v>734</v>
      </c>
      <c r="B4437" s="124" t="s">
        <v>6335</v>
      </c>
      <c r="C4437" s="124"/>
      <c r="D4437" s="126">
        <v>1.54</v>
      </c>
      <c r="E4437" s="124" t="s">
        <v>766</v>
      </c>
      <c r="F4437" s="124">
        <v>-3</v>
      </c>
      <c r="G4437" s="2" t="s">
        <v>17023</v>
      </c>
      <c r="H4437" s="130" t="s">
        <v>24265</v>
      </c>
      <c r="I4437" s="134"/>
      <c r="J4437" s="123">
        <f>IF(OR(tbl_Metraj22[[#This Row],[TARIH]]="",tbl_Metraj22[[#This Row],[TARIH]]="-"),0,IF(tbl_Metraj22[[#This Row],[YUZDE]]=0,tbl_Metraj22[[#This Row],[METRAJ_BETON]],tbl_Metraj22[[#This Row],[YUZDE]]*tbl_Metraj22[[#This Row],[METRAJ_BETON]]))</f>
        <v>0</v>
      </c>
      <c r="K4437" s="2" t="s">
        <v>24012</v>
      </c>
    </row>
    <row r="4438" spans="1:11" ht="14.25" x14ac:dyDescent="0.2">
      <c r="A4438" s="2" t="s">
        <v>734</v>
      </c>
      <c r="B4438" s="124" t="s">
        <v>6336</v>
      </c>
      <c r="C4438" s="124"/>
      <c r="D4438" s="126">
        <v>4.26</v>
      </c>
      <c r="E4438" s="124" t="s">
        <v>766</v>
      </c>
      <c r="F4438" s="124">
        <v>-3</v>
      </c>
      <c r="G4438" s="2" t="s">
        <v>17024</v>
      </c>
      <c r="H4438" s="130" t="s">
        <v>24265</v>
      </c>
      <c r="I4438" s="134"/>
      <c r="J4438" s="123">
        <f>IF(OR(tbl_Metraj22[[#This Row],[TARIH]]="",tbl_Metraj22[[#This Row],[TARIH]]="-"),0,IF(tbl_Metraj22[[#This Row],[YUZDE]]=0,tbl_Metraj22[[#This Row],[METRAJ_BETON]],tbl_Metraj22[[#This Row],[YUZDE]]*tbl_Metraj22[[#This Row],[METRAJ_BETON]]))</f>
        <v>0</v>
      </c>
      <c r="K4438" s="2" t="s">
        <v>22717</v>
      </c>
    </row>
    <row r="4439" spans="1:11" ht="14.25" x14ac:dyDescent="0.2">
      <c r="A4439" s="2" t="s">
        <v>734</v>
      </c>
      <c r="B4439" s="124" t="s">
        <v>6337</v>
      </c>
      <c r="C4439" s="124"/>
      <c r="D4439" s="126">
        <v>1.54</v>
      </c>
      <c r="E4439" s="124" t="s">
        <v>766</v>
      </c>
      <c r="F4439" s="124">
        <v>-3</v>
      </c>
      <c r="G4439" s="2" t="s">
        <v>17025</v>
      </c>
      <c r="H4439" s="130" t="s">
        <v>24265</v>
      </c>
      <c r="I4439" s="134"/>
      <c r="J4439" s="123">
        <f>IF(OR(tbl_Metraj22[[#This Row],[TARIH]]="",tbl_Metraj22[[#This Row],[TARIH]]="-"),0,IF(tbl_Metraj22[[#This Row],[YUZDE]]=0,tbl_Metraj22[[#This Row],[METRAJ_BETON]],tbl_Metraj22[[#This Row],[YUZDE]]*tbl_Metraj22[[#This Row],[METRAJ_BETON]]))</f>
        <v>0</v>
      </c>
      <c r="K4439" s="2" t="s">
        <v>24013</v>
      </c>
    </row>
    <row r="4440" spans="1:11" ht="14.25" x14ac:dyDescent="0.2">
      <c r="A4440" s="2" t="s">
        <v>734</v>
      </c>
      <c r="B4440" s="124" t="s">
        <v>6338</v>
      </c>
      <c r="C4440" s="124"/>
      <c r="D4440" s="126">
        <v>3.46</v>
      </c>
      <c r="E4440" s="124" t="s">
        <v>766</v>
      </c>
      <c r="F4440" s="124">
        <v>-3</v>
      </c>
      <c r="G4440" s="2" t="s">
        <v>17026</v>
      </c>
      <c r="H4440" s="130" t="s">
        <v>24265</v>
      </c>
      <c r="I4440" s="134"/>
      <c r="J4440" s="123">
        <f>IF(OR(tbl_Metraj22[[#This Row],[TARIH]]="",tbl_Metraj22[[#This Row],[TARIH]]="-"),0,IF(tbl_Metraj22[[#This Row],[YUZDE]]=0,tbl_Metraj22[[#This Row],[METRAJ_BETON]],tbl_Metraj22[[#This Row],[YUZDE]]*tbl_Metraj22[[#This Row],[METRAJ_BETON]]))</f>
        <v>0</v>
      </c>
      <c r="K4440" s="2" t="s">
        <v>22620</v>
      </c>
    </row>
    <row r="4441" spans="1:11" ht="14.25" x14ac:dyDescent="0.2">
      <c r="A4441" s="2" t="s">
        <v>734</v>
      </c>
      <c r="B4441" s="124" t="s">
        <v>6339</v>
      </c>
      <c r="C4441" s="124"/>
      <c r="D4441" s="126">
        <v>1.54</v>
      </c>
      <c r="E4441" s="124" t="s">
        <v>766</v>
      </c>
      <c r="F4441" s="124">
        <v>-3</v>
      </c>
      <c r="G4441" s="2" t="s">
        <v>17027</v>
      </c>
      <c r="H4441" s="130" t="s">
        <v>24265</v>
      </c>
      <c r="I4441" s="134"/>
      <c r="J4441" s="123">
        <f>IF(OR(tbl_Metraj22[[#This Row],[TARIH]]="",tbl_Metraj22[[#This Row],[TARIH]]="-"),0,IF(tbl_Metraj22[[#This Row],[YUZDE]]=0,tbl_Metraj22[[#This Row],[METRAJ_BETON]],tbl_Metraj22[[#This Row],[YUZDE]]*tbl_Metraj22[[#This Row],[METRAJ_BETON]]))</f>
        <v>0</v>
      </c>
      <c r="K4441" s="2" t="s">
        <v>24014</v>
      </c>
    </row>
    <row r="4442" spans="1:11" ht="14.25" x14ac:dyDescent="0.2">
      <c r="A4442" s="2" t="s">
        <v>734</v>
      </c>
      <c r="B4442" s="124" t="s">
        <v>6362</v>
      </c>
      <c r="C4442" s="124"/>
      <c r="D4442" s="126">
        <v>0.9</v>
      </c>
      <c r="E4442" s="124" t="s">
        <v>766</v>
      </c>
      <c r="F4442" s="124">
        <v>-3</v>
      </c>
      <c r="G4442" s="2" t="s">
        <v>17028</v>
      </c>
      <c r="H4442" s="130" t="s">
        <v>24265</v>
      </c>
      <c r="I4442" s="134"/>
      <c r="J4442" s="123">
        <f>IF(OR(tbl_Metraj22[[#This Row],[TARIH]]="",tbl_Metraj22[[#This Row],[TARIH]]="-"),0,IF(tbl_Metraj22[[#This Row],[YUZDE]]=0,tbl_Metraj22[[#This Row],[METRAJ_BETON]],tbl_Metraj22[[#This Row],[YUZDE]]*tbl_Metraj22[[#This Row],[METRAJ_BETON]]))</f>
        <v>0</v>
      </c>
      <c r="K4442" s="2" t="s">
        <v>24015</v>
      </c>
    </row>
    <row r="4443" spans="1:11" ht="14.25" x14ac:dyDescent="0.2">
      <c r="A4443" s="2" t="s">
        <v>734</v>
      </c>
      <c r="B4443" s="124" t="s">
        <v>6364</v>
      </c>
      <c r="C4443" s="124"/>
      <c r="D4443" s="126">
        <v>2.2999999999999998</v>
      </c>
      <c r="E4443" s="124" t="s">
        <v>766</v>
      </c>
      <c r="F4443" s="124">
        <v>-3</v>
      </c>
      <c r="G4443" s="2" t="s">
        <v>17029</v>
      </c>
      <c r="H4443" s="130" t="s">
        <v>24265</v>
      </c>
      <c r="I4443" s="134"/>
      <c r="J4443" s="123">
        <f>IF(OR(tbl_Metraj22[[#This Row],[TARIH]]="",tbl_Metraj22[[#This Row],[TARIH]]="-"),0,IF(tbl_Metraj22[[#This Row],[YUZDE]]=0,tbl_Metraj22[[#This Row],[METRAJ_BETON]],tbl_Metraj22[[#This Row],[YUZDE]]*tbl_Metraj22[[#This Row],[METRAJ_BETON]]))</f>
        <v>0</v>
      </c>
      <c r="K4443" s="2" t="s">
        <v>24016</v>
      </c>
    </row>
    <row r="4444" spans="1:11" ht="14.25" x14ac:dyDescent="0.2">
      <c r="A4444" s="2" t="s">
        <v>734</v>
      </c>
      <c r="B4444" s="124" t="s">
        <v>6365</v>
      </c>
      <c r="C4444" s="124"/>
      <c r="D4444" s="126">
        <v>2.2999999999999998</v>
      </c>
      <c r="E4444" s="124" t="s">
        <v>766</v>
      </c>
      <c r="F4444" s="124">
        <v>-3</v>
      </c>
      <c r="G4444" s="2" t="s">
        <v>17030</v>
      </c>
      <c r="H4444" s="130" t="s">
        <v>24265</v>
      </c>
      <c r="I4444" s="134"/>
      <c r="J4444" s="123">
        <f>IF(OR(tbl_Metraj22[[#This Row],[TARIH]]="",tbl_Metraj22[[#This Row],[TARIH]]="-"),0,IF(tbl_Metraj22[[#This Row],[YUZDE]]=0,tbl_Metraj22[[#This Row],[METRAJ_BETON]],tbl_Metraj22[[#This Row],[YUZDE]]*tbl_Metraj22[[#This Row],[METRAJ_BETON]]))</f>
        <v>0</v>
      </c>
      <c r="K4444" s="2" t="s">
        <v>22531</v>
      </c>
    </row>
    <row r="4445" spans="1:11" ht="14.25" x14ac:dyDescent="0.2">
      <c r="A4445" s="2" t="s">
        <v>734</v>
      </c>
      <c r="B4445" s="124" t="s">
        <v>6366</v>
      </c>
      <c r="C4445" s="124"/>
      <c r="D4445" s="126">
        <v>2.27</v>
      </c>
      <c r="E4445" s="124" t="s">
        <v>766</v>
      </c>
      <c r="F4445" s="124">
        <v>-3</v>
      </c>
      <c r="G4445" s="2" t="s">
        <v>17031</v>
      </c>
      <c r="H4445" s="130" t="s">
        <v>24265</v>
      </c>
      <c r="I4445" s="134"/>
      <c r="J4445" s="123">
        <f>IF(OR(tbl_Metraj22[[#This Row],[TARIH]]="",tbl_Metraj22[[#This Row],[TARIH]]="-"),0,IF(tbl_Metraj22[[#This Row],[YUZDE]]=0,tbl_Metraj22[[#This Row],[METRAJ_BETON]],tbl_Metraj22[[#This Row],[YUZDE]]*tbl_Metraj22[[#This Row],[METRAJ_BETON]]))</f>
        <v>0</v>
      </c>
      <c r="K4445" s="2" t="s">
        <v>22630</v>
      </c>
    </row>
    <row r="4446" spans="1:11" ht="14.25" x14ac:dyDescent="0.2">
      <c r="A4446" s="2" t="s">
        <v>734</v>
      </c>
      <c r="B4446" s="124" t="s">
        <v>6368</v>
      </c>
      <c r="C4446" s="124"/>
      <c r="D4446" s="126">
        <v>3.46</v>
      </c>
      <c r="E4446" s="124" t="s">
        <v>766</v>
      </c>
      <c r="F4446" s="124">
        <v>-3</v>
      </c>
      <c r="G4446" s="2" t="s">
        <v>17032</v>
      </c>
      <c r="H4446" s="130" t="s">
        <v>24265</v>
      </c>
      <c r="I4446" s="134"/>
      <c r="J4446" s="123">
        <f>IF(OR(tbl_Metraj22[[#This Row],[TARIH]]="",tbl_Metraj22[[#This Row],[TARIH]]="-"),0,IF(tbl_Metraj22[[#This Row],[YUZDE]]=0,tbl_Metraj22[[#This Row],[METRAJ_BETON]],tbl_Metraj22[[#This Row],[YUZDE]]*tbl_Metraj22[[#This Row],[METRAJ_BETON]]))</f>
        <v>0</v>
      </c>
      <c r="K4446" s="2" t="s">
        <v>24017</v>
      </c>
    </row>
    <row r="4447" spans="1:11" ht="14.25" x14ac:dyDescent="0.2">
      <c r="A4447" s="2" t="s">
        <v>734</v>
      </c>
      <c r="B4447" s="124" t="s">
        <v>6369</v>
      </c>
      <c r="C4447" s="124"/>
      <c r="D4447" s="126">
        <v>3.46</v>
      </c>
      <c r="E4447" s="124" t="s">
        <v>766</v>
      </c>
      <c r="F4447" s="124">
        <v>-3</v>
      </c>
      <c r="G4447" s="2" t="s">
        <v>17033</v>
      </c>
      <c r="H4447" s="130" t="s">
        <v>24265</v>
      </c>
      <c r="I4447" s="134"/>
      <c r="J4447" s="123">
        <f>IF(OR(tbl_Metraj22[[#This Row],[TARIH]]="",tbl_Metraj22[[#This Row],[TARIH]]="-"),0,IF(tbl_Metraj22[[#This Row],[YUZDE]]=0,tbl_Metraj22[[#This Row],[METRAJ_BETON]],tbl_Metraj22[[#This Row],[YUZDE]]*tbl_Metraj22[[#This Row],[METRAJ_BETON]]))</f>
        <v>0</v>
      </c>
      <c r="K4447" s="2" t="s">
        <v>22592</v>
      </c>
    </row>
    <row r="4448" spans="1:11" ht="14.25" x14ac:dyDescent="0.2">
      <c r="A4448" s="2" t="s">
        <v>734</v>
      </c>
      <c r="B4448" s="124" t="s">
        <v>6375</v>
      </c>
      <c r="C4448" s="124"/>
      <c r="D4448" s="126">
        <v>0.91</v>
      </c>
      <c r="E4448" s="124" t="s">
        <v>766</v>
      </c>
      <c r="F4448" s="124">
        <v>-3</v>
      </c>
      <c r="G4448" s="2" t="s">
        <v>17034</v>
      </c>
      <c r="H4448" s="130" t="s">
        <v>24265</v>
      </c>
      <c r="I4448" s="134"/>
      <c r="J4448" s="123">
        <f>IF(OR(tbl_Metraj22[[#This Row],[TARIH]]="",tbl_Metraj22[[#This Row],[TARIH]]="-"),0,IF(tbl_Metraj22[[#This Row],[YUZDE]]=0,tbl_Metraj22[[#This Row],[METRAJ_BETON]],tbl_Metraj22[[#This Row],[YUZDE]]*tbl_Metraj22[[#This Row],[METRAJ_BETON]]))</f>
        <v>0</v>
      </c>
      <c r="K4448" s="2" t="s">
        <v>24018</v>
      </c>
    </row>
    <row r="4449" spans="1:11" ht="14.25" x14ac:dyDescent="0.2">
      <c r="A4449" s="2" t="s">
        <v>734</v>
      </c>
      <c r="B4449" s="124" t="s">
        <v>6376</v>
      </c>
      <c r="C4449" s="124"/>
      <c r="D4449" s="126">
        <v>3.46</v>
      </c>
      <c r="E4449" s="124" t="s">
        <v>766</v>
      </c>
      <c r="F4449" s="124">
        <v>-3</v>
      </c>
      <c r="G4449" s="2" t="s">
        <v>17035</v>
      </c>
      <c r="H4449" s="130" t="s">
        <v>24265</v>
      </c>
      <c r="I4449" s="134"/>
      <c r="J4449" s="123">
        <f>IF(OR(tbl_Metraj22[[#This Row],[TARIH]]="",tbl_Metraj22[[#This Row],[TARIH]]="-"),0,IF(tbl_Metraj22[[#This Row],[YUZDE]]=0,tbl_Metraj22[[#This Row],[METRAJ_BETON]],tbl_Metraj22[[#This Row],[YUZDE]]*tbl_Metraj22[[#This Row],[METRAJ_BETON]]))</f>
        <v>0</v>
      </c>
      <c r="K4449" s="2" t="s">
        <v>22743</v>
      </c>
    </row>
    <row r="4450" spans="1:11" ht="14.25" x14ac:dyDescent="0.2">
      <c r="A4450" s="2" t="s">
        <v>734</v>
      </c>
      <c r="B4450" s="124" t="s">
        <v>6377</v>
      </c>
      <c r="C4450" s="124"/>
      <c r="D4450" s="126">
        <v>0.91</v>
      </c>
      <c r="E4450" s="124" t="s">
        <v>766</v>
      </c>
      <c r="F4450" s="124">
        <v>-3</v>
      </c>
      <c r="G4450" s="2" t="s">
        <v>17036</v>
      </c>
      <c r="H4450" s="130" t="s">
        <v>24265</v>
      </c>
      <c r="I4450" s="134"/>
      <c r="J4450" s="123">
        <f>IF(OR(tbl_Metraj22[[#This Row],[TARIH]]="",tbl_Metraj22[[#This Row],[TARIH]]="-"),0,IF(tbl_Metraj22[[#This Row],[YUZDE]]=0,tbl_Metraj22[[#This Row],[METRAJ_BETON]],tbl_Metraj22[[#This Row],[YUZDE]]*tbl_Metraj22[[#This Row],[METRAJ_BETON]]))</f>
        <v>0</v>
      </c>
      <c r="K4450" s="2" t="s">
        <v>24019</v>
      </c>
    </row>
    <row r="4451" spans="1:11" ht="14.25" x14ac:dyDescent="0.2">
      <c r="A4451" s="2" t="s">
        <v>734</v>
      </c>
      <c r="B4451" s="124" t="s">
        <v>6378</v>
      </c>
      <c r="C4451" s="124"/>
      <c r="D4451" s="126">
        <v>3.46</v>
      </c>
      <c r="E4451" s="124" t="s">
        <v>766</v>
      </c>
      <c r="F4451" s="124">
        <v>-3</v>
      </c>
      <c r="G4451" s="2" t="s">
        <v>17037</v>
      </c>
      <c r="H4451" s="130" t="s">
        <v>24265</v>
      </c>
      <c r="I4451" s="134"/>
      <c r="J4451" s="123">
        <f>IF(OR(tbl_Metraj22[[#This Row],[TARIH]]="",tbl_Metraj22[[#This Row],[TARIH]]="-"),0,IF(tbl_Metraj22[[#This Row],[YUZDE]]=0,tbl_Metraj22[[#This Row],[METRAJ_BETON]],tbl_Metraj22[[#This Row],[YUZDE]]*tbl_Metraj22[[#This Row],[METRAJ_BETON]]))</f>
        <v>0</v>
      </c>
      <c r="K4451" s="2" t="s">
        <v>22742</v>
      </c>
    </row>
    <row r="4452" spans="1:11" ht="14.25" x14ac:dyDescent="0.2">
      <c r="A4452" s="2" t="s">
        <v>734</v>
      </c>
      <c r="B4452" s="124" t="s">
        <v>6379</v>
      </c>
      <c r="C4452" s="124"/>
      <c r="D4452" s="126">
        <v>0.91</v>
      </c>
      <c r="E4452" s="124" t="s">
        <v>766</v>
      </c>
      <c r="F4452" s="124">
        <v>-3</v>
      </c>
      <c r="G4452" s="2" t="s">
        <v>17038</v>
      </c>
      <c r="H4452" s="130" t="s">
        <v>24265</v>
      </c>
      <c r="I4452" s="134"/>
      <c r="J4452" s="123">
        <f>IF(OR(tbl_Metraj22[[#This Row],[TARIH]]="",tbl_Metraj22[[#This Row],[TARIH]]="-"),0,IF(tbl_Metraj22[[#This Row],[YUZDE]]=0,tbl_Metraj22[[#This Row],[METRAJ_BETON]],tbl_Metraj22[[#This Row],[YUZDE]]*tbl_Metraj22[[#This Row],[METRAJ_BETON]]))</f>
        <v>0</v>
      </c>
      <c r="K4452" s="2" t="s">
        <v>24020</v>
      </c>
    </row>
    <row r="4453" spans="1:11" ht="14.25" x14ac:dyDescent="0.2">
      <c r="A4453" s="2" t="s">
        <v>734</v>
      </c>
      <c r="B4453" s="124" t="s">
        <v>6380</v>
      </c>
      <c r="C4453" s="124"/>
      <c r="D4453" s="126">
        <v>4.2</v>
      </c>
      <c r="E4453" s="124" t="s">
        <v>766</v>
      </c>
      <c r="F4453" s="124">
        <v>-3</v>
      </c>
      <c r="G4453" s="2" t="s">
        <v>17039</v>
      </c>
      <c r="H4453" s="130" t="s">
        <v>24265</v>
      </c>
      <c r="I4453" s="134"/>
      <c r="J4453" s="123">
        <f>IF(OR(tbl_Metraj22[[#This Row],[TARIH]]="",tbl_Metraj22[[#This Row],[TARIH]]="-"),0,IF(tbl_Metraj22[[#This Row],[YUZDE]]=0,tbl_Metraj22[[#This Row],[METRAJ_BETON]],tbl_Metraj22[[#This Row],[YUZDE]]*tbl_Metraj22[[#This Row],[METRAJ_BETON]]))</f>
        <v>0</v>
      </c>
      <c r="K4453" s="2" t="s">
        <v>22716</v>
      </c>
    </row>
    <row r="4454" spans="1:11" ht="14.25" x14ac:dyDescent="0.2">
      <c r="A4454" s="2" t="s">
        <v>734</v>
      </c>
      <c r="B4454" s="124" t="s">
        <v>6381</v>
      </c>
      <c r="C4454" s="124"/>
      <c r="D4454" s="126">
        <v>1.54</v>
      </c>
      <c r="E4454" s="124" t="s">
        <v>766</v>
      </c>
      <c r="F4454" s="124">
        <v>-3</v>
      </c>
      <c r="G4454" s="2" t="s">
        <v>17040</v>
      </c>
      <c r="H4454" s="130" t="s">
        <v>24265</v>
      </c>
      <c r="I4454" s="134"/>
      <c r="J4454" s="123">
        <f>IF(OR(tbl_Metraj22[[#This Row],[TARIH]]="",tbl_Metraj22[[#This Row],[TARIH]]="-"),0,IF(tbl_Metraj22[[#This Row],[YUZDE]]=0,tbl_Metraj22[[#This Row],[METRAJ_BETON]],tbl_Metraj22[[#This Row],[YUZDE]]*tbl_Metraj22[[#This Row],[METRAJ_BETON]]))</f>
        <v>0</v>
      </c>
      <c r="K4454" s="2" t="s">
        <v>24021</v>
      </c>
    </row>
    <row r="4455" spans="1:11" ht="14.25" x14ac:dyDescent="0.2">
      <c r="A4455" s="2" t="s">
        <v>734</v>
      </c>
      <c r="B4455" s="124" t="s">
        <v>6382</v>
      </c>
      <c r="C4455" s="124"/>
      <c r="D4455" s="126">
        <v>3.46</v>
      </c>
      <c r="E4455" s="124" t="s">
        <v>766</v>
      </c>
      <c r="F4455" s="124">
        <v>-3</v>
      </c>
      <c r="G4455" s="2" t="s">
        <v>17041</v>
      </c>
      <c r="H4455" s="130" t="s">
        <v>24265</v>
      </c>
      <c r="I4455" s="134"/>
      <c r="J4455" s="123">
        <f>IF(OR(tbl_Metraj22[[#This Row],[TARIH]]="",tbl_Metraj22[[#This Row],[TARIH]]="-"),0,IF(tbl_Metraj22[[#This Row],[YUZDE]]=0,tbl_Metraj22[[#This Row],[METRAJ_BETON]],tbl_Metraj22[[#This Row],[YUZDE]]*tbl_Metraj22[[#This Row],[METRAJ_BETON]]))</f>
        <v>0</v>
      </c>
      <c r="K4455" s="2" t="s">
        <v>24022</v>
      </c>
    </row>
    <row r="4456" spans="1:11" ht="14.25" x14ac:dyDescent="0.2">
      <c r="A4456" s="2" t="s">
        <v>734</v>
      </c>
      <c r="B4456" s="124" t="s">
        <v>6383</v>
      </c>
      <c r="C4456" s="124"/>
      <c r="D4456" s="126">
        <v>2.69</v>
      </c>
      <c r="E4456" s="124" t="s">
        <v>766</v>
      </c>
      <c r="F4456" s="124">
        <v>-3</v>
      </c>
      <c r="G4456" s="2" t="s">
        <v>17042</v>
      </c>
      <c r="H4456" s="130" t="s">
        <v>24265</v>
      </c>
      <c r="I4456" s="134"/>
      <c r="J4456" s="123">
        <f>IF(OR(tbl_Metraj22[[#This Row],[TARIH]]="",tbl_Metraj22[[#This Row],[TARIH]]="-"),0,IF(tbl_Metraj22[[#This Row],[YUZDE]]=0,tbl_Metraj22[[#This Row],[METRAJ_BETON]],tbl_Metraj22[[#This Row],[YUZDE]]*tbl_Metraj22[[#This Row],[METRAJ_BETON]]))</f>
        <v>0</v>
      </c>
      <c r="K4456" s="2" t="s">
        <v>22618</v>
      </c>
    </row>
    <row r="4457" spans="1:11" ht="14.25" x14ac:dyDescent="0.2">
      <c r="A4457" s="2" t="s">
        <v>734</v>
      </c>
      <c r="B4457" s="124" t="s">
        <v>6384</v>
      </c>
      <c r="C4457" s="124"/>
      <c r="D4457" s="126">
        <v>3.46</v>
      </c>
      <c r="E4457" s="124" t="s">
        <v>766</v>
      </c>
      <c r="F4457" s="124">
        <v>-3</v>
      </c>
      <c r="G4457" s="2" t="s">
        <v>17043</v>
      </c>
      <c r="H4457" s="130" t="s">
        <v>24265</v>
      </c>
      <c r="I4457" s="134"/>
      <c r="J4457" s="123">
        <f>IF(OR(tbl_Metraj22[[#This Row],[TARIH]]="",tbl_Metraj22[[#This Row],[TARIH]]="-"),0,IF(tbl_Metraj22[[#This Row],[YUZDE]]=0,tbl_Metraj22[[#This Row],[METRAJ_BETON]],tbl_Metraj22[[#This Row],[YUZDE]]*tbl_Metraj22[[#This Row],[METRAJ_BETON]]))</f>
        <v>0</v>
      </c>
      <c r="K4457" s="2" t="e">
        <v>#N/A</v>
      </c>
    </row>
    <row r="4458" spans="1:11" ht="14.25" x14ac:dyDescent="0.2">
      <c r="A4458" s="2" t="s">
        <v>734</v>
      </c>
      <c r="B4458" s="124" t="s">
        <v>6385</v>
      </c>
      <c r="C4458" s="124"/>
      <c r="D4458" s="126">
        <v>2.69</v>
      </c>
      <c r="E4458" s="124" t="s">
        <v>766</v>
      </c>
      <c r="F4458" s="124">
        <v>-3</v>
      </c>
      <c r="G4458" s="2" t="s">
        <v>17044</v>
      </c>
      <c r="H4458" s="130" t="s">
        <v>24265</v>
      </c>
      <c r="I4458" s="134"/>
      <c r="J4458" s="123">
        <f>IF(OR(tbl_Metraj22[[#This Row],[TARIH]]="",tbl_Metraj22[[#This Row],[TARIH]]="-"),0,IF(tbl_Metraj22[[#This Row],[YUZDE]]=0,tbl_Metraj22[[#This Row],[METRAJ_BETON]],tbl_Metraj22[[#This Row],[YUZDE]]*tbl_Metraj22[[#This Row],[METRAJ_BETON]]))</f>
        <v>0</v>
      </c>
      <c r="K4458" s="2" t="s">
        <v>22591</v>
      </c>
    </row>
    <row r="4459" spans="1:11" ht="14.25" x14ac:dyDescent="0.2">
      <c r="A4459" s="2" t="s">
        <v>734</v>
      </c>
      <c r="B4459" s="124" t="s">
        <v>6386</v>
      </c>
      <c r="C4459" s="124"/>
      <c r="D4459" s="126">
        <v>1.54</v>
      </c>
      <c r="E4459" s="124" t="s">
        <v>766</v>
      </c>
      <c r="F4459" s="124">
        <v>-3</v>
      </c>
      <c r="G4459" s="2" t="s">
        <v>17045</v>
      </c>
      <c r="H4459" s="130" t="s">
        <v>24265</v>
      </c>
      <c r="I4459" s="134"/>
      <c r="J4459" s="123">
        <f>IF(OR(tbl_Metraj22[[#This Row],[TARIH]]="",tbl_Metraj22[[#This Row],[TARIH]]="-"),0,IF(tbl_Metraj22[[#This Row],[YUZDE]]=0,tbl_Metraj22[[#This Row],[METRAJ_BETON]],tbl_Metraj22[[#This Row],[YUZDE]]*tbl_Metraj22[[#This Row],[METRAJ_BETON]]))</f>
        <v>0</v>
      </c>
      <c r="K4459" s="2" t="s">
        <v>24023</v>
      </c>
    </row>
    <row r="4460" spans="1:11" ht="14.25" x14ac:dyDescent="0.2">
      <c r="A4460" s="2" t="s">
        <v>734</v>
      </c>
      <c r="B4460" s="124" t="s">
        <v>6387</v>
      </c>
      <c r="C4460" s="124"/>
      <c r="D4460" s="126">
        <v>0.9</v>
      </c>
      <c r="E4460" s="124" t="s">
        <v>766</v>
      </c>
      <c r="F4460" s="124">
        <v>-3</v>
      </c>
      <c r="G4460" s="2" t="s">
        <v>17046</v>
      </c>
      <c r="H4460" s="130"/>
      <c r="I4460" s="134"/>
      <c r="J4460" s="123">
        <f>IF(OR(tbl_Metraj22[[#This Row],[TARIH]]="",tbl_Metraj22[[#This Row],[TARIH]]="-"),0,IF(tbl_Metraj22[[#This Row],[YUZDE]]=0,tbl_Metraj22[[#This Row],[METRAJ_BETON]],tbl_Metraj22[[#This Row],[YUZDE]]*tbl_Metraj22[[#This Row],[METRAJ_BETON]]))</f>
        <v>0</v>
      </c>
      <c r="K4460" s="2" t="s">
        <v>24024</v>
      </c>
    </row>
    <row r="4461" spans="1:11" ht="14.25" x14ac:dyDescent="0.2">
      <c r="A4461" s="2" t="s">
        <v>734</v>
      </c>
      <c r="B4461" s="124" t="s">
        <v>6388</v>
      </c>
      <c r="C4461" s="124"/>
      <c r="D4461" s="126">
        <v>3.36</v>
      </c>
      <c r="E4461" s="124" t="s">
        <v>766</v>
      </c>
      <c r="F4461" s="124">
        <v>-3</v>
      </c>
      <c r="G4461" s="2" t="s">
        <v>17047</v>
      </c>
      <c r="H4461" s="130"/>
      <c r="I4461" s="134"/>
      <c r="J4461" s="123">
        <f>IF(OR(tbl_Metraj22[[#This Row],[TARIH]]="",tbl_Metraj22[[#This Row],[TARIH]]="-"),0,IF(tbl_Metraj22[[#This Row],[YUZDE]]=0,tbl_Metraj22[[#This Row],[METRAJ_BETON]],tbl_Metraj22[[#This Row],[YUZDE]]*tbl_Metraj22[[#This Row],[METRAJ_BETON]]))</f>
        <v>0</v>
      </c>
      <c r="K4461" s="2" t="s">
        <v>22650</v>
      </c>
    </row>
    <row r="4462" spans="1:11" ht="14.25" x14ac:dyDescent="0.2">
      <c r="A4462" s="2" t="s">
        <v>734</v>
      </c>
      <c r="B4462" s="124" t="s">
        <v>6389</v>
      </c>
      <c r="C4462" s="124"/>
      <c r="D4462" s="126">
        <v>1.54</v>
      </c>
      <c r="E4462" s="124" t="s">
        <v>766</v>
      </c>
      <c r="F4462" s="124">
        <v>-3</v>
      </c>
      <c r="G4462" s="2" t="s">
        <v>17048</v>
      </c>
      <c r="H4462" s="130" t="s">
        <v>24265</v>
      </c>
      <c r="I4462" s="134"/>
      <c r="J4462" s="123">
        <f>IF(OR(tbl_Metraj22[[#This Row],[TARIH]]="",tbl_Metraj22[[#This Row],[TARIH]]="-"),0,IF(tbl_Metraj22[[#This Row],[YUZDE]]=0,tbl_Metraj22[[#This Row],[METRAJ_BETON]],tbl_Metraj22[[#This Row],[YUZDE]]*tbl_Metraj22[[#This Row],[METRAJ_BETON]]))</f>
        <v>0</v>
      </c>
      <c r="K4462" s="2" t="s">
        <v>24025</v>
      </c>
    </row>
    <row r="4463" spans="1:11" ht="14.25" x14ac:dyDescent="0.2">
      <c r="A4463" s="2" t="s">
        <v>734</v>
      </c>
      <c r="B4463" s="124" t="s">
        <v>6390</v>
      </c>
      <c r="C4463" s="124"/>
      <c r="D4463" s="126">
        <v>3.26</v>
      </c>
      <c r="E4463" s="124" t="s">
        <v>766</v>
      </c>
      <c r="F4463" s="124">
        <v>-3</v>
      </c>
      <c r="G4463" s="2" t="s">
        <v>17049</v>
      </c>
      <c r="H4463" s="130"/>
      <c r="I4463" s="134"/>
      <c r="J4463" s="123">
        <f>IF(OR(tbl_Metraj22[[#This Row],[TARIH]]="",tbl_Metraj22[[#This Row],[TARIH]]="-"),0,IF(tbl_Metraj22[[#This Row],[YUZDE]]=0,tbl_Metraj22[[#This Row],[METRAJ_BETON]],tbl_Metraj22[[#This Row],[YUZDE]]*tbl_Metraj22[[#This Row],[METRAJ_BETON]]))</f>
        <v>0</v>
      </c>
      <c r="K4463" s="2" t="s">
        <v>24026</v>
      </c>
    </row>
    <row r="4464" spans="1:11" ht="14.25" x14ac:dyDescent="0.2">
      <c r="A4464" s="2" t="s">
        <v>734</v>
      </c>
      <c r="B4464" s="124" t="s">
        <v>6391</v>
      </c>
      <c r="C4464" s="124"/>
      <c r="D4464" s="126">
        <v>1.92</v>
      </c>
      <c r="E4464" s="124" t="s">
        <v>766</v>
      </c>
      <c r="F4464" s="124">
        <v>-3</v>
      </c>
      <c r="G4464" s="2" t="s">
        <v>17050</v>
      </c>
      <c r="H4464" s="130"/>
      <c r="I4464" s="134"/>
      <c r="J4464" s="123">
        <f>IF(OR(tbl_Metraj22[[#This Row],[TARIH]]="",tbl_Metraj22[[#This Row],[TARIH]]="-"),0,IF(tbl_Metraj22[[#This Row],[YUZDE]]=0,tbl_Metraj22[[#This Row],[METRAJ_BETON]],tbl_Metraj22[[#This Row],[YUZDE]]*tbl_Metraj22[[#This Row],[METRAJ_BETON]]))</f>
        <v>0</v>
      </c>
      <c r="K4464" s="2" t="s">
        <v>22614</v>
      </c>
    </row>
    <row r="4465" spans="1:11" ht="14.25" x14ac:dyDescent="0.2">
      <c r="A4465" s="2" t="s">
        <v>734</v>
      </c>
      <c r="B4465" s="124" t="s">
        <v>6392</v>
      </c>
      <c r="C4465" s="124"/>
      <c r="D4465" s="126">
        <v>2.27</v>
      </c>
      <c r="E4465" s="124" t="s">
        <v>766</v>
      </c>
      <c r="F4465" s="124">
        <v>-3</v>
      </c>
      <c r="G4465" s="2" t="s">
        <v>17051</v>
      </c>
      <c r="H4465" s="130"/>
      <c r="I4465" s="134"/>
      <c r="J4465" s="123">
        <f>IF(OR(tbl_Metraj22[[#This Row],[TARIH]]="",tbl_Metraj22[[#This Row],[TARIH]]="-"),0,IF(tbl_Metraj22[[#This Row],[YUZDE]]=0,tbl_Metraj22[[#This Row],[METRAJ_BETON]],tbl_Metraj22[[#This Row],[YUZDE]]*tbl_Metraj22[[#This Row],[METRAJ_BETON]]))</f>
        <v>0</v>
      </c>
      <c r="K4465" s="2" t="s">
        <v>22521</v>
      </c>
    </row>
    <row r="4466" spans="1:11" ht="14.25" x14ac:dyDescent="0.2">
      <c r="A4466" s="2" t="s">
        <v>734</v>
      </c>
      <c r="B4466" s="124" t="s">
        <v>6393</v>
      </c>
      <c r="C4466" s="124"/>
      <c r="D4466" s="126">
        <v>2.2999999999999998</v>
      </c>
      <c r="E4466" s="124" t="s">
        <v>766</v>
      </c>
      <c r="F4466" s="124">
        <v>-3</v>
      </c>
      <c r="G4466" s="2" t="s">
        <v>17052</v>
      </c>
      <c r="H4466" s="130"/>
      <c r="I4466" s="134"/>
      <c r="J4466" s="123">
        <f>IF(OR(tbl_Metraj22[[#This Row],[TARIH]]="",tbl_Metraj22[[#This Row],[TARIH]]="-"),0,IF(tbl_Metraj22[[#This Row],[YUZDE]]=0,tbl_Metraj22[[#This Row],[METRAJ_BETON]],tbl_Metraj22[[#This Row],[YUZDE]]*tbl_Metraj22[[#This Row],[METRAJ_BETON]]))</f>
        <v>0</v>
      </c>
      <c r="K4466" s="2" t="s">
        <v>24027</v>
      </c>
    </row>
    <row r="4467" spans="1:11" ht="14.25" x14ac:dyDescent="0.2">
      <c r="A4467" s="2" t="s">
        <v>734</v>
      </c>
      <c r="B4467" s="124" t="s">
        <v>6394</v>
      </c>
      <c r="C4467" s="124"/>
      <c r="D4467" s="126">
        <v>2.2999999999999998</v>
      </c>
      <c r="E4467" s="124" t="s">
        <v>766</v>
      </c>
      <c r="F4467" s="124">
        <v>-3</v>
      </c>
      <c r="G4467" s="2" t="s">
        <v>17053</v>
      </c>
      <c r="H4467" s="130"/>
      <c r="I4467" s="134"/>
      <c r="J4467" s="123">
        <f>IF(OR(tbl_Metraj22[[#This Row],[TARIH]]="",tbl_Metraj22[[#This Row],[TARIH]]="-"),0,IF(tbl_Metraj22[[#This Row],[YUZDE]]=0,tbl_Metraj22[[#This Row],[METRAJ_BETON]],tbl_Metraj22[[#This Row],[YUZDE]]*tbl_Metraj22[[#This Row],[METRAJ_BETON]]))</f>
        <v>0</v>
      </c>
      <c r="K4467" s="2" t="s">
        <v>24028</v>
      </c>
    </row>
    <row r="4468" spans="1:11" ht="14.25" x14ac:dyDescent="0.2">
      <c r="A4468" s="2" t="s">
        <v>734</v>
      </c>
      <c r="B4468" s="124" t="s">
        <v>6395</v>
      </c>
      <c r="C4468" s="124"/>
      <c r="D4468" s="126">
        <v>2.2999999999999998</v>
      </c>
      <c r="E4468" s="124" t="s">
        <v>766</v>
      </c>
      <c r="F4468" s="124">
        <v>-3</v>
      </c>
      <c r="G4468" s="2" t="s">
        <v>17054</v>
      </c>
      <c r="H4468" s="130"/>
      <c r="I4468" s="134"/>
      <c r="J4468" s="123">
        <f>IF(OR(tbl_Metraj22[[#This Row],[TARIH]]="",tbl_Metraj22[[#This Row],[TARIH]]="-"),0,IF(tbl_Metraj22[[#This Row],[YUZDE]]=0,tbl_Metraj22[[#This Row],[METRAJ_BETON]],tbl_Metraj22[[#This Row],[YUZDE]]*tbl_Metraj22[[#This Row],[METRAJ_BETON]]))</f>
        <v>0</v>
      </c>
      <c r="K4468" s="2" t="s">
        <v>24029</v>
      </c>
    </row>
    <row r="4469" spans="1:11" ht="14.25" x14ac:dyDescent="0.2">
      <c r="A4469" s="2" t="s">
        <v>734</v>
      </c>
      <c r="B4469" s="124" t="s">
        <v>6396</v>
      </c>
      <c r="C4469" s="124"/>
      <c r="D4469" s="126">
        <v>2.02</v>
      </c>
      <c r="E4469" s="124" t="s">
        <v>766</v>
      </c>
      <c r="F4469" s="124">
        <v>-3</v>
      </c>
      <c r="G4469" s="2" t="s">
        <v>17055</v>
      </c>
      <c r="H4469" s="130"/>
      <c r="I4469" s="134"/>
      <c r="J4469" s="123">
        <f>IF(OR(tbl_Metraj22[[#This Row],[TARIH]]="",tbl_Metraj22[[#This Row],[TARIH]]="-"),0,IF(tbl_Metraj22[[#This Row],[YUZDE]]=0,tbl_Metraj22[[#This Row],[METRAJ_BETON]],tbl_Metraj22[[#This Row],[YUZDE]]*tbl_Metraj22[[#This Row],[METRAJ_BETON]]))</f>
        <v>0</v>
      </c>
      <c r="K4469" s="2" t="s">
        <v>22660</v>
      </c>
    </row>
    <row r="4470" spans="1:11" ht="14.25" x14ac:dyDescent="0.2">
      <c r="A4470" s="2" t="s">
        <v>734</v>
      </c>
      <c r="B4470" s="124" t="s">
        <v>6397</v>
      </c>
      <c r="C4470" s="124"/>
      <c r="D4470" s="126">
        <v>2.2999999999999998</v>
      </c>
      <c r="E4470" s="124" t="s">
        <v>766</v>
      </c>
      <c r="F4470" s="124">
        <v>-3</v>
      </c>
      <c r="G4470" s="2" t="s">
        <v>17056</v>
      </c>
      <c r="H4470" s="130"/>
      <c r="I4470" s="134"/>
      <c r="J4470" s="123">
        <f>IF(OR(tbl_Metraj22[[#This Row],[TARIH]]="",tbl_Metraj22[[#This Row],[TARIH]]="-"),0,IF(tbl_Metraj22[[#This Row],[YUZDE]]=0,tbl_Metraj22[[#This Row],[METRAJ_BETON]],tbl_Metraj22[[#This Row],[YUZDE]]*tbl_Metraj22[[#This Row],[METRAJ_BETON]]))</f>
        <v>0</v>
      </c>
      <c r="K4470" s="2" t="s">
        <v>22681</v>
      </c>
    </row>
    <row r="4471" spans="1:11" ht="14.25" x14ac:dyDescent="0.2">
      <c r="A4471" s="2" t="s">
        <v>734</v>
      </c>
      <c r="B4471" s="124" t="s">
        <v>6398</v>
      </c>
      <c r="C4471" s="124"/>
      <c r="D4471" s="126">
        <v>2.2999999999999998</v>
      </c>
      <c r="E4471" s="124" t="s">
        <v>766</v>
      </c>
      <c r="F4471" s="124">
        <v>-3</v>
      </c>
      <c r="G4471" s="2" t="s">
        <v>17057</v>
      </c>
      <c r="H4471" s="130"/>
      <c r="I4471" s="134"/>
      <c r="J4471" s="123">
        <f>IF(OR(tbl_Metraj22[[#This Row],[TARIH]]="",tbl_Metraj22[[#This Row],[TARIH]]="-"),0,IF(tbl_Metraj22[[#This Row],[YUZDE]]=0,tbl_Metraj22[[#This Row],[METRAJ_BETON]],tbl_Metraj22[[#This Row],[YUZDE]]*tbl_Metraj22[[#This Row],[METRAJ_BETON]]))</f>
        <v>0</v>
      </c>
      <c r="K4471" s="2" t="s">
        <v>22690</v>
      </c>
    </row>
    <row r="4472" spans="1:11" ht="14.25" x14ac:dyDescent="0.2">
      <c r="A4472" s="2" t="s">
        <v>734</v>
      </c>
      <c r="B4472" s="124" t="s">
        <v>6401</v>
      </c>
      <c r="C4472" s="124"/>
      <c r="D4472" s="126">
        <v>2.2400000000000002</v>
      </c>
      <c r="E4472" s="124" t="s">
        <v>766</v>
      </c>
      <c r="F4472" s="124">
        <v>-3</v>
      </c>
      <c r="G4472" s="2" t="s">
        <v>17058</v>
      </c>
      <c r="H4472" s="130"/>
      <c r="I4472" s="134"/>
      <c r="J4472" s="123">
        <f>IF(OR(tbl_Metraj22[[#This Row],[TARIH]]="",tbl_Metraj22[[#This Row],[TARIH]]="-"),0,IF(tbl_Metraj22[[#This Row],[YUZDE]]=0,tbl_Metraj22[[#This Row],[METRAJ_BETON]],tbl_Metraj22[[#This Row],[YUZDE]]*tbl_Metraj22[[#This Row],[METRAJ_BETON]]))</f>
        <v>0</v>
      </c>
      <c r="K4472" s="2" t="s">
        <v>24030</v>
      </c>
    </row>
    <row r="4473" spans="1:11" ht="14.25" x14ac:dyDescent="0.2">
      <c r="A4473" s="2" t="s">
        <v>734</v>
      </c>
      <c r="B4473" s="124" t="s">
        <v>6410</v>
      </c>
      <c r="C4473" s="124"/>
      <c r="D4473" s="126">
        <v>1.33</v>
      </c>
      <c r="E4473" s="124" t="s">
        <v>766</v>
      </c>
      <c r="F4473" s="124">
        <v>-3</v>
      </c>
      <c r="G4473" s="2" t="s">
        <v>17059</v>
      </c>
      <c r="H4473" s="130"/>
      <c r="I4473" s="134"/>
      <c r="J4473" s="123">
        <f>IF(OR(tbl_Metraj22[[#This Row],[TARIH]]="",tbl_Metraj22[[#This Row],[TARIH]]="-"),0,IF(tbl_Metraj22[[#This Row],[YUZDE]]=0,tbl_Metraj22[[#This Row],[METRAJ_BETON]],tbl_Metraj22[[#This Row],[YUZDE]]*tbl_Metraj22[[#This Row],[METRAJ_BETON]]))</f>
        <v>0</v>
      </c>
      <c r="K4473" s="2" t="s">
        <v>24031</v>
      </c>
    </row>
    <row r="4474" spans="1:11" ht="14.25" x14ac:dyDescent="0.2">
      <c r="A4474" s="2" t="s">
        <v>734</v>
      </c>
      <c r="B4474" s="124" t="s">
        <v>6411</v>
      </c>
      <c r="C4474" s="124"/>
      <c r="D4474" s="126">
        <v>3.46</v>
      </c>
      <c r="E4474" s="124" t="s">
        <v>766</v>
      </c>
      <c r="F4474" s="124">
        <v>-3</v>
      </c>
      <c r="G4474" s="2" t="s">
        <v>17060</v>
      </c>
      <c r="H4474" s="130"/>
      <c r="I4474" s="134"/>
      <c r="J4474" s="123">
        <f>IF(OR(tbl_Metraj22[[#This Row],[TARIH]]="",tbl_Metraj22[[#This Row],[TARIH]]="-"),0,IF(tbl_Metraj22[[#This Row],[YUZDE]]=0,tbl_Metraj22[[#This Row],[METRAJ_BETON]],tbl_Metraj22[[#This Row],[YUZDE]]*tbl_Metraj22[[#This Row],[METRAJ_BETON]]))</f>
        <v>0</v>
      </c>
      <c r="K4474" s="2" t="s">
        <v>24032</v>
      </c>
    </row>
    <row r="4475" spans="1:11" ht="14.25" x14ac:dyDescent="0.2">
      <c r="A4475" s="2" t="s">
        <v>734</v>
      </c>
      <c r="B4475" s="124" t="s">
        <v>6412</v>
      </c>
      <c r="C4475" s="124"/>
      <c r="D4475" s="126">
        <v>1.8</v>
      </c>
      <c r="E4475" s="124" t="s">
        <v>766</v>
      </c>
      <c r="F4475" s="124">
        <v>-3</v>
      </c>
      <c r="G4475" s="2" t="s">
        <v>17061</v>
      </c>
      <c r="H4475" s="130"/>
      <c r="I4475" s="134"/>
      <c r="J4475" s="123">
        <f>IF(OR(tbl_Metraj22[[#This Row],[TARIH]]="",tbl_Metraj22[[#This Row],[TARIH]]="-"),0,IF(tbl_Metraj22[[#This Row],[YUZDE]]=0,tbl_Metraj22[[#This Row],[METRAJ_BETON]],tbl_Metraj22[[#This Row],[YUZDE]]*tbl_Metraj22[[#This Row],[METRAJ_BETON]]))</f>
        <v>0</v>
      </c>
      <c r="K4475" s="2" t="s">
        <v>24033</v>
      </c>
    </row>
    <row r="4476" spans="1:11" ht="14.25" x14ac:dyDescent="0.2">
      <c r="A4476" s="2" t="s">
        <v>734</v>
      </c>
      <c r="B4476" s="124" t="s">
        <v>6413</v>
      </c>
      <c r="C4476" s="124"/>
      <c r="D4476" s="126">
        <v>1.93</v>
      </c>
      <c r="E4476" s="124" t="s">
        <v>766</v>
      </c>
      <c r="F4476" s="124">
        <v>-3</v>
      </c>
      <c r="G4476" s="2" t="s">
        <v>17062</v>
      </c>
      <c r="H4476" s="130"/>
      <c r="I4476" s="134"/>
      <c r="J4476" s="123">
        <f>IF(OR(tbl_Metraj22[[#This Row],[TARIH]]="",tbl_Metraj22[[#This Row],[TARIH]]="-"),0,IF(tbl_Metraj22[[#This Row],[YUZDE]]=0,tbl_Metraj22[[#This Row],[METRAJ_BETON]],tbl_Metraj22[[#This Row],[YUZDE]]*tbl_Metraj22[[#This Row],[METRAJ_BETON]]))</f>
        <v>0</v>
      </c>
      <c r="K4476" s="2" t="s">
        <v>22584</v>
      </c>
    </row>
    <row r="4477" spans="1:11" ht="14.25" x14ac:dyDescent="0.2">
      <c r="A4477" s="2" t="s">
        <v>728</v>
      </c>
      <c r="B4477" s="124" t="s">
        <v>7727</v>
      </c>
      <c r="C4477" s="124"/>
      <c r="D4477" s="126">
        <v>1.19</v>
      </c>
      <c r="E4477" s="124" t="s">
        <v>766</v>
      </c>
      <c r="F4477" s="124">
        <v>-3</v>
      </c>
      <c r="G4477" s="2" t="s">
        <v>17063</v>
      </c>
      <c r="H4477" s="130"/>
      <c r="I4477" s="134"/>
      <c r="J4477" s="123">
        <f>IF(OR(tbl_Metraj22[[#This Row],[TARIH]]="",tbl_Metraj22[[#This Row],[TARIH]]="-"),0,IF(tbl_Metraj22[[#This Row],[YUZDE]]=0,tbl_Metraj22[[#This Row],[METRAJ_BETON]],tbl_Metraj22[[#This Row],[YUZDE]]*tbl_Metraj22[[#This Row],[METRAJ_BETON]]))</f>
        <v>0</v>
      </c>
      <c r="K4477" s="2" t="s">
        <v>2296</v>
      </c>
    </row>
    <row r="4478" spans="1:11" ht="14.25" x14ac:dyDescent="0.2">
      <c r="A4478" s="2" t="s">
        <v>728</v>
      </c>
      <c r="B4478" s="124" t="s">
        <v>7791</v>
      </c>
      <c r="C4478" s="124"/>
      <c r="D4478" s="126">
        <v>3.96</v>
      </c>
      <c r="E4478" s="124" t="s">
        <v>766</v>
      </c>
      <c r="F4478" s="124">
        <v>-3</v>
      </c>
      <c r="G4478" s="2" t="s">
        <v>17064</v>
      </c>
      <c r="H4478" s="130"/>
      <c r="I4478" s="134"/>
      <c r="J4478" s="123">
        <f>IF(OR(tbl_Metraj22[[#This Row],[TARIH]]="",tbl_Metraj22[[#This Row],[TARIH]]="-"),0,IF(tbl_Metraj22[[#This Row],[YUZDE]]=0,tbl_Metraj22[[#This Row],[METRAJ_BETON]],tbl_Metraj22[[#This Row],[YUZDE]]*tbl_Metraj22[[#This Row],[METRAJ_BETON]]))</f>
        <v>0</v>
      </c>
      <c r="K4478" s="2" t="s">
        <v>2515</v>
      </c>
    </row>
    <row r="4479" spans="1:11" ht="14.25" x14ac:dyDescent="0.2">
      <c r="A4479" s="2" t="s">
        <v>728</v>
      </c>
      <c r="B4479" s="124" t="s">
        <v>7792</v>
      </c>
      <c r="C4479" s="124"/>
      <c r="D4479" s="126">
        <v>3.93</v>
      </c>
      <c r="E4479" s="124" t="s">
        <v>766</v>
      </c>
      <c r="F4479" s="124">
        <v>-3</v>
      </c>
      <c r="G4479" s="2" t="s">
        <v>17065</v>
      </c>
      <c r="H4479" s="130"/>
      <c r="I4479" s="134"/>
      <c r="J4479" s="123">
        <f>IF(OR(tbl_Metraj22[[#This Row],[TARIH]]="",tbl_Metraj22[[#This Row],[TARIH]]="-"),0,IF(tbl_Metraj22[[#This Row],[YUZDE]]=0,tbl_Metraj22[[#This Row],[METRAJ_BETON]],tbl_Metraj22[[#This Row],[YUZDE]]*tbl_Metraj22[[#This Row],[METRAJ_BETON]]))</f>
        <v>0</v>
      </c>
      <c r="K4479" s="2" t="s">
        <v>2514</v>
      </c>
    </row>
    <row r="4480" spans="1:11" ht="14.25" x14ac:dyDescent="0.2">
      <c r="A4480" s="2" t="s">
        <v>728</v>
      </c>
      <c r="B4480" s="124" t="s">
        <v>7794</v>
      </c>
      <c r="C4480" s="124"/>
      <c r="D4480" s="126">
        <v>3.3</v>
      </c>
      <c r="E4480" s="124" t="s">
        <v>766</v>
      </c>
      <c r="F4480" s="124">
        <v>-3</v>
      </c>
      <c r="G4480" s="2" t="s">
        <v>17066</v>
      </c>
      <c r="H4480" s="130"/>
      <c r="I4480" s="134"/>
      <c r="J4480" s="123">
        <f>IF(OR(tbl_Metraj22[[#This Row],[TARIH]]="",tbl_Metraj22[[#This Row],[TARIH]]="-"),0,IF(tbl_Metraj22[[#This Row],[YUZDE]]=0,tbl_Metraj22[[#This Row],[METRAJ_BETON]],tbl_Metraj22[[#This Row],[YUZDE]]*tbl_Metraj22[[#This Row],[METRAJ_BETON]]))</f>
        <v>0</v>
      </c>
      <c r="K4480" s="2" t="s">
        <v>995</v>
      </c>
    </row>
    <row r="4481" spans="1:11" ht="14.25" x14ac:dyDescent="0.2">
      <c r="A4481" s="2" t="s">
        <v>728</v>
      </c>
      <c r="B4481" s="124" t="s">
        <v>7796</v>
      </c>
      <c r="C4481" s="124"/>
      <c r="D4481" s="126">
        <v>3.3</v>
      </c>
      <c r="E4481" s="124" t="s">
        <v>766</v>
      </c>
      <c r="F4481" s="124">
        <v>-3</v>
      </c>
      <c r="G4481" s="2" t="s">
        <v>17067</v>
      </c>
      <c r="H4481" s="130"/>
      <c r="I4481" s="134"/>
      <c r="J4481" s="123">
        <f>IF(OR(tbl_Metraj22[[#This Row],[TARIH]]="",tbl_Metraj22[[#This Row],[TARIH]]="-"),0,IF(tbl_Metraj22[[#This Row],[YUZDE]]=0,tbl_Metraj22[[#This Row],[METRAJ_BETON]],tbl_Metraj22[[#This Row],[YUZDE]]*tbl_Metraj22[[#This Row],[METRAJ_BETON]]))</f>
        <v>0</v>
      </c>
      <c r="K4481" s="2" t="s">
        <v>998</v>
      </c>
    </row>
    <row r="4482" spans="1:11" ht="14.25" x14ac:dyDescent="0.2">
      <c r="A4482" s="2" t="s">
        <v>728</v>
      </c>
      <c r="B4482" s="124" t="s">
        <v>7798</v>
      </c>
      <c r="C4482" s="124"/>
      <c r="D4482" s="126">
        <v>2.38</v>
      </c>
      <c r="E4482" s="124" t="s">
        <v>766</v>
      </c>
      <c r="F4482" s="124">
        <v>-3</v>
      </c>
      <c r="G4482" s="2" t="s">
        <v>17068</v>
      </c>
      <c r="H4482" s="130"/>
      <c r="I4482" s="134"/>
      <c r="J4482" s="123">
        <f>IF(OR(tbl_Metraj22[[#This Row],[TARIH]]="",tbl_Metraj22[[#This Row],[TARIH]]="-"),0,IF(tbl_Metraj22[[#This Row],[YUZDE]]=0,tbl_Metraj22[[#This Row],[METRAJ_BETON]],tbl_Metraj22[[#This Row],[YUZDE]]*tbl_Metraj22[[#This Row],[METRAJ_BETON]]))</f>
        <v>0</v>
      </c>
      <c r="K4482" s="2" t="s">
        <v>2518</v>
      </c>
    </row>
    <row r="4483" spans="1:11" ht="14.25" x14ac:dyDescent="0.2">
      <c r="A4483" s="2" t="s">
        <v>728</v>
      </c>
      <c r="B4483" s="124" t="s">
        <v>7799</v>
      </c>
      <c r="C4483" s="124"/>
      <c r="D4483" s="126">
        <v>2.67</v>
      </c>
      <c r="E4483" s="124" t="s">
        <v>766</v>
      </c>
      <c r="F4483" s="124">
        <v>-3</v>
      </c>
      <c r="G4483" s="2" t="s">
        <v>17069</v>
      </c>
      <c r="H4483" s="130"/>
      <c r="I4483" s="134"/>
      <c r="J4483" s="123">
        <f>IF(OR(tbl_Metraj22[[#This Row],[TARIH]]="",tbl_Metraj22[[#This Row],[TARIH]]="-"),0,IF(tbl_Metraj22[[#This Row],[YUZDE]]=0,tbl_Metraj22[[#This Row],[METRAJ_BETON]],tbl_Metraj22[[#This Row],[YUZDE]]*tbl_Metraj22[[#This Row],[METRAJ_BETON]]))</f>
        <v>0</v>
      </c>
      <c r="K4483" s="2" t="s">
        <v>2517</v>
      </c>
    </row>
    <row r="4484" spans="1:11" ht="14.25" x14ac:dyDescent="0.2">
      <c r="A4484" s="2" t="s">
        <v>728</v>
      </c>
      <c r="B4484" s="124" t="s">
        <v>7800</v>
      </c>
      <c r="C4484" s="124"/>
      <c r="D4484" s="126">
        <v>2.67</v>
      </c>
      <c r="E4484" s="124" t="s">
        <v>766</v>
      </c>
      <c r="F4484" s="124">
        <v>-3</v>
      </c>
      <c r="G4484" s="2" t="s">
        <v>17070</v>
      </c>
      <c r="H4484" s="130"/>
      <c r="I4484" s="134"/>
      <c r="J4484" s="123">
        <f>IF(OR(tbl_Metraj22[[#This Row],[TARIH]]="",tbl_Metraj22[[#This Row],[TARIH]]="-"),0,IF(tbl_Metraj22[[#This Row],[YUZDE]]=0,tbl_Metraj22[[#This Row],[METRAJ_BETON]],tbl_Metraj22[[#This Row],[YUZDE]]*tbl_Metraj22[[#This Row],[METRAJ_BETON]]))</f>
        <v>0</v>
      </c>
      <c r="K4484" s="2" t="s">
        <v>2516</v>
      </c>
    </row>
    <row r="4485" spans="1:11" ht="14.25" x14ac:dyDescent="0.2">
      <c r="A4485" s="2" t="s">
        <v>728</v>
      </c>
      <c r="B4485" s="124" t="s">
        <v>7801</v>
      </c>
      <c r="C4485" s="124"/>
      <c r="D4485" s="126">
        <v>3</v>
      </c>
      <c r="E4485" s="124" t="s">
        <v>766</v>
      </c>
      <c r="F4485" s="124">
        <v>-3</v>
      </c>
      <c r="G4485" s="2" t="s">
        <v>17071</v>
      </c>
      <c r="H4485" s="130"/>
      <c r="I4485" s="134"/>
      <c r="J4485" s="123">
        <f>IF(OR(tbl_Metraj22[[#This Row],[TARIH]]="",tbl_Metraj22[[#This Row],[TARIH]]="-"),0,IF(tbl_Metraj22[[#This Row],[YUZDE]]=0,tbl_Metraj22[[#This Row],[METRAJ_BETON]],tbl_Metraj22[[#This Row],[YUZDE]]*tbl_Metraj22[[#This Row],[METRAJ_BETON]]))</f>
        <v>0</v>
      </c>
      <c r="K4485" s="2" t="s">
        <v>2521</v>
      </c>
    </row>
    <row r="4486" spans="1:11" ht="14.25" x14ac:dyDescent="0.2">
      <c r="A4486" s="2" t="s">
        <v>728</v>
      </c>
      <c r="B4486" s="124" t="s">
        <v>7802</v>
      </c>
      <c r="C4486" s="124"/>
      <c r="D4486" s="126">
        <v>2.67</v>
      </c>
      <c r="E4486" s="124" t="s">
        <v>766</v>
      </c>
      <c r="F4486" s="124">
        <v>-3</v>
      </c>
      <c r="G4486" s="2" t="s">
        <v>17072</v>
      </c>
      <c r="H4486" s="130"/>
      <c r="I4486" s="134"/>
      <c r="J4486" s="123">
        <f>IF(OR(tbl_Metraj22[[#This Row],[TARIH]]="",tbl_Metraj22[[#This Row],[TARIH]]="-"),0,IF(tbl_Metraj22[[#This Row],[YUZDE]]=0,tbl_Metraj22[[#This Row],[METRAJ_BETON]],tbl_Metraj22[[#This Row],[YUZDE]]*tbl_Metraj22[[#This Row],[METRAJ_BETON]]))</f>
        <v>0</v>
      </c>
      <c r="K4486" s="2" t="s">
        <v>2511</v>
      </c>
    </row>
    <row r="4487" spans="1:11" ht="14.25" x14ac:dyDescent="0.2">
      <c r="A4487" s="2" t="s">
        <v>728</v>
      </c>
      <c r="B4487" s="124" t="s">
        <v>7803</v>
      </c>
      <c r="C4487" s="124"/>
      <c r="D4487" s="126">
        <v>2.67</v>
      </c>
      <c r="E4487" s="124" t="s">
        <v>766</v>
      </c>
      <c r="F4487" s="124">
        <v>-3</v>
      </c>
      <c r="G4487" s="2" t="s">
        <v>17073</v>
      </c>
      <c r="H4487" s="130"/>
      <c r="I4487" s="134"/>
      <c r="J4487" s="123">
        <f>IF(OR(tbl_Metraj22[[#This Row],[TARIH]]="",tbl_Metraj22[[#This Row],[TARIH]]="-"),0,IF(tbl_Metraj22[[#This Row],[YUZDE]]=0,tbl_Metraj22[[#This Row],[METRAJ_BETON]],tbl_Metraj22[[#This Row],[YUZDE]]*tbl_Metraj22[[#This Row],[METRAJ_BETON]]))</f>
        <v>0</v>
      </c>
      <c r="K4487" s="2" t="s">
        <v>2510</v>
      </c>
    </row>
    <row r="4488" spans="1:11" ht="14.25" x14ac:dyDescent="0.2">
      <c r="A4488" s="2" t="s">
        <v>728</v>
      </c>
      <c r="B4488" s="124" t="s">
        <v>7804</v>
      </c>
      <c r="C4488" s="124"/>
      <c r="D4488" s="126">
        <v>2.38</v>
      </c>
      <c r="E4488" s="124" t="s">
        <v>766</v>
      </c>
      <c r="F4488" s="124">
        <v>-3</v>
      </c>
      <c r="G4488" s="2" t="s">
        <v>17074</v>
      </c>
      <c r="H4488" s="130"/>
      <c r="I4488" s="134"/>
      <c r="J4488" s="123">
        <f>IF(OR(tbl_Metraj22[[#This Row],[TARIH]]="",tbl_Metraj22[[#This Row],[TARIH]]="-"),0,IF(tbl_Metraj22[[#This Row],[YUZDE]]=0,tbl_Metraj22[[#This Row],[METRAJ_BETON]],tbl_Metraj22[[#This Row],[YUZDE]]*tbl_Metraj22[[#This Row],[METRAJ_BETON]]))</f>
        <v>0</v>
      </c>
      <c r="K4488" s="2" t="s">
        <v>2512</v>
      </c>
    </row>
    <row r="4489" spans="1:11" ht="14.25" x14ac:dyDescent="0.2">
      <c r="A4489" s="2" t="s">
        <v>728</v>
      </c>
      <c r="B4489" s="124" t="s">
        <v>7819</v>
      </c>
      <c r="C4489" s="124"/>
      <c r="D4489" s="126">
        <v>3.3</v>
      </c>
      <c r="E4489" s="124" t="s">
        <v>766</v>
      </c>
      <c r="F4489" s="124">
        <v>-3</v>
      </c>
      <c r="G4489" s="2" t="s">
        <v>17075</v>
      </c>
      <c r="H4489" s="130"/>
      <c r="I4489" s="134"/>
      <c r="J4489" s="123">
        <f>IF(OR(tbl_Metraj22[[#This Row],[TARIH]]="",tbl_Metraj22[[#This Row],[TARIH]]="-"),0,IF(tbl_Metraj22[[#This Row],[YUZDE]]=0,tbl_Metraj22[[#This Row],[METRAJ_BETON]],tbl_Metraj22[[#This Row],[YUZDE]]*tbl_Metraj22[[#This Row],[METRAJ_BETON]]))</f>
        <v>0</v>
      </c>
      <c r="K4489" s="2" t="s">
        <v>993</v>
      </c>
    </row>
    <row r="4490" spans="1:11" ht="14.25" x14ac:dyDescent="0.2">
      <c r="A4490" s="2" t="s">
        <v>728</v>
      </c>
      <c r="B4490" s="124" t="s">
        <v>7820</v>
      </c>
      <c r="C4490" s="124"/>
      <c r="D4490" s="126">
        <v>8.98</v>
      </c>
      <c r="E4490" s="124" t="s">
        <v>766</v>
      </c>
      <c r="F4490" s="124">
        <v>-3</v>
      </c>
      <c r="G4490" s="2" t="s">
        <v>17076</v>
      </c>
      <c r="H4490" s="130"/>
      <c r="I4490" s="134"/>
      <c r="J4490" s="123">
        <f>IF(OR(tbl_Metraj22[[#This Row],[TARIH]]="",tbl_Metraj22[[#This Row],[TARIH]]="-"),0,IF(tbl_Metraj22[[#This Row],[YUZDE]]=0,tbl_Metraj22[[#This Row],[METRAJ_BETON]],tbl_Metraj22[[#This Row],[YUZDE]]*tbl_Metraj22[[#This Row],[METRAJ_BETON]]))</f>
        <v>0</v>
      </c>
      <c r="K4490" s="2" t="s">
        <v>2513</v>
      </c>
    </row>
    <row r="4491" spans="1:11" ht="14.25" x14ac:dyDescent="0.2">
      <c r="A4491" s="2" t="s">
        <v>728</v>
      </c>
      <c r="B4491" s="124" t="s">
        <v>7821</v>
      </c>
      <c r="C4491" s="124"/>
      <c r="D4491" s="126">
        <v>2.38</v>
      </c>
      <c r="E4491" s="124" t="s">
        <v>766</v>
      </c>
      <c r="F4491" s="124">
        <v>-3</v>
      </c>
      <c r="G4491" s="2" t="s">
        <v>17077</v>
      </c>
      <c r="H4491" s="130"/>
      <c r="I4491" s="134"/>
      <c r="J4491" s="123">
        <f>IF(OR(tbl_Metraj22[[#This Row],[TARIH]]="",tbl_Metraj22[[#This Row],[TARIH]]="-"),0,IF(tbl_Metraj22[[#This Row],[YUZDE]]=0,tbl_Metraj22[[#This Row],[METRAJ_BETON]],tbl_Metraj22[[#This Row],[YUZDE]]*tbl_Metraj22[[#This Row],[METRAJ_BETON]]))</f>
        <v>0</v>
      </c>
      <c r="K4491" s="2" t="s">
        <v>2520</v>
      </c>
    </row>
    <row r="4492" spans="1:11" ht="14.25" x14ac:dyDescent="0.2">
      <c r="A4492" s="2" t="s">
        <v>728</v>
      </c>
      <c r="B4492" s="124" t="s">
        <v>7822</v>
      </c>
      <c r="C4492" s="124"/>
      <c r="D4492" s="126">
        <v>4.0599999999999996</v>
      </c>
      <c r="E4492" s="124" t="s">
        <v>766</v>
      </c>
      <c r="F4492" s="124">
        <v>-3</v>
      </c>
      <c r="G4492" s="2" t="s">
        <v>17078</v>
      </c>
      <c r="H4492" s="130"/>
      <c r="I4492" s="134"/>
      <c r="J4492" s="123">
        <f>IF(OR(tbl_Metraj22[[#This Row],[TARIH]]="",tbl_Metraj22[[#This Row],[TARIH]]="-"),0,IF(tbl_Metraj22[[#This Row],[YUZDE]]=0,tbl_Metraj22[[#This Row],[METRAJ_BETON]],tbl_Metraj22[[#This Row],[YUZDE]]*tbl_Metraj22[[#This Row],[METRAJ_BETON]]))</f>
        <v>0</v>
      </c>
      <c r="K4492" s="2" t="s">
        <v>2519</v>
      </c>
    </row>
    <row r="4493" spans="1:11" ht="14.25" x14ac:dyDescent="0.2">
      <c r="A4493" s="2" t="s">
        <v>728</v>
      </c>
      <c r="B4493" s="124" t="s">
        <v>7823</v>
      </c>
      <c r="C4493" s="124"/>
      <c r="D4493" s="126">
        <v>3.3</v>
      </c>
      <c r="E4493" s="124" t="s">
        <v>766</v>
      </c>
      <c r="F4493" s="124">
        <v>-3</v>
      </c>
      <c r="G4493" s="2" t="s">
        <v>17079</v>
      </c>
      <c r="H4493" s="130"/>
      <c r="I4493" s="134"/>
      <c r="J4493" s="123">
        <f>IF(OR(tbl_Metraj22[[#This Row],[TARIH]]="",tbl_Metraj22[[#This Row],[TARIH]]="-"),0,IF(tbl_Metraj22[[#This Row],[YUZDE]]=0,tbl_Metraj22[[#This Row],[METRAJ_BETON]],tbl_Metraj22[[#This Row],[YUZDE]]*tbl_Metraj22[[#This Row],[METRAJ_BETON]]))</f>
        <v>0</v>
      </c>
      <c r="K4493" s="2" t="s">
        <v>2455</v>
      </c>
    </row>
    <row r="4494" spans="1:11" ht="14.25" x14ac:dyDescent="0.2">
      <c r="A4494" s="2" t="s">
        <v>728</v>
      </c>
      <c r="B4494" s="124" t="s">
        <v>7824</v>
      </c>
      <c r="C4494" s="124"/>
      <c r="D4494" s="126">
        <v>2.11</v>
      </c>
      <c r="E4494" s="124" t="s">
        <v>766</v>
      </c>
      <c r="F4494" s="124">
        <v>-3</v>
      </c>
      <c r="G4494" s="2" t="s">
        <v>17080</v>
      </c>
      <c r="H4494" s="130"/>
      <c r="I4494" s="134"/>
      <c r="J4494" s="123">
        <f>IF(OR(tbl_Metraj22[[#This Row],[TARIH]]="",tbl_Metraj22[[#This Row],[TARIH]]="-"),0,IF(tbl_Metraj22[[#This Row],[YUZDE]]=0,tbl_Metraj22[[#This Row],[METRAJ_BETON]],tbl_Metraj22[[#This Row],[YUZDE]]*tbl_Metraj22[[#This Row],[METRAJ_BETON]]))</f>
        <v>0</v>
      </c>
      <c r="K4494" s="2" t="s">
        <v>2456</v>
      </c>
    </row>
    <row r="4495" spans="1:11" ht="14.25" x14ac:dyDescent="0.2">
      <c r="A4495" s="2" t="s">
        <v>728</v>
      </c>
      <c r="B4495" s="124" t="s">
        <v>7825</v>
      </c>
      <c r="C4495" s="124"/>
      <c r="D4495" s="126">
        <v>3.96</v>
      </c>
      <c r="E4495" s="124" t="s">
        <v>766</v>
      </c>
      <c r="F4495" s="124">
        <v>-3</v>
      </c>
      <c r="G4495" s="2" t="s">
        <v>17081</v>
      </c>
      <c r="H4495" s="130"/>
      <c r="I4495" s="134"/>
      <c r="J4495" s="123">
        <f>IF(OR(tbl_Metraj22[[#This Row],[TARIH]]="",tbl_Metraj22[[#This Row],[TARIH]]="-"),0,IF(tbl_Metraj22[[#This Row],[YUZDE]]=0,tbl_Metraj22[[#This Row],[METRAJ_BETON]],tbl_Metraj22[[#This Row],[YUZDE]]*tbl_Metraj22[[#This Row],[METRAJ_BETON]]))</f>
        <v>0</v>
      </c>
      <c r="K4495" s="2" t="s">
        <v>2429</v>
      </c>
    </row>
    <row r="4496" spans="1:11" ht="14.25" x14ac:dyDescent="0.2">
      <c r="A4496" s="2" t="s">
        <v>728</v>
      </c>
      <c r="B4496" s="124" t="s">
        <v>7826</v>
      </c>
      <c r="C4496" s="124"/>
      <c r="D4496" s="126">
        <v>2.11</v>
      </c>
      <c r="E4496" s="124" t="s">
        <v>766</v>
      </c>
      <c r="F4496" s="124">
        <v>-3</v>
      </c>
      <c r="G4496" s="2" t="s">
        <v>17082</v>
      </c>
      <c r="H4496" s="130"/>
      <c r="I4496" s="134"/>
      <c r="J4496" s="123">
        <f>IF(OR(tbl_Metraj22[[#This Row],[TARIH]]="",tbl_Metraj22[[#This Row],[TARIH]]="-"),0,IF(tbl_Metraj22[[#This Row],[YUZDE]]=0,tbl_Metraj22[[#This Row],[METRAJ_BETON]],tbl_Metraj22[[#This Row],[YUZDE]]*tbl_Metraj22[[#This Row],[METRAJ_BETON]]))</f>
        <v>0</v>
      </c>
      <c r="K4496" s="2" t="s">
        <v>2457</v>
      </c>
    </row>
    <row r="4497" spans="1:11" ht="14.25" x14ac:dyDescent="0.2">
      <c r="A4497" s="2" t="s">
        <v>728</v>
      </c>
      <c r="B4497" s="124" t="s">
        <v>7827</v>
      </c>
      <c r="C4497" s="124"/>
      <c r="D4497" s="126">
        <v>2.11</v>
      </c>
      <c r="E4497" s="124" t="s">
        <v>766</v>
      </c>
      <c r="F4497" s="124">
        <v>-3</v>
      </c>
      <c r="G4497" s="2" t="s">
        <v>17083</v>
      </c>
      <c r="H4497" s="130"/>
      <c r="I4497" s="134"/>
      <c r="J4497" s="123">
        <f>IF(OR(tbl_Metraj22[[#This Row],[TARIH]]="",tbl_Metraj22[[#This Row],[TARIH]]="-"),0,IF(tbl_Metraj22[[#This Row],[YUZDE]]=0,tbl_Metraj22[[#This Row],[METRAJ_BETON]],tbl_Metraj22[[#This Row],[YUZDE]]*tbl_Metraj22[[#This Row],[METRAJ_BETON]]))</f>
        <v>0</v>
      </c>
      <c r="K4497" s="2" t="s">
        <v>2458</v>
      </c>
    </row>
    <row r="4498" spans="1:11" ht="14.25" x14ac:dyDescent="0.2">
      <c r="A4498" s="2" t="s">
        <v>728</v>
      </c>
      <c r="B4498" s="124" t="s">
        <v>7828</v>
      </c>
      <c r="C4498" s="124"/>
      <c r="D4498" s="126">
        <v>2.11</v>
      </c>
      <c r="E4498" s="124" t="s">
        <v>766</v>
      </c>
      <c r="F4498" s="124">
        <v>-3</v>
      </c>
      <c r="G4498" s="2" t="s">
        <v>17084</v>
      </c>
      <c r="H4498" s="130"/>
      <c r="I4498" s="134"/>
      <c r="J4498" s="123">
        <f>IF(OR(tbl_Metraj22[[#This Row],[TARIH]]="",tbl_Metraj22[[#This Row],[TARIH]]="-"),0,IF(tbl_Metraj22[[#This Row],[YUZDE]]=0,tbl_Metraj22[[#This Row],[METRAJ_BETON]],tbl_Metraj22[[#This Row],[YUZDE]]*tbl_Metraj22[[#This Row],[METRAJ_BETON]]))</f>
        <v>0</v>
      </c>
      <c r="K4498" s="2" t="s">
        <v>2459</v>
      </c>
    </row>
    <row r="4499" spans="1:11" ht="14.25" x14ac:dyDescent="0.2">
      <c r="A4499" s="2" t="s">
        <v>728</v>
      </c>
      <c r="B4499" s="124" t="s">
        <v>7829</v>
      </c>
      <c r="C4499" s="124"/>
      <c r="D4499" s="126">
        <v>2.11</v>
      </c>
      <c r="E4499" s="124" t="s">
        <v>766</v>
      </c>
      <c r="F4499" s="124">
        <v>-3</v>
      </c>
      <c r="G4499" s="2" t="s">
        <v>17085</v>
      </c>
      <c r="H4499" s="130"/>
      <c r="I4499" s="134"/>
      <c r="J4499" s="123">
        <f>IF(OR(tbl_Metraj22[[#This Row],[TARIH]]="",tbl_Metraj22[[#This Row],[TARIH]]="-"),0,IF(tbl_Metraj22[[#This Row],[YUZDE]]=0,tbl_Metraj22[[#This Row],[METRAJ_BETON]],tbl_Metraj22[[#This Row],[YUZDE]]*tbl_Metraj22[[#This Row],[METRAJ_BETON]]))</f>
        <v>0</v>
      </c>
      <c r="K4499" s="2" t="s">
        <v>2460</v>
      </c>
    </row>
    <row r="4500" spans="1:11" ht="14.25" x14ac:dyDescent="0.2">
      <c r="A4500" s="2" t="s">
        <v>728</v>
      </c>
      <c r="B4500" s="124" t="s">
        <v>7830</v>
      </c>
      <c r="C4500" s="124"/>
      <c r="D4500" s="126">
        <v>2.11</v>
      </c>
      <c r="E4500" s="124" t="s">
        <v>766</v>
      </c>
      <c r="F4500" s="124">
        <v>-3</v>
      </c>
      <c r="G4500" s="2" t="s">
        <v>17086</v>
      </c>
      <c r="H4500" s="130"/>
      <c r="I4500" s="134"/>
      <c r="J4500" s="123">
        <f>IF(OR(tbl_Metraj22[[#This Row],[TARIH]]="",tbl_Metraj22[[#This Row],[TARIH]]="-"),0,IF(tbl_Metraj22[[#This Row],[YUZDE]]=0,tbl_Metraj22[[#This Row],[METRAJ_BETON]],tbl_Metraj22[[#This Row],[YUZDE]]*tbl_Metraj22[[#This Row],[METRAJ_BETON]]))</f>
        <v>0</v>
      </c>
      <c r="K4500" s="2" t="s">
        <v>2480</v>
      </c>
    </row>
    <row r="4501" spans="1:11" ht="14.25" x14ac:dyDescent="0.2">
      <c r="A4501" s="2" t="s">
        <v>728</v>
      </c>
      <c r="B4501" s="124" t="s">
        <v>7831</v>
      </c>
      <c r="C4501" s="124"/>
      <c r="D4501" s="126">
        <v>2.11</v>
      </c>
      <c r="E4501" s="124" t="s">
        <v>766</v>
      </c>
      <c r="F4501" s="124">
        <v>-3</v>
      </c>
      <c r="G4501" s="2" t="s">
        <v>17087</v>
      </c>
      <c r="H4501" s="130"/>
      <c r="I4501" s="134"/>
      <c r="J4501" s="123">
        <f>IF(OR(tbl_Metraj22[[#This Row],[TARIH]]="",tbl_Metraj22[[#This Row],[TARIH]]="-"),0,IF(tbl_Metraj22[[#This Row],[YUZDE]]=0,tbl_Metraj22[[#This Row],[METRAJ_BETON]],tbl_Metraj22[[#This Row],[YUZDE]]*tbl_Metraj22[[#This Row],[METRAJ_BETON]]))</f>
        <v>0</v>
      </c>
      <c r="K4501" s="2" t="s">
        <v>2481</v>
      </c>
    </row>
    <row r="4502" spans="1:11" ht="14.25" x14ac:dyDescent="0.2">
      <c r="A4502" s="2" t="s">
        <v>728</v>
      </c>
      <c r="B4502" s="124" t="s">
        <v>7832</v>
      </c>
      <c r="C4502" s="124"/>
      <c r="D4502" s="126">
        <v>2.11</v>
      </c>
      <c r="E4502" s="124" t="s">
        <v>766</v>
      </c>
      <c r="F4502" s="124">
        <v>-3</v>
      </c>
      <c r="G4502" s="2" t="s">
        <v>17088</v>
      </c>
      <c r="H4502" s="130"/>
      <c r="I4502" s="134"/>
      <c r="J4502" s="123">
        <f>IF(OR(tbl_Metraj22[[#This Row],[TARIH]]="",tbl_Metraj22[[#This Row],[TARIH]]="-"),0,IF(tbl_Metraj22[[#This Row],[YUZDE]]=0,tbl_Metraj22[[#This Row],[METRAJ_BETON]],tbl_Metraj22[[#This Row],[YUZDE]]*tbl_Metraj22[[#This Row],[METRAJ_BETON]]))</f>
        <v>0</v>
      </c>
      <c r="K4502" s="2" t="s">
        <v>2482</v>
      </c>
    </row>
    <row r="4503" spans="1:11" ht="14.25" x14ac:dyDescent="0.2">
      <c r="A4503" s="2" t="s">
        <v>728</v>
      </c>
      <c r="B4503" s="124" t="s">
        <v>7850</v>
      </c>
      <c r="C4503" s="124"/>
      <c r="D4503" s="126">
        <v>2.11</v>
      </c>
      <c r="E4503" s="124" t="s">
        <v>766</v>
      </c>
      <c r="F4503" s="124">
        <v>-3</v>
      </c>
      <c r="G4503" s="2" t="s">
        <v>17089</v>
      </c>
      <c r="H4503" s="130"/>
      <c r="I4503" s="134"/>
      <c r="J4503" s="123">
        <f>IF(OR(tbl_Metraj22[[#This Row],[TARIH]]="",tbl_Metraj22[[#This Row],[TARIH]]="-"),0,IF(tbl_Metraj22[[#This Row],[YUZDE]]=0,tbl_Metraj22[[#This Row],[METRAJ_BETON]],tbl_Metraj22[[#This Row],[YUZDE]]*tbl_Metraj22[[#This Row],[METRAJ_BETON]]))</f>
        <v>0</v>
      </c>
      <c r="K4503" s="2" t="s">
        <v>2450</v>
      </c>
    </row>
    <row r="4504" spans="1:11" ht="14.25" x14ac:dyDescent="0.2">
      <c r="A4504" s="2" t="s">
        <v>728</v>
      </c>
      <c r="B4504" s="124" t="s">
        <v>7851</v>
      </c>
      <c r="C4504" s="124"/>
      <c r="D4504" s="126">
        <v>2.97</v>
      </c>
      <c r="E4504" s="124" t="s">
        <v>766</v>
      </c>
      <c r="F4504" s="124">
        <v>-3</v>
      </c>
      <c r="G4504" s="2" t="s">
        <v>17090</v>
      </c>
      <c r="H4504" s="130"/>
      <c r="I4504" s="134"/>
      <c r="J4504" s="123">
        <f>IF(OR(tbl_Metraj22[[#This Row],[TARIH]]="",tbl_Metraj22[[#This Row],[TARIH]]="-"),0,IF(tbl_Metraj22[[#This Row],[YUZDE]]=0,tbl_Metraj22[[#This Row],[METRAJ_BETON]],tbl_Metraj22[[#This Row],[YUZDE]]*tbl_Metraj22[[#This Row],[METRAJ_BETON]]))</f>
        <v>0</v>
      </c>
      <c r="K4504" s="2" t="s">
        <v>2452</v>
      </c>
    </row>
    <row r="4505" spans="1:11" ht="14.25" x14ac:dyDescent="0.2">
      <c r="A4505" s="2" t="s">
        <v>728</v>
      </c>
      <c r="B4505" s="124" t="s">
        <v>7852</v>
      </c>
      <c r="C4505" s="124"/>
      <c r="D4505" s="126">
        <v>2.11</v>
      </c>
      <c r="E4505" s="124" t="s">
        <v>766</v>
      </c>
      <c r="F4505" s="124">
        <v>-3</v>
      </c>
      <c r="G4505" s="2" t="s">
        <v>17091</v>
      </c>
      <c r="H4505" s="130"/>
      <c r="I4505" s="134"/>
      <c r="J4505" s="123">
        <f>IF(OR(tbl_Metraj22[[#This Row],[TARIH]]="",tbl_Metraj22[[#This Row],[TARIH]]="-"),0,IF(tbl_Metraj22[[#This Row],[YUZDE]]=0,tbl_Metraj22[[#This Row],[METRAJ_BETON]],tbl_Metraj22[[#This Row],[YUZDE]]*tbl_Metraj22[[#This Row],[METRAJ_BETON]]))</f>
        <v>0</v>
      </c>
      <c r="K4505" s="2" t="s">
        <v>2454</v>
      </c>
    </row>
    <row r="4506" spans="1:11" ht="14.25" x14ac:dyDescent="0.2">
      <c r="A4506" s="2" t="s">
        <v>728</v>
      </c>
      <c r="B4506" s="124" t="s">
        <v>7853</v>
      </c>
      <c r="C4506" s="124"/>
      <c r="D4506" s="126">
        <v>2.1800000000000002</v>
      </c>
      <c r="E4506" s="124" t="s">
        <v>766</v>
      </c>
      <c r="F4506" s="124">
        <v>-3</v>
      </c>
      <c r="G4506" s="2" t="s">
        <v>17092</v>
      </c>
      <c r="H4506" s="130"/>
      <c r="I4506" s="134"/>
      <c r="J4506" s="123">
        <f>IF(OR(tbl_Metraj22[[#This Row],[TARIH]]="",tbl_Metraj22[[#This Row],[TARIH]]="-"),0,IF(tbl_Metraj22[[#This Row],[YUZDE]]=0,tbl_Metraj22[[#This Row],[METRAJ_BETON]],tbl_Metraj22[[#This Row],[YUZDE]]*tbl_Metraj22[[#This Row],[METRAJ_BETON]]))</f>
        <v>0</v>
      </c>
      <c r="K4506" s="2" t="s">
        <v>2430</v>
      </c>
    </row>
    <row r="4507" spans="1:11" ht="14.25" x14ac:dyDescent="0.2">
      <c r="A4507" s="2" t="s">
        <v>728</v>
      </c>
      <c r="B4507" s="124" t="s">
        <v>7854</v>
      </c>
      <c r="C4507" s="124"/>
      <c r="D4507" s="126">
        <v>2.97</v>
      </c>
      <c r="E4507" s="124" t="s">
        <v>766</v>
      </c>
      <c r="F4507" s="124">
        <v>-3</v>
      </c>
      <c r="G4507" s="2" t="s">
        <v>17093</v>
      </c>
      <c r="H4507" s="130"/>
      <c r="I4507" s="134"/>
      <c r="J4507" s="123">
        <f>IF(OR(tbl_Metraj22[[#This Row],[TARIH]]="",tbl_Metraj22[[#This Row],[TARIH]]="-"),0,IF(tbl_Metraj22[[#This Row],[YUZDE]]=0,tbl_Metraj22[[#This Row],[METRAJ_BETON]],tbl_Metraj22[[#This Row],[YUZDE]]*tbl_Metraj22[[#This Row],[METRAJ_BETON]]))</f>
        <v>0</v>
      </c>
      <c r="K4507" s="2" t="s">
        <v>2431</v>
      </c>
    </row>
    <row r="4508" spans="1:11" ht="14.25" x14ac:dyDescent="0.2">
      <c r="A4508" s="2" t="s">
        <v>728</v>
      </c>
      <c r="B4508" s="124" t="s">
        <v>7855</v>
      </c>
      <c r="C4508" s="124"/>
      <c r="D4508" s="126">
        <v>2.97</v>
      </c>
      <c r="E4508" s="124" t="s">
        <v>766</v>
      </c>
      <c r="F4508" s="124">
        <v>-3</v>
      </c>
      <c r="G4508" s="2" t="s">
        <v>17094</v>
      </c>
      <c r="H4508" s="130"/>
      <c r="I4508" s="134"/>
      <c r="J4508" s="123">
        <f>IF(OR(tbl_Metraj22[[#This Row],[TARIH]]="",tbl_Metraj22[[#This Row],[TARIH]]="-"),0,IF(tbl_Metraj22[[#This Row],[YUZDE]]=0,tbl_Metraj22[[#This Row],[METRAJ_BETON]],tbl_Metraj22[[#This Row],[YUZDE]]*tbl_Metraj22[[#This Row],[METRAJ_BETON]]))</f>
        <v>0</v>
      </c>
      <c r="K4508" s="2" t="s">
        <v>2432</v>
      </c>
    </row>
    <row r="4509" spans="1:11" ht="14.25" x14ac:dyDescent="0.2">
      <c r="A4509" s="2" t="s">
        <v>728</v>
      </c>
      <c r="B4509" s="124" t="s">
        <v>7856</v>
      </c>
      <c r="C4509" s="124"/>
      <c r="D4509" s="126">
        <v>2.97</v>
      </c>
      <c r="E4509" s="124" t="s">
        <v>766</v>
      </c>
      <c r="F4509" s="124">
        <v>-3</v>
      </c>
      <c r="G4509" s="2" t="s">
        <v>17095</v>
      </c>
      <c r="H4509" s="130"/>
      <c r="I4509" s="134"/>
      <c r="J4509" s="123">
        <f>IF(OR(tbl_Metraj22[[#This Row],[TARIH]]="",tbl_Metraj22[[#This Row],[TARIH]]="-"),0,IF(tbl_Metraj22[[#This Row],[YUZDE]]=0,tbl_Metraj22[[#This Row],[METRAJ_BETON]],tbl_Metraj22[[#This Row],[YUZDE]]*tbl_Metraj22[[#This Row],[METRAJ_BETON]]))</f>
        <v>0</v>
      </c>
      <c r="K4509" s="2" t="s">
        <v>2433</v>
      </c>
    </row>
    <row r="4510" spans="1:11" ht="14.25" x14ac:dyDescent="0.2">
      <c r="A4510" s="2" t="s">
        <v>728</v>
      </c>
      <c r="B4510" s="124" t="s">
        <v>7857</v>
      </c>
      <c r="C4510" s="124"/>
      <c r="D4510" s="126">
        <v>2.97</v>
      </c>
      <c r="E4510" s="124" t="s">
        <v>766</v>
      </c>
      <c r="F4510" s="124">
        <v>-3</v>
      </c>
      <c r="G4510" s="2" t="s">
        <v>17096</v>
      </c>
      <c r="H4510" s="130"/>
      <c r="I4510" s="134"/>
      <c r="J4510" s="123">
        <f>IF(OR(tbl_Metraj22[[#This Row],[TARIH]]="",tbl_Metraj22[[#This Row],[TARIH]]="-"),0,IF(tbl_Metraj22[[#This Row],[YUZDE]]=0,tbl_Metraj22[[#This Row],[METRAJ_BETON]],tbl_Metraj22[[#This Row],[YUZDE]]*tbl_Metraj22[[#This Row],[METRAJ_BETON]]))</f>
        <v>0</v>
      </c>
      <c r="K4510" s="2" t="s">
        <v>2434</v>
      </c>
    </row>
    <row r="4511" spans="1:11" ht="14.25" x14ac:dyDescent="0.2">
      <c r="A4511" s="2" t="s">
        <v>728</v>
      </c>
      <c r="B4511" s="124" t="s">
        <v>7858</v>
      </c>
      <c r="C4511" s="124"/>
      <c r="D4511" s="126">
        <v>2.97</v>
      </c>
      <c r="E4511" s="124" t="s">
        <v>766</v>
      </c>
      <c r="F4511" s="124">
        <v>-3</v>
      </c>
      <c r="G4511" s="2" t="s">
        <v>17097</v>
      </c>
      <c r="H4511" s="130"/>
      <c r="I4511" s="134"/>
      <c r="J4511" s="123">
        <f>IF(OR(tbl_Metraj22[[#This Row],[TARIH]]="",tbl_Metraj22[[#This Row],[TARIH]]="-"),0,IF(tbl_Metraj22[[#This Row],[YUZDE]]=0,tbl_Metraj22[[#This Row],[METRAJ_BETON]],tbl_Metraj22[[#This Row],[YUZDE]]*tbl_Metraj22[[#This Row],[METRAJ_BETON]]))</f>
        <v>0</v>
      </c>
      <c r="K4511" s="2" t="s">
        <v>2435</v>
      </c>
    </row>
    <row r="4512" spans="1:11" ht="14.25" x14ac:dyDescent="0.2">
      <c r="A4512" s="2" t="s">
        <v>728</v>
      </c>
      <c r="B4512" s="124" t="s">
        <v>7859</v>
      </c>
      <c r="C4512" s="124"/>
      <c r="D4512" s="126">
        <v>2.97</v>
      </c>
      <c r="E4512" s="124" t="s">
        <v>766</v>
      </c>
      <c r="F4512" s="124">
        <v>-3</v>
      </c>
      <c r="G4512" s="2" t="s">
        <v>17098</v>
      </c>
      <c r="H4512" s="130"/>
      <c r="I4512" s="134"/>
      <c r="J4512" s="123">
        <f>IF(OR(tbl_Metraj22[[#This Row],[TARIH]]="",tbl_Metraj22[[#This Row],[TARIH]]="-"),0,IF(tbl_Metraj22[[#This Row],[YUZDE]]=0,tbl_Metraj22[[#This Row],[METRAJ_BETON]],tbl_Metraj22[[#This Row],[YUZDE]]*tbl_Metraj22[[#This Row],[METRAJ_BETON]]))</f>
        <v>0</v>
      </c>
      <c r="K4512" s="2" t="s">
        <v>2436</v>
      </c>
    </row>
    <row r="4513" spans="1:11" ht="14.25" x14ac:dyDescent="0.2">
      <c r="A4513" s="2" t="s">
        <v>728</v>
      </c>
      <c r="B4513" s="124" t="s">
        <v>7860</v>
      </c>
      <c r="C4513" s="124"/>
      <c r="D4513" s="126">
        <v>2.97</v>
      </c>
      <c r="E4513" s="124" t="s">
        <v>766</v>
      </c>
      <c r="F4513" s="124">
        <v>-3</v>
      </c>
      <c r="G4513" s="2" t="s">
        <v>17099</v>
      </c>
      <c r="H4513" s="130"/>
      <c r="I4513" s="134"/>
      <c r="J4513" s="123">
        <f>IF(OR(tbl_Metraj22[[#This Row],[TARIH]]="",tbl_Metraj22[[#This Row],[TARIH]]="-"),0,IF(tbl_Metraj22[[#This Row],[YUZDE]]=0,tbl_Metraj22[[#This Row],[METRAJ_BETON]],tbl_Metraj22[[#This Row],[YUZDE]]*tbl_Metraj22[[#This Row],[METRAJ_BETON]]))</f>
        <v>0</v>
      </c>
      <c r="K4513" s="2" t="s">
        <v>2437</v>
      </c>
    </row>
    <row r="4514" spans="1:11" ht="14.25" x14ac:dyDescent="0.2">
      <c r="A4514" s="2" t="s">
        <v>728</v>
      </c>
      <c r="B4514" s="124" t="s">
        <v>7861</v>
      </c>
      <c r="C4514" s="124"/>
      <c r="D4514" s="126">
        <v>2.97</v>
      </c>
      <c r="E4514" s="124" t="s">
        <v>766</v>
      </c>
      <c r="F4514" s="124">
        <v>-3</v>
      </c>
      <c r="G4514" s="2" t="s">
        <v>17100</v>
      </c>
      <c r="H4514" s="130"/>
      <c r="I4514" s="134"/>
      <c r="J4514" s="123">
        <f>IF(OR(tbl_Metraj22[[#This Row],[TARIH]]="",tbl_Metraj22[[#This Row],[TARIH]]="-"),0,IF(tbl_Metraj22[[#This Row],[YUZDE]]=0,tbl_Metraj22[[#This Row],[METRAJ_BETON]],tbl_Metraj22[[#This Row],[YUZDE]]*tbl_Metraj22[[#This Row],[METRAJ_BETON]]))</f>
        <v>0</v>
      </c>
      <c r="K4514" s="2" t="s">
        <v>2438</v>
      </c>
    </row>
    <row r="4515" spans="1:11" ht="14.25" x14ac:dyDescent="0.2">
      <c r="A4515" s="2" t="s">
        <v>728</v>
      </c>
      <c r="B4515" s="124" t="s">
        <v>7875</v>
      </c>
      <c r="C4515" s="124"/>
      <c r="D4515" s="126">
        <v>2.97</v>
      </c>
      <c r="E4515" s="124" t="s">
        <v>766</v>
      </c>
      <c r="F4515" s="124">
        <v>-3</v>
      </c>
      <c r="G4515" s="2" t="s">
        <v>17101</v>
      </c>
      <c r="H4515" s="130"/>
      <c r="I4515" s="134"/>
      <c r="J4515" s="123">
        <f>IF(OR(tbl_Metraj22[[#This Row],[TARIH]]="",tbl_Metraj22[[#This Row],[TARIH]]="-"),0,IF(tbl_Metraj22[[#This Row],[YUZDE]]=0,tbl_Metraj22[[#This Row],[METRAJ_BETON]],tbl_Metraj22[[#This Row],[YUZDE]]*tbl_Metraj22[[#This Row],[METRAJ_BETON]]))</f>
        <v>0</v>
      </c>
      <c r="K4515" s="2" t="s">
        <v>2453</v>
      </c>
    </row>
    <row r="4516" spans="1:11" ht="14.25" x14ac:dyDescent="0.2">
      <c r="A4516" s="2" t="s">
        <v>728</v>
      </c>
      <c r="B4516" s="124" t="s">
        <v>7881</v>
      </c>
      <c r="C4516" s="124"/>
      <c r="D4516" s="126">
        <v>2.11</v>
      </c>
      <c r="E4516" s="124" t="s">
        <v>766</v>
      </c>
      <c r="F4516" s="124">
        <v>-3</v>
      </c>
      <c r="G4516" s="2" t="s">
        <v>17102</v>
      </c>
      <c r="H4516" s="130" t="s">
        <v>24265</v>
      </c>
      <c r="I4516" s="134"/>
      <c r="J4516" s="123">
        <f>IF(OR(tbl_Metraj22[[#This Row],[TARIH]]="",tbl_Metraj22[[#This Row],[TARIH]]="-"),0,IF(tbl_Metraj22[[#This Row],[YUZDE]]=0,tbl_Metraj22[[#This Row],[METRAJ_BETON]],tbl_Metraj22[[#This Row],[YUZDE]]*tbl_Metraj22[[#This Row],[METRAJ_BETON]]))</f>
        <v>0</v>
      </c>
      <c r="K4516" s="2" t="s">
        <v>1022</v>
      </c>
    </row>
    <row r="4517" spans="1:11" ht="14.25" x14ac:dyDescent="0.2">
      <c r="A4517" s="2" t="s">
        <v>728</v>
      </c>
      <c r="B4517" s="124" t="s">
        <v>7882</v>
      </c>
      <c r="C4517" s="124"/>
      <c r="D4517" s="126">
        <v>2.11</v>
      </c>
      <c r="E4517" s="124" t="s">
        <v>766</v>
      </c>
      <c r="F4517" s="124">
        <v>-3</v>
      </c>
      <c r="G4517" s="2" t="s">
        <v>17103</v>
      </c>
      <c r="H4517" s="130" t="s">
        <v>24265</v>
      </c>
      <c r="I4517" s="134"/>
      <c r="J4517" s="123">
        <f>IF(OR(tbl_Metraj22[[#This Row],[TARIH]]="",tbl_Metraj22[[#This Row],[TARIH]]="-"),0,IF(tbl_Metraj22[[#This Row],[YUZDE]]=0,tbl_Metraj22[[#This Row],[METRAJ_BETON]],tbl_Metraj22[[#This Row],[YUZDE]]*tbl_Metraj22[[#This Row],[METRAJ_BETON]]))</f>
        <v>0</v>
      </c>
      <c r="K4517" s="2" t="s">
        <v>1031</v>
      </c>
    </row>
    <row r="4518" spans="1:11" ht="14.25" x14ac:dyDescent="0.2">
      <c r="A4518" s="2" t="s">
        <v>728</v>
      </c>
      <c r="B4518" s="124" t="s">
        <v>7887</v>
      </c>
      <c r="C4518" s="124"/>
      <c r="D4518" s="126">
        <v>2.11</v>
      </c>
      <c r="E4518" s="124" t="s">
        <v>766</v>
      </c>
      <c r="F4518" s="124">
        <v>-3</v>
      </c>
      <c r="G4518" s="2" t="s">
        <v>17104</v>
      </c>
      <c r="H4518" s="130" t="s">
        <v>24265</v>
      </c>
      <c r="I4518" s="134"/>
      <c r="J4518" s="123">
        <f>IF(OR(tbl_Metraj22[[#This Row],[TARIH]]="",tbl_Metraj22[[#This Row],[TARIH]]="-"),0,IF(tbl_Metraj22[[#This Row],[YUZDE]]=0,tbl_Metraj22[[#This Row],[METRAJ_BETON]],tbl_Metraj22[[#This Row],[YUZDE]]*tbl_Metraj22[[#This Row],[METRAJ_BETON]]))</f>
        <v>0</v>
      </c>
      <c r="K4518" s="2" t="s">
        <v>1038</v>
      </c>
    </row>
    <row r="4519" spans="1:11" ht="14.25" x14ac:dyDescent="0.2">
      <c r="A4519" s="2" t="s">
        <v>728</v>
      </c>
      <c r="B4519" s="124" t="s">
        <v>7888</v>
      </c>
      <c r="C4519" s="124"/>
      <c r="D4519" s="126">
        <v>2.11</v>
      </c>
      <c r="E4519" s="124" t="s">
        <v>766</v>
      </c>
      <c r="F4519" s="124">
        <v>-3</v>
      </c>
      <c r="G4519" s="2" t="s">
        <v>17105</v>
      </c>
      <c r="H4519" s="130" t="s">
        <v>24265</v>
      </c>
      <c r="I4519" s="134"/>
      <c r="J4519" s="123">
        <f>IF(OR(tbl_Metraj22[[#This Row],[TARIH]]="",tbl_Metraj22[[#This Row],[TARIH]]="-"),0,IF(tbl_Metraj22[[#This Row],[YUZDE]]=0,tbl_Metraj22[[#This Row],[METRAJ_BETON]],tbl_Metraj22[[#This Row],[YUZDE]]*tbl_Metraj22[[#This Row],[METRAJ_BETON]]))</f>
        <v>0</v>
      </c>
      <c r="K4519" s="2" t="s">
        <v>1028</v>
      </c>
    </row>
    <row r="4520" spans="1:11" ht="14.25" x14ac:dyDescent="0.2">
      <c r="A4520" s="2" t="s">
        <v>728</v>
      </c>
      <c r="B4520" s="124" t="s">
        <v>7889</v>
      </c>
      <c r="C4520" s="124"/>
      <c r="D4520" s="126">
        <v>3.96</v>
      </c>
      <c r="E4520" s="124" t="s">
        <v>766</v>
      </c>
      <c r="F4520" s="124">
        <v>-3</v>
      </c>
      <c r="G4520" s="2" t="s">
        <v>17106</v>
      </c>
      <c r="H4520" s="130" t="s">
        <v>24265</v>
      </c>
      <c r="I4520" s="134"/>
      <c r="J4520" s="123">
        <f>IF(OR(tbl_Metraj22[[#This Row],[TARIH]]="",tbl_Metraj22[[#This Row],[TARIH]]="-"),0,IF(tbl_Metraj22[[#This Row],[YUZDE]]=0,tbl_Metraj22[[#This Row],[METRAJ_BETON]],tbl_Metraj22[[#This Row],[YUZDE]]*tbl_Metraj22[[#This Row],[METRAJ_BETON]]))</f>
        <v>0</v>
      </c>
      <c r="K4520" s="2" t="s">
        <v>1001</v>
      </c>
    </row>
    <row r="4521" spans="1:11" ht="14.25" x14ac:dyDescent="0.2">
      <c r="A4521" s="2" t="s">
        <v>728</v>
      </c>
      <c r="B4521" s="124" t="s">
        <v>7890</v>
      </c>
      <c r="C4521" s="124"/>
      <c r="D4521" s="126">
        <v>3.96</v>
      </c>
      <c r="E4521" s="124" t="s">
        <v>766</v>
      </c>
      <c r="F4521" s="124">
        <v>-3</v>
      </c>
      <c r="G4521" s="2" t="s">
        <v>17107</v>
      </c>
      <c r="H4521" s="130" t="s">
        <v>24265</v>
      </c>
      <c r="I4521" s="134"/>
      <c r="J4521" s="123">
        <f>IF(OR(tbl_Metraj22[[#This Row],[TARIH]]="",tbl_Metraj22[[#This Row],[TARIH]]="-"),0,IF(tbl_Metraj22[[#This Row],[YUZDE]]=0,tbl_Metraj22[[#This Row],[METRAJ_BETON]],tbl_Metraj22[[#This Row],[YUZDE]]*tbl_Metraj22[[#This Row],[METRAJ_BETON]]))</f>
        <v>0</v>
      </c>
      <c r="K4521" s="2" t="s">
        <v>1002</v>
      </c>
    </row>
    <row r="4522" spans="1:11" ht="14.25" x14ac:dyDescent="0.2">
      <c r="A4522" s="2" t="s">
        <v>728</v>
      </c>
      <c r="B4522" s="124" t="s">
        <v>7891</v>
      </c>
      <c r="C4522" s="124"/>
      <c r="D4522" s="126">
        <v>3.96</v>
      </c>
      <c r="E4522" s="124" t="s">
        <v>766</v>
      </c>
      <c r="F4522" s="124">
        <v>-3</v>
      </c>
      <c r="G4522" s="2" t="s">
        <v>17108</v>
      </c>
      <c r="H4522" s="130" t="s">
        <v>24265</v>
      </c>
      <c r="I4522" s="134"/>
      <c r="J4522" s="123">
        <f>IF(OR(tbl_Metraj22[[#This Row],[TARIH]]="",tbl_Metraj22[[#This Row],[TARIH]]="-"),0,IF(tbl_Metraj22[[#This Row],[YUZDE]]=0,tbl_Metraj22[[#This Row],[METRAJ_BETON]],tbl_Metraj22[[#This Row],[YUZDE]]*tbl_Metraj22[[#This Row],[METRAJ_BETON]]))</f>
        <v>0</v>
      </c>
      <c r="K4522" s="2" t="s">
        <v>1003</v>
      </c>
    </row>
    <row r="4523" spans="1:11" ht="14.25" x14ac:dyDescent="0.2">
      <c r="A4523" s="2" t="s">
        <v>728</v>
      </c>
      <c r="B4523" s="124" t="s">
        <v>7892</v>
      </c>
      <c r="C4523" s="124"/>
      <c r="D4523" s="126">
        <v>2.11</v>
      </c>
      <c r="E4523" s="124" t="s">
        <v>766</v>
      </c>
      <c r="F4523" s="124">
        <v>-3</v>
      </c>
      <c r="G4523" s="2" t="s">
        <v>17109</v>
      </c>
      <c r="H4523" s="130" t="s">
        <v>24265</v>
      </c>
      <c r="I4523" s="134"/>
      <c r="J4523" s="123">
        <f>IF(OR(tbl_Metraj22[[#This Row],[TARIH]]="",tbl_Metraj22[[#This Row],[TARIH]]="-"),0,IF(tbl_Metraj22[[#This Row],[YUZDE]]=0,tbl_Metraj22[[#This Row],[METRAJ_BETON]],tbl_Metraj22[[#This Row],[YUZDE]]*tbl_Metraj22[[#This Row],[METRAJ_BETON]]))</f>
        <v>0</v>
      </c>
      <c r="K4523" s="2" t="s">
        <v>1016</v>
      </c>
    </row>
    <row r="4524" spans="1:11" ht="14.25" x14ac:dyDescent="0.2">
      <c r="A4524" s="2" t="s">
        <v>728</v>
      </c>
      <c r="B4524" s="124" t="s">
        <v>7893</v>
      </c>
      <c r="C4524" s="124"/>
      <c r="D4524" s="126">
        <v>2.11</v>
      </c>
      <c r="E4524" s="124" t="s">
        <v>766</v>
      </c>
      <c r="F4524" s="124">
        <v>-3</v>
      </c>
      <c r="G4524" s="2" t="s">
        <v>17110</v>
      </c>
      <c r="H4524" s="130" t="s">
        <v>24265</v>
      </c>
      <c r="I4524" s="134"/>
      <c r="J4524" s="123">
        <f>IF(OR(tbl_Metraj22[[#This Row],[TARIH]]="",tbl_Metraj22[[#This Row],[TARIH]]="-"),0,IF(tbl_Metraj22[[#This Row],[YUZDE]]=0,tbl_Metraj22[[#This Row],[METRAJ_BETON]],tbl_Metraj22[[#This Row],[YUZDE]]*tbl_Metraj22[[#This Row],[METRAJ_BETON]]))</f>
        <v>0</v>
      </c>
      <c r="K4524" s="2" t="s">
        <v>1005</v>
      </c>
    </row>
    <row r="4525" spans="1:11" ht="14.25" x14ac:dyDescent="0.2">
      <c r="A4525" s="2" t="s">
        <v>728</v>
      </c>
      <c r="B4525" s="124" t="s">
        <v>7894</v>
      </c>
      <c r="C4525" s="124"/>
      <c r="D4525" s="126">
        <v>2.11</v>
      </c>
      <c r="E4525" s="124" t="s">
        <v>766</v>
      </c>
      <c r="F4525" s="124">
        <v>-3</v>
      </c>
      <c r="G4525" s="2" t="s">
        <v>17111</v>
      </c>
      <c r="H4525" s="130" t="s">
        <v>24265</v>
      </c>
      <c r="I4525" s="134"/>
      <c r="J4525" s="123">
        <f>IF(OR(tbl_Metraj22[[#This Row],[TARIH]]="",tbl_Metraj22[[#This Row],[TARIH]]="-"),0,IF(tbl_Metraj22[[#This Row],[YUZDE]]=0,tbl_Metraj22[[#This Row],[METRAJ_BETON]],tbl_Metraj22[[#This Row],[YUZDE]]*tbl_Metraj22[[#This Row],[METRAJ_BETON]]))</f>
        <v>0</v>
      </c>
      <c r="K4525" s="2" t="s">
        <v>1004</v>
      </c>
    </row>
    <row r="4526" spans="1:11" ht="14.25" x14ac:dyDescent="0.2">
      <c r="A4526" s="2" t="s">
        <v>728</v>
      </c>
      <c r="B4526" s="124" t="s">
        <v>7895</v>
      </c>
      <c r="C4526" s="124"/>
      <c r="D4526" s="126">
        <v>2.11</v>
      </c>
      <c r="E4526" s="124" t="s">
        <v>766</v>
      </c>
      <c r="F4526" s="124">
        <v>-3</v>
      </c>
      <c r="G4526" s="2" t="s">
        <v>17112</v>
      </c>
      <c r="H4526" s="130" t="s">
        <v>24265</v>
      </c>
      <c r="I4526" s="134"/>
      <c r="J4526" s="123">
        <f>IF(OR(tbl_Metraj22[[#This Row],[TARIH]]="",tbl_Metraj22[[#This Row],[TARIH]]="-"),0,IF(tbl_Metraj22[[#This Row],[YUZDE]]=0,tbl_Metraj22[[#This Row],[METRAJ_BETON]],tbl_Metraj22[[#This Row],[YUZDE]]*tbl_Metraj22[[#This Row],[METRAJ_BETON]]))</f>
        <v>0</v>
      </c>
      <c r="K4526" s="2" t="s">
        <v>1019</v>
      </c>
    </row>
    <row r="4527" spans="1:11" ht="14.25" x14ac:dyDescent="0.2">
      <c r="A4527" s="2" t="s">
        <v>728</v>
      </c>
      <c r="B4527" s="124" t="s">
        <v>7900</v>
      </c>
      <c r="C4527" s="124"/>
      <c r="D4527" s="126">
        <v>3.96</v>
      </c>
      <c r="E4527" s="124" t="s">
        <v>766</v>
      </c>
      <c r="F4527" s="124">
        <v>-3</v>
      </c>
      <c r="G4527" s="2" t="s">
        <v>17113</v>
      </c>
      <c r="H4527" s="130"/>
      <c r="I4527" s="134"/>
      <c r="J4527" s="123">
        <f>IF(OR(tbl_Metraj22[[#This Row],[TARIH]]="",tbl_Metraj22[[#This Row],[TARIH]]="-"),0,IF(tbl_Metraj22[[#This Row],[YUZDE]]=0,tbl_Metraj22[[#This Row],[METRAJ_BETON]],tbl_Metraj22[[#This Row],[YUZDE]]*tbl_Metraj22[[#This Row],[METRAJ_BETON]]))</f>
        <v>0</v>
      </c>
      <c r="K4527" s="2" t="s">
        <v>2461</v>
      </c>
    </row>
    <row r="4528" spans="1:11" ht="14.25" x14ac:dyDescent="0.2">
      <c r="A4528" s="2" t="s">
        <v>728</v>
      </c>
      <c r="B4528" s="124" t="s">
        <v>7901</v>
      </c>
      <c r="C4528" s="124"/>
      <c r="D4528" s="126">
        <v>3.96</v>
      </c>
      <c r="E4528" s="124" t="s">
        <v>766</v>
      </c>
      <c r="F4528" s="124">
        <v>-3</v>
      </c>
      <c r="G4528" s="2" t="s">
        <v>17114</v>
      </c>
      <c r="H4528" s="130"/>
      <c r="I4528" s="134"/>
      <c r="J4528" s="123">
        <f>IF(OR(tbl_Metraj22[[#This Row],[TARIH]]="",tbl_Metraj22[[#This Row],[TARIH]]="-"),0,IF(tbl_Metraj22[[#This Row],[YUZDE]]=0,tbl_Metraj22[[#This Row],[METRAJ_BETON]],tbl_Metraj22[[#This Row],[YUZDE]]*tbl_Metraj22[[#This Row],[METRAJ_BETON]]))</f>
        <v>0</v>
      </c>
      <c r="K4528" s="2" t="s">
        <v>2462</v>
      </c>
    </row>
    <row r="4529" spans="1:11" ht="14.25" x14ac:dyDescent="0.2">
      <c r="A4529" s="2" t="s">
        <v>728</v>
      </c>
      <c r="B4529" s="124" t="s">
        <v>7902</v>
      </c>
      <c r="C4529" s="124"/>
      <c r="D4529" s="126">
        <v>3.96</v>
      </c>
      <c r="E4529" s="124" t="s">
        <v>766</v>
      </c>
      <c r="F4529" s="124">
        <v>-3</v>
      </c>
      <c r="G4529" s="2" t="s">
        <v>17115</v>
      </c>
      <c r="H4529" s="130"/>
      <c r="I4529" s="134"/>
      <c r="J4529" s="123">
        <f>IF(OR(tbl_Metraj22[[#This Row],[TARIH]]="",tbl_Metraj22[[#This Row],[TARIH]]="-"),0,IF(tbl_Metraj22[[#This Row],[YUZDE]]=0,tbl_Metraj22[[#This Row],[METRAJ_BETON]],tbl_Metraj22[[#This Row],[YUZDE]]*tbl_Metraj22[[#This Row],[METRAJ_BETON]]))</f>
        <v>0</v>
      </c>
      <c r="K4529" s="2" t="s">
        <v>2463</v>
      </c>
    </row>
    <row r="4530" spans="1:11" ht="14.25" x14ac:dyDescent="0.2">
      <c r="A4530" s="2" t="s">
        <v>728</v>
      </c>
      <c r="B4530" s="124" t="s">
        <v>7903</v>
      </c>
      <c r="C4530" s="124"/>
      <c r="D4530" s="126">
        <v>3.96</v>
      </c>
      <c r="E4530" s="124" t="s">
        <v>766</v>
      </c>
      <c r="F4530" s="124">
        <v>-3</v>
      </c>
      <c r="G4530" s="2" t="s">
        <v>17116</v>
      </c>
      <c r="H4530" s="130"/>
      <c r="I4530" s="134"/>
      <c r="J4530" s="123">
        <f>IF(OR(tbl_Metraj22[[#This Row],[TARIH]]="",tbl_Metraj22[[#This Row],[TARIH]]="-"),0,IF(tbl_Metraj22[[#This Row],[YUZDE]]=0,tbl_Metraj22[[#This Row],[METRAJ_BETON]],tbl_Metraj22[[#This Row],[YUZDE]]*tbl_Metraj22[[#This Row],[METRAJ_BETON]]))</f>
        <v>0</v>
      </c>
      <c r="K4530" s="2" t="s">
        <v>2464</v>
      </c>
    </row>
    <row r="4531" spans="1:11" ht="14.25" x14ac:dyDescent="0.2">
      <c r="A4531" s="2" t="s">
        <v>728</v>
      </c>
      <c r="B4531" s="124" t="s">
        <v>7904</v>
      </c>
      <c r="C4531" s="124"/>
      <c r="D4531" s="126">
        <v>3.96</v>
      </c>
      <c r="E4531" s="124" t="s">
        <v>766</v>
      </c>
      <c r="F4531" s="124">
        <v>-3</v>
      </c>
      <c r="G4531" s="2" t="s">
        <v>17117</v>
      </c>
      <c r="H4531" s="130" t="s">
        <v>24265</v>
      </c>
      <c r="I4531" s="134"/>
      <c r="J4531" s="123">
        <f>IF(OR(tbl_Metraj22[[#This Row],[TARIH]]="",tbl_Metraj22[[#This Row],[TARIH]]="-"),0,IF(tbl_Metraj22[[#This Row],[YUZDE]]=0,tbl_Metraj22[[#This Row],[METRAJ_BETON]],tbl_Metraj22[[#This Row],[YUZDE]]*tbl_Metraj22[[#This Row],[METRAJ_BETON]]))</f>
        <v>0</v>
      </c>
      <c r="K4531" s="2" t="s">
        <v>2465</v>
      </c>
    </row>
    <row r="4532" spans="1:11" ht="14.25" x14ac:dyDescent="0.2">
      <c r="A4532" s="2" t="s">
        <v>728</v>
      </c>
      <c r="B4532" s="124" t="s">
        <v>7909</v>
      </c>
      <c r="C4532" s="124"/>
      <c r="D4532" s="126">
        <v>2.11</v>
      </c>
      <c r="E4532" s="124" t="s">
        <v>766</v>
      </c>
      <c r="F4532" s="124">
        <v>-3</v>
      </c>
      <c r="G4532" s="2" t="s">
        <v>17118</v>
      </c>
      <c r="H4532" s="130"/>
      <c r="I4532" s="134"/>
      <c r="J4532" s="123">
        <f>IF(OR(tbl_Metraj22[[#This Row],[TARIH]]="",tbl_Metraj22[[#This Row],[TARIH]]="-"),0,IF(tbl_Metraj22[[#This Row],[YUZDE]]=0,tbl_Metraj22[[#This Row],[METRAJ_BETON]],tbl_Metraj22[[#This Row],[YUZDE]]*tbl_Metraj22[[#This Row],[METRAJ_BETON]]))</f>
        <v>0</v>
      </c>
      <c r="K4532" s="2" t="s">
        <v>2479</v>
      </c>
    </row>
    <row r="4533" spans="1:11" ht="14.25" x14ac:dyDescent="0.2">
      <c r="A4533" s="2" t="s">
        <v>728</v>
      </c>
      <c r="B4533" s="124" t="s">
        <v>7910</v>
      </c>
      <c r="C4533" s="124"/>
      <c r="D4533" s="126">
        <v>2.11</v>
      </c>
      <c r="E4533" s="124" t="s">
        <v>766</v>
      </c>
      <c r="F4533" s="124">
        <v>-3</v>
      </c>
      <c r="G4533" s="2" t="s">
        <v>17119</v>
      </c>
      <c r="H4533" s="130" t="s">
        <v>24265</v>
      </c>
      <c r="I4533" s="134"/>
      <c r="J4533" s="123">
        <f>IF(OR(tbl_Metraj22[[#This Row],[TARIH]]="",tbl_Metraj22[[#This Row],[TARIH]]="-"),0,IF(tbl_Metraj22[[#This Row],[YUZDE]]=0,tbl_Metraj22[[#This Row],[METRAJ_BETON]],tbl_Metraj22[[#This Row],[YUZDE]]*tbl_Metraj22[[#This Row],[METRAJ_BETON]]))</f>
        <v>0</v>
      </c>
      <c r="K4533" s="2" t="s">
        <v>2478</v>
      </c>
    </row>
    <row r="4534" spans="1:11" ht="14.25" x14ac:dyDescent="0.2">
      <c r="A4534" s="2" t="s">
        <v>728</v>
      </c>
      <c r="B4534" s="124" t="s">
        <v>7916</v>
      </c>
      <c r="C4534" s="124"/>
      <c r="D4534" s="126">
        <v>3.96</v>
      </c>
      <c r="E4534" s="124" t="s">
        <v>766</v>
      </c>
      <c r="F4534" s="124">
        <v>-3</v>
      </c>
      <c r="G4534" s="2" t="s">
        <v>17120</v>
      </c>
      <c r="H4534" s="130" t="s">
        <v>24265</v>
      </c>
      <c r="I4534" s="134"/>
      <c r="J4534" s="123">
        <f>IF(OR(tbl_Metraj22[[#This Row],[TARIH]]="",tbl_Metraj22[[#This Row],[TARIH]]="-"),0,IF(tbl_Metraj22[[#This Row],[YUZDE]]=0,tbl_Metraj22[[#This Row],[METRAJ_BETON]],tbl_Metraj22[[#This Row],[YUZDE]]*tbl_Metraj22[[#This Row],[METRAJ_BETON]]))</f>
        <v>0</v>
      </c>
      <c r="K4534" s="2" t="s">
        <v>1006</v>
      </c>
    </row>
    <row r="4535" spans="1:11" ht="14.25" x14ac:dyDescent="0.2">
      <c r="A4535" s="2" t="s">
        <v>728</v>
      </c>
      <c r="B4535" s="124" t="s">
        <v>7931</v>
      </c>
      <c r="C4535" s="124"/>
      <c r="D4535" s="126">
        <v>6.86</v>
      </c>
      <c r="E4535" s="124" t="s">
        <v>766</v>
      </c>
      <c r="F4535" s="124">
        <v>-3</v>
      </c>
      <c r="G4535" s="2" t="s">
        <v>17121</v>
      </c>
      <c r="H4535" s="130"/>
      <c r="I4535" s="134"/>
      <c r="J4535" s="123">
        <f>IF(OR(tbl_Metraj22[[#This Row],[TARIH]]="",tbl_Metraj22[[#This Row],[TARIH]]="-"),0,IF(tbl_Metraj22[[#This Row],[YUZDE]]=0,tbl_Metraj22[[#This Row],[METRAJ_BETON]],tbl_Metraj22[[#This Row],[YUZDE]]*tbl_Metraj22[[#This Row],[METRAJ_BETON]]))</f>
        <v>0</v>
      </c>
      <c r="K4535" s="2" t="s">
        <v>2428</v>
      </c>
    </row>
    <row r="4536" spans="1:11" ht="14.25" x14ac:dyDescent="0.2">
      <c r="A4536" s="2" t="s">
        <v>728</v>
      </c>
      <c r="B4536" s="124" t="s">
        <v>7946</v>
      </c>
      <c r="C4536" s="124"/>
      <c r="D4536" s="126">
        <v>0.79</v>
      </c>
      <c r="E4536" s="124" t="s">
        <v>766</v>
      </c>
      <c r="F4536" s="124">
        <v>-3</v>
      </c>
      <c r="G4536" s="2" t="s">
        <v>17122</v>
      </c>
      <c r="H4536" s="130"/>
      <c r="I4536" s="134"/>
      <c r="J4536" s="123">
        <f>IF(OR(tbl_Metraj22[[#This Row],[TARIH]]="",tbl_Metraj22[[#This Row],[TARIH]]="-"),0,IF(tbl_Metraj22[[#This Row],[YUZDE]]=0,tbl_Metraj22[[#This Row],[METRAJ_BETON]],tbl_Metraj22[[#This Row],[YUZDE]]*tbl_Metraj22[[#This Row],[METRAJ_BETON]]))</f>
        <v>0</v>
      </c>
      <c r="K4536" s="2" t="s">
        <v>2522</v>
      </c>
    </row>
    <row r="4537" spans="1:11" ht="14.25" x14ac:dyDescent="0.2">
      <c r="A4537" s="2" t="s">
        <v>752</v>
      </c>
      <c r="B4537" s="124" t="s">
        <v>4984</v>
      </c>
      <c r="C4537" s="124"/>
      <c r="D4537" s="126">
        <v>0.98</v>
      </c>
      <c r="E4537" s="124" t="s">
        <v>766</v>
      </c>
      <c r="F4537" s="124">
        <v>-3</v>
      </c>
      <c r="G4537" s="2" t="s">
        <v>17123</v>
      </c>
      <c r="H4537" s="130"/>
      <c r="I4537" s="134"/>
      <c r="J4537" s="123">
        <f>IF(OR(tbl_Metraj22[[#This Row],[TARIH]]="",tbl_Metraj22[[#This Row],[TARIH]]="-"),0,IF(tbl_Metraj22[[#This Row],[YUZDE]]=0,tbl_Metraj22[[#This Row],[METRAJ_BETON]],tbl_Metraj22[[#This Row],[YUZDE]]*tbl_Metraj22[[#This Row],[METRAJ_BETON]]))</f>
        <v>0</v>
      </c>
    </row>
    <row r="4538" spans="1:11" ht="14.25" x14ac:dyDescent="0.2">
      <c r="A4538" s="2" t="s">
        <v>752</v>
      </c>
      <c r="B4538" s="124" t="s">
        <v>4985</v>
      </c>
      <c r="C4538" s="124"/>
      <c r="D4538" s="126">
        <v>2.2000000000000002</v>
      </c>
      <c r="E4538" s="124" t="s">
        <v>766</v>
      </c>
      <c r="F4538" s="124">
        <v>-3</v>
      </c>
      <c r="G4538" s="2" t="s">
        <v>17124</v>
      </c>
      <c r="H4538" s="130"/>
      <c r="I4538" s="134"/>
      <c r="J4538" s="123">
        <f>IF(OR(tbl_Metraj22[[#This Row],[TARIH]]="",tbl_Metraj22[[#This Row],[TARIH]]="-"),0,IF(tbl_Metraj22[[#This Row],[YUZDE]]=0,tbl_Metraj22[[#This Row],[METRAJ_BETON]],tbl_Metraj22[[#This Row],[YUZDE]]*tbl_Metraj22[[#This Row],[METRAJ_BETON]]))</f>
        <v>0</v>
      </c>
    </row>
    <row r="4539" spans="1:11" ht="14.25" x14ac:dyDescent="0.2">
      <c r="A4539" s="2" t="s">
        <v>752</v>
      </c>
      <c r="B4539" s="124" t="s">
        <v>4986</v>
      </c>
      <c r="C4539" s="124"/>
      <c r="D4539" s="126">
        <v>1.71</v>
      </c>
      <c r="E4539" s="124" t="s">
        <v>766</v>
      </c>
      <c r="F4539" s="124">
        <v>-3</v>
      </c>
      <c r="G4539" s="2" t="s">
        <v>17125</v>
      </c>
      <c r="H4539" s="130"/>
      <c r="I4539" s="134"/>
      <c r="J4539" s="123">
        <f>IF(OR(tbl_Metraj22[[#This Row],[TARIH]]="",tbl_Metraj22[[#This Row],[TARIH]]="-"),0,IF(tbl_Metraj22[[#This Row],[YUZDE]]=0,tbl_Metraj22[[#This Row],[METRAJ_BETON]],tbl_Metraj22[[#This Row],[YUZDE]]*tbl_Metraj22[[#This Row],[METRAJ_BETON]]))</f>
        <v>0</v>
      </c>
    </row>
    <row r="4540" spans="1:11" ht="14.25" x14ac:dyDescent="0.2">
      <c r="A4540" s="2" t="s">
        <v>752</v>
      </c>
      <c r="B4540" s="124" t="s">
        <v>5737</v>
      </c>
      <c r="C4540" s="124"/>
      <c r="D4540" s="126">
        <v>4.05</v>
      </c>
      <c r="E4540" s="124" t="s">
        <v>766</v>
      </c>
      <c r="F4540" s="124">
        <v>-3</v>
      </c>
      <c r="G4540" s="2" t="s">
        <v>17126</v>
      </c>
      <c r="H4540" s="130"/>
      <c r="I4540" s="134"/>
      <c r="J4540" s="123">
        <f>IF(OR(tbl_Metraj22[[#This Row],[TARIH]]="",tbl_Metraj22[[#This Row],[TARIH]]="-"),0,IF(tbl_Metraj22[[#This Row],[YUZDE]]=0,tbl_Metraj22[[#This Row],[METRAJ_BETON]],tbl_Metraj22[[#This Row],[YUZDE]]*tbl_Metraj22[[#This Row],[METRAJ_BETON]]))</f>
        <v>0</v>
      </c>
    </row>
    <row r="4541" spans="1:11" ht="14.25" x14ac:dyDescent="0.2">
      <c r="A4541" s="2" t="s">
        <v>2977</v>
      </c>
      <c r="B4541" s="124" t="s">
        <v>4845</v>
      </c>
      <c r="C4541" s="124"/>
      <c r="D4541" s="126">
        <v>5.28</v>
      </c>
      <c r="E4541" s="124" t="s">
        <v>766</v>
      </c>
      <c r="F4541" s="124">
        <v>-3</v>
      </c>
      <c r="G4541" s="2" t="s">
        <v>17127</v>
      </c>
      <c r="H4541" s="130"/>
      <c r="I4541" s="134"/>
      <c r="J4541" s="123">
        <f>IF(OR(tbl_Metraj22[[#This Row],[TARIH]]="",tbl_Metraj22[[#This Row],[TARIH]]="-"),0,IF(tbl_Metraj22[[#This Row],[YUZDE]]=0,tbl_Metraj22[[#This Row],[METRAJ_BETON]],tbl_Metraj22[[#This Row],[YUZDE]]*tbl_Metraj22[[#This Row],[METRAJ_BETON]]))</f>
        <v>0</v>
      </c>
      <c r="K4541" s="2" t="s">
        <v>2375</v>
      </c>
    </row>
    <row r="4542" spans="1:11" ht="14.25" x14ac:dyDescent="0.2">
      <c r="A4542" s="2" t="s">
        <v>2977</v>
      </c>
      <c r="B4542" s="124" t="s">
        <v>4846</v>
      </c>
      <c r="C4542" s="124"/>
      <c r="D4542" s="126">
        <v>11.96</v>
      </c>
      <c r="E4542" s="124" t="s">
        <v>766</v>
      </c>
      <c r="F4542" s="124">
        <v>-3</v>
      </c>
      <c r="G4542" s="2" t="s">
        <v>17128</v>
      </c>
      <c r="H4542" s="130"/>
      <c r="I4542" s="134"/>
      <c r="J4542" s="123">
        <f>IF(OR(tbl_Metraj22[[#This Row],[TARIH]]="",tbl_Metraj22[[#This Row],[TARIH]]="-"),0,IF(tbl_Metraj22[[#This Row],[YUZDE]]=0,tbl_Metraj22[[#This Row],[METRAJ_BETON]],tbl_Metraj22[[#This Row],[YUZDE]]*tbl_Metraj22[[#This Row],[METRAJ_BETON]]))</f>
        <v>0</v>
      </c>
      <c r="K4542" s="2" t="s">
        <v>2376</v>
      </c>
    </row>
    <row r="4543" spans="1:11" ht="14.25" x14ac:dyDescent="0.2">
      <c r="A4543" s="2" t="s">
        <v>2977</v>
      </c>
      <c r="B4543" s="124" t="s">
        <v>4847</v>
      </c>
      <c r="C4543" s="124"/>
      <c r="D4543" s="126">
        <v>11.14</v>
      </c>
      <c r="E4543" s="124" t="s">
        <v>766</v>
      </c>
      <c r="F4543" s="124">
        <v>-3</v>
      </c>
      <c r="G4543" s="2" t="s">
        <v>17129</v>
      </c>
      <c r="H4543" s="130"/>
      <c r="I4543" s="134"/>
      <c r="J4543" s="123">
        <f>IF(OR(tbl_Metraj22[[#This Row],[TARIH]]="",tbl_Metraj22[[#This Row],[TARIH]]="-"),0,IF(tbl_Metraj22[[#This Row],[YUZDE]]=0,tbl_Metraj22[[#This Row],[METRAJ_BETON]],tbl_Metraj22[[#This Row],[YUZDE]]*tbl_Metraj22[[#This Row],[METRAJ_BETON]]))</f>
        <v>0</v>
      </c>
      <c r="K4543" s="2" t="s">
        <v>2374</v>
      </c>
    </row>
    <row r="4544" spans="1:11" ht="14.25" x14ac:dyDescent="0.2">
      <c r="A4544" s="2" t="s">
        <v>2977</v>
      </c>
      <c r="B4544" s="124" t="s">
        <v>4848</v>
      </c>
      <c r="C4544" s="124"/>
      <c r="D4544" s="126">
        <v>4.7</v>
      </c>
      <c r="E4544" s="124" t="s">
        <v>766</v>
      </c>
      <c r="F4544" s="124">
        <v>-3</v>
      </c>
      <c r="G4544" s="2" t="s">
        <v>17130</v>
      </c>
      <c r="H4544" s="130"/>
      <c r="I4544" s="134"/>
      <c r="J4544" s="123">
        <f>IF(OR(tbl_Metraj22[[#This Row],[TARIH]]="",tbl_Metraj22[[#This Row],[TARIH]]="-"),0,IF(tbl_Metraj22[[#This Row],[YUZDE]]=0,tbl_Metraj22[[#This Row],[METRAJ_BETON]],tbl_Metraj22[[#This Row],[YUZDE]]*tbl_Metraj22[[#This Row],[METRAJ_BETON]]))</f>
        <v>0</v>
      </c>
      <c r="K4544" s="2" t="s">
        <v>2381</v>
      </c>
    </row>
    <row r="4545" spans="1:11" ht="14.25" x14ac:dyDescent="0.2">
      <c r="A4545" s="2" t="s">
        <v>2977</v>
      </c>
      <c r="B4545" s="124" t="s">
        <v>4849</v>
      </c>
      <c r="C4545" s="124"/>
      <c r="D4545" s="126">
        <v>8.25</v>
      </c>
      <c r="E4545" s="124" t="s">
        <v>766</v>
      </c>
      <c r="F4545" s="124">
        <v>-3</v>
      </c>
      <c r="G4545" s="2" t="s">
        <v>17131</v>
      </c>
      <c r="H4545" s="130"/>
      <c r="I4545" s="134"/>
      <c r="J4545" s="123">
        <f>IF(OR(tbl_Metraj22[[#This Row],[TARIH]]="",tbl_Metraj22[[#This Row],[TARIH]]="-"),0,IF(tbl_Metraj22[[#This Row],[YUZDE]]=0,tbl_Metraj22[[#This Row],[METRAJ_BETON]],tbl_Metraj22[[#This Row],[YUZDE]]*tbl_Metraj22[[#This Row],[METRAJ_BETON]]))</f>
        <v>0</v>
      </c>
      <c r="K4545" s="2" t="s">
        <v>2382</v>
      </c>
    </row>
    <row r="4546" spans="1:11" ht="14.25" x14ac:dyDescent="0.2">
      <c r="A4546" s="2" t="s">
        <v>2977</v>
      </c>
      <c r="B4546" s="124" t="s">
        <v>4850</v>
      </c>
      <c r="C4546" s="124"/>
      <c r="D4546" s="126">
        <v>3.88</v>
      </c>
      <c r="E4546" s="124" t="s">
        <v>766</v>
      </c>
      <c r="F4546" s="124">
        <v>-3</v>
      </c>
      <c r="G4546" s="2" t="s">
        <v>17132</v>
      </c>
      <c r="H4546" s="130"/>
      <c r="I4546" s="134"/>
      <c r="J4546" s="123">
        <f>IF(OR(tbl_Metraj22[[#This Row],[TARIH]]="",tbl_Metraj22[[#This Row],[TARIH]]="-"),0,IF(tbl_Metraj22[[#This Row],[YUZDE]]=0,tbl_Metraj22[[#This Row],[METRAJ_BETON]],tbl_Metraj22[[#This Row],[YUZDE]]*tbl_Metraj22[[#This Row],[METRAJ_BETON]]))</f>
        <v>0</v>
      </c>
      <c r="K4546" s="2" t="s">
        <v>2380</v>
      </c>
    </row>
    <row r="4547" spans="1:11" ht="14.25" x14ac:dyDescent="0.2">
      <c r="A4547" s="2" t="s">
        <v>2977</v>
      </c>
      <c r="B4547" s="124" t="s">
        <v>4851</v>
      </c>
      <c r="C4547" s="124"/>
      <c r="D4547" s="126">
        <v>0.97</v>
      </c>
      <c r="E4547" s="124" t="s">
        <v>766</v>
      </c>
      <c r="F4547" s="124">
        <v>-3</v>
      </c>
      <c r="G4547" s="2" t="s">
        <v>17133</v>
      </c>
      <c r="H4547" s="130"/>
      <c r="I4547" s="134"/>
      <c r="J4547" s="123">
        <f>IF(OR(tbl_Metraj22[[#This Row],[TARIH]]="",tbl_Metraj22[[#This Row],[TARIH]]="-"),0,IF(tbl_Metraj22[[#This Row],[YUZDE]]=0,tbl_Metraj22[[#This Row],[METRAJ_BETON]],tbl_Metraj22[[#This Row],[YUZDE]]*tbl_Metraj22[[#This Row],[METRAJ_BETON]]))</f>
        <v>0</v>
      </c>
      <c r="K4547" s="2" t="s">
        <v>2383</v>
      </c>
    </row>
    <row r="4548" spans="1:11" ht="14.25" x14ac:dyDescent="0.2">
      <c r="A4548" s="2" t="s">
        <v>2977</v>
      </c>
      <c r="B4548" s="124" t="s">
        <v>4852</v>
      </c>
      <c r="C4548" s="124"/>
      <c r="D4548" s="126">
        <v>5.2</v>
      </c>
      <c r="E4548" s="124" t="s">
        <v>766</v>
      </c>
      <c r="F4548" s="124">
        <v>-3</v>
      </c>
      <c r="G4548" s="2" t="s">
        <v>17134</v>
      </c>
      <c r="H4548" s="130"/>
      <c r="I4548" s="134"/>
      <c r="J4548" s="123">
        <f>IF(OR(tbl_Metraj22[[#This Row],[TARIH]]="",tbl_Metraj22[[#This Row],[TARIH]]="-"),0,IF(tbl_Metraj22[[#This Row],[YUZDE]]=0,tbl_Metraj22[[#This Row],[METRAJ_BETON]],tbl_Metraj22[[#This Row],[YUZDE]]*tbl_Metraj22[[#This Row],[METRAJ_BETON]]))</f>
        <v>0</v>
      </c>
      <c r="K4548" s="2" t="s">
        <v>2384</v>
      </c>
    </row>
    <row r="4549" spans="1:11" ht="14.25" x14ac:dyDescent="0.2">
      <c r="A4549" s="2" t="s">
        <v>2977</v>
      </c>
      <c r="B4549" s="124" t="s">
        <v>4853</v>
      </c>
      <c r="C4549" s="124"/>
      <c r="D4549" s="126">
        <v>6.19</v>
      </c>
      <c r="E4549" s="124" t="s">
        <v>766</v>
      </c>
      <c r="F4549" s="124">
        <v>-3</v>
      </c>
      <c r="G4549" s="2" t="s">
        <v>17135</v>
      </c>
      <c r="H4549" s="130"/>
      <c r="I4549" s="134"/>
      <c r="J4549" s="123">
        <f>IF(OR(tbl_Metraj22[[#This Row],[TARIH]]="",tbl_Metraj22[[#This Row],[TARIH]]="-"),0,IF(tbl_Metraj22[[#This Row],[YUZDE]]=0,tbl_Metraj22[[#This Row],[METRAJ_BETON]],tbl_Metraj22[[#This Row],[YUZDE]]*tbl_Metraj22[[#This Row],[METRAJ_BETON]]))</f>
        <v>0</v>
      </c>
      <c r="K4549" s="2" t="s">
        <v>2386</v>
      </c>
    </row>
    <row r="4550" spans="1:11" ht="14.25" x14ac:dyDescent="0.2">
      <c r="A4550" s="2" t="s">
        <v>2977</v>
      </c>
      <c r="B4550" s="124" t="s">
        <v>4854</v>
      </c>
      <c r="C4550" s="124"/>
      <c r="D4550" s="126">
        <v>5.2</v>
      </c>
      <c r="E4550" s="124" t="s">
        <v>766</v>
      </c>
      <c r="F4550" s="124">
        <v>-3</v>
      </c>
      <c r="G4550" s="2" t="s">
        <v>17136</v>
      </c>
      <c r="H4550" s="130"/>
      <c r="I4550" s="134"/>
      <c r="J4550" s="123">
        <f>IF(OR(tbl_Metraj22[[#This Row],[TARIH]]="",tbl_Metraj22[[#This Row],[TARIH]]="-"),0,IF(tbl_Metraj22[[#This Row],[YUZDE]]=0,tbl_Metraj22[[#This Row],[METRAJ_BETON]],tbl_Metraj22[[#This Row],[YUZDE]]*tbl_Metraj22[[#This Row],[METRAJ_BETON]]))</f>
        <v>0</v>
      </c>
      <c r="K4550" s="2" t="s">
        <v>2385</v>
      </c>
    </row>
    <row r="4551" spans="1:11" ht="14.25" x14ac:dyDescent="0.2">
      <c r="A4551" s="2" t="s">
        <v>2977</v>
      </c>
      <c r="B4551" s="124" t="s">
        <v>4855</v>
      </c>
      <c r="C4551" s="124"/>
      <c r="D4551" s="126">
        <v>8.83</v>
      </c>
      <c r="E4551" s="124" t="s">
        <v>766</v>
      </c>
      <c r="F4551" s="124">
        <v>-3</v>
      </c>
      <c r="G4551" s="2" t="s">
        <v>17137</v>
      </c>
      <c r="H4551" s="130"/>
      <c r="I4551" s="134"/>
      <c r="J4551" s="123">
        <f>IF(OR(tbl_Metraj22[[#This Row],[TARIH]]="",tbl_Metraj22[[#This Row],[TARIH]]="-"),0,IF(tbl_Metraj22[[#This Row],[YUZDE]]=0,tbl_Metraj22[[#This Row],[METRAJ_BETON]],tbl_Metraj22[[#This Row],[YUZDE]]*tbl_Metraj22[[#This Row],[METRAJ_BETON]]))</f>
        <v>0</v>
      </c>
      <c r="K4551" s="2" t="s">
        <v>2378</v>
      </c>
    </row>
    <row r="4552" spans="1:11" ht="14.25" x14ac:dyDescent="0.2">
      <c r="A4552" s="2" t="s">
        <v>2977</v>
      </c>
      <c r="B4552" s="124" t="s">
        <v>4856</v>
      </c>
      <c r="C4552" s="124"/>
      <c r="D4552" s="126">
        <v>5.28</v>
      </c>
      <c r="E4552" s="124" t="s">
        <v>766</v>
      </c>
      <c r="F4552" s="124">
        <v>-3</v>
      </c>
      <c r="G4552" s="2" t="s">
        <v>17138</v>
      </c>
      <c r="H4552" s="130"/>
      <c r="I4552" s="134"/>
      <c r="J4552" s="123">
        <f>IF(OR(tbl_Metraj22[[#This Row],[TARIH]]="",tbl_Metraj22[[#This Row],[TARIH]]="-"),0,IF(tbl_Metraj22[[#This Row],[YUZDE]]=0,tbl_Metraj22[[#This Row],[METRAJ_BETON]],tbl_Metraj22[[#This Row],[YUZDE]]*tbl_Metraj22[[#This Row],[METRAJ_BETON]]))</f>
        <v>0</v>
      </c>
      <c r="K4552" s="2" t="s">
        <v>2379</v>
      </c>
    </row>
    <row r="4553" spans="1:11" ht="14.25" x14ac:dyDescent="0.2">
      <c r="A4553" s="2" t="s">
        <v>2977</v>
      </c>
      <c r="B4553" s="124" t="s">
        <v>4857</v>
      </c>
      <c r="C4553" s="124"/>
      <c r="D4553" s="126">
        <v>8</v>
      </c>
      <c r="E4553" s="124" t="s">
        <v>766</v>
      </c>
      <c r="F4553" s="124">
        <v>-3</v>
      </c>
      <c r="G4553" s="2" t="s">
        <v>17139</v>
      </c>
      <c r="H4553" s="130"/>
      <c r="I4553" s="134"/>
      <c r="J4553" s="123">
        <f>IF(OR(tbl_Metraj22[[#This Row],[TARIH]]="",tbl_Metraj22[[#This Row],[TARIH]]="-"),0,IF(tbl_Metraj22[[#This Row],[YUZDE]]=0,tbl_Metraj22[[#This Row],[METRAJ_BETON]],tbl_Metraj22[[#This Row],[YUZDE]]*tbl_Metraj22[[#This Row],[METRAJ_BETON]]))</f>
        <v>0</v>
      </c>
      <c r="K4553" s="2" t="s">
        <v>2377</v>
      </c>
    </row>
    <row r="4554" spans="1:11" ht="14.25" x14ac:dyDescent="0.2">
      <c r="A4554" s="2" t="s">
        <v>2977</v>
      </c>
      <c r="B4554" s="124" t="s">
        <v>5024</v>
      </c>
      <c r="C4554" s="124"/>
      <c r="D4554" s="126">
        <v>156.82</v>
      </c>
      <c r="E4554" s="124" t="s">
        <v>766</v>
      </c>
      <c r="F4554" s="124">
        <v>-3</v>
      </c>
      <c r="G4554" s="2" t="s">
        <v>17140</v>
      </c>
      <c r="H4554" s="130"/>
      <c r="I4554" s="134"/>
      <c r="J4554" s="123">
        <f>IF(OR(tbl_Metraj22[[#This Row],[TARIH]]="",tbl_Metraj22[[#This Row],[TARIH]]="-"),0,IF(tbl_Metraj22[[#This Row],[YUZDE]]=0,tbl_Metraj22[[#This Row],[METRAJ_BETON]],tbl_Metraj22[[#This Row],[YUZDE]]*tbl_Metraj22[[#This Row],[METRAJ_BETON]]))</f>
        <v>0</v>
      </c>
      <c r="K4554" s="2" t="s">
        <v>1932</v>
      </c>
    </row>
    <row r="4555" spans="1:11" ht="14.25" x14ac:dyDescent="0.2">
      <c r="A4555" s="2" t="s">
        <v>2977</v>
      </c>
      <c r="B4555" s="124" t="s">
        <v>5025</v>
      </c>
      <c r="C4555" s="124"/>
      <c r="D4555" s="126">
        <v>190.24</v>
      </c>
      <c r="E4555" s="124" t="s">
        <v>766</v>
      </c>
      <c r="F4555" s="124">
        <v>-3</v>
      </c>
      <c r="G4555" s="2" t="s">
        <v>17141</v>
      </c>
      <c r="H4555" s="130"/>
      <c r="I4555" s="134"/>
      <c r="J4555" s="123">
        <f>IF(OR(tbl_Metraj22[[#This Row],[TARIH]]="",tbl_Metraj22[[#This Row],[TARIH]]="-"),0,IF(tbl_Metraj22[[#This Row],[YUZDE]]=0,tbl_Metraj22[[#This Row],[METRAJ_BETON]],tbl_Metraj22[[#This Row],[YUZDE]]*tbl_Metraj22[[#This Row],[METRAJ_BETON]]))</f>
        <v>0</v>
      </c>
    </row>
    <row r="4556" spans="1:11" ht="14.25" x14ac:dyDescent="0.2">
      <c r="A4556" s="2" t="s">
        <v>2977</v>
      </c>
      <c r="B4556" s="124" t="s">
        <v>7789</v>
      </c>
      <c r="C4556" s="124"/>
      <c r="D4556" s="126">
        <v>5.44</v>
      </c>
      <c r="E4556" s="124" t="s">
        <v>766</v>
      </c>
      <c r="F4556" s="124">
        <v>-3</v>
      </c>
      <c r="G4556" s="2" t="s">
        <v>17142</v>
      </c>
      <c r="H4556" s="130"/>
      <c r="I4556" s="134"/>
      <c r="J4556" s="123">
        <f>IF(OR(tbl_Metraj22[[#This Row],[TARIH]]="",tbl_Metraj22[[#This Row],[TARIH]]="-"),0,IF(tbl_Metraj22[[#This Row],[YUZDE]]=0,tbl_Metraj22[[#This Row],[METRAJ_BETON]],tbl_Metraj22[[#This Row],[YUZDE]]*tbl_Metraj22[[#This Row],[METRAJ_BETON]]))</f>
        <v>0</v>
      </c>
      <c r="K4556" s="2" t="s">
        <v>2407</v>
      </c>
    </row>
    <row r="4557" spans="1:11" ht="14.25" x14ac:dyDescent="0.2">
      <c r="A4557" s="2" t="s">
        <v>2977</v>
      </c>
      <c r="B4557" s="124" t="s">
        <v>7874</v>
      </c>
      <c r="C4557" s="124"/>
      <c r="D4557" s="126">
        <v>9.01</v>
      </c>
      <c r="E4557" s="124" t="s">
        <v>766</v>
      </c>
      <c r="F4557" s="124">
        <v>-3</v>
      </c>
      <c r="G4557" s="2" t="s">
        <v>17143</v>
      </c>
      <c r="H4557" s="130"/>
      <c r="I4557" s="134"/>
      <c r="J4557" s="123">
        <f>IF(OR(tbl_Metraj22[[#This Row],[TARIH]]="",tbl_Metraj22[[#This Row],[TARIH]]="-"),0,IF(tbl_Metraj22[[#This Row],[YUZDE]]=0,tbl_Metraj22[[#This Row],[METRAJ_BETON]],tbl_Metraj22[[#This Row],[YUZDE]]*tbl_Metraj22[[#This Row],[METRAJ_BETON]]))</f>
        <v>0</v>
      </c>
      <c r="K4557" s="2" t="s">
        <v>2408</v>
      </c>
    </row>
    <row r="4558" spans="1:11" ht="14.25" x14ac:dyDescent="0.2">
      <c r="A4558" s="2" t="s">
        <v>2977</v>
      </c>
      <c r="B4558" s="124" t="s">
        <v>7884</v>
      </c>
      <c r="C4558" s="124"/>
      <c r="D4558" s="126">
        <v>25.08</v>
      </c>
      <c r="E4558" s="124" t="s">
        <v>766</v>
      </c>
      <c r="F4558" s="124">
        <v>-3</v>
      </c>
      <c r="G4558" s="2" t="s">
        <v>17144</v>
      </c>
      <c r="H4558" s="130"/>
      <c r="I4558" s="134"/>
      <c r="J4558" s="123">
        <f>IF(OR(tbl_Metraj22[[#This Row],[TARIH]]="",tbl_Metraj22[[#This Row],[TARIH]]="-"),0,IF(tbl_Metraj22[[#This Row],[YUZDE]]=0,tbl_Metraj22[[#This Row],[METRAJ_BETON]],tbl_Metraj22[[#This Row],[YUZDE]]*tbl_Metraj22[[#This Row],[METRAJ_BETON]]))</f>
        <v>0</v>
      </c>
      <c r="K4558" s="2" t="s">
        <v>1049</v>
      </c>
    </row>
    <row r="4559" spans="1:11" ht="14.25" x14ac:dyDescent="0.2">
      <c r="A4559" s="2" t="s">
        <v>2977</v>
      </c>
      <c r="B4559" s="124" t="s">
        <v>7885</v>
      </c>
      <c r="C4559" s="124"/>
      <c r="D4559" s="126">
        <v>25.08</v>
      </c>
      <c r="E4559" s="124" t="s">
        <v>766</v>
      </c>
      <c r="F4559" s="124">
        <v>-3</v>
      </c>
      <c r="G4559" s="2" t="s">
        <v>17145</v>
      </c>
      <c r="H4559" s="130"/>
      <c r="I4559" s="134"/>
      <c r="J4559" s="123">
        <f>IF(OR(tbl_Metraj22[[#This Row],[TARIH]]="",tbl_Metraj22[[#This Row],[TARIH]]="-"),0,IF(tbl_Metraj22[[#This Row],[YUZDE]]=0,tbl_Metraj22[[#This Row],[METRAJ_BETON]],tbl_Metraj22[[#This Row],[YUZDE]]*tbl_Metraj22[[#This Row],[METRAJ_BETON]]))</f>
        <v>0</v>
      </c>
      <c r="K4559" s="2" t="s">
        <v>1047</v>
      </c>
    </row>
    <row r="4560" spans="1:11" ht="14.25" x14ac:dyDescent="0.2">
      <c r="A4560" s="2" t="s">
        <v>2977</v>
      </c>
      <c r="B4560" s="124" t="s">
        <v>7932</v>
      </c>
      <c r="C4560" s="124"/>
      <c r="D4560" s="126">
        <v>6.34</v>
      </c>
      <c r="E4560" s="124" t="s">
        <v>766</v>
      </c>
      <c r="F4560" s="124">
        <v>-3</v>
      </c>
      <c r="G4560" s="2" t="s">
        <v>17146</v>
      </c>
      <c r="H4560" s="130"/>
      <c r="I4560" s="134"/>
      <c r="J4560" s="123">
        <f>IF(OR(tbl_Metraj22[[#This Row],[TARIH]]="",tbl_Metraj22[[#This Row],[TARIH]]="-"),0,IF(tbl_Metraj22[[#This Row],[YUZDE]]=0,tbl_Metraj22[[#This Row],[METRAJ_BETON]],tbl_Metraj22[[#This Row],[YUZDE]]*tbl_Metraj22[[#This Row],[METRAJ_BETON]]))</f>
        <v>0</v>
      </c>
      <c r="K4560" s="2" t="s">
        <v>2402</v>
      </c>
    </row>
    <row r="4561" spans="1:11" ht="14.25" x14ac:dyDescent="0.2">
      <c r="A4561" s="2" t="s">
        <v>2977</v>
      </c>
      <c r="B4561" s="124" t="s">
        <v>7933</v>
      </c>
      <c r="C4561" s="124"/>
      <c r="D4561" s="126">
        <v>6.34</v>
      </c>
      <c r="E4561" s="124" t="s">
        <v>766</v>
      </c>
      <c r="F4561" s="124">
        <v>-3</v>
      </c>
      <c r="G4561" s="2" t="s">
        <v>17147</v>
      </c>
      <c r="H4561" s="130"/>
      <c r="I4561" s="134"/>
      <c r="J4561" s="123">
        <f>IF(OR(tbl_Metraj22[[#This Row],[TARIH]]="",tbl_Metraj22[[#This Row],[TARIH]]="-"),0,IF(tbl_Metraj22[[#This Row],[YUZDE]]=0,tbl_Metraj22[[#This Row],[METRAJ_BETON]],tbl_Metraj22[[#This Row],[YUZDE]]*tbl_Metraj22[[#This Row],[METRAJ_BETON]]))</f>
        <v>0</v>
      </c>
      <c r="K4561" s="2" t="s">
        <v>2403</v>
      </c>
    </row>
    <row r="4562" spans="1:11" ht="14.25" x14ac:dyDescent="0.2">
      <c r="A4562" s="2" t="s">
        <v>2977</v>
      </c>
      <c r="B4562" s="124" t="s">
        <v>7934</v>
      </c>
      <c r="C4562" s="124"/>
      <c r="D4562" s="126">
        <v>6.34</v>
      </c>
      <c r="E4562" s="124" t="s">
        <v>766</v>
      </c>
      <c r="F4562" s="124">
        <v>-3</v>
      </c>
      <c r="G4562" s="2" t="s">
        <v>17148</v>
      </c>
      <c r="H4562" s="130"/>
      <c r="I4562" s="134"/>
      <c r="J4562" s="123">
        <f>IF(OR(tbl_Metraj22[[#This Row],[TARIH]]="",tbl_Metraj22[[#This Row],[TARIH]]="-"),0,IF(tbl_Metraj22[[#This Row],[YUZDE]]=0,tbl_Metraj22[[#This Row],[METRAJ_BETON]],tbl_Metraj22[[#This Row],[YUZDE]]*tbl_Metraj22[[#This Row],[METRAJ_BETON]]))</f>
        <v>0</v>
      </c>
      <c r="K4562" s="2" t="s">
        <v>2406</v>
      </c>
    </row>
    <row r="4563" spans="1:11" ht="14.25" x14ac:dyDescent="0.2">
      <c r="A4563" s="2" t="s">
        <v>2977</v>
      </c>
      <c r="B4563" s="124" t="s">
        <v>7935</v>
      </c>
      <c r="C4563" s="124"/>
      <c r="D4563" s="126">
        <v>6.93</v>
      </c>
      <c r="E4563" s="124" t="s">
        <v>766</v>
      </c>
      <c r="F4563" s="124">
        <v>-3</v>
      </c>
      <c r="G4563" s="2" t="s">
        <v>17149</v>
      </c>
      <c r="H4563" s="130"/>
      <c r="I4563" s="134"/>
      <c r="J4563" s="123">
        <f>IF(OR(tbl_Metraj22[[#This Row],[TARIH]]="",tbl_Metraj22[[#This Row],[TARIH]]="-"),0,IF(tbl_Metraj22[[#This Row],[YUZDE]]=0,tbl_Metraj22[[#This Row],[METRAJ_BETON]],tbl_Metraj22[[#This Row],[YUZDE]]*tbl_Metraj22[[#This Row],[METRAJ_BETON]]))</f>
        <v>0</v>
      </c>
      <c r="K4563" s="2" t="s">
        <v>2405</v>
      </c>
    </row>
    <row r="4564" spans="1:11" ht="14.25" x14ac:dyDescent="0.2">
      <c r="A4564" s="2" t="s">
        <v>2977</v>
      </c>
      <c r="B4564" s="124" t="s">
        <v>7936</v>
      </c>
      <c r="C4564" s="124"/>
      <c r="D4564" s="126">
        <v>4.62</v>
      </c>
      <c r="E4564" s="124" t="s">
        <v>766</v>
      </c>
      <c r="F4564" s="124">
        <v>-3</v>
      </c>
      <c r="G4564" s="2" t="s">
        <v>17150</v>
      </c>
      <c r="H4564" s="130"/>
      <c r="I4564" s="134"/>
      <c r="J4564" s="123">
        <f>IF(OR(tbl_Metraj22[[#This Row],[TARIH]]="",tbl_Metraj22[[#This Row],[TARIH]]="-"),0,IF(tbl_Metraj22[[#This Row],[YUZDE]]=0,tbl_Metraj22[[#This Row],[METRAJ_BETON]],tbl_Metraj22[[#This Row],[YUZDE]]*tbl_Metraj22[[#This Row],[METRAJ_BETON]]))</f>
        <v>0</v>
      </c>
      <c r="K4564" s="2" t="s">
        <v>2404</v>
      </c>
    </row>
    <row r="4565" spans="1:11" ht="14.25" x14ac:dyDescent="0.2">
      <c r="A4565" s="2" t="s">
        <v>2977</v>
      </c>
      <c r="B4565" s="124" t="s">
        <v>7937</v>
      </c>
      <c r="C4565" s="124"/>
      <c r="D4565" s="126">
        <v>6.93</v>
      </c>
      <c r="E4565" s="124" t="s">
        <v>766</v>
      </c>
      <c r="F4565" s="124">
        <v>-3</v>
      </c>
      <c r="G4565" s="2" t="s">
        <v>17151</v>
      </c>
      <c r="H4565" s="130"/>
      <c r="I4565" s="134"/>
      <c r="J4565" s="123">
        <f>IF(OR(tbl_Metraj22[[#This Row],[TARIH]]="",tbl_Metraj22[[#This Row],[TARIH]]="-"),0,IF(tbl_Metraj22[[#This Row],[YUZDE]]=0,tbl_Metraj22[[#This Row],[METRAJ_BETON]],tbl_Metraj22[[#This Row],[YUZDE]]*tbl_Metraj22[[#This Row],[METRAJ_BETON]]))</f>
        <v>0</v>
      </c>
      <c r="K4565" s="2" t="s">
        <v>2400</v>
      </c>
    </row>
    <row r="4566" spans="1:11" ht="14.25" x14ac:dyDescent="0.2">
      <c r="A4566" s="2" t="s">
        <v>2977</v>
      </c>
      <c r="B4566" s="124" t="s">
        <v>7938</v>
      </c>
      <c r="C4566" s="124"/>
      <c r="D4566" s="126">
        <v>6.02</v>
      </c>
      <c r="E4566" s="124" t="s">
        <v>766</v>
      </c>
      <c r="F4566" s="124">
        <v>-3</v>
      </c>
      <c r="G4566" s="2" t="s">
        <v>17152</v>
      </c>
      <c r="H4566" s="130"/>
      <c r="I4566" s="134"/>
      <c r="J4566" s="123">
        <f>IF(OR(tbl_Metraj22[[#This Row],[TARIH]]="",tbl_Metraj22[[#This Row],[TARIH]]="-"),0,IF(tbl_Metraj22[[#This Row],[YUZDE]]=0,tbl_Metraj22[[#This Row],[METRAJ_BETON]],tbl_Metraj22[[#This Row],[YUZDE]]*tbl_Metraj22[[#This Row],[METRAJ_BETON]]))</f>
        <v>0</v>
      </c>
      <c r="K4566" s="2" t="s">
        <v>2401</v>
      </c>
    </row>
    <row r="4567" spans="1:11" ht="14.25" x14ac:dyDescent="0.2">
      <c r="A4567" s="2" t="s">
        <v>787</v>
      </c>
      <c r="B4567" s="124" t="s">
        <v>4980</v>
      </c>
      <c r="C4567" s="124"/>
      <c r="D4567" s="126">
        <v>4.4800000000000004</v>
      </c>
      <c r="E4567" s="124" t="s">
        <v>766</v>
      </c>
      <c r="F4567" s="124">
        <v>-2</v>
      </c>
      <c r="G4567" s="2" t="s">
        <v>17153</v>
      </c>
      <c r="H4567" s="130">
        <v>45858</v>
      </c>
      <c r="I4567" s="134"/>
      <c r="J4567" s="123">
        <f>IF(OR(tbl_Metraj22[[#This Row],[TARIH]]="",tbl_Metraj22[[#This Row],[TARIH]]="-"),0,IF(tbl_Metraj22[[#This Row],[YUZDE]]=0,tbl_Metraj22[[#This Row],[METRAJ_BETON]],tbl_Metraj22[[#This Row],[YUZDE]]*tbl_Metraj22[[#This Row],[METRAJ_BETON]]))</f>
        <v>4.4800000000000004</v>
      </c>
    </row>
    <row r="4568" spans="1:11" ht="14.25" x14ac:dyDescent="0.2">
      <c r="A4568" s="2" t="s">
        <v>787</v>
      </c>
      <c r="B4568" s="124" t="s">
        <v>4981</v>
      </c>
      <c r="C4568" s="124"/>
      <c r="D4568" s="126">
        <v>4.4800000000000004</v>
      </c>
      <c r="E4568" s="124" t="s">
        <v>766</v>
      </c>
      <c r="F4568" s="124">
        <v>-2</v>
      </c>
      <c r="G4568" s="2" t="s">
        <v>17154</v>
      </c>
      <c r="H4568" s="130" t="s">
        <v>24265</v>
      </c>
      <c r="I4568" s="134"/>
      <c r="J4568" s="123">
        <f>IF(OR(tbl_Metraj22[[#This Row],[TARIH]]="",tbl_Metraj22[[#This Row],[TARIH]]="-"),0,IF(tbl_Metraj22[[#This Row],[YUZDE]]=0,tbl_Metraj22[[#This Row],[METRAJ_BETON]],tbl_Metraj22[[#This Row],[YUZDE]]*tbl_Metraj22[[#This Row],[METRAJ_BETON]]))</f>
        <v>0</v>
      </c>
    </row>
    <row r="4569" spans="1:11" ht="14.25" x14ac:dyDescent="0.2">
      <c r="A4569" s="2" t="s">
        <v>787</v>
      </c>
      <c r="B4569" s="124" t="s">
        <v>4982</v>
      </c>
      <c r="C4569" s="124"/>
      <c r="D4569" s="126">
        <v>6.99</v>
      </c>
      <c r="E4569" s="124" t="s">
        <v>766</v>
      </c>
      <c r="F4569" s="124">
        <v>-2</v>
      </c>
      <c r="G4569" s="2" t="s">
        <v>17155</v>
      </c>
      <c r="H4569" s="130" t="s">
        <v>24265</v>
      </c>
      <c r="I4569" s="134"/>
      <c r="J4569" s="123">
        <f>IF(OR(tbl_Metraj22[[#This Row],[TARIH]]="",tbl_Metraj22[[#This Row],[TARIH]]="-"),0,IF(tbl_Metraj22[[#This Row],[YUZDE]]=0,tbl_Metraj22[[#This Row],[METRAJ_BETON]],tbl_Metraj22[[#This Row],[YUZDE]]*tbl_Metraj22[[#This Row],[METRAJ_BETON]]))</f>
        <v>0</v>
      </c>
    </row>
    <row r="4570" spans="1:11" ht="14.25" x14ac:dyDescent="0.2">
      <c r="A4570" s="2" t="s">
        <v>787</v>
      </c>
      <c r="B4570" s="124" t="s">
        <v>5019</v>
      </c>
      <c r="C4570" s="124"/>
      <c r="D4570" s="126">
        <v>6.99</v>
      </c>
      <c r="E4570" s="124" t="s">
        <v>766</v>
      </c>
      <c r="F4570" s="124">
        <v>-2</v>
      </c>
      <c r="G4570" s="2" t="s">
        <v>17156</v>
      </c>
      <c r="H4570" s="130" t="s">
        <v>24265</v>
      </c>
      <c r="I4570" s="134"/>
      <c r="J4570" s="123">
        <f>IF(OR(tbl_Metraj22[[#This Row],[TARIH]]="",tbl_Metraj22[[#This Row],[TARIH]]="-"),0,IF(tbl_Metraj22[[#This Row],[YUZDE]]=0,tbl_Metraj22[[#This Row],[METRAJ_BETON]],tbl_Metraj22[[#This Row],[YUZDE]]*tbl_Metraj22[[#This Row],[METRAJ_BETON]]))</f>
        <v>0</v>
      </c>
    </row>
    <row r="4571" spans="1:11" ht="14.25" x14ac:dyDescent="0.2">
      <c r="A4571" s="2" t="s">
        <v>787</v>
      </c>
      <c r="B4571" s="124" t="s">
        <v>5020</v>
      </c>
      <c r="C4571" s="124"/>
      <c r="D4571" s="126">
        <v>700.78</v>
      </c>
      <c r="E4571" s="124" t="s">
        <v>766</v>
      </c>
      <c r="F4571" s="124">
        <v>-2</v>
      </c>
      <c r="G4571" s="2" t="s">
        <v>17157</v>
      </c>
      <c r="H4571" s="130">
        <v>45858</v>
      </c>
      <c r="I4571" s="134"/>
      <c r="J4571" s="123">
        <f>IF(OR(tbl_Metraj22[[#This Row],[TARIH]]="",tbl_Metraj22[[#This Row],[TARIH]]="-"),0,IF(tbl_Metraj22[[#This Row],[YUZDE]]=0,tbl_Metraj22[[#This Row],[METRAJ_BETON]],tbl_Metraj22[[#This Row],[YUZDE]]*tbl_Metraj22[[#This Row],[METRAJ_BETON]]))</f>
        <v>700.78</v>
      </c>
    </row>
    <row r="4572" spans="1:11" ht="14.25" x14ac:dyDescent="0.2">
      <c r="A4572" s="2" t="s">
        <v>787</v>
      </c>
      <c r="B4572" s="124" t="s">
        <v>5021</v>
      </c>
      <c r="C4572" s="124"/>
      <c r="D4572" s="126">
        <v>344.06</v>
      </c>
      <c r="E4572" s="124" t="s">
        <v>766</v>
      </c>
      <c r="F4572" s="124">
        <v>-2</v>
      </c>
      <c r="G4572" s="2" t="s">
        <v>17158</v>
      </c>
      <c r="H4572" s="130">
        <v>45858</v>
      </c>
      <c r="I4572" s="134"/>
      <c r="J4572" s="123">
        <f>IF(OR(tbl_Metraj22[[#This Row],[TARIH]]="",tbl_Metraj22[[#This Row],[TARIH]]="-"),0,IF(tbl_Metraj22[[#This Row],[YUZDE]]=0,tbl_Metraj22[[#This Row],[METRAJ_BETON]],tbl_Metraj22[[#This Row],[YUZDE]]*tbl_Metraj22[[#This Row],[METRAJ_BETON]]))</f>
        <v>344.06</v>
      </c>
    </row>
    <row r="4573" spans="1:11" ht="14.25" x14ac:dyDescent="0.2">
      <c r="A4573" s="2" t="s">
        <v>787</v>
      </c>
      <c r="B4573" s="124" t="s">
        <v>5022</v>
      </c>
      <c r="C4573" s="124"/>
      <c r="D4573" s="126">
        <v>432.22</v>
      </c>
      <c r="E4573" s="124" t="s">
        <v>766</v>
      </c>
      <c r="F4573" s="124">
        <v>-2</v>
      </c>
      <c r="G4573" s="2" t="s">
        <v>17159</v>
      </c>
      <c r="H4573" s="130">
        <v>45858</v>
      </c>
      <c r="I4573" s="134"/>
      <c r="J4573" s="123">
        <f>IF(OR(tbl_Metraj22[[#This Row],[TARIH]]="",tbl_Metraj22[[#This Row],[TARIH]]="-"),0,IF(tbl_Metraj22[[#This Row],[YUZDE]]=0,tbl_Metraj22[[#This Row],[METRAJ_BETON]],tbl_Metraj22[[#This Row],[YUZDE]]*tbl_Metraj22[[#This Row],[METRAJ_BETON]]))</f>
        <v>432.22</v>
      </c>
    </row>
    <row r="4574" spans="1:11" ht="14.25" x14ac:dyDescent="0.2">
      <c r="A4574" s="2" t="s">
        <v>787</v>
      </c>
      <c r="B4574" s="124" t="s">
        <v>5023</v>
      </c>
      <c r="C4574" s="124"/>
      <c r="D4574" s="126">
        <v>74.41</v>
      </c>
      <c r="E4574" s="124" t="s">
        <v>766</v>
      </c>
      <c r="F4574" s="124">
        <v>-2</v>
      </c>
      <c r="G4574" s="2" t="s">
        <v>17160</v>
      </c>
      <c r="H4574" s="130">
        <v>45858</v>
      </c>
      <c r="I4574" s="134"/>
      <c r="J4574" s="123">
        <f>IF(OR(tbl_Metraj22[[#This Row],[TARIH]]="",tbl_Metraj22[[#This Row],[TARIH]]="-"),0,IF(tbl_Metraj22[[#This Row],[YUZDE]]=0,tbl_Metraj22[[#This Row],[METRAJ_BETON]],tbl_Metraj22[[#This Row],[YUZDE]]*tbl_Metraj22[[#This Row],[METRAJ_BETON]]))</f>
        <v>74.41</v>
      </c>
    </row>
    <row r="4575" spans="1:11" ht="14.25" x14ac:dyDescent="0.2">
      <c r="A4575" s="2" t="s">
        <v>787</v>
      </c>
      <c r="B4575" s="124" t="s">
        <v>5142</v>
      </c>
      <c r="C4575" s="124"/>
      <c r="D4575" s="126">
        <v>1.46</v>
      </c>
      <c r="E4575" s="124" t="s">
        <v>766</v>
      </c>
      <c r="F4575" s="124">
        <v>-2</v>
      </c>
      <c r="G4575" s="2" t="s">
        <v>17161</v>
      </c>
      <c r="H4575" s="130">
        <v>45858</v>
      </c>
      <c r="I4575" s="134"/>
      <c r="J4575" s="123">
        <f>IF(OR(tbl_Metraj22[[#This Row],[TARIH]]="",tbl_Metraj22[[#This Row],[TARIH]]="-"),0,IF(tbl_Metraj22[[#This Row],[YUZDE]]=0,tbl_Metraj22[[#This Row],[METRAJ_BETON]],tbl_Metraj22[[#This Row],[YUZDE]]*tbl_Metraj22[[#This Row],[METRAJ_BETON]]))</f>
        <v>1.46</v>
      </c>
    </row>
    <row r="4576" spans="1:11" ht="14.25" x14ac:dyDescent="0.2">
      <c r="A4576" s="2" t="s">
        <v>787</v>
      </c>
      <c r="B4576" s="124" t="s">
        <v>5143</v>
      </c>
      <c r="C4576" s="124"/>
      <c r="D4576" s="126">
        <v>1.82</v>
      </c>
      <c r="E4576" s="124" t="s">
        <v>766</v>
      </c>
      <c r="F4576" s="124">
        <v>-2</v>
      </c>
      <c r="G4576" s="2" t="s">
        <v>17162</v>
      </c>
      <c r="H4576" s="130">
        <v>45858</v>
      </c>
      <c r="I4576" s="134"/>
      <c r="J4576" s="123">
        <f>IF(OR(tbl_Metraj22[[#This Row],[TARIH]]="",tbl_Metraj22[[#This Row],[TARIH]]="-"),0,IF(tbl_Metraj22[[#This Row],[YUZDE]]=0,tbl_Metraj22[[#This Row],[METRAJ_BETON]],tbl_Metraj22[[#This Row],[YUZDE]]*tbl_Metraj22[[#This Row],[METRAJ_BETON]]))</f>
        <v>1.82</v>
      </c>
    </row>
    <row r="4577" spans="1:11" ht="14.25" x14ac:dyDescent="0.2">
      <c r="A4577" s="2" t="s">
        <v>787</v>
      </c>
      <c r="B4577" s="124" t="s">
        <v>5144</v>
      </c>
      <c r="C4577" s="124"/>
      <c r="D4577" s="126">
        <v>1.82</v>
      </c>
      <c r="E4577" s="124" t="s">
        <v>766</v>
      </c>
      <c r="F4577" s="124">
        <v>-2</v>
      </c>
      <c r="G4577" s="2" t="s">
        <v>17163</v>
      </c>
      <c r="H4577" s="130">
        <v>45858</v>
      </c>
      <c r="I4577" s="134"/>
      <c r="J4577" s="123">
        <f>IF(OR(tbl_Metraj22[[#This Row],[TARIH]]="",tbl_Metraj22[[#This Row],[TARIH]]="-"),0,IF(tbl_Metraj22[[#This Row],[YUZDE]]=0,tbl_Metraj22[[#This Row],[METRAJ_BETON]],tbl_Metraj22[[#This Row],[YUZDE]]*tbl_Metraj22[[#This Row],[METRAJ_BETON]]))</f>
        <v>1.82</v>
      </c>
    </row>
    <row r="4578" spans="1:11" ht="14.25" x14ac:dyDescent="0.2">
      <c r="A4578" s="2" t="s">
        <v>787</v>
      </c>
      <c r="B4578" s="124" t="s">
        <v>5145</v>
      </c>
      <c r="C4578" s="124"/>
      <c r="D4578" s="126">
        <v>1.82</v>
      </c>
      <c r="E4578" s="124" t="s">
        <v>766</v>
      </c>
      <c r="F4578" s="124">
        <v>-2</v>
      </c>
      <c r="G4578" s="2" t="s">
        <v>17164</v>
      </c>
      <c r="H4578" s="130">
        <v>45858</v>
      </c>
      <c r="I4578" s="134"/>
      <c r="J4578" s="123">
        <f>IF(OR(tbl_Metraj22[[#This Row],[TARIH]]="",tbl_Metraj22[[#This Row],[TARIH]]="-"),0,IF(tbl_Metraj22[[#This Row],[YUZDE]]=0,tbl_Metraj22[[#This Row],[METRAJ_BETON]],tbl_Metraj22[[#This Row],[YUZDE]]*tbl_Metraj22[[#This Row],[METRAJ_BETON]]))</f>
        <v>1.82</v>
      </c>
    </row>
    <row r="4579" spans="1:11" ht="14.25" x14ac:dyDescent="0.2">
      <c r="A4579" s="2" t="s">
        <v>787</v>
      </c>
      <c r="B4579" s="124" t="s">
        <v>5146</v>
      </c>
      <c r="C4579" s="124"/>
      <c r="D4579" s="126">
        <v>1.82</v>
      </c>
      <c r="E4579" s="124" t="s">
        <v>766</v>
      </c>
      <c r="F4579" s="124">
        <v>-2</v>
      </c>
      <c r="G4579" s="2" t="s">
        <v>17165</v>
      </c>
      <c r="H4579" s="130">
        <v>45858</v>
      </c>
      <c r="I4579" s="134"/>
      <c r="J4579" s="123">
        <f>IF(OR(tbl_Metraj22[[#This Row],[TARIH]]="",tbl_Metraj22[[#This Row],[TARIH]]="-"),0,IF(tbl_Metraj22[[#This Row],[YUZDE]]=0,tbl_Metraj22[[#This Row],[METRAJ_BETON]],tbl_Metraj22[[#This Row],[YUZDE]]*tbl_Metraj22[[#This Row],[METRAJ_BETON]]))</f>
        <v>1.82</v>
      </c>
    </row>
    <row r="4580" spans="1:11" ht="14.25" x14ac:dyDescent="0.2">
      <c r="A4580" s="2" t="s">
        <v>787</v>
      </c>
      <c r="B4580" s="124" t="s">
        <v>5147</v>
      </c>
      <c r="C4580" s="124"/>
      <c r="D4580" s="126">
        <v>1.82</v>
      </c>
      <c r="E4580" s="124" t="s">
        <v>766</v>
      </c>
      <c r="F4580" s="124">
        <v>-2</v>
      </c>
      <c r="G4580" s="2" t="s">
        <v>17166</v>
      </c>
      <c r="H4580" s="130">
        <v>45858</v>
      </c>
      <c r="I4580" s="134"/>
      <c r="J4580" s="123">
        <f>IF(OR(tbl_Metraj22[[#This Row],[TARIH]]="",tbl_Metraj22[[#This Row],[TARIH]]="-"),0,IF(tbl_Metraj22[[#This Row],[YUZDE]]=0,tbl_Metraj22[[#This Row],[METRAJ_BETON]],tbl_Metraj22[[#This Row],[YUZDE]]*tbl_Metraj22[[#This Row],[METRAJ_BETON]]))</f>
        <v>1.82</v>
      </c>
    </row>
    <row r="4581" spans="1:11" ht="14.25" x14ac:dyDescent="0.2">
      <c r="A4581" s="2" t="s">
        <v>787</v>
      </c>
      <c r="B4581" s="124" t="s">
        <v>5148</v>
      </c>
      <c r="C4581" s="124"/>
      <c r="D4581" s="126">
        <v>1.82</v>
      </c>
      <c r="E4581" s="124" t="s">
        <v>766</v>
      </c>
      <c r="F4581" s="124">
        <v>-2</v>
      </c>
      <c r="G4581" s="2" t="s">
        <v>17167</v>
      </c>
      <c r="H4581" s="130">
        <v>45858</v>
      </c>
      <c r="I4581" s="134"/>
      <c r="J4581" s="123">
        <f>IF(OR(tbl_Metraj22[[#This Row],[TARIH]]="",tbl_Metraj22[[#This Row],[TARIH]]="-"),0,IF(tbl_Metraj22[[#This Row],[YUZDE]]=0,tbl_Metraj22[[#This Row],[METRAJ_BETON]],tbl_Metraj22[[#This Row],[YUZDE]]*tbl_Metraj22[[#This Row],[METRAJ_BETON]]))</f>
        <v>1.82</v>
      </c>
    </row>
    <row r="4582" spans="1:11" ht="14.25" x14ac:dyDescent="0.2">
      <c r="A4582" s="2" t="s">
        <v>787</v>
      </c>
      <c r="B4582" s="124" t="s">
        <v>5149</v>
      </c>
      <c r="C4582" s="124"/>
      <c r="D4582" s="126">
        <v>3.92</v>
      </c>
      <c r="E4582" s="124" t="s">
        <v>766</v>
      </c>
      <c r="F4582" s="124">
        <v>-2</v>
      </c>
      <c r="G4582" s="2" t="s">
        <v>17168</v>
      </c>
      <c r="H4582" s="130">
        <v>45858</v>
      </c>
      <c r="I4582" s="134"/>
      <c r="J4582" s="123">
        <f>IF(OR(tbl_Metraj22[[#This Row],[TARIH]]="",tbl_Metraj22[[#This Row],[TARIH]]="-"),0,IF(tbl_Metraj22[[#This Row],[YUZDE]]=0,tbl_Metraj22[[#This Row],[METRAJ_BETON]],tbl_Metraj22[[#This Row],[YUZDE]]*tbl_Metraj22[[#This Row],[METRAJ_BETON]]))</f>
        <v>3.92</v>
      </c>
    </row>
    <row r="4583" spans="1:11" ht="14.25" x14ac:dyDescent="0.2">
      <c r="A4583" s="2" t="s">
        <v>787</v>
      </c>
      <c r="B4583" s="124" t="s">
        <v>5150</v>
      </c>
      <c r="C4583" s="124"/>
      <c r="D4583" s="126">
        <v>3.92</v>
      </c>
      <c r="E4583" s="124" t="s">
        <v>766</v>
      </c>
      <c r="F4583" s="124">
        <v>-2</v>
      </c>
      <c r="G4583" s="2" t="s">
        <v>17169</v>
      </c>
      <c r="H4583" s="130">
        <v>45858</v>
      </c>
      <c r="I4583" s="134"/>
      <c r="J4583" s="123">
        <f>IF(OR(tbl_Metraj22[[#This Row],[TARIH]]="",tbl_Metraj22[[#This Row],[TARIH]]="-"),0,IF(tbl_Metraj22[[#This Row],[YUZDE]]=0,tbl_Metraj22[[#This Row],[METRAJ_BETON]],tbl_Metraj22[[#This Row],[YUZDE]]*tbl_Metraj22[[#This Row],[METRAJ_BETON]]))</f>
        <v>3.92</v>
      </c>
    </row>
    <row r="4584" spans="1:11" ht="14.25" x14ac:dyDescent="0.2">
      <c r="A4584" s="2" t="s">
        <v>787</v>
      </c>
      <c r="B4584" s="124" t="s">
        <v>5151</v>
      </c>
      <c r="C4584" s="124"/>
      <c r="D4584" s="126">
        <v>1.82</v>
      </c>
      <c r="E4584" s="124" t="s">
        <v>766</v>
      </c>
      <c r="F4584" s="124">
        <v>-2</v>
      </c>
      <c r="G4584" s="2" t="s">
        <v>17170</v>
      </c>
      <c r="H4584" s="130">
        <v>45858</v>
      </c>
      <c r="I4584" s="134"/>
      <c r="J4584" s="123">
        <f>IF(OR(tbl_Metraj22[[#This Row],[TARIH]]="",tbl_Metraj22[[#This Row],[TARIH]]="-"),0,IF(tbl_Metraj22[[#This Row],[YUZDE]]=0,tbl_Metraj22[[#This Row],[METRAJ_BETON]],tbl_Metraj22[[#This Row],[YUZDE]]*tbl_Metraj22[[#This Row],[METRAJ_BETON]]))</f>
        <v>1.82</v>
      </c>
    </row>
    <row r="4585" spans="1:11" ht="14.25" x14ac:dyDescent="0.2">
      <c r="A4585" s="2" t="s">
        <v>787</v>
      </c>
      <c r="B4585" s="124" t="s">
        <v>5161</v>
      </c>
      <c r="C4585" s="124"/>
      <c r="D4585" s="126">
        <v>41.38</v>
      </c>
      <c r="E4585" s="124" t="s">
        <v>766</v>
      </c>
      <c r="F4585" s="124">
        <v>-2</v>
      </c>
      <c r="G4585" s="2" t="s">
        <v>17171</v>
      </c>
      <c r="H4585" s="130">
        <v>45858</v>
      </c>
      <c r="I4585" s="134"/>
      <c r="J4585" s="123">
        <f>IF(OR(tbl_Metraj22[[#This Row],[TARIH]]="",tbl_Metraj22[[#This Row],[TARIH]]="-"),0,IF(tbl_Metraj22[[#This Row],[YUZDE]]=0,tbl_Metraj22[[#This Row],[METRAJ_BETON]],tbl_Metraj22[[#This Row],[YUZDE]]*tbl_Metraj22[[#This Row],[METRAJ_BETON]]))</f>
        <v>41.38</v>
      </c>
    </row>
    <row r="4586" spans="1:11" ht="14.25" x14ac:dyDescent="0.2">
      <c r="A4586" s="2" t="s">
        <v>787</v>
      </c>
      <c r="B4586" s="124" t="s">
        <v>5162</v>
      </c>
      <c r="C4586" s="124"/>
      <c r="D4586" s="126">
        <v>376.42</v>
      </c>
      <c r="E4586" s="124" t="s">
        <v>766</v>
      </c>
      <c r="F4586" s="124">
        <v>-2</v>
      </c>
      <c r="G4586" s="2" t="s">
        <v>17172</v>
      </c>
      <c r="H4586" s="130">
        <v>45858</v>
      </c>
      <c r="I4586" s="134"/>
      <c r="J4586" s="123">
        <f>IF(OR(tbl_Metraj22[[#This Row],[TARIH]]="",tbl_Metraj22[[#This Row],[TARIH]]="-"),0,IF(tbl_Metraj22[[#This Row],[YUZDE]]=0,tbl_Metraj22[[#This Row],[METRAJ_BETON]],tbl_Metraj22[[#This Row],[YUZDE]]*tbl_Metraj22[[#This Row],[METRAJ_BETON]]))</f>
        <v>376.42</v>
      </c>
    </row>
    <row r="4587" spans="1:11" ht="14.25" x14ac:dyDescent="0.2">
      <c r="A4587" s="2" t="s">
        <v>734</v>
      </c>
      <c r="B4587" s="124" t="s">
        <v>5166</v>
      </c>
      <c r="C4587" s="124"/>
      <c r="D4587" s="126">
        <v>11.24</v>
      </c>
      <c r="E4587" s="124" t="s">
        <v>766</v>
      </c>
      <c r="F4587" s="124">
        <v>-2</v>
      </c>
      <c r="G4587" s="2" t="s">
        <v>17173</v>
      </c>
      <c r="H4587" s="130"/>
      <c r="I4587" s="134"/>
      <c r="J4587" s="123">
        <f>IF(OR(tbl_Metraj22[[#This Row],[TARIH]]="",tbl_Metraj22[[#This Row],[TARIH]]="-"),0,IF(tbl_Metraj22[[#This Row],[YUZDE]]=0,tbl_Metraj22[[#This Row],[METRAJ_BETON]],tbl_Metraj22[[#This Row],[YUZDE]]*tbl_Metraj22[[#This Row],[METRAJ_BETON]]))</f>
        <v>0</v>
      </c>
      <c r="K4587" s="2" t="s">
        <v>22772</v>
      </c>
    </row>
    <row r="4588" spans="1:11" ht="14.25" x14ac:dyDescent="0.2">
      <c r="A4588" s="2" t="s">
        <v>734</v>
      </c>
      <c r="B4588" s="124" t="s">
        <v>5723</v>
      </c>
      <c r="C4588" s="124"/>
      <c r="D4588" s="126">
        <v>1.1299999999999999</v>
      </c>
      <c r="E4588" s="124" t="s">
        <v>766</v>
      </c>
      <c r="F4588" s="124">
        <v>-2</v>
      </c>
      <c r="G4588" s="2" t="s">
        <v>17174</v>
      </c>
      <c r="H4588" s="130"/>
      <c r="I4588" s="134"/>
      <c r="J4588" s="123">
        <f>IF(OR(tbl_Metraj22[[#This Row],[TARIH]]="",tbl_Metraj22[[#This Row],[TARIH]]="-"),0,IF(tbl_Metraj22[[#This Row],[YUZDE]]=0,tbl_Metraj22[[#This Row],[METRAJ_BETON]],tbl_Metraj22[[#This Row],[YUZDE]]*tbl_Metraj22[[#This Row],[METRAJ_BETON]]))</f>
        <v>0</v>
      </c>
      <c r="K4588" s="2" t="s">
        <v>24034</v>
      </c>
    </row>
    <row r="4589" spans="1:11" ht="14.25" x14ac:dyDescent="0.2">
      <c r="A4589" s="2" t="s">
        <v>734</v>
      </c>
      <c r="B4589" s="124" t="s">
        <v>5724</v>
      </c>
      <c r="C4589" s="124"/>
      <c r="D4589" s="126">
        <v>1.1499999999999999</v>
      </c>
      <c r="E4589" s="124" t="s">
        <v>766</v>
      </c>
      <c r="F4589" s="124">
        <v>-2</v>
      </c>
      <c r="G4589" s="2" t="s">
        <v>17175</v>
      </c>
      <c r="H4589" s="130"/>
      <c r="I4589" s="134"/>
      <c r="J4589" s="123">
        <f>IF(OR(tbl_Metraj22[[#This Row],[TARIH]]="",tbl_Metraj22[[#This Row],[TARIH]]="-"),0,IF(tbl_Metraj22[[#This Row],[YUZDE]]=0,tbl_Metraj22[[#This Row],[METRAJ_BETON]],tbl_Metraj22[[#This Row],[YUZDE]]*tbl_Metraj22[[#This Row],[METRAJ_BETON]]))</f>
        <v>0</v>
      </c>
      <c r="K4589" s="2" t="s">
        <v>24035</v>
      </c>
    </row>
    <row r="4590" spans="1:11" ht="14.25" x14ac:dyDescent="0.2">
      <c r="A4590" s="2" t="s">
        <v>734</v>
      </c>
      <c r="B4590" s="124" t="s">
        <v>5725</v>
      </c>
      <c r="C4590" s="124"/>
      <c r="D4590" s="126">
        <v>1.23</v>
      </c>
      <c r="E4590" s="124" t="s">
        <v>766</v>
      </c>
      <c r="F4590" s="124">
        <v>-2</v>
      </c>
      <c r="G4590" s="2" t="s">
        <v>17176</v>
      </c>
      <c r="H4590" s="130"/>
      <c r="I4590" s="134"/>
      <c r="J4590" s="123">
        <f>IF(OR(tbl_Metraj22[[#This Row],[TARIH]]="",tbl_Metraj22[[#This Row],[TARIH]]="-"),0,IF(tbl_Metraj22[[#This Row],[YUZDE]]=0,tbl_Metraj22[[#This Row],[METRAJ_BETON]],tbl_Metraj22[[#This Row],[YUZDE]]*tbl_Metraj22[[#This Row],[METRAJ_BETON]]))</f>
        <v>0</v>
      </c>
      <c r="K4590" s="2" t="s">
        <v>24036</v>
      </c>
    </row>
    <row r="4591" spans="1:11" ht="14.25" x14ac:dyDescent="0.2">
      <c r="A4591" s="2" t="s">
        <v>734</v>
      </c>
      <c r="B4591" s="124" t="s">
        <v>5754</v>
      </c>
      <c r="C4591" s="124"/>
      <c r="D4591" s="126">
        <v>0.84</v>
      </c>
      <c r="E4591" s="124" t="s">
        <v>766</v>
      </c>
      <c r="F4591" s="124">
        <v>-2</v>
      </c>
      <c r="G4591" s="2" t="s">
        <v>17177</v>
      </c>
      <c r="H4591" s="130"/>
      <c r="I4591" s="134"/>
      <c r="J4591" s="123">
        <f>IF(OR(tbl_Metraj22[[#This Row],[TARIH]]="",tbl_Metraj22[[#This Row],[TARIH]]="-"),0,IF(tbl_Metraj22[[#This Row],[YUZDE]]=0,tbl_Metraj22[[#This Row],[METRAJ_BETON]],tbl_Metraj22[[#This Row],[YUZDE]]*tbl_Metraj22[[#This Row],[METRAJ_BETON]]))</f>
        <v>0</v>
      </c>
      <c r="K4591" s="2" t="s">
        <v>24037</v>
      </c>
    </row>
    <row r="4592" spans="1:11" ht="14.25" x14ac:dyDescent="0.2">
      <c r="A4592" s="2" t="s">
        <v>734</v>
      </c>
      <c r="B4592" s="124" t="s">
        <v>5755</v>
      </c>
      <c r="C4592" s="124"/>
      <c r="D4592" s="126">
        <v>0.86</v>
      </c>
      <c r="E4592" s="124" t="s">
        <v>766</v>
      </c>
      <c r="F4592" s="124">
        <v>-2</v>
      </c>
      <c r="G4592" s="2" t="s">
        <v>17178</v>
      </c>
      <c r="H4592" s="130"/>
      <c r="I4592" s="134"/>
      <c r="J4592" s="123">
        <f>IF(OR(tbl_Metraj22[[#This Row],[TARIH]]="",tbl_Metraj22[[#This Row],[TARIH]]="-"),0,IF(tbl_Metraj22[[#This Row],[YUZDE]]=0,tbl_Metraj22[[#This Row],[METRAJ_BETON]],tbl_Metraj22[[#This Row],[YUZDE]]*tbl_Metraj22[[#This Row],[METRAJ_BETON]]))</f>
        <v>0</v>
      </c>
      <c r="K4592" s="2" t="s">
        <v>24038</v>
      </c>
    </row>
    <row r="4593" spans="1:11" ht="14.25" x14ac:dyDescent="0.2">
      <c r="A4593" s="2" t="s">
        <v>734</v>
      </c>
      <c r="B4593" s="124" t="s">
        <v>5756</v>
      </c>
      <c r="C4593" s="124"/>
      <c r="D4593" s="126">
        <v>1.1200000000000001</v>
      </c>
      <c r="E4593" s="124" t="s">
        <v>766</v>
      </c>
      <c r="F4593" s="124">
        <v>-2</v>
      </c>
      <c r="G4593" s="2" t="s">
        <v>17179</v>
      </c>
      <c r="H4593" s="130"/>
      <c r="I4593" s="134"/>
      <c r="J4593" s="123">
        <f>IF(OR(tbl_Metraj22[[#This Row],[TARIH]]="",tbl_Metraj22[[#This Row],[TARIH]]="-"),0,IF(tbl_Metraj22[[#This Row],[YUZDE]]=0,tbl_Metraj22[[#This Row],[METRAJ_BETON]],tbl_Metraj22[[#This Row],[YUZDE]]*tbl_Metraj22[[#This Row],[METRAJ_BETON]]))</f>
        <v>0</v>
      </c>
      <c r="K4593" s="2" t="s">
        <v>24039</v>
      </c>
    </row>
    <row r="4594" spans="1:11" ht="14.25" x14ac:dyDescent="0.2">
      <c r="A4594" s="2" t="s">
        <v>734</v>
      </c>
      <c r="B4594" s="124" t="s">
        <v>5757</v>
      </c>
      <c r="C4594" s="124"/>
      <c r="D4594" s="126">
        <v>2.21</v>
      </c>
      <c r="E4594" s="124" t="s">
        <v>766</v>
      </c>
      <c r="F4594" s="124">
        <v>-2</v>
      </c>
      <c r="G4594" s="2" t="s">
        <v>17180</v>
      </c>
      <c r="H4594" s="130"/>
      <c r="I4594" s="134"/>
      <c r="J4594" s="123">
        <f>IF(OR(tbl_Metraj22[[#This Row],[TARIH]]="",tbl_Metraj22[[#This Row],[TARIH]]="-"),0,IF(tbl_Metraj22[[#This Row],[YUZDE]]=0,tbl_Metraj22[[#This Row],[METRAJ_BETON]],tbl_Metraj22[[#This Row],[YUZDE]]*tbl_Metraj22[[#This Row],[METRAJ_BETON]]))</f>
        <v>0</v>
      </c>
      <c r="K4594" s="2" t="s">
        <v>24040</v>
      </c>
    </row>
    <row r="4595" spans="1:11" ht="14.25" x14ac:dyDescent="0.2">
      <c r="A4595" s="2" t="s">
        <v>734</v>
      </c>
      <c r="B4595" s="124" t="s">
        <v>5761</v>
      </c>
      <c r="C4595" s="124"/>
      <c r="D4595" s="126">
        <v>2.2599999999999998</v>
      </c>
      <c r="E4595" s="124" t="s">
        <v>766</v>
      </c>
      <c r="F4595" s="124">
        <v>-2</v>
      </c>
      <c r="G4595" s="2" t="s">
        <v>17181</v>
      </c>
      <c r="H4595" s="130"/>
      <c r="I4595" s="134"/>
      <c r="J4595" s="123">
        <f>IF(OR(tbl_Metraj22[[#This Row],[TARIH]]="",tbl_Metraj22[[#This Row],[TARIH]]="-"),0,IF(tbl_Metraj22[[#This Row],[YUZDE]]=0,tbl_Metraj22[[#This Row],[METRAJ_BETON]],tbl_Metraj22[[#This Row],[YUZDE]]*tbl_Metraj22[[#This Row],[METRAJ_BETON]]))</f>
        <v>0</v>
      </c>
      <c r="K4595" s="2" t="s">
        <v>24041</v>
      </c>
    </row>
    <row r="4596" spans="1:11" ht="14.25" x14ac:dyDescent="0.2">
      <c r="A4596" s="2" t="s">
        <v>734</v>
      </c>
      <c r="B4596" s="124" t="s">
        <v>5762</v>
      </c>
      <c r="C4596" s="124"/>
      <c r="D4596" s="126">
        <v>1.07</v>
      </c>
      <c r="E4596" s="124" t="s">
        <v>766</v>
      </c>
      <c r="F4596" s="124">
        <v>-2</v>
      </c>
      <c r="G4596" s="2" t="s">
        <v>17182</v>
      </c>
      <c r="H4596" s="130"/>
      <c r="I4596" s="134"/>
      <c r="J4596" s="123">
        <f>IF(OR(tbl_Metraj22[[#This Row],[TARIH]]="",tbl_Metraj22[[#This Row],[TARIH]]="-"),0,IF(tbl_Metraj22[[#This Row],[YUZDE]]=0,tbl_Metraj22[[#This Row],[METRAJ_BETON]],tbl_Metraj22[[#This Row],[YUZDE]]*tbl_Metraj22[[#This Row],[METRAJ_BETON]]))</f>
        <v>0</v>
      </c>
      <c r="K4596" s="2" t="s">
        <v>24042</v>
      </c>
    </row>
    <row r="4597" spans="1:11" ht="14.25" x14ac:dyDescent="0.2">
      <c r="A4597" s="2" t="s">
        <v>734</v>
      </c>
      <c r="B4597" s="124" t="s">
        <v>5763</v>
      </c>
      <c r="C4597" s="124"/>
      <c r="D4597" s="126">
        <v>1.04</v>
      </c>
      <c r="E4597" s="124" t="s">
        <v>766</v>
      </c>
      <c r="F4597" s="124">
        <v>-2</v>
      </c>
      <c r="G4597" s="2" t="s">
        <v>17183</v>
      </c>
      <c r="H4597" s="130"/>
      <c r="I4597" s="134"/>
      <c r="J4597" s="123">
        <f>IF(OR(tbl_Metraj22[[#This Row],[TARIH]]="",tbl_Metraj22[[#This Row],[TARIH]]="-"),0,IF(tbl_Metraj22[[#This Row],[YUZDE]]=0,tbl_Metraj22[[#This Row],[METRAJ_BETON]],tbl_Metraj22[[#This Row],[YUZDE]]*tbl_Metraj22[[#This Row],[METRAJ_BETON]]))</f>
        <v>0</v>
      </c>
      <c r="K4597" s="2" t="s">
        <v>24043</v>
      </c>
    </row>
    <row r="4598" spans="1:11" ht="14.25" x14ac:dyDescent="0.2">
      <c r="A4598" s="2" t="s">
        <v>734</v>
      </c>
      <c r="B4598" s="124" t="s">
        <v>5764</v>
      </c>
      <c r="C4598" s="124"/>
      <c r="D4598" s="126">
        <v>2.21</v>
      </c>
      <c r="E4598" s="124" t="s">
        <v>766</v>
      </c>
      <c r="F4598" s="124">
        <v>-2</v>
      </c>
      <c r="G4598" s="2" t="s">
        <v>17184</v>
      </c>
      <c r="H4598" s="130"/>
      <c r="I4598" s="134"/>
      <c r="J4598" s="123">
        <f>IF(OR(tbl_Metraj22[[#This Row],[TARIH]]="",tbl_Metraj22[[#This Row],[TARIH]]="-"),0,IF(tbl_Metraj22[[#This Row],[YUZDE]]=0,tbl_Metraj22[[#This Row],[METRAJ_BETON]],tbl_Metraj22[[#This Row],[YUZDE]]*tbl_Metraj22[[#This Row],[METRAJ_BETON]]))</f>
        <v>0</v>
      </c>
      <c r="K4598" s="2" t="e">
        <v>#N/A</v>
      </c>
    </row>
    <row r="4599" spans="1:11" ht="14.25" x14ac:dyDescent="0.2">
      <c r="A4599" s="2" t="s">
        <v>734</v>
      </c>
      <c r="B4599" s="124" t="s">
        <v>5766</v>
      </c>
      <c r="C4599" s="124"/>
      <c r="D4599" s="126">
        <v>3.6</v>
      </c>
      <c r="E4599" s="124" t="s">
        <v>766</v>
      </c>
      <c r="F4599" s="124">
        <v>-2</v>
      </c>
      <c r="G4599" s="2" t="s">
        <v>17185</v>
      </c>
      <c r="H4599" s="130"/>
      <c r="I4599" s="134"/>
      <c r="J4599" s="123">
        <f>IF(OR(tbl_Metraj22[[#This Row],[TARIH]]="",tbl_Metraj22[[#This Row],[TARIH]]="-"),0,IF(tbl_Metraj22[[#This Row],[YUZDE]]=0,tbl_Metraj22[[#This Row],[METRAJ_BETON]],tbl_Metraj22[[#This Row],[YUZDE]]*tbl_Metraj22[[#This Row],[METRAJ_BETON]]))</f>
        <v>0</v>
      </c>
      <c r="K4599" s="2" t="s">
        <v>24044</v>
      </c>
    </row>
    <row r="4600" spans="1:11" ht="14.25" x14ac:dyDescent="0.2">
      <c r="A4600" s="2" t="s">
        <v>734</v>
      </c>
      <c r="B4600" s="124" t="s">
        <v>5767</v>
      </c>
      <c r="C4600" s="124"/>
      <c r="D4600" s="126">
        <v>10.8</v>
      </c>
      <c r="E4600" s="124" t="s">
        <v>766</v>
      </c>
      <c r="F4600" s="124">
        <v>-2</v>
      </c>
      <c r="G4600" s="2" t="s">
        <v>17186</v>
      </c>
      <c r="H4600" s="130"/>
      <c r="I4600" s="134"/>
      <c r="J4600" s="123">
        <f>IF(OR(tbl_Metraj22[[#This Row],[TARIH]]="",tbl_Metraj22[[#This Row],[TARIH]]="-"),0,IF(tbl_Metraj22[[#This Row],[YUZDE]]=0,tbl_Metraj22[[#This Row],[METRAJ_BETON]],tbl_Metraj22[[#This Row],[YUZDE]]*tbl_Metraj22[[#This Row],[METRAJ_BETON]]))</f>
        <v>0</v>
      </c>
      <c r="K4600" s="2" t="s">
        <v>22802</v>
      </c>
    </row>
    <row r="4601" spans="1:11" ht="14.25" x14ac:dyDescent="0.2">
      <c r="A4601" s="2" t="s">
        <v>734</v>
      </c>
      <c r="B4601" s="124" t="s">
        <v>5768</v>
      </c>
      <c r="C4601" s="124"/>
      <c r="D4601" s="126">
        <v>4.32</v>
      </c>
      <c r="E4601" s="124" t="s">
        <v>766</v>
      </c>
      <c r="F4601" s="124">
        <v>-2</v>
      </c>
      <c r="G4601" s="2" t="s">
        <v>17187</v>
      </c>
      <c r="H4601" s="130" t="s">
        <v>24265</v>
      </c>
      <c r="I4601" s="134"/>
      <c r="J4601" s="123">
        <f>IF(OR(tbl_Metraj22[[#This Row],[TARIH]]="",tbl_Metraj22[[#This Row],[TARIH]]="-"),0,IF(tbl_Metraj22[[#This Row],[YUZDE]]=0,tbl_Metraj22[[#This Row],[METRAJ_BETON]],tbl_Metraj22[[#This Row],[YUZDE]]*tbl_Metraj22[[#This Row],[METRAJ_BETON]]))</f>
        <v>0</v>
      </c>
      <c r="K4601" s="2" t="s">
        <v>22833</v>
      </c>
    </row>
    <row r="4602" spans="1:11" ht="14.25" x14ac:dyDescent="0.2">
      <c r="A4602" s="2" t="s">
        <v>734</v>
      </c>
      <c r="B4602" s="124" t="s">
        <v>5769</v>
      </c>
      <c r="C4602" s="124"/>
      <c r="D4602" s="126">
        <v>8.4</v>
      </c>
      <c r="E4602" s="124" t="s">
        <v>766</v>
      </c>
      <c r="F4602" s="124">
        <v>-2</v>
      </c>
      <c r="G4602" s="2" t="s">
        <v>17188</v>
      </c>
      <c r="H4602" s="130"/>
      <c r="I4602" s="134"/>
      <c r="J4602" s="123">
        <f>IF(OR(tbl_Metraj22[[#This Row],[TARIH]]="",tbl_Metraj22[[#This Row],[TARIH]]="-"),0,IF(tbl_Metraj22[[#This Row],[YUZDE]]=0,tbl_Metraj22[[#This Row],[METRAJ_BETON]],tbl_Metraj22[[#This Row],[YUZDE]]*tbl_Metraj22[[#This Row],[METRAJ_BETON]]))</f>
        <v>0</v>
      </c>
      <c r="K4602" s="2" t="s">
        <v>24045</v>
      </c>
    </row>
    <row r="4603" spans="1:11" ht="14.25" x14ac:dyDescent="0.2">
      <c r="A4603" s="2" t="s">
        <v>734</v>
      </c>
      <c r="B4603" s="124" t="s">
        <v>5770</v>
      </c>
      <c r="C4603" s="124"/>
      <c r="D4603" s="126">
        <v>8.52</v>
      </c>
      <c r="E4603" s="124" t="s">
        <v>766</v>
      </c>
      <c r="F4603" s="124">
        <v>-2</v>
      </c>
      <c r="G4603" s="2" t="s">
        <v>17189</v>
      </c>
      <c r="H4603" s="130" t="s">
        <v>24265</v>
      </c>
      <c r="I4603" s="134"/>
      <c r="J4603" s="123">
        <f>IF(OR(tbl_Metraj22[[#This Row],[TARIH]]="",tbl_Metraj22[[#This Row],[TARIH]]="-"),0,IF(tbl_Metraj22[[#This Row],[YUZDE]]=0,tbl_Metraj22[[#This Row],[METRAJ_BETON]],tbl_Metraj22[[#This Row],[YUZDE]]*tbl_Metraj22[[#This Row],[METRAJ_BETON]]))</f>
        <v>0</v>
      </c>
      <c r="K4603" s="2" t="s">
        <v>22826</v>
      </c>
    </row>
    <row r="4604" spans="1:11" ht="14.25" x14ac:dyDescent="0.2">
      <c r="A4604" s="2" t="s">
        <v>734</v>
      </c>
      <c r="B4604" s="124" t="s">
        <v>5771</v>
      </c>
      <c r="C4604" s="124"/>
      <c r="D4604" s="126">
        <v>18.239999999999998</v>
      </c>
      <c r="E4604" s="124" t="s">
        <v>766</v>
      </c>
      <c r="F4604" s="124">
        <v>-2</v>
      </c>
      <c r="G4604" s="2" t="s">
        <v>17190</v>
      </c>
      <c r="H4604" s="130" t="s">
        <v>24265</v>
      </c>
      <c r="I4604" s="134"/>
      <c r="J4604" s="123">
        <f>IF(OR(tbl_Metraj22[[#This Row],[TARIH]]="",tbl_Metraj22[[#This Row],[TARIH]]="-"),0,IF(tbl_Metraj22[[#This Row],[YUZDE]]=0,tbl_Metraj22[[#This Row],[METRAJ_BETON]],tbl_Metraj22[[#This Row],[YUZDE]]*tbl_Metraj22[[#This Row],[METRAJ_BETON]]))</f>
        <v>0</v>
      </c>
      <c r="K4604" s="2" t="s">
        <v>24046</v>
      </c>
    </row>
    <row r="4605" spans="1:11" ht="14.25" x14ac:dyDescent="0.2">
      <c r="A4605" s="2" t="s">
        <v>734</v>
      </c>
      <c r="B4605" s="124" t="s">
        <v>5772</v>
      </c>
      <c r="C4605" s="124"/>
      <c r="D4605" s="126">
        <v>10.08</v>
      </c>
      <c r="E4605" s="124" t="s">
        <v>766</v>
      </c>
      <c r="F4605" s="124">
        <v>-2</v>
      </c>
      <c r="G4605" s="2" t="s">
        <v>17191</v>
      </c>
      <c r="H4605" s="130" t="s">
        <v>24265</v>
      </c>
      <c r="I4605" s="134"/>
      <c r="J4605" s="123">
        <f>IF(OR(tbl_Metraj22[[#This Row],[TARIH]]="",tbl_Metraj22[[#This Row],[TARIH]]="-"),0,IF(tbl_Metraj22[[#This Row],[YUZDE]]=0,tbl_Metraj22[[#This Row],[METRAJ_BETON]],tbl_Metraj22[[#This Row],[YUZDE]]*tbl_Metraj22[[#This Row],[METRAJ_BETON]]))</f>
        <v>0</v>
      </c>
      <c r="K4605" s="2" t="s">
        <v>22835</v>
      </c>
    </row>
    <row r="4606" spans="1:11" ht="14.25" x14ac:dyDescent="0.2">
      <c r="A4606" s="2" t="s">
        <v>734</v>
      </c>
      <c r="B4606" s="124" t="s">
        <v>5773</v>
      </c>
      <c r="C4606" s="124"/>
      <c r="D4606" s="126">
        <v>10.220000000000001</v>
      </c>
      <c r="E4606" s="124" t="s">
        <v>766</v>
      </c>
      <c r="F4606" s="124">
        <v>-2</v>
      </c>
      <c r="G4606" s="2" t="s">
        <v>17192</v>
      </c>
      <c r="H4606" s="130" t="s">
        <v>24265</v>
      </c>
      <c r="I4606" s="134"/>
      <c r="J4606" s="123">
        <f>IF(OR(tbl_Metraj22[[#This Row],[TARIH]]="",tbl_Metraj22[[#This Row],[TARIH]]="-"),0,IF(tbl_Metraj22[[#This Row],[YUZDE]]=0,tbl_Metraj22[[#This Row],[METRAJ_BETON]],tbl_Metraj22[[#This Row],[YUZDE]]*tbl_Metraj22[[#This Row],[METRAJ_BETON]]))</f>
        <v>0</v>
      </c>
      <c r="K4606" s="2" t="s">
        <v>22864</v>
      </c>
    </row>
    <row r="4607" spans="1:11" ht="14.25" x14ac:dyDescent="0.2">
      <c r="A4607" s="2" t="s">
        <v>734</v>
      </c>
      <c r="B4607" s="124" t="s">
        <v>5774</v>
      </c>
      <c r="C4607" s="124"/>
      <c r="D4607" s="126">
        <v>0.36</v>
      </c>
      <c r="E4607" s="124" t="s">
        <v>766</v>
      </c>
      <c r="F4607" s="124">
        <v>-2</v>
      </c>
      <c r="G4607" s="2" t="s">
        <v>17193</v>
      </c>
      <c r="H4607" s="130"/>
      <c r="I4607" s="134"/>
      <c r="J4607" s="123">
        <f>IF(OR(tbl_Metraj22[[#This Row],[TARIH]]="",tbl_Metraj22[[#This Row],[TARIH]]="-"),0,IF(tbl_Metraj22[[#This Row],[YUZDE]]=0,tbl_Metraj22[[#This Row],[METRAJ_BETON]],tbl_Metraj22[[#This Row],[YUZDE]]*tbl_Metraj22[[#This Row],[METRAJ_BETON]]))</f>
        <v>0</v>
      </c>
      <c r="K4607" s="2" t="s">
        <v>24047</v>
      </c>
    </row>
    <row r="4608" spans="1:11" ht="14.25" x14ac:dyDescent="0.2">
      <c r="A4608" s="2" t="s">
        <v>734</v>
      </c>
      <c r="B4608" s="124" t="s">
        <v>5775</v>
      </c>
      <c r="C4608" s="124"/>
      <c r="D4608" s="126">
        <v>1.06</v>
      </c>
      <c r="E4608" s="124" t="s">
        <v>766</v>
      </c>
      <c r="F4608" s="124">
        <v>-2</v>
      </c>
      <c r="G4608" s="2" t="s">
        <v>17194</v>
      </c>
      <c r="H4608" s="130"/>
      <c r="I4608" s="134"/>
      <c r="J4608" s="123">
        <f>IF(OR(tbl_Metraj22[[#This Row],[TARIH]]="",tbl_Metraj22[[#This Row],[TARIH]]="-"),0,IF(tbl_Metraj22[[#This Row],[YUZDE]]=0,tbl_Metraj22[[#This Row],[METRAJ_BETON]],tbl_Metraj22[[#This Row],[YUZDE]]*tbl_Metraj22[[#This Row],[METRAJ_BETON]]))</f>
        <v>0</v>
      </c>
      <c r="K4608" s="2" t="s">
        <v>24048</v>
      </c>
    </row>
    <row r="4609" spans="1:11" ht="14.25" x14ac:dyDescent="0.2">
      <c r="A4609" s="2" t="s">
        <v>734</v>
      </c>
      <c r="B4609" s="124" t="s">
        <v>5776</v>
      </c>
      <c r="C4609" s="124"/>
      <c r="D4609" s="126">
        <v>0.37</v>
      </c>
      <c r="E4609" s="124" t="s">
        <v>766</v>
      </c>
      <c r="F4609" s="124">
        <v>-2</v>
      </c>
      <c r="G4609" s="2" t="s">
        <v>17195</v>
      </c>
      <c r="H4609" s="130"/>
      <c r="I4609" s="134"/>
      <c r="J4609" s="123">
        <f>IF(OR(tbl_Metraj22[[#This Row],[TARIH]]="",tbl_Metraj22[[#This Row],[TARIH]]="-"),0,IF(tbl_Metraj22[[#This Row],[YUZDE]]=0,tbl_Metraj22[[#This Row],[METRAJ_BETON]],tbl_Metraj22[[#This Row],[YUZDE]]*tbl_Metraj22[[#This Row],[METRAJ_BETON]]))</f>
        <v>0</v>
      </c>
      <c r="K4609" s="2" t="s">
        <v>24049</v>
      </c>
    </row>
    <row r="4610" spans="1:11" ht="14.25" x14ac:dyDescent="0.2">
      <c r="A4610" s="2" t="s">
        <v>734</v>
      </c>
      <c r="B4610" s="124" t="s">
        <v>5777</v>
      </c>
      <c r="C4610" s="124"/>
      <c r="D4610" s="126">
        <v>0.32</v>
      </c>
      <c r="E4610" s="124" t="s">
        <v>766</v>
      </c>
      <c r="F4610" s="124">
        <v>-2</v>
      </c>
      <c r="G4610" s="2" t="s">
        <v>17196</v>
      </c>
      <c r="H4610" s="130"/>
      <c r="I4610" s="134"/>
      <c r="J4610" s="123">
        <f>IF(OR(tbl_Metraj22[[#This Row],[TARIH]]="",tbl_Metraj22[[#This Row],[TARIH]]="-"),0,IF(tbl_Metraj22[[#This Row],[YUZDE]]=0,tbl_Metraj22[[#This Row],[METRAJ_BETON]],tbl_Metraj22[[#This Row],[YUZDE]]*tbl_Metraj22[[#This Row],[METRAJ_BETON]]))</f>
        <v>0</v>
      </c>
      <c r="K4610" s="2" t="e">
        <v>#N/A</v>
      </c>
    </row>
    <row r="4611" spans="1:11" ht="14.25" x14ac:dyDescent="0.2">
      <c r="A4611" s="2" t="s">
        <v>734</v>
      </c>
      <c r="B4611" s="124" t="s">
        <v>5778</v>
      </c>
      <c r="C4611" s="124"/>
      <c r="D4611" s="126">
        <v>0.32</v>
      </c>
      <c r="E4611" s="124" t="s">
        <v>766</v>
      </c>
      <c r="F4611" s="124">
        <v>-2</v>
      </c>
      <c r="G4611" s="2" t="s">
        <v>17197</v>
      </c>
      <c r="H4611" s="130"/>
      <c r="I4611" s="134"/>
      <c r="J4611" s="123">
        <f>IF(OR(tbl_Metraj22[[#This Row],[TARIH]]="",tbl_Metraj22[[#This Row],[TARIH]]="-"),0,IF(tbl_Metraj22[[#This Row],[YUZDE]]=0,tbl_Metraj22[[#This Row],[METRAJ_BETON]],tbl_Metraj22[[#This Row],[YUZDE]]*tbl_Metraj22[[#This Row],[METRAJ_BETON]]))</f>
        <v>0</v>
      </c>
      <c r="K4611" s="2" t="s">
        <v>22883</v>
      </c>
    </row>
    <row r="4612" spans="1:11" ht="14.25" x14ac:dyDescent="0.2">
      <c r="A4612" s="2" t="s">
        <v>734</v>
      </c>
      <c r="B4612" s="124" t="s">
        <v>5779</v>
      </c>
      <c r="C4612" s="124"/>
      <c r="D4612" s="126">
        <v>0.73</v>
      </c>
      <c r="E4612" s="124" t="s">
        <v>766</v>
      </c>
      <c r="F4612" s="124">
        <v>-2</v>
      </c>
      <c r="G4612" s="2" t="s">
        <v>17198</v>
      </c>
      <c r="H4612" s="130"/>
      <c r="I4612" s="134"/>
      <c r="J4612" s="123">
        <f>IF(OR(tbl_Metraj22[[#This Row],[TARIH]]="",tbl_Metraj22[[#This Row],[TARIH]]="-"),0,IF(tbl_Metraj22[[#This Row],[YUZDE]]=0,tbl_Metraj22[[#This Row],[METRAJ_BETON]],tbl_Metraj22[[#This Row],[YUZDE]]*tbl_Metraj22[[#This Row],[METRAJ_BETON]]))</f>
        <v>0</v>
      </c>
      <c r="K4612" s="2" t="s">
        <v>24050</v>
      </c>
    </row>
    <row r="4613" spans="1:11" ht="14.25" x14ac:dyDescent="0.2">
      <c r="A4613" s="2" t="s">
        <v>734</v>
      </c>
      <c r="B4613" s="124" t="s">
        <v>5780</v>
      </c>
      <c r="C4613" s="124"/>
      <c r="D4613" s="126">
        <v>0.74</v>
      </c>
      <c r="E4613" s="124" t="s">
        <v>766</v>
      </c>
      <c r="F4613" s="124">
        <v>-2</v>
      </c>
      <c r="G4613" s="2" t="s">
        <v>17199</v>
      </c>
      <c r="H4613" s="130"/>
      <c r="I4613" s="134"/>
      <c r="J4613" s="123">
        <f>IF(OR(tbl_Metraj22[[#This Row],[TARIH]]="",tbl_Metraj22[[#This Row],[TARIH]]="-"),0,IF(tbl_Metraj22[[#This Row],[YUZDE]]=0,tbl_Metraj22[[#This Row],[METRAJ_BETON]],tbl_Metraj22[[#This Row],[YUZDE]]*tbl_Metraj22[[#This Row],[METRAJ_BETON]]))</f>
        <v>0</v>
      </c>
      <c r="K4613" s="2" t="s">
        <v>22784</v>
      </c>
    </row>
    <row r="4614" spans="1:11" ht="14.25" x14ac:dyDescent="0.2">
      <c r="A4614" s="2" t="s">
        <v>734</v>
      </c>
      <c r="B4614" s="124" t="s">
        <v>5781</v>
      </c>
      <c r="C4614" s="124"/>
      <c r="D4614" s="126">
        <v>0.69</v>
      </c>
      <c r="E4614" s="124" t="s">
        <v>766</v>
      </c>
      <c r="F4614" s="124">
        <v>-2</v>
      </c>
      <c r="G4614" s="2" t="s">
        <v>17200</v>
      </c>
      <c r="H4614" s="130"/>
      <c r="I4614" s="134"/>
      <c r="J4614" s="123">
        <f>IF(OR(tbl_Metraj22[[#This Row],[TARIH]]="",tbl_Metraj22[[#This Row],[TARIH]]="-"),0,IF(tbl_Metraj22[[#This Row],[YUZDE]]=0,tbl_Metraj22[[#This Row],[METRAJ_BETON]],tbl_Metraj22[[#This Row],[YUZDE]]*tbl_Metraj22[[#This Row],[METRAJ_BETON]]))</f>
        <v>0</v>
      </c>
      <c r="K4614" s="2" t="e">
        <v>#N/A</v>
      </c>
    </row>
    <row r="4615" spans="1:11" ht="14.25" x14ac:dyDescent="0.2">
      <c r="A4615" s="2" t="s">
        <v>734</v>
      </c>
      <c r="B4615" s="124" t="s">
        <v>5782</v>
      </c>
      <c r="C4615" s="124"/>
      <c r="D4615" s="126">
        <v>0.69</v>
      </c>
      <c r="E4615" s="124" t="s">
        <v>766</v>
      </c>
      <c r="F4615" s="124">
        <v>-2</v>
      </c>
      <c r="G4615" s="2" t="s">
        <v>17201</v>
      </c>
      <c r="H4615" s="130"/>
      <c r="I4615" s="134"/>
      <c r="J4615" s="123">
        <f>IF(OR(tbl_Metraj22[[#This Row],[TARIH]]="",tbl_Metraj22[[#This Row],[TARIH]]="-"),0,IF(tbl_Metraj22[[#This Row],[YUZDE]]=0,tbl_Metraj22[[#This Row],[METRAJ_BETON]],tbl_Metraj22[[#This Row],[YUZDE]]*tbl_Metraj22[[#This Row],[METRAJ_BETON]]))</f>
        <v>0</v>
      </c>
      <c r="K4615" s="2" t="e">
        <v>#N/A</v>
      </c>
    </row>
    <row r="4616" spans="1:11" ht="14.25" x14ac:dyDescent="0.2">
      <c r="A4616" s="2" t="s">
        <v>734</v>
      </c>
      <c r="B4616" s="124" t="s">
        <v>5783</v>
      </c>
      <c r="C4616" s="124"/>
      <c r="D4616" s="126">
        <v>0.59</v>
      </c>
      <c r="E4616" s="124" t="s">
        <v>766</v>
      </c>
      <c r="F4616" s="124">
        <v>-2</v>
      </c>
      <c r="G4616" s="2" t="s">
        <v>17202</v>
      </c>
      <c r="H4616" s="130"/>
      <c r="I4616" s="134"/>
      <c r="J4616" s="123">
        <f>IF(OR(tbl_Metraj22[[#This Row],[TARIH]]="",tbl_Metraj22[[#This Row],[TARIH]]="-"),0,IF(tbl_Metraj22[[#This Row],[YUZDE]]=0,tbl_Metraj22[[#This Row],[METRAJ_BETON]],tbl_Metraj22[[#This Row],[YUZDE]]*tbl_Metraj22[[#This Row],[METRAJ_BETON]]))</f>
        <v>0</v>
      </c>
      <c r="K4616" s="2" t="s">
        <v>22770</v>
      </c>
    </row>
    <row r="4617" spans="1:11" ht="14.25" x14ac:dyDescent="0.2">
      <c r="A4617" s="2" t="s">
        <v>734</v>
      </c>
      <c r="B4617" s="124" t="s">
        <v>5784</v>
      </c>
      <c r="C4617" s="124"/>
      <c r="D4617" s="126">
        <v>1.23</v>
      </c>
      <c r="E4617" s="124" t="s">
        <v>766</v>
      </c>
      <c r="F4617" s="124">
        <v>-2</v>
      </c>
      <c r="G4617" s="2" t="s">
        <v>17203</v>
      </c>
      <c r="H4617" s="130"/>
      <c r="I4617" s="134"/>
      <c r="J4617" s="123">
        <f>IF(OR(tbl_Metraj22[[#This Row],[TARIH]]="",tbl_Metraj22[[#This Row],[TARIH]]="-"),0,IF(tbl_Metraj22[[#This Row],[YUZDE]]=0,tbl_Metraj22[[#This Row],[METRAJ_BETON]],tbl_Metraj22[[#This Row],[YUZDE]]*tbl_Metraj22[[#This Row],[METRAJ_BETON]]))</f>
        <v>0</v>
      </c>
      <c r="K4617" s="2" t="s">
        <v>24051</v>
      </c>
    </row>
    <row r="4618" spans="1:11" ht="14.25" x14ac:dyDescent="0.2">
      <c r="A4618" s="2" t="s">
        <v>734</v>
      </c>
      <c r="B4618" s="124" t="s">
        <v>5785</v>
      </c>
      <c r="C4618" s="124"/>
      <c r="D4618" s="126">
        <v>0.21</v>
      </c>
      <c r="E4618" s="124" t="s">
        <v>766</v>
      </c>
      <c r="F4618" s="124">
        <v>-2</v>
      </c>
      <c r="G4618" s="2" t="s">
        <v>17204</v>
      </c>
      <c r="H4618" s="130"/>
      <c r="I4618" s="134"/>
      <c r="J4618" s="123">
        <f>IF(OR(tbl_Metraj22[[#This Row],[TARIH]]="",tbl_Metraj22[[#This Row],[TARIH]]="-"),0,IF(tbl_Metraj22[[#This Row],[YUZDE]]=0,tbl_Metraj22[[#This Row],[METRAJ_BETON]],tbl_Metraj22[[#This Row],[YUZDE]]*tbl_Metraj22[[#This Row],[METRAJ_BETON]]))</f>
        <v>0</v>
      </c>
      <c r="K4618" s="2" t="e">
        <v>#N/A</v>
      </c>
    </row>
    <row r="4619" spans="1:11" ht="14.25" x14ac:dyDescent="0.2">
      <c r="A4619" s="2" t="s">
        <v>734</v>
      </c>
      <c r="B4619" s="124" t="s">
        <v>5786</v>
      </c>
      <c r="C4619" s="124"/>
      <c r="D4619" s="126">
        <v>0.3</v>
      </c>
      <c r="E4619" s="124" t="s">
        <v>766</v>
      </c>
      <c r="F4619" s="124">
        <v>-2</v>
      </c>
      <c r="G4619" s="2" t="s">
        <v>17205</v>
      </c>
      <c r="H4619" s="130"/>
      <c r="I4619" s="134"/>
      <c r="J4619" s="123">
        <f>IF(OR(tbl_Metraj22[[#This Row],[TARIH]]="",tbl_Metraj22[[#This Row],[TARIH]]="-"),0,IF(tbl_Metraj22[[#This Row],[YUZDE]]=0,tbl_Metraj22[[#This Row],[METRAJ_BETON]],tbl_Metraj22[[#This Row],[YUZDE]]*tbl_Metraj22[[#This Row],[METRAJ_BETON]]))</f>
        <v>0</v>
      </c>
      <c r="K4619" s="2" t="s">
        <v>24052</v>
      </c>
    </row>
    <row r="4620" spans="1:11" ht="14.25" x14ac:dyDescent="0.2">
      <c r="A4620" s="2" t="s">
        <v>734</v>
      </c>
      <c r="B4620" s="124" t="s">
        <v>5787</v>
      </c>
      <c r="C4620" s="124"/>
      <c r="D4620" s="126">
        <v>0.32</v>
      </c>
      <c r="E4620" s="124" t="s">
        <v>766</v>
      </c>
      <c r="F4620" s="124">
        <v>-2</v>
      </c>
      <c r="G4620" s="2" t="s">
        <v>17206</v>
      </c>
      <c r="H4620" s="130"/>
      <c r="I4620" s="134"/>
      <c r="J4620" s="123">
        <f>IF(OR(tbl_Metraj22[[#This Row],[TARIH]]="",tbl_Metraj22[[#This Row],[TARIH]]="-"),0,IF(tbl_Metraj22[[#This Row],[YUZDE]]=0,tbl_Metraj22[[#This Row],[METRAJ_BETON]],tbl_Metraj22[[#This Row],[YUZDE]]*tbl_Metraj22[[#This Row],[METRAJ_BETON]]))</f>
        <v>0</v>
      </c>
      <c r="K4620" s="2" t="e">
        <v>#N/A</v>
      </c>
    </row>
    <row r="4621" spans="1:11" ht="14.25" x14ac:dyDescent="0.2">
      <c r="A4621" s="2" t="s">
        <v>734</v>
      </c>
      <c r="B4621" s="124" t="s">
        <v>5788</v>
      </c>
      <c r="C4621" s="124"/>
      <c r="D4621" s="126">
        <v>0.31</v>
      </c>
      <c r="E4621" s="124" t="s">
        <v>766</v>
      </c>
      <c r="F4621" s="124">
        <v>-2</v>
      </c>
      <c r="G4621" s="2" t="s">
        <v>17207</v>
      </c>
      <c r="H4621" s="130"/>
      <c r="I4621" s="134"/>
      <c r="J4621" s="123">
        <f>IF(OR(tbl_Metraj22[[#This Row],[TARIH]]="",tbl_Metraj22[[#This Row],[TARIH]]="-"),0,IF(tbl_Metraj22[[#This Row],[YUZDE]]=0,tbl_Metraj22[[#This Row],[METRAJ_BETON]],tbl_Metraj22[[#This Row],[YUZDE]]*tbl_Metraj22[[#This Row],[METRAJ_BETON]]))</f>
        <v>0</v>
      </c>
      <c r="K4621" s="2" t="s">
        <v>24053</v>
      </c>
    </row>
    <row r="4622" spans="1:11" ht="14.25" x14ac:dyDescent="0.2">
      <c r="A4622" s="2" t="s">
        <v>734</v>
      </c>
      <c r="B4622" s="124" t="s">
        <v>5789</v>
      </c>
      <c r="C4622" s="124"/>
      <c r="D4622" s="126">
        <v>0.31</v>
      </c>
      <c r="E4622" s="124" t="s">
        <v>766</v>
      </c>
      <c r="F4622" s="124">
        <v>-2</v>
      </c>
      <c r="G4622" s="2" t="s">
        <v>17208</v>
      </c>
      <c r="H4622" s="130"/>
      <c r="I4622" s="134"/>
      <c r="J4622" s="123">
        <f>IF(OR(tbl_Metraj22[[#This Row],[TARIH]]="",tbl_Metraj22[[#This Row],[TARIH]]="-"),0,IF(tbl_Metraj22[[#This Row],[YUZDE]]=0,tbl_Metraj22[[#This Row],[METRAJ_BETON]],tbl_Metraj22[[#This Row],[YUZDE]]*tbl_Metraj22[[#This Row],[METRAJ_BETON]]))</f>
        <v>0</v>
      </c>
      <c r="K4622" s="2" t="s">
        <v>22792</v>
      </c>
    </row>
    <row r="4623" spans="1:11" ht="14.25" x14ac:dyDescent="0.2">
      <c r="A4623" s="2" t="s">
        <v>734</v>
      </c>
      <c r="B4623" s="124" t="s">
        <v>5790</v>
      </c>
      <c r="C4623" s="124"/>
      <c r="D4623" s="126">
        <v>0.28000000000000003</v>
      </c>
      <c r="E4623" s="124" t="s">
        <v>766</v>
      </c>
      <c r="F4623" s="124">
        <v>-2</v>
      </c>
      <c r="G4623" s="2" t="s">
        <v>17209</v>
      </c>
      <c r="H4623" s="130"/>
      <c r="I4623" s="134"/>
      <c r="J4623" s="123">
        <f>IF(OR(tbl_Metraj22[[#This Row],[TARIH]]="",tbl_Metraj22[[#This Row],[TARIH]]="-"),0,IF(tbl_Metraj22[[#This Row],[YUZDE]]=0,tbl_Metraj22[[#This Row],[METRAJ_BETON]],tbl_Metraj22[[#This Row],[YUZDE]]*tbl_Metraj22[[#This Row],[METRAJ_BETON]]))</f>
        <v>0</v>
      </c>
      <c r="K4623" s="2" t="e">
        <v>#N/A</v>
      </c>
    </row>
    <row r="4624" spans="1:11" ht="14.25" x14ac:dyDescent="0.2">
      <c r="A4624" s="2" t="s">
        <v>734</v>
      </c>
      <c r="B4624" s="124" t="s">
        <v>5791</v>
      </c>
      <c r="C4624" s="124"/>
      <c r="D4624" s="126">
        <v>0.38</v>
      </c>
      <c r="E4624" s="124" t="s">
        <v>766</v>
      </c>
      <c r="F4624" s="124">
        <v>-2</v>
      </c>
      <c r="G4624" s="2" t="s">
        <v>17210</v>
      </c>
      <c r="H4624" s="130"/>
      <c r="I4624" s="134"/>
      <c r="J4624" s="123">
        <f>IF(OR(tbl_Metraj22[[#This Row],[TARIH]]="",tbl_Metraj22[[#This Row],[TARIH]]="-"),0,IF(tbl_Metraj22[[#This Row],[YUZDE]]=0,tbl_Metraj22[[#This Row],[METRAJ_BETON]],tbl_Metraj22[[#This Row],[YUZDE]]*tbl_Metraj22[[#This Row],[METRAJ_BETON]]))</f>
        <v>0</v>
      </c>
      <c r="K4624" s="2" t="s">
        <v>24054</v>
      </c>
    </row>
    <row r="4625" spans="1:11" ht="14.25" x14ac:dyDescent="0.2">
      <c r="A4625" s="2" t="s">
        <v>734</v>
      </c>
      <c r="B4625" s="124" t="s">
        <v>5792</v>
      </c>
      <c r="C4625" s="124"/>
      <c r="D4625" s="126">
        <v>1.57</v>
      </c>
      <c r="E4625" s="124" t="s">
        <v>766</v>
      </c>
      <c r="F4625" s="124">
        <v>-2</v>
      </c>
      <c r="G4625" s="2" t="s">
        <v>17211</v>
      </c>
      <c r="H4625" s="130"/>
      <c r="I4625" s="134"/>
      <c r="J4625" s="123">
        <f>IF(OR(tbl_Metraj22[[#This Row],[TARIH]]="",tbl_Metraj22[[#This Row],[TARIH]]="-"),0,IF(tbl_Metraj22[[#This Row],[YUZDE]]=0,tbl_Metraj22[[#This Row],[METRAJ_BETON]],tbl_Metraj22[[#This Row],[YUZDE]]*tbl_Metraj22[[#This Row],[METRAJ_BETON]]))</f>
        <v>0</v>
      </c>
      <c r="K4625" s="2" t="s">
        <v>24055</v>
      </c>
    </row>
    <row r="4626" spans="1:11" ht="14.25" x14ac:dyDescent="0.2">
      <c r="A4626" s="2" t="s">
        <v>734</v>
      </c>
      <c r="B4626" s="124" t="s">
        <v>5793</v>
      </c>
      <c r="C4626" s="124"/>
      <c r="D4626" s="126">
        <v>0.7</v>
      </c>
      <c r="E4626" s="124" t="s">
        <v>766</v>
      </c>
      <c r="F4626" s="124">
        <v>-2</v>
      </c>
      <c r="G4626" s="2" t="s">
        <v>17212</v>
      </c>
      <c r="H4626" s="130"/>
      <c r="I4626" s="134"/>
      <c r="J4626" s="123">
        <f>IF(OR(tbl_Metraj22[[#This Row],[TARIH]]="",tbl_Metraj22[[#This Row],[TARIH]]="-"),0,IF(tbl_Metraj22[[#This Row],[YUZDE]]=0,tbl_Metraj22[[#This Row],[METRAJ_BETON]],tbl_Metraj22[[#This Row],[YUZDE]]*tbl_Metraj22[[#This Row],[METRAJ_BETON]]))</f>
        <v>0</v>
      </c>
      <c r="K4626" s="2" t="s">
        <v>24056</v>
      </c>
    </row>
    <row r="4627" spans="1:11" ht="14.25" x14ac:dyDescent="0.2">
      <c r="A4627" s="2" t="s">
        <v>734</v>
      </c>
      <c r="B4627" s="124" t="s">
        <v>5794</v>
      </c>
      <c r="C4627" s="124"/>
      <c r="D4627" s="126">
        <v>0.7</v>
      </c>
      <c r="E4627" s="124" t="s">
        <v>766</v>
      </c>
      <c r="F4627" s="124">
        <v>-2</v>
      </c>
      <c r="G4627" s="2" t="s">
        <v>17213</v>
      </c>
      <c r="H4627" s="130"/>
      <c r="I4627" s="134"/>
      <c r="J4627" s="123">
        <f>IF(OR(tbl_Metraj22[[#This Row],[TARIH]]="",tbl_Metraj22[[#This Row],[TARIH]]="-"),0,IF(tbl_Metraj22[[#This Row],[YUZDE]]=0,tbl_Metraj22[[#This Row],[METRAJ_BETON]],tbl_Metraj22[[#This Row],[YUZDE]]*tbl_Metraj22[[#This Row],[METRAJ_BETON]]))</f>
        <v>0</v>
      </c>
      <c r="K4627" s="2" t="s">
        <v>24057</v>
      </c>
    </row>
    <row r="4628" spans="1:11" ht="14.25" x14ac:dyDescent="0.2">
      <c r="A4628" s="2" t="s">
        <v>734</v>
      </c>
      <c r="B4628" s="124" t="s">
        <v>5795</v>
      </c>
      <c r="C4628" s="124"/>
      <c r="D4628" s="126">
        <v>0.7</v>
      </c>
      <c r="E4628" s="124" t="s">
        <v>766</v>
      </c>
      <c r="F4628" s="124">
        <v>-2</v>
      </c>
      <c r="G4628" s="2" t="s">
        <v>17214</v>
      </c>
      <c r="H4628" s="130"/>
      <c r="I4628" s="134"/>
      <c r="J4628" s="123">
        <f>IF(OR(tbl_Metraj22[[#This Row],[TARIH]]="",tbl_Metraj22[[#This Row],[TARIH]]="-"),0,IF(tbl_Metraj22[[#This Row],[YUZDE]]=0,tbl_Metraj22[[#This Row],[METRAJ_BETON]],tbl_Metraj22[[#This Row],[YUZDE]]*tbl_Metraj22[[#This Row],[METRAJ_BETON]]))</f>
        <v>0</v>
      </c>
      <c r="K4628" s="2" t="s">
        <v>24058</v>
      </c>
    </row>
    <row r="4629" spans="1:11" ht="14.25" x14ac:dyDescent="0.2">
      <c r="A4629" s="2" t="s">
        <v>734</v>
      </c>
      <c r="B4629" s="124" t="s">
        <v>5796</v>
      </c>
      <c r="C4629" s="124"/>
      <c r="D4629" s="126">
        <v>1.06</v>
      </c>
      <c r="E4629" s="124" t="s">
        <v>766</v>
      </c>
      <c r="F4629" s="124">
        <v>-2</v>
      </c>
      <c r="G4629" s="2" t="s">
        <v>17215</v>
      </c>
      <c r="H4629" s="130"/>
      <c r="I4629" s="134"/>
      <c r="J4629" s="123">
        <f>IF(OR(tbl_Metraj22[[#This Row],[TARIH]]="",tbl_Metraj22[[#This Row],[TARIH]]="-"),0,IF(tbl_Metraj22[[#This Row],[YUZDE]]=0,tbl_Metraj22[[#This Row],[METRAJ_BETON]],tbl_Metraj22[[#This Row],[YUZDE]]*tbl_Metraj22[[#This Row],[METRAJ_BETON]]))</f>
        <v>0</v>
      </c>
      <c r="K4629" s="2" t="s">
        <v>24059</v>
      </c>
    </row>
    <row r="4630" spans="1:11" ht="14.25" x14ac:dyDescent="0.2">
      <c r="A4630" s="2" t="s">
        <v>734</v>
      </c>
      <c r="B4630" s="124" t="s">
        <v>5797</v>
      </c>
      <c r="C4630" s="124"/>
      <c r="D4630" s="126">
        <v>0.9</v>
      </c>
      <c r="E4630" s="124" t="s">
        <v>766</v>
      </c>
      <c r="F4630" s="124">
        <v>-2</v>
      </c>
      <c r="G4630" s="2" t="s">
        <v>17216</v>
      </c>
      <c r="H4630" s="130"/>
      <c r="I4630" s="134"/>
      <c r="J4630" s="123">
        <f>IF(OR(tbl_Metraj22[[#This Row],[TARIH]]="",tbl_Metraj22[[#This Row],[TARIH]]="-"),0,IF(tbl_Metraj22[[#This Row],[YUZDE]]=0,tbl_Metraj22[[#This Row],[METRAJ_BETON]],tbl_Metraj22[[#This Row],[YUZDE]]*tbl_Metraj22[[#This Row],[METRAJ_BETON]]))</f>
        <v>0</v>
      </c>
      <c r="K4630" s="2" t="s">
        <v>22827</v>
      </c>
    </row>
    <row r="4631" spans="1:11" ht="14.25" x14ac:dyDescent="0.2">
      <c r="A4631" s="2" t="s">
        <v>734</v>
      </c>
      <c r="B4631" s="124" t="s">
        <v>5798</v>
      </c>
      <c r="C4631" s="124"/>
      <c r="D4631" s="126">
        <v>0.35</v>
      </c>
      <c r="E4631" s="124" t="s">
        <v>766</v>
      </c>
      <c r="F4631" s="124">
        <v>-2</v>
      </c>
      <c r="G4631" s="2" t="s">
        <v>17217</v>
      </c>
      <c r="H4631" s="130"/>
      <c r="I4631" s="134"/>
      <c r="J4631" s="123">
        <f>IF(OR(tbl_Metraj22[[#This Row],[TARIH]]="",tbl_Metraj22[[#This Row],[TARIH]]="-"),0,IF(tbl_Metraj22[[#This Row],[YUZDE]]=0,tbl_Metraj22[[#This Row],[METRAJ_BETON]],tbl_Metraj22[[#This Row],[YUZDE]]*tbl_Metraj22[[#This Row],[METRAJ_BETON]]))</f>
        <v>0</v>
      </c>
      <c r="K4631" s="2" t="s">
        <v>24060</v>
      </c>
    </row>
    <row r="4632" spans="1:11" ht="14.25" x14ac:dyDescent="0.2">
      <c r="A4632" s="2" t="s">
        <v>734</v>
      </c>
      <c r="B4632" s="124" t="s">
        <v>5799</v>
      </c>
      <c r="C4632" s="124"/>
      <c r="D4632" s="126">
        <v>0.27</v>
      </c>
      <c r="E4632" s="124" t="s">
        <v>766</v>
      </c>
      <c r="F4632" s="124">
        <v>-2</v>
      </c>
      <c r="G4632" s="2" t="s">
        <v>17218</v>
      </c>
      <c r="H4632" s="130"/>
      <c r="I4632" s="134"/>
      <c r="J4632" s="123">
        <f>IF(OR(tbl_Metraj22[[#This Row],[TARIH]]="",tbl_Metraj22[[#This Row],[TARIH]]="-"),0,IF(tbl_Metraj22[[#This Row],[YUZDE]]=0,tbl_Metraj22[[#This Row],[METRAJ_BETON]],tbl_Metraj22[[#This Row],[YUZDE]]*tbl_Metraj22[[#This Row],[METRAJ_BETON]]))</f>
        <v>0</v>
      </c>
      <c r="K4632" s="2" t="s">
        <v>24061</v>
      </c>
    </row>
    <row r="4633" spans="1:11" ht="14.25" x14ac:dyDescent="0.2">
      <c r="A4633" s="2" t="s">
        <v>734</v>
      </c>
      <c r="B4633" s="124" t="s">
        <v>5800</v>
      </c>
      <c r="C4633" s="124"/>
      <c r="D4633" s="126">
        <v>0.21</v>
      </c>
      <c r="E4633" s="124" t="s">
        <v>766</v>
      </c>
      <c r="F4633" s="124">
        <v>-2</v>
      </c>
      <c r="G4633" s="2" t="s">
        <v>17219</v>
      </c>
      <c r="H4633" s="130"/>
      <c r="I4633" s="134"/>
      <c r="J4633" s="123">
        <f>IF(OR(tbl_Metraj22[[#This Row],[TARIH]]="",tbl_Metraj22[[#This Row],[TARIH]]="-"),0,IF(tbl_Metraj22[[#This Row],[YUZDE]]=0,tbl_Metraj22[[#This Row],[METRAJ_BETON]],tbl_Metraj22[[#This Row],[YUZDE]]*tbl_Metraj22[[#This Row],[METRAJ_BETON]]))</f>
        <v>0</v>
      </c>
      <c r="K4633" s="2" t="s">
        <v>22839</v>
      </c>
    </row>
    <row r="4634" spans="1:11" ht="14.25" x14ac:dyDescent="0.2">
      <c r="A4634" s="2" t="s">
        <v>734</v>
      </c>
      <c r="B4634" s="124" t="s">
        <v>5801</v>
      </c>
      <c r="C4634" s="124"/>
      <c r="D4634" s="126">
        <v>0.21</v>
      </c>
      <c r="E4634" s="124" t="s">
        <v>766</v>
      </c>
      <c r="F4634" s="124">
        <v>-2</v>
      </c>
      <c r="G4634" s="2" t="s">
        <v>17220</v>
      </c>
      <c r="H4634" s="130"/>
      <c r="I4634" s="134"/>
      <c r="J4634" s="123">
        <f>IF(OR(tbl_Metraj22[[#This Row],[TARIH]]="",tbl_Metraj22[[#This Row],[TARIH]]="-"),0,IF(tbl_Metraj22[[#This Row],[YUZDE]]=0,tbl_Metraj22[[#This Row],[METRAJ_BETON]],tbl_Metraj22[[#This Row],[YUZDE]]*tbl_Metraj22[[#This Row],[METRAJ_BETON]]))</f>
        <v>0</v>
      </c>
      <c r="K4634" s="2" t="s">
        <v>22809</v>
      </c>
    </row>
    <row r="4635" spans="1:11" ht="14.25" x14ac:dyDescent="0.2">
      <c r="A4635" s="2" t="s">
        <v>734</v>
      </c>
      <c r="B4635" s="124" t="s">
        <v>5802</v>
      </c>
      <c r="C4635" s="124"/>
      <c r="D4635" s="126">
        <v>0.21</v>
      </c>
      <c r="E4635" s="124" t="s">
        <v>766</v>
      </c>
      <c r="F4635" s="124">
        <v>-2</v>
      </c>
      <c r="G4635" s="2" t="s">
        <v>17221</v>
      </c>
      <c r="H4635" s="130"/>
      <c r="I4635" s="134"/>
      <c r="J4635" s="123">
        <f>IF(OR(tbl_Metraj22[[#This Row],[TARIH]]="",tbl_Metraj22[[#This Row],[TARIH]]="-"),0,IF(tbl_Metraj22[[#This Row],[YUZDE]]=0,tbl_Metraj22[[#This Row],[METRAJ_BETON]],tbl_Metraj22[[#This Row],[YUZDE]]*tbl_Metraj22[[#This Row],[METRAJ_BETON]]))</f>
        <v>0</v>
      </c>
      <c r="K4635" s="2" t="e">
        <v>#N/A</v>
      </c>
    </row>
    <row r="4636" spans="1:11" ht="14.25" x14ac:dyDescent="0.2">
      <c r="A4636" s="2" t="s">
        <v>734</v>
      </c>
      <c r="B4636" s="124" t="s">
        <v>5803</v>
      </c>
      <c r="C4636" s="124"/>
      <c r="D4636" s="126">
        <v>0.21</v>
      </c>
      <c r="E4636" s="124" t="s">
        <v>766</v>
      </c>
      <c r="F4636" s="124">
        <v>-2</v>
      </c>
      <c r="G4636" s="2" t="s">
        <v>17222</v>
      </c>
      <c r="H4636" s="130"/>
      <c r="I4636" s="134"/>
      <c r="J4636" s="123">
        <f>IF(OR(tbl_Metraj22[[#This Row],[TARIH]]="",tbl_Metraj22[[#This Row],[TARIH]]="-"),0,IF(tbl_Metraj22[[#This Row],[YUZDE]]=0,tbl_Metraj22[[#This Row],[METRAJ_BETON]],tbl_Metraj22[[#This Row],[YUZDE]]*tbl_Metraj22[[#This Row],[METRAJ_BETON]]))</f>
        <v>0</v>
      </c>
      <c r="K4636" s="2" t="e">
        <v>#N/A</v>
      </c>
    </row>
    <row r="4637" spans="1:11" ht="14.25" x14ac:dyDescent="0.2">
      <c r="A4637" s="2" t="s">
        <v>734</v>
      </c>
      <c r="B4637" s="124" t="s">
        <v>5804</v>
      </c>
      <c r="C4637" s="124"/>
      <c r="D4637" s="126">
        <v>0.15</v>
      </c>
      <c r="E4637" s="124" t="s">
        <v>766</v>
      </c>
      <c r="F4637" s="124">
        <v>-2</v>
      </c>
      <c r="G4637" s="2" t="s">
        <v>17223</v>
      </c>
      <c r="H4637" s="130"/>
      <c r="I4637" s="134"/>
      <c r="J4637" s="123">
        <f>IF(OR(tbl_Metraj22[[#This Row],[TARIH]]="",tbl_Metraj22[[#This Row],[TARIH]]="-"),0,IF(tbl_Metraj22[[#This Row],[YUZDE]]=0,tbl_Metraj22[[#This Row],[METRAJ_BETON]],tbl_Metraj22[[#This Row],[YUZDE]]*tbl_Metraj22[[#This Row],[METRAJ_BETON]]))</f>
        <v>0</v>
      </c>
      <c r="K4637" s="2" t="s">
        <v>24062</v>
      </c>
    </row>
    <row r="4638" spans="1:11" ht="14.25" x14ac:dyDescent="0.2">
      <c r="A4638" s="2" t="s">
        <v>734</v>
      </c>
      <c r="B4638" s="124" t="s">
        <v>5805</v>
      </c>
      <c r="C4638" s="124"/>
      <c r="D4638" s="126">
        <v>0.15</v>
      </c>
      <c r="E4638" s="124" t="s">
        <v>766</v>
      </c>
      <c r="F4638" s="124">
        <v>-2</v>
      </c>
      <c r="G4638" s="2" t="s">
        <v>17224</v>
      </c>
      <c r="H4638" s="130"/>
      <c r="I4638" s="134"/>
      <c r="J4638" s="123">
        <f>IF(OR(tbl_Metraj22[[#This Row],[TARIH]]="",tbl_Metraj22[[#This Row],[TARIH]]="-"),0,IF(tbl_Metraj22[[#This Row],[YUZDE]]=0,tbl_Metraj22[[#This Row],[METRAJ_BETON]],tbl_Metraj22[[#This Row],[YUZDE]]*tbl_Metraj22[[#This Row],[METRAJ_BETON]]))</f>
        <v>0</v>
      </c>
      <c r="K4638" s="2" t="e">
        <v>#N/A</v>
      </c>
    </row>
    <row r="4639" spans="1:11" ht="14.25" x14ac:dyDescent="0.2">
      <c r="A4639" s="2" t="s">
        <v>734</v>
      </c>
      <c r="B4639" s="124" t="s">
        <v>5806</v>
      </c>
      <c r="C4639" s="124"/>
      <c r="D4639" s="126">
        <v>0.26</v>
      </c>
      <c r="E4639" s="124" t="s">
        <v>766</v>
      </c>
      <c r="F4639" s="124">
        <v>-2</v>
      </c>
      <c r="G4639" s="2" t="s">
        <v>17225</v>
      </c>
      <c r="H4639" s="130"/>
      <c r="I4639" s="134"/>
      <c r="J4639" s="123">
        <f>IF(OR(tbl_Metraj22[[#This Row],[TARIH]]="",tbl_Metraj22[[#This Row],[TARIH]]="-"),0,IF(tbl_Metraj22[[#This Row],[YUZDE]]=0,tbl_Metraj22[[#This Row],[METRAJ_BETON]],tbl_Metraj22[[#This Row],[YUZDE]]*tbl_Metraj22[[#This Row],[METRAJ_BETON]]))</f>
        <v>0</v>
      </c>
      <c r="K4639" s="2" t="s">
        <v>22753</v>
      </c>
    </row>
    <row r="4640" spans="1:11" ht="14.25" x14ac:dyDescent="0.2">
      <c r="A4640" s="2" t="s">
        <v>734</v>
      </c>
      <c r="B4640" s="124" t="s">
        <v>5807</v>
      </c>
      <c r="C4640" s="124"/>
      <c r="D4640" s="126">
        <v>0.18</v>
      </c>
      <c r="E4640" s="124" t="s">
        <v>766</v>
      </c>
      <c r="F4640" s="124">
        <v>-2</v>
      </c>
      <c r="G4640" s="2" t="s">
        <v>17226</v>
      </c>
      <c r="H4640" s="130"/>
      <c r="I4640" s="134"/>
      <c r="J4640" s="123">
        <f>IF(OR(tbl_Metraj22[[#This Row],[TARIH]]="",tbl_Metraj22[[#This Row],[TARIH]]="-"),0,IF(tbl_Metraj22[[#This Row],[YUZDE]]=0,tbl_Metraj22[[#This Row],[METRAJ_BETON]],tbl_Metraj22[[#This Row],[YUZDE]]*tbl_Metraj22[[#This Row],[METRAJ_BETON]]))</f>
        <v>0</v>
      </c>
      <c r="K4640" s="2" t="s">
        <v>22788</v>
      </c>
    </row>
    <row r="4641" spans="1:11" ht="14.25" x14ac:dyDescent="0.2">
      <c r="A4641" s="2" t="s">
        <v>734</v>
      </c>
      <c r="B4641" s="124" t="s">
        <v>5808</v>
      </c>
      <c r="C4641" s="124"/>
      <c r="D4641" s="126">
        <v>0.35</v>
      </c>
      <c r="E4641" s="124" t="s">
        <v>766</v>
      </c>
      <c r="F4641" s="124">
        <v>-2</v>
      </c>
      <c r="G4641" s="2" t="s">
        <v>17227</v>
      </c>
      <c r="H4641" s="130"/>
      <c r="I4641" s="134"/>
      <c r="J4641" s="123">
        <f>IF(OR(tbl_Metraj22[[#This Row],[TARIH]]="",tbl_Metraj22[[#This Row],[TARIH]]="-"),0,IF(tbl_Metraj22[[#This Row],[YUZDE]]=0,tbl_Metraj22[[#This Row],[METRAJ_BETON]],tbl_Metraj22[[#This Row],[YUZDE]]*tbl_Metraj22[[#This Row],[METRAJ_BETON]]))</f>
        <v>0</v>
      </c>
      <c r="K4641" s="2" t="s">
        <v>24063</v>
      </c>
    </row>
    <row r="4642" spans="1:11" ht="14.25" x14ac:dyDescent="0.2">
      <c r="A4642" s="2" t="s">
        <v>734</v>
      </c>
      <c r="B4642" s="124" t="s">
        <v>5809</v>
      </c>
      <c r="C4642" s="124"/>
      <c r="D4642" s="126">
        <v>0.9</v>
      </c>
      <c r="E4642" s="124" t="s">
        <v>766</v>
      </c>
      <c r="F4642" s="124">
        <v>-2</v>
      </c>
      <c r="G4642" s="2" t="s">
        <v>17228</v>
      </c>
      <c r="H4642" s="130"/>
      <c r="I4642" s="134"/>
      <c r="J4642" s="123">
        <f>IF(OR(tbl_Metraj22[[#This Row],[TARIH]]="",tbl_Metraj22[[#This Row],[TARIH]]="-"),0,IF(tbl_Metraj22[[#This Row],[YUZDE]]=0,tbl_Metraj22[[#This Row],[METRAJ_BETON]],tbl_Metraj22[[#This Row],[YUZDE]]*tbl_Metraj22[[#This Row],[METRAJ_BETON]]))</f>
        <v>0</v>
      </c>
      <c r="K4642" s="2" t="s">
        <v>24064</v>
      </c>
    </row>
    <row r="4643" spans="1:11" ht="14.25" x14ac:dyDescent="0.2">
      <c r="A4643" s="2" t="s">
        <v>734</v>
      </c>
      <c r="B4643" s="124" t="s">
        <v>5810</v>
      </c>
      <c r="C4643" s="124"/>
      <c r="D4643" s="126">
        <v>0.21</v>
      </c>
      <c r="E4643" s="124" t="s">
        <v>766</v>
      </c>
      <c r="F4643" s="124">
        <v>-2</v>
      </c>
      <c r="G4643" s="2" t="s">
        <v>17229</v>
      </c>
      <c r="H4643" s="130"/>
      <c r="I4643" s="134"/>
      <c r="J4643" s="123">
        <f>IF(OR(tbl_Metraj22[[#This Row],[TARIH]]="",tbl_Metraj22[[#This Row],[TARIH]]="-"),0,IF(tbl_Metraj22[[#This Row],[YUZDE]]=0,tbl_Metraj22[[#This Row],[METRAJ_BETON]],tbl_Metraj22[[#This Row],[YUZDE]]*tbl_Metraj22[[#This Row],[METRAJ_BETON]]))</f>
        <v>0</v>
      </c>
      <c r="K4643" s="2" t="s">
        <v>24065</v>
      </c>
    </row>
    <row r="4644" spans="1:11" ht="14.25" x14ac:dyDescent="0.2">
      <c r="A4644" s="2" t="s">
        <v>734</v>
      </c>
      <c r="B4644" s="124" t="s">
        <v>5811</v>
      </c>
      <c r="C4644" s="124"/>
      <c r="D4644" s="126">
        <v>0.27</v>
      </c>
      <c r="E4644" s="124" t="s">
        <v>766</v>
      </c>
      <c r="F4644" s="124">
        <v>-2</v>
      </c>
      <c r="G4644" s="2" t="s">
        <v>17230</v>
      </c>
      <c r="H4644" s="130"/>
      <c r="I4644" s="134"/>
      <c r="J4644" s="123">
        <f>IF(OR(tbl_Metraj22[[#This Row],[TARIH]]="",tbl_Metraj22[[#This Row],[TARIH]]="-"),0,IF(tbl_Metraj22[[#This Row],[YUZDE]]=0,tbl_Metraj22[[#This Row],[METRAJ_BETON]],tbl_Metraj22[[#This Row],[YUZDE]]*tbl_Metraj22[[#This Row],[METRAJ_BETON]]))</f>
        <v>0</v>
      </c>
      <c r="K4644" s="2" t="s">
        <v>24066</v>
      </c>
    </row>
    <row r="4645" spans="1:11" ht="14.25" x14ac:dyDescent="0.2">
      <c r="A4645" s="2" t="s">
        <v>734</v>
      </c>
      <c r="B4645" s="124" t="s">
        <v>5812</v>
      </c>
      <c r="C4645" s="124"/>
      <c r="D4645" s="126">
        <v>0.39</v>
      </c>
      <c r="E4645" s="124" t="s">
        <v>766</v>
      </c>
      <c r="F4645" s="124">
        <v>-2</v>
      </c>
      <c r="G4645" s="2" t="s">
        <v>17231</v>
      </c>
      <c r="H4645" s="130"/>
      <c r="I4645" s="134"/>
      <c r="J4645" s="123">
        <f>IF(OR(tbl_Metraj22[[#This Row],[TARIH]]="",tbl_Metraj22[[#This Row],[TARIH]]="-"),0,IF(tbl_Metraj22[[#This Row],[YUZDE]]=0,tbl_Metraj22[[#This Row],[METRAJ_BETON]],tbl_Metraj22[[#This Row],[YUZDE]]*tbl_Metraj22[[#This Row],[METRAJ_BETON]]))</f>
        <v>0</v>
      </c>
      <c r="K4645" s="2" t="e">
        <v>#N/A</v>
      </c>
    </row>
    <row r="4646" spans="1:11" ht="14.25" x14ac:dyDescent="0.2">
      <c r="A4646" s="2" t="s">
        <v>734</v>
      </c>
      <c r="B4646" s="124" t="s">
        <v>5813</v>
      </c>
      <c r="C4646" s="124"/>
      <c r="D4646" s="126">
        <v>0.23</v>
      </c>
      <c r="E4646" s="124" t="s">
        <v>766</v>
      </c>
      <c r="F4646" s="124">
        <v>-2</v>
      </c>
      <c r="G4646" s="2" t="s">
        <v>17232</v>
      </c>
      <c r="H4646" s="130"/>
      <c r="I4646" s="134"/>
      <c r="J4646" s="123">
        <f>IF(OR(tbl_Metraj22[[#This Row],[TARIH]]="",tbl_Metraj22[[#This Row],[TARIH]]="-"),0,IF(tbl_Metraj22[[#This Row],[YUZDE]]=0,tbl_Metraj22[[#This Row],[METRAJ_BETON]],tbl_Metraj22[[#This Row],[YUZDE]]*tbl_Metraj22[[#This Row],[METRAJ_BETON]]))</f>
        <v>0</v>
      </c>
      <c r="K4646" s="2" t="s">
        <v>24067</v>
      </c>
    </row>
    <row r="4647" spans="1:11" ht="14.25" x14ac:dyDescent="0.2">
      <c r="A4647" s="2" t="s">
        <v>734</v>
      </c>
      <c r="B4647" s="124" t="s">
        <v>5814</v>
      </c>
      <c r="C4647" s="124"/>
      <c r="D4647" s="126">
        <v>1.63</v>
      </c>
      <c r="E4647" s="124" t="s">
        <v>766</v>
      </c>
      <c r="F4647" s="124">
        <v>-2</v>
      </c>
      <c r="G4647" s="2" t="s">
        <v>17233</v>
      </c>
      <c r="H4647" s="130"/>
      <c r="I4647" s="134"/>
      <c r="J4647" s="123">
        <f>IF(OR(tbl_Metraj22[[#This Row],[TARIH]]="",tbl_Metraj22[[#This Row],[TARIH]]="-"),0,IF(tbl_Metraj22[[#This Row],[YUZDE]]=0,tbl_Metraj22[[#This Row],[METRAJ_BETON]],tbl_Metraj22[[#This Row],[YUZDE]]*tbl_Metraj22[[#This Row],[METRAJ_BETON]]))</f>
        <v>0</v>
      </c>
      <c r="K4647" s="2" t="s">
        <v>22798</v>
      </c>
    </row>
    <row r="4648" spans="1:11" ht="14.25" x14ac:dyDescent="0.2">
      <c r="A4648" s="2" t="s">
        <v>734</v>
      </c>
      <c r="B4648" s="124" t="s">
        <v>5815</v>
      </c>
      <c r="C4648" s="124"/>
      <c r="D4648" s="126">
        <v>0.97</v>
      </c>
      <c r="E4648" s="124" t="s">
        <v>766</v>
      </c>
      <c r="F4648" s="124">
        <v>-2</v>
      </c>
      <c r="G4648" s="2" t="s">
        <v>17234</v>
      </c>
      <c r="H4648" s="130"/>
      <c r="I4648" s="134"/>
      <c r="J4648" s="123">
        <f>IF(OR(tbl_Metraj22[[#This Row],[TARIH]]="",tbl_Metraj22[[#This Row],[TARIH]]="-"),0,IF(tbl_Metraj22[[#This Row],[YUZDE]]=0,tbl_Metraj22[[#This Row],[METRAJ_BETON]],tbl_Metraj22[[#This Row],[YUZDE]]*tbl_Metraj22[[#This Row],[METRAJ_BETON]]))</f>
        <v>0</v>
      </c>
      <c r="K4648" s="2" t="s">
        <v>24068</v>
      </c>
    </row>
    <row r="4649" spans="1:11" ht="14.25" x14ac:dyDescent="0.2">
      <c r="A4649" s="2" t="s">
        <v>734</v>
      </c>
      <c r="B4649" s="124" t="s">
        <v>5816</v>
      </c>
      <c r="C4649" s="124"/>
      <c r="D4649" s="126">
        <v>1.06</v>
      </c>
      <c r="E4649" s="124" t="s">
        <v>766</v>
      </c>
      <c r="F4649" s="124">
        <v>-2</v>
      </c>
      <c r="G4649" s="2" t="s">
        <v>17235</v>
      </c>
      <c r="H4649" s="130"/>
      <c r="I4649" s="134"/>
      <c r="J4649" s="123">
        <f>IF(OR(tbl_Metraj22[[#This Row],[TARIH]]="",tbl_Metraj22[[#This Row],[TARIH]]="-"),0,IF(tbl_Metraj22[[#This Row],[YUZDE]]=0,tbl_Metraj22[[#This Row],[METRAJ_BETON]],tbl_Metraj22[[#This Row],[YUZDE]]*tbl_Metraj22[[#This Row],[METRAJ_BETON]]))</f>
        <v>0</v>
      </c>
      <c r="K4649" s="2" t="s">
        <v>24069</v>
      </c>
    </row>
    <row r="4650" spans="1:11" ht="14.25" x14ac:dyDescent="0.2">
      <c r="A4650" s="2" t="s">
        <v>734</v>
      </c>
      <c r="B4650" s="124" t="s">
        <v>5817</v>
      </c>
      <c r="C4650" s="124"/>
      <c r="D4650" s="126">
        <v>0.24</v>
      </c>
      <c r="E4650" s="124" t="s">
        <v>766</v>
      </c>
      <c r="F4650" s="124">
        <v>-2</v>
      </c>
      <c r="G4650" s="2" t="s">
        <v>17236</v>
      </c>
      <c r="H4650" s="130"/>
      <c r="I4650" s="134"/>
      <c r="J4650" s="123">
        <f>IF(OR(tbl_Metraj22[[#This Row],[TARIH]]="",tbl_Metraj22[[#This Row],[TARIH]]="-"),0,IF(tbl_Metraj22[[#This Row],[YUZDE]]=0,tbl_Metraj22[[#This Row],[METRAJ_BETON]],tbl_Metraj22[[#This Row],[YUZDE]]*tbl_Metraj22[[#This Row],[METRAJ_BETON]]))</f>
        <v>0</v>
      </c>
      <c r="K4650" s="2" t="s">
        <v>22855</v>
      </c>
    </row>
    <row r="4651" spans="1:11" ht="14.25" x14ac:dyDescent="0.2">
      <c r="A4651" s="2" t="s">
        <v>734</v>
      </c>
      <c r="B4651" s="124" t="s">
        <v>5818</v>
      </c>
      <c r="C4651" s="124"/>
      <c r="D4651" s="126">
        <v>0.24</v>
      </c>
      <c r="E4651" s="124" t="s">
        <v>766</v>
      </c>
      <c r="F4651" s="124">
        <v>-2</v>
      </c>
      <c r="G4651" s="2" t="s">
        <v>17237</v>
      </c>
      <c r="H4651" s="130"/>
      <c r="I4651" s="134"/>
      <c r="J4651" s="123">
        <f>IF(OR(tbl_Metraj22[[#This Row],[TARIH]]="",tbl_Metraj22[[#This Row],[TARIH]]="-"),0,IF(tbl_Metraj22[[#This Row],[YUZDE]]=0,tbl_Metraj22[[#This Row],[METRAJ_BETON]],tbl_Metraj22[[#This Row],[YUZDE]]*tbl_Metraj22[[#This Row],[METRAJ_BETON]]))</f>
        <v>0</v>
      </c>
      <c r="K4651" s="2" t="e">
        <v>#N/A</v>
      </c>
    </row>
    <row r="4652" spans="1:11" ht="14.25" x14ac:dyDescent="0.2">
      <c r="A4652" s="2" t="s">
        <v>734</v>
      </c>
      <c r="B4652" s="124" t="s">
        <v>5830</v>
      </c>
      <c r="C4652" s="124"/>
      <c r="D4652" s="126">
        <v>2.78</v>
      </c>
      <c r="E4652" s="124" t="s">
        <v>766</v>
      </c>
      <c r="F4652" s="124">
        <v>-2</v>
      </c>
      <c r="G4652" s="2" t="s">
        <v>17238</v>
      </c>
      <c r="H4652" s="130"/>
      <c r="I4652" s="134"/>
      <c r="J4652" s="123">
        <f>IF(OR(tbl_Metraj22[[#This Row],[TARIH]]="",tbl_Metraj22[[#This Row],[TARIH]]="-"),0,IF(tbl_Metraj22[[#This Row],[YUZDE]]=0,tbl_Metraj22[[#This Row],[METRAJ_BETON]],tbl_Metraj22[[#This Row],[YUZDE]]*tbl_Metraj22[[#This Row],[METRAJ_BETON]]))</f>
        <v>0</v>
      </c>
      <c r="K4652" s="2" t="s">
        <v>24070</v>
      </c>
    </row>
    <row r="4653" spans="1:11" ht="14.25" x14ac:dyDescent="0.2">
      <c r="A4653" s="2" t="s">
        <v>734</v>
      </c>
      <c r="B4653" s="124" t="s">
        <v>5831</v>
      </c>
      <c r="C4653" s="124"/>
      <c r="D4653" s="126">
        <v>3.06</v>
      </c>
      <c r="E4653" s="124" t="s">
        <v>766</v>
      </c>
      <c r="F4653" s="124">
        <v>-2</v>
      </c>
      <c r="G4653" s="2" t="s">
        <v>17239</v>
      </c>
      <c r="H4653" s="130"/>
      <c r="I4653" s="134"/>
      <c r="J4653" s="123">
        <f>IF(OR(tbl_Metraj22[[#This Row],[TARIH]]="",tbl_Metraj22[[#This Row],[TARIH]]="-"),0,IF(tbl_Metraj22[[#This Row],[YUZDE]]=0,tbl_Metraj22[[#This Row],[METRAJ_BETON]],tbl_Metraj22[[#This Row],[YUZDE]]*tbl_Metraj22[[#This Row],[METRAJ_BETON]]))</f>
        <v>0</v>
      </c>
      <c r="K4653" s="2" t="s">
        <v>22850</v>
      </c>
    </row>
    <row r="4654" spans="1:11" ht="14.25" x14ac:dyDescent="0.2">
      <c r="A4654" s="2" t="s">
        <v>734</v>
      </c>
      <c r="B4654" s="124" t="s">
        <v>5832</v>
      </c>
      <c r="C4654" s="124"/>
      <c r="D4654" s="126">
        <v>2.54</v>
      </c>
      <c r="E4654" s="124" t="s">
        <v>766</v>
      </c>
      <c r="F4654" s="124">
        <v>-2</v>
      </c>
      <c r="G4654" s="2" t="s">
        <v>17240</v>
      </c>
      <c r="H4654" s="130"/>
      <c r="I4654" s="134"/>
      <c r="J4654" s="123">
        <f>IF(OR(tbl_Metraj22[[#This Row],[TARIH]]="",tbl_Metraj22[[#This Row],[TARIH]]="-"),0,IF(tbl_Metraj22[[#This Row],[YUZDE]]=0,tbl_Metraj22[[#This Row],[METRAJ_BETON]],tbl_Metraj22[[#This Row],[YUZDE]]*tbl_Metraj22[[#This Row],[METRAJ_BETON]]))</f>
        <v>0</v>
      </c>
      <c r="K4654" s="2" t="s">
        <v>24071</v>
      </c>
    </row>
    <row r="4655" spans="1:11" ht="14.25" x14ac:dyDescent="0.2">
      <c r="A4655" s="2" t="s">
        <v>734</v>
      </c>
      <c r="B4655" s="124" t="s">
        <v>5833</v>
      </c>
      <c r="C4655" s="124"/>
      <c r="D4655" s="126">
        <v>1.1200000000000001</v>
      </c>
      <c r="E4655" s="124" t="s">
        <v>766</v>
      </c>
      <c r="F4655" s="124">
        <v>-2</v>
      </c>
      <c r="G4655" s="2" t="s">
        <v>17241</v>
      </c>
      <c r="H4655" s="130"/>
      <c r="I4655" s="134"/>
      <c r="J4655" s="123">
        <f>IF(OR(tbl_Metraj22[[#This Row],[TARIH]]="",tbl_Metraj22[[#This Row],[TARIH]]="-"),0,IF(tbl_Metraj22[[#This Row],[YUZDE]]=0,tbl_Metraj22[[#This Row],[METRAJ_BETON]],tbl_Metraj22[[#This Row],[YUZDE]]*tbl_Metraj22[[#This Row],[METRAJ_BETON]]))</f>
        <v>0</v>
      </c>
      <c r="K4655" s="2" t="s">
        <v>24072</v>
      </c>
    </row>
    <row r="4656" spans="1:11" ht="14.25" x14ac:dyDescent="0.2">
      <c r="A4656" s="2" t="s">
        <v>734</v>
      </c>
      <c r="B4656" s="124" t="s">
        <v>5834</v>
      </c>
      <c r="C4656" s="124"/>
      <c r="D4656" s="126">
        <v>0.46</v>
      </c>
      <c r="E4656" s="124" t="s">
        <v>766</v>
      </c>
      <c r="F4656" s="124">
        <v>-2</v>
      </c>
      <c r="G4656" s="2" t="s">
        <v>17242</v>
      </c>
      <c r="H4656" s="130"/>
      <c r="I4656" s="134"/>
      <c r="J4656" s="123">
        <f>IF(OR(tbl_Metraj22[[#This Row],[TARIH]]="",tbl_Metraj22[[#This Row],[TARIH]]="-"),0,IF(tbl_Metraj22[[#This Row],[YUZDE]]=0,tbl_Metraj22[[#This Row],[METRAJ_BETON]],tbl_Metraj22[[#This Row],[YUZDE]]*tbl_Metraj22[[#This Row],[METRAJ_BETON]]))</f>
        <v>0</v>
      </c>
      <c r="K4656" s="2" t="s">
        <v>22831</v>
      </c>
    </row>
    <row r="4657" spans="1:11" ht="14.25" x14ac:dyDescent="0.2">
      <c r="A4657" s="2" t="s">
        <v>734</v>
      </c>
      <c r="B4657" s="124" t="s">
        <v>5835</v>
      </c>
      <c r="C4657" s="124"/>
      <c r="D4657" s="126">
        <v>1.94</v>
      </c>
      <c r="E4657" s="124" t="s">
        <v>766</v>
      </c>
      <c r="F4657" s="124">
        <v>-2</v>
      </c>
      <c r="G4657" s="2" t="s">
        <v>17243</v>
      </c>
      <c r="H4657" s="130"/>
      <c r="I4657" s="134"/>
      <c r="J4657" s="123">
        <f>IF(OR(tbl_Metraj22[[#This Row],[TARIH]]="",tbl_Metraj22[[#This Row],[TARIH]]="-"),0,IF(tbl_Metraj22[[#This Row],[YUZDE]]=0,tbl_Metraj22[[#This Row],[METRAJ_BETON]],tbl_Metraj22[[#This Row],[YUZDE]]*tbl_Metraj22[[#This Row],[METRAJ_BETON]]))</f>
        <v>0</v>
      </c>
      <c r="K4657" s="2" t="s">
        <v>24073</v>
      </c>
    </row>
    <row r="4658" spans="1:11" ht="14.25" x14ac:dyDescent="0.2">
      <c r="A4658" s="2" t="s">
        <v>734</v>
      </c>
      <c r="B4658" s="124" t="s">
        <v>5836</v>
      </c>
      <c r="C4658" s="124"/>
      <c r="D4658" s="126">
        <v>1.04</v>
      </c>
      <c r="E4658" s="124" t="s">
        <v>766</v>
      </c>
      <c r="F4658" s="124">
        <v>-2</v>
      </c>
      <c r="G4658" s="2" t="s">
        <v>17244</v>
      </c>
      <c r="H4658" s="130"/>
      <c r="I4658" s="134"/>
      <c r="J4658" s="123">
        <f>IF(OR(tbl_Metraj22[[#This Row],[TARIH]]="",tbl_Metraj22[[#This Row],[TARIH]]="-"),0,IF(tbl_Metraj22[[#This Row],[YUZDE]]=0,tbl_Metraj22[[#This Row],[METRAJ_BETON]],tbl_Metraj22[[#This Row],[YUZDE]]*tbl_Metraj22[[#This Row],[METRAJ_BETON]]))</f>
        <v>0</v>
      </c>
      <c r="K4658" s="2" t="s">
        <v>24074</v>
      </c>
    </row>
    <row r="4659" spans="1:11" ht="14.25" x14ac:dyDescent="0.2">
      <c r="A4659" s="2" t="s">
        <v>734</v>
      </c>
      <c r="B4659" s="124" t="s">
        <v>5837</v>
      </c>
      <c r="C4659" s="124"/>
      <c r="D4659" s="126">
        <v>0.22</v>
      </c>
      <c r="E4659" s="124" t="s">
        <v>766</v>
      </c>
      <c r="F4659" s="124">
        <v>-2</v>
      </c>
      <c r="G4659" s="2" t="s">
        <v>17245</v>
      </c>
      <c r="H4659" s="130"/>
      <c r="I4659" s="134"/>
      <c r="J4659" s="123">
        <f>IF(OR(tbl_Metraj22[[#This Row],[TARIH]]="",tbl_Metraj22[[#This Row],[TARIH]]="-"),0,IF(tbl_Metraj22[[#This Row],[YUZDE]]=0,tbl_Metraj22[[#This Row],[METRAJ_BETON]],tbl_Metraj22[[#This Row],[YUZDE]]*tbl_Metraj22[[#This Row],[METRAJ_BETON]]))</f>
        <v>0</v>
      </c>
      <c r="K4659" s="2" t="e">
        <v>#N/A</v>
      </c>
    </row>
    <row r="4660" spans="1:11" ht="14.25" x14ac:dyDescent="0.2">
      <c r="A4660" s="2" t="s">
        <v>734</v>
      </c>
      <c r="B4660" s="124" t="s">
        <v>5838</v>
      </c>
      <c r="C4660" s="124"/>
      <c r="D4660" s="126">
        <v>1.06</v>
      </c>
      <c r="E4660" s="124" t="s">
        <v>766</v>
      </c>
      <c r="F4660" s="124">
        <v>-2</v>
      </c>
      <c r="G4660" s="2" t="s">
        <v>17246</v>
      </c>
      <c r="H4660" s="130"/>
      <c r="I4660" s="134"/>
      <c r="J4660" s="123">
        <f>IF(OR(tbl_Metraj22[[#This Row],[TARIH]]="",tbl_Metraj22[[#This Row],[TARIH]]="-"),0,IF(tbl_Metraj22[[#This Row],[YUZDE]]=0,tbl_Metraj22[[#This Row],[METRAJ_BETON]],tbl_Metraj22[[#This Row],[YUZDE]]*tbl_Metraj22[[#This Row],[METRAJ_BETON]]))</f>
        <v>0</v>
      </c>
      <c r="K4660" s="2" t="s">
        <v>24075</v>
      </c>
    </row>
    <row r="4661" spans="1:11" ht="14.25" x14ac:dyDescent="0.2">
      <c r="A4661" s="2" t="s">
        <v>734</v>
      </c>
      <c r="B4661" s="124" t="s">
        <v>5839</v>
      </c>
      <c r="C4661" s="124"/>
      <c r="D4661" s="126">
        <v>3.68</v>
      </c>
      <c r="E4661" s="124" t="s">
        <v>766</v>
      </c>
      <c r="F4661" s="124">
        <v>-2</v>
      </c>
      <c r="G4661" s="2" t="s">
        <v>17247</v>
      </c>
      <c r="H4661" s="130"/>
      <c r="I4661" s="134"/>
      <c r="J4661" s="123">
        <f>IF(OR(tbl_Metraj22[[#This Row],[TARIH]]="",tbl_Metraj22[[#This Row],[TARIH]]="-"),0,IF(tbl_Metraj22[[#This Row],[YUZDE]]=0,tbl_Metraj22[[#This Row],[METRAJ_BETON]],tbl_Metraj22[[#This Row],[YUZDE]]*tbl_Metraj22[[#This Row],[METRAJ_BETON]]))</f>
        <v>0</v>
      </c>
      <c r="K4661" s="2" t="s">
        <v>22887</v>
      </c>
    </row>
    <row r="4662" spans="1:11" ht="14.25" x14ac:dyDescent="0.2">
      <c r="A4662" s="2" t="s">
        <v>734</v>
      </c>
      <c r="B4662" s="124" t="s">
        <v>5840</v>
      </c>
      <c r="C4662" s="124"/>
      <c r="D4662" s="126">
        <v>3.68</v>
      </c>
      <c r="E4662" s="124" t="s">
        <v>766</v>
      </c>
      <c r="F4662" s="124">
        <v>-2</v>
      </c>
      <c r="G4662" s="2" t="s">
        <v>17248</v>
      </c>
      <c r="H4662" s="130"/>
      <c r="I4662" s="134"/>
      <c r="J4662" s="123">
        <f>IF(OR(tbl_Metraj22[[#This Row],[TARIH]]="",tbl_Metraj22[[#This Row],[TARIH]]="-"),0,IF(tbl_Metraj22[[#This Row],[YUZDE]]=0,tbl_Metraj22[[#This Row],[METRAJ_BETON]],tbl_Metraj22[[#This Row],[YUZDE]]*tbl_Metraj22[[#This Row],[METRAJ_BETON]]))</f>
        <v>0</v>
      </c>
      <c r="K4662" s="2" t="s">
        <v>22870</v>
      </c>
    </row>
    <row r="4663" spans="1:11" ht="14.25" x14ac:dyDescent="0.2">
      <c r="A4663" s="2" t="s">
        <v>734</v>
      </c>
      <c r="B4663" s="124" t="s">
        <v>5841</v>
      </c>
      <c r="C4663" s="124"/>
      <c r="D4663" s="126">
        <v>3.52</v>
      </c>
      <c r="E4663" s="124" t="s">
        <v>766</v>
      </c>
      <c r="F4663" s="124">
        <v>-2</v>
      </c>
      <c r="G4663" s="2" t="s">
        <v>17249</v>
      </c>
      <c r="H4663" s="130"/>
      <c r="I4663" s="134"/>
      <c r="J4663" s="123">
        <f>IF(OR(tbl_Metraj22[[#This Row],[TARIH]]="",tbl_Metraj22[[#This Row],[TARIH]]="-"),0,IF(tbl_Metraj22[[#This Row],[YUZDE]]=0,tbl_Metraj22[[#This Row],[METRAJ_BETON]],tbl_Metraj22[[#This Row],[YUZDE]]*tbl_Metraj22[[#This Row],[METRAJ_BETON]]))</f>
        <v>0</v>
      </c>
      <c r="K4663" s="2" t="s">
        <v>22867</v>
      </c>
    </row>
    <row r="4664" spans="1:11" ht="14.25" x14ac:dyDescent="0.2">
      <c r="A4664" s="2" t="s">
        <v>734</v>
      </c>
      <c r="B4664" s="124" t="s">
        <v>5842</v>
      </c>
      <c r="C4664" s="124"/>
      <c r="D4664" s="126">
        <v>0.67</v>
      </c>
      <c r="E4664" s="124" t="s">
        <v>766</v>
      </c>
      <c r="F4664" s="124">
        <v>-2</v>
      </c>
      <c r="G4664" s="2" t="s">
        <v>17250</v>
      </c>
      <c r="H4664" s="130"/>
      <c r="I4664" s="134"/>
      <c r="J4664" s="123">
        <f>IF(OR(tbl_Metraj22[[#This Row],[TARIH]]="",tbl_Metraj22[[#This Row],[TARIH]]="-"),0,IF(tbl_Metraj22[[#This Row],[YUZDE]]=0,tbl_Metraj22[[#This Row],[METRAJ_BETON]],tbl_Metraj22[[#This Row],[YUZDE]]*tbl_Metraj22[[#This Row],[METRAJ_BETON]]))</f>
        <v>0</v>
      </c>
      <c r="K4664" s="2" t="e">
        <v>#N/A</v>
      </c>
    </row>
    <row r="4665" spans="1:11" ht="14.25" x14ac:dyDescent="0.2">
      <c r="A4665" s="2" t="s">
        <v>734</v>
      </c>
      <c r="B4665" s="124" t="s">
        <v>5843</v>
      </c>
      <c r="C4665" s="124"/>
      <c r="D4665" s="126">
        <v>1.76</v>
      </c>
      <c r="E4665" s="124" t="s">
        <v>766</v>
      </c>
      <c r="F4665" s="124">
        <v>-2</v>
      </c>
      <c r="G4665" s="2" t="s">
        <v>17251</v>
      </c>
      <c r="H4665" s="130"/>
      <c r="I4665" s="134"/>
      <c r="J4665" s="123">
        <f>IF(OR(tbl_Metraj22[[#This Row],[TARIH]]="",tbl_Metraj22[[#This Row],[TARIH]]="-"),0,IF(tbl_Metraj22[[#This Row],[YUZDE]]=0,tbl_Metraj22[[#This Row],[METRAJ_BETON]],tbl_Metraj22[[#This Row],[YUZDE]]*tbl_Metraj22[[#This Row],[METRAJ_BETON]]))</f>
        <v>0</v>
      </c>
      <c r="K4665" s="2" t="s">
        <v>24076</v>
      </c>
    </row>
    <row r="4666" spans="1:11" ht="14.25" x14ac:dyDescent="0.2">
      <c r="A4666" s="2" t="s">
        <v>734</v>
      </c>
      <c r="B4666" s="124" t="s">
        <v>5844</v>
      </c>
      <c r="C4666" s="124"/>
      <c r="D4666" s="126">
        <v>0.38</v>
      </c>
      <c r="E4666" s="124" t="s">
        <v>766</v>
      </c>
      <c r="F4666" s="124">
        <v>-2</v>
      </c>
      <c r="G4666" s="2" t="s">
        <v>17252</v>
      </c>
      <c r="H4666" s="130"/>
      <c r="I4666" s="134"/>
      <c r="J4666" s="123">
        <f>IF(OR(tbl_Metraj22[[#This Row],[TARIH]]="",tbl_Metraj22[[#This Row],[TARIH]]="-"),0,IF(tbl_Metraj22[[#This Row],[YUZDE]]=0,tbl_Metraj22[[#This Row],[METRAJ_BETON]],tbl_Metraj22[[#This Row],[YUZDE]]*tbl_Metraj22[[#This Row],[METRAJ_BETON]]))</f>
        <v>0</v>
      </c>
      <c r="K4666" s="2" t="s">
        <v>24077</v>
      </c>
    </row>
    <row r="4667" spans="1:11" ht="14.25" x14ac:dyDescent="0.2">
      <c r="A4667" s="2" t="s">
        <v>734</v>
      </c>
      <c r="B4667" s="124" t="s">
        <v>5845</v>
      </c>
      <c r="C4667" s="124"/>
      <c r="D4667" s="126">
        <v>0.46</v>
      </c>
      <c r="E4667" s="124" t="s">
        <v>766</v>
      </c>
      <c r="F4667" s="124">
        <v>-2</v>
      </c>
      <c r="G4667" s="2" t="s">
        <v>17253</v>
      </c>
      <c r="H4667" s="130"/>
      <c r="I4667" s="134"/>
      <c r="J4667" s="123">
        <f>IF(OR(tbl_Metraj22[[#This Row],[TARIH]]="",tbl_Metraj22[[#This Row],[TARIH]]="-"),0,IF(tbl_Metraj22[[#This Row],[YUZDE]]=0,tbl_Metraj22[[#This Row],[METRAJ_BETON]],tbl_Metraj22[[#This Row],[YUZDE]]*tbl_Metraj22[[#This Row],[METRAJ_BETON]]))</f>
        <v>0</v>
      </c>
      <c r="K4667" s="2" t="s">
        <v>22787</v>
      </c>
    </row>
    <row r="4668" spans="1:11" ht="14.25" x14ac:dyDescent="0.2">
      <c r="A4668" s="2" t="s">
        <v>734</v>
      </c>
      <c r="B4668" s="124" t="s">
        <v>5846</v>
      </c>
      <c r="C4668" s="124"/>
      <c r="D4668" s="126">
        <v>0.85</v>
      </c>
      <c r="E4668" s="124" t="s">
        <v>766</v>
      </c>
      <c r="F4668" s="124">
        <v>-2</v>
      </c>
      <c r="G4668" s="2" t="s">
        <v>17254</v>
      </c>
      <c r="H4668" s="130"/>
      <c r="I4668" s="134"/>
      <c r="J4668" s="123">
        <f>IF(OR(tbl_Metraj22[[#This Row],[TARIH]]="",tbl_Metraj22[[#This Row],[TARIH]]="-"),0,IF(tbl_Metraj22[[#This Row],[YUZDE]]=0,tbl_Metraj22[[#This Row],[METRAJ_BETON]],tbl_Metraj22[[#This Row],[YUZDE]]*tbl_Metraj22[[#This Row],[METRAJ_BETON]]))</f>
        <v>0</v>
      </c>
      <c r="K4668" s="2" t="e">
        <v>#N/A</v>
      </c>
    </row>
    <row r="4669" spans="1:11" ht="14.25" x14ac:dyDescent="0.2">
      <c r="A4669" s="2" t="s">
        <v>734</v>
      </c>
      <c r="B4669" s="124" t="s">
        <v>5847</v>
      </c>
      <c r="C4669" s="124"/>
      <c r="D4669" s="126">
        <v>1</v>
      </c>
      <c r="E4669" s="124" t="s">
        <v>766</v>
      </c>
      <c r="F4669" s="124">
        <v>-2</v>
      </c>
      <c r="G4669" s="2" t="s">
        <v>17255</v>
      </c>
      <c r="H4669" s="130"/>
      <c r="I4669" s="134"/>
      <c r="J4669" s="123">
        <f>IF(OR(tbl_Metraj22[[#This Row],[TARIH]]="",tbl_Metraj22[[#This Row],[TARIH]]="-"),0,IF(tbl_Metraj22[[#This Row],[YUZDE]]=0,tbl_Metraj22[[#This Row],[METRAJ_BETON]],tbl_Metraj22[[#This Row],[YUZDE]]*tbl_Metraj22[[#This Row],[METRAJ_BETON]]))</f>
        <v>0</v>
      </c>
      <c r="K4669" s="2" t="s">
        <v>22813</v>
      </c>
    </row>
    <row r="4670" spans="1:11" ht="14.25" x14ac:dyDescent="0.2">
      <c r="A4670" s="2" t="s">
        <v>734</v>
      </c>
      <c r="B4670" s="124" t="s">
        <v>5848</v>
      </c>
      <c r="C4670" s="124"/>
      <c r="D4670" s="126">
        <v>1.04</v>
      </c>
      <c r="E4670" s="124" t="s">
        <v>766</v>
      </c>
      <c r="F4670" s="124">
        <v>-2</v>
      </c>
      <c r="G4670" s="2" t="s">
        <v>17256</v>
      </c>
      <c r="H4670" s="130"/>
      <c r="I4670" s="134"/>
      <c r="J4670" s="123">
        <f>IF(OR(tbl_Metraj22[[#This Row],[TARIH]]="",tbl_Metraj22[[#This Row],[TARIH]]="-"),0,IF(tbl_Metraj22[[#This Row],[YUZDE]]=0,tbl_Metraj22[[#This Row],[METRAJ_BETON]],tbl_Metraj22[[#This Row],[YUZDE]]*tbl_Metraj22[[#This Row],[METRAJ_BETON]]))</f>
        <v>0</v>
      </c>
      <c r="K4670" s="2" t="s">
        <v>24078</v>
      </c>
    </row>
    <row r="4671" spans="1:11" ht="14.25" x14ac:dyDescent="0.2">
      <c r="A4671" s="2" t="s">
        <v>734</v>
      </c>
      <c r="B4671" s="124" t="s">
        <v>5849</v>
      </c>
      <c r="C4671" s="124"/>
      <c r="D4671" s="126">
        <v>0.32</v>
      </c>
      <c r="E4671" s="124" t="s">
        <v>766</v>
      </c>
      <c r="F4671" s="124">
        <v>-2</v>
      </c>
      <c r="G4671" s="2" t="s">
        <v>17257</v>
      </c>
      <c r="H4671" s="130"/>
      <c r="I4671" s="134"/>
      <c r="J4671" s="123">
        <f>IF(OR(tbl_Metraj22[[#This Row],[TARIH]]="",tbl_Metraj22[[#This Row],[TARIH]]="-"),0,IF(tbl_Metraj22[[#This Row],[YUZDE]]=0,tbl_Metraj22[[#This Row],[METRAJ_BETON]],tbl_Metraj22[[#This Row],[YUZDE]]*tbl_Metraj22[[#This Row],[METRAJ_BETON]]))</f>
        <v>0</v>
      </c>
      <c r="K4671" s="2" t="e">
        <v>#N/A</v>
      </c>
    </row>
    <row r="4672" spans="1:11" ht="14.25" x14ac:dyDescent="0.2">
      <c r="A4672" s="2" t="s">
        <v>734</v>
      </c>
      <c r="B4672" s="124" t="s">
        <v>5850</v>
      </c>
      <c r="C4672" s="124"/>
      <c r="D4672" s="126">
        <v>0.79</v>
      </c>
      <c r="E4672" s="124" t="s">
        <v>766</v>
      </c>
      <c r="F4672" s="124">
        <v>-2</v>
      </c>
      <c r="G4672" s="2" t="s">
        <v>17258</v>
      </c>
      <c r="H4672" s="130"/>
      <c r="I4672" s="134"/>
      <c r="J4672" s="123">
        <f>IF(OR(tbl_Metraj22[[#This Row],[TARIH]]="",tbl_Metraj22[[#This Row],[TARIH]]="-"),0,IF(tbl_Metraj22[[#This Row],[YUZDE]]=0,tbl_Metraj22[[#This Row],[METRAJ_BETON]],tbl_Metraj22[[#This Row],[YUZDE]]*tbl_Metraj22[[#This Row],[METRAJ_BETON]]))</f>
        <v>0</v>
      </c>
      <c r="K4672" s="2" t="e">
        <v>#N/A</v>
      </c>
    </row>
    <row r="4673" spans="1:11" ht="14.25" x14ac:dyDescent="0.2">
      <c r="A4673" s="2" t="s">
        <v>734</v>
      </c>
      <c r="B4673" s="124" t="s">
        <v>5851</v>
      </c>
      <c r="C4673" s="124"/>
      <c r="D4673" s="126">
        <v>1.06</v>
      </c>
      <c r="E4673" s="124" t="s">
        <v>766</v>
      </c>
      <c r="F4673" s="124">
        <v>-2</v>
      </c>
      <c r="G4673" s="2" t="s">
        <v>17259</v>
      </c>
      <c r="H4673" s="130"/>
      <c r="I4673" s="134"/>
      <c r="J4673" s="123">
        <f>IF(OR(tbl_Metraj22[[#This Row],[TARIH]]="",tbl_Metraj22[[#This Row],[TARIH]]="-"),0,IF(tbl_Metraj22[[#This Row],[YUZDE]]=0,tbl_Metraj22[[#This Row],[METRAJ_BETON]],tbl_Metraj22[[#This Row],[YUZDE]]*tbl_Metraj22[[#This Row],[METRAJ_BETON]]))</f>
        <v>0</v>
      </c>
      <c r="K4673" s="2" t="s">
        <v>24079</v>
      </c>
    </row>
    <row r="4674" spans="1:11" ht="14.25" x14ac:dyDescent="0.2">
      <c r="A4674" s="2" t="s">
        <v>734</v>
      </c>
      <c r="B4674" s="124" t="s">
        <v>5852</v>
      </c>
      <c r="C4674" s="124"/>
      <c r="D4674" s="126">
        <v>0.84</v>
      </c>
      <c r="E4674" s="124" t="s">
        <v>766</v>
      </c>
      <c r="F4674" s="124">
        <v>-2</v>
      </c>
      <c r="G4674" s="2" t="s">
        <v>17260</v>
      </c>
      <c r="H4674" s="130"/>
      <c r="I4674" s="134"/>
      <c r="J4674" s="123">
        <f>IF(OR(tbl_Metraj22[[#This Row],[TARIH]]="",tbl_Metraj22[[#This Row],[TARIH]]="-"),0,IF(tbl_Metraj22[[#This Row],[YUZDE]]=0,tbl_Metraj22[[#This Row],[METRAJ_BETON]],tbl_Metraj22[[#This Row],[YUZDE]]*tbl_Metraj22[[#This Row],[METRAJ_BETON]]))</f>
        <v>0</v>
      </c>
      <c r="K4674" s="2" t="s">
        <v>22825</v>
      </c>
    </row>
    <row r="4675" spans="1:11" ht="14.25" x14ac:dyDescent="0.2">
      <c r="A4675" s="2" t="s">
        <v>734</v>
      </c>
      <c r="B4675" s="124" t="s">
        <v>5853</v>
      </c>
      <c r="C4675" s="124"/>
      <c r="D4675" s="126">
        <v>0.67</v>
      </c>
      <c r="E4675" s="124" t="s">
        <v>766</v>
      </c>
      <c r="F4675" s="124">
        <v>-2</v>
      </c>
      <c r="G4675" s="2" t="s">
        <v>17261</v>
      </c>
      <c r="H4675" s="130"/>
      <c r="I4675" s="134"/>
      <c r="J4675" s="123">
        <f>IF(OR(tbl_Metraj22[[#This Row],[TARIH]]="",tbl_Metraj22[[#This Row],[TARIH]]="-"),0,IF(tbl_Metraj22[[#This Row],[YUZDE]]=0,tbl_Metraj22[[#This Row],[METRAJ_BETON]],tbl_Metraj22[[#This Row],[YUZDE]]*tbl_Metraj22[[#This Row],[METRAJ_BETON]]))</f>
        <v>0</v>
      </c>
      <c r="K4675" s="2" t="s">
        <v>22862</v>
      </c>
    </row>
    <row r="4676" spans="1:11" ht="14.25" x14ac:dyDescent="0.2">
      <c r="A4676" s="2" t="s">
        <v>734</v>
      </c>
      <c r="B4676" s="124" t="s">
        <v>5854</v>
      </c>
      <c r="C4676" s="124"/>
      <c r="D4676" s="126">
        <v>1.82</v>
      </c>
      <c r="E4676" s="124" t="s">
        <v>766</v>
      </c>
      <c r="F4676" s="124">
        <v>-2</v>
      </c>
      <c r="G4676" s="2" t="s">
        <v>17262</v>
      </c>
      <c r="H4676" s="130"/>
      <c r="I4676" s="134"/>
      <c r="J4676" s="123">
        <f>IF(OR(tbl_Metraj22[[#This Row],[TARIH]]="",tbl_Metraj22[[#This Row],[TARIH]]="-"),0,IF(tbl_Metraj22[[#This Row],[YUZDE]]=0,tbl_Metraj22[[#This Row],[METRAJ_BETON]],tbl_Metraj22[[#This Row],[YUZDE]]*tbl_Metraj22[[#This Row],[METRAJ_BETON]]))</f>
        <v>0</v>
      </c>
      <c r="K4676" s="2" t="s">
        <v>24080</v>
      </c>
    </row>
    <row r="4677" spans="1:11" ht="14.25" x14ac:dyDescent="0.2">
      <c r="A4677" s="2" t="s">
        <v>734</v>
      </c>
      <c r="B4677" s="124" t="s">
        <v>5855</v>
      </c>
      <c r="C4677" s="124"/>
      <c r="D4677" s="126">
        <v>1.41</v>
      </c>
      <c r="E4677" s="124" t="s">
        <v>766</v>
      </c>
      <c r="F4677" s="124">
        <v>-2</v>
      </c>
      <c r="G4677" s="2" t="s">
        <v>17263</v>
      </c>
      <c r="H4677" s="130"/>
      <c r="I4677" s="134"/>
      <c r="J4677" s="123">
        <f>IF(OR(tbl_Metraj22[[#This Row],[TARIH]]="",tbl_Metraj22[[#This Row],[TARIH]]="-"),0,IF(tbl_Metraj22[[#This Row],[YUZDE]]=0,tbl_Metraj22[[#This Row],[METRAJ_BETON]],tbl_Metraj22[[#This Row],[YUZDE]]*tbl_Metraj22[[#This Row],[METRAJ_BETON]]))</f>
        <v>0</v>
      </c>
      <c r="K4677" s="2" t="s">
        <v>24081</v>
      </c>
    </row>
    <row r="4678" spans="1:11" ht="14.25" x14ac:dyDescent="0.2">
      <c r="A4678" s="2" t="s">
        <v>734</v>
      </c>
      <c r="B4678" s="124" t="s">
        <v>5856</v>
      </c>
      <c r="C4678" s="124"/>
      <c r="D4678" s="126">
        <v>2.14</v>
      </c>
      <c r="E4678" s="124" t="s">
        <v>766</v>
      </c>
      <c r="F4678" s="124">
        <v>-2</v>
      </c>
      <c r="G4678" s="2" t="s">
        <v>17264</v>
      </c>
      <c r="H4678" s="130"/>
      <c r="I4678" s="134"/>
      <c r="J4678" s="123">
        <f>IF(OR(tbl_Metraj22[[#This Row],[TARIH]]="",tbl_Metraj22[[#This Row],[TARIH]]="-"),0,IF(tbl_Metraj22[[#This Row],[YUZDE]]=0,tbl_Metraj22[[#This Row],[METRAJ_BETON]],tbl_Metraj22[[#This Row],[YUZDE]]*tbl_Metraj22[[#This Row],[METRAJ_BETON]]))</f>
        <v>0</v>
      </c>
      <c r="K4678" s="2" t="s">
        <v>24082</v>
      </c>
    </row>
    <row r="4679" spans="1:11" ht="14.25" x14ac:dyDescent="0.2">
      <c r="A4679" s="2" t="s">
        <v>734</v>
      </c>
      <c r="B4679" s="124" t="s">
        <v>5857</v>
      </c>
      <c r="C4679" s="124"/>
      <c r="D4679" s="126">
        <v>2.4300000000000002</v>
      </c>
      <c r="E4679" s="124" t="s">
        <v>766</v>
      </c>
      <c r="F4679" s="124">
        <v>-2</v>
      </c>
      <c r="G4679" s="2" t="s">
        <v>17265</v>
      </c>
      <c r="H4679" s="130"/>
      <c r="I4679" s="134"/>
      <c r="J4679" s="123">
        <f>IF(OR(tbl_Metraj22[[#This Row],[TARIH]]="",tbl_Metraj22[[#This Row],[TARIH]]="-"),0,IF(tbl_Metraj22[[#This Row],[YUZDE]]=0,tbl_Metraj22[[#This Row],[METRAJ_BETON]],tbl_Metraj22[[#This Row],[YUZDE]]*tbl_Metraj22[[#This Row],[METRAJ_BETON]]))</f>
        <v>0</v>
      </c>
      <c r="K4679" s="2" t="s">
        <v>22866</v>
      </c>
    </row>
    <row r="4680" spans="1:11" ht="14.25" x14ac:dyDescent="0.2">
      <c r="A4680" s="2" t="s">
        <v>734</v>
      </c>
      <c r="B4680" s="124" t="s">
        <v>5858</v>
      </c>
      <c r="C4680" s="124"/>
      <c r="D4680" s="126">
        <v>0.93</v>
      </c>
      <c r="E4680" s="124" t="s">
        <v>766</v>
      </c>
      <c r="F4680" s="124">
        <v>-2</v>
      </c>
      <c r="G4680" s="2" t="s">
        <v>17266</v>
      </c>
      <c r="H4680" s="130"/>
      <c r="I4680" s="134"/>
      <c r="J4680" s="123">
        <f>IF(OR(tbl_Metraj22[[#This Row],[TARIH]]="",tbl_Metraj22[[#This Row],[TARIH]]="-"),0,IF(tbl_Metraj22[[#This Row],[YUZDE]]=0,tbl_Metraj22[[#This Row],[METRAJ_BETON]],tbl_Metraj22[[#This Row],[YUZDE]]*tbl_Metraj22[[#This Row],[METRAJ_BETON]]))</f>
        <v>0</v>
      </c>
      <c r="K4680" s="2" t="s">
        <v>24083</v>
      </c>
    </row>
    <row r="4681" spans="1:11" ht="14.25" x14ac:dyDescent="0.2">
      <c r="A4681" s="2" t="s">
        <v>734</v>
      </c>
      <c r="B4681" s="124" t="s">
        <v>5859</v>
      </c>
      <c r="C4681" s="124"/>
      <c r="D4681" s="126">
        <v>3.26</v>
      </c>
      <c r="E4681" s="124" t="s">
        <v>766</v>
      </c>
      <c r="F4681" s="124">
        <v>-2</v>
      </c>
      <c r="G4681" s="2" t="s">
        <v>17267</v>
      </c>
      <c r="H4681" s="130"/>
      <c r="I4681" s="134"/>
      <c r="J4681" s="123">
        <f>IF(OR(tbl_Metraj22[[#This Row],[TARIH]]="",tbl_Metraj22[[#This Row],[TARIH]]="-"),0,IF(tbl_Metraj22[[#This Row],[YUZDE]]=0,tbl_Metraj22[[#This Row],[METRAJ_BETON]],tbl_Metraj22[[#This Row],[YUZDE]]*tbl_Metraj22[[#This Row],[METRAJ_BETON]]))</f>
        <v>0</v>
      </c>
      <c r="K4681" s="2" t="s">
        <v>24084</v>
      </c>
    </row>
    <row r="4682" spans="1:11" ht="14.25" x14ac:dyDescent="0.2">
      <c r="A4682" s="2" t="s">
        <v>734</v>
      </c>
      <c r="B4682" s="124" t="s">
        <v>5860</v>
      </c>
      <c r="C4682" s="124"/>
      <c r="D4682" s="126">
        <v>3.46</v>
      </c>
      <c r="E4682" s="124" t="s">
        <v>766</v>
      </c>
      <c r="F4682" s="124">
        <v>-2</v>
      </c>
      <c r="G4682" s="2" t="s">
        <v>17268</v>
      </c>
      <c r="H4682" s="130"/>
      <c r="I4682" s="134"/>
      <c r="J4682" s="123">
        <f>IF(OR(tbl_Metraj22[[#This Row],[TARIH]]="",tbl_Metraj22[[#This Row],[TARIH]]="-"),0,IF(tbl_Metraj22[[#This Row],[YUZDE]]=0,tbl_Metraj22[[#This Row],[METRAJ_BETON]],tbl_Metraj22[[#This Row],[YUZDE]]*tbl_Metraj22[[#This Row],[METRAJ_BETON]]))</f>
        <v>0</v>
      </c>
      <c r="K4682" s="2" t="s">
        <v>22783</v>
      </c>
    </row>
    <row r="4683" spans="1:11" ht="14.25" x14ac:dyDescent="0.2">
      <c r="A4683" s="2" t="s">
        <v>734</v>
      </c>
      <c r="B4683" s="124" t="s">
        <v>5861</v>
      </c>
      <c r="C4683" s="124"/>
      <c r="D4683" s="126">
        <v>3.46</v>
      </c>
      <c r="E4683" s="124" t="s">
        <v>766</v>
      </c>
      <c r="F4683" s="124">
        <v>-2</v>
      </c>
      <c r="G4683" s="2" t="s">
        <v>17269</v>
      </c>
      <c r="H4683" s="130"/>
      <c r="I4683" s="134"/>
      <c r="J4683" s="123">
        <f>IF(OR(tbl_Metraj22[[#This Row],[TARIH]]="",tbl_Metraj22[[#This Row],[TARIH]]="-"),0,IF(tbl_Metraj22[[#This Row],[YUZDE]]=0,tbl_Metraj22[[#This Row],[METRAJ_BETON]],tbl_Metraj22[[#This Row],[YUZDE]]*tbl_Metraj22[[#This Row],[METRAJ_BETON]]))</f>
        <v>0</v>
      </c>
      <c r="K4683" s="2" t="s">
        <v>22881</v>
      </c>
    </row>
    <row r="4684" spans="1:11" ht="14.25" x14ac:dyDescent="0.2">
      <c r="A4684" s="2" t="s">
        <v>734</v>
      </c>
      <c r="B4684" s="124" t="s">
        <v>5862</v>
      </c>
      <c r="C4684" s="124"/>
      <c r="D4684" s="126">
        <v>3.46</v>
      </c>
      <c r="E4684" s="124" t="s">
        <v>766</v>
      </c>
      <c r="F4684" s="124">
        <v>-2</v>
      </c>
      <c r="G4684" s="2" t="s">
        <v>17270</v>
      </c>
      <c r="H4684" s="130"/>
      <c r="I4684" s="134"/>
      <c r="J4684" s="123">
        <f>IF(OR(tbl_Metraj22[[#This Row],[TARIH]]="",tbl_Metraj22[[#This Row],[TARIH]]="-"),0,IF(tbl_Metraj22[[#This Row],[YUZDE]]=0,tbl_Metraj22[[#This Row],[METRAJ_BETON]],tbl_Metraj22[[#This Row],[YUZDE]]*tbl_Metraj22[[#This Row],[METRAJ_BETON]]))</f>
        <v>0</v>
      </c>
      <c r="K4684" s="2" t="s">
        <v>22879</v>
      </c>
    </row>
    <row r="4685" spans="1:11" ht="14.25" x14ac:dyDescent="0.2">
      <c r="A4685" s="2" t="s">
        <v>734</v>
      </c>
      <c r="B4685" s="124" t="s">
        <v>5863</v>
      </c>
      <c r="C4685" s="124"/>
      <c r="D4685" s="126">
        <v>3.46</v>
      </c>
      <c r="E4685" s="124" t="s">
        <v>766</v>
      </c>
      <c r="F4685" s="124">
        <v>-2</v>
      </c>
      <c r="G4685" s="2" t="s">
        <v>17271</v>
      </c>
      <c r="H4685" s="130"/>
      <c r="I4685" s="134"/>
      <c r="J4685" s="123">
        <f>IF(OR(tbl_Metraj22[[#This Row],[TARIH]]="",tbl_Metraj22[[#This Row],[TARIH]]="-"),0,IF(tbl_Metraj22[[#This Row],[YUZDE]]=0,tbl_Metraj22[[#This Row],[METRAJ_BETON]],tbl_Metraj22[[#This Row],[YUZDE]]*tbl_Metraj22[[#This Row],[METRAJ_BETON]]))</f>
        <v>0</v>
      </c>
      <c r="K4685" s="2" t="s">
        <v>24085</v>
      </c>
    </row>
    <row r="4686" spans="1:11" ht="14.25" x14ac:dyDescent="0.2">
      <c r="A4686" s="2" t="s">
        <v>734</v>
      </c>
      <c r="B4686" s="124" t="s">
        <v>5864</v>
      </c>
      <c r="C4686" s="124"/>
      <c r="D4686" s="126">
        <v>3.46</v>
      </c>
      <c r="E4686" s="124" t="s">
        <v>766</v>
      </c>
      <c r="F4686" s="124">
        <v>-2</v>
      </c>
      <c r="G4686" s="2" t="s">
        <v>17272</v>
      </c>
      <c r="H4686" s="130"/>
      <c r="I4686" s="134"/>
      <c r="J4686" s="123">
        <f>IF(OR(tbl_Metraj22[[#This Row],[TARIH]]="",tbl_Metraj22[[#This Row],[TARIH]]="-"),0,IF(tbl_Metraj22[[#This Row],[YUZDE]]=0,tbl_Metraj22[[#This Row],[METRAJ_BETON]],tbl_Metraj22[[#This Row],[YUZDE]]*tbl_Metraj22[[#This Row],[METRAJ_BETON]]))</f>
        <v>0</v>
      </c>
      <c r="K4686" s="2" t="s">
        <v>24086</v>
      </c>
    </row>
    <row r="4687" spans="1:11" ht="14.25" x14ac:dyDescent="0.2">
      <c r="A4687" s="2" t="s">
        <v>734</v>
      </c>
      <c r="B4687" s="124" t="s">
        <v>5865</v>
      </c>
      <c r="C4687" s="124"/>
      <c r="D4687" s="126">
        <v>0.91</v>
      </c>
      <c r="E4687" s="124" t="s">
        <v>766</v>
      </c>
      <c r="F4687" s="124">
        <v>-2</v>
      </c>
      <c r="G4687" s="2" t="s">
        <v>17273</v>
      </c>
      <c r="H4687" s="130" t="s">
        <v>24265</v>
      </c>
      <c r="I4687" s="134"/>
      <c r="J4687" s="123">
        <f>IF(OR(tbl_Metraj22[[#This Row],[TARIH]]="",tbl_Metraj22[[#This Row],[TARIH]]="-"),0,IF(tbl_Metraj22[[#This Row],[YUZDE]]=0,tbl_Metraj22[[#This Row],[METRAJ_BETON]],tbl_Metraj22[[#This Row],[YUZDE]]*tbl_Metraj22[[#This Row],[METRAJ_BETON]]))</f>
        <v>0</v>
      </c>
      <c r="K4687" s="2" t="s">
        <v>24087</v>
      </c>
    </row>
    <row r="4688" spans="1:11" ht="14.25" x14ac:dyDescent="0.2">
      <c r="A4688" s="2" t="s">
        <v>734</v>
      </c>
      <c r="B4688" s="124" t="s">
        <v>5866</v>
      </c>
      <c r="C4688" s="124"/>
      <c r="D4688" s="126">
        <v>0.91</v>
      </c>
      <c r="E4688" s="124" t="s">
        <v>766</v>
      </c>
      <c r="F4688" s="124">
        <v>-2</v>
      </c>
      <c r="G4688" s="2" t="s">
        <v>17274</v>
      </c>
      <c r="H4688" s="130" t="s">
        <v>24265</v>
      </c>
      <c r="I4688" s="134"/>
      <c r="J4688" s="123">
        <f>IF(OR(tbl_Metraj22[[#This Row],[TARIH]]="",tbl_Metraj22[[#This Row],[TARIH]]="-"),0,IF(tbl_Metraj22[[#This Row],[YUZDE]]=0,tbl_Metraj22[[#This Row],[METRAJ_BETON]],tbl_Metraj22[[#This Row],[YUZDE]]*tbl_Metraj22[[#This Row],[METRAJ_BETON]]))</f>
        <v>0</v>
      </c>
      <c r="K4688" s="2" t="s">
        <v>24088</v>
      </c>
    </row>
    <row r="4689" spans="1:11" ht="14.25" x14ac:dyDescent="0.2">
      <c r="A4689" s="2" t="s">
        <v>734</v>
      </c>
      <c r="B4689" s="124" t="s">
        <v>5867</v>
      </c>
      <c r="C4689" s="124"/>
      <c r="D4689" s="126">
        <v>3.02</v>
      </c>
      <c r="E4689" s="124" t="s">
        <v>766</v>
      </c>
      <c r="F4689" s="124">
        <v>-2</v>
      </c>
      <c r="G4689" s="2" t="s">
        <v>17275</v>
      </c>
      <c r="H4689" s="130" t="s">
        <v>24265</v>
      </c>
      <c r="I4689" s="134"/>
      <c r="J4689" s="123">
        <f>IF(OR(tbl_Metraj22[[#This Row],[TARIH]]="",tbl_Metraj22[[#This Row],[TARIH]]="-"),0,IF(tbl_Metraj22[[#This Row],[YUZDE]]=0,tbl_Metraj22[[#This Row],[METRAJ_BETON]],tbl_Metraj22[[#This Row],[YUZDE]]*tbl_Metraj22[[#This Row],[METRAJ_BETON]]))</f>
        <v>0</v>
      </c>
      <c r="K4689" s="2" t="s">
        <v>22758</v>
      </c>
    </row>
    <row r="4690" spans="1:11" ht="14.25" x14ac:dyDescent="0.2">
      <c r="A4690" s="2" t="s">
        <v>734</v>
      </c>
      <c r="B4690" s="124" t="s">
        <v>5868</v>
      </c>
      <c r="C4690" s="124"/>
      <c r="D4690" s="126">
        <v>3.46</v>
      </c>
      <c r="E4690" s="124" t="s">
        <v>766</v>
      </c>
      <c r="F4690" s="124">
        <v>-2</v>
      </c>
      <c r="G4690" s="2" t="s">
        <v>17276</v>
      </c>
      <c r="H4690" s="130" t="s">
        <v>24265</v>
      </c>
      <c r="I4690" s="134"/>
      <c r="J4690" s="123">
        <f>IF(OR(tbl_Metraj22[[#This Row],[TARIH]]="",tbl_Metraj22[[#This Row],[TARIH]]="-"),0,IF(tbl_Metraj22[[#This Row],[YUZDE]]=0,tbl_Metraj22[[#This Row],[METRAJ_BETON]],tbl_Metraj22[[#This Row],[YUZDE]]*tbl_Metraj22[[#This Row],[METRAJ_BETON]]))</f>
        <v>0</v>
      </c>
      <c r="K4690" s="2" t="s">
        <v>22840</v>
      </c>
    </row>
    <row r="4691" spans="1:11" ht="14.25" x14ac:dyDescent="0.2">
      <c r="A4691" s="2" t="s">
        <v>734</v>
      </c>
      <c r="B4691" s="124" t="s">
        <v>5870</v>
      </c>
      <c r="C4691" s="124"/>
      <c r="D4691" s="126">
        <v>0.9</v>
      </c>
      <c r="E4691" s="124" t="s">
        <v>766</v>
      </c>
      <c r="F4691" s="124">
        <v>-2</v>
      </c>
      <c r="G4691" s="2" t="s">
        <v>17277</v>
      </c>
      <c r="H4691" s="130" t="s">
        <v>24265</v>
      </c>
      <c r="I4691" s="134"/>
      <c r="J4691" s="123">
        <f>IF(OR(tbl_Metraj22[[#This Row],[TARIH]]="",tbl_Metraj22[[#This Row],[TARIH]]="-"),0,IF(tbl_Metraj22[[#This Row],[YUZDE]]=0,tbl_Metraj22[[#This Row],[METRAJ_BETON]],tbl_Metraj22[[#This Row],[YUZDE]]*tbl_Metraj22[[#This Row],[METRAJ_BETON]]))</f>
        <v>0</v>
      </c>
      <c r="K4691" s="2" t="s">
        <v>24089</v>
      </c>
    </row>
    <row r="4692" spans="1:11" ht="14.25" x14ac:dyDescent="0.2">
      <c r="A4692" s="2" t="s">
        <v>734</v>
      </c>
      <c r="B4692" s="124" t="s">
        <v>5871</v>
      </c>
      <c r="C4692" s="124"/>
      <c r="D4692" s="126">
        <v>0.9</v>
      </c>
      <c r="E4692" s="124" t="s">
        <v>766</v>
      </c>
      <c r="F4692" s="124">
        <v>-2</v>
      </c>
      <c r="G4692" s="2" t="s">
        <v>17278</v>
      </c>
      <c r="H4692" s="130"/>
      <c r="I4692" s="134"/>
      <c r="J4692" s="123">
        <f>IF(OR(tbl_Metraj22[[#This Row],[TARIH]]="",tbl_Metraj22[[#This Row],[TARIH]]="-"),0,IF(tbl_Metraj22[[#This Row],[YUZDE]]=0,tbl_Metraj22[[#This Row],[METRAJ_BETON]],tbl_Metraj22[[#This Row],[YUZDE]]*tbl_Metraj22[[#This Row],[METRAJ_BETON]]))</f>
        <v>0</v>
      </c>
      <c r="K4692" s="2" t="s">
        <v>24090</v>
      </c>
    </row>
    <row r="4693" spans="1:11" ht="14.25" x14ac:dyDescent="0.2">
      <c r="A4693" s="2" t="s">
        <v>734</v>
      </c>
      <c r="B4693" s="124" t="s">
        <v>5872</v>
      </c>
      <c r="C4693" s="124"/>
      <c r="D4693" s="126">
        <v>3.46</v>
      </c>
      <c r="E4693" s="124" t="s">
        <v>766</v>
      </c>
      <c r="F4693" s="124">
        <v>-2</v>
      </c>
      <c r="G4693" s="2" t="s">
        <v>17279</v>
      </c>
      <c r="H4693" s="130"/>
      <c r="I4693" s="134"/>
      <c r="J4693" s="123">
        <f>IF(OR(tbl_Metraj22[[#This Row],[TARIH]]="",tbl_Metraj22[[#This Row],[TARIH]]="-"),0,IF(tbl_Metraj22[[#This Row],[YUZDE]]=0,tbl_Metraj22[[#This Row],[METRAJ_BETON]],tbl_Metraj22[[#This Row],[YUZDE]]*tbl_Metraj22[[#This Row],[METRAJ_BETON]]))</f>
        <v>0</v>
      </c>
      <c r="K4693" s="2" t="s">
        <v>24091</v>
      </c>
    </row>
    <row r="4694" spans="1:11" ht="14.25" x14ac:dyDescent="0.2">
      <c r="A4694" s="2" t="s">
        <v>734</v>
      </c>
      <c r="B4694" s="124" t="s">
        <v>5873</v>
      </c>
      <c r="C4694" s="124"/>
      <c r="D4694" s="126">
        <v>3.41</v>
      </c>
      <c r="E4694" s="124" t="s">
        <v>766</v>
      </c>
      <c r="F4694" s="124">
        <v>-2</v>
      </c>
      <c r="G4694" s="2" t="s">
        <v>17280</v>
      </c>
      <c r="H4694" s="130"/>
      <c r="I4694" s="134"/>
      <c r="J4694" s="123">
        <f>IF(OR(tbl_Metraj22[[#This Row],[TARIH]]="",tbl_Metraj22[[#This Row],[TARIH]]="-"),0,IF(tbl_Metraj22[[#This Row],[YUZDE]]=0,tbl_Metraj22[[#This Row],[METRAJ_BETON]],tbl_Metraj22[[#This Row],[YUZDE]]*tbl_Metraj22[[#This Row],[METRAJ_BETON]]))</f>
        <v>0</v>
      </c>
      <c r="K4694" s="2" t="s">
        <v>22803</v>
      </c>
    </row>
    <row r="4695" spans="1:11" ht="14.25" x14ac:dyDescent="0.2">
      <c r="A4695" s="2" t="s">
        <v>734</v>
      </c>
      <c r="B4695" s="124" t="s">
        <v>5874</v>
      </c>
      <c r="C4695" s="124"/>
      <c r="D4695" s="126">
        <v>3.46</v>
      </c>
      <c r="E4695" s="124" t="s">
        <v>766</v>
      </c>
      <c r="F4695" s="124">
        <v>-2</v>
      </c>
      <c r="G4695" s="2" t="s">
        <v>17281</v>
      </c>
      <c r="H4695" s="130" t="s">
        <v>24265</v>
      </c>
      <c r="I4695" s="134"/>
      <c r="J4695" s="123">
        <f>IF(OR(tbl_Metraj22[[#This Row],[TARIH]]="",tbl_Metraj22[[#This Row],[TARIH]]="-"),0,IF(tbl_Metraj22[[#This Row],[YUZDE]]=0,tbl_Metraj22[[#This Row],[METRAJ_BETON]],tbl_Metraj22[[#This Row],[YUZDE]]*tbl_Metraj22[[#This Row],[METRAJ_BETON]]))</f>
        <v>0</v>
      </c>
      <c r="K4695" s="2" t="s">
        <v>22871</v>
      </c>
    </row>
    <row r="4696" spans="1:11" ht="14.25" x14ac:dyDescent="0.2">
      <c r="A4696" s="2" t="s">
        <v>734</v>
      </c>
      <c r="B4696" s="124" t="s">
        <v>5877</v>
      </c>
      <c r="C4696" s="124"/>
      <c r="D4696" s="126">
        <v>3.46</v>
      </c>
      <c r="E4696" s="124" t="s">
        <v>766</v>
      </c>
      <c r="F4696" s="124">
        <v>-2</v>
      </c>
      <c r="G4696" s="2" t="s">
        <v>17282</v>
      </c>
      <c r="H4696" s="130"/>
      <c r="I4696" s="134"/>
      <c r="J4696" s="123">
        <f>IF(OR(tbl_Metraj22[[#This Row],[TARIH]]="",tbl_Metraj22[[#This Row],[TARIH]]="-"),0,IF(tbl_Metraj22[[#This Row],[YUZDE]]=0,tbl_Metraj22[[#This Row],[METRAJ_BETON]],tbl_Metraj22[[#This Row],[YUZDE]]*tbl_Metraj22[[#This Row],[METRAJ_BETON]]))</f>
        <v>0</v>
      </c>
      <c r="K4696" s="2" t="s">
        <v>24092</v>
      </c>
    </row>
    <row r="4697" spans="1:11" ht="14.25" x14ac:dyDescent="0.2">
      <c r="A4697" s="2" t="s">
        <v>734</v>
      </c>
      <c r="B4697" s="124" t="s">
        <v>5879</v>
      </c>
      <c r="C4697" s="124"/>
      <c r="D4697" s="126">
        <v>3.46</v>
      </c>
      <c r="E4697" s="124" t="s">
        <v>766</v>
      </c>
      <c r="F4697" s="124">
        <v>-2</v>
      </c>
      <c r="G4697" s="2" t="s">
        <v>17283</v>
      </c>
      <c r="H4697" s="130"/>
      <c r="I4697" s="134"/>
      <c r="J4697" s="123">
        <f>IF(OR(tbl_Metraj22[[#This Row],[TARIH]]="",tbl_Metraj22[[#This Row],[TARIH]]="-"),0,IF(tbl_Metraj22[[#This Row],[YUZDE]]=0,tbl_Metraj22[[#This Row],[METRAJ_BETON]],tbl_Metraj22[[#This Row],[YUZDE]]*tbl_Metraj22[[#This Row],[METRAJ_BETON]]))</f>
        <v>0</v>
      </c>
      <c r="K4697" s="2" t="s">
        <v>24093</v>
      </c>
    </row>
    <row r="4698" spans="1:11" ht="14.25" x14ac:dyDescent="0.2">
      <c r="A4698" s="2" t="s">
        <v>734</v>
      </c>
      <c r="B4698" s="124" t="s">
        <v>5880</v>
      </c>
      <c r="C4698" s="124"/>
      <c r="D4698" s="126">
        <v>2.02</v>
      </c>
      <c r="E4698" s="124" t="s">
        <v>766</v>
      </c>
      <c r="F4698" s="124">
        <v>-2</v>
      </c>
      <c r="G4698" s="2" t="s">
        <v>17284</v>
      </c>
      <c r="H4698" s="130"/>
      <c r="I4698" s="134"/>
      <c r="J4698" s="123">
        <f>IF(OR(tbl_Metraj22[[#This Row],[TARIH]]="",tbl_Metraj22[[#This Row],[TARIH]]="-"),0,IF(tbl_Metraj22[[#This Row],[YUZDE]]=0,tbl_Metraj22[[#This Row],[METRAJ_BETON]],tbl_Metraj22[[#This Row],[YUZDE]]*tbl_Metraj22[[#This Row],[METRAJ_BETON]]))</f>
        <v>0</v>
      </c>
      <c r="K4698" s="2" t="s">
        <v>22796</v>
      </c>
    </row>
    <row r="4699" spans="1:11" ht="14.25" x14ac:dyDescent="0.2">
      <c r="A4699" s="2" t="s">
        <v>734</v>
      </c>
      <c r="B4699" s="124" t="s">
        <v>5881</v>
      </c>
      <c r="C4699" s="124"/>
      <c r="D4699" s="126">
        <v>2.2999999999999998</v>
      </c>
      <c r="E4699" s="124" t="s">
        <v>766</v>
      </c>
      <c r="F4699" s="124">
        <v>-2</v>
      </c>
      <c r="G4699" s="2" t="s">
        <v>17285</v>
      </c>
      <c r="H4699" s="130"/>
      <c r="I4699" s="134"/>
      <c r="J4699" s="123">
        <f>IF(OR(tbl_Metraj22[[#This Row],[TARIH]]="",tbl_Metraj22[[#This Row],[TARIH]]="-"),0,IF(tbl_Metraj22[[#This Row],[YUZDE]]=0,tbl_Metraj22[[#This Row],[METRAJ_BETON]],tbl_Metraj22[[#This Row],[YUZDE]]*tbl_Metraj22[[#This Row],[METRAJ_BETON]]))</f>
        <v>0</v>
      </c>
      <c r="K4699" s="2" t="s">
        <v>22800</v>
      </c>
    </row>
    <row r="4700" spans="1:11" ht="14.25" x14ac:dyDescent="0.2">
      <c r="A4700" s="2" t="s">
        <v>734</v>
      </c>
      <c r="B4700" s="124" t="s">
        <v>5882</v>
      </c>
      <c r="C4700" s="124"/>
      <c r="D4700" s="126">
        <v>3.52</v>
      </c>
      <c r="E4700" s="124" t="s">
        <v>766</v>
      </c>
      <c r="F4700" s="124">
        <v>-2</v>
      </c>
      <c r="G4700" s="2" t="s">
        <v>17286</v>
      </c>
      <c r="H4700" s="130"/>
      <c r="I4700" s="134"/>
      <c r="J4700" s="123">
        <f>IF(OR(tbl_Metraj22[[#This Row],[TARIH]]="",tbl_Metraj22[[#This Row],[TARIH]]="-"),0,IF(tbl_Metraj22[[#This Row],[YUZDE]]=0,tbl_Metraj22[[#This Row],[METRAJ_BETON]],tbl_Metraj22[[#This Row],[YUZDE]]*tbl_Metraj22[[#This Row],[METRAJ_BETON]]))</f>
        <v>0</v>
      </c>
      <c r="K4700" s="2" t="s">
        <v>22876</v>
      </c>
    </row>
    <row r="4701" spans="1:11" ht="14.25" x14ac:dyDescent="0.2">
      <c r="A4701" s="2" t="s">
        <v>734</v>
      </c>
      <c r="B4701" s="124" t="s">
        <v>5883</v>
      </c>
      <c r="C4701" s="124"/>
      <c r="D4701" s="126">
        <v>4.08</v>
      </c>
      <c r="E4701" s="124" t="s">
        <v>766</v>
      </c>
      <c r="F4701" s="124">
        <v>-2</v>
      </c>
      <c r="G4701" s="2" t="s">
        <v>17287</v>
      </c>
      <c r="H4701" s="130"/>
      <c r="I4701" s="134"/>
      <c r="J4701" s="123">
        <f>IF(OR(tbl_Metraj22[[#This Row],[TARIH]]="",tbl_Metraj22[[#This Row],[TARIH]]="-"),0,IF(tbl_Metraj22[[#This Row],[YUZDE]]=0,tbl_Metraj22[[#This Row],[METRAJ_BETON]],tbl_Metraj22[[#This Row],[YUZDE]]*tbl_Metraj22[[#This Row],[METRAJ_BETON]]))</f>
        <v>0</v>
      </c>
      <c r="K4701" s="2" t="s">
        <v>22875</v>
      </c>
    </row>
    <row r="4702" spans="1:11" ht="14.25" x14ac:dyDescent="0.2">
      <c r="A4702" s="2" t="s">
        <v>734</v>
      </c>
      <c r="B4702" s="124" t="s">
        <v>5924</v>
      </c>
      <c r="C4702" s="124"/>
      <c r="D4702" s="126">
        <v>4.22</v>
      </c>
      <c r="E4702" s="124" t="s">
        <v>766</v>
      </c>
      <c r="F4702" s="124">
        <v>-2</v>
      </c>
      <c r="G4702" s="2" t="s">
        <v>17288</v>
      </c>
      <c r="H4702" s="130"/>
      <c r="I4702" s="134"/>
      <c r="J4702" s="123">
        <f>IF(OR(tbl_Metraj22[[#This Row],[TARIH]]="",tbl_Metraj22[[#This Row],[TARIH]]="-"),0,IF(tbl_Metraj22[[#This Row],[YUZDE]]=0,tbl_Metraj22[[#This Row],[METRAJ_BETON]],tbl_Metraj22[[#This Row],[YUZDE]]*tbl_Metraj22[[#This Row],[METRAJ_BETON]]))</f>
        <v>0</v>
      </c>
      <c r="K4702" s="2" t="s">
        <v>22776</v>
      </c>
    </row>
    <row r="4703" spans="1:11" ht="14.25" x14ac:dyDescent="0.2">
      <c r="A4703" s="2" t="s">
        <v>734</v>
      </c>
      <c r="B4703" s="124" t="s">
        <v>5925</v>
      </c>
      <c r="C4703" s="124"/>
      <c r="D4703" s="126">
        <v>3.4</v>
      </c>
      <c r="E4703" s="124" t="s">
        <v>766</v>
      </c>
      <c r="F4703" s="124">
        <v>-2</v>
      </c>
      <c r="G4703" s="2" t="s">
        <v>17289</v>
      </c>
      <c r="H4703" s="130"/>
      <c r="I4703" s="134"/>
      <c r="J4703" s="123">
        <f>IF(OR(tbl_Metraj22[[#This Row],[TARIH]]="",tbl_Metraj22[[#This Row],[TARIH]]="-"),0,IF(tbl_Metraj22[[#This Row],[YUZDE]]=0,tbl_Metraj22[[#This Row],[METRAJ_BETON]],tbl_Metraj22[[#This Row],[YUZDE]]*tbl_Metraj22[[#This Row],[METRAJ_BETON]]))</f>
        <v>0</v>
      </c>
      <c r="K4703" s="2" t="s">
        <v>22777</v>
      </c>
    </row>
    <row r="4704" spans="1:11" ht="14.25" x14ac:dyDescent="0.2">
      <c r="A4704" s="2" t="s">
        <v>734</v>
      </c>
      <c r="B4704" s="124" t="s">
        <v>5926</v>
      </c>
      <c r="C4704" s="124"/>
      <c r="D4704" s="126">
        <v>3.77</v>
      </c>
      <c r="E4704" s="124" t="s">
        <v>766</v>
      </c>
      <c r="F4704" s="124">
        <v>-2</v>
      </c>
      <c r="G4704" s="2" t="s">
        <v>17290</v>
      </c>
      <c r="H4704" s="130"/>
      <c r="I4704" s="134"/>
      <c r="J4704" s="123">
        <f>IF(OR(tbl_Metraj22[[#This Row],[TARIH]]="",tbl_Metraj22[[#This Row],[TARIH]]="-"),0,IF(tbl_Metraj22[[#This Row],[YUZDE]]=0,tbl_Metraj22[[#This Row],[METRAJ_BETON]],tbl_Metraj22[[#This Row],[YUZDE]]*tbl_Metraj22[[#This Row],[METRAJ_BETON]]))</f>
        <v>0</v>
      </c>
      <c r="K4704" s="2" t="s">
        <v>22778</v>
      </c>
    </row>
    <row r="4705" spans="1:11" ht="14.25" x14ac:dyDescent="0.2">
      <c r="A4705" s="2" t="s">
        <v>734</v>
      </c>
      <c r="B4705" s="124" t="s">
        <v>5927</v>
      </c>
      <c r="C4705" s="124"/>
      <c r="D4705" s="126">
        <v>1.02</v>
      </c>
      <c r="E4705" s="124" t="s">
        <v>766</v>
      </c>
      <c r="F4705" s="124">
        <v>-2</v>
      </c>
      <c r="G4705" s="2" t="s">
        <v>17291</v>
      </c>
      <c r="H4705" s="130"/>
      <c r="I4705" s="134"/>
      <c r="J4705" s="123">
        <f>IF(OR(tbl_Metraj22[[#This Row],[TARIH]]="",tbl_Metraj22[[#This Row],[TARIH]]="-"),0,IF(tbl_Metraj22[[#This Row],[YUZDE]]=0,tbl_Metraj22[[#This Row],[METRAJ_BETON]],tbl_Metraj22[[#This Row],[YUZDE]]*tbl_Metraj22[[#This Row],[METRAJ_BETON]]))</f>
        <v>0</v>
      </c>
      <c r="K4705" s="2" t="s">
        <v>22768</v>
      </c>
    </row>
    <row r="4706" spans="1:11" ht="14.25" x14ac:dyDescent="0.2">
      <c r="A4706" s="2" t="s">
        <v>734</v>
      </c>
      <c r="B4706" s="124" t="s">
        <v>5928</v>
      </c>
      <c r="C4706" s="124"/>
      <c r="D4706" s="126">
        <v>3.11</v>
      </c>
      <c r="E4706" s="124" t="s">
        <v>766</v>
      </c>
      <c r="F4706" s="124">
        <v>-2</v>
      </c>
      <c r="G4706" s="2" t="s">
        <v>17292</v>
      </c>
      <c r="H4706" s="130"/>
      <c r="I4706" s="134"/>
      <c r="J4706" s="123">
        <f>IF(OR(tbl_Metraj22[[#This Row],[TARIH]]="",tbl_Metraj22[[#This Row],[TARIH]]="-"),0,IF(tbl_Metraj22[[#This Row],[YUZDE]]=0,tbl_Metraj22[[#This Row],[METRAJ_BETON]],tbl_Metraj22[[#This Row],[YUZDE]]*tbl_Metraj22[[#This Row],[METRAJ_BETON]]))</f>
        <v>0</v>
      </c>
      <c r="K4706" s="2" t="s">
        <v>22769</v>
      </c>
    </row>
    <row r="4707" spans="1:11" ht="14.25" x14ac:dyDescent="0.2">
      <c r="A4707" s="2" t="s">
        <v>734</v>
      </c>
      <c r="B4707" s="124" t="s">
        <v>5929</v>
      </c>
      <c r="C4707" s="124"/>
      <c r="D4707" s="126">
        <v>1.89</v>
      </c>
      <c r="E4707" s="124" t="s">
        <v>766</v>
      </c>
      <c r="F4707" s="124">
        <v>-2</v>
      </c>
      <c r="G4707" s="2" t="s">
        <v>17293</v>
      </c>
      <c r="H4707" s="130"/>
      <c r="I4707" s="134"/>
      <c r="J4707" s="123">
        <f>IF(OR(tbl_Metraj22[[#This Row],[TARIH]]="",tbl_Metraj22[[#This Row],[TARIH]]="-"),0,IF(tbl_Metraj22[[#This Row],[YUZDE]]=0,tbl_Metraj22[[#This Row],[METRAJ_BETON]],tbl_Metraj22[[#This Row],[YUZDE]]*tbl_Metraj22[[#This Row],[METRAJ_BETON]]))</f>
        <v>0</v>
      </c>
      <c r="K4707" s="2" t="e">
        <v>#N/A</v>
      </c>
    </row>
    <row r="4708" spans="1:11" ht="14.25" x14ac:dyDescent="0.2">
      <c r="A4708" s="2" t="s">
        <v>734</v>
      </c>
      <c r="B4708" s="124" t="s">
        <v>5930</v>
      </c>
      <c r="C4708" s="124"/>
      <c r="D4708" s="126">
        <v>3.77</v>
      </c>
      <c r="E4708" s="124" t="s">
        <v>766</v>
      </c>
      <c r="F4708" s="124">
        <v>-2</v>
      </c>
      <c r="G4708" s="2" t="s">
        <v>17294</v>
      </c>
      <c r="H4708" s="130"/>
      <c r="I4708" s="134"/>
      <c r="J4708" s="123">
        <f>IF(OR(tbl_Metraj22[[#This Row],[TARIH]]="",tbl_Metraj22[[#This Row],[TARIH]]="-"),0,IF(tbl_Metraj22[[#This Row],[YUZDE]]=0,tbl_Metraj22[[#This Row],[METRAJ_BETON]],tbl_Metraj22[[#This Row],[YUZDE]]*tbl_Metraj22[[#This Row],[METRAJ_BETON]]))</f>
        <v>0</v>
      </c>
      <c r="K4708" s="2" t="s">
        <v>22761</v>
      </c>
    </row>
    <row r="4709" spans="1:11" ht="14.25" x14ac:dyDescent="0.2">
      <c r="A4709" s="2" t="s">
        <v>734</v>
      </c>
      <c r="B4709" s="124" t="s">
        <v>5931</v>
      </c>
      <c r="C4709" s="124"/>
      <c r="D4709" s="126">
        <v>3.39</v>
      </c>
      <c r="E4709" s="124" t="s">
        <v>766</v>
      </c>
      <c r="F4709" s="124">
        <v>-2</v>
      </c>
      <c r="G4709" s="2" t="s">
        <v>17295</v>
      </c>
      <c r="H4709" s="130"/>
      <c r="I4709" s="134"/>
      <c r="J4709" s="123">
        <f>IF(OR(tbl_Metraj22[[#This Row],[TARIH]]="",tbl_Metraj22[[#This Row],[TARIH]]="-"),0,IF(tbl_Metraj22[[#This Row],[YUZDE]]=0,tbl_Metraj22[[#This Row],[METRAJ_BETON]],tbl_Metraj22[[#This Row],[YUZDE]]*tbl_Metraj22[[#This Row],[METRAJ_BETON]]))</f>
        <v>0</v>
      </c>
      <c r="K4709" s="2" t="s">
        <v>22762</v>
      </c>
    </row>
    <row r="4710" spans="1:11" ht="14.25" x14ac:dyDescent="0.2">
      <c r="A4710" s="2" t="s">
        <v>734</v>
      </c>
      <c r="B4710" s="124" t="s">
        <v>5932</v>
      </c>
      <c r="C4710" s="124"/>
      <c r="D4710" s="126">
        <v>3.47</v>
      </c>
      <c r="E4710" s="124" t="s">
        <v>766</v>
      </c>
      <c r="F4710" s="124">
        <v>-2</v>
      </c>
      <c r="G4710" s="2" t="s">
        <v>17296</v>
      </c>
      <c r="H4710" s="130"/>
      <c r="I4710" s="134"/>
      <c r="J4710" s="123">
        <f>IF(OR(tbl_Metraj22[[#This Row],[TARIH]]="",tbl_Metraj22[[#This Row],[TARIH]]="-"),0,IF(tbl_Metraj22[[#This Row],[YUZDE]]=0,tbl_Metraj22[[#This Row],[METRAJ_BETON]],tbl_Metraj22[[#This Row],[YUZDE]]*tbl_Metraj22[[#This Row],[METRAJ_BETON]]))</f>
        <v>0</v>
      </c>
      <c r="K4710" s="2" t="s">
        <v>22799</v>
      </c>
    </row>
    <row r="4711" spans="1:11" ht="14.25" x14ac:dyDescent="0.2">
      <c r="A4711" s="2" t="s">
        <v>734</v>
      </c>
      <c r="B4711" s="124" t="s">
        <v>6009</v>
      </c>
      <c r="C4711" s="124"/>
      <c r="D4711" s="126">
        <v>0.91</v>
      </c>
      <c r="E4711" s="124" t="s">
        <v>766</v>
      </c>
      <c r="F4711" s="124">
        <v>-2</v>
      </c>
      <c r="G4711" s="2" t="s">
        <v>17297</v>
      </c>
      <c r="H4711" s="130" t="s">
        <v>24265</v>
      </c>
      <c r="I4711" s="134"/>
      <c r="J4711" s="123">
        <f>IF(OR(tbl_Metraj22[[#This Row],[TARIH]]="",tbl_Metraj22[[#This Row],[TARIH]]="-"),0,IF(tbl_Metraj22[[#This Row],[YUZDE]]=0,tbl_Metraj22[[#This Row],[METRAJ_BETON]],tbl_Metraj22[[#This Row],[YUZDE]]*tbl_Metraj22[[#This Row],[METRAJ_BETON]]))</f>
        <v>0</v>
      </c>
      <c r="K4711" s="2" t="s">
        <v>24094</v>
      </c>
    </row>
    <row r="4712" spans="1:11" ht="14.25" x14ac:dyDescent="0.2">
      <c r="A4712" s="2" t="s">
        <v>734</v>
      </c>
      <c r="B4712" s="124" t="s">
        <v>6010</v>
      </c>
      <c r="C4712" s="124"/>
      <c r="D4712" s="126">
        <v>3.46</v>
      </c>
      <c r="E4712" s="124" t="s">
        <v>766</v>
      </c>
      <c r="F4712" s="124">
        <v>-2</v>
      </c>
      <c r="G4712" s="2" t="s">
        <v>17298</v>
      </c>
      <c r="H4712" s="130" t="s">
        <v>24265</v>
      </c>
      <c r="I4712" s="134"/>
      <c r="J4712" s="123">
        <f>IF(OR(tbl_Metraj22[[#This Row],[TARIH]]="",tbl_Metraj22[[#This Row],[TARIH]]="-"),0,IF(tbl_Metraj22[[#This Row],[YUZDE]]=0,tbl_Metraj22[[#This Row],[METRAJ_BETON]],tbl_Metraj22[[#This Row],[YUZDE]]*tbl_Metraj22[[#This Row],[METRAJ_BETON]]))</f>
        <v>0</v>
      </c>
      <c r="K4712" s="2" t="s">
        <v>22841</v>
      </c>
    </row>
    <row r="4713" spans="1:11" ht="14.25" x14ac:dyDescent="0.2">
      <c r="A4713" s="2" t="s">
        <v>734</v>
      </c>
      <c r="B4713" s="124" t="s">
        <v>6011</v>
      </c>
      <c r="C4713" s="124"/>
      <c r="D4713" s="126">
        <v>0.91</v>
      </c>
      <c r="E4713" s="124" t="s">
        <v>766</v>
      </c>
      <c r="F4713" s="124">
        <v>-2</v>
      </c>
      <c r="G4713" s="2" t="s">
        <v>17299</v>
      </c>
      <c r="H4713" s="130" t="s">
        <v>24265</v>
      </c>
      <c r="I4713" s="134"/>
      <c r="J4713" s="123">
        <f>IF(OR(tbl_Metraj22[[#This Row],[TARIH]]="",tbl_Metraj22[[#This Row],[TARIH]]="-"),0,IF(tbl_Metraj22[[#This Row],[YUZDE]]=0,tbl_Metraj22[[#This Row],[METRAJ_BETON]],tbl_Metraj22[[#This Row],[YUZDE]]*tbl_Metraj22[[#This Row],[METRAJ_BETON]]))</f>
        <v>0</v>
      </c>
      <c r="K4713" s="2" t="s">
        <v>24095</v>
      </c>
    </row>
    <row r="4714" spans="1:11" ht="14.25" x14ac:dyDescent="0.2">
      <c r="A4714" s="2" t="s">
        <v>728</v>
      </c>
      <c r="B4714" s="124" t="s">
        <v>7579</v>
      </c>
      <c r="C4714" s="124"/>
      <c r="D4714" s="126">
        <v>2.38</v>
      </c>
      <c r="E4714" s="124" t="s">
        <v>766</v>
      </c>
      <c r="F4714" s="124">
        <v>-2</v>
      </c>
      <c r="G4714" s="2" t="s">
        <v>17300</v>
      </c>
      <c r="H4714" s="130"/>
      <c r="I4714" s="134"/>
      <c r="J4714" s="123">
        <f>IF(OR(tbl_Metraj22[[#This Row],[TARIH]]="",tbl_Metraj22[[#This Row],[TARIH]]="-"),0,IF(tbl_Metraj22[[#This Row],[YUZDE]]=0,tbl_Metraj22[[#This Row],[METRAJ_BETON]],tbl_Metraj22[[#This Row],[YUZDE]]*tbl_Metraj22[[#This Row],[METRAJ_BETON]]))</f>
        <v>0</v>
      </c>
      <c r="K4714" s="2" t="s">
        <v>2143</v>
      </c>
    </row>
    <row r="4715" spans="1:11" ht="14.25" x14ac:dyDescent="0.2">
      <c r="A4715" s="2" t="s">
        <v>728</v>
      </c>
      <c r="B4715" s="124" t="s">
        <v>7581</v>
      </c>
      <c r="C4715" s="124"/>
      <c r="D4715" s="126">
        <v>1.58</v>
      </c>
      <c r="E4715" s="124" t="s">
        <v>766</v>
      </c>
      <c r="F4715" s="124">
        <v>-2</v>
      </c>
      <c r="G4715" s="2" t="s">
        <v>17301</v>
      </c>
      <c r="H4715" s="130"/>
      <c r="I4715" s="134"/>
      <c r="J4715" s="123">
        <f>IF(OR(tbl_Metraj22[[#This Row],[TARIH]]="",tbl_Metraj22[[#This Row],[TARIH]]="-"),0,IF(tbl_Metraj22[[#This Row],[YUZDE]]=0,tbl_Metraj22[[#This Row],[METRAJ_BETON]],tbl_Metraj22[[#This Row],[YUZDE]]*tbl_Metraj22[[#This Row],[METRAJ_BETON]]))</f>
        <v>0</v>
      </c>
      <c r="K4715" s="2" t="s">
        <v>2187</v>
      </c>
    </row>
    <row r="4716" spans="1:11" ht="14.25" x14ac:dyDescent="0.2">
      <c r="A4716" s="2" t="s">
        <v>728</v>
      </c>
      <c r="B4716" s="124" t="s">
        <v>7584</v>
      </c>
      <c r="C4716" s="124"/>
      <c r="D4716" s="126">
        <v>4.22</v>
      </c>
      <c r="E4716" s="124" t="s">
        <v>766</v>
      </c>
      <c r="F4716" s="124">
        <v>-2</v>
      </c>
      <c r="G4716" s="2" t="s">
        <v>17302</v>
      </c>
      <c r="H4716" s="130"/>
      <c r="I4716" s="134"/>
      <c r="J4716" s="123">
        <f>IF(OR(tbl_Metraj22[[#This Row],[TARIH]]="",tbl_Metraj22[[#This Row],[TARIH]]="-"),0,IF(tbl_Metraj22[[#This Row],[YUZDE]]=0,tbl_Metraj22[[#This Row],[METRAJ_BETON]],tbl_Metraj22[[#This Row],[YUZDE]]*tbl_Metraj22[[#This Row],[METRAJ_BETON]]))</f>
        <v>0</v>
      </c>
      <c r="K4716" s="2" t="s">
        <v>2280</v>
      </c>
    </row>
    <row r="4717" spans="1:11" ht="14.25" x14ac:dyDescent="0.2">
      <c r="A4717" s="2" t="s">
        <v>728</v>
      </c>
      <c r="B4717" s="124" t="s">
        <v>7585</v>
      </c>
      <c r="C4717" s="124"/>
      <c r="D4717" s="126">
        <v>7.92</v>
      </c>
      <c r="E4717" s="124" t="s">
        <v>766</v>
      </c>
      <c r="F4717" s="124">
        <v>-2</v>
      </c>
      <c r="G4717" s="2" t="s">
        <v>17303</v>
      </c>
      <c r="H4717" s="130" t="s">
        <v>24265</v>
      </c>
      <c r="I4717" s="134"/>
      <c r="J4717" s="123">
        <f>IF(OR(tbl_Metraj22[[#This Row],[TARIH]]="",tbl_Metraj22[[#This Row],[TARIH]]="-"),0,IF(tbl_Metraj22[[#This Row],[YUZDE]]=0,tbl_Metraj22[[#This Row],[METRAJ_BETON]],tbl_Metraj22[[#This Row],[YUZDE]]*tbl_Metraj22[[#This Row],[METRAJ_BETON]]))</f>
        <v>0</v>
      </c>
      <c r="K4717" s="2" t="s">
        <v>890</v>
      </c>
    </row>
    <row r="4718" spans="1:11" ht="14.25" x14ac:dyDescent="0.2">
      <c r="A4718" s="2" t="s">
        <v>728</v>
      </c>
      <c r="B4718" s="124" t="s">
        <v>7586</v>
      </c>
      <c r="C4718" s="124"/>
      <c r="D4718" s="126">
        <v>7.08</v>
      </c>
      <c r="E4718" s="124" t="s">
        <v>766</v>
      </c>
      <c r="F4718" s="124">
        <v>-2</v>
      </c>
      <c r="G4718" s="2" t="s">
        <v>17304</v>
      </c>
      <c r="H4718" s="130" t="s">
        <v>24265</v>
      </c>
      <c r="I4718" s="134"/>
      <c r="J4718" s="123">
        <f>IF(OR(tbl_Metraj22[[#This Row],[TARIH]]="",tbl_Metraj22[[#This Row],[TARIH]]="-"),0,IF(tbl_Metraj22[[#This Row],[YUZDE]]=0,tbl_Metraj22[[#This Row],[METRAJ_BETON]],tbl_Metraj22[[#This Row],[YUZDE]]*tbl_Metraj22[[#This Row],[METRAJ_BETON]]))</f>
        <v>0</v>
      </c>
      <c r="K4718" s="2" t="s">
        <v>889</v>
      </c>
    </row>
    <row r="4719" spans="1:11" ht="14.25" x14ac:dyDescent="0.2">
      <c r="A4719" s="2" t="s">
        <v>728</v>
      </c>
      <c r="B4719" s="124" t="s">
        <v>7587</v>
      </c>
      <c r="C4719" s="124"/>
      <c r="D4719" s="126">
        <v>7.08</v>
      </c>
      <c r="E4719" s="124" t="s">
        <v>766</v>
      </c>
      <c r="F4719" s="124">
        <v>-2</v>
      </c>
      <c r="G4719" s="2" t="s">
        <v>17305</v>
      </c>
      <c r="H4719" s="130" t="s">
        <v>24265</v>
      </c>
      <c r="I4719" s="134"/>
      <c r="J4719" s="123">
        <f>IF(OR(tbl_Metraj22[[#This Row],[TARIH]]="",tbl_Metraj22[[#This Row],[TARIH]]="-"),0,IF(tbl_Metraj22[[#This Row],[YUZDE]]=0,tbl_Metraj22[[#This Row],[METRAJ_BETON]],tbl_Metraj22[[#This Row],[YUZDE]]*tbl_Metraj22[[#This Row],[METRAJ_BETON]]))</f>
        <v>0</v>
      </c>
      <c r="K4719" s="2" t="s">
        <v>888</v>
      </c>
    </row>
    <row r="4720" spans="1:11" ht="14.25" x14ac:dyDescent="0.2">
      <c r="A4720" s="2" t="s">
        <v>728</v>
      </c>
      <c r="B4720" s="124" t="s">
        <v>7588</v>
      </c>
      <c r="C4720" s="124"/>
      <c r="D4720" s="126">
        <v>3.78</v>
      </c>
      <c r="E4720" s="124" t="s">
        <v>766</v>
      </c>
      <c r="F4720" s="124">
        <v>-2</v>
      </c>
      <c r="G4720" s="2" t="s">
        <v>17306</v>
      </c>
      <c r="H4720" s="130" t="s">
        <v>24265</v>
      </c>
      <c r="I4720" s="134"/>
      <c r="J4720" s="123">
        <f>IF(OR(tbl_Metraj22[[#This Row],[TARIH]]="",tbl_Metraj22[[#This Row],[TARIH]]="-"),0,IF(tbl_Metraj22[[#This Row],[YUZDE]]=0,tbl_Metraj22[[#This Row],[METRAJ_BETON]],tbl_Metraj22[[#This Row],[YUZDE]]*tbl_Metraj22[[#This Row],[METRAJ_BETON]]))</f>
        <v>0</v>
      </c>
      <c r="K4720" s="2" t="s">
        <v>875</v>
      </c>
    </row>
    <row r="4721" spans="1:11" ht="14.25" x14ac:dyDescent="0.2">
      <c r="A4721" s="2" t="s">
        <v>728</v>
      </c>
      <c r="B4721" s="124" t="s">
        <v>7589</v>
      </c>
      <c r="C4721" s="124"/>
      <c r="D4721" s="126">
        <v>3.78</v>
      </c>
      <c r="E4721" s="124" t="s">
        <v>766</v>
      </c>
      <c r="F4721" s="124">
        <v>-2</v>
      </c>
      <c r="G4721" s="2" t="s">
        <v>17307</v>
      </c>
      <c r="H4721" s="130" t="s">
        <v>24265</v>
      </c>
      <c r="I4721" s="134"/>
      <c r="J4721" s="123">
        <f>IF(OR(tbl_Metraj22[[#This Row],[TARIH]]="",tbl_Metraj22[[#This Row],[TARIH]]="-"),0,IF(tbl_Metraj22[[#This Row],[YUZDE]]=0,tbl_Metraj22[[#This Row],[METRAJ_BETON]],tbl_Metraj22[[#This Row],[YUZDE]]*tbl_Metraj22[[#This Row],[METRAJ_BETON]]))</f>
        <v>0</v>
      </c>
      <c r="K4721" s="2" t="s">
        <v>886</v>
      </c>
    </row>
    <row r="4722" spans="1:11" ht="14.25" x14ac:dyDescent="0.2">
      <c r="A4722" s="2" t="s">
        <v>728</v>
      </c>
      <c r="B4722" s="124" t="s">
        <v>7590</v>
      </c>
      <c r="C4722" s="124"/>
      <c r="D4722" s="126">
        <v>4.22</v>
      </c>
      <c r="E4722" s="124" t="s">
        <v>766</v>
      </c>
      <c r="F4722" s="124">
        <v>-2</v>
      </c>
      <c r="G4722" s="2" t="s">
        <v>17308</v>
      </c>
      <c r="H4722" s="130" t="s">
        <v>24265</v>
      </c>
      <c r="I4722" s="134"/>
      <c r="J4722" s="123">
        <f>IF(OR(tbl_Metraj22[[#This Row],[TARIH]]="",tbl_Metraj22[[#This Row],[TARIH]]="-"),0,IF(tbl_Metraj22[[#This Row],[YUZDE]]=0,tbl_Metraj22[[#This Row],[METRAJ_BETON]],tbl_Metraj22[[#This Row],[YUZDE]]*tbl_Metraj22[[#This Row],[METRAJ_BETON]]))</f>
        <v>0</v>
      </c>
      <c r="K4722" s="2" t="s">
        <v>887</v>
      </c>
    </row>
    <row r="4723" spans="1:11" ht="14.25" x14ac:dyDescent="0.2">
      <c r="A4723" s="2" t="s">
        <v>728</v>
      </c>
      <c r="B4723" s="124" t="s">
        <v>7591</v>
      </c>
      <c r="C4723" s="124"/>
      <c r="D4723" s="126">
        <v>4.22</v>
      </c>
      <c r="E4723" s="124" t="s">
        <v>766</v>
      </c>
      <c r="F4723" s="124">
        <v>-2</v>
      </c>
      <c r="G4723" s="2" t="s">
        <v>17309</v>
      </c>
      <c r="H4723" s="130" t="s">
        <v>24265</v>
      </c>
      <c r="I4723" s="134"/>
      <c r="J4723" s="123">
        <f>IF(OR(tbl_Metraj22[[#This Row],[TARIH]]="",tbl_Metraj22[[#This Row],[TARIH]]="-"),0,IF(tbl_Metraj22[[#This Row],[YUZDE]]=0,tbl_Metraj22[[#This Row],[METRAJ_BETON]],tbl_Metraj22[[#This Row],[YUZDE]]*tbl_Metraj22[[#This Row],[METRAJ_BETON]]))</f>
        <v>0</v>
      </c>
      <c r="K4723" s="2" t="s">
        <v>872</v>
      </c>
    </row>
    <row r="4724" spans="1:11" ht="14.25" x14ac:dyDescent="0.2">
      <c r="A4724" s="2" t="s">
        <v>728</v>
      </c>
      <c r="B4724" s="124" t="s">
        <v>7596</v>
      </c>
      <c r="C4724" s="124"/>
      <c r="D4724" s="126">
        <v>7.08</v>
      </c>
      <c r="E4724" s="124" t="s">
        <v>766</v>
      </c>
      <c r="F4724" s="124">
        <v>-2</v>
      </c>
      <c r="G4724" s="2" t="s">
        <v>17310</v>
      </c>
      <c r="H4724" s="130"/>
      <c r="I4724" s="134"/>
      <c r="J4724" s="123">
        <f>IF(OR(tbl_Metraj22[[#This Row],[TARIH]]="",tbl_Metraj22[[#This Row],[TARIH]]="-"),0,IF(tbl_Metraj22[[#This Row],[YUZDE]]=0,tbl_Metraj22[[#This Row],[METRAJ_BETON]],tbl_Metraj22[[#This Row],[YUZDE]]*tbl_Metraj22[[#This Row],[METRAJ_BETON]]))</f>
        <v>0</v>
      </c>
      <c r="K4724" s="2" t="s">
        <v>2249</v>
      </c>
    </row>
    <row r="4725" spans="1:11" ht="14.25" x14ac:dyDescent="0.2">
      <c r="A4725" s="2" t="s">
        <v>728</v>
      </c>
      <c r="B4725" s="124" t="s">
        <v>7597</v>
      </c>
      <c r="C4725" s="124"/>
      <c r="D4725" s="126">
        <v>7.92</v>
      </c>
      <c r="E4725" s="124" t="s">
        <v>766</v>
      </c>
      <c r="F4725" s="124">
        <v>-2</v>
      </c>
      <c r="G4725" s="2" t="s">
        <v>17311</v>
      </c>
      <c r="H4725" s="130"/>
      <c r="I4725" s="134"/>
      <c r="J4725" s="123">
        <f>IF(OR(tbl_Metraj22[[#This Row],[TARIH]]="",tbl_Metraj22[[#This Row],[TARIH]]="-"),0,IF(tbl_Metraj22[[#This Row],[YUZDE]]=0,tbl_Metraj22[[#This Row],[METRAJ_BETON]],tbl_Metraj22[[#This Row],[YUZDE]]*tbl_Metraj22[[#This Row],[METRAJ_BETON]]))</f>
        <v>0</v>
      </c>
      <c r="K4725" s="2" t="s">
        <v>2248</v>
      </c>
    </row>
    <row r="4726" spans="1:11" ht="14.25" x14ac:dyDescent="0.2">
      <c r="A4726" s="2" t="s">
        <v>728</v>
      </c>
      <c r="B4726" s="124" t="s">
        <v>7598</v>
      </c>
      <c r="C4726" s="124"/>
      <c r="D4726" s="126">
        <v>7.08</v>
      </c>
      <c r="E4726" s="124" t="s">
        <v>766</v>
      </c>
      <c r="F4726" s="124">
        <v>-2</v>
      </c>
      <c r="G4726" s="2" t="s">
        <v>17312</v>
      </c>
      <c r="H4726" s="130"/>
      <c r="I4726" s="134"/>
      <c r="J4726" s="123">
        <f>IF(OR(tbl_Metraj22[[#This Row],[TARIH]]="",tbl_Metraj22[[#This Row],[TARIH]]="-"),0,IF(tbl_Metraj22[[#This Row],[YUZDE]]=0,tbl_Metraj22[[#This Row],[METRAJ_BETON]],tbl_Metraj22[[#This Row],[YUZDE]]*tbl_Metraj22[[#This Row],[METRAJ_BETON]]))</f>
        <v>0</v>
      </c>
      <c r="K4726" s="2" t="s">
        <v>2247</v>
      </c>
    </row>
    <row r="4727" spans="1:11" ht="14.25" x14ac:dyDescent="0.2">
      <c r="A4727" s="2" t="s">
        <v>728</v>
      </c>
      <c r="B4727" s="124" t="s">
        <v>7599</v>
      </c>
      <c r="C4727" s="124"/>
      <c r="D4727" s="126">
        <v>7.92</v>
      </c>
      <c r="E4727" s="124" t="s">
        <v>766</v>
      </c>
      <c r="F4727" s="124">
        <v>-2</v>
      </c>
      <c r="G4727" s="2" t="s">
        <v>17313</v>
      </c>
      <c r="H4727" s="130"/>
      <c r="I4727" s="134"/>
      <c r="J4727" s="123">
        <f>IF(OR(tbl_Metraj22[[#This Row],[TARIH]]="",tbl_Metraj22[[#This Row],[TARIH]]="-"),0,IF(tbl_Metraj22[[#This Row],[YUZDE]]=0,tbl_Metraj22[[#This Row],[METRAJ_BETON]],tbl_Metraj22[[#This Row],[YUZDE]]*tbl_Metraj22[[#This Row],[METRAJ_BETON]]))</f>
        <v>0</v>
      </c>
      <c r="K4727" s="2" t="s">
        <v>2246</v>
      </c>
    </row>
    <row r="4728" spans="1:11" ht="14.25" x14ac:dyDescent="0.2">
      <c r="A4728" s="2" t="s">
        <v>728</v>
      </c>
      <c r="B4728" s="124" t="s">
        <v>7600</v>
      </c>
      <c r="C4728" s="124"/>
      <c r="D4728" s="126">
        <v>7.92</v>
      </c>
      <c r="E4728" s="124" t="s">
        <v>766</v>
      </c>
      <c r="F4728" s="124">
        <v>-2</v>
      </c>
      <c r="G4728" s="2" t="s">
        <v>17314</v>
      </c>
      <c r="H4728" s="130" t="s">
        <v>24265</v>
      </c>
      <c r="I4728" s="134"/>
      <c r="J4728" s="123">
        <f>IF(OR(tbl_Metraj22[[#This Row],[TARIH]]="",tbl_Metraj22[[#This Row],[TARIH]]="-"),0,IF(tbl_Metraj22[[#This Row],[YUZDE]]=0,tbl_Metraj22[[#This Row],[METRAJ_BETON]],tbl_Metraj22[[#This Row],[YUZDE]]*tbl_Metraj22[[#This Row],[METRAJ_BETON]]))</f>
        <v>0</v>
      </c>
      <c r="K4728" s="2" t="s">
        <v>2245</v>
      </c>
    </row>
    <row r="4729" spans="1:11" ht="14.25" x14ac:dyDescent="0.2">
      <c r="A4729" s="2" t="s">
        <v>728</v>
      </c>
      <c r="B4729" s="124" t="s">
        <v>7605</v>
      </c>
      <c r="C4729" s="124"/>
      <c r="D4729" s="126">
        <v>4.22</v>
      </c>
      <c r="E4729" s="124" t="s">
        <v>766</v>
      </c>
      <c r="F4729" s="124">
        <v>-2</v>
      </c>
      <c r="G4729" s="2" t="s">
        <v>17315</v>
      </c>
      <c r="H4729" s="130"/>
      <c r="I4729" s="134"/>
      <c r="J4729" s="123">
        <f>IF(OR(tbl_Metraj22[[#This Row],[TARIH]]="",tbl_Metraj22[[#This Row],[TARIH]]="-"),0,IF(tbl_Metraj22[[#This Row],[YUZDE]]=0,tbl_Metraj22[[#This Row],[METRAJ_BETON]],tbl_Metraj22[[#This Row],[YUZDE]]*tbl_Metraj22[[#This Row],[METRAJ_BETON]]))</f>
        <v>0</v>
      </c>
      <c r="K4729" s="2" t="s">
        <v>2230</v>
      </c>
    </row>
    <row r="4730" spans="1:11" ht="14.25" x14ac:dyDescent="0.2">
      <c r="A4730" s="2" t="s">
        <v>728</v>
      </c>
      <c r="B4730" s="124" t="s">
        <v>7606</v>
      </c>
      <c r="C4730" s="124"/>
      <c r="D4730" s="126">
        <v>4.22</v>
      </c>
      <c r="E4730" s="124" t="s">
        <v>766</v>
      </c>
      <c r="F4730" s="124">
        <v>-2</v>
      </c>
      <c r="G4730" s="2" t="s">
        <v>17316</v>
      </c>
      <c r="H4730" s="130" t="s">
        <v>24265</v>
      </c>
      <c r="I4730" s="134"/>
      <c r="J4730" s="123">
        <f>IF(OR(tbl_Metraj22[[#This Row],[TARIH]]="",tbl_Metraj22[[#This Row],[TARIH]]="-"),0,IF(tbl_Metraj22[[#This Row],[YUZDE]]=0,tbl_Metraj22[[#This Row],[METRAJ_BETON]],tbl_Metraj22[[#This Row],[YUZDE]]*tbl_Metraj22[[#This Row],[METRAJ_BETON]]))</f>
        <v>0</v>
      </c>
      <c r="K4730" s="2" t="s">
        <v>2231</v>
      </c>
    </row>
    <row r="4731" spans="1:11" ht="14.25" x14ac:dyDescent="0.2">
      <c r="A4731" s="2" t="s">
        <v>728</v>
      </c>
      <c r="B4731" s="124" t="s">
        <v>7612</v>
      </c>
      <c r="C4731" s="124"/>
      <c r="D4731" s="126">
        <v>7.92</v>
      </c>
      <c r="E4731" s="124" t="s">
        <v>766</v>
      </c>
      <c r="F4731" s="124">
        <v>-2</v>
      </c>
      <c r="G4731" s="2" t="s">
        <v>17317</v>
      </c>
      <c r="H4731" s="130" t="s">
        <v>24265</v>
      </c>
      <c r="I4731" s="134"/>
      <c r="J4731" s="123">
        <f>IF(OR(tbl_Metraj22[[#This Row],[TARIH]]="",tbl_Metraj22[[#This Row],[TARIH]]="-"),0,IF(tbl_Metraj22[[#This Row],[YUZDE]]=0,tbl_Metraj22[[#This Row],[METRAJ_BETON]],tbl_Metraj22[[#This Row],[YUZDE]]*tbl_Metraj22[[#This Row],[METRAJ_BETON]]))</f>
        <v>0</v>
      </c>
      <c r="K4731" s="2" t="s">
        <v>885</v>
      </c>
    </row>
    <row r="4732" spans="1:11" ht="14.25" x14ac:dyDescent="0.2">
      <c r="A4732" s="2" t="s">
        <v>728</v>
      </c>
      <c r="B4732" s="124" t="s">
        <v>7627</v>
      </c>
      <c r="C4732" s="124"/>
      <c r="D4732" s="126">
        <v>13.73</v>
      </c>
      <c r="E4732" s="124" t="s">
        <v>766</v>
      </c>
      <c r="F4732" s="124">
        <v>-2</v>
      </c>
      <c r="G4732" s="2" t="s">
        <v>17318</v>
      </c>
      <c r="H4732" s="130"/>
      <c r="I4732" s="134"/>
      <c r="J4732" s="123">
        <f>IF(OR(tbl_Metraj22[[#This Row],[TARIH]]="",tbl_Metraj22[[#This Row],[TARIH]]="-"),0,IF(tbl_Metraj22[[#This Row],[YUZDE]]=0,tbl_Metraj22[[#This Row],[METRAJ_BETON]],tbl_Metraj22[[#This Row],[YUZDE]]*tbl_Metraj22[[#This Row],[METRAJ_BETON]]))</f>
        <v>0</v>
      </c>
      <c r="K4732" s="2" t="s">
        <v>2281</v>
      </c>
    </row>
    <row r="4733" spans="1:11" ht="14.25" x14ac:dyDescent="0.2">
      <c r="A4733" s="2" t="s">
        <v>728</v>
      </c>
      <c r="B4733" s="124" t="s">
        <v>7644</v>
      </c>
      <c r="C4733" s="124"/>
      <c r="D4733" s="126">
        <v>5.54</v>
      </c>
      <c r="E4733" s="124" t="s">
        <v>766</v>
      </c>
      <c r="F4733" s="124">
        <v>-2</v>
      </c>
      <c r="G4733" s="2" t="s">
        <v>17319</v>
      </c>
      <c r="H4733" s="130"/>
      <c r="I4733" s="134"/>
      <c r="J4733" s="123">
        <f>IF(OR(tbl_Metraj22[[#This Row],[TARIH]]="",tbl_Metraj22[[#This Row],[TARIH]]="-"),0,IF(tbl_Metraj22[[#This Row],[YUZDE]]=0,tbl_Metraj22[[#This Row],[METRAJ_BETON]],tbl_Metraj22[[#This Row],[YUZDE]]*tbl_Metraj22[[#This Row],[METRAJ_BETON]]))</f>
        <v>0</v>
      </c>
      <c r="K4733" s="2" t="s">
        <v>2194</v>
      </c>
    </row>
    <row r="4734" spans="1:11" ht="14.25" x14ac:dyDescent="0.2">
      <c r="A4734" s="2" t="s">
        <v>728</v>
      </c>
      <c r="B4734" s="124" t="s">
        <v>7645</v>
      </c>
      <c r="C4734" s="124"/>
      <c r="D4734" s="126">
        <v>7.85</v>
      </c>
      <c r="E4734" s="124" t="s">
        <v>766</v>
      </c>
      <c r="F4734" s="124">
        <v>-2</v>
      </c>
      <c r="G4734" s="2" t="s">
        <v>17320</v>
      </c>
      <c r="H4734" s="130"/>
      <c r="I4734" s="134"/>
      <c r="J4734" s="123">
        <f>IF(OR(tbl_Metraj22[[#This Row],[TARIH]]="",tbl_Metraj22[[#This Row],[TARIH]]="-"),0,IF(tbl_Metraj22[[#This Row],[YUZDE]]=0,tbl_Metraj22[[#This Row],[METRAJ_BETON]],tbl_Metraj22[[#This Row],[YUZDE]]*tbl_Metraj22[[#This Row],[METRAJ_BETON]]))</f>
        <v>0</v>
      </c>
      <c r="K4734" s="2" t="s">
        <v>2195</v>
      </c>
    </row>
    <row r="4735" spans="1:11" ht="14.25" x14ac:dyDescent="0.2">
      <c r="A4735" s="2" t="s">
        <v>728</v>
      </c>
      <c r="B4735" s="124" t="s">
        <v>7647</v>
      </c>
      <c r="C4735" s="124"/>
      <c r="D4735" s="126">
        <v>4.22</v>
      </c>
      <c r="E4735" s="124" t="s">
        <v>766</v>
      </c>
      <c r="F4735" s="124">
        <v>-2</v>
      </c>
      <c r="G4735" s="2" t="s">
        <v>17321</v>
      </c>
      <c r="H4735" s="130"/>
      <c r="I4735" s="134"/>
      <c r="J4735" s="123">
        <f>IF(OR(tbl_Metraj22[[#This Row],[TARIH]]="",tbl_Metraj22[[#This Row],[TARIH]]="-"),0,IF(tbl_Metraj22[[#This Row],[YUZDE]]=0,tbl_Metraj22[[#This Row],[METRAJ_BETON]],tbl_Metraj22[[#This Row],[YUZDE]]*tbl_Metraj22[[#This Row],[METRAJ_BETON]]))</f>
        <v>0</v>
      </c>
      <c r="K4735" s="2" t="s">
        <v>896</v>
      </c>
    </row>
    <row r="4736" spans="1:11" ht="14.25" x14ac:dyDescent="0.2">
      <c r="A4736" s="2" t="s">
        <v>728</v>
      </c>
      <c r="B4736" s="124" t="s">
        <v>7649</v>
      </c>
      <c r="C4736" s="124"/>
      <c r="D4736" s="126">
        <v>4.22</v>
      </c>
      <c r="E4736" s="124" t="s">
        <v>766</v>
      </c>
      <c r="F4736" s="124">
        <v>-2</v>
      </c>
      <c r="G4736" s="2" t="s">
        <v>17322</v>
      </c>
      <c r="H4736" s="130"/>
      <c r="I4736" s="134"/>
      <c r="J4736" s="123">
        <f>IF(OR(tbl_Metraj22[[#This Row],[TARIH]]="",tbl_Metraj22[[#This Row],[TARIH]]="-"),0,IF(tbl_Metraj22[[#This Row],[YUZDE]]=0,tbl_Metraj22[[#This Row],[METRAJ_BETON]],tbl_Metraj22[[#This Row],[YUZDE]]*tbl_Metraj22[[#This Row],[METRAJ_BETON]]))</f>
        <v>0</v>
      </c>
      <c r="K4736" s="2" t="s">
        <v>893</v>
      </c>
    </row>
    <row r="4737" spans="1:11" ht="14.25" x14ac:dyDescent="0.2">
      <c r="A4737" s="2" t="s">
        <v>728</v>
      </c>
      <c r="B4737" s="124" t="s">
        <v>7650</v>
      </c>
      <c r="C4737" s="124"/>
      <c r="D4737" s="126">
        <v>4.75</v>
      </c>
      <c r="E4737" s="124" t="s">
        <v>766</v>
      </c>
      <c r="F4737" s="124">
        <v>-2</v>
      </c>
      <c r="G4737" s="2" t="s">
        <v>17323</v>
      </c>
      <c r="H4737" s="130"/>
      <c r="I4737" s="134"/>
      <c r="J4737" s="123">
        <f>IF(OR(tbl_Metraj22[[#This Row],[TARIH]]="",tbl_Metraj22[[#This Row],[TARIH]]="-"),0,IF(tbl_Metraj22[[#This Row],[YUZDE]]=0,tbl_Metraj22[[#This Row],[METRAJ_BETON]],tbl_Metraj22[[#This Row],[YUZDE]]*tbl_Metraj22[[#This Row],[METRAJ_BETON]]))</f>
        <v>0</v>
      </c>
      <c r="K4737" s="2" t="s">
        <v>2191</v>
      </c>
    </row>
    <row r="4738" spans="1:11" ht="14.25" x14ac:dyDescent="0.2">
      <c r="A4738" s="2" t="s">
        <v>728</v>
      </c>
      <c r="B4738" s="124" t="s">
        <v>7651</v>
      </c>
      <c r="C4738" s="124"/>
      <c r="D4738" s="126">
        <v>5.35</v>
      </c>
      <c r="E4738" s="124" t="s">
        <v>766</v>
      </c>
      <c r="F4738" s="124">
        <v>-2</v>
      </c>
      <c r="G4738" s="2" t="s">
        <v>17324</v>
      </c>
      <c r="H4738" s="130"/>
      <c r="I4738" s="134"/>
      <c r="J4738" s="123">
        <f>IF(OR(tbl_Metraj22[[#This Row],[TARIH]]="",tbl_Metraj22[[#This Row],[TARIH]]="-"),0,IF(tbl_Metraj22[[#This Row],[YUZDE]]=0,tbl_Metraj22[[#This Row],[METRAJ_BETON]],tbl_Metraj22[[#This Row],[YUZDE]]*tbl_Metraj22[[#This Row],[METRAJ_BETON]]))</f>
        <v>0</v>
      </c>
      <c r="K4738" s="2" t="s">
        <v>2192</v>
      </c>
    </row>
    <row r="4739" spans="1:11" ht="14.25" x14ac:dyDescent="0.2">
      <c r="A4739" s="2" t="s">
        <v>728</v>
      </c>
      <c r="B4739" s="124" t="s">
        <v>7652</v>
      </c>
      <c r="C4739" s="124"/>
      <c r="D4739" s="126">
        <v>5.35</v>
      </c>
      <c r="E4739" s="124" t="s">
        <v>766</v>
      </c>
      <c r="F4739" s="124">
        <v>-2</v>
      </c>
      <c r="G4739" s="2" t="s">
        <v>17325</v>
      </c>
      <c r="H4739" s="130"/>
      <c r="I4739" s="134"/>
      <c r="J4739" s="123">
        <f>IF(OR(tbl_Metraj22[[#This Row],[TARIH]]="",tbl_Metraj22[[#This Row],[TARIH]]="-"),0,IF(tbl_Metraj22[[#This Row],[YUZDE]]=0,tbl_Metraj22[[#This Row],[METRAJ_BETON]],tbl_Metraj22[[#This Row],[YUZDE]]*tbl_Metraj22[[#This Row],[METRAJ_BETON]]))</f>
        <v>0</v>
      </c>
      <c r="K4739" s="2" t="s">
        <v>2193</v>
      </c>
    </row>
    <row r="4740" spans="1:11" ht="14.25" x14ac:dyDescent="0.2">
      <c r="A4740" s="2" t="s">
        <v>728</v>
      </c>
      <c r="B4740" s="124" t="s">
        <v>7653</v>
      </c>
      <c r="C4740" s="124"/>
      <c r="D4740" s="126">
        <v>6.01</v>
      </c>
      <c r="E4740" s="124" t="s">
        <v>766</v>
      </c>
      <c r="F4740" s="124">
        <v>-2</v>
      </c>
      <c r="G4740" s="2" t="s">
        <v>17326</v>
      </c>
      <c r="H4740" s="130"/>
      <c r="I4740" s="134"/>
      <c r="J4740" s="123">
        <f>IF(OR(tbl_Metraj22[[#This Row],[TARIH]]="",tbl_Metraj22[[#This Row],[TARIH]]="-"),0,IF(tbl_Metraj22[[#This Row],[YUZDE]]=0,tbl_Metraj22[[#This Row],[METRAJ_BETON]],tbl_Metraj22[[#This Row],[YUZDE]]*tbl_Metraj22[[#This Row],[METRAJ_BETON]]))</f>
        <v>0</v>
      </c>
      <c r="K4740" s="2" t="s">
        <v>2188</v>
      </c>
    </row>
    <row r="4741" spans="1:11" ht="14.25" x14ac:dyDescent="0.2">
      <c r="A4741" s="2" t="s">
        <v>728</v>
      </c>
      <c r="B4741" s="124" t="s">
        <v>7654</v>
      </c>
      <c r="C4741" s="124"/>
      <c r="D4741" s="126">
        <v>5.35</v>
      </c>
      <c r="E4741" s="124" t="s">
        <v>766</v>
      </c>
      <c r="F4741" s="124">
        <v>-2</v>
      </c>
      <c r="G4741" s="2" t="s">
        <v>17327</v>
      </c>
      <c r="H4741" s="130"/>
      <c r="I4741" s="134"/>
      <c r="J4741" s="123">
        <f>IF(OR(tbl_Metraj22[[#This Row],[TARIH]]="",tbl_Metraj22[[#This Row],[TARIH]]="-"),0,IF(tbl_Metraj22[[#This Row],[YUZDE]]=0,tbl_Metraj22[[#This Row],[METRAJ_BETON]],tbl_Metraj22[[#This Row],[YUZDE]]*tbl_Metraj22[[#This Row],[METRAJ_BETON]]))</f>
        <v>0</v>
      </c>
      <c r="K4741" s="2" t="s">
        <v>2198</v>
      </c>
    </row>
    <row r="4742" spans="1:11" ht="14.25" x14ac:dyDescent="0.2">
      <c r="A4742" s="2" t="s">
        <v>728</v>
      </c>
      <c r="B4742" s="124" t="s">
        <v>7655</v>
      </c>
      <c r="C4742" s="124"/>
      <c r="D4742" s="126">
        <v>5.35</v>
      </c>
      <c r="E4742" s="124" t="s">
        <v>766</v>
      </c>
      <c r="F4742" s="124">
        <v>-2</v>
      </c>
      <c r="G4742" s="2" t="s">
        <v>17328</v>
      </c>
      <c r="H4742" s="130"/>
      <c r="I4742" s="134"/>
      <c r="J4742" s="123">
        <f>IF(OR(tbl_Metraj22[[#This Row],[TARIH]]="",tbl_Metraj22[[#This Row],[TARIH]]="-"),0,IF(tbl_Metraj22[[#This Row],[YUZDE]]=0,tbl_Metraj22[[#This Row],[METRAJ_BETON]],tbl_Metraj22[[#This Row],[YUZDE]]*tbl_Metraj22[[#This Row],[METRAJ_BETON]]))</f>
        <v>0</v>
      </c>
      <c r="K4742" s="2" t="s">
        <v>2199</v>
      </c>
    </row>
    <row r="4743" spans="1:11" ht="14.25" x14ac:dyDescent="0.2">
      <c r="A4743" s="2" t="s">
        <v>728</v>
      </c>
      <c r="B4743" s="124" t="s">
        <v>7656</v>
      </c>
      <c r="C4743" s="124"/>
      <c r="D4743" s="126">
        <v>4.75</v>
      </c>
      <c r="E4743" s="124" t="s">
        <v>766</v>
      </c>
      <c r="F4743" s="124">
        <v>-2</v>
      </c>
      <c r="G4743" s="2" t="s">
        <v>17329</v>
      </c>
      <c r="H4743" s="130"/>
      <c r="I4743" s="134"/>
      <c r="J4743" s="123">
        <f>IF(OR(tbl_Metraj22[[#This Row],[TARIH]]="",tbl_Metraj22[[#This Row],[TARIH]]="-"),0,IF(tbl_Metraj22[[#This Row],[YUZDE]]=0,tbl_Metraj22[[#This Row],[METRAJ_BETON]],tbl_Metraj22[[#This Row],[YUZDE]]*tbl_Metraj22[[#This Row],[METRAJ_BETON]]))</f>
        <v>0</v>
      </c>
      <c r="K4743" s="2" t="s">
        <v>2197</v>
      </c>
    </row>
    <row r="4744" spans="1:11" ht="14.25" x14ac:dyDescent="0.2">
      <c r="A4744" s="2" t="s">
        <v>728</v>
      </c>
      <c r="B4744" s="124" t="s">
        <v>7671</v>
      </c>
      <c r="C4744" s="124"/>
      <c r="D4744" s="126">
        <v>4.95</v>
      </c>
      <c r="E4744" s="124" t="s">
        <v>766</v>
      </c>
      <c r="F4744" s="124">
        <v>-2</v>
      </c>
      <c r="G4744" s="2" t="s">
        <v>17330</v>
      </c>
      <c r="H4744" s="130"/>
      <c r="I4744" s="134"/>
      <c r="J4744" s="123">
        <f>IF(OR(tbl_Metraj22[[#This Row],[TARIH]]="",tbl_Metraj22[[#This Row],[TARIH]]="-"),0,IF(tbl_Metraj22[[#This Row],[YUZDE]]=0,tbl_Metraj22[[#This Row],[METRAJ_BETON]],tbl_Metraj22[[#This Row],[YUZDE]]*tbl_Metraj22[[#This Row],[METRAJ_BETON]]))</f>
        <v>0</v>
      </c>
      <c r="K4744" s="2" t="s">
        <v>898</v>
      </c>
    </row>
    <row r="4745" spans="1:11" ht="14.25" x14ac:dyDescent="0.2">
      <c r="A4745" s="2" t="s">
        <v>728</v>
      </c>
      <c r="B4745" s="124" t="s">
        <v>7672</v>
      </c>
      <c r="C4745" s="124"/>
      <c r="D4745" s="126">
        <v>4.75</v>
      </c>
      <c r="E4745" s="124" t="s">
        <v>766</v>
      </c>
      <c r="F4745" s="124">
        <v>-2</v>
      </c>
      <c r="G4745" s="2" t="s">
        <v>17331</v>
      </c>
      <c r="H4745" s="130"/>
      <c r="I4745" s="134"/>
      <c r="J4745" s="123">
        <f>IF(OR(tbl_Metraj22[[#This Row],[TARIH]]="",tbl_Metraj22[[#This Row],[TARIH]]="-"),0,IF(tbl_Metraj22[[#This Row],[YUZDE]]=0,tbl_Metraj22[[#This Row],[METRAJ_BETON]],tbl_Metraj22[[#This Row],[YUZDE]]*tbl_Metraj22[[#This Row],[METRAJ_BETON]]))</f>
        <v>0</v>
      </c>
      <c r="K4745" s="2" t="s">
        <v>2196</v>
      </c>
    </row>
    <row r="4746" spans="1:11" ht="14.25" x14ac:dyDescent="0.2">
      <c r="A4746" s="2" t="s">
        <v>728</v>
      </c>
      <c r="B4746" s="124" t="s">
        <v>7673</v>
      </c>
      <c r="C4746" s="124"/>
      <c r="D4746" s="126">
        <v>4.75</v>
      </c>
      <c r="E4746" s="124" t="s">
        <v>766</v>
      </c>
      <c r="F4746" s="124">
        <v>-2</v>
      </c>
      <c r="G4746" s="2" t="s">
        <v>17332</v>
      </c>
      <c r="H4746" s="130"/>
      <c r="I4746" s="134"/>
      <c r="J4746" s="123">
        <f>IF(OR(tbl_Metraj22[[#This Row],[TARIH]]="",tbl_Metraj22[[#This Row],[TARIH]]="-"),0,IF(tbl_Metraj22[[#This Row],[YUZDE]]=0,tbl_Metraj22[[#This Row],[METRAJ_BETON]],tbl_Metraj22[[#This Row],[YUZDE]]*tbl_Metraj22[[#This Row],[METRAJ_BETON]]))</f>
        <v>0</v>
      </c>
      <c r="K4746" s="2" t="s">
        <v>2189</v>
      </c>
    </row>
    <row r="4747" spans="1:11" ht="14.25" x14ac:dyDescent="0.2">
      <c r="A4747" s="2" t="s">
        <v>728</v>
      </c>
      <c r="B4747" s="124" t="s">
        <v>7674</v>
      </c>
      <c r="C4747" s="124"/>
      <c r="D4747" s="126">
        <v>8.1199999999999992</v>
      </c>
      <c r="E4747" s="124" t="s">
        <v>766</v>
      </c>
      <c r="F4747" s="124">
        <v>-2</v>
      </c>
      <c r="G4747" s="2" t="s">
        <v>17333</v>
      </c>
      <c r="H4747" s="130"/>
      <c r="I4747" s="134"/>
      <c r="J4747" s="123">
        <f>IF(OR(tbl_Metraj22[[#This Row],[TARIH]]="",tbl_Metraj22[[#This Row],[TARIH]]="-"),0,IF(tbl_Metraj22[[#This Row],[YUZDE]]=0,tbl_Metraj22[[#This Row],[METRAJ_BETON]],tbl_Metraj22[[#This Row],[YUZDE]]*tbl_Metraj22[[#This Row],[METRAJ_BETON]]))</f>
        <v>0</v>
      </c>
      <c r="K4747" s="2" t="s">
        <v>2190</v>
      </c>
    </row>
    <row r="4748" spans="1:11" ht="14.25" x14ac:dyDescent="0.2">
      <c r="A4748" s="2" t="s">
        <v>728</v>
      </c>
      <c r="B4748" s="124" t="s">
        <v>7675</v>
      </c>
      <c r="C4748" s="124"/>
      <c r="D4748" s="126">
        <v>6.6</v>
      </c>
      <c r="E4748" s="124" t="s">
        <v>766</v>
      </c>
      <c r="F4748" s="124">
        <v>-2</v>
      </c>
      <c r="G4748" s="2" t="s">
        <v>17334</v>
      </c>
      <c r="H4748" s="130"/>
      <c r="I4748" s="134"/>
      <c r="J4748" s="123">
        <f>IF(OR(tbl_Metraj22[[#This Row],[TARIH]]="",tbl_Metraj22[[#This Row],[TARIH]]="-"),0,IF(tbl_Metraj22[[#This Row],[YUZDE]]=0,tbl_Metraj22[[#This Row],[METRAJ_BETON]],tbl_Metraj22[[#This Row],[YUZDE]]*tbl_Metraj22[[#This Row],[METRAJ_BETON]]))</f>
        <v>0</v>
      </c>
      <c r="K4748" s="2" t="s">
        <v>2255</v>
      </c>
    </row>
    <row r="4749" spans="1:11" ht="14.25" x14ac:dyDescent="0.2">
      <c r="A4749" s="2" t="s">
        <v>728</v>
      </c>
      <c r="B4749" s="124" t="s">
        <v>7676</v>
      </c>
      <c r="C4749" s="124"/>
      <c r="D4749" s="126">
        <v>4.22</v>
      </c>
      <c r="E4749" s="124" t="s">
        <v>766</v>
      </c>
      <c r="F4749" s="124">
        <v>-2</v>
      </c>
      <c r="G4749" s="2" t="s">
        <v>17335</v>
      </c>
      <c r="H4749" s="130"/>
      <c r="I4749" s="134"/>
      <c r="J4749" s="123">
        <f>IF(OR(tbl_Metraj22[[#This Row],[TARIH]]="",tbl_Metraj22[[#This Row],[TARIH]]="-"),0,IF(tbl_Metraj22[[#This Row],[YUZDE]]=0,tbl_Metraj22[[#This Row],[METRAJ_BETON]],tbl_Metraj22[[#This Row],[YUZDE]]*tbl_Metraj22[[#This Row],[METRAJ_BETON]]))</f>
        <v>0</v>
      </c>
      <c r="K4749" s="2" t="s">
        <v>2254</v>
      </c>
    </row>
    <row r="4750" spans="1:11" ht="14.25" x14ac:dyDescent="0.2">
      <c r="A4750" s="2" t="s">
        <v>728</v>
      </c>
      <c r="B4750" s="124" t="s">
        <v>7677</v>
      </c>
      <c r="C4750" s="124"/>
      <c r="D4750" s="126">
        <v>4.22</v>
      </c>
      <c r="E4750" s="124" t="s">
        <v>766</v>
      </c>
      <c r="F4750" s="124">
        <v>-2</v>
      </c>
      <c r="G4750" s="2" t="s">
        <v>17336</v>
      </c>
      <c r="H4750" s="130"/>
      <c r="I4750" s="134"/>
      <c r="J4750" s="123">
        <f>IF(OR(tbl_Metraj22[[#This Row],[TARIH]]="",tbl_Metraj22[[#This Row],[TARIH]]="-"),0,IF(tbl_Metraj22[[#This Row],[YUZDE]]=0,tbl_Metraj22[[#This Row],[METRAJ_BETON]],tbl_Metraj22[[#This Row],[YUZDE]]*tbl_Metraj22[[#This Row],[METRAJ_BETON]]))</f>
        <v>0</v>
      </c>
      <c r="K4750" s="2" t="s">
        <v>2253</v>
      </c>
    </row>
    <row r="4751" spans="1:11" ht="14.25" x14ac:dyDescent="0.2">
      <c r="A4751" s="2" t="s">
        <v>728</v>
      </c>
      <c r="B4751" s="124" t="s">
        <v>7678</v>
      </c>
      <c r="C4751" s="124"/>
      <c r="D4751" s="126">
        <v>4.22</v>
      </c>
      <c r="E4751" s="124" t="s">
        <v>766</v>
      </c>
      <c r="F4751" s="124">
        <v>-2</v>
      </c>
      <c r="G4751" s="2" t="s">
        <v>17337</v>
      </c>
      <c r="H4751" s="130"/>
      <c r="I4751" s="134"/>
      <c r="J4751" s="123">
        <f>IF(OR(tbl_Metraj22[[#This Row],[TARIH]]="",tbl_Metraj22[[#This Row],[TARIH]]="-"),0,IF(tbl_Metraj22[[#This Row],[YUZDE]]=0,tbl_Metraj22[[#This Row],[METRAJ_BETON]],tbl_Metraj22[[#This Row],[YUZDE]]*tbl_Metraj22[[#This Row],[METRAJ_BETON]]))</f>
        <v>0</v>
      </c>
      <c r="K4751" s="2" t="s">
        <v>2252</v>
      </c>
    </row>
    <row r="4752" spans="1:11" ht="14.25" x14ac:dyDescent="0.2">
      <c r="A4752" s="2" t="s">
        <v>728</v>
      </c>
      <c r="B4752" s="124" t="s">
        <v>7679</v>
      </c>
      <c r="C4752" s="124"/>
      <c r="D4752" s="126">
        <v>4.22</v>
      </c>
      <c r="E4752" s="124" t="s">
        <v>766</v>
      </c>
      <c r="F4752" s="124">
        <v>-2</v>
      </c>
      <c r="G4752" s="2" t="s">
        <v>17338</v>
      </c>
      <c r="H4752" s="130"/>
      <c r="I4752" s="134"/>
      <c r="J4752" s="123">
        <f>IF(OR(tbl_Metraj22[[#This Row],[TARIH]]="",tbl_Metraj22[[#This Row],[TARIH]]="-"),0,IF(tbl_Metraj22[[#This Row],[YUZDE]]=0,tbl_Metraj22[[#This Row],[METRAJ_BETON]],tbl_Metraj22[[#This Row],[YUZDE]]*tbl_Metraj22[[#This Row],[METRAJ_BETON]]))</f>
        <v>0</v>
      </c>
      <c r="K4752" s="2" t="s">
        <v>2251</v>
      </c>
    </row>
    <row r="4753" spans="1:11" ht="14.25" x14ac:dyDescent="0.2">
      <c r="A4753" s="2" t="s">
        <v>728</v>
      </c>
      <c r="B4753" s="124" t="s">
        <v>7680</v>
      </c>
      <c r="C4753" s="124"/>
      <c r="D4753" s="126">
        <v>4.22</v>
      </c>
      <c r="E4753" s="124" t="s">
        <v>766</v>
      </c>
      <c r="F4753" s="124">
        <v>-2</v>
      </c>
      <c r="G4753" s="2" t="s">
        <v>17339</v>
      </c>
      <c r="H4753" s="130"/>
      <c r="I4753" s="134"/>
      <c r="J4753" s="123">
        <f>IF(OR(tbl_Metraj22[[#This Row],[TARIH]]="",tbl_Metraj22[[#This Row],[TARIH]]="-"),0,IF(tbl_Metraj22[[#This Row],[YUZDE]]=0,tbl_Metraj22[[#This Row],[METRAJ_BETON]],tbl_Metraj22[[#This Row],[YUZDE]]*tbl_Metraj22[[#This Row],[METRAJ_BETON]]))</f>
        <v>0</v>
      </c>
      <c r="K4753" s="2" t="s">
        <v>2250</v>
      </c>
    </row>
    <row r="4754" spans="1:11" ht="14.25" x14ac:dyDescent="0.2">
      <c r="A4754" s="2" t="s">
        <v>728</v>
      </c>
      <c r="B4754" s="124" t="s">
        <v>7681</v>
      </c>
      <c r="C4754" s="124"/>
      <c r="D4754" s="126">
        <v>4.22</v>
      </c>
      <c r="E4754" s="124" t="s">
        <v>766</v>
      </c>
      <c r="F4754" s="124">
        <v>-2</v>
      </c>
      <c r="G4754" s="2" t="s">
        <v>17340</v>
      </c>
      <c r="H4754" s="130"/>
      <c r="I4754" s="134"/>
      <c r="J4754" s="123">
        <f>IF(OR(tbl_Metraj22[[#This Row],[TARIH]]="",tbl_Metraj22[[#This Row],[TARIH]]="-"),0,IF(tbl_Metraj22[[#This Row],[YUZDE]]=0,tbl_Metraj22[[#This Row],[METRAJ_BETON]],tbl_Metraj22[[#This Row],[YUZDE]]*tbl_Metraj22[[#This Row],[METRAJ_BETON]]))</f>
        <v>0</v>
      </c>
      <c r="K4754" s="2" t="s">
        <v>2229</v>
      </c>
    </row>
    <row r="4755" spans="1:11" ht="14.25" x14ac:dyDescent="0.2">
      <c r="A4755" s="2" t="s">
        <v>728</v>
      </c>
      <c r="B4755" s="124" t="s">
        <v>7682</v>
      </c>
      <c r="C4755" s="124"/>
      <c r="D4755" s="126">
        <v>4.22</v>
      </c>
      <c r="E4755" s="124" t="s">
        <v>766</v>
      </c>
      <c r="F4755" s="124">
        <v>-2</v>
      </c>
      <c r="G4755" s="2" t="s">
        <v>17341</v>
      </c>
      <c r="H4755" s="130"/>
      <c r="I4755" s="134"/>
      <c r="J4755" s="123">
        <f>IF(OR(tbl_Metraj22[[#This Row],[TARIH]]="",tbl_Metraj22[[#This Row],[TARIH]]="-"),0,IF(tbl_Metraj22[[#This Row],[YUZDE]]=0,tbl_Metraj22[[#This Row],[METRAJ_BETON]],tbl_Metraj22[[#This Row],[YUZDE]]*tbl_Metraj22[[#This Row],[METRAJ_BETON]]))</f>
        <v>0</v>
      </c>
      <c r="K4755" s="2" t="s">
        <v>2228</v>
      </c>
    </row>
    <row r="4756" spans="1:11" ht="14.25" x14ac:dyDescent="0.2">
      <c r="A4756" s="2" t="s">
        <v>728</v>
      </c>
      <c r="B4756" s="124" t="s">
        <v>7683</v>
      </c>
      <c r="C4756" s="124"/>
      <c r="D4756" s="126">
        <v>4.22</v>
      </c>
      <c r="E4756" s="124" t="s">
        <v>766</v>
      </c>
      <c r="F4756" s="124">
        <v>-2</v>
      </c>
      <c r="G4756" s="2" t="s">
        <v>17342</v>
      </c>
      <c r="H4756" s="130"/>
      <c r="I4756" s="134"/>
      <c r="J4756" s="123">
        <f>IF(OR(tbl_Metraj22[[#This Row],[TARIH]]="",tbl_Metraj22[[#This Row],[TARIH]]="-"),0,IF(tbl_Metraj22[[#This Row],[YUZDE]]=0,tbl_Metraj22[[#This Row],[METRAJ_BETON]],tbl_Metraj22[[#This Row],[YUZDE]]*tbl_Metraj22[[#This Row],[METRAJ_BETON]]))</f>
        <v>0</v>
      </c>
      <c r="K4756" s="2" t="s">
        <v>2227</v>
      </c>
    </row>
    <row r="4757" spans="1:11" ht="14.25" x14ac:dyDescent="0.2">
      <c r="A4757" s="2" t="s">
        <v>728</v>
      </c>
      <c r="B4757" s="124" t="s">
        <v>7701</v>
      </c>
      <c r="C4757" s="124"/>
      <c r="D4757" s="126">
        <v>3.78</v>
      </c>
      <c r="E4757" s="124" t="s">
        <v>766</v>
      </c>
      <c r="F4757" s="124">
        <v>-2</v>
      </c>
      <c r="G4757" s="2" t="s">
        <v>17343</v>
      </c>
      <c r="H4757" s="130"/>
      <c r="I4757" s="134"/>
      <c r="J4757" s="123">
        <f>IF(OR(tbl_Metraj22[[#This Row],[TARIH]]="",tbl_Metraj22[[#This Row],[TARIH]]="-"),0,IF(tbl_Metraj22[[#This Row],[YUZDE]]=0,tbl_Metraj22[[#This Row],[METRAJ_BETON]],tbl_Metraj22[[#This Row],[YUZDE]]*tbl_Metraj22[[#This Row],[METRAJ_BETON]]))</f>
        <v>0</v>
      </c>
      <c r="K4757" s="2" t="s">
        <v>2259</v>
      </c>
    </row>
    <row r="4758" spans="1:11" ht="14.25" x14ac:dyDescent="0.2">
      <c r="A4758" s="2" t="s">
        <v>728</v>
      </c>
      <c r="B4758" s="124" t="s">
        <v>7702</v>
      </c>
      <c r="C4758" s="124"/>
      <c r="D4758" s="126">
        <v>5.94</v>
      </c>
      <c r="E4758" s="124" t="s">
        <v>766</v>
      </c>
      <c r="F4758" s="124">
        <v>-2</v>
      </c>
      <c r="G4758" s="2" t="s">
        <v>17344</v>
      </c>
      <c r="H4758" s="130"/>
      <c r="I4758" s="134"/>
      <c r="J4758" s="123">
        <f>IF(OR(tbl_Metraj22[[#This Row],[TARIH]]="",tbl_Metraj22[[#This Row],[TARIH]]="-"),0,IF(tbl_Metraj22[[#This Row],[YUZDE]]=0,tbl_Metraj22[[#This Row],[METRAJ_BETON]],tbl_Metraj22[[#This Row],[YUZDE]]*tbl_Metraj22[[#This Row],[METRAJ_BETON]]))</f>
        <v>0</v>
      </c>
      <c r="K4758" s="2" t="s">
        <v>2257</v>
      </c>
    </row>
    <row r="4759" spans="1:11" ht="14.25" x14ac:dyDescent="0.2">
      <c r="A4759" s="2" t="s">
        <v>728</v>
      </c>
      <c r="B4759" s="124" t="s">
        <v>7703</v>
      </c>
      <c r="C4759" s="124"/>
      <c r="D4759" s="126">
        <v>3.78</v>
      </c>
      <c r="E4759" s="124" t="s">
        <v>766</v>
      </c>
      <c r="F4759" s="124">
        <v>-2</v>
      </c>
      <c r="G4759" s="2" t="s">
        <v>17345</v>
      </c>
      <c r="H4759" s="130"/>
      <c r="I4759" s="134"/>
      <c r="J4759" s="123">
        <f>IF(OR(tbl_Metraj22[[#This Row],[TARIH]]="",tbl_Metraj22[[#This Row],[TARIH]]="-"),0,IF(tbl_Metraj22[[#This Row],[YUZDE]]=0,tbl_Metraj22[[#This Row],[METRAJ_BETON]],tbl_Metraj22[[#This Row],[YUZDE]]*tbl_Metraj22[[#This Row],[METRAJ_BETON]]))</f>
        <v>0</v>
      </c>
      <c r="K4759" s="2" t="s">
        <v>2256</v>
      </c>
    </row>
    <row r="4760" spans="1:11" ht="14.25" x14ac:dyDescent="0.2">
      <c r="A4760" s="2" t="s">
        <v>728</v>
      </c>
      <c r="B4760" s="124" t="s">
        <v>7704</v>
      </c>
      <c r="C4760" s="124"/>
      <c r="D4760" s="126">
        <v>3.89</v>
      </c>
      <c r="E4760" s="124" t="s">
        <v>766</v>
      </c>
      <c r="F4760" s="124">
        <v>-2</v>
      </c>
      <c r="G4760" s="2" t="s">
        <v>17346</v>
      </c>
      <c r="H4760" s="130"/>
      <c r="I4760" s="134"/>
      <c r="J4760" s="123">
        <f>IF(OR(tbl_Metraj22[[#This Row],[TARIH]]="",tbl_Metraj22[[#This Row],[TARIH]]="-"),0,IF(tbl_Metraj22[[#This Row],[YUZDE]]=0,tbl_Metraj22[[#This Row],[METRAJ_BETON]],tbl_Metraj22[[#This Row],[YUZDE]]*tbl_Metraj22[[#This Row],[METRAJ_BETON]]))</f>
        <v>0</v>
      </c>
      <c r="K4760" s="2" t="s">
        <v>2279</v>
      </c>
    </row>
    <row r="4761" spans="1:11" ht="14.25" x14ac:dyDescent="0.2">
      <c r="A4761" s="2" t="s">
        <v>728</v>
      </c>
      <c r="B4761" s="124" t="s">
        <v>7705</v>
      </c>
      <c r="C4761" s="124"/>
      <c r="D4761" s="126">
        <v>5.31</v>
      </c>
      <c r="E4761" s="124" t="s">
        <v>766</v>
      </c>
      <c r="F4761" s="124">
        <v>-2</v>
      </c>
      <c r="G4761" s="2" t="s">
        <v>17347</v>
      </c>
      <c r="H4761" s="130"/>
      <c r="I4761" s="134"/>
      <c r="J4761" s="123">
        <f>IF(OR(tbl_Metraj22[[#This Row],[TARIH]]="",tbl_Metraj22[[#This Row],[TARIH]]="-"),0,IF(tbl_Metraj22[[#This Row],[YUZDE]]=0,tbl_Metraj22[[#This Row],[METRAJ_BETON]],tbl_Metraj22[[#This Row],[YUZDE]]*tbl_Metraj22[[#This Row],[METRAJ_BETON]]))</f>
        <v>0</v>
      </c>
      <c r="K4761" s="2" t="s">
        <v>2278</v>
      </c>
    </row>
    <row r="4762" spans="1:11" ht="14.25" x14ac:dyDescent="0.2">
      <c r="A4762" s="2" t="s">
        <v>728</v>
      </c>
      <c r="B4762" s="124" t="s">
        <v>7706</v>
      </c>
      <c r="C4762" s="124"/>
      <c r="D4762" s="126">
        <v>5.31</v>
      </c>
      <c r="E4762" s="124" t="s">
        <v>766</v>
      </c>
      <c r="F4762" s="124">
        <v>-2</v>
      </c>
      <c r="G4762" s="2" t="s">
        <v>17348</v>
      </c>
      <c r="H4762" s="130"/>
      <c r="I4762" s="134"/>
      <c r="J4762" s="123">
        <f>IF(OR(tbl_Metraj22[[#This Row],[TARIH]]="",tbl_Metraj22[[#This Row],[TARIH]]="-"),0,IF(tbl_Metraj22[[#This Row],[YUZDE]]=0,tbl_Metraj22[[#This Row],[METRAJ_BETON]],tbl_Metraj22[[#This Row],[YUZDE]]*tbl_Metraj22[[#This Row],[METRAJ_BETON]]))</f>
        <v>0</v>
      </c>
      <c r="K4762" s="2" t="s">
        <v>2277</v>
      </c>
    </row>
    <row r="4763" spans="1:11" ht="14.25" x14ac:dyDescent="0.2">
      <c r="A4763" s="2" t="s">
        <v>728</v>
      </c>
      <c r="B4763" s="124" t="s">
        <v>7707</v>
      </c>
      <c r="C4763" s="124"/>
      <c r="D4763" s="126">
        <v>5.31</v>
      </c>
      <c r="E4763" s="124" t="s">
        <v>766</v>
      </c>
      <c r="F4763" s="124">
        <v>-2</v>
      </c>
      <c r="G4763" s="2" t="s">
        <v>17349</v>
      </c>
      <c r="H4763" s="130"/>
      <c r="I4763" s="134"/>
      <c r="J4763" s="123">
        <f>IF(OR(tbl_Metraj22[[#This Row],[TARIH]]="",tbl_Metraj22[[#This Row],[TARIH]]="-"),0,IF(tbl_Metraj22[[#This Row],[YUZDE]]=0,tbl_Metraj22[[#This Row],[METRAJ_BETON]],tbl_Metraj22[[#This Row],[YUZDE]]*tbl_Metraj22[[#This Row],[METRAJ_BETON]]))</f>
        <v>0</v>
      </c>
      <c r="K4763" s="2" t="s">
        <v>2276</v>
      </c>
    </row>
    <row r="4764" spans="1:11" ht="14.25" x14ac:dyDescent="0.2">
      <c r="A4764" s="2" t="s">
        <v>728</v>
      </c>
      <c r="B4764" s="124" t="s">
        <v>7708</v>
      </c>
      <c r="C4764" s="124"/>
      <c r="D4764" s="126">
        <v>5.31</v>
      </c>
      <c r="E4764" s="124" t="s">
        <v>766</v>
      </c>
      <c r="F4764" s="124">
        <v>-2</v>
      </c>
      <c r="G4764" s="2" t="s">
        <v>17350</v>
      </c>
      <c r="H4764" s="130"/>
      <c r="I4764" s="134"/>
      <c r="J4764" s="123">
        <f>IF(OR(tbl_Metraj22[[#This Row],[TARIH]]="",tbl_Metraj22[[#This Row],[TARIH]]="-"),0,IF(tbl_Metraj22[[#This Row],[YUZDE]]=0,tbl_Metraj22[[#This Row],[METRAJ_BETON]],tbl_Metraj22[[#This Row],[YUZDE]]*tbl_Metraj22[[#This Row],[METRAJ_BETON]]))</f>
        <v>0</v>
      </c>
      <c r="K4764" s="2" t="s">
        <v>2275</v>
      </c>
    </row>
    <row r="4765" spans="1:11" ht="14.25" x14ac:dyDescent="0.2">
      <c r="A4765" s="2" t="s">
        <v>728</v>
      </c>
      <c r="B4765" s="124" t="s">
        <v>7709</v>
      </c>
      <c r="C4765" s="124"/>
      <c r="D4765" s="126">
        <v>5.31</v>
      </c>
      <c r="E4765" s="124" t="s">
        <v>766</v>
      </c>
      <c r="F4765" s="124">
        <v>-2</v>
      </c>
      <c r="G4765" s="2" t="s">
        <v>17351</v>
      </c>
      <c r="H4765" s="130"/>
      <c r="I4765" s="134"/>
      <c r="J4765" s="123">
        <f>IF(OR(tbl_Metraj22[[#This Row],[TARIH]]="",tbl_Metraj22[[#This Row],[TARIH]]="-"),0,IF(tbl_Metraj22[[#This Row],[YUZDE]]=0,tbl_Metraj22[[#This Row],[METRAJ_BETON]],tbl_Metraj22[[#This Row],[YUZDE]]*tbl_Metraj22[[#This Row],[METRAJ_BETON]]))</f>
        <v>0</v>
      </c>
      <c r="K4765" s="2" t="s">
        <v>2274</v>
      </c>
    </row>
    <row r="4766" spans="1:11" ht="14.25" x14ac:dyDescent="0.2">
      <c r="A4766" s="2" t="s">
        <v>728</v>
      </c>
      <c r="B4766" s="124" t="s">
        <v>7710</v>
      </c>
      <c r="C4766" s="124"/>
      <c r="D4766" s="126">
        <v>5.31</v>
      </c>
      <c r="E4766" s="124" t="s">
        <v>766</v>
      </c>
      <c r="F4766" s="124">
        <v>-2</v>
      </c>
      <c r="G4766" s="2" t="s">
        <v>17352</v>
      </c>
      <c r="H4766" s="130"/>
      <c r="I4766" s="134"/>
      <c r="J4766" s="123">
        <f>IF(OR(tbl_Metraj22[[#This Row],[TARIH]]="",tbl_Metraj22[[#This Row],[TARIH]]="-"),0,IF(tbl_Metraj22[[#This Row],[YUZDE]]=0,tbl_Metraj22[[#This Row],[METRAJ_BETON]],tbl_Metraj22[[#This Row],[YUZDE]]*tbl_Metraj22[[#This Row],[METRAJ_BETON]]))</f>
        <v>0</v>
      </c>
      <c r="K4766" s="2" t="s">
        <v>2273</v>
      </c>
    </row>
    <row r="4767" spans="1:11" ht="14.25" x14ac:dyDescent="0.2">
      <c r="A4767" s="2" t="s">
        <v>728</v>
      </c>
      <c r="B4767" s="124" t="s">
        <v>7711</v>
      </c>
      <c r="C4767" s="124"/>
      <c r="D4767" s="126">
        <v>5.31</v>
      </c>
      <c r="E4767" s="124" t="s">
        <v>766</v>
      </c>
      <c r="F4767" s="124">
        <v>-2</v>
      </c>
      <c r="G4767" s="2" t="s">
        <v>17353</v>
      </c>
      <c r="H4767" s="130"/>
      <c r="I4767" s="134"/>
      <c r="J4767" s="123">
        <f>IF(OR(tbl_Metraj22[[#This Row],[TARIH]]="",tbl_Metraj22[[#This Row],[TARIH]]="-"),0,IF(tbl_Metraj22[[#This Row],[YUZDE]]=0,tbl_Metraj22[[#This Row],[METRAJ_BETON]],tbl_Metraj22[[#This Row],[YUZDE]]*tbl_Metraj22[[#This Row],[METRAJ_BETON]]))</f>
        <v>0</v>
      </c>
      <c r="K4767" s="2" t="s">
        <v>2272</v>
      </c>
    </row>
    <row r="4768" spans="1:11" ht="14.25" x14ac:dyDescent="0.2">
      <c r="A4768" s="2" t="s">
        <v>728</v>
      </c>
      <c r="B4768" s="124" t="s">
        <v>7712</v>
      </c>
      <c r="C4768" s="124"/>
      <c r="D4768" s="126">
        <v>5.31</v>
      </c>
      <c r="E4768" s="124" t="s">
        <v>766</v>
      </c>
      <c r="F4768" s="124">
        <v>-2</v>
      </c>
      <c r="G4768" s="2" t="s">
        <v>17354</v>
      </c>
      <c r="H4768" s="130"/>
      <c r="I4768" s="134"/>
      <c r="J4768" s="123">
        <f>IF(OR(tbl_Metraj22[[#This Row],[TARIH]]="",tbl_Metraj22[[#This Row],[TARIH]]="-"),0,IF(tbl_Metraj22[[#This Row],[YUZDE]]=0,tbl_Metraj22[[#This Row],[METRAJ_BETON]],tbl_Metraj22[[#This Row],[YUZDE]]*tbl_Metraj22[[#This Row],[METRAJ_BETON]]))</f>
        <v>0</v>
      </c>
      <c r="K4768" s="2" t="s">
        <v>2271</v>
      </c>
    </row>
    <row r="4769" spans="1:11" ht="14.25" x14ac:dyDescent="0.2">
      <c r="A4769" s="2" t="s">
        <v>752</v>
      </c>
      <c r="B4769" s="124" t="s">
        <v>5167</v>
      </c>
      <c r="C4769" s="124"/>
      <c r="D4769" s="126">
        <v>3.56</v>
      </c>
      <c r="E4769" s="124" t="s">
        <v>766</v>
      </c>
      <c r="F4769" s="124">
        <v>-2</v>
      </c>
      <c r="G4769" s="2" t="s">
        <v>17355</v>
      </c>
      <c r="H4769" s="130"/>
      <c r="I4769" s="134"/>
      <c r="J4769" s="123">
        <f>IF(OR(tbl_Metraj22[[#This Row],[TARIH]]="",tbl_Metraj22[[#This Row],[TARIH]]="-"),0,IF(tbl_Metraj22[[#This Row],[YUZDE]]=0,tbl_Metraj22[[#This Row],[METRAJ_BETON]],tbl_Metraj22[[#This Row],[YUZDE]]*tbl_Metraj22[[#This Row],[METRAJ_BETON]]))</f>
        <v>0</v>
      </c>
    </row>
    <row r="4770" spans="1:11" ht="14.25" x14ac:dyDescent="0.2">
      <c r="A4770" s="2" t="s">
        <v>752</v>
      </c>
      <c r="B4770" s="124" t="s">
        <v>5168</v>
      </c>
      <c r="C4770" s="124"/>
      <c r="D4770" s="126">
        <v>0.49</v>
      </c>
      <c r="E4770" s="124" t="s">
        <v>766</v>
      </c>
      <c r="F4770" s="124">
        <v>-2</v>
      </c>
      <c r="G4770" s="2" t="s">
        <v>17356</v>
      </c>
      <c r="H4770" s="130"/>
      <c r="I4770" s="134"/>
      <c r="J4770" s="123">
        <f>IF(OR(tbl_Metraj22[[#This Row],[TARIH]]="",tbl_Metraj22[[#This Row],[TARIH]]="-"),0,IF(tbl_Metraj22[[#This Row],[YUZDE]]=0,tbl_Metraj22[[#This Row],[METRAJ_BETON]],tbl_Metraj22[[#This Row],[YUZDE]]*tbl_Metraj22[[#This Row],[METRAJ_BETON]]))</f>
        <v>0</v>
      </c>
    </row>
    <row r="4771" spans="1:11" ht="14.25" x14ac:dyDescent="0.2">
      <c r="A4771" s="2" t="s">
        <v>752</v>
      </c>
      <c r="B4771" s="124" t="s">
        <v>5749</v>
      </c>
      <c r="C4771" s="124"/>
      <c r="D4771" s="126">
        <v>3.23</v>
      </c>
      <c r="E4771" s="124" t="s">
        <v>766</v>
      </c>
      <c r="F4771" s="124">
        <v>-2</v>
      </c>
      <c r="G4771" s="2" t="s">
        <v>17357</v>
      </c>
      <c r="H4771" s="130" t="s">
        <v>24265</v>
      </c>
      <c r="I4771" s="134"/>
      <c r="J4771" s="123">
        <f>IF(OR(tbl_Metraj22[[#This Row],[TARIH]]="",tbl_Metraj22[[#This Row],[TARIH]]="-"),0,IF(tbl_Metraj22[[#This Row],[YUZDE]]=0,tbl_Metraj22[[#This Row],[METRAJ_BETON]],tbl_Metraj22[[#This Row],[YUZDE]]*tbl_Metraj22[[#This Row],[METRAJ_BETON]]))</f>
        <v>0</v>
      </c>
    </row>
    <row r="4772" spans="1:11" ht="14.25" x14ac:dyDescent="0.2">
      <c r="A4772" s="2" t="s">
        <v>752</v>
      </c>
      <c r="B4772" s="124" t="s">
        <v>5750</v>
      </c>
      <c r="C4772" s="124"/>
      <c r="D4772" s="126">
        <v>2.5</v>
      </c>
      <c r="E4772" s="124" t="s">
        <v>766</v>
      </c>
      <c r="F4772" s="124">
        <v>-2</v>
      </c>
      <c r="G4772" s="2" t="s">
        <v>17358</v>
      </c>
      <c r="H4772" s="130"/>
      <c r="I4772" s="134"/>
      <c r="J4772" s="123">
        <f>IF(OR(tbl_Metraj22[[#This Row],[TARIH]]="",tbl_Metraj22[[#This Row],[TARIH]]="-"),0,IF(tbl_Metraj22[[#This Row],[YUZDE]]=0,tbl_Metraj22[[#This Row],[METRAJ_BETON]],tbl_Metraj22[[#This Row],[YUZDE]]*tbl_Metraj22[[#This Row],[METRAJ_BETON]]))</f>
        <v>0</v>
      </c>
    </row>
    <row r="4773" spans="1:11" ht="14.25" x14ac:dyDescent="0.2">
      <c r="A4773" s="2" t="s">
        <v>2977</v>
      </c>
      <c r="B4773" s="124" t="s">
        <v>4770</v>
      </c>
      <c r="C4773" s="124"/>
      <c r="D4773" s="126">
        <v>66.790000000000006</v>
      </c>
      <c r="E4773" s="124" t="s">
        <v>766</v>
      </c>
      <c r="F4773" s="124">
        <v>-2</v>
      </c>
      <c r="G4773" s="2" t="s">
        <v>17359</v>
      </c>
      <c r="H4773" s="130"/>
      <c r="I4773" s="134"/>
      <c r="J4773" s="123">
        <f>IF(OR(tbl_Metraj22[[#This Row],[TARIH]]="",tbl_Metraj22[[#This Row],[TARIH]]="-"),0,IF(tbl_Metraj22[[#This Row],[YUZDE]]=0,tbl_Metraj22[[#This Row],[METRAJ_BETON]],tbl_Metraj22[[#This Row],[YUZDE]]*tbl_Metraj22[[#This Row],[METRAJ_BETON]]))</f>
        <v>0</v>
      </c>
      <c r="K4773" s="2" t="s">
        <v>839</v>
      </c>
    </row>
    <row r="4774" spans="1:11" ht="14.25" x14ac:dyDescent="0.2">
      <c r="A4774" s="2" t="s">
        <v>2977</v>
      </c>
      <c r="B4774" s="124" t="s">
        <v>4771</v>
      </c>
      <c r="C4774" s="124"/>
      <c r="D4774" s="126">
        <v>15.75</v>
      </c>
      <c r="E4774" s="124" t="s">
        <v>766</v>
      </c>
      <c r="F4774" s="124">
        <v>-2</v>
      </c>
      <c r="G4774" s="2" t="s">
        <v>17360</v>
      </c>
      <c r="H4774" s="130"/>
      <c r="I4774" s="134"/>
      <c r="J4774" s="123">
        <f>IF(OR(tbl_Metraj22[[#This Row],[TARIH]]="",tbl_Metraj22[[#This Row],[TARIH]]="-"),0,IF(tbl_Metraj22[[#This Row],[YUZDE]]=0,tbl_Metraj22[[#This Row],[METRAJ_BETON]],tbl_Metraj22[[#This Row],[YUZDE]]*tbl_Metraj22[[#This Row],[METRAJ_BETON]]))</f>
        <v>0</v>
      </c>
      <c r="K4774" s="2" t="s">
        <v>2149</v>
      </c>
    </row>
    <row r="4775" spans="1:11" ht="14.25" x14ac:dyDescent="0.2">
      <c r="A4775" s="2" t="s">
        <v>2977</v>
      </c>
      <c r="B4775" s="124" t="s">
        <v>4772</v>
      </c>
      <c r="C4775" s="124"/>
      <c r="D4775" s="126">
        <v>19.899999999999999</v>
      </c>
      <c r="E4775" s="124" t="s">
        <v>766</v>
      </c>
      <c r="F4775" s="124">
        <v>-2</v>
      </c>
      <c r="G4775" s="2" t="s">
        <v>17361</v>
      </c>
      <c r="H4775" s="130"/>
      <c r="I4775" s="134"/>
      <c r="J4775" s="123">
        <f>IF(OR(tbl_Metraj22[[#This Row],[TARIH]]="",tbl_Metraj22[[#This Row],[TARIH]]="-"),0,IF(tbl_Metraj22[[#This Row],[YUZDE]]=0,tbl_Metraj22[[#This Row],[METRAJ_BETON]],tbl_Metraj22[[#This Row],[YUZDE]]*tbl_Metraj22[[#This Row],[METRAJ_BETON]]))</f>
        <v>0</v>
      </c>
      <c r="K4775" s="2" t="s">
        <v>2148</v>
      </c>
    </row>
    <row r="4776" spans="1:11" ht="14.25" x14ac:dyDescent="0.2">
      <c r="A4776" s="2" t="s">
        <v>2977</v>
      </c>
      <c r="B4776" s="124" t="s">
        <v>4773</v>
      </c>
      <c r="C4776" s="124"/>
      <c r="D4776" s="126">
        <v>15.75</v>
      </c>
      <c r="E4776" s="124" t="s">
        <v>766</v>
      </c>
      <c r="F4776" s="124">
        <v>-2</v>
      </c>
      <c r="G4776" s="2" t="s">
        <v>17362</v>
      </c>
      <c r="H4776" s="130"/>
      <c r="I4776" s="134"/>
      <c r="J4776" s="123">
        <f>IF(OR(tbl_Metraj22[[#This Row],[TARIH]]="",tbl_Metraj22[[#This Row],[TARIH]]="-"),0,IF(tbl_Metraj22[[#This Row],[YUZDE]]=0,tbl_Metraj22[[#This Row],[METRAJ_BETON]],tbl_Metraj22[[#This Row],[YUZDE]]*tbl_Metraj22[[#This Row],[METRAJ_BETON]]))</f>
        <v>0</v>
      </c>
      <c r="K4776" s="2" t="s">
        <v>2147</v>
      </c>
    </row>
    <row r="4777" spans="1:11" ht="14.25" x14ac:dyDescent="0.2">
      <c r="A4777" s="2" t="s">
        <v>2977</v>
      </c>
      <c r="B4777" s="124" t="s">
        <v>4774</v>
      </c>
      <c r="C4777" s="124"/>
      <c r="D4777" s="126">
        <v>14.15</v>
      </c>
      <c r="E4777" s="124" t="s">
        <v>766</v>
      </c>
      <c r="F4777" s="124">
        <v>-2</v>
      </c>
      <c r="G4777" s="2" t="s">
        <v>17363</v>
      </c>
      <c r="H4777" s="130"/>
      <c r="I4777" s="134"/>
      <c r="J4777" s="123">
        <f>IF(OR(tbl_Metraj22[[#This Row],[TARIH]]="",tbl_Metraj22[[#This Row],[TARIH]]="-"),0,IF(tbl_Metraj22[[#This Row],[YUZDE]]=0,tbl_Metraj22[[#This Row],[METRAJ_BETON]],tbl_Metraj22[[#This Row],[YUZDE]]*tbl_Metraj22[[#This Row],[METRAJ_BETON]]))</f>
        <v>0</v>
      </c>
      <c r="K4777" s="2" t="s">
        <v>2155</v>
      </c>
    </row>
    <row r="4778" spans="1:11" ht="14.25" x14ac:dyDescent="0.2">
      <c r="A4778" s="2" t="s">
        <v>2977</v>
      </c>
      <c r="B4778" s="124" t="s">
        <v>4775</v>
      </c>
      <c r="C4778" s="124"/>
      <c r="D4778" s="126">
        <v>32.19</v>
      </c>
      <c r="E4778" s="124" t="s">
        <v>766</v>
      </c>
      <c r="F4778" s="124">
        <v>-2</v>
      </c>
      <c r="G4778" s="2" t="s">
        <v>17364</v>
      </c>
      <c r="H4778" s="130"/>
      <c r="I4778" s="134"/>
      <c r="J4778" s="123">
        <f>IF(OR(tbl_Metraj22[[#This Row],[TARIH]]="",tbl_Metraj22[[#This Row],[TARIH]]="-"),0,IF(tbl_Metraj22[[#This Row],[YUZDE]]=0,tbl_Metraj22[[#This Row],[METRAJ_BETON]],tbl_Metraj22[[#This Row],[YUZDE]]*tbl_Metraj22[[#This Row],[METRAJ_BETON]]))</f>
        <v>0</v>
      </c>
      <c r="K4778" s="2" t="s">
        <v>2146</v>
      </c>
    </row>
    <row r="4779" spans="1:11" ht="14.25" x14ac:dyDescent="0.2">
      <c r="A4779" s="2" t="s">
        <v>2977</v>
      </c>
      <c r="B4779" s="124" t="s">
        <v>4776</v>
      </c>
      <c r="C4779" s="124"/>
      <c r="D4779" s="126">
        <v>31.28</v>
      </c>
      <c r="E4779" s="124" t="s">
        <v>766</v>
      </c>
      <c r="F4779" s="124">
        <v>-2</v>
      </c>
      <c r="G4779" s="2" t="s">
        <v>17365</v>
      </c>
      <c r="H4779" s="130"/>
      <c r="I4779" s="134"/>
      <c r="J4779" s="123">
        <f>IF(OR(tbl_Metraj22[[#This Row],[TARIH]]="",tbl_Metraj22[[#This Row],[TARIH]]="-"),0,IF(tbl_Metraj22[[#This Row],[YUZDE]]=0,tbl_Metraj22[[#This Row],[METRAJ_BETON]],tbl_Metraj22[[#This Row],[YUZDE]]*tbl_Metraj22[[#This Row],[METRAJ_BETON]]))</f>
        <v>0</v>
      </c>
      <c r="K4779" s="2" t="s">
        <v>2156</v>
      </c>
    </row>
    <row r="4780" spans="1:11" ht="14.25" x14ac:dyDescent="0.2">
      <c r="A4780" s="2" t="s">
        <v>2977</v>
      </c>
      <c r="B4780" s="124" t="s">
        <v>4777</v>
      </c>
      <c r="C4780" s="124"/>
      <c r="D4780" s="126">
        <v>22.8</v>
      </c>
      <c r="E4780" s="124" t="s">
        <v>766</v>
      </c>
      <c r="F4780" s="124">
        <v>-2</v>
      </c>
      <c r="G4780" s="2" t="s">
        <v>17366</v>
      </c>
      <c r="H4780" s="130"/>
      <c r="I4780" s="134"/>
      <c r="J4780" s="123">
        <f>IF(OR(tbl_Metraj22[[#This Row],[TARIH]]="",tbl_Metraj22[[#This Row],[TARIH]]="-"),0,IF(tbl_Metraj22[[#This Row],[YUZDE]]=0,tbl_Metraj22[[#This Row],[METRAJ_BETON]],tbl_Metraj22[[#This Row],[YUZDE]]*tbl_Metraj22[[#This Row],[METRAJ_BETON]]))</f>
        <v>0</v>
      </c>
      <c r="K4780" s="2" t="s">
        <v>2157</v>
      </c>
    </row>
    <row r="4781" spans="1:11" ht="14.25" x14ac:dyDescent="0.2">
      <c r="A4781" s="2" t="s">
        <v>2977</v>
      </c>
      <c r="B4781" s="124" t="s">
        <v>4778</v>
      </c>
      <c r="C4781" s="124"/>
      <c r="D4781" s="126">
        <v>25.54</v>
      </c>
      <c r="E4781" s="124" t="s">
        <v>766</v>
      </c>
      <c r="F4781" s="124">
        <v>-2</v>
      </c>
      <c r="G4781" s="2" t="s">
        <v>17367</v>
      </c>
      <c r="H4781" s="130"/>
      <c r="I4781" s="134"/>
      <c r="J4781" s="123">
        <f>IF(OR(tbl_Metraj22[[#This Row],[TARIH]]="",tbl_Metraj22[[#This Row],[TARIH]]="-"),0,IF(tbl_Metraj22[[#This Row],[YUZDE]]=0,tbl_Metraj22[[#This Row],[METRAJ_BETON]],tbl_Metraj22[[#This Row],[YUZDE]]*tbl_Metraj22[[#This Row],[METRAJ_BETON]]))</f>
        <v>0</v>
      </c>
      <c r="K4781" s="2" t="s">
        <v>2158</v>
      </c>
    </row>
    <row r="4782" spans="1:11" ht="14.25" x14ac:dyDescent="0.2">
      <c r="A4782" s="2" t="s">
        <v>2977</v>
      </c>
      <c r="B4782" s="124" t="s">
        <v>4819</v>
      </c>
      <c r="C4782" s="124"/>
      <c r="D4782" s="126">
        <v>10.56</v>
      </c>
      <c r="E4782" s="124" t="s">
        <v>766</v>
      </c>
      <c r="F4782" s="124">
        <v>-2</v>
      </c>
      <c r="G4782" s="2" t="s">
        <v>17368</v>
      </c>
      <c r="H4782" s="130"/>
      <c r="I4782" s="134"/>
      <c r="J4782" s="123">
        <f>IF(OR(tbl_Metraj22[[#This Row],[TARIH]]="",tbl_Metraj22[[#This Row],[TARIH]]="-"),0,IF(tbl_Metraj22[[#This Row],[YUZDE]]=0,tbl_Metraj22[[#This Row],[METRAJ_BETON]],tbl_Metraj22[[#This Row],[YUZDE]]*tbl_Metraj22[[#This Row],[METRAJ_BETON]]))</f>
        <v>0</v>
      </c>
      <c r="K4782" s="2" t="s">
        <v>2161</v>
      </c>
    </row>
    <row r="4783" spans="1:11" ht="14.25" x14ac:dyDescent="0.2">
      <c r="A4783" s="2" t="s">
        <v>2977</v>
      </c>
      <c r="B4783" s="124" t="s">
        <v>4820</v>
      </c>
      <c r="C4783" s="124"/>
      <c r="D4783" s="126">
        <v>23.93</v>
      </c>
      <c r="E4783" s="124" t="s">
        <v>766</v>
      </c>
      <c r="F4783" s="124">
        <v>-2</v>
      </c>
      <c r="G4783" s="2" t="s">
        <v>17369</v>
      </c>
      <c r="H4783" s="130"/>
      <c r="I4783" s="134"/>
      <c r="J4783" s="123">
        <f>IF(OR(tbl_Metraj22[[#This Row],[TARIH]]="",tbl_Metraj22[[#This Row],[TARIH]]="-"),0,IF(tbl_Metraj22[[#This Row],[YUZDE]]=0,tbl_Metraj22[[#This Row],[METRAJ_BETON]],tbl_Metraj22[[#This Row],[YUZDE]]*tbl_Metraj22[[#This Row],[METRAJ_BETON]]))</f>
        <v>0</v>
      </c>
      <c r="K4783" s="2" t="s">
        <v>2162</v>
      </c>
    </row>
    <row r="4784" spans="1:11" ht="14.25" x14ac:dyDescent="0.2">
      <c r="A4784" s="2" t="s">
        <v>2977</v>
      </c>
      <c r="B4784" s="124" t="s">
        <v>4821</v>
      </c>
      <c r="C4784" s="124"/>
      <c r="D4784" s="126">
        <v>22.28</v>
      </c>
      <c r="E4784" s="124" t="s">
        <v>766</v>
      </c>
      <c r="F4784" s="124">
        <v>-2</v>
      </c>
      <c r="G4784" s="2" t="s">
        <v>17370</v>
      </c>
      <c r="H4784" s="130"/>
      <c r="I4784" s="134"/>
      <c r="J4784" s="123">
        <f>IF(OR(tbl_Metraj22[[#This Row],[TARIH]]="",tbl_Metraj22[[#This Row],[TARIH]]="-"),0,IF(tbl_Metraj22[[#This Row],[YUZDE]]=0,tbl_Metraj22[[#This Row],[METRAJ_BETON]],tbl_Metraj22[[#This Row],[YUZDE]]*tbl_Metraj22[[#This Row],[METRAJ_BETON]]))</f>
        <v>0</v>
      </c>
      <c r="K4784" s="2" t="s">
        <v>2160</v>
      </c>
    </row>
    <row r="4785" spans="1:11" ht="14.25" x14ac:dyDescent="0.2">
      <c r="A4785" s="2" t="s">
        <v>2977</v>
      </c>
      <c r="B4785" s="124" t="s">
        <v>4822</v>
      </c>
      <c r="C4785" s="124"/>
      <c r="D4785" s="126">
        <v>9.4</v>
      </c>
      <c r="E4785" s="124" t="s">
        <v>766</v>
      </c>
      <c r="F4785" s="124">
        <v>-2</v>
      </c>
      <c r="G4785" s="2" t="s">
        <v>17371</v>
      </c>
      <c r="H4785" s="130"/>
      <c r="I4785" s="134"/>
      <c r="J4785" s="123">
        <f>IF(OR(tbl_Metraj22[[#This Row],[TARIH]]="",tbl_Metraj22[[#This Row],[TARIH]]="-"),0,IF(tbl_Metraj22[[#This Row],[YUZDE]]=0,tbl_Metraj22[[#This Row],[METRAJ_BETON]],tbl_Metraj22[[#This Row],[YUZDE]]*tbl_Metraj22[[#This Row],[METRAJ_BETON]]))</f>
        <v>0</v>
      </c>
      <c r="K4785" s="2" t="s">
        <v>2167</v>
      </c>
    </row>
    <row r="4786" spans="1:11" ht="14.25" x14ac:dyDescent="0.2">
      <c r="A4786" s="2" t="s">
        <v>2977</v>
      </c>
      <c r="B4786" s="124" t="s">
        <v>4823</v>
      </c>
      <c r="C4786" s="124"/>
      <c r="D4786" s="126">
        <v>16.5</v>
      </c>
      <c r="E4786" s="124" t="s">
        <v>766</v>
      </c>
      <c r="F4786" s="124">
        <v>-2</v>
      </c>
      <c r="G4786" s="2" t="s">
        <v>17372</v>
      </c>
      <c r="H4786" s="130"/>
      <c r="I4786" s="134"/>
      <c r="J4786" s="123">
        <f>IF(OR(tbl_Metraj22[[#This Row],[TARIH]]="",tbl_Metraj22[[#This Row],[TARIH]]="-"),0,IF(tbl_Metraj22[[#This Row],[YUZDE]]=0,tbl_Metraj22[[#This Row],[METRAJ_BETON]],tbl_Metraj22[[#This Row],[YUZDE]]*tbl_Metraj22[[#This Row],[METRAJ_BETON]]))</f>
        <v>0</v>
      </c>
      <c r="K4786" s="2" t="s">
        <v>2168</v>
      </c>
    </row>
    <row r="4787" spans="1:11" ht="14.25" x14ac:dyDescent="0.2">
      <c r="A4787" s="2" t="s">
        <v>2977</v>
      </c>
      <c r="B4787" s="124" t="s">
        <v>4824</v>
      </c>
      <c r="C4787" s="124"/>
      <c r="D4787" s="126">
        <v>7.75</v>
      </c>
      <c r="E4787" s="124" t="s">
        <v>766</v>
      </c>
      <c r="F4787" s="124">
        <v>-2</v>
      </c>
      <c r="G4787" s="2" t="s">
        <v>17373</v>
      </c>
      <c r="H4787" s="130"/>
      <c r="I4787" s="134"/>
      <c r="J4787" s="123">
        <f>IF(OR(tbl_Metraj22[[#This Row],[TARIH]]="",tbl_Metraj22[[#This Row],[TARIH]]="-"),0,IF(tbl_Metraj22[[#This Row],[YUZDE]]=0,tbl_Metraj22[[#This Row],[METRAJ_BETON]],tbl_Metraj22[[#This Row],[YUZDE]]*tbl_Metraj22[[#This Row],[METRAJ_BETON]]))</f>
        <v>0</v>
      </c>
      <c r="K4787" s="2" t="s">
        <v>2166</v>
      </c>
    </row>
    <row r="4788" spans="1:11" ht="14.25" x14ac:dyDescent="0.2">
      <c r="A4788" s="2" t="s">
        <v>2977</v>
      </c>
      <c r="B4788" s="124" t="s">
        <v>4825</v>
      </c>
      <c r="C4788" s="124"/>
      <c r="D4788" s="126">
        <v>1.93</v>
      </c>
      <c r="E4788" s="124" t="s">
        <v>766</v>
      </c>
      <c r="F4788" s="124">
        <v>-2</v>
      </c>
      <c r="G4788" s="2" t="s">
        <v>17374</v>
      </c>
      <c r="H4788" s="130"/>
      <c r="I4788" s="134"/>
      <c r="J4788" s="123">
        <f>IF(OR(tbl_Metraj22[[#This Row],[TARIH]]="",tbl_Metraj22[[#This Row],[TARIH]]="-"),0,IF(tbl_Metraj22[[#This Row],[YUZDE]]=0,tbl_Metraj22[[#This Row],[METRAJ_BETON]],tbl_Metraj22[[#This Row],[YUZDE]]*tbl_Metraj22[[#This Row],[METRAJ_BETON]]))</f>
        <v>0</v>
      </c>
      <c r="K4788" s="2" t="s">
        <v>2169</v>
      </c>
    </row>
    <row r="4789" spans="1:11" ht="14.25" x14ac:dyDescent="0.2">
      <c r="A4789" s="2" t="s">
        <v>2977</v>
      </c>
      <c r="B4789" s="124" t="s">
        <v>4826</v>
      </c>
      <c r="C4789" s="124"/>
      <c r="D4789" s="126">
        <v>10.4</v>
      </c>
      <c r="E4789" s="124" t="s">
        <v>766</v>
      </c>
      <c r="F4789" s="124">
        <v>-2</v>
      </c>
      <c r="G4789" s="2" t="s">
        <v>17375</v>
      </c>
      <c r="H4789" s="130"/>
      <c r="I4789" s="134"/>
      <c r="J4789" s="123">
        <f>IF(OR(tbl_Metraj22[[#This Row],[TARIH]]="",tbl_Metraj22[[#This Row],[TARIH]]="-"),0,IF(tbl_Metraj22[[#This Row],[YUZDE]]=0,tbl_Metraj22[[#This Row],[METRAJ_BETON]],tbl_Metraj22[[#This Row],[YUZDE]]*tbl_Metraj22[[#This Row],[METRAJ_BETON]]))</f>
        <v>0</v>
      </c>
      <c r="K4789" s="2" t="s">
        <v>2170</v>
      </c>
    </row>
    <row r="4790" spans="1:11" ht="14.25" x14ac:dyDescent="0.2">
      <c r="A4790" s="2" t="s">
        <v>2977</v>
      </c>
      <c r="B4790" s="124" t="s">
        <v>4827</v>
      </c>
      <c r="C4790" s="124"/>
      <c r="D4790" s="126">
        <v>12.38</v>
      </c>
      <c r="E4790" s="124" t="s">
        <v>766</v>
      </c>
      <c r="F4790" s="124">
        <v>-2</v>
      </c>
      <c r="G4790" s="2" t="s">
        <v>17376</v>
      </c>
      <c r="H4790" s="130"/>
      <c r="I4790" s="134"/>
      <c r="J4790" s="123">
        <f>IF(OR(tbl_Metraj22[[#This Row],[TARIH]]="",tbl_Metraj22[[#This Row],[TARIH]]="-"),0,IF(tbl_Metraj22[[#This Row],[YUZDE]]=0,tbl_Metraj22[[#This Row],[METRAJ_BETON]],tbl_Metraj22[[#This Row],[YUZDE]]*tbl_Metraj22[[#This Row],[METRAJ_BETON]]))</f>
        <v>0</v>
      </c>
      <c r="K4790" s="2" t="s">
        <v>2172</v>
      </c>
    </row>
    <row r="4791" spans="1:11" ht="14.25" x14ac:dyDescent="0.2">
      <c r="A4791" s="2" t="s">
        <v>2977</v>
      </c>
      <c r="B4791" s="124" t="s">
        <v>4828</v>
      </c>
      <c r="C4791" s="124"/>
      <c r="D4791" s="126">
        <v>10.4</v>
      </c>
      <c r="E4791" s="124" t="s">
        <v>766</v>
      </c>
      <c r="F4791" s="124">
        <v>-2</v>
      </c>
      <c r="G4791" s="2" t="s">
        <v>17377</v>
      </c>
      <c r="H4791" s="130"/>
      <c r="I4791" s="134"/>
      <c r="J4791" s="123">
        <f>IF(OR(tbl_Metraj22[[#This Row],[TARIH]]="",tbl_Metraj22[[#This Row],[TARIH]]="-"),0,IF(tbl_Metraj22[[#This Row],[YUZDE]]=0,tbl_Metraj22[[#This Row],[METRAJ_BETON]],tbl_Metraj22[[#This Row],[YUZDE]]*tbl_Metraj22[[#This Row],[METRAJ_BETON]]))</f>
        <v>0</v>
      </c>
      <c r="K4791" s="2" t="s">
        <v>2171</v>
      </c>
    </row>
    <row r="4792" spans="1:11" ht="14.25" x14ac:dyDescent="0.2">
      <c r="A4792" s="2" t="s">
        <v>2977</v>
      </c>
      <c r="B4792" s="124" t="s">
        <v>4829</v>
      </c>
      <c r="C4792" s="124"/>
      <c r="D4792" s="126">
        <v>17.66</v>
      </c>
      <c r="E4792" s="124" t="s">
        <v>766</v>
      </c>
      <c r="F4792" s="124">
        <v>-2</v>
      </c>
      <c r="G4792" s="2" t="s">
        <v>17378</v>
      </c>
      <c r="H4792" s="130"/>
      <c r="I4792" s="134"/>
      <c r="J4792" s="123">
        <f>IF(OR(tbl_Metraj22[[#This Row],[TARIH]]="",tbl_Metraj22[[#This Row],[TARIH]]="-"),0,IF(tbl_Metraj22[[#This Row],[YUZDE]]=0,tbl_Metraj22[[#This Row],[METRAJ_BETON]],tbl_Metraj22[[#This Row],[YUZDE]]*tbl_Metraj22[[#This Row],[METRAJ_BETON]]))</f>
        <v>0</v>
      </c>
      <c r="K4792" s="2" t="s">
        <v>2164</v>
      </c>
    </row>
    <row r="4793" spans="1:11" ht="14.25" x14ac:dyDescent="0.2">
      <c r="A4793" s="2" t="s">
        <v>2977</v>
      </c>
      <c r="B4793" s="124" t="s">
        <v>4830</v>
      </c>
      <c r="C4793" s="124"/>
      <c r="D4793" s="126">
        <v>10.56</v>
      </c>
      <c r="E4793" s="124" t="s">
        <v>766</v>
      </c>
      <c r="F4793" s="124">
        <v>-2</v>
      </c>
      <c r="G4793" s="2" t="s">
        <v>17379</v>
      </c>
      <c r="H4793" s="130"/>
      <c r="I4793" s="134"/>
      <c r="J4793" s="123">
        <f>IF(OR(tbl_Metraj22[[#This Row],[TARIH]]="",tbl_Metraj22[[#This Row],[TARIH]]="-"),0,IF(tbl_Metraj22[[#This Row],[YUZDE]]=0,tbl_Metraj22[[#This Row],[METRAJ_BETON]],tbl_Metraj22[[#This Row],[YUZDE]]*tbl_Metraj22[[#This Row],[METRAJ_BETON]]))</f>
        <v>0</v>
      </c>
      <c r="K4793" s="2" t="s">
        <v>2165</v>
      </c>
    </row>
    <row r="4794" spans="1:11" ht="14.25" x14ac:dyDescent="0.2">
      <c r="A4794" s="2" t="s">
        <v>2977</v>
      </c>
      <c r="B4794" s="124" t="s">
        <v>4831</v>
      </c>
      <c r="C4794" s="124"/>
      <c r="D4794" s="126">
        <v>16.010000000000002</v>
      </c>
      <c r="E4794" s="124" t="s">
        <v>766</v>
      </c>
      <c r="F4794" s="124">
        <v>-2</v>
      </c>
      <c r="G4794" s="2" t="s">
        <v>17380</v>
      </c>
      <c r="H4794" s="130"/>
      <c r="I4794" s="134"/>
      <c r="J4794" s="123">
        <f>IF(OR(tbl_Metraj22[[#This Row],[TARIH]]="",tbl_Metraj22[[#This Row],[TARIH]]="-"),0,IF(tbl_Metraj22[[#This Row],[YUZDE]]=0,tbl_Metraj22[[#This Row],[METRAJ_BETON]],tbl_Metraj22[[#This Row],[YUZDE]]*tbl_Metraj22[[#This Row],[METRAJ_BETON]]))</f>
        <v>0</v>
      </c>
      <c r="K4794" s="2" t="s">
        <v>2163</v>
      </c>
    </row>
    <row r="4795" spans="1:11" ht="14.25" x14ac:dyDescent="0.2">
      <c r="A4795" s="2" t="s">
        <v>2977</v>
      </c>
      <c r="B4795" s="124" t="s">
        <v>7628</v>
      </c>
      <c r="C4795" s="124"/>
      <c r="D4795" s="126">
        <v>12.67</v>
      </c>
      <c r="E4795" s="124" t="s">
        <v>766</v>
      </c>
      <c r="F4795" s="124">
        <v>-2</v>
      </c>
      <c r="G4795" s="2" t="s">
        <v>17381</v>
      </c>
      <c r="H4795" s="130"/>
      <c r="I4795" s="134"/>
      <c r="J4795" s="123">
        <f>IF(OR(tbl_Metraj22[[#This Row],[TARIH]]="",tbl_Metraj22[[#This Row],[TARIH]]="-"),0,IF(tbl_Metraj22[[#This Row],[YUZDE]]=0,tbl_Metraj22[[#This Row],[METRAJ_BETON]],tbl_Metraj22[[#This Row],[YUZDE]]*tbl_Metraj22[[#This Row],[METRAJ_BETON]]))</f>
        <v>0</v>
      </c>
      <c r="K4795" s="2" t="s">
        <v>2282</v>
      </c>
    </row>
    <row r="4796" spans="1:11" ht="14.25" x14ac:dyDescent="0.2">
      <c r="A4796" s="2" t="s">
        <v>2977</v>
      </c>
      <c r="B4796" s="124" t="s">
        <v>7629</v>
      </c>
      <c r="C4796" s="124"/>
      <c r="D4796" s="126">
        <v>12.67</v>
      </c>
      <c r="E4796" s="124" t="s">
        <v>766</v>
      </c>
      <c r="F4796" s="124">
        <v>-2</v>
      </c>
      <c r="G4796" s="2" t="s">
        <v>17382</v>
      </c>
      <c r="H4796" s="130"/>
      <c r="I4796" s="134"/>
      <c r="J4796" s="123">
        <f>IF(OR(tbl_Metraj22[[#This Row],[TARIH]]="",tbl_Metraj22[[#This Row],[TARIH]]="-"),0,IF(tbl_Metraj22[[#This Row],[YUZDE]]=0,tbl_Metraj22[[#This Row],[METRAJ_BETON]],tbl_Metraj22[[#This Row],[YUZDE]]*tbl_Metraj22[[#This Row],[METRAJ_BETON]]))</f>
        <v>0</v>
      </c>
      <c r="K4796" s="2" t="s">
        <v>2294</v>
      </c>
    </row>
    <row r="4797" spans="1:11" ht="14.25" x14ac:dyDescent="0.2">
      <c r="A4797" s="2" t="s">
        <v>2977</v>
      </c>
      <c r="B4797" s="124" t="s">
        <v>7630</v>
      </c>
      <c r="C4797" s="124"/>
      <c r="D4797" s="126">
        <v>12.67</v>
      </c>
      <c r="E4797" s="124" t="s">
        <v>766</v>
      </c>
      <c r="F4797" s="124">
        <v>-2</v>
      </c>
      <c r="G4797" s="2" t="s">
        <v>17383</v>
      </c>
      <c r="H4797" s="130"/>
      <c r="I4797" s="134"/>
      <c r="J4797" s="123">
        <f>IF(OR(tbl_Metraj22[[#This Row],[TARIH]]="",tbl_Metraj22[[#This Row],[TARIH]]="-"),0,IF(tbl_Metraj22[[#This Row],[YUZDE]]=0,tbl_Metraj22[[#This Row],[METRAJ_BETON]],tbl_Metraj22[[#This Row],[YUZDE]]*tbl_Metraj22[[#This Row],[METRAJ_BETON]]))</f>
        <v>0</v>
      </c>
      <c r="K4797" s="2" t="s">
        <v>2289</v>
      </c>
    </row>
    <row r="4798" spans="1:11" ht="14.25" x14ac:dyDescent="0.2">
      <c r="A4798" s="2" t="s">
        <v>2977</v>
      </c>
      <c r="B4798" s="124" t="s">
        <v>7631</v>
      </c>
      <c r="C4798" s="124"/>
      <c r="D4798" s="126">
        <v>13.86</v>
      </c>
      <c r="E4798" s="124" t="s">
        <v>766</v>
      </c>
      <c r="F4798" s="124">
        <v>-2</v>
      </c>
      <c r="G4798" s="2" t="s">
        <v>17384</v>
      </c>
      <c r="H4798" s="130"/>
      <c r="I4798" s="134"/>
      <c r="J4798" s="123">
        <f>IF(OR(tbl_Metraj22[[#This Row],[TARIH]]="",tbl_Metraj22[[#This Row],[TARIH]]="-"),0,IF(tbl_Metraj22[[#This Row],[YUZDE]]=0,tbl_Metraj22[[#This Row],[METRAJ_BETON]],tbl_Metraj22[[#This Row],[YUZDE]]*tbl_Metraj22[[#This Row],[METRAJ_BETON]]))</f>
        <v>0</v>
      </c>
      <c r="K4798" s="2" t="s">
        <v>2292</v>
      </c>
    </row>
    <row r="4799" spans="1:11" ht="14.25" x14ac:dyDescent="0.2">
      <c r="A4799" s="2" t="s">
        <v>2977</v>
      </c>
      <c r="B4799" s="124" t="s">
        <v>7632</v>
      </c>
      <c r="C4799" s="124"/>
      <c r="D4799" s="126">
        <v>9.24</v>
      </c>
      <c r="E4799" s="124" t="s">
        <v>766</v>
      </c>
      <c r="F4799" s="124">
        <v>-2</v>
      </c>
      <c r="G4799" s="2" t="s">
        <v>17385</v>
      </c>
      <c r="H4799" s="130"/>
      <c r="I4799" s="134"/>
      <c r="J4799" s="123">
        <f>IF(OR(tbl_Metraj22[[#This Row],[TARIH]]="",tbl_Metraj22[[#This Row],[TARIH]]="-"),0,IF(tbl_Metraj22[[#This Row],[YUZDE]]=0,tbl_Metraj22[[#This Row],[METRAJ_BETON]],tbl_Metraj22[[#This Row],[YUZDE]]*tbl_Metraj22[[#This Row],[METRAJ_BETON]]))</f>
        <v>0</v>
      </c>
      <c r="K4799" s="2" t="s">
        <v>2291</v>
      </c>
    </row>
    <row r="4800" spans="1:11" ht="14.25" x14ac:dyDescent="0.2">
      <c r="A4800" s="2" t="s">
        <v>2977</v>
      </c>
      <c r="B4800" s="124" t="s">
        <v>7633</v>
      </c>
      <c r="C4800" s="124"/>
      <c r="D4800" s="126">
        <v>13.86</v>
      </c>
      <c r="E4800" s="124" t="s">
        <v>766</v>
      </c>
      <c r="F4800" s="124">
        <v>-2</v>
      </c>
      <c r="G4800" s="2" t="s">
        <v>17386</v>
      </c>
      <c r="H4800" s="130"/>
      <c r="I4800" s="134"/>
      <c r="J4800" s="123">
        <f>IF(OR(tbl_Metraj22[[#This Row],[TARIH]]="",tbl_Metraj22[[#This Row],[TARIH]]="-"),0,IF(tbl_Metraj22[[#This Row],[YUZDE]]=0,tbl_Metraj22[[#This Row],[METRAJ_BETON]],tbl_Metraj22[[#This Row],[YUZDE]]*tbl_Metraj22[[#This Row],[METRAJ_BETON]]))</f>
        <v>0</v>
      </c>
      <c r="K4800" s="2" t="s">
        <v>2295</v>
      </c>
    </row>
    <row r="4801" spans="1:11" ht="14.25" x14ac:dyDescent="0.2">
      <c r="A4801" s="2" t="s">
        <v>2977</v>
      </c>
      <c r="B4801" s="124" t="s">
        <v>7634</v>
      </c>
      <c r="C4801" s="124"/>
      <c r="D4801" s="126">
        <v>12.04</v>
      </c>
      <c r="E4801" s="124" t="s">
        <v>766</v>
      </c>
      <c r="F4801" s="124">
        <v>-2</v>
      </c>
      <c r="G4801" s="2" t="s">
        <v>17387</v>
      </c>
      <c r="H4801" s="130"/>
      <c r="I4801" s="134"/>
      <c r="J4801" s="123">
        <f>IF(OR(tbl_Metraj22[[#This Row],[TARIH]]="",tbl_Metraj22[[#This Row],[TARIH]]="-"),0,IF(tbl_Metraj22[[#This Row],[YUZDE]]=0,tbl_Metraj22[[#This Row],[METRAJ_BETON]],tbl_Metraj22[[#This Row],[YUZDE]]*tbl_Metraj22[[#This Row],[METRAJ_BETON]]))</f>
        <v>0</v>
      </c>
      <c r="K4801" s="2" t="s">
        <v>2290</v>
      </c>
    </row>
    <row r="4802" spans="1:11" ht="14.25" x14ac:dyDescent="0.2">
      <c r="A4802" s="2" t="s">
        <v>2977</v>
      </c>
      <c r="B4802" s="124" t="s">
        <v>7642</v>
      </c>
      <c r="C4802" s="124"/>
      <c r="D4802" s="126">
        <v>10.89</v>
      </c>
      <c r="E4802" s="124" t="s">
        <v>766</v>
      </c>
      <c r="F4802" s="124">
        <v>-2</v>
      </c>
      <c r="G4802" s="2" t="s">
        <v>17388</v>
      </c>
      <c r="H4802" s="130"/>
      <c r="I4802" s="134"/>
      <c r="J4802" s="123">
        <f>IF(OR(tbl_Metraj22[[#This Row],[TARIH]]="",tbl_Metraj22[[#This Row],[TARIH]]="-"),0,IF(tbl_Metraj22[[#This Row],[YUZDE]]=0,tbl_Metraj22[[#This Row],[METRAJ_BETON]],tbl_Metraj22[[#This Row],[YUZDE]]*tbl_Metraj22[[#This Row],[METRAJ_BETON]]))</f>
        <v>0</v>
      </c>
      <c r="K4802" s="2" t="s">
        <v>2293</v>
      </c>
    </row>
    <row r="4803" spans="1:11" ht="14.25" x14ac:dyDescent="0.2">
      <c r="A4803" s="2" t="s">
        <v>2977</v>
      </c>
      <c r="B4803" s="124" t="s">
        <v>7725</v>
      </c>
      <c r="C4803" s="124"/>
      <c r="D4803" s="126">
        <v>8.1199999999999992</v>
      </c>
      <c r="E4803" s="124" t="s">
        <v>766</v>
      </c>
      <c r="F4803" s="124">
        <v>-2</v>
      </c>
      <c r="G4803" s="2" t="s">
        <v>17389</v>
      </c>
      <c r="H4803" s="130"/>
      <c r="I4803" s="134"/>
      <c r="J4803" s="123">
        <f>IF(OR(tbl_Metraj22[[#This Row],[TARIH]]="",tbl_Metraj22[[#This Row],[TARIH]]="-"),0,IF(tbl_Metraj22[[#This Row],[YUZDE]]=0,tbl_Metraj22[[#This Row],[METRAJ_BETON]],tbl_Metraj22[[#This Row],[YUZDE]]*tbl_Metraj22[[#This Row],[METRAJ_BETON]]))</f>
        <v>0</v>
      </c>
    </row>
    <row r="4804" spans="1:11" ht="14.25" x14ac:dyDescent="0.2">
      <c r="A4804" s="2" t="s">
        <v>787</v>
      </c>
      <c r="B4804" s="124" t="s">
        <v>5018</v>
      </c>
      <c r="C4804" s="124"/>
      <c r="D4804" s="126">
        <v>139.03</v>
      </c>
      <c r="E4804" s="124" t="s">
        <v>766</v>
      </c>
      <c r="F4804" s="124">
        <v>-1</v>
      </c>
      <c r="G4804" s="2" t="s">
        <v>17390</v>
      </c>
      <c r="H4804" s="130">
        <v>45897</v>
      </c>
      <c r="I4804" s="134"/>
      <c r="J4804" s="123">
        <f>IF(OR(tbl_Metraj22[[#This Row],[TARIH]]="",tbl_Metraj22[[#This Row],[TARIH]]="-"),0,IF(tbl_Metraj22[[#This Row],[YUZDE]]=0,tbl_Metraj22[[#This Row],[METRAJ_BETON]],tbl_Metraj22[[#This Row],[YUZDE]]*tbl_Metraj22[[#This Row],[METRAJ_BETON]]))</f>
        <v>139.03</v>
      </c>
    </row>
    <row r="4805" spans="1:11" ht="14.25" x14ac:dyDescent="0.2">
      <c r="A4805" s="2" t="s">
        <v>787</v>
      </c>
      <c r="B4805" s="124" t="s">
        <v>5137</v>
      </c>
      <c r="C4805" s="124"/>
      <c r="D4805" s="126">
        <v>141.81</v>
      </c>
      <c r="E4805" s="124" t="s">
        <v>766</v>
      </c>
      <c r="F4805" s="124">
        <v>-1</v>
      </c>
      <c r="G4805" s="2" t="s">
        <v>17391</v>
      </c>
      <c r="H4805" s="130">
        <v>45897</v>
      </c>
      <c r="I4805" s="134"/>
      <c r="J4805" s="123">
        <f>IF(OR(tbl_Metraj22[[#This Row],[TARIH]]="",tbl_Metraj22[[#This Row],[TARIH]]="-"),0,IF(tbl_Metraj22[[#This Row],[YUZDE]]=0,tbl_Metraj22[[#This Row],[METRAJ_BETON]],tbl_Metraj22[[#This Row],[YUZDE]]*tbl_Metraj22[[#This Row],[METRAJ_BETON]]))</f>
        <v>141.81</v>
      </c>
    </row>
    <row r="4806" spans="1:11" ht="14.25" x14ac:dyDescent="0.2">
      <c r="A4806" s="2" t="s">
        <v>734</v>
      </c>
      <c r="B4806" s="124" t="s">
        <v>5576</v>
      </c>
      <c r="C4806" s="124"/>
      <c r="D4806" s="126">
        <v>1.52</v>
      </c>
      <c r="E4806" s="124" t="s">
        <v>766</v>
      </c>
      <c r="F4806" s="124">
        <v>-1</v>
      </c>
      <c r="G4806" s="2" t="s">
        <v>17392</v>
      </c>
      <c r="H4806" s="130"/>
      <c r="I4806" s="134"/>
      <c r="J4806" s="123">
        <f>IF(OR(tbl_Metraj22[[#This Row],[TARIH]]="",tbl_Metraj22[[#This Row],[TARIH]]="-"),0,IF(tbl_Metraj22[[#This Row],[YUZDE]]=0,tbl_Metraj22[[#This Row],[METRAJ_BETON]],tbl_Metraj22[[#This Row],[YUZDE]]*tbl_Metraj22[[#This Row],[METRAJ_BETON]]))</f>
        <v>0</v>
      </c>
      <c r="K4806" s="2" t="s">
        <v>24096</v>
      </c>
    </row>
    <row r="4807" spans="1:11" ht="14.25" x14ac:dyDescent="0.2">
      <c r="A4807" s="2" t="s">
        <v>734</v>
      </c>
      <c r="B4807" s="124" t="s">
        <v>5577</v>
      </c>
      <c r="C4807" s="124"/>
      <c r="D4807" s="126">
        <v>0.69</v>
      </c>
      <c r="E4807" s="124" t="s">
        <v>766</v>
      </c>
      <c r="F4807" s="124">
        <v>-1</v>
      </c>
      <c r="G4807" s="2" t="s">
        <v>17393</v>
      </c>
      <c r="H4807" s="130"/>
      <c r="I4807" s="134"/>
      <c r="J4807" s="123">
        <f>IF(OR(tbl_Metraj22[[#This Row],[TARIH]]="",tbl_Metraj22[[#This Row],[TARIH]]="-"),0,IF(tbl_Metraj22[[#This Row],[YUZDE]]=0,tbl_Metraj22[[#This Row],[METRAJ_BETON]],tbl_Metraj22[[#This Row],[YUZDE]]*tbl_Metraj22[[#This Row],[METRAJ_BETON]]))</f>
        <v>0</v>
      </c>
      <c r="K4807" s="2" t="s">
        <v>22898</v>
      </c>
    </row>
    <row r="4808" spans="1:11" ht="14.25" x14ac:dyDescent="0.2">
      <c r="A4808" s="2" t="s">
        <v>734</v>
      </c>
      <c r="B4808" s="124" t="s">
        <v>5578</v>
      </c>
      <c r="C4808" s="124"/>
      <c r="D4808" s="126">
        <v>0.47</v>
      </c>
      <c r="E4808" s="124" t="s">
        <v>766</v>
      </c>
      <c r="F4808" s="124">
        <v>-1</v>
      </c>
      <c r="G4808" s="2" t="s">
        <v>17394</v>
      </c>
      <c r="H4808" s="130"/>
      <c r="I4808" s="134"/>
      <c r="J4808" s="123">
        <f>IF(OR(tbl_Metraj22[[#This Row],[TARIH]]="",tbl_Metraj22[[#This Row],[TARIH]]="-"),0,IF(tbl_Metraj22[[#This Row],[YUZDE]]=0,tbl_Metraj22[[#This Row],[METRAJ_BETON]],tbl_Metraj22[[#This Row],[YUZDE]]*tbl_Metraj22[[#This Row],[METRAJ_BETON]]))</f>
        <v>0</v>
      </c>
      <c r="K4808" s="2" t="s">
        <v>22911</v>
      </c>
    </row>
    <row r="4809" spans="1:11" ht="14.25" x14ac:dyDescent="0.2">
      <c r="A4809" s="2" t="s">
        <v>734</v>
      </c>
      <c r="B4809" s="124" t="s">
        <v>5579</v>
      </c>
      <c r="C4809" s="124"/>
      <c r="D4809" s="126">
        <v>1.52</v>
      </c>
      <c r="E4809" s="124" t="s">
        <v>766</v>
      </c>
      <c r="F4809" s="124">
        <v>-1</v>
      </c>
      <c r="G4809" s="2" t="s">
        <v>17395</v>
      </c>
      <c r="H4809" s="130"/>
      <c r="I4809" s="134"/>
      <c r="J4809" s="123">
        <f>IF(OR(tbl_Metraj22[[#This Row],[TARIH]]="",tbl_Metraj22[[#This Row],[TARIH]]="-"),0,IF(tbl_Metraj22[[#This Row],[YUZDE]]=0,tbl_Metraj22[[#This Row],[METRAJ_BETON]],tbl_Metraj22[[#This Row],[YUZDE]]*tbl_Metraj22[[#This Row],[METRAJ_BETON]]))</f>
        <v>0</v>
      </c>
      <c r="K4809" s="2" t="s">
        <v>24097</v>
      </c>
    </row>
    <row r="4810" spans="1:11" ht="14.25" x14ac:dyDescent="0.2">
      <c r="A4810" s="2" t="s">
        <v>734</v>
      </c>
      <c r="B4810" s="124" t="s">
        <v>5580</v>
      </c>
      <c r="C4810" s="124"/>
      <c r="D4810" s="126">
        <v>0.71</v>
      </c>
      <c r="E4810" s="124" t="s">
        <v>766</v>
      </c>
      <c r="F4810" s="124">
        <v>-1</v>
      </c>
      <c r="G4810" s="2" t="s">
        <v>17396</v>
      </c>
      <c r="H4810" s="130"/>
      <c r="I4810" s="134"/>
      <c r="J4810" s="123">
        <f>IF(OR(tbl_Metraj22[[#This Row],[TARIH]]="",tbl_Metraj22[[#This Row],[TARIH]]="-"),0,IF(tbl_Metraj22[[#This Row],[YUZDE]]=0,tbl_Metraj22[[#This Row],[METRAJ_BETON]],tbl_Metraj22[[#This Row],[YUZDE]]*tbl_Metraj22[[#This Row],[METRAJ_BETON]]))</f>
        <v>0</v>
      </c>
      <c r="K4810" s="2" t="s">
        <v>22896</v>
      </c>
    </row>
    <row r="4811" spans="1:11" ht="14.25" x14ac:dyDescent="0.2">
      <c r="A4811" s="2" t="s">
        <v>734</v>
      </c>
      <c r="B4811" s="124" t="s">
        <v>5581</v>
      </c>
      <c r="C4811" s="124"/>
      <c r="D4811" s="126">
        <v>1.04</v>
      </c>
      <c r="E4811" s="124" t="s">
        <v>766</v>
      </c>
      <c r="F4811" s="124">
        <v>-1</v>
      </c>
      <c r="G4811" s="2" t="s">
        <v>17397</v>
      </c>
      <c r="H4811" s="130"/>
      <c r="I4811" s="134"/>
      <c r="J4811" s="123">
        <f>IF(OR(tbl_Metraj22[[#This Row],[TARIH]]="",tbl_Metraj22[[#This Row],[TARIH]]="-"),0,IF(tbl_Metraj22[[#This Row],[YUZDE]]=0,tbl_Metraj22[[#This Row],[METRAJ_BETON]],tbl_Metraj22[[#This Row],[YUZDE]]*tbl_Metraj22[[#This Row],[METRAJ_BETON]]))</f>
        <v>0</v>
      </c>
      <c r="K4811" s="2" t="s">
        <v>22894</v>
      </c>
    </row>
    <row r="4812" spans="1:11" ht="14.25" x14ac:dyDescent="0.2">
      <c r="A4812" s="2" t="s">
        <v>734</v>
      </c>
      <c r="B4812" s="124" t="s">
        <v>5589</v>
      </c>
      <c r="C4812" s="124"/>
      <c r="D4812" s="126">
        <v>1.51</v>
      </c>
      <c r="E4812" s="124" t="s">
        <v>766</v>
      </c>
      <c r="F4812" s="124">
        <v>-1</v>
      </c>
      <c r="G4812" s="2" t="s">
        <v>17398</v>
      </c>
      <c r="H4812" s="130"/>
      <c r="I4812" s="134"/>
      <c r="J4812" s="123">
        <f>IF(OR(tbl_Metraj22[[#This Row],[TARIH]]="",tbl_Metraj22[[#This Row],[TARIH]]="-"),0,IF(tbl_Metraj22[[#This Row],[YUZDE]]=0,tbl_Metraj22[[#This Row],[METRAJ_BETON]],tbl_Metraj22[[#This Row],[YUZDE]]*tbl_Metraj22[[#This Row],[METRAJ_BETON]]))</f>
        <v>0</v>
      </c>
      <c r="K4812" s="2" t="s">
        <v>24098</v>
      </c>
    </row>
    <row r="4813" spans="1:11" ht="14.25" x14ac:dyDescent="0.2">
      <c r="A4813" s="2" t="s">
        <v>734</v>
      </c>
      <c r="B4813" s="124" t="s">
        <v>5590</v>
      </c>
      <c r="C4813" s="124"/>
      <c r="D4813" s="126">
        <v>0.25</v>
      </c>
      <c r="E4813" s="124" t="s">
        <v>766</v>
      </c>
      <c r="F4813" s="124">
        <v>-1</v>
      </c>
      <c r="G4813" s="2" t="s">
        <v>17399</v>
      </c>
      <c r="H4813" s="130"/>
      <c r="I4813" s="134"/>
      <c r="J4813" s="123">
        <f>IF(OR(tbl_Metraj22[[#This Row],[TARIH]]="",tbl_Metraj22[[#This Row],[TARIH]]="-"),0,IF(tbl_Metraj22[[#This Row],[YUZDE]]=0,tbl_Metraj22[[#This Row],[METRAJ_BETON]],tbl_Metraj22[[#This Row],[YUZDE]]*tbl_Metraj22[[#This Row],[METRAJ_BETON]]))</f>
        <v>0</v>
      </c>
      <c r="K4813" s="2" t="s">
        <v>24099</v>
      </c>
    </row>
    <row r="4814" spans="1:11" ht="14.25" x14ac:dyDescent="0.2">
      <c r="A4814" s="2" t="s">
        <v>734</v>
      </c>
      <c r="B4814" s="124" t="s">
        <v>5591</v>
      </c>
      <c r="C4814" s="124"/>
      <c r="D4814" s="126">
        <v>0.43</v>
      </c>
      <c r="E4814" s="124" t="s">
        <v>766</v>
      </c>
      <c r="F4814" s="124">
        <v>-1</v>
      </c>
      <c r="G4814" s="2" t="s">
        <v>17400</v>
      </c>
      <c r="H4814" s="130"/>
      <c r="I4814" s="134"/>
      <c r="J4814" s="123">
        <f>IF(OR(tbl_Metraj22[[#This Row],[TARIH]]="",tbl_Metraj22[[#This Row],[TARIH]]="-"),0,IF(tbl_Metraj22[[#This Row],[YUZDE]]=0,tbl_Metraj22[[#This Row],[METRAJ_BETON]],tbl_Metraj22[[#This Row],[YUZDE]]*tbl_Metraj22[[#This Row],[METRAJ_BETON]]))</f>
        <v>0</v>
      </c>
      <c r="K4814" s="2" t="s">
        <v>24100</v>
      </c>
    </row>
    <row r="4815" spans="1:11" ht="14.25" x14ac:dyDescent="0.2">
      <c r="A4815" s="2" t="s">
        <v>734</v>
      </c>
      <c r="B4815" s="124" t="s">
        <v>5592</v>
      </c>
      <c r="C4815" s="124"/>
      <c r="D4815" s="126">
        <v>1.46</v>
      </c>
      <c r="E4815" s="124" t="s">
        <v>766</v>
      </c>
      <c r="F4815" s="124">
        <v>-1</v>
      </c>
      <c r="G4815" s="2" t="s">
        <v>17401</v>
      </c>
      <c r="H4815" s="130"/>
      <c r="I4815" s="134"/>
      <c r="J4815" s="123">
        <f>IF(OR(tbl_Metraj22[[#This Row],[TARIH]]="",tbl_Metraj22[[#This Row],[TARIH]]="-"),0,IF(tbl_Metraj22[[#This Row],[YUZDE]]=0,tbl_Metraj22[[#This Row],[METRAJ_BETON]],tbl_Metraj22[[#This Row],[YUZDE]]*tbl_Metraj22[[#This Row],[METRAJ_BETON]]))</f>
        <v>0</v>
      </c>
      <c r="K4815" s="2" t="s">
        <v>24101</v>
      </c>
    </row>
    <row r="4816" spans="1:11" ht="14.25" x14ac:dyDescent="0.2">
      <c r="A4816" s="2" t="s">
        <v>734</v>
      </c>
      <c r="B4816" s="124" t="s">
        <v>5593</v>
      </c>
      <c r="C4816" s="124"/>
      <c r="D4816" s="126">
        <v>0.75</v>
      </c>
      <c r="E4816" s="124" t="s">
        <v>766</v>
      </c>
      <c r="F4816" s="124">
        <v>-1</v>
      </c>
      <c r="G4816" s="2" t="s">
        <v>17402</v>
      </c>
      <c r="H4816" s="130"/>
      <c r="I4816" s="134"/>
      <c r="J4816" s="123">
        <f>IF(OR(tbl_Metraj22[[#This Row],[TARIH]]="",tbl_Metraj22[[#This Row],[TARIH]]="-"),0,IF(tbl_Metraj22[[#This Row],[YUZDE]]=0,tbl_Metraj22[[#This Row],[METRAJ_BETON]],tbl_Metraj22[[#This Row],[YUZDE]]*tbl_Metraj22[[#This Row],[METRAJ_BETON]]))</f>
        <v>0</v>
      </c>
      <c r="K4816" s="2" t="s">
        <v>24102</v>
      </c>
    </row>
    <row r="4817" spans="1:11" ht="14.25" x14ac:dyDescent="0.2">
      <c r="A4817" s="2" t="s">
        <v>734</v>
      </c>
      <c r="B4817" s="124" t="s">
        <v>5594</v>
      </c>
      <c r="C4817" s="124"/>
      <c r="D4817" s="126">
        <v>0.61</v>
      </c>
      <c r="E4817" s="124" t="s">
        <v>766</v>
      </c>
      <c r="F4817" s="124">
        <v>-1</v>
      </c>
      <c r="G4817" s="2" t="s">
        <v>17403</v>
      </c>
      <c r="H4817" s="130"/>
      <c r="I4817" s="134"/>
      <c r="J4817" s="123">
        <f>IF(OR(tbl_Metraj22[[#This Row],[TARIH]]="",tbl_Metraj22[[#This Row],[TARIH]]="-"),0,IF(tbl_Metraj22[[#This Row],[YUZDE]]=0,tbl_Metraj22[[#This Row],[METRAJ_BETON]],tbl_Metraj22[[#This Row],[YUZDE]]*tbl_Metraj22[[#This Row],[METRAJ_BETON]]))</f>
        <v>0</v>
      </c>
      <c r="K4817" s="2" t="s">
        <v>22924</v>
      </c>
    </row>
    <row r="4818" spans="1:11" ht="14.25" x14ac:dyDescent="0.2">
      <c r="A4818" s="2" t="s">
        <v>734</v>
      </c>
      <c r="B4818" s="124" t="s">
        <v>5595</v>
      </c>
      <c r="C4818" s="124"/>
      <c r="D4818" s="126">
        <v>2.4500000000000002</v>
      </c>
      <c r="E4818" s="124" t="s">
        <v>766</v>
      </c>
      <c r="F4818" s="124">
        <v>-1</v>
      </c>
      <c r="G4818" s="2" t="s">
        <v>17404</v>
      </c>
      <c r="H4818" s="130"/>
      <c r="I4818" s="134"/>
      <c r="J4818" s="123">
        <f>IF(OR(tbl_Metraj22[[#This Row],[TARIH]]="",tbl_Metraj22[[#This Row],[TARIH]]="-"),0,IF(tbl_Metraj22[[#This Row],[YUZDE]]=0,tbl_Metraj22[[#This Row],[METRAJ_BETON]],tbl_Metraj22[[#This Row],[YUZDE]]*tbl_Metraj22[[#This Row],[METRAJ_BETON]]))</f>
        <v>0</v>
      </c>
      <c r="K4818" s="2" t="s">
        <v>22919</v>
      </c>
    </row>
    <row r="4819" spans="1:11" ht="14.25" x14ac:dyDescent="0.2">
      <c r="A4819" s="2" t="s">
        <v>734</v>
      </c>
      <c r="B4819" s="124" t="s">
        <v>5596</v>
      </c>
      <c r="C4819" s="124"/>
      <c r="D4819" s="126">
        <v>0.59</v>
      </c>
      <c r="E4819" s="124" t="s">
        <v>766</v>
      </c>
      <c r="F4819" s="124">
        <v>-1</v>
      </c>
      <c r="G4819" s="2" t="s">
        <v>17405</v>
      </c>
      <c r="H4819" s="130"/>
      <c r="I4819" s="134"/>
      <c r="J4819" s="123">
        <f>IF(OR(tbl_Metraj22[[#This Row],[TARIH]]="",tbl_Metraj22[[#This Row],[TARIH]]="-"),0,IF(tbl_Metraj22[[#This Row],[YUZDE]]=0,tbl_Metraj22[[#This Row],[METRAJ_BETON]],tbl_Metraj22[[#This Row],[YUZDE]]*tbl_Metraj22[[#This Row],[METRAJ_BETON]]))</f>
        <v>0</v>
      </c>
      <c r="K4819" s="2" t="s">
        <v>24103</v>
      </c>
    </row>
    <row r="4820" spans="1:11" ht="14.25" x14ac:dyDescent="0.2">
      <c r="A4820" s="2" t="s">
        <v>734</v>
      </c>
      <c r="B4820" s="124" t="s">
        <v>5597</v>
      </c>
      <c r="C4820" s="124"/>
      <c r="D4820" s="126">
        <v>2.74</v>
      </c>
      <c r="E4820" s="124" t="s">
        <v>766</v>
      </c>
      <c r="F4820" s="124">
        <v>-1</v>
      </c>
      <c r="G4820" s="2" t="s">
        <v>17406</v>
      </c>
      <c r="H4820" s="130"/>
      <c r="I4820" s="134"/>
      <c r="J4820" s="123">
        <f>IF(OR(tbl_Metraj22[[#This Row],[TARIH]]="",tbl_Metraj22[[#This Row],[TARIH]]="-"),0,IF(tbl_Metraj22[[#This Row],[YUZDE]]=0,tbl_Metraj22[[#This Row],[METRAJ_BETON]],tbl_Metraj22[[#This Row],[YUZDE]]*tbl_Metraj22[[#This Row],[METRAJ_BETON]]))</f>
        <v>0</v>
      </c>
      <c r="K4820" s="2" t="s">
        <v>22943</v>
      </c>
    </row>
    <row r="4821" spans="1:11" ht="14.25" x14ac:dyDescent="0.2">
      <c r="A4821" s="2" t="s">
        <v>734</v>
      </c>
      <c r="B4821" s="124" t="s">
        <v>5598</v>
      </c>
      <c r="C4821" s="124"/>
      <c r="D4821" s="126">
        <v>0.46</v>
      </c>
      <c r="E4821" s="124" t="s">
        <v>766</v>
      </c>
      <c r="F4821" s="124">
        <v>-1</v>
      </c>
      <c r="G4821" s="2" t="s">
        <v>17407</v>
      </c>
      <c r="H4821" s="130"/>
      <c r="I4821" s="134"/>
      <c r="J4821" s="123">
        <f>IF(OR(tbl_Metraj22[[#This Row],[TARIH]]="",tbl_Metraj22[[#This Row],[TARIH]]="-"),0,IF(tbl_Metraj22[[#This Row],[YUZDE]]=0,tbl_Metraj22[[#This Row],[METRAJ_BETON]],tbl_Metraj22[[#This Row],[YUZDE]]*tbl_Metraj22[[#This Row],[METRAJ_BETON]]))</f>
        <v>0</v>
      </c>
      <c r="K4821" s="2" t="s">
        <v>22923</v>
      </c>
    </row>
    <row r="4822" spans="1:11" ht="14.25" x14ac:dyDescent="0.2">
      <c r="A4822" s="2" t="s">
        <v>734</v>
      </c>
      <c r="B4822" s="124" t="s">
        <v>5599</v>
      </c>
      <c r="C4822" s="124"/>
      <c r="D4822" s="126">
        <v>0.54</v>
      </c>
      <c r="E4822" s="124" t="s">
        <v>766</v>
      </c>
      <c r="F4822" s="124">
        <v>-1</v>
      </c>
      <c r="G4822" s="2" t="s">
        <v>17408</v>
      </c>
      <c r="H4822" s="130"/>
      <c r="I4822" s="134"/>
      <c r="J4822" s="123">
        <f>IF(OR(tbl_Metraj22[[#This Row],[TARIH]]="",tbl_Metraj22[[#This Row],[TARIH]]="-"),0,IF(tbl_Metraj22[[#This Row],[YUZDE]]=0,tbl_Metraj22[[#This Row],[METRAJ_BETON]],tbl_Metraj22[[#This Row],[YUZDE]]*tbl_Metraj22[[#This Row],[METRAJ_BETON]]))</f>
        <v>0</v>
      </c>
      <c r="K4822" s="2" t="s">
        <v>24104</v>
      </c>
    </row>
    <row r="4823" spans="1:11" ht="14.25" x14ac:dyDescent="0.2">
      <c r="A4823" s="2" t="s">
        <v>734</v>
      </c>
      <c r="B4823" s="124" t="s">
        <v>5600</v>
      </c>
      <c r="C4823" s="124"/>
      <c r="D4823" s="126">
        <v>1.1200000000000001</v>
      </c>
      <c r="E4823" s="124" t="s">
        <v>766</v>
      </c>
      <c r="F4823" s="124">
        <v>-1</v>
      </c>
      <c r="G4823" s="2" t="s">
        <v>17409</v>
      </c>
      <c r="H4823" s="130"/>
      <c r="I4823" s="134"/>
      <c r="J4823" s="123">
        <f>IF(OR(tbl_Metraj22[[#This Row],[TARIH]]="",tbl_Metraj22[[#This Row],[TARIH]]="-"),0,IF(tbl_Metraj22[[#This Row],[YUZDE]]=0,tbl_Metraj22[[#This Row],[METRAJ_BETON]],tbl_Metraj22[[#This Row],[YUZDE]]*tbl_Metraj22[[#This Row],[METRAJ_BETON]]))</f>
        <v>0</v>
      </c>
      <c r="K4823" s="2" t="s">
        <v>24105</v>
      </c>
    </row>
    <row r="4824" spans="1:11" ht="14.25" x14ac:dyDescent="0.2">
      <c r="A4824" s="2" t="s">
        <v>734</v>
      </c>
      <c r="B4824" s="124" t="s">
        <v>5601</v>
      </c>
      <c r="C4824" s="124"/>
      <c r="D4824" s="126">
        <v>0.86</v>
      </c>
      <c r="E4824" s="124" t="s">
        <v>766</v>
      </c>
      <c r="F4824" s="124">
        <v>-1</v>
      </c>
      <c r="G4824" s="2" t="s">
        <v>17410</v>
      </c>
      <c r="H4824" s="130"/>
      <c r="I4824" s="134"/>
      <c r="J4824" s="123">
        <f>IF(OR(tbl_Metraj22[[#This Row],[TARIH]]="",tbl_Metraj22[[#This Row],[TARIH]]="-"),0,IF(tbl_Metraj22[[#This Row],[YUZDE]]=0,tbl_Metraj22[[#This Row],[METRAJ_BETON]],tbl_Metraj22[[#This Row],[YUZDE]]*tbl_Metraj22[[#This Row],[METRAJ_BETON]]))</f>
        <v>0</v>
      </c>
      <c r="K4824" s="2" t="s">
        <v>24106</v>
      </c>
    </row>
    <row r="4825" spans="1:11" ht="14.25" x14ac:dyDescent="0.2">
      <c r="A4825" s="2" t="s">
        <v>734</v>
      </c>
      <c r="B4825" s="124" t="s">
        <v>5602</v>
      </c>
      <c r="C4825" s="124"/>
      <c r="D4825" s="126">
        <v>0.51</v>
      </c>
      <c r="E4825" s="124" t="s">
        <v>766</v>
      </c>
      <c r="F4825" s="124">
        <v>-1</v>
      </c>
      <c r="G4825" s="2" t="s">
        <v>17411</v>
      </c>
      <c r="H4825" s="130"/>
      <c r="I4825" s="134"/>
      <c r="J4825" s="123">
        <f>IF(OR(tbl_Metraj22[[#This Row],[TARIH]]="",tbl_Metraj22[[#This Row],[TARIH]]="-"),0,IF(tbl_Metraj22[[#This Row],[YUZDE]]=0,tbl_Metraj22[[#This Row],[METRAJ_BETON]],tbl_Metraj22[[#This Row],[YUZDE]]*tbl_Metraj22[[#This Row],[METRAJ_BETON]]))</f>
        <v>0</v>
      </c>
      <c r="K4825" s="2" t="e">
        <v>#N/A</v>
      </c>
    </row>
    <row r="4826" spans="1:11" ht="14.25" x14ac:dyDescent="0.2">
      <c r="A4826" s="2" t="s">
        <v>734</v>
      </c>
      <c r="B4826" s="124" t="s">
        <v>5603</v>
      </c>
      <c r="C4826" s="124"/>
      <c r="D4826" s="126">
        <v>0.86</v>
      </c>
      <c r="E4826" s="124" t="s">
        <v>766</v>
      </c>
      <c r="F4826" s="124">
        <v>-1</v>
      </c>
      <c r="G4826" s="2" t="s">
        <v>17412</v>
      </c>
      <c r="H4826" s="130"/>
      <c r="I4826" s="134"/>
      <c r="J4826" s="123">
        <f>IF(OR(tbl_Metraj22[[#This Row],[TARIH]]="",tbl_Metraj22[[#This Row],[TARIH]]="-"),0,IF(tbl_Metraj22[[#This Row],[YUZDE]]=0,tbl_Metraj22[[#This Row],[METRAJ_BETON]],tbl_Metraj22[[#This Row],[YUZDE]]*tbl_Metraj22[[#This Row],[METRAJ_BETON]]))</f>
        <v>0</v>
      </c>
      <c r="K4826" s="2" t="s">
        <v>22922</v>
      </c>
    </row>
    <row r="4827" spans="1:11" ht="14.25" x14ac:dyDescent="0.2">
      <c r="A4827" s="2" t="s">
        <v>734</v>
      </c>
      <c r="B4827" s="124" t="s">
        <v>5604</v>
      </c>
      <c r="C4827" s="124"/>
      <c r="D4827" s="126">
        <v>2.11</v>
      </c>
      <c r="E4827" s="124" t="s">
        <v>766</v>
      </c>
      <c r="F4827" s="124">
        <v>-1</v>
      </c>
      <c r="G4827" s="2" t="s">
        <v>17413</v>
      </c>
      <c r="H4827" s="130"/>
      <c r="I4827" s="134"/>
      <c r="J4827" s="123">
        <f>IF(OR(tbl_Metraj22[[#This Row],[TARIH]]="",tbl_Metraj22[[#This Row],[TARIH]]="-"),0,IF(tbl_Metraj22[[#This Row],[YUZDE]]=0,tbl_Metraj22[[#This Row],[METRAJ_BETON]],tbl_Metraj22[[#This Row],[YUZDE]]*tbl_Metraj22[[#This Row],[METRAJ_BETON]]))</f>
        <v>0</v>
      </c>
      <c r="K4827" s="2" t="s">
        <v>24107</v>
      </c>
    </row>
    <row r="4828" spans="1:11" ht="14.25" x14ac:dyDescent="0.2">
      <c r="A4828" s="2" t="s">
        <v>734</v>
      </c>
      <c r="B4828" s="124" t="s">
        <v>5605</v>
      </c>
      <c r="C4828" s="124"/>
      <c r="D4828" s="126">
        <v>1.73</v>
      </c>
      <c r="E4828" s="124" t="s">
        <v>766</v>
      </c>
      <c r="F4828" s="124">
        <v>-1</v>
      </c>
      <c r="G4828" s="2" t="s">
        <v>17414</v>
      </c>
      <c r="H4828" s="130"/>
      <c r="I4828" s="134"/>
      <c r="J4828" s="123">
        <f>IF(OR(tbl_Metraj22[[#This Row],[TARIH]]="",tbl_Metraj22[[#This Row],[TARIH]]="-"),0,IF(tbl_Metraj22[[#This Row],[YUZDE]]=0,tbl_Metraj22[[#This Row],[METRAJ_BETON]],tbl_Metraj22[[#This Row],[YUZDE]]*tbl_Metraj22[[#This Row],[METRAJ_BETON]]))</f>
        <v>0</v>
      </c>
      <c r="K4828" s="2" t="s">
        <v>24108</v>
      </c>
    </row>
    <row r="4829" spans="1:11" ht="14.25" x14ac:dyDescent="0.2">
      <c r="A4829" s="2" t="s">
        <v>734</v>
      </c>
      <c r="B4829" s="124" t="s">
        <v>5606</v>
      </c>
      <c r="C4829" s="124"/>
      <c r="D4829" s="126">
        <v>0.65</v>
      </c>
      <c r="E4829" s="124" t="s">
        <v>766</v>
      </c>
      <c r="F4829" s="124">
        <v>-1</v>
      </c>
      <c r="G4829" s="2" t="s">
        <v>17415</v>
      </c>
      <c r="H4829" s="130"/>
      <c r="I4829" s="134"/>
      <c r="J4829" s="123">
        <f>IF(OR(tbl_Metraj22[[#This Row],[TARIH]]="",tbl_Metraj22[[#This Row],[TARIH]]="-"),0,IF(tbl_Metraj22[[#This Row],[YUZDE]]=0,tbl_Metraj22[[#This Row],[METRAJ_BETON]],tbl_Metraj22[[#This Row],[YUZDE]]*tbl_Metraj22[[#This Row],[METRAJ_BETON]]))</f>
        <v>0</v>
      </c>
      <c r="K4829" s="2" t="e">
        <v>#N/A</v>
      </c>
    </row>
    <row r="4830" spans="1:11" ht="14.25" x14ac:dyDescent="0.2">
      <c r="A4830" s="2" t="s">
        <v>734</v>
      </c>
      <c r="B4830" s="124" t="s">
        <v>5607</v>
      </c>
      <c r="C4830" s="124"/>
      <c r="D4830" s="126">
        <v>0.4</v>
      </c>
      <c r="E4830" s="124" t="s">
        <v>766</v>
      </c>
      <c r="F4830" s="124">
        <v>-1</v>
      </c>
      <c r="G4830" s="2" t="s">
        <v>17416</v>
      </c>
      <c r="H4830" s="130"/>
      <c r="I4830" s="134"/>
      <c r="J4830" s="123">
        <f>IF(OR(tbl_Metraj22[[#This Row],[TARIH]]="",tbl_Metraj22[[#This Row],[TARIH]]="-"),0,IF(tbl_Metraj22[[#This Row],[YUZDE]]=0,tbl_Metraj22[[#This Row],[METRAJ_BETON]],tbl_Metraj22[[#This Row],[YUZDE]]*tbl_Metraj22[[#This Row],[METRAJ_BETON]]))</f>
        <v>0</v>
      </c>
      <c r="K4830" s="2" t="s">
        <v>24109</v>
      </c>
    </row>
    <row r="4831" spans="1:11" ht="14.25" x14ac:dyDescent="0.2">
      <c r="A4831" s="2" t="s">
        <v>734</v>
      </c>
      <c r="B4831" s="124" t="s">
        <v>5608</v>
      </c>
      <c r="C4831" s="124"/>
      <c r="D4831" s="126">
        <v>0.28999999999999998</v>
      </c>
      <c r="E4831" s="124" t="s">
        <v>766</v>
      </c>
      <c r="F4831" s="124">
        <v>-1</v>
      </c>
      <c r="G4831" s="2" t="s">
        <v>17417</v>
      </c>
      <c r="H4831" s="130"/>
      <c r="I4831" s="134"/>
      <c r="J4831" s="123">
        <f>IF(OR(tbl_Metraj22[[#This Row],[TARIH]]="",tbl_Metraj22[[#This Row],[TARIH]]="-"),0,IF(tbl_Metraj22[[#This Row],[YUZDE]]=0,tbl_Metraj22[[#This Row],[METRAJ_BETON]],tbl_Metraj22[[#This Row],[YUZDE]]*tbl_Metraj22[[#This Row],[METRAJ_BETON]]))</f>
        <v>0</v>
      </c>
      <c r="K4831" s="2" t="s">
        <v>24110</v>
      </c>
    </row>
    <row r="4832" spans="1:11" ht="14.25" x14ac:dyDescent="0.2">
      <c r="A4832" s="2" t="s">
        <v>734</v>
      </c>
      <c r="B4832" s="124" t="s">
        <v>5609</v>
      </c>
      <c r="C4832" s="124"/>
      <c r="D4832" s="126">
        <v>1.6</v>
      </c>
      <c r="E4832" s="124" t="s">
        <v>766</v>
      </c>
      <c r="F4832" s="124">
        <v>-1</v>
      </c>
      <c r="G4832" s="2" t="s">
        <v>17418</v>
      </c>
      <c r="H4832" s="130"/>
      <c r="I4832" s="134"/>
      <c r="J4832" s="123">
        <f>IF(OR(tbl_Metraj22[[#This Row],[TARIH]]="",tbl_Metraj22[[#This Row],[TARIH]]="-"),0,IF(tbl_Metraj22[[#This Row],[YUZDE]]=0,tbl_Metraj22[[#This Row],[METRAJ_BETON]],tbl_Metraj22[[#This Row],[YUZDE]]*tbl_Metraj22[[#This Row],[METRAJ_BETON]]))</f>
        <v>0</v>
      </c>
      <c r="K4832" s="2" t="s">
        <v>24111</v>
      </c>
    </row>
    <row r="4833" spans="1:11" ht="14.25" x14ac:dyDescent="0.2">
      <c r="A4833" s="2" t="s">
        <v>734</v>
      </c>
      <c r="B4833" s="124" t="s">
        <v>5610</v>
      </c>
      <c r="C4833" s="124"/>
      <c r="D4833" s="126">
        <v>1.78</v>
      </c>
      <c r="E4833" s="124" t="s">
        <v>766</v>
      </c>
      <c r="F4833" s="124">
        <v>-1</v>
      </c>
      <c r="G4833" s="2" t="s">
        <v>17419</v>
      </c>
      <c r="H4833" s="130"/>
      <c r="I4833" s="134"/>
      <c r="J4833" s="123">
        <f>IF(OR(tbl_Metraj22[[#This Row],[TARIH]]="",tbl_Metraj22[[#This Row],[TARIH]]="-"),0,IF(tbl_Metraj22[[#This Row],[YUZDE]]=0,tbl_Metraj22[[#This Row],[METRAJ_BETON]],tbl_Metraj22[[#This Row],[YUZDE]]*tbl_Metraj22[[#This Row],[METRAJ_BETON]]))</f>
        <v>0</v>
      </c>
      <c r="K4833" s="2" t="s">
        <v>24112</v>
      </c>
    </row>
    <row r="4834" spans="1:11" ht="14.25" x14ac:dyDescent="0.2">
      <c r="A4834" s="2" t="s">
        <v>734</v>
      </c>
      <c r="B4834" s="124" t="s">
        <v>5611</v>
      </c>
      <c r="C4834" s="124"/>
      <c r="D4834" s="126">
        <v>1.95</v>
      </c>
      <c r="E4834" s="124" t="s">
        <v>766</v>
      </c>
      <c r="F4834" s="124">
        <v>-1</v>
      </c>
      <c r="G4834" s="2" t="s">
        <v>17420</v>
      </c>
      <c r="H4834" s="130"/>
      <c r="I4834" s="134"/>
      <c r="J4834" s="123">
        <f>IF(OR(tbl_Metraj22[[#This Row],[TARIH]]="",tbl_Metraj22[[#This Row],[TARIH]]="-"),0,IF(tbl_Metraj22[[#This Row],[YUZDE]]=0,tbl_Metraj22[[#This Row],[METRAJ_BETON]],tbl_Metraj22[[#This Row],[YUZDE]]*tbl_Metraj22[[#This Row],[METRAJ_BETON]]))</f>
        <v>0</v>
      </c>
      <c r="K4834" s="2" t="s">
        <v>24113</v>
      </c>
    </row>
    <row r="4835" spans="1:11" ht="14.25" x14ac:dyDescent="0.2">
      <c r="A4835" s="2" t="s">
        <v>734</v>
      </c>
      <c r="B4835" s="124" t="s">
        <v>5612</v>
      </c>
      <c r="C4835" s="124"/>
      <c r="D4835" s="126">
        <v>0.48</v>
      </c>
      <c r="E4835" s="124" t="s">
        <v>766</v>
      </c>
      <c r="F4835" s="124">
        <v>-1</v>
      </c>
      <c r="G4835" s="2" t="s">
        <v>17421</v>
      </c>
      <c r="H4835" s="130"/>
      <c r="I4835" s="134"/>
      <c r="J4835" s="123">
        <f>IF(OR(tbl_Metraj22[[#This Row],[TARIH]]="",tbl_Metraj22[[#This Row],[TARIH]]="-"),0,IF(tbl_Metraj22[[#This Row],[YUZDE]]=0,tbl_Metraj22[[#This Row],[METRAJ_BETON]],tbl_Metraj22[[#This Row],[YUZDE]]*tbl_Metraj22[[#This Row],[METRAJ_BETON]]))</f>
        <v>0</v>
      </c>
      <c r="K4835" s="2" t="s">
        <v>24114</v>
      </c>
    </row>
    <row r="4836" spans="1:11" ht="14.25" x14ac:dyDescent="0.2">
      <c r="A4836" s="2" t="s">
        <v>734</v>
      </c>
      <c r="B4836" s="124" t="s">
        <v>5613</v>
      </c>
      <c r="C4836" s="124"/>
      <c r="D4836" s="126">
        <v>2.92</v>
      </c>
      <c r="E4836" s="124" t="s">
        <v>766</v>
      </c>
      <c r="F4836" s="124">
        <v>-1</v>
      </c>
      <c r="G4836" s="2" t="s">
        <v>17422</v>
      </c>
      <c r="H4836" s="130"/>
      <c r="I4836" s="134"/>
      <c r="J4836" s="123">
        <f>IF(OR(tbl_Metraj22[[#This Row],[TARIH]]="",tbl_Metraj22[[#This Row],[TARIH]]="-"),0,IF(tbl_Metraj22[[#This Row],[YUZDE]]=0,tbl_Metraj22[[#This Row],[METRAJ_BETON]],tbl_Metraj22[[#This Row],[YUZDE]]*tbl_Metraj22[[#This Row],[METRAJ_BETON]]))</f>
        <v>0</v>
      </c>
      <c r="K4836" s="2" t="s">
        <v>22932</v>
      </c>
    </row>
    <row r="4837" spans="1:11" ht="14.25" x14ac:dyDescent="0.2">
      <c r="A4837" s="2" t="s">
        <v>734</v>
      </c>
      <c r="B4837" s="124" t="s">
        <v>5614</v>
      </c>
      <c r="C4837" s="124"/>
      <c r="D4837" s="126">
        <v>0.55000000000000004</v>
      </c>
      <c r="E4837" s="124" t="s">
        <v>766</v>
      </c>
      <c r="F4837" s="124">
        <v>-1</v>
      </c>
      <c r="G4837" s="2" t="s">
        <v>17423</v>
      </c>
      <c r="H4837" s="130"/>
      <c r="I4837" s="134"/>
      <c r="J4837" s="123">
        <f>IF(OR(tbl_Metraj22[[#This Row],[TARIH]]="",tbl_Metraj22[[#This Row],[TARIH]]="-"),0,IF(tbl_Metraj22[[#This Row],[YUZDE]]=0,tbl_Metraj22[[#This Row],[METRAJ_BETON]],tbl_Metraj22[[#This Row],[YUZDE]]*tbl_Metraj22[[#This Row],[METRAJ_BETON]]))</f>
        <v>0</v>
      </c>
      <c r="K4837" s="2" t="s">
        <v>24115</v>
      </c>
    </row>
    <row r="4838" spans="1:11" ht="14.25" x14ac:dyDescent="0.2">
      <c r="A4838" s="2" t="s">
        <v>734</v>
      </c>
      <c r="B4838" s="124" t="s">
        <v>5615</v>
      </c>
      <c r="C4838" s="124"/>
      <c r="D4838" s="126">
        <v>0.55000000000000004</v>
      </c>
      <c r="E4838" s="124" t="s">
        <v>766</v>
      </c>
      <c r="F4838" s="124">
        <v>-1</v>
      </c>
      <c r="G4838" s="2" t="s">
        <v>17424</v>
      </c>
      <c r="H4838" s="130"/>
      <c r="I4838" s="134"/>
      <c r="J4838" s="123">
        <f>IF(OR(tbl_Metraj22[[#This Row],[TARIH]]="",tbl_Metraj22[[#This Row],[TARIH]]="-"),0,IF(tbl_Metraj22[[#This Row],[YUZDE]]=0,tbl_Metraj22[[#This Row],[METRAJ_BETON]],tbl_Metraj22[[#This Row],[YUZDE]]*tbl_Metraj22[[#This Row],[METRAJ_BETON]]))</f>
        <v>0</v>
      </c>
      <c r="K4838" s="2" t="s">
        <v>24116</v>
      </c>
    </row>
    <row r="4839" spans="1:11" ht="14.25" x14ac:dyDescent="0.2">
      <c r="A4839" s="2" t="s">
        <v>734</v>
      </c>
      <c r="B4839" s="124" t="s">
        <v>5616</v>
      </c>
      <c r="C4839" s="124"/>
      <c r="D4839" s="126">
        <v>0.32</v>
      </c>
      <c r="E4839" s="124" t="s">
        <v>766</v>
      </c>
      <c r="F4839" s="124">
        <v>-1</v>
      </c>
      <c r="G4839" s="2" t="s">
        <v>17425</v>
      </c>
      <c r="H4839" s="130"/>
      <c r="I4839" s="134"/>
      <c r="J4839" s="123">
        <f>IF(OR(tbl_Metraj22[[#This Row],[TARIH]]="",tbl_Metraj22[[#This Row],[TARIH]]="-"),0,IF(tbl_Metraj22[[#This Row],[YUZDE]]=0,tbl_Metraj22[[#This Row],[METRAJ_BETON]],tbl_Metraj22[[#This Row],[YUZDE]]*tbl_Metraj22[[#This Row],[METRAJ_BETON]]))</f>
        <v>0</v>
      </c>
      <c r="K4839" s="2" t="s">
        <v>22925</v>
      </c>
    </row>
    <row r="4840" spans="1:11" ht="14.25" x14ac:dyDescent="0.2">
      <c r="A4840" s="2" t="s">
        <v>734</v>
      </c>
      <c r="B4840" s="124" t="s">
        <v>5617</v>
      </c>
      <c r="C4840" s="124"/>
      <c r="D4840" s="126">
        <v>1.37</v>
      </c>
      <c r="E4840" s="124" t="s">
        <v>766</v>
      </c>
      <c r="F4840" s="124">
        <v>-1</v>
      </c>
      <c r="G4840" s="2" t="s">
        <v>17426</v>
      </c>
      <c r="H4840" s="130"/>
      <c r="I4840" s="134"/>
      <c r="J4840" s="123">
        <f>IF(OR(tbl_Metraj22[[#This Row],[TARIH]]="",tbl_Metraj22[[#This Row],[TARIH]]="-"),0,IF(tbl_Metraj22[[#This Row],[YUZDE]]=0,tbl_Metraj22[[#This Row],[METRAJ_BETON]],tbl_Metraj22[[#This Row],[YUZDE]]*tbl_Metraj22[[#This Row],[METRAJ_BETON]]))</f>
        <v>0</v>
      </c>
      <c r="K4840" s="2" t="s">
        <v>24117</v>
      </c>
    </row>
    <row r="4841" spans="1:11" ht="14.25" x14ac:dyDescent="0.2">
      <c r="A4841" s="2" t="s">
        <v>734</v>
      </c>
      <c r="B4841" s="124" t="s">
        <v>5618</v>
      </c>
      <c r="C4841" s="124"/>
      <c r="D4841" s="126">
        <v>1.35</v>
      </c>
      <c r="E4841" s="124" t="s">
        <v>766</v>
      </c>
      <c r="F4841" s="124">
        <v>-1</v>
      </c>
      <c r="G4841" s="2" t="s">
        <v>17427</v>
      </c>
      <c r="H4841" s="130"/>
      <c r="I4841" s="134"/>
      <c r="J4841" s="123">
        <f>IF(OR(tbl_Metraj22[[#This Row],[TARIH]]="",tbl_Metraj22[[#This Row],[TARIH]]="-"),0,IF(tbl_Metraj22[[#This Row],[YUZDE]]=0,tbl_Metraj22[[#This Row],[METRAJ_BETON]],tbl_Metraj22[[#This Row],[YUZDE]]*tbl_Metraj22[[#This Row],[METRAJ_BETON]]))</f>
        <v>0</v>
      </c>
      <c r="K4841" s="2" t="s">
        <v>22904</v>
      </c>
    </row>
    <row r="4842" spans="1:11" ht="14.25" x14ac:dyDescent="0.2">
      <c r="A4842" s="2" t="s">
        <v>734</v>
      </c>
      <c r="B4842" s="124" t="s">
        <v>5619</v>
      </c>
      <c r="C4842" s="124"/>
      <c r="D4842" s="126">
        <v>0.53</v>
      </c>
      <c r="E4842" s="124" t="s">
        <v>766</v>
      </c>
      <c r="F4842" s="124">
        <v>-1</v>
      </c>
      <c r="G4842" s="2" t="s">
        <v>17428</v>
      </c>
      <c r="H4842" s="130"/>
      <c r="I4842" s="134"/>
      <c r="J4842" s="123">
        <f>IF(OR(tbl_Metraj22[[#This Row],[TARIH]]="",tbl_Metraj22[[#This Row],[TARIH]]="-"),0,IF(tbl_Metraj22[[#This Row],[YUZDE]]=0,tbl_Metraj22[[#This Row],[METRAJ_BETON]],tbl_Metraj22[[#This Row],[YUZDE]]*tbl_Metraj22[[#This Row],[METRAJ_BETON]]))</f>
        <v>0</v>
      </c>
      <c r="K4842" s="2" t="s">
        <v>24118</v>
      </c>
    </row>
    <row r="4843" spans="1:11" ht="14.25" x14ac:dyDescent="0.2">
      <c r="A4843" s="2" t="s">
        <v>734</v>
      </c>
      <c r="B4843" s="124" t="s">
        <v>5620</v>
      </c>
      <c r="C4843" s="124"/>
      <c r="D4843" s="126">
        <v>0.31</v>
      </c>
      <c r="E4843" s="124" t="s">
        <v>766</v>
      </c>
      <c r="F4843" s="124">
        <v>-1</v>
      </c>
      <c r="G4843" s="2" t="s">
        <v>17429</v>
      </c>
      <c r="H4843" s="130"/>
      <c r="I4843" s="134"/>
      <c r="J4843" s="123">
        <f>IF(OR(tbl_Metraj22[[#This Row],[TARIH]]="",tbl_Metraj22[[#This Row],[TARIH]]="-"),0,IF(tbl_Metraj22[[#This Row],[YUZDE]]=0,tbl_Metraj22[[#This Row],[METRAJ_BETON]],tbl_Metraj22[[#This Row],[YUZDE]]*tbl_Metraj22[[#This Row],[METRAJ_BETON]]))</f>
        <v>0</v>
      </c>
      <c r="K4843" s="2" t="s">
        <v>22936</v>
      </c>
    </row>
    <row r="4844" spans="1:11" ht="14.25" x14ac:dyDescent="0.2">
      <c r="A4844" s="2" t="s">
        <v>734</v>
      </c>
      <c r="B4844" s="124" t="s">
        <v>5621</v>
      </c>
      <c r="C4844" s="124"/>
      <c r="D4844" s="126">
        <v>0.41</v>
      </c>
      <c r="E4844" s="124" t="s">
        <v>766</v>
      </c>
      <c r="F4844" s="124">
        <v>-1</v>
      </c>
      <c r="G4844" s="2" t="s">
        <v>17430</v>
      </c>
      <c r="H4844" s="130"/>
      <c r="I4844" s="134"/>
      <c r="J4844" s="123">
        <f>IF(OR(tbl_Metraj22[[#This Row],[TARIH]]="",tbl_Metraj22[[#This Row],[TARIH]]="-"),0,IF(tbl_Metraj22[[#This Row],[YUZDE]]=0,tbl_Metraj22[[#This Row],[METRAJ_BETON]],tbl_Metraj22[[#This Row],[YUZDE]]*tbl_Metraj22[[#This Row],[METRAJ_BETON]]))</f>
        <v>0</v>
      </c>
      <c r="K4844" s="2" t="s">
        <v>24119</v>
      </c>
    </row>
    <row r="4845" spans="1:11" ht="14.25" x14ac:dyDescent="0.2">
      <c r="A4845" s="2" t="s">
        <v>734</v>
      </c>
      <c r="B4845" s="124" t="s">
        <v>5622</v>
      </c>
      <c r="C4845" s="124"/>
      <c r="D4845" s="126">
        <v>0.31</v>
      </c>
      <c r="E4845" s="124" t="s">
        <v>766</v>
      </c>
      <c r="F4845" s="124">
        <v>-1</v>
      </c>
      <c r="G4845" s="2" t="s">
        <v>17431</v>
      </c>
      <c r="H4845" s="130"/>
      <c r="I4845" s="134"/>
      <c r="J4845" s="123">
        <f>IF(OR(tbl_Metraj22[[#This Row],[TARIH]]="",tbl_Metraj22[[#This Row],[TARIH]]="-"),0,IF(tbl_Metraj22[[#This Row],[YUZDE]]=0,tbl_Metraj22[[#This Row],[METRAJ_BETON]],tbl_Metraj22[[#This Row],[YUZDE]]*tbl_Metraj22[[#This Row],[METRAJ_BETON]]))</f>
        <v>0</v>
      </c>
      <c r="K4845" s="2" t="s">
        <v>22935</v>
      </c>
    </row>
    <row r="4846" spans="1:11" ht="14.25" x14ac:dyDescent="0.2">
      <c r="A4846" s="2" t="s">
        <v>734</v>
      </c>
      <c r="B4846" s="124" t="s">
        <v>5623</v>
      </c>
      <c r="C4846" s="124"/>
      <c r="D4846" s="126">
        <v>0.32</v>
      </c>
      <c r="E4846" s="124" t="s">
        <v>766</v>
      </c>
      <c r="F4846" s="124">
        <v>-1</v>
      </c>
      <c r="G4846" s="2" t="s">
        <v>17432</v>
      </c>
      <c r="H4846" s="130"/>
      <c r="I4846" s="134"/>
      <c r="J4846" s="123">
        <f>IF(OR(tbl_Metraj22[[#This Row],[TARIH]]="",tbl_Metraj22[[#This Row],[TARIH]]="-"),0,IF(tbl_Metraj22[[#This Row],[YUZDE]]=0,tbl_Metraj22[[#This Row],[METRAJ_BETON]],tbl_Metraj22[[#This Row],[YUZDE]]*tbl_Metraj22[[#This Row],[METRAJ_BETON]]))</f>
        <v>0</v>
      </c>
      <c r="K4846" s="2" t="s">
        <v>22944</v>
      </c>
    </row>
    <row r="4847" spans="1:11" ht="14.25" x14ac:dyDescent="0.2">
      <c r="A4847" s="2" t="s">
        <v>734</v>
      </c>
      <c r="B4847" s="124" t="s">
        <v>5624</v>
      </c>
      <c r="C4847" s="124"/>
      <c r="D4847" s="126">
        <v>0.53</v>
      </c>
      <c r="E4847" s="124" t="s">
        <v>766</v>
      </c>
      <c r="F4847" s="124">
        <v>-1</v>
      </c>
      <c r="G4847" s="2" t="s">
        <v>17433</v>
      </c>
      <c r="H4847" s="130"/>
      <c r="I4847" s="134"/>
      <c r="J4847" s="123">
        <f>IF(OR(tbl_Metraj22[[#This Row],[TARIH]]="",tbl_Metraj22[[#This Row],[TARIH]]="-"),0,IF(tbl_Metraj22[[#This Row],[YUZDE]]=0,tbl_Metraj22[[#This Row],[METRAJ_BETON]],tbl_Metraj22[[#This Row],[YUZDE]]*tbl_Metraj22[[#This Row],[METRAJ_BETON]]))</f>
        <v>0</v>
      </c>
      <c r="K4847" s="2" t="s">
        <v>24120</v>
      </c>
    </row>
    <row r="4848" spans="1:11" ht="14.25" x14ac:dyDescent="0.2">
      <c r="A4848" s="2" t="s">
        <v>734</v>
      </c>
      <c r="B4848" s="124" t="s">
        <v>5625</v>
      </c>
      <c r="C4848" s="124"/>
      <c r="D4848" s="126">
        <v>1.35</v>
      </c>
      <c r="E4848" s="124" t="s">
        <v>766</v>
      </c>
      <c r="F4848" s="124">
        <v>-1</v>
      </c>
      <c r="G4848" s="2" t="s">
        <v>17434</v>
      </c>
      <c r="H4848" s="130"/>
      <c r="I4848" s="134"/>
      <c r="J4848" s="123">
        <f>IF(OR(tbl_Metraj22[[#This Row],[TARIH]]="",tbl_Metraj22[[#This Row],[TARIH]]="-"),0,IF(tbl_Metraj22[[#This Row],[YUZDE]]=0,tbl_Metraj22[[#This Row],[METRAJ_BETON]],tbl_Metraj22[[#This Row],[YUZDE]]*tbl_Metraj22[[#This Row],[METRAJ_BETON]]))</f>
        <v>0</v>
      </c>
      <c r="K4848" s="2" t="s">
        <v>22906</v>
      </c>
    </row>
    <row r="4849" spans="1:11" ht="14.25" x14ac:dyDescent="0.2">
      <c r="A4849" s="2" t="s">
        <v>734</v>
      </c>
      <c r="B4849" s="124" t="s">
        <v>5626</v>
      </c>
      <c r="C4849" s="124"/>
      <c r="D4849" s="126">
        <v>0.38</v>
      </c>
      <c r="E4849" s="124" t="s">
        <v>766</v>
      </c>
      <c r="F4849" s="124">
        <v>-1</v>
      </c>
      <c r="G4849" s="2" t="s">
        <v>17435</v>
      </c>
      <c r="H4849" s="130"/>
      <c r="I4849" s="134"/>
      <c r="J4849" s="123">
        <f>IF(OR(tbl_Metraj22[[#This Row],[TARIH]]="",tbl_Metraj22[[#This Row],[TARIH]]="-"),0,IF(tbl_Metraj22[[#This Row],[YUZDE]]=0,tbl_Metraj22[[#This Row],[METRAJ_BETON]],tbl_Metraj22[[#This Row],[YUZDE]]*tbl_Metraj22[[#This Row],[METRAJ_BETON]]))</f>
        <v>0</v>
      </c>
      <c r="K4849" s="2" t="s">
        <v>24121</v>
      </c>
    </row>
    <row r="4850" spans="1:11" ht="14.25" x14ac:dyDescent="0.2">
      <c r="A4850" s="2" t="s">
        <v>734</v>
      </c>
      <c r="B4850" s="124" t="s">
        <v>5627</v>
      </c>
      <c r="C4850" s="124"/>
      <c r="D4850" s="126">
        <v>0.41</v>
      </c>
      <c r="E4850" s="124" t="s">
        <v>766</v>
      </c>
      <c r="F4850" s="124">
        <v>-1</v>
      </c>
      <c r="G4850" s="2" t="s">
        <v>17436</v>
      </c>
      <c r="H4850" s="130"/>
      <c r="I4850" s="134"/>
      <c r="J4850" s="123">
        <f>IF(OR(tbl_Metraj22[[#This Row],[TARIH]]="",tbl_Metraj22[[#This Row],[TARIH]]="-"),0,IF(tbl_Metraj22[[#This Row],[YUZDE]]=0,tbl_Metraj22[[#This Row],[METRAJ_BETON]],tbl_Metraj22[[#This Row],[YUZDE]]*tbl_Metraj22[[#This Row],[METRAJ_BETON]]))</f>
        <v>0</v>
      </c>
      <c r="K4850" s="2" t="s">
        <v>22897</v>
      </c>
    </row>
    <row r="4851" spans="1:11" ht="14.25" x14ac:dyDescent="0.2">
      <c r="A4851" s="2" t="s">
        <v>734</v>
      </c>
      <c r="B4851" s="124" t="s">
        <v>5628</v>
      </c>
      <c r="C4851" s="124"/>
      <c r="D4851" s="126">
        <v>0.47</v>
      </c>
      <c r="E4851" s="124" t="s">
        <v>766</v>
      </c>
      <c r="F4851" s="124">
        <v>-1</v>
      </c>
      <c r="G4851" s="2" t="s">
        <v>17437</v>
      </c>
      <c r="H4851" s="130"/>
      <c r="I4851" s="134"/>
      <c r="J4851" s="123">
        <f>IF(OR(tbl_Metraj22[[#This Row],[TARIH]]="",tbl_Metraj22[[#This Row],[TARIH]]="-"),0,IF(tbl_Metraj22[[#This Row],[YUZDE]]=0,tbl_Metraj22[[#This Row],[METRAJ_BETON]],tbl_Metraj22[[#This Row],[YUZDE]]*tbl_Metraj22[[#This Row],[METRAJ_BETON]]))</f>
        <v>0</v>
      </c>
      <c r="K4851" s="2" t="e">
        <v>#N/A</v>
      </c>
    </row>
    <row r="4852" spans="1:11" ht="14.25" x14ac:dyDescent="0.2">
      <c r="A4852" s="2" t="s">
        <v>734</v>
      </c>
      <c r="B4852" s="124" t="s">
        <v>5629</v>
      </c>
      <c r="C4852" s="124"/>
      <c r="D4852" s="126">
        <v>0.31</v>
      </c>
      <c r="E4852" s="124" t="s">
        <v>766</v>
      </c>
      <c r="F4852" s="124">
        <v>-1</v>
      </c>
      <c r="G4852" s="2" t="s">
        <v>17438</v>
      </c>
      <c r="H4852" s="130"/>
      <c r="I4852" s="134"/>
      <c r="J4852" s="123">
        <f>IF(OR(tbl_Metraj22[[#This Row],[TARIH]]="",tbl_Metraj22[[#This Row],[TARIH]]="-"),0,IF(tbl_Metraj22[[#This Row],[YUZDE]]=0,tbl_Metraj22[[#This Row],[METRAJ_BETON]],tbl_Metraj22[[#This Row],[YUZDE]]*tbl_Metraj22[[#This Row],[METRAJ_BETON]]))</f>
        <v>0</v>
      </c>
      <c r="K4852" s="2" t="e">
        <v>#N/A</v>
      </c>
    </row>
    <row r="4853" spans="1:11" ht="14.25" x14ac:dyDescent="0.2">
      <c r="A4853" s="2" t="s">
        <v>734</v>
      </c>
      <c r="B4853" s="124" t="s">
        <v>5630</v>
      </c>
      <c r="C4853" s="124"/>
      <c r="D4853" s="126">
        <v>0.38</v>
      </c>
      <c r="E4853" s="124" t="s">
        <v>766</v>
      </c>
      <c r="F4853" s="124">
        <v>-1</v>
      </c>
      <c r="G4853" s="2" t="s">
        <v>17439</v>
      </c>
      <c r="H4853" s="130"/>
      <c r="I4853" s="134"/>
      <c r="J4853" s="123">
        <f>IF(OR(tbl_Metraj22[[#This Row],[TARIH]]="",tbl_Metraj22[[#This Row],[TARIH]]="-"),0,IF(tbl_Metraj22[[#This Row],[YUZDE]]=0,tbl_Metraj22[[#This Row],[METRAJ_BETON]],tbl_Metraj22[[#This Row],[YUZDE]]*tbl_Metraj22[[#This Row],[METRAJ_BETON]]))</f>
        <v>0</v>
      </c>
      <c r="K4853" s="2" t="s">
        <v>24122</v>
      </c>
    </row>
    <row r="4854" spans="1:11" ht="14.25" x14ac:dyDescent="0.2">
      <c r="A4854" s="2" t="s">
        <v>734</v>
      </c>
      <c r="B4854" s="124" t="s">
        <v>5631</v>
      </c>
      <c r="C4854" s="124"/>
      <c r="D4854" s="126">
        <v>2.44</v>
      </c>
      <c r="E4854" s="124" t="s">
        <v>766</v>
      </c>
      <c r="F4854" s="124">
        <v>-1</v>
      </c>
      <c r="G4854" s="2" t="s">
        <v>17440</v>
      </c>
      <c r="H4854" s="130"/>
      <c r="I4854" s="134"/>
      <c r="J4854" s="123">
        <f>IF(OR(tbl_Metraj22[[#This Row],[TARIH]]="",tbl_Metraj22[[#This Row],[TARIH]]="-"),0,IF(tbl_Metraj22[[#This Row],[YUZDE]]=0,tbl_Metraj22[[#This Row],[METRAJ_BETON]],tbl_Metraj22[[#This Row],[YUZDE]]*tbl_Metraj22[[#This Row],[METRAJ_BETON]]))</f>
        <v>0</v>
      </c>
      <c r="K4854" s="2" t="s">
        <v>22928</v>
      </c>
    </row>
    <row r="4855" spans="1:11" ht="14.25" x14ac:dyDescent="0.2">
      <c r="A4855" s="2" t="s">
        <v>734</v>
      </c>
      <c r="B4855" s="124" t="s">
        <v>5632</v>
      </c>
      <c r="C4855" s="124"/>
      <c r="D4855" s="126">
        <v>0.36</v>
      </c>
      <c r="E4855" s="124" t="s">
        <v>766</v>
      </c>
      <c r="F4855" s="124">
        <v>-1</v>
      </c>
      <c r="G4855" s="2" t="s">
        <v>17441</v>
      </c>
      <c r="H4855" s="130"/>
      <c r="I4855" s="134"/>
      <c r="J4855" s="123">
        <f>IF(OR(tbl_Metraj22[[#This Row],[TARIH]]="",tbl_Metraj22[[#This Row],[TARIH]]="-"),0,IF(tbl_Metraj22[[#This Row],[YUZDE]]=0,tbl_Metraj22[[#This Row],[METRAJ_BETON]],tbl_Metraj22[[#This Row],[YUZDE]]*tbl_Metraj22[[#This Row],[METRAJ_BETON]]))</f>
        <v>0</v>
      </c>
      <c r="K4855" s="2" t="s">
        <v>22920</v>
      </c>
    </row>
    <row r="4856" spans="1:11" ht="14.25" x14ac:dyDescent="0.2">
      <c r="A4856" s="2" t="s">
        <v>734</v>
      </c>
      <c r="B4856" s="124" t="s">
        <v>5633</v>
      </c>
      <c r="C4856" s="124"/>
      <c r="D4856" s="126">
        <v>0.45</v>
      </c>
      <c r="E4856" s="124" t="s">
        <v>766</v>
      </c>
      <c r="F4856" s="124">
        <v>-1</v>
      </c>
      <c r="G4856" s="2" t="s">
        <v>17442</v>
      </c>
      <c r="H4856" s="130"/>
      <c r="I4856" s="134"/>
      <c r="J4856" s="123">
        <f>IF(OR(tbl_Metraj22[[#This Row],[TARIH]]="",tbl_Metraj22[[#This Row],[TARIH]]="-"),0,IF(tbl_Metraj22[[#This Row],[YUZDE]]=0,tbl_Metraj22[[#This Row],[METRAJ_BETON]],tbl_Metraj22[[#This Row],[YUZDE]]*tbl_Metraj22[[#This Row],[METRAJ_BETON]]))</f>
        <v>0</v>
      </c>
      <c r="K4856" s="2" t="s">
        <v>24123</v>
      </c>
    </row>
    <row r="4857" spans="1:11" ht="14.25" x14ac:dyDescent="0.2">
      <c r="A4857" s="2" t="s">
        <v>734</v>
      </c>
      <c r="B4857" s="124" t="s">
        <v>5634</v>
      </c>
      <c r="C4857" s="124"/>
      <c r="D4857" s="126">
        <v>0.47</v>
      </c>
      <c r="E4857" s="124" t="s">
        <v>766</v>
      </c>
      <c r="F4857" s="124">
        <v>-1</v>
      </c>
      <c r="G4857" s="2" t="s">
        <v>17443</v>
      </c>
      <c r="H4857" s="130"/>
      <c r="I4857" s="134"/>
      <c r="J4857" s="123">
        <f>IF(OR(tbl_Metraj22[[#This Row],[TARIH]]="",tbl_Metraj22[[#This Row],[TARIH]]="-"),0,IF(tbl_Metraj22[[#This Row],[YUZDE]]=0,tbl_Metraj22[[#This Row],[METRAJ_BETON]],tbl_Metraj22[[#This Row],[YUZDE]]*tbl_Metraj22[[#This Row],[METRAJ_BETON]]))</f>
        <v>0</v>
      </c>
      <c r="K4857" s="2" t="s">
        <v>22916</v>
      </c>
    </row>
    <row r="4858" spans="1:11" ht="14.25" x14ac:dyDescent="0.2">
      <c r="A4858" s="2" t="s">
        <v>734</v>
      </c>
      <c r="B4858" s="124" t="s">
        <v>5635</v>
      </c>
      <c r="C4858" s="124"/>
      <c r="D4858" s="126">
        <v>0.3</v>
      </c>
      <c r="E4858" s="124" t="s">
        <v>766</v>
      </c>
      <c r="F4858" s="124">
        <v>-1</v>
      </c>
      <c r="G4858" s="2" t="s">
        <v>17444</v>
      </c>
      <c r="H4858" s="130"/>
      <c r="I4858" s="134"/>
      <c r="J4858" s="123">
        <f>IF(OR(tbl_Metraj22[[#This Row],[TARIH]]="",tbl_Metraj22[[#This Row],[TARIH]]="-"),0,IF(tbl_Metraj22[[#This Row],[YUZDE]]=0,tbl_Metraj22[[#This Row],[METRAJ_BETON]],tbl_Metraj22[[#This Row],[YUZDE]]*tbl_Metraj22[[#This Row],[METRAJ_BETON]]))</f>
        <v>0</v>
      </c>
      <c r="K4858" s="2" t="s">
        <v>24124</v>
      </c>
    </row>
    <row r="4859" spans="1:11" ht="14.25" x14ac:dyDescent="0.2">
      <c r="A4859" s="2" t="s">
        <v>734</v>
      </c>
      <c r="B4859" s="124" t="s">
        <v>5636</v>
      </c>
      <c r="C4859" s="124"/>
      <c r="D4859" s="126">
        <v>1.78</v>
      </c>
      <c r="E4859" s="124" t="s">
        <v>766</v>
      </c>
      <c r="F4859" s="124">
        <v>-1</v>
      </c>
      <c r="G4859" s="2" t="s">
        <v>17445</v>
      </c>
      <c r="H4859" s="130"/>
      <c r="I4859" s="134"/>
      <c r="J4859" s="123">
        <f>IF(OR(tbl_Metraj22[[#This Row],[TARIH]]="",tbl_Metraj22[[#This Row],[TARIH]]="-"),0,IF(tbl_Metraj22[[#This Row],[YUZDE]]=0,tbl_Metraj22[[#This Row],[METRAJ_BETON]],tbl_Metraj22[[#This Row],[YUZDE]]*tbl_Metraj22[[#This Row],[METRAJ_BETON]]))</f>
        <v>0</v>
      </c>
      <c r="K4859" s="2" t="s">
        <v>24125</v>
      </c>
    </row>
    <row r="4860" spans="1:11" ht="14.25" x14ac:dyDescent="0.2">
      <c r="A4860" s="2" t="s">
        <v>734</v>
      </c>
      <c r="B4860" s="124" t="s">
        <v>5637</v>
      </c>
      <c r="C4860" s="124"/>
      <c r="D4860" s="126">
        <v>2.4</v>
      </c>
      <c r="E4860" s="124" t="s">
        <v>766</v>
      </c>
      <c r="F4860" s="124">
        <v>-1</v>
      </c>
      <c r="G4860" s="2" t="s">
        <v>17446</v>
      </c>
      <c r="H4860" s="130"/>
      <c r="I4860" s="134"/>
      <c r="J4860" s="123">
        <f>IF(OR(tbl_Metraj22[[#This Row],[TARIH]]="",tbl_Metraj22[[#This Row],[TARIH]]="-"),0,IF(tbl_Metraj22[[#This Row],[YUZDE]]=0,tbl_Metraj22[[#This Row],[METRAJ_BETON]],tbl_Metraj22[[#This Row],[YUZDE]]*tbl_Metraj22[[#This Row],[METRAJ_BETON]]))</f>
        <v>0</v>
      </c>
      <c r="K4860" s="2" t="s">
        <v>24126</v>
      </c>
    </row>
    <row r="4861" spans="1:11" ht="14.25" x14ac:dyDescent="0.2">
      <c r="A4861" s="2" t="s">
        <v>734</v>
      </c>
      <c r="B4861" s="124" t="s">
        <v>5638</v>
      </c>
      <c r="C4861" s="124"/>
      <c r="D4861" s="126">
        <v>0.8</v>
      </c>
      <c r="E4861" s="124" t="s">
        <v>766</v>
      </c>
      <c r="F4861" s="124">
        <v>-1</v>
      </c>
      <c r="G4861" s="2" t="s">
        <v>17447</v>
      </c>
      <c r="H4861" s="130"/>
      <c r="I4861" s="134"/>
      <c r="J4861" s="123">
        <f>IF(OR(tbl_Metraj22[[#This Row],[TARIH]]="",tbl_Metraj22[[#This Row],[TARIH]]="-"),0,IF(tbl_Metraj22[[#This Row],[YUZDE]]=0,tbl_Metraj22[[#This Row],[METRAJ_BETON]],tbl_Metraj22[[#This Row],[YUZDE]]*tbl_Metraj22[[#This Row],[METRAJ_BETON]]))</f>
        <v>0</v>
      </c>
      <c r="K4861" s="2" t="s">
        <v>24127</v>
      </c>
    </row>
    <row r="4862" spans="1:11" ht="14.25" x14ac:dyDescent="0.2">
      <c r="A4862" s="2" t="s">
        <v>734</v>
      </c>
      <c r="B4862" s="124" t="s">
        <v>5639</v>
      </c>
      <c r="C4862" s="124"/>
      <c r="D4862" s="126">
        <v>0.59</v>
      </c>
      <c r="E4862" s="124" t="s">
        <v>766</v>
      </c>
      <c r="F4862" s="124">
        <v>-1</v>
      </c>
      <c r="G4862" s="2" t="s">
        <v>17448</v>
      </c>
      <c r="H4862" s="130"/>
      <c r="I4862" s="134"/>
      <c r="J4862" s="123">
        <f>IF(OR(tbl_Metraj22[[#This Row],[TARIH]]="",tbl_Metraj22[[#This Row],[TARIH]]="-"),0,IF(tbl_Metraj22[[#This Row],[YUZDE]]=0,tbl_Metraj22[[#This Row],[METRAJ_BETON]],tbl_Metraj22[[#This Row],[YUZDE]]*tbl_Metraj22[[#This Row],[METRAJ_BETON]]))</f>
        <v>0</v>
      </c>
      <c r="K4862" s="2" t="s">
        <v>24128</v>
      </c>
    </row>
    <row r="4863" spans="1:11" ht="14.25" x14ac:dyDescent="0.2">
      <c r="A4863" s="2" t="s">
        <v>734</v>
      </c>
      <c r="B4863" s="124" t="s">
        <v>5640</v>
      </c>
      <c r="C4863" s="124"/>
      <c r="D4863" s="126">
        <v>0.68</v>
      </c>
      <c r="E4863" s="124" t="s">
        <v>766</v>
      </c>
      <c r="F4863" s="124">
        <v>-1</v>
      </c>
      <c r="G4863" s="2" t="s">
        <v>17449</v>
      </c>
      <c r="H4863" s="130"/>
      <c r="I4863" s="134"/>
      <c r="J4863" s="123">
        <f>IF(OR(tbl_Metraj22[[#This Row],[TARIH]]="",tbl_Metraj22[[#This Row],[TARIH]]="-"),0,IF(tbl_Metraj22[[#This Row],[YUZDE]]=0,tbl_Metraj22[[#This Row],[METRAJ_BETON]],tbl_Metraj22[[#This Row],[YUZDE]]*tbl_Metraj22[[#This Row],[METRAJ_BETON]]))</f>
        <v>0</v>
      </c>
      <c r="K4863" s="2" t="s">
        <v>22926</v>
      </c>
    </row>
    <row r="4864" spans="1:11" ht="14.25" x14ac:dyDescent="0.2">
      <c r="A4864" s="2" t="s">
        <v>734</v>
      </c>
      <c r="B4864" s="124" t="s">
        <v>5641</v>
      </c>
      <c r="C4864" s="124"/>
      <c r="D4864" s="126">
        <v>2.92</v>
      </c>
      <c r="E4864" s="124" t="s">
        <v>766</v>
      </c>
      <c r="F4864" s="124">
        <v>-1</v>
      </c>
      <c r="G4864" s="2" t="s">
        <v>17450</v>
      </c>
      <c r="H4864" s="130"/>
      <c r="I4864" s="134"/>
      <c r="J4864" s="123">
        <f>IF(OR(tbl_Metraj22[[#This Row],[TARIH]]="",tbl_Metraj22[[#This Row],[TARIH]]="-"),0,IF(tbl_Metraj22[[#This Row],[YUZDE]]=0,tbl_Metraj22[[#This Row],[METRAJ_BETON]],tbl_Metraj22[[#This Row],[YUZDE]]*tbl_Metraj22[[#This Row],[METRAJ_BETON]]))</f>
        <v>0</v>
      </c>
      <c r="K4864" s="2" t="s">
        <v>22939</v>
      </c>
    </row>
    <row r="4865" spans="1:11" ht="14.25" x14ac:dyDescent="0.2">
      <c r="A4865" s="2" t="s">
        <v>734</v>
      </c>
      <c r="B4865" s="124" t="s">
        <v>5642</v>
      </c>
      <c r="C4865" s="124"/>
      <c r="D4865" s="126">
        <v>0.72</v>
      </c>
      <c r="E4865" s="124" t="s">
        <v>766</v>
      </c>
      <c r="F4865" s="124">
        <v>-1</v>
      </c>
      <c r="G4865" s="2" t="s">
        <v>17451</v>
      </c>
      <c r="H4865" s="130"/>
      <c r="I4865" s="134"/>
      <c r="J4865" s="123">
        <f>IF(OR(tbl_Metraj22[[#This Row],[TARIH]]="",tbl_Metraj22[[#This Row],[TARIH]]="-"),0,IF(tbl_Metraj22[[#This Row],[YUZDE]]=0,tbl_Metraj22[[#This Row],[METRAJ_BETON]],tbl_Metraj22[[#This Row],[YUZDE]]*tbl_Metraj22[[#This Row],[METRAJ_BETON]]))</f>
        <v>0</v>
      </c>
      <c r="K4865" s="2" t="s">
        <v>24129</v>
      </c>
    </row>
    <row r="4866" spans="1:11" ht="14.25" x14ac:dyDescent="0.2">
      <c r="A4866" s="2" t="s">
        <v>734</v>
      </c>
      <c r="B4866" s="124" t="s">
        <v>5643</v>
      </c>
      <c r="C4866" s="124"/>
      <c r="D4866" s="126">
        <v>1.3</v>
      </c>
      <c r="E4866" s="124" t="s">
        <v>766</v>
      </c>
      <c r="F4866" s="124">
        <v>-1</v>
      </c>
      <c r="G4866" s="2" t="s">
        <v>17452</v>
      </c>
      <c r="H4866" s="130"/>
      <c r="I4866" s="134"/>
      <c r="J4866" s="123">
        <f>IF(OR(tbl_Metraj22[[#This Row],[TARIH]]="",tbl_Metraj22[[#This Row],[TARIH]]="-"),0,IF(tbl_Metraj22[[#This Row],[YUZDE]]=0,tbl_Metraj22[[#This Row],[METRAJ_BETON]],tbl_Metraj22[[#This Row],[YUZDE]]*tbl_Metraj22[[#This Row],[METRAJ_BETON]]))</f>
        <v>0</v>
      </c>
      <c r="K4866" s="2" t="s">
        <v>24130</v>
      </c>
    </row>
    <row r="4867" spans="1:11" ht="14.25" x14ac:dyDescent="0.2">
      <c r="A4867" s="2" t="s">
        <v>734</v>
      </c>
      <c r="B4867" s="124" t="s">
        <v>5644</v>
      </c>
      <c r="C4867" s="124"/>
      <c r="D4867" s="126">
        <v>1.26</v>
      </c>
      <c r="E4867" s="124" t="s">
        <v>766</v>
      </c>
      <c r="F4867" s="124">
        <v>-1</v>
      </c>
      <c r="G4867" s="2" t="s">
        <v>17453</v>
      </c>
      <c r="H4867" s="130"/>
      <c r="I4867" s="134"/>
      <c r="J4867" s="123">
        <f>IF(OR(tbl_Metraj22[[#This Row],[TARIH]]="",tbl_Metraj22[[#This Row],[TARIH]]="-"),0,IF(tbl_Metraj22[[#This Row],[YUZDE]]=0,tbl_Metraj22[[#This Row],[METRAJ_BETON]],tbl_Metraj22[[#This Row],[YUZDE]]*tbl_Metraj22[[#This Row],[METRAJ_BETON]]))</f>
        <v>0</v>
      </c>
      <c r="K4867" s="2" t="s">
        <v>24131</v>
      </c>
    </row>
    <row r="4868" spans="1:11" ht="14.25" x14ac:dyDescent="0.2">
      <c r="A4868" s="2" t="s">
        <v>734</v>
      </c>
      <c r="B4868" s="124" t="s">
        <v>5645</v>
      </c>
      <c r="C4868" s="124"/>
      <c r="D4868" s="126">
        <v>3.06</v>
      </c>
      <c r="E4868" s="124" t="s">
        <v>766</v>
      </c>
      <c r="F4868" s="124">
        <v>-1</v>
      </c>
      <c r="G4868" s="2" t="s">
        <v>17454</v>
      </c>
      <c r="H4868" s="130"/>
      <c r="I4868" s="134"/>
      <c r="J4868" s="123">
        <f>IF(OR(tbl_Metraj22[[#This Row],[TARIH]]="",tbl_Metraj22[[#This Row],[TARIH]]="-"),0,IF(tbl_Metraj22[[#This Row],[YUZDE]]=0,tbl_Metraj22[[#This Row],[METRAJ_BETON]],tbl_Metraj22[[#This Row],[YUZDE]]*tbl_Metraj22[[#This Row],[METRAJ_BETON]]))</f>
        <v>0</v>
      </c>
      <c r="K4868" s="2" t="s">
        <v>22899</v>
      </c>
    </row>
    <row r="4869" spans="1:11" ht="14.25" x14ac:dyDescent="0.2">
      <c r="A4869" s="2" t="s">
        <v>734</v>
      </c>
      <c r="B4869" s="124" t="s">
        <v>5646</v>
      </c>
      <c r="C4869" s="124"/>
      <c r="D4869" s="126">
        <v>0.38</v>
      </c>
      <c r="E4869" s="124" t="s">
        <v>766</v>
      </c>
      <c r="F4869" s="124">
        <v>-1</v>
      </c>
      <c r="G4869" s="2" t="s">
        <v>17455</v>
      </c>
      <c r="H4869" s="130"/>
      <c r="I4869" s="134"/>
      <c r="J4869" s="123">
        <f>IF(OR(tbl_Metraj22[[#This Row],[TARIH]]="",tbl_Metraj22[[#This Row],[TARIH]]="-"),0,IF(tbl_Metraj22[[#This Row],[YUZDE]]=0,tbl_Metraj22[[#This Row],[METRAJ_BETON]],tbl_Metraj22[[#This Row],[YUZDE]]*tbl_Metraj22[[#This Row],[METRAJ_BETON]]))</f>
        <v>0</v>
      </c>
      <c r="K4869" s="2" t="s">
        <v>22929</v>
      </c>
    </row>
    <row r="4870" spans="1:11" ht="14.25" x14ac:dyDescent="0.2">
      <c r="A4870" s="2" t="s">
        <v>734</v>
      </c>
      <c r="B4870" s="124" t="s">
        <v>5647</v>
      </c>
      <c r="C4870" s="124"/>
      <c r="D4870" s="126">
        <v>2.31</v>
      </c>
      <c r="E4870" s="124" t="s">
        <v>766</v>
      </c>
      <c r="F4870" s="124">
        <v>-1</v>
      </c>
      <c r="G4870" s="2" t="s">
        <v>17456</v>
      </c>
      <c r="H4870" s="130"/>
      <c r="I4870" s="134"/>
      <c r="J4870" s="123">
        <f>IF(OR(tbl_Metraj22[[#This Row],[TARIH]]="",tbl_Metraj22[[#This Row],[TARIH]]="-"),0,IF(tbl_Metraj22[[#This Row],[YUZDE]]=0,tbl_Metraj22[[#This Row],[METRAJ_BETON]],tbl_Metraj22[[#This Row],[YUZDE]]*tbl_Metraj22[[#This Row],[METRAJ_BETON]]))</f>
        <v>0</v>
      </c>
      <c r="K4870" s="2" t="s">
        <v>24132</v>
      </c>
    </row>
    <row r="4871" spans="1:11" ht="14.25" x14ac:dyDescent="0.2">
      <c r="A4871" s="2" t="s">
        <v>734</v>
      </c>
      <c r="B4871" s="124" t="s">
        <v>5648</v>
      </c>
      <c r="C4871" s="124"/>
      <c r="D4871" s="126">
        <v>0.38</v>
      </c>
      <c r="E4871" s="124" t="s">
        <v>766</v>
      </c>
      <c r="F4871" s="124">
        <v>-1</v>
      </c>
      <c r="G4871" s="2" t="s">
        <v>17457</v>
      </c>
      <c r="H4871" s="130"/>
      <c r="I4871" s="134"/>
      <c r="J4871" s="123">
        <f>IF(OR(tbl_Metraj22[[#This Row],[TARIH]]="",tbl_Metraj22[[#This Row],[TARIH]]="-"),0,IF(tbl_Metraj22[[#This Row],[YUZDE]]=0,tbl_Metraj22[[#This Row],[METRAJ_BETON]],tbl_Metraj22[[#This Row],[YUZDE]]*tbl_Metraj22[[#This Row],[METRAJ_BETON]]))</f>
        <v>0</v>
      </c>
      <c r="K4871" s="2" t="s">
        <v>22909</v>
      </c>
    </row>
    <row r="4872" spans="1:11" ht="14.25" x14ac:dyDescent="0.2">
      <c r="A4872" s="2" t="s">
        <v>734</v>
      </c>
      <c r="B4872" s="124" t="s">
        <v>5649</v>
      </c>
      <c r="C4872" s="124"/>
      <c r="D4872" s="126">
        <v>1.9</v>
      </c>
      <c r="E4872" s="124" t="s">
        <v>766</v>
      </c>
      <c r="F4872" s="124">
        <v>-1</v>
      </c>
      <c r="G4872" s="2" t="s">
        <v>17458</v>
      </c>
      <c r="H4872" s="130"/>
      <c r="I4872" s="134"/>
      <c r="J4872" s="123">
        <f>IF(OR(tbl_Metraj22[[#This Row],[TARIH]]="",tbl_Metraj22[[#This Row],[TARIH]]="-"),0,IF(tbl_Metraj22[[#This Row],[YUZDE]]=0,tbl_Metraj22[[#This Row],[METRAJ_BETON]],tbl_Metraj22[[#This Row],[YUZDE]]*tbl_Metraj22[[#This Row],[METRAJ_BETON]]))</f>
        <v>0</v>
      </c>
      <c r="K4872" s="2" t="s">
        <v>24133</v>
      </c>
    </row>
    <row r="4873" spans="1:11" ht="14.25" x14ac:dyDescent="0.2">
      <c r="A4873" s="2" t="s">
        <v>734</v>
      </c>
      <c r="B4873" s="124" t="s">
        <v>5654</v>
      </c>
      <c r="C4873" s="124"/>
      <c r="D4873" s="126">
        <v>2.98</v>
      </c>
      <c r="E4873" s="124" t="s">
        <v>766</v>
      </c>
      <c r="F4873" s="124">
        <v>-1</v>
      </c>
      <c r="G4873" s="2" t="s">
        <v>17459</v>
      </c>
      <c r="H4873" s="130"/>
      <c r="I4873" s="134"/>
      <c r="J4873" s="123">
        <f>IF(OR(tbl_Metraj22[[#This Row],[TARIH]]="",tbl_Metraj22[[#This Row],[TARIH]]="-"),0,IF(tbl_Metraj22[[#This Row],[YUZDE]]=0,tbl_Metraj22[[#This Row],[METRAJ_BETON]],tbl_Metraj22[[#This Row],[YUZDE]]*tbl_Metraj22[[#This Row],[METRAJ_BETON]]))</f>
        <v>0</v>
      </c>
      <c r="K4873" s="2" t="s">
        <v>24134</v>
      </c>
    </row>
    <row r="4874" spans="1:11" ht="14.25" x14ac:dyDescent="0.2">
      <c r="A4874" s="2" t="s">
        <v>734</v>
      </c>
      <c r="B4874" s="124" t="s">
        <v>5655</v>
      </c>
      <c r="C4874" s="124"/>
      <c r="D4874" s="126">
        <v>0.28999999999999998</v>
      </c>
      <c r="E4874" s="124" t="s">
        <v>766</v>
      </c>
      <c r="F4874" s="124">
        <v>-1</v>
      </c>
      <c r="G4874" s="2" t="s">
        <v>17460</v>
      </c>
      <c r="H4874" s="130"/>
      <c r="I4874" s="134"/>
      <c r="J4874" s="123">
        <f>IF(OR(tbl_Metraj22[[#This Row],[TARIH]]="",tbl_Metraj22[[#This Row],[TARIH]]="-"),0,IF(tbl_Metraj22[[#This Row],[YUZDE]]=0,tbl_Metraj22[[#This Row],[METRAJ_BETON]],tbl_Metraj22[[#This Row],[YUZDE]]*tbl_Metraj22[[#This Row],[METRAJ_BETON]]))</f>
        <v>0</v>
      </c>
      <c r="K4874" s="2" t="s">
        <v>24135</v>
      </c>
    </row>
    <row r="4875" spans="1:11" ht="14.25" x14ac:dyDescent="0.2">
      <c r="A4875" s="2" t="s">
        <v>734</v>
      </c>
      <c r="B4875" s="124" t="s">
        <v>5656</v>
      </c>
      <c r="C4875" s="124"/>
      <c r="D4875" s="126">
        <v>0.74</v>
      </c>
      <c r="E4875" s="124" t="s">
        <v>766</v>
      </c>
      <c r="F4875" s="124">
        <v>-1</v>
      </c>
      <c r="G4875" s="2" t="s">
        <v>17461</v>
      </c>
      <c r="H4875" s="130"/>
      <c r="I4875" s="134"/>
      <c r="J4875" s="123">
        <f>IF(OR(tbl_Metraj22[[#This Row],[TARIH]]="",tbl_Metraj22[[#This Row],[TARIH]]="-"),0,IF(tbl_Metraj22[[#This Row],[YUZDE]]=0,tbl_Metraj22[[#This Row],[METRAJ_BETON]],tbl_Metraj22[[#This Row],[YUZDE]]*tbl_Metraj22[[#This Row],[METRAJ_BETON]]))</f>
        <v>0</v>
      </c>
      <c r="K4875" s="2" t="e">
        <v>#N/A</v>
      </c>
    </row>
    <row r="4876" spans="1:11" ht="14.25" x14ac:dyDescent="0.2">
      <c r="A4876" s="2" t="s">
        <v>734</v>
      </c>
      <c r="B4876" s="124" t="s">
        <v>5657</v>
      </c>
      <c r="C4876" s="124"/>
      <c r="D4876" s="126">
        <v>0.72</v>
      </c>
      <c r="E4876" s="124" t="s">
        <v>766</v>
      </c>
      <c r="F4876" s="124">
        <v>-1</v>
      </c>
      <c r="G4876" s="2" t="s">
        <v>17462</v>
      </c>
      <c r="H4876" s="130"/>
      <c r="I4876" s="134"/>
      <c r="J4876" s="123">
        <f>IF(OR(tbl_Metraj22[[#This Row],[TARIH]]="",tbl_Metraj22[[#This Row],[TARIH]]="-"),0,IF(tbl_Metraj22[[#This Row],[YUZDE]]=0,tbl_Metraj22[[#This Row],[METRAJ_BETON]],tbl_Metraj22[[#This Row],[YUZDE]]*tbl_Metraj22[[#This Row],[METRAJ_BETON]]))</f>
        <v>0</v>
      </c>
      <c r="K4876" s="2" t="s">
        <v>24136</v>
      </c>
    </row>
    <row r="4877" spans="1:11" ht="14.25" x14ac:dyDescent="0.2">
      <c r="A4877" s="2" t="s">
        <v>728</v>
      </c>
      <c r="B4877" s="124" t="s">
        <v>7493</v>
      </c>
      <c r="C4877" s="124"/>
      <c r="D4877" s="126">
        <v>0.84</v>
      </c>
      <c r="E4877" s="124" t="s">
        <v>766</v>
      </c>
      <c r="F4877" s="124">
        <v>-1</v>
      </c>
      <c r="G4877" s="2" t="s">
        <v>17463</v>
      </c>
      <c r="H4877" s="130"/>
      <c r="I4877" s="134"/>
      <c r="J4877" s="123">
        <f>IF(OR(tbl_Metraj22[[#This Row],[TARIH]]="",tbl_Metraj22[[#This Row],[TARIH]]="-"),0,IF(tbl_Metraj22[[#This Row],[YUZDE]]=0,tbl_Metraj22[[#This Row],[METRAJ_BETON]],tbl_Metraj22[[#This Row],[YUZDE]]*tbl_Metraj22[[#This Row],[METRAJ_BETON]]))</f>
        <v>0</v>
      </c>
      <c r="K4877" s="2" t="s">
        <v>2139</v>
      </c>
    </row>
    <row r="4878" spans="1:11" ht="14.25" x14ac:dyDescent="0.2">
      <c r="A4878" s="2" t="s">
        <v>728</v>
      </c>
      <c r="B4878" s="124" t="s">
        <v>7505</v>
      </c>
      <c r="C4878" s="124"/>
      <c r="D4878" s="126">
        <v>1.6</v>
      </c>
      <c r="E4878" s="124" t="s">
        <v>766</v>
      </c>
      <c r="F4878" s="124">
        <v>-1</v>
      </c>
      <c r="G4878" s="2" t="s">
        <v>17464</v>
      </c>
      <c r="H4878" s="130"/>
      <c r="I4878" s="134"/>
      <c r="J4878" s="123">
        <f>IF(OR(tbl_Metraj22[[#This Row],[TARIH]]="",tbl_Metraj22[[#This Row],[TARIH]]="-"),0,IF(tbl_Metraj22[[#This Row],[YUZDE]]=0,tbl_Metraj22[[#This Row],[METRAJ_BETON]],tbl_Metraj22[[#This Row],[YUZDE]]*tbl_Metraj22[[#This Row],[METRAJ_BETON]]))</f>
        <v>0</v>
      </c>
      <c r="K4878" s="2" t="s">
        <v>2099</v>
      </c>
    </row>
    <row r="4879" spans="1:11" ht="14.25" x14ac:dyDescent="0.2">
      <c r="A4879" s="2" t="s">
        <v>728</v>
      </c>
      <c r="B4879" s="124" t="s">
        <v>7506</v>
      </c>
      <c r="C4879" s="124"/>
      <c r="D4879" s="126">
        <v>1.6</v>
      </c>
      <c r="E4879" s="124" t="s">
        <v>766</v>
      </c>
      <c r="F4879" s="124">
        <v>-1</v>
      </c>
      <c r="G4879" s="2" t="s">
        <v>17465</v>
      </c>
      <c r="H4879" s="130"/>
      <c r="I4879" s="134"/>
      <c r="J4879" s="123">
        <f>IF(OR(tbl_Metraj22[[#This Row],[TARIH]]="",tbl_Metraj22[[#This Row],[TARIH]]="-"),0,IF(tbl_Metraj22[[#This Row],[YUZDE]]=0,tbl_Metraj22[[#This Row],[METRAJ_BETON]],tbl_Metraj22[[#This Row],[YUZDE]]*tbl_Metraj22[[#This Row],[METRAJ_BETON]]))</f>
        <v>0</v>
      </c>
      <c r="K4879" s="2" t="s">
        <v>2098</v>
      </c>
    </row>
    <row r="4880" spans="1:11" ht="14.25" x14ac:dyDescent="0.2">
      <c r="A4880" s="2" t="s">
        <v>728</v>
      </c>
      <c r="B4880" s="124" t="s">
        <v>7507</v>
      </c>
      <c r="C4880" s="124"/>
      <c r="D4880" s="126">
        <v>1.6</v>
      </c>
      <c r="E4880" s="124" t="s">
        <v>766</v>
      </c>
      <c r="F4880" s="124">
        <v>-1</v>
      </c>
      <c r="G4880" s="2" t="s">
        <v>17466</v>
      </c>
      <c r="H4880" s="130"/>
      <c r="I4880" s="134"/>
      <c r="J4880" s="123">
        <f>IF(OR(tbl_Metraj22[[#This Row],[TARIH]]="",tbl_Metraj22[[#This Row],[TARIH]]="-"),0,IF(tbl_Metraj22[[#This Row],[YUZDE]]=0,tbl_Metraj22[[#This Row],[METRAJ_BETON]],tbl_Metraj22[[#This Row],[YUZDE]]*tbl_Metraj22[[#This Row],[METRAJ_BETON]]))</f>
        <v>0</v>
      </c>
      <c r="K4880" s="2" t="s">
        <v>2097</v>
      </c>
    </row>
    <row r="4881" spans="1:11" ht="14.25" x14ac:dyDescent="0.2">
      <c r="A4881" s="2" t="s">
        <v>728</v>
      </c>
      <c r="B4881" s="124" t="s">
        <v>7508</v>
      </c>
      <c r="C4881" s="124"/>
      <c r="D4881" s="126">
        <v>1.6</v>
      </c>
      <c r="E4881" s="124" t="s">
        <v>766</v>
      </c>
      <c r="F4881" s="124">
        <v>-1</v>
      </c>
      <c r="G4881" s="2" t="s">
        <v>17467</v>
      </c>
      <c r="H4881" s="130"/>
      <c r="I4881" s="134"/>
      <c r="J4881" s="123">
        <f>IF(OR(tbl_Metraj22[[#This Row],[TARIH]]="",tbl_Metraj22[[#This Row],[TARIH]]="-"),0,IF(tbl_Metraj22[[#This Row],[YUZDE]]=0,tbl_Metraj22[[#This Row],[METRAJ_BETON]],tbl_Metraj22[[#This Row],[YUZDE]]*tbl_Metraj22[[#This Row],[METRAJ_BETON]]))</f>
        <v>0</v>
      </c>
      <c r="K4881" s="2" t="s">
        <v>2084</v>
      </c>
    </row>
    <row r="4882" spans="1:11" ht="14.25" x14ac:dyDescent="0.2">
      <c r="A4882" s="2" t="s">
        <v>728</v>
      </c>
      <c r="B4882" s="124" t="s">
        <v>7509</v>
      </c>
      <c r="C4882" s="124"/>
      <c r="D4882" s="126">
        <v>1.6</v>
      </c>
      <c r="E4882" s="124" t="s">
        <v>766</v>
      </c>
      <c r="F4882" s="124">
        <v>-1</v>
      </c>
      <c r="G4882" s="2" t="s">
        <v>17468</v>
      </c>
      <c r="H4882" s="130"/>
      <c r="I4882" s="134"/>
      <c r="J4882" s="123">
        <f>IF(OR(tbl_Metraj22[[#This Row],[TARIH]]="",tbl_Metraj22[[#This Row],[TARIH]]="-"),0,IF(tbl_Metraj22[[#This Row],[YUZDE]]=0,tbl_Metraj22[[#This Row],[METRAJ_BETON]],tbl_Metraj22[[#This Row],[YUZDE]]*tbl_Metraj22[[#This Row],[METRAJ_BETON]]))</f>
        <v>0</v>
      </c>
      <c r="K4882" s="2" t="s">
        <v>2083</v>
      </c>
    </row>
    <row r="4883" spans="1:11" ht="14.25" x14ac:dyDescent="0.2">
      <c r="A4883" s="2" t="s">
        <v>728</v>
      </c>
      <c r="B4883" s="124" t="s">
        <v>7510</v>
      </c>
      <c r="C4883" s="124"/>
      <c r="D4883" s="126">
        <v>1.6</v>
      </c>
      <c r="E4883" s="124" t="s">
        <v>766</v>
      </c>
      <c r="F4883" s="124">
        <v>-1</v>
      </c>
      <c r="G4883" s="2" t="s">
        <v>17469</v>
      </c>
      <c r="H4883" s="130"/>
      <c r="I4883" s="134"/>
      <c r="J4883" s="123">
        <f>IF(OR(tbl_Metraj22[[#This Row],[TARIH]]="",tbl_Metraj22[[#This Row],[TARIH]]="-"),0,IF(tbl_Metraj22[[#This Row],[YUZDE]]=0,tbl_Metraj22[[#This Row],[METRAJ_BETON]],tbl_Metraj22[[#This Row],[YUZDE]]*tbl_Metraj22[[#This Row],[METRAJ_BETON]]))</f>
        <v>0</v>
      </c>
      <c r="K4883" s="2" t="s">
        <v>2082</v>
      </c>
    </row>
    <row r="4884" spans="1:11" ht="14.25" x14ac:dyDescent="0.2">
      <c r="A4884" s="2" t="s">
        <v>728</v>
      </c>
      <c r="B4884" s="124" t="s">
        <v>7511</v>
      </c>
      <c r="C4884" s="124"/>
      <c r="D4884" s="126">
        <v>1.6</v>
      </c>
      <c r="E4884" s="124" t="s">
        <v>766</v>
      </c>
      <c r="F4884" s="124">
        <v>-1</v>
      </c>
      <c r="G4884" s="2" t="s">
        <v>17470</v>
      </c>
      <c r="H4884" s="130"/>
      <c r="I4884" s="134"/>
      <c r="J4884" s="123">
        <f>IF(OR(tbl_Metraj22[[#This Row],[TARIH]]="",tbl_Metraj22[[#This Row],[TARIH]]="-"),0,IF(tbl_Metraj22[[#This Row],[YUZDE]]=0,tbl_Metraj22[[#This Row],[METRAJ_BETON]],tbl_Metraj22[[#This Row],[YUZDE]]*tbl_Metraj22[[#This Row],[METRAJ_BETON]]))</f>
        <v>0</v>
      </c>
      <c r="K4884" s="2" t="s">
        <v>2081</v>
      </c>
    </row>
    <row r="4885" spans="1:11" ht="14.25" x14ac:dyDescent="0.2">
      <c r="A4885" s="2" t="s">
        <v>728</v>
      </c>
      <c r="B4885" s="124" t="s">
        <v>7512</v>
      </c>
      <c r="C4885" s="124"/>
      <c r="D4885" s="126">
        <v>1.6</v>
      </c>
      <c r="E4885" s="124" t="s">
        <v>766</v>
      </c>
      <c r="F4885" s="124">
        <v>-1</v>
      </c>
      <c r="G4885" s="2" t="s">
        <v>17471</v>
      </c>
      <c r="H4885" s="130"/>
      <c r="I4885" s="134"/>
      <c r="J4885" s="123">
        <f>IF(OR(tbl_Metraj22[[#This Row],[TARIH]]="",tbl_Metraj22[[#This Row],[TARIH]]="-"),0,IF(tbl_Metraj22[[#This Row],[YUZDE]]=0,tbl_Metraj22[[#This Row],[METRAJ_BETON]],tbl_Metraj22[[#This Row],[YUZDE]]*tbl_Metraj22[[#This Row],[METRAJ_BETON]]))</f>
        <v>0</v>
      </c>
      <c r="K4885" s="2" t="s">
        <v>2078</v>
      </c>
    </row>
    <row r="4886" spans="1:11" ht="14.25" x14ac:dyDescent="0.2">
      <c r="A4886" s="2" t="s">
        <v>728</v>
      </c>
      <c r="B4886" s="124" t="s">
        <v>7513</v>
      </c>
      <c r="C4886" s="124"/>
      <c r="D4886" s="126">
        <v>2.2400000000000002</v>
      </c>
      <c r="E4886" s="124" t="s">
        <v>766</v>
      </c>
      <c r="F4886" s="124">
        <v>-1</v>
      </c>
      <c r="G4886" s="2" t="s">
        <v>17472</v>
      </c>
      <c r="H4886" s="130"/>
      <c r="I4886" s="134"/>
      <c r="J4886" s="123">
        <f>IF(OR(tbl_Metraj22[[#This Row],[TARIH]]="",tbl_Metraj22[[#This Row],[TARIH]]="-"),0,IF(tbl_Metraj22[[#This Row],[YUZDE]]=0,tbl_Metraj22[[#This Row],[METRAJ_BETON]],tbl_Metraj22[[#This Row],[YUZDE]]*tbl_Metraj22[[#This Row],[METRAJ_BETON]]))</f>
        <v>0</v>
      </c>
      <c r="K4886" s="2" t="s">
        <v>2078</v>
      </c>
    </row>
    <row r="4887" spans="1:11" ht="14.25" x14ac:dyDescent="0.2">
      <c r="A4887" s="2" t="s">
        <v>728</v>
      </c>
      <c r="B4887" s="124" t="s">
        <v>7514</v>
      </c>
      <c r="C4887" s="124"/>
      <c r="D4887" s="126">
        <v>2.19</v>
      </c>
      <c r="E4887" s="124" t="s">
        <v>766</v>
      </c>
      <c r="F4887" s="124">
        <v>-1</v>
      </c>
      <c r="G4887" s="2" t="s">
        <v>17473</v>
      </c>
      <c r="H4887" s="130"/>
      <c r="I4887" s="134"/>
      <c r="J4887" s="123">
        <f>IF(OR(tbl_Metraj22[[#This Row],[TARIH]]="",tbl_Metraj22[[#This Row],[TARIH]]="-"),0,IF(tbl_Metraj22[[#This Row],[YUZDE]]=0,tbl_Metraj22[[#This Row],[METRAJ_BETON]],tbl_Metraj22[[#This Row],[YUZDE]]*tbl_Metraj22[[#This Row],[METRAJ_BETON]]))</f>
        <v>0</v>
      </c>
      <c r="K4887" s="2" t="s">
        <v>2080</v>
      </c>
    </row>
    <row r="4888" spans="1:11" ht="14.25" x14ac:dyDescent="0.2">
      <c r="A4888" s="2" t="s">
        <v>728</v>
      </c>
      <c r="B4888" s="124" t="s">
        <v>7515</v>
      </c>
      <c r="C4888" s="124"/>
      <c r="D4888" s="126">
        <v>4.3</v>
      </c>
      <c r="E4888" s="124" t="s">
        <v>766</v>
      </c>
      <c r="F4888" s="124">
        <v>-1</v>
      </c>
      <c r="G4888" s="2" t="s">
        <v>17474</v>
      </c>
      <c r="H4888" s="130"/>
      <c r="I4888" s="134"/>
      <c r="J4888" s="123">
        <f>IF(OR(tbl_Metraj22[[#This Row],[TARIH]]="",tbl_Metraj22[[#This Row],[TARIH]]="-"),0,IF(tbl_Metraj22[[#This Row],[YUZDE]]=0,tbl_Metraj22[[#This Row],[METRAJ_BETON]],tbl_Metraj22[[#This Row],[YUZDE]]*tbl_Metraj22[[#This Row],[METRAJ_BETON]]))</f>
        <v>0</v>
      </c>
      <c r="K4888" s="2" t="s">
        <v>2136</v>
      </c>
    </row>
    <row r="4889" spans="1:11" ht="14.25" x14ac:dyDescent="0.2">
      <c r="A4889" s="2" t="s">
        <v>728</v>
      </c>
      <c r="B4889" s="124" t="s">
        <v>7516</v>
      </c>
      <c r="C4889" s="124"/>
      <c r="D4889" s="126">
        <v>2.52</v>
      </c>
      <c r="E4889" s="124" t="s">
        <v>766</v>
      </c>
      <c r="F4889" s="124">
        <v>-1</v>
      </c>
      <c r="G4889" s="2" t="s">
        <v>17475</v>
      </c>
      <c r="H4889" s="130"/>
      <c r="I4889" s="134"/>
      <c r="J4889" s="123">
        <f>IF(OR(tbl_Metraj22[[#This Row],[TARIH]]="",tbl_Metraj22[[#This Row],[TARIH]]="-"),0,IF(tbl_Metraj22[[#This Row],[YUZDE]]=0,tbl_Metraj22[[#This Row],[METRAJ_BETON]],tbl_Metraj22[[#This Row],[YUZDE]]*tbl_Metraj22[[#This Row],[METRAJ_BETON]]))</f>
        <v>0</v>
      </c>
      <c r="K4889" s="2" t="s">
        <v>2137</v>
      </c>
    </row>
    <row r="4890" spans="1:11" ht="14.25" x14ac:dyDescent="0.2">
      <c r="A4890" s="2" t="s">
        <v>728</v>
      </c>
      <c r="B4890" s="124" t="s">
        <v>7517</v>
      </c>
      <c r="C4890" s="124"/>
      <c r="D4890" s="126">
        <v>2.52</v>
      </c>
      <c r="E4890" s="124" t="s">
        <v>766</v>
      </c>
      <c r="F4890" s="124">
        <v>-1</v>
      </c>
      <c r="G4890" s="2" t="s">
        <v>17476</v>
      </c>
      <c r="H4890" s="130"/>
      <c r="I4890" s="134"/>
      <c r="J4890" s="123">
        <f>IF(OR(tbl_Metraj22[[#This Row],[TARIH]]="",tbl_Metraj22[[#This Row],[TARIH]]="-"),0,IF(tbl_Metraj22[[#This Row],[YUZDE]]=0,tbl_Metraj22[[#This Row],[METRAJ_BETON]],tbl_Metraj22[[#This Row],[YUZDE]]*tbl_Metraj22[[#This Row],[METRAJ_BETON]]))</f>
        <v>0</v>
      </c>
      <c r="K4890" s="2" t="s">
        <v>2130</v>
      </c>
    </row>
    <row r="4891" spans="1:11" ht="14.25" x14ac:dyDescent="0.2">
      <c r="A4891" s="2" t="s">
        <v>728</v>
      </c>
      <c r="B4891" s="124" t="s">
        <v>7518</v>
      </c>
      <c r="C4891" s="124"/>
      <c r="D4891" s="126">
        <v>4.3</v>
      </c>
      <c r="E4891" s="124" t="s">
        <v>766</v>
      </c>
      <c r="F4891" s="124">
        <v>-1</v>
      </c>
      <c r="G4891" s="2" t="s">
        <v>17477</v>
      </c>
      <c r="H4891" s="130"/>
      <c r="I4891" s="134"/>
      <c r="J4891" s="123">
        <f>IF(OR(tbl_Metraj22[[#This Row],[TARIH]]="",tbl_Metraj22[[#This Row],[TARIH]]="-"),0,IF(tbl_Metraj22[[#This Row],[YUZDE]]=0,tbl_Metraj22[[#This Row],[METRAJ_BETON]],tbl_Metraj22[[#This Row],[YUZDE]]*tbl_Metraj22[[#This Row],[METRAJ_BETON]]))</f>
        <v>0</v>
      </c>
      <c r="K4891" s="2" t="s">
        <v>2142</v>
      </c>
    </row>
    <row r="4892" spans="1:11" ht="14.25" x14ac:dyDescent="0.2">
      <c r="A4892" s="2" t="s">
        <v>728</v>
      </c>
      <c r="B4892" s="124" t="s">
        <v>7519</v>
      </c>
      <c r="C4892" s="124"/>
      <c r="D4892" s="126">
        <v>2.62</v>
      </c>
      <c r="E4892" s="124" t="s">
        <v>766</v>
      </c>
      <c r="F4892" s="124">
        <v>-1</v>
      </c>
      <c r="G4892" s="2" t="s">
        <v>17478</v>
      </c>
      <c r="H4892" s="130"/>
      <c r="I4892" s="134"/>
      <c r="J4892" s="123">
        <f>IF(OR(tbl_Metraj22[[#This Row],[TARIH]]="",tbl_Metraj22[[#This Row],[TARIH]]="-"),0,IF(tbl_Metraj22[[#This Row],[YUZDE]]=0,tbl_Metraj22[[#This Row],[METRAJ_BETON]],tbl_Metraj22[[#This Row],[YUZDE]]*tbl_Metraj22[[#This Row],[METRAJ_BETON]]))</f>
        <v>0</v>
      </c>
      <c r="K4892" s="2" t="s">
        <v>1107</v>
      </c>
    </row>
    <row r="4893" spans="1:11" ht="14.25" x14ac:dyDescent="0.2">
      <c r="A4893" s="2" t="s">
        <v>728</v>
      </c>
      <c r="B4893" s="124" t="s">
        <v>7532</v>
      </c>
      <c r="C4893" s="124"/>
      <c r="D4893" s="126">
        <v>2.52</v>
      </c>
      <c r="E4893" s="124" t="s">
        <v>766</v>
      </c>
      <c r="F4893" s="124">
        <v>-1</v>
      </c>
      <c r="G4893" s="2" t="s">
        <v>17479</v>
      </c>
      <c r="H4893" s="130"/>
      <c r="I4893" s="134"/>
      <c r="J4893" s="123">
        <f>IF(OR(tbl_Metraj22[[#This Row],[TARIH]]="",tbl_Metraj22[[#This Row],[TARIH]]="-"),0,IF(tbl_Metraj22[[#This Row],[YUZDE]]=0,tbl_Metraj22[[#This Row],[METRAJ_BETON]],tbl_Metraj22[[#This Row],[YUZDE]]*tbl_Metraj22[[#This Row],[METRAJ_BETON]]))</f>
        <v>0</v>
      </c>
      <c r="K4893" s="2" t="s">
        <v>2129</v>
      </c>
    </row>
    <row r="4894" spans="1:11" ht="14.25" x14ac:dyDescent="0.2">
      <c r="A4894" s="2" t="s">
        <v>728</v>
      </c>
      <c r="B4894" s="124" t="s">
        <v>7533</v>
      </c>
      <c r="C4894" s="124"/>
      <c r="D4894" s="126">
        <v>2.84</v>
      </c>
      <c r="E4894" s="124" t="s">
        <v>766</v>
      </c>
      <c r="F4894" s="124">
        <v>-1</v>
      </c>
      <c r="G4894" s="2" t="s">
        <v>17480</v>
      </c>
      <c r="H4894" s="130"/>
      <c r="I4894" s="134"/>
      <c r="J4894" s="123">
        <f>IF(OR(tbl_Metraj22[[#This Row],[TARIH]]="",tbl_Metraj22[[#This Row],[TARIH]]="-"),0,IF(tbl_Metraj22[[#This Row],[YUZDE]]=0,tbl_Metraj22[[#This Row],[METRAJ_BETON]],tbl_Metraj22[[#This Row],[YUZDE]]*tbl_Metraj22[[#This Row],[METRAJ_BETON]]))</f>
        <v>0</v>
      </c>
      <c r="K4894" s="2" t="s">
        <v>2127</v>
      </c>
    </row>
    <row r="4895" spans="1:11" ht="14.25" x14ac:dyDescent="0.2">
      <c r="A4895" s="2" t="s">
        <v>728</v>
      </c>
      <c r="B4895" s="124" t="s">
        <v>7534</v>
      </c>
      <c r="C4895" s="124"/>
      <c r="D4895" s="126">
        <v>2.84</v>
      </c>
      <c r="E4895" s="124" t="s">
        <v>766</v>
      </c>
      <c r="F4895" s="124">
        <v>-1</v>
      </c>
      <c r="G4895" s="2" t="s">
        <v>17481</v>
      </c>
      <c r="H4895" s="130"/>
      <c r="I4895" s="134"/>
      <c r="J4895" s="123">
        <f>IF(OR(tbl_Metraj22[[#This Row],[TARIH]]="",tbl_Metraj22[[#This Row],[TARIH]]="-"),0,IF(tbl_Metraj22[[#This Row],[YUZDE]]=0,tbl_Metraj22[[#This Row],[METRAJ_BETON]],tbl_Metraj22[[#This Row],[YUZDE]]*tbl_Metraj22[[#This Row],[METRAJ_BETON]]))</f>
        <v>0</v>
      </c>
      <c r="K4895" s="2" t="s">
        <v>2128</v>
      </c>
    </row>
    <row r="4896" spans="1:11" ht="14.25" x14ac:dyDescent="0.2">
      <c r="A4896" s="2" t="s">
        <v>728</v>
      </c>
      <c r="B4896" s="124" t="s">
        <v>7535</v>
      </c>
      <c r="C4896" s="124"/>
      <c r="D4896" s="126">
        <v>3.18</v>
      </c>
      <c r="E4896" s="124" t="s">
        <v>766</v>
      </c>
      <c r="F4896" s="124">
        <v>-1</v>
      </c>
      <c r="G4896" s="2" t="s">
        <v>17482</v>
      </c>
      <c r="H4896" s="130"/>
      <c r="I4896" s="134"/>
      <c r="J4896" s="123">
        <f>IF(OR(tbl_Metraj22[[#This Row],[TARIH]]="",tbl_Metraj22[[#This Row],[TARIH]]="-"),0,IF(tbl_Metraj22[[#This Row],[YUZDE]]=0,tbl_Metraj22[[#This Row],[METRAJ_BETON]],tbl_Metraj22[[#This Row],[YUZDE]]*tbl_Metraj22[[#This Row],[METRAJ_BETON]]))</f>
        <v>0</v>
      </c>
      <c r="K4896" s="2" t="s">
        <v>2138</v>
      </c>
    </row>
    <row r="4897" spans="1:11" ht="14.25" x14ac:dyDescent="0.2">
      <c r="A4897" s="2" t="s">
        <v>728</v>
      </c>
      <c r="B4897" s="124" t="s">
        <v>7536</v>
      </c>
      <c r="C4897" s="124"/>
      <c r="D4897" s="126">
        <v>2.84</v>
      </c>
      <c r="E4897" s="124" t="s">
        <v>766</v>
      </c>
      <c r="F4897" s="124">
        <v>-1</v>
      </c>
      <c r="G4897" s="2" t="s">
        <v>17483</v>
      </c>
      <c r="H4897" s="130"/>
      <c r="I4897" s="134"/>
      <c r="J4897" s="123">
        <f>IF(OR(tbl_Metraj22[[#This Row],[TARIH]]="",tbl_Metraj22[[#This Row],[TARIH]]="-"),0,IF(tbl_Metraj22[[#This Row],[YUZDE]]=0,tbl_Metraj22[[#This Row],[METRAJ_BETON]],tbl_Metraj22[[#This Row],[YUZDE]]*tbl_Metraj22[[#This Row],[METRAJ_BETON]]))</f>
        <v>0</v>
      </c>
      <c r="K4897" s="2" t="s">
        <v>2133</v>
      </c>
    </row>
    <row r="4898" spans="1:11" ht="14.25" x14ac:dyDescent="0.2">
      <c r="A4898" s="2" t="s">
        <v>728</v>
      </c>
      <c r="B4898" s="124" t="s">
        <v>7537</v>
      </c>
      <c r="C4898" s="124"/>
      <c r="D4898" s="126">
        <v>2.84</v>
      </c>
      <c r="E4898" s="124" t="s">
        <v>766</v>
      </c>
      <c r="F4898" s="124">
        <v>-1</v>
      </c>
      <c r="G4898" s="2" t="s">
        <v>17484</v>
      </c>
      <c r="H4898" s="130"/>
      <c r="I4898" s="134"/>
      <c r="J4898" s="123">
        <f>IF(OR(tbl_Metraj22[[#This Row],[TARIH]]="",tbl_Metraj22[[#This Row],[TARIH]]="-"),0,IF(tbl_Metraj22[[#This Row],[YUZDE]]=0,tbl_Metraj22[[#This Row],[METRAJ_BETON]],tbl_Metraj22[[#This Row],[YUZDE]]*tbl_Metraj22[[#This Row],[METRAJ_BETON]]))</f>
        <v>0</v>
      </c>
      <c r="K4898" s="2" t="s">
        <v>2134</v>
      </c>
    </row>
    <row r="4899" spans="1:11" ht="14.25" x14ac:dyDescent="0.2">
      <c r="A4899" s="2" t="s">
        <v>728</v>
      </c>
      <c r="B4899" s="124" t="s">
        <v>7538</v>
      </c>
      <c r="C4899" s="124"/>
      <c r="D4899" s="126">
        <v>2.52</v>
      </c>
      <c r="E4899" s="124" t="s">
        <v>766</v>
      </c>
      <c r="F4899" s="124">
        <v>-1</v>
      </c>
      <c r="G4899" s="2" t="s">
        <v>17485</v>
      </c>
      <c r="H4899" s="130"/>
      <c r="I4899" s="134"/>
      <c r="J4899" s="123">
        <f>IF(OR(tbl_Metraj22[[#This Row],[TARIH]]="",tbl_Metraj22[[#This Row],[TARIH]]="-"),0,IF(tbl_Metraj22[[#This Row],[YUZDE]]=0,tbl_Metraj22[[#This Row],[METRAJ_BETON]],tbl_Metraj22[[#This Row],[YUZDE]]*tbl_Metraj22[[#This Row],[METRAJ_BETON]]))</f>
        <v>0</v>
      </c>
      <c r="K4899" s="2" t="s">
        <v>2135</v>
      </c>
    </row>
    <row r="4900" spans="1:11" ht="14.25" x14ac:dyDescent="0.2">
      <c r="A4900" s="2" t="s">
        <v>728</v>
      </c>
      <c r="B4900" s="124" t="s">
        <v>7540</v>
      </c>
      <c r="C4900" s="124"/>
      <c r="D4900" s="126">
        <v>1.6</v>
      </c>
      <c r="E4900" s="124" t="s">
        <v>766</v>
      </c>
      <c r="F4900" s="124">
        <v>-1</v>
      </c>
      <c r="G4900" s="2" t="s">
        <v>17486</v>
      </c>
      <c r="H4900" s="130"/>
      <c r="I4900" s="134"/>
      <c r="J4900" s="123">
        <f>IF(OR(tbl_Metraj22[[#This Row],[TARIH]]="",tbl_Metraj22[[#This Row],[TARIH]]="-"),0,IF(tbl_Metraj22[[#This Row],[YUZDE]]=0,tbl_Metraj22[[#This Row],[METRAJ_BETON]],tbl_Metraj22[[#This Row],[YUZDE]]*tbl_Metraj22[[#This Row],[METRAJ_BETON]]))</f>
        <v>0</v>
      </c>
      <c r="K4900" s="2" t="s">
        <v>1112</v>
      </c>
    </row>
    <row r="4901" spans="1:11" ht="14.25" x14ac:dyDescent="0.2">
      <c r="A4901" s="2" t="s">
        <v>728</v>
      </c>
      <c r="B4901" s="124" t="s">
        <v>7542</v>
      </c>
      <c r="C4901" s="124"/>
      <c r="D4901" s="126">
        <v>2.2400000000000002</v>
      </c>
      <c r="E4901" s="124" t="s">
        <v>766</v>
      </c>
      <c r="F4901" s="124">
        <v>-1</v>
      </c>
      <c r="G4901" s="2" t="s">
        <v>17487</v>
      </c>
      <c r="H4901" s="130"/>
      <c r="I4901" s="134"/>
      <c r="J4901" s="123">
        <f>IF(OR(tbl_Metraj22[[#This Row],[TARIH]]="",tbl_Metraj22[[#This Row],[TARIH]]="-"),0,IF(tbl_Metraj22[[#This Row],[YUZDE]]=0,tbl_Metraj22[[#This Row],[METRAJ_BETON]],tbl_Metraj22[[#This Row],[YUZDE]]*tbl_Metraj22[[#This Row],[METRAJ_BETON]]))</f>
        <v>0</v>
      </c>
      <c r="K4901" s="2" t="s">
        <v>1109</v>
      </c>
    </row>
    <row r="4902" spans="1:11" ht="14.25" x14ac:dyDescent="0.2">
      <c r="A4902" s="2" t="s">
        <v>728</v>
      </c>
      <c r="B4902" s="124" t="s">
        <v>7544</v>
      </c>
      <c r="C4902" s="124"/>
      <c r="D4902" s="126">
        <v>2.97</v>
      </c>
      <c r="E4902" s="124" t="s">
        <v>766</v>
      </c>
      <c r="F4902" s="124">
        <v>-1</v>
      </c>
      <c r="G4902" s="2" t="s">
        <v>17488</v>
      </c>
      <c r="H4902" s="130"/>
      <c r="I4902" s="134"/>
      <c r="J4902" s="123">
        <f>IF(OR(tbl_Metraj22[[#This Row],[TARIH]]="",tbl_Metraj22[[#This Row],[TARIH]]="-"),0,IF(tbl_Metraj22[[#This Row],[YUZDE]]=0,tbl_Metraj22[[#This Row],[METRAJ_BETON]],tbl_Metraj22[[#This Row],[YUZDE]]*tbl_Metraj22[[#This Row],[METRAJ_BETON]]))</f>
        <v>0</v>
      </c>
      <c r="K4902" s="2" t="s">
        <v>2131</v>
      </c>
    </row>
    <row r="4903" spans="1:11" ht="14.25" x14ac:dyDescent="0.2">
      <c r="A4903" s="2" t="s">
        <v>728</v>
      </c>
      <c r="B4903" s="124" t="s">
        <v>7545</v>
      </c>
      <c r="C4903" s="124"/>
      <c r="D4903" s="126">
        <v>2.1</v>
      </c>
      <c r="E4903" s="124" t="s">
        <v>766</v>
      </c>
      <c r="F4903" s="124">
        <v>-1</v>
      </c>
      <c r="G4903" s="2" t="s">
        <v>17489</v>
      </c>
      <c r="H4903" s="130"/>
      <c r="I4903" s="134"/>
      <c r="J4903" s="123">
        <f>IF(OR(tbl_Metraj22[[#This Row],[TARIH]]="",tbl_Metraj22[[#This Row],[TARIH]]="-"),0,IF(tbl_Metraj22[[#This Row],[YUZDE]]=0,tbl_Metraj22[[#This Row],[METRAJ_BETON]],tbl_Metraj22[[#This Row],[YUZDE]]*tbl_Metraj22[[#This Row],[METRAJ_BETON]]))</f>
        <v>0</v>
      </c>
      <c r="K4903" s="2" t="s">
        <v>2132</v>
      </c>
    </row>
    <row r="4904" spans="1:11" ht="14.25" x14ac:dyDescent="0.2">
      <c r="A4904" s="2" t="s">
        <v>728</v>
      </c>
      <c r="B4904" s="124" t="s">
        <v>7559</v>
      </c>
      <c r="C4904" s="124"/>
      <c r="D4904" s="126">
        <v>4.8</v>
      </c>
      <c r="E4904" s="124" t="s">
        <v>766</v>
      </c>
      <c r="F4904" s="124">
        <v>-1</v>
      </c>
      <c r="G4904" s="2" t="s">
        <v>17490</v>
      </c>
      <c r="H4904" s="130"/>
      <c r="I4904" s="134"/>
      <c r="J4904" s="123">
        <f>IF(OR(tbl_Metraj22[[#This Row],[TARIH]]="",tbl_Metraj22[[#This Row],[TARIH]]="-"),0,IF(tbl_Metraj22[[#This Row],[YUZDE]]=0,tbl_Metraj22[[#This Row],[METRAJ_BETON]],tbl_Metraj22[[#This Row],[YUZDE]]*tbl_Metraj22[[#This Row],[METRAJ_BETON]]))</f>
        <v>0</v>
      </c>
      <c r="K4904" s="2" t="s">
        <v>2097</v>
      </c>
    </row>
    <row r="4905" spans="1:11" ht="14.25" x14ac:dyDescent="0.2">
      <c r="A4905" s="2" t="s">
        <v>728</v>
      </c>
      <c r="B4905" s="124" t="s">
        <v>7560</v>
      </c>
      <c r="C4905" s="124"/>
      <c r="D4905" s="126">
        <v>4.8</v>
      </c>
      <c r="E4905" s="124" t="s">
        <v>766</v>
      </c>
      <c r="F4905" s="124">
        <v>-1</v>
      </c>
      <c r="G4905" s="2" t="s">
        <v>17491</v>
      </c>
      <c r="H4905" s="130"/>
      <c r="I4905" s="134"/>
      <c r="J4905" s="123">
        <f>IF(OR(tbl_Metraj22[[#This Row],[TARIH]]="",tbl_Metraj22[[#This Row],[TARIH]]="-"),0,IF(tbl_Metraj22[[#This Row],[YUZDE]]=0,tbl_Metraj22[[#This Row],[METRAJ_BETON]],tbl_Metraj22[[#This Row],[YUZDE]]*tbl_Metraj22[[#This Row],[METRAJ_BETON]]))</f>
        <v>0</v>
      </c>
      <c r="K4905" s="2" t="s">
        <v>2077</v>
      </c>
    </row>
    <row r="4906" spans="1:11" ht="14.25" x14ac:dyDescent="0.2">
      <c r="A4906" s="2" t="s">
        <v>728</v>
      </c>
      <c r="B4906" s="124" t="s">
        <v>7561</v>
      </c>
      <c r="C4906" s="124"/>
      <c r="D4906" s="126">
        <v>4.8</v>
      </c>
      <c r="E4906" s="124" t="s">
        <v>766</v>
      </c>
      <c r="F4906" s="124">
        <v>-1</v>
      </c>
      <c r="G4906" s="2" t="s">
        <v>17492</v>
      </c>
      <c r="H4906" s="130"/>
      <c r="I4906" s="134"/>
      <c r="J4906" s="123">
        <f>IF(OR(tbl_Metraj22[[#This Row],[TARIH]]="",tbl_Metraj22[[#This Row],[TARIH]]="-"),0,IF(tbl_Metraj22[[#This Row],[YUZDE]]=0,tbl_Metraj22[[#This Row],[METRAJ_BETON]],tbl_Metraj22[[#This Row],[YUZDE]]*tbl_Metraj22[[#This Row],[METRAJ_BETON]]))</f>
        <v>0</v>
      </c>
      <c r="K4906" s="2" t="s">
        <v>2083</v>
      </c>
    </row>
    <row r="4907" spans="1:11" ht="14.25" x14ac:dyDescent="0.2">
      <c r="A4907" s="2" t="s">
        <v>728</v>
      </c>
      <c r="B4907" s="124" t="s">
        <v>7562</v>
      </c>
      <c r="C4907" s="124"/>
      <c r="D4907" s="126">
        <v>5.2</v>
      </c>
      <c r="E4907" s="124" t="s">
        <v>766</v>
      </c>
      <c r="F4907" s="124">
        <v>-1</v>
      </c>
      <c r="G4907" s="2" t="s">
        <v>17493</v>
      </c>
      <c r="H4907" s="130"/>
      <c r="I4907" s="134"/>
      <c r="J4907" s="123">
        <f>IF(OR(tbl_Metraj22[[#This Row],[TARIH]]="",tbl_Metraj22[[#This Row],[TARIH]]="-"),0,IF(tbl_Metraj22[[#This Row],[YUZDE]]=0,tbl_Metraj22[[#This Row],[METRAJ_BETON]],tbl_Metraj22[[#This Row],[YUZDE]]*tbl_Metraj22[[#This Row],[METRAJ_BETON]]))</f>
        <v>0</v>
      </c>
      <c r="K4907" s="2" t="s">
        <v>2077</v>
      </c>
    </row>
    <row r="4908" spans="1:11" ht="14.25" x14ac:dyDescent="0.2">
      <c r="A4908" s="2" t="s">
        <v>728</v>
      </c>
      <c r="B4908" s="124" t="s">
        <v>7574</v>
      </c>
      <c r="C4908" s="124"/>
      <c r="D4908" s="126">
        <v>1.6</v>
      </c>
      <c r="E4908" s="124" t="s">
        <v>766</v>
      </c>
      <c r="F4908" s="124">
        <v>-1</v>
      </c>
      <c r="G4908" s="2" t="s">
        <v>17494</v>
      </c>
      <c r="H4908" s="130" t="s">
        <v>24265</v>
      </c>
      <c r="I4908" s="134"/>
      <c r="J4908" s="123">
        <f>IF(OR(tbl_Metraj22[[#This Row],[TARIH]]="",tbl_Metraj22[[#This Row],[TARIH]]="-"),0,IF(tbl_Metraj22[[#This Row],[YUZDE]]=0,tbl_Metraj22[[#This Row],[METRAJ_BETON]],tbl_Metraj22[[#This Row],[YUZDE]]*tbl_Metraj22[[#This Row],[METRAJ_BETON]]))</f>
        <v>0</v>
      </c>
      <c r="K4908" s="2" t="s">
        <v>2095</v>
      </c>
    </row>
    <row r="4909" spans="1:11" ht="14.25" x14ac:dyDescent="0.2">
      <c r="A4909" s="2" t="s">
        <v>728</v>
      </c>
      <c r="B4909" s="124" t="s">
        <v>7575</v>
      </c>
      <c r="C4909" s="124"/>
      <c r="D4909" s="126">
        <v>1.6</v>
      </c>
      <c r="E4909" s="124" t="s">
        <v>766</v>
      </c>
      <c r="F4909" s="124">
        <v>-1</v>
      </c>
      <c r="G4909" s="2" t="s">
        <v>17495</v>
      </c>
      <c r="H4909" s="130"/>
      <c r="I4909" s="134"/>
      <c r="J4909" s="123">
        <f>IF(OR(tbl_Metraj22[[#This Row],[TARIH]]="",tbl_Metraj22[[#This Row],[TARIH]]="-"),0,IF(tbl_Metraj22[[#This Row],[YUZDE]]=0,tbl_Metraj22[[#This Row],[METRAJ_BETON]],tbl_Metraj22[[#This Row],[YUZDE]]*tbl_Metraj22[[#This Row],[METRAJ_BETON]]))</f>
        <v>0</v>
      </c>
      <c r="K4909" s="2" t="s">
        <v>2096</v>
      </c>
    </row>
    <row r="4910" spans="1:11" ht="14.25" x14ac:dyDescent="0.2">
      <c r="A4910" s="2" t="s">
        <v>728</v>
      </c>
      <c r="B4910" s="124" t="s">
        <v>7576</v>
      </c>
      <c r="C4910" s="124"/>
      <c r="D4910" s="126">
        <v>1.6</v>
      </c>
      <c r="E4910" s="124" t="s">
        <v>766</v>
      </c>
      <c r="F4910" s="124">
        <v>-1</v>
      </c>
      <c r="G4910" s="2" t="s">
        <v>17496</v>
      </c>
      <c r="H4910" s="130"/>
      <c r="I4910" s="134"/>
      <c r="J4910" s="123">
        <f>IF(OR(tbl_Metraj22[[#This Row],[TARIH]]="",tbl_Metraj22[[#This Row],[TARIH]]="-"),0,IF(tbl_Metraj22[[#This Row],[YUZDE]]=0,tbl_Metraj22[[#This Row],[METRAJ_BETON]],tbl_Metraj22[[#This Row],[YUZDE]]*tbl_Metraj22[[#This Row],[METRAJ_BETON]]))</f>
        <v>0</v>
      </c>
      <c r="K4910" s="2" t="s">
        <v>2085</v>
      </c>
    </row>
    <row r="4911" spans="1:11" ht="14.25" x14ac:dyDescent="0.2">
      <c r="A4911" s="2" t="s">
        <v>2977</v>
      </c>
      <c r="B4911" s="124" t="s">
        <v>4792</v>
      </c>
      <c r="C4911" s="124"/>
      <c r="D4911" s="126">
        <v>10.56</v>
      </c>
      <c r="E4911" s="124" t="s">
        <v>766</v>
      </c>
      <c r="F4911" s="124">
        <v>-1</v>
      </c>
      <c r="G4911" s="2" t="s">
        <v>17497</v>
      </c>
      <c r="H4911" s="130"/>
      <c r="I4911" s="134"/>
      <c r="J4911" s="123">
        <f>IF(OR(tbl_Metraj22[[#This Row],[TARIH]]="",tbl_Metraj22[[#This Row],[TARIH]]="-"),0,IF(tbl_Metraj22[[#This Row],[YUZDE]]=0,tbl_Metraj22[[#This Row],[METRAJ_BETON]],tbl_Metraj22[[#This Row],[YUZDE]]*tbl_Metraj22[[#This Row],[METRAJ_BETON]]))</f>
        <v>0</v>
      </c>
      <c r="K4911" s="2" t="s">
        <v>2045</v>
      </c>
    </row>
    <row r="4912" spans="1:11" ht="14.25" x14ac:dyDescent="0.2">
      <c r="A4912" s="2" t="s">
        <v>2977</v>
      </c>
      <c r="B4912" s="124" t="s">
        <v>4793</v>
      </c>
      <c r="C4912" s="124"/>
      <c r="D4912" s="126">
        <v>23.93</v>
      </c>
      <c r="E4912" s="124" t="s">
        <v>766</v>
      </c>
      <c r="F4912" s="124">
        <v>-1</v>
      </c>
      <c r="G4912" s="2" t="s">
        <v>17498</v>
      </c>
      <c r="H4912" s="130"/>
      <c r="I4912" s="134"/>
      <c r="J4912" s="123">
        <f>IF(OR(tbl_Metraj22[[#This Row],[TARIH]]="",tbl_Metraj22[[#This Row],[TARIH]]="-"),0,IF(tbl_Metraj22[[#This Row],[YUZDE]]=0,tbl_Metraj22[[#This Row],[METRAJ_BETON]],tbl_Metraj22[[#This Row],[YUZDE]]*tbl_Metraj22[[#This Row],[METRAJ_BETON]]))</f>
        <v>0</v>
      </c>
      <c r="K4912" s="2" t="s">
        <v>2046</v>
      </c>
    </row>
    <row r="4913" spans="1:11" ht="14.25" x14ac:dyDescent="0.2">
      <c r="A4913" s="2" t="s">
        <v>2977</v>
      </c>
      <c r="B4913" s="124" t="s">
        <v>4794</v>
      </c>
      <c r="C4913" s="124"/>
      <c r="D4913" s="126">
        <v>22.28</v>
      </c>
      <c r="E4913" s="124" t="s">
        <v>766</v>
      </c>
      <c r="F4913" s="124">
        <v>-1</v>
      </c>
      <c r="G4913" s="2" t="s">
        <v>17499</v>
      </c>
      <c r="H4913" s="130"/>
      <c r="I4913" s="134"/>
      <c r="J4913" s="123">
        <f>IF(OR(tbl_Metraj22[[#This Row],[TARIH]]="",tbl_Metraj22[[#This Row],[TARIH]]="-"),0,IF(tbl_Metraj22[[#This Row],[YUZDE]]=0,tbl_Metraj22[[#This Row],[METRAJ_BETON]],tbl_Metraj22[[#This Row],[YUZDE]]*tbl_Metraj22[[#This Row],[METRAJ_BETON]]))</f>
        <v>0</v>
      </c>
      <c r="K4913" s="2" t="s">
        <v>2044</v>
      </c>
    </row>
    <row r="4914" spans="1:11" ht="14.25" x14ac:dyDescent="0.2">
      <c r="A4914" s="2" t="s">
        <v>2977</v>
      </c>
      <c r="B4914" s="124" t="s">
        <v>4795</v>
      </c>
      <c r="C4914" s="124"/>
      <c r="D4914" s="126">
        <v>9.4</v>
      </c>
      <c r="E4914" s="124" t="s">
        <v>766</v>
      </c>
      <c r="F4914" s="124">
        <v>-1</v>
      </c>
      <c r="G4914" s="2" t="s">
        <v>17500</v>
      </c>
      <c r="H4914" s="130"/>
      <c r="I4914" s="134"/>
      <c r="J4914" s="123">
        <f>IF(OR(tbl_Metraj22[[#This Row],[TARIH]]="",tbl_Metraj22[[#This Row],[TARIH]]="-"),0,IF(tbl_Metraj22[[#This Row],[YUZDE]]=0,tbl_Metraj22[[#This Row],[METRAJ_BETON]],tbl_Metraj22[[#This Row],[YUZDE]]*tbl_Metraj22[[#This Row],[METRAJ_BETON]]))</f>
        <v>0</v>
      </c>
      <c r="K4914" s="2" t="s">
        <v>2051</v>
      </c>
    </row>
    <row r="4915" spans="1:11" ht="14.25" x14ac:dyDescent="0.2">
      <c r="A4915" s="2" t="s">
        <v>2977</v>
      </c>
      <c r="B4915" s="124" t="s">
        <v>4796</v>
      </c>
      <c r="C4915" s="124"/>
      <c r="D4915" s="126">
        <v>16.5</v>
      </c>
      <c r="E4915" s="124" t="s">
        <v>766</v>
      </c>
      <c r="F4915" s="124">
        <v>-1</v>
      </c>
      <c r="G4915" s="2" t="s">
        <v>17501</v>
      </c>
      <c r="H4915" s="130"/>
      <c r="I4915" s="134"/>
      <c r="J4915" s="123">
        <f>IF(OR(tbl_Metraj22[[#This Row],[TARIH]]="",tbl_Metraj22[[#This Row],[TARIH]]="-"),0,IF(tbl_Metraj22[[#This Row],[YUZDE]]=0,tbl_Metraj22[[#This Row],[METRAJ_BETON]],tbl_Metraj22[[#This Row],[YUZDE]]*tbl_Metraj22[[#This Row],[METRAJ_BETON]]))</f>
        <v>0</v>
      </c>
      <c r="K4915" s="2" t="s">
        <v>2052</v>
      </c>
    </row>
    <row r="4916" spans="1:11" ht="14.25" x14ac:dyDescent="0.2">
      <c r="A4916" s="2" t="s">
        <v>2977</v>
      </c>
      <c r="B4916" s="124" t="s">
        <v>4797</v>
      </c>
      <c r="C4916" s="124"/>
      <c r="D4916" s="126">
        <v>7.75</v>
      </c>
      <c r="E4916" s="124" t="s">
        <v>766</v>
      </c>
      <c r="F4916" s="124">
        <v>-1</v>
      </c>
      <c r="G4916" s="2" t="s">
        <v>17502</v>
      </c>
      <c r="H4916" s="130"/>
      <c r="I4916" s="134"/>
      <c r="J4916" s="123">
        <f>IF(OR(tbl_Metraj22[[#This Row],[TARIH]]="",tbl_Metraj22[[#This Row],[TARIH]]="-"),0,IF(tbl_Metraj22[[#This Row],[YUZDE]]=0,tbl_Metraj22[[#This Row],[METRAJ_BETON]],tbl_Metraj22[[#This Row],[YUZDE]]*tbl_Metraj22[[#This Row],[METRAJ_BETON]]))</f>
        <v>0</v>
      </c>
      <c r="K4916" s="2" t="s">
        <v>2050</v>
      </c>
    </row>
    <row r="4917" spans="1:11" ht="14.25" x14ac:dyDescent="0.2">
      <c r="A4917" s="2" t="s">
        <v>2977</v>
      </c>
      <c r="B4917" s="124" t="s">
        <v>4798</v>
      </c>
      <c r="C4917" s="124"/>
      <c r="D4917" s="126">
        <v>1.93</v>
      </c>
      <c r="E4917" s="124" t="s">
        <v>766</v>
      </c>
      <c r="F4917" s="124">
        <v>-1</v>
      </c>
      <c r="G4917" s="2" t="s">
        <v>17503</v>
      </c>
      <c r="H4917" s="130"/>
      <c r="I4917" s="134"/>
      <c r="J4917" s="123">
        <f>IF(OR(tbl_Metraj22[[#This Row],[TARIH]]="",tbl_Metraj22[[#This Row],[TARIH]]="-"),0,IF(tbl_Metraj22[[#This Row],[YUZDE]]=0,tbl_Metraj22[[#This Row],[METRAJ_BETON]],tbl_Metraj22[[#This Row],[YUZDE]]*tbl_Metraj22[[#This Row],[METRAJ_BETON]]))</f>
        <v>0</v>
      </c>
    </row>
    <row r="4918" spans="1:11" ht="14.25" x14ac:dyDescent="0.2">
      <c r="A4918" s="2" t="s">
        <v>2977</v>
      </c>
      <c r="B4918" s="124" t="s">
        <v>4799</v>
      </c>
      <c r="C4918" s="124"/>
      <c r="D4918" s="126">
        <v>10.4</v>
      </c>
      <c r="E4918" s="124" t="s">
        <v>766</v>
      </c>
      <c r="F4918" s="124">
        <v>-1</v>
      </c>
      <c r="G4918" s="2" t="s">
        <v>17504</v>
      </c>
      <c r="H4918" s="130"/>
      <c r="I4918" s="134"/>
      <c r="J4918" s="123">
        <f>IF(OR(tbl_Metraj22[[#This Row],[TARIH]]="",tbl_Metraj22[[#This Row],[TARIH]]="-"),0,IF(tbl_Metraj22[[#This Row],[YUZDE]]=0,tbl_Metraj22[[#This Row],[METRAJ_BETON]],tbl_Metraj22[[#This Row],[YUZDE]]*tbl_Metraj22[[#This Row],[METRAJ_BETON]]))</f>
        <v>0</v>
      </c>
      <c r="K4918" s="2" t="s">
        <v>2053</v>
      </c>
    </row>
    <row r="4919" spans="1:11" ht="14.25" x14ac:dyDescent="0.2">
      <c r="A4919" s="2" t="s">
        <v>2977</v>
      </c>
      <c r="B4919" s="124" t="s">
        <v>4800</v>
      </c>
      <c r="C4919" s="124"/>
      <c r="D4919" s="126">
        <v>12.38</v>
      </c>
      <c r="E4919" s="124" t="s">
        <v>766</v>
      </c>
      <c r="F4919" s="124">
        <v>-1</v>
      </c>
      <c r="G4919" s="2" t="s">
        <v>17505</v>
      </c>
      <c r="H4919" s="130"/>
      <c r="I4919" s="134"/>
      <c r="J4919" s="123">
        <f>IF(OR(tbl_Metraj22[[#This Row],[TARIH]]="",tbl_Metraj22[[#This Row],[TARIH]]="-"),0,IF(tbl_Metraj22[[#This Row],[YUZDE]]=0,tbl_Metraj22[[#This Row],[METRAJ_BETON]],tbl_Metraj22[[#This Row],[YUZDE]]*tbl_Metraj22[[#This Row],[METRAJ_BETON]]))</f>
        <v>0</v>
      </c>
      <c r="K4919" s="2" t="s">
        <v>2055</v>
      </c>
    </row>
    <row r="4920" spans="1:11" ht="14.25" x14ac:dyDescent="0.2">
      <c r="A4920" s="2" t="s">
        <v>2977</v>
      </c>
      <c r="B4920" s="124" t="s">
        <v>4801</v>
      </c>
      <c r="C4920" s="124"/>
      <c r="D4920" s="126">
        <v>10.4</v>
      </c>
      <c r="E4920" s="124" t="s">
        <v>766</v>
      </c>
      <c r="F4920" s="124">
        <v>-1</v>
      </c>
      <c r="G4920" s="2" t="s">
        <v>17506</v>
      </c>
      <c r="H4920" s="130"/>
      <c r="I4920" s="134"/>
      <c r="J4920" s="123">
        <f>IF(OR(tbl_Metraj22[[#This Row],[TARIH]]="",tbl_Metraj22[[#This Row],[TARIH]]="-"),0,IF(tbl_Metraj22[[#This Row],[YUZDE]]=0,tbl_Metraj22[[#This Row],[METRAJ_BETON]],tbl_Metraj22[[#This Row],[YUZDE]]*tbl_Metraj22[[#This Row],[METRAJ_BETON]]))</f>
        <v>0</v>
      </c>
      <c r="K4920" s="2" t="s">
        <v>2054</v>
      </c>
    </row>
    <row r="4921" spans="1:11" ht="14.25" x14ac:dyDescent="0.2">
      <c r="A4921" s="2" t="s">
        <v>2977</v>
      </c>
      <c r="B4921" s="124" t="s">
        <v>4802</v>
      </c>
      <c r="C4921" s="124"/>
      <c r="D4921" s="126">
        <v>17.66</v>
      </c>
      <c r="E4921" s="124" t="s">
        <v>766</v>
      </c>
      <c r="F4921" s="124">
        <v>-1</v>
      </c>
      <c r="G4921" s="2" t="s">
        <v>17507</v>
      </c>
      <c r="H4921" s="130"/>
      <c r="I4921" s="134"/>
      <c r="J4921" s="123">
        <f>IF(OR(tbl_Metraj22[[#This Row],[TARIH]]="",tbl_Metraj22[[#This Row],[TARIH]]="-"),0,IF(tbl_Metraj22[[#This Row],[YUZDE]]=0,tbl_Metraj22[[#This Row],[METRAJ_BETON]],tbl_Metraj22[[#This Row],[YUZDE]]*tbl_Metraj22[[#This Row],[METRAJ_BETON]]))</f>
        <v>0</v>
      </c>
      <c r="K4921" s="2" t="s">
        <v>2048</v>
      </c>
    </row>
    <row r="4922" spans="1:11" ht="14.25" x14ac:dyDescent="0.2">
      <c r="A4922" s="2" t="s">
        <v>2977</v>
      </c>
      <c r="B4922" s="124" t="s">
        <v>4803</v>
      </c>
      <c r="C4922" s="124"/>
      <c r="D4922" s="126">
        <v>10.56</v>
      </c>
      <c r="E4922" s="124" t="s">
        <v>766</v>
      </c>
      <c r="F4922" s="124">
        <v>-1</v>
      </c>
      <c r="G4922" s="2" t="s">
        <v>17508</v>
      </c>
      <c r="H4922" s="130"/>
      <c r="I4922" s="134"/>
      <c r="J4922" s="123">
        <f>IF(OR(tbl_Metraj22[[#This Row],[TARIH]]="",tbl_Metraj22[[#This Row],[TARIH]]="-"),0,IF(tbl_Metraj22[[#This Row],[YUZDE]]=0,tbl_Metraj22[[#This Row],[METRAJ_BETON]],tbl_Metraj22[[#This Row],[YUZDE]]*tbl_Metraj22[[#This Row],[METRAJ_BETON]]))</f>
        <v>0</v>
      </c>
      <c r="K4922" s="2" t="s">
        <v>2049</v>
      </c>
    </row>
    <row r="4923" spans="1:11" ht="14.25" x14ac:dyDescent="0.2">
      <c r="A4923" s="2" t="s">
        <v>2977</v>
      </c>
      <c r="B4923" s="124" t="s">
        <v>4804</v>
      </c>
      <c r="C4923" s="124"/>
      <c r="D4923" s="126">
        <v>16.010000000000002</v>
      </c>
      <c r="E4923" s="124" t="s">
        <v>766</v>
      </c>
      <c r="F4923" s="124">
        <v>-1</v>
      </c>
      <c r="G4923" s="2" t="s">
        <v>17509</v>
      </c>
      <c r="H4923" s="130"/>
      <c r="I4923" s="134"/>
      <c r="J4923" s="123">
        <f>IF(OR(tbl_Metraj22[[#This Row],[TARIH]]="",tbl_Metraj22[[#This Row],[TARIH]]="-"),0,IF(tbl_Metraj22[[#This Row],[YUZDE]]=0,tbl_Metraj22[[#This Row],[METRAJ_BETON]],tbl_Metraj22[[#This Row],[YUZDE]]*tbl_Metraj22[[#This Row],[METRAJ_BETON]]))</f>
        <v>0</v>
      </c>
      <c r="K4923" s="2" t="s">
        <v>2047</v>
      </c>
    </row>
    <row r="4924" spans="1:11" ht="14.25" x14ac:dyDescent="0.2">
      <c r="A4924" s="2" t="s">
        <v>2977</v>
      </c>
      <c r="B4924" s="124" t="s">
        <v>4818</v>
      </c>
      <c r="C4924" s="124"/>
      <c r="D4924" s="126">
        <v>10.89</v>
      </c>
      <c r="E4924" s="124" t="s">
        <v>766</v>
      </c>
      <c r="F4924" s="124">
        <v>-1</v>
      </c>
      <c r="G4924" s="2" t="s">
        <v>17510</v>
      </c>
      <c r="H4924" s="130"/>
      <c r="I4924" s="134"/>
      <c r="J4924" s="123">
        <f>IF(OR(tbl_Metraj22[[#This Row],[TARIH]]="",tbl_Metraj22[[#This Row],[TARIH]]="-"),0,IF(tbl_Metraj22[[#This Row],[YUZDE]]=0,tbl_Metraj22[[#This Row],[METRAJ_BETON]],tbl_Metraj22[[#This Row],[YUZDE]]*tbl_Metraj22[[#This Row],[METRAJ_BETON]]))</f>
        <v>0</v>
      </c>
      <c r="K4924" s="2" t="s">
        <v>2074</v>
      </c>
    </row>
    <row r="4925" spans="1:11" ht="14.25" x14ac:dyDescent="0.2">
      <c r="A4925" s="2" t="s">
        <v>2977</v>
      </c>
      <c r="B4925" s="124" t="s">
        <v>7547</v>
      </c>
      <c r="C4925" s="124"/>
      <c r="D4925" s="126">
        <v>5.77</v>
      </c>
      <c r="E4925" s="124" t="s">
        <v>766</v>
      </c>
      <c r="F4925" s="124">
        <v>-1</v>
      </c>
      <c r="G4925" s="2" t="s">
        <v>17511</v>
      </c>
      <c r="H4925" s="130"/>
      <c r="I4925" s="134"/>
      <c r="J4925" s="123">
        <f>IF(OR(tbl_Metraj22[[#This Row],[TARIH]]="",tbl_Metraj22[[#This Row],[TARIH]]="-"),0,IF(tbl_Metraj22[[#This Row],[YUZDE]]=0,tbl_Metraj22[[#This Row],[METRAJ_BETON]],tbl_Metraj22[[#This Row],[YUZDE]]*tbl_Metraj22[[#This Row],[METRAJ_BETON]]))</f>
        <v>0</v>
      </c>
    </row>
    <row r="4926" spans="1:11" ht="14.25" x14ac:dyDescent="0.2">
      <c r="A4926" s="2" t="s">
        <v>2977</v>
      </c>
      <c r="B4926" s="124" t="s">
        <v>7555</v>
      </c>
      <c r="C4926" s="124"/>
      <c r="D4926" s="126">
        <v>6.21</v>
      </c>
      <c r="E4926" s="124" t="s">
        <v>766</v>
      </c>
      <c r="F4926" s="124">
        <v>-1</v>
      </c>
      <c r="G4926" s="2" t="s">
        <v>17512</v>
      </c>
      <c r="H4926" s="130"/>
      <c r="I4926" s="134"/>
      <c r="J4926" s="123">
        <f>IF(OR(tbl_Metraj22[[#This Row],[TARIH]]="",tbl_Metraj22[[#This Row],[TARIH]]="-"),0,IF(tbl_Metraj22[[#This Row],[YUZDE]]=0,tbl_Metraj22[[#This Row],[METRAJ_BETON]],tbl_Metraj22[[#This Row],[YUZDE]]*tbl_Metraj22[[#This Row],[METRAJ_BETON]]))</f>
        <v>0</v>
      </c>
      <c r="K4926" s="2" t="s">
        <v>2070</v>
      </c>
    </row>
    <row r="4927" spans="1:11" ht="14.25" x14ac:dyDescent="0.2">
      <c r="A4927" s="2" t="s">
        <v>2977</v>
      </c>
      <c r="B4927" s="124" t="s">
        <v>7556</v>
      </c>
      <c r="C4927" s="124"/>
      <c r="D4927" s="126">
        <v>7.35</v>
      </c>
      <c r="E4927" s="124" t="s">
        <v>766</v>
      </c>
      <c r="F4927" s="124">
        <v>-1</v>
      </c>
      <c r="G4927" s="2" t="s">
        <v>17513</v>
      </c>
      <c r="H4927" s="130"/>
      <c r="I4927" s="134"/>
      <c r="J4927" s="123">
        <f>IF(OR(tbl_Metraj22[[#This Row],[TARIH]]="",tbl_Metraj22[[#This Row],[TARIH]]="-"),0,IF(tbl_Metraj22[[#This Row],[YUZDE]]=0,tbl_Metraj22[[#This Row],[METRAJ_BETON]],tbl_Metraj22[[#This Row],[YUZDE]]*tbl_Metraj22[[#This Row],[METRAJ_BETON]]))</f>
        <v>0</v>
      </c>
      <c r="K4927" s="2" t="s">
        <v>2069</v>
      </c>
    </row>
    <row r="4928" spans="1:11" ht="14.25" x14ac:dyDescent="0.2">
      <c r="A4928" s="2" t="s">
        <v>2977</v>
      </c>
      <c r="B4928" s="124" t="s">
        <v>7557</v>
      </c>
      <c r="C4928" s="124"/>
      <c r="D4928" s="126">
        <v>4.9000000000000004</v>
      </c>
      <c r="E4928" s="124" t="s">
        <v>766</v>
      </c>
      <c r="F4928" s="124">
        <v>-1</v>
      </c>
      <c r="G4928" s="2" t="s">
        <v>17514</v>
      </c>
      <c r="H4928" s="130"/>
      <c r="I4928" s="134"/>
      <c r="J4928" s="123">
        <f>IF(OR(tbl_Metraj22[[#This Row],[TARIH]]="",tbl_Metraj22[[#This Row],[TARIH]]="-"),0,IF(tbl_Metraj22[[#This Row],[YUZDE]]=0,tbl_Metraj22[[#This Row],[METRAJ_BETON]],tbl_Metraj22[[#This Row],[YUZDE]]*tbl_Metraj22[[#This Row],[METRAJ_BETON]]))</f>
        <v>0</v>
      </c>
      <c r="K4928" s="2" t="s">
        <v>2075</v>
      </c>
    </row>
    <row r="4929" spans="1:11" ht="14.25" x14ac:dyDescent="0.2">
      <c r="A4929" s="2" t="s">
        <v>2977</v>
      </c>
      <c r="B4929" s="124" t="s">
        <v>7558</v>
      </c>
      <c r="C4929" s="124"/>
      <c r="D4929" s="126">
        <v>7.35</v>
      </c>
      <c r="E4929" s="124" t="s">
        <v>766</v>
      </c>
      <c r="F4929" s="124">
        <v>-1</v>
      </c>
      <c r="G4929" s="2" t="s">
        <v>17515</v>
      </c>
      <c r="H4929" s="130"/>
      <c r="I4929" s="134"/>
      <c r="J4929" s="123">
        <f>IF(OR(tbl_Metraj22[[#This Row],[TARIH]]="",tbl_Metraj22[[#This Row],[TARIH]]="-"),0,IF(tbl_Metraj22[[#This Row],[YUZDE]]=0,tbl_Metraj22[[#This Row],[METRAJ_BETON]],tbl_Metraj22[[#This Row],[YUZDE]]*tbl_Metraj22[[#This Row],[METRAJ_BETON]]))</f>
        <v>0</v>
      </c>
      <c r="K4929" s="2" t="s">
        <v>2068</v>
      </c>
    </row>
    <row r="4930" spans="1:11" ht="14.25" x14ac:dyDescent="0.2">
      <c r="A4930" s="2" t="s">
        <v>787</v>
      </c>
      <c r="B4930" s="124" t="s">
        <v>5014</v>
      </c>
      <c r="C4930" s="124"/>
      <c r="D4930" s="126">
        <v>-11.38</v>
      </c>
      <c r="E4930" s="124" t="s">
        <v>766</v>
      </c>
      <c r="F4930" s="124">
        <v>0</v>
      </c>
      <c r="G4930" s="2" t="s">
        <v>17516</v>
      </c>
      <c r="H4930" s="130"/>
      <c r="I4930" s="134"/>
      <c r="J4930" s="123">
        <f>IF(OR(tbl_Metraj22[[#This Row],[TARIH]]="",tbl_Metraj22[[#This Row],[TARIH]]="-"),0,IF(tbl_Metraj22[[#This Row],[YUZDE]]=0,tbl_Metraj22[[#This Row],[METRAJ_BETON]],tbl_Metraj22[[#This Row],[YUZDE]]*tbl_Metraj22[[#This Row],[METRAJ_BETON]]))</f>
        <v>0</v>
      </c>
    </row>
    <row r="4931" spans="1:11" ht="14.25" x14ac:dyDescent="0.2">
      <c r="A4931" s="2" t="s">
        <v>787</v>
      </c>
      <c r="B4931" s="124" t="s">
        <v>5015</v>
      </c>
      <c r="C4931" s="124"/>
      <c r="D4931" s="126">
        <v>479.62</v>
      </c>
      <c r="E4931" s="124" t="s">
        <v>766</v>
      </c>
      <c r="F4931" s="124">
        <v>0</v>
      </c>
      <c r="G4931" s="2" t="s">
        <v>17517</v>
      </c>
      <c r="H4931" s="130"/>
      <c r="I4931" s="134"/>
      <c r="J4931" s="123">
        <f>IF(OR(tbl_Metraj22[[#This Row],[TARIH]]="",tbl_Metraj22[[#This Row],[TARIH]]="-"),0,IF(tbl_Metraj22[[#This Row],[YUZDE]]=0,tbl_Metraj22[[#This Row],[METRAJ_BETON]],tbl_Metraj22[[#This Row],[YUZDE]]*tbl_Metraj22[[#This Row],[METRAJ_BETON]]))</f>
        <v>0</v>
      </c>
    </row>
    <row r="4932" spans="1:11" ht="14.25" x14ac:dyDescent="0.2">
      <c r="A4932" s="2" t="s">
        <v>787</v>
      </c>
      <c r="B4932" s="124" t="s">
        <v>5016</v>
      </c>
      <c r="C4932" s="124"/>
      <c r="D4932" s="126">
        <v>320.05</v>
      </c>
      <c r="E4932" s="124" t="s">
        <v>766</v>
      </c>
      <c r="F4932" s="124">
        <v>0</v>
      </c>
      <c r="G4932" s="2" t="s">
        <v>17518</v>
      </c>
      <c r="H4932" s="130"/>
      <c r="I4932" s="134"/>
      <c r="J4932" s="123">
        <f>IF(OR(tbl_Metraj22[[#This Row],[TARIH]]="",tbl_Metraj22[[#This Row],[TARIH]]="-"),0,IF(tbl_Metraj22[[#This Row],[YUZDE]]=0,tbl_Metraj22[[#This Row],[METRAJ_BETON]],tbl_Metraj22[[#This Row],[YUZDE]]*tbl_Metraj22[[#This Row],[METRAJ_BETON]]))</f>
        <v>0</v>
      </c>
    </row>
    <row r="4933" spans="1:11" ht="14.25" x14ac:dyDescent="0.2">
      <c r="A4933" s="2" t="s">
        <v>787</v>
      </c>
      <c r="B4933" s="124" t="s">
        <v>5017</v>
      </c>
      <c r="C4933" s="124"/>
      <c r="D4933" s="126">
        <v>10.7</v>
      </c>
      <c r="E4933" s="124" t="s">
        <v>766</v>
      </c>
      <c r="F4933" s="124">
        <v>0</v>
      </c>
      <c r="G4933" s="2" t="s">
        <v>17519</v>
      </c>
      <c r="H4933" s="130" t="s">
        <v>24265</v>
      </c>
      <c r="I4933" s="134"/>
      <c r="J4933" s="123">
        <f>IF(OR(tbl_Metraj22[[#This Row],[TARIH]]="",tbl_Metraj22[[#This Row],[TARIH]]="-"),0,IF(tbl_Metraj22[[#This Row],[YUZDE]]=0,tbl_Metraj22[[#This Row],[METRAJ_BETON]],tbl_Metraj22[[#This Row],[YUZDE]]*tbl_Metraj22[[#This Row],[METRAJ_BETON]]))</f>
        <v>0</v>
      </c>
    </row>
    <row r="4934" spans="1:11" ht="14.25" x14ac:dyDescent="0.2">
      <c r="A4934" s="2" t="s">
        <v>787</v>
      </c>
      <c r="B4934" s="124" t="s">
        <v>5125</v>
      </c>
      <c r="C4934" s="124"/>
      <c r="D4934" s="126">
        <v>-16.760000000000002</v>
      </c>
      <c r="E4934" s="124" t="s">
        <v>766</v>
      </c>
      <c r="F4934" s="124">
        <v>0</v>
      </c>
      <c r="G4934" s="2" t="s">
        <v>17520</v>
      </c>
      <c r="H4934" s="130"/>
      <c r="I4934" s="134"/>
      <c r="J4934" s="123">
        <f>IF(OR(tbl_Metraj22[[#This Row],[TARIH]]="",tbl_Metraj22[[#This Row],[TARIH]]="-"),0,IF(tbl_Metraj22[[#This Row],[YUZDE]]=0,tbl_Metraj22[[#This Row],[METRAJ_BETON]],tbl_Metraj22[[#This Row],[YUZDE]]*tbl_Metraj22[[#This Row],[METRAJ_BETON]]))</f>
        <v>0</v>
      </c>
    </row>
    <row r="4935" spans="1:11" ht="14.25" x14ac:dyDescent="0.2">
      <c r="A4935" s="2" t="s">
        <v>787</v>
      </c>
      <c r="B4935" s="124" t="s">
        <v>5132</v>
      </c>
      <c r="C4935" s="124"/>
      <c r="D4935" s="126">
        <v>-2.23</v>
      </c>
      <c r="E4935" s="124" t="s">
        <v>766</v>
      </c>
      <c r="F4935" s="124">
        <v>0</v>
      </c>
      <c r="G4935" s="2" t="s">
        <v>17521</v>
      </c>
      <c r="H4935" s="130"/>
      <c r="I4935" s="134"/>
      <c r="J4935" s="123">
        <f>IF(OR(tbl_Metraj22[[#This Row],[TARIH]]="",tbl_Metraj22[[#This Row],[TARIH]]="-"),0,IF(tbl_Metraj22[[#This Row],[YUZDE]]=0,tbl_Metraj22[[#This Row],[METRAJ_BETON]],tbl_Metraj22[[#This Row],[YUZDE]]*tbl_Metraj22[[#This Row],[METRAJ_BETON]]))</f>
        <v>0</v>
      </c>
    </row>
    <row r="4936" spans="1:11" ht="14.25" x14ac:dyDescent="0.2">
      <c r="A4936" s="2" t="s">
        <v>787</v>
      </c>
      <c r="B4936" s="124" t="s">
        <v>5133</v>
      </c>
      <c r="C4936" s="124"/>
      <c r="D4936" s="126">
        <v>-1.88</v>
      </c>
      <c r="E4936" s="124" t="s">
        <v>766</v>
      </c>
      <c r="F4936" s="124">
        <v>0</v>
      </c>
      <c r="G4936" s="2" t="s">
        <v>17522</v>
      </c>
      <c r="H4936" s="130"/>
      <c r="I4936" s="134"/>
      <c r="J4936" s="123">
        <f>IF(OR(tbl_Metraj22[[#This Row],[TARIH]]="",tbl_Metraj22[[#This Row],[TARIH]]="-"),0,IF(tbl_Metraj22[[#This Row],[YUZDE]]=0,tbl_Metraj22[[#This Row],[METRAJ_BETON]],tbl_Metraj22[[#This Row],[YUZDE]]*tbl_Metraj22[[#This Row],[METRAJ_BETON]]))</f>
        <v>0</v>
      </c>
    </row>
    <row r="4937" spans="1:11" ht="14.25" x14ac:dyDescent="0.2">
      <c r="A4937" s="2" t="s">
        <v>787</v>
      </c>
      <c r="B4937" s="124" t="s">
        <v>5134</v>
      </c>
      <c r="C4937" s="124"/>
      <c r="D4937" s="126">
        <v>61.59</v>
      </c>
      <c r="E4937" s="124" t="s">
        <v>766</v>
      </c>
      <c r="F4937" s="124">
        <v>0</v>
      </c>
      <c r="G4937" s="2" t="s">
        <v>17523</v>
      </c>
      <c r="H4937" s="130" t="s">
        <v>24265</v>
      </c>
      <c r="I4937" s="134"/>
      <c r="J4937" s="123">
        <f>IF(OR(tbl_Metraj22[[#This Row],[TARIH]]="",tbl_Metraj22[[#This Row],[TARIH]]="-"),0,IF(tbl_Metraj22[[#This Row],[YUZDE]]=0,tbl_Metraj22[[#This Row],[METRAJ_BETON]],tbl_Metraj22[[#This Row],[YUZDE]]*tbl_Metraj22[[#This Row],[METRAJ_BETON]]))</f>
        <v>0</v>
      </c>
    </row>
    <row r="4938" spans="1:11" ht="14.25" x14ac:dyDescent="0.2">
      <c r="A4938" s="2" t="s">
        <v>787</v>
      </c>
      <c r="B4938" s="124" t="s">
        <v>5135</v>
      </c>
      <c r="C4938" s="124"/>
      <c r="D4938" s="126">
        <v>-2.37</v>
      </c>
      <c r="E4938" s="124" t="s">
        <v>766</v>
      </c>
      <c r="F4938" s="124">
        <v>0</v>
      </c>
      <c r="G4938" s="2" t="s">
        <v>17524</v>
      </c>
      <c r="H4938" s="130"/>
      <c r="I4938" s="134"/>
      <c r="J4938" s="123">
        <f>IF(OR(tbl_Metraj22[[#This Row],[TARIH]]="",tbl_Metraj22[[#This Row],[TARIH]]="-"),0,IF(tbl_Metraj22[[#This Row],[YUZDE]]=0,tbl_Metraj22[[#This Row],[METRAJ_BETON]],tbl_Metraj22[[#This Row],[YUZDE]]*tbl_Metraj22[[#This Row],[METRAJ_BETON]]))</f>
        <v>0</v>
      </c>
    </row>
    <row r="4939" spans="1:11" ht="14.25" x14ac:dyDescent="0.2">
      <c r="A4939" s="2" t="s">
        <v>787</v>
      </c>
      <c r="B4939" s="124" t="s">
        <v>5136</v>
      </c>
      <c r="C4939" s="124"/>
      <c r="D4939" s="126">
        <v>-1.32</v>
      </c>
      <c r="E4939" s="124" t="s">
        <v>766</v>
      </c>
      <c r="F4939" s="124">
        <v>0</v>
      </c>
      <c r="G4939" s="2" t="s">
        <v>17525</v>
      </c>
      <c r="H4939" s="130"/>
      <c r="I4939" s="134"/>
      <c r="J4939" s="123">
        <f>IF(OR(tbl_Metraj22[[#This Row],[TARIH]]="",tbl_Metraj22[[#This Row],[TARIH]]="-"),0,IF(tbl_Metraj22[[#This Row],[YUZDE]]=0,tbl_Metraj22[[#This Row],[METRAJ_BETON]],tbl_Metraj22[[#This Row],[YUZDE]]*tbl_Metraj22[[#This Row],[METRAJ_BETON]]))</f>
        <v>0</v>
      </c>
    </row>
    <row r="4940" spans="1:11" ht="14.25" x14ac:dyDescent="0.2">
      <c r="A4940" s="2" t="s">
        <v>734</v>
      </c>
      <c r="B4940" s="124" t="s">
        <v>5284</v>
      </c>
      <c r="C4940" s="124"/>
      <c r="D4940" s="126">
        <v>8.4499999999999993</v>
      </c>
      <c r="E4940" s="124" t="s">
        <v>766</v>
      </c>
      <c r="F4940" s="124">
        <v>0</v>
      </c>
      <c r="G4940" s="2" t="s">
        <v>17526</v>
      </c>
      <c r="H4940" s="130">
        <v>45919</v>
      </c>
      <c r="I4940" s="134"/>
      <c r="J4940" s="123">
        <f>IF(OR(tbl_Metraj22[[#This Row],[TARIH]]="",tbl_Metraj22[[#This Row],[TARIH]]="-"),0,IF(tbl_Metraj22[[#This Row],[YUZDE]]=0,tbl_Metraj22[[#This Row],[METRAJ_BETON]],tbl_Metraj22[[#This Row],[YUZDE]]*tbl_Metraj22[[#This Row],[METRAJ_BETON]]))</f>
        <v>8.4499999999999993</v>
      </c>
      <c r="K4940" s="2" t="s">
        <v>23016</v>
      </c>
    </row>
    <row r="4941" spans="1:11" ht="14.25" x14ac:dyDescent="0.2">
      <c r="A4941" s="2" t="s">
        <v>734</v>
      </c>
      <c r="B4941" s="124" t="s">
        <v>5285</v>
      </c>
      <c r="C4941" s="124"/>
      <c r="D4941" s="126">
        <v>8.83</v>
      </c>
      <c r="E4941" s="124" t="s">
        <v>766</v>
      </c>
      <c r="F4941" s="124">
        <v>0</v>
      </c>
      <c r="G4941" s="2" t="s">
        <v>17527</v>
      </c>
      <c r="H4941" s="130">
        <v>45919</v>
      </c>
      <c r="I4941" s="134"/>
      <c r="J4941" s="123">
        <f>IF(OR(tbl_Metraj22[[#This Row],[TARIH]]="",tbl_Metraj22[[#This Row],[TARIH]]="-"),0,IF(tbl_Metraj22[[#This Row],[YUZDE]]=0,tbl_Metraj22[[#This Row],[METRAJ_BETON]],tbl_Metraj22[[#This Row],[YUZDE]]*tbl_Metraj22[[#This Row],[METRAJ_BETON]]))</f>
        <v>8.83</v>
      </c>
      <c r="K4941" s="2" t="s">
        <v>22963</v>
      </c>
    </row>
    <row r="4942" spans="1:11" ht="14.25" x14ac:dyDescent="0.2">
      <c r="A4942" s="2" t="s">
        <v>734</v>
      </c>
      <c r="B4942" s="124" t="s">
        <v>5286</v>
      </c>
      <c r="C4942" s="124"/>
      <c r="D4942" s="126">
        <v>8.83</v>
      </c>
      <c r="E4942" s="124" t="s">
        <v>766</v>
      </c>
      <c r="F4942" s="124">
        <v>0</v>
      </c>
      <c r="G4942" s="2" t="s">
        <v>17528</v>
      </c>
      <c r="H4942" s="130">
        <v>45919</v>
      </c>
      <c r="I4942" s="134"/>
      <c r="J4942" s="123">
        <f>IF(OR(tbl_Metraj22[[#This Row],[TARIH]]="",tbl_Metraj22[[#This Row],[TARIH]]="-"),0,IF(tbl_Metraj22[[#This Row],[YUZDE]]=0,tbl_Metraj22[[#This Row],[METRAJ_BETON]],tbl_Metraj22[[#This Row],[YUZDE]]*tbl_Metraj22[[#This Row],[METRAJ_BETON]]))</f>
        <v>8.83</v>
      </c>
      <c r="K4942" s="2" t="s">
        <v>22962</v>
      </c>
    </row>
    <row r="4943" spans="1:11" ht="14.25" x14ac:dyDescent="0.2">
      <c r="A4943" s="2" t="s">
        <v>734</v>
      </c>
      <c r="B4943" s="124" t="s">
        <v>5287</v>
      </c>
      <c r="C4943" s="124"/>
      <c r="D4943" s="126">
        <v>8.4499999999999993</v>
      </c>
      <c r="E4943" s="124" t="s">
        <v>766</v>
      </c>
      <c r="F4943" s="124">
        <v>0</v>
      </c>
      <c r="G4943" s="2" t="s">
        <v>17529</v>
      </c>
      <c r="H4943" s="130">
        <v>45919</v>
      </c>
      <c r="I4943" s="134"/>
      <c r="J4943" s="123">
        <f>IF(OR(tbl_Metraj22[[#This Row],[TARIH]]="",tbl_Metraj22[[#This Row],[TARIH]]="-"),0,IF(tbl_Metraj22[[#This Row],[YUZDE]]=0,tbl_Metraj22[[#This Row],[METRAJ_BETON]],tbl_Metraj22[[#This Row],[YUZDE]]*tbl_Metraj22[[#This Row],[METRAJ_BETON]]))</f>
        <v>8.4499999999999993</v>
      </c>
      <c r="K4943" s="2" t="s">
        <v>22961</v>
      </c>
    </row>
    <row r="4944" spans="1:11" ht="14.25" x14ac:dyDescent="0.2">
      <c r="A4944" s="2" t="s">
        <v>734</v>
      </c>
      <c r="B4944" s="124" t="s">
        <v>5288</v>
      </c>
      <c r="C4944" s="124"/>
      <c r="D4944" s="126">
        <v>5.29</v>
      </c>
      <c r="E4944" s="124" t="s">
        <v>766</v>
      </c>
      <c r="F4944" s="124">
        <v>0</v>
      </c>
      <c r="G4944" s="2" t="s">
        <v>17530</v>
      </c>
      <c r="H4944" s="130">
        <v>45919</v>
      </c>
      <c r="I4944" s="134"/>
      <c r="J4944" s="123">
        <f>IF(OR(tbl_Metraj22[[#This Row],[TARIH]]="",tbl_Metraj22[[#This Row],[TARIH]]="-"),0,IF(tbl_Metraj22[[#This Row],[YUZDE]]=0,tbl_Metraj22[[#This Row],[METRAJ_BETON]],tbl_Metraj22[[#This Row],[YUZDE]]*tbl_Metraj22[[#This Row],[METRAJ_BETON]]))</f>
        <v>5.29</v>
      </c>
      <c r="K4944" s="2" t="s">
        <v>24137</v>
      </c>
    </row>
    <row r="4945" spans="1:11" ht="14.25" x14ac:dyDescent="0.2">
      <c r="A4945" s="2" t="s">
        <v>734</v>
      </c>
      <c r="B4945" s="124" t="s">
        <v>5289</v>
      </c>
      <c r="C4945" s="124"/>
      <c r="D4945" s="126">
        <v>1.67</v>
      </c>
      <c r="E4945" s="124" t="s">
        <v>766</v>
      </c>
      <c r="F4945" s="124">
        <v>0</v>
      </c>
      <c r="G4945" s="2" t="s">
        <v>17531</v>
      </c>
      <c r="H4945" s="130"/>
      <c r="I4945" s="134"/>
      <c r="J4945" s="123">
        <f>IF(OR(tbl_Metraj22[[#This Row],[TARIH]]="",tbl_Metraj22[[#This Row],[TARIH]]="-"),0,IF(tbl_Metraj22[[#This Row],[YUZDE]]=0,tbl_Metraj22[[#This Row],[METRAJ_BETON]],tbl_Metraj22[[#This Row],[YUZDE]]*tbl_Metraj22[[#This Row],[METRAJ_BETON]]))</f>
        <v>0</v>
      </c>
      <c r="K4945" s="2" t="s">
        <v>24138</v>
      </c>
    </row>
    <row r="4946" spans="1:11" ht="14.25" x14ac:dyDescent="0.2">
      <c r="A4946" s="2" t="s">
        <v>734</v>
      </c>
      <c r="B4946" s="124" t="s">
        <v>5290</v>
      </c>
      <c r="C4946" s="124"/>
      <c r="D4946" s="126">
        <v>3.65</v>
      </c>
      <c r="E4946" s="124" t="s">
        <v>766</v>
      </c>
      <c r="F4946" s="124">
        <v>0</v>
      </c>
      <c r="G4946" s="2" t="s">
        <v>17532</v>
      </c>
      <c r="H4946" s="130">
        <v>45919</v>
      </c>
      <c r="I4946" s="134"/>
      <c r="J4946" s="123">
        <f>IF(OR(tbl_Metraj22[[#This Row],[TARIH]]="",tbl_Metraj22[[#This Row],[TARIH]]="-"),0,IF(tbl_Metraj22[[#This Row],[YUZDE]]=0,tbl_Metraj22[[#This Row],[METRAJ_BETON]],tbl_Metraj22[[#This Row],[YUZDE]]*tbl_Metraj22[[#This Row],[METRAJ_BETON]]))</f>
        <v>3.65</v>
      </c>
      <c r="K4946" s="2" t="s">
        <v>23052</v>
      </c>
    </row>
    <row r="4947" spans="1:11" ht="14.25" x14ac:dyDescent="0.2">
      <c r="A4947" s="2" t="s">
        <v>734</v>
      </c>
      <c r="B4947" s="124" t="s">
        <v>5291</v>
      </c>
      <c r="C4947" s="124"/>
      <c r="D4947" s="126">
        <v>5.44</v>
      </c>
      <c r="E4947" s="124" t="s">
        <v>766</v>
      </c>
      <c r="F4947" s="124">
        <v>0</v>
      </c>
      <c r="G4947" s="2" t="s">
        <v>17533</v>
      </c>
      <c r="H4947" s="130">
        <v>45919</v>
      </c>
      <c r="I4947" s="134"/>
      <c r="J4947" s="123">
        <f>IF(OR(tbl_Metraj22[[#This Row],[TARIH]]="",tbl_Metraj22[[#This Row],[TARIH]]="-"),0,IF(tbl_Metraj22[[#This Row],[YUZDE]]=0,tbl_Metraj22[[#This Row],[METRAJ_BETON]],tbl_Metraj22[[#This Row],[YUZDE]]*tbl_Metraj22[[#This Row],[METRAJ_BETON]]))</f>
        <v>5.44</v>
      </c>
      <c r="K4947" s="2" t="s">
        <v>23015</v>
      </c>
    </row>
    <row r="4948" spans="1:11" ht="14.25" x14ac:dyDescent="0.2">
      <c r="A4948" s="2" t="s">
        <v>734</v>
      </c>
      <c r="B4948" s="124" t="s">
        <v>5294</v>
      </c>
      <c r="C4948" s="124"/>
      <c r="D4948" s="126">
        <v>0.72</v>
      </c>
      <c r="E4948" s="124" t="s">
        <v>766</v>
      </c>
      <c r="F4948" s="124">
        <v>0</v>
      </c>
      <c r="G4948" s="2" t="s">
        <v>17534</v>
      </c>
      <c r="H4948" s="130"/>
      <c r="I4948" s="134"/>
      <c r="J4948" s="123">
        <f>IF(OR(tbl_Metraj22[[#This Row],[TARIH]]="",tbl_Metraj22[[#This Row],[TARIH]]="-"),0,IF(tbl_Metraj22[[#This Row],[YUZDE]]=0,tbl_Metraj22[[#This Row],[METRAJ_BETON]],tbl_Metraj22[[#This Row],[YUZDE]]*tbl_Metraj22[[#This Row],[METRAJ_BETON]]))</f>
        <v>0</v>
      </c>
      <c r="K4948" s="2" t="s">
        <v>24139</v>
      </c>
    </row>
    <row r="4949" spans="1:11" ht="14.25" x14ac:dyDescent="0.2">
      <c r="A4949" s="2" t="s">
        <v>734</v>
      </c>
      <c r="B4949" s="124" t="s">
        <v>5295</v>
      </c>
      <c r="C4949" s="124"/>
      <c r="D4949" s="126">
        <v>0.24</v>
      </c>
      <c r="E4949" s="124" t="s">
        <v>766</v>
      </c>
      <c r="F4949" s="124">
        <v>0</v>
      </c>
      <c r="G4949" s="2" t="s">
        <v>17535</v>
      </c>
      <c r="H4949" s="130"/>
      <c r="I4949" s="134"/>
      <c r="J4949" s="123">
        <f>IF(OR(tbl_Metraj22[[#This Row],[TARIH]]="",tbl_Metraj22[[#This Row],[TARIH]]="-"),0,IF(tbl_Metraj22[[#This Row],[YUZDE]]=0,tbl_Metraj22[[#This Row],[METRAJ_BETON]],tbl_Metraj22[[#This Row],[YUZDE]]*tbl_Metraj22[[#This Row],[METRAJ_BETON]]))</f>
        <v>0</v>
      </c>
      <c r="K4949" s="2" t="s">
        <v>22947</v>
      </c>
    </row>
    <row r="4950" spans="1:11" ht="14.25" x14ac:dyDescent="0.2">
      <c r="A4950" s="2" t="s">
        <v>734</v>
      </c>
      <c r="B4950" s="124" t="s">
        <v>5296</v>
      </c>
      <c r="C4950" s="124"/>
      <c r="D4950" s="126">
        <v>1.95</v>
      </c>
      <c r="E4950" s="124" t="s">
        <v>766</v>
      </c>
      <c r="F4950" s="124">
        <v>0</v>
      </c>
      <c r="G4950" s="2" t="s">
        <v>17536</v>
      </c>
      <c r="H4950" s="130"/>
      <c r="I4950" s="134"/>
      <c r="J4950" s="123">
        <f>IF(OR(tbl_Metraj22[[#This Row],[TARIH]]="",tbl_Metraj22[[#This Row],[TARIH]]="-"),0,IF(tbl_Metraj22[[#This Row],[YUZDE]]=0,tbl_Metraj22[[#This Row],[METRAJ_BETON]],tbl_Metraj22[[#This Row],[YUZDE]]*tbl_Metraj22[[#This Row],[METRAJ_BETON]]))</f>
        <v>0</v>
      </c>
      <c r="K4950" s="2" t="s">
        <v>24140</v>
      </c>
    </row>
    <row r="4951" spans="1:11" ht="14.25" x14ac:dyDescent="0.2">
      <c r="A4951" s="2" t="s">
        <v>734</v>
      </c>
      <c r="B4951" s="124" t="s">
        <v>5297</v>
      </c>
      <c r="C4951" s="124"/>
      <c r="D4951" s="126">
        <v>2.02</v>
      </c>
      <c r="E4951" s="124" t="s">
        <v>766</v>
      </c>
      <c r="F4951" s="124">
        <v>0</v>
      </c>
      <c r="G4951" s="2" t="s">
        <v>17537</v>
      </c>
      <c r="H4951" s="130"/>
      <c r="I4951" s="134"/>
      <c r="J4951" s="123">
        <f>IF(OR(tbl_Metraj22[[#This Row],[TARIH]]="",tbl_Metraj22[[#This Row],[TARIH]]="-"),0,IF(tbl_Metraj22[[#This Row],[YUZDE]]=0,tbl_Metraj22[[#This Row],[METRAJ_BETON]],tbl_Metraj22[[#This Row],[YUZDE]]*tbl_Metraj22[[#This Row],[METRAJ_BETON]]))</f>
        <v>0</v>
      </c>
      <c r="K4951" s="2" t="s">
        <v>24141</v>
      </c>
    </row>
    <row r="4952" spans="1:11" ht="14.25" x14ac:dyDescent="0.2">
      <c r="A4952" s="2" t="s">
        <v>734</v>
      </c>
      <c r="B4952" s="124" t="s">
        <v>5298</v>
      </c>
      <c r="C4952" s="124"/>
      <c r="D4952" s="126">
        <v>1.88</v>
      </c>
      <c r="E4952" s="124" t="s">
        <v>766</v>
      </c>
      <c r="F4952" s="124">
        <v>0</v>
      </c>
      <c r="G4952" s="2" t="s">
        <v>17538</v>
      </c>
      <c r="H4952" s="130"/>
      <c r="I4952" s="134"/>
      <c r="J4952" s="123">
        <f>IF(OR(tbl_Metraj22[[#This Row],[TARIH]]="",tbl_Metraj22[[#This Row],[TARIH]]="-"),0,IF(tbl_Metraj22[[#This Row],[YUZDE]]=0,tbl_Metraj22[[#This Row],[METRAJ_BETON]],tbl_Metraj22[[#This Row],[YUZDE]]*tbl_Metraj22[[#This Row],[METRAJ_BETON]]))</f>
        <v>0</v>
      </c>
      <c r="K4952" s="2" t="s">
        <v>24142</v>
      </c>
    </row>
    <row r="4953" spans="1:11" ht="14.25" x14ac:dyDescent="0.2">
      <c r="A4953" s="2" t="s">
        <v>734</v>
      </c>
      <c r="B4953" s="124" t="s">
        <v>5301</v>
      </c>
      <c r="C4953" s="124"/>
      <c r="D4953" s="126">
        <v>1.17</v>
      </c>
      <c r="E4953" s="124" t="s">
        <v>766</v>
      </c>
      <c r="F4953" s="124">
        <v>0</v>
      </c>
      <c r="G4953" s="2" t="s">
        <v>17539</v>
      </c>
      <c r="H4953" s="130" t="s">
        <v>24265</v>
      </c>
      <c r="I4953" s="134"/>
      <c r="J4953" s="123">
        <f>IF(OR(tbl_Metraj22[[#This Row],[TARIH]]="",tbl_Metraj22[[#This Row],[TARIH]]="-"),0,IF(tbl_Metraj22[[#This Row],[YUZDE]]=0,tbl_Metraj22[[#This Row],[METRAJ_BETON]],tbl_Metraj22[[#This Row],[YUZDE]]*tbl_Metraj22[[#This Row],[METRAJ_BETON]]))</f>
        <v>0</v>
      </c>
      <c r="K4953" s="2" t="e">
        <v>#N/A</v>
      </c>
    </row>
    <row r="4954" spans="1:11" ht="14.25" x14ac:dyDescent="0.2">
      <c r="A4954" s="2" t="s">
        <v>734</v>
      </c>
      <c r="B4954" s="124" t="s">
        <v>5312</v>
      </c>
      <c r="C4954" s="124"/>
      <c r="D4954" s="126">
        <v>2.2999999999999998</v>
      </c>
      <c r="E4954" s="124" t="s">
        <v>766</v>
      </c>
      <c r="F4954" s="124">
        <v>0</v>
      </c>
      <c r="G4954" s="2" t="s">
        <v>17540</v>
      </c>
      <c r="H4954" s="130" t="s">
        <v>24265</v>
      </c>
      <c r="I4954" s="134"/>
      <c r="J4954" s="123">
        <f>IF(OR(tbl_Metraj22[[#This Row],[TARIH]]="",tbl_Metraj22[[#This Row],[TARIH]]="-"),0,IF(tbl_Metraj22[[#This Row],[YUZDE]]=0,tbl_Metraj22[[#This Row],[METRAJ_BETON]],tbl_Metraj22[[#This Row],[YUZDE]]*tbl_Metraj22[[#This Row],[METRAJ_BETON]]))</f>
        <v>0</v>
      </c>
      <c r="K4954" s="2" t="s">
        <v>24143</v>
      </c>
    </row>
    <row r="4955" spans="1:11" ht="14.25" x14ac:dyDescent="0.2">
      <c r="A4955" s="2" t="s">
        <v>734</v>
      </c>
      <c r="B4955" s="124" t="s">
        <v>5313</v>
      </c>
      <c r="C4955" s="124"/>
      <c r="D4955" s="126">
        <v>2.88</v>
      </c>
      <c r="E4955" s="124" t="s">
        <v>766</v>
      </c>
      <c r="F4955" s="124">
        <v>0</v>
      </c>
      <c r="G4955" s="2" t="s">
        <v>17541</v>
      </c>
      <c r="H4955" s="130">
        <v>45919</v>
      </c>
      <c r="I4955" s="134"/>
      <c r="J4955" s="123">
        <f>IF(OR(tbl_Metraj22[[#This Row],[TARIH]]="",tbl_Metraj22[[#This Row],[TARIH]]="-"),0,IF(tbl_Metraj22[[#This Row],[YUZDE]]=0,tbl_Metraj22[[#This Row],[METRAJ_BETON]],tbl_Metraj22[[#This Row],[YUZDE]]*tbl_Metraj22[[#This Row],[METRAJ_BETON]]))</f>
        <v>2.88</v>
      </c>
      <c r="K4955" s="2" t="s">
        <v>23005</v>
      </c>
    </row>
    <row r="4956" spans="1:11" ht="14.25" x14ac:dyDescent="0.2">
      <c r="A4956" s="2" t="s">
        <v>734</v>
      </c>
      <c r="B4956" s="124" t="s">
        <v>5314</v>
      </c>
      <c r="C4956" s="124"/>
      <c r="D4956" s="126">
        <v>2.02</v>
      </c>
      <c r="E4956" s="124" t="s">
        <v>766</v>
      </c>
      <c r="F4956" s="124">
        <v>0</v>
      </c>
      <c r="G4956" s="2" t="s">
        <v>17542</v>
      </c>
      <c r="H4956" s="130"/>
      <c r="I4956" s="134"/>
      <c r="J4956" s="123">
        <f>IF(OR(tbl_Metraj22[[#This Row],[TARIH]]="",tbl_Metraj22[[#This Row],[TARIH]]="-"),0,IF(tbl_Metraj22[[#This Row],[YUZDE]]=0,tbl_Metraj22[[#This Row],[METRAJ_BETON]],tbl_Metraj22[[#This Row],[YUZDE]]*tbl_Metraj22[[#This Row],[METRAJ_BETON]]))</f>
        <v>0</v>
      </c>
      <c r="K4956" s="2" t="e">
        <v>#N/A</v>
      </c>
    </row>
    <row r="4957" spans="1:11" ht="14.25" x14ac:dyDescent="0.2">
      <c r="A4957" s="2" t="s">
        <v>734</v>
      </c>
      <c r="B4957" s="124" t="s">
        <v>5315</v>
      </c>
      <c r="C4957" s="124"/>
      <c r="D4957" s="126">
        <v>1.44</v>
      </c>
      <c r="E4957" s="124" t="s">
        <v>766</v>
      </c>
      <c r="F4957" s="124">
        <v>0</v>
      </c>
      <c r="G4957" s="2" t="s">
        <v>17543</v>
      </c>
      <c r="H4957" s="130">
        <v>45919</v>
      </c>
      <c r="I4957" s="134"/>
      <c r="J4957" s="123">
        <f>IF(OR(tbl_Metraj22[[#This Row],[TARIH]]="",tbl_Metraj22[[#This Row],[TARIH]]="-"),0,IF(tbl_Metraj22[[#This Row],[YUZDE]]=0,tbl_Metraj22[[#This Row],[METRAJ_BETON]],tbl_Metraj22[[#This Row],[YUZDE]]*tbl_Metraj22[[#This Row],[METRAJ_BETON]]))</f>
        <v>1.44</v>
      </c>
      <c r="K4957" s="2" t="s">
        <v>24144</v>
      </c>
    </row>
    <row r="4958" spans="1:11" ht="14.25" x14ac:dyDescent="0.2">
      <c r="A4958" s="2" t="s">
        <v>734</v>
      </c>
      <c r="B4958" s="124" t="s">
        <v>5316</v>
      </c>
      <c r="C4958" s="124"/>
      <c r="D4958" s="126">
        <v>0.81</v>
      </c>
      <c r="E4958" s="124" t="s">
        <v>766</v>
      </c>
      <c r="F4958" s="124">
        <v>0</v>
      </c>
      <c r="G4958" s="2" t="s">
        <v>17544</v>
      </c>
      <c r="H4958" s="130"/>
      <c r="I4958" s="134"/>
      <c r="J4958" s="123">
        <f>IF(OR(tbl_Metraj22[[#This Row],[TARIH]]="",tbl_Metraj22[[#This Row],[TARIH]]="-"),0,IF(tbl_Metraj22[[#This Row],[YUZDE]]=0,tbl_Metraj22[[#This Row],[METRAJ_BETON]],tbl_Metraj22[[#This Row],[YUZDE]]*tbl_Metraj22[[#This Row],[METRAJ_BETON]]))</f>
        <v>0</v>
      </c>
      <c r="K4958" s="2" t="e">
        <v>#N/A</v>
      </c>
    </row>
    <row r="4959" spans="1:11" ht="14.25" x14ac:dyDescent="0.2">
      <c r="A4959" s="2" t="s">
        <v>734</v>
      </c>
      <c r="B4959" s="124" t="s">
        <v>5317</v>
      </c>
      <c r="C4959" s="124"/>
      <c r="D4959" s="126">
        <v>0.89</v>
      </c>
      <c r="E4959" s="124" t="s">
        <v>766</v>
      </c>
      <c r="F4959" s="124">
        <v>0</v>
      </c>
      <c r="G4959" s="2" t="s">
        <v>17545</v>
      </c>
      <c r="H4959" s="130">
        <v>45919</v>
      </c>
      <c r="I4959" s="134"/>
      <c r="J4959" s="123">
        <f>IF(OR(tbl_Metraj22[[#This Row],[TARIH]]="",tbl_Metraj22[[#This Row],[TARIH]]="-"),0,IF(tbl_Metraj22[[#This Row],[YUZDE]]=0,tbl_Metraj22[[#This Row],[METRAJ_BETON]],tbl_Metraj22[[#This Row],[YUZDE]]*tbl_Metraj22[[#This Row],[METRAJ_BETON]]))</f>
        <v>0.89</v>
      </c>
      <c r="K4959" s="2" t="s">
        <v>23011</v>
      </c>
    </row>
    <row r="4960" spans="1:11" ht="14.25" x14ac:dyDescent="0.2">
      <c r="A4960" s="2" t="s">
        <v>734</v>
      </c>
      <c r="B4960" s="124" t="s">
        <v>5318</v>
      </c>
      <c r="C4960" s="124"/>
      <c r="D4960" s="126">
        <v>2.2999999999999998</v>
      </c>
      <c r="E4960" s="124" t="s">
        <v>766</v>
      </c>
      <c r="F4960" s="124">
        <v>0</v>
      </c>
      <c r="G4960" s="2" t="s">
        <v>17546</v>
      </c>
      <c r="H4960" s="130">
        <v>45919</v>
      </c>
      <c r="I4960" s="134"/>
      <c r="J4960" s="123">
        <f>IF(OR(tbl_Metraj22[[#This Row],[TARIH]]="",tbl_Metraj22[[#This Row],[TARIH]]="-"),0,IF(tbl_Metraj22[[#This Row],[YUZDE]]=0,tbl_Metraj22[[#This Row],[METRAJ_BETON]],tbl_Metraj22[[#This Row],[YUZDE]]*tbl_Metraj22[[#This Row],[METRAJ_BETON]]))</f>
        <v>2.2999999999999998</v>
      </c>
      <c r="K4960" s="2" t="s">
        <v>24145</v>
      </c>
    </row>
    <row r="4961" spans="1:11" ht="14.25" x14ac:dyDescent="0.2">
      <c r="A4961" s="2" t="s">
        <v>734</v>
      </c>
      <c r="B4961" s="124" t="s">
        <v>5319</v>
      </c>
      <c r="C4961" s="124"/>
      <c r="D4961" s="126">
        <v>0.84</v>
      </c>
      <c r="E4961" s="124" t="s">
        <v>766</v>
      </c>
      <c r="F4961" s="124">
        <v>0</v>
      </c>
      <c r="G4961" s="2" t="s">
        <v>17547</v>
      </c>
      <c r="H4961" s="130" t="s">
        <v>24265</v>
      </c>
      <c r="I4961" s="134"/>
      <c r="J4961" s="123">
        <f>IF(OR(tbl_Metraj22[[#This Row],[TARIH]]="",tbl_Metraj22[[#This Row],[TARIH]]="-"),0,IF(tbl_Metraj22[[#This Row],[YUZDE]]=0,tbl_Metraj22[[#This Row],[METRAJ_BETON]],tbl_Metraj22[[#This Row],[YUZDE]]*tbl_Metraj22[[#This Row],[METRAJ_BETON]]))</f>
        <v>0</v>
      </c>
      <c r="K4961" s="2" t="e">
        <v>#N/A</v>
      </c>
    </row>
    <row r="4962" spans="1:11" ht="14.25" x14ac:dyDescent="0.2">
      <c r="A4962" s="2" t="s">
        <v>734</v>
      </c>
      <c r="B4962" s="124" t="s">
        <v>5320</v>
      </c>
      <c r="C4962" s="124"/>
      <c r="D4962" s="126">
        <v>0.84</v>
      </c>
      <c r="E4962" s="124" t="s">
        <v>766</v>
      </c>
      <c r="F4962" s="124">
        <v>0</v>
      </c>
      <c r="G4962" s="2" t="s">
        <v>17548</v>
      </c>
      <c r="H4962" s="130" t="s">
        <v>24265</v>
      </c>
      <c r="I4962" s="134"/>
      <c r="J4962" s="123">
        <f>IF(OR(tbl_Metraj22[[#This Row],[TARIH]]="",tbl_Metraj22[[#This Row],[TARIH]]="-"),0,IF(tbl_Metraj22[[#This Row],[YUZDE]]=0,tbl_Metraj22[[#This Row],[METRAJ_BETON]],tbl_Metraj22[[#This Row],[YUZDE]]*tbl_Metraj22[[#This Row],[METRAJ_BETON]]))</f>
        <v>0</v>
      </c>
      <c r="K4962" s="2" t="e">
        <v>#N/A</v>
      </c>
    </row>
    <row r="4963" spans="1:11" ht="14.25" x14ac:dyDescent="0.2">
      <c r="A4963" s="2" t="s">
        <v>734</v>
      </c>
      <c r="B4963" s="124" t="s">
        <v>5321</v>
      </c>
      <c r="C4963" s="124"/>
      <c r="D4963" s="126">
        <v>1.8</v>
      </c>
      <c r="E4963" s="124" t="s">
        <v>766</v>
      </c>
      <c r="F4963" s="124">
        <v>0</v>
      </c>
      <c r="G4963" s="2" t="s">
        <v>17549</v>
      </c>
      <c r="H4963" s="130"/>
      <c r="I4963" s="134"/>
      <c r="J4963" s="123">
        <f>IF(OR(tbl_Metraj22[[#This Row],[TARIH]]="",tbl_Metraj22[[#This Row],[TARIH]]="-"),0,IF(tbl_Metraj22[[#This Row],[YUZDE]]=0,tbl_Metraj22[[#This Row],[METRAJ_BETON]],tbl_Metraj22[[#This Row],[YUZDE]]*tbl_Metraj22[[#This Row],[METRAJ_BETON]]))</f>
        <v>0</v>
      </c>
      <c r="K4963" s="2" t="s">
        <v>24146</v>
      </c>
    </row>
    <row r="4964" spans="1:11" ht="14.25" x14ac:dyDescent="0.2">
      <c r="A4964" s="2" t="s">
        <v>734</v>
      </c>
      <c r="B4964" s="124" t="s">
        <v>5322</v>
      </c>
      <c r="C4964" s="124"/>
      <c r="D4964" s="126">
        <v>1.17</v>
      </c>
      <c r="E4964" s="124" t="s">
        <v>766</v>
      </c>
      <c r="F4964" s="124">
        <v>0</v>
      </c>
      <c r="G4964" s="2" t="s">
        <v>17550</v>
      </c>
      <c r="H4964" s="130"/>
      <c r="I4964" s="134"/>
      <c r="J4964" s="123">
        <f>IF(OR(tbl_Metraj22[[#This Row],[TARIH]]="",tbl_Metraj22[[#This Row],[TARIH]]="-"),0,IF(tbl_Metraj22[[#This Row],[YUZDE]]=0,tbl_Metraj22[[#This Row],[METRAJ_BETON]],tbl_Metraj22[[#This Row],[YUZDE]]*tbl_Metraj22[[#This Row],[METRAJ_BETON]]))</f>
        <v>0</v>
      </c>
      <c r="K4964" s="2" t="s">
        <v>24147</v>
      </c>
    </row>
    <row r="4965" spans="1:11" ht="14.25" x14ac:dyDescent="0.2">
      <c r="A4965" s="2" t="s">
        <v>734</v>
      </c>
      <c r="B4965" s="124" t="s">
        <v>5323</v>
      </c>
      <c r="C4965" s="124"/>
      <c r="D4965" s="126">
        <v>2.88</v>
      </c>
      <c r="E4965" s="124" t="s">
        <v>766</v>
      </c>
      <c r="F4965" s="124">
        <v>0</v>
      </c>
      <c r="G4965" s="2" t="s">
        <v>17551</v>
      </c>
      <c r="H4965" s="130"/>
      <c r="I4965" s="134"/>
      <c r="J4965" s="123">
        <f>IF(OR(tbl_Metraj22[[#This Row],[TARIH]]="",tbl_Metraj22[[#This Row],[TARIH]]="-"),0,IF(tbl_Metraj22[[#This Row],[YUZDE]]=0,tbl_Metraj22[[#This Row],[METRAJ_BETON]],tbl_Metraj22[[#This Row],[YUZDE]]*tbl_Metraj22[[#This Row],[METRAJ_BETON]]))</f>
        <v>0</v>
      </c>
      <c r="K4965" s="2" t="s">
        <v>23007</v>
      </c>
    </row>
    <row r="4966" spans="1:11" ht="14.25" x14ac:dyDescent="0.2">
      <c r="A4966" s="2" t="s">
        <v>734</v>
      </c>
      <c r="B4966" s="124" t="s">
        <v>5324</v>
      </c>
      <c r="C4966" s="124"/>
      <c r="D4966" s="126">
        <v>1.35</v>
      </c>
      <c r="E4966" s="124" t="s">
        <v>766</v>
      </c>
      <c r="F4966" s="124">
        <v>0</v>
      </c>
      <c r="G4966" s="2" t="s">
        <v>17552</v>
      </c>
      <c r="H4966" s="130">
        <v>45919</v>
      </c>
      <c r="I4966" s="134"/>
      <c r="J4966" s="123">
        <f>IF(OR(tbl_Metraj22[[#This Row],[TARIH]]="",tbl_Metraj22[[#This Row],[TARIH]]="-"),0,IF(tbl_Metraj22[[#This Row],[YUZDE]]=0,tbl_Metraj22[[#This Row],[METRAJ_BETON]],tbl_Metraj22[[#This Row],[YUZDE]]*tbl_Metraj22[[#This Row],[METRAJ_BETON]]))</f>
        <v>1.35</v>
      </c>
      <c r="K4966" s="2" t="s">
        <v>24148</v>
      </c>
    </row>
    <row r="4967" spans="1:11" ht="14.25" x14ac:dyDescent="0.2">
      <c r="A4967" s="2" t="s">
        <v>734</v>
      </c>
      <c r="B4967" s="124" t="s">
        <v>5325</v>
      </c>
      <c r="C4967" s="124"/>
      <c r="D4967" s="126">
        <v>0.95</v>
      </c>
      <c r="E4967" s="124" t="s">
        <v>766</v>
      </c>
      <c r="F4967" s="124">
        <v>0</v>
      </c>
      <c r="G4967" s="2" t="s">
        <v>17553</v>
      </c>
      <c r="H4967" s="130">
        <v>45919</v>
      </c>
      <c r="I4967" s="134"/>
      <c r="J4967" s="123">
        <f>IF(OR(tbl_Metraj22[[#This Row],[TARIH]]="",tbl_Metraj22[[#This Row],[TARIH]]="-"),0,IF(tbl_Metraj22[[#This Row],[YUZDE]]=0,tbl_Metraj22[[#This Row],[METRAJ_BETON]],tbl_Metraj22[[#This Row],[YUZDE]]*tbl_Metraj22[[#This Row],[METRAJ_BETON]]))</f>
        <v>0.95</v>
      </c>
      <c r="K4967" s="2" t="s">
        <v>24149</v>
      </c>
    </row>
    <row r="4968" spans="1:11" ht="14.25" x14ac:dyDescent="0.2">
      <c r="A4968" s="2" t="s">
        <v>734</v>
      </c>
      <c r="B4968" s="124" t="s">
        <v>5326</v>
      </c>
      <c r="C4968" s="124"/>
      <c r="D4968" s="126">
        <v>1.3</v>
      </c>
      <c r="E4968" s="124" t="s">
        <v>766</v>
      </c>
      <c r="F4968" s="124">
        <v>0</v>
      </c>
      <c r="G4968" s="2" t="s">
        <v>17554</v>
      </c>
      <c r="H4968" s="130">
        <v>45919</v>
      </c>
      <c r="I4968" s="134"/>
      <c r="J4968" s="123">
        <f>IF(OR(tbl_Metraj22[[#This Row],[TARIH]]="",tbl_Metraj22[[#This Row],[TARIH]]="-"),0,IF(tbl_Metraj22[[#This Row],[YUZDE]]=0,tbl_Metraj22[[#This Row],[METRAJ_BETON]],tbl_Metraj22[[#This Row],[YUZDE]]*tbl_Metraj22[[#This Row],[METRAJ_BETON]]))</f>
        <v>1.3</v>
      </c>
      <c r="K4968" s="2" t="s">
        <v>24150</v>
      </c>
    </row>
    <row r="4969" spans="1:11" ht="14.25" x14ac:dyDescent="0.2">
      <c r="A4969" s="2" t="s">
        <v>734</v>
      </c>
      <c r="B4969" s="124" t="s">
        <v>5327</v>
      </c>
      <c r="C4969" s="124"/>
      <c r="D4969" s="126">
        <v>2.52</v>
      </c>
      <c r="E4969" s="124" t="s">
        <v>766</v>
      </c>
      <c r="F4969" s="124">
        <v>0</v>
      </c>
      <c r="G4969" s="2" t="s">
        <v>17555</v>
      </c>
      <c r="H4969" s="130">
        <v>45919</v>
      </c>
      <c r="I4969" s="134"/>
      <c r="J4969" s="123">
        <f>IF(OR(tbl_Metraj22[[#This Row],[TARIH]]="",tbl_Metraj22[[#This Row],[TARIH]]="-"),0,IF(tbl_Metraj22[[#This Row],[YUZDE]]=0,tbl_Metraj22[[#This Row],[METRAJ_BETON]],tbl_Metraj22[[#This Row],[YUZDE]]*tbl_Metraj22[[#This Row],[METRAJ_BETON]]))</f>
        <v>2.52</v>
      </c>
      <c r="K4969" s="2" t="s">
        <v>23028</v>
      </c>
    </row>
    <row r="4970" spans="1:11" ht="14.25" x14ac:dyDescent="0.2">
      <c r="A4970" s="2" t="s">
        <v>734</v>
      </c>
      <c r="B4970" s="124" t="s">
        <v>5328</v>
      </c>
      <c r="C4970" s="124"/>
      <c r="D4970" s="126">
        <v>0.73</v>
      </c>
      <c r="E4970" s="124" t="s">
        <v>766</v>
      </c>
      <c r="F4970" s="124">
        <v>0</v>
      </c>
      <c r="G4970" s="2" t="s">
        <v>17556</v>
      </c>
      <c r="H4970" s="130">
        <v>45919</v>
      </c>
      <c r="I4970" s="134"/>
      <c r="J4970" s="123">
        <f>IF(OR(tbl_Metraj22[[#This Row],[TARIH]]="",tbl_Metraj22[[#This Row],[TARIH]]="-"),0,IF(tbl_Metraj22[[#This Row],[YUZDE]]=0,tbl_Metraj22[[#This Row],[METRAJ_BETON]],tbl_Metraj22[[#This Row],[YUZDE]]*tbl_Metraj22[[#This Row],[METRAJ_BETON]]))</f>
        <v>0.73</v>
      </c>
      <c r="K4970" s="2" t="s">
        <v>24151</v>
      </c>
    </row>
    <row r="4971" spans="1:11" ht="14.25" x14ac:dyDescent="0.2">
      <c r="A4971" s="2" t="s">
        <v>734</v>
      </c>
      <c r="B4971" s="124" t="s">
        <v>5329</v>
      </c>
      <c r="C4971" s="124"/>
      <c r="D4971" s="126">
        <v>0.87</v>
      </c>
      <c r="E4971" s="124" t="s">
        <v>766</v>
      </c>
      <c r="F4971" s="124">
        <v>0</v>
      </c>
      <c r="G4971" s="2" t="s">
        <v>17557</v>
      </c>
      <c r="H4971" s="130">
        <v>45919</v>
      </c>
      <c r="I4971" s="134"/>
      <c r="J4971" s="123">
        <f>IF(OR(tbl_Metraj22[[#This Row],[TARIH]]="",tbl_Metraj22[[#This Row],[TARIH]]="-"),0,IF(tbl_Metraj22[[#This Row],[YUZDE]]=0,tbl_Metraj22[[#This Row],[METRAJ_BETON]],tbl_Metraj22[[#This Row],[YUZDE]]*tbl_Metraj22[[#This Row],[METRAJ_BETON]]))</f>
        <v>0.87</v>
      </c>
      <c r="K4971" s="2" t="s">
        <v>24152</v>
      </c>
    </row>
    <row r="4972" spans="1:11" ht="14.25" x14ac:dyDescent="0.2">
      <c r="A4972" s="2" t="s">
        <v>734</v>
      </c>
      <c r="B4972" s="124" t="s">
        <v>5330</v>
      </c>
      <c r="C4972" s="124"/>
      <c r="D4972" s="126">
        <v>2.88</v>
      </c>
      <c r="E4972" s="124" t="s">
        <v>766</v>
      </c>
      <c r="F4972" s="124">
        <v>0</v>
      </c>
      <c r="G4972" s="2" t="s">
        <v>17558</v>
      </c>
      <c r="H4972" s="130">
        <v>45919</v>
      </c>
      <c r="I4972" s="134"/>
      <c r="J4972" s="123">
        <f>IF(OR(tbl_Metraj22[[#This Row],[TARIH]]="",tbl_Metraj22[[#This Row],[TARIH]]="-"),0,IF(tbl_Metraj22[[#This Row],[YUZDE]]=0,tbl_Metraj22[[#This Row],[METRAJ_BETON]],tbl_Metraj22[[#This Row],[YUZDE]]*tbl_Metraj22[[#This Row],[METRAJ_BETON]]))</f>
        <v>2.88</v>
      </c>
      <c r="K4972" s="2" t="s">
        <v>23027</v>
      </c>
    </row>
    <row r="4973" spans="1:11" ht="14.25" x14ac:dyDescent="0.2">
      <c r="A4973" s="2" t="s">
        <v>734</v>
      </c>
      <c r="B4973" s="124" t="s">
        <v>5331</v>
      </c>
      <c r="C4973" s="124"/>
      <c r="D4973" s="126">
        <v>0.73</v>
      </c>
      <c r="E4973" s="124" t="s">
        <v>766</v>
      </c>
      <c r="F4973" s="124">
        <v>0</v>
      </c>
      <c r="G4973" s="2" t="s">
        <v>17559</v>
      </c>
      <c r="H4973" s="130">
        <v>45919</v>
      </c>
      <c r="I4973" s="134"/>
      <c r="J4973" s="123">
        <f>IF(OR(tbl_Metraj22[[#This Row],[TARIH]]="",tbl_Metraj22[[#This Row],[TARIH]]="-"),0,IF(tbl_Metraj22[[#This Row],[YUZDE]]=0,tbl_Metraj22[[#This Row],[METRAJ_BETON]],tbl_Metraj22[[#This Row],[YUZDE]]*tbl_Metraj22[[#This Row],[METRAJ_BETON]]))</f>
        <v>0.73</v>
      </c>
      <c r="K4973" s="2" t="s">
        <v>24153</v>
      </c>
    </row>
    <row r="4974" spans="1:11" ht="14.25" x14ac:dyDescent="0.2">
      <c r="A4974" s="2" t="s">
        <v>734</v>
      </c>
      <c r="B4974" s="124" t="s">
        <v>5332</v>
      </c>
      <c r="C4974" s="124"/>
      <c r="D4974" s="126">
        <v>2.88</v>
      </c>
      <c r="E4974" s="124" t="s">
        <v>766</v>
      </c>
      <c r="F4974" s="124">
        <v>0</v>
      </c>
      <c r="G4974" s="2" t="s">
        <v>17560</v>
      </c>
      <c r="H4974" s="130">
        <v>45919</v>
      </c>
      <c r="I4974" s="134"/>
      <c r="J4974" s="123">
        <f>IF(OR(tbl_Metraj22[[#This Row],[TARIH]]="",tbl_Metraj22[[#This Row],[TARIH]]="-"),0,IF(tbl_Metraj22[[#This Row],[YUZDE]]=0,tbl_Metraj22[[#This Row],[METRAJ_BETON]],tbl_Metraj22[[#This Row],[YUZDE]]*tbl_Metraj22[[#This Row],[METRAJ_BETON]]))</f>
        <v>2.88</v>
      </c>
      <c r="K4974" s="2" t="s">
        <v>23022</v>
      </c>
    </row>
    <row r="4975" spans="1:11" ht="14.25" x14ac:dyDescent="0.2">
      <c r="A4975" s="2" t="s">
        <v>734</v>
      </c>
      <c r="B4975" s="124" t="s">
        <v>5333</v>
      </c>
      <c r="C4975" s="124"/>
      <c r="D4975" s="126">
        <v>1.07</v>
      </c>
      <c r="E4975" s="124" t="s">
        <v>766</v>
      </c>
      <c r="F4975" s="124">
        <v>0</v>
      </c>
      <c r="G4975" s="2" t="s">
        <v>17561</v>
      </c>
      <c r="H4975" s="130">
        <v>45919</v>
      </c>
      <c r="I4975" s="134"/>
      <c r="J4975" s="123">
        <f>IF(OR(tbl_Metraj22[[#This Row],[TARIH]]="",tbl_Metraj22[[#This Row],[TARIH]]="-"),0,IF(tbl_Metraj22[[#This Row],[YUZDE]]=0,tbl_Metraj22[[#This Row],[METRAJ_BETON]],tbl_Metraj22[[#This Row],[YUZDE]]*tbl_Metraj22[[#This Row],[METRAJ_BETON]]))</f>
        <v>1.07</v>
      </c>
      <c r="K4975" s="2" t="s">
        <v>24154</v>
      </c>
    </row>
    <row r="4976" spans="1:11" ht="14.25" x14ac:dyDescent="0.2">
      <c r="A4976" s="2" t="s">
        <v>734</v>
      </c>
      <c r="B4976" s="124" t="s">
        <v>5334</v>
      </c>
      <c r="C4976" s="124"/>
      <c r="D4976" s="126">
        <v>0.72</v>
      </c>
      <c r="E4976" s="124" t="s">
        <v>766</v>
      </c>
      <c r="F4976" s="124">
        <v>0</v>
      </c>
      <c r="G4976" s="2" t="s">
        <v>17562</v>
      </c>
      <c r="H4976" s="130"/>
      <c r="I4976" s="134"/>
      <c r="J4976" s="123">
        <f>IF(OR(tbl_Metraj22[[#This Row],[TARIH]]="",tbl_Metraj22[[#This Row],[TARIH]]="-"),0,IF(tbl_Metraj22[[#This Row],[YUZDE]]=0,tbl_Metraj22[[#This Row],[METRAJ_BETON]],tbl_Metraj22[[#This Row],[YUZDE]]*tbl_Metraj22[[#This Row],[METRAJ_BETON]]))</f>
        <v>0</v>
      </c>
      <c r="K4976" s="2" t="e">
        <v>#N/A</v>
      </c>
    </row>
    <row r="4977" spans="1:11" ht="14.25" x14ac:dyDescent="0.2">
      <c r="A4977" s="2" t="s">
        <v>734</v>
      </c>
      <c r="B4977" s="124" t="s">
        <v>5335</v>
      </c>
      <c r="C4977" s="124"/>
      <c r="D4977" s="126">
        <v>2.88</v>
      </c>
      <c r="E4977" s="124" t="s">
        <v>766</v>
      </c>
      <c r="F4977" s="124">
        <v>0</v>
      </c>
      <c r="G4977" s="2" t="s">
        <v>17563</v>
      </c>
      <c r="H4977" s="130">
        <v>45919</v>
      </c>
      <c r="I4977" s="134"/>
      <c r="J4977" s="123">
        <f>IF(OR(tbl_Metraj22[[#This Row],[TARIH]]="",tbl_Metraj22[[#This Row],[TARIH]]="-"),0,IF(tbl_Metraj22[[#This Row],[YUZDE]]=0,tbl_Metraj22[[#This Row],[METRAJ_BETON]],tbl_Metraj22[[#This Row],[YUZDE]]*tbl_Metraj22[[#This Row],[METRAJ_BETON]]))</f>
        <v>2.88</v>
      </c>
      <c r="K4977" s="2" t="s">
        <v>23020</v>
      </c>
    </row>
    <row r="4978" spans="1:11" ht="14.25" x14ac:dyDescent="0.2">
      <c r="A4978" s="2" t="s">
        <v>734</v>
      </c>
      <c r="B4978" s="124" t="s">
        <v>5336</v>
      </c>
      <c r="C4978" s="124"/>
      <c r="D4978" s="126">
        <v>0.89</v>
      </c>
      <c r="E4978" s="124" t="s">
        <v>766</v>
      </c>
      <c r="F4978" s="124">
        <v>0</v>
      </c>
      <c r="G4978" s="2" t="s">
        <v>17564</v>
      </c>
      <c r="H4978" s="130">
        <v>45919</v>
      </c>
      <c r="I4978" s="134"/>
      <c r="J4978" s="123">
        <f>IF(OR(tbl_Metraj22[[#This Row],[TARIH]]="",tbl_Metraj22[[#This Row],[TARIH]]="-"),0,IF(tbl_Metraj22[[#This Row],[YUZDE]]=0,tbl_Metraj22[[#This Row],[METRAJ_BETON]],tbl_Metraj22[[#This Row],[YUZDE]]*tbl_Metraj22[[#This Row],[METRAJ_BETON]]))</f>
        <v>0.89</v>
      </c>
      <c r="K4978" s="2" t="s">
        <v>24155</v>
      </c>
    </row>
    <row r="4979" spans="1:11" ht="14.25" x14ac:dyDescent="0.2">
      <c r="A4979" s="2" t="s">
        <v>734</v>
      </c>
      <c r="B4979" s="124" t="s">
        <v>5337</v>
      </c>
      <c r="C4979" s="124"/>
      <c r="D4979" s="126">
        <v>3.81</v>
      </c>
      <c r="E4979" s="124" t="s">
        <v>766</v>
      </c>
      <c r="F4979" s="124">
        <v>0</v>
      </c>
      <c r="G4979" s="2" t="s">
        <v>17565</v>
      </c>
      <c r="H4979" s="130">
        <v>45919</v>
      </c>
      <c r="I4979" s="134"/>
      <c r="J4979" s="123">
        <f>IF(OR(tbl_Metraj22[[#This Row],[TARIH]]="",tbl_Metraj22[[#This Row],[TARIH]]="-"),0,IF(tbl_Metraj22[[#This Row],[YUZDE]]=0,tbl_Metraj22[[#This Row],[METRAJ_BETON]],tbl_Metraj22[[#This Row],[YUZDE]]*tbl_Metraj22[[#This Row],[METRAJ_BETON]]))</f>
        <v>3.81</v>
      </c>
      <c r="K4979" s="2" t="s">
        <v>23008</v>
      </c>
    </row>
    <row r="4980" spans="1:11" ht="14.25" x14ac:dyDescent="0.2">
      <c r="A4980" s="2" t="s">
        <v>734</v>
      </c>
      <c r="B4980" s="124" t="s">
        <v>5338</v>
      </c>
      <c r="C4980" s="124"/>
      <c r="D4980" s="126">
        <v>1.1599999999999999</v>
      </c>
      <c r="E4980" s="124" t="s">
        <v>766</v>
      </c>
      <c r="F4980" s="124">
        <v>0</v>
      </c>
      <c r="G4980" s="2" t="s">
        <v>17566</v>
      </c>
      <c r="H4980" s="130">
        <v>45919</v>
      </c>
      <c r="I4980" s="134"/>
      <c r="J4980" s="123">
        <f>IF(OR(tbl_Metraj22[[#This Row],[TARIH]]="",tbl_Metraj22[[#This Row],[TARIH]]="-"),0,IF(tbl_Metraj22[[#This Row],[YUZDE]]=0,tbl_Metraj22[[#This Row],[METRAJ_BETON]],tbl_Metraj22[[#This Row],[YUZDE]]*tbl_Metraj22[[#This Row],[METRAJ_BETON]]))</f>
        <v>1.1599999999999999</v>
      </c>
      <c r="K4980" s="2" t="s">
        <v>24156</v>
      </c>
    </row>
    <row r="4981" spans="1:11" ht="14.25" x14ac:dyDescent="0.2">
      <c r="A4981" s="2" t="s">
        <v>734</v>
      </c>
      <c r="B4981" s="124" t="s">
        <v>5339</v>
      </c>
      <c r="C4981" s="124"/>
      <c r="D4981" s="126">
        <v>3.04</v>
      </c>
      <c r="E4981" s="124" t="s">
        <v>766</v>
      </c>
      <c r="F4981" s="124">
        <v>0</v>
      </c>
      <c r="G4981" s="2" t="s">
        <v>17567</v>
      </c>
      <c r="H4981" s="130">
        <v>45919</v>
      </c>
      <c r="I4981" s="134"/>
      <c r="J4981" s="123">
        <f>IF(OR(tbl_Metraj22[[#This Row],[TARIH]]="",tbl_Metraj22[[#This Row],[TARIH]]="-"),0,IF(tbl_Metraj22[[#This Row],[YUZDE]]=0,tbl_Metraj22[[#This Row],[METRAJ_BETON]],tbl_Metraj22[[#This Row],[YUZDE]]*tbl_Metraj22[[#This Row],[METRAJ_BETON]]))</f>
        <v>3.04</v>
      </c>
      <c r="K4981" s="2" t="s">
        <v>24157</v>
      </c>
    </row>
    <row r="4982" spans="1:11" ht="14.25" x14ac:dyDescent="0.2">
      <c r="A4982" s="2" t="s">
        <v>734</v>
      </c>
      <c r="B4982" s="124" t="s">
        <v>5340</v>
      </c>
      <c r="C4982" s="124"/>
      <c r="D4982" s="126">
        <v>0.72</v>
      </c>
      <c r="E4982" s="124" t="s">
        <v>766</v>
      </c>
      <c r="F4982" s="124">
        <v>0</v>
      </c>
      <c r="G4982" s="2" t="s">
        <v>17568</v>
      </c>
      <c r="H4982" s="130"/>
      <c r="I4982" s="134"/>
      <c r="J4982" s="123">
        <f>IF(OR(tbl_Metraj22[[#This Row],[TARIH]]="",tbl_Metraj22[[#This Row],[TARIH]]="-"),0,IF(tbl_Metraj22[[#This Row],[YUZDE]]=0,tbl_Metraj22[[#This Row],[METRAJ_BETON]],tbl_Metraj22[[#This Row],[YUZDE]]*tbl_Metraj22[[#This Row],[METRAJ_BETON]]))</f>
        <v>0</v>
      </c>
      <c r="K4982" s="2" t="e">
        <v>#N/A</v>
      </c>
    </row>
    <row r="4983" spans="1:11" ht="14.25" x14ac:dyDescent="0.2">
      <c r="A4983" s="2" t="s">
        <v>734</v>
      </c>
      <c r="B4983" s="124" t="s">
        <v>5341</v>
      </c>
      <c r="C4983" s="124"/>
      <c r="D4983" s="126">
        <v>2.68</v>
      </c>
      <c r="E4983" s="124" t="s">
        <v>766</v>
      </c>
      <c r="F4983" s="124">
        <v>0</v>
      </c>
      <c r="G4983" s="2" t="s">
        <v>17569</v>
      </c>
      <c r="H4983" s="130">
        <v>45919</v>
      </c>
      <c r="I4983" s="134"/>
      <c r="J4983" s="123">
        <f>IF(OR(tbl_Metraj22[[#This Row],[TARIH]]="",tbl_Metraj22[[#This Row],[TARIH]]="-"),0,IF(tbl_Metraj22[[#This Row],[YUZDE]]=0,tbl_Metraj22[[#This Row],[METRAJ_BETON]],tbl_Metraj22[[#This Row],[YUZDE]]*tbl_Metraj22[[#This Row],[METRAJ_BETON]]))</f>
        <v>2.68</v>
      </c>
      <c r="K4983" s="2" t="s">
        <v>24158</v>
      </c>
    </row>
    <row r="4984" spans="1:11" ht="14.25" x14ac:dyDescent="0.2">
      <c r="A4984" s="2" t="s">
        <v>734</v>
      </c>
      <c r="B4984" s="124" t="s">
        <v>5342</v>
      </c>
      <c r="C4984" s="124"/>
      <c r="D4984" s="126">
        <v>1.67</v>
      </c>
      <c r="E4984" s="124" t="s">
        <v>766</v>
      </c>
      <c r="F4984" s="124">
        <v>0</v>
      </c>
      <c r="G4984" s="2" t="s">
        <v>17570</v>
      </c>
      <c r="H4984" s="130"/>
      <c r="I4984" s="134"/>
      <c r="J4984" s="123">
        <f>IF(OR(tbl_Metraj22[[#This Row],[TARIH]]="",tbl_Metraj22[[#This Row],[TARIH]]="-"),0,IF(tbl_Metraj22[[#This Row],[YUZDE]]=0,tbl_Metraj22[[#This Row],[METRAJ_BETON]],tbl_Metraj22[[#This Row],[YUZDE]]*tbl_Metraj22[[#This Row],[METRAJ_BETON]]))</f>
        <v>0</v>
      </c>
      <c r="K4984" s="2" t="e">
        <v>#N/A</v>
      </c>
    </row>
    <row r="4985" spans="1:11" ht="14.25" x14ac:dyDescent="0.2">
      <c r="A4985" s="2" t="s">
        <v>734</v>
      </c>
      <c r="B4985" s="124" t="s">
        <v>5343</v>
      </c>
      <c r="C4985" s="124"/>
      <c r="D4985" s="126">
        <v>0.89</v>
      </c>
      <c r="E4985" s="124" t="s">
        <v>766</v>
      </c>
      <c r="F4985" s="124">
        <v>0</v>
      </c>
      <c r="G4985" s="2" t="s">
        <v>17571</v>
      </c>
      <c r="H4985" s="130"/>
      <c r="I4985" s="134"/>
      <c r="J4985" s="123">
        <f>IF(OR(tbl_Metraj22[[#This Row],[TARIH]]="",tbl_Metraj22[[#This Row],[TARIH]]="-"),0,IF(tbl_Metraj22[[#This Row],[YUZDE]]=0,tbl_Metraj22[[#This Row],[METRAJ_BETON]],tbl_Metraj22[[#This Row],[YUZDE]]*tbl_Metraj22[[#This Row],[METRAJ_BETON]]))</f>
        <v>0</v>
      </c>
      <c r="K4985" s="2" t="e">
        <v>#N/A</v>
      </c>
    </row>
    <row r="4986" spans="1:11" ht="14.25" x14ac:dyDescent="0.2">
      <c r="A4986" s="2" t="s">
        <v>734</v>
      </c>
      <c r="B4986" s="124" t="s">
        <v>5344</v>
      </c>
      <c r="C4986" s="124"/>
      <c r="D4986" s="126">
        <v>0.89</v>
      </c>
      <c r="E4986" s="124" t="s">
        <v>766</v>
      </c>
      <c r="F4986" s="124">
        <v>0</v>
      </c>
      <c r="G4986" s="2" t="s">
        <v>17572</v>
      </c>
      <c r="H4986" s="130">
        <v>45919</v>
      </c>
      <c r="I4986" s="134"/>
      <c r="J4986" s="123">
        <f>IF(OR(tbl_Metraj22[[#This Row],[TARIH]]="",tbl_Metraj22[[#This Row],[TARIH]]="-"),0,IF(tbl_Metraj22[[#This Row],[YUZDE]]=0,tbl_Metraj22[[#This Row],[METRAJ_BETON]],tbl_Metraj22[[#This Row],[YUZDE]]*tbl_Metraj22[[#This Row],[METRAJ_BETON]]))</f>
        <v>0.89</v>
      </c>
      <c r="K4986" s="2" t="s">
        <v>23049</v>
      </c>
    </row>
    <row r="4987" spans="1:11" ht="14.25" x14ac:dyDescent="0.2">
      <c r="A4987" s="2" t="s">
        <v>734</v>
      </c>
      <c r="B4987" s="124" t="s">
        <v>5345</v>
      </c>
      <c r="C4987" s="124"/>
      <c r="D4987" s="126">
        <v>1.57</v>
      </c>
      <c r="E4987" s="124" t="s">
        <v>766</v>
      </c>
      <c r="F4987" s="124">
        <v>0</v>
      </c>
      <c r="G4987" s="2" t="s">
        <v>17573</v>
      </c>
      <c r="H4987" s="130">
        <v>45919</v>
      </c>
      <c r="I4987" s="134"/>
      <c r="J4987" s="123">
        <f>IF(OR(tbl_Metraj22[[#This Row],[TARIH]]="",tbl_Metraj22[[#This Row],[TARIH]]="-"),0,IF(tbl_Metraj22[[#This Row],[YUZDE]]=0,tbl_Metraj22[[#This Row],[METRAJ_BETON]],tbl_Metraj22[[#This Row],[YUZDE]]*tbl_Metraj22[[#This Row],[METRAJ_BETON]]))</f>
        <v>1.57</v>
      </c>
      <c r="K4987" s="2" t="s">
        <v>24159</v>
      </c>
    </row>
    <row r="4988" spans="1:11" ht="14.25" x14ac:dyDescent="0.2">
      <c r="A4988" s="2" t="s">
        <v>734</v>
      </c>
      <c r="B4988" s="124" t="s">
        <v>5346</v>
      </c>
      <c r="C4988" s="124"/>
      <c r="D4988" s="126">
        <v>1.41</v>
      </c>
      <c r="E4988" s="124" t="s">
        <v>766</v>
      </c>
      <c r="F4988" s="124">
        <v>0</v>
      </c>
      <c r="G4988" s="2" t="s">
        <v>17574</v>
      </c>
      <c r="H4988" s="130"/>
      <c r="I4988" s="134"/>
      <c r="J4988" s="123">
        <f>IF(OR(tbl_Metraj22[[#This Row],[TARIH]]="",tbl_Metraj22[[#This Row],[TARIH]]="-"),0,IF(tbl_Metraj22[[#This Row],[YUZDE]]=0,tbl_Metraj22[[#This Row],[METRAJ_BETON]],tbl_Metraj22[[#This Row],[YUZDE]]*tbl_Metraj22[[#This Row],[METRAJ_BETON]]))</f>
        <v>0</v>
      </c>
      <c r="K4988" s="2" t="s">
        <v>24160</v>
      </c>
    </row>
    <row r="4989" spans="1:11" ht="14.25" x14ac:dyDescent="0.2">
      <c r="A4989" s="2" t="s">
        <v>734</v>
      </c>
      <c r="B4989" s="124" t="s">
        <v>5347</v>
      </c>
      <c r="C4989" s="124"/>
      <c r="D4989" s="126">
        <v>1.7</v>
      </c>
      <c r="E4989" s="124" t="s">
        <v>766</v>
      </c>
      <c r="F4989" s="124">
        <v>0</v>
      </c>
      <c r="G4989" s="2" t="s">
        <v>17575</v>
      </c>
      <c r="H4989" s="130">
        <v>45919</v>
      </c>
      <c r="I4989" s="134"/>
      <c r="J4989" s="123">
        <f>IF(OR(tbl_Metraj22[[#This Row],[TARIH]]="",tbl_Metraj22[[#This Row],[TARIH]]="-"),0,IF(tbl_Metraj22[[#This Row],[YUZDE]]=0,tbl_Metraj22[[#This Row],[METRAJ_BETON]],tbl_Metraj22[[#This Row],[YUZDE]]*tbl_Metraj22[[#This Row],[METRAJ_BETON]]))</f>
        <v>1.7</v>
      </c>
      <c r="K4989" s="2" t="s">
        <v>23004</v>
      </c>
    </row>
    <row r="4990" spans="1:11" ht="14.25" x14ac:dyDescent="0.2">
      <c r="A4990" s="2" t="s">
        <v>734</v>
      </c>
      <c r="B4990" s="124" t="s">
        <v>5348</v>
      </c>
      <c r="C4990" s="124"/>
      <c r="D4990" s="126">
        <v>1.6</v>
      </c>
      <c r="E4990" s="124" t="s">
        <v>766</v>
      </c>
      <c r="F4990" s="124">
        <v>0</v>
      </c>
      <c r="G4990" s="2" t="s">
        <v>17576</v>
      </c>
      <c r="H4990" s="130"/>
      <c r="I4990" s="134"/>
      <c r="J4990" s="123">
        <f>IF(OR(tbl_Metraj22[[#This Row],[TARIH]]="",tbl_Metraj22[[#This Row],[TARIH]]="-"),0,IF(tbl_Metraj22[[#This Row],[YUZDE]]=0,tbl_Metraj22[[#This Row],[METRAJ_BETON]],tbl_Metraj22[[#This Row],[YUZDE]]*tbl_Metraj22[[#This Row],[METRAJ_BETON]]))</f>
        <v>0</v>
      </c>
      <c r="K4990" s="2" t="s">
        <v>24161</v>
      </c>
    </row>
    <row r="4991" spans="1:11" ht="14.25" x14ac:dyDescent="0.2">
      <c r="A4991" s="2" t="s">
        <v>734</v>
      </c>
      <c r="B4991" s="124" t="s">
        <v>5349</v>
      </c>
      <c r="C4991" s="124"/>
      <c r="D4991" s="126">
        <v>0.28999999999999998</v>
      </c>
      <c r="E4991" s="124" t="s">
        <v>766</v>
      </c>
      <c r="F4991" s="124">
        <v>0</v>
      </c>
      <c r="G4991" s="2" t="s">
        <v>17577</v>
      </c>
      <c r="H4991" s="130"/>
      <c r="I4991" s="134"/>
      <c r="J4991" s="123">
        <f>IF(OR(tbl_Metraj22[[#This Row],[TARIH]]="",tbl_Metraj22[[#This Row],[TARIH]]="-"),0,IF(tbl_Metraj22[[#This Row],[YUZDE]]=0,tbl_Metraj22[[#This Row],[METRAJ_BETON]],tbl_Metraj22[[#This Row],[YUZDE]]*tbl_Metraj22[[#This Row],[METRAJ_BETON]]))</f>
        <v>0</v>
      </c>
      <c r="K4991" s="2" t="s">
        <v>24162</v>
      </c>
    </row>
    <row r="4992" spans="1:11" ht="14.25" x14ac:dyDescent="0.2">
      <c r="A4992" s="2" t="s">
        <v>734</v>
      </c>
      <c r="B4992" s="124" t="s">
        <v>5350</v>
      </c>
      <c r="C4992" s="124"/>
      <c r="D4992" s="126">
        <v>1.73</v>
      </c>
      <c r="E4992" s="124" t="s">
        <v>766</v>
      </c>
      <c r="F4992" s="124">
        <v>0</v>
      </c>
      <c r="G4992" s="2" t="s">
        <v>17578</v>
      </c>
      <c r="H4992" s="130"/>
      <c r="I4992" s="134"/>
      <c r="J4992" s="123">
        <f>IF(OR(tbl_Metraj22[[#This Row],[TARIH]]="",tbl_Metraj22[[#This Row],[TARIH]]="-"),0,IF(tbl_Metraj22[[#This Row],[YUZDE]]=0,tbl_Metraj22[[#This Row],[METRAJ_BETON]],tbl_Metraj22[[#This Row],[YUZDE]]*tbl_Metraj22[[#This Row],[METRAJ_BETON]]))</f>
        <v>0</v>
      </c>
      <c r="K4992" s="2" t="s">
        <v>22948</v>
      </c>
    </row>
    <row r="4993" spans="1:11" ht="14.25" x14ac:dyDescent="0.2">
      <c r="A4993" s="2" t="s">
        <v>734</v>
      </c>
      <c r="B4993" s="124" t="s">
        <v>5351</v>
      </c>
      <c r="C4993" s="124"/>
      <c r="D4993" s="126">
        <v>0.32</v>
      </c>
      <c r="E4993" s="124" t="s">
        <v>766</v>
      </c>
      <c r="F4993" s="124">
        <v>0</v>
      </c>
      <c r="G4993" s="2" t="s">
        <v>17579</v>
      </c>
      <c r="H4993" s="130"/>
      <c r="I4993" s="134"/>
      <c r="J4993" s="123">
        <f>IF(OR(tbl_Metraj22[[#This Row],[TARIH]]="",tbl_Metraj22[[#This Row],[TARIH]]="-"),0,IF(tbl_Metraj22[[#This Row],[YUZDE]]=0,tbl_Metraj22[[#This Row],[METRAJ_BETON]],tbl_Metraj22[[#This Row],[YUZDE]]*tbl_Metraj22[[#This Row],[METRAJ_BETON]]))</f>
        <v>0</v>
      </c>
      <c r="K4993" s="2" t="e">
        <v>#N/A</v>
      </c>
    </row>
    <row r="4994" spans="1:11" ht="14.25" x14ac:dyDescent="0.2">
      <c r="A4994" s="2" t="s">
        <v>734</v>
      </c>
      <c r="B4994" s="124" t="s">
        <v>5352</v>
      </c>
      <c r="C4994" s="124"/>
      <c r="D4994" s="126">
        <v>0.94</v>
      </c>
      <c r="E4994" s="124" t="s">
        <v>766</v>
      </c>
      <c r="F4994" s="124">
        <v>0</v>
      </c>
      <c r="G4994" s="2" t="s">
        <v>17580</v>
      </c>
      <c r="H4994" s="130"/>
      <c r="I4994" s="134"/>
      <c r="J4994" s="123">
        <f>IF(OR(tbl_Metraj22[[#This Row],[TARIH]]="",tbl_Metraj22[[#This Row],[TARIH]]="-"),0,IF(tbl_Metraj22[[#This Row],[YUZDE]]=0,tbl_Metraj22[[#This Row],[METRAJ_BETON]],tbl_Metraj22[[#This Row],[YUZDE]]*tbl_Metraj22[[#This Row],[METRAJ_BETON]]))</f>
        <v>0</v>
      </c>
      <c r="K4994" s="2" t="s">
        <v>24163</v>
      </c>
    </row>
    <row r="4995" spans="1:11" ht="14.25" x14ac:dyDescent="0.2">
      <c r="A4995" s="2" t="s">
        <v>734</v>
      </c>
      <c r="B4995" s="124" t="s">
        <v>5353</v>
      </c>
      <c r="C4995" s="124"/>
      <c r="D4995" s="126">
        <v>0.8</v>
      </c>
      <c r="E4995" s="124" t="s">
        <v>766</v>
      </c>
      <c r="F4995" s="124">
        <v>0</v>
      </c>
      <c r="G4995" s="2" t="s">
        <v>17581</v>
      </c>
      <c r="H4995" s="130"/>
      <c r="I4995" s="134"/>
      <c r="J4995" s="123">
        <f>IF(OR(tbl_Metraj22[[#This Row],[TARIH]]="",tbl_Metraj22[[#This Row],[TARIH]]="-"),0,IF(tbl_Metraj22[[#This Row],[YUZDE]]=0,tbl_Metraj22[[#This Row],[METRAJ_BETON]],tbl_Metraj22[[#This Row],[YUZDE]]*tbl_Metraj22[[#This Row],[METRAJ_BETON]]))</f>
        <v>0</v>
      </c>
      <c r="K4995" s="2" t="s">
        <v>24164</v>
      </c>
    </row>
    <row r="4996" spans="1:11" ht="14.25" x14ac:dyDescent="0.2">
      <c r="A4996" s="2" t="s">
        <v>734</v>
      </c>
      <c r="B4996" s="124" t="s">
        <v>5354</v>
      </c>
      <c r="C4996" s="124"/>
      <c r="D4996" s="126">
        <v>0.38</v>
      </c>
      <c r="E4996" s="124" t="s">
        <v>766</v>
      </c>
      <c r="F4996" s="124">
        <v>0</v>
      </c>
      <c r="G4996" s="2" t="s">
        <v>17582</v>
      </c>
      <c r="H4996" s="130"/>
      <c r="I4996" s="134"/>
      <c r="J4996" s="123">
        <f>IF(OR(tbl_Metraj22[[#This Row],[TARIH]]="",tbl_Metraj22[[#This Row],[TARIH]]="-"),0,IF(tbl_Metraj22[[#This Row],[YUZDE]]=0,tbl_Metraj22[[#This Row],[METRAJ_BETON]],tbl_Metraj22[[#This Row],[YUZDE]]*tbl_Metraj22[[#This Row],[METRAJ_BETON]]))</f>
        <v>0</v>
      </c>
      <c r="K4996" s="2" t="e">
        <v>#N/A</v>
      </c>
    </row>
    <row r="4997" spans="1:11" ht="14.25" x14ac:dyDescent="0.2">
      <c r="A4997" s="2" t="s">
        <v>734</v>
      </c>
      <c r="B4997" s="124" t="s">
        <v>5355</v>
      </c>
      <c r="C4997" s="124"/>
      <c r="D4997" s="126">
        <v>0.89</v>
      </c>
      <c r="E4997" s="124" t="s">
        <v>766</v>
      </c>
      <c r="F4997" s="124">
        <v>0</v>
      </c>
      <c r="G4997" s="2" t="s">
        <v>17583</v>
      </c>
      <c r="H4997" s="130"/>
      <c r="I4997" s="134"/>
      <c r="J4997" s="123">
        <f>IF(OR(tbl_Metraj22[[#This Row],[TARIH]]="",tbl_Metraj22[[#This Row],[TARIH]]="-"),0,IF(tbl_Metraj22[[#This Row],[YUZDE]]=0,tbl_Metraj22[[#This Row],[METRAJ_BETON]],tbl_Metraj22[[#This Row],[YUZDE]]*tbl_Metraj22[[#This Row],[METRAJ_BETON]]))</f>
        <v>0</v>
      </c>
      <c r="K4997" s="2" t="s">
        <v>24165</v>
      </c>
    </row>
    <row r="4998" spans="1:11" ht="14.25" x14ac:dyDescent="0.2">
      <c r="A4998" s="2" t="s">
        <v>734</v>
      </c>
      <c r="B4998" s="124" t="s">
        <v>5356</v>
      </c>
      <c r="C4998" s="124"/>
      <c r="D4998" s="126">
        <v>1.78</v>
      </c>
      <c r="E4998" s="124" t="s">
        <v>766</v>
      </c>
      <c r="F4998" s="124">
        <v>0</v>
      </c>
      <c r="G4998" s="2" t="s">
        <v>17584</v>
      </c>
      <c r="H4998" s="130"/>
      <c r="I4998" s="134"/>
      <c r="J4998" s="123">
        <f>IF(OR(tbl_Metraj22[[#This Row],[TARIH]]="",tbl_Metraj22[[#This Row],[TARIH]]="-"),0,IF(tbl_Metraj22[[#This Row],[YUZDE]]=0,tbl_Metraj22[[#This Row],[METRAJ_BETON]],tbl_Metraj22[[#This Row],[YUZDE]]*tbl_Metraj22[[#This Row],[METRAJ_BETON]]))</f>
        <v>0</v>
      </c>
      <c r="K4998" s="2" t="s">
        <v>24166</v>
      </c>
    </row>
    <row r="4999" spans="1:11" ht="14.25" x14ac:dyDescent="0.2">
      <c r="A4999" s="2" t="s">
        <v>734</v>
      </c>
      <c r="B4999" s="124" t="s">
        <v>5357</v>
      </c>
      <c r="C4999" s="124"/>
      <c r="D4999" s="126">
        <v>2.29</v>
      </c>
      <c r="E4999" s="124" t="s">
        <v>766</v>
      </c>
      <c r="F4999" s="124">
        <v>0</v>
      </c>
      <c r="G4999" s="2" t="s">
        <v>17585</v>
      </c>
      <c r="H4999" s="130">
        <v>45919</v>
      </c>
      <c r="I4999" s="134"/>
      <c r="J4999" s="123">
        <f>IF(OR(tbl_Metraj22[[#This Row],[TARIH]]="",tbl_Metraj22[[#This Row],[TARIH]]="-"),0,IF(tbl_Metraj22[[#This Row],[YUZDE]]=0,tbl_Metraj22[[#This Row],[METRAJ_BETON]],tbl_Metraj22[[#This Row],[YUZDE]]*tbl_Metraj22[[#This Row],[METRAJ_BETON]]))</f>
        <v>2.29</v>
      </c>
      <c r="K4999" s="2" t="s">
        <v>23051</v>
      </c>
    </row>
    <row r="5000" spans="1:11" ht="14.25" x14ac:dyDescent="0.2">
      <c r="A5000" s="2" t="s">
        <v>734</v>
      </c>
      <c r="B5000" s="124" t="s">
        <v>5358</v>
      </c>
      <c r="C5000" s="124"/>
      <c r="D5000" s="126">
        <v>0.39</v>
      </c>
      <c r="E5000" s="124" t="s">
        <v>766</v>
      </c>
      <c r="F5000" s="124">
        <v>0</v>
      </c>
      <c r="G5000" s="2" t="s">
        <v>17586</v>
      </c>
      <c r="H5000" s="130">
        <v>45919</v>
      </c>
      <c r="I5000" s="134"/>
      <c r="J5000" s="123">
        <f>IF(OR(tbl_Metraj22[[#This Row],[TARIH]]="",tbl_Metraj22[[#This Row],[TARIH]]="-"),0,IF(tbl_Metraj22[[#This Row],[YUZDE]]=0,tbl_Metraj22[[#This Row],[METRAJ_BETON]],tbl_Metraj22[[#This Row],[YUZDE]]*tbl_Metraj22[[#This Row],[METRAJ_BETON]]))</f>
        <v>0.39</v>
      </c>
      <c r="K5000" s="2" t="s">
        <v>24167</v>
      </c>
    </row>
    <row r="5001" spans="1:11" ht="14.25" x14ac:dyDescent="0.2">
      <c r="A5001" s="2" t="s">
        <v>734</v>
      </c>
      <c r="B5001" s="124" t="s">
        <v>5359</v>
      </c>
      <c r="C5001" s="124"/>
      <c r="D5001" s="126">
        <v>0.8</v>
      </c>
      <c r="E5001" s="124" t="s">
        <v>766</v>
      </c>
      <c r="F5001" s="124">
        <v>0</v>
      </c>
      <c r="G5001" s="2" t="s">
        <v>17587</v>
      </c>
      <c r="H5001" s="130">
        <v>45919</v>
      </c>
      <c r="I5001" s="134"/>
      <c r="J5001" s="123">
        <f>IF(OR(tbl_Metraj22[[#This Row],[TARIH]]="",tbl_Metraj22[[#This Row],[TARIH]]="-"),0,IF(tbl_Metraj22[[#This Row],[YUZDE]]=0,tbl_Metraj22[[#This Row],[METRAJ_BETON]],tbl_Metraj22[[#This Row],[YUZDE]]*tbl_Metraj22[[#This Row],[METRAJ_BETON]]))</f>
        <v>0.8</v>
      </c>
      <c r="K5001" s="2" t="s">
        <v>23018</v>
      </c>
    </row>
    <row r="5002" spans="1:11" ht="14.25" x14ac:dyDescent="0.2">
      <c r="A5002" s="2" t="s">
        <v>734</v>
      </c>
      <c r="B5002" s="124" t="s">
        <v>5360</v>
      </c>
      <c r="C5002" s="124"/>
      <c r="D5002" s="126">
        <v>1.52</v>
      </c>
      <c r="E5002" s="124" t="s">
        <v>766</v>
      </c>
      <c r="F5002" s="124">
        <v>0</v>
      </c>
      <c r="G5002" s="2" t="s">
        <v>17588</v>
      </c>
      <c r="H5002" s="130"/>
      <c r="I5002" s="134"/>
      <c r="J5002" s="123">
        <f>IF(OR(tbl_Metraj22[[#This Row],[TARIH]]="",tbl_Metraj22[[#This Row],[TARIH]]="-"),0,IF(tbl_Metraj22[[#This Row],[YUZDE]]=0,tbl_Metraj22[[#This Row],[METRAJ_BETON]],tbl_Metraj22[[#This Row],[YUZDE]]*tbl_Metraj22[[#This Row],[METRAJ_BETON]]))</f>
        <v>0</v>
      </c>
      <c r="K5002" s="2" t="s">
        <v>24168</v>
      </c>
    </row>
    <row r="5003" spans="1:11" ht="14.25" x14ac:dyDescent="0.2">
      <c r="A5003" s="2" t="s">
        <v>734</v>
      </c>
      <c r="B5003" s="124" t="s">
        <v>5361</v>
      </c>
      <c r="C5003" s="124"/>
      <c r="D5003" s="126">
        <v>1.06</v>
      </c>
      <c r="E5003" s="124" t="s">
        <v>766</v>
      </c>
      <c r="F5003" s="124">
        <v>0</v>
      </c>
      <c r="G5003" s="2" t="s">
        <v>17589</v>
      </c>
      <c r="H5003" s="130">
        <v>45919</v>
      </c>
      <c r="I5003" s="134"/>
      <c r="J5003" s="123">
        <f>IF(OR(tbl_Metraj22[[#This Row],[TARIH]]="",tbl_Metraj22[[#This Row],[TARIH]]="-"),0,IF(tbl_Metraj22[[#This Row],[YUZDE]]=0,tbl_Metraj22[[#This Row],[METRAJ_BETON]],tbl_Metraj22[[#This Row],[YUZDE]]*tbl_Metraj22[[#This Row],[METRAJ_BETON]]))</f>
        <v>1.06</v>
      </c>
      <c r="K5003" s="2" t="s">
        <v>24169</v>
      </c>
    </row>
    <row r="5004" spans="1:11" ht="14.25" x14ac:dyDescent="0.2">
      <c r="A5004" s="2" t="s">
        <v>734</v>
      </c>
      <c r="B5004" s="124" t="s">
        <v>5362</v>
      </c>
      <c r="C5004" s="124"/>
      <c r="D5004" s="126">
        <v>0.34</v>
      </c>
      <c r="E5004" s="124" t="s">
        <v>766</v>
      </c>
      <c r="F5004" s="124">
        <v>0</v>
      </c>
      <c r="G5004" s="2" t="s">
        <v>17590</v>
      </c>
      <c r="H5004" s="130">
        <v>45919</v>
      </c>
      <c r="I5004" s="134"/>
      <c r="J5004" s="123">
        <f>IF(OR(tbl_Metraj22[[#This Row],[TARIH]]="",tbl_Metraj22[[#This Row],[TARIH]]="-"),0,IF(tbl_Metraj22[[#This Row],[YUZDE]]=0,tbl_Metraj22[[#This Row],[METRAJ_BETON]],tbl_Metraj22[[#This Row],[YUZDE]]*tbl_Metraj22[[#This Row],[METRAJ_BETON]]))</f>
        <v>0.34</v>
      </c>
      <c r="K5004" s="2" t="s">
        <v>24170</v>
      </c>
    </row>
    <row r="5005" spans="1:11" ht="14.25" x14ac:dyDescent="0.2">
      <c r="A5005" s="2" t="s">
        <v>734</v>
      </c>
      <c r="B5005" s="124" t="s">
        <v>5363</v>
      </c>
      <c r="C5005" s="124"/>
      <c r="D5005" s="126">
        <v>0.37</v>
      </c>
      <c r="E5005" s="124" t="s">
        <v>766</v>
      </c>
      <c r="F5005" s="124">
        <v>0</v>
      </c>
      <c r="G5005" s="2" t="s">
        <v>17591</v>
      </c>
      <c r="H5005" s="130">
        <v>45919</v>
      </c>
      <c r="I5005" s="134"/>
      <c r="J5005" s="123">
        <f>IF(OR(tbl_Metraj22[[#This Row],[TARIH]]="",tbl_Metraj22[[#This Row],[TARIH]]="-"),0,IF(tbl_Metraj22[[#This Row],[YUZDE]]=0,tbl_Metraj22[[#This Row],[METRAJ_BETON]],tbl_Metraj22[[#This Row],[YUZDE]]*tbl_Metraj22[[#This Row],[METRAJ_BETON]]))</f>
        <v>0.37</v>
      </c>
      <c r="K5005" s="2" t="s">
        <v>24171</v>
      </c>
    </row>
    <row r="5006" spans="1:11" ht="14.25" x14ac:dyDescent="0.2">
      <c r="A5006" s="2" t="s">
        <v>734</v>
      </c>
      <c r="B5006" s="124" t="s">
        <v>5364</v>
      </c>
      <c r="C5006" s="124"/>
      <c r="D5006" s="126">
        <v>3.4</v>
      </c>
      <c r="E5006" s="124" t="s">
        <v>766</v>
      </c>
      <c r="F5006" s="124">
        <v>0</v>
      </c>
      <c r="G5006" s="2" t="s">
        <v>17592</v>
      </c>
      <c r="H5006" s="130">
        <v>45919</v>
      </c>
      <c r="I5006" s="134"/>
      <c r="J5006" s="123">
        <f>IF(OR(tbl_Metraj22[[#This Row],[TARIH]]="",tbl_Metraj22[[#This Row],[TARIH]]="-"),0,IF(tbl_Metraj22[[#This Row],[YUZDE]]=0,tbl_Metraj22[[#This Row],[METRAJ_BETON]],tbl_Metraj22[[#This Row],[YUZDE]]*tbl_Metraj22[[#This Row],[METRAJ_BETON]]))</f>
        <v>3.4</v>
      </c>
      <c r="K5006" s="2" t="s">
        <v>23021</v>
      </c>
    </row>
    <row r="5007" spans="1:11" ht="14.25" x14ac:dyDescent="0.2">
      <c r="A5007" s="2" t="s">
        <v>734</v>
      </c>
      <c r="B5007" s="124" t="s">
        <v>5365</v>
      </c>
      <c r="C5007" s="124"/>
      <c r="D5007" s="126">
        <v>2.48</v>
      </c>
      <c r="E5007" s="124" t="s">
        <v>766</v>
      </c>
      <c r="F5007" s="124">
        <v>0</v>
      </c>
      <c r="G5007" s="2" t="s">
        <v>17593</v>
      </c>
      <c r="H5007" s="130">
        <v>45919</v>
      </c>
      <c r="I5007" s="134"/>
      <c r="J5007" s="123">
        <f>IF(OR(tbl_Metraj22[[#This Row],[TARIH]]="",tbl_Metraj22[[#This Row],[TARIH]]="-"),0,IF(tbl_Metraj22[[#This Row],[YUZDE]]=0,tbl_Metraj22[[#This Row],[METRAJ_BETON]],tbl_Metraj22[[#This Row],[YUZDE]]*tbl_Metraj22[[#This Row],[METRAJ_BETON]]))</f>
        <v>2.48</v>
      </c>
      <c r="K5007" s="2" t="s">
        <v>24172</v>
      </c>
    </row>
    <row r="5008" spans="1:11" ht="14.25" x14ac:dyDescent="0.2">
      <c r="A5008" s="2" t="s">
        <v>734</v>
      </c>
      <c r="B5008" s="124" t="s">
        <v>5366</v>
      </c>
      <c r="C5008" s="124"/>
      <c r="D5008" s="126">
        <v>1.06</v>
      </c>
      <c r="E5008" s="124" t="s">
        <v>766</v>
      </c>
      <c r="F5008" s="124">
        <v>0</v>
      </c>
      <c r="G5008" s="2" t="s">
        <v>17594</v>
      </c>
      <c r="H5008" s="130"/>
      <c r="I5008" s="134"/>
      <c r="J5008" s="123">
        <f>IF(OR(tbl_Metraj22[[#This Row],[TARIH]]="",tbl_Metraj22[[#This Row],[TARIH]]="-"),0,IF(tbl_Metraj22[[#This Row],[YUZDE]]=0,tbl_Metraj22[[#This Row],[METRAJ_BETON]],tbl_Metraj22[[#This Row],[YUZDE]]*tbl_Metraj22[[#This Row],[METRAJ_BETON]]))</f>
        <v>0</v>
      </c>
      <c r="K5008" s="2" t="s">
        <v>24173</v>
      </c>
    </row>
    <row r="5009" spans="1:11" ht="14.25" x14ac:dyDescent="0.2">
      <c r="A5009" s="2" t="s">
        <v>734</v>
      </c>
      <c r="B5009" s="124" t="s">
        <v>5367</v>
      </c>
      <c r="C5009" s="124"/>
      <c r="D5009" s="126">
        <v>0.35</v>
      </c>
      <c r="E5009" s="124" t="s">
        <v>766</v>
      </c>
      <c r="F5009" s="124">
        <v>0</v>
      </c>
      <c r="G5009" s="2" t="s">
        <v>17595</v>
      </c>
      <c r="H5009" s="130"/>
      <c r="I5009" s="134"/>
      <c r="J5009" s="123">
        <f>IF(OR(tbl_Metraj22[[#This Row],[TARIH]]="",tbl_Metraj22[[#This Row],[TARIH]]="-"),0,IF(tbl_Metraj22[[#This Row],[YUZDE]]=0,tbl_Metraj22[[#This Row],[METRAJ_BETON]],tbl_Metraj22[[#This Row],[YUZDE]]*tbl_Metraj22[[#This Row],[METRAJ_BETON]]))</f>
        <v>0</v>
      </c>
      <c r="K5009" s="2" t="s">
        <v>24174</v>
      </c>
    </row>
    <row r="5010" spans="1:11" ht="14.25" x14ac:dyDescent="0.2">
      <c r="A5010" s="2" t="s">
        <v>734</v>
      </c>
      <c r="B5010" s="124" t="s">
        <v>5368</v>
      </c>
      <c r="C5010" s="124"/>
      <c r="D5010" s="126">
        <v>0.9</v>
      </c>
      <c r="E5010" s="124" t="s">
        <v>766</v>
      </c>
      <c r="F5010" s="124">
        <v>0</v>
      </c>
      <c r="G5010" s="2" t="s">
        <v>17596</v>
      </c>
      <c r="H5010" s="130"/>
      <c r="I5010" s="134"/>
      <c r="J5010" s="123">
        <f>IF(OR(tbl_Metraj22[[#This Row],[TARIH]]="",tbl_Metraj22[[#This Row],[TARIH]]="-"),0,IF(tbl_Metraj22[[#This Row],[YUZDE]]=0,tbl_Metraj22[[#This Row],[METRAJ_BETON]],tbl_Metraj22[[#This Row],[YUZDE]]*tbl_Metraj22[[#This Row],[METRAJ_BETON]]))</f>
        <v>0</v>
      </c>
      <c r="K5010" s="2" t="s">
        <v>23043</v>
      </c>
    </row>
    <row r="5011" spans="1:11" ht="14.25" x14ac:dyDescent="0.2">
      <c r="A5011" s="2" t="s">
        <v>734</v>
      </c>
      <c r="B5011" s="124" t="s">
        <v>5369</v>
      </c>
      <c r="C5011" s="124"/>
      <c r="D5011" s="126">
        <v>0.91</v>
      </c>
      <c r="E5011" s="124" t="s">
        <v>766</v>
      </c>
      <c r="F5011" s="124">
        <v>0</v>
      </c>
      <c r="G5011" s="2" t="s">
        <v>17597</v>
      </c>
      <c r="H5011" s="130"/>
      <c r="I5011" s="134"/>
      <c r="J5011" s="123">
        <f>IF(OR(tbl_Metraj22[[#This Row],[TARIH]]="",tbl_Metraj22[[#This Row],[TARIH]]="-"),0,IF(tbl_Metraj22[[#This Row],[YUZDE]]=0,tbl_Metraj22[[#This Row],[METRAJ_BETON]],tbl_Metraj22[[#This Row],[YUZDE]]*tbl_Metraj22[[#This Row],[METRAJ_BETON]]))</f>
        <v>0</v>
      </c>
      <c r="K5011" s="2" t="s">
        <v>24175</v>
      </c>
    </row>
    <row r="5012" spans="1:11" ht="14.25" x14ac:dyDescent="0.2">
      <c r="A5012" s="2" t="s">
        <v>734</v>
      </c>
      <c r="B5012" s="124" t="s">
        <v>5370</v>
      </c>
      <c r="C5012" s="124"/>
      <c r="D5012" s="126">
        <v>0.32</v>
      </c>
      <c r="E5012" s="124" t="s">
        <v>766</v>
      </c>
      <c r="F5012" s="124">
        <v>0</v>
      </c>
      <c r="G5012" s="2" t="s">
        <v>17598</v>
      </c>
      <c r="H5012" s="130"/>
      <c r="I5012" s="134"/>
      <c r="J5012" s="123">
        <f>IF(OR(tbl_Metraj22[[#This Row],[TARIH]]="",tbl_Metraj22[[#This Row],[TARIH]]="-"),0,IF(tbl_Metraj22[[#This Row],[YUZDE]]=0,tbl_Metraj22[[#This Row],[METRAJ_BETON]],tbl_Metraj22[[#This Row],[YUZDE]]*tbl_Metraj22[[#This Row],[METRAJ_BETON]]))</f>
        <v>0</v>
      </c>
      <c r="K5012" s="2" t="s">
        <v>22995</v>
      </c>
    </row>
    <row r="5013" spans="1:11" ht="14.25" x14ac:dyDescent="0.2">
      <c r="A5013" s="2" t="s">
        <v>734</v>
      </c>
      <c r="B5013" s="124" t="s">
        <v>5371</v>
      </c>
      <c r="C5013" s="124"/>
      <c r="D5013" s="126">
        <v>0.61</v>
      </c>
      <c r="E5013" s="124" t="s">
        <v>766</v>
      </c>
      <c r="F5013" s="124">
        <v>0</v>
      </c>
      <c r="G5013" s="2" t="s">
        <v>17599</v>
      </c>
      <c r="H5013" s="130"/>
      <c r="I5013" s="134"/>
      <c r="J5013" s="123">
        <f>IF(OR(tbl_Metraj22[[#This Row],[TARIH]]="",tbl_Metraj22[[#This Row],[TARIH]]="-"),0,IF(tbl_Metraj22[[#This Row],[YUZDE]]=0,tbl_Metraj22[[#This Row],[METRAJ_BETON]],tbl_Metraj22[[#This Row],[YUZDE]]*tbl_Metraj22[[#This Row],[METRAJ_BETON]]))</f>
        <v>0</v>
      </c>
      <c r="K5013" s="2" t="s">
        <v>23034</v>
      </c>
    </row>
    <row r="5014" spans="1:11" ht="14.25" x14ac:dyDescent="0.2">
      <c r="A5014" s="2" t="s">
        <v>734</v>
      </c>
      <c r="B5014" s="124" t="s">
        <v>5372</v>
      </c>
      <c r="C5014" s="124"/>
      <c r="D5014" s="126">
        <v>0.43</v>
      </c>
      <c r="E5014" s="124" t="s">
        <v>766</v>
      </c>
      <c r="F5014" s="124">
        <v>0</v>
      </c>
      <c r="G5014" s="2" t="s">
        <v>17600</v>
      </c>
      <c r="H5014" s="130"/>
      <c r="I5014" s="134"/>
      <c r="J5014" s="123">
        <f>IF(OR(tbl_Metraj22[[#This Row],[TARIH]]="",tbl_Metraj22[[#This Row],[TARIH]]="-"),0,IF(tbl_Metraj22[[#This Row],[YUZDE]]=0,tbl_Metraj22[[#This Row],[METRAJ_BETON]],tbl_Metraj22[[#This Row],[YUZDE]]*tbl_Metraj22[[#This Row],[METRAJ_BETON]]))</f>
        <v>0</v>
      </c>
      <c r="K5014" s="2" t="s">
        <v>24176</v>
      </c>
    </row>
    <row r="5015" spans="1:11" ht="14.25" x14ac:dyDescent="0.2">
      <c r="A5015" s="2" t="s">
        <v>734</v>
      </c>
      <c r="B5015" s="124" t="s">
        <v>5373</v>
      </c>
      <c r="C5015" s="124"/>
      <c r="D5015" s="126">
        <v>0.15</v>
      </c>
      <c r="E5015" s="124" t="s">
        <v>766</v>
      </c>
      <c r="F5015" s="124">
        <v>0</v>
      </c>
      <c r="G5015" s="2" t="s">
        <v>17601</v>
      </c>
      <c r="H5015" s="130"/>
      <c r="I5015" s="134"/>
      <c r="J5015" s="123">
        <f>IF(OR(tbl_Metraj22[[#This Row],[TARIH]]="",tbl_Metraj22[[#This Row],[TARIH]]="-"),0,IF(tbl_Metraj22[[#This Row],[YUZDE]]=0,tbl_Metraj22[[#This Row],[METRAJ_BETON]],tbl_Metraj22[[#This Row],[YUZDE]]*tbl_Metraj22[[#This Row],[METRAJ_BETON]]))</f>
        <v>0</v>
      </c>
      <c r="K5015" s="2" t="e">
        <v>#N/A</v>
      </c>
    </row>
    <row r="5016" spans="1:11" ht="14.25" x14ac:dyDescent="0.2">
      <c r="A5016" s="2" t="s">
        <v>734</v>
      </c>
      <c r="B5016" s="124" t="s">
        <v>5374</v>
      </c>
      <c r="C5016" s="124"/>
      <c r="D5016" s="126">
        <v>0.21</v>
      </c>
      <c r="E5016" s="124" t="s">
        <v>766</v>
      </c>
      <c r="F5016" s="124">
        <v>0</v>
      </c>
      <c r="G5016" s="2" t="s">
        <v>17602</v>
      </c>
      <c r="H5016" s="130"/>
      <c r="I5016" s="134"/>
      <c r="J5016" s="123">
        <f>IF(OR(tbl_Metraj22[[#This Row],[TARIH]]="",tbl_Metraj22[[#This Row],[TARIH]]="-"),0,IF(tbl_Metraj22[[#This Row],[YUZDE]]=0,tbl_Metraj22[[#This Row],[METRAJ_BETON]],tbl_Metraj22[[#This Row],[YUZDE]]*tbl_Metraj22[[#This Row],[METRAJ_BETON]]))</f>
        <v>0</v>
      </c>
      <c r="K5016" s="2" t="s">
        <v>23000</v>
      </c>
    </row>
    <row r="5017" spans="1:11" ht="14.25" x14ac:dyDescent="0.2">
      <c r="A5017" s="2" t="s">
        <v>734</v>
      </c>
      <c r="B5017" s="124" t="s">
        <v>5375</v>
      </c>
      <c r="C5017" s="124"/>
      <c r="D5017" s="126">
        <v>0.27</v>
      </c>
      <c r="E5017" s="124" t="s">
        <v>766</v>
      </c>
      <c r="F5017" s="124">
        <v>0</v>
      </c>
      <c r="G5017" s="2" t="s">
        <v>17603</v>
      </c>
      <c r="H5017" s="130"/>
      <c r="I5017" s="134"/>
      <c r="J5017" s="123">
        <f>IF(OR(tbl_Metraj22[[#This Row],[TARIH]]="",tbl_Metraj22[[#This Row],[TARIH]]="-"),0,IF(tbl_Metraj22[[#This Row],[YUZDE]]=0,tbl_Metraj22[[#This Row],[METRAJ_BETON]],tbl_Metraj22[[#This Row],[YUZDE]]*tbl_Metraj22[[#This Row],[METRAJ_BETON]]))</f>
        <v>0</v>
      </c>
      <c r="K5017" s="2" t="s">
        <v>24177</v>
      </c>
    </row>
    <row r="5018" spans="1:11" ht="14.25" x14ac:dyDescent="0.2">
      <c r="A5018" s="2" t="s">
        <v>734</v>
      </c>
      <c r="B5018" s="124" t="s">
        <v>5376</v>
      </c>
      <c r="C5018" s="124"/>
      <c r="D5018" s="126">
        <v>0.21</v>
      </c>
      <c r="E5018" s="124" t="s">
        <v>766</v>
      </c>
      <c r="F5018" s="124">
        <v>0</v>
      </c>
      <c r="G5018" s="2" t="s">
        <v>17604</v>
      </c>
      <c r="H5018" s="130"/>
      <c r="I5018" s="134"/>
      <c r="J5018" s="123">
        <f>IF(OR(tbl_Metraj22[[#This Row],[TARIH]]="",tbl_Metraj22[[#This Row],[TARIH]]="-"),0,IF(tbl_Metraj22[[#This Row],[YUZDE]]=0,tbl_Metraj22[[#This Row],[METRAJ_BETON]],tbl_Metraj22[[#This Row],[YUZDE]]*tbl_Metraj22[[#This Row],[METRAJ_BETON]]))</f>
        <v>0</v>
      </c>
      <c r="K5018" s="2" t="s">
        <v>22999</v>
      </c>
    </row>
    <row r="5019" spans="1:11" ht="14.25" x14ac:dyDescent="0.2">
      <c r="A5019" s="2" t="s">
        <v>734</v>
      </c>
      <c r="B5019" s="124" t="s">
        <v>5377</v>
      </c>
      <c r="C5019" s="124"/>
      <c r="D5019" s="126">
        <v>0.21</v>
      </c>
      <c r="E5019" s="124" t="s">
        <v>766</v>
      </c>
      <c r="F5019" s="124">
        <v>0</v>
      </c>
      <c r="G5019" s="2" t="s">
        <v>17605</v>
      </c>
      <c r="H5019" s="130"/>
      <c r="I5019" s="134"/>
      <c r="J5019" s="123">
        <f>IF(OR(tbl_Metraj22[[#This Row],[TARIH]]="",tbl_Metraj22[[#This Row],[TARIH]]="-"),0,IF(tbl_Metraj22[[#This Row],[YUZDE]]=0,tbl_Metraj22[[#This Row],[METRAJ_BETON]],tbl_Metraj22[[#This Row],[YUZDE]]*tbl_Metraj22[[#This Row],[METRAJ_BETON]]))</f>
        <v>0</v>
      </c>
      <c r="K5019" s="2" t="s">
        <v>23010</v>
      </c>
    </row>
    <row r="5020" spans="1:11" ht="14.25" x14ac:dyDescent="0.2">
      <c r="A5020" s="2" t="s">
        <v>734</v>
      </c>
      <c r="B5020" s="124" t="s">
        <v>5378</v>
      </c>
      <c r="C5020" s="124"/>
      <c r="D5020" s="126">
        <v>0.9</v>
      </c>
      <c r="E5020" s="124" t="s">
        <v>766</v>
      </c>
      <c r="F5020" s="124">
        <v>0</v>
      </c>
      <c r="G5020" s="2" t="s">
        <v>17606</v>
      </c>
      <c r="H5020" s="130"/>
      <c r="I5020" s="134"/>
      <c r="J5020" s="123">
        <f>IF(OR(tbl_Metraj22[[#This Row],[TARIH]]="",tbl_Metraj22[[#This Row],[TARIH]]="-"),0,IF(tbl_Metraj22[[#This Row],[YUZDE]]=0,tbl_Metraj22[[#This Row],[METRAJ_BETON]],tbl_Metraj22[[#This Row],[YUZDE]]*tbl_Metraj22[[#This Row],[METRAJ_BETON]]))</f>
        <v>0</v>
      </c>
      <c r="K5020" s="2" t="s">
        <v>23031</v>
      </c>
    </row>
    <row r="5021" spans="1:11" ht="14.25" x14ac:dyDescent="0.2">
      <c r="A5021" s="2" t="s">
        <v>734</v>
      </c>
      <c r="B5021" s="124" t="s">
        <v>5379</v>
      </c>
      <c r="C5021" s="124"/>
      <c r="D5021" s="126">
        <v>0.35</v>
      </c>
      <c r="E5021" s="124" t="s">
        <v>766</v>
      </c>
      <c r="F5021" s="124">
        <v>0</v>
      </c>
      <c r="G5021" s="2" t="s">
        <v>17607</v>
      </c>
      <c r="H5021" s="130"/>
      <c r="I5021" s="134"/>
      <c r="J5021" s="123">
        <f>IF(OR(tbl_Metraj22[[#This Row],[TARIH]]="",tbl_Metraj22[[#This Row],[TARIH]]="-"),0,IF(tbl_Metraj22[[#This Row],[YUZDE]]=0,tbl_Metraj22[[#This Row],[METRAJ_BETON]],tbl_Metraj22[[#This Row],[YUZDE]]*tbl_Metraj22[[#This Row],[METRAJ_BETON]]))</f>
        <v>0</v>
      </c>
      <c r="K5021" s="2" t="s">
        <v>24178</v>
      </c>
    </row>
    <row r="5022" spans="1:11" ht="14.25" x14ac:dyDescent="0.2">
      <c r="A5022" s="2" t="s">
        <v>734</v>
      </c>
      <c r="B5022" s="124" t="s">
        <v>5380</v>
      </c>
      <c r="C5022" s="124"/>
      <c r="D5022" s="126">
        <v>0.22</v>
      </c>
      <c r="E5022" s="124" t="s">
        <v>766</v>
      </c>
      <c r="F5022" s="124">
        <v>0</v>
      </c>
      <c r="G5022" s="2" t="s">
        <v>17608</v>
      </c>
      <c r="H5022" s="130"/>
      <c r="I5022" s="134"/>
      <c r="J5022" s="123">
        <f>IF(OR(tbl_Metraj22[[#This Row],[TARIH]]="",tbl_Metraj22[[#This Row],[TARIH]]="-"),0,IF(tbl_Metraj22[[#This Row],[YUZDE]]=0,tbl_Metraj22[[#This Row],[METRAJ_BETON]],tbl_Metraj22[[#This Row],[YUZDE]]*tbl_Metraj22[[#This Row],[METRAJ_BETON]]))</f>
        <v>0</v>
      </c>
      <c r="K5022" s="2" t="s">
        <v>24179</v>
      </c>
    </row>
    <row r="5023" spans="1:11" ht="14.25" x14ac:dyDescent="0.2">
      <c r="A5023" s="2" t="s">
        <v>734</v>
      </c>
      <c r="B5023" s="124" t="s">
        <v>5381</v>
      </c>
      <c r="C5023" s="124"/>
      <c r="D5023" s="126">
        <v>0.25</v>
      </c>
      <c r="E5023" s="124" t="s">
        <v>766</v>
      </c>
      <c r="F5023" s="124">
        <v>0</v>
      </c>
      <c r="G5023" s="2" t="s">
        <v>17609</v>
      </c>
      <c r="H5023" s="130"/>
      <c r="I5023" s="134"/>
      <c r="J5023" s="123">
        <f>IF(OR(tbl_Metraj22[[#This Row],[TARIH]]="",tbl_Metraj22[[#This Row],[TARIH]]="-"),0,IF(tbl_Metraj22[[#This Row],[YUZDE]]=0,tbl_Metraj22[[#This Row],[METRAJ_BETON]],tbl_Metraj22[[#This Row],[YUZDE]]*tbl_Metraj22[[#This Row],[METRAJ_BETON]]))</f>
        <v>0</v>
      </c>
      <c r="K5023" s="2" t="s">
        <v>24180</v>
      </c>
    </row>
    <row r="5024" spans="1:11" ht="14.25" x14ac:dyDescent="0.2">
      <c r="A5024" s="2" t="s">
        <v>734</v>
      </c>
      <c r="B5024" s="124" t="s">
        <v>5382</v>
      </c>
      <c r="C5024" s="124"/>
      <c r="D5024" s="126">
        <v>0.25</v>
      </c>
      <c r="E5024" s="124" t="s">
        <v>766</v>
      </c>
      <c r="F5024" s="124">
        <v>0</v>
      </c>
      <c r="G5024" s="2" t="s">
        <v>17610</v>
      </c>
      <c r="H5024" s="130">
        <v>45919</v>
      </c>
      <c r="I5024" s="134"/>
      <c r="J5024" s="123">
        <f>IF(OR(tbl_Metraj22[[#This Row],[TARIH]]="",tbl_Metraj22[[#This Row],[TARIH]]="-"),0,IF(tbl_Metraj22[[#This Row],[YUZDE]]=0,tbl_Metraj22[[#This Row],[METRAJ_BETON]],tbl_Metraj22[[#This Row],[YUZDE]]*tbl_Metraj22[[#This Row],[METRAJ_BETON]]))</f>
        <v>0.25</v>
      </c>
      <c r="K5024" s="2" t="s">
        <v>24181</v>
      </c>
    </row>
    <row r="5025" spans="1:11" ht="14.25" x14ac:dyDescent="0.2">
      <c r="A5025" s="2" t="s">
        <v>734</v>
      </c>
      <c r="B5025" s="124" t="s">
        <v>5383</v>
      </c>
      <c r="C5025" s="124"/>
      <c r="D5025" s="126">
        <v>1.06</v>
      </c>
      <c r="E5025" s="124" t="s">
        <v>766</v>
      </c>
      <c r="F5025" s="124">
        <v>0</v>
      </c>
      <c r="G5025" s="2" t="s">
        <v>17611</v>
      </c>
      <c r="H5025" s="130">
        <v>45919</v>
      </c>
      <c r="I5025" s="134"/>
      <c r="J5025" s="123">
        <f>IF(OR(tbl_Metraj22[[#This Row],[TARIH]]="",tbl_Metraj22[[#This Row],[TARIH]]="-"),0,IF(tbl_Metraj22[[#This Row],[YUZDE]]=0,tbl_Metraj22[[#This Row],[METRAJ_BETON]],tbl_Metraj22[[#This Row],[YUZDE]]*tbl_Metraj22[[#This Row],[METRAJ_BETON]]))</f>
        <v>1.06</v>
      </c>
      <c r="K5025" s="2" t="s">
        <v>24182</v>
      </c>
    </row>
    <row r="5026" spans="1:11" ht="14.25" x14ac:dyDescent="0.2">
      <c r="A5026" s="2" t="s">
        <v>734</v>
      </c>
      <c r="B5026" s="124" t="s">
        <v>5384</v>
      </c>
      <c r="C5026" s="124"/>
      <c r="D5026" s="126">
        <v>4</v>
      </c>
      <c r="E5026" s="124" t="s">
        <v>766</v>
      </c>
      <c r="F5026" s="124">
        <v>0</v>
      </c>
      <c r="G5026" s="2" t="s">
        <v>17612</v>
      </c>
      <c r="H5026" s="130">
        <v>45919</v>
      </c>
      <c r="I5026" s="134"/>
      <c r="J5026" s="123">
        <f>IF(OR(tbl_Metraj22[[#This Row],[TARIH]]="",tbl_Metraj22[[#This Row],[TARIH]]="-"),0,IF(tbl_Metraj22[[#This Row],[YUZDE]]=0,tbl_Metraj22[[#This Row],[METRAJ_BETON]],tbl_Metraj22[[#This Row],[YUZDE]]*tbl_Metraj22[[#This Row],[METRAJ_BETON]]))</f>
        <v>4</v>
      </c>
      <c r="K5026" s="2" t="s">
        <v>23030</v>
      </c>
    </row>
    <row r="5027" spans="1:11" ht="14.25" x14ac:dyDescent="0.2">
      <c r="A5027" s="2" t="s">
        <v>734</v>
      </c>
      <c r="B5027" s="124" t="s">
        <v>5385</v>
      </c>
      <c r="C5027" s="124"/>
      <c r="D5027" s="126">
        <v>0.38</v>
      </c>
      <c r="E5027" s="124" t="s">
        <v>766</v>
      </c>
      <c r="F5027" s="124">
        <v>0</v>
      </c>
      <c r="G5027" s="2" t="s">
        <v>17613</v>
      </c>
      <c r="H5027" s="130"/>
      <c r="I5027" s="134"/>
      <c r="J5027" s="123">
        <f>IF(OR(tbl_Metraj22[[#This Row],[TARIH]]="",tbl_Metraj22[[#This Row],[TARIH]]="-"),0,IF(tbl_Metraj22[[#This Row],[YUZDE]]=0,tbl_Metraj22[[#This Row],[METRAJ_BETON]],tbl_Metraj22[[#This Row],[YUZDE]]*tbl_Metraj22[[#This Row],[METRAJ_BETON]]))</f>
        <v>0</v>
      </c>
      <c r="K5027" s="2" t="e">
        <v>#N/A</v>
      </c>
    </row>
    <row r="5028" spans="1:11" ht="14.25" x14ac:dyDescent="0.2">
      <c r="A5028" s="2" t="s">
        <v>734</v>
      </c>
      <c r="B5028" s="124" t="s">
        <v>5386</v>
      </c>
      <c r="C5028" s="124"/>
      <c r="D5028" s="126">
        <v>0.8</v>
      </c>
      <c r="E5028" s="124" t="s">
        <v>766</v>
      </c>
      <c r="F5028" s="124">
        <v>0</v>
      </c>
      <c r="G5028" s="2" t="s">
        <v>17614</v>
      </c>
      <c r="H5028" s="130">
        <v>45919</v>
      </c>
      <c r="I5028" s="134"/>
      <c r="J5028" s="123">
        <f>IF(OR(tbl_Metraj22[[#This Row],[TARIH]]="",tbl_Metraj22[[#This Row],[TARIH]]="-"),0,IF(tbl_Metraj22[[#This Row],[YUZDE]]=0,tbl_Metraj22[[#This Row],[METRAJ_BETON]],tbl_Metraj22[[#This Row],[YUZDE]]*tbl_Metraj22[[#This Row],[METRAJ_BETON]]))</f>
        <v>0.8</v>
      </c>
      <c r="K5028" s="2" t="s">
        <v>23032</v>
      </c>
    </row>
    <row r="5029" spans="1:11" ht="14.25" x14ac:dyDescent="0.2">
      <c r="A5029" s="2" t="s">
        <v>734</v>
      </c>
      <c r="B5029" s="124" t="s">
        <v>5387</v>
      </c>
      <c r="C5029" s="124"/>
      <c r="D5029" s="126">
        <v>3.4</v>
      </c>
      <c r="E5029" s="124" t="s">
        <v>766</v>
      </c>
      <c r="F5029" s="124">
        <v>0</v>
      </c>
      <c r="G5029" s="2" t="s">
        <v>17615</v>
      </c>
      <c r="H5029" s="130">
        <v>45919</v>
      </c>
      <c r="I5029" s="134"/>
      <c r="J5029" s="123">
        <f>IF(OR(tbl_Metraj22[[#This Row],[TARIH]]="",tbl_Metraj22[[#This Row],[TARIH]]="-"),0,IF(tbl_Metraj22[[#This Row],[YUZDE]]=0,tbl_Metraj22[[#This Row],[METRAJ_BETON]],tbl_Metraj22[[#This Row],[YUZDE]]*tbl_Metraj22[[#This Row],[METRAJ_BETON]]))</f>
        <v>3.4</v>
      </c>
      <c r="K5029" s="2" t="s">
        <v>23045</v>
      </c>
    </row>
    <row r="5030" spans="1:11" ht="14.25" x14ac:dyDescent="0.2">
      <c r="A5030" s="2" t="s">
        <v>734</v>
      </c>
      <c r="B5030" s="124" t="s">
        <v>5388</v>
      </c>
      <c r="C5030" s="124"/>
      <c r="D5030" s="126">
        <v>0.27</v>
      </c>
      <c r="E5030" s="124" t="s">
        <v>766</v>
      </c>
      <c r="F5030" s="124">
        <v>0</v>
      </c>
      <c r="G5030" s="2" t="s">
        <v>17616</v>
      </c>
      <c r="H5030" s="130"/>
      <c r="I5030" s="134"/>
      <c r="J5030" s="123">
        <f>IF(OR(tbl_Metraj22[[#This Row],[TARIH]]="",tbl_Metraj22[[#This Row],[TARIH]]="-"),0,IF(tbl_Metraj22[[#This Row],[YUZDE]]=0,tbl_Metraj22[[#This Row],[METRAJ_BETON]],tbl_Metraj22[[#This Row],[YUZDE]]*tbl_Metraj22[[#This Row],[METRAJ_BETON]]))</f>
        <v>0</v>
      </c>
      <c r="K5030" s="2" t="s">
        <v>23025</v>
      </c>
    </row>
    <row r="5031" spans="1:11" ht="14.25" x14ac:dyDescent="0.2">
      <c r="A5031" s="2" t="s">
        <v>734</v>
      </c>
      <c r="B5031" s="124" t="s">
        <v>5389</v>
      </c>
      <c r="C5031" s="124"/>
      <c r="D5031" s="126">
        <v>0.31</v>
      </c>
      <c r="E5031" s="124" t="s">
        <v>766</v>
      </c>
      <c r="F5031" s="124">
        <v>0</v>
      </c>
      <c r="G5031" s="2" t="s">
        <v>17617</v>
      </c>
      <c r="H5031" s="130"/>
      <c r="I5031" s="134"/>
      <c r="J5031" s="123">
        <f>IF(OR(tbl_Metraj22[[#This Row],[TARIH]]="",tbl_Metraj22[[#This Row],[TARIH]]="-"),0,IF(tbl_Metraj22[[#This Row],[YUZDE]]=0,tbl_Metraj22[[#This Row],[METRAJ_BETON]],tbl_Metraj22[[#This Row],[YUZDE]]*tbl_Metraj22[[#This Row],[METRAJ_BETON]]))</f>
        <v>0</v>
      </c>
      <c r="K5031" s="2" t="s">
        <v>22986</v>
      </c>
    </row>
    <row r="5032" spans="1:11" ht="14.25" x14ac:dyDescent="0.2">
      <c r="A5032" s="2" t="s">
        <v>734</v>
      </c>
      <c r="B5032" s="124" t="s">
        <v>5390</v>
      </c>
      <c r="C5032" s="124"/>
      <c r="D5032" s="126">
        <v>0.21</v>
      </c>
      <c r="E5032" s="124" t="s">
        <v>766</v>
      </c>
      <c r="F5032" s="124">
        <v>0</v>
      </c>
      <c r="G5032" s="2" t="s">
        <v>17618</v>
      </c>
      <c r="H5032" s="130"/>
      <c r="I5032" s="134"/>
      <c r="J5032" s="123">
        <f>IF(OR(tbl_Metraj22[[#This Row],[TARIH]]="",tbl_Metraj22[[#This Row],[TARIH]]="-"),0,IF(tbl_Metraj22[[#This Row],[YUZDE]]=0,tbl_Metraj22[[#This Row],[METRAJ_BETON]],tbl_Metraj22[[#This Row],[YUZDE]]*tbl_Metraj22[[#This Row],[METRAJ_BETON]]))</f>
        <v>0</v>
      </c>
      <c r="K5032" s="2" t="e">
        <v>#N/A</v>
      </c>
    </row>
    <row r="5033" spans="1:11" ht="14.25" x14ac:dyDescent="0.2">
      <c r="A5033" s="2" t="s">
        <v>734</v>
      </c>
      <c r="B5033" s="124" t="s">
        <v>5391</v>
      </c>
      <c r="C5033" s="124"/>
      <c r="D5033" s="126">
        <v>0.31</v>
      </c>
      <c r="E5033" s="124" t="s">
        <v>766</v>
      </c>
      <c r="F5033" s="124">
        <v>0</v>
      </c>
      <c r="G5033" s="2" t="s">
        <v>17619</v>
      </c>
      <c r="H5033" s="130"/>
      <c r="I5033" s="134"/>
      <c r="J5033" s="123">
        <f>IF(OR(tbl_Metraj22[[#This Row],[TARIH]]="",tbl_Metraj22[[#This Row],[TARIH]]="-"),0,IF(tbl_Metraj22[[#This Row],[YUZDE]]=0,tbl_Metraj22[[#This Row],[METRAJ_BETON]],tbl_Metraj22[[#This Row],[YUZDE]]*tbl_Metraj22[[#This Row],[METRAJ_BETON]]))</f>
        <v>0</v>
      </c>
      <c r="K5033" s="2" t="s">
        <v>22951</v>
      </c>
    </row>
    <row r="5034" spans="1:11" ht="14.25" x14ac:dyDescent="0.2">
      <c r="A5034" s="2" t="s">
        <v>734</v>
      </c>
      <c r="B5034" s="124" t="s">
        <v>5392</v>
      </c>
      <c r="C5034" s="124"/>
      <c r="D5034" s="126">
        <v>0.3</v>
      </c>
      <c r="E5034" s="124" t="s">
        <v>766</v>
      </c>
      <c r="F5034" s="124">
        <v>0</v>
      </c>
      <c r="G5034" s="2" t="s">
        <v>17620</v>
      </c>
      <c r="H5034" s="130"/>
      <c r="I5034" s="134"/>
      <c r="J5034" s="123">
        <f>IF(OR(tbl_Metraj22[[#This Row],[TARIH]]="",tbl_Metraj22[[#This Row],[TARIH]]="-"),0,IF(tbl_Metraj22[[#This Row],[YUZDE]]=0,tbl_Metraj22[[#This Row],[METRAJ_BETON]],tbl_Metraj22[[#This Row],[YUZDE]]*tbl_Metraj22[[#This Row],[METRAJ_BETON]]))</f>
        <v>0</v>
      </c>
      <c r="K5034" s="2" t="s">
        <v>24183</v>
      </c>
    </row>
    <row r="5035" spans="1:11" ht="14.25" x14ac:dyDescent="0.2">
      <c r="A5035" s="2" t="s">
        <v>734</v>
      </c>
      <c r="B5035" s="124" t="s">
        <v>5393</v>
      </c>
      <c r="C5035" s="124"/>
      <c r="D5035" s="126">
        <v>0.3</v>
      </c>
      <c r="E5035" s="124" t="s">
        <v>766</v>
      </c>
      <c r="F5035" s="124">
        <v>0</v>
      </c>
      <c r="G5035" s="2" t="s">
        <v>17621</v>
      </c>
      <c r="H5035" s="130"/>
      <c r="I5035" s="134"/>
      <c r="J5035" s="123">
        <f>IF(OR(tbl_Metraj22[[#This Row],[TARIH]]="",tbl_Metraj22[[#This Row],[TARIH]]="-"),0,IF(tbl_Metraj22[[#This Row],[YUZDE]]=0,tbl_Metraj22[[#This Row],[METRAJ_BETON]],tbl_Metraj22[[#This Row],[YUZDE]]*tbl_Metraj22[[#This Row],[METRAJ_BETON]]))</f>
        <v>0</v>
      </c>
      <c r="K5035" s="2" t="s">
        <v>24184</v>
      </c>
    </row>
    <row r="5036" spans="1:11" ht="14.25" x14ac:dyDescent="0.2">
      <c r="A5036" s="2" t="s">
        <v>734</v>
      </c>
      <c r="B5036" s="124" t="s">
        <v>5394</v>
      </c>
      <c r="C5036" s="124"/>
      <c r="D5036" s="126">
        <v>2.4900000000000002</v>
      </c>
      <c r="E5036" s="124" t="s">
        <v>766</v>
      </c>
      <c r="F5036" s="124">
        <v>0</v>
      </c>
      <c r="G5036" s="2" t="s">
        <v>17622</v>
      </c>
      <c r="H5036" s="130">
        <v>45919</v>
      </c>
      <c r="I5036" s="134"/>
      <c r="J5036" s="123">
        <f>IF(OR(tbl_Metraj22[[#This Row],[TARIH]]="",tbl_Metraj22[[#This Row],[TARIH]]="-"),0,IF(tbl_Metraj22[[#This Row],[YUZDE]]=0,tbl_Metraj22[[#This Row],[METRAJ_BETON]],tbl_Metraj22[[#This Row],[YUZDE]]*tbl_Metraj22[[#This Row],[METRAJ_BETON]]))</f>
        <v>2.4900000000000002</v>
      </c>
      <c r="K5036" s="2" t="s">
        <v>22973</v>
      </c>
    </row>
    <row r="5037" spans="1:11" ht="14.25" x14ac:dyDescent="0.2">
      <c r="A5037" s="2" t="s">
        <v>734</v>
      </c>
      <c r="B5037" s="124" t="s">
        <v>5395</v>
      </c>
      <c r="C5037" s="124"/>
      <c r="D5037" s="126">
        <v>1.52</v>
      </c>
      <c r="E5037" s="124" t="s">
        <v>766</v>
      </c>
      <c r="F5037" s="124">
        <v>0</v>
      </c>
      <c r="G5037" s="2" t="s">
        <v>17623</v>
      </c>
      <c r="H5037" s="130">
        <v>45919</v>
      </c>
      <c r="I5037" s="134"/>
      <c r="J5037" s="123">
        <f>IF(OR(tbl_Metraj22[[#This Row],[TARIH]]="",tbl_Metraj22[[#This Row],[TARIH]]="-"),0,IF(tbl_Metraj22[[#This Row],[YUZDE]]=0,tbl_Metraj22[[#This Row],[METRAJ_BETON]],tbl_Metraj22[[#This Row],[YUZDE]]*tbl_Metraj22[[#This Row],[METRAJ_BETON]]))</f>
        <v>1.52</v>
      </c>
      <c r="K5037" s="2" t="s">
        <v>24185</v>
      </c>
    </row>
    <row r="5038" spans="1:11" ht="14.25" x14ac:dyDescent="0.2">
      <c r="A5038" s="2" t="s">
        <v>734</v>
      </c>
      <c r="B5038" s="124" t="s">
        <v>5396</v>
      </c>
      <c r="C5038" s="124"/>
      <c r="D5038" s="126">
        <v>1.78</v>
      </c>
      <c r="E5038" s="124" t="s">
        <v>766</v>
      </c>
      <c r="F5038" s="124">
        <v>0</v>
      </c>
      <c r="G5038" s="2" t="s">
        <v>17624</v>
      </c>
      <c r="H5038" s="130"/>
      <c r="I5038" s="134"/>
      <c r="J5038" s="123">
        <f>IF(OR(tbl_Metraj22[[#This Row],[TARIH]]="",tbl_Metraj22[[#This Row],[TARIH]]="-"),0,IF(tbl_Metraj22[[#This Row],[YUZDE]]=0,tbl_Metraj22[[#This Row],[METRAJ_BETON]],tbl_Metraj22[[#This Row],[YUZDE]]*tbl_Metraj22[[#This Row],[METRAJ_BETON]]))</f>
        <v>0</v>
      </c>
      <c r="K5038" s="2" t="s">
        <v>22953</v>
      </c>
    </row>
    <row r="5039" spans="1:11" ht="14.25" x14ac:dyDescent="0.2">
      <c r="A5039" s="2" t="s">
        <v>734</v>
      </c>
      <c r="B5039" s="124" t="s">
        <v>5397</v>
      </c>
      <c r="C5039" s="124"/>
      <c r="D5039" s="126">
        <v>0.89</v>
      </c>
      <c r="E5039" s="124" t="s">
        <v>766</v>
      </c>
      <c r="F5039" s="124">
        <v>0</v>
      </c>
      <c r="G5039" s="2" t="s">
        <v>17625</v>
      </c>
      <c r="H5039" s="130"/>
      <c r="I5039" s="134"/>
      <c r="J5039" s="123">
        <f>IF(OR(tbl_Metraj22[[#This Row],[TARIH]]="",tbl_Metraj22[[#This Row],[TARIH]]="-"),0,IF(tbl_Metraj22[[#This Row],[YUZDE]]=0,tbl_Metraj22[[#This Row],[METRAJ_BETON]],tbl_Metraj22[[#This Row],[YUZDE]]*tbl_Metraj22[[#This Row],[METRAJ_BETON]]))</f>
        <v>0</v>
      </c>
      <c r="K5039" s="2" t="s">
        <v>24186</v>
      </c>
    </row>
    <row r="5040" spans="1:11" ht="14.25" x14ac:dyDescent="0.2">
      <c r="A5040" s="2" t="s">
        <v>734</v>
      </c>
      <c r="B5040" s="124" t="s">
        <v>5398</v>
      </c>
      <c r="C5040" s="124"/>
      <c r="D5040" s="126">
        <v>0.38</v>
      </c>
      <c r="E5040" s="124" t="s">
        <v>766</v>
      </c>
      <c r="F5040" s="124">
        <v>0</v>
      </c>
      <c r="G5040" s="2" t="s">
        <v>17626</v>
      </c>
      <c r="H5040" s="130"/>
      <c r="I5040" s="134"/>
      <c r="J5040" s="123">
        <f>IF(OR(tbl_Metraj22[[#This Row],[TARIH]]="",tbl_Metraj22[[#This Row],[TARIH]]="-"),0,IF(tbl_Metraj22[[#This Row],[YUZDE]]=0,tbl_Metraj22[[#This Row],[METRAJ_BETON]],tbl_Metraj22[[#This Row],[YUZDE]]*tbl_Metraj22[[#This Row],[METRAJ_BETON]]))</f>
        <v>0</v>
      </c>
      <c r="K5040" s="2" t="e">
        <v>#N/A</v>
      </c>
    </row>
    <row r="5041" spans="1:11" ht="14.25" x14ac:dyDescent="0.2">
      <c r="A5041" s="2" t="s">
        <v>734</v>
      </c>
      <c r="B5041" s="124" t="s">
        <v>5399</v>
      </c>
      <c r="C5041" s="124"/>
      <c r="D5041" s="126">
        <v>0.8</v>
      </c>
      <c r="E5041" s="124" t="s">
        <v>766</v>
      </c>
      <c r="F5041" s="124">
        <v>0</v>
      </c>
      <c r="G5041" s="2" t="s">
        <v>17627</v>
      </c>
      <c r="H5041" s="130"/>
      <c r="I5041" s="134"/>
      <c r="J5041" s="123">
        <f>IF(OR(tbl_Metraj22[[#This Row],[TARIH]]="",tbl_Metraj22[[#This Row],[TARIH]]="-"),0,IF(tbl_Metraj22[[#This Row],[YUZDE]]=0,tbl_Metraj22[[#This Row],[METRAJ_BETON]],tbl_Metraj22[[#This Row],[YUZDE]]*tbl_Metraj22[[#This Row],[METRAJ_BETON]]))</f>
        <v>0</v>
      </c>
      <c r="K5041" s="2" t="e">
        <v>#N/A</v>
      </c>
    </row>
    <row r="5042" spans="1:11" ht="14.25" x14ac:dyDescent="0.2">
      <c r="A5042" s="2" t="s">
        <v>734</v>
      </c>
      <c r="B5042" s="124" t="s">
        <v>5400</v>
      </c>
      <c r="C5042" s="124"/>
      <c r="D5042" s="126">
        <v>0.28999999999999998</v>
      </c>
      <c r="E5042" s="124" t="s">
        <v>766</v>
      </c>
      <c r="F5042" s="124">
        <v>0</v>
      </c>
      <c r="G5042" s="2" t="s">
        <v>17628</v>
      </c>
      <c r="H5042" s="130"/>
      <c r="I5042" s="134"/>
      <c r="J5042" s="123">
        <f>IF(OR(tbl_Metraj22[[#This Row],[TARIH]]="",tbl_Metraj22[[#This Row],[TARIH]]="-"),0,IF(tbl_Metraj22[[#This Row],[YUZDE]]=0,tbl_Metraj22[[#This Row],[METRAJ_BETON]],tbl_Metraj22[[#This Row],[YUZDE]]*tbl_Metraj22[[#This Row],[METRAJ_BETON]]))</f>
        <v>0</v>
      </c>
      <c r="K5042" s="2" t="s">
        <v>24187</v>
      </c>
    </row>
    <row r="5043" spans="1:11" ht="14.25" x14ac:dyDescent="0.2">
      <c r="A5043" s="2" t="s">
        <v>734</v>
      </c>
      <c r="B5043" s="124" t="s">
        <v>5401</v>
      </c>
      <c r="C5043" s="124"/>
      <c r="D5043" s="126">
        <v>1.6</v>
      </c>
      <c r="E5043" s="124" t="s">
        <v>766</v>
      </c>
      <c r="F5043" s="124">
        <v>0</v>
      </c>
      <c r="G5043" s="2" t="s">
        <v>17629</v>
      </c>
      <c r="H5043" s="130"/>
      <c r="I5043" s="134"/>
      <c r="J5043" s="123">
        <f>IF(OR(tbl_Metraj22[[#This Row],[TARIH]]="",tbl_Metraj22[[#This Row],[TARIH]]="-"),0,IF(tbl_Metraj22[[#This Row],[YUZDE]]=0,tbl_Metraj22[[#This Row],[METRAJ_BETON]],tbl_Metraj22[[#This Row],[YUZDE]]*tbl_Metraj22[[#This Row],[METRAJ_BETON]]))</f>
        <v>0</v>
      </c>
      <c r="K5043" s="2" t="s">
        <v>22956</v>
      </c>
    </row>
    <row r="5044" spans="1:11" ht="14.25" x14ac:dyDescent="0.2">
      <c r="A5044" s="2" t="s">
        <v>734</v>
      </c>
      <c r="B5044" s="124" t="s">
        <v>5402</v>
      </c>
      <c r="C5044" s="124"/>
      <c r="D5044" s="126">
        <v>1.1200000000000001</v>
      </c>
      <c r="E5044" s="124" t="s">
        <v>766</v>
      </c>
      <c r="F5044" s="124">
        <v>0</v>
      </c>
      <c r="G5044" s="2" t="s">
        <v>17630</v>
      </c>
      <c r="H5044" s="130"/>
      <c r="I5044" s="134"/>
      <c r="J5044" s="123">
        <f>IF(OR(tbl_Metraj22[[#This Row],[TARIH]]="",tbl_Metraj22[[#This Row],[TARIH]]="-"),0,IF(tbl_Metraj22[[#This Row],[YUZDE]]=0,tbl_Metraj22[[#This Row],[METRAJ_BETON]],tbl_Metraj22[[#This Row],[YUZDE]]*tbl_Metraj22[[#This Row],[METRAJ_BETON]]))</f>
        <v>0</v>
      </c>
      <c r="K5044" s="2" t="s">
        <v>24188</v>
      </c>
    </row>
    <row r="5045" spans="1:11" ht="14.25" x14ac:dyDescent="0.2">
      <c r="A5045" s="2" t="s">
        <v>734</v>
      </c>
      <c r="B5045" s="124" t="s">
        <v>5403</v>
      </c>
      <c r="C5045" s="124"/>
      <c r="D5045" s="126">
        <v>1.74</v>
      </c>
      <c r="E5045" s="124" t="s">
        <v>766</v>
      </c>
      <c r="F5045" s="124">
        <v>0</v>
      </c>
      <c r="G5045" s="2" t="s">
        <v>17631</v>
      </c>
      <c r="H5045" s="130">
        <v>45919</v>
      </c>
      <c r="I5045" s="134"/>
      <c r="J5045" s="123">
        <f>IF(OR(tbl_Metraj22[[#This Row],[TARIH]]="",tbl_Metraj22[[#This Row],[TARIH]]="-"),0,IF(tbl_Metraj22[[#This Row],[YUZDE]]=0,tbl_Metraj22[[#This Row],[METRAJ_BETON]],tbl_Metraj22[[#This Row],[YUZDE]]*tbl_Metraj22[[#This Row],[METRAJ_BETON]]))</f>
        <v>1.74</v>
      </c>
      <c r="K5045" s="2" t="s">
        <v>23006</v>
      </c>
    </row>
    <row r="5046" spans="1:11" ht="14.25" x14ac:dyDescent="0.2">
      <c r="A5046" s="2" t="s">
        <v>734</v>
      </c>
      <c r="B5046" s="124" t="s">
        <v>5404</v>
      </c>
      <c r="C5046" s="124"/>
      <c r="D5046" s="126">
        <v>3.57</v>
      </c>
      <c r="E5046" s="124" t="s">
        <v>766</v>
      </c>
      <c r="F5046" s="124">
        <v>0</v>
      </c>
      <c r="G5046" s="2" t="s">
        <v>17632</v>
      </c>
      <c r="H5046" s="130">
        <v>45919</v>
      </c>
      <c r="I5046" s="134"/>
      <c r="J5046" s="123">
        <f>IF(OR(tbl_Metraj22[[#This Row],[TARIH]]="",tbl_Metraj22[[#This Row],[TARIH]]="-"),0,IF(tbl_Metraj22[[#This Row],[YUZDE]]=0,tbl_Metraj22[[#This Row],[METRAJ_BETON]],tbl_Metraj22[[#This Row],[YUZDE]]*tbl_Metraj22[[#This Row],[METRAJ_BETON]]))</f>
        <v>3.57</v>
      </c>
      <c r="K5046" s="2" t="s">
        <v>22990</v>
      </c>
    </row>
    <row r="5047" spans="1:11" ht="14.25" x14ac:dyDescent="0.2">
      <c r="A5047" s="2" t="s">
        <v>734</v>
      </c>
      <c r="B5047" s="124" t="s">
        <v>5405</v>
      </c>
      <c r="C5047" s="124"/>
      <c r="D5047" s="126">
        <v>1.86</v>
      </c>
      <c r="E5047" s="124" t="s">
        <v>766</v>
      </c>
      <c r="F5047" s="124">
        <v>0</v>
      </c>
      <c r="G5047" s="2" t="s">
        <v>17633</v>
      </c>
      <c r="H5047" s="130">
        <v>45919</v>
      </c>
      <c r="I5047" s="134"/>
      <c r="J5047" s="123">
        <f>IF(OR(tbl_Metraj22[[#This Row],[TARIH]]="",tbl_Metraj22[[#This Row],[TARIH]]="-"),0,IF(tbl_Metraj22[[#This Row],[YUZDE]]=0,tbl_Metraj22[[#This Row],[METRAJ_BETON]],tbl_Metraj22[[#This Row],[YUZDE]]*tbl_Metraj22[[#This Row],[METRAJ_BETON]]))</f>
        <v>1.86</v>
      </c>
      <c r="K5047" s="2" t="s">
        <v>24189</v>
      </c>
    </row>
    <row r="5048" spans="1:11" ht="14.25" x14ac:dyDescent="0.2">
      <c r="A5048" s="2" t="s">
        <v>734</v>
      </c>
      <c r="B5048" s="124" t="s">
        <v>5409</v>
      </c>
      <c r="C5048" s="124"/>
      <c r="D5048" s="126">
        <v>2.96</v>
      </c>
      <c r="E5048" s="124" t="s">
        <v>766</v>
      </c>
      <c r="F5048" s="124">
        <v>0</v>
      </c>
      <c r="G5048" s="2" t="s">
        <v>17634</v>
      </c>
      <c r="H5048" s="130"/>
      <c r="I5048" s="134"/>
      <c r="J5048" s="123">
        <f>IF(OR(tbl_Metraj22[[#This Row],[TARIH]]="",tbl_Metraj22[[#This Row],[TARIH]]="-"),0,IF(tbl_Metraj22[[#This Row],[YUZDE]]=0,tbl_Metraj22[[#This Row],[METRAJ_BETON]],tbl_Metraj22[[#This Row],[YUZDE]]*tbl_Metraj22[[#This Row],[METRAJ_BETON]]))</f>
        <v>0</v>
      </c>
      <c r="K5048" s="2" t="s">
        <v>24190</v>
      </c>
    </row>
    <row r="5049" spans="1:11" ht="14.25" x14ac:dyDescent="0.2">
      <c r="A5049" s="2" t="s">
        <v>734</v>
      </c>
      <c r="B5049" s="124" t="s">
        <v>5425</v>
      </c>
      <c r="C5049" s="124"/>
      <c r="D5049" s="126">
        <v>2.73</v>
      </c>
      <c r="E5049" s="124" t="s">
        <v>766</v>
      </c>
      <c r="F5049" s="124">
        <v>0</v>
      </c>
      <c r="G5049" s="2" t="s">
        <v>17635</v>
      </c>
      <c r="H5049" s="130"/>
      <c r="I5049" s="134"/>
      <c r="J5049" s="123">
        <f>IF(OR(tbl_Metraj22[[#This Row],[TARIH]]="",tbl_Metraj22[[#This Row],[TARIH]]="-"),0,IF(tbl_Metraj22[[#This Row],[YUZDE]]=0,tbl_Metraj22[[#This Row],[METRAJ_BETON]],tbl_Metraj22[[#This Row],[YUZDE]]*tbl_Metraj22[[#This Row],[METRAJ_BETON]]))</f>
        <v>0</v>
      </c>
      <c r="K5049" s="2" t="s">
        <v>22958</v>
      </c>
    </row>
    <row r="5050" spans="1:11" ht="14.25" x14ac:dyDescent="0.2">
      <c r="A5050" s="2" t="s">
        <v>734</v>
      </c>
      <c r="B5050" s="124" t="s">
        <v>5426</v>
      </c>
      <c r="C5050" s="124"/>
      <c r="D5050" s="126">
        <v>2.04</v>
      </c>
      <c r="E5050" s="124" t="s">
        <v>766</v>
      </c>
      <c r="F5050" s="124">
        <v>0</v>
      </c>
      <c r="G5050" s="2" t="s">
        <v>17636</v>
      </c>
      <c r="H5050" s="130"/>
      <c r="I5050" s="134"/>
      <c r="J5050" s="123">
        <f>IF(OR(tbl_Metraj22[[#This Row],[TARIH]]="",tbl_Metraj22[[#This Row],[TARIH]]="-"),0,IF(tbl_Metraj22[[#This Row],[YUZDE]]=0,tbl_Metraj22[[#This Row],[METRAJ_BETON]],tbl_Metraj22[[#This Row],[YUZDE]]*tbl_Metraj22[[#This Row],[METRAJ_BETON]]))</f>
        <v>0</v>
      </c>
      <c r="K5050" s="2" t="s">
        <v>24191</v>
      </c>
    </row>
    <row r="5051" spans="1:11" ht="14.25" x14ac:dyDescent="0.2">
      <c r="A5051" s="2" t="s">
        <v>734</v>
      </c>
      <c r="B5051" s="124" t="s">
        <v>5467</v>
      </c>
      <c r="C5051" s="124"/>
      <c r="D5051" s="126">
        <v>8.06</v>
      </c>
      <c r="E5051" s="124" t="s">
        <v>766</v>
      </c>
      <c r="F5051" s="124">
        <v>0</v>
      </c>
      <c r="G5051" s="2" t="s">
        <v>17637</v>
      </c>
      <c r="H5051" s="130">
        <v>45919</v>
      </c>
      <c r="I5051" s="134"/>
      <c r="J5051" s="123">
        <f>IF(OR(tbl_Metraj22[[#This Row],[TARIH]]="",tbl_Metraj22[[#This Row],[TARIH]]="-"),0,IF(tbl_Metraj22[[#This Row],[YUZDE]]=0,tbl_Metraj22[[#This Row],[METRAJ_BETON]],tbl_Metraj22[[#This Row],[YUZDE]]*tbl_Metraj22[[#This Row],[METRAJ_BETON]]))</f>
        <v>8.06</v>
      </c>
      <c r="K5051" s="2" t="s">
        <v>22969</v>
      </c>
    </row>
    <row r="5052" spans="1:11" ht="14.25" x14ac:dyDescent="0.2">
      <c r="A5052" s="2" t="s">
        <v>734</v>
      </c>
      <c r="B5052" s="124" t="s">
        <v>5468</v>
      </c>
      <c r="C5052" s="124"/>
      <c r="D5052" s="126">
        <v>8.06</v>
      </c>
      <c r="E5052" s="124" t="s">
        <v>766</v>
      </c>
      <c r="F5052" s="124">
        <v>0</v>
      </c>
      <c r="G5052" s="2" t="s">
        <v>17638</v>
      </c>
      <c r="H5052" s="130"/>
      <c r="I5052" s="134"/>
      <c r="J5052" s="123">
        <f>IF(OR(tbl_Metraj22[[#This Row],[TARIH]]="",tbl_Metraj22[[#This Row],[TARIH]]="-"),0,IF(tbl_Metraj22[[#This Row],[YUZDE]]=0,tbl_Metraj22[[#This Row],[METRAJ_BETON]],tbl_Metraj22[[#This Row],[YUZDE]]*tbl_Metraj22[[#This Row],[METRAJ_BETON]]))</f>
        <v>0</v>
      </c>
      <c r="K5052" s="2" t="s">
        <v>24192</v>
      </c>
    </row>
    <row r="5053" spans="1:11" ht="14.25" x14ac:dyDescent="0.2">
      <c r="A5053" s="2" t="s">
        <v>734</v>
      </c>
      <c r="B5053" s="124" t="s">
        <v>5469</v>
      </c>
      <c r="C5053" s="124"/>
      <c r="D5053" s="126">
        <v>6.34</v>
      </c>
      <c r="E5053" s="124" t="s">
        <v>766</v>
      </c>
      <c r="F5053" s="124">
        <v>0</v>
      </c>
      <c r="G5053" s="2" t="s">
        <v>17639</v>
      </c>
      <c r="H5053" s="130" t="s">
        <v>24265</v>
      </c>
      <c r="I5053" s="134"/>
      <c r="J5053" s="123">
        <f>IF(OR(tbl_Metraj22[[#This Row],[TARIH]]="",tbl_Metraj22[[#This Row],[TARIH]]="-"),0,IF(tbl_Metraj22[[#This Row],[YUZDE]]=0,tbl_Metraj22[[#This Row],[METRAJ_BETON]],tbl_Metraj22[[#This Row],[YUZDE]]*tbl_Metraj22[[#This Row],[METRAJ_BETON]]))</f>
        <v>0</v>
      </c>
      <c r="K5053" s="2" t="e">
        <v>#N/A</v>
      </c>
    </row>
    <row r="5054" spans="1:11" ht="14.25" x14ac:dyDescent="0.2">
      <c r="A5054" s="2" t="s">
        <v>728</v>
      </c>
      <c r="B5054" s="124" t="s">
        <v>7394</v>
      </c>
      <c r="C5054" s="124"/>
      <c r="D5054" s="126">
        <v>2.1800000000000002</v>
      </c>
      <c r="E5054" s="124" t="s">
        <v>766</v>
      </c>
      <c r="F5054" s="124">
        <v>0</v>
      </c>
      <c r="G5054" s="2" t="s">
        <v>17640</v>
      </c>
      <c r="H5054" s="130"/>
      <c r="I5054" s="134"/>
      <c r="J5054" s="123">
        <f>IF(OR(tbl_Metraj22[[#This Row],[TARIH]]="",tbl_Metraj22[[#This Row],[TARIH]]="-"),0,IF(tbl_Metraj22[[#This Row],[YUZDE]]=0,tbl_Metraj22[[#This Row],[METRAJ_BETON]],tbl_Metraj22[[#This Row],[YUZDE]]*tbl_Metraj22[[#This Row],[METRAJ_BETON]]))</f>
        <v>0</v>
      </c>
      <c r="K5054" s="2" t="s">
        <v>1968</v>
      </c>
    </row>
    <row r="5055" spans="1:11" ht="14.25" x14ac:dyDescent="0.2">
      <c r="A5055" s="2" t="s">
        <v>728</v>
      </c>
      <c r="B5055" s="124" t="s">
        <v>7395</v>
      </c>
      <c r="C5055" s="124"/>
      <c r="D5055" s="126">
        <v>0.82</v>
      </c>
      <c r="E5055" s="124" t="s">
        <v>766</v>
      </c>
      <c r="F5055" s="124">
        <v>0</v>
      </c>
      <c r="G5055" s="2" t="s">
        <v>17641</v>
      </c>
      <c r="H5055" s="130"/>
      <c r="I5055" s="134"/>
      <c r="J5055" s="123">
        <f>IF(OR(tbl_Metraj22[[#This Row],[TARIH]]="",tbl_Metraj22[[#This Row],[TARIH]]="-"),0,IF(tbl_Metraj22[[#This Row],[YUZDE]]=0,tbl_Metraj22[[#This Row],[METRAJ_BETON]],tbl_Metraj22[[#This Row],[YUZDE]]*tbl_Metraj22[[#This Row],[METRAJ_BETON]]))</f>
        <v>0</v>
      </c>
      <c r="K5055" s="2" t="s">
        <v>1966</v>
      </c>
    </row>
    <row r="5056" spans="1:11" ht="14.25" x14ac:dyDescent="0.2">
      <c r="A5056" s="2" t="s">
        <v>728</v>
      </c>
      <c r="B5056" s="124" t="s">
        <v>7397</v>
      </c>
      <c r="C5056" s="124"/>
      <c r="D5056" s="126">
        <v>4.0999999999999996</v>
      </c>
      <c r="E5056" s="124" t="s">
        <v>766</v>
      </c>
      <c r="F5056" s="124">
        <v>0</v>
      </c>
      <c r="G5056" s="2" t="s">
        <v>17642</v>
      </c>
      <c r="H5056" s="130"/>
      <c r="I5056" s="134"/>
      <c r="J5056" s="123">
        <f>IF(OR(tbl_Metraj22[[#This Row],[TARIH]]="",tbl_Metraj22[[#This Row],[TARIH]]="-"),0,IF(tbl_Metraj22[[#This Row],[YUZDE]]=0,tbl_Metraj22[[#This Row],[METRAJ_BETON]],tbl_Metraj22[[#This Row],[YUZDE]]*tbl_Metraj22[[#This Row],[METRAJ_BETON]]))</f>
        <v>0</v>
      </c>
      <c r="K5056" s="2" t="s">
        <v>2019</v>
      </c>
    </row>
    <row r="5057" spans="1:11" ht="14.25" x14ac:dyDescent="0.2">
      <c r="A5057" s="2" t="s">
        <v>728</v>
      </c>
      <c r="B5057" s="124" t="s">
        <v>7398</v>
      </c>
      <c r="C5057" s="124"/>
      <c r="D5057" s="126">
        <v>4.0999999999999996</v>
      </c>
      <c r="E5057" s="124" t="s">
        <v>766</v>
      </c>
      <c r="F5057" s="124">
        <v>0</v>
      </c>
      <c r="G5057" s="2" t="s">
        <v>17643</v>
      </c>
      <c r="H5057" s="130"/>
      <c r="I5057" s="134"/>
      <c r="J5057" s="123">
        <f>IF(OR(tbl_Metraj22[[#This Row],[TARIH]]="",tbl_Metraj22[[#This Row],[TARIH]]="-"),0,IF(tbl_Metraj22[[#This Row],[YUZDE]]=0,tbl_Metraj22[[#This Row],[METRAJ_BETON]],tbl_Metraj22[[#This Row],[YUZDE]]*tbl_Metraj22[[#This Row],[METRAJ_BETON]]))</f>
        <v>0</v>
      </c>
      <c r="K5057" s="2" t="s">
        <v>2008</v>
      </c>
    </row>
    <row r="5058" spans="1:11" ht="14.25" x14ac:dyDescent="0.2">
      <c r="A5058" s="2" t="s">
        <v>728</v>
      </c>
      <c r="B5058" s="124" t="s">
        <v>7399</v>
      </c>
      <c r="C5058" s="124"/>
      <c r="D5058" s="126">
        <v>4.0999999999999996</v>
      </c>
      <c r="E5058" s="124" t="s">
        <v>766</v>
      </c>
      <c r="F5058" s="124">
        <v>0</v>
      </c>
      <c r="G5058" s="2" t="s">
        <v>17644</v>
      </c>
      <c r="H5058" s="130" t="s">
        <v>24265</v>
      </c>
      <c r="I5058" s="134"/>
      <c r="J5058" s="123">
        <f>IF(OR(tbl_Metraj22[[#This Row],[TARIH]]="",tbl_Metraj22[[#This Row],[TARIH]]="-"),0,IF(tbl_Metraj22[[#This Row],[YUZDE]]=0,tbl_Metraj22[[#This Row],[METRAJ_BETON]],tbl_Metraj22[[#This Row],[YUZDE]]*tbl_Metraj22[[#This Row],[METRAJ_BETON]]))</f>
        <v>0</v>
      </c>
      <c r="K5058" s="2" t="s">
        <v>2009</v>
      </c>
    </row>
    <row r="5059" spans="1:11" ht="14.25" x14ac:dyDescent="0.2">
      <c r="A5059" s="2" t="s">
        <v>728</v>
      </c>
      <c r="B5059" s="124" t="s">
        <v>7428</v>
      </c>
      <c r="C5059" s="124"/>
      <c r="D5059" s="126">
        <v>5.96</v>
      </c>
      <c r="E5059" s="124" t="s">
        <v>766</v>
      </c>
      <c r="F5059" s="124">
        <v>0</v>
      </c>
      <c r="G5059" s="2" t="s">
        <v>17645</v>
      </c>
      <c r="H5059" s="130"/>
      <c r="I5059" s="134"/>
      <c r="J5059" s="123">
        <f>IF(OR(tbl_Metraj22[[#This Row],[TARIH]]="",tbl_Metraj22[[#This Row],[TARIH]]="-"),0,IF(tbl_Metraj22[[#This Row],[YUZDE]]=0,tbl_Metraj22[[#This Row],[METRAJ_BETON]],tbl_Metraj22[[#This Row],[YUZDE]]*tbl_Metraj22[[#This Row],[METRAJ_BETON]]))</f>
        <v>0</v>
      </c>
      <c r="K5059" s="2" t="s">
        <v>1973</v>
      </c>
    </row>
    <row r="5060" spans="1:11" ht="14.25" x14ac:dyDescent="0.2">
      <c r="A5060" s="2" t="s">
        <v>728</v>
      </c>
      <c r="B5060" s="124" t="s">
        <v>7429</v>
      </c>
      <c r="C5060" s="124"/>
      <c r="D5060" s="126">
        <v>8.4499999999999993</v>
      </c>
      <c r="E5060" s="124" t="s">
        <v>766</v>
      </c>
      <c r="F5060" s="124">
        <v>0</v>
      </c>
      <c r="G5060" s="2" t="s">
        <v>17646</v>
      </c>
      <c r="H5060" s="130"/>
      <c r="I5060" s="134"/>
      <c r="J5060" s="123">
        <f>IF(OR(tbl_Metraj22[[#This Row],[TARIH]]="",tbl_Metraj22[[#This Row],[TARIH]]="-"),0,IF(tbl_Metraj22[[#This Row],[YUZDE]]=0,tbl_Metraj22[[#This Row],[METRAJ_BETON]],tbl_Metraj22[[#This Row],[YUZDE]]*tbl_Metraj22[[#This Row],[METRAJ_BETON]]))</f>
        <v>0</v>
      </c>
      <c r="K5060" s="2" t="s">
        <v>1974</v>
      </c>
    </row>
    <row r="5061" spans="1:11" ht="14.25" x14ac:dyDescent="0.2">
      <c r="A5061" s="2" t="s">
        <v>728</v>
      </c>
      <c r="B5061" s="124" t="s">
        <v>7431</v>
      </c>
      <c r="C5061" s="124"/>
      <c r="D5061" s="126">
        <v>2.1800000000000002</v>
      </c>
      <c r="E5061" s="124" t="s">
        <v>766</v>
      </c>
      <c r="F5061" s="124">
        <v>0</v>
      </c>
      <c r="G5061" s="2" t="s">
        <v>17647</v>
      </c>
      <c r="H5061" s="130"/>
      <c r="I5061" s="134"/>
      <c r="J5061" s="123">
        <f>IF(OR(tbl_Metraj22[[#This Row],[TARIH]]="",tbl_Metraj22[[#This Row],[TARIH]]="-"),0,IF(tbl_Metraj22[[#This Row],[YUZDE]]=0,tbl_Metraj22[[#This Row],[METRAJ_BETON]],tbl_Metraj22[[#This Row],[YUZDE]]*tbl_Metraj22[[#This Row],[METRAJ_BETON]]))</f>
        <v>0</v>
      </c>
      <c r="K5061" s="2" t="s">
        <v>1293</v>
      </c>
    </row>
    <row r="5062" spans="1:11" ht="14.25" x14ac:dyDescent="0.2">
      <c r="A5062" s="2" t="s">
        <v>728</v>
      </c>
      <c r="B5062" s="124" t="s">
        <v>7433</v>
      </c>
      <c r="C5062" s="124"/>
      <c r="D5062" s="126">
        <v>4.54</v>
      </c>
      <c r="E5062" s="124" t="s">
        <v>766</v>
      </c>
      <c r="F5062" s="124">
        <v>0</v>
      </c>
      <c r="G5062" s="2" t="s">
        <v>17648</v>
      </c>
      <c r="H5062" s="130"/>
      <c r="I5062" s="134"/>
      <c r="J5062" s="123">
        <f>IF(OR(tbl_Metraj22[[#This Row],[TARIH]]="",tbl_Metraj22[[#This Row],[TARIH]]="-"),0,IF(tbl_Metraj22[[#This Row],[YUZDE]]=0,tbl_Metraj22[[#This Row],[METRAJ_BETON]],tbl_Metraj22[[#This Row],[YUZDE]]*tbl_Metraj22[[#This Row],[METRAJ_BETON]]))</f>
        <v>0</v>
      </c>
      <c r="K5062" s="2" t="s">
        <v>1290</v>
      </c>
    </row>
    <row r="5063" spans="1:11" ht="14.25" x14ac:dyDescent="0.2">
      <c r="A5063" s="2" t="s">
        <v>728</v>
      </c>
      <c r="B5063" s="124" t="s">
        <v>7435</v>
      </c>
      <c r="C5063" s="124"/>
      <c r="D5063" s="126">
        <v>2.4500000000000002</v>
      </c>
      <c r="E5063" s="124" t="s">
        <v>766</v>
      </c>
      <c r="F5063" s="124">
        <v>0</v>
      </c>
      <c r="G5063" s="2" t="s">
        <v>17649</v>
      </c>
      <c r="H5063" s="130"/>
      <c r="I5063" s="134"/>
      <c r="J5063" s="123">
        <f>IF(OR(tbl_Metraj22[[#This Row],[TARIH]]="",tbl_Metraj22[[#This Row],[TARIH]]="-"),0,IF(tbl_Metraj22[[#This Row],[YUZDE]]=0,tbl_Metraj22[[#This Row],[METRAJ_BETON]],tbl_Metraj22[[#This Row],[YUZDE]]*tbl_Metraj22[[#This Row],[METRAJ_BETON]]))</f>
        <v>0</v>
      </c>
      <c r="K5063" s="2" t="s">
        <v>1970</v>
      </c>
    </row>
    <row r="5064" spans="1:11" ht="14.25" x14ac:dyDescent="0.2">
      <c r="A5064" s="2" t="s">
        <v>728</v>
      </c>
      <c r="B5064" s="124" t="s">
        <v>7436</v>
      </c>
      <c r="C5064" s="124"/>
      <c r="D5064" s="126">
        <v>2.75</v>
      </c>
      <c r="E5064" s="124" t="s">
        <v>766</v>
      </c>
      <c r="F5064" s="124">
        <v>0</v>
      </c>
      <c r="G5064" s="2" t="s">
        <v>17650</v>
      </c>
      <c r="H5064" s="130"/>
      <c r="I5064" s="134"/>
      <c r="J5064" s="123">
        <f>IF(OR(tbl_Metraj22[[#This Row],[TARIH]]="",tbl_Metraj22[[#This Row],[TARIH]]="-"),0,IF(tbl_Metraj22[[#This Row],[YUZDE]]=0,tbl_Metraj22[[#This Row],[METRAJ_BETON]],tbl_Metraj22[[#This Row],[YUZDE]]*tbl_Metraj22[[#This Row],[METRAJ_BETON]]))</f>
        <v>0</v>
      </c>
      <c r="K5064" s="2" t="s">
        <v>1971</v>
      </c>
    </row>
    <row r="5065" spans="1:11" ht="14.25" x14ac:dyDescent="0.2">
      <c r="A5065" s="2" t="s">
        <v>728</v>
      </c>
      <c r="B5065" s="124" t="s">
        <v>7437</v>
      </c>
      <c r="C5065" s="124"/>
      <c r="D5065" s="126">
        <v>2.75</v>
      </c>
      <c r="E5065" s="124" t="s">
        <v>766</v>
      </c>
      <c r="F5065" s="124">
        <v>0</v>
      </c>
      <c r="G5065" s="2" t="s">
        <v>17651</v>
      </c>
      <c r="H5065" s="130"/>
      <c r="I5065" s="134"/>
      <c r="J5065" s="123">
        <f>IF(OR(tbl_Metraj22[[#This Row],[TARIH]]="",tbl_Metraj22[[#This Row],[TARIH]]="-"),0,IF(tbl_Metraj22[[#This Row],[YUZDE]]=0,tbl_Metraj22[[#This Row],[METRAJ_BETON]],tbl_Metraj22[[#This Row],[YUZDE]]*tbl_Metraj22[[#This Row],[METRAJ_BETON]]))</f>
        <v>0</v>
      </c>
      <c r="K5065" s="2" t="s">
        <v>1972</v>
      </c>
    </row>
    <row r="5066" spans="1:11" ht="14.25" x14ac:dyDescent="0.2">
      <c r="A5066" s="2" t="s">
        <v>728</v>
      </c>
      <c r="B5066" s="124" t="s">
        <v>7438</v>
      </c>
      <c r="C5066" s="124"/>
      <c r="D5066" s="126">
        <v>3.09</v>
      </c>
      <c r="E5066" s="124" t="s">
        <v>766</v>
      </c>
      <c r="F5066" s="124">
        <v>0</v>
      </c>
      <c r="G5066" s="2" t="s">
        <v>17652</v>
      </c>
      <c r="H5066" s="130"/>
      <c r="I5066" s="134"/>
      <c r="J5066" s="123">
        <f>IF(OR(tbl_Metraj22[[#This Row],[TARIH]]="",tbl_Metraj22[[#This Row],[TARIH]]="-"),0,IF(tbl_Metraj22[[#This Row],[YUZDE]]=0,tbl_Metraj22[[#This Row],[METRAJ_BETON]],tbl_Metraj22[[#This Row],[YUZDE]]*tbl_Metraj22[[#This Row],[METRAJ_BETON]]))</f>
        <v>0</v>
      </c>
      <c r="K5066" s="2" t="s">
        <v>1967</v>
      </c>
    </row>
    <row r="5067" spans="1:11" ht="14.25" x14ac:dyDescent="0.2">
      <c r="A5067" s="2" t="s">
        <v>728</v>
      </c>
      <c r="B5067" s="124" t="s">
        <v>7439</v>
      </c>
      <c r="C5067" s="124"/>
      <c r="D5067" s="126">
        <v>2.75</v>
      </c>
      <c r="E5067" s="124" t="s">
        <v>766</v>
      </c>
      <c r="F5067" s="124">
        <v>0</v>
      </c>
      <c r="G5067" s="2" t="s">
        <v>17653</v>
      </c>
      <c r="H5067" s="130"/>
      <c r="I5067" s="134"/>
      <c r="J5067" s="123">
        <f>IF(OR(tbl_Metraj22[[#This Row],[TARIH]]="",tbl_Metraj22[[#This Row],[TARIH]]="-"),0,IF(tbl_Metraj22[[#This Row],[YUZDE]]=0,tbl_Metraj22[[#This Row],[METRAJ_BETON]],tbl_Metraj22[[#This Row],[YUZDE]]*tbl_Metraj22[[#This Row],[METRAJ_BETON]]))</f>
        <v>0</v>
      </c>
      <c r="K5067" s="2" t="s">
        <v>1977</v>
      </c>
    </row>
    <row r="5068" spans="1:11" ht="14.25" x14ac:dyDescent="0.2">
      <c r="A5068" s="2" t="s">
        <v>728</v>
      </c>
      <c r="B5068" s="124" t="s">
        <v>7440</v>
      </c>
      <c r="C5068" s="124"/>
      <c r="D5068" s="126">
        <v>2.75</v>
      </c>
      <c r="E5068" s="124" t="s">
        <v>766</v>
      </c>
      <c r="F5068" s="124">
        <v>0</v>
      </c>
      <c r="G5068" s="2" t="s">
        <v>17654</v>
      </c>
      <c r="H5068" s="130"/>
      <c r="I5068" s="134"/>
      <c r="J5068" s="123">
        <f>IF(OR(tbl_Metraj22[[#This Row],[TARIH]]="",tbl_Metraj22[[#This Row],[TARIH]]="-"),0,IF(tbl_Metraj22[[#This Row],[YUZDE]]=0,tbl_Metraj22[[#This Row],[METRAJ_BETON]],tbl_Metraj22[[#This Row],[YUZDE]]*tbl_Metraj22[[#This Row],[METRAJ_BETON]]))</f>
        <v>0</v>
      </c>
      <c r="K5068" s="2" t="s">
        <v>1978</v>
      </c>
    </row>
    <row r="5069" spans="1:11" ht="14.25" x14ac:dyDescent="0.2">
      <c r="A5069" s="2" t="s">
        <v>728</v>
      </c>
      <c r="B5069" s="124" t="s">
        <v>7441</v>
      </c>
      <c r="C5069" s="124"/>
      <c r="D5069" s="126">
        <v>2.4500000000000002</v>
      </c>
      <c r="E5069" s="124" t="s">
        <v>766</v>
      </c>
      <c r="F5069" s="124">
        <v>0</v>
      </c>
      <c r="G5069" s="2" t="s">
        <v>17655</v>
      </c>
      <c r="H5069" s="130"/>
      <c r="I5069" s="134"/>
      <c r="J5069" s="123">
        <f>IF(OR(tbl_Metraj22[[#This Row],[TARIH]]="",tbl_Metraj22[[#This Row],[TARIH]]="-"),0,IF(tbl_Metraj22[[#This Row],[YUZDE]]=0,tbl_Metraj22[[#This Row],[METRAJ_BETON]],tbl_Metraj22[[#This Row],[YUZDE]]*tbl_Metraj22[[#This Row],[METRAJ_BETON]]))</f>
        <v>0</v>
      </c>
      <c r="K5069" s="2" t="s">
        <v>1976</v>
      </c>
    </row>
    <row r="5070" spans="1:11" ht="14.25" x14ac:dyDescent="0.2">
      <c r="A5070" s="2" t="s">
        <v>728</v>
      </c>
      <c r="B5070" s="124" t="s">
        <v>7458</v>
      </c>
      <c r="C5070" s="124"/>
      <c r="D5070" s="126">
        <v>2.5499999999999998</v>
      </c>
      <c r="E5070" s="124" t="s">
        <v>766</v>
      </c>
      <c r="F5070" s="124">
        <v>0</v>
      </c>
      <c r="G5070" s="2" t="s">
        <v>17656</v>
      </c>
      <c r="H5070" s="130"/>
      <c r="I5070" s="134"/>
      <c r="J5070" s="123">
        <f>IF(OR(tbl_Metraj22[[#This Row],[TARIH]]="",tbl_Metraj22[[#This Row],[TARIH]]="-"),0,IF(tbl_Metraj22[[#This Row],[YUZDE]]=0,tbl_Metraj22[[#This Row],[METRAJ_BETON]],tbl_Metraj22[[#This Row],[YUZDE]]*tbl_Metraj22[[#This Row],[METRAJ_BETON]]))</f>
        <v>0</v>
      </c>
      <c r="K5070" s="2" t="s">
        <v>1295</v>
      </c>
    </row>
    <row r="5071" spans="1:11" ht="14.25" x14ac:dyDescent="0.2">
      <c r="A5071" s="2" t="s">
        <v>728</v>
      </c>
      <c r="B5071" s="124" t="s">
        <v>7459</v>
      </c>
      <c r="C5071" s="124"/>
      <c r="D5071" s="126">
        <v>4.18</v>
      </c>
      <c r="E5071" s="124" t="s">
        <v>766</v>
      </c>
      <c r="F5071" s="124">
        <v>0</v>
      </c>
      <c r="G5071" s="2" t="s">
        <v>17657</v>
      </c>
      <c r="H5071" s="130"/>
      <c r="I5071" s="134"/>
      <c r="J5071" s="123">
        <f>IF(OR(tbl_Metraj22[[#This Row],[TARIH]]="",tbl_Metraj22[[#This Row],[TARIH]]="-"),0,IF(tbl_Metraj22[[#This Row],[YUZDE]]=0,tbl_Metraj22[[#This Row],[METRAJ_BETON]],tbl_Metraj22[[#This Row],[YUZDE]]*tbl_Metraj22[[#This Row],[METRAJ_BETON]]))</f>
        <v>0</v>
      </c>
      <c r="K5071" s="2" t="s">
        <v>1961</v>
      </c>
    </row>
    <row r="5072" spans="1:11" ht="14.25" x14ac:dyDescent="0.2">
      <c r="A5072" s="2" t="s">
        <v>728</v>
      </c>
      <c r="B5072" s="124" t="s">
        <v>7460</v>
      </c>
      <c r="C5072" s="124"/>
      <c r="D5072" s="126">
        <v>2.1800000000000002</v>
      </c>
      <c r="E5072" s="124" t="s">
        <v>766</v>
      </c>
      <c r="F5072" s="124">
        <v>0</v>
      </c>
      <c r="G5072" s="2" t="s">
        <v>17658</v>
      </c>
      <c r="H5072" s="130"/>
      <c r="I5072" s="134"/>
      <c r="J5072" s="123">
        <f>IF(OR(tbl_Metraj22[[#This Row],[TARIH]]="",tbl_Metraj22[[#This Row],[TARIH]]="-"),0,IF(tbl_Metraj22[[#This Row],[YUZDE]]=0,tbl_Metraj22[[#This Row],[METRAJ_BETON]],tbl_Metraj22[[#This Row],[YUZDE]]*tbl_Metraj22[[#This Row],[METRAJ_BETON]]))</f>
        <v>0</v>
      </c>
      <c r="K5072" s="2" t="s">
        <v>1975</v>
      </c>
    </row>
    <row r="5073" spans="1:11" ht="14.25" x14ac:dyDescent="0.2">
      <c r="A5073" s="2" t="s">
        <v>728</v>
      </c>
      <c r="B5073" s="124" t="s">
        <v>7461</v>
      </c>
      <c r="C5073" s="124"/>
      <c r="D5073" s="126">
        <v>4.18</v>
      </c>
      <c r="E5073" s="124" t="s">
        <v>766</v>
      </c>
      <c r="F5073" s="124">
        <v>0</v>
      </c>
      <c r="G5073" s="2" t="s">
        <v>17659</v>
      </c>
      <c r="H5073" s="130"/>
      <c r="I5073" s="134"/>
      <c r="J5073" s="123">
        <f>IF(OR(tbl_Metraj22[[#This Row],[TARIH]]="",tbl_Metraj22[[#This Row],[TARIH]]="-"),0,IF(tbl_Metraj22[[#This Row],[YUZDE]]=0,tbl_Metraj22[[#This Row],[METRAJ_BETON]],tbl_Metraj22[[#This Row],[YUZDE]]*tbl_Metraj22[[#This Row],[METRAJ_BETON]]))</f>
        <v>0</v>
      </c>
      <c r="K5073" s="2" t="s">
        <v>1969</v>
      </c>
    </row>
    <row r="5074" spans="1:11" ht="14.25" x14ac:dyDescent="0.2">
      <c r="A5074" s="2" t="s">
        <v>728</v>
      </c>
      <c r="B5074" s="124" t="s">
        <v>7462</v>
      </c>
      <c r="C5074" s="124"/>
      <c r="D5074" s="126">
        <v>2</v>
      </c>
      <c r="E5074" s="124" t="s">
        <v>766</v>
      </c>
      <c r="F5074" s="124">
        <v>0</v>
      </c>
      <c r="G5074" s="2" t="s">
        <v>17660</v>
      </c>
      <c r="H5074" s="130"/>
      <c r="I5074" s="134"/>
      <c r="J5074" s="123">
        <f>IF(OR(tbl_Metraj22[[#This Row],[TARIH]]="",tbl_Metraj22[[#This Row],[TARIH]]="-"),0,IF(tbl_Metraj22[[#This Row],[YUZDE]]=0,tbl_Metraj22[[#This Row],[METRAJ_BETON]],tbl_Metraj22[[#This Row],[YUZDE]]*tbl_Metraj22[[#This Row],[METRAJ_BETON]]))</f>
        <v>0</v>
      </c>
      <c r="K5074" s="2" t="s">
        <v>2025</v>
      </c>
    </row>
    <row r="5075" spans="1:11" ht="14.25" x14ac:dyDescent="0.2">
      <c r="A5075" s="2" t="s">
        <v>728</v>
      </c>
      <c r="B5075" s="124" t="s">
        <v>7463</v>
      </c>
      <c r="C5075" s="124"/>
      <c r="D5075" s="126">
        <v>2.0499999999999998</v>
      </c>
      <c r="E5075" s="124" t="s">
        <v>766</v>
      </c>
      <c r="F5075" s="124">
        <v>0</v>
      </c>
      <c r="G5075" s="2" t="s">
        <v>17661</v>
      </c>
      <c r="H5075" s="130"/>
      <c r="I5075" s="134"/>
      <c r="J5075" s="123">
        <f>IF(OR(tbl_Metraj22[[#This Row],[TARIH]]="",tbl_Metraj22[[#This Row],[TARIH]]="-"),0,IF(tbl_Metraj22[[#This Row],[YUZDE]]=0,tbl_Metraj22[[#This Row],[METRAJ_BETON]],tbl_Metraj22[[#This Row],[YUZDE]]*tbl_Metraj22[[#This Row],[METRAJ_BETON]]))</f>
        <v>0</v>
      </c>
      <c r="K5075" s="2" t="s">
        <v>2024</v>
      </c>
    </row>
    <row r="5076" spans="1:11" ht="14.25" x14ac:dyDescent="0.2">
      <c r="A5076" s="2" t="s">
        <v>728</v>
      </c>
      <c r="B5076" s="124" t="s">
        <v>7464</v>
      </c>
      <c r="C5076" s="124"/>
      <c r="D5076" s="126">
        <v>4.0999999999999996</v>
      </c>
      <c r="E5076" s="124" t="s">
        <v>766</v>
      </c>
      <c r="F5076" s="124">
        <v>0</v>
      </c>
      <c r="G5076" s="2" t="s">
        <v>17662</v>
      </c>
      <c r="H5076" s="130"/>
      <c r="I5076" s="134"/>
      <c r="J5076" s="123">
        <f>IF(OR(tbl_Metraj22[[#This Row],[TARIH]]="",tbl_Metraj22[[#This Row],[TARIH]]="-"),0,IF(tbl_Metraj22[[#This Row],[YUZDE]]=0,tbl_Metraj22[[#This Row],[METRAJ_BETON]],tbl_Metraj22[[#This Row],[YUZDE]]*tbl_Metraj22[[#This Row],[METRAJ_BETON]]))</f>
        <v>0</v>
      </c>
      <c r="K5076" s="2" t="s">
        <v>2027</v>
      </c>
    </row>
    <row r="5077" spans="1:11" ht="14.25" x14ac:dyDescent="0.2">
      <c r="A5077" s="2" t="s">
        <v>728</v>
      </c>
      <c r="B5077" s="124" t="s">
        <v>7465</v>
      </c>
      <c r="C5077" s="124"/>
      <c r="D5077" s="126">
        <v>4.0999999999999996</v>
      </c>
      <c r="E5077" s="124" t="s">
        <v>766</v>
      </c>
      <c r="F5077" s="124">
        <v>0</v>
      </c>
      <c r="G5077" s="2" t="s">
        <v>17663</v>
      </c>
      <c r="H5077" s="130"/>
      <c r="I5077" s="134"/>
      <c r="J5077" s="123">
        <f>IF(OR(tbl_Metraj22[[#This Row],[TARIH]]="",tbl_Metraj22[[#This Row],[TARIH]]="-"),0,IF(tbl_Metraj22[[#This Row],[YUZDE]]=0,tbl_Metraj22[[#This Row],[METRAJ_BETON]],tbl_Metraj22[[#This Row],[YUZDE]]*tbl_Metraj22[[#This Row],[METRAJ_BETON]]))</f>
        <v>0</v>
      </c>
      <c r="K5077" s="2" t="s">
        <v>2023</v>
      </c>
    </row>
    <row r="5078" spans="1:11" ht="14.25" x14ac:dyDescent="0.2">
      <c r="A5078" s="2" t="s">
        <v>728</v>
      </c>
      <c r="B5078" s="124" t="s">
        <v>7466</v>
      </c>
      <c r="C5078" s="124"/>
      <c r="D5078" s="126">
        <v>4.0999999999999996</v>
      </c>
      <c r="E5078" s="124" t="s">
        <v>766</v>
      </c>
      <c r="F5078" s="124">
        <v>0</v>
      </c>
      <c r="G5078" s="2" t="s">
        <v>17664</v>
      </c>
      <c r="H5078" s="130"/>
      <c r="I5078" s="134"/>
      <c r="J5078" s="123">
        <f>IF(OR(tbl_Metraj22[[#This Row],[TARIH]]="",tbl_Metraj22[[#This Row],[TARIH]]="-"),0,IF(tbl_Metraj22[[#This Row],[YUZDE]]=0,tbl_Metraj22[[#This Row],[METRAJ_BETON]],tbl_Metraj22[[#This Row],[YUZDE]]*tbl_Metraj22[[#This Row],[METRAJ_BETON]]))</f>
        <v>0</v>
      </c>
      <c r="K5078" s="2" t="s">
        <v>2022</v>
      </c>
    </row>
    <row r="5079" spans="1:11" ht="14.25" x14ac:dyDescent="0.2">
      <c r="A5079" s="2" t="s">
        <v>728</v>
      </c>
      <c r="B5079" s="124" t="s">
        <v>7467</v>
      </c>
      <c r="C5079" s="124"/>
      <c r="D5079" s="126">
        <v>4.0999999999999996</v>
      </c>
      <c r="E5079" s="124" t="s">
        <v>766</v>
      </c>
      <c r="F5079" s="124">
        <v>0</v>
      </c>
      <c r="G5079" s="2" t="s">
        <v>17665</v>
      </c>
      <c r="H5079" s="130"/>
      <c r="I5079" s="134"/>
      <c r="J5079" s="123">
        <f>IF(OR(tbl_Metraj22[[#This Row],[TARIH]]="",tbl_Metraj22[[#This Row],[TARIH]]="-"),0,IF(tbl_Metraj22[[#This Row],[YUZDE]]=0,tbl_Metraj22[[#This Row],[METRAJ_BETON]],tbl_Metraj22[[#This Row],[YUZDE]]*tbl_Metraj22[[#This Row],[METRAJ_BETON]]))</f>
        <v>0</v>
      </c>
      <c r="K5079" s="2" t="s">
        <v>2021</v>
      </c>
    </row>
    <row r="5080" spans="1:11" ht="14.25" x14ac:dyDescent="0.2">
      <c r="A5080" s="2" t="s">
        <v>728</v>
      </c>
      <c r="B5080" s="124" t="s">
        <v>7468</v>
      </c>
      <c r="C5080" s="124"/>
      <c r="D5080" s="126">
        <v>4.0999999999999996</v>
      </c>
      <c r="E5080" s="124" t="s">
        <v>766</v>
      </c>
      <c r="F5080" s="124">
        <v>0</v>
      </c>
      <c r="G5080" s="2" t="s">
        <v>17666</v>
      </c>
      <c r="H5080" s="130"/>
      <c r="I5080" s="134"/>
      <c r="J5080" s="123">
        <f>IF(OR(tbl_Metraj22[[#This Row],[TARIH]]="",tbl_Metraj22[[#This Row],[TARIH]]="-"),0,IF(tbl_Metraj22[[#This Row],[YUZDE]]=0,tbl_Metraj22[[#This Row],[METRAJ_BETON]],tbl_Metraj22[[#This Row],[YUZDE]]*tbl_Metraj22[[#This Row],[METRAJ_BETON]]))</f>
        <v>0</v>
      </c>
      <c r="K5080" s="2" t="s">
        <v>2020</v>
      </c>
    </row>
    <row r="5081" spans="1:11" ht="14.25" x14ac:dyDescent="0.2">
      <c r="A5081" s="2" t="s">
        <v>728</v>
      </c>
      <c r="B5081" s="124" t="s">
        <v>7469</v>
      </c>
      <c r="C5081" s="124"/>
      <c r="D5081" s="126">
        <v>4.0999999999999996</v>
      </c>
      <c r="E5081" s="124" t="s">
        <v>766</v>
      </c>
      <c r="F5081" s="124">
        <v>0</v>
      </c>
      <c r="G5081" s="2" t="s">
        <v>17667</v>
      </c>
      <c r="H5081" s="130"/>
      <c r="I5081" s="134"/>
      <c r="J5081" s="123">
        <f>IF(OR(tbl_Metraj22[[#This Row],[TARIH]]="",tbl_Metraj22[[#This Row],[TARIH]]="-"),0,IF(tbl_Metraj22[[#This Row],[YUZDE]]=0,tbl_Metraj22[[#This Row],[METRAJ_BETON]],tbl_Metraj22[[#This Row],[YUZDE]]*tbl_Metraj22[[#This Row],[METRAJ_BETON]]))</f>
        <v>0</v>
      </c>
      <c r="K5081" s="2" t="s">
        <v>2007</v>
      </c>
    </row>
    <row r="5082" spans="1:11" ht="14.25" x14ac:dyDescent="0.2">
      <c r="A5082" s="2" t="s">
        <v>728</v>
      </c>
      <c r="B5082" s="124" t="s">
        <v>7470</v>
      </c>
      <c r="C5082" s="124"/>
      <c r="D5082" s="126">
        <v>4.0999999999999996</v>
      </c>
      <c r="E5082" s="124" t="s">
        <v>766</v>
      </c>
      <c r="F5082" s="124">
        <v>0</v>
      </c>
      <c r="G5082" s="2" t="s">
        <v>17668</v>
      </c>
      <c r="H5082" s="130"/>
      <c r="I5082" s="134"/>
      <c r="J5082" s="123">
        <f>IF(OR(tbl_Metraj22[[#This Row],[TARIH]]="",tbl_Metraj22[[#This Row],[TARIH]]="-"),0,IF(tbl_Metraj22[[#This Row],[YUZDE]]=0,tbl_Metraj22[[#This Row],[METRAJ_BETON]],tbl_Metraj22[[#This Row],[YUZDE]]*tbl_Metraj22[[#This Row],[METRAJ_BETON]]))</f>
        <v>0</v>
      </c>
      <c r="K5082" s="2" t="s">
        <v>2006</v>
      </c>
    </row>
    <row r="5083" spans="1:11" ht="14.25" x14ac:dyDescent="0.2">
      <c r="A5083" s="2" t="s">
        <v>728</v>
      </c>
      <c r="B5083" s="124" t="s">
        <v>7471</v>
      </c>
      <c r="C5083" s="124"/>
      <c r="D5083" s="126">
        <v>4.0999999999999996</v>
      </c>
      <c r="E5083" s="124" t="s">
        <v>766</v>
      </c>
      <c r="F5083" s="124">
        <v>0</v>
      </c>
      <c r="G5083" s="2" t="s">
        <v>17669</v>
      </c>
      <c r="H5083" s="130"/>
      <c r="I5083" s="134"/>
      <c r="J5083" s="123">
        <f>IF(OR(tbl_Metraj22[[#This Row],[TARIH]]="",tbl_Metraj22[[#This Row],[TARIH]]="-"),0,IF(tbl_Metraj22[[#This Row],[YUZDE]]=0,tbl_Metraj22[[#This Row],[METRAJ_BETON]],tbl_Metraj22[[#This Row],[YUZDE]]*tbl_Metraj22[[#This Row],[METRAJ_BETON]]))</f>
        <v>0</v>
      </c>
      <c r="K5083" s="2" t="s">
        <v>2005</v>
      </c>
    </row>
    <row r="5084" spans="1:11" ht="14.25" x14ac:dyDescent="0.2">
      <c r="A5084" s="2" t="s">
        <v>752</v>
      </c>
      <c r="B5084" s="124" t="s">
        <v>5727</v>
      </c>
      <c r="C5084" s="124"/>
      <c r="D5084" s="126">
        <v>0.48</v>
      </c>
      <c r="E5084" s="124" t="s">
        <v>766</v>
      </c>
      <c r="F5084" s="124">
        <v>0</v>
      </c>
      <c r="G5084" s="2" t="s">
        <v>17670</v>
      </c>
      <c r="H5084" s="130"/>
      <c r="I5084" s="134"/>
      <c r="J5084" s="123">
        <f>IF(OR(tbl_Metraj22[[#This Row],[TARIH]]="",tbl_Metraj22[[#This Row],[TARIH]]="-"),0,IF(tbl_Metraj22[[#This Row],[YUZDE]]=0,tbl_Metraj22[[#This Row],[METRAJ_BETON]],tbl_Metraj22[[#This Row],[YUZDE]]*tbl_Metraj22[[#This Row],[METRAJ_BETON]]))</f>
        <v>0</v>
      </c>
    </row>
    <row r="5085" spans="1:11" ht="14.25" x14ac:dyDescent="0.2">
      <c r="A5085" s="2" t="s">
        <v>752</v>
      </c>
      <c r="B5085" s="124" t="s">
        <v>5728</v>
      </c>
      <c r="C5085" s="124"/>
      <c r="D5085" s="126">
        <v>0.51</v>
      </c>
      <c r="E5085" s="124" t="s">
        <v>766</v>
      </c>
      <c r="F5085" s="124">
        <v>0</v>
      </c>
      <c r="G5085" s="2" t="s">
        <v>17671</v>
      </c>
      <c r="H5085" s="130"/>
      <c r="I5085" s="134"/>
      <c r="J5085" s="123">
        <f>IF(OR(tbl_Metraj22[[#This Row],[TARIH]]="",tbl_Metraj22[[#This Row],[TARIH]]="-"),0,IF(tbl_Metraj22[[#This Row],[YUZDE]]=0,tbl_Metraj22[[#This Row],[METRAJ_BETON]],tbl_Metraj22[[#This Row],[YUZDE]]*tbl_Metraj22[[#This Row],[METRAJ_BETON]]))</f>
        <v>0</v>
      </c>
    </row>
    <row r="5086" spans="1:11" ht="14.25" x14ac:dyDescent="0.2">
      <c r="A5086" s="2" t="s">
        <v>752</v>
      </c>
      <c r="B5086" s="124" t="s">
        <v>5731</v>
      </c>
      <c r="C5086" s="124"/>
      <c r="D5086" s="126">
        <v>0.37</v>
      </c>
      <c r="E5086" s="124" t="s">
        <v>766</v>
      </c>
      <c r="F5086" s="124">
        <v>0</v>
      </c>
      <c r="G5086" s="2" t="s">
        <v>17672</v>
      </c>
      <c r="H5086" s="130"/>
      <c r="I5086" s="134"/>
      <c r="J5086" s="123">
        <f>IF(OR(tbl_Metraj22[[#This Row],[TARIH]]="",tbl_Metraj22[[#This Row],[TARIH]]="-"),0,IF(tbl_Metraj22[[#This Row],[YUZDE]]=0,tbl_Metraj22[[#This Row],[METRAJ_BETON]],tbl_Metraj22[[#This Row],[YUZDE]]*tbl_Metraj22[[#This Row],[METRAJ_BETON]]))</f>
        <v>0</v>
      </c>
    </row>
    <row r="5087" spans="1:11" ht="14.25" x14ac:dyDescent="0.2">
      <c r="A5087" s="2" t="s">
        <v>752</v>
      </c>
      <c r="B5087" s="124" t="s">
        <v>5743</v>
      </c>
      <c r="C5087" s="124"/>
      <c r="D5087" s="126">
        <v>0.51</v>
      </c>
      <c r="E5087" s="124" t="s">
        <v>766</v>
      </c>
      <c r="F5087" s="124">
        <v>0</v>
      </c>
      <c r="G5087" s="2" t="s">
        <v>17673</v>
      </c>
      <c r="H5087" s="130"/>
      <c r="I5087" s="134"/>
      <c r="J5087" s="123">
        <f>IF(OR(tbl_Metraj22[[#This Row],[TARIH]]="",tbl_Metraj22[[#This Row],[TARIH]]="-"),0,IF(tbl_Metraj22[[#This Row],[YUZDE]]=0,tbl_Metraj22[[#This Row],[METRAJ_BETON]],tbl_Metraj22[[#This Row],[YUZDE]]*tbl_Metraj22[[#This Row],[METRAJ_BETON]]))</f>
        <v>0</v>
      </c>
    </row>
    <row r="5088" spans="1:11" ht="14.25" x14ac:dyDescent="0.2">
      <c r="A5088" s="2" t="s">
        <v>752</v>
      </c>
      <c r="B5088" s="124" t="s">
        <v>5744</v>
      </c>
      <c r="C5088" s="124"/>
      <c r="D5088" s="126">
        <v>0.49</v>
      </c>
      <c r="E5088" s="124" t="s">
        <v>766</v>
      </c>
      <c r="F5088" s="124">
        <v>0</v>
      </c>
      <c r="G5088" s="2" t="s">
        <v>17674</v>
      </c>
      <c r="H5088" s="130"/>
      <c r="I5088" s="134"/>
      <c r="J5088" s="123">
        <f>IF(OR(tbl_Metraj22[[#This Row],[TARIH]]="",tbl_Metraj22[[#This Row],[TARIH]]="-"),0,IF(tbl_Metraj22[[#This Row],[YUZDE]]=0,tbl_Metraj22[[#This Row],[METRAJ_BETON]],tbl_Metraj22[[#This Row],[YUZDE]]*tbl_Metraj22[[#This Row],[METRAJ_BETON]]))</f>
        <v>0</v>
      </c>
    </row>
    <row r="5089" spans="1:11" ht="14.25" x14ac:dyDescent="0.2">
      <c r="A5089" s="2" t="s">
        <v>752</v>
      </c>
      <c r="B5089" s="124" t="s">
        <v>5745</v>
      </c>
      <c r="C5089" s="124"/>
      <c r="D5089" s="126">
        <v>0.49</v>
      </c>
      <c r="E5089" s="124" t="s">
        <v>766</v>
      </c>
      <c r="F5089" s="124">
        <v>0</v>
      </c>
      <c r="G5089" s="2" t="s">
        <v>17675</v>
      </c>
      <c r="H5089" s="130"/>
      <c r="I5089" s="134"/>
      <c r="J5089" s="123">
        <f>IF(OR(tbl_Metraj22[[#This Row],[TARIH]]="",tbl_Metraj22[[#This Row],[TARIH]]="-"),0,IF(tbl_Metraj22[[#This Row],[YUZDE]]=0,tbl_Metraj22[[#This Row],[METRAJ_BETON]],tbl_Metraj22[[#This Row],[YUZDE]]*tbl_Metraj22[[#This Row],[METRAJ_BETON]]))</f>
        <v>0</v>
      </c>
    </row>
    <row r="5090" spans="1:11" ht="14.25" x14ac:dyDescent="0.2">
      <c r="A5090" s="2" t="s">
        <v>752</v>
      </c>
      <c r="B5090" s="124" t="s">
        <v>5746</v>
      </c>
      <c r="C5090" s="124"/>
      <c r="D5090" s="126">
        <v>0.46</v>
      </c>
      <c r="E5090" s="124" t="s">
        <v>766</v>
      </c>
      <c r="F5090" s="124">
        <v>0</v>
      </c>
      <c r="G5090" s="2" t="s">
        <v>17676</v>
      </c>
      <c r="H5090" s="130"/>
      <c r="I5090" s="134"/>
      <c r="J5090" s="123">
        <f>IF(OR(tbl_Metraj22[[#This Row],[TARIH]]="",tbl_Metraj22[[#This Row],[TARIH]]="-"),0,IF(tbl_Metraj22[[#This Row],[YUZDE]]=0,tbl_Metraj22[[#This Row],[METRAJ_BETON]],tbl_Metraj22[[#This Row],[YUZDE]]*tbl_Metraj22[[#This Row],[METRAJ_BETON]]))</f>
        <v>0</v>
      </c>
    </row>
    <row r="5091" spans="1:11" ht="14.25" x14ac:dyDescent="0.2">
      <c r="A5091" s="2" t="s">
        <v>752</v>
      </c>
      <c r="B5091" s="124" t="s">
        <v>5747</v>
      </c>
      <c r="C5091" s="124"/>
      <c r="D5091" s="126">
        <v>0.08</v>
      </c>
      <c r="E5091" s="124" t="s">
        <v>766</v>
      </c>
      <c r="F5091" s="124">
        <v>0</v>
      </c>
      <c r="G5091" s="2" t="s">
        <v>17677</v>
      </c>
      <c r="H5091" s="130"/>
      <c r="I5091" s="134"/>
      <c r="J5091" s="123">
        <f>IF(OR(tbl_Metraj22[[#This Row],[TARIH]]="",tbl_Metraj22[[#This Row],[TARIH]]="-"),0,IF(tbl_Metraj22[[#This Row],[YUZDE]]=0,tbl_Metraj22[[#This Row],[METRAJ_BETON]],tbl_Metraj22[[#This Row],[YUZDE]]*tbl_Metraj22[[#This Row],[METRAJ_BETON]]))</f>
        <v>0</v>
      </c>
    </row>
    <row r="5092" spans="1:11" ht="14.25" x14ac:dyDescent="0.2">
      <c r="A5092" s="2" t="s">
        <v>752</v>
      </c>
      <c r="B5092" s="124" t="s">
        <v>5748</v>
      </c>
      <c r="C5092" s="124"/>
      <c r="D5092" s="126">
        <v>0.49</v>
      </c>
      <c r="E5092" s="124" t="s">
        <v>766</v>
      </c>
      <c r="F5092" s="124">
        <v>0</v>
      </c>
      <c r="G5092" s="2" t="s">
        <v>17678</v>
      </c>
      <c r="H5092" s="130"/>
      <c r="I5092" s="134"/>
      <c r="J5092" s="123">
        <f>IF(OR(tbl_Metraj22[[#This Row],[TARIH]]="",tbl_Metraj22[[#This Row],[TARIH]]="-"),0,IF(tbl_Metraj22[[#This Row],[YUZDE]]=0,tbl_Metraj22[[#This Row],[METRAJ_BETON]],tbl_Metraj22[[#This Row],[YUZDE]]*tbl_Metraj22[[#This Row],[METRAJ_BETON]]))</f>
        <v>0</v>
      </c>
    </row>
    <row r="5093" spans="1:11" ht="14.25" x14ac:dyDescent="0.2">
      <c r="A5093" s="2" t="s">
        <v>2977</v>
      </c>
      <c r="B5093" s="124" t="s">
        <v>4954</v>
      </c>
      <c r="C5093" s="124"/>
      <c r="D5093" s="126">
        <v>12.32</v>
      </c>
      <c r="E5093" s="124" t="s">
        <v>766</v>
      </c>
      <c r="F5093" s="124">
        <v>0</v>
      </c>
      <c r="G5093" s="2" t="s">
        <v>17679</v>
      </c>
      <c r="H5093" s="130"/>
      <c r="I5093" s="134"/>
      <c r="J5093" s="123">
        <f>IF(OR(tbl_Metraj22[[#This Row],[TARIH]]="",tbl_Metraj22[[#This Row],[TARIH]]="-"),0,IF(tbl_Metraj22[[#This Row],[YUZDE]]=0,tbl_Metraj22[[#This Row],[METRAJ_BETON]],tbl_Metraj22[[#This Row],[YUZDE]]*tbl_Metraj22[[#This Row],[METRAJ_BETON]]))</f>
        <v>0</v>
      </c>
      <c r="K5093" s="2" t="s">
        <v>1937</v>
      </c>
    </row>
    <row r="5094" spans="1:11" ht="14.25" x14ac:dyDescent="0.2">
      <c r="A5094" s="2" t="s">
        <v>2977</v>
      </c>
      <c r="B5094" s="124" t="s">
        <v>4955</v>
      </c>
      <c r="C5094" s="124"/>
      <c r="D5094" s="126">
        <v>5.44</v>
      </c>
      <c r="E5094" s="124" t="s">
        <v>766</v>
      </c>
      <c r="F5094" s="124">
        <v>0</v>
      </c>
      <c r="G5094" s="2" t="s">
        <v>17680</v>
      </c>
      <c r="H5094" s="130"/>
      <c r="I5094" s="134"/>
      <c r="J5094" s="123">
        <f>IF(OR(tbl_Metraj22[[#This Row],[TARIH]]="",tbl_Metraj22[[#This Row],[TARIH]]="-"),0,IF(tbl_Metraj22[[#This Row],[YUZDE]]=0,tbl_Metraj22[[#This Row],[METRAJ_BETON]],tbl_Metraj22[[#This Row],[YUZDE]]*tbl_Metraj22[[#This Row],[METRAJ_BETON]]))</f>
        <v>0</v>
      </c>
      <c r="K5094" s="2" t="s">
        <v>1936</v>
      </c>
    </row>
    <row r="5095" spans="1:11" ht="14.25" x14ac:dyDescent="0.2">
      <c r="A5095" s="2" t="s">
        <v>2977</v>
      </c>
      <c r="B5095" s="124" t="s">
        <v>4956</v>
      </c>
      <c r="C5095" s="124"/>
      <c r="D5095" s="126">
        <v>11.47</v>
      </c>
      <c r="E5095" s="124" t="s">
        <v>766</v>
      </c>
      <c r="F5095" s="124">
        <v>0</v>
      </c>
      <c r="G5095" s="2" t="s">
        <v>17681</v>
      </c>
      <c r="H5095" s="130"/>
      <c r="I5095" s="134"/>
      <c r="J5095" s="123">
        <f>IF(OR(tbl_Metraj22[[#This Row],[TARIH]]="",tbl_Metraj22[[#This Row],[TARIH]]="-"),0,IF(tbl_Metraj22[[#This Row],[YUZDE]]=0,tbl_Metraj22[[#This Row],[METRAJ_BETON]],tbl_Metraj22[[#This Row],[YUZDE]]*tbl_Metraj22[[#This Row],[METRAJ_BETON]]))</f>
        <v>0</v>
      </c>
      <c r="K5095" s="2" t="s">
        <v>1935</v>
      </c>
    </row>
    <row r="5096" spans="1:11" ht="14.25" x14ac:dyDescent="0.2">
      <c r="A5096" s="2" t="s">
        <v>2977</v>
      </c>
      <c r="B5096" s="124" t="s">
        <v>4957</v>
      </c>
      <c r="C5096" s="124"/>
      <c r="D5096" s="126">
        <v>3.74</v>
      </c>
      <c r="E5096" s="124" t="s">
        <v>766</v>
      </c>
      <c r="F5096" s="124">
        <v>0</v>
      </c>
      <c r="G5096" s="2" t="s">
        <v>17682</v>
      </c>
      <c r="H5096" s="130"/>
      <c r="I5096" s="134"/>
      <c r="J5096" s="123">
        <f>IF(OR(tbl_Metraj22[[#This Row],[TARIH]]="",tbl_Metraj22[[#This Row],[TARIH]]="-"),0,IF(tbl_Metraj22[[#This Row],[YUZDE]]=0,tbl_Metraj22[[#This Row],[METRAJ_BETON]],tbl_Metraj22[[#This Row],[YUZDE]]*tbl_Metraj22[[#This Row],[METRAJ_BETON]]))</f>
        <v>0</v>
      </c>
      <c r="K5096" s="2" t="s">
        <v>1942</v>
      </c>
    </row>
    <row r="5097" spans="1:11" ht="14.25" x14ac:dyDescent="0.2">
      <c r="A5097" s="2" t="s">
        <v>2977</v>
      </c>
      <c r="B5097" s="124" t="s">
        <v>4958</v>
      </c>
      <c r="C5097" s="124"/>
      <c r="D5097" s="126">
        <v>6.66</v>
      </c>
      <c r="E5097" s="124" t="s">
        <v>766</v>
      </c>
      <c r="F5097" s="124">
        <v>0</v>
      </c>
      <c r="G5097" s="2" t="s">
        <v>17683</v>
      </c>
      <c r="H5097" s="130"/>
      <c r="I5097" s="134"/>
      <c r="J5097" s="123">
        <f>IF(OR(tbl_Metraj22[[#This Row],[TARIH]]="",tbl_Metraj22[[#This Row],[TARIH]]="-"),0,IF(tbl_Metraj22[[#This Row],[YUZDE]]=0,tbl_Metraj22[[#This Row],[METRAJ_BETON]],tbl_Metraj22[[#This Row],[YUZDE]]*tbl_Metraj22[[#This Row],[METRAJ_BETON]]))</f>
        <v>0</v>
      </c>
      <c r="K5097" s="2" t="s">
        <v>1943</v>
      </c>
    </row>
    <row r="5098" spans="1:11" ht="14.25" x14ac:dyDescent="0.2">
      <c r="A5098" s="2" t="s">
        <v>2977</v>
      </c>
      <c r="B5098" s="124" t="s">
        <v>4959</v>
      </c>
      <c r="C5098" s="124"/>
      <c r="D5098" s="126">
        <v>3.2</v>
      </c>
      <c r="E5098" s="124" t="s">
        <v>766</v>
      </c>
      <c r="F5098" s="124">
        <v>0</v>
      </c>
      <c r="G5098" s="2" t="s">
        <v>17684</v>
      </c>
      <c r="H5098" s="130"/>
      <c r="I5098" s="134"/>
      <c r="J5098" s="123">
        <f>IF(OR(tbl_Metraj22[[#This Row],[TARIH]]="",tbl_Metraj22[[#This Row],[TARIH]]="-"),0,IF(tbl_Metraj22[[#This Row],[YUZDE]]=0,tbl_Metraj22[[#This Row],[METRAJ_BETON]],tbl_Metraj22[[#This Row],[YUZDE]]*tbl_Metraj22[[#This Row],[METRAJ_BETON]]))</f>
        <v>0</v>
      </c>
      <c r="K5098" s="2" t="s">
        <v>1941</v>
      </c>
    </row>
    <row r="5099" spans="1:11" ht="14.25" x14ac:dyDescent="0.2">
      <c r="A5099" s="2" t="s">
        <v>2977</v>
      </c>
      <c r="B5099" s="124" t="s">
        <v>4960</v>
      </c>
      <c r="C5099" s="124"/>
      <c r="D5099" s="126">
        <v>1.61</v>
      </c>
      <c r="E5099" s="124" t="s">
        <v>766</v>
      </c>
      <c r="F5099" s="124">
        <v>0</v>
      </c>
      <c r="G5099" s="2" t="s">
        <v>17685</v>
      </c>
      <c r="H5099" s="130"/>
      <c r="I5099" s="134"/>
      <c r="J5099" s="123">
        <f>IF(OR(tbl_Metraj22[[#This Row],[TARIH]]="",tbl_Metraj22[[#This Row],[TARIH]]="-"),0,IF(tbl_Metraj22[[#This Row],[YUZDE]]=0,tbl_Metraj22[[#This Row],[METRAJ_BETON]],tbl_Metraj22[[#This Row],[YUZDE]]*tbl_Metraj22[[#This Row],[METRAJ_BETON]]))</f>
        <v>0</v>
      </c>
      <c r="K5099" s="2" t="s">
        <v>1944</v>
      </c>
    </row>
    <row r="5100" spans="1:11" ht="14.25" x14ac:dyDescent="0.2">
      <c r="A5100" s="2" t="s">
        <v>2977</v>
      </c>
      <c r="B5100" s="124" t="s">
        <v>4961</v>
      </c>
      <c r="C5100" s="124"/>
      <c r="D5100" s="126">
        <v>3.67</v>
      </c>
      <c r="E5100" s="124" t="s">
        <v>766</v>
      </c>
      <c r="F5100" s="124">
        <v>0</v>
      </c>
      <c r="G5100" s="2" t="s">
        <v>17686</v>
      </c>
      <c r="H5100" s="130"/>
      <c r="I5100" s="134"/>
      <c r="J5100" s="123">
        <f>IF(OR(tbl_Metraj22[[#This Row],[TARIH]]="",tbl_Metraj22[[#This Row],[TARIH]]="-"),0,IF(tbl_Metraj22[[#This Row],[YUZDE]]=0,tbl_Metraj22[[#This Row],[METRAJ_BETON]],tbl_Metraj22[[#This Row],[YUZDE]]*tbl_Metraj22[[#This Row],[METRAJ_BETON]]))</f>
        <v>0</v>
      </c>
      <c r="K5100" s="2" t="s">
        <v>1945</v>
      </c>
    </row>
    <row r="5101" spans="1:11" ht="14.25" x14ac:dyDescent="0.2">
      <c r="A5101" s="2" t="s">
        <v>2977</v>
      </c>
      <c r="B5101" s="124" t="s">
        <v>4962</v>
      </c>
      <c r="C5101" s="124"/>
      <c r="D5101" s="126">
        <v>4.83</v>
      </c>
      <c r="E5101" s="124" t="s">
        <v>766</v>
      </c>
      <c r="F5101" s="124">
        <v>0</v>
      </c>
      <c r="G5101" s="2" t="s">
        <v>17687</v>
      </c>
      <c r="H5101" s="130"/>
      <c r="I5101" s="134"/>
      <c r="J5101" s="123">
        <f>IF(OR(tbl_Metraj22[[#This Row],[TARIH]]="",tbl_Metraj22[[#This Row],[TARIH]]="-"),0,IF(tbl_Metraj22[[#This Row],[YUZDE]]=0,tbl_Metraj22[[#This Row],[METRAJ_BETON]],tbl_Metraj22[[#This Row],[YUZDE]]*tbl_Metraj22[[#This Row],[METRAJ_BETON]]))</f>
        <v>0</v>
      </c>
      <c r="K5101" s="2" t="s">
        <v>1947</v>
      </c>
    </row>
    <row r="5102" spans="1:11" ht="14.25" x14ac:dyDescent="0.2">
      <c r="A5102" s="2" t="s">
        <v>2977</v>
      </c>
      <c r="B5102" s="124" t="s">
        <v>4963</v>
      </c>
      <c r="C5102" s="124"/>
      <c r="D5102" s="126">
        <v>4.28</v>
      </c>
      <c r="E5102" s="124" t="s">
        <v>766</v>
      </c>
      <c r="F5102" s="124">
        <v>0</v>
      </c>
      <c r="G5102" s="2" t="s">
        <v>17688</v>
      </c>
      <c r="H5102" s="130"/>
      <c r="I5102" s="134"/>
      <c r="J5102" s="123">
        <f>IF(OR(tbl_Metraj22[[#This Row],[TARIH]]="",tbl_Metraj22[[#This Row],[TARIH]]="-"),0,IF(tbl_Metraj22[[#This Row],[YUZDE]]=0,tbl_Metraj22[[#This Row],[METRAJ_BETON]],tbl_Metraj22[[#This Row],[YUZDE]]*tbl_Metraj22[[#This Row],[METRAJ_BETON]]))</f>
        <v>0</v>
      </c>
      <c r="K5102" s="2" t="s">
        <v>1946</v>
      </c>
    </row>
    <row r="5103" spans="1:11" ht="14.25" x14ac:dyDescent="0.2">
      <c r="A5103" s="2" t="s">
        <v>2977</v>
      </c>
      <c r="B5103" s="124" t="s">
        <v>4964</v>
      </c>
      <c r="C5103" s="124"/>
      <c r="D5103" s="126">
        <v>9.09</v>
      </c>
      <c r="E5103" s="124" t="s">
        <v>766</v>
      </c>
      <c r="F5103" s="124">
        <v>0</v>
      </c>
      <c r="G5103" s="2" t="s">
        <v>17689</v>
      </c>
      <c r="H5103" s="130"/>
      <c r="I5103" s="134"/>
      <c r="J5103" s="123">
        <f>IF(OR(tbl_Metraj22[[#This Row],[TARIH]]="",tbl_Metraj22[[#This Row],[TARIH]]="-"),0,IF(tbl_Metraj22[[#This Row],[YUZDE]]=0,tbl_Metraj22[[#This Row],[METRAJ_BETON]],tbl_Metraj22[[#This Row],[YUZDE]]*tbl_Metraj22[[#This Row],[METRAJ_BETON]]))</f>
        <v>0</v>
      </c>
      <c r="K5103" s="2" t="s">
        <v>1939</v>
      </c>
    </row>
    <row r="5104" spans="1:11" ht="14.25" x14ac:dyDescent="0.2">
      <c r="A5104" s="2" t="s">
        <v>2977</v>
      </c>
      <c r="B5104" s="124" t="s">
        <v>4965</v>
      </c>
      <c r="C5104" s="124"/>
      <c r="D5104" s="126">
        <v>5.44</v>
      </c>
      <c r="E5104" s="124" t="s">
        <v>766</v>
      </c>
      <c r="F5104" s="124">
        <v>0</v>
      </c>
      <c r="G5104" s="2" t="s">
        <v>17690</v>
      </c>
      <c r="H5104" s="130"/>
      <c r="I5104" s="134"/>
      <c r="J5104" s="123">
        <f>IF(OR(tbl_Metraj22[[#This Row],[TARIH]]="",tbl_Metraj22[[#This Row],[TARIH]]="-"),0,IF(tbl_Metraj22[[#This Row],[YUZDE]]=0,tbl_Metraj22[[#This Row],[METRAJ_BETON]],tbl_Metraj22[[#This Row],[YUZDE]]*tbl_Metraj22[[#This Row],[METRAJ_BETON]]))</f>
        <v>0</v>
      </c>
      <c r="K5104" s="2" t="s">
        <v>1940</v>
      </c>
    </row>
    <row r="5105" spans="1:11" ht="14.25" x14ac:dyDescent="0.2">
      <c r="A5105" s="2" t="s">
        <v>2977</v>
      </c>
      <c r="B5105" s="124" t="s">
        <v>4966</v>
      </c>
      <c r="C5105" s="124"/>
      <c r="D5105" s="126">
        <v>8.25</v>
      </c>
      <c r="E5105" s="124" t="s">
        <v>766</v>
      </c>
      <c r="F5105" s="124">
        <v>0</v>
      </c>
      <c r="G5105" s="2" t="s">
        <v>17691</v>
      </c>
      <c r="H5105" s="130"/>
      <c r="I5105" s="134"/>
      <c r="J5105" s="123">
        <f>IF(OR(tbl_Metraj22[[#This Row],[TARIH]]="",tbl_Metraj22[[#This Row],[TARIH]]="-"),0,IF(tbl_Metraj22[[#This Row],[YUZDE]]=0,tbl_Metraj22[[#This Row],[METRAJ_BETON]],tbl_Metraj22[[#This Row],[YUZDE]]*tbl_Metraj22[[#This Row],[METRAJ_BETON]]))</f>
        <v>0</v>
      </c>
      <c r="K5105" s="2" t="s">
        <v>1938</v>
      </c>
    </row>
    <row r="5106" spans="1:11" ht="14.25" x14ac:dyDescent="0.2">
      <c r="A5106" s="2" t="s">
        <v>2977</v>
      </c>
      <c r="B5106" s="124" t="s">
        <v>7411</v>
      </c>
      <c r="C5106" s="124"/>
      <c r="D5106" s="126">
        <v>13.31</v>
      </c>
      <c r="E5106" s="124" t="s">
        <v>766</v>
      </c>
      <c r="F5106" s="124">
        <v>0</v>
      </c>
      <c r="G5106" s="2" t="s">
        <v>17692</v>
      </c>
      <c r="H5106" s="130"/>
      <c r="I5106" s="134"/>
      <c r="J5106" s="123">
        <f>IF(OR(tbl_Metraj22[[#This Row],[TARIH]]="",tbl_Metraj22[[#This Row],[TARIH]]="-"),0,IF(tbl_Metraj22[[#This Row],[YUZDE]]=0,tbl_Metraj22[[#This Row],[METRAJ_BETON]],tbl_Metraj22[[#This Row],[YUZDE]]*tbl_Metraj22[[#This Row],[METRAJ_BETON]]))</f>
        <v>0</v>
      </c>
    </row>
    <row r="5107" spans="1:11" ht="14.25" x14ac:dyDescent="0.2">
      <c r="A5107" s="2" t="s">
        <v>2977</v>
      </c>
      <c r="B5107" s="124" t="s">
        <v>7412</v>
      </c>
      <c r="C5107" s="124"/>
      <c r="D5107" s="126">
        <v>13.63</v>
      </c>
      <c r="E5107" s="124" t="s">
        <v>766</v>
      </c>
      <c r="F5107" s="124">
        <v>0</v>
      </c>
      <c r="G5107" s="2" t="s">
        <v>17693</v>
      </c>
      <c r="H5107" s="130"/>
      <c r="I5107" s="134"/>
      <c r="J5107" s="123">
        <f>IF(OR(tbl_Metraj22[[#This Row],[TARIH]]="",tbl_Metraj22[[#This Row],[TARIH]]="-"),0,IF(tbl_Metraj22[[#This Row],[YUZDE]]=0,tbl_Metraj22[[#This Row],[METRAJ_BETON]],tbl_Metraj22[[#This Row],[YUZDE]]*tbl_Metraj22[[#This Row],[METRAJ_BETON]]))</f>
        <v>0</v>
      </c>
      <c r="K5107" s="2" t="s">
        <v>2038</v>
      </c>
    </row>
    <row r="5108" spans="1:11" ht="14.25" x14ac:dyDescent="0.2">
      <c r="A5108" s="2" t="s">
        <v>2977</v>
      </c>
      <c r="B5108" s="124" t="s">
        <v>7413</v>
      </c>
      <c r="C5108" s="124"/>
      <c r="D5108" s="126">
        <v>13.63</v>
      </c>
      <c r="E5108" s="124" t="s">
        <v>766</v>
      </c>
      <c r="F5108" s="124">
        <v>0</v>
      </c>
      <c r="G5108" s="2" t="s">
        <v>17694</v>
      </c>
      <c r="H5108" s="130"/>
      <c r="I5108" s="134"/>
      <c r="J5108" s="123">
        <f>IF(OR(tbl_Metraj22[[#This Row],[TARIH]]="",tbl_Metraj22[[#This Row],[TARIH]]="-"),0,IF(tbl_Metraj22[[#This Row],[YUZDE]]=0,tbl_Metraj22[[#This Row],[METRAJ_BETON]],tbl_Metraj22[[#This Row],[YUZDE]]*tbl_Metraj22[[#This Row],[METRAJ_BETON]]))</f>
        <v>0</v>
      </c>
      <c r="K5108" s="2" t="s">
        <v>2037</v>
      </c>
    </row>
    <row r="5109" spans="1:11" ht="14.25" x14ac:dyDescent="0.2">
      <c r="A5109" s="2" t="s">
        <v>2977</v>
      </c>
      <c r="B5109" s="124" t="s">
        <v>7414</v>
      </c>
      <c r="C5109" s="124"/>
      <c r="D5109" s="126">
        <v>13.63</v>
      </c>
      <c r="E5109" s="124" t="s">
        <v>766</v>
      </c>
      <c r="F5109" s="124">
        <v>0</v>
      </c>
      <c r="G5109" s="2" t="s">
        <v>17695</v>
      </c>
      <c r="H5109" s="130"/>
      <c r="I5109" s="134"/>
      <c r="J5109" s="123">
        <f>IF(OR(tbl_Metraj22[[#This Row],[TARIH]]="",tbl_Metraj22[[#This Row],[TARIH]]="-"),0,IF(tbl_Metraj22[[#This Row],[YUZDE]]=0,tbl_Metraj22[[#This Row],[METRAJ_BETON]],tbl_Metraj22[[#This Row],[YUZDE]]*tbl_Metraj22[[#This Row],[METRAJ_BETON]]))</f>
        <v>0</v>
      </c>
      <c r="K5109" s="2" t="s">
        <v>2036</v>
      </c>
    </row>
    <row r="5110" spans="1:11" ht="14.25" x14ac:dyDescent="0.2">
      <c r="A5110" s="2" t="s">
        <v>2977</v>
      </c>
      <c r="B5110" s="124" t="s">
        <v>7415</v>
      </c>
      <c r="C5110" s="124"/>
      <c r="D5110" s="126">
        <v>7.14</v>
      </c>
      <c r="E5110" s="124" t="s">
        <v>766</v>
      </c>
      <c r="F5110" s="124">
        <v>0</v>
      </c>
      <c r="G5110" s="2" t="s">
        <v>17696</v>
      </c>
      <c r="H5110" s="130"/>
      <c r="I5110" s="134"/>
      <c r="J5110" s="123">
        <f>IF(OR(tbl_Metraj22[[#This Row],[TARIH]]="",tbl_Metraj22[[#This Row],[TARIH]]="-"),0,IF(tbl_Metraj22[[#This Row],[YUZDE]]=0,tbl_Metraj22[[#This Row],[METRAJ_BETON]],tbl_Metraj22[[#This Row],[YUZDE]]*tbl_Metraj22[[#This Row],[METRAJ_BETON]]))</f>
        <v>0</v>
      </c>
      <c r="K5110" s="2" t="s">
        <v>2034</v>
      </c>
    </row>
    <row r="5111" spans="1:11" ht="14.25" x14ac:dyDescent="0.2">
      <c r="A5111" s="2" t="s">
        <v>2977</v>
      </c>
      <c r="B5111" s="124" t="s">
        <v>7416</v>
      </c>
      <c r="C5111" s="124"/>
      <c r="D5111" s="126">
        <v>4.9000000000000004</v>
      </c>
      <c r="E5111" s="124" t="s">
        <v>766</v>
      </c>
      <c r="F5111" s="124">
        <v>0</v>
      </c>
      <c r="G5111" s="2" t="s">
        <v>17697</v>
      </c>
      <c r="H5111" s="130"/>
      <c r="I5111" s="134"/>
      <c r="J5111" s="123">
        <f>IF(OR(tbl_Metraj22[[#This Row],[TARIH]]="",tbl_Metraj22[[#This Row],[TARIH]]="-"),0,IF(tbl_Metraj22[[#This Row],[YUZDE]]=0,tbl_Metraj22[[#This Row],[METRAJ_BETON]],tbl_Metraj22[[#This Row],[YUZDE]]*tbl_Metraj22[[#This Row],[METRAJ_BETON]]))</f>
        <v>0</v>
      </c>
      <c r="K5111" s="2" t="s">
        <v>2033</v>
      </c>
    </row>
    <row r="5112" spans="1:11" ht="14.25" x14ac:dyDescent="0.2">
      <c r="A5112" s="2" t="s">
        <v>2977</v>
      </c>
      <c r="B5112" s="124" t="s">
        <v>7417</v>
      </c>
      <c r="C5112" s="124"/>
      <c r="D5112" s="126">
        <v>7.14</v>
      </c>
      <c r="E5112" s="124" t="s">
        <v>766</v>
      </c>
      <c r="F5112" s="124">
        <v>0</v>
      </c>
      <c r="G5112" s="2" t="s">
        <v>17698</v>
      </c>
      <c r="H5112" s="130"/>
      <c r="I5112" s="134"/>
      <c r="J5112" s="123">
        <f>IF(OR(tbl_Metraj22[[#This Row],[TARIH]]="",tbl_Metraj22[[#This Row],[TARIH]]="-"),0,IF(tbl_Metraj22[[#This Row],[YUZDE]]=0,tbl_Metraj22[[#This Row],[METRAJ_BETON]],tbl_Metraj22[[#This Row],[YUZDE]]*tbl_Metraj22[[#This Row],[METRAJ_BETON]]))</f>
        <v>0</v>
      </c>
      <c r="K5112" s="2" t="s">
        <v>2039</v>
      </c>
    </row>
    <row r="5113" spans="1:11" ht="14.25" x14ac:dyDescent="0.2">
      <c r="A5113" s="2" t="s">
        <v>2977</v>
      </c>
      <c r="B5113" s="124" t="s">
        <v>7418</v>
      </c>
      <c r="C5113" s="124"/>
      <c r="D5113" s="126">
        <v>6.04</v>
      </c>
      <c r="E5113" s="124" t="s">
        <v>766</v>
      </c>
      <c r="F5113" s="124">
        <v>0</v>
      </c>
      <c r="G5113" s="2" t="s">
        <v>17699</v>
      </c>
      <c r="H5113" s="130"/>
      <c r="I5113" s="134"/>
      <c r="J5113" s="123">
        <f>IF(OR(tbl_Metraj22[[#This Row],[TARIH]]="",tbl_Metraj22[[#This Row],[TARIH]]="-"),0,IF(tbl_Metraj22[[#This Row],[YUZDE]]=0,tbl_Metraj22[[#This Row],[METRAJ_BETON]],tbl_Metraj22[[#This Row],[YUZDE]]*tbl_Metraj22[[#This Row],[METRAJ_BETON]]))</f>
        <v>0</v>
      </c>
      <c r="K5113" s="2" t="s">
        <v>2032</v>
      </c>
    </row>
    <row r="5114" spans="1:11" ht="14.25" x14ac:dyDescent="0.2">
      <c r="A5114" s="2" t="s">
        <v>2977</v>
      </c>
      <c r="B5114" s="124" t="s">
        <v>7426</v>
      </c>
      <c r="C5114" s="124"/>
      <c r="D5114" s="126">
        <v>5.61</v>
      </c>
      <c r="E5114" s="124" t="s">
        <v>766</v>
      </c>
      <c r="F5114" s="124">
        <v>0</v>
      </c>
      <c r="G5114" s="2" t="s">
        <v>17700</v>
      </c>
      <c r="H5114" s="130"/>
      <c r="I5114" s="134"/>
      <c r="J5114" s="123">
        <f>IF(OR(tbl_Metraj22[[#This Row],[TARIH]]="",tbl_Metraj22[[#This Row],[TARIH]]="-"),0,IF(tbl_Metraj22[[#This Row],[YUZDE]]=0,tbl_Metraj22[[#This Row],[METRAJ_BETON]],tbl_Metraj22[[#This Row],[YUZDE]]*tbl_Metraj22[[#This Row],[METRAJ_BETON]]))</f>
        <v>0</v>
      </c>
      <c r="K5114" s="2" t="s">
        <v>2035</v>
      </c>
    </row>
    <row r="5115" spans="1:11" ht="14.25" x14ac:dyDescent="0.2">
      <c r="A5115" s="2" t="s">
        <v>787</v>
      </c>
      <c r="B5115" s="124" t="s">
        <v>5013</v>
      </c>
      <c r="C5115" s="124"/>
      <c r="D5115" s="126">
        <v>270.48</v>
      </c>
      <c r="E5115" s="124" t="s">
        <v>766</v>
      </c>
      <c r="F5115" s="124">
        <v>1</v>
      </c>
      <c r="G5115" s="2" t="s">
        <v>17701</v>
      </c>
      <c r="H5115" s="130"/>
      <c r="I5115" s="134"/>
      <c r="J5115" s="123">
        <f>IF(OR(tbl_Metraj22[[#This Row],[TARIH]]="",tbl_Metraj22[[#This Row],[TARIH]]="-"),0,IF(tbl_Metraj22[[#This Row],[YUZDE]]=0,tbl_Metraj22[[#This Row],[METRAJ_BETON]],tbl_Metraj22[[#This Row],[YUZDE]]*tbl_Metraj22[[#This Row],[METRAJ_BETON]]))</f>
        <v>0</v>
      </c>
    </row>
    <row r="5116" spans="1:11" ht="14.25" x14ac:dyDescent="0.2">
      <c r="A5116" s="2" t="s">
        <v>787</v>
      </c>
      <c r="B5116" s="124" t="s">
        <v>5105</v>
      </c>
      <c r="C5116" s="124"/>
      <c r="D5116" s="126">
        <v>3.14</v>
      </c>
      <c r="E5116" s="124" t="s">
        <v>766</v>
      </c>
      <c r="F5116" s="124">
        <v>1</v>
      </c>
      <c r="G5116" s="2" t="s">
        <v>17702</v>
      </c>
      <c r="H5116" s="130"/>
      <c r="I5116" s="134"/>
      <c r="J5116" s="123">
        <f>IF(OR(tbl_Metraj22[[#This Row],[TARIH]]="",tbl_Metraj22[[#This Row],[TARIH]]="-"),0,IF(tbl_Metraj22[[#This Row],[YUZDE]]=0,tbl_Metraj22[[#This Row],[METRAJ_BETON]],tbl_Metraj22[[#This Row],[YUZDE]]*tbl_Metraj22[[#This Row],[METRAJ_BETON]]))</f>
        <v>0</v>
      </c>
    </row>
    <row r="5117" spans="1:11" ht="14.25" x14ac:dyDescent="0.2">
      <c r="A5117" s="2" t="s">
        <v>787</v>
      </c>
      <c r="B5117" s="124" t="s">
        <v>5108</v>
      </c>
      <c r="C5117" s="124"/>
      <c r="D5117" s="126">
        <v>2.29</v>
      </c>
      <c r="E5117" s="124" t="s">
        <v>766</v>
      </c>
      <c r="F5117" s="124">
        <v>1</v>
      </c>
      <c r="G5117" s="2" t="s">
        <v>17703</v>
      </c>
      <c r="H5117" s="130"/>
      <c r="I5117" s="134"/>
      <c r="J5117" s="123">
        <f>IF(OR(tbl_Metraj22[[#This Row],[TARIH]]="",tbl_Metraj22[[#This Row],[TARIH]]="-"),0,IF(tbl_Metraj22[[#This Row],[YUZDE]]=0,tbl_Metraj22[[#This Row],[METRAJ_BETON]],tbl_Metraj22[[#This Row],[YUZDE]]*tbl_Metraj22[[#This Row],[METRAJ_BETON]]))</f>
        <v>0</v>
      </c>
    </row>
    <row r="5118" spans="1:11" ht="14.25" x14ac:dyDescent="0.2">
      <c r="A5118" s="2" t="s">
        <v>787</v>
      </c>
      <c r="B5118" s="124" t="s">
        <v>5109</v>
      </c>
      <c r="C5118" s="124"/>
      <c r="D5118" s="126">
        <v>2.85</v>
      </c>
      <c r="E5118" s="124" t="s">
        <v>766</v>
      </c>
      <c r="F5118" s="124">
        <v>1</v>
      </c>
      <c r="G5118" s="2" t="s">
        <v>17704</v>
      </c>
      <c r="H5118" s="130"/>
      <c r="I5118" s="134"/>
      <c r="J5118" s="123">
        <f>IF(OR(tbl_Metraj22[[#This Row],[TARIH]]="",tbl_Metraj22[[#This Row],[TARIH]]="-"),0,IF(tbl_Metraj22[[#This Row],[YUZDE]]=0,tbl_Metraj22[[#This Row],[METRAJ_BETON]],tbl_Metraj22[[#This Row],[YUZDE]]*tbl_Metraj22[[#This Row],[METRAJ_BETON]]))</f>
        <v>0</v>
      </c>
    </row>
    <row r="5119" spans="1:11" ht="14.25" x14ac:dyDescent="0.2">
      <c r="A5119" s="2" t="s">
        <v>787</v>
      </c>
      <c r="B5119" s="124" t="s">
        <v>5110</v>
      </c>
      <c r="C5119" s="124"/>
      <c r="D5119" s="126">
        <v>1.1599999999999999</v>
      </c>
      <c r="E5119" s="124" t="s">
        <v>766</v>
      </c>
      <c r="F5119" s="124">
        <v>1</v>
      </c>
      <c r="G5119" s="2" t="s">
        <v>17705</v>
      </c>
      <c r="H5119" s="130"/>
      <c r="I5119" s="134"/>
      <c r="J5119" s="123">
        <f>IF(OR(tbl_Metraj22[[#This Row],[TARIH]]="",tbl_Metraj22[[#This Row],[TARIH]]="-"),0,IF(tbl_Metraj22[[#This Row],[YUZDE]]=0,tbl_Metraj22[[#This Row],[METRAJ_BETON]],tbl_Metraj22[[#This Row],[YUZDE]]*tbl_Metraj22[[#This Row],[METRAJ_BETON]]))</f>
        <v>0</v>
      </c>
    </row>
    <row r="5120" spans="1:11" ht="14.25" x14ac:dyDescent="0.2">
      <c r="A5120" s="2" t="s">
        <v>787</v>
      </c>
      <c r="B5120" s="124" t="s">
        <v>5112</v>
      </c>
      <c r="C5120" s="124"/>
      <c r="D5120" s="126">
        <v>0.52</v>
      </c>
      <c r="E5120" s="124" t="s">
        <v>766</v>
      </c>
      <c r="F5120" s="124">
        <v>1</v>
      </c>
      <c r="G5120" s="2" t="s">
        <v>17706</v>
      </c>
      <c r="H5120" s="130"/>
      <c r="I5120" s="134"/>
      <c r="J5120" s="123">
        <f>IF(OR(tbl_Metraj22[[#This Row],[TARIH]]="",tbl_Metraj22[[#This Row],[TARIH]]="-"),0,IF(tbl_Metraj22[[#This Row],[YUZDE]]=0,tbl_Metraj22[[#This Row],[METRAJ_BETON]],tbl_Metraj22[[#This Row],[YUZDE]]*tbl_Metraj22[[#This Row],[METRAJ_BETON]]))</f>
        <v>0</v>
      </c>
    </row>
    <row r="5121" spans="1:11" ht="14.25" x14ac:dyDescent="0.2">
      <c r="A5121" s="2" t="s">
        <v>787</v>
      </c>
      <c r="B5121" s="124" t="s">
        <v>5113</v>
      </c>
      <c r="C5121" s="124"/>
      <c r="D5121" s="126">
        <v>0.38</v>
      </c>
      <c r="E5121" s="124" t="s">
        <v>766</v>
      </c>
      <c r="F5121" s="124">
        <v>1</v>
      </c>
      <c r="G5121" s="2" t="s">
        <v>17707</v>
      </c>
      <c r="H5121" s="130"/>
      <c r="I5121" s="134"/>
      <c r="J5121" s="123">
        <f>IF(OR(tbl_Metraj22[[#This Row],[TARIH]]="",tbl_Metraj22[[#This Row],[TARIH]]="-"),0,IF(tbl_Metraj22[[#This Row],[YUZDE]]=0,tbl_Metraj22[[#This Row],[METRAJ_BETON]],tbl_Metraj22[[#This Row],[YUZDE]]*tbl_Metraj22[[#This Row],[METRAJ_BETON]]))</f>
        <v>0</v>
      </c>
    </row>
    <row r="5122" spans="1:11" ht="14.25" x14ac:dyDescent="0.2">
      <c r="A5122" s="2" t="s">
        <v>787</v>
      </c>
      <c r="B5122" s="124" t="s">
        <v>5114</v>
      </c>
      <c r="C5122" s="124"/>
      <c r="D5122" s="126">
        <v>1.18</v>
      </c>
      <c r="E5122" s="124" t="s">
        <v>766</v>
      </c>
      <c r="F5122" s="124">
        <v>1</v>
      </c>
      <c r="G5122" s="2" t="s">
        <v>17708</v>
      </c>
      <c r="H5122" s="130"/>
      <c r="I5122" s="134"/>
      <c r="J5122" s="123">
        <f>IF(OR(tbl_Metraj22[[#This Row],[TARIH]]="",tbl_Metraj22[[#This Row],[TARIH]]="-"),0,IF(tbl_Metraj22[[#This Row],[YUZDE]]=0,tbl_Metraj22[[#This Row],[METRAJ_BETON]],tbl_Metraj22[[#This Row],[YUZDE]]*tbl_Metraj22[[#This Row],[METRAJ_BETON]]))</f>
        <v>0</v>
      </c>
    </row>
    <row r="5123" spans="1:11" ht="14.25" x14ac:dyDescent="0.2">
      <c r="A5123" s="2" t="s">
        <v>787</v>
      </c>
      <c r="B5123" s="124" t="s">
        <v>5115</v>
      </c>
      <c r="C5123" s="124"/>
      <c r="D5123" s="126">
        <v>1.17</v>
      </c>
      <c r="E5123" s="124" t="s">
        <v>766</v>
      </c>
      <c r="F5123" s="124">
        <v>1</v>
      </c>
      <c r="G5123" s="2" t="s">
        <v>17709</v>
      </c>
      <c r="H5123" s="130"/>
      <c r="I5123" s="134"/>
      <c r="J5123" s="123">
        <f>IF(OR(tbl_Metraj22[[#This Row],[TARIH]]="",tbl_Metraj22[[#This Row],[TARIH]]="-"),0,IF(tbl_Metraj22[[#This Row],[YUZDE]]=0,tbl_Metraj22[[#This Row],[METRAJ_BETON]],tbl_Metraj22[[#This Row],[YUZDE]]*tbl_Metraj22[[#This Row],[METRAJ_BETON]]))</f>
        <v>0</v>
      </c>
    </row>
    <row r="5124" spans="1:11" ht="14.25" x14ac:dyDescent="0.2">
      <c r="A5124" s="2" t="s">
        <v>787</v>
      </c>
      <c r="B5124" s="124" t="s">
        <v>5116</v>
      </c>
      <c r="C5124" s="124"/>
      <c r="D5124" s="126">
        <v>0.38</v>
      </c>
      <c r="E5124" s="124" t="s">
        <v>766</v>
      </c>
      <c r="F5124" s="124">
        <v>1</v>
      </c>
      <c r="G5124" s="2" t="s">
        <v>17710</v>
      </c>
      <c r="H5124" s="130"/>
      <c r="I5124" s="134"/>
      <c r="J5124" s="123">
        <f>IF(OR(tbl_Metraj22[[#This Row],[TARIH]]="",tbl_Metraj22[[#This Row],[TARIH]]="-"),0,IF(tbl_Metraj22[[#This Row],[YUZDE]]=0,tbl_Metraj22[[#This Row],[METRAJ_BETON]],tbl_Metraj22[[#This Row],[YUZDE]]*tbl_Metraj22[[#This Row],[METRAJ_BETON]]))</f>
        <v>0</v>
      </c>
    </row>
    <row r="5125" spans="1:11" ht="14.25" x14ac:dyDescent="0.2">
      <c r="A5125" s="2" t="s">
        <v>787</v>
      </c>
      <c r="B5125" s="124" t="s">
        <v>5117</v>
      </c>
      <c r="C5125" s="124"/>
      <c r="D5125" s="126">
        <v>0.52</v>
      </c>
      <c r="E5125" s="124" t="s">
        <v>766</v>
      </c>
      <c r="F5125" s="124">
        <v>1</v>
      </c>
      <c r="G5125" s="2" t="s">
        <v>17711</v>
      </c>
      <c r="H5125" s="130"/>
      <c r="I5125" s="134"/>
      <c r="J5125" s="123">
        <f>IF(OR(tbl_Metraj22[[#This Row],[TARIH]]="",tbl_Metraj22[[#This Row],[TARIH]]="-"),0,IF(tbl_Metraj22[[#This Row],[YUZDE]]=0,tbl_Metraj22[[#This Row],[METRAJ_BETON]],tbl_Metraj22[[#This Row],[YUZDE]]*tbl_Metraj22[[#This Row],[METRAJ_BETON]]))</f>
        <v>0</v>
      </c>
    </row>
    <row r="5126" spans="1:11" ht="14.25" x14ac:dyDescent="0.2">
      <c r="A5126" s="2" t="s">
        <v>787</v>
      </c>
      <c r="B5126" s="124" t="s">
        <v>5124</v>
      </c>
      <c r="C5126" s="124"/>
      <c r="D5126" s="126">
        <v>270.48</v>
      </c>
      <c r="E5126" s="124" t="s">
        <v>766</v>
      </c>
      <c r="F5126" s="124">
        <v>1</v>
      </c>
      <c r="G5126" s="2" t="s">
        <v>17712</v>
      </c>
      <c r="H5126" s="130"/>
      <c r="I5126" s="134"/>
      <c r="J5126" s="123">
        <f>IF(OR(tbl_Metraj22[[#This Row],[TARIH]]="",tbl_Metraj22[[#This Row],[TARIH]]="-"),0,IF(tbl_Metraj22[[#This Row],[YUZDE]]=0,tbl_Metraj22[[#This Row],[METRAJ_BETON]],tbl_Metraj22[[#This Row],[YUZDE]]*tbl_Metraj22[[#This Row],[METRAJ_BETON]]))</f>
        <v>0</v>
      </c>
    </row>
    <row r="5127" spans="1:11" ht="14.25" x14ac:dyDescent="0.2">
      <c r="A5127" s="2" t="s">
        <v>734</v>
      </c>
      <c r="B5127" s="124" t="s">
        <v>5217</v>
      </c>
      <c r="C5127" s="124"/>
      <c r="D5127" s="126">
        <v>1.24</v>
      </c>
      <c r="E5127" s="124" t="s">
        <v>766</v>
      </c>
      <c r="F5127" s="124">
        <v>1</v>
      </c>
      <c r="G5127" s="2" t="s">
        <v>17713</v>
      </c>
      <c r="H5127" s="130"/>
      <c r="I5127" s="134"/>
      <c r="J5127" s="123">
        <f>IF(OR(tbl_Metraj22[[#This Row],[TARIH]]="",tbl_Metraj22[[#This Row],[TARIH]]="-"),0,IF(tbl_Metraj22[[#This Row],[YUZDE]]=0,tbl_Metraj22[[#This Row],[METRAJ_BETON]],tbl_Metraj22[[#This Row],[YUZDE]]*tbl_Metraj22[[#This Row],[METRAJ_BETON]]))</f>
        <v>0</v>
      </c>
      <c r="K5127" s="2" t="e">
        <v>#N/A</v>
      </c>
    </row>
    <row r="5128" spans="1:11" ht="14.25" x14ac:dyDescent="0.2">
      <c r="A5128" s="2" t="s">
        <v>734</v>
      </c>
      <c r="B5128" s="124" t="s">
        <v>5218</v>
      </c>
      <c r="C5128" s="124"/>
      <c r="D5128" s="126">
        <v>1.41</v>
      </c>
      <c r="E5128" s="124" t="s">
        <v>766</v>
      </c>
      <c r="F5128" s="124">
        <v>1</v>
      </c>
      <c r="G5128" s="2" t="s">
        <v>17714</v>
      </c>
      <c r="H5128" s="130"/>
      <c r="I5128" s="134"/>
      <c r="J5128" s="123">
        <f>IF(OR(tbl_Metraj22[[#This Row],[TARIH]]="",tbl_Metraj22[[#This Row],[TARIH]]="-"),0,IF(tbl_Metraj22[[#This Row],[YUZDE]]=0,tbl_Metraj22[[#This Row],[METRAJ_BETON]],tbl_Metraj22[[#This Row],[YUZDE]]*tbl_Metraj22[[#This Row],[METRAJ_BETON]]))</f>
        <v>0</v>
      </c>
      <c r="K5128" s="2" t="s">
        <v>24193</v>
      </c>
    </row>
    <row r="5129" spans="1:11" ht="14.25" x14ac:dyDescent="0.2">
      <c r="A5129" s="2" t="s">
        <v>734</v>
      </c>
      <c r="B5129" s="124" t="s">
        <v>5219</v>
      </c>
      <c r="C5129" s="124"/>
      <c r="D5129" s="126">
        <v>1.28</v>
      </c>
      <c r="E5129" s="124" t="s">
        <v>766</v>
      </c>
      <c r="F5129" s="124">
        <v>1</v>
      </c>
      <c r="G5129" s="2" t="s">
        <v>17715</v>
      </c>
      <c r="H5129" s="130"/>
      <c r="I5129" s="134"/>
      <c r="J5129" s="123">
        <f>IF(OR(tbl_Metraj22[[#This Row],[TARIH]]="",tbl_Metraj22[[#This Row],[TARIH]]="-"),0,IF(tbl_Metraj22[[#This Row],[YUZDE]]=0,tbl_Metraj22[[#This Row],[METRAJ_BETON]],tbl_Metraj22[[#This Row],[YUZDE]]*tbl_Metraj22[[#This Row],[METRAJ_BETON]]))</f>
        <v>0</v>
      </c>
      <c r="K5129" s="2" t="s">
        <v>24194</v>
      </c>
    </row>
    <row r="5130" spans="1:11" ht="14.25" x14ac:dyDescent="0.2">
      <c r="A5130" s="2" t="s">
        <v>734</v>
      </c>
      <c r="B5130" s="124" t="s">
        <v>5220</v>
      </c>
      <c r="C5130" s="124"/>
      <c r="D5130" s="126">
        <v>1.2</v>
      </c>
      <c r="E5130" s="124" t="s">
        <v>766</v>
      </c>
      <c r="F5130" s="124">
        <v>1</v>
      </c>
      <c r="G5130" s="2" t="s">
        <v>17716</v>
      </c>
      <c r="H5130" s="130"/>
      <c r="I5130" s="134"/>
      <c r="J5130" s="123">
        <f>IF(OR(tbl_Metraj22[[#This Row],[TARIH]]="",tbl_Metraj22[[#This Row],[TARIH]]="-"),0,IF(tbl_Metraj22[[#This Row],[YUZDE]]=0,tbl_Metraj22[[#This Row],[METRAJ_BETON]],tbl_Metraj22[[#This Row],[YUZDE]]*tbl_Metraj22[[#This Row],[METRAJ_BETON]]))</f>
        <v>0</v>
      </c>
      <c r="K5130" s="2" t="s">
        <v>24195</v>
      </c>
    </row>
    <row r="5131" spans="1:11" ht="14.25" x14ac:dyDescent="0.2">
      <c r="A5131" s="2" t="s">
        <v>734</v>
      </c>
      <c r="B5131" s="124" t="s">
        <v>5221</v>
      </c>
      <c r="C5131" s="124"/>
      <c r="D5131" s="126">
        <v>1.74</v>
      </c>
      <c r="E5131" s="124" t="s">
        <v>766</v>
      </c>
      <c r="F5131" s="124">
        <v>1</v>
      </c>
      <c r="G5131" s="2" t="s">
        <v>17717</v>
      </c>
      <c r="H5131" s="130"/>
      <c r="I5131" s="134"/>
      <c r="J5131" s="123">
        <f>IF(OR(tbl_Metraj22[[#This Row],[TARIH]]="",tbl_Metraj22[[#This Row],[TARIH]]="-"),0,IF(tbl_Metraj22[[#This Row],[YUZDE]]=0,tbl_Metraj22[[#This Row],[METRAJ_BETON]],tbl_Metraj22[[#This Row],[YUZDE]]*tbl_Metraj22[[#This Row],[METRAJ_BETON]]))</f>
        <v>0</v>
      </c>
      <c r="K5131" s="2" t="s">
        <v>23081</v>
      </c>
    </row>
    <row r="5132" spans="1:11" ht="14.25" x14ac:dyDescent="0.2">
      <c r="A5132" s="2" t="s">
        <v>734</v>
      </c>
      <c r="B5132" s="124" t="s">
        <v>5222</v>
      </c>
      <c r="C5132" s="124"/>
      <c r="D5132" s="126">
        <v>0.49</v>
      </c>
      <c r="E5132" s="124" t="s">
        <v>766</v>
      </c>
      <c r="F5132" s="124">
        <v>1</v>
      </c>
      <c r="G5132" s="2" t="s">
        <v>17718</v>
      </c>
      <c r="H5132" s="130"/>
      <c r="I5132" s="134"/>
      <c r="J5132" s="123">
        <f>IF(OR(tbl_Metraj22[[#This Row],[TARIH]]="",tbl_Metraj22[[#This Row],[TARIH]]="-"),0,IF(tbl_Metraj22[[#This Row],[YUZDE]]=0,tbl_Metraj22[[#This Row],[METRAJ_BETON]],tbl_Metraj22[[#This Row],[YUZDE]]*tbl_Metraj22[[#This Row],[METRAJ_BETON]]))</f>
        <v>0</v>
      </c>
      <c r="K5132" s="2" t="s">
        <v>24196</v>
      </c>
    </row>
    <row r="5133" spans="1:11" ht="14.25" x14ac:dyDescent="0.2">
      <c r="A5133" s="2" t="s">
        <v>734</v>
      </c>
      <c r="B5133" s="124" t="s">
        <v>5223</v>
      </c>
      <c r="C5133" s="124"/>
      <c r="D5133" s="126">
        <v>0.38</v>
      </c>
      <c r="E5133" s="124" t="s">
        <v>766</v>
      </c>
      <c r="F5133" s="124">
        <v>1</v>
      </c>
      <c r="G5133" s="2" t="s">
        <v>17719</v>
      </c>
      <c r="H5133" s="130"/>
      <c r="I5133" s="134"/>
      <c r="J5133" s="123">
        <f>IF(OR(tbl_Metraj22[[#This Row],[TARIH]]="",tbl_Metraj22[[#This Row],[TARIH]]="-"),0,IF(tbl_Metraj22[[#This Row],[YUZDE]]=0,tbl_Metraj22[[#This Row],[METRAJ_BETON]],tbl_Metraj22[[#This Row],[YUZDE]]*tbl_Metraj22[[#This Row],[METRAJ_BETON]]))</f>
        <v>0</v>
      </c>
      <c r="K5133" s="2" t="s">
        <v>23091</v>
      </c>
    </row>
    <row r="5134" spans="1:11" ht="14.25" x14ac:dyDescent="0.2">
      <c r="A5134" s="2" t="s">
        <v>734</v>
      </c>
      <c r="B5134" s="124" t="s">
        <v>5224</v>
      </c>
      <c r="C5134" s="124"/>
      <c r="D5134" s="126">
        <v>0.93</v>
      </c>
      <c r="E5134" s="124" t="s">
        <v>766</v>
      </c>
      <c r="F5134" s="124">
        <v>1</v>
      </c>
      <c r="G5134" s="2" t="s">
        <v>17720</v>
      </c>
      <c r="H5134" s="130"/>
      <c r="I5134" s="134"/>
      <c r="J5134" s="123">
        <f>IF(OR(tbl_Metraj22[[#This Row],[TARIH]]="",tbl_Metraj22[[#This Row],[TARIH]]="-"),0,IF(tbl_Metraj22[[#This Row],[YUZDE]]=0,tbl_Metraj22[[#This Row],[METRAJ_BETON]],tbl_Metraj22[[#This Row],[YUZDE]]*tbl_Metraj22[[#This Row],[METRAJ_BETON]]))</f>
        <v>0</v>
      </c>
      <c r="K5134" s="2" t="s">
        <v>24197</v>
      </c>
    </row>
    <row r="5135" spans="1:11" ht="14.25" x14ac:dyDescent="0.2">
      <c r="A5135" s="2" t="s">
        <v>734</v>
      </c>
      <c r="B5135" s="124" t="s">
        <v>5225</v>
      </c>
      <c r="C5135" s="124"/>
      <c r="D5135" s="126">
        <v>1</v>
      </c>
      <c r="E5135" s="124" t="s">
        <v>766</v>
      </c>
      <c r="F5135" s="124">
        <v>1</v>
      </c>
      <c r="G5135" s="2" t="s">
        <v>17721</v>
      </c>
      <c r="H5135" s="130"/>
      <c r="I5135" s="134"/>
      <c r="J5135" s="123">
        <f>IF(OR(tbl_Metraj22[[#This Row],[TARIH]]="",tbl_Metraj22[[#This Row],[TARIH]]="-"),0,IF(tbl_Metraj22[[#This Row],[YUZDE]]=0,tbl_Metraj22[[#This Row],[METRAJ_BETON]],tbl_Metraj22[[#This Row],[YUZDE]]*tbl_Metraj22[[#This Row],[METRAJ_BETON]]))</f>
        <v>0</v>
      </c>
      <c r="K5135" s="2" t="s">
        <v>24198</v>
      </c>
    </row>
    <row r="5136" spans="1:11" ht="14.25" x14ac:dyDescent="0.2">
      <c r="A5136" s="2" t="s">
        <v>734</v>
      </c>
      <c r="B5136" s="124" t="s">
        <v>5226</v>
      </c>
      <c r="C5136" s="124"/>
      <c r="D5136" s="126">
        <v>1.1499999999999999</v>
      </c>
      <c r="E5136" s="124" t="s">
        <v>766</v>
      </c>
      <c r="F5136" s="124">
        <v>1</v>
      </c>
      <c r="G5136" s="2" t="s">
        <v>17722</v>
      </c>
      <c r="H5136" s="130"/>
      <c r="I5136" s="134"/>
      <c r="J5136" s="123">
        <f>IF(OR(tbl_Metraj22[[#This Row],[TARIH]]="",tbl_Metraj22[[#This Row],[TARIH]]="-"),0,IF(tbl_Metraj22[[#This Row],[YUZDE]]=0,tbl_Metraj22[[#This Row],[METRAJ_BETON]],tbl_Metraj22[[#This Row],[YUZDE]]*tbl_Metraj22[[#This Row],[METRAJ_BETON]]))</f>
        <v>0</v>
      </c>
      <c r="K5136" s="2" t="s">
        <v>24199</v>
      </c>
    </row>
    <row r="5137" spans="1:11" ht="14.25" x14ac:dyDescent="0.2">
      <c r="A5137" s="2" t="s">
        <v>734</v>
      </c>
      <c r="B5137" s="124" t="s">
        <v>5227</v>
      </c>
      <c r="C5137" s="124"/>
      <c r="D5137" s="126">
        <v>0.23</v>
      </c>
      <c r="E5137" s="124" t="s">
        <v>766</v>
      </c>
      <c r="F5137" s="124">
        <v>1</v>
      </c>
      <c r="G5137" s="2" t="s">
        <v>17723</v>
      </c>
      <c r="H5137" s="130"/>
      <c r="I5137" s="134"/>
      <c r="J5137" s="123">
        <f>IF(OR(tbl_Metraj22[[#This Row],[TARIH]]="",tbl_Metraj22[[#This Row],[TARIH]]="-"),0,IF(tbl_Metraj22[[#This Row],[YUZDE]]=0,tbl_Metraj22[[#This Row],[METRAJ_BETON]],tbl_Metraj22[[#This Row],[YUZDE]]*tbl_Metraj22[[#This Row],[METRAJ_BETON]]))</f>
        <v>0</v>
      </c>
      <c r="K5137" s="2" t="s">
        <v>24200</v>
      </c>
    </row>
    <row r="5138" spans="1:11" ht="14.25" x14ac:dyDescent="0.2">
      <c r="A5138" s="2" t="s">
        <v>734</v>
      </c>
      <c r="B5138" s="124" t="s">
        <v>5228</v>
      </c>
      <c r="C5138" s="124"/>
      <c r="D5138" s="126">
        <v>1.3</v>
      </c>
      <c r="E5138" s="124" t="s">
        <v>766</v>
      </c>
      <c r="F5138" s="124">
        <v>1</v>
      </c>
      <c r="G5138" s="2" t="s">
        <v>17724</v>
      </c>
      <c r="H5138" s="130"/>
      <c r="I5138" s="134"/>
      <c r="J5138" s="123">
        <f>IF(OR(tbl_Metraj22[[#This Row],[TARIH]]="",tbl_Metraj22[[#This Row],[TARIH]]="-"),0,IF(tbl_Metraj22[[#This Row],[YUZDE]]=0,tbl_Metraj22[[#This Row],[METRAJ_BETON]],tbl_Metraj22[[#This Row],[YUZDE]]*tbl_Metraj22[[#This Row],[METRAJ_BETON]]))</f>
        <v>0</v>
      </c>
      <c r="K5138" s="2" t="s">
        <v>24201</v>
      </c>
    </row>
    <row r="5139" spans="1:11" ht="14.25" x14ac:dyDescent="0.2">
      <c r="A5139" s="2" t="s">
        <v>734</v>
      </c>
      <c r="B5139" s="124" t="s">
        <v>5229</v>
      </c>
      <c r="C5139" s="124"/>
      <c r="D5139" s="126">
        <v>0.28000000000000003</v>
      </c>
      <c r="E5139" s="124" t="s">
        <v>766</v>
      </c>
      <c r="F5139" s="124">
        <v>1</v>
      </c>
      <c r="G5139" s="2" t="s">
        <v>17725</v>
      </c>
      <c r="H5139" s="130"/>
      <c r="I5139" s="134"/>
      <c r="J5139" s="123">
        <f>IF(OR(tbl_Metraj22[[#This Row],[TARIH]]="",tbl_Metraj22[[#This Row],[TARIH]]="-"),0,IF(tbl_Metraj22[[#This Row],[YUZDE]]=0,tbl_Metraj22[[#This Row],[METRAJ_BETON]],tbl_Metraj22[[#This Row],[YUZDE]]*tbl_Metraj22[[#This Row],[METRAJ_BETON]]))</f>
        <v>0</v>
      </c>
      <c r="K5139" s="2" t="s">
        <v>23110</v>
      </c>
    </row>
    <row r="5140" spans="1:11" ht="14.25" x14ac:dyDescent="0.2">
      <c r="A5140" s="2" t="s">
        <v>734</v>
      </c>
      <c r="B5140" s="124" t="s">
        <v>5230</v>
      </c>
      <c r="C5140" s="124"/>
      <c r="D5140" s="126">
        <v>0.4</v>
      </c>
      <c r="E5140" s="124" t="s">
        <v>766</v>
      </c>
      <c r="F5140" s="124">
        <v>1</v>
      </c>
      <c r="G5140" s="2" t="s">
        <v>17726</v>
      </c>
      <c r="H5140" s="130"/>
      <c r="I5140" s="134"/>
      <c r="J5140" s="123">
        <f>IF(OR(tbl_Metraj22[[#This Row],[TARIH]]="",tbl_Metraj22[[#This Row],[TARIH]]="-"),0,IF(tbl_Metraj22[[#This Row],[YUZDE]]=0,tbl_Metraj22[[#This Row],[METRAJ_BETON]],tbl_Metraj22[[#This Row],[YUZDE]]*tbl_Metraj22[[#This Row],[METRAJ_BETON]]))</f>
        <v>0</v>
      </c>
      <c r="K5140" s="2" t="s">
        <v>23059</v>
      </c>
    </row>
    <row r="5141" spans="1:11" ht="14.25" x14ac:dyDescent="0.2">
      <c r="A5141" s="2" t="s">
        <v>734</v>
      </c>
      <c r="B5141" s="124" t="s">
        <v>5231</v>
      </c>
      <c r="C5141" s="124"/>
      <c r="D5141" s="126">
        <v>0.8</v>
      </c>
      <c r="E5141" s="124" t="s">
        <v>766</v>
      </c>
      <c r="F5141" s="124">
        <v>1</v>
      </c>
      <c r="G5141" s="2" t="s">
        <v>17727</v>
      </c>
      <c r="H5141" s="130"/>
      <c r="I5141" s="134"/>
      <c r="J5141" s="123">
        <f>IF(OR(tbl_Metraj22[[#This Row],[TARIH]]="",tbl_Metraj22[[#This Row],[TARIH]]="-"),0,IF(tbl_Metraj22[[#This Row],[YUZDE]]=0,tbl_Metraj22[[#This Row],[METRAJ_BETON]],tbl_Metraj22[[#This Row],[YUZDE]]*tbl_Metraj22[[#This Row],[METRAJ_BETON]]))</f>
        <v>0</v>
      </c>
      <c r="K5141" s="2" t="s">
        <v>23071</v>
      </c>
    </row>
    <row r="5142" spans="1:11" ht="14.25" x14ac:dyDescent="0.2">
      <c r="A5142" s="2" t="s">
        <v>734</v>
      </c>
      <c r="B5142" s="124" t="s">
        <v>5232</v>
      </c>
      <c r="C5142" s="124"/>
      <c r="D5142" s="126">
        <v>0.25</v>
      </c>
      <c r="E5142" s="124" t="s">
        <v>766</v>
      </c>
      <c r="F5142" s="124">
        <v>1</v>
      </c>
      <c r="G5142" s="2" t="s">
        <v>17728</v>
      </c>
      <c r="H5142" s="130"/>
      <c r="I5142" s="134"/>
      <c r="J5142" s="123">
        <f>IF(OR(tbl_Metraj22[[#This Row],[TARIH]]="",tbl_Metraj22[[#This Row],[TARIH]]="-"),0,IF(tbl_Metraj22[[#This Row],[YUZDE]]=0,tbl_Metraj22[[#This Row],[METRAJ_BETON]],tbl_Metraj22[[#This Row],[YUZDE]]*tbl_Metraj22[[#This Row],[METRAJ_BETON]]))</f>
        <v>0</v>
      </c>
      <c r="K5142" s="2" t="e">
        <v>#N/A</v>
      </c>
    </row>
    <row r="5143" spans="1:11" ht="14.25" x14ac:dyDescent="0.2">
      <c r="A5143" s="2" t="s">
        <v>734</v>
      </c>
      <c r="B5143" s="124" t="s">
        <v>5233</v>
      </c>
      <c r="C5143" s="124"/>
      <c r="D5143" s="126">
        <v>0.25</v>
      </c>
      <c r="E5143" s="124" t="s">
        <v>766</v>
      </c>
      <c r="F5143" s="124">
        <v>1</v>
      </c>
      <c r="G5143" s="2" t="s">
        <v>17729</v>
      </c>
      <c r="H5143" s="130"/>
      <c r="I5143" s="134"/>
      <c r="J5143" s="123">
        <f>IF(OR(tbl_Metraj22[[#This Row],[TARIH]]="",tbl_Metraj22[[#This Row],[TARIH]]="-"),0,IF(tbl_Metraj22[[#This Row],[YUZDE]]=0,tbl_Metraj22[[#This Row],[METRAJ_BETON]],tbl_Metraj22[[#This Row],[YUZDE]]*tbl_Metraj22[[#This Row],[METRAJ_BETON]]))</f>
        <v>0</v>
      </c>
      <c r="K5143" s="2" t="e">
        <v>#N/A</v>
      </c>
    </row>
    <row r="5144" spans="1:11" ht="14.25" x14ac:dyDescent="0.2">
      <c r="A5144" s="2" t="s">
        <v>734</v>
      </c>
      <c r="B5144" s="124" t="s">
        <v>5234</v>
      </c>
      <c r="C5144" s="124"/>
      <c r="D5144" s="126">
        <v>1.19</v>
      </c>
      <c r="E5144" s="124" t="s">
        <v>766</v>
      </c>
      <c r="F5144" s="124">
        <v>1</v>
      </c>
      <c r="G5144" s="2" t="s">
        <v>17730</v>
      </c>
      <c r="H5144" s="130"/>
      <c r="I5144" s="134"/>
      <c r="J5144" s="123">
        <f>IF(OR(tbl_Metraj22[[#This Row],[TARIH]]="",tbl_Metraj22[[#This Row],[TARIH]]="-"),0,IF(tbl_Metraj22[[#This Row],[YUZDE]]=0,tbl_Metraj22[[#This Row],[METRAJ_BETON]],tbl_Metraj22[[#This Row],[YUZDE]]*tbl_Metraj22[[#This Row],[METRAJ_BETON]]))</f>
        <v>0</v>
      </c>
      <c r="K5144" s="2" t="s">
        <v>23064</v>
      </c>
    </row>
    <row r="5145" spans="1:11" ht="14.25" x14ac:dyDescent="0.2">
      <c r="A5145" s="2" t="s">
        <v>734</v>
      </c>
      <c r="B5145" s="124" t="s">
        <v>5235</v>
      </c>
      <c r="C5145" s="124"/>
      <c r="D5145" s="126">
        <v>0.26</v>
      </c>
      <c r="E5145" s="124" t="s">
        <v>766</v>
      </c>
      <c r="F5145" s="124">
        <v>1</v>
      </c>
      <c r="G5145" s="2" t="s">
        <v>17731</v>
      </c>
      <c r="H5145" s="130"/>
      <c r="I5145" s="134"/>
      <c r="J5145" s="123">
        <f>IF(OR(tbl_Metraj22[[#This Row],[TARIH]]="",tbl_Metraj22[[#This Row],[TARIH]]="-"),0,IF(tbl_Metraj22[[#This Row],[YUZDE]]=0,tbl_Metraj22[[#This Row],[METRAJ_BETON]],tbl_Metraj22[[#This Row],[YUZDE]]*tbl_Metraj22[[#This Row],[METRAJ_BETON]]))</f>
        <v>0</v>
      </c>
      <c r="K5145" s="2" t="s">
        <v>23063</v>
      </c>
    </row>
    <row r="5146" spans="1:11" ht="14.25" x14ac:dyDescent="0.2">
      <c r="A5146" s="2" t="s">
        <v>734</v>
      </c>
      <c r="B5146" s="124" t="s">
        <v>5236</v>
      </c>
      <c r="C5146" s="124"/>
      <c r="D5146" s="126">
        <v>0.26</v>
      </c>
      <c r="E5146" s="124" t="s">
        <v>766</v>
      </c>
      <c r="F5146" s="124">
        <v>1</v>
      </c>
      <c r="G5146" s="2" t="s">
        <v>17732</v>
      </c>
      <c r="H5146" s="130"/>
      <c r="I5146" s="134"/>
      <c r="J5146" s="123">
        <f>IF(OR(tbl_Metraj22[[#This Row],[TARIH]]="",tbl_Metraj22[[#This Row],[TARIH]]="-"),0,IF(tbl_Metraj22[[#This Row],[YUZDE]]=0,tbl_Metraj22[[#This Row],[METRAJ_BETON]],tbl_Metraj22[[#This Row],[YUZDE]]*tbl_Metraj22[[#This Row],[METRAJ_BETON]]))</f>
        <v>0</v>
      </c>
      <c r="K5146" s="2" t="s">
        <v>23079</v>
      </c>
    </row>
    <row r="5147" spans="1:11" ht="14.25" x14ac:dyDescent="0.2">
      <c r="A5147" s="2" t="s">
        <v>734</v>
      </c>
      <c r="B5147" s="124" t="s">
        <v>5237</v>
      </c>
      <c r="C5147" s="124"/>
      <c r="D5147" s="126">
        <v>0.19</v>
      </c>
      <c r="E5147" s="124" t="s">
        <v>766</v>
      </c>
      <c r="F5147" s="124">
        <v>1</v>
      </c>
      <c r="G5147" s="2" t="s">
        <v>17733</v>
      </c>
      <c r="H5147" s="130"/>
      <c r="I5147" s="134"/>
      <c r="J5147" s="123">
        <f>IF(OR(tbl_Metraj22[[#This Row],[TARIH]]="",tbl_Metraj22[[#This Row],[TARIH]]="-"),0,IF(tbl_Metraj22[[#This Row],[YUZDE]]=0,tbl_Metraj22[[#This Row],[METRAJ_BETON]],tbl_Metraj22[[#This Row],[YUZDE]]*tbl_Metraj22[[#This Row],[METRAJ_BETON]]))</f>
        <v>0</v>
      </c>
      <c r="K5147" s="2" t="e">
        <v>#N/A</v>
      </c>
    </row>
    <row r="5148" spans="1:11" ht="14.25" x14ac:dyDescent="0.2">
      <c r="A5148" s="2" t="s">
        <v>734</v>
      </c>
      <c r="B5148" s="124" t="s">
        <v>5238</v>
      </c>
      <c r="C5148" s="124"/>
      <c r="D5148" s="126">
        <v>0.53</v>
      </c>
      <c r="E5148" s="124" t="s">
        <v>766</v>
      </c>
      <c r="F5148" s="124">
        <v>1</v>
      </c>
      <c r="G5148" s="2" t="s">
        <v>17734</v>
      </c>
      <c r="H5148" s="130"/>
      <c r="I5148" s="134"/>
      <c r="J5148" s="123">
        <f>IF(OR(tbl_Metraj22[[#This Row],[TARIH]]="",tbl_Metraj22[[#This Row],[TARIH]]="-"),0,IF(tbl_Metraj22[[#This Row],[YUZDE]]=0,tbl_Metraj22[[#This Row],[METRAJ_BETON]],tbl_Metraj22[[#This Row],[YUZDE]]*tbl_Metraj22[[#This Row],[METRAJ_BETON]]))</f>
        <v>0</v>
      </c>
      <c r="K5148" s="2" t="s">
        <v>23114</v>
      </c>
    </row>
    <row r="5149" spans="1:11" ht="14.25" x14ac:dyDescent="0.2">
      <c r="A5149" s="2" t="s">
        <v>734</v>
      </c>
      <c r="B5149" s="124" t="s">
        <v>5239</v>
      </c>
      <c r="C5149" s="124"/>
      <c r="D5149" s="126">
        <v>0.32</v>
      </c>
      <c r="E5149" s="124" t="s">
        <v>766</v>
      </c>
      <c r="F5149" s="124">
        <v>1</v>
      </c>
      <c r="G5149" s="2" t="s">
        <v>17735</v>
      </c>
      <c r="H5149" s="130"/>
      <c r="I5149" s="134"/>
      <c r="J5149" s="123">
        <f>IF(OR(tbl_Metraj22[[#This Row],[TARIH]]="",tbl_Metraj22[[#This Row],[TARIH]]="-"),0,IF(tbl_Metraj22[[#This Row],[YUZDE]]=0,tbl_Metraj22[[#This Row],[METRAJ_BETON]],tbl_Metraj22[[#This Row],[YUZDE]]*tbl_Metraj22[[#This Row],[METRAJ_BETON]]))</f>
        <v>0</v>
      </c>
      <c r="K5149" s="2" t="s">
        <v>24202</v>
      </c>
    </row>
    <row r="5150" spans="1:11" ht="14.25" x14ac:dyDescent="0.2">
      <c r="A5150" s="2" t="s">
        <v>734</v>
      </c>
      <c r="B5150" s="124" t="s">
        <v>5240</v>
      </c>
      <c r="C5150" s="124"/>
      <c r="D5150" s="126">
        <v>0.23</v>
      </c>
      <c r="E5150" s="124" t="s">
        <v>766</v>
      </c>
      <c r="F5150" s="124">
        <v>1</v>
      </c>
      <c r="G5150" s="2" t="s">
        <v>17736</v>
      </c>
      <c r="H5150" s="130"/>
      <c r="I5150" s="134"/>
      <c r="J5150" s="123">
        <f>IF(OR(tbl_Metraj22[[#This Row],[TARIH]]="",tbl_Metraj22[[#This Row],[TARIH]]="-"),0,IF(tbl_Metraj22[[#This Row],[YUZDE]]=0,tbl_Metraj22[[#This Row],[METRAJ_BETON]],tbl_Metraj22[[#This Row],[YUZDE]]*tbl_Metraj22[[#This Row],[METRAJ_BETON]]))</f>
        <v>0</v>
      </c>
      <c r="K5150" s="2" t="s">
        <v>24203</v>
      </c>
    </row>
    <row r="5151" spans="1:11" ht="14.25" x14ac:dyDescent="0.2">
      <c r="A5151" s="2" t="s">
        <v>734</v>
      </c>
      <c r="B5151" s="124" t="s">
        <v>5241</v>
      </c>
      <c r="C5151" s="124"/>
      <c r="D5151" s="126">
        <v>0.4</v>
      </c>
      <c r="E5151" s="124" t="s">
        <v>766</v>
      </c>
      <c r="F5151" s="124">
        <v>1</v>
      </c>
      <c r="G5151" s="2" t="s">
        <v>17737</v>
      </c>
      <c r="H5151" s="130"/>
      <c r="I5151" s="134"/>
      <c r="J5151" s="123">
        <f>IF(OR(tbl_Metraj22[[#This Row],[TARIH]]="",tbl_Metraj22[[#This Row],[TARIH]]="-"),0,IF(tbl_Metraj22[[#This Row],[YUZDE]]=0,tbl_Metraj22[[#This Row],[METRAJ_BETON]],tbl_Metraj22[[#This Row],[YUZDE]]*tbl_Metraj22[[#This Row],[METRAJ_BETON]]))</f>
        <v>0</v>
      </c>
      <c r="K5151" s="2" t="s">
        <v>23055</v>
      </c>
    </row>
    <row r="5152" spans="1:11" ht="14.25" x14ac:dyDescent="0.2">
      <c r="A5152" s="2" t="s">
        <v>734</v>
      </c>
      <c r="B5152" s="124" t="s">
        <v>5242</v>
      </c>
      <c r="C5152" s="124"/>
      <c r="D5152" s="126">
        <v>0.26</v>
      </c>
      <c r="E5152" s="124" t="s">
        <v>766</v>
      </c>
      <c r="F5152" s="124">
        <v>1</v>
      </c>
      <c r="G5152" s="2" t="s">
        <v>17738</v>
      </c>
      <c r="H5152" s="130"/>
      <c r="I5152" s="134"/>
      <c r="J5152" s="123">
        <f>IF(OR(tbl_Metraj22[[#This Row],[TARIH]]="",tbl_Metraj22[[#This Row],[TARIH]]="-"),0,IF(tbl_Metraj22[[#This Row],[YUZDE]]=0,tbl_Metraj22[[#This Row],[METRAJ_BETON]],tbl_Metraj22[[#This Row],[YUZDE]]*tbl_Metraj22[[#This Row],[METRAJ_BETON]]))</f>
        <v>0</v>
      </c>
      <c r="K5152" s="2" t="e">
        <v>#N/A</v>
      </c>
    </row>
    <row r="5153" spans="1:11" ht="14.25" x14ac:dyDescent="0.2">
      <c r="A5153" s="2" t="s">
        <v>734</v>
      </c>
      <c r="B5153" s="124" t="s">
        <v>5243</v>
      </c>
      <c r="C5153" s="124"/>
      <c r="D5153" s="126">
        <v>0.34</v>
      </c>
      <c r="E5153" s="124" t="s">
        <v>766</v>
      </c>
      <c r="F5153" s="124">
        <v>1</v>
      </c>
      <c r="G5153" s="2" t="s">
        <v>17739</v>
      </c>
      <c r="H5153" s="130"/>
      <c r="I5153" s="134"/>
      <c r="J5153" s="123">
        <f>IF(OR(tbl_Metraj22[[#This Row],[TARIH]]="",tbl_Metraj22[[#This Row],[TARIH]]="-"),0,IF(tbl_Metraj22[[#This Row],[YUZDE]]=0,tbl_Metraj22[[#This Row],[METRAJ_BETON]],tbl_Metraj22[[#This Row],[YUZDE]]*tbl_Metraj22[[#This Row],[METRAJ_BETON]]))</f>
        <v>0</v>
      </c>
      <c r="K5153" s="2" t="s">
        <v>23078</v>
      </c>
    </row>
    <row r="5154" spans="1:11" ht="14.25" x14ac:dyDescent="0.2">
      <c r="A5154" s="2" t="s">
        <v>734</v>
      </c>
      <c r="B5154" s="124" t="s">
        <v>5244</v>
      </c>
      <c r="C5154" s="124"/>
      <c r="D5154" s="126">
        <v>0.39</v>
      </c>
      <c r="E5154" s="124" t="s">
        <v>766</v>
      </c>
      <c r="F5154" s="124">
        <v>1</v>
      </c>
      <c r="G5154" s="2" t="s">
        <v>17740</v>
      </c>
      <c r="H5154" s="130"/>
      <c r="I5154" s="134"/>
      <c r="J5154" s="123">
        <f>IF(OR(tbl_Metraj22[[#This Row],[TARIH]]="",tbl_Metraj22[[#This Row],[TARIH]]="-"),0,IF(tbl_Metraj22[[#This Row],[YUZDE]]=0,tbl_Metraj22[[#This Row],[METRAJ_BETON]],tbl_Metraj22[[#This Row],[YUZDE]]*tbl_Metraj22[[#This Row],[METRAJ_BETON]]))</f>
        <v>0</v>
      </c>
      <c r="K5154" s="2" t="s">
        <v>23087</v>
      </c>
    </row>
    <row r="5155" spans="1:11" ht="14.25" x14ac:dyDescent="0.2">
      <c r="A5155" s="2" t="s">
        <v>734</v>
      </c>
      <c r="B5155" s="124" t="s">
        <v>5245</v>
      </c>
      <c r="C5155" s="124"/>
      <c r="D5155" s="126">
        <v>1.66</v>
      </c>
      <c r="E5155" s="124" t="s">
        <v>766</v>
      </c>
      <c r="F5155" s="124">
        <v>1</v>
      </c>
      <c r="G5155" s="2" t="s">
        <v>17741</v>
      </c>
      <c r="H5155" s="130"/>
      <c r="I5155" s="134"/>
      <c r="J5155" s="123">
        <f>IF(OR(tbl_Metraj22[[#This Row],[TARIH]]="",tbl_Metraj22[[#This Row],[TARIH]]="-"),0,IF(tbl_Metraj22[[#This Row],[YUZDE]]=0,tbl_Metraj22[[#This Row],[METRAJ_BETON]],tbl_Metraj22[[#This Row],[YUZDE]]*tbl_Metraj22[[#This Row],[METRAJ_BETON]]))</f>
        <v>0</v>
      </c>
      <c r="K5155" s="2" t="s">
        <v>23076</v>
      </c>
    </row>
    <row r="5156" spans="1:11" ht="14.25" x14ac:dyDescent="0.2">
      <c r="A5156" s="2" t="s">
        <v>734</v>
      </c>
      <c r="B5156" s="124" t="s">
        <v>5246</v>
      </c>
      <c r="C5156" s="124"/>
      <c r="D5156" s="126">
        <v>1.22</v>
      </c>
      <c r="E5156" s="124" t="s">
        <v>766</v>
      </c>
      <c r="F5156" s="124">
        <v>1</v>
      </c>
      <c r="G5156" s="2" t="s">
        <v>17742</v>
      </c>
      <c r="H5156" s="130"/>
      <c r="I5156" s="134"/>
      <c r="J5156" s="123">
        <f>IF(OR(tbl_Metraj22[[#This Row],[TARIH]]="",tbl_Metraj22[[#This Row],[TARIH]]="-"),0,IF(tbl_Metraj22[[#This Row],[YUZDE]]=0,tbl_Metraj22[[#This Row],[METRAJ_BETON]],tbl_Metraj22[[#This Row],[YUZDE]]*tbl_Metraj22[[#This Row],[METRAJ_BETON]]))</f>
        <v>0</v>
      </c>
      <c r="K5156" s="2" t="s">
        <v>23080</v>
      </c>
    </row>
    <row r="5157" spans="1:11" ht="14.25" x14ac:dyDescent="0.2">
      <c r="A5157" s="2" t="s">
        <v>734</v>
      </c>
      <c r="B5157" s="124" t="s">
        <v>5247</v>
      </c>
      <c r="C5157" s="124"/>
      <c r="D5157" s="126">
        <v>1.2</v>
      </c>
      <c r="E5157" s="124" t="s">
        <v>766</v>
      </c>
      <c r="F5157" s="124">
        <v>1</v>
      </c>
      <c r="G5157" s="2" t="s">
        <v>17743</v>
      </c>
      <c r="H5157" s="130"/>
      <c r="I5157" s="134"/>
      <c r="J5157" s="123">
        <f>IF(OR(tbl_Metraj22[[#This Row],[TARIH]]="",tbl_Metraj22[[#This Row],[TARIH]]="-"),0,IF(tbl_Metraj22[[#This Row],[YUZDE]]=0,tbl_Metraj22[[#This Row],[METRAJ_BETON]],tbl_Metraj22[[#This Row],[YUZDE]]*tbl_Metraj22[[#This Row],[METRAJ_BETON]]))</f>
        <v>0</v>
      </c>
      <c r="K5157" s="2" t="s">
        <v>24204</v>
      </c>
    </row>
    <row r="5158" spans="1:11" ht="14.25" x14ac:dyDescent="0.2">
      <c r="A5158" s="2" t="s">
        <v>734</v>
      </c>
      <c r="B5158" s="124" t="s">
        <v>5248</v>
      </c>
      <c r="C5158" s="124"/>
      <c r="D5158" s="126">
        <v>0.92</v>
      </c>
      <c r="E5158" s="124" t="s">
        <v>766</v>
      </c>
      <c r="F5158" s="124">
        <v>1</v>
      </c>
      <c r="G5158" s="2" t="s">
        <v>17744</v>
      </c>
      <c r="H5158" s="130"/>
      <c r="I5158" s="134"/>
      <c r="J5158" s="123">
        <f>IF(OR(tbl_Metraj22[[#This Row],[TARIH]]="",tbl_Metraj22[[#This Row],[TARIH]]="-"),0,IF(tbl_Metraj22[[#This Row],[YUZDE]]=0,tbl_Metraj22[[#This Row],[METRAJ_BETON]],tbl_Metraj22[[#This Row],[YUZDE]]*tbl_Metraj22[[#This Row],[METRAJ_BETON]]))</f>
        <v>0</v>
      </c>
      <c r="K5158" s="2" t="s">
        <v>24205</v>
      </c>
    </row>
    <row r="5159" spans="1:11" ht="14.25" x14ac:dyDescent="0.2">
      <c r="A5159" s="2" t="s">
        <v>734</v>
      </c>
      <c r="B5159" s="124" t="s">
        <v>5249</v>
      </c>
      <c r="C5159" s="124"/>
      <c r="D5159" s="126">
        <v>0.67</v>
      </c>
      <c r="E5159" s="124" t="s">
        <v>766</v>
      </c>
      <c r="F5159" s="124">
        <v>1</v>
      </c>
      <c r="G5159" s="2" t="s">
        <v>17745</v>
      </c>
      <c r="H5159" s="130"/>
      <c r="I5159" s="134"/>
      <c r="J5159" s="123">
        <f>IF(OR(tbl_Metraj22[[#This Row],[TARIH]]="",tbl_Metraj22[[#This Row],[TARIH]]="-"),0,IF(tbl_Metraj22[[#This Row],[YUZDE]]=0,tbl_Metraj22[[#This Row],[METRAJ_BETON]],tbl_Metraj22[[#This Row],[YUZDE]]*tbl_Metraj22[[#This Row],[METRAJ_BETON]]))</f>
        <v>0</v>
      </c>
      <c r="K5159" s="2" t="s">
        <v>23062</v>
      </c>
    </row>
    <row r="5160" spans="1:11" ht="14.25" x14ac:dyDescent="0.2">
      <c r="A5160" s="2" t="s">
        <v>734</v>
      </c>
      <c r="B5160" s="124" t="s">
        <v>5250</v>
      </c>
      <c r="C5160" s="124"/>
      <c r="D5160" s="126">
        <v>0.92</v>
      </c>
      <c r="E5160" s="124" t="s">
        <v>766</v>
      </c>
      <c r="F5160" s="124">
        <v>1</v>
      </c>
      <c r="G5160" s="2" t="s">
        <v>17746</v>
      </c>
      <c r="H5160" s="130"/>
      <c r="I5160" s="134"/>
      <c r="J5160" s="123">
        <f>IF(OR(tbl_Metraj22[[#This Row],[TARIH]]="",tbl_Metraj22[[#This Row],[TARIH]]="-"),0,IF(tbl_Metraj22[[#This Row],[YUZDE]]=0,tbl_Metraj22[[#This Row],[METRAJ_BETON]],tbl_Metraj22[[#This Row],[YUZDE]]*tbl_Metraj22[[#This Row],[METRAJ_BETON]]))</f>
        <v>0</v>
      </c>
      <c r="K5160" s="2" t="s">
        <v>23116</v>
      </c>
    </row>
    <row r="5161" spans="1:11" ht="14.25" x14ac:dyDescent="0.2">
      <c r="A5161" s="2" t="s">
        <v>734</v>
      </c>
      <c r="B5161" s="124" t="s">
        <v>5251</v>
      </c>
      <c r="C5161" s="124"/>
      <c r="D5161" s="126">
        <v>0.67</v>
      </c>
      <c r="E5161" s="124" t="s">
        <v>766</v>
      </c>
      <c r="F5161" s="124">
        <v>1</v>
      </c>
      <c r="G5161" s="2" t="s">
        <v>17747</v>
      </c>
      <c r="H5161" s="130"/>
      <c r="I5161" s="134"/>
      <c r="J5161" s="123">
        <f>IF(OR(tbl_Metraj22[[#This Row],[TARIH]]="",tbl_Metraj22[[#This Row],[TARIH]]="-"),0,IF(tbl_Metraj22[[#This Row],[YUZDE]]=0,tbl_Metraj22[[#This Row],[METRAJ_BETON]],tbl_Metraj22[[#This Row],[YUZDE]]*tbl_Metraj22[[#This Row],[METRAJ_BETON]]))</f>
        <v>0</v>
      </c>
      <c r="K5161" s="2" t="s">
        <v>23098</v>
      </c>
    </row>
    <row r="5162" spans="1:11" ht="14.25" x14ac:dyDescent="0.2">
      <c r="A5162" s="2" t="s">
        <v>734</v>
      </c>
      <c r="B5162" s="124" t="s">
        <v>5252</v>
      </c>
      <c r="C5162" s="124"/>
      <c r="D5162" s="126">
        <v>0.92</v>
      </c>
      <c r="E5162" s="124" t="s">
        <v>766</v>
      </c>
      <c r="F5162" s="124">
        <v>1</v>
      </c>
      <c r="G5162" s="2" t="s">
        <v>17748</v>
      </c>
      <c r="H5162" s="130"/>
      <c r="I5162" s="134"/>
      <c r="J5162" s="123">
        <f>IF(OR(tbl_Metraj22[[#This Row],[TARIH]]="",tbl_Metraj22[[#This Row],[TARIH]]="-"),0,IF(tbl_Metraj22[[#This Row],[YUZDE]]=0,tbl_Metraj22[[#This Row],[METRAJ_BETON]],tbl_Metraj22[[#This Row],[YUZDE]]*tbl_Metraj22[[#This Row],[METRAJ_BETON]]))</f>
        <v>0</v>
      </c>
      <c r="K5162" s="2" t="s">
        <v>23103</v>
      </c>
    </row>
    <row r="5163" spans="1:11" ht="14.25" x14ac:dyDescent="0.2">
      <c r="A5163" s="2" t="s">
        <v>734</v>
      </c>
      <c r="B5163" s="124" t="s">
        <v>5253</v>
      </c>
      <c r="C5163" s="124"/>
      <c r="D5163" s="126">
        <v>1.22</v>
      </c>
      <c r="E5163" s="124" t="s">
        <v>766</v>
      </c>
      <c r="F5163" s="124">
        <v>1</v>
      </c>
      <c r="G5163" s="2" t="s">
        <v>17749</v>
      </c>
      <c r="H5163" s="130"/>
      <c r="I5163" s="134"/>
      <c r="J5163" s="123">
        <f>IF(OR(tbl_Metraj22[[#This Row],[TARIH]]="",tbl_Metraj22[[#This Row],[TARIH]]="-"),0,IF(tbl_Metraj22[[#This Row],[YUZDE]]=0,tbl_Metraj22[[#This Row],[METRAJ_BETON]],tbl_Metraj22[[#This Row],[YUZDE]]*tbl_Metraj22[[#This Row],[METRAJ_BETON]]))</f>
        <v>0</v>
      </c>
      <c r="K5163" s="2" t="s">
        <v>23094</v>
      </c>
    </row>
    <row r="5164" spans="1:11" ht="14.25" x14ac:dyDescent="0.2">
      <c r="A5164" s="2" t="s">
        <v>734</v>
      </c>
      <c r="B5164" s="124" t="s">
        <v>5254</v>
      </c>
      <c r="C5164" s="124"/>
      <c r="D5164" s="126">
        <v>1.66</v>
      </c>
      <c r="E5164" s="124" t="s">
        <v>766</v>
      </c>
      <c r="F5164" s="124">
        <v>1</v>
      </c>
      <c r="G5164" s="2" t="s">
        <v>17750</v>
      </c>
      <c r="H5164" s="130"/>
      <c r="I5164" s="134"/>
      <c r="J5164" s="123">
        <f>IF(OR(tbl_Metraj22[[#This Row],[TARIH]]="",tbl_Metraj22[[#This Row],[TARIH]]="-"),0,IF(tbl_Metraj22[[#This Row],[YUZDE]]=0,tbl_Metraj22[[#This Row],[METRAJ_BETON]],tbl_Metraj22[[#This Row],[YUZDE]]*tbl_Metraj22[[#This Row],[METRAJ_BETON]]))</f>
        <v>0</v>
      </c>
      <c r="K5164" s="2" t="s">
        <v>23085</v>
      </c>
    </row>
    <row r="5165" spans="1:11" ht="14.25" x14ac:dyDescent="0.2">
      <c r="A5165" s="2" t="s">
        <v>734</v>
      </c>
      <c r="B5165" s="124" t="s">
        <v>5255</v>
      </c>
      <c r="C5165" s="124"/>
      <c r="D5165" s="126">
        <v>1.3</v>
      </c>
      <c r="E5165" s="124" t="s">
        <v>766</v>
      </c>
      <c r="F5165" s="124">
        <v>1</v>
      </c>
      <c r="G5165" s="2" t="s">
        <v>17751</v>
      </c>
      <c r="H5165" s="130"/>
      <c r="I5165" s="134"/>
      <c r="J5165" s="123">
        <f>IF(OR(tbl_Metraj22[[#This Row],[TARIH]]="",tbl_Metraj22[[#This Row],[TARIH]]="-"),0,IF(tbl_Metraj22[[#This Row],[YUZDE]]=0,tbl_Metraj22[[#This Row],[METRAJ_BETON]],tbl_Metraj22[[#This Row],[YUZDE]]*tbl_Metraj22[[#This Row],[METRAJ_BETON]]))</f>
        <v>0</v>
      </c>
      <c r="K5165" s="2" t="s">
        <v>24206</v>
      </c>
    </row>
    <row r="5166" spans="1:11" ht="14.25" x14ac:dyDescent="0.2">
      <c r="A5166" s="2" t="s">
        <v>734</v>
      </c>
      <c r="B5166" s="124" t="s">
        <v>5256</v>
      </c>
      <c r="C5166" s="124"/>
      <c r="D5166" s="126">
        <v>1.1499999999999999</v>
      </c>
      <c r="E5166" s="124" t="s">
        <v>766</v>
      </c>
      <c r="F5166" s="124">
        <v>1</v>
      </c>
      <c r="G5166" s="2" t="s">
        <v>17752</v>
      </c>
      <c r="H5166" s="130"/>
      <c r="I5166" s="134"/>
      <c r="J5166" s="123">
        <f>IF(OR(tbl_Metraj22[[#This Row],[TARIH]]="",tbl_Metraj22[[#This Row],[TARIH]]="-"),0,IF(tbl_Metraj22[[#This Row],[YUZDE]]=0,tbl_Metraj22[[#This Row],[METRAJ_BETON]],tbl_Metraj22[[#This Row],[YUZDE]]*tbl_Metraj22[[#This Row],[METRAJ_BETON]]))</f>
        <v>0</v>
      </c>
      <c r="K5166" s="2" t="s">
        <v>24207</v>
      </c>
    </row>
    <row r="5167" spans="1:11" ht="14.25" x14ac:dyDescent="0.2">
      <c r="A5167" s="2" t="s">
        <v>734</v>
      </c>
      <c r="B5167" s="124" t="s">
        <v>5257</v>
      </c>
      <c r="C5167" s="124"/>
      <c r="D5167" s="126">
        <v>1</v>
      </c>
      <c r="E5167" s="124" t="s">
        <v>766</v>
      </c>
      <c r="F5167" s="124">
        <v>1</v>
      </c>
      <c r="G5167" s="2" t="s">
        <v>17753</v>
      </c>
      <c r="H5167" s="130"/>
      <c r="I5167" s="134"/>
      <c r="J5167" s="123">
        <f>IF(OR(tbl_Metraj22[[#This Row],[TARIH]]="",tbl_Metraj22[[#This Row],[TARIH]]="-"),0,IF(tbl_Metraj22[[#This Row],[YUZDE]]=0,tbl_Metraj22[[#This Row],[METRAJ_BETON]],tbl_Metraj22[[#This Row],[YUZDE]]*tbl_Metraj22[[#This Row],[METRAJ_BETON]]))</f>
        <v>0</v>
      </c>
      <c r="K5167" s="2" t="s">
        <v>24208</v>
      </c>
    </row>
    <row r="5168" spans="1:11" ht="14.25" x14ac:dyDescent="0.2">
      <c r="A5168" s="2" t="s">
        <v>734</v>
      </c>
      <c r="B5168" s="124" t="s">
        <v>5258</v>
      </c>
      <c r="C5168" s="124"/>
      <c r="D5168" s="126">
        <v>1.01</v>
      </c>
      <c r="E5168" s="124" t="s">
        <v>766</v>
      </c>
      <c r="F5168" s="124">
        <v>1</v>
      </c>
      <c r="G5168" s="2" t="s">
        <v>17754</v>
      </c>
      <c r="H5168" s="130"/>
      <c r="I5168" s="134"/>
      <c r="J5168" s="123">
        <f>IF(OR(tbl_Metraj22[[#This Row],[TARIH]]="",tbl_Metraj22[[#This Row],[TARIH]]="-"),0,IF(tbl_Metraj22[[#This Row],[YUZDE]]=0,tbl_Metraj22[[#This Row],[METRAJ_BETON]],tbl_Metraj22[[#This Row],[YUZDE]]*tbl_Metraj22[[#This Row],[METRAJ_BETON]]))</f>
        <v>0</v>
      </c>
      <c r="K5168" s="2" t="s">
        <v>23113</v>
      </c>
    </row>
    <row r="5169" spans="1:11" ht="14.25" x14ac:dyDescent="0.2">
      <c r="A5169" s="2" t="s">
        <v>734</v>
      </c>
      <c r="B5169" s="124" t="s">
        <v>5259</v>
      </c>
      <c r="C5169" s="124"/>
      <c r="D5169" s="126">
        <v>0.56999999999999995</v>
      </c>
      <c r="E5169" s="124" t="s">
        <v>766</v>
      </c>
      <c r="F5169" s="124">
        <v>1</v>
      </c>
      <c r="G5169" s="2" t="s">
        <v>17755</v>
      </c>
      <c r="H5169" s="130"/>
      <c r="I5169" s="134"/>
      <c r="J5169" s="123">
        <f>IF(OR(tbl_Metraj22[[#This Row],[TARIH]]="",tbl_Metraj22[[#This Row],[TARIH]]="-"),0,IF(tbl_Metraj22[[#This Row],[YUZDE]]=0,tbl_Metraj22[[#This Row],[METRAJ_BETON]],tbl_Metraj22[[#This Row],[YUZDE]]*tbl_Metraj22[[#This Row],[METRAJ_BETON]]))</f>
        <v>0</v>
      </c>
      <c r="K5169" s="2" t="s">
        <v>23084</v>
      </c>
    </row>
    <row r="5170" spans="1:11" ht="14.25" x14ac:dyDescent="0.2">
      <c r="A5170" s="2" t="s">
        <v>734</v>
      </c>
      <c r="B5170" s="124" t="s">
        <v>5260</v>
      </c>
      <c r="C5170" s="124"/>
      <c r="D5170" s="126">
        <v>0.17</v>
      </c>
      <c r="E5170" s="124" t="s">
        <v>766</v>
      </c>
      <c r="F5170" s="124">
        <v>1</v>
      </c>
      <c r="G5170" s="2" t="s">
        <v>17756</v>
      </c>
      <c r="H5170" s="130"/>
      <c r="I5170" s="134"/>
      <c r="J5170" s="123">
        <f>IF(OR(tbl_Metraj22[[#This Row],[TARIH]]="",tbl_Metraj22[[#This Row],[TARIH]]="-"),0,IF(tbl_Metraj22[[#This Row],[YUZDE]]=0,tbl_Metraj22[[#This Row],[METRAJ_BETON]],tbl_Metraj22[[#This Row],[YUZDE]]*tbl_Metraj22[[#This Row],[METRAJ_BETON]]))</f>
        <v>0</v>
      </c>
      <c r="K5170" s="2" t="e">
        <v>#N/A</v>
      </c>
    </row>
    <row r="5171" spans="1:11" ht="14.25" x14ac:dyDescent="0.2">
      <c r="A5171" s="2" t="s">
        <v>734</v>
      </c>
      <c r="B5171" s="124" t="s">
        <v>5261</v>
      </c>
      <c r="C5171" s="124"/>
      <c r="D5171" s="126">
        <v>1.32</v>
      </c>
      <c r="E5171" s="124" t="s">
        <v>766</v>
      </c>
      <c r="F5171" s="124">
        <v>1</v>
      </c>
      <c r="G5171" s="2" t="s">
        <v>17757</v>
      </c>
      <c r="H5171" s="130"/>
      <c r="I5171" s="134"/>
      <c r="J5171" s="123">
        <f>IF(OR(tbl_Metraj22[[#This Row],[TARIH]]="",tbl_Metraj22[[#This Row],[TARIH]]="-"),0,IF(tbl_Metraj22[[#This Row],[YUZDE]]=0,tbl_Metraj22[[#This Row],[METRAJ_BETON]],tbl_Metraj22[[#This Row],[YUZDE]]*tbl_Metraj22[[#This Row],[METRAJ_BETON]]))</f>
        <v>0</v>
      </c>
      <c r="K5171" s="2" t="s">
        <v>23119</v>
      </c>
    </row>
    <row r="5172" spans="1:11" ht="14.25" x14ac:dyDescent="0.2">
      <c r="A5172" s="2" t="s">
        <v>734</v>
      </c>
      <c r="B5172" s="124" t="s">
        <v>5262</v>
      </c>
      <c r="C5172" s="124"/>
      <c r="D5172" s="126">
        <v>1.17</v>
      </c>
      <c r="E5172" s="124" t="s">
        <v>766</v>
      </c>
      <c r="F5172" s="124">
        <v>1</v>
      </c>
      <c r="G5172" s="2" t="s">
        <v>17758</v>
      </c>
      <c r="H5172" s="130"/>
      <c r="I5172" s="134"/>
      <c r="J5172" s="123">
        <f>IF(OR(tbl_Metraj22[[#This Row],[TARIH]]="",tbl_Metraj22[[#This Row],[TARIH]]="-"),0,IF(tbl_Metraj22[[#This Row],[YUZDE]]=0,tbl_Metraj22[[#This Row],[METRAJ_BETON]],tbl_Metraj22[[#This Row],[YUZDE]]*tbl_Metraj22[[#This Row],[METRAJ_BETON]]))</f>
        <v>0</v>
      </c>
      <c r="K5172" s="2" t="s">
        <v>23093</v>
      </c>
    </row>
    <row r="5173" spans="1:11" ht="14.25" x14ac:dyDescent="0.2">
      <c r="A5173" s="2" t="s">
        <v>734</v>
      </c>
      <c r="B5173" s="124" t="s">
        <v>5263</v>
      </c>
      <c r="C5173" s="124"/>
      <c r="D5173" s="126">
        <v>1.6</v>
      </c>
      <c r="E5173" s="124" t="s">
        <v>766</v>
      </c>
      <c r="F5173" s="124">
        <v>1</v>
      </c>
      <c r="G5173" s="2" t="s">
        <v>17759</v>
      </c>
      <c r="H5173" s="130"/>
      <c r="I5173" s="134"/>
      <c r="J5173" s="123">
        <f>IF(OR(tbl_Metraj22[[#This Row],[TARIH]]="",tbl_Metraj22[[#This Row],[TARIH]]="-"),0,IF(tbl_Metraj22[[#This Row],[YUZDE]]=0,tbl_Metraj22[[#This Row],[METRAJ_BETON]],tbl_Metraj22[[#This Row],[YUZDE]]*tbl_Metraj22[[#This Row],[METRAJ_BETON]]))</f>
        <v>0</v>
      </c>
      <c r="K5173" s="2" t="s">
        <v>23115</v>
      </c>
    </row>
    <row r="5174" spans="1:11" ht="14.25" x14ac:dyDescent="0.2">
      <c r="A5174" s="2" t="s">
        <v>734</v>
      </c>
      <c r="B5174" s="124" t="s">
        <v>5264</v>
      </c>
      <c r="C5174" s="124"/>
      <c r="D5174" s="126">
        <v>1.76</v>
      </c>
      <c r="E5174" s="124" t="s">
        <v>766</v>
      </c>
      <c r="F5174" s="124">
        <v>1</v>
      </c>
      <c r="G5174" s="2" t="s">
        <v>17760</v>
      </c>
      <c r="H5174" s="130"/>
      <c r="I5174" s="134"/>
      <c r="J5174" s="123">
        <f>IF(OR(tbl_Metraj22[[#This Row],[TARIH]]="",tbl_Metraj22[[#This Row],[TARIH]]="-"),0,IF(tbl_Metraj22[[#This Row],[YUZDE]]=0,tbl_Metraj22[[#This Row],[METRAJ_BETON]],tbl_Metraj22[[#This Row],[YUZDE]]*tbl_Metraj22[[#This Row],[METRAJ_BETON]]))</f>
        <v>0</v>
      </c>
      <c r="K5174" s="2" t="s">
        <v>23060</v>
      </c>
    </row>
    <row r="5175" spans="1:11" ht="14.25" x14ac:dyDescent="0.2">
      <c r="A5175" s="2" t="s">
        <v>734</v>
      </c>
      <c r="B5175" s="124" t="s">
        <v>5265</v>
      </c>
      <c r="C5175" s="124"/>
      <c r="D5175" s="126">
        <v>0.92</v>
      </c>
      <c r="E5175" s="124" t="s">
        <v>766</v>
      </c>
      <c r="F5175" s="124">
        <v>1</v>
      </c>
      <c r="G5175" s="2" t="s">
        <v>17761</v>
      </c>
      <c r="H5175" s="130"/>
      <c r="I5175" s="134"/>
      <c r="J5175" s="123">
        <f>IF(OR(tbl_Metraj22[[#This Row],[TARIH]]="",tbl_Metraj22[[#This Row],[TARIH]]="-"),0,IF(tbl_Metraj22[[#This Row],[YUZDE]]=0,tbl_Metraj22[[#This Row],[METRAJ_BETON]],tbl_Metraj22[[#This Row],[YUZDE]]*tbl_Metraj22[[#This Row],[METRAJ_BETON]]))</f>
        <v>0</v>
      </c>
      <c r="K5175" s="2" t="s">
        <v>23117</v>
      </c>
    </row>
    <row r="5176" spans="1:11" ht="14.25" x14ac:dyDescent="0.2">
      <c r="A5176" s="2" t="s">
        <v>734</v>
      </c>
      <c r="B5176" s="124" t="s">
        <v>5266</v>
      </c>
      <c r="C5176" s="124"/>
      <c r="D5176" s="126">
        <v>1.9</v>
      </c>
      <c r="E5176" s="124" t="s">
        <v>766</v>
      </c>
      <c r="F5176" s="124">
        <v>1</v>
      </c>
      <c r="G5176" s="2" t="s">
        <v>17762</v>
      </c>
      <c r="H5176" s="130"/>
      <c r="I5176" s="134"/>
      <c r="J5176" s="123">
        <f>IF(OR(tbl_Metraj22[[#This Row],[TARIH]]="",tbl_Metraj22[[#This Row],[TARIH]]="-"),0,IF(tbl_Metraj22[[#This Row],[YUZDE]]=0,tbl_Metraj22[[#This Row],[METRAJ_BETON]],tbl_Metraj22[[#This Row],[YUZDE]]*tbl_Metraj22[[#This Row],[METRAJ_BETON]]))</f>
        <v>0</v>
      </c>
      <c r="K5176" s="2" t="s">
        <v>23066</v>
      </c>
    </row>
    <row r="5177" spans="1:11" ht="14.25" x14ac:dyDescent="0.2">
      <c r="A5177" s="2" t="s">
        <v>734</v>
      </c>
      <c r="B5177" s="124" t="s">
        <v>5267</v>
      </c>
      <c r="C5177" s="124"/>
      <c r="D5177" s="126">
        <v>0.91</v>
      </c>
      <c r="E5177" s="124" t="s">
        <v>766</v>
      </c>
      <c r="F5177" s="124">
        <v>1</v>
      </c>
      <c r="G5177" s="2" t="s">
        <v>17763</v>
      </c>
      <c r="H5177" s="130"/>
      <c r="I5177" s="134"/>
      <c r="J5177" s="123">
        <f>IF(OR(tbl_Metraj22[[#This Row],[TARIH]]="",tbl_Metraj22[[#This Row],[TARIH]]="-"),0,IF(tbl_Metraj22[[#This Row],[YUZDE]]=0,tbl_Metraj22[[#This Row],[METRAJ_BETON]],tbl_Metraj22[[#This Row],[YUZDE]]*tbl_Metraj22[[#This Row],[METRAJ_BETON]]))</f>
        <v>0</v>
      </c>
      <c r="K5177" s="2" t="s">
        <v>23106</v>
      </c>
    </row>
    <row r="5178" spans="1:11" ht="14.25" x14ac:dyDescent="0.2">
      <c r="A5178" s="2" t="s">
        <v>734</v>
      </c>
      <c r="B5178" s="124" t="s">
        <v>5268</v>
      </c>
      <c r="C5178" s="124"/>
      <c r="D5178" s="126">
        <v>1.9</v>
      </c>
      <c r="E5178" s="124" t="s">
        <v>766</v>
      </c>
      <c r="F5178" s="124">
        <v>1</v>
      </c>
      <c r="G5178" s="2" t="s">
        <v>17764</v>
      </c>
      <c r="H5178" s="130"/>
      <c r="I5178" s="134"/>
      <c r="J5178" s="123">
        <f>IF(OR(tbl_Metraj22[[#This Row],[TARIH]]="",tbl_Metraj22[[#This Row],[TARIH]]="-"),0,IF(tbl_Metraj22[[#This Row],[YUZDE]]=0,tbl_Metraj22[[#This Row],[METRAJ_BETON]],tbl_Metraj22[[#This Row],[YUZDE]]*tbl_Metraj22[[#This Row],[METRAJ_BETON]]))</f>
        <v>0</v>
      </c>
      <c r="K5178" s="2" t="s">
        <v>23075</v>
      </c>
    </row>
    <row r="5179" spans="1:11" ht="14.25" x14ac:dyDescent="0.2">
      <c r="A5179" s="2" t="s">
        <v>734</v>
      </c>
      <c r="B5179" s="124" t="s">
        <v>5269</v>
      </c>
      <c r="C5179" s="124"/>
      <c r="D5179" s="126">
        <v>0.92</v>
      </c>
      <c r="E5179" s="124" t="s">
        <v>766</v>
      </c>
      <c r="F5179" s="124">
        <v>1</v>
      </c>
      <c r="G5179" s="2" t="s">
        <v>17765</v>
      </c>
      <c r="H5179" s="130"/>
      <c r="I5179" s="134"/>
      <c r="J5179" s="123">
        <f>IF(OR(tbl_Metraj22[[#This Row],[TARIH]]="",tbl_Metraj22[[#This Row],[TARIH]]="-"),0,IF(tbl_Metraj22[[#This Row],[YUZDE]]=0,tbl_Metraj22[[#This Row],[METRAJ_BETON]],tbl_Metraj22[[#This Row],[YUZDE]]*tbl_Metraj22[[#This Row],[METRAJ_BETON]]))</f>
        <v>0</v>
      </c>
      <c r="K5179" s="2" t="s">
        <v>24209</v>
      </c>
    </row>
    <row r="5180" spans="1:11" ht="14.25" x14ac:dyDescent="0.2">
      <c r="A5180" s="2" t="s">
        <v>734</v>
      </c>
      <c r="B5180" s="124" t="s">
        <v>5270</v>
      </c>
      <c r="C5180" s="124"/>
      <c r="D5180" s="126">
        <v>1.76</v>
      </c>
      <c r="E5180" s="124" t="s">
        <v>766</v>
      </c>
      <c r="F5180" s="124">
        <v>1</v>
      </c>
      <c r="G5180" s="2" t="s">
        <v>17766</v>
      </c>
      <c r="H5180" s="130"/>
      <c r="I5180" s="134"/>
      <c r="J5180" s="123">
        <f>IF(OR(tbl_Metraj22[[#This Row],[TARIH]]="",tbl_Metraj22[[#This Row],[TARIH]]="-"),0,IF(tbl_Metraj22[[#This Row],[YUZDE]]=0,tbl_Metraj22[[#This Row],[METRAJ_BETON]],tbl_Metraj22[[#This Row],[YUZDE]]*tbl_Metraj22[[#This Row],[METRAJ_BETON]]))</f>
        <v>0</v>
      </c>
      <c r="K5180" s="2" t="s">
        <v>23090</v>
      </c>
    </row>
    <row r="5181" spans="1:11" ht="14.25" x14ac:dyDescent="0.2">
      <c r="A5181" s="2" t="s">
        <v>734</v>
      </c>
      <c r="B5181" s="124" t="s">
        <v>5271</v>
      </c>
      <c r="C5181" s="124"/>
      <c r="D5181" s="126">
        <v>0.48</v>
      </c>
      <c r="E5181" s="124" t="s">
        <v>766</v>
      </c>
      <c r="F5181" s="124">
        <v>1</v>
      </c>
      <c r="G5181" s="2" t="s">
        <v>17767</v>
      </c>
      <c r="H5181" s="130"/>
      <c r="I5181" s="134"/>
      <c r="J5181" s="123">
        <f>IF(OR(tbl_Metraj22[[#This Row],[TARIH]]="",tbl_Metraj22[[#This Row],[TARIH]]="-"),0,IF(tbl_Metraj22[[#This Row],[YUZDE]]=0,tbl_Metraj22[[#This Row],[METRAJ_BETON]],tbl_Metraj22[[#This Row],[YUZDE]]*tbl_Metraj22[[#This Row],[METRAJ_BETON]]))</f>
        <v>0</v>
      </c>
      <c r="K5181" s="2" t="s">
        <v>24210</v>
      </c>
    </row>
    <row r="5182" spans="1:11" ht="14.25" x14ac:dyDescent="0.2">
      <c r="A5182" s="2" t="s">
        <v>734</v>
      </c>
      <c r="B5182" s="124" t="s">
        <v>5272</v>
      </c>
      <c r="C5182" s="124"/>
      <c r="D5182" s="126">
        <v>1.74</v>
      </c>
      <c r="E5182" s="124" t="s">
        <v>766</v>
      </c>
      <c r="F5182" s="124">
        <v>1</v>
      </c>
      <c r="G5182" s="2" t="s">
        <v>17768</v>
      </c>
      <c r="H5182" s="130"/>
      <c r="I5182" s="134"/>
      <c r="J5182" s="123">
        <f>IF(OR(tbl_Metraj22[[#This Row],[TARIH]]="",tbl_Metraj22[[#This Row],[TARIH]]="-"),0,IF(tbl_Metraj22[[#This Row],[YUZDE]]=0,tbl_Metraj22[[#This Row],[METRAJ_BETON]],tbl_Metraj22[[#This Row],[YUZDE]]*tbl_Metraj22[[#This Row],[METRAJ_BETON]]))</f>
        <v>0</v>
      </c>
      <c r="K5182" s="2" t="s">
        <v>23065</v>
      </c>
    </row>
    <row r="5183" spans="1:11" ht="14.25" x14ac:dyDescent="0.2">
      <c r="A5183" s="2" t="s">
        <v>734</v>
      </c>
      <c r="B5183" s="124" t="s">
        <v>5273</v>
      </c>
      <c r="C5183" s="124"/>
      <c r="D5183" s="126">
        <v>1.1299999999999999</v>
      </c>
      <c r="E5183" s="124" t="s">
        <v>766</v>
      </c>
      <c r="F5183" s="124">
        <v>1</v>
      </c>
      <c r="G5183" s="2" t="s">
        <v>17769</v>
      </c>
      <c r="H5183" s="130"/>
      <c r="I5183" s="134"/>
      <c r="J5183" s="123">
        <f>IF(OR(tbl_Metraj22[[#This Row],[TARIH]]="",tbl_Metraj22[[#This Row],[TARIH]]="-"),0,IF(tbl_Metraj22[[#This Row],[YUZDE]]=0,tbl_Metraj22[[#This Row],[METRAJ_BETON]],tbl_Metraj22[[#This Row],[YUZDE]]*tbl_Metraj22[[#This Row],[METRAJ_BETON]]))</f>
        <v>0</v>
      </c>
      <c r="K5183" s="2" t="s">
        <v>24211</v>
      </c>
    </row>
    <row r="5184" spans="1:11" ht="14.25" x14ac:dyDescent="0.2">
      <c r="A5184" s="2" t="s">
        <v>728</v>
      </c>
      <c r="B5184" s="124" t="s">
        <v>7732</v>
      </c>
      <c r="C5184" s="124"/>
      <c r="D5184" s="126">
        <v>0.82</v>
      </c>
      <c r="E5184" s="124" t="s">
        <v>766</v>
      </c>
      <c r="F5184" s="124">
        <v>1</v>
      </c>
      <c r="G5184" s="2" t="s">
        <v>17770</v>
      </c>
      <c r="H5184" s="130"/>
      <c r="I5184" s="134"/>
      <c r="J5184" s="123">
        <f>IF(OR(tbl_Metraj22[[#This Row],[TARIH]]="",tbl_Metraj22[[#This Row],[TARIH]]="-"),0,IF(tbl_Metraj22[[#This Row],[YUZDE]]=0,tbl_Metraj22[[#This Row],[METRAJ_BETON]],tbl_Metraj22[[#This Row],[YUZDE]]*tbl_Metraj22[[#This Row],[METRAJ_BETON]]))</f>
        <v>0</v>
      </c>
      <c r="K5184" s="2" t="s">
        <v>2370</v>
      </c>
    </row>
    <row r="5185" spans="1:11" ht="14.25" x14ac:dyDescent="0.2">
      <c r="A5185" s="2" t="s">
        <v>728</v>
      </c>
      <c r="B5185" s="124" t="s">
        <v>7734</v>
      </c>
      <c r="C5185" s="124"/>
      <c r="D5185" s="126">
        <v>1.22</v>
      </c>
      <c r="E5185" s="124" t="s">
        <v>766</v>
      </c>
      <c r="F5185" s="124">
        <v>1</v>
      </c>
      <c r="G5185" s="2" t="s">
        <v>17771</v>
      </c>
      <c r="H5185" s="130"/>
      <c r="I5185" s="134"/>
      <c r="J5185" s="123">
        <f>IF(OR(tbl_Metraj22[[#This Row],[TARIH]]="",tbl_Metraj22[[#This Row],[TARIH]]="-"),0,IF(tbl_Metraj22[[#This Row],[YUZDE]]=0,tbl_Metraj22[[#This Row],[METRAJ_BETON]],tbl_Metraj22[[#This Row],[YUZDE]]*tbl_Metraj22[[#This Row],[METRAJ_BETON]]))</f>
        <v>0</v>
      </c>
      <c r="K5185" s="2" t="s">
        <v>1237</v>
      </c>
    </row>
    <row r="5186" spans="1:11" ht="14.25" x14ac:dyDescent="0.2">
      <c r="A5186" s="2" t="s">
        <v>728</v>
      </c>
      <c r="B5186" s="124" t="s">
        <v>7737</v>
      </c>
      <c r="C5186" s="124"/>
      <c r="D5186" s="126">
        <v>1.22</v>
      </c>
      <c r="E5186" s="124" t="s">
        <v>766</v>
      </c>
      <c r="F5186" s="124">
        <v>1</v>
      </c>
      <c r="G5186" s="2" t="s">
        <v>17772</v>
      </c>
      <c r="H5186" s="130"/>
      <c r="I5186" s="134"/>
      <c r="J5186" s="123">
        <f>IF(OR(tbl_Metraj22[[#This Row],[TARIH]]="",tbl_Metraj22[[#This Row],[TARIH]]="-"),0,IF(tbl_Metraj22[[#This Row],[YUZDE]]=0,tbl_Metraj22[[#This Row],[METRAJ_BETON]],tbl_Metraj22[[#This Row],[YUZDE]]*tbl_Metraj22[[#This Row],[METRAJ_BETON]]))</f>
        <v>0</v>
      </c>
      <c r="K5186" s="2" t="s">
        <v>1239</v>
      </c>
    </row>
    <row r="5187" spans="1:11" ht="14.25" x14ac:dyDescent="0.2">
      <c r="A5187" s="2" t="s">
        <v>728</v>
      </c>
      <c r="B5187" s="124" t="s">
        <v>7738</v>
      </c>
      <c r="C5187" s="124"/>
      <c r="D5187" s="126">
        <v>1.22</v>
      </c>
      <c r="E5187" s="124" t="s">
        <v>766</v>
      </c>
      <c r="F5187" s="124">
        <v>1</v>
      </c>
      <c r="G5187" s="2" t="s">
        <v>17773</v>
      </c>
      <c r="H5187" s="130"/>
      <c r="I5187" s="134"/>
      <c r="J5187" s="123">
        <f>IF(OR(tbl_Metraj22[[#This Row],[TARIH]]="",tbl_Metraj22[[#This Row],[TARIH]]="-"),0,IF(tbl_Metraj22[[#This Row],[YUZDE]]=0,tbl_Metraj22[[#This Row],[METRAJ_BETON]],tbl_Metraj22[[#This Row],[YUZDE]]*tbl_Metraj22[[#This Row],[METRAJ_BETON]]))</f>
        <v>0</v>
      </c>
      <c r="K5187" s="2" t="s">
        <v>1242</v>
      </c>
    </row>
    <row r="5188" spans="1:11" ht="14.25" x14ac:dyDescent="0.2">
      <c r="A5188" s="2" t="s">
        <v>728</v>
      </c>
      <c r="B5188" s="124" t="s">
        <v>7740</v>
      </c>
      <c r="C5188" s="124"/>
      <c r="D5188" s="126">
        <v>2.14</v>
      </c>
      <c r="E5188" s="124" t="s">
        <v>766</v>
      </c>
      <c r="F5188" s="124">
        <v>1</v>
      </c>
      <c r="G5188" s="2" t="s">
        <v>17774</v>
      </c>
      <c r="H5188" s="130"/>
      <c r="I5188" s="134"/>
      <c r="J5188" s="123">
        <f>IF(OR(tbl_Metraj22[[#This Row],[TARIH]]="",tbl_Metraj22[[#This Row],[TARIH]]="-"),0,IF(tbl_Metraj22[[#This Row],[YUZDE]]=0,tbl_Metraj22[[#This Row],[METRAJ_BETON]],tbl_Metraj22[[#This Row],[YUZDE]]*tbl_Metraj22[[#This Row],[METRAJ_BETON]]))</f>
        <v>0</v>
      </c>
      <c r="K5188" s="2" t="s">
        <v>2359</v>
      </c>
    </row>
    <row r="5189" spans="1:11" ht="14.25" x14ac:dyDescent="0.2">
      <c r="A5189" s="2" t="s">
        <v>728</v>
      </c>
      <c r="B5189" s="124" t="s">
        <v>7741</v>
      </c>
      <c r="C5189" s="124"/>
      <c r="D5189" s="126">
        <v>3.57</v>
      </c>
      <c r="E5189" s="124" t="s">
        <v>766</v>
      </c>
      <c r="F5189" s="124">
        <v>1</v>
      </c>
      <c r="G5189" s="2" t="s">
        <v>17775</v>
      </c>
      <c r="H5189" s="130"/>
      <c r="I5189" s="134"/>
      <c r="J5189" s="123">
        <f>IF(OR(tbl_Metraj22[[#This Row],[TARIH]]="",tbl_Metraj22[[#This Row],[TARIH]]="-"),0,IF(tbl_Metraj22[[#This Row],[YUZDE]]=0,tbl_Metraj22[[#This Row],[METRAJ_BETON]],tbl_Metraj22[[#This Row],[YUZDE]]*tbl_Metraj22[[#This Row],[METRAJ_BETON]]))</f>
        <v>0</v>
      </c>
      <c r="K5189" s="2" t="s">
        <v>2355</v>
      </c>
    </row>
    <row r="5190" spans="1:11" ht="14.25" x14ac:dyDescent="0.2">
      <c r="A5190" s="2" t="s">
        <v>728</v>
      </c>
      <c r="B5190" s="124" t="s">
        <v>7743</v>
      </c>
      <c r="C5190" s="124"/>
      <c r="D5190" s="126">
        <v>1.63</v>
      </c>
      <c r="E5190" s="124" t="s">
        <v>766</v>
      </c>
      <c r="F5190" s="124">
        <v>1</v>
      </c>
      <c r="G5190" s="2" t="s">
        <v>17776</v>
      </c>
      <c r="H5190" s="130"/>
      <c r="I5190" s="134"/>
      <c r="J5190" s="123">
        <f>IF(OR(tbl_Metraj22[[#This Row],[TARIH]]="",tbl_Metraj22[[#This Row],[TARIH]]="-"),0,IF(tbl_Metraj22[[#This Row],[YUZDE]]=0,tbl_Metraj22[[#This Row],[METRAJ_BETON]],tbl_Metraj22[[#This Row],[YUZDE]]*tbl_Metraj22[[#This Row],[METRAJ_BETON]]))</f>
        <v>0</v>
      </c>
      <c r="K5190" s="2" t="s">
        <v>2362</v>
      </c>
    </row>
    <row r="5191" spans="1:11" ht="14.25" x14ac:dyDescent="0.2">
      <c r="A5191" s="2" t="s">
        <v>728</v>
      </c>
      <c r="B5191" s="124" t="s">
        <v>7744</v>
      </c>
      <c r="C5191" s="124"/>
      <c r="D5191" s="126">
        <v>2.2999999999999998</v>
      </c>
      <c r="E5191" s="124" t="s">
        <v>766</v>
      </c>
      <c r="F5191" s="124">
        <v>1</v>
      </c>
      <c r="G5191" s="2" t="s">
        <v>17777</v>
      </c>
      <c r="H5191" s="130"/>
      <c r="I5191" s="134"/>
      <c r="J5191" s="123">
        <f>IF(OR(tbl_Metraj22[[#This Row],[TARIH]]="",tbl_Metraj22[[#This Row],[TARIH]]="-"),0,IF(tbl_Metraj22[[#This Row],[YUZDE]]=0,tbl_Metraj22[[#This Row],[METRAJ_BETON]],tbl_Metraj22[[#This Row],[YUZDE]]*tbl_Metraj22[[#This Row],[METRAJ_BETON]]))</f>
        <v>0</v>
      </c>
      <c r="K5191" s="2" t="s">
        <v>2361</v>
      </c>
    </row>
    <row r="5192" spans="1:11" ht="14.25" x14ac:dyDescent="0.2">
      <c r="A5192" s="2" t="s">
        <v>728</v>
      </c>
      <c r="B5192" s="124" t="s">
        <v>7745</v>
      </c>
      <c r="C5192" s="124"/>
      <c r="D5192" s="126">
        <v>1.84</v>
      </c>
      <c r="E5192" s="124" t="s">
        <v>766</v>
      </c>
      <c r="F5192" s="124">
        <v>1</v>
      </c>
      <c r="G5192" s="2" t="s">
        <v>17778</v>
      </c>
      <c r="H5192" s="130"/>
      <c r="I5192" s="134"/>
      <c r="J5192" s="123">
        <f>IF(OR(tbl_Metraj22[[#This Row],[TARIH]]="",tbl_Metraj22[[#This Row],[TARIH]]="-"),0,IF(tbl_Metraj22[[#This Row],[YUZDE]]=0,tbl_Metraj22[[#This Row],[METRAJ_BETON]],tbl_Metraj22[[#This Row],[YUZDE]]*tbl_Metraj22[[#This Row],[METRAJ_BETON]]))</f>
        <v>0</v>
      </c>
      <c r="K5192" s="2" t="s">
        <v>2360</v>
      </c>
    </row>
    <row r="5193" spans="1:11" ht="14.25" x14ac:dyDescent="0.2">
      <c r="A5193" s="2" t="s">
        <v>728</v>
      </c>
      <c r="B5193" s="124" t="s">
        <v>7746</v>
      </c>
      <c r="C5193" s="124"/>
      <c r="D5193" s="126">
        <v>2.21</v>
      </c>
      <c r="E5193" s="124" t="s">
        <v>766</v>
      </c>
      <c r="F5193" s="124">
        <v>1</v>
      </c>
      <c r="G5193" s="2" t="s">
        <v>17779</v>
      </c>
      <c r="H5193" s="130"/>
      <c r="I5193" s="134"/>
      <c r="J5193" s="123">
        <f>IF(OR(tbl_Metraj22[[#This Row],[TARIH]]="",tbl_Metraj22[[#This Row],[TARIH]]="-"),0,IF(tbl_Metraj22[[#This Row],[YUZDE]]=0,tbl_Metraj22[[#This Row],[METRAJ_BETON]],tbl_Metraj22[[#This Row],[YUZDE]]*tbl_Metraj22[[#This Row],[METRAJ_BETON]]))</f>
        <v>0</v>
      </c>
      <c r="K5193" s="2" t="s">
        <v>2369</v>
      </c>
    </row>
    <row r="5194" spans="1:11" ht="14.25" x14ac:dyDescent="0.2">
      <c r="A5194" s="2" t="s">
        <v>728</v>
      </c>
      <c r="B5194" s="124" t="s">
        <v>7747</v>
      </c>
      <c r="C5194" s="124"/>
      <c r="D5194" s="126">
        <v>2.2999999999999998</v>
      </c>
      <c r="E5194" s="124" t="s">
        <v>766</v>
      </c>
      <c r="F5194" s="124">
        <v>1</v>
      </c>
      <c r="G5194" s="2" t="s">
        <v>17780</v>
      </c>
      <c r="H5194" s="130"/>
      <c r="I5194" s="134"/>
      <c r="J5194" s="123">
        <f>IF(OR(tbl_Metraj22[[#This Row],[TARIH]]="",tbl_Metraj22[[#This Row],[TARIH]]="-"),0,IF(tbl_Metraj22[[#This Row],[YUZDE]]=0,tbl_Metraj22[[#This Row],[METRAJ_BETON]],tbl_Metraj22[[#This Row],[YUZDE]]*tbl_Metraj22[[#This Row],[METRAJ_BETON]]))</f>
        <v>0</v>
      </c>
      <c r="K5194" s="2" t="s">
        <v>2351</v>
      </c>
    </row>
    <row r="5195" spans="1:11" ht="14.25" x14ac:dyDescent="0.2">
      <c r="A5195" s="2" t="s">
        <v>728</v>
      </c>
      <c r="B5195" s="124" t="s">
        <v>7748</v>
      </c>
      <c r="C5195" s="124"/>
      <c r="D5195" s="126">
        <v>1.84</v>
      </c>
      <c r="E5195" s="124" t="s">
        <v>766</v>
      </c>
      <c r="F5195" s="124">
        <v>1</v>
      </c>
      <c r="G5195" s="2" t="s">
        <v>17781</v>
      </c>
      <c r="H5195" s="130"/>
      <c r="I5195" s="134"/>
      <c r="J5195" s="123">
        <f>IF(OR(tbl_Metraj22[[#This Row],[TARIH]]="",tbl_Metraj22[[#This Row],[TARIH]]="-"),0,IF(tbl_Metraj22[[#This Row],[YUZDE]]=0,tbl_Metraj22[[#This Row],[METRAJ_BETON]],tbl_Metraj22[[#This Row],[YUZDE]]*tbl_Metraj22[[#This Row],[METRAJ_BETON]]))</f>
        <v>0</v>
      </c>
      <c r="K5195" s="2" t="s">
        <v>2350</v>
      </c>
    </row>
    <row r="5196" spans="1:11" ht="14.25" x14ac:dyDescent="0.2">
      <c r="A5196" s="2" t="s">
        <v>728</v>
      </c>
      <c r="B5196" s="124" t="s">
        <v>7749</v>
      </c>
      <c r="C5196" s="124"/>
      <c r="D5196" s="126">
        <v>1.63</v>
      </c>
      <c r="E5196" s="124" t="s">
        <v>766</v>
      </c>
      <c r="F5196" s="124">
        <v>1</v>
      </c>
      <c r="G5196" s="2" t="s">
        <v>17782</v>
      </c>
      <c r="H5196" s="130"/>
      <c r="I5196" s="134"/>
      <c r="J5196" s="123">
        <f>IF(OR(tbl_Metraj22[[#This Row],[TARIH]]="",tbl_Metraj22[[#This Row],[TARIH]]="-"),0,IF(tbl_Metraj22[[#This Row],[YUZDE]]=0,tbl_Metraj22[[#This Row],[METRAJ_BETON]],tbl_Metraj22[[#This Row],[YUZDE]]*tbl_Metraj22[[#This Row],[METRAJ_BETON]]))</f>
        <v>0</v>
      </c>
      <c r="K5196" s="2" t="s">
        <v>2352</v>
      </c>
    </row>
    <row r="5197" spans="1:11" ht="14.25" x14ac:dyDescent="0.2">
      <c r="A5197" s="2" t="s">
        <v>728</v>
      </c>
      <c r="B5197" s="124" t="s">
        <v>7761</v>
      </c>
      <c r="C5197" s="124"/>
      <c r="D5197" s="126">
        <v>2.79</v>
      </c>
      <c r="E5197" s="124" t="s">
        <v>766</v>
      </c>
      <c r="F5197" s="124">
        <v>1</v>
      </c>
      <c r="G5197" s="2" t="s">
        <v>17783</v>
      </c>
      <c r="H5197" s="130"/>
      <c r="I5197" s="134"/>
      <c r="J5197" s="123">
        <f>IF(OR(tbl_Metraj22[[#This Row],[TARIH]]="",tbl_Metraj22[[#This Row],[TARIH]]="-"),0,IF(tbl_Metraj22[[#This Row],[YUZDE]]=0,tbl_Metraj22[[#This Row],[METRAJ_BETON]],tbl_Metraj22[[#This Row],[YUZDE]]*tbl_Metraj22[[#This Row],[METRAJ_BETON]]))</f>
        <v>0</v>
      </c>
      <c r="K5197" s="2" t="s">
        <v>2353</v>
      </c>
    </row>
    <row r="5198" spans="1:11" ht="14.25" x14ac:dyDescent="0.2">
      <c r="A5198" s="2" t="s">
        <v>728</v>
      </c>
      <c r="B5198" s="124" t="s">
        <v>7762</v>
      </c>
      <c r="C5198" s="124"/>
      <c r="D5198" s="126">
        <v>1.5</v>
      </c>
      <c r="E5198" s="124" t="s">
        <v>766</v>
      </c>
      <c r="F5198" s="124">
        <v>1</v>
      </c>
      <c r="G5198" s="2" t="s">
        <v>17784</v>
      </c>
      <c r="H5198" s="130"/>
      <c r="I5198" s="134"/>
      <c r="J5198" s="123">
        <f>IF(OR(tbl_Metraj22[[#This Row],[TARIH]]="",tbl_Metraj22[[#This Row],[TARIH]]="-"),0,IF(tbl_Metraj22[[#This Row],[YUZDE]]=0,tbl_Metraj22[[#This Row],[METRAJ_BETON]],tbl_Metraj22[[#This Row],[YUZDE]]*tbl_Metraj22[[#This Row],[METRAJ_BETON]]))</f>
        <v>0</v>
      </c>
      <c r="K5198" s="2" t="s">
        <v>2354</v>
      </c>
    </row>
    <row r="5199" spans="1:11" ht="14.25" x14ac:dyDescent="0.2">
      <c r="A5199" s="2" t="s">
        <v>728</v>
      </c>
      <c r="B5199" s="124" t="s">
        <v>7763</v>
      </c>
      <c r="C5199" s="124"/>
      <c r="D5199" s="126">
        <v>1.5</v>
      </c>
      <c r="E5199" s="124" t="s">
        <v>766</v>
      </c>
      <c r="F5199" s="124">
        <v>1</v>
      </c>
      <c r="G5199" s="2" t="s">
        <v>17785</v>
      </c>
      <c r="H5199" s="130"/>
      <c r="I5199" s="134"/>
      <c r="J5199" s="123">
        <f>IF(OR(tbl_Metraj22[[#This Row],[TARIH]]="",tbl_Metraj22[[#This Row],[TARIH]]="-"),0,IF(tbl_Metraj22[[#This Row],[YUZDE]]=0,tbl_Metraj22[[#This Row],[METRAJ_BETON]],tbl_Metraj22[[#This Row],[YUZDE]]*tbl_Metraj22[[#This Row],[METRAJ_BETON]]))</f>
        <v>0</v>
      </c>
      <c r="K5199" s="2" t="s">
        <v>2364</v>
      </c>
    </row>
    <row r="5200" spans="1:11" ht="14.25" x14ac:dyDescent="0.2">
      <c r="A5200" s="2" t="s">
        <v>728</v>
      </c>
      <c r="B5200" s="124" t="s">
        <v>7764</v>
      </c>
      <c r="C5200" s="124"/>
      <c r="D5200" s="126">
        <v>2.2400000000000002</v>
      </c>
      <c r="E5200" s="124" t="s">
        <v>766</v>
      </c>
      <c r="F5200" s="124">
        <v>1</v>
      </c>
      <c r="G5200" s="2" t="s">
        <v>17786</v>
      </c>
      <c r="H5200" s="130"/>
      <c r="I5200" s="134"/>
      <c r="J5200" s="123">
        <f>IF(OR(tbl_Metraj22[[#This Row],[TARIH]]="",tbl_Metraj22[[#This Row],[TARIH]]="-"),0,IF(tbl_Metraj22[[#This Row],[YUZDE]]=0,tbl_Metraj22[[#This Row],[METRAJ_BETON]],tbl_Metraj22[[#This Row],[YUZDE]]*tbl_Metraj22[[#This Row],[METRAJ_BETON]]))</f>
        <v>0</v>
      </c>
      <c r="K5200" s="2" t="s">
        <v>2363</v>
      </c>
    </row>
    <row r="5201" spans="1:11" ht="14.25" x14ac:dyDescent="0.2">
      <c r="A5201" s="2" t="s">
        <v>2977</v>
      </c>
      <c r="B5201" s="124" t="s">
        <v>4928</v>
      </c>
      <c r="C5201" s="124"/>
      <c r="D5201" s="126">
        <v>3.2</v>
      </c>
      <c r="E5201" s="124" t="s">
        <v>766</v>
      </c>
      <c r="F5201" s="124">
        <v>1</v>
      </c>
      <c r="G5201" s="2" t="s">
        <v>17787</v>
      </c>
      <c r="H5201" s="130"/>
      <c r="I5201" s="134"/>
      <c r="J5201" s="123">
        <f>IF(OR(tbl_Metraj22[[#This Row],[TARIH]]="",tbl_Metraj22[[#This Row],[TARIH]]="-"),0,IF(tbl_Metraj22[[#This Row],[YUZDE]]=0,tbl_Metraj22[[#This Row],[METRAJ_BETON]],tbl_Metraj22[[#This Row],[YUZDE]]*tbl_Metraj22[[#This Row],[METRAJ_BETON]]))</f>
        <v>0</v>
      </c>
      <c r="K5201" s="2" t="s">
        <v>2308</v>
      </c>
    </row>
    <row r="5202" spans="1:11" ht="14.25" x14ac:dyDescent="0.2">
      <c r="A5202" s="2" t="s">
        <v>2977</v>
      </c>
      <c r="B5202" s="124" t="s">
        <v>4929</v>
      </c>
      <c r="C5202" s="124"/>
      <c r="D5202" s="126">
        <v>7.21</v>
      </c>
      <c r="E5202" s="124" t="s">
        <v>766</v>
      </c>
      <c r="F5202" s="124">
        <v>1</v>
      </c>
      <c r="G5202" s="2" t="s">
        <v>17788</v>
      </c>
      <c r="H5202" s="130"/>
      <c r="I5202" s="134"/>
      <c r="J5202" s="123">
        <f>IF(OR(tbl_Metraj22[[#This Row],[TARIH]]="",tbl_Metraj22[[#This Row],[TARIH]]="-"),0,IF(tbl_Metraj22[[#This Row],[YUZDE]]=0,tbl_Metraj22[[#This Row],[METRAJ_BETON]],tbl_Metraj22[[#This Row],[YUZDE]]*tbl_Metraj22[[#This Row],[METRAJ_BETON]]))</f>
        <v>0</v>
      </c>
      <c r="K5202" s="2" t="s">
        <v>2310</v>
      </c>
    </row>
    <row r="5203" spans="1:11" ht="14.25" x14ac:dyDescent="0.2">
      <c r="A5203" s="2" t="s">
        <v>2977</v>
      </c>
      <c r="B5203" s="124" t="s">
        <v>4930</v>
      </c>
      <c r="C5203" s="124"/>
      <c r="D5203" s="126">
        <v>3.2</v>
      </c>
      <c r="E5203" s="124" t="s">
        <v>766</v>
      </c>
      <c r="F5203" s="124">
        <v>1</v>
      </c>
      <c r="G5203" s="2" t="s">
        <v>17789</v>
      </c>
      <c r="H5203" s="130"/>
      <c r="I5203" s="134"/>
      <c r="J5203" s="123">
        <f>IF(OR(tbl_Metraj22[[#This Row],[TARIH]]="",tbl_Metraj22[[#This Row],[TARIH]]="-"),0,IF(tbl_Metraj22[[#This Row],[YUZDE]]=0,tbl_Metraj22[[#This Row],[METRAJ_BETON]],tbl_Metraj22[[#This Row],[YUZDE]]*tbl_Metraj22[[#This Row],[METRAJ_BETON]]))</f>
        <v>0</v>
      </c>
      <c r="K5203" s="2" t="s">
        <v>2309</v>
      </c>
    </row>
    <row r="5204" spans="1:11" ht="14.25" x14ac:dyDescent="0.2">
      <c r="A5204" s="2" t="s">
        <v>2977</v>
      </c>
      <c r="B5204" s="124" t="s">
        <v>4931</v>
      </c>
      <c r="C5204" s="124"/>
      <c r="D5204" s="126">
        <v>4.22</v>
      </c>
      <c r="E5204" s="124" t="s">
        <v>766</v>
      </c>
      <c r="F5204" s="124">
        <v>1</v>
      </c>
      <c r="G5204" s="2" t="s">
        <v>17790</v>
      </c>
      <c r="H5204" s="130"/>
      <c r="I5204" s="134"/>
      <c r="J5204" s="123">
        <f>IF(OR(tbl_Metraj22[[#This Row],[TARIH]]="",tbl_Metraj22[[#This Row],[TARIH]]="-"),0,IF(tbl_Metraj22[[#This Row],[YUZDE]]=0,tbl_Metraj22[[#This Row],[METRAJ_BETON]],tbl_Metraj22[[#This Row],[YUZDE]]*tbl_Metraj22[[#This Row],[METRAJ_BETON]]))</f>
        <v>0</v>
      </c>
      <c r="K5204" s="2" t="s">
        <v>2311</v>
      </c>
    </row>
    <row r="5205" spans="1:11" ht="14.25" x14ac:dyDescent="0.2">
      <c r="A5205" s="2" t="s">
        <v>2977</v>
      </c>
      <c r="B5205" s="124" t="s">
        <v>4932</v>
      </c>
      <c r="C5205" s="124"/>
      <c r="D5205" s="126">
        <v>3.62</v>
      </c>
      <c r="E5205" s="124" t="s">
        <v>766</v>
      </c>
      <c r="F5205" s="124">
        <v>1</v>
      </c>
      <c r="G5205" s="2" t="s">
        <v>17791</v>
      </c>
      <c r="H5205" s="130"/>
      <c r="I5205" s="134"/>
      <c r="J5205" s="123">
        <f>IF(OR(tbl_Metraj22[[#This Row],[TARIH]]="",tbl_Metraj22[[#This Row],[TARIH]]="-"),0,IF(tbl_Metraj22[[#This Row],[YUZDE]]=0,tbl_Metraj22[[#This Row],[METRAJ_BETON]],tbl_Metraj22[[#This Row],[YUZDE]]*tbl_Metraj22[[#This Row],[METRAJ_BETON]]))</f>
        <v>0</v>
      </c>
      <c r="K5205" s="2" t="s">
        <v>2312</v>
      </c>
    </row>
    <row r="5206" spans="1:11" ht="14.25" x14ac:dyDescent="0.2">
      <c r="A5206" s="2" t="s">
        <v>2977</v>
      </c>
      <c r="B5206" s="124" t="s">
        <v>4933</v>
      </c>
      <c r="C5206" s="124"/>
      <c r="D5206" s="126">
        <v>4.22</v>
      </c>
      <c r="E5206" s="124" t="s">
        <v>766</v>
      </c>
      <c r="F5206" s="124">
        <v>1</v>
      </c>
      <c r="G5206" s="2" t="s">
        <v>17792</v>
      </c>
      <c r="H5206" s="130"/>
      <c r="I5206" s="134"/>
      <c r="J5206" s="123">
        <f>IF(OR(tbl_Metraj22[[#This Row],[TARIH]]="",tbl_Metraj22[[#This Row],[TARIH]]="-"),0,IF(tbl_Metraj22[[#This Row],[YUZDE]]=0,tbl_Metraj22[[#This Row],[METRAJ_BETON]],tbl_Metraj22[[#This Row],[YUZDE]]*tbl_Metraj22[[#This Row],[METRAJ_BETON]]))</f>
        <v>0</v>
      </c>
      <c r="K5206" s="2" t="s">
        <v>2313</v>
      </c>
    </row>
    <row r="5207" spans="1:11" ht="14.25" x14ac:dyDescent="0.2">
      <c r="A5207" s="2" t="s">
        <v>2977</v>
      </c>
      <c r="B5207" s="124" t="s">
        <v>4934</v>
      </c>
      <c r="C5207" s="124"/>
      <c r="D5207" s="126">
        <v>0.88</v>
      </c>
      <c r="E5207" s="124" t="s">
        <v>766</v>
      </c>
      <c r="F5207" s="124">
        <v>1</v>
      </c>
      <c r="G5207" s="2" t="s">
        <v>17793</v>
      </c>
      <c r="H5207" s="130"/>
      <c r="I5207" s="134"/>
      <c r="J5207" s="123">
        <f>IF(OR(tbl_Metraj22[[#This Row],[TARIH]]="",tbl_Metraj22[[#This Row],[TARIH]]="-"),0,IF(tbl_Metraj22[[#This Row],[YUZDE]]=0,tbl_Metraj22[[#This Row],[METRAJ_BETON]],tbl_Metraj22[[#This Row],[YUZDE]]*tbl_Metraj22[[#This Row],[METRAJ_BETON]]))</f>
        <v>0</v>
      </c>
      <c r="K5207" s="2" t="s">
        <v>2314</v>
      </c>
    </row>
    <row r="5208" spans="1:11" ht="14.25" x14ac:dyDescent="0.2">
      <c r="A5208" s="2" t="s">
        <v>2977</v>
      </c>
      <c r="B5208" s="124" t="s">
        <v>4935</v>
      </c>
      <c r="C5208" s="124"/>
      <c r="D5208" s="126">
        <v>6.88</v>
      </c>
      <c r="E5208" s="124" t="s">
        <v>766</v>
      </c>
      <c r="F5208" s="124">
        <v>1</v>
      </c>
      <c r="G5208" s="2" t="s">
        <v>17794</v>
      </c>
      <c r="H5208" s="130"/>
      <c r="I5208" s="134"/>
      <c r="J5208" s="123">
        <f>IF(OR(tbl_Metraj22[[#This Row],[TARIH]]="",tbl_Metraj22[[#This Row],[TARIH]]="-"),0,IF(tbl_Metraj22[[#This Row],[YUZDE]]=0,tbl_Metraj22[[#This Row],[METRAJ_BETON]],tbl_Metraj22[[#This Row],[YUZDE]]*tbl_Metraj22[[#This Row],[METRAJ_BETON]]))</f>
        <v>0</v>
      </c>
      <c r="K5208" s="2" t="s">
        <v>2302</v>
      </c>
    </row>
    <row r="5209" spans="1:11" ht="14.25" x14ac:dyDescent="0.2">
      <c r="A5209" s="2" t="s">
        <v>2977</v>
      </c>
      <c r="B5209" s="124" t="s">
        <v>4936</v>
      </c>
      <c r="C5209" s="124"/>
      <c r="D5209" s="126">
        <v>4.49</v>
      </c>
      <c r="E5209" s="124" t="s">
        <v>766</v>
      </c>
      <c r="F5209" s="124">
        <v>1</v>
      </c>
      <c r="G5209" s="2" t="s">
        <v>17795</v>
      </c>
      <c r="H5209" s="130"/>
      <c r="I5209" s="134"/>
      <c r="J5209" s="123">
        <f>IF(OR(tbl_Metraj22[[#This Row],[TARIH]]="",tbl_Metraj22[[#This Row],[TARIH]]="-"),0,IF(tbl_Metraj22[[#This Row],[YUZDE]]=0,tbl_Metraj22[[#This Row],[METRAJ_BETON]],tbl_Metraj22[[#This Row],[YUZDE]]*tbl_Metraj22[[#This Row],[METRAJ_BETON]]))</f>
        <v>0</v>
      </c>
      <c r="K5209" s="2" t="s">
        <v>2303</v>
      </c>
    </row>
    <row r="5210" spans="1:11" ht="14.25" x14ac:dyDescent="0.2">
      <c r="A5210" s="2" t="s">
        <v>2977</v>
      </c>
      <c r="B5210" s="124" t="s">
        <v>4937</v>
      </c>
      <c r="C5210" s="124"/>
      <c r="D5210" s="126">
        <v>6.89</v>
      </c>
      <c r="E5210" s="124" t="s">
        <v>766</v>
      </c>
      <c r="F5210" s="124">
        <v>1</v>
      </c>
      <c r="G5210" s="2" t="s">
        <v>17796</v>
      </c>
      <c r="H5210" s="130"/>
      <c r="I5210" s="134"/>
      <c r="J5210" s="123">
        <f>IF(OR(tbl_Metraj22[[#This Row],[TARIH]]="",tbl_Metraj22[[#This Row],[TARIH]]="-"),0,IF(tbl_Metraj22[[#This Row],[YUZDE]]=0,tbl_Metraj22[[#This Row],[METRAJ_BETON]],tbl_Metraj22[[#This Row],[YUZDE]]*tbl_Metraj22[[#This Row],[METRAJ_BETON]]))</f>
        <v>0</v>
      </c>
      <c r="K5210" s="2" t="s">
        <v>2304</v>
      </c>
    </row>
    <row r="5211" spans="1:11" ht="14.25" x14ac:dyDescent="0.2">
      <c r="A5211" s="2" t="s">
        <v>2977</v>
      </c>
      <c r="B5211" s="124" t="s">
        <v>4938</v>
      </c>
      <c r="C5211" s="124"/>
      <c r="D5211" s="126">
        <v>4.08</v>
      </c>
      <c r="E5211" s="124" t="s">
        <v>766</v>
      </c>
      <c r="F5211" s="124">
        <v>1</v>
      </c>
      <c r="G5211" s="2" t="s">
        <v>17797</v>
      </c>
      <c r="H5211" s="130"/>
      <c r="I5211" s="134"/>
      <c r="J5211" s="123">
        <f>IF(OR(tbl_Metraj22[[#This Row],[TARIH]]="",tbl_Metraj22[[#This Row],[TARIH]]="-"),0,IF(tbl_Metraj22[[#This Row],[YUZDE]]=0,tbl_Metraj22[[#This Row],[METRAJ_BETON]],tbl_Metraj22[[#This Row],[YUZDE]]*tbl_Metraj22[[#This Row],[METRAJ_BETON]]))</f>
        <v>0</v>
      </c>
      <c r="K5211" s="2" t="s">
        <v>2305</v>
      </c>
    </row>
    <row r="5212" spans="1:11" ht="14.25" x14ac:dyDescent="0.2">
      <c r="A5212" s="2" t="s">
        <v>2977</v>
      </c>
      <c r="B5212" s="124" t="s">
        <v>4939</v>
      </c>
      <c r="C5212" s="124"/>
      <c r="D5212" s="126">
        <v>4.95</v>
      </c>
      <c r="E5212" s="124" t="s">
        <v>766</v>
      </c>
      <c r="F5212" s="124">
        <v>1</v>
      </c>
      <c r="G5212" s="2" t="s">
        <v>17798</v>
      </c>
      <c r="H5212" s="130"/>
      <c r="I5212" s="134"/>
      <c r="J5212" s="123">
        <f>IF(OR(tbl_Metraj22[[#This Row],[TARIH]]="",tbl_Metraj22[[#This Row],[TARIH]]="-"),0,IF(tbl_Metraj22[[#This Row],[YUZDE]]=0,tbl_Metraj22[[#This Row],[METRAJ_BETON]],tbl_Metraj22[[#This Row],[YUZDE]]*tbl_Metraj22[[#This Row],[METRAJ_BETON]]))</f>
        <v>0</v>
      </c>
      <c r="K5212" s="2" t="s">
        <v>2307</v>
      </c>
    </row>
    <row r="5213" spans="1:11" ht="14.25" x14ac:dyDescent="0.2">
      <c r="A5213" s="2" t="s">
        <v>2977</v>
      </c>
      <c r="B5213" s="124" t="s">
        <v>4940</v>
      </c>
      <c r="C5213" s="124"/>
      <c r="D5213" s="126">
        <v>5.36</v>
      </c>
      <c r="E5213" s="124" t="s">
        <v>766</v>
      </c>
      <c r="F5213" s="124">
        <v>1</v>
      </c>
      <c r="G5213" s="2" t="s">
        <v>17799</v>
      </c>
      <c r="H5213" s="130"/>
      <c r="I5213" s="134"/>
      <c r="J5213" s="123">
        <f>IF(OR(tbl_Metraj22[[#This Row],[TARIH]]="",tbl_Metraj22[[#This Row],[TARIH]]="-"),0,IF(tbl_Metraj22[[#This Row],[YUZDE]]=0,tbl_Metraj22[[#This Row],[METRAJ_BETON]],tbl_Metraj22[[#This Row],[YUZDE]]*tbl_Metraj22[[#This Row],[METRAJ_BETON]]))</f>
        <v>0</v>
      </c>
      <c r="K5213" s="2" t="s">
        <v>2306</v>
      </c>
    </row>
    <row r="5214" spans="1:11" ht="14.25" x14ac:dyDescent="0.2">
      <c r="A5214" s="2" t="s">
        <v>2977</v>
      </c>
      <c r="B5214" s="124" t="s">
        <v>7774</v>
      </c>
      <c r="C5214" s="124"/>
      <c r="D5214" s="126">
        <v>4.08</v>
      </c>
      <c r="E5214" s="124" t="s">
        <v>766</v>
      </c>
      <c r="F5214" s="124">
        <v>1</v>
      </c>
      <c r="G5214" s="2" t="s">
        <v>17800</v>
      </c>
      <c r="H5214" s="130"/>
      <c r="I5214" s="134"/>
      <c r="J5214" s="123">
        <f>IF(OR(tbl_Metraj22[[#This Row],[TARIH]]="",tbl_Metraj22[[#This Row],[TARIH]]="-"),0,IF(tbl_Metraj22[[#This Row],[YUZDE]]=0,tbl_Metraj22[[#This Row],[METRAJ_BETON]],tbl_Metraj22[[#This Row],[YUZDE]]*tbl_Metraj22[[#This Row],[METRAJ_BETON]]))</f>
        <v>0</v>
      </c>
      <c r="K5214" s="2" t="s">
        <v>2356</v>
      </c>
    </row>
    <row r="5215" spans="1:11" ht="14.25" x14ac:dyDescent="0.2">
      <c r="A5215" s="2" t="s">
        <v>2977</v>
      </c>
      <c r="B5215" s="124" t="s">
        <v>7775</v>
      </c>
      <c r="C5215" s="124"/>
      <c r="D5215" s="126">
        <v>4.08</v>
      </c>
      <c r="E5215" s="124" t="s">
        <v>766</v>
      </c>
      <c r="F5215" s="124">
        <v>1</v>
      </c>
      <c r="G5215" s="2" t="s">
        <v>17801</v>
      </c>
      <c r="H5215" s="130"/>
      <c r="I5215" s="134"/>
      <c r="J5215" s="123">
        <f>IF(OR(tbl_Metraj22[[#This Row],[TARIH]]="",tbl_Metraj22[[#This Row],[TARIH]]="-"),0,IF(tbl_Metraj22[[#This Row],[YUZDE]]=0,tbl_Metraj22[[#This Row],[METRAJ_BETON]],tbl_Metraj22[[#This Row],[YUZDE]]*tbl_Metraj22[[#This Row],[METRAJ_BETON]]))</f>
        <v>0</v>
      </c>
      <c r="K5215" s="2" t="s">
        <v>2357</v>
      </c>
    </row>
    <row r="5216" spans="1:11" ht="14.25" x14ac:dyDescent="0.2">
      <c r="A5216" s="2" t="s">
        <v>2977</v>
      </c>
      <c r="B5216" s="124" t="s">
        <v>7776</v>
      </c>
      <c r="C5216" s="124"/>
      <c r="D5216" s="126">
        <v>4.28</v>
      </c>
      <c r="E5216" s="124" t="s">
        <v>766</v>
      </c>
      <c r="F5216" s="124">
        <v>1</v>
      </c>
      <c r="G5216" s="2" t="s">
        <v>17802</v>
      </c>
      <c r="H5216" s="130"/>
      <c r="I5216" s="134"/>
      <c r="J5216" s="123">
        <f>IF(OR(tbl_Metraj22[[#This Row],[TARIH]]="",tbl_Metraj22[[#This Row],[TARIH]]="-"),0,IF(tbl_Metraj22[[#This Row],[YUZDE]]=0,tbl_Metraj22[[#This Row],[METRAJ_BETON]],tbl_Metraj22[[#This Row],[YUZDE]]*tbl_Metraj22[[#This Row],[METRAJ_BETON]]))</f>
        <v>0</v>
      </c>
      <c r="K5216" s="2" t="s">
        <v>2366</v>
      </c>
    </row>
    <row r="5217" spans="1:11" ht="14.25" x14ac:dyDescent="0.2">
      <c r="A5217" s="2" t="s">
        <v>2977</v>
      </c>
      <c r="B5217" s="124" t="s">
        <v>7777</v>
      </c>
      <c r="C5217" s="124"/>
      <c r="D5217" s="126">
        <v>2.86</v>
      </c>
      <c r="E5217" s="124" t="s">
        <v>766</v>
      </c>
      <c r="F5217" s="124">
        <v>1</v>
      </c>
      <c r="G5217" s="2" t="s">
        <v>17803</v>
      </c>
      <c r="H5217" s="130"/>
      <c r="I5217" s="134"/>
      <c r="J5217" s="123">
        <f>IF(OR(tbl_Metraj22[[#This Row],[TARIH]]="",tbl_Metraj22[[#This Row],[TARIH]]="-"),0,IF(tbl_Metraj22[[#This Row],[YUZDE]]=0,tbl_Metraj22[[#This Row],[METRAJ_BETON]],tbl_Metraj22[[#This Row],[YUZDE]]*tbl_Metraj22[[#This Row],[METRAJ_BETON]]))</f>
        <v>0</v>
      </c>
      <c r="K5217" s="2" t="s">
        <v>2367</v>
      </c>
    </row>
    <row r="5218" spans="1:11" ht="14.25" x14ac:dyDescent="0.2">
      <c r="A5218" s="2" t="s">
        <v>2977</v>
      </c>
      <c r="B5218" s="124" t="s">
        <v>7778</v>
      </c>
      <c r="C5218" s="124"/>
      <c r="D5218" s="126">
        <v>4.08</v>
      </c>
      <c r="E5218" s="124" t="s">
        <v>766</v>
      </c>
      <c r="F5218" s="124">
        <v>1</v>
      </c>
      <c r="G5218" s="2" t="s">
        <v>17804</v>
      </c>
      <c r="H5218" s="130"/>
      <c r="I5218" s="134"/>
      <c r="J5218" s="123">
        <f>IF(OR(tbl_Metraj22[[#This Row],[TARIH]]="",tbl_Metraj22[[#This Row],[TARIH]]="-"),0,IF(tbl_Metraj22[[#This Row],[YUZDE]]=0,tbl_Metraj22[[#This Row],[METRAJ_BETON]],tbl_Metraj22[[#This Row],[YUZDE]]*tbl_Metraj22[[#This Row],[METRAJ_BETON]]))</f>
        <v>0</v>
      </c>
      <c r="K5218" s="2" t="s">
        <v>2358</v>
      </c>
    </row>
    <row r="5219" spans="1:11" ht="14.25" x14ac:dyDescent="0.2">
      <c r="A5219" s="2" t="s">
        <v>2977</v>
      </c>
      <c r="B5219" s="124" t="s">
        <v>7779</v>
      </c>
      <c r="C5219" s="124"/>
      <c r="D5219" s="126">
        <v>4.28</v>
      </c>
      <c r="E5219" s="124" t="s">
        <v>766</v>
      </c>
      <c r="F5219" s="124">
        <v>1</v>
      </c>
      <c r="G5219" s="2" t="s">
        <v>17805</v>
      </c>
      <c r="H5219" s="130"/>
      <c r="I5219" s="134"/>
      <c r="J5219" s="123">
        <f>IF(OR(tbl_Metraj22[[#This Row],[TARIH]]="",tbl_Metraj22[[#This Row],[TARIH]]="-"),0,IF(tbl_Metraj22[[#This Row],[YUZDE]]=0,tbl_Metraj22[[#This Row],[METRAJ_BETON]],tbl_Metraj22[[#This Row],[YUZDE]]*tbl_Metraj22[[#This Row],[METRAJ_BETON]]))</f>
        <v>0</v>
      </c>
      <c r="K5219" s="2" t="s">
        <v>2371</v>
      </c>
    </row>
    <row r="5220" spans="1:11" ht="14.25" x14ac:dyDescent="0.2">
      <c r="A5220" s="2" t="s">
        <v>2977</v>
      </c>
      <c r="B5220" s="124" t="s">
        <v>7780</v>
      </c>
      <c r="C5220" s="124"/>
      <c r="D5220" s="126">
        <v>3.06</v>
      </c>
      <c r="E5220" s="124" t="s">
        <v>766</v>
      </c>
      <c r="F5220" s="124">
        <v>1</v>
      </c>
      <c r="G5220" s="2" t="s">
        <v>17806</v>
      </c>
      <c r="H5220" s="130"/>
      <c r="I5220" s="134"/>
      <c r="J5220" s="123">
        <f>IF(OR(tbl_Metraj22[[#This Row],[TARIH]]="",tbl_Metraj22[[#This Row],[TARIH]]="-"),0,IF(tbl_Metraj22[[#This Row],[YUZDE]]=0,tbl_Metraj22[[#This Row],[METRAJ_BETON]],tbl_Metraj22[[#This Row],[YUZDE]]*tbl_Metraj22[[#This Row],[METRAJ_BETON]]))</f>
        <v>0</v>
      </c>
      <c r="K5220" s="2" t="s">
        <v>2368</v>
      </c>
    </row>
    <row r="5221" spans="1:11" ht="14.25" x14ac:dyDescent="0.2">
      <c r="A5221" s="2" t="s">
        <v>2977</v>
      </c>
      <c r="B5221" s="124" t="s">
        <v>7781</v>
      </c>
      <c r="C5221" s="124"/>
      <c r="D5221" s="126">
        <v>3.62</v>
      </c>
      <c r="E5221" s="124" t="s">
        <v>766</v>
      </c>
      <c r="F5221" s="124">
        <v>1</v>
      </c>
      <c r="G5221" s="2" t="s">
        <v>17807</v>
      </c>
      <c r="H5221" s="130"/>
      <c r="I5221" s="134"/>
      <c r="J5221" s="123">
        <f>IF(OR(tbl_Metraj22[[#This Row],[TARIH]]="",tbl_Metraj22[[#This Row],[TARIH]]="-"),0,IF(tbl_Metraj22[[#This Row],[YUZDE]]=0,tbl_Metraj22[[#This Row],[METRAJ_BETON]],tbl_Metraj22[[#This Row],[YUZDE]]*tbl_Metraj22[[#This Row],[METRAJ_BETON]]))</f>
        <v>0</v>
      </c>
      <c r="K5221" s="2" t="s">
        <v>2365</v>
      </c>
    </row>
    <row r="5222" spans="1:11" ht="14.25" x14ac:dyDescent="0.2">
      <c r="A5222" s="2" t="s">
        <v>734</v>
      </c>
      <c r="B5222" s="124" t="s">
        <v>9834</v>
      </c>
      <c r="C5222" s="124"/>
      <c r="D5222" s="126">
        <v>2.44</v>
      </c>
      <c r="E5222" s="124" t="s">
        <v>768</v>
      </c>
      <c r="F5222" s="124">
        <v>-5</v>
      </c>
      <c r="G5222" s="2" t="s">
        <v>17808</v>
      </c>
      <c r="H5222" s="130">
        <v>45857</v>
      </c>
      <c r="I5222" s="134"/>
      <c r="J5222" s="123">
        <f>IF(OR(tbl_Metraj22[[#This Row],[TARIH]]="",tbl_Metraj22[[#This Row],[TARIH]]="-"),0,IF(tbl_Metraj22[[#This Row],[YUZDE]]=0,tbl_Metraj22[[#This Row],[METRAJ_BETON]],tbl_Metraj22[[#This Row],[YUZDE]]*tbl_Metraj22[[#This Row],[METRAJ_BETON]]))</f>
        <v>2.44</v>
      </c>
      <c r="K5222" s="2" t="s">
        <v>23239</v>
      </c>
    </row>
    <row r="5223" spans="1:11" ht="14.25" x14ac:dyDescent="0.2">
      <c r="A5223" s="2" t="s">
        <v>734</v>
      </c>
      <c r="B5223" s="124" t="s">
        <v>9841</v>
      </c>
      <c r="C5223" s="124"/>
      <c r="D5223" s="126">
        <v>1.23</v>
      </c>
      <c r="E5223" s="124" t="s">
        <v>768</v>
      </c>
      <c r="F5223" s="124">
        <v>-5</v>
      </c>
      <c r="G5223" s="2" t="s">
        <v>17809</v>
      </c>
      <c r="H5223" s="130">
        <v>45857</v>
      </c>
      <c r="I5223" s="134"/>
      <c r="J5223" s="123">
        <f>IF(OR(tbl_Metraj22[[#This Row],[TARIH]]="",tbl_Metraj22[[#This Row],[TARIH]]="-"),0,IF(tbl_Metraj22[[#This Row],[YUZDE]]=0,tbl_Metraj22[[#This Row],[METRAJ_BETON]],tbl_Metraj22[[#This Row],[YUZDE]]*tbl_Metraj22[[#This Row],[METRAJ_BETON]]))</f>
        <v>1.23</v>
      </c>
      <c r="K5223" s="2" t="s">
        <v>23229</v>
      </c>
    </row>
    <row r="5224" spans="1:11" ht="14.25" x14ac:dyDescent="0.2">
      <c r="A5224" s="2" t="s">
        <v>734</v>
      </c>
      <c r="B5224" s="124" t="s">
        <v>9849</v>
      </c>
      <c r="C5224" s="124"/>
      <c r="D5224" s="126">
        <v>1.96</v>
      </c>
      <c r="E5224" s="124" t="s">
        <v>768</v>
      </c>
      <c r="F5224" s="124">
        <v>-5</v>
      </c>
      <c r="G5224" s="2" t="s">
        <v>17810</v>
      </c>
      <c r="H5224" s="130">
        <v>45857</v>
      </c>
      <c r="I5224" s="134"/>
      <c r="J5224" s="123">
        <f>IF(OR(tbl_Metraj22[[#This Row],[TARIH]]="",tbl_Metraj22[[#This Row],[TARIH]]="-"),0,IF(tbl_Metraj22[[#This Row],[YUZDE]]=0,tbl_Metraj22[[#This Row],[METRAJ_BETON]],tbl_Metraj22[[#This Row],[YUZDE]]*tbl_Metraj22[[#This Row],[METRAJ_BETON]]))</f>
        <v>1.96</v>
      </c>
      <c r="K5224" s="2" t="s">
        <v>22356</v>
      </c>
    </row>
    <row r="5225" spans="1:11" ht="14.25" x14ac:dyDescent="0.2">
      <c r="A5225" s="2" t="s">
        <v>734</v>
      </c>
      <c r="B5225" s="124" t="s">
        <v>9850</v>
      </c>
      <c r="C5225" s="124"/>
      <c r="D5225" s="126">
        <v>1.55</v>
      </c>
      <c r="E5225" s="124" t="s">
        <v>768</v>
      </c>
      <c r="F5225" s="124">
        <v>-5</v>
      </c>
      <c r="G5225" s="2" t="s">
        <v>17811</v>
      </c>
      <c r="H5225" s="130">
        <v>45857</v>
      </c>
      <c r="I5225" s="134"/>
      <c r="J5225" s="123">
        <f>IF(OR(tbl_Metraj22[[#This Row],[TARIH]]="",tbl_Metraj22[[#This Row],[TARIH]]="-"),0,IF(tbl_Metraj22[[#This Row],[YUZDE]]=0,tbl_Metraj22[[#This Row],[METRAJ_BETON]],tbl_Metraj22[[#This Row],[YUZDE]]*tbl_Metraj22[[#This Row],[METRAJ_BETON]]))</f>
        <v>1.55</v>
      </c>
      <c r="K5225" s="2" t="s">
        <v>22179</v>
      </c>
    </row>
    <row r="5226" spans="1:11" ht="14.25" x14ac:dyDescent="0.2">
      <c r="A5226" s="2" t="s">
        <v>734</v>
      </c>
      <c r="B5226" s="124" t="s">
        <v>9851</v>
      </c>
      <c r="C5226" s="124"/>
      <c r="D5226" s="126">
        <v>3.12</v>
      </c>
      <c r="E5226" s="124" t="s">
        <v>768</v>
      </c>
      <c r="F5226" s="124">
        <v>-5</v>
      </c>
      <c r="G5226" s="2" t="s">
        <v>17812</v>
      </c>
      <c r="H5226" s="130">
        <v>45857</v>
      </c>
      <c r="I5226" s="134"/>
      <c r="J5226" s="123">
        <f>IF(OR(tbl_Metraj22[[#This Row],[TARIH]]="",tbl_Metraj22[[#This Row],[TARIH]]="-"),0,IF(tbl_Metraj22[[#This Row],[YUZDE]]=0,tbl_Metraj22[[#This Row],[METRAJ_BETON]],tbl_Metraj22[[#This Row],[YUZDE]]*tbl_Metraj22[[#This Row],[METRAJ_BETON]]))</f>
        <v>3.12</v>
      </c>
      <c r="K5226" s="2" t="s">
        <v>22279</v>
      </c>
    </row>
    <row r="5227" spans="1:11" ht="14.25" x14ac:dyDescent="0.2">
      <c r="A5227" s="2" t="s">
        <v>734</v>
      </c>
      <c r="B5227" s="124" t="s">
        <v>9852</v>
      </c>
      <c r="C5227" s="124"/>
      <c r="D5227" s="126">
        <v>0.78</v>
      </c>
      <c r="E5227" s="124" t="s">
        <v>768</v>
      </c>
      <c r="F5227" s="124">
        <v>-5</v>
      </c>
      <c r="G5227" s="2" t="s">
        <v>17813</v>
      </c>
      <c r="H5227" s="130">
        <v>45857</v>
      </c>
      <c r="I5227" s="134"/>
      <c r="J5227" s="123">
        <f>IF(OR(tbl_Metraj22[[#This Row],[TARIH]]="",tbl_Metraj22[[#This Row],[TARIH]]="-"),0,IF(tbl_Metraj22[[#This Row],[YUZDE]]=0,tbl_Metraj22[[#This Row],[METRAJ_BETON]],tbl_Metraj22[[#This Row],[YUZDE]]*tbl_Metraj22[[#This Row],[METRAJ_BETON]]))</f>
        <v>0.78</v>
      </c>
      <c r="K5227" s="2" t="s">
        <v>22192</v>
      </c>
    </row>
    <row r="5228" spans="1:11" ht="14.25" x14ac:dyDescent="0.2">
      <c r="A5228" s="2" t="s">
        <v>734</v>
      </c>
      <c r="B5228" s="124" t="s">
        <v>9853</v>
      </c>
      <c r="C5228" s="124"/>
      <c r="D5228" s="126">
        <v>3.01</v>
      </c>
      <c r="E5228" s="124" t="s">
        <v>768</v>
      </c>
      <c r="F5228" s="124">
        <v>-5</v>
      </c>
      <c r="G5228" s="2" t="s">
        <v>17814</v>
      </c>
      <c r="H5228" s="130">
        <v>45857</v>
      </c>
      <c r="I5228" s="134"/>
      <c r="J5228" s="123">
        <f>IF(OR(tbl_Metraj22[[#This Row],[TARIH]]="",tbl_Metraj22[[#This Row],[TARIH]]="-"),0,IF(tbl_Metraj22[[#This Row],[YUZDE]]=0,tbl_Metraj22[[#This Row],[METRAJ_BETON]],tbl_Metraj22[[#This Row],[YUZDE]]*tbl_Metraj22[[#This Row],[METRAJ_BETON]]))</f>
        <v>3.01</v>
      </c>
      <c r="K5228" s="2" t="s">
        <v>24212</v>
      </c>
    </row>
    <row r="5229" spans="1:11" ht="14.25" x14ac:dyDescent="0.2">
      <c r="A5229" s="2" t="s">
        <v>734</v>
      </c>
      <c r="B5229" s="124" t="s">
        <v>9854</v>
      </c>
      <c r="C5229" s="124"/>
      <c r="D5229" s="126">
        <v>0.61</v>
      </c>
      <c r="E5229" s="124" t="s">
        <v>768</v>
      </c>
      <c r="F5229" s="124">
        <v>-5</v>
      </c>
      <c r="G5229" s="2" t="s">
        <v>17815</v>
      </c>
      <c r="H5229" s="130">
        <v>45857</v>
      </c>
      <c r="I5229" s="134"/>
      <c r="J5229" s="123">
        <f>IF(OR(tbl_Metraj22[[#This Row],[TARIH]]="",tbl_Metraj22[[#This Row],[TARIH]]="-"),0,IF(tbl_Metraj22[[#This Row],[YUZDE]]=0,tbl_Metraj22[[#This Row],[METRAJ_BETON]],tbl_Metraj22[[#This Row],[YUZDE]]*tbl_Metraj22[[#This Row],[METRAJ_BETON]]))</f>
        <v>0.61</v>
      </c>
      <c r="K5229" s="2" t="s">
        <v>22182</v>
      </c>
    </row>
    <row r="5230" spans="1:11" ht="14.25" x14ac:dyDescent="0.2">
      <c r="A5230" s="2" t="s">
        <v>734</v>
      </c>
      <c r="B5230" s="124" t="s">
        <v>9855</v>
      </c>
      <c r="C5230" s="124"/>
      <c r="D5230" s="126">
        <v>0.61</v>
      </c>
      <c r="E5230" s="124" t="s">
        <v>768</v>
      </c>
      <c r="F5230" s="124">
        <v>-5</v>
      </c>
      <c r="G5230" s="2" t="s">
        <v>17816</v>
      </c>
      <c r="H5230" s="130">
        <v>45857</v>
      </c>
      <c r="I5230" s="134"/>
      <c r="J5230" s="123">
        <f>IF(OR(tbl_Metraj22[[#This Row],[TARIH]]="",tbl_Metraj22[[#This Row],[TARIH]]="-"),0,IF(tbl_Metraj22[[#This Row],[YUZDE]]=0,tbl_Metraj22[[#This Row],[METRAJ_BETON]],tbl_Metraj22[[#This Row],[YUZDE]]*tbl_Metraj22[[#This Row],[METRAJ_BETON]]))</f>
        <v>0.61</v>
      </c>
      <c r="K5230" s="2" t="s">
        <v>22193</v>
      </c>
    </row>
    <row r="5231" spans="1:11" ht="14.25" x14ac:dyDescent="0.2">
      <c r="A5231" s="2" t="s">
        <v>734</v>
      </c>
      <c r="B5231" s="124" t="s">
        <v>9856</v>
      </c>
      <c r="C5231" s="124"/>
      <c r="D5231" s="126">
        <v>0.61</v>
      </c>
      <c r="E5231" s="124" t="s">
        <v>768</v>
      </c>
      <c r="F5231" s="124">
        <v>-5</v>
      </c>
      <c r="G5231" s="2" t="s">
        <v>17817</v>
      </c>
      <c r="H5231" s="130">
        <v>45857</v>
      </c>
      <c r="I5231" s="134"/>
      <c r="J5231" s="123">
        <f>IF(OR(tbl_Metraj22[[#This Row],[TARIH]]="",tbl_Metraj22[[#This Row],[TARIH]]="-"),0,IF(tbl_Metraj22[[#This Row],[YUZDE]]=0,tbl_Metraj22[[#This Row],[METRAJ_BETON]],tbl_Metraj22[[#This Row],[YUZDE]]*tbl_Metraj22[[#This Row],[METRAJ_BETON]]))</f>
        <v>0.61</v>
      </c>
      <c r="K5231" s="2" t="e">
        <v>#N/A</v>
      </c>
    </row>
    <row r="5232" spans="1:11" ht="14.25" x14ac:dyDescent="0.2">
      <c r="A5232" s="2" t="s">
        <v>734</v>
      </c>
      <c r="B5232" s="124" t="s">
        <v>9857</v>
      </c>
      <c r="C5232" s="124"/>
      <c r="D5232" s="126">
        <v>1.95</v>
      </c>
      <c r="E5232" s="124" t="s">
        <v>768</v>
      </c>
      <c r="F5232" s="124">
        <v>-5</v>
      </c>
      <c r="G5232" s="2" t="s">
        <v>17818</v>
      </c>
      <c r="H5232" s="130">
        <v>45857</v>
      </c>
      <c r="I5232" s="134"/>
      <c r="J5232" s="123">
        <f>IF(OR(tbl_Metraj22[[#This Row],[TARIH]]="",tbl_Metraj22[[#This Row],[TARIH]]="-"),0,IF(tbl_Metraj22[[#This Row],[YUZDE]]=0,tbl_Metraj22[[#This Row],[METRAJ_BETON]],tbl_Metraj22[[#This Row],[YUZDE]]*tbl_Metraj22[[#This Row],[METRAJ_BETON]]))</f>
        <v>1.95</v>
      </c>
      <c r="K5232" s="2" t="s">
        <v>22242</v>
      </c>
    </row>
    <row r="5233" spans="1:11" ht="14.25" x14ac:dyDescent="0.2">
      <c r="A5233" s="2" t="s">
        <v>734</v>
      </c>
      <c r="B5233" s="124" t="s">
        <v>9858</v>
      </c>
      <c r="C5233" s="124"/>
      <c r="D5233" s="126">
        <v>0.61</v>
      </c>
      <c r="E5233" s="124" t="s">
        <v>768</v>
      </c>
      <c r="F5233" s="124">
        <v>-5</v>
      </c>
      <c r="G5233" s="2" t="s">
        <v>17819</v>
      </c>
      <c r="H5233" s="130">
        <v>45857</v>
      </c>
      <c r="I5233" s="134"/>
      <c r="J5233" s="123">
        <f>IF(OR(tbl_Metraj22[[#This Row],[TARIH]]="",tbl_Metraj22[[#This Row],[TARIH]]="-"),0,IF(tbl_Metraj22[[#This Row],[YUZDE]]=0,tbl_Metraj22[[#This Row],[METRAJ_BETON]],tbl_Metraj22[[#This Row],[YUZDE]]*tbl_Metraj22[[#This Row],[METRAJ_BETON]]))</f>
        <v>0.61</v>
      </c>
      <c r="K5233" s="2" t="e">
        <v>#N/A</v>
      </c>
    </row>
    <row r="5234" spans="1:11" ht="14.25" x14ac:dyDescent="0.2">
      <c r="A5234" s="2" t="s">
        <v>734</v>
      </c>
      <c r="B5234" s="124" t="s">
        <v>9859</v>
      </c>
      <c r="C5234" s="124"/>
      <c r="D5234" s="126">
        <v>3.44</v>
      </c>
      <c r="E5234" s="124" t="s">
        <v>768</v>
      </c>
      <c r="F5234" s="124">
        <v>-5</v>
      </c>
      <c r="G5234" s="2" t="s">
        <v>17820</v>
      </c>
      <c r="H5234" s="130">
        <v>45857</v>
      </c>
      <c r="I5234" s="134"/>
      <c r="J5234" s="123">
        <f>IF(OR(tbl_Metraj22[[#This Row],[TARIH]]="",tbl_Metraj22[[#This Row],[TARIH]]="-"),0,IF(tbl_Metraj22[[#This Row],[YUZDE]]=0,tbl_Metraj22[[#This Row],[METRAJ_BETON]],tbl_Metraj22[[#This Row],[YUZDE]]*tbl_Metraj22[[#This Row],[METRAJ_BETON]]))</f>
        <v>3.44</v>
      </c>
      <c r="K5234" s="2" t="s">
        <v>22190</v>
      </c>
    </row>
    <row r="5235" spans="1:11" ht="14.25" x14ac:dyDescent="0.2">
      <c r="A5235" s="2" t="s">
        <v>734</v>
      </c>
      <c r="B5235" s="124" t="s">
        <v>9860</v>
      </c>
      <c r="C5235" s="124"/>
      <c r="D5235" s="126">
        <v>1.53</v>
      </c>
      <c r="E5235" s="124" t="s">
        <v>768</v>
      </c>
      <c r="F5235" s="124">
        <v>-5</v>
      </c>
      <c r="G5235" s="2" t="s">
        <v>17821</v>
      </c>
      <c r="H5235" s="130">
        <v>45857</v>
      </c>
      <c r="I5235" s="134"/>
      <c r="J5235" s="123">
        <f>IF(OR(tbl_Metraj22[[#This Row],[TARIH]]="",tbl_Metraj22[[#This Row],[TARIH]]="-"),0,IF(tbl_Metraj22[[#This Row],[YUZDE]]=0,tbl_Metraj22[[#This Row],[METRAJ_BETON]],tbl_Metraj22[[#This Row],[YUZDE]]*tbl_Metraj22[[#This Row],[METRAJ_BETON]]))</f>
        <v>1.53</v>
      </c>
      <c r="K5235" s="2" t="s">
        <v>23230</v>
      </c>
    </row>
    <row r="5236" spans="1:11" ht="14.25" x14ac:dyDescent="0.2">
      <c r="A5236" s="2" t="s">
        <v>734</v>
      </c>
      <c r="B5236" s="124" t="s">
        <v>9861</v>
      </c>
      <c r="C5236" s="124"/>
      <c r="D5236" s="126">
        <v>0.76</v>
      </c>
      <c r="E5236" s="124" t="s">
        <v>768</v>
      </c>
      <c r="F5236" s="124">
        <v>-5</v>
      </c>
      <c r="G5236" s="2" t="s">
        <v>17822</v>
      </c>
      <c r="H5236" s="130">
        <v>45857</v>
      </c>
      <c r="I5236" s="134"/>
      <c r="J5236" s="123">
        <f>IF(OR(tbl_Metraj22[[#This Row],[TARIH]]="",tbl_Metraj22[[#This Row],[TARIH]]="-"),0,IF(tbl_Metraj22[[#This Row],[YUZDE]]=0,tbl_Metraj22[[#This Row],[METRAJ_BETON]],tbl_Metraj22[[#This Row],[YUZDE]]*tbl_Metraj22[[#This Row],[METRAJ_BETON]]))</f>
        <v>0.76</v>
      </c>
      <c r="K5236" s="2" t="e">
        <v>#N/A</v>
      </c>
    </row>
    <row r="5237" spans="1:11" ht="14.25" x14ac:dyDescent="0.2">
      <c r="A5237" s="2" t="s">
        <v>734</v>
      </c>
      <c r="B5237" s="124" t="s">
        <v>9862</v>
      </c>
      <c r="C5237" s="124"/>
      <c r="D5237" s="126">
        <v>0.75</v>
      </c>
      <c r="E5237" s="124" t="s">
        <v>768</v>
      </c>
      <c r="F5237" s="124">
        <v>-5</v>
      </c>
      <c r="G5237" s="2" t="s">
        <v>17823</v>
      </c>
      <c r="H5237" s="130">
        <v>45857</v>
      </c>
      <c r="I5237" s="134"/>
      <c r="J5237" s="123">
        <f>IF(OR(tbl_Metraj22[[#This Row],[TARIH]]="",tbl_Metraj22[[#This Row],[TARIH]]="-"),0,IF(tbl_Metraj22[[#This Row],[YUZDE]]=0,tbl_Metraj22[[#This Row],[METRAJ_BETON]],tbl_Metraj22[[#This Row],[YUZDE]]*tbl_Metraj22[[#This Row],[METRAJ_BETON]]))</f>
        <v>0.75</v>
      </c>
      <c r="K5237" s="2" t="s">
        <v>22254</v>
      </c>
    </row>
    <row r="5238" spans="1:11" ht="14.25" x14ac:dyDescent="0.2">
      <c r="A5238" s="2" t="s">
        <v>734</v>
      </c>
      <c r="B5238" s="124" t="s">
        <v>9863</v>
      </c>
      <c r="C5238" s="124"/>
      <c r="D5238" s="126">
        <v>0.95</v>
      </c>
      <c r="E5238" s="124" t="s">
        <v>768</v>
      </c>
      <c r="F5238" s="124">
        <v>-5</v>
      </c>
      <c r="G5238" s="2" t="s">
        <v>17824</v>
      </c>
      <c r="H5238" s="130">
        <v>45857</v>
      </c>
      <c r="I5238" s="134"/>
      <c r="J5238" s="123">
        <f>IF(OR(tbl_Metraj22[[#This Row],[TARIH]]="",tbl_Metraj22[[#This Row],[TARIH]]="-"),0,IF(tbl_Metraj22[[#This Row],[YUZDE]]=0,tbl_Metraj22[[#This Row],[METRAJ_BETON]],tbl_Metraj22[[#This Row],[YUZDE]]*tbl_Metraj22[[#This Row],[METRAJ_BETON]]))</f>
        <v>0.95</v>
      </c>
      <c r="K5238" s="2" t="s">
        <v>22184</v>
      </c>
    </row>
    <row r="5239" spans="1:11" ht="14.25" x14ac:dyDescent="0.2">
      <c r="A5239" s="2" t="s">
        <v>734</v>
      </c>
      <c r="B5239" s="124" t="s">
        <v>9864</v>
      </c>
      <c r="C5239" s="124"/>
      <c r="D5239" s="126">
        <v>2.96</v>
      </c>
      <c r="E5239" s="124" t="s">
        <v>768</v>
      </c>
      <c r="F5239" s="124">
        <v>-5</v>
      </c>
      <c r="G5239" s="2" t="s">
        <v>17825</v>
      </c>
      <c r="H5239" s="130">
        <v>45857</v>
      </c>
      <c r="I5239" s="134"/>
      <c r="J5239" s="123">
        <f>IF(OR(tbl_Metraj22[[#This Row],[TARIH]]="",tbl_Metraj22[[#This Row],[TARIH]]="-"),0,IF(tbl_Metraj22[[#This Row],[YUZDE]]=0,tbl_Metraj22[[#This Row],[METRAJ_BETON]],tbl_Metraj22[[#This Row],[YUZDE]]*tbl_Metraj22[[#This Row],[METRAJ_BETON]]))</f>
        <v>2.96</v>
      </c>
      <c r="K5239" s="2" t="s">
        <v>22185</v>
      </c>
    </row>
    <row r="5240" spans="1:11" ht="14.25" x14ac:dyDescent="0.2">
      <c r="A5240" s="2" t="s">
        <v>734</v>
      </c>
      <c r="B5240" s="124" t="s">
        <v>9865</v>
      </c>
      <c r="C5240" s="124"/>
      <c r="D5240" s="126">
        <v>2.44</v>
      </c>
      <c r="E5240" s="124" t="s">
        <v>768</v>
      </c>
      <c r="F5240" s="124">
        <v>-5</v>
      </c>
      <c r="G5240" s="2" t="s">
        <v>17826</v>
      </c>
      <c r="H5240" s="130">
        <v>45857</v>
      </c>
      <c r="I5240" s="134"/>
      <c r="J5240" s="123">
        <f>IF(OR(tbl_Metraj22[[#This Row],[TARIH]]="",tbl_Metraj22[[#This Row],[TARIH]]="-"),0,IF(tbl_Metraj22[[#This Row],[YUZDE]]=0,tbl_Metraj22[[#This Row],[METRAJ_BETON]],tbl_Metraj22[[#This Row],[YUZDE]]*tbl_Metraj22[[#This Row],[METRAJ_BETON]]))</f>
        <v>2.44</v>
      </c>
      <c r="K5240" s="2" t="s">
        <v>22177</v>
      </c>
    </row>
    <row r="5241" spans="1:11" ht="14.25" x14ac:dyDescent="0.2">
      <c r="A5241" s="2" t="s">
        <v>734</v>
      </c>
      <c r="B5241" s="124" t="s">
        <v>9866</v>
      </c>
      <c r="C5241" s="124"/>
      <c r="D5241" s="126">
        <v>1.74</v>
      </c>
      <c r="E5241" s="124" t="s">
        <v>768</v>
      </c>
      <c r="F5241" s="124">
        <v>-5</v>
      </c>
      <c r="G5241" s="2" t="s">
        <v>17827</v>
      </c>
      <c r="H5241" s="130">
        <v>45857</v>
      </c>
      <c r="I5241" s="134"/>
      <c r="J5241" s="123">
        <f>IF(OR(tbl_Metraj22[[#This Row],[TARIH]]="",tbl_Metraj22[[#This Row],[TARIH]]="-"),0,IF(tbl_Metraj22[[#This Row],[YUZDE]]=0,tbl_Metraj22[[#This Row],[METRAJ_BETON]],tbl_Metraj22[[#This Row],[YUZDE]]*tbl_Metraj22[[#This Row],[METRAJ_BETON]]))</f>
        <v>1.74</v>
      </c>
      <c r="K5241" s="2" t="s">
        <v>22178</v>
      </c>
    </row>
    <row r="5242" spans="1:11" ht="14.25" x14ac:dyDescent="0.2">
      <c r="A5242" s="2" t="s">
        <v>734</v>
      </c>
      <c r="B5242" s="124" t="s">
        <v>9867</v>
      </c>
      <c r="C5242" s="124"/>
      <c r="D5242" s="126">
        <v>1.41</v>
      </c>
      <c r="E5242" s="124" t="s">
        <v>768</v>
      </c>
      <c r="F5242" s="124">
        <v>-5</v>
      </c>
      <c r="G5242" s="2" t="s">
        <v>17828</v>
      </c>
      <c r="H5242" s="130">
        <v>45857</v>
      </c>
      <c r="I5242" s="134"/>
      <c r="J5242" s="123">
        <f>IF(OR(tbl_Metraj22[[#This Row],[TARIH]]="",tbl_Metraj22[[#This Row],[TARIH]]="-"),0,IF(tbl_Metraj22[[#This Row],[YUZDE]]=0,tbl_Metraj22[[#This Row],[METRAJ_BETON]],tbl_Metraj22[[#This Row],[YUZDE]]*tbl_Metraj22[[#This Row],[METRAJ_BETON]]))</f>
        <v>1.41</v>
      </c>
      <c r="K5242" s="2" t="s">
        <v>22196</v>
      </c>
    </row>
    <row r="5243" spans="1:11" ht="14.25" x14ac:dyDescent="0.2">
      <c r="A5243" s="2" t="s">
        <v>734</v>
      </c>
      <c r="B5243" s="124" t="s">
        <v>9868</v>
      </c>
      <c r="C5243" s="124"/>
      <c r="D5243" s="126">
        <v>0.7</v>
      </c>
      <c r="E5243" s="124" t="s">
        <v>768</v>
      </c>
      <c r="F5243" s="124">
        <v>-5</v>
      </c>
      <c r="G5243" s="2" t="s">
        <v>17829</v>
      </c>
      <c r="H5243" s="130">
        <v>45857</v>
      </c>
      <c r="I5243" s="134"/>
      <c r="J5243" s="123">
        <f>IF(OR(tbl_Metraj22[[#This Row],[TARIH]]="",tbl_Metraj22[[#This Row],[TARIH]]="-"),0,IF(tbl_Metraj22[[#This Row],[YUZDE]]=0,tbl_Metraj22[[#This Row],[METRAJ_BETON]],tbl_Metraj22[[#This Row],[YUZDE]]*tbl_Metraj22[[#This Row],[METRAJ_BETON]]))</f>
        <v>0.7</v>
      </c>
      <c r="K5243" s="2" t="s">
        <v>22183</v>
      </c>
    </row>
    <row r="5244" spans="1:11" ht="14.25" x14ac:dyDescent="0.2">
      <c r="A5244" s="2" t="s">
        <v>734</v>
      </c>
      <c r="B5244" s="124" t="s">
        <v>9869</v>
      </c>
      <c r="C5244" s="124"/>
      <c r="D5244" s="126">
        <v>2.14</v>
      </c>
      <c r="E5244" s="124" t="s">
        <v>768</v>
      </c>
      <c r="F5244" s="124">
        <v>-5</v>
      </c>
      <c r="G5244" s="2" t="s">
        <v>17830</v>
      </c>
      <c r="H5244" s="130">
        <v>45857</v>
      </c>
      <c r="I5244" s="134"/>
      <c r="J5244" s="123">
        <f>IF(OR(tbl_Metraj22[[#This Row],[TARIH]]="",tbl_Metraj22[[#This Row],[TARIH]]="-"),0,IF(tbl_Metraj22[[#This Row],[YUZDE]]=0,tbl_Metraj22[[#This Row],[METRAJ_BETON]],tbl_Metraj22[[#This Row],[YUZDE]]*tbl_Metraj22[[#This Row],[METRAJ_BETON]]))</f>
        <v>2.14</v>
      </c>
      <c r="K5244" s="2" t="s">
        <v>22268</v>
      </c>
    </row>
    <row r="5245" spans="1:11" ht="14.25" x14ac:dyDescent="0.2">
      <c r="A5245" s="2" t="s">
        <v>734</v>
      </c>
      <c r="B5245" s="124" t="s">
        <v>9870</v>
      </c>
      <c r="C5245" s="124"/>
      <c r="D5245" s="126">
        <v>0.53</v>
      </c>
      <c r="E5245" s="124" t="s">
        <v>768</v>
      </c>
      <c r="F5245" s="124">
        <v>-5</v>
      </c>
      <c r="G5245" s="2" t="s">
        <v>17831</v>
      </c>
      <c r="H5245" s="130">
        <v>45857</v>
      </c>
      <c r="I5245" s="134"/>
      <c r="J5245" s="123">
        <f>IF(OR(tbl_Metraj22[[#This Row],[TARIH]]="",tbl_Metraj22[[#This Row],[TARIH]]="-"),0,IF(tbl_Metraj22[[#This Row],[YUZDE]]=0,tbl_Metraj22[[#This Row],[METRAJ_BETON]],tbl_Metraj22[[#This Row],[YUZDE]]*tbl_Metraj22[[#This Row],[METRAJ_BETON]]))</f>
        <v>0.53</v>
      </c>
      <c r="K5245" s="2" t="s">
        <v>22194</v>
      </c>
    </row>
    <row r="5246" spans="1:11" ht="14.25" x14ac:dyDescent="0.2">
      <c r="A5246" s="2" t="s">
        <v>734</v>
      </c>
      <c r="B5246" s="124" t="s">
        <v>9871</v>
      </c>
      <c r="C5246" s="124"/>
      <c r="D5246" s="126">
        <v>0.51</v>
      </c>
      <c r="E5246" s="124" t="s">
        <v>768</v>
      </c>
      <c r="F5246" s="124">
        <v>-5</v>
      </c>
      <c r="G5246" s="2" t="s">
        <v>17832</v>
      </c>
      <c r="H5246" s="130">
        <v>45857</v>
      </c>
      <c r="I5246" s="134"/>
      <c r="J5246" s="123">
        <f>IF(OR(tbl_Metraj22[[#This Row],[TARIH]]="",tbl_Metraj22[[#This Row],[TARIH]]="-"),0,IF(tbl_Metraj22[[#This Row],[YUZDE]]=0,tbl_Metraj22[[#This Row],[METRAJ_BETON]],tbl_Metraj22[[#This Row],[YUZDE]]*tbl_Metraj22[[#This Row],[METRAJ_BETON]]))</f>
        <v>0.51</v>
      </c>
      <c r="K5246" s="2" t="e">
        <v>#N/A</v>
      </c>
    </row>
    <row r="5247" spans="1:11" ht="14.25" x14ac:dyDescent="0.2">
      <c r="A5247" s="2" t="s">
        <v>734</v>
      </c>
      <c r="B5247" s="124" t="s">
        <v>9872</v>
      </c>
      <c r="C5247" s="124"/>
      <c r="D5247" s="126">
        <v>1.96</v>
      </c>
      <c r="E5247" s="124" t="s">
        <v>768</v>
      </c>
      <c r="F5247" s="124">
        <v>-5</v>
      </c>
      <c r="G5247" s="2" t="s">
        <v>17833</v>
      </c>
      <c r="H5247" s="130">
        <v>45857</v>
      </c>
      <c r="I5247" s="134"/>
      <c r="J5247" s="123">
        <f>IF(OR(tbl_Metraj22[[#This Row],[TARIH]]="",tbl_Metraj22[[#This Row],[TARIH]]="-"),0,IF(tbl_Metraj22[[#This Row],[YUZDE]]=0,tbl_Metraj22[[#This Row],[METRAJ_BETON]],tbl_Metraj22[[#This Row],[YUZDE]]*tbl_Metraj22[[#This Row],[METRAJ_BETON]]))</f>
        <v>1.96</v>
      </c>
      <c r="K5247" s="2" t="s">
        <v>22273</v>
      </c>
    </row>
    <row r="5248" spans="1:11" ht="14.25" x14ac:dyDescent="0.2">
      <c r="A5248" s="2" t="s">
        <v>734</v>
      </c>
      <c r="B5248" s="124" t="s">
        <v>9873</v>
      </c>
      <c r="C5248" s="124"/>
      <c r="D5248" s="126">
        <v>2.1</v>
      </c>
      <c r="E5248" s="124" t="s">
        <v>768</v>
      </c>
      <c r="F5248" s="124">
        <v>-5</v>
      </c>
      <c r="G5248" s="2" t="s">
        <v>17834</v>
      </c>
      <c r="H5248" s="130">
        <v>45857</v>
      </c>
      <c r="I5248" s="134"/>
      <c r="J5248" s="123">
        <f>IF(OR(tbl_Metraj22[[#This Row],[TARIH]]="",tbl_Metraj22[[#This Row],[TARIH]]="-"),0,IF(tbl_Metraj22[[#This Row],[YUZDE]]=0,tbl_Metraj22[[#This Row],[METRAJ_BETON]],tbl_Metraj22[[#This Row],[YUZDE]]*tbl_Metraj22[[#This Row],[METRAJ_BETON]]))</f>
        <v>2.1</v>
      </c>
      <c r="K5248" s="2" t="s">
        <v>22195</v>
      </c>
    </row>
    <row r="5249" spans="1:11" ht="14.25" x14ac:dyDescent="0.2">
      <c r="A5249" s="2" t="s">
        <v>734</v>
      </c>
      <c r="B5249" s="124" t="s">
        <v>9874</v>
      </c>
      <c r="C5249" s="124"/>
      <c r="D5249" s="126">
        <v>1.75</v>
      </c>
      <c r="E5249" s="124" t="s">
        <v>768</v>
      </c>
      <c r="F5249" s="124">
        <v>-5</v>
      </c>
      <c r="G5249" s="2" t="s">
        <v>17835</v>
      </c>
      <c r="H5249" s="130">
        <v>45857</v>
      </c>
      <c r="I5249" s="134"/>
      <c r="J5249" s="123">
        <f>IF(OR(tbl_Metraj22[[#This Row],[TARIH]]="",tbl_Metraj22[[#This Row],[TARIH]]="-"),0,IF(tbl_Metraj22[[#This Row],[YUZDE]]=0,tbl_Metraj22[[#This Row],[METRAJ_BETON]],tbl_Metraj22[[#This Row],[YUZDE]]*tbl_Metraj22[[#This Row],[METRAJ_BETON]]))</f>
        <v>1.75</v>
      </c>
      <c r="K5249" s="2" t="s">
        <v>22186</v>
      </c>
    </row>
    <row r="5250" spans="1:11" ht="14.25" x14ac:dyDescent="0.2">
      <c r="A5250" s="2" t="s">
        <v>734</v>
      </c>
      <c r="B5250" s="124" t="s">
        <v>9875</v>
      </c>
      <c r="C5250" s="124"/>
      <c r="D5250" s="126">
        <v>1.1000000000000001</v>
      </c>
      <c r="E5250" s="124" t="s">
        <v>768</v>
      </c>
      <c r="F5250" s="124">
        <v>-5</v>
      </c>
      <c r="G5250" s="2" t="s">
        <v>17836</v>
      </c>
      <c r="H5250" s="130">
        <v>45857</v>
      </c>
      <c r="I5250" s="134"/>
      <c r="J5250" s="123">
        <f>IF(OR(tbl_Metraj22[[#This Row],[TARIH]]="",tbl_Metraj22[[#This Row],[TARIH]]="-"),0,IF(tbl_Metraj22[[#This Row],[YUZDE]]=0,tbl_Metraj22[[#This Row],[METRAJ_BETON]],tbl_Metraj22[[#This Row],[YUZDE]]*tbl_Metraj22[[#This Row],[METRAJ_BETON]]))</f>
        <v>1.1000000000000001</v>
      </c>
      <c r="K5250" s="2" t="s">
        <v>22239</v>
      </c>
    </row>
    <row r="5251" spans="1:11" ht="14.25" x14ac:dyDescent="0.2">
      <c r="A5251" s="2" t="s">
        <v>734</v>
      </c>
      <c r="B5251" s="124" t="s">
        <v>9876</v>
      </c>
      <c r="C5251" s="124"/>
      <c r="D5251" s="126">
        <v>1.55</v>
      </c>
      <c r="E5251" s="124" t="s">
        <v>768</v>
      </c>
      <c r="F5251" s="124">
        <v>-5</v>
      </c>
      <c r="G5251" s="2" t="s">
        <v>17837</v>
      </c>
      <c r="H5251" s="130">
        <v>45857</v>
      </c>
      <c r="I5251" s="134"/>
      <c r="J5251" s="123">
        <f>IF(OR(tbl_Metraj22[[#This Row],[TARIH]]="",tbl_Metraj22[[#This Row],[TARIH]]="-"),0,IF(tbl_Metraj22[[#This Row],[YUZDE]]=0,tbl_Metraj22[[#This Row],[METRAJ_BETON]],tbl_Metraj22[[#This Row],[YUZDE]]*tbl_Metraj22[[#This Row],[METRAJ_BETON]]))</f>
        <v>1.55</v>
      </c>
      <c r="K5251" s="2" t="s">
        <v>22187</v>
      </c>
    </row>
    <row r="5252" spans="1:11" ht="14.25" x14ac:dyDescent="0.2">
      <c r="A5252" s="2" t="s">
        <v>734</v>
      </c>
      <c r="B5252" s="124" t="s">
        <v>9877</v>
      </c>
      <c r="C5252" s="124"/>
      <c r="D5252" s="126">
        <v>3.14</v>
      </c>
      <c r="E5252" s="124" t="s">
        <v>768</v>
      </c>
      <c r="F5252" s="124">
        <v>-5</v>
      </c>
      <c r="G5252" s="2" t="s">
        <v>17838</v>
      </c>
      <c r="H5252" s="130">
        <v>45857</v>
      </c>
      <c r="I5252" s="134"/>
      <c r="J5252" s="123">
        <f>IF(OR(tbl_Metraj22[[#This Row],[TARIH]]="",tbl_Metraj22[[#This Row],[TARIH]]="-"),0,IF(tbl_Metraj22[[#This Row],[YUZDE]]=0,tbl_Metraj22[[#This Row],[METRAJ_BETON]],tbl_Metraj22[[#This Row],[YUZDE]]*tbl_Metraj22[[#This Row],[METRAJ_BETON]]))</f>
        <v>3.14</v>
      </c>
      <c r="K5252" s="2" t="s">
        <v>22282</v>
      </c>
    </row>
    <row r="5253" spans="1:11" ht="14.25" x14ac:dyDescent="0.2">
      <c r="A5253" s="2" t="s">
        <v>734</v>
      </c>
      <c r="B5253" s="124" t="s">
        <v>9878</v>
      </c>
      <c r="C5253" s="124"/>
      <c r="D5253" s="126">
        <v>0.88</v>
      </c>
      <c r="E5253" s="124" t="s">
        <v>768</v>
      </c>
      <c r="F5253" s="124">
        <v>-5</v>
      </c>
      <c r="G5253" s="2" t="s">
        <v>17839</v>
      </c>
      <c r="H5253" s="130">
        <v>45857</v>
      </c>
      <c r="I5253" s="134"/>
      <c r="J5253" s="123">
        <f>IF(OR(tbl_Metraj22[[#This Row],[TARIH]]="",tbl_Metraj22[[#This Row],[TARIH]]="-"),0,IF(tbl_Metraj22[[#This Row],[YUZDE]]=0,tbl_Metraj22[[#This Row],[METRAJ_BETON]],tbl_Metraj22[[#This Row],[YUZDE]]*tbl_Metraj22[[#This Row],[METRAJ_BETON]]))</f>
        <v>0.88</v>
      </c>
      <c r="K5253" s="2" t="s">
        <v>22171</v>
      </c>
    </row>
    <row r="5254" spans="1:11" ht="14.25" x14ac:dyDescent="0.2">
      <c r="A5254" s="2" t="s">
        <v>734</v>
      </c>
      <c r="B5254" s="124" t="s">
        <v>9879</v>
      </c>
      <c r="C5254" s="124"/>
      <c r="D5254" s="126">
        <v>0.81</v>
      </c>
      <c r="E5254" s="124" t="s">
        <v>768</v>
      </c>
      <c r="F5254" s="124">
        <v>-5</v>
      </c>
      <c r="G5254" s="2" t="s">
        <v>17840</v>
      </c>
      <c r="H5254" s="130">
        <v>45857</v>
      </c>
      <c r="I5254" s="134"/>
      <c r="J5254" s="123">
        <f>IF(OR(tbl_Metraj22[[#This Row],[TARIH]]="",tbl_Metraj22[[#This Row],[TARIH]]="-"),0,IF(tbl_Metraj22[[#This Row],[YUZDE]]=0,tbl_Metraj22[[#This Row],[METRAJ_BETON]],tbl_Metraj22[[#This Row],[YUZDE]]*tbl_Metraj22[[#This Row],[METRAJ_BETON]]))</f>
        <v>0.81</v>
      </c>
      <c r="K5254" s="2" t="s">
        <v>22174</v>
      </c>
    </row>
    <row r="5255" spans="1:11" ht="14.25" x14ac:dyDescent="0.2">
      <c r="A5255" s="2" t="s">
        <v>734</v>
      </c>
      <c r="B5255" s="124" t="s">
        <v>9880</v>
      </c>
      <c r="C5255" s="124"/>
      <c r="D5255" s="126">
        <v>0.99</v>
      </c>
      <c r="E5255" s="124" t="s">
        <v>768</v>
      </c>
      <c r="F5255" s="124">
        <v>-5</v>
      </c>
      <c r="G5255" s="2" t="s">
        <v>17841</v>
      </c>
      <c r="H5255" s="130">
        <v>45857</v>
      </c>
      <c r="I5255" s="134"/>
      <c r="J5255" s="123">
        <f>IF(OR(tbl_Metraj22[[#This Row],[TARIH]]="",tbl_Metraj22[[#This Row],[TARIH]]="-"),0,IF(tbl_Metraj22[[#This Row],[YUZDE]]=0,tbl_Metraj22[[#This Row],[METRAJ_BETON]],tbl_Metraj22[[#This Row],[YUZDE]]*tbl_Metraj22[[#This Row],[METRAJ_BETON]]))</f>
        <v>0.99</v>
      </c>
      <c r="K5255" s="2" t="s">
        <v>22188</v>
      </c>
    </row>
    <row r="5256" spans="1:11" ht="14.25" x14ac:dyDescent="0.2">
      <c r="A5256" s="2" t="s">
        <v>734</v>
      </c>
      <c r="B5256" s="124" t="s">
        <v>9881</v>
      </c>
      <c r="C5256" s="124"/>
      <c r="D5256" s="126">
        <v>0.81</v>
      </c>
      <c r="E5256" s="124" t="s">
        <v>768</v>
      </c>
      <c r="F5256" s="124">
        <v>-5</v>
      </c>
      <c r="G5256" s="2" t="s">
        <v>17842</v>
      </c>
      <c r="H5256" s="130">
        <v>45857</v>
      </c>
      <c r="I5256" s="134"/>
      <c r="J5256" s="123">
        <f>IF(OR(tbl_Metraj22[[#This Row],[TARIH]]="",tbl_Metraj22[[#This Row],[TARIH]]="-"),0,IF(tbl_Metraj22[[#This Row],[YUZDE]]=0,tbl_Metraj22[[#This Row],[METRAJ_BETON]],tbl_Metraj22[[#This Row],[YUZDE]]*tbl_Metraj22[[#This Row],[METRAJ_BETON]]))</f>
        <v>0.81</v>
      </c>
      <c r="K5256" s="2" t="s">
        <v>22198</v>
      </c>
    </row>
    <row r="5257" spans="1:11" ht="14.25" x14ac:dyDescent="0.2">
      <c r="A5257" s="2" t="s">
        <v>734</v>
      </c>
      <c r="B5257" s="124" t="s">
        <v>9882</v>
      </c>
      <c r="C5257" s="124"/>
      <c r="D5257" s="126">
        <v>2.02</v>
      </c>
      <c r="E5257" s="124" t="s">
        <v>768</v>
      </c>
      <c r="F5257" s="124">
        <v>-5</v>
      </c>
      <c r="G5257" s="2" t="s">
        <v>17843</v>
      </c>
      <c r="H5257" s="130">
        <v>45857</v>
      </c>
      <c r="I5257" s="134"/>
      <c r="J5257" s="123">
        <f>IF(OR(tbl_Metraj22[[#This Row],[TARIH]]="",tbl_Metraj22[[#This Row],[TARIH]]="-"),0,IF(tbl_Metraj22[[#This Row],[YUZDE]]=0,tbl_Metraj22[[#This Row],[METRAJ_BETON]],tbl_Metraj22[[#This Row],[YUZDE]]*tbl_Metraj22[[#This Row],[METRAJ_BETON]]))</f>
        <v>2.02</v>
      </c>
      <c r="K5257" s="2" t="s">
        <v>22206</v>
      </c>
    </row>
    <row r="5258" spans="1:11" ht="14.25" x14ac:dyDescent="0.2">
      <c r="A5258" s="2" t="s">
        <v>734</v>
      </c>
      <c r="B5258" s="124" t="s">
        <v>9883</v>
      </c>
      <c r="C5258" s="124"/>
      <c r="D5258" s="126">
        <v>2.02</v>
      </c>
      <c r="E5258" s="124" t="s">
        <v>768</v>
      </c>
      <c r="F5258" s="124">
        <v>-5</v>
      </c>
      <c r="G5258" s="2" t="s">
        <v>17844</v>
      </c>
      <c r="H5258" s="130">
        <v>45857</v>
      </c>
      <c r="I5258" s="134"/>
      <c r="J5258" s="123">
        <f>IF(OR(tbl_Metraj22[[#This Row],[TARIH]]="",tbl_Metraj22[[#This Row],[TARIH]]="-"),0,IF(tbl_Metraj22[[#This Row],[YUZDE]]=0,tbl_Metraj22[[#This Row],[METRAJ_BETON]],tbl_Metraj22[[#This Row],[YUZDE]]*tbl_Metraj22[[#This Row],[METRAJ_BETON]]))</f>
        <v>2.02</v>
      </c>
      <c r="K5258" s="2" t="s">
        <v>22197</v>
      </c>
    </row>
    <row r="5259" spans="1:11" ht="14.25" x14ac:dyDescent="0.2">
      <c r="A5259" s="2" t="s">
        <v>734</v>
      </c>
      <c r="B5259" s="124" t="s">
        <v>9884</v>
      </c>
      <c r="C5259" s="124"/>
      <c r="D5259" s="126">
        <v>1.87</v>
      </c>
      <c r="E5259" s="124" t="s">
        <v>768</v>
      </c>
      <c r="F5259" s="124">
        <v>-5</v>
      </c>
      <c r="G5259" s="2" t="s">
        <v>17845</v>
      </c>
      <c r="H5259" s="130">
        <v>45857</v>
      </c>
      <c r="I5259" s="134"/>
      <c r="J5259" s="123">
        <f>IF(OR(tbl_Metraj22[[#This Row],[TARIH]]="",tbl_Metraj22[[#This Row],[TARIH]]="-"),0,IF(tbl_Metraj22[[#This Row],[YUZDE]]=0,tbl_Metraj22[[#This Row],[METRAJ_BETON]],tbl_Metraj22[[#This Row],[YUZDE]]*tbl_Metraj22[[#This Row],[METRAJ_BETON]]))</f>
        <v>1.87</v>
      </c>
      <c r="K5259" s="2" t="s">
        <v>22204</v>
      </c>
    </row>
    <row r="5260" spans="1:11" ht="14.25" x14ac:dyDescent="0.2">
      <c r="A5260" s="2" t="s">
        <v>734</v>
      </c>
      <c r="B5260" s="124" t="s">
        <v>9885</v>
      </c>
      <c r="C5260" s="124"/>
      <c r="D5260" s="126">
        <v>1.49</v>
      </c>
      <c r="E5260" s="124" t="s">
        <v>768</v>
      </c>
      <c r="F5260" s="124">
        <v>-5</v>
      </c>
      <c r="G5260" s="2" t="s">
        <v>17846</v>
      </c>
      <c r="H5260" s="130">
        <v>45857</v>
      </c>
      <c r="I5260" s="134"/>
      <c r="J5260" s="123">
        <f>IF(OR(tbl_Metraj22[[#This Row],[TARIH]]="",tbl_Metraj22[[#This Row],[TARIH]]="-"),0,IF(tbl_Metraj22[[#This Row],[YUZDE]]=0,tbl_Metraj22[[#This Row],[METRAJ_BETON]],tbl_Metraj22[[#This Row],[YUZDE]]*tbl_Metraj22[[#This Row],[METRAJ_BETON]]))</f>
        <v>1.49</v>
      </c>
      <c r="K5260" s="2" t="s">
        <v>22276</v>
      </c>
    </row>
    <row r="5261" spans="1:11" ht="14.25" x14ac:dyDescent="0.2">
      <c r="A5261" s="2" t="s">
        <v>734</v>
      </c>
      <c r="B5261" s="124" t="s">
        <v>9886</v>
      </c>
      <c r="C5261" s="124"/>
      <c r="D5261" s="126">
        <v>1.87</v>
      </c>
      <c r="E5261" s="124" t="s">
        <v>768</v>
      </c>
      <c r="F5261" s="124">
        <v>-5</v>
      </c>
      <c r="G5261" s="2" t="s">
        <v>17847</v>
      </c>
      <c r="H5261" s="130">
        <v>45857</v>
      </c>
      <c r="I5261" s="134"/>
      <c r="J5261" s="123">
        <f>IF(OR(tbl_Metraj22[[#This Row],[TARIH]]="",tbl_Metraj22[[#This Row],[TARIH]]="-"),0,IF(tbl_Metraj22[[#This Row],[YUZDE]]=0,tbl_Metraj22[[#This Row],[METRAJ_BETON]],tbl_Metraj22[[#This Row],[YUZDE]]*tbl_Metraj22[[#This Row],[METRAJ_BETON]]))</f>
        <v>1.87</v>
      </c>
      <c r="K5261" s="2" t="s">
        <v>22221</v>
      </c>
    </row>
    <row r="5262" spans="1:11" ht="14.25" x14ac:dyDescent="0.2">
      <c r="A5262" s="2" t="s">
        <v>734</v>
      </c>
      <c r="B5262" s="124" t="s">
        <v>9887</v>
      </c>
      <c r="C5262" s="124"/>
      <c r="D5262" s="126">
        <v>1.6</v>
      </c>
      <c r="E5262" s="124" t="s">
        <v>768</v>
      </c>
      <c r="F5262" s="124">
        <v>-5</v>
      </c>
      <c r="G5262" s="2" t="s">
        <v>17848</v>
      </c>
      <c r="H5262" s="130">
        <v>45857</v>
      </c>
      <c r="I5262" s="134"/>
      <c r="J5262" s="123">
        <f>IF(OR(tbl_Metraj22[[#This Row],[TARIH]]="",tbl_Metraj22[[#This Row],[TARIH]]="-"),0,IF(tbl_Metraj22[[#This Row],[YUZDE]]=0,tbl_Metraj22[[#This Row],[METRAJ_BETON]],tbl_Metraj22[[#This Row],[YUZDE]]*tbl_Metraj22[[#This Row],[METRAJ_BETON]]))</f>
        <v>1.6</v>
      </c>
      <c r="K5262" s="2" t="s">
        <v>22272</v>
      </c>
    </row>
    <row r="5263" spans="1:11" ht="14.25" x14ac:dyDescent="0.2">
      <c r="A5263" s="2" t="s">
        <v>734</v>
      </c>
      <c r="B5263" s="124" t="s">
        <v>9888</v>
      </c>
      <c r="C5263" s="124"/>
      <c r="D5263" s="126">
        <v>2.2400000000000002</v>
      </c>
      <c r="E5263" s="124" t="s">
        <v>768</v>
      </c>
      <c r="F5263" s="124">
        <v>-5</v>
      </c>
      <c r="G5263" s="2" t="s">
        <v>17849</v>
      </c>
      <c r="H5263" s="130">
        <v>45857</v>
      </c>
      <c r="I5263" s="134"/>
      <c r="J5263" s="123">
        <f>IF(OR(tbl_Metraj22[[#This Row],[TARIH]]="",tbl_Metraj22[[#This Row],[TARIH]]="-"),0,IF(tbl_Metraj22[[#This Row],[YUZDE]]=0,tbl_Metraj22[[#This Row],[METRAJ_BETON]],tbl_Metraj22[[#This Row],[YUZDE]]*tbl_Metraj22[[#This Row],[METRAJ_BETON]]))</f>
        <v>2.2400000000000002</v>
      </c>
      <c r="K5263" s="2" t="s">
        <v>22189</v>
      </c>
    </row>
    <row r="5264" spans="1:11" ht="14.25" x14ac:dyDescent="0.2">
      <c r="A5264" s="2" t="s">
        <v>734</v>
      </c>
      <c r="B5264" s="124" t="s">
        <v>9889</v>
      </c>
      <c r="C5264" s="124"/>
      <c r="D5264" s="126">
        <v>1.18</v>
      </c>
      <c r="E5264" s="124" t="s">
        <v>768</v>
      </c>
      <c r="F5264" s="124">
        <v>-5</v>
      </c>
      <c r="G5264" s="2" t="s">
        <v>17850</v>
      </c>
      <c r="H5264" s="130">
        <v>45857</v>
      </c>
      <c r="I5264" s="134"/>
      <c r="J5264" s="123">
        <f>IF(OR(tbl_Metraj22[[#This Row],[TARIH]]="",tbl_Metraj22[[#This Row],[TARIH]]="-"),0,IF(tbl_Metraj22[[#This Row],[YUZDE]]=0,tbl_Metraj22[[#This Row],[METRAJ_BETON]],tbl_Metraj22[[#This Row],[YUZDE]]*tbl_Metraj22[[#This Row],[METRAJ_BETON]]))</f>
        <v>1.18</v>
      </c>
      <c r="K5264" s="2" t="s">
        <v>22303</v>
      </c>
    </row>
    <row r="5265" spans="1:11" ht="14.25" x14ac:dyDescent="0.2">
      <c r="A5265" s="2" t="s">
        <v>734</v>
      </c>
      <c r="B5265" s="124" t="s">
        <v>9890</v>
      </c>
      <c r="C5265" s="124"/>
      <c r="D5265" s="126">
        <v>1.67</v>
      </c>
      <c r="E5265" s="124" t="s">
        <v>768</v>
      </c>
      <c r="F5265" s="124">
        <v>-5</v>
      </c>
      <c r="G5265" s="2" t="s">
        <v>17851</v>
      </c>
      <c r="H5265" s="130">
        <v>45857</v>
      </c>
      <c r="I5265" s="134"/>
      <c r="J5265" s="123">
        <f>IF(OR(tbl_Metraj22[[#This Row],[TARIH]]="",tbl_Metraj22[[#This Row],[TARIH]]="-"),0,IF(tbl_Metraj22[[#This Row],[YUZDE]]=0,tbl_Metraj22[[#This Row],[METRAJ_BETON]],tbl_Metraj22[[#This Row],[YUZDE]]*tbl_Metraj22[[#This Row],[METRAJ_BETON]]))</f>
        <v>1.67</v>
      </c>
      <c r="K5265" s="2" t="s">
        <v>22200</v>
      </c>
    </row>
    <row r="5266" spans="1:11" ht="14.25" x14ac:dyDescent="0.2">
      <c r="A5266" s="2" t="s">
        <v>734</v>
      </c>
      <c r="B5266" s="124" t="s">
        <v>9891</v>
      </c>
      <c r="C5266" s="124"/>
      <c r="D5266" s="126">
        <v>1.94</v>
      </c>
      <c r="E5266" s="124" t="s">
        <v>768</v>
      </c>
      <c r="F5266" s="124">
        <v>-5</v>
      </c>
      <c r="G5266" s="2" t="s">
        <v>17852</v>
      </c>
      <c r="H5266" s="130">
        <v>45857</v>
      </c>
      <c r="I5266" s="134"/>
      <c r="J5266" s="123">
        <f>IF(OR(tbl_Metraj22[[#This Row],[TARIH]]="",tbl_Metraj22[[#This Row],[TARIH]]="-"),0,IF(tbl_Metraj22[[#This Row],[YUZDE]]=0,tbl_Metraj22[[#This Row],[METRAJ_BETON]],tbl_Metraj22[[#This Row],[YUZDE]]*tbl_Metraj22[[#This Row],[METRAJ_BETON]]))</f>
        <v>1.94</v>
      </c>
      <c r="K5266" s="2" t="s">
        <v>22218</v>
      </c>
    </row>
    <row r="5267" spans="1:11" ht="14.25" x14ac:dyDescent="0.2">
      <c r="A5267" s="2" t="s">
        <v>734</v>
      </c>
      <c r="B5267" s="124" t="s">
        <v>9892</v>
      </c>
      <c r="C5267" s="124"/>
      <c r="D5267" s="126">
        <v>0.21</v>
      </c>
      <c r="E5267" s="124" t="s">
        <v>768</v>
      </c>
      <c r="F5267" s="124">
        <v>-5</v>
      </c>
      <c r="G5267" s="2" t="s">
        <v>17853</v>
      </c>
      <c r="H5267" s="130">
        <v>45857</v>
      </c>
      <c r="I5267" s="134"/>
      <c r="J5267" s="123">
        <f>IF(OR(tbl_Metraj22[[#This Row],[TARIH]]="",tbl_Metraj22[[#This Row],[TARIH]]="-"),0,IF(tbl_Metraj22[[#This Row],[YUZDE]]=0,tbl_Metraj22[[#This Row],[METRAJ_BETON]],tbl_Metraj22[[#This Row],[YUZDE]]*tbl_Metraj22[[#This Row],[METRAJ_BETON]]))</f>
        <v>0.21</v>
      </c>
      <c r="K5267" s="2" t="s">
        <v>22294</v>
      </c>
    </row>
    <row r="5268" spans="1:11" ht="14.25" x14ac:dyDescent="0.2">
      <c r="A5268" s="2" t="s">
        <v>734</v>
      </c>
      <c r="B5268" s="124" t="s">
        <v>9893</v>
      </c>
      <c r="C5268" s="124"/>
      <c r="D5268" s="126">
        <v>0.73</v>
      </c>
      <c r="E5268" s="124" t="s">
        <v>768</v>
      </c>
      <c r="F5268" s="124">
        <v>-5</v>
      </c>
      <c r="G5268" s="2" t="s">
        <v>17854</v>
      </c>
      <c r="H5268" s="130">
        <v>45857</v>
      </c>
      <c r="I5268" s="134"/>
      <c r="J5268" s="123">
        <f>IF(OR(tbl_Metraj22[[#This Row],[TARIH]]="",tbl_Metraj22[[#This Row],[TARIH]]="-"),0,IF(tbl_Metraj22[[#This Row],[YUZDE]]=0,tbl_Metraj22[[#This Row],[METRAJ_BETON]],tbl_Metraj22[[#This Row],[YUZDE]]*tbl_Metraj22[[#This Row],[METRAJ_BETON]]))</f>
        <v>0.73</v>
      </c>
      <c r="K5268" s="2" t="s">
        <v>22170</v>
      </c>
    </row>
    <row r="5269" spans="1:11" ht="14.25" x14ac:dyDescent="0.2">
      <c r="A5269" s="2" t="s">
        <v>734</v>
      </c>
      <c r="B5269" s="124" t="s">
        <v>9894</v>
      </c>
      <c r="C5269" s="124"/>
      <c r="D5269" s="126">
        <v>0.43</v>
      </c>
      <c r="E5269" s="124" t="s">
        <v>768</v>
      </c>
      <c r="F5269" s="124">
        <v>-5</v>
      </c>
      <c r="G5269" s="2" t="s">
        <v>17855</v>
      </c>
      <c r="H5269" s="130">
        <v>45857</v>
      </c>
      <c r="I5269" s="134"/>
      <c r="J5269" s="123">
        <f>IF(OR(tbl_Metraj22[[#This Row],[TARIH]]="",tbl_Metraj22[[#This Row],[TARIH]]="-"),0,IF(tbl_Metraj22[[#This Row],[YUZDE]]=0,tbl_Metraj22[[#This Row],[METRAJ_BETON]],tbl_Metraj22[[#This Row],[YUZDE]]*tbl_Metraj22[[#This Row],[METRAJ_BETON]]))</f>
        <v>0.43</v>
      </c>
      <c r="K5269" s="2" t="s">
        <v>22227</v>
      </c>
    </row>
    <row r="5270" spans="1:11" ht="14.25" x14ac:dyDescent="0.2">
      <c r="A5270" s="2" t="s">
        <v>734</v>
      </c>
      <c r="B5270" s="124" t="s">
        <v>9895</v>
      </c>
      <c r="C5270" s="124"/>
      <c r="D5270" s="126">
        <v>0.7</v>
      </c>
      <c r="E5270" s="124" t="s">
        <v>768</v>
      </c>
      <c r="F5270" s="124">
        <v>-5</v>
      </c>
      <c r="G5270" s="2" t="s">
        <v>17856</v>
      </c>
      <c r="H5270" s="130">
        <v>45857</v>
      </c>
      <c r="I5270" s="134"/>
      <c r="J5270" s="123">
        <f>IF(OR(tbl_Metraj22[[#This Row],[TARIH]]="",tbl_Metraj22[[#This Row],[TARIH]]="-"),0,IF(tbl_Metraj22[[#This Row],[YUZDE]]=0,tbl_Metraj22[[#This Row],[METRAJ_BETON]],tbl_Metraj22[[#This Row],[YUZDE]]*tbl_Metraj22[[#This Row],[METRAJ_BETON]]))</f>
        <v>0.7</v>
      </c>
      <c r="K5270" s="2" t="s">
        <v>22214</v>
      </c>
    </row>
    <row r="5271" spans="1:11" ht="14.25" x14ac:dyDescent="0.2">
      <c r="A5271" s="2" t="s">
        <v>734</v>
      </c>
      <c r="B5271" s="124" t="s">
        <v>9896</v>
      </c>
      <c r="C5271" s="124"/>
      <c r="D5271" s="126">
        <v>0.26</v>
      </c>
      <c r="E5271" s="124" t="s">
        <v>768</v>
      </c>
      <c r="F5271" s="124">
        <v>-5</v>
      </c>
      <c r="G5271" s="2" t="s">
        <v>17857</v>
      </c>
      <c r="H5271" s="130">
        <v>45857</v>
      </c>
      <c r="I5271" s="134"/>
      <c r="J5271" s="123">
        <f>IF(OR(tbl_Metraj22[[#This Row],[TARIH]]="",tbl_Metraj22[[#This Row],[TARIH]]="-"),0,IF(tbl_Metraj22[[#This Row],[YUZDE]]=0,tbl_Metraj22[[#This Row],[METRAJ_BETON]],tbl_Metraj22[[#This Row],[YUZDE]]*tbl_Metraj22[[#This Row],[METRAJ_BETON]]))</f>
        <v>0.26</v>
      </c>
      <c r="K5271" s="2" t="e">
        <v>#N/A</v>
      </c>
    </row>
    <row r="5272" spans="1:11" ht="14.25" x14ac:dyDescent="0.2">
      <c r="A5272" s="2" t="s">
        <v>734</v>
      </c>
      <c r="B5272" s="124" t="s">
        <v>9897</v>
      </c>
      <c r="C5272" s="124"/>
      <c r="D5272" s="126">
        <v>0.21</v>
      </c>
      <c r="E5272" s="124" t="s">
        <v>768</v>
      </c>
      <c r="F5272" s="124">
        <v>-5</v>
      </c>
      <c r="G5272" s="2" t="s">
        <v>17858</v>
      </c>
      <c r="H5272" s="130">
        <v>45857</v>
      </c>
      <c r="I5272" s="134"/>
      <c r="J5272" s="123">
        <f>IF(OR(tbl_Metraj22[[#This Row],[TARIH]]="",tbl_Metraj22[[#This Row],[TARIH]]="-"),0,IF(tbl_Metraj22[[#This Row],[YUZDE]]=0,tbl_Metraj22[[#This Row],[METRAJ_BETON]],tbl_Metraj22[[#This Row],[YUZDE]]*tbl_Metraj22[[#This Row],[METRAJ_BETON]]))</f>
        <v>0.21</v>
      </c>
      <c r="K5272" s="2" t="e">
        <v>#N/A</v>
      </c>
    </row>
    <row r="5273" spans="1:11" ht="14.25" x14ac:dyDescent="0.2">
      <c r="A5273" s="2" t="s">
        <v>734</v>
      </c>
      <c r="B5273" s="124" t="s">
        <v>9898</v>
      </c>
      <c r="C5273" s="124"/>
      <c r="D5273" s="126">
        <v>0.21</v>
      </c>
      <c r="E5273" s="124" t="s">
        <v>768</v>
      </c>
      <c r="F5273" s="124">
        <v>-5</v>
      </c>
      <c r="G5273" s="2" t="s">
        <v>17859</v>
      </c>
      <c r="H5273" s="130">
        <v>45857</v>
      </c>
      <c r="I5273" s="134"/>
      <c r="J5273" s="123">
        <f>IF(OR(tbl_Metraj22[[#This Row],[TARIH]]="",tbl_Metraj22[[#This Row],[TARIH]]="-"),0,IF(tbl_Metraj22[[#This Row],[YUZDE]]=0,tbl_Metraj22[[#This Row],[METRAJ_BETON]],tbl_Metraj22[[#This Row],[YUZDE]]*tbl_Metraj22[[#This Row],[METRAJ_BETON]]))</f>
        <v>0.21</v>
      </c>
      <c r="K5273" s="2" t="e">
        <v>#N/A</v>
      </c>
    </row>
    <row r="5274" spans="1:11" ht="14.25" x14ac:dyDescent="0.2">
      <c r="A5274" s="2" t="s">
        <v>734</v>
      </c>
      <c r="B5274" s="124" t="s">
        <v>9899</v>
      </c>
      <c r="C5274" s="124"/>
      <c r="D5274" s="126">
        <v>0.49</v>
      </c>
      <c r="E5274" s="124" t="s">
        <v>768</v>
      </c>
      <c r="F5274" s="124">
        <v>-5</v>
      </c>
      <c r="G5274" s="2" t="s">
        <v>17860</v>
      </c>
      <c r="H5274" s="130">
        <v>45857</v>
      </c>
      <c r="I5274" s="134"/>
      <c r="J5274" s="123">
        <f>IF(OR(tbl_Metraj22[[#This Row],[TARIH]]="",tbl_Metraj22[[#This Row],[TARIH]]="-"),0,IF(tbl_Metraj22[[#This Row],[YUZDE]]=0,tbl_Metraj22[[#This Row],[METRAJ_BETON]],tbl_Metraj22[[#This Row],[YUZDE]]*tbl_Metraj22[[#This Row],[METRAJ_BETON]]))</f>
        <v>0.49</v>
      </c>
      <c r="K5274" s="2" t="s">
        <v>22259</v>
      </c>
    </row>
    <row r="5275" spans="1:11" ht="14.25" x14ac:dyDescent="0.2">
      <c r="A5275" s="2" t="s">
        <v>734</v>
      </c>
      <c r="B5275" s="124" t="s">
        <v>9900</v>
      </c>
      <c r="C5275" s="124"/>
      <c r="D5275" s="126">
        <v>1.5</v>
      </c>
      <c r="E5275" s="124" t="s">
        <v>768</v>
      </c>
      <c r="F5275" s="124">
        <v>-5</v>
      </c>
      <c r="G5275" s="2" t="s">
        <v>17861</v>
      </c>
      <c r="H5275" s="130">
        <v>45857</v>
      </c>
      <c r="I5275" s="134"/>
      <c r="J5275" s="123">
        <f>IF(OR(tbl_Metraj22[[#This Row],[TARIH]]="",tbl_Metraj22[[#This Row],[TARIH]]="-"),0,IF(tbl_Metraj22[[#This Row],[YUZDE]]=0,tbl_Metraj22[[#This Row],[METRAJ_BETON]],tbl_Metraj22[[#This Row],[YUZDE]]*tbl_Metraj22[[#This Row],[METRAJ_BETON]]))</f>
        <v>1.5</v>
      </c>
      <c r="K5275" s="2" t="s">
        <v>22203</v>
      </c>
    </row>
    <row r="5276" spans="1:11" ht="14.25" x14ac:dyDescent="0.2">
      <c r="A5276" s="2" t="s">
        <v>734</v>
      </c>
      <c r="B5276" s="124" t="s">
        <v>9901</v>
      </c>
      <c r="C5276" s="124"/>
      <c r="D5276" s="126">
        <v>2.2400000000000002</v>
      </c>
      <c r="E5276" s="124" t="s">
        <v>768</v>
      </c>
      <c r="F5276" s="124">
        <v>-5</v>
      </c>
      <c r="G5276" s="2" t="s">
        <v>17862</v>
      </c>
      <c r="H5276" s="130">
        <v>45857</v>
      </c>
      <c r="I5276" s="134"/>
      <c r="J5276" s="123">
        <f>IF(OR(tbl_Metraj22[[#This Row],[TARIH]]="",tbl_Metraj22[[#This Row],[TARIH]]="-"),0,IF(tbl_Metraj22[[#This Row],[YUZDE]]=0,tbl_Metraj22[[#This Row],[METRAJ_BETON]],tbl_Metraj22[[#This Row],[YUZDE]]*tbl_Metraj22[[#This Row],[METRAJ_BETON]]))</f>
        <v>2.2400000000000002</v>
      </c>
      <c r="K5276" s="2" t="s">
        <v>22207</v>
      </c>
    </row>
    <row r="5277" spans="1:11" ht="14.25" x14ac:dyDescent="0.2">
      <c r="A5277" s="2" t="s">
        <v>734</v>
      </c>
      <c r="B5277" s="124" t="s">
        <v>9902</v>
      </c>
      <c r="C5277" s="124"/>
      <c r="D5277" s="126">
        <v>1.34</v>
      </c>
      <c r="E5277" s="124" t="s">
        <v>768</v>
      </c>
      <c r="F5277" s="124">
        <v>-5</v>
      </c>
      <c r="G5277" s="2" t="s">
        <v>17863</v>
      </c>
      <c r="H5277" s="130">
        <v>45857</v>
      </c>
      <c r="I5277" s="134"/>
      <c r="J5277" s="123">
        <f>IF(OR(tbl_Metraj22[[#This Row],[TARIH]]="",tbl_Metraj22[[#This Row],[TARIH]]="-"),0,IF(tbl_Metraj22[[#This Row],[YUZDE]]=0,tbl_Metraj22[[#This Row],[METRAJ_BETON]],tbl_Metraj22[[#This Row],[YUZDE]]*tbl_Metraj22[[#This Row],[METRAJ_BETON]]))</f>
        <v>1.34</v>
      </c>
      <c r="K5277" s="2" t="s">
        <v>22339</v>
      </c>
    </row>
    <row r="5278" spans="1:11" ht="14.25" x14ac:dyDescent="0.2">
      <c r="A5278" s="2" t="s">
        <v>734</v>
      </c>
      <c r="B5278" s="124" t="s">
        <v>9903</v>
      </c>
      <c r="C5278" s="124"/>
      <c r="D5278" s="126">
        <v>1.54</v>
      </c>
      <c r="E5278" s="124" t="s">
        <v>768</v>
      </c>
      <c r="F5278" s="124">
        <v>-5</v>
      </c>
      <c r="G5278" s="2" t="s">
        <v>17864</v>
      </c>
      <c r="H5278" s="130">
        <v>45857</v>
      </c>
      <c r="I5278" s="134"/>
      <c r="J5278" s="123">
        <f>IF(OR(tbl_Metraj22[[#This Row],[TARIH]]="",tbl_Metraj22[[#This Row],[TARIH]]="-"),0,IF(tbl_Metraj22[[#This Row],[YUZDE]]=0,tbl_Metraj22[[#This Row],[METRAJ_BETON]],tbl_Metraj22[[#This Row],[YUZDE]]*tbl_Metraj22[[#This Row],[METRAJ_BETON]]))</f>
        <v>1.54</v>
      </c>
      <c r="K5278" s="2" t="s">
        <v>22283</v>
      </c>
    </row>
    <row r="5279" spans="1:11" ht="14.25" x14ac:dyDescent="0.2">
      <c r="A5279" s="2" t="s">
        <v>734</v>
      </c>
      <c r="B5279" s="124" t="s">
        <v>9904</v>
      </c>
      <c r="C5279" s="124"/>
      <c r="D5279" s="126">
        <v>1.5</v>
      </c>
      <c r="E5279" s="124" t="s">
        <v>768</v>
      </c>
      <c r="F5279" s="124">
        <v>-5</v>
      </c>
      <c r="G5279" s="2" t="s">
        <v>17865</v>
      </c>
      <c r="H5279" s="130">
        <v>45857</v>
      </c>
      <c r="I5279" s="134"/>
      <c r="J5279" s="123">
        <f>IF(OR(tbl_Metraj22[[#This Row],[TARIH]]="",tbl_Metraj22[[#This Row],[TARIH]]="-"),0,IF(tbl_Metraj22[[#This Row],[YUZDE]]=0,tbl_Metraj22[[#This Row],[METRAJ_BETON]],tbl_Metraj22[[#This Row],[YUZDE]]*tbl_Metraj22[[#This Row],[METRAJ_BETON]]))</f>
        <v>1.5</v>
      </c>
      <c r="K5279" s="2" t="s">
        <v>22233</v>
      </c>
    </row>
    <row r="5280" spans="1:11" ht="14.25" x14ac:dyDescent="0.2">
      <c r="A5280" s="2" t="s">
        <v>734</v>
      </c>
      <c r="B5280" s="124" t="s">
        <v>9905</v>
      </c>
      <c r="C5280" s="124"/>
      <c r="D5280" s="126">
        <v>2.2400000000000002</v>
      </c>
      <c r="E5280" s="124" t="s">
        <v>768</v>
      </c>
      <c r="F5280" s="124">
        <v>-5</v>
      </c>
      <c r="G5280" s="2" t="s">
        <v>17866</v>
      </c>
      <c r="H5280" s="130">
        <v>45857</v>
      </c>
      <c r="I5280" s="134"/>
      <c r="J5280" s="123">
        <f>IF(OR(tbl_Metraj22[[#This Row],[TARIH]]="",tbl_Metraj22[[#This Row],[TARIH]]="-"),0,IF(tbl_Metraj22[[#This Row],[YUZDE]]=0,tbl_Metraj22[[#This Row],[METRAJ_BETON]],tbl_Metraj22[[#This Row],[YUZDE]]*tbl_Metraj22[[#This Row],[METRAJ_BETON]]))</f>
        <v>2.2400000000000002</v>
      </c>
      <c r="K5280" s="2" t="s">
        <v>22228</v>
      </c>
    </row>
    <row r="5281" spans="1:11" ht="14.25" x14ac:dyDescent="0.2">
      <c r="A5281" s="2" t="s">
        <v>734</v>
      </c>
      <c r="B5281" s="124" t="s">
        <v>9906</v>
      </c>
      <c r="C5281" s="124"/>
      <c r="D5281" s="126">
        <v>0.27</v>
      </c>
      <c r="E5281" s="124" t="s">
        <v>768</v>
      </c>
      <c r="F5281" s="124">
        <v>-5</v>
      </c>
      <c r="G5281" s="2" t="s">
        <v>17867</v>
      </c>
      <c r="H5281" s="130">
        <v>45857</v>
      </c>
      <c r="I5281" s="134"/>
      <c r="J5281" s="123">
        <f>IF(OR(tbl_Metraj22[[#This Row],[TARIH]]="",tbl_Metraj22[[#This Row],[TARIH]]="-"),0,IF(tbl_Metraj22[[#This Row],[YUZDE]]=0,tbl_Metraj22[[#This Row],[METRAJ_BETON]],tbl_Metraj22[[#This Row],[YUZDE]]*tbl_Metraj22[[#This Row],[METRAJ_BETON]]))</f>
        <v>0.27</v>
      </c>
      <c r="K5281" s="2" t="s">
        <v>22202</v>
      </c>
    </row>
    <row r="5282" spans="1:11" ht="14.25" x14ac:dyDescent="0.2">
      <c r="A5282" s="2" t="s">
        <v>734</v>
      </c>
      <c r="B5282" s="124" t="s">
        <v>9907</v>
      </c>
      <c r="C5282" s="124"/>
      <c r="D5282" s="126">
        <v>0.32</v>
      </c>
      <c r="E5282" s="124" t="s">
        <v>768</v>
      </c>
      <c r="F5282" s="124">
        <v>-5</v>
      </c>
      <c r="G5282" s="2" t="s">
        <v>17868</v>
      </c>
      <c r="H5282" s="130">
        <v>45857</v>
      </c>
      <c r="I5282" s="134"/>
      <c r="J5282" s="123">
        <f>IF(OR(tbl_Metraj22[[#This Row],[TARIH]]="",tbl_Metraj22[[#This Row],[TARIH]]="-"),0,IF(tbl_Metraj22[[#This Row],[YUZDE]]=0,tbl_Metraj22[[#This Row],[METRAJ_BETON]],tbl_Metraj22[[#This Row],[YUZDE]]*tbl_Metraj22[[#This Row],[METRAJ_BETON]]))</f>
        <v>0.32</v>
      </c>
      <c r="K5282" s="2" t="s">
        <v>22219</v>
      </c>
    </row>
    <row r="5283" spans="1:11" ht="14.25" x14ac:dyDescent="0.2">
      <c r="A5283" s="2" t="s">
        <v>734</v>
      </c>
      <c r="B5283" s="124" t="s">
        <v>9908</v>
      </c>
      <c r="C5283" s="124"/>
      <c r="D5283" s="126">
        <v>0.73</v>
      </c>
      <c r="E5283" s="124" t="s">
        <v>768</v>
      </c>
      <c r="F5283" s="124">
        <v>-5</v>
      </c>
      <c r="G5283" s="2" t="s">
        <v>17869</v>
      </c>
      <c r="H5283" s="130">
        <v>45857</v>
      </c>
      <c r="I5283" s="134"/>
      <c r="J5283" s="123">
        <f>IF(OR(tbl_Metraj22[[#This Row],[TARIH]]="",tbl_Metraj22[[#This Row],[TARIH]]="-"),0,IF(tbl_Metraj22[[#This Row],[YUZDE]]=0,tbl_Metraj22[[#This Row],[METRAJ_BETON]],tbl_Metraj22[[#This Row],[YUZDE]]*tbl_Metraj22[[#This Row],[METRAJ_BETON]]))</f>
        <v>0.73</v>
      </c>
      <c r="K5283" s="2" t="s">
        <v>22337</v>
      </c>
    </row>
    <row r="5284" spans="1:11" ht="14.25" x14ac:dyDescent="0.2">
      <c r="A5284" s="2" t="s">
        <v>734</v>
      </c>
      <c r="B5284" s="124" t="s">
        <v>9909</v>
      </c>
      <c r="C5284" s="124"/>
      <c r="D5284" s="126">
        <v>0.28999999999999998</v>
      </c>
      <c r="E5284" s="124" t="s">
        <v>768</v>
      </c>
      <c r="F5284" s="124">
        <v>-5</v>
      </c>
      <c r="G5284" s="2" t="s">
        <v>17870</v>
      </c>
      <c r="H5284" s="130">
        <v>45857</v>
      </c>
      <c r="I5284" s="134"/>
      <c r="J5284" s="123">
        <f>IF(OR(tbl_Metraj22[[#This Row],[TARIH]]="",tbl_Metraj22[[#This Row],[TARIH]]="-"),0,IF(tbl_Metraj22[[#This Row],[YUZDE]]=0,tbl_Metraj22[[#This Row],[METRAJ_BETON]],tbl_Metraj22[[#This Row],[YUZDE]]*tbl_Metraj22[[#This Row],[METRAJ_BETON]]))</f>
        <v>0.28999999999999998</v>
      </c>
      <c r="K5284" s="2" t="s">
        <v>22222</v>
      </c>
    </row>
    <row r="5285" spans="1:11" ht="14.25" x14ac:dyDescent="0.2">
      <c r="A5285" s="2" t="s">
        <v>734</v>
      </c>
      <c r="B5285" s="124" t="s">
        <v>9910</v>
      </c>
      <c r="C5285" s="124"/>
      <c r="D5285" s="126">
        <v>0.43</v>
      </c>
      <c r="E5285" s="124" t="s">
        <v>768</v>
      </c>
      <c r="F5285" s="124">
        <v>-5</v>
      </c>
      <c r="G5285" s="2" t="s">
        <v>17871</v>
      </c>
      <c r="H5285" s="130">
        <v>45857</v>
      </c>
      <c r="I5285" s="134"/>
      <c r="J5285" s="123">
        <f>IF(OR(tbl_Metraj22[[#This Row],[TARIH]]="",tbl_Metraj22[[#This Row],[TARIH]]="-"),0,IF(tbl_Metraj22[[#This Row],[YUZDE]]=0,tbl_Metraj22[[#This Row],[METRAJ_BETON]],tbl_Metraj22[[#This Row],[YUZDE]]*tbl_Metraj22[[#This Row],[METRAJ_BETON]]))</f>
        <v>0.43</v>
      </c>
      <c r="K5285" s="2" t="s">
        <v>22333</v>
      </c>
    </row>
    <row r="5286" spans="1:11" ht="14.25" x14ac:dyDescent="0.2">
      <c r="A5286" s="2" t="s">
        <v>734</v>
      </c>
      <c r="B5286" s="124" t="s">
        <v>9911</v>
      </c>
      <c r="C5286" s="124"/>
      <c r="D5286" s="126">
        <v>0.28999999999999998</v>
      </c>
      <c r="E5286" s="124" t="s">
        <v>768</v>
      </c>
      <c r="F5286" s="124">
        <v>-5</v>
      </c>
      <c r="G5286" s="2" t="s">
        <v>17872</v>
      </c>
      <c r="H5286" s="130">
        <v>45857</v>
      </c>
      <c r="I5286" s="134"/>
      <c r="J5286" s="123">
        <f>IF(OR(tbl_Metraj22[[#This Row],[TARIH]]="",tbl_Metraj22[[#This Row],[TARIH]]="-"),0,IF(tbl_Metraj22[[#This Row],[YUZDE]]=0,tbl_Metraj22[[#This Row],[METRAJ_BETON]],tbl_Metraj22[[#This Row],[YUZDE]]*tbl_Metraj22[[#This Row],[METRAJ_BETON]]))</f>
        <v>0.28999999999999998</v>
      </c>
      <c r="K5286" s="2" t="s">
        <v>22212</v>
      </c>
    </row>
    <row r="5287" spans="1:11" ht="14.25" x14ac:dyDescent="0.2">
      <c r="A5287" s="2" t="s">
        <v>734</v>
      </c>
      <c r="B5287" s="124" t="s">
        <v>9912</v>
      </c>
      <c r="C5287" s="124"/>
      <c r="D5287" s="126">
        <v>0.79</v>
      </c>
      <c r="E5287" s="124" t="s">
        <v>768</v>
      </c>
      <c r="F5287" s="124">
        <v>-5</v>
      </c>
      <c r="G5287" s="2" t="s">
        <v>17873</v>
      </c>
      <c r="H5287" s="130">
        <v>45857</v>
      </c>
      <c r="I5287" s="134"/>
      <c r="J5287" s="123">
        <f>IF(OR(tbl_Metraj22[[#This Row],[TARIH]]="",tbl_Metraj22[[#This Row],[TARIH]]="-"),0,IF(tbl_Metraj22[[#This Row],[YUZDE]]=0,tbl_Metraj22[[#This Row],[METRAJ_BETON]],tbl_Metraj22[[#This Row],[YUZDE]]*tbl_Metraj22[[#This Row],[METRAJ_BETON]]))</f>
        <v>0.79</v>
      </c>
      <c r="K5287" s="2" t="s">
        <v>22258</v>
      </c>
    </row>
    <row r="5288" spans="1:11" ht="14.25" x14ac:dyDescent="0.2">
      <c r="A5288" s="2" t="s">
        <v>734</v>
      </c>
      <c r="B5288" s="124" t="s">
        <v>9913</v>
      </c>
      <c r="C5288" s="124"/>
      <c r="D5288" s="126">
        <v>1.18</v>
      </c>
      <c r="E5288" s="124" t="s">
        <v>768</v>
      </c>
      <c r="F5288" s="124">
        <v>-5</v>
      </c>
      <c r="G5288" s="2" t="s">
        <v>17874</v>
      </c>
      <c r="H5288" s="130">
        <v>45857</v>
      </c>
      <c r="I5288" s="134"/>
      <c r="J5288" s="123">
        <f>IF(OR(tbl_Metraj22[[#This Row],[TARIH]]="",tbl_Metraj22[[#This Row],[TARIH]]="-"),0,IF(tbl_Metraj22[[#This Row],[YUZDE]]=0,tbl_Metraj22[[#This Row],[METRAJ_BETON]],tbl_Metraj22[[#This Row],[YUZDE]]*tbl_Metraj22[[#This Row],[METRAJ_BETON]]))</f>
        <v>1.18</v>
      </c>
      <c r="K5288" s="2" t="s">
        <v>22287</v>
      </c>
    </row>
    <row r="5289" spans="1:11" ht="14.25" x14ac:dyDescent="0.2">
      <c r="A5289" s="2" t="s">
        <v>734</v>
      </c>
      <c r="B5289" s="124" t="s">
        <v>9914</v>
      </c>
      <c r="C5289" s="124"/>
      <c r="D5289" s="126">
        <v>0.86</v>
      </c>
      <c r="E5289" s="124" t="s">
        <v>768</v>
      </c>
      <c r="F5289" s="124">
        <v>-5</v>
      </c>
      <c r="G5289" s="2" t="s">
        <v>17875</v>
      </c>
      <c r="H5289" s="130">
        <v>45857</v>
      </c>
      <c r="I5289" s="134"/>
      <c r="J5289" s="123">
        <f>IF(OR(tbl_Metraj22[[#This Row],[TARIH]]="",tbl_Metraj22[[#This Row],[TARIH]]="-"),0,IF(tbl_Metraj22[[#This Row],[YUZDE]]=0,tbl_Metraj22[[#This Row],[METRAJ_BETON]],tbl_Metraj22[[#This Row],[YUZDE]]*tbl_Metraj22[[#This Row],[METRAJ_BETON]]))</f>
        <v>0.86</v>
      </c>
      <c r="K5289" s="2" t="s">
        <v>22216</v>
      </c>
    </row>
    <row r="5290" spans="1:11" ht="14.25" x14ac:dyDescent="0.2">
      <c r="A5290" s="2" t="s">
        <v>734</v>
      </c>
      <c r="B5290" s="124" t="s">
        <v>9915</v>
      </c>
      <c r="C5290" s="124"/>
      <c r="D5290" s="126">
        <v>0.64</v>
      </c>
      <c r="E5290" s="124" t="s">
        <v>768</v>
      </c>
      <c r="F5290" s="124">
        <v>-5</v>
      </c>
      <c r="G5290" s="2" t="s">
        <v>17876</v>
      </c>
      <c r="H5290" s="130">
        <v>45857</v>
      </c>
      <c r="I5290" s="134"/>
      <c r="J5290" s="123">
        <f>IF(OR(tbl_Metraj22[[#This Row],[TARIH]]="",tbl_Metraj22[[#This Row],[TARIH]]="-"),0,IF(tbl_Metraj22[[#This Row],[YUZDE]]=0,tbl_Metraj22[[#This Row],[METRAJ_BETON]],tbl_Metraj22[[#This Row],[YUZDE]]*tbl_Metraj22[[#This Row],[METRAJ_BETON]]))</f>
        <v>0.64</v>
      </c>
      <c r="K5290" s="2" t="s">
        <v>22235</v>
      </c>
    </row>
    <row r="5291" spans="1:11" ht="14.25" x14ac:dyDescent="0.2">
      <c r="A5291" s="2" t="s">
        <v>734</v>
      </c>
      <c r="B5291" s="124" t="s">
        <v>9916</v>
      </c>
      <c r="C5291" s="124"/>
      <c r="D5291" s="126">
        <v>0.16</v>
      </c>
      <c r="E5291" s="124" t="s">
        <v>768</v>
      </c>
      <c r="F5291" s="124">
        <v>-5</v>
      </c>
      <c r="G5291" s="2" t="s">
        <v>17877</v>
      </c>
      <c r="H5291" s="130">
        <v>45857</v>
      </c>
      <c r="I5291" s="134"/>
      <c r="J5291" s="123">
        <f>IF(OR(tbl_Metraj22[[#This Row],[TARIH]]="",tbl_Metraj22[[#This Row],[TARIH]]="-"),0,IF(tbl_Metraj22[[#This Row],[YUZDE]]=0,tbl_Metraj22[[#This Row],[METRAJ_BETON]],tbl_Metraj22[[#This Row],[YUZDE]]*tbl_Metraj22[[#This Row],[METRAJ_BETON]]))</f>
        <v>0.16</v>
      </c>
      <c r="K5291" s="2" t="s">
        <v>22299</v>
      </c>
    </row>
    <row r="5292" spans="1:11" ht="14.25" x14ac:dyDescent="0.2">
      <c r="A5292" s="2" t="s">
        <v>734</v>
      </c>
      <c r="B5292" s="124" t="s">
        <v>9917</v>
      </c>
      <c r="C5292" s="124"/>
      <c r="D5292" s="126">
        <v>1.65</v>
      </c>
      <c r="E5292" s="124" t="s">
        <v>768</v>
      </c>
      <c r="F5292" s="124">
        <v>-5</v>
      </c>
      <c r="G5292" s="2" t="s">
        <v>17878</v>
      </c>
      <c r="H5292" s="130">
        <v>45857</v>
      </c>
      <c r="I5292" s="134"/>
      <c r="J5292" s="123">
        <f>IF(OR(tbl_Metraj22[[#This Row],[TARIH]]="",tbl_Metraj22[[#This Row],[TARIH]]="-"),0,IF(tbl_Metraj22[[#This Row],[YUZDE]]=0,tbl_Metraj22[[#This Row],[METRAJ_BETON]],tbl_Metraj22[[#This Row],[YUZDE]]*tbl_Metraj22[[#This Row],[METRAJ_BETON]]))</f>
        <v>1.65</v>
      </c>
      <c r="K5292" s="2" t="s">
        <v>22220</v>
      </c>
    </row>
    <row r="5293" spans="1:11" ht="14.25" x14ac:dyDescent="0.2">
      <c r="A5293" s="2" t="s">
        <v>734</v>
      </c>
      <c r="B5293" s="124" t="s">
        <v>9918</v>
      </c>
      <c r="C5293" s="124"/>
      <c r="D5293" s="126">
        <v>0.43</v>
      </c>
      <c r="E5293" s="124" t="s">
        <v>768</v>
      </c>
      <c r="F5293" s="124">
        <v>-5</v>
      </c>
      <c r="G5293" s="2" t="s">
        <v>17879</v>
      </c>
      <c r="H5293" s="130">
        <v>45857</v>
      </c>
      <c r="I5293" s="134"/>
      <c r="J5293" s="123">
        <f>IF(OR(tbl_Metraj22[[#This Row],[TARIH]]="",tbl_Metraj22[[#This Row],[TARIH]]="-"),0,IF(tbl_Metraj22[[#This Row],[YUZDE]]=0,tbl_Metraj22[[#This Row],[METRAJ_BETON]],tbl_Metraj22[[#This Row],[YUZDE]]*tbl_Metraj22[[#This Row],[METRAJ_BETON]]))</f>
        <v>0.43</v>
      </c>
      <c r="K5293" s="2" t="e">
        <v>#N/A</v>
      </c>
    </row>
    <row r="5294" spans="1:11" ht="14.25" x14ac:dyDescent="0.2">
      <c r="A5294" s="2" t="s">
        <v>734</v>
      </c>
      <c r="B5294" s="124" t="s">
        <v>9919</v>
      </c>
      <c r="C5294" s="124"/>
      <c r="D5294" s="126">
        <v>0.5</v>
      </c>
      <c r="E5294" s="124" t="s">
        <v>768</v>
      </c>
      <c r="F5294" s="124">
        <v>-5</v>
      </c>
      <c r="G5294" s="2" t="s">
        <v>17880</v>
      </c>
      <c r="H5294" s="130">
        <v>45857</v>
      </c>
      <c r="I5294" s="134"/>
      <c r="J5294" s="123">
        <f>IF(OR(tbl_Metraj22[[#This Row],[TARIH]]="",tbl_Metraj22[[#This Row],[TARIH]]="-"),0,IF(tbl_Metraj22[[#This Row],[YUZDE]]=0,tbl_Metraj22[[#This Row],[METRAJ_BETON]],tbl_Metraj22[[#This Row],[YUZDE]]*tbl_Metraj22[[#This Row],[METRAJ_BETON]]))</f>
        <v>0.5</v>
      </c>
      <c r="K5294" s="2" t="s">
        <v>22229</v>
      </c>
    </row>
    <row r="5295" spans="1:11" ht="14.25" x14ac:dyDescent="0.2">
      <c r="A5295" s="2" t="s">
        <v>734</v>
      </c>
      <c r="B5295" s="124" t="s">
        <v>9920</v>
      </c>
      <c r="C5295" s="124"/>
      <c r="D5295" s="126">
        <v>0.68</v>
      </c>
      <c r="E5295" s="124" t="s">
        <v>768</v>
      </c>
      <c r="F5295" s="124">
        <v>-5</v>
      </c>
      <c r="G5295" s="2" t="s">
        <v>17881</v>
      </c>
      <c r="H5295" s="130">
        <v>45857</v>
      </c>
      <c r="I5295" s="134"/>
      <c r="J5295" s="123">
        <f>IF(OR(tbl_Metraj22[[#This Row],[TARIH]]="",tbl_Metraj22[[#This Row],[TARIH]]="-"),0,IF(tbl_Metraj22[[#This Row],[YUZDE]]=0,tbl_Metraj22[[#This Row],[METRAJ_BETON]],tbl_Metraj22[[#This Row],[YUZDE]]*tbl_Metraj22[[#This Row],[METRAJ_BETON]]))</f>
        <v>0.68</v>
      </c>
      <c r="K5295" s="2" t="s">
        <v>22326</v>
      </c>
    </row>
    <row r="5296" spans="1:11" ht="14.25" x14ac:dyDescent="0.2">
      <c r="A5296" s="2" t="s">
        <v>734</v>
      </c>
      <c r="B5296" s="124" t="s">
        <v>9921</v>
      </c>
      <c r="C5296" s="124"/>
      <c r="D5296" s="126">
        <v>1.08</v>
      </c>
      <c r="E5296" s="124" t="s">
        <v>768</v>
      </c>
      <c r="F5296" s="124">
        <v>-5</v>
      </c>
      <c r="G5296" s="2" t="s">
        <v>17882</v>
      </c>
      <c r="H5296" s="130">
        <v>45857</v>
      </c>
      <c r="I5296" s="134"/>
      <c r="J5296" s="123">
        <f>IF(OR(tbl_Metraj22[[#This Row],[TARIH]]="",tbl_Metraj22[[#This Row],[TARIH]]="-"),0,IF(tbl_Metraj22[[#This Row],[YUZDE]]=0,tbl_Metraj22[[#This Row],[METRAJ_BETON]],tbl_Metraj22[[#This Row],[YUZDE]]*tbl_Metraj22[[#This Row],[METRAJ_BETON]]))</f>
        <v>1.08</v>
      </c>
      <c r="K5296" s="2" t="s">
        <v>22263</v>
      </c>
    </row>
    <row r="5297" spans="1:11" ht="14.25" x14ac:dyDescent="0.2">
      <c r="A5297" s="2" t="s">
        <v>734</v>
      </c>
      <c r="B5297" s="124" t="s">
        <v>9922</v>
      </c>
      <c r="C5297" s="124"/>
      <c r="D5297" s="126">
        <v>1.37</v>
      </c>
      <c r="E5297" s="124" t="s">
        <v>768</v>
      </c>
      <c r="F5297" s="124">
        <v>-5</v>
      </c>
      <c r="G5297" s="2" t="s">
        <v>17883</v>
      </c>
      <c r="H5297" s="130">
        <v>45857</v>
      </c>
      <c r="I5297" s="134"/>
      <c r="J5297" s="123">
        <f>IF(OR(tbl_Metraj22[[#This Row],[TARIH]]="",tbl_Metraj22[[#This Row],[TARIH]]="-"),0,IF(tbl_Metraj22[[#This Row],[YUZDE]]=0,tbl_Metraj22[[#This Row],[METRAJ_BETON]],tbl_Metraj22[[#This Row],[YUZDE]]*tbl_Metraj22[[#This Row],[METRAJ_BETON]]))</f>
        <v>1.37</v>
      </c>
      <c r="K5297" s="2" t="s">
        <v>22232</v>
      </c>
    </row>
    <row r="5298" spans="1:11" ht="14.25" x14ac:dyDescent="0.2">
      <c r="A5298" s="2" t="s">
        <v>734</v>
      </c>
      <c r="B5298" s="124" t="s">
        <v>9923</v>
      </c>
      <c r="C5298" s="124"/>
      <c r="D5298" s="126">
        <v>1.17</v>
      </c>
      <c r="E5298" s="124" t="s">
        <v>768</v>
      </c>
      <c r="F5298" s="124">
        <v>-5</v>
      </c>
      <c r="G5298" s="2" t="s">
        <v>17884</v>
      </c>
      <c r="H5298" s="130">
        <v>45857</v>
      </c>
      <c r="I5298" s="134"/>
      <c r="J5298" s="123">
        <f>IF(OR(tbl_Metraj22[[#This Row],[TARIH]]="",tbl_Metraj22[[#This Row],[TARIH]]="-"),0,IF(tbl_Metraj22[[#This Row],[YUZDE]]=0,tbl_Metraj22[[#This Row],[METRAJ_BETON]],tbl_Metraj22[[#This Row],[YUZDE]]*tbl_Metraj22[[#This Row],[METRAJ_BETON]]))</f>
        <v>1.17</v>
      </c>
      <c r="K5298" s="2" t="s">
        <v>22237</v>
      </c>
    </row>
    <row r="5299" spans="1:11" ht="14.25" x14ac:dyDescent="0.2">
      <c r="A5299" s="2" t="s">
        <v>734</v>
      </c>
      <c r="B5299" s="124" t="s">
        <v>9924</v>
      </c>
      <c r="C5299" s="124"/>
      <c r="D5299" s="126">
        <v>2.1800000000000002</v>
      </c>
      <c r="E5299" s="124" t="s">
        <v>768</v>
      </c>
      <c r="F5299" s="124">
        <v>-5</v>
      </c>
      <c r="G5299" s="2" t="s">
        <v>17885</v>
      </c>
      <c r="H5299" s="130">
        <v>45857</v>
      </c>
      <c r="I5299" s="134"/>
      <c r="J5299" s="123">
        <f>IF(OR(tbl_Metraj22[[#This Row],[TARIH]]="",tbl_Metraj22[[#This Row],[TARIH]]="-"),0,IF(tbl_Metraj22[[#This Row],[YUZDE]]=0,tbl_Metraj22[[#This Row],[METRAJ_BETON]],tbl_Metraj22[[#This Row],[YUZDE]]*tbl_Metraj22[[#This Row],[METRAJ_BETON]]))</f>
        <v>2.1800000000000002</v>
      </c>
      <c r="K5299" s="2" t="s">
        <v>22284</v>
      </c>
    </row>
    <row r="5300" spans="1:11" ht="14.25" x14ac:dyDescent="0.2">
      <c r="A5300" s="2" t="s">
        <v>734</v>
      </c>
      <c r="B5300" s="124" t="s">
        <v>9925</v>
      </c>
      <c r="C5300" s="124"/>
      <c r="D5300" s="126">
        <v>0.62</v>
      </c>
      <c r="E5300" s="124" t="s">
        <v>768</v>
      </c>
      <c r="F5300" s="124">
        <v>-5</v>
      </c>
      <c r="G5300" s="2" t="s">
        <v>17886</v>
      </c>
      <c r="H5300" s="130">
        <v>45857</v>
      </c>
      <c r="I5300" s="134"/>
      <c r="J5300" s="123">
        <f>IF(OR(tbl_Metraj22[[#This Row],[TARIH]]="",tbl_Metraj22[[#This Row],[TARIH]]="-"),0,IF(tbl_Metraj22[[#This Row],[YUZDE]]=0,tbl_Metraj22[[#This Row],[METRAJ_BETON]],tbl_Metraj22[[#This Row],[YUZDE]]*tbl_Metraj22[[#This Row],[METRAJ_BETON]]))</f>
        <v>0.62</v>
      </c>
      <c r="K5300" s="2" t="s">
        <v>22257</v>
      </c>
    </row>
    <row r="5301" spans="1:11" ht="14.25" x14ac:dyDescent="0.2">
      <c r="A5301" s="2" t="s">
        <v>734</v>
      </c>
      <c r="B5301" s="124" t="s">
        <v>9926</v>
      </c>
      <c r="C5301" s="124"/>
      <c r="D5301" s="126">
        <v>1.46</v>
      </c>
      <c r="E5301" s="124" t="s">
        <v>768</v>
      </c>
      <c r="F5301" s="124">
        <v>-5</v>
      </c>
      <c r="G5301" s="2" t="s">
        <v>17887</v>
      </c>
      <c r="H5301" s="130">
        <v>45857</v>
      </c>
      <c r="I5301" s="134"/>
      <c r="J5301" s="123">
        <f>IF(OR(tbl_Metraj22[[#This Row],[TARIH]]="",tbl_Metraj22[[#This Row],[TARIH]]="-"),0,IF(tbl_Metraj22[[#This Row],[YUZDE]]=0,tbl_Metraj22[[#This Row],[METRAJ_BETON]],tbl_Metraj22[[#This Row],[YUZDE]]*tbl_Metraj22[[#This Row],[METRAJ_BETON]]))</f>
        <v>1.46</v>
      </c>
      <c r="K5301" s="2" t="s">
        <v>22286</v>
      </c>
    </row>
    <row r="5302" spans="1:11" ht="14.25" x14ac:dyDescent="0.2">
      <c r="A5302" s="2" t="s">
        <v>734</v>
      </c>
      <c r="B5302" s="124" t="s">
        <v>9927</v>
      </c>
      <c r="C5302" s="124"/>
      <c r="D5302" s="126">
        <v>0.57999999999999996</v>
      </c>
      <c r="E5302" s="124" t="s">
        <v>768</v>
      </c>
      <c r="F5302" s="124">
        <v>-5</v>
      </c>
      <c r="G5302" s="2" t="s">
        <v>17888</v>
      </c>
      <c r="H5302" s="130">
        <v>45857</v>
      </c>
      <c r="I5302" s="134"/>
      <c r="J5302" s="123">
        <f>IF(OR(tbl_Metraj22[[#This Row],[TARIH]]="",tbl_Metraj22[[#This Row],[TARIH]]="-"),0,IF(tbl_Metraj22[[#This Row],[YUZDE]]=0,tbl_Metraj22[[#This Row],[METRAJ_BETON]],tbl_Metraj22[[#This Row],[YUZDE]]*tbl_Metraj22[[#This Row],[METRAJ_BETON]]))</f>
        <v>0.57999999999999996</v>
      </c>
      <c r="K5302" s="2" t="e">
        <v>#N/A</v>
      </c>
    </row>
    <row r="5303" spans="1:11" ht="14.25" x14ac:dyDescent="0.2">
      <c r="A5303" s="2" t="s">
        <v>734</v>
      </c>
      <c r="B5303" s="124" t="s">
        <v>9928</v>
      </c>
      <c r="C5303" s="124"/>
      <c r="D5303" s="126">
        <v>2.2400000000000002</v>
      </c>
      <c r="E5303" s="124" t="s">
        <v>768</v>
      </c>
      <c r="F5303" s="124">
        <v>-5</v>
      </c>
      <c r="G5303" s="2" t="s">
        <v>17889</v>
      </c>
      <c r="H5303" s="130">
        <v>45857</v>
      </c>
      <c r="I5303" s="134"/>
      <c r="J5303" s="123">
        <f>IF(OR(tbl_Metraj22[[#This Row],[TARIH]]="",tbl_Metraj22[[#This Row],[TARIH]]="-"),0,IF(tbl_Metraj22[[#This Row],[YUZDE]]=0,tbl_Metraj22[[#This Row],[METRAJ_BETON]],tbl_Metraj22[[#This Row],[YUZDE]]*tbl_Metraj22[[#This Row],[METRAJ_BETON]]))</f>
        <v>2.2400000000000002</v>
      </c>
      <c r="K5303" s="2" t="s">
        <v>22236</v>
      </c>
    </row>
    <row r="5304" spans="1:11" ht="14.25" x14ac:dyDescent="0.2">
      <c r="A5304" s="2" t="s">
        <v>734</v>
      </c>
      <c r="B5304" s="124" t="s">
        <v>9929</v>
      </c>
      <c r="C5304" s="124"/>
      <c r="D5304" s="126">
        <v>0.86</v>
      </c>
      <c r="E5304" s="124" t="s">
        <v>768</v>
      </c>
      <c r="F5304" s="124">
        <v>-5</v>
      </c>
      <c r="G5304" s="2" t="s">
        <v>17890</v>
      </c>
      <c r="H5304" s="130">
        <v>45857</v>
      </c>
      <c r="I5304" s="134"/>
      <c r="J5304" s="123">
        <f>IF(OR(tbl_Metraj22[[#This Row],[TARIH]]="",tbl_Metraj22[[#This Row],[TARIH]]="-"),0,IF(tbl_Metraj22[[#This Row],[YUZDE]]=0,tbl_Metraj22[[#This Row],[METRAJ_BETON]],tbl_Metraj22[[#This Row],[YUZDE]]*tbl_Metraj22[[#This Row],[METRAJ_BETON]]))</f>
        <v>0.86</v>
      </c>
      <c r="K5304" s="2" t="s">
        <v>22264</v>
      </c>
    </row>
    <row r="5305" spans="1:11" ht="14.25" x14ac:dyDescent="0.2">
      <c r="A5305" s="2" t="s">
        <v>734</v>
      </c>
      <c r="B5305" s="124" t="s">
        <v>9930</v>
      </c>
      <c r="C5305" s="124"/>
      <c r="D5305" s="126">
        <v>2.37</v>
      </c>
      <c r="E5305" s="124" t="s">
        <v>768</v>
      </c>
      <c r="F5305" s="124">
        <v>-5</v>
      </c>
      <c r="G5305" s="2" t="s">
        <v>17891</v>
      </c>
      <c r="H5305" s="130">
        <v>45857</v>
      </c>
      <c r="I5305" s="134"/>
      <c r="J5305" s="123">
        <f>IF(OR(tbl_Metraj22[[#This Row],[TARIH]]="",tbl_Metraj22[[#This Row],[TARIH]]="-"),0,IF(tbl_Metraj22[[#This Row],[YUZDE]]=0,tbl_Metraj22[[#This Row],[METRAJ_BETON]],tbl_Metraj22[[#This Row],[YUZDE]]*tbl_Metraj22[[#This Row],[METRAJ_BETON]]))</f>
        <v>2.37</v>
      </c>
      <c r="K5305" s="2" t="s">
        <v>22217</v>
      </c>
    </row>
    <row r="5306" spans="1:11" ht="14.25" x14ac:dyDescent="0.2">
      <c r="A5306" s="2" t="s">
        <v>734</v>
      </c>
      <c r="B5306" s="124" t="s">
        <v>9931</v>
      </c>
      <c r="C5306" s="124"/>
      <c r="D5306" s="126">
        <v>0.94</v>
      </c>
      <c r="E5306" s="124" t="s">
        <v>768</v>
      </c>
      <c r="F5306" s="124">
        <v>-5</v>
      </c>
      <c r="G5306" s="2" t="s">
        <v>17892</v>
      </c>
      <c r="H5306" s="130">
        <v>45857</v>
      </c>
      <c r="I5306" s="134"/>
      <c r="J5306" s="123">
        <f>IF(OR(tbl_Metraj22[[#This Row],[TARIH]]="",tbl_Metraj22[[#This Row],[TARIH]]="-"),0,IF(tbl_Metraj22[[#This Row],[YUZDE]]=0,tbl_Metraj22[[#This Row],[METRAJ_BETON]],tbl_Metraj22[[#This Row],[YUZDE]]*tbl_Metraj22[[#This Row],[METRAJ_BETON]]))</f>
        <v>0.94</v>
      </c>
      <c r="K5306" s="2" t="s">
        <v>22252</v>
      </c>
    </row>
    <row r="5307" spans="1:11" ht="14.25" x14ac:dyDescent="0.2">
      <c r="A5307" s="2" t="s">
        <v>734</v>
      </c>
      <c r="B5307" s="124" t="s">
        <v>9932</v>
      </c>
      <c r="C5307" s="124"/>
      <c r="D5307" s="126">
        <v>1.92</v>
      </c>
      <c r="E5307" s="124" t="s">
        <v>768</v>
      </c>
      <c r="F5307" s="124">
        <v>-5</v>
      </c>
      <c r="G5307" s="2" t="s">
        <v>17893</v>
      </c>
      <c r="H5307" s="130">
        <v>45857</v>
      </c>
      <c r="I5307" s="134"/>
      <c r="J5307" s="123">
        <f>IF(OR(tbl_Metraj22[[#This Row],[TARIH]]="",tbl_Metraj22[[#This Row],[TARIH]]="-"),0,IF(tbl_Metraj22[[#This Row],[YUZDE]]=0,tbl_Metraj22[[#This Row],[METRAJ_BETON]],tbl_Metraj22[[#This Row],[YUZDE]]*tbl_Metraj22[[#This Row],[METRAJ_BETON]]))</f>
        <v>1.92</v>
      </c>
      <c r="K5307" s="2" t="s">
        <v>22330</v>
      </c>
    </row>
    <row r="5308" spans="1:11" ht="14.25" x14ac:dyDescent="0.2">
      <c r="A5308" s="2" t="s">
        <v>734</v>
      </c>
      <c r="B5308" s="124" t="s">
        <v>9933</v>
      </c>
      <c r="C5308" s="124"/>
      <c r="D5308" s="126">
        <v>2.2400000000000002</v>
      </c>
      <c r="E5308" s="124" t="s">
        <v>768</v>
      </c>
      <c r="F5308" s="124">
        <v>-5</v>
      </c>
      <c r="G5308" s="2" t="s">
        <v>17894</v>
      </c>
      <c r="H5308" s="130">
        <v>45857</v>
      </c>
      <c r="I5308" s="134"/>
      <c r="J5308" s="123">
        <f>IF(OR(tbl_Metraj22[[#This Row],[TARIH]]="",tbl_Metraj22[[#This Row],[TARIH]]="-"),0,IF(tbl_Metraj22[[#This Row],[YUZDE]]=0,tbl_Metraj22[[#This Row],[METRAJ_BETON]],tbl_Metraj22[[#This Row],[YUZDE]]*tbl_Metraj22[[#This Row],[METRAJ_BETON]]))</f>
        <v>2.2400000000000002</v>
      </c>
      <c r="K5308" s="2" t="s">
        <v>22224</v>
      </c>
    </row>
    <row r="5309" spans="1:11" ht="14.25" x14ac:dyDescent="0.2">
      <c r="A5309" s="2" t="s">
        <v>734</v>
      </c>
      <c r="B5309" s="124" t="s">
        <v>9934</v>
      </c>
      <c r="C5309" s="124"/>
      <c r="D5309" s="126">
        <v>2.14</v>
      </c>
      <c r="E5309" s="124" t="s">
        <v>768</v>
      </c>
      <c r="F5309" s="124">
        <v>-5</v>
      </c>
      <c r="G5309" s="2" t="s">
        <v>17895</v>
      </c>
      <c r="H5309" s="130">
        <v>45857</v>
      </c>
      <c r="I5309" s="134"/>
      <c r="J5309" s="123">
        <f>IF(OR(tbl_Metraj22[[#This Row],[TARIH]]="",tbl_Metraj22[[#This Row],[TARIH]]="-"),0,IF(tbl_Metraj22[[#This Row],[YUZDE]]=0,tbl_Metraj22[[#This Row],[METRAJ_BETON]],tbl_Metraj22[[#This Row],[YUZDE]]*tbl_Metraj22[[#This Row],[METRAJ_BETON]]))</f>
        <v>2.14</v>
      </c>
      <c r="K5309" s="2" t="s">
        <v>22180</v>
      </c>
    </row>
    <row r="5310" spans="1:11" ht="14.25" x14ac:dyDescent="0.2">
      <c r="A5310" s="2" t="s">
        <v>734</v>
      </c>
      <c r="B5310" s="124" t="s">
        <v>9935</v>
      </c>
      <c r="C5310" s="124"/>
      <c r="D5310" s="126">
        <v>0.54</v>
      </c>
      <c r="E5310" s="124" t="s">
        <v>768</v>
      </c>
      <c r="F5310" s="124">
        <v>-5</v>
      </c>
      <c r="G5310" s="2" t="s">
        <v>17896</v>
      </c>
      <c r="H5310" s="130">
        <v>45857</v>
      </c>
      <c r="I5310" s="134"/>
      <c r="J5310" s="123">
        <f>IF(OR(tbl_Metraj22[[#This Row],[TARIH]]="",tbl_Metraj22[[#This Row],[TARIH]]="-"),0,IF(tbl_Metraj22[[#This Row],[YUZDE]]=0,tbl_Metraj22[[#This Row],[METRAJ_BETON]],tbl_Metraj22[[#This Row],[YUZDE]]*tbl_Metraj22[[#This Row],[METRAJ_BETON]]))</f>
        <v>0.54</v>
      </c>
      <c r="K5310" s="2" t="s">
        <v>22260</v>
      </c>
    </row>
    <row r="5311" spans="1:11" ht="14.25" x14ac:dyDescent="0.2">
      <c r="A5311" s="2" t="s">
        <v>734</v>
      </c>
      <c r="B5311" s="124" t="s">
        <v>9936</v>
      </c>
      <c r="C5311" s="124"/>
      <c r="D5311" s="126">
        <v>0.52</v>
      </c>
      <c r="E5311" s="124" t="s">
        <v>768</v>
      </c>
      <c r="F5311" s="124">
        <v>-5</v>
      </c>
      <c r="G5311" s="2" t="s">
        <v>17897</v>
      </c>
      <c r="H5311" s="130">
        <v>45857</v>
      </c>
      <c r="I5311" s="134"/>
      <c r="J5311" s="123">
        <f>IF(OR(tbl_Metraj22[[#This Row],[TARIH]]="",tbl_Metraj22[[#This Row],[TARIH]]="-"),0,IF(tbl_Metraj22[[#This Row],[YUZDE]]=0,tbl_Metraj22[[#This Row],[METRAJ_BETON]],tbl_Metraj22[[#This Row],[YUZDE]]*tbl_Metraj22[[#This Row],[METRAJ_BETON]]))</f>
        <v>0.52</v>
      </c>
      <c r="K5311" s="2" t="e">
        <v>#N/A</v>
      </c>
    </row>
    <row r="5312" spans="1:11" ht="14.25" x14ac:dyDescent="0.2">
      <c r="A5312" s="2" t="s">
        <v>734</v>
      </c>
      <c r="B5312" s="124" t="s">
        <v>9937</v>
      </c>
      <c r="C5312" s="124"/>
      <c r="D5312" s="126">
        <v>1.47</v>
      </c>
      <c r="E5312" s="124" t="s">
        <v>768</v>
      </c>
      <c r="F5312" s="124">
        <v>-5</v>
      </c>
      <c r="G5312" s="2" t="s">
        <v>17898</v>
      </c>
      <c r="H5312" s="130">
        <v>45857</v>
      </c>
      <c r="I5312" s="134"/>
      <c r="J5312" s="123">
        <f>IF(OR(tbl_Metraj22[[#This Row],[TARIH]]="",tbl_Metraj22[[#This Row],[TARIH]]="-"),0,IF(tbl_Metraj22[[#This Row],[YUZDE]]=0,tbl_Metraj22[[#This Row],[METRAJ_BETON]],tbl_Metraj22[[#This Row],[YUZDE]]*tbl_Metraj22[[#This Row],[METRAJ_BETON]]))</f>
        <v>1.47</v>
      </c>
      <c r="K5312" s="2" t="s">
        <v>22266</v>
      </c>
    </row>
    <row r="5313" spans="1:11" ht="14.25" x14ac:dyDescent="0.2">
      <c r="A5313" s="2" t="s">
        <v>734</v>
      </c>
      <c r="B5313" s="124" t="s">
        <v>9938</v>
      </c>
      <c r="C5313" s="124"/>
      <c r="D5313" s="126">
        <v>2.25</v>
      </c>
      <c r="E5313" s="124" t="s">
        <v>768</v>
      </c>
      <c r="F5313" s="124">
        <v>-5</v>
      </c>
      <c r="G5313" s="2" t="s">
        <v>17899</v>
      </c>
      <c r="H5313" s="130">
        <v>45857</v>
      </c>
      <c r="I5313" s="134"/>
      <c r="J5313" s="123">
        <f>IF(OR(tbl_Metraj22[[#This Row],[TARIH]]="",tbl_Metraj22[[#This Row],[TARIH]]="-"),0,IF(tbl_Metraj22[[#This Row],[YUZDE]]=0,tbl_Metraj22[[#This Row],[METRAJ_BETON]],tbl_Metraj22[[#This Row],[YUZDE]]*tbl_Metraj22[[#This Row],[METRAJ_BETON]]))</f>
        <v>2.25</v>
      </c>
      <c r="K5313" s="2" t="s">
        <v>22255</v>
      </c>
    </row>
    <row r="5314" spans="1:11" ht="14.25" x14ac:dyDescent="0.2">
      <c r="A5314" s="2" t="s">
        <v>734</v>
      </c>
      <c r="B5314" s="124" t="s">
        <v>9939</v>
      </c>
      <c r="C5314" s="124"/>
      <c r="D5314" s="126">
        <v>1.42</v>
      </c>
      <c r="E5314" s="124" t="s">
        <v>768</v>
      </c>
      <c r="F5314" s="124">
        <v>-5</v>
      </c>
      <c r="G5314" s="2" t="s">
        <v>17900</v>
      </c>
      <c r="H5314" s="130">
        <v>45857</v>
      </c>
      <c r="I5314" s="134"/>
      <c r="J5314" s="123">
        <f>IF(OR(tbl_Metraj22[[#This Row],[TARIH]]="",tbl_Metraj22[[#This Row],[TARIH]]="-"),0,IF(tbl_Metraj22[[#This Row],[YUZDE]]=0,tbl_Metraj22[[#This Row],[METRAJ_BETON]],tbl_Metraj22[[#This Row],[YUZDE]]*tbl_Metraj22[[#This Row],[METRAJ_BETON]]))</f>
        <v>1.42</v>
      </c>
      <c r="K5314" s="2" t="s">
        <v>22238</v>
      </c>
    </row>
    <row r="5315" spans="1:11" ht="14.25" x14ac:dyDescent="0.2">
      <c r="A5315" s="2" t="s">
        <v>734</v>
      </c>
      <c r="B5315" s="124" t="s">
        <v>9940</v>
      </c>
      <c r="C5315" s="124"/>
      <c r="D5315" s="126">
        <v>1.94</v>
      </c>
      <c r="E5315" s="124" t="s">
        <v>768</v>
      </c>
      <c r="F5315" s="124">
        <v>-5</v>
      </c>
      <c r="G5315" s="2" t="s">
        <v>17901</v>
      </c>
      <c r="H5315" s="130">
        <v>45857</v>
      </c>
      <c r="I5315" s="134"/>
      <c r="J5315" s="123">
        <f>IF(OR(tbl_Metraj22[[#This Row],[TARIH]]="",tbl_Metraj22[[#This Row],[TARIH]]="-"),0,IF(tbl_Metraj22[[#This Row],[YUZDE]]=0,tbl_Metraj22[[#This Row],[METRAJ_BETON]],tbl_Metraj22[[#This Row],[YUZDE]]*tbl_Metraj22[[#This Row],[METRAJ_BETON]]))</f>
        <v>1.94</v>
      </c>
      <c r="K5315" s="2" t="s">
        <v>22240</v>
      </c>
    </row>
    <row r="5316" spans="1:11" ht="14.25" x14ac:dyDescent="0.2">
      <c r="A5316" s="2" t="s">
        <v>734</v>
      </c>
      <c r="B5316" s="124" t="s">
        <v>9941</v>
      </c>
      <c r="C5316" s="124"/>
      <c r="D5316" s="126">
        <v>1.7</v>
      </c>
      <c r="E5316" s="124" t="s">
        <v>768</v>
      </c>
      <c r="F5316" s="124">
        <v>-5</v>
      </c>
      <c r="G5316" s="2" t="s">
        <v>17902</v>
      </c>
      <c r="H5316" s="130">
        <v>45857</v>
      </c>
      <c r="I5316" s="134"/>
      <c r="J5316" s="123">
        <f>IF(OR(tbl_Metraj22[[#This Row],[TARIH]]="",tbl_Metraj22[[#This Row],[TARIH]]="-"),0,IF(tbl_Metraj22[[#This Row],[YUZDE]]=0,tbl_Metraj22[[#This Row],[METRAJ_BETON]],tbl_Metraj22[[#This Row],[YUZDE]]*tbl_Metraj22[[#This Row],[METRAJ_BETON]]))</f>
        <v>1.7</v>
      </c>
      <c r="K5316" s="2" t="s">
        <v>22253</v>
      </c>
    </row>
    <row r="5317" spans="1:11" ht="14.25" x14ac:dyDescent="0.2">
      <c r="A5317" s="2" t="s">
        <v>734</v>
      </c>
      <c r="B5317" s="124" t="s">
        <v>9942</v>
      </c>
      <c r="C5317" s="124"/>
      <c r="D5317" s="126">
        <v>2.46</v>
      </c>
      <c r="E5317" s="124" t="s">
        <v>768</v>
      </c>
      <c r="F5317" s="124">
        <v>-5</v>
      </c>
      <c r="G5317" s="2" t="s">
        <v>17903</v>
      </c>
      <c r="H5317" s="130">
        <v>45857</v>
      </c>
      <c r="I5317" s="134"/>
      <c r="J5317" s="123">
        <f>IF(OR(tbl_Metraj22[[#This Row],[TARIH]]="",tbl_Metraj22[[#This Row],[TARIH]]="-"),0,IF(tbl_Metraj22[[#This Row],[YUZDE]]=0,tbl_Metraj22[[#This Row],[METRAJ_BETON]],tbl_Metraj22[[#This Row],[YUZDE]]*tbl_Metraj22[[#This Row],[METRAJ_BETON]]))</f>
        <v>2.46</v>
      </c>
      <c r="K5317" s="2" t="s">
        <v>22267</v>
      </c>
    </row>
    <row r="5318" spans="1:11" ht="14.25" x14ac:dyDescent="0.2">
      <c r="A5318" s="2" t="s">
        <v>734</v>
      </c>
      <c r="B5318" s="124" t="s">
        <v>9943</v>
      </c>
      <c r="C5318" s="124"/>
      <c r="D5318" s="126">
        <v>2.2999999999999998</v>
      </c>
      <c r="E5318" s="124" t="s">
        <v>768</v>
      </c>
      <c r="F5318" s="124">
        <v>-5</v>
      </c>
      <c r="G5318" s="2" t="s">
        <v>17904</v>
      </c>
      <c r="H5318" s="130">
        <v>45857</v>
      </c>
      <c r="I5318" s="134"/>
      <c r="J5318" s="123">
        <f>IF(OR(tbl_Metraj22[[#This Row],[TARIH]]="",tbl_Metraj22[[#This Row],[TARIH]]="-"),0,IF(tbl_Metraj22[[#This Row],[YUZDE]]=0,tbl_Metraj22[[#This Row],[METRAJ_BETON]],tbl_Metraj22[[#This Row],[YUZDE]]*tbl_Metraj22[[#This Row],[METRAJ_BETON]]))</f>
        <v>2.2999999999999998</v>
      </c>
      <c r="K5318" s="2" t="s">
        <v>22278</v>
      </c>
    </row>
    <row r="5319" spans="1:11" ht="14.25" x14ac:dyDescent="0.2">
      <c r="A5319" s="2" t="s">
        <v>734</v>
      </c>
      <c r="B5319" s="124" t="s">
        <v>9944</v>
      </c>
      <c r="C5319" s="124"/>
      <c r="D5319" s="126">
        <v>2.2999999999999998</v>
      </c>
      <c r="E5319" s="124" t="s">
        <v>768</v>
      </c>
      <c r="F5319" s="124">
        <v>-5</v>
      </c>
      <c r="G5319" s="2" t="s">
        <v>17905</v>
      </c>
      <c r="H5319" s="130">
        <v>45857</v>
      </c>
      <c r="I5319" s="134"/>
      <c r="J5319" s="123">
        <f>IF(OR(tbl_Metraj22[[#This Row],[TARIH]]="",tbl_Metraj22[[#This Row],[TARIH]]="-"),0,IF(tbl_Metraj22[[#This Row],[YUZDE]]=0,tbl_Metraj22[[#This Row],[METRAJ_BETON]],tbl_Metraj22[[#This Row],[YUZDE]]*tbl_Metraj22[[#This Row],[METRAJ_BETON]]))</f>
        <v>2.2999999999999998</v>
      </c>
      <c r="K5319" s="2" t="s">
        <v>22241</v>
      </c>
    </row>
    <row r="5320" spans="1:11" ht="14.25" x14ac:dyDescent="0.2">
      <c r="A5320" s="2" t="s">
        <v>734</v>
      </c>
      <c r="B5320" s="124" t="s">
        <v>9945</v>
      </c>
      <c r="C5320" s="124"/>
      <c r="D5320" s="126">
        <v>2.46</v>
      </c>
      <c r="E5320" s="124" t="s">
        <v>768</v>
      </c>
      <c r="F5320" s="124">
        <v>-5</v>
      </c>
      <c r="G5320" s="2" t="s">
        <v>17906</v>
      </c>
      <c r="H5320" s="130">
        <v>45857</v>
      </c>
      <c r="I5320" s="134"/>
      <c r="J5320" s="123">
        <f>IF(OR(tbl_Metraj22[[#This Row],[TARIH]]="",tbl_Metraj22[[#This Row],[TARIH]]="-"),0,IF(tbl_Metraj22[[#This Row],[YUZDE]]=0,tbl_Metraj22[[#This Row],[METRAJ_BETON]],tbl_Metraj22[[#This Row],[YUZDE]]*tbl_Metraj22[[#This Row],[METRAJ_BETON]]))</f>
        <v>2.46</v>
      </c>
      <c r="K5320" s="2" t="s">
        <v>22269</v>
      </c>
    </row>
    <row r="5321" spans="1:11" ht="14.25" x14ac:dyDescent="0.2">
      <c r="A5321" s="2" t="s">
        <v>734</v>
      </c>
      <c r="B5321" s="124" t="s">
        <v>9946</v>
      </c>
      <c r="C5321" s="124"/>
      <c r="D5321" s="126">
        <v>1.7</v>
      </c>
      <c r="E5321" s="124" t="s">
        <v>768</v>
      </c>
      <c r="F5321" s="124">
        <v>-5</v>
      </c>
      <c r="G5321" s="2" t="s">
        <v>17907</v>
      </c>
      <c r="H5321" s="130">
        <v>45857</v>
      </c>
      <c r="I5321" s="134"/>
      <c r="J5321" s="123">
        <f>IF(OR(tbl_Metraj22[[#This Row],[TARIH]]="",tbl_Metraj22[[#This Row],[TARIH]]="-"),0,IF(tbl_Metraj22[[#This Row],[YUZDE]]=0,tbl_Metraj22[[#This Row],[METRAJ_BETON]],tbl_Metraj22[[#This Row],[YUZDE]]*tbl_Metraj22[[#This Row],[METRAJ_BETON]]))</f>
        <v>1.7</v>
      </c>
      <c r="K5321" s="2" t="s">
        <v>22296</v>
      </c>
    </row>
    <row r="5322" spans="1:11" ht="14.25" x14ac:dyDescent="0.2">
      <c r="A5322" s="2" t="s">
        <v>734</v>
      </c>
      <c r="B5322" s="124" t="s">
        <v>9947</v>
      </c>
      <c r="C5322" s="124"/>
      <c r="D5322" s="126">
        <v>2.2999999999999998</v>
      </c>
      <c r="E5322" s="124" t="s">
        <v>768</v>
      </c>
      <c r="F5322" s="124">
        <v>-5</v>
      </c>
      <c r="G5322" s="2" t="s">
        <v>17908</v>
      </c>
      <c r="H5322" s="130">
        <v>45857</v>
      </c>
      <c r="I5322" s="134"/>
      <c r="J5322" s="123">
        <f>IF(OR(tbl_Metraj22[[#This Row],[TARIH]]="",tbl_Metraj22[[#This Row],[TARIH]]="-"),0,IF(tbl_Metraj22[[#This Row],[YUZDE]]=0,tbl_Metraj22[[#This Row],[METRAJ_BETON]],tbl_Metraj22[[#This Row],[YUZDE]]*tbl_Metraj22[[#This Row],[METRAJ_BETON]]))</f>
        <v>2.2999999999999998</v>
      </c>
      <c r="K5322" s="2" t="s">
        <v>22316</v>
      </c>
    </row>
    <row r="5323" spans="1:11" ht="14.25" x14ac:dyDescent="0.2">
      <c r="A5323" s="2" t="s">
        <v>734</v>
      </c>
      <c r="B5323" s="124" t="s">
        <v>9948</v>
      </c>
      <c r="C5323" s="124"/>
      <c r="D5323" s="126">
        <v>1.94</v>
      </c>
      <c r="E5323" s="124" t="s">
        <v>768</v>
      </c>
      <c r="F5323" s="124">
        <v>-5</v>
      </c>
      <c r="G5323" s="2" t="s">
        <v>17909</v>
      </c>
      <c r="H5323" s="130">
        <v>45857</v>
      </c>
      <c r="I5323" s="134"/>
      <c r="J5323" s="123">
        <f>IF(OR(tbl_Metraj22[[#This Row],[TARIH]]="",tbl_Metraj22[[#This Row],[TARIH]]="-"),0,IF(tbl_Metraj22[[#This Row],[YUZDE]]=0,tbl_Metraj22[[#This Row],[METRAJ_BETON]],tbl_Metraj22[[#This Row],[YUZDE]]*tbl_Metraj22[[#This Row],[METRAJ_BETON]]))</f>
        <v>1.94</v>
      </c>
      <c r="K5323" s="2" t="s">
        <v>22298</v>
      </c>
    </row>
    <row r="5324" spans="1:11" ht="14.25" x14ac:dyDescent="0.2">
      <c r="A5324" s="2" t="s">
        <v>734</v>
      </c>
      <c r="B5324" s="124" t="s">
        <v>9949</v>
      </c>
      <c r="C5324" s="124"/>
      <c r="D5324" s="126">
        <v>2.2999999999999998</v>
      </c>
      <c r="E5324" s="124" t="s">
        <v>768</v>
      </c>
      <c r="F5324" s="124">
        <v>-5</v>
      </c>
      <c r="G5324" s="2" t="s">
        <v>17910</v>
      </c>
      <c r="H5324" s="130">
        <v>45857</v>
      </c>
      <c r="I5324" s="134"/>
      <c r="J5324" s="123">
        <f>IF(OR(tbl_Metraj22[[#This Row],[TARIH]]="",tbl_Metraj22[[#This Row],[TARIH]]="-"),0,IF(tbl_Metraj22[[#This Row],[YUZDE]]=0,tbl_Metraj22[[#This Row],[METRAJ_BETON]],tbl_Metraj22[[#This Row],[YUZDE]]*tbl_Metraj22[[#This Row],[METRAJ_BETON]]))</f>
        <v>2.2999999999999998</v>
      </c>
      <c r="K5324" s="2" t="s">
        <v>22245</v>
      </c>
    </row>
    <row r="5325" spans="1:11" ht="14.25" x14ac:dyDescent="0.2">
      <c r="A5325" s="2" t="s">
        <v>734</v>
      </c>
      <c r="B5325" s="124" t="s">
        <v>9950</v>
      </c>
      <c r="C5325" s="124"/>
      <c r="D5325" s="126">
        <v>1.42</v>
      </c>
      <c r="E5325" s="124" t="s">
        <v>768</v>
      </c>
      <c r="F5325" s="124">
        <v>-5</v>
      </c>
      <c r="G5325" s="2" t="s">
        <v>17911</v>
      </c>
      <c r="H5325" s="130">
        <v>45857</v>
      </c>
      <c r="I5325" s="134"/>
      <c r="J5325" s="123">
        <f>IF(OR(tbl_Metraj22[[#This Row],[TARIH]]="",tbl_Metraj22[[#This Row],[TARIH]]="-"),0,IF(tbl_Metraj22[[#This Row],[YUZDE]]=0,tbl_Metraj22[[#This Row],[METRAJ_BETON]],tbl_Metraj22[[#This Row],[YUZDE]]*tbl_Metraj22[[#This Row],[METRAJ_BETON]]))</f>
        <v>1.42</v>
      </c>
      <c r="K5325" s="2" t="s">
        <v>23792</v>
      </c>
    </row>
    <row r="5326" spans="1:11" ht="14.25" x14ac:dyDescent="0.2">
      <c r="A5326" s="2" t="s">
        <v>734</v>
      </c>
      <c r="B5326" s="124" t="s">
        <v>9951</v>
      </c>
      <c r="C5326" s="124"/>
      <c r="D5326" s="126">
        <v>1.66</v>
      </c>
      <c r="E5326" s="124" t="s">
        <v>768</v>
      </c>
      <c r="F5326" s="124">
        <v>-5</v>
      </c>
      <c r="G5326" s="2" t="s">
        <v>17912</v>
      </c>
      <c r="H5326" s="130">
        <v>45857</v>
      </c>
      <c r="I5326" s="134"/>
      <c r="J5326" s="123">
        <f>IF(OR(tbl_Metraj22[[#This Row],[TARIH]]="",tbl_Metraj22[[#This Row],[TARIH]]="-"),0,IF(tbl_Metraj22[[#This Row],[YUZDE]]=0,tbl_Metraj22[[#This Row],[METRAJ_BETON]],tbl_Metraj22[[#This Row],[YUZDE]]*tbl_Metraj22[[#This Row],[METRAJ_BETON]]))</f>
        <v>1.66</v>
      </c>
      <c r="K5326" s="2" t="s">
        <v>22175</v>
      </c>
    </row>
    <row r="5327" spans="1:11" ht="14.25" x14ac:dyDescent="0.2">
      <c r="A5327" s="2" t="s">
        <v>734</v>
      </c>
      <c r="B5327" s="124" t="s">
        <v>9952</v>
      </c>
      <c r="C5327" s="124"/>
      <c r="D5327" s="126">
        <v>2.37</v>
      </c>
      <c r="E5327" s="124" t="s">
        <v>768</v>
      </c>
      <c r="F5327" s="124">
        <v>-5</v>
      </c>
      <c r="G5327" s="2" t="s">
        <v>17913</v>
      </c>
      <c r="H5327" s="130">
        <v>45857</v>
      </c>
      <c r="I5327" s="134"/>
      <c r="J5327" s="123">
        <f>IF(OR(tbl_Metraj22[[#This Row],[TARIH]]="",tbl_Metraj22[[#This Row],[TARIH]]="-"),0,IF(tbl_Metraj22[[#This Row],[YUZDE]]=0,tbl_Metraj22[[#This Row],[METRAJ_BETON]],tbl_Metraj22[[#This Row],[YUZDE]]*tbl_Metraj22[[#This Row],[METRAJ_BETON]]))</f>
        <v>2.37</v>
      </c>
      <c r="K5327" s="2" t="s">
        <v>22249</v>
      </c>
    </row>
    <row r="5328" spans="1:11" ht="14.25" x14ac:dyDescent="0.2">
      <c r="A5328" s="2" t="s">
        <v>734</v>
      </c>
      <c r="B5328" s="124" t="s">
        <v>9953</v>
      </c>
      <c r="C5328" s="124"/>
      <c r="D5328" s="126">
        <v>2.2999999999999998</v>
      </c>
      <c r="E5328" s="124" t="s">
        <v>768</v>
      </c>
      <c r="F5328" s="124">
        <v>-5</v>
      </c>
      <c r="G5328" s="2" t="s">
        <v>17914</v>
      </c>
      <c r="H5328" s="130">
        <v>45857</v>
      </c>
      <c r="I5328" s="134"/>
      <c r="J5328" s="123">
        <f>IF(OR(tbl_Metraj22[[#This Row],[TARIH]]="",tbl_Metraj22[[#This Row],[TARIH]]="-"),0,IF(tbl_Metraj22[[#This Row],[YUZDE]]=0,tbl_Metraj22[[#This Row],[METRAJ_BETON]],tbl_Metraj22[[#This Row],[YUZDE]]*tbl_Metraj22[[#This Row],[METRAJ_BETON]]))</f>
        <v>2.2999999999999998</v>
      </c>
      <c r="K5328" s="2" t="s">
        <v>22319</v>
      </c>
    </row>
    <row r="5329" spans="1:11" ht="14.25" x14ac:dyDescent="0.2">
      <c r="A5329" s="2" t="s">
        <v>734</v>
      </c>
      <c r="B5329" s="124" t="s">
        <v>9954</v>
      </c>
      <c r="C5329" s="124"/>
      <c r="D5329" s="126">
        <v>2.2999999999999998</v>
      </c>
      <c r="E5329" s="124" t="s">
        <v>768</v>
      </c>
      <c r="F5329" s="124">
        <v>-5</v>
      </c>
      <c r="G5329" s="2" t="s">
        <v>17915</v>
      </c>
      <c r="H5329" s="130">
        <v>45857</v>
      </c>
      <c r="I5329" s="134"/>
      <c r="J5329" s="123">
        <f>IF(OR(tbl_Metraj22[[#This Row],[TARIH]]="",tbl_Metraj22[[#This Row],[TARIH]]="-"),0,IF(tbl_Metraj22[[#This Row],[YUZDE]]=0,tbl_Metraj22[[#This Row],[METRAJ_BETON]],tbl_Metraj22[[#This Row],[YUZDE]]*tbl_Metraj22[[#This Row],[METRAJ_BETON]]))</f>
        <v>2.2999999999999998</v>
      </c>
      <c r="K5329" s="2" t="s">
        <v>22292</v>
      </c>
    </row>
    <row r="5330" spans="1:11" ht="14.25" x14ac:dyDescent="0.2">
      <c r="A5330" s="2" t="s">
        <v>734</v>
      </c>
      <c r="B5330" s="124" t="s">
        <v>9955</v>
      </c>
      <c r="C5330" s="124"/>
      <c r="D5330" s="126">
        <v>2.2999999999999998</v>
      </c>
      <c r="E5330" s="124" t="s">
        <v>768</v>
      </c>
      <c r="F5330" s="124">
        <v>-5</v>
      </c>
      <c r="G5330" s="2" t="s">
        <v>17916</v>
      </c>
      <c r="H5330" s="130">
        <v>45857</v>
      </c>
      <c r="I5330" s="134"/>
      <c r="J5330" s="123">
        <f>IF(OR(tbl_Metraj22[[#This Row],[TARIH]]="",tbl_Metraj22[[#This Row],[TARIH]]="-"),0,IF(tbl_Metraj22[[#This Row],[YUZDE]]=0,tbl_Metraj22[[#This Row],[METRAJ_BETON]],tbl_Metraj22[[#This Row],[YUZDE]]*tbl_Metraj22[[#This Row],[METRAJ_BETON]]))</f>
        <v>2.2999999999999998</v>
      </c>
      <c r="K5330" s="2" t="s">
        <v>22318</v>
      </c>
    </row>
    <row r="5331" spans="1:11" ht="14.25" x14ac:dyDescent="0.2">
      <c r="A5331" s="2" t="s">
        <v>734</v>
      </c>
      <c r="B5331" s="124" t="s">
        <v>9956</v>
      </c>
      <c r="C5331" s="124"/>
      <c r="D5331" s="126">
        <v>2.2999999999999998</v>
      </c>
      <c r="E5331" s="124" t="s">
        <v>768</v>
      </c>
      <c r="F5331" s="124">
        <v>-5</v>
      </c>
      <c r="G5331" s="2" t="s">
        <v>17917</v>
      </c>
      <c r="H5331" s="130">
        <v>45857</v>
      </c>
      <c r="I5331" s="134"/>
      <c r="J5331" s="123">
        <f>IF(OR(tbl_Metraj22[[#This Row],[TARIH]]="",tbl_Metraj22[[#This Row],[TARIH]]="-"),0,IF(tbl_Metraj22[[#This Row],[YUZDE]]=0,tbl_Metraj22[[#This Row],[METRAJ_BETON]],tbl_Metraj22[[#This Row],[YUZDE]]*tbl_Metraj22[[#This Row],[METRAJ_BETON]]))</f>
        <v>2.2999999999999998</v>
      </c>
      <c r="K5331" s="2" t="s">
        <v>22256</v>
      </c>
    </row>
    <row r="5332" spans="1:11" ht="14.25" x14ac:dyDescent="0.2">
      <c r="A5332" s="2" t="s">
        <v>734</v>
      </c>
      <c r="B5332" s="124" t="s">
        <v>9957</v>
      </c>
      <c r="C5332" s="124"/>
      <c r="D5332" s="126">
        <v>1.69</v>
      </c>
      <c r="E5332" s="124" t="s">
        <v>768</v>
      </c>
      <c r="F5332" s="124">
        <v>-5</v>
      </c>
      <c r="G5332" s="2" t="s">
        <v>17918</v>
      </c>
      <c r="H5332" s="130">
        <v>45857</v>
      </c>
      <c r="I5332" s="134"/>
      <c r="J5332" s="123">
        <f>IF(OR(tbl_Metraj22[[#This Row],[TARIH]]="",tbl_Metraj22[[#This Row],[TARIH]]="-"),0,IF(tbl_Metraj22[[#This Row],[YUZDE]]=0,tbl_Metraj22[[#This Row],[METRAJ_BETON]],tbl_Metraj22[[#This Row],[YUZDE]]*tbl_Metraj22[[#This Row],[METRAJ_BETON]]))</f>
        <v>1.69</v>
      </c>
      <c r="K5332" s="2" t="s">
        <v>22176</v>
      </c>
    </row>
    <row r="5333" spans="1:11" ht="14.25" x14ac:dyDescent="0.2">
      <c r="A5333" s="2" t="s">
        <v>734</v>
      </c>
      <c r="B5333" s="124" t="s">
        <v>9958</v>
      </c>
      <c r="C5333" s="124"/>
      <c r="D5333" s="126">
        <v>2.46</v>
      </c>
      <c r="E5333" s="124" t="s">
        <v>768</v>
      </c>
      <c r="F5333" s="124">
        <v>-5</v>
      </c>
      <c r="G5333" s="2" t="s">
        <v>17919</v>
      </c>
      <c r="H5333" s="130">
        <v>45857</v>
      </c>
      <c r="I5333" s="134"/>
      <c r="J5333" s="123">
        <f>IF(OR(tbl_Metraj22[[#This Row],[TARIH]]="",tbl_Metraj22[[#This Row],[TARIH]]="-"),0,IF(tbl_Metraj22[[#This Row],[YUZDE]]=0,tbl_Metraj22[[#This Row],[METRAJ_BETON]],tbl_Metraj22[[#This Row],[YUZDE]]*tbl_Metraj22[[#This Row],[METRAJ_BETON]]))</f>
        <v>2.46</v>
      </c>
      <c r="K5333" s="2" t="s">
        <v>22271</v>
      </c>
    </row>
    <row r="5334" spans="1:11" ht="14.25" x14ac:dyDescent="0.2">
      <c r="A5334" s="2" t="s">
        <v>734</v>
      </c>
      <c r="B5334" s="124" t="s">
        <v>9959</v>
      </c>
      <c r="C5334" s="124"/>
      <c r="D5334" s="126">
        <v>1.7</v>
      </c>
      <c r="E5334" s="124" t="s">
        <v>768</v>
      </c>
      <c r="F5334" s="124">
        <v>-5</v>
      </c>
      <c r="G5334" s="2" t="s">
        <v>17920</v>
      </c>
      <c r="H5334" s="130">
        <v>45857</v>
      </c>
      <c r="I5334" s="134"/>
      <c r="J5334" s="123">
        <f>IF(OR(tbl_Metraj22[[#This Row],[TARIH]]="",tbl_Metraj22[[#This Row],[TARIH]]="-"),0,IF(tbl_Metraj22[[#This Row],[YUZDE]]=0,tbl_Metraj22[[#This Row],[METRAJ_BETON]],tbl_Metraj22[[#This Row],[YUZDE]]*tbl_Metraj22[[#This Row],[METRAJ_BETON]]))</f>
        <v>1.7</v>
      </c>
      <c r="K5334" s="2" t="s">
        <v>22300</v>
      </c>
    </row>
    <row r="5335" spans="1:11" ht="14.25" x14ac:dyDescent="0.2">
      <c r="A5335" s="2" t="s">
        <v>734</v>
      </c>
      <c r="B5335" s="124" t="s">
        <v>9960</v>
      </c>
      <c r="C5335" s="124"/>
      <c r="D5335" s="126">
        <v>1.94</v>
      </c>
      <c r="E5335" s="124" t="s">
        <v>768</v>
      </c>
      <c r="F5335" s="124">
        <v>-5</v>
      </c>
      <c r="G5335" s="2" t="s">
        <v>17921</v>
      </c>
      <c r="H5335" s="130">
        <v>45857</v>
      </c>
      <c r="I5335" s="134"/>
      <c r="J5335" s="123">
        <f>IF(OR(tbl_Metraj22[[#This Row],[TARIH]]="",tbl_Metraj22[[#This Row],[TARIH]]="-"),0,IF(tbl_Metraj22[[#This Row],[YUZDE]]=0,tbl_Metraj22[[#This Row],[METRAJ_BETON]],tbl_Metraj22[[#This Row],[YUZDE]]*tbl_Metraj22[[#This Row],[METRAJ_BETON]]))</f>
        <v>1.94</v>
      </c>
      <c r="K5335" s="2" t="s">
        <v>22291</v>
      </c>
    </row>
    <row r="5336" spans="1:11" ht="14.25" x14ac:dyDescent="0.2">
      <c r="A5336" s="2" t="s">
        <v>734</v>
      </c>
      <c r="B5336" s="124" t="s">
        <v>9961</v>
      </c>
      <c r="C5336" s="124"/>
      <c r="D5336" s="126">
        <v>1.42</v>
      </c>
      <c r="E5336" s="124" t="s">
        <v>768</v>
      </c>
      <c r="F5336" s="124">
        <v>-5</v>
      </c>
      <c r="G5336" s="2" t="s">
        <v>17922</v>
      </c>
      <c r="H5336" s="130">
        <v>45857</v>
      </c>
      <c r="I5336" s="134"/>
      <c r="J5336" s="123">
        <f>IF(OR(tbl_Metraj22[[#This Row],[TARIH]]="",tbl_Metraj22[[#This Row],[TARIH]]="-"),0,IF(tbl_Metraj22[[#This Row],[YUZDE]]=0,tbl_Metraj22[[#This Row],[METRAJ_BETON]],tbl_Metraj22[[#This Row],[YUZDE]]*tbl_Metraj22[[#This Row],[METRAJ_BETON]]))</f>
        <v>1.42</v>
      </c>
      <c r="K5336" s="2" t="s">
        <v>22295</v>
      </c>
    </row>
    <row r="5337" spans="1:11" ht="14.25" x14ac:dyDescent="0.2">
      <c r="A5337" s="2" t="s">
        <v>734</v>
      </c>
      <c r="B5337" s="124" t="s">
        <v>9962</v>
      </c>
      <c r="C5337" s="124"/>
      <c r="D5337" s="126">
        <v>2.48</v>
      </c>
      <c r="E5337" s="124" t="s">
        <v>768</v>
      </c>
      <c r="F5337" s="124">
        <v>-5</v>
      </c>
      <c r="G5337" s="2" t="s">
        <v>17923</v>
      </c>
      <c r="H5337" s="130">
        <v>45857</v>
      </c>
      <c r="I5337" s="134"/>
      <c r="J5337" s="123">
        <f>IF(OR(tbl_Metraj22[[#This Row],[TARIH]]="",tbl_Metraj22[[#This Row],[TARIH]]="-"),0,IF(tbl_Metraj22[[#This Row],[YUZDE]]=0,tbl_Metraj22[[#This Row],[METRAJ_BETON]],tbl_Metraj22[[#This Row],[YUZDE]]*tbl_Metraj22[[#This Row],[METRAJ_BETON]]))</f>
        <v>2.48</v>
      </c>
      <c r="K5337" s="2" t="s">
        <v>22247</v>
      </c>
    </row>
    <row r="5338" spans="1:11" ht="14.25" x14ac:dyDescent="0.2">
      <c r="A5338" s="2" t="s">
        <v>734</v>
      </c>
      <c r="B5338" s="124" t="s">
        <v>9963</v>
      </c>
      <c r="C5338" s="124"/>
      <c r="D5338" s="126">
        <v>2.2999999999999998</v>
      </c>
      <c r="E5338" s="124" t="s">
        <v>768</v>
      </c>
      <c r="F5338" s="124">
        <v>-5</v>
      </c>
      <c r="G5338" s="2" t="s">
        <v>17924</v>
      </c>
      <c r="H5338" s="130">
        <v>45857</v>
      </c>
      <c r="I5338" s="134"/>
      <c r="J5338" s="123">
        <f>IF(OR(tbl_Metraj22[[#This Row],[TARIH]]="",tbl_Metraj22[[#This Row],[TARIH]]="-"),0,IF(tbl_Metraj22[[#This Row],[YUZDE]]=0,tbl_Metraj22[[#This Row],[METRAJ_BETON]],tbl_Metraj22[[#This Row],[YUZDE]]*tbl_Metraj22[[#This Row],[METRAJ_BETON]]))</f>
        <v>2.2999999999999998</v>
      </c>
      <c r="K5338" s="2" t="s">
        <v>22325</v>
      </c>
    </row>
    <row r="5339" spans="1:11" ht="14.25" x14ac:dyDescent="0.2">
      <c r="A5339" s="2" t="s">
        <v>734</v>
      </c>
      <c r="B5339" s="124" t="s">
        <v>9964</v>
      </c>
      <c r="C5339" s="124"/>
      <c r="D5339" s="126">
        <v>2.2999999999999998</v>
      </c>
      <c r="E5339" s="124" t="s">
        <v>768</v>
      </c>
      <c r="F5339" s="124">
        <v>-5</v>
      </c>
      <c r="G5339" s="2" t="s">
        <v>17925</v>
      </c>
      <c r="H5339" s="130">
        <v>45857</v>
      </c>
      <c r="I5339" s="134"/>
      <c r="J5339" s="123">
        <f>IF(OR(tbl_Metraj22[[#This Row],[TARIH]]="",tbl_Metraj22[[#This Row],[TARIH]]="-"),0,IF(tbl_Metraj22[[#This Row],[YUZDE]]=0,tbl_Metraj22[[#This Row],[METRAJ_BETON]],tbl_Metraj22[[#This Row],[YUZDE]]*tbl_Metraj22[[#This Row],[METRAJ_BETON]]))</f>
        <v>2.2999999999999998</v>
      </c>
      <c r="K5339" s="2" t="s">
        <v>22323</v>
      </c>
    </row>
    <row r="5340" spans="1:11" ht="14.25" x14ac:dyDescent="0.2">
      <c r="A5340" s="2" t="s">
        <v>734</v>
      </c>
      <c r="B5340" s="124" t="s">
        <v>9965</v>
      </c>
      <c r="C5340" s="124"/>
      <c r="D5340" s="126">
        <v>2.2999999999999998</v>
      </c>
      <c r="E5340" s="124" t="s">
        <v>768</v>
      </c>
      <c r="F5340" s="124">
        <v>-5</v>
      </c>
      <c r="G5340" s="2" t="s">
        <v>17926</v>
      </c>
      <c r="H5340" s="130">
        <v>45857</v>
      </c>
      <c r="I5340" s="134"/>
      <c r="J5340" s="123">
        <f>IF(OR(tbl_Metraj22[[#This Row],[TARIH]]="",tbl_Metraj22[[#This Row],[TARIH]]="-"),0,IF(tbl_Metraj22[[#This Row],[YUZDE]]=0,tbl_Metraj22[[#This Row],[METRAJ_BETON]],tbl_Metraj22[[#This Row],[YUZDE]]*tbl_Metraj22[[#This Row],[METRAJ_BETON]]))</f>
        <v>2.2999999999999998</v>
      </c>
      <c r="K5340" s="2" t="s">
        <v>22327</v>
      </c>
    </row>
    <row r="5341" spans="1:11" ht="14.25" x14ac:dyDescent="0.2">
      <c r="A5341" s="2" t="s">
        <v>734</v>
      </c>
      <c r="B5341" s="124" t="s">
        <v>9966</v>
      </c>
      <c r="C5341" s="124"/>
      <c r="D5341" s="126">
        <v>2.2999999999999998</v>
      </c>
      <c r="E5341" s="124" t="s">
        <v>768</v>
      </c>
      <c r="F5341" s="124">
        <v>-5</v>
      </c>
      <c r="G5341" s="2" t="s">
        <v>17927</v>
      </c>
      <c r="H5341" s="130">
        <v>45857</v>
      </c>
      <c r="I5341" s="134"/>
      <c r="J5341" s="123">
        <f>IF(OR(tbl_Metraj22[[#This Row],[TARIH]]="",tbl_Metraj22[[#This Row],[TARIH]]="-"),0,IF(tbl_Metraj22[[#This Row],[YUZDE]]=0,tbl_Metraj22[[#This Row],[METRAJ_BETON]],tbl_Metraj22[[#This Row],[YUZDE]]*tbl_Metraj22[[#This Row],[METRAJ_BETON]]))</f>
        <v>2.2999999999999998</v>
      </c>
      <c r="K5341" s="2" t="s">
        <v>22246</v>
      </c>
    </row>
    <row r="5342" spans="1:11" ht="14.25" x14ac:dyDescent="0.2">
      <c r="A5342" s="2" t="s">
        <v>734</v>
      </c>
      <c r="B5342" s="124" t="s">
        <v>9967</v>
      </c>
      <c r="C5342" s="124"/>
      <c r="D5342" s="126">
        <v>1.6</v>
      </c>
      <c r="E5342" s="124" t="s">
        <v>768</v>
      </c>
      <c r="F5342" s="124">
        <v>-5</v>
      </c>
      <c r="G5342" s="2" t="s">
        <v>17928</v>
      </c>
      <c r="H5342" s="130">
        <v>45857</v>
      </c>
      <c r="I5342" s="134"/>
      <c r="J5342" s="123">
        <f>IF(OR(tbl_Metraj22[[#This Row],[TARIH]]="",tbl_Metraj22[[#This Row],[TARIH]]="-"),0,IF(tbl_Metraj22[[#This Row],[YUZDE]]=0,tbl_Metraj22[[#This Row],[METRAJ_BETON]],tbl_Metraj22[[#This Row],[YUZDE]]*tbl_Metraj22[[#This Row],[METRAJ_BETON]]))</f>
        <v>1.6</v>
      </c>
      <c r="K5342" s="2" t="s">
        <v>22211</v>
      </c>
    </row>
    <row r="5343" spans="1:11" ht="14.25" x14ac:dyDescent="0.2">
      <c r="A5343" s="2" t="s">
        <v>734</v>
      </c>
      <c r="B5343" s="124" t="s">
        <v>9968</v>
      </c>
      <c r="C5343" s="124"/>
      <c r="D5343" s="126">
        <v>2.48</v>
      </c>
      <c r="E5343" s="124" t="s">
        <v>768</v>
      </c>
      <c r="F5343" s="124">
        <v>-5</v>
      </c>
      <c r="G5343" s="2" t="s">
        <v>17929</v>
      </c>
      <c r="H5343" s="130">
        <v>45857</v>
      </c>
      <c r="I5343" s="134"/>
      <c r="J5343" s="123">
        <f>IF(OR(tbl_Metraj22[[#This Row],[TARIH]]="",tbl_Metraj22[[#This Row],[TARIH]]="-"),0,IF(tbl_Metraj22[[#This Row],[YUZDE]]=0,tbl_Metraj22[[#This Row],[METRAJ_BETON]],tbl_Metraj22[[#This Row],[YUZDE]]*tbl_Metraj22[[#This Row],[METRAJ_BETON]]))</f>
        <v>2.48</v>
      </c>
      <c r="K5343" s="2" t="s">
        <v>22311</v>
      </c>
    </row>
    <row r="5344" spans="1:11" ht="14.25" x14ac:dyDescent="0.2">
      <c r="A5344" s="2" t="s">
        <v>734</v>
      </c>
      <c r="B5344" s="124" t="s">
        <v>9969</v>
      </c>
      <c r="C5344" s="124"/>
      <c r="D5344" s="126">
        <v>1.3</v>
      </c>
      <c r="E5344" s="124" t="s">
        <v>768</v>
      </c>
      <c r="F5344" s="124">
        <v>-5</v>
      </c>
      <c r="G5344" s="2" t="s">
        <v>17930</v>
      </c>
      <c r="H5344" s="130">
        <v>45857</v>
      </c>
      <c r="I5344" s="134"/>
      <c r="J5344" s="123">
        <f>IF(OR(tbl_Metraj22[[#This Row],[TARIH]]="",tbl_Metraj22[[#This Row],[TARIH]]="-"),0,IF(tbl_Metraj22[[#This Row],[YUZDE]]=0,tbl_Metraj22[[#This Row],[METRAJ_BETON]],tbl_Metraj22[[#This Row],[YUZDE]]*tbl_Metraj22[[#This Row],[METRAJ_BETON]]))</f>
        <v>1.3</v>
      </c>
      <c r="K5344" s="2" t="s">
        <v>22243</v>
      </c>
    </row>
    <row r="5345" spans="1:11" ht="14.25" x14ac:dyDescent="0.2">
      <c r="A5345" s="2" t="s">
        <v>734</v>
      </c>
      <c r="B5345" s="124" t="s">
        <v>9970</v>
      </c>
      <c r="C5345" s="124"/>
      <c r="D5345" s="126">
        <v>1.94</v>
      </c>
      <c r="E5345" s="124" t="s">
        <v>768</v>
      </c>
      <c r="F5345" s="124">
        <v>-5</v>
      </c>
      <c r="G5345" s="2" t="s">
        <v>17931</v>
      </c>
      <c r="H5345" s="130">
        <v>45857</v>
      </c>
      <c r="I5345" s="134"/>
      <c r="J5345" s="123">
        <f>IF(OR(tbl_Metraj22[[#This Row],[TARIH]]="",tbl_Metraj22[[#This Row],[TARIH]]="-"),0,IF(tbl_Metraj22[[#This Row],[YUZDE]]=0,tbl_Metraj22[[#This Row],[METRAJ_BETON]],tbl_Metraj22[[#This Row],[YUZDE]]*tbl_Metraj22[[#This Row],[METRAJ_BETON]]))</f>
        <v>1.94</v>
      </c>
      <c r="K5345" s="2" t="s">
        <v>22293</v>
      </c>
    </row>
    <row r="5346" spans="1:11" ht="14.25" x14ac:dyDescent="0.2">
      <c r="A5346" s="2" t="s">
        <v>734</v>
      </c>
      <c r="B5346" s="124" t="s">
        <v>9971</v>
      </c>
      <c r="C5346" s="124"/>
      <c r="D5346" s="126">
        <v>1.7</v>
      </c>
      <c r="E5346" s="124" t="s">
        <v>768</v>
      </c>
      <c r="F5346" s="124">
        <v>-5</v>
      </c>
      <c r="G5346" s="2" t="s">
        <v>17932</v>
      </c>
      <c r="H5346" s="130">
        <v>45857</v>
      </c>
      <c r="I5346" s="134"/>
      <c r="J5346" s="123">
        <f>IF(OR(tbl_Metraj22[[#This Row],[TARIH]]="",tbl_Metraj22[[#This Row],[TARIH]]="-"),0,IF(tbl_Metraj22[[#This Row],[YUZDE]]=0,tbl_Metraj22[[#This Row],[METRAJ_BETON]],tbl_Metraj22[[#This Row],[YUZDE]]*tbl_Metraj22[[#This Row],[METRAJ_BETON]]))</f>
        <v>1.7</v>
      </c>
      <c r="K5346" s="2" t="s">
        <v>22244</v>
      </c>
    </row>
    <row r="5347" spans="1:11" ht="14.25" x14ac:dyDescent="0.2">
      <c r="A5347" s="2" t="s">
        <v>734</v>
      </c>
      <c r="B5347" s="124" t="s">
        <v>9972</v>
      </c>
      <c r="C5347" s="124"/>
      <c r="D5347" s="126">
        <v>2.46</v>
      </c>
      <c r="E5347" s="124" t="s">
        <v>768</v>
      </c>
      <c r="F5347" s="124">
        <v>-5</v>
      </c>
      <c r="G5347" s="2" t="s">
        <v>17933</v>
      </c>
      <c r="H5347" s="130">
        <v>45857</v>
      </c>
      <c r="I5347" s="134"/>
      <c r="J5347" s="123">
        <f>IF(OR(tbl_Metraj22[[#This Row],[TARIH]]="",tbl_Metraj22[[#This Row],[TARIH]]="-"),0,IF(tbl_Metraj22[[#This Row],[YUZDE]]=0,tbl_Metraj22[[#This Row],[METRAJ_BETON]],tbl_Metraj22[[#This Row],[YUZDE]]*tbl_Metraj22[[#This Row],[METRAJ_BETON]]))</f>
        <v>2.46</v>
      </c>
      <c r="K5347" s="2" t="s">
        <v>22302</v>
      </c>
    </row>
    <row r="5348" spans="1:11" ht="14.25" x14ac:dyDescent="0.2">
      <c r="A5348" s="2" t="s">
        <v>734</v>
      </c>
      <c r="B5348" s="124" t="s">
        <v>9973</v>
      </c>
      <c r="C5348" s="124"/>
      <c r="D5348" s="126">
        <v>3.46</v>
      </c>
      <c r="E5348" s="124" t="s">
        <v>768</v>
      </c>
      <c r="F5348" s="124">
        <v>-5</v>
      </c>
      <c r="G5348" s="2" t="s">
        <v>17934</v>
      </c>
      <c r="H5348" s="130">
        <v>45857</v>
      </c>
      <c r="I5348" s="134"/>
      <c r="J5348" s="123">
        <f>IF(OR(tbl_Metraj22[[#This Row],[TARIH]]="",tbl_Metraj22[[#This Row],[TARIH]]="-"),0,IF(tbl_Metraj22[[#This Row],[YUZDE]]=0,tbl_Metraj22[[#This Row],[METRAJ_BETON]],tbl_Metraj22[[#This Row],[YUZDE]]*tbl_Metraj22[[#This Row],[METRAJ_BETON]]))</f>
        <v>3.46</v>
      </c>
      <c r="K5348" s="2" t="s">
        <v>22331</v>
      </c>
    </row>
    <row r="5349" spans="1:11" ht="14.25" x14ac:dyDescent="0.2">
      <c r="A5349" s="2" t="s">
        <v>734</v>
      </c>
      <c r="B5349" s="124" t="s">
        <v>9974</v>
      </c>
      <c r="C5349" s="124"/>
      <c r="D5349" s="126">
        <v>1.67</v>
      </c>
      <c r="E5349" s="124" t="s">
        <v>768</v>
      </c>
      <c r="F5349" s="124">
        <v>-5</v>
      </c>
      <c r="G5349" s="2" t="s">
        <v>17935</v>
      </c>
      <c r="H5349" s="130">
        <v>45857</v>
      </c>
      <c r="I5349" s="134"/>
      <c r="J5349" s="123">
        <f>IF(OR(tbl_Metraj22[[#This Row],[TARIH]]="",tbl_Metraj22[[#This Row],[TARIH]]="-"),0,IF(tbl_Metraj22[[#This Row],[YUZDE]]=0,tbl_Metraj22[[#This Row],[METRAJ_BETON]],tbl_Metraj22[[#This Row],[YUZDE]]*tbl_Metraj22[[#This Row],[METRAJ_BETON]]))</f>
        <v>1.67</v>
      </c>
      <c r="K5349" s="2" t="s">
        <v>22308</v>
      </c>
    </row>
    <row r="5350" spans="1:11" ht="14.25" x14ac:dyDescent="0.2">
      <c r="A5350" s="2" t="s">
        <v>734</v>
      </c>
      <c r="B5350" s="124" t="s">
        <v>9975</v>
      </c>
      <c r="C5350" s="124"/>
      <c r="D5350" s="126">
        <v>2.2999999999999998</v>
      </c>
      <c r="E5350" s="124" t="s">
        <v>768</v>
      </c>
      <c r="F5350" s="124">
        <v>-5</v>
      </c>
      <c r="G5350" s="2" t="s">
        <v>17936</v>
      </c>
      <c r="H5350" s="130">
        <v>45857</v>
      </c>
      <c r="I5350" s="134"/>
      <c r="J5350" s="123">
        <f>IF(OR(tbl_Metraj22[[#This Row],[TARIH]]="",tbl_Metraj22[[#This Row],[TARIH]]="-"),0,IF(tbl_Metraj22[[#This Row],[YUZDE]]=0,tbl_Metraj22[[#This Row],[METRAJ_BETON]],tbl_Metraj22[[#This Row],[YUZDE]]*tbl_Metraj22[[#This Row],[METRAJ_BETON]]))</f>
        <v>2.2999999999999998</v>
      </c>
      <c r="K5350" s="2" t="s">
        <v>22324</v>
      </c>
    </row>
    <row r="5351" spans="1:11" ht="14.25" x14ac:dyDescent="0.2">
      <c r="A5351" s="2" t="s">
        <v>734</v>
      </c>
      <c r="B5351" s="124" t="s">
        <v>9976</v>
      </c>
      <c r="C5351" s="124"/>
      <c r="D5351" s="126">
        <v>1.1499999999999999</v>
      </c>
      <c r="E5351" s="124" t="s">
        <v>768</v>
      </c>
      <c r="F5351" s="124">
        <v>-5</v>
      </c>
      <c r="G5351" s="2" t="s">
        <v>17937</v>
      </c>
      <c r="H5351" s="130">
        <v>45857</v>
      </c>
      <c r="I5351" s="134"/>
      <c r="J5351" s="123">
        <f>IF(OR(tbl_Metraj22[[#This Row],[TARIH]]="",tbl_Metraj22[[#This Row],[TARIH]]="-"),0,IF(tbl_Metraj22[[#This Row],[YUZDE]]=0,tbl_Metraj22[[#This Row],[METRAJ_BETON]],tbl_Metraj22[[#This Row],[YUZDE]]*tbl_Metraj22[[#This Row],[METRAJ_BETON]]))</f>
        <v>1.1499999999999999</v>
      </c>
      <c r="K5351" s="2" t="s">
        <v>22307</v>
      </c>
    </row>
    <row r="5352" spans="1:11" ht="14.25" x14ac:dyDescent="0.2">
      <c r="A5352" s="2" t="s">
        <v>734</v>
      </c>
      <c r="B5352" s="124" t="s">
        <v>9977</v>
      </c>
      <c r="C5352" s="124"/>
      <c r="D5352" s="126">
        <v>2.2999999999999998</v>
      </c>
      <c r="E5352" s="124" t="s">
        <v>768</v>
      </c>
      <c r="F5352" s="124">
        <v>-5</v>
      </c>
      <c r="G5352" s="2" t="s">
        <v>17938</v>
      </c>
      <c r="H5352" s="130">
        <v>45857</v>
      </c>
      <c r="I5352" s="134"/>
      <c r="J5352" s="123">
        <f>IF(OR(tbl_Metraj22[[#This Row],[TARIH]]="",tbl_Metraj22[[#This Row],[TARIH]]="-"),0,IF(tbl_Metraj22[[#This Row],[YUZDE]]=0,tbl_Metraj22[[#This Row],[METRAJ_BETON]],tbl_Metraj22[[#This Row],[YUZDE]]*tbl_Metraj22[[#This Row],[METRAJ_BETON]]))</f>
        <v>2.2999999999999998</v>
      </c>
      <c r="K5352" s="2" t="s">
        <v>22329</v>
      </c>
    </row>
    <row r="5353" spans="1:11" ht="14.25" x14ac:dyDescent="0.2">
      <c r="A5353" s="2" t="s">
        <v>734</v>
      </c>
      <c r="B5353" s="124" t="s">
        <v>9978</v>
      </c>
      <c r="C5353" s="124"/>
      <c r="D5353" s="126">
        <v>1.1499999999999999</v>
      </c>
      <c r="E5353" s="124" t="s">
        <v>768</v>
      </c>
      <c r="F5353" s="124">
        <v>-5</v>
      </c>
      <c r="G5353" s="2" t="s">
        <v>17939</v>
      </c>
      <c r="H5353" s="130">
        <v>45857</v>
      </c>
      <c r="I5353" s="134"/>
      <c r="J5353" s="123">
        <f>IF(OR(tbl_Metraj22[[#This Row],[TARIH]]="",tbl_Metraj22[[#This Row],[TARIH]]="-"),0,IF(tbl_Metraj22[[#This Row],[YUZDE]]=0,tbl_Metraj22[[#This Row],[METRAJ_BETON]],tbl_Metraj22[[#This Row],[YUZDE]]*tbl_Metraj22[[#This Row],[METRAJ_BETON]]))</f>
        <v>1.1499999999999999</v>
      </c>
      <c r="K5353" s="2" t="s">
        <v>22274</v>
      </c>
    </row>
    <row r="5354" spans="1:11" ht="14.25" x14ac:dyDescent="0.2">
      <c r="A5354" s="2" t="s">
        <v>734</v>
      </c>
      <c r="B5354" s="124" t="s">
        <v>9979</v>
      </c>
      <c r="C5354" s="124"/>
      <c r="D5354" s="126">
        <v>2.2999999999999998</v>
      </c>
      <c r="E5354" s="124" t="s">
        <v>768</v>
      </c>
      <c r="F5354" s="124">
        <v>-5</v>
      </c>
      <c r="G5354" s="2" t="s">
        <v>17940</v>
      </c>
      <c r="H5354" s="130">
        <v>45857</v>
      </c>
      <c r="I5354" s="134"/>
      <c r="J5354" s="123">
        <f>IF(OR(tbl_Metraj22[[#This Row],[TARIH]]="",tbl_Metraj22[[#This Row],[TARIH]]="-"),0,IF(tbl_Metraj22[[#This Row],[YUZDE]]=0,tbl_Metraj22[[#This Row],[METRAJ_BETON]],tbl_Metraj22[[#This Row],[YUZDE]]*tbl_Metraj22[[#This Row],[METRAJ_BETON]]))</f>
        <v>2.2999999999999998</v>
      </c>
      <c r="K5354" s="2" t="s">
        <v>22248</v>
      </c>
    </row>
    <row r="5355" spans="1:11" ht="14.25" x14ac:dyDescent="0.2">
      <c r="A5355" s="2" t="s">
        <v>734</v>
      </c>
      <c r="B5355" s="124" t="s">
        <v>9980</v>
      </c>
      <c r="C5355" s="124"/>
      <c r="D5355" s="126">
        <v>0.78</v>
      </c>
      <c r="E5355" s="124" t="s">
        <v>768</v>
      </c>
      <c r="F5355" s="124">
        <v>-5</v>
      </c>
      <c r="G5355" s="2" t="s">
        <v>17941</v>
      </c>
      <c r="H5355" s="130">
        <v>45857</v>
      </c>
      <c r="I5355" s="134"/>
      <c r="J5355" s="123">
        <f>IF(OR(tbl_Metraj22[[#This Row],[TARIH]]="",tbl_Metraj22[[#This Row],[TARIH]]="-"),0,IF(tbl_Metraj22[[#This Row],[YUZDE]]=0,tbl_Metraj22[[#This Row],[METRAJ_BETON]],tbl_Metraj22[[#This Row],[YUZDE]]*tbl_Metraj22[[#This Row],[METRAJ_BETON]]))</f>
        <v>0.78</v>
      </c>
      <c r="K5355" s="2" t="s">
        <v>22313</v>
      </c>
    </row>
    <row r="5356" spans="1:11" ht="14.25" x14ac:dyDescent="0.2">
      <c r="A5356" s="2" t="s">
        <v>734</v>
      </c>
      <c r="B5356" s="124" t="s">
        <v>9981</v>
      </c>
      <c r="C5356" s="124"/>
      <c r="D5356" s="126">
        <v>2.2999999999999998</v>
      </c>
      <c r="E5356" s="124" t="s">
        <v>768</v>
      </c>
      <c r="F5356" s="124">
        <v>-5</v>
      </c>
      <c r="G5356" s="2" t="s">
        <v>17942</v>
      </c>
      <c r="H5356" s="130">
        <v>45857</v>
      </c>
      <c r="I5356" s="134"/>
      <c r="J5356" s="123">
        <f>IF(OR(tbl_Metraj22[[#This Row],[TARIH]]="",tbl_Metraj22[[#This Row],[TARIH]]="-"),0,IF(tbl_Metraj22[[#This Row],[YUZDE]]=0,tbl_Metraj22[[#This Row],[METRAJ_BETON]],tbl_Metraj22[[#This Row],[YUZDE]]*tbl_Metraj22[[#This Row],[METRAJ_BETON]]))</f>
        <v>2.2999999999999998</v>
      </c>
      <c r="K5356" s="2" t="s">
        <v>22265</v>
      </c>
    </row>
    <row r="5357" spans="1:11" ht="14.25" x14ac:dyDescent="0.2">
      <c r="A5357" s="2" t="s">
        <v>734</v>
      </c>
      <c r="B5357" s="124" t="s">
        <v>9982</v>
      </c>
      <c r="C5357" s="124"/>
      <c r="D5357" s="126">
        <v>1.86</v>
      </c>
      <c r="E5357" s="124" t="s">
        <v>768</v>
      </c>
      <c r="F5357" s="124">
        <v>-5</v>
      </c>
      <c r="G5357" s="2" t="s">
        <v>17943</v>
      </c>
      <c r="H5357" s="130">
        <v>45857</v>
      </c>
      <c r="I5357" s="134"/>
      <c r="J5357" s="123">
        <f>IF(OR(tbl_Metraj22[[#This Row],[TARIH]]="",tbl_Metraj22[[#This Row],[TARIH]]="-"),0,IF(tbl_Metraj22[[#This Row],[YUZDE]]=0,tbl_Metraj22[[#This Row],[METRAJ_BETON]],tbl_Metraj22[[#This Row],[YUZDE]]*tbl_Metraj22[[#This Row],[METRAJ_BETON]]))</f>
        <v>1.86</v>
      </c>
      <c r="K5357" s="2" t="s">
        <v>22310</v>
      </c>
    </row>
    <row r="5358" spans="1:11" ht="14.25" x14ac:dyDescent="0.2">
      <c r="A5358" s="2" t="s">
        <v>734</v>
      </c>
      <c r="B5358" s="124" t="s">
        <v>9983</v>
      </c>
      <c r="C5358" s="124"/>
      <c r="D5358" s="126">
        <v>1.1000000000000001</v>
      </c>
      <c r="E5358" s="124" t="s">
        <v>768</v>
      </c>
      <c r="F5358" s="124">
        <v>-5</v>
      </c>
      <c r="G5358" s="2" t="s">
        <v>17944</v>
      </c>
      <c r="H5358" s="130">
        <v>45857</v>
      </c>
      <c r="I5358" s="134"/>
      <c r="J5358" s="123">
        <f>IF(OR(tbl_Metraj22[[#This Row],[TARIH]]="",tbl_Metraj22[[#This Row],[TARIH]]="-"),0,IF(tbl_Metraj22[[#This Row],[YUZDE]]=0,tbl_Metraj22[[#This Row],[METRAJ_BETON]],tbl_Metraj22[[#This Row],[YUZDE]]*tbl_Metraj22[[#This Row],[METRAJ_BETON]]))</f>
        <v>1.1000000000000001</v>
      </c>
      <c r="K5358" s="2" t="e">
        <v>#N/A</v>
      </c>
    </row>
    <row r="5359" spans="1:11" ht="14.25" x14ac:dyDescent="0.2">
      <c r="A5359" s="2" t="s">
        <v>734</v>
      </c>
      <c r="B5359" s="124" t="s">
        <v>9984</v>
      </c>
      <c r="C5359" s="124"/>
      <c r="D5359" s="126">
        <v>2.59</v>
      </c>
      <c r="E5359" s="124" t="s">
        <v>768</v>
      </c>
      <c r="F5359" s="124">
        <v>-5</v>
      </c>
      <c r="G5359" s="2" t="s">
        <v>17945</v>
      </c>
      <c r="H5359" s="130">
        <v>45857</v>
      </c>
      <c r="I5359" s="134"/>
      <c r="J5359" s="123">
        <f>IF(OR(tbl_Metraj22[[#This Row],[TARIH]]="",tbl_Metraj22[[#This Row],[TARIH]]="-"),0,IF(tbl_Metraj22[[#This Row],[YUZDE]]=0,tbl_Metraj22[[#This Row],[METRAJ_BETON]],tbl_Metraj22[[#This Row],[YUZDE]]*tbl_Metraj22[[#This Row],[METRAJ_BETON]]))</f>
        <v>2.59</v>
      </c>
      <c r="K5359" s="2" t="s">
        <v>22315</v>
      </c>
    </row>
    <row r="5360" spans="1:11" ht="14.25" x14ac:dyDescent="0.2">
      <c r="A5360" s="2" t="s">
        <v>734</v>
      </c>
      <c r="B5360" s="124" t="s">
        <v>9985</v>
      </c>
      <c r="C5360" s="124"/>
      <c r="D5360" s="126">
        <v>2.5</v>
      </c>
      <c r="E5360" s="124" t="s">
        <v>768</v>
      </c>
      <c r="F5360" s="124">
        <v>-5</v>
      </c>
      <c r="G5360" s="2" t="s">
        <v>17946</v>
      </c>
      <c r="H5360" s="130">
        <v>45857</v>
      </c>
      <c r="I5360" s="134"/>
      <c r="J5360" s="123">
        <f>IF(OR(tbl_Metraj22[[#This Row],[TARIH]]="",tbl_Metraj22[[#This Row],[TARIH]]="-"),0,IF(tbl_Metraj22[[#This Row],[YUZDE]]=0,tbl_Metraj22[[#This Row],[METRAJ_BETON]],tbl_Metraj22[[#This Row],[YUZDE]]*tbl_Metraj22[[#This Row],[METRAJ_BETON]]))</f>
        <v>2.5</v>
      </c>
      <c r="K5360" s="2" t="s">
        <v>22301</v>
      </c>
    </row>
    <row r="5361" spans="1:11" ht="14.25" x14ac:dyDescent="0.2">
      <c r="A5361" s="2" t="s">
        <v>728</v>
      </c>
      <c r="B5361" s="124" t="s">
        <v>10304</v>
      </c>
      <c r="C5361" s="124"/>
      <c r="D5361" s="126">
        <v>1.26</v>
      </c>
      <c r="E5361" s="124" t="s">
        <v>768</v>
      </c>
      <c r="F5361" s="124">
        <v>-5</v>
      </c>
      <c r="G5361" s="2" t="s">
        <v>17947</v>
      </c>
      <c r="H5361" s="130">
        <v>45857</v>
      </c>
      <c r="I5361" s="134"/>
      <c r="J5361" s="123">
        <f>IF(OR(tbl_Metraj22[[#This Row],[TARIH]]="",tbl_Metraj22[[#This Row],[TARIH]]="-"),0,IF(tbl_Metraj22[[#This Row],[YUZDE]]=0,tbl_Metraj22[[#This Row],[METRAJ_BETON]],tbl_Metraj22[[#This Row],[YUZDE]]*tbl_Metraj22[[#This Row],[METRAJ_BETON]]))</f>
        <v>1.26</v>
      </c>
      <c r="K5361" s="2" t="s">
        <v>1457</v>
      </c>
    </row>
    <row r="5362" spans="1:11" ht="14.25" x14ac:dyDescent="0.2">
      <c r="A5362" s="2" t="s">
        <v>728</v>
      </c>
      <c r="B5362" s="124" t="s">
        <v>10444</v>
      </c>
      <c r="C5362" s="124"/>
      <c r="D5362" s="126">
        <v>0.84</v>
      </c>
      <c r="E5362" s="124" t="s">
        <v>768</v>
      </c>
      <c r="F5362" s="124">
        <v>-5</v>
      </c>
      <c r="G5362" s="2" t="s">
        <v>17948</v>
      </c>
      <c r="H5362" s="130">
        <v>45857</v>
      </c>
      <c r="I5362" s="134"/>
      <c r="J5362" s="123">
        <f>IF(OR(tbl_Metraj22[[#This Row],[TARIH]]="",tbl_Metraj22[[#This Row],[TARIH]]="-"),0,IF(tbl_Metraj22[[#This Row],[YUZDE]]=0,tbl_Metraj22[[#This Row],[METRAJ_BETON]],tbl_Metraj22[[#This Row],[YUZDE]]*tbl_Metraj22[[#This Row],[METRAJ_BETON]]))</f>
        <v>0.84</v>
      </c>
      <c r="K5362" s="2" t="s">
        <v>1459</v>
      </c>
    </row>
    <row r="5363" spans="1:11" ht="14.25" x14ac:dyDescent="0.2">
      <c r="A5363" s="2" t="s">
        <v>728</v>
      </c>
      <c r="B5363" s="124" t="s">
        <v>10447</v>
      </c>
      <c r="C5363" s="124"/>
      <c r="D5363" s="126">
        <v>4.2</v>
      </c>
      <c r="E5363" s="124" t="s">
        <v>768</v>
      </c>
      <c r="F5363" s="124">
        <v>-5</v>
      </c>
      <c r="G5363" s="2" t="s">
        <v>17949</v>
      </c>
      <c r="H5363" s="130">
        <v>45857</v>
      </c>
      <c r="I5363" s="134"/>
      <c r="J5363" s="123">
        <f>IF(OR(tbl_Metraj22[[#This Row],[TARIH]]="",tbl_Metraj22[[#This Row],[TARIH]]="-"),0,IF(tbl_Metraj22[[#This Row],[YUZDE]]=0,tbl_Metraj22[[#This Row],[METRAJ_BETON]],tbl_Metraj22[[#This Row],[YUZDE]]*tbl_Metraj22[[#This Row],[METRAJ_BETON]]))</f>
        <v>4.2</v>
      </c>
      <c r="K5363" s="2" t="s">
        <v>1533</v>
      </c>
    </row>
    <row r="5364" spans="1:11" ht="14.25" x14ac:dyDescent="0.2">
      <c r="A5364" s="2" t="s">
        <v>728</v>
      </c>
      <c r="B5364" s="124" t="s">
        <v>10448</v>
      </c>
      <c r="C5364" s="124"/>
      <c r="D5364" s="126">
        <v>2.2400000000000002</v>
      </c>
      <c r="E5364" s="124" t="s">
        <v>768</v>
      </c>
      <c r="F5364" s="124">
        <v>-5</v>
      </c>
      <c r="G5364" s="2" t="s">
        <v>17950</v>
      </c>
      <c r="H5364" s="130">
        <v>45857</v>
      </c>
      <c r="I5364" s="134"/>
      <c r="J5364" s="123">
        <f>IF(OR(tbl_Metraj22[[#This Row],[TARIH]]="",tbl_Metraj22[[#This Row],[TARIH]]="-"),0,IF(tbl_Metraj22[[#This Row],[YUZDE]]=0,tbl_Metraj22[[#This Row],[METRAJ_BETON]],tbl_Metraj22[[#This Row],[YUZDE]]*tbl_Metraj22[[#This Row],[METRAJ_BETON]]))</f>
        <v>2.2400000000000002</v>
      </c>
      <c r="K5364" s="2" t="s">
        <v>1524</v>
      </c>
    </row>
    <row r="5365" spans="1:11" ht="14.25" x14ac:dyDescent="0.2">
      <c r="A5365" s="2" t="s">
        <v>728</v>
      </c>
      <c r="B5365" s="124" t="s">
        <v>10449</v>
      </c>
      <c r="C5365" s="124"/>
      <c r="D5365" s="126">
        <v>2.2400000000000002</v>
      </c>
      <c r="E5365" s="124" t="s">
        <v>768</v>
      </c>
      <c r="F5365" s="124">
        <v>-5</v>
      </c>
      <c r="G5365" s="2" t="s">
        <v>17951</v>
      </c>
      <c r="H5365" s="130">
        <v>45857</v>
      </c>
      <c r="I5365" s="134"/>
      <c r="J5365" s="123">
        <f>IF(OR(tbl_Metraj22[[#This Row],[TARIH]]="",tbl_Metraj22[[#This Row],[TARIH]]="-"),0,IF(tbl_Metraj22[[#This Row],[YUZDE]]=0,tbl_Metraj22[[#This Row],[METRAJ_BETON]],tbl_Metraj22[[#This Row],[YUZDE]]*tbl_Metraj22[[#This Row],[METRAJ_BETON]]))</f>
        <v>2.2400000000000002</v>
      </c>
      <c r="K5365" s="2" t="s">
        <v>1523</v>
      </c>
    </row>
    <row r="5366" spans="1:11" ht="14.25" x14ac:dyDescent="0.2">
      <c r="A5366" s="2" t="s">
        <v>728</v>
      </c>
      <c r="B5366" s="124" t="s">
        <v>10450</v>
      </c>
      <c r="C5366" s="124"/>
      <c r="D5366" s="126">
        <v>2.2400000000000002</v>
      </c>
      <c r="E5366" s="124" t="s">
        <v>768</v>
      </c>
      <c r="F5366" s="124">
        <v>-5</v>
      </c>
      <c r="G5366" s="2" t="s">
        <v>17952</v>
      </c>
      <c r="H5366" s="130">
        <v>45857</v>
      </c>
      <c r="I5366" s="134"/>
      <c r="J5366" s="123">
        <f>IF(OR(tbl_Metraj22[[#This Row],[TARIH]]="",tbl_Metraj22[[#This Row],[TARIH]]="-"),0,IF(tbl_Metraj22[[#This Row],[YUZDE]]=0,tbl_Metraj22[[#This Row],[METRAJ_BETON]],tbl_Metraj22[[#This Row],[YUZDE]]*tbl_Metraj22[[#This Row],[METRAJ_BETON]]))</f>
        <v>2.2400000000000002</v>
      </c>
      <c r="K5366" s="2" t="s">
        <v>1519</v>
      </c>
    </row>
    <row r="5367" spans="1:11" ht="14.25" x14ac:dyDescent="0.2">
      <c r="A5367" s="2" t="s">
        <v>728</v>
      </c>
      <c r="B5367" s="124" t="s">
        <v>10451</v>
      </c>
      <c r="C5367" s="124"/>
      <c r="D5367" s="126">
        <v>2.2400000000000002</v>
      </c>
      <c r="E5367" s="124" t="s">
        <v>768</v>
      </c>
      <c r="F5367" s="124">
        <v>-5</v>
      </c>
      <c r="G5367" s="2" t="s">
        <v>17953</v>
      </c>
      <c r="H5367" s="130">
        <v>45857</v>
      </c>
      <c r="I5367" s="134"/>
      <c r="J5367" s="123">
        <f>IF(OR(tbl_Metraj22[[#This Row],[TARIH]]="",tbl_Metraj22[[#This Row],[TARIH]]="-"),0,IF(tbl_Metraj22[[#This Row],[YUZDE]]=0,tbl_Metraj22[[#This Row],[METRAJ_BETON]],tbl_Metraj22[[#This Row],[YUZDE]]*tbl_Metraj22[[#This Row],[METRAJ_BETON]]))</f>
        <v>2.2400000000000002</v>
      </c>
      <c r="K5367" s="2" t="s">
        <v>1518</v>
      </c>
    </row>
    <row r="5368" spans="1:11" ht="14.25" x14ac:dyDescent="0.2">
      <c r="A5368" s="2" t="s">
        <v>728</v>
      </c>
      <c r="B5368" s="124" t="s">
        <v>10452</v>
      </c>
      <c r="C5368" s="124"/>
      <c r="D5368" s="126">
        <v>2.2400000000000002</v>
      </c>
      <c r="E5368" s="124" t="s">
        <v>768</v>
      </c>
      <c r="F5368" s="124">
        <v>-5</v>
      </c>
      <c r="G5368" s="2" t="s">
        <v>17954</v>
      </c>
      <c r="H5368" s="130">
        <v>45857</v>
      </c>
      <c r="I5368" s="134"/>
      <c r="J5368" s="123">
        <f>IF(OR(tbl_Metraj22[[#This Row],[TARIH]]="",tbl_Metraj22[[#This Row],[TARIH]]="-"),0,IF(tbl_Metraj22[[#This Row],[YUZDE]]=0,tbl_Metraj22[[#This Row],[METRAJ_BETON]],tbl_Metraj22[[#This Row],[YUZDE]]*tbl_Metraj22[[#This Row],[METRAJ_BETON]]))</f>
        <v>2.2400000000000002</v>
      </c>
      <c r="K5368" s="2" t="s">
        <v>1517</v>
      </c>
    </row>
    <row r="5369" spans="1:11" ht="14.25" x14ac:dyDescent="0.2">
      <c r="A5369" s="2" t="s">
        <v>728</v>
      </c>
      <c r="B5369" s="124" t="s">
        <v>10453</v>
      </c>
      <c r="C5369" s="124"/>
      <c r="D5369" s="126">
        <v>2.2400000000000002</v>
      </c>
      <c r="E5369" s="124" t="s">
        <v>768</v>
      </c>
      <c r="F5369" s="124">
        <v>-5</v>
      </c>
      <c r="G5369" s="2" t="s">
        <v>17955</v>
      </c>
      <c r="H5369" s="130">
        <v>45857</v>
      </c>
      <c r="I5369" s="134"/>
      <c r="J5369" s="123">
        <f>IF(OR(tbl_Metraj22[[#This Row],[TARIH]]="",tbl_Metraj22[[#This Row],[TARIH]]="-"),0,IF(tbl_Metraj22[[#This Row],[YUZDE]]=0,tbl_Metraj22[[#This Row],[METRAJ_BETON]],tbl_Metraj22[[#This Row],[YUZDE]]*tbl_Metraj22[[#This Row],[METRAJ_BETON]]))</f>
        <v>2.2400000000000002</v>
      </c>
      <c r="K5369" s="2" t="s">
        <v>1508</v>
      </c>
    </row>
    <row r="5370" spans="1:11" ht="14.25" x14ac:dyDescent="0.2">
      <c r="A5370" s="2" t="s">
        <v>728</v>
      </c>
      <c r="B5370" s="124" t="s">
        <v>10454</v>
      </c>
      <c r="C5370" s="124"/>
      <c r="D5370" s="126">
        <v>2.2400000000000002</v>
      </c>
      <c r="E5370" s="124" t="s">
        <v>768</v>
      </c>
      <c r="F5370" s="124">
        <v>-5</v>
      </c>
      <c r="G5370" s="2" t="s">
        <v>17956</v>
      </c>
      <c r="H5370" s="130">
        <v>45857</v>
      </c>
      <c r="I5370" s="134"/>
      <c r="J5370" s="123">
        <f>IF(OR(tbl_Metraj22[[#This Row],[TARIH]]="",tbl_Metraj22[[#This Row],[TARIH]]="-"),0,IF(tbl_Metraj22[[#This Row],[YUZDE]]=0,tbl_Metraj22[[#This Row],[METRAJ_BETON]],tbl_Metraj22[[#This Row],[YUZDE]]*tbl_Metraj22[[#This Row],[METRAJ_BETON]]))</f>
        <v>2.2400000000000002</v>
      </c>
      <c r="K5370" s="2" t="s">
        <v>1520</v>
      </c>
    </row>
    <row r="5371" spans="1:11" ht="14.25" x14ac:dyDescent="0.2">
      <c r="A5371" s="2" t="s">
        <v>728</v>
      </c>
      <c r="B5371" s="124" t="s">
        <v>10455</v>
      </c>
      <c r="C5371" s="124"/>
      <c r="D5371" s="126">
        <v>2.2400000000000002</v>
      </c>
      <c r="E5371" s="124" t="s">
        <v>768</v>
      </c>
      <c r="F5371" s="124">
        <v>-5</v>
      </c>
      <c r="G5371" s="2" t="s">
        <v>17957</v>
      </c>
      <c r="H5371" s="130">
        <v>45857</v>
      </c>
      <c r="I5371" s="134"/>
      <c r="J5371" s="123">
        <f>IF(OR(tbl_Metraj22[[#This Row],[TARIH]]="",tbl_Metraj22[[#This Row],[TARIH]]="-"),0,IF(tbl_Metraj22[[#This Row],[YUZDE]]=0,tbl_Metraj22[[#This Row],[METRAJ_BETON]],tbl_Metraj22[[#This Row],[YUZDE]]*tbl_Metraj22[[#This Row],[METRAJ_BETON]]))</f>
        <v>2.2400000000000002</v>
      </c>
      <c r="K5371" s="2" t="s">
        <v>1521</v>
      </c>
    </row>
    <row r="5372" spans="1:11" ht="14.25" x14ac:dyDescent="0.2">
      <c r="A5372" s="2" t="s">
        <v>728</v>
      </c>
      <c r="B5372" s="124" t="s">
        <v>10456</v>
      </c>
      <c r="C5372" s="124"/>
      <c r="D5372" s="126">
        <v>2.2400000000000002</v>
      </c>
      <c r="E5372" s="124" t="s">
        <v>768</v>
      </c>
      <c r="F5372" s="124">
        <v>-5</v>
      </c>
      <c r="G5372" s="2" t="s">
        <v>17958</v>
      </c>
      <c r="H5372" s="130">
        <v>45857</v>
      </c>
      <c r="I5372" s="134"/>
      <c r="J5372" s="123">
        <f>IF(OR(tbl_Metraj22[[#This Row],[TARIH]]="",tbl_Metraj22[[#This Row],[TARIH]]="-"),0,IF(tbl_Metraj22[[#This Row],[YUZDE]]=0,tbl_Metraj22[[#This Row],[METRAJ_BETON]],tbl_Metraj22[[#This Row],[YUZDE]]*tbl_Metraj22[[#This Row],[METRAJ_BETON]]))</f>
        <v>2.2400000000000002</v>
      </c>
      <c r="K5372" s="2" t="s">
        <v>1522</v>
      </c>
    </row>
    <row r="5373" spans="1:11" ht="14.25" x14ac:dyDescent="0.2">
      <c r="A5373" s="2" t="s">
        <v>728</v>
      </c>
      <c r="B5373" s="124" t="s">
        <v>10457</v>
      </c>
      <c r="C5373" s="124"/>
      <c r="D5373" s="126">
        <v>2.2400000000000002</v>
      </c>
      <c r="E5373" s="124" t="s">
        <v>768</v>
      </c>
      <c r="F5373" s="124">
        <v>-5</v>
      </c>
      <c r="G5373" s="2" t="s">
        <v>17959</v>
      </c>
      <c r="H5373" s="130">
        <v>45857</v>
      </c>
      <c r="I5373" s="134"/>
      <c r="J5373" s="123">
        <f>IF(OR(tbl_Metraj22[[#This Row],[TARIH]]="",tbl_Metraj22[[#This Row],[TARIH]]="-"),0,IF(tbl_Metraj22[[#This Row],[YUZDE]]=0,tbl_Metraj22[[#This Row],[METRAJ_BETON]],tbl_Metraj22[[#This Row],[YUZDE]]*tbl_Metraj22[[#This Row],[METRAJ_BETON]]))</f>
        <v>2.2400000000000002</v>
      </c>
      <c r="K5373" s="2" t="s">
        <v>1513</v>
      </c>
    </row>
    <row r="5374" spans="1:11" ht="14.25" x14ac:dyDescent="0.2">
      <c r="A5374" s="2" t="s">
        <v>728</v>
      </c>
      <c r="B5374" s="124" t="s">
        <v>10458</v>
      </c>
      <c r="C5374" s="124"/>
      <c r="D5374" s="126">
        <v>2.2400000000000002</v>
      </c>
      <c r="E5374" s="124" t="s">
        <v>768</v>
      </c>
      <c r="F5374" s="124">
        <v>-5</v>
      </c>
      <c r="G5374" s="2" t="s">
        <v>17960</v>
      </c>
      <c r="H5374" s="130">
        <v>45857</v>
      </c>
      <c r="I5374" s="134"/>
      <c r="J5374" s="123">
        <f>IF(OR(tbl_Metraj22[[#This Row],[TARIH]]="",tbl_Metraj22[[#This Row],[TARIH]]="-"),0,IF(tbl_Metraj22[[#This Row],[YUZDE]]=0,tbl_Metraj22[[#This Row],[METRAJ_BETON]],tbl_Metraj22[[#This Row],[YUZDE]]*tbl_Metraj22[[#This Row],[METRAJ_BETON]]))</f>
        <v>2.2400000000000002</v>
      </c>
      <c r="K5374" s="2" t="s">
        <v>1514</v>
      </c>
    </row>
    <row r="5375" spans="1:11" ht="14.25" x14ac:dyDescent="0.2">
      <c r="A5375" s="2" t="s">
        <v>728</v>
      </c>
      <c r="B5375" s="124" t="s">
        <v>10459</v>
      </c>
      <c r="C5375" s="124"/>
      <c r="D5375" s="126">
        <v>2.2400000000000002</v>
      </c>
      <c r="E5375" s="124" t="s">
        <v>768</v>
      </c>
      <c r="F5375" s="124">
        <v>-5</v>
      </c>
      <c r="G5375" s="2" t="s">
        <v>17961</v>
      </c>
      <c r="H5375" s="130">
        <v>45857</v>
      </c>
      <c r="I5375" s="134"/>
      <c r="J5375" s="123">
        <f>IF(OR(tbl_Metraj22[[#This Row],[TARIH]]="",tbl_Metraj22[[#This Row],[TARIH]]="-"),0,IF(tbl_Metraj22[[#This Row],[YUZDE]]=0,tbl_Metraj22[[#This Row],[METRAJ_BETON]],tbl_Metraj22[[#This Row],[YUZDE]]*tbl_Metraj22[[#This Row],[METRAJ_BETON]]))</f>
        <v>2.2400000000000002</v>
      </c>
      <c r="K5375" s="2" t="s">
        <v>1512</v>
      </c>
    </row>
    <row r="5376" spans="1:11" ht="14.25" x14ac:dyDescent="0.2">
      <c r="A5376" s="2" t="s">
        <v>728</v>
      </c>
      <c r="B5376" s="124" t="s">
        <v>10460</v>
      </c>
      <c r="C5376" s="124"/>
      <c r="D5376" s="126">
        <v>2.2400000000000002</v>
      </c>
      <c r="E5376" s="124" t="s">
        <v>768</v>
      </c>
      <c r="F5376" s="124">
        <v>-5</v>
      </c>
      <c r="G5376" s="2" t="s">
        <v>17962</v>
      </c>
      <c r="H5376" s="130">
        <v>45857</v>
      </c>
      <c r="I5376" s="134"/>
      <c r="J5376" s="123">
        <f>IF(OR(tbl_Metraj22[[#This Row],[TARIH]]="",tbl_Metraj22[[#This Row],[TARIH]]="-"),0,IF(tbl_Metraj22[[#This Row],[YUZDE]]=0,tbl_Metraj22[[#This Row],[METRAJ_BETON]],tbl_Metraj22[[#This Row],[YUZDE]]*tbl_Metraj22[[#This Row],[METRAJ_BETON]]))</f>
        <v>2.2400000000000002</v>
      </c>
      <c r="K5376" s="2" t="s">
        <v>1511</v>
      </c>
    </row>
    <row r="5377" spans="1:11" ht="14.25" x14ac:dyDescent="0.2">
      <c r="A5377" s="2" t="s">
        <v>728</v>
      </c>
      <c r="B5377" s="124" t="s">
        <v>10461</v>
      </c>
      <c r="C5377" s="124"/>
      <c r="D5377" s="126">
        <v>2.2400000000000002</v>
      </c>
      <c r="E5377" s="124" t="s">
        <v>768</v>
      </c>
      <c r="F5377" s="124">
        <v>-5</v>
      </c>
      <c r="G5377" s="2" t="s">
        <v>17963</v>
      </c>
      <c r="H5377" s="130">
        <v>45857</v>
      </c>
      <c r="I5377" s="134"/>
      <c r="J5377" s="123">
        <f>IF(OR(tbl_Metraj22[[#This Row],[TARIH]]="",tbl_Metraj22[[#This Row],[TARIH]]="-"),0,IF(tbl_Metraj22[[#This Row],[YUZDE]]=0,tbl_Metraj22[[#This Row],[METRAJ_BETON]],tbl_Metraj22[[#This Row],[YUZDE]]*tbl_Metraj22[[#This Row],[METRAJ_BETON]]))</f>
        <v>2.2400000000000002</v>
      </c>
      <c r="K5377" s="2" t="s">
        <v>1510</v>
      </c>
    </row>
    <row r="5378" spans="1:11" ht="14.25" x14ac:dyDescent="0.2">
      <c r="A5378" s="2" t="s">
        <v>728</v>
      </c>
      <c r="B5378" s="124" t="s">
        <v>10462</v>
      </c>
      <c r="C5378" s="124"/>
      <c r="D5378" s="126">
        <v>2.2400000000000002</v>
      </c>
      <c r="E5378" s="124" t="s">
        <v>768</v>
      </c>
      <c r="F5378" s="124">
        <v>-5</v>
      </c>
      <c r="G5378" s="2" t="s">
        <v>17964</v>
      </c>
      <c r="H5378" s="130">
        <v>45857</v>
      </c>
      <c r="I5378" s="134"/>
      <c r="J5378" s="123">
        <f>IF(OR(tbl_Metraj22[[#This Row],[TARIH]]="",tbl_Metraj22[[#This Row],[TARIH]]="-"),0,IF(tbl_Metraj22[[#This Row],[YUZDE]]=0,tbl_Metraj22[[#This Row],[METRAJ_BETON]],tbl_Metraj22[[#This Row],[YUZDE]]*tbl_Metraj22[[#This Row],[METRAJ_BETON]]))</f>
        <v>2.2400000000000002</v>
      </c>
      <c r="K5378" s="2" t="s">
        <v>1509</v>
      </c>
    </row>
    <row r="5379" spans="1:11" ht="14.25" x14ac:dyDescent="0.2">
      <c r="A5379" s="2" t="s">
        <v>728</v>
      </c>
      <c r="B5379" s="124" t="s">
        <v>10463</v>
      </c>
      <c r="C5379" s="124"/>
      <c r="D5379" s="126">
        <v>2.2400000000000002</v>
      </c>
      <c r="E5379" s="124" t="s">
        <v>768</v>
      </c>
      <c r="F5379" s="124">
        <v>-5</v>
      </c>
      <c r="G5379" s="2" t="s">
        <v>17965</v>
      </c>
      <c r="H5379" s="130">
        <v>45857</v>
      </c>
      <c r="I5379" s="134"/>
      <c r="J5379" s="123">
        <f>IF(OR(tbl_Metraj22[[#This Row],[TARIH]]="",tbl_Metraj22[[#This Row],[TARIH]]="-"),0,IF(tbl_Metraj22[[#This Row],[YUZDE]]=0,tbl_Metraj22[[#This Row],[METRAJ_BETON]],tbl_Metraj22[[#This Row],[YUZDE]]*tbl_Metraj22[[#This Row],[METRAJ_BETON]]))</f>
        <v>2.2400000000000002</v>
      </c>
      <c r="K5379" s="2" t="s">
        <v>1507</v>
      </c>
    </row>
    <row r="5380" spans="1:11" ht="14.25" x14ac:dyDescent="0.2">
      <c r="A5380" s="2" t="s">
        <v>728</v>
      </c>
      <c r="B5380" s="124" t="s">
        <v>10464</v>
      </c>
      <c r="C5380" s="124"/>
      <c r="D5380" s="126">
        <v>2.31</v>
      </c>
      <c r="E5380" s="124" t="s">
        <v>768</v>
      </c>
      <c r="F5380" s="124">
        <v>-5</v>
      </c>
      <c r="G5380" s="2" t="s">
        <v>17966</v>
      </c>
      <c r="H5380" s="130">
        <v>45857</v>
      </c>
      <c r="I5380" s="134"/>
      <c r="J5380" s="123">
        <f>IF(OR(tbl_Metraj22[[#This Row],[TARIH]]="",tbl_Metraj22[[#This Row],[TARIH]]="-"),0,IF(tbl_Metraj22[[#This Row],[YUZDE]]=0,tbl_Metraj22[[#This Row],[METRAJ_BETON]],tbl_Metraj22[[#This Row],[YUZDE]]*tbl_Metraj22[[#This Row],[METRAJ_BETON]]))</f>
        <v>2.31</v>
      </c>
      <c r="K5380" s="2" t="s">
        <v>1532</v>
      </c>
    </row>
    <row r="5381" spans="1:11" ht="14.25" x14ac:dyDescent="0.2">
      <c r="A5381" s="2" t="s">
        <v>728</v>
      </c>
      <c r="B5381" s="124" t="s">
        <v>10465</v>
      </c>
      <c r="C5381" s="124"/>
      <c r="D5381" s="126">
        <v>2.31</v>
      </c>
      <c r="E5381" s="124" t="s">
        <v>768</v>
      </c>
      <c r="F5381" s="124">
        <v>-5</v>
      </c>
      <c r="G5381" s="2" t="s">
        <v>17967</v>
      </c>
      <c r="H5381" s="130">
        <v>45857</v>
      </c>
      <c r="I5381" s="134"/>
      <c r="J5381" s="123">
        <f>IF(OR(tbl_Metraj22[[#This Row],[TARIH]]="",tbl_Metraj22[[#This Row],[TARIH]]="-"),0,IF(tbl_Metraj22[[#This Row],[YUZDE]]=0,tbl_Metraj22[[#This Row],[METRAJ_BETON]],tbl_Metraj22[[#This Row],[YUZDE]]*tbl_Metraj22[[#This Row],[METRAJ_BETON]]))</f>
        <v>2.31</v>
      </c>
      <c r="K5381" s="2" t="s">
        <v>1531</v>
      </c>
    </row>
    <row r="5382" spans="1:11" ht="14.25" x14ac:dyDescent="0.2">
      <c r="A5382" s="2" t="s">
        <v>728</v>
      </c>
      <c r="B5382" s="124" t="s">
        <v>10466</v>
      </c>
      <c r="C5382" s="124"/>
      <c r="D5382" s="126">
        <v>2.31</v>
      </c>
      <c r="E5382" s="124" t="s">
        <v>768</v>
      </c>
      <c r="F5382" s="124">
        <v>-5</v>
      </c>
      <c r="G5382" s="2" t="s">
        <v>17968</v>
      </c>
      <c r="H5382" s="130">
        <v>45857</v>
      </c>
      <c r="I5382" s="134"/>
      <c r="J5382" s="123">
        <f>IF(OR(tbl_Metraj22[[#This Row],[TARIH]]="",tbl_Metraj22[[#This Row],[TARIH]]="-"),0,IF(tbl_Metraj22[[#This Row],[YUZDE]]=0,tbl_Metraj22[[#This Row],[METRAJ_BETON]],tbl_Metraj22[[#This Row],[YUZDE]]*tbl_Metraj22[[#This Row],[METRAJ_BETON]]))</f>
        <v>2.31</v>
      </c>
      <c r="K5382" s="2" t="s">
        <v>1530</v>
      </c>
    </row>
    <row r="5383" spans="1:11" ht="14.25" x14ac:dyDescent="0.2">
      <c r="A5383" s="2" t="s">
        <v>728</v>
      </c>
      <c r="B5383" s="124" t="s">
        <v>10467</v>
      </c>
      <c r="C5383" s="124"/>
      <c r="D5383" s="126">
        <v>2.73</v>
      </c>
      <c r="E5383" s="124" t="s">
        <v>768</v>
      </c>
      <c r="F5383" s="124">
        <v>-5</v>
      </c>
      <c r="G5383" s="2" t="s">
        <v>17969</v>
      </c>
      <c r="H5383" s="130">
        <v>45857</v>
      </c>
      <c r="I5383" s="134"/>
      <c r="J5383" s="123">
        <f>IF(OR(tbl_Metraj22[[#This Row],[TARIH]]="",tbl_Metraj22[[#This Row],[TARIH]]="-"),0,IF(tbl_Metraj22[[#This Row],[YUZDE]]=0,tbl_Metraj22[[#This Row],[METRAJ_BETON]],tbl_Metraj22[[#This Row],[YUZDE]]*tbl_Metraj22[[#This Row],[METRAJ_BETON]]))</f>
        <v>2.73</v>
      </c>
      <c r="K5383" s="2" t="s">
        <v>1461</v>
      </c>
    </row>
    <row r="5384" spans="1:11" ht="14.25" x14ac:dyDescent="0.2">
      <c r="A5384" s="2" t="s">
        <v>728</v>
      </c>
      <c r="B5384" s="124" t="s">
        <v>10468</v>
      </c>
      <c r="C5384" s="124"/>
      <c r="D5384" s="126">
        <v>2.1</v>
      </c>
      <c r="E5384" s="124" t="s">
        <v>768</v>
      </c>
      <c r="F5384" s="124">
        <v>-5</v>
      </c>
      <c r="G5384" s="2" t="s">
        <v>17970</v>
      </c>
      <c r="H5384" s="130">
        <v>45857</v>
      </c>
      <c r="I5384" s="134"/>
      <c r="J5384" s="123">
        <f>IF(OR(tbl_Metraj22[[#This Row],[TARIH]]="",tbl_Metraj22[[#This Row],[TARIH]]="-"),0,IF(tbl_Metraj22[[#This Row],[YUZDE]]=0,tbl_Metraj22[[#This Row],[METRAJ_BETON]],tbl_Metraj22[[#This Row],[YUZDE]]*tbl_Metraj22[[#This Row],[METRAJ_BETON]]))</f>
        <v>2.1</v>
      </c>
      <c r="K5384" s="2" t="s">
        <v>1462</v>
      </c>
    </row>
    <row r="5385" spans="1:11" ht="14.25" x14ac:dyDescent="0.2">
      <c r="A5385" s="2" t="s">
        <v>728</v>
      </c>
      <c r="B5385" s="124" t="s">
        <v>10469</v>
      </c>
      <c r="C5385" s="124"/>
      <c r="D5385" s="126">
        <v>2.1</v>
      </c>
      <c r="E5385" s="124" t="s">
        <v>768</v>
      </c>
      <c r="F5385" s="124">
        <v>-5</v>
      </c>
      <c r="G5385" s="2" t="s">
        <v>17971</v>
      </c>
      <c r="H5385" s="130">
        <v>45857</v>
      </c>
      <c r="I5385" s="134"/>
      <c r="J5385" s="123">
        <f>IF(OR(tbl_Metraj22[[#This Row],[TARIH]]="",tbl_Metraj22[[#This Row],[TARIH]]="-"),0,IF(tbl_Metraj22[[#This Row],[YUZDE]]=0,tbl_Metraj22[[#This Row],[METRAJ_BETON]],tbl_Metraj22[[#This Row],[YUZDE]]*tbl_Metraj22[[#This Row],[METRAJ_BETON]]))</f>
        <v>2.1</v>
      </c>
      <c r="K5385" s="2" t="s">
        <v>1463</v>
      </c>
    </row>
    <row r="5386" spans="1:11" ht="14.25" x14ac:dyDescent="0.2">
      <c r="A5386" s="2" t="s">
        <v>728</v>
      </c>
      <c r="B5386" s="124" t="s">
        <v>10470</v>
      </c>
      <c r="C5386" s="124"/>
      <c r="D5386" s="126">
        <v>2.73</v>
      </c>
      <c r="E5386" s="124" t="s">
        <v>768</v>
      </c>
      <c r="F5386" s="124">
        <v>-5</v>
      </c>
      <c r="G5386" s="2" t="s">
        <v>17972</v>
      </c>
      <c r="H5386" s="130">
        <v>45857</v>
      </c>
      <c r="I5386" s="134"/>
      <c r="J5386" s="123">
        <f>IF(OR(tbl_Metraj22[[#This Row],[TARIH]]="",tbl_Metraj22[[#This Row],[TARIH]]="-"),0,IF(tbl_Metraj22[[#This Row],[YUZDE]]=0,tbl_Metraj22[[#This Row],[METRAJ_BETON]],tbl_Metraj22[[#This Row],[YUZDE]]*tbl_Metraj22[[#This Row],[METRAJ_BETON]]))</f>
        <v>2.73</v>
      </c>
      <c r="K5386" s="2" t="s">
        <v>1464</v>
      </c>
    </row>
    <row r="5387" spans="1:11" ht="14.25" x14ac:dyDescent="0.2">
      <c r="A5387" s="2" t="s">
        <v>728</v>
      </c>
      <c r="B5387" s="124" t="s">
        <v>10471</v>
      </c>
      <c r="C5387" s="124"/>
      <c r="D5387" s="126">
        <v>2.73</v>
      </c>
      <c r="E5387" s="124" t="s">
        <v>768</v>
      </c>
      <c r="F5387" s="124">
        <v>-5</v>
      </c>
      <c r="G5387" s="2" t="s">
        <v>17973</v>
      </c>
      <c r="H5387" s="130">
        <v>45857</v>
      </c>
      <c r="I5387" s="134"/>
      <c r="J5387" s="123">
        <f>IF(OR(tbl_Metraj22[[#This Row],[TARIH]]="",tbl_Metraj22[[#This Row],[TARIH]]="-"),0,IF(tbl_Metraj22[[#This Row],[YUZDE]]=0,tbl_Metraj22[[#This Row],[METRAJ_BETON]],tbl_Metraj22[[#This Row],[YUZDE]]*tbl_Metraj22[[#This Row],[METRAJ_BETON]]))</f>
        <v>2.73</v>
      </c>
      <c r="K5387" s="2" t="s">
        <v>1458</v>
      </c>
    </row>
    <row r="5388" spans="1:11" ht="14.25" x14ac:dyDescent="0.2">
      <c r="A5388" s="2" t="s">
        <v>728</v>
      </c>
      <c r="B5388" s="124" t="s">
        <v>10472</v>
      </c>
      <c r="C5388" s="124"/>
      <c r="D5388" s="126">
        <v>4.83</v>
      </c>
      <c r="E5388" s="124" t="s">
        <v>768</v>
      </c>
      <c r="F5388" s="124">
        <v>-5</v>
      </c>
      <c r="G5388" s="2" t="s">
        <v>17974</v>
      </c>
      <c r="H5388" s="130">
        <v>45857</v>
      </c>
      <c r="I5388" s="134"/>
      <c r="J5388" s="123">
        <f>IF(OR(tbl_Metraj22[[#This Row],[TARIH]]="",tbl_Metraj22[[#This Row],[TARIH]]="-"),0,IF(tbl_Metraj22[[#This Row],[YUZDE]]=0,tbl_Metraj22[[#This Row],[METRAJ_BETON]],tbl_Metraj22[[#This Row],[YUZDE]]*tbl_Metraj22[[#This Row],[METRAJ_BETON]]))</f>
        <v>4.83</v>
      </c>
      <c r="K5388" s="2" t="s">
        <v>1534</v>
      </c>
    </row>
    <row r="5389" spans="1:11" ht="14.25" x14ac:dyDescent="0.2">
      <c r="A5389" s="2" t="s">
        <v>728</v>
      </c>
      <c r="B5389" s="124" t="s">
        <v>10473</v>
      </c>
      <c r="C5389" s="124"/>
      <c r="D5389" s="126">
        <v>2.73</v>
      </c>
      <c r="E5389" s="124" t="s">
        <v>768</v>
      </c>
      <c r="F5389" s="124">
        <v>-5</v>
      </c>
      <c r="G5389" s="2" t="s">
        <v>17975</v>
      </c>
      <c r="H5389" s="130">
        <v>45857</v>
      </c>
      <c r="I5389" s="134"/>
      <c r="J5389" s="123">
        <f>IF(OR(tbl_Metraj22[[#This Row],[TARIH]]="",tbl_Metraj22[[#This Row],[TARIH]]="-"),0,IF(tbl_Metraj22[[#This Row],[YUZDE]]=0,tbl_Metraj22[[#This Row],[METRAJ_BETON]],tbl_Metraj22[[#This Row],[YUZDE]]*tbl_Metraj22[[#This Row],[METRAJ_BETON]]))</f>
        <v>2.73</v>
      </c>
      <c r="K5389" s="2" t="s">
        <v>1535</v>
      </c>
    </row>
    <row r="5390" spans="1:11" ht="14.25" x14ac:dyDescent="0.2">
      <c r="A5390" s="2" t="s">
        <v>728</v>
      </c>
      <c r="B5390" s="124" t="s">
        <v>10474</v>
      </c>
      <c r="C5390" s="124"/>
      <c r="D5390" s="126">
        <v>2.73</v>
      </c>
      <c r="E5390" s="124" t="s">
        <v>768</v>
      </c>
      <c r="F5390" s="124">
        <v>-5</v>
      </c>
      <c r="G5390" s="2" t="s">
        <v>17976</v>
      </c>
      <c r="H5390" s="130">
        <v>45857</v>
      </c>
      <c r="I5390" s="134"/>
      <c r="J5390" s="123">
        <f>IF(OR(tbl_Metraj22[[#This Row],[TARIH]]="",tbl_Metraj22[[#This Row],[TARIH]]="-"),0,IF(tbl_Metraj22[[#This Row],[YUZDE]]=0,tbl_Metraj22[[#This Row],[METRAJ_BETON]],tbl_Metraj22[[#This Row],[YUZDE]]*tbl_Metraj22[[#This Row],[METRAJ_BETON]]))</f>
        <v>2.73</v>
      </c>
      <c r="K5390" s="2" t="s">
        <v>1536</v>
      </c>
    </row>
    <row r="5391" spans="1:11" ht="14.25" x14ac:dyDescent="0.2">
      <c r="A5391" s="2" t="s">
        <v>728</v>
      </c>
      <c r="B5391" s="124" t="s">
        <v>10475</v>
      </c>
      <c r="C5391" s="124"/>
      <c r="D5391" s="126">
        <v>2.73</v>
      </c>
      <c r="E5391" s="124" t="s">
        <v>768</v>
      </c>
      <c r="F5391" s="124">
        <v>-5</v>
      </c>
      <c r="G5391" s="2" t="s">
        <v>17977</v>
      </c>
      <c r="H5391" s="130">
        <v>45857</v>
      </c>
      <c r="I5391" s="134"/>
      <c r="J5391" s="123">
        <f>IF(OR(tbl_Metraj22[[#This Row],[TARIH]]="",tbl_Metraj22[[#This Row],[TARIH]]="-"),0,IF(tbl_Metraj22[[#This Row],[YUZDE]]=0,tbl_Metraj22[[#This Row],[METRAJ_BETON]],tbl_Metraj22[[#This Row],[YUZDE]]*tbl_Metraj22[[#This Row],[METRAJ_BETON]]))</f>
        <v>2.73</v>
      </c>
      <c r="K5391" s="2" t="s">
        <v>1537</v>
      </c>
    </row>
    <row r="5392" spans="1:11" ht="14.25" x14ac:dyDescent="0.2">
      <c r="A5392" s="2" t="s">
        <v>728</v>
      </c>
      <c r="B5392" s="124" t="s">
        <v>10476</v>
      </c>
      <c r="C5392" s="124"/>
      <c r="D5392" s="126">
        <v>2.89</v>
      </c>
      <c r="E5392" s="124" t="s">
        <v>768</v>
      </c>
      <c r="F5392" s="124">
        <v>-5</v>
      </c>
      <c r="G5392" s="2" t="s">
        <v>17978</v>
      </c>
      <c r="H5392" s="130">
        <v>45857</v>
      </c>
      <c r="I5392" s="134"/>
      <c r="J5392" s="123">
        <f>IF(OR(tbl_Metraj22[[#This Row],[TARIH]]="",tbl_Metraj22[[#This Row],[TARIH]]="-"),0,IF(tbl_Metraj22[[#This Row],[YUZDE]]=0,tbl_Metraj22[[#This Row],[METRAJ_BETON]],tbl_Metraj22[[#This Row],[YUZDE]]*tbl_Metraj22[[#This Row],[METRAJ_BETON]]))</f>
        <v>2.89</v>
      </c>
      <c r="K5392" s="2" t="s">
        <v>1465</v>
      </c>
    </row>
    <row r="5393" spans="1:11" ht="14.25" x14ac:dyDescent="0.2">
      <c r="A5393" s="2" t="s">
        <v>728</v>
      </c>
      <c r="B5393" s="124" t="s">
        <v>10477</v>
      </c>
      <c r="C5393" s="124"/>
      <c r="D5393" s="126">
        <v>3.36</v>
      </c>
      <c r="E5393" s="124" t="s">
        <v>768</v>
      </c>
      <c r="F5393" s="124">
        <v>-5</v>
      </c>
      <c r="G5393" s="2" t="s">
        <v>17979</v>
      </c>
      <c r="H5393" s="130">
        <v>45857</v>
      </c>
      <c r="I5393" s="134"/>
      <c r="J5393" s="123">
        <f>IF(OR(tbl_Metraj22[[#This Row],[TARIH]]="",tbl_Metraj22[[#This Row],[TARIH]]="-"),0,IF(tbl_Metraj22[[#This Row],[YUZDE]]=0,tbl_Metraj22[[#This Row],[METRAJ_BETON]],tbl_Metraj22[[#This Row],[YUZDE]]*tbl_Metraj22[[#This Row],[METRAJ_BETON]]))</f>
        <v>3.36</v>
      </c>
      <c r="K5393" s="2" t="s">
        <v>1466</v>
      </c>
    </row>
    <row r="5394" spans="1:11" ht="14.25" x14ac:dyDescent="0.2">
      <c r="A5394" s="2" t="s">
        <v>728</v>
      </c>
      <c r="B5394" s="124" t="s">
        <v>10478</v>
      </c>
      <c r="C5394" s="124"/>
      <c r="D5394" s="126">
        <v>3.92</v>
      </c>
      <c r="E5394" s="124" t="s">
        <v>768</v>
      </c>
      <c r="F5394" s="124">
        <v>-5</v>
      </c>
      <c r="G5394" s="2" t="s">
        <v>17980</v>
      </c>
      <c r="H5394" s="130">
        <v>45857</v>
      </c>
      <c r="I5394" s="134"/>
      <c r="J5394" s="123">
        <f>IF(OR(tbl_Metraj22[[#This Row],[TARIH]]="",tbl_Metraj22[[#This Row],[TARIH]]="-"),0,IF(tbl_Metraj22[[#This Row],[YUZDE]]=0,tbl_Metraj22[[#This Row],[METRAJ_BETON]],tbl_Metraj22[[#This Row],[YUZDE]]*tbl_Metraj22[[#This Row],[METRAJ_BETON]]))</f>
        <v>3.92</v>
      </c>
      <c r="K5394" s="2" t="s">
        <v>1467</v>
      </c>
    </row>
    <row r="5395" spans="1:11" ht="14.25" x14ac:dyDescent="0.2">
      <c r="A5395" s="2" t="s">
        <v>728</v>
      </c>
      <c r="B5395" s="124" t="s">
        <v>10479</v>
      </c>
      <c r="C5395" s="124"/>
      <c r="D5395" s="126">
        <v>5.56</v>
      </c>
      <c r="E5395" s="124" t="s">
        <v>768</v>
      </c>
      <c r="F5395" s="124">
        <v>-5</v>
      </c>
      <c r="G5395" s="2" t="s">
        <v>17981</v>
      </c>
      <c r="H5395" s="130">
        <v>45857</v>
      </c>
      <c r="I5395" s="134"/>
      <c r="J5395" s="123">
        <f>IF(OR(tbl_Metraj22[[#This Row],[TARIH]]="",tbl_Metraj22[[#This Row],[TARIH]]="-"),0,IF(tbl_Metraj22[[#This Row],[YUZDE]]=0,tbl_Metraj22[[#This Row],[METRAJ_BETON]],tbl_Metraj22[[#This Row],[YUZDE]]*tbl_Metraj22[[#This Row],[METRAJ_BETON]]))</f>
        <v>5.56</v>
      </c>
      <c r="K5395" s="2" t="s">
        <v>1468</v>
      </c>
    </row>
    <row r="5396" spans="1:11" ht="14.25" x14ac:dyDescent="0.2">
      <c r="A5396" s="2" t="s">
        <v>728</v>
      </c>
      <c r="B5396" s="124" t="s">
        <v>10480</v>
      </c>
      <c r="C5396" s="124"/>
      <c r="D5396" s="126">
        <v>5.0199999999999996</v>
      </c>
      <c r="E5396" s="124" t="s">
        <v>768</v>
      </c>
      <c r="F5396" s="124">
        <v>-5</v>
      </c>
      <c r="G5396" s="2" t="s">
        <v>17982</v>
      </c>
      <c r="H5396" s="130">
        <v>45857</v>
      </c>
      <c r="I5396" s="134"/>
      <c r="J5396" s="123">
        <f>IF(OR(tbl_Metraj22[[#This Row],[TARIH]]="",tbl_Metraj22[[#This Row],[TARIH]]="-"),0,IF(tbl_Metraj22[[#This Row],[YUZDE]]=0,tbl_Metraj22[[#This Row],[METRAJ_BETON]],tbl_Metraj22[[#This Row],[YUZDE]]*tbl_Metraj22[[#This Row],[METRAJ_BETON]]))</f>
        <v>5.0199999999999996</v>
      </c>
      <c r="K5396" s="2" t="s">
        <v>1469</v>
      </c>
    </row>
    <row r="5397" spans="1:11" ht="14.25" x14ac:dyDescent="0.2">
      <c r="A5397" s="2" t="s">
        <v>728</v>
      </c>
      <c r="B5397" s="124" t="s">
        <v>10481</v>
      </c>
      <c r="C5397" s="124"/>
      <c r="D5397" s="126">
        <v>5.0199999999999996</v>
      </c>
      <c r="E5397" s="124" t="s">
        <v>768</v>
      </c>
      <c r="F5397" s="124">
        <v>-5</v>
      </c>
      <c r="G5397" s="2" t="s">
        <v>17983</v>
      </c>
      <c r="H5397" s="130">
        <v>45857</v>
      </c>
      <c r="I5397" s="134"/>
      <c r="J5397" s="123">
        <f>IF(OR(tbl_Metraj22[[#This Row],[TARIH]]="",tbl_Metraj22[[#This Row],[TARIH]]="-"),0,IF(tbl_Metraj22[[#This Row],[YUZDE]]=0,tbl_Metraj22[[#This Row],[METRAJ_BETON]],tbl_Metraj22[[#This Row],[YUZDE]]*tbl_Metraj22[[#This Row],[METRAJ_BETON]]))</f>
        <v>5.0199999999999996</v>
      </c>
      <c r="K5397" s="2" t="s">
        <v>1470</v>
      </c>
    </row>
    <row r="5398" spans="1:11" ht="14.25" x14ac:dyDescent="0.2">
      <c r="A5398" s="2" t="s">
        <v>728</v>
      </c>
      <c r="B5398" s="124" t="s">
        <v>10482</v>
      </c>
      <c r="C5398" s="124"/>
      <c r="D5398" s="126">
        <v>5.57</v>
      </c>
      <c r="E5398" s="124" t="s">
        <v>768</v>
      </c>
      <c r="F5398" s="124">
        <v>-5</v>
      </c>
      <c r="G5398" s="2" t="s">
        <v>17984</v>
      </c>
      <c r="H5398" s="130">
        <v>45857</v>
      </c>
      <c r="I5398" s="134"/>
      <c r="J5398" s="123">
        <f>IF(OR(tbl_Metraj22[[#This Row],[TARIH]]="",tbl_Metraj22[[#This Row],[TARIH]]="-"),0,IF(tbl_Metraj22[[#This Row],[YUZDE]]=0,tbl_Metraj22[[#This Row],[METRAJ_BETON]],tbl_Metraj22[[#This Row],[YUZDE]]*tbl_Metraj22[[#This Row],[METRAJ_BETON]]))</f>
        <v>5.57</v>
      </c>
      <c r="K5398" s="2" t="s">
        <v>1471</v>
      </c>
    </row>
    <row r="5399" spans="1:11" ht="14.25" x14ac:dyDescent="0.2">
      <c r="A5399" s="2" t="s">
        <v>728</v>
      </c>
      <c r="B5399" s="124" t="s">
        <v>10483</v>
      </c>
      <c r="C5399" s="124"/>
      <c r="D5399" s="126">
        <v>2.2400000000000002</v>
      </c>
      <c r="E5399" s="124" t="s">
        <v>768</v>
      </c>
      <c r="F5399" s="124">
        <v>-5</v>
      </c>
      <c r="G5399" s="2" t="s">
        <v>17985</v>
      </c>
      <c r="H5399" s="130">
        <v>45857</v>
      </c>
      <c r="I5399" s="134"/>
      <c r="J5399" s="123">
        <f>IF(OR(tbl_Metraj22[[#This Row],[TARIH]]="",tbl_Metraj22[[#This Row],[TARIH]]="-"),0,IF(tbl_Metraj22[[#This Row],[YUZDE]]=0,tbl_Metraj22[[#This Row],[METRAJ_BETON]],tbl_Metraj22[[#This Row],[YUZDE]]*tbl_Metraj22[[#This Row],[METRAJ_BETON]]))</f>
        <v>2.2400000000000002</v>
      </c>
      <c r="K5399" s="2" t="s">
        <v>1496</v>
      </c>
    </row>
    <row r="5400" spans="1:11" ht="14.25" x14ac:dyDescent="0.2">
      <c r="A5400" s="2" t="s">
        <v>728</v>
      </c>
      <c r="B5400" s="124" t="s">
        <v>10512</v>
      </c>
      <c r="C5400" s="124"/>
      <c r="D5400" s="126">
        <v>3.36</v>
      </c>
      <c r="E5400" s="124" t="s">
        <v>768</v>
      </c>
      <c r="F5400" s="124">
        <v>-5</v>
      </c>
      <c r="G5400" s="2" t="s">
        <v>17986</v>
      </c>
      <c r="H5400" s="130">
        <v>45857</v>
      </c>
      <c r="I5400" s="134"/>
      <c r="J5400" s="123">
        <f>IF(OR(tbl_Metraj22[[#This Row],[TARIH]]="",tbl_Metraj22[[#This Row],[TARIH]]="-"),0,IF(tbl_Metraj22[[#This Row],[YUZDE]]=0,tbl_Metraj22[[#This Row],[METRAJ_BETON]],tbl_Metraj22[[#This Row],[YUZDE]]*tbl_Metraj22[[#This Row],[METRAJ_BETON]]))</f>
        <v>3.36</v>
      </c>
      <c r="K5400" s="2" t="s">
        <v>1494</v>
      </c>
    </row>
    <row r="5401" spans="1:11" ht="14.25" x14ac:dyDescent="0.2">
      <c r="A5401" s="2" t="s">
        <v>728</v>
      </c>
      <c r="B5401" s="124" t="s">
        <v>10513</v>
      </c>
      <c r="C5401" s="124"/>
      <c r="D5401" s="126">
        <v>3.92</v>
      </c>
      <c r="E5401" s="124" t="s">
        <v>768</v>
      </c>
      <c r="F5401" s="124">
        <v>-5</v>
      </c>
      <c r="G5401" s="2" t="s">
        <v>17987</v>
      </c>
      <c r="H5401" s="130">
        <v>45857</v>
      </c>
      <c r="I5401" s="134"/>
      <c r="J5401" s="123">
        <f>IF(OR(tbl_Metraj22[[#This Row],[TARIH]]="",tbl_Metraj22[[#This Row],[TARIH]]="-"),0,IF(tbl_Metraj22[[#This Row],[YUZDE]]=0,tbl_Metraj22[[#This Row],[METRAJ_BETON]],tbl_Metraj22[[#This Row],[YUZDE]]*tbl_Metraj22[[#This Row],[METRAJ_BETON]]))</f>
        <v>3.92</v>
      </c>
      <c r="K5401" s="2" t="s">
        <v>1495</v>
      </c>
    </row>
    <row r="5402" spans="1:11" ht="14.25" x14ac:dyDescent="0.2">
      <c r="A5402" s="2" t="s">
        <v>728</v>
      </c>
      <c r="B5402" s="124" t="s">
        <v>10515</v>
      </c>
      <c r="C5402" s="124"/>
      <c r="D5402" s="126">
        <v>4.3600000000000003</v>
      </c>
      <c r="E5402" s="124" t="s">
        <v>768</v>
      </c>
      <c r="F5402" s="124">
        <v>-5</v>
      </c>
      <c r="G5402" s="2" t="s">
        <v>17988</v>
      </c>
      <c r="H5402" s="130">
        <v>45857</v>
      </c>
      <c r="I5402" s="134"/>
      <c r="J5402" s="123">
        <f>IF(OR(tbl_Metraj22[[#This Row],[TARIH]]="",tbl_Metraj22[[#This Row],[TARIH]]="-"),0,IF(tbl_Metraj22[[#This Row],[YUZDE]]=0,tbl_Metraj22[[#This Row],[METRAJ_BETON]],tbl_Metraj22[[#This Row],[YUZDE]]*tbl_Metraj22[[#This Row],[METRAJ_BETON]]))</f>
        <v>4.3600000000000003</v>
      </c>
      <c r="K5402" s="2" t="s">
        <v>1515</v>
      </c>
    </row>
    <row r="5403" spans="1:11" ht="14.25" x14ac:dyDescent="0.2">
      <c r="A5403" s="2" t="s">
        <v>728</v>
      </c>
      <c r="B5403" s="124" t="s">
        <v>10517</v>
      </c>
      <c r="C5403" s="124"/>
      <c r="D5403" s="126">
        <v>4.32</v>
      </c>
      <c r="E5403" s="124" t="s">
        <v>768</v>
      </c>
      <c r="F5403" s="124">
        <v>-5</v>
      </c>
      <c r="G5403" s="2" t="s">
        <v>17989</v>
      </c>
      <c r="H5403" s="130">
        <v>45857</v>
      </c>
      <c r="I5403" s="134"/>
      <c r="J5403" s="123">
        <f>IF(OR(tbl_Metraj22[[#This Row],[TARIH]]="",tbl_Metraj22[[#This Row],[TARIH]]="-"),0,IF(tbl_Metraj22[[#This Row],[YUZDE]]=0,tbl_Metraj22[[#This Row],[METRAJ_BETON]],tbl_Metraj22[[#This Row],[YUZDE]]*tbl_Metraj22[[#This Row],[METRAJ_BETON]]))</f>
        <v>4.32</v>
      </c>
      <c r="K5403" s="2" t="s">
        <v>1490</v>
      </c>
    </row>
    <row r="5404" spans="1:11" ht="14.25" x14ac:dyDescent="0.2">
      <c r="A5404" s="2" t="s">
        <v>728</v>
      </c>
      <c r="B5404" s="124" t="s">
        <v>10518</v>
      </c>
      <c r="C5404" s="124"/>
      <c r="D5404" s="126">
        <v>4.32</v>
      </c>
      <c r="E5404" s="124" t="s">
        <v>768</v>
      </c>
      <c r="F5404" s="124">
        <v>-5</v>
      </c>
      <c r="G5404" s="2" t="s">
        <v>17990</v>
      </c>
      <c r="H5404" s="130">
        <v>45857</v>
      </c>
      <c r="I5404" s="134"/>
      <c r="J5404" s="123">
        <f>IF(OR(tbl_Metraj22[[#This Row],[TARIH]]="",tbl_Metraj22[[#This Row],[TARIH]]="-"),0,IF(tbl_Metraj22[[#This Row],[YUZDE]]=0,tbl_Metraj22[[#This Row],[METRAJ_BETON]],tbl_Metraj22[[#This Row],[YUZDE]]*tbl_Metraj22[[#This Row],[METRAJ_BETON]]))</f>
        <v>4.32</v>
      </c>
      <c r="K5404" s="2" t="s">
        <v>1491</v>
      </c>
    </row>
    <row r="5405" spans="1:11" ht="14.25" x14ac:dyDescent="0.2">
      <c r="A5405" s="2" t="s">
        <v>728</v>
      </c>
      <c r="B5405" s="124" t="s">
        <v>10520</v>
      </c>
      <c r="C5405" s="124"/>
      <c r="D5405" s="126">
        <v>3.15</v>
      </c>
      <c r="E5405" s="124" t="s">
        <v>768</v>
      </c>
      <c r="F5405" s="124">
        <v>-5</v>
      </c>
      <c r="G5405" s="2" t="s">
        <v>17991</v>
      </c>
      <c r="H5405" s="130">
        <v>45857</v>
      </c>
      <c r="I5405" s="134"/>
      <c r="J5405" s="123">
        <f>IF(OR(tbl_Metraj22[[#This Row],[TARIH]]="",tbl_Metraj22[[#This Row],[TARIH]]="-"),0,IF(tbl_Metraj22[[#This Row],[YUZDE]]=0,tbl_Metraj22[[#This Row],[METRAJ_BETON]],tbl_Metraj22[[#This Row],[YUZDE]]*tbl_Metraj22[[#This Row],[METRAJ_BETON]]))</f>
        <v>3.15</v>
      </c>
      <c r="K5405" s="2" t="s">
        <v>1529</v>
      </c>
    </row>
    <row r="5406" spans="1:11" ht="14.25" x14ac:dyDescent="0.2">
      <c r="A5406" s="2" t="s">
        <v>728</v>
      </c>
      <c r="B5406" s="124" t="s">
        <v>10522</v>
      </c>
      <c r="C5406" s="124"/>
      <c r="D5406" s="126">
        <v>2.8</v>
      </c>
      <c r="E5406" s="124" t="s">
        <v>768</v>
      </c>
      <c r="F5406" s="124">
        <v>-5</v>
      </c>
      <c r="G5406" s="2" t="s">
        <v>17992</v>
      </c>
      <c r="H5406" s="130">
        <v>45857</v>
      </c>
      <c r="I5406" s="134"/>
      <c r="J5406" s="123">
        <f>IF(OR(tbl_Metraj22[[#This Row],[TARIH]]="",tbl_Metraj22[[#This Row],[TARIH]]="-"),0,IF(tbl_Metraj22[[#This Row],[YUZDE]]=0,tbl_Metraj22[[#This Row],[METRAJ_BETON]],tbl_Metraj22[[#This Row],[YUZDE]]*tbl_Metraj22[[#This Row],[METRAJ_BETON]]))</f>
        <v>2.8</v>
      </c>
      <c r="K5406" s="2" t="s">
        <v>1472</v>
      </c>
    </row>
    <row r="5407" spans="1:11" ht="14.25" x14ac:dyDescent="0.2">
      <c r="A5407" s="2" t="s">
        <v>2977</v>
      </c>
      <c r="B5407" s="124" t="s">
        <v>8369</v>
      </c>
      <c r="C5407" s="124"/>
      <c r="D5407" s="126">
        <v>4.9800000000000004</v>
      </c>
      <c r="E5407" s="124" t="s">
        <v>768</v>
      </c>
      <c r="F5407" s="124">
        <v>-5</v>
      </c>
      <c r="G5407" s="2" t="s">
        <v>17993</v>
      </c>
      <c r="H5407" s="130">
        <v>45857</v>
      </c>
      <c r="I5407" s="134"/>
      <c r="J5407" s="123">
        <f>IF(OR(tbl_Metraj22[[#This Row],[TARIH]]="",tbl_Metraj22[[#This Row],[TARIH]]="-"),0,IF(tbl_Metraj22[[#This Row],[YUZDE]]=0,tbl_Metraj22[[#This Row],[METRAJ_BETON]],tbl_Metraj22[[#This Row],[YUZDE]]*tbl_Metraj22[[#This Row],[METRAJ_BETON]]))</f>
        <v>4.9800000000000004</v>
      </c>
      <c r="K5407" s="2" t="s">
        <v>1449</v>
      </c>
    </row>
    <row r="5408" spans="1:11" ht="14.25" x14ac:dyDescent="0.2">
      <c r="A5408" s="2" t="s">
        <v>2977</v>
      </c>
      <c r="B5408" s="124" t="s">
        <v>8370</v>
      </c>
      <c r="C5408" s="124"/>
      <c r="D5408" s="126">
        <v>10.63</v>
      </c>
      <c r="E5408" s="124" t="s">
        <v>768</v>
      </c>
      <c r="F5408" s="124">
        <v>-5</v>
      </c>
      <c r="G5408" s="2" t="s">
        <v>17994</v>
      </c>
      <c r="H5408" s="130">
        <v>45857</v>
      </c>
      <c r="I5408" s="134"/>
      <c r="J5408" s="123">
        <f>IF(OR(tbl_Metraj22[[#This Row],[TARIH]]="",tbl_Metraj22[[#This Row],[TARIH]]="-"),0,IF(tbl_Metraj22[[#This Row],[YUZDE]]=0,tbl_Metraj22[[#This Row],[METRAJ_BETON]],tbl_Metraj22[[#This Row],[YUZDE]]*tbl_Metraj22[[#This Row],[METRAJ_BETON]]))</f>
        <v>10.63</v>
      </c>
      <c r="K5408" s="2" t="s">
        <v>1448</v>
      </c>
    </row>
    <row r="5409" spans="1:11" ht="14.25" x14ac:dyDescent="0.2">
      <c r="A5409" s="2" t="s">
        <v>2977</v>
      </c>
      <c r="B5409" s="124" t="s">
        <v>8371</v>
      </c>
      <c r="C5409" s="124"/>
      <c r="D5409" s="126">
        <v>6.17</v>
      </c>
      <c r="E5409" s="124" t="s">
        <v>768</v>
      </c>
      <c r="F5409" s="124">
        <v>-5</v>
      </c>
      <c r="G5409" s="2" t="s">
        <v>17995</v>
      </c>
      <c r="H5409" s="130">
        <v>45857</v>
      </c>
      <c r="I5409" s="134"/>
      <c r="J5409" s="123">
        <f>IF(OR(tbl_Metraj22[[#This Row],[TARIH]]="",tbl_Metraj22[[#This Row],[TARIH]]="-"),0,IF(tbl_Metraj22[[#This Row],[YUZDE]]=0,tbl_Metraj22[[#This Row],[METRAJ_BETON]],tbl_Metraj22[[#This Row],[YUZDE]]*tbl_Metraj22[[#This Row],[METRAJ_BETON]]))</f>
        <v>6.17</v>
      </c>
      <c r="K5409" s="2" t="s">
        <v>1447</v>
      </c>
    </row>
    <row r="5410" spans="1:11" ht="14.25" x14ac:dyDescent="0.2">
      <c r="A5410" s="2" t="s">
        <v>2977</v>
      </c>
      <c r="B5410" s="124" t="s">
        <v>8372</v>
      </c>
      <c r="C5410" s="124"/>
      <c r="D5410" s="126">
        <v>32.869999999999997</v>
      </c>
      <c r="E5410" s="124" t="s">
        <v>768</v>
      </c>
      <c r="F5410" s="124">
        <v>-5</v>
      </c>
      <c r="G5410" s="2" t="s">
        <v>17996</v>
      </c>
      <c r="H5410" s="130">
        <v>45857</v>
      </c>
      <c r="I5410" s="134"/>
      <c r="J5410" s="123">
        <f>IF(OR(tbl_Metraj22[[#This Row],[TARIH]]="",tbl_Metraj22[[#This Row],[TARIH]]="-"),0,IF(tbl_Metraj22[[#This Row],[YUZDE]]=0,tbl_Metraj22[[#This Row],[METRAJ_BETON]],tbl_Metraj22[[#This Row],[YUZDE]]*tbl_Metraj22[[#This Row],[METRAJ_BETON]]))</f>
        <v>32.869999999999997</v>
      </c>
      <c r="K5410" s="2" t="s">
        <v>1446</v>
      </c>
    </row>
    <row r="5411" spans="1:11" ht="14.25" x14ac:dyDescent="0.2">
      <c r="A5411" s="2" t="s">
        <v>2977</v>
      </c>
      <c r="B5411" s="124" t="s">
        <v>8373</v>
      </c>
      <c r="C5411" s="124"/>
      <c r="D5411" s="126">
        <v>31.71</v>
      </c>
      <c r="E5411" s="124" t="s">
        <v>768</v>
      </c>
      <c r="F5411" s="124">
        <v>-5</v>
      </c>
      <c r="G5411" s="2" t="s">
        <v>17997</v>
      </c>
      <c r="H5411" s="130">
        <v>45857</v>
      </c>
      <c r="I5411" s="134"/>
      <c r="J5411" s="123">
        <f>IF(OR(tbl_Metraj22[[#This Row],[TARIH]]="",tbl_Metraj22[[#This Row],[TARIH]]="-"),0,IF(tbl_Metraj22[[#This Row],[YUZDE]]=0,tbl_Metraj22[[#This Row],[METRAJ_BETON]],tbl_Metraj22[[#This Row],[YUZDE]]*tbl_Metraj22[[#This Row],[METRAJ_BETON]]))</f>
        <v>31.71</v>
      </c>
      <c r="K5411" s="2" t="s">
        <v>1445</v>
      </c>
    </row>
    <row r="5412" spans="1:11" ht="14.25" x14ac:dyDescent="0.2">
      <c r="A5412" s="2" t="s">
        <v>2977</v>
      </c>
      <c r="B5412" s="124" t="s">
        <v>8374</v>
      </c>
      <c r="C5412" s="124"/>
      <c r="D5412" s="126">
        <v>47.52</v>
      </c>
      <c r="E5412" s="124" t="s">
        <v>768</v>
      </c>
      <c r="F5412" s="124">
        <v>-5</v>
      </c>
      <c r="G5412" s="2" t="s">
        <v>17998</v>
      </c>
      <c r="H5412" s="130">
        <v>45857</v>
      </c>
      <c r="I5412" s="134"/>
      <c r="J5412" s="123">
        <f>IF(OR(tbl_Metraj22[[#This Row],[TARIH]]="",tbl_Metraj22[[#This Row],[TARIH]]="-"),0,IF(tbl_Metraj22[[#This Row],[YUZDE]]=0,tbl_Metraj22[[#This Row],[METRAJ_BETON]],tbl_Metraj22[[#This Row],[YUZDE]]*tbl_Metraj22[[#This Row],[METRAJ_BETON]]))</f>
        <v>47.52</v>
      </c>
      <c r="K5412" s="2" t="s">
        <v>1444</v>
      </c>
    </row>
    <row r="5413" spans="1:11" ht="14.25" x14ac:dyDescent="0.2">
      <c r="A5413" s="2" t="s">
        <v>2977</v>
      </c>
      <c r="B5413" s="124" t="s">
        <v>8375</v>
      </c>
      <c r="C5413" s="124"/>
      <c r="D5413" s="126">
        <v>47.26</v>
      </c>
      <c r="E5413" s="124" t="s">
        <v>768</v>
      </c>
      <c r="F5413" s="124">
        <v>-5</v>
      </c>
      <c r="G5413" s="2" t="s">
        <v>17999</v>
      </c>
      <c r="H5413" s="130">
        <v>45857</v>
      </c>
      <c r="I5413" s="134"/>
      <c r="J5413" s="123">
        <f>IF(OR(tbl_Metraj22[[#This Row],[TARIH]]="",tbl_Metraj22[[#This Row],[TARIH]]="-"),0,IF(tbl_Metraj22[[#This Row],[YUZDE]]=0,tbl_Metraj22[[#This Row],[METRAJ_BETON]],tbl_Metraj22[[#This Row],[YUZDE]]*tbl_Metraj22[[#This Row],[METRAJ_BETON]]))</f>
        <v>47.26</v>
      </c>
      <c r="K5413" s="2" t="s">
        <v>1442</v>
      </c>
    </row>
    <row r="5414" spans="1:11" ht="14.25" x14ac:dyDescent="0.2">
      <c r="A5414" s="2" t="s">
        <v>2977</v>
      </c>
      <c r="B5414" s="124" t="s">
        <v>8376</v>
      </c>
      <c r="C5414" s="124"/>
      <c r="D5414" s="126">
        <v>1.91</v>
      </c>
      <c r="E5414" s="124" t="s">
        <v>768</v>
      </c>
      <c r="F5414" s="124">
        <v>-5</v>
      </c>
      <c r="G5414" s="2" t="s">
        <v>18000</v>
      </c>
      <c r="H5414" s="130">
        <v>45857</v>
      </c>
      <c r="I5414" s="134"/>
      <c r="J5414" s="123">
        <f>IF(OR(tbl_Metraj22[[#This Row],[TARIH]]="",tbl_Metraj22[[#This Row],[TARIH]]="-"),0,IF(tbl_Metraj22[[#This Row],[YUZDE]]=0,tbl_Metraj22[[#This Row],[METRAJ_BETON]],tbl_Metraj22[[#This Row],[YUZDE]]*tbl_Metraj22[[#This Row],[METRAJ_BETON]]))</f>
        <v>1.91</v>
      </c>
      <c r="K5414" s="2" t="s">
        <v>1443</v>
      </c>
    </row>
    <row r="5415" spans="1:11" ht="14.25" x14ac:dyDescent="0.2">
      <c r="A5415" s="2" t="s">
        <v>2977</v>
      </c>
      <c r="B5415" s="124" t="s">
        <v>8377</v>
      </c>
      <c r="C5415" s="124"/>
      <c r="D5415" s="126">
        <v>14.58</v>
      </c>
      <c r="E5415" s="124" t="s">
        <v>768</v>
      </c>
      <c r="F5415" s="124">
        <v>-5</v>
      </c>
      <c r="G5415" s="2" t="s">
        <v>18001</v>
      </c>
      <c r="H5415" s="130">
        <v>45857</v>
      </c>
      <c r="I5415" s="134"/>
      <c r="J5415" s="123">
        <f>IF(OR(tbl_Metraj22[[#This Row],[TARIH]]="",tbl_Metraj22[[#This Row],[TARIH]]="-"),0,IF(tbl_Metraj22[[#This Row],[YUZDE]]=0,tbl_Metraj22[[#This Row],[METRAJ_BETON]],tbl_Metraj22[[#This Row],[YUZDE]]*tbl_Metraj22[[#This Row],[METRAJ_BETON]]))</f>
        <v>14.58</v>
      </c>
    </row>
    <row r="5416" spans="1:11" ht="14.25" x14ac:dyDescent="0.2">
      <c r="A5416" s="2" t="s">
        <v>2977</v>
      </c>
      <c r="B5416" s="124" t="s">
        <v>8378</v>
      </c>
      <c r="C5416" s="124"/>
      <c r="D5416" s="126">
        <v>15.44</v>
      </c>
      <c r="E5416" s="124" t="s">
        <v>768</v>
      </c>
      <c r="F5416" s="124">
        <v>-5</v>
      </c>
      <c r="G5416" s="2" t="s">
        <v>18002</v>
      </c>
      <c r="H5416" s="130">
        <v>45857</v>
      </c>
      <c r="I5416" s="134"/>
      <c r="J5416" s="123">
        <f>IF(OR(tbl_Metraj22[[#This Row],[TARIH]]="",tbl_Metraj22[[#This Row],[TARIH]]="-"),0,IF(tbl_Metraj22[[#This Row],[YUZDE]]=0,tbl_Metraj22[[#This Row],[METRAJ_BETON]],tbl_Metraj22[[#This Row],[YUZDE]]*tbl_Metraj22[[#This Row],[METRAJ_BETON]]))</f>
        <v>15.44</v>
      </c>
      <c r="K5416" s="2" t="s">
        <v>1432</v>
      </c>
    </row>
    <row r="5417" spans="1:11" ht="14.25" x14ac:dyDescent="0.2">
      <c r="A5417" s="2" t="s">
        <v>2977</v>
      </c>
      <c r="B5417" s="124" t="s">
        <v>8379</v>
      </c>
      <c r="C5417" s="124"/>
      <c r="D5417" s="126">
        <v>15.44</v>
      </c>
      <c r="E5417" s="124" t="s">
        <v>768</v>
      </c>
      <c r="F5417" s="124">
        <v>-5</v>
      </c>
      <c r="G5417" s="2" t="s">
        <v>18003</v>
      </c>
      <c r="H5417" s="130">
        <v>45857</v>
      </c>
      <c r="I5417" s="134"/>
      <c r="J5417" s="123">
        <f>IF(OR(tbl_Metraj22[[#This Row],[TARIH]]="",tbl_Metraj22[[#This Row],[TARIH]]="-"),0,IF(tbl_Metraj22[[#This Row],[YUZDE]]=0,tbl_Metraj22[[#This Row],[METRAJ_BETON]],tbl_Metraj22[[#This Row],[YUZDE]]*tbl_Metraj22[[#This Row],[METRAJ_BETON]]))</f>
        <v>15.44</v>
      </c>
      <c r="K5417" s="2" t="s">
        <v>1455</v>
      </c>
    </row>
    <row r="5418" spans="1:11" ht="14.25" x14ac:dyDescent="0.2">
      <c r="A5418" s="2" t="s">
        <v>2977</v>
      </c>
      <c r="B5418" s="124" t="s">
        <v>8380</v>
      </c>
      <c r="C5418" s="124"/>
      <c r="D5418" s="126">
        <v>15.37</v>
      </c>
      <c r="E5418" s="124" t="s">
        <v>768</v>
      </c>
      <c r="F5418" s="124">
        <v>-5</v>
      </c>
      <c r="G5418" s="2" t="s">
        <v>18004</v>
      </c>
      <c r="H5418" s="130">
        <v>45857</v>
      </c>
      <c r="I5418" s="134"/>
      <c r="J5418" s="123">
        <f>IF(OR(tbl_Metraj22[[#This Row],[TARIH]]="",tbl_Metraj22[[#This Row],[TARIH]]="-"),0,IF(tbl_Metraj22[[#This Row],[YUZDE]]=0,tbl_Metraj22[[#This Row],[METRAJ_BETON]],tbl_Metraj22[[#This Row],[YUZDE]]*tbl_Metraj22[[#This Row],[METRAJ_BETON]]))</f>
        <v>15.37</v>
      </c>
      <c r="K5418" s="2" t="s">
        <v>1431</v>
      </c>
    </row>
    <row r="5419" spans="1:11" ht="14.25" x14ac:dyDescent="0.2">
      <c r="A5419" s="2" t="s">
        <v>2977</v>
      </c>
      <c r="B5419" s="124" t="s">
        <v>8381</v>
      </c>
      <c r="C5419" s="124"/>
      <c r="D5419" s="126">
        <v>15.67</v>
      </c>
      <c r="E5419" s="124" t="s">
        <v>768</v>
      </c>
      <c r="F5419" s="124">
        <v>-5</v>
      </c>
      <c r="G5419" s="2" t="s">
        <v>18005</v>
      </c>
      <c r="H5419" s="130">
        <v>45857</v>
      </c>
      <c r="I5419" s="134"/>
      <c r="J5419" s="123">
        <f>IF(OR(tbl_Metraj22[[#This Row],[TARIH]]="",tbl_Metraj22[[#This Row],[TARIH]]="-"),0,IF(tbl_Metraj22[[#This Row],[YUZDE]]=0,tbl_Metraj22[[#This Row],[METRAJ_BETON]],tbl_Metraj22[[#This Row],[YUZDE]]*tbl_Metraj22[[#This Row],[METRAJ_BETON]]))</f>
        <v>15.67</v>
      </c>
      <c r="K5419" s="2" t="s">
        <v>1433</v>
      </c>
    </row>
    <row r="5420" spans="1:11" ht="14.25" x14ac:dyDescent="0.2">
      <c r="A5420" s="2" t="s">
        <v>2977</v>
      </c>
      <c r="B5420" s="124" t="s">
        <v>8466</v>
      </c>
      <c r="C5420" s="124"/>
      <c r="D5420" s="126">
        <v>2.67</v>
      </c>
      <c r="E5420" s="124" t="s">
        <v>768</v>
      </c>
      <c r="F5420" s="124">
        <v>-5</v>
      </c>
      <c r="G5420" s="2" t="s">
        <v>18006</v>
      </c>
      <c r="H5420" s="130">
        <v>45857</v>
      </c>
      <c r="I5420" s="134"/>
      <c r="J5420" s="123">
        <f>IF(OR(tbl_Metraj22[[#This Row],[TARIH]]="",tbl_Metraj22[[#This Row],[TARIH]]="-"),0,IF(tbl_Metraj22[[#This Row],[YUZDE]]=0,tbl_Metraj22[[#This Row],[METRAJ_BETON]],tbl_Metraj22[[#This Row],[YUZDE]]*tbl_Metraj22[[#This Row],[METRAJ_BETON]]))</f>
        <v>2.67</v>
      </c>
      <c r="K5420" s="2" t="s">
        <v>1189</v>
      </c>
    </row>
    <row r="5421" spans="1:11" ht="14.25" x14ac:dyDescent="0.2">
      <c r="A5421" s="2" t="s">
        <v>2977</v>
      </c>
      <c r="B5421" s="124" t="s">
        <v>8467</v>
      </c>
      <c r="C5421" s="124"/>
      <c r="D5421" s="126">
        <v>13.86</v>
      </c>
      <c r="E5421" s="124" t="s">
        <v>768</v>
      </c>
      <c r="F5421" s="124">
        <v>-5</v>
      </c>
      <c r="G5421" s="2" t="s">
        <v>18007</v>
      </c>
      <c r="H5421" s="130">
        <v>45857</v>
      </c>
      <c r="I5421" s="134"/>
      <c r="J5421" s="123">
        <f>IF(OR(tbl_Metraj22[[#This Row],[TARIH]]="",tbl_Metraj22[[#This Row],[TARIH]]="-"),0,IF(tbl_Metraj22[[#This Row],[YUZDE]]=0,tbl_Metraj22[[#This Row],[METRAJ_BETON]],tbl_Metraj22[[#This Row],[YUZDE]]*tbl_Metraj22[[#This Row],[METRAJ_BETON]]))</f>
        <v>13.86</v>
      </c>
      <c r="K5421" s="2" t="s">
        <v>1188</v>
      </c>
    </row>
    <row r="5422" spans="1:11" ht="14.25" x14ac:dyDescent="0.2">
      <c r="A5422" s="2" t="s">
        <v>2977</v>
      </c>
      <c r="B5422" s="124" t="s">
        <v>8468</v>
      </c>
      <c r="C5422" s="124"/>
      <c r="D5422" s="126">
        <v>10.1</v>
      </c>
      <c r="E5422" s="124" t="s">
        <v>768</v>
      </c>
      <c r="F5422" s="124">
        <v>-5</v>
      </c>
      <c r="G5422" s="2" t="s">
        <v>18008</v>
      </c>
      <c r="H5422" s="130">
        <v>45857</v>
      </c>
      <c r="I5422" s="134"/>
      <c r="J5422" s="123">
        <f>IF(OR(tbl_Metraj22[[#This Row],[TARIH]]="",tbl_Metraj22[[#This Row],[TARIH]]="-"),0,IF(tbl_Metraj22[[#This Row],[YUZDE]]=0,tbl_Metraj22[[#This Row],[METRAJ_BETON]],tbl_Metraj22[[#This Row],[YUZDE]]*tbl_Metraj22[[#This Row],[METRAJ_BETON]]))</f>
        <v>10.1</v>
      </c>
      <c r="K5422" s="2" t="s">
        <v>1185</v>
      </c>
    </row>
    <row r="5423" spans="1:11" ht="14.25" x14ac:dyDescent="0.2">
      <c r="A5423" s="2" t="s">
        <v>2977</v>
      </c>
      <c r="B5423" s="124" t="s">
        <v>8469</v>
      </c>
      <c r="C5423" s="124"/>
      <c r="D5423" s="126">
        <v>7.52</v>
      </c>
      <c r="E5423" s="124" t="s">
        <v>768</v>
      </c>
      <c r="F5423" s="124">
        <v>-5</v>
      </c>
      <c r="G5423" s="2" t="s">
        <v>18009</v>
      </c>
      <c r="H5423" s="130">
        <v>45857</v>
      </c>
      <c r="I5423" s="134"/>
      <c r="J5423" s="123">
        <f>IF(OR(tbl_Metraj22[[#This Row],[TARIH]]="",tbl_Metraj22[[#This Row],[TARIH]]="-"),0,IF(tbl_Metraj22[[#This Row],[YUZDE]]=0,tbl_Metraj22[[#This Row],[METRAJ_BETON]],tbl_Metraj22[[#This Row],[YUZDE]]*tbl_Metraj22[[#This Row],[METRAJ_BETON]]))</f>
        <v>7.52</v>
      </c>
      <c r="K5423" s="2" t="s">
        <v>1186</v>
      </c>
    </row>
    <row r="5424" spans="1:11" ht="14.25" x14ac:dyDescent="0.2">
      <c r="A5424" s="2" t="s">
        <v>2977</v>
      </c>
      <c r="B5424" s="124" t="s">
        <v>8470</v>
      </c>
      <c r="C5424" s="124"/>
      <c r="D5424" s="126">
        <v>4.68</v>
      </c>
      <c r="E5424" s="124" t="s">
        <v>768</v>
      </c>
      <c r="F5424" s="124">
        <v>-5</v>
      </c>
      <c r="G5424" s="2" t="s">
        <v>18010</v>
      </c>
      <c r="H5424" s="130">
        <v>45857</v>
      </c>
      <c r="I5424" s="134"/>
      <c r="J5424" s="123">
        <f>IF(OR(tbl_Metraj22[[#This Row],[TARIH]]="",tbl_Metraj22[[#This Row],[TARIH]]="-"),0,IF(tbl_Metraj22[[#This Row],[YUZDE]]=0,tbl_Metraj22[[#This Row],[METRAJ_BETON]],tbl_Metraj22[[#This Row],[YUZDE]]*tbl_Metraj22[[#This Row],[METRAJ_BETON]]))</f>
        <v>4.68</v>
      </c>
      <c r="K5424" s="2" t="s">
        <v>1187</v>
      </c>
    </row>
    <row r="5425" spans="1:11" ht="14.25" x14ac:dyDescent="0.2">
      <c r="A5425" s="2" t="s">
        <v>2977</v>
      </c>
      <c r="B5425" s="124" t="s">
        <v>8471</v>
      </c>
      <c r="C5425" s="124"/>
      <c r="D5425" s="126">
        <v>1.29</v>
      </c>
      <c r="E5425" s="124" t="s">
        <v>768</v>
      </c>
      <c r="F5425" s="124">
        <v>-5</v>
      </c>
      <c r="G5425" s="2" t="s">
        <v>18011</v>
      </c>
      <c r="H5425" s="130">
        <v>45857</v>
      </c>
      <c r="I5425" s="134"/>
      <c r="J5425" s="123">
        <f>IF(OR(tbl_Metraj22[[#This Row],[TARIH]]="",tbl_Metraj22[[#This Row],[TARIH]]="-"),0,IF(tbl_Metraj22[[#This Row],[YUZDE]]=0,tbl_Metraj22[[#This Row],[METRAJ_BETON]],tbl_Metraj22[[#This Row],[YUZDE]]*tbl_Metraj22[[#This Row],[METRAJ_BETON]]))</f>
        <v>1.29</v>
      </c>
      <c r="K5425" s="2" t="s">
        <v>1182</v>
      </c>
    </row>
    <row r="5426" spans="1:11" ht="14.25" x14ac:dyDescent="0.2">
      <c r="A5426" s="2" t="s">
        <v>2977</v>
      </c>
      <c r="B5426" s="124" t="s">
        <v>8472</v>
      </c>
      <c r="C5426" s="124"/>
      <c r="D5426" s="126">
        <v>11.02</v>
      </c>
      <c r="E5426" s="124" t="s">
        <v>768</v>
      </c>
      <c r="F5426" s="124">
        <v>-5</v>
      </c>
      <c r="G5426" s="2" t="s">
        <v>18012</v>
      </c>
      <c r="H5426" s="130">
        <v>45857</v>
      </c>
      <c r="I5426" s="134"/>
      <c r="J5426" s="123">
        <f>IF(OR(tbl_Metraj22[[#This Row],[TARIH]]="",tbl_Metraj22[[#This Row],[TARIH]]="-"),0,IF(tbl_Metraj22[[#This Row],[YUZDE]]=0,tbl_Metraj22[[#This Row],[METRAJ_BETON]],tbl_Metraj22[[#This Row],[YUZDE]]*tbl_Metraj22[[#This Row],[METRAJ_BETON]]))</f>
        <v>11.02</v>
      </c>
      <c r="K5426" s="2" t="s">
        <v>1191</v>
      </c>
    </row>
    <row r="5427" spans="1:11" ht="14.25" x14ac:dyDescent="0.2">
      <c r="A5427" s="2" t="s">
        <v>2977</v>
      </c>
      <c r="B5427" s="124" t="s">
        <v>8473</v>
      </c>
      <c r="C5427" s="124"/>
      <c r="D5427" s="126">
        <v>4.22</v>
      </c>
      <c r="E5427" s="124" t="s">
        <v>768</v>
      </c>
      <c r="F5427" s="124">
        <v>-5</v>
      </c>
      <c r="G5427" s="2" t="s">
        <v>18013</v>
      </c>
      <c r="H5427" s="130">
        <v>45857</v>
      </c>
      <c r="I5427" s="134"/>
      <c r="J5427" s="123">
        <f>IF(OR(tbl_Metraj22[[#This Row],[TARIH]]="",tbl_Metraj22[[#This Row],[TARIH]]="-"),0,IF(tbl_Metraj22[[#This Row],[YUZDE]]=0,tbl_Metraj22[[#This Row],[METRAJ_BETON]],tbl_Metraj22[[#This Row],[YUZDE]]*tbl_Metraj22[[#This Row],[METRAJ_BETON]]))</f>
        <v>4.22</v>
      </c>
      <c r="K5427" s="2" t="s">
        <v>1192</v>
      </c>
    </row>
    <row r="5428" spans="1:11" ht="14.25" x14ac:dyDescent="0.2">
      <c r="A5428" s="2" t="s">
        <v>2977</v>
      </c>
      <c r="B5428" s="124" t="s">
        <v>8474</v>
      </c>
      <c r="C5428" s="124"/>
      <c r="D5428" s="126">
        <v>20.100000000000001</v>
      </c>
      <c r="E5428" s="124" t="s">
        <v>768</v>
      </c>
      <c r="F5428" s="124">
        <v>-5</v>
      </c>
      <c r="G5428" s="2" t="s">
        <v>18014</v>
      </c>
      <c r="H5428" s="130">
        <v>45857</v>
      </c>
      <c r="I5428" s="134"/>
      <c r="J5428" s="123">
        <f>IF(OR(tbl_Metraj22[[#This Row],[TARIH]]="",tbl_Metraj22[[#This Row],[TARIH]]="-"),0,IF(tbl_Metraj22[[#This Row],[YUZDE]]=0,tbl_Metraj22[[#This Row],[METRAJ_BETON]],tbl_Metraj22[[#This Row],[YUZDE]]*tbl_Metraj22[[#This Row],[METRAJ_BETON]]))</f>
        <v>20.100000000000001</v>
      </c>
      <c r="K5428" s="2" t="s">
        <v>1183</v>
      </c>
    </row>
    <row r="5429" spans="1:11" ht="14.25" x14ac:dyDescent="0.2">
      <c r="A5429" s="2" t="s">
        <v>2977</v>
      </c>
      <c r="B5429" s="124" t="s">
        <v>8475</v>
      </c>
      <c r="C5429" s="124"/>
      <c r="D5429" s="126">
        <v>4.6500000000000004</v>
      </c>
      <c r="E5429" s="124" t="s">
        <v>768</v>
      </c>
      <c r="F5429" s="124">
        <v>-5</v>
      </c>
      <c r="G5429" s="2" t="s">
        <v>18015</v>
      </c>
      <c r="H5429" s="130">
        <v>45857</v>
      </c>
      <c r="I5429" s="134"/>
      <c r="J5429" s="123">
        <f>IF(OR(tbl_Metraj22[[#This Row],[TARIH]]="",tbl_Metraj22[[#This Row],[TARIH]]="-"),0,IF(tbl_Metraj22[[#This Row],[YUZDE]]=0,tbl_Metraj22[[#This Row],[METRAJ_BETON]],tbl_Metraj22[[#This Row],[YUZDE]]*tbl_Metraj22[[#This Row],[METRAJ_BETON]]))</f>
        <v>4.6500000000000004</v>
      </c>
      <c r="K5429" s="2" t="s">
        <v>1184</v>
      </c>
    </row>
    <row r="5430" spans="1:11" ht="14.25" x14ac:dyDescent="0.2">
      <c r="A5430" s="2" t="s">
        <v>2977</v>
      </c>
      <c r="B5430" s="124" t="s">
        <v>10558</v>
      </c>
      <c r="C5430" s="124"/>
      <c r="D5430" s="126">
        <v>11.43</v>
      </c>
      <c r="E5430" s="124" t="s">
        <v>768</v>
      </c>
      <c r="F5430" s="124">
        <v>-5</v>
      </c>
      <c r="G5430" s="2" t="s">
        <v>18016</v>
      </c>
      <c r="H5430" s="130">
        <v>45857</v>
      </c>
      <c r="I5430" s="134"/>
      <c r="J5430" s="123">
        <f>IF(OR(tbl_Metraj22[[#This Row],[TARIH]]="",tbl_Metraj22[[#This Row],[TARIH]]="-"),0,IF(tbl_Metraj22[[#This Row],[YUZDE]]=0,tbl_Metraj22[[#This Row],[METRAJ_BETON]],tbl_Metraj22[[#This Row],[YUZDE]]*tbl_Metraj22[[#This Row],[METRAJ_BETON]]))</f>
        <v>11.43</v>
      </c>
      <c r="K5430" s="2" t="s">
        <v>1441</v>
      </c>
    </row>
    <row r="5431" spans="1:11" ht="14.25" x14ac:dyDescent="0.2">
      <c r="A5431" s="2" t="s">
        <v>2977</v>
      </c>
      <c r="B5431" s="124" t="s">
        <v>10563</v>
      </c>
      <c r="C5431" s="124"/>
      <c r="D5431" s="126">
        <v>12.08</v>
      </c>
      <c r="E5431" s="124" t="s">
        <v>768</v>
      </c>
      <c r="F5431" s="124">
        <v>-5</v>
      </c>
      <c r="G5431" s="2" t="s">
        <v>18017</v>
      </c>
      <c r="H5431" s="130">
        <v>45857</v>
      </c>
      <c r="I5431" s="134"/>
      <c r="J5431" s="123">
        <f>IF(OR(tbl_Metraj22[[#This Row],[TARIH]]="",tbl_Metraj22[[#This Row],[TARIH]]="-"),0,IF(tbl_Metraj22[[#This Row],[YUZDE]]=0,tbl_Metraj22[[#This Row],[METRAJ_BETON]],tbl_Metraj22[[#This Row],[YUZDE]]*tbl_Metraj22[[#This Row],[METRAJ_BETON]]))</f>
        <v>12.08</v>
      </c>
      <c r="K5431" s="2" t="s">
        <v>1435</v>
      </c>
    </row>
    <row r="5432" spans="1:11" ht="14.25" x14ac:dyDescent="0.2">
      <c r="A5432" s="2" t="s">
        <v>2977</v>
      </c>
      <c r="B5432" s="124" t="s">
        <v>10564</v>
      </c>
      <c r="C5432" s="124"/>
      <c r="D5432" s="126">
        <v>12.08</v>
      </c>
      <c r="E5432" s="124" t="s">
        <v>768</v>
      </c>
      <c r="F5432" s="124">
        <v>-5</v>
      </c>
      <c r="G5432" s="2" t="s">
        <v>18018</v>
      </c>
      <c r="H5432" s="130">
        <v>45857</v>
      </c>
      <c r="I5432" s="134"/>
      <c r="J5432" s="123">
        <f>IF(OR(tbl_Metraj22[[#This Row],[TARIH]]="",tbl_Metraj22[[#This Row],[TARIH]]="-"),0,IF(tbl_Metraj22[[#This Row],[YUZDE]]=0,tbl_Metraj22[[#This Row],[METRAJ_BETON]],tbl_Metraj22[[#This Row],[YUZDE]]*tbl_Metraj22[[#This Row],[METRAJ_BETON]]))</f>
        <v>12.08</v>
      </c>
      <c r="K5432" s="2" t="s">
        <v>1434</v>
      </c>
    </row>
    <row r="5433" spans="1:11" ht="14.25" x14ac:dyDescent="0.2">
      <c r="A5433" s="2" t="s">
        <v>2977</v>
      </c>
      <c r="B5433" s="124" t="s">
        <v>10575</v>
      </c>
      <c r="C5433" s="124"/>
      <c r="D5433" s="126">
        <v>7.92</v>
      </c>
      <c r="E5433" s="124" t="s">
        <v>768</v>
      </c>
      <c r="F5433" s="124">
        <v>-5</v>
      </c>
      <c r="G5433" s="2" t="s">
        <v>18019</v>
      </c>
      <c r="H5433" s="130">
        <v>45857</v>
      </c>
      <c r="I5433" s="134"/>
      <c r="J5433" s="123">
        <f>IF(OR(tbl_Metraj22[[#This Row],[TARIH]]="",tbl_Metraj22[[#This Row],[TARIH]]="-"),0,IF(tbl_Metraj22[[#This Row],[YUZDE]]=0,tbl_Metraj22[[#This Row],[METRAJ_BETON]],tbl_Metraj22[[#This Row],[YUZDE]]*tbl_Metraj22[[#This Row],[METRAJ_BETON]]))</f>
        <v>7.92</v>
      </c>
      <c r="K5433" s="2" t="s">
        <v>1193</v>
      </c>
    </row>
    <row r="5434" spans="1:11" ht="14.25" x14ac:dyDescent="0.2">
      <c r="A5434" s="2" t="s">
        <v>2977</v>
      </c>
      <c r="B5434" s="124" t="s">
        <v>10576</v>
      </c>
      <c r="C5434" s="124"/>
      <c r="D5434" s="126">
        <v>7.33</v>
      </c>
      <c r="E5434" s="124" t="s">
        <v>768</v>
      </c>
      <c r="F5434" s="124">
        <v>-5</v>
      </c>
      <c r="G5434" s="2" t="s">
        <v>18020</v>
      </c>
      <c r="H5434" s="130">
        <v>45857</v>
      </c>
      <c r="I5434" s="134"/>
      <c r="J5434" s="123">
        <f>IF(OR(tbl_Metraj22[[#This Row],[TARIH]]="",tbl_Metraj22[[#This Row],[TARIH]]="-"),0,IF(tbl_Metraj22[[#This Row],[YUZDE]]=0,tbl_Metraj22[[#This Row],[METRAJ_BETON]],tbl_Metraj22[[#This Row],[YUZDE]]*tbl_Metraj22[[#This Row],[METRAJ_BETON]]))</f>
        <v>7.33</v>
      </c>
      <c r="K5434" s="2" t="s">
        <v>1190</v>
      </c>
    </row>
    <row r="5435" spans="1:11" ht="14.25" x14ac:dyDescent="0.2">
      <c r="A5435" s="2" t="s">
        <v>754</v>
      </c>
      <c r="B5435" s="124" t="s">
        <v>10584</v>
      </c>
      <c r="C5435" s="124"/>
      <c r="D5435" s="126">
        <v>-4.26</v>
      </c>
      <c r="E5435" s="124" t="s">
        <v>768</v>
      </c>
      <c r="F5435" s="124">
        <v>-5</v>
      </c>
      <c r="G5435" s="128" t="s">
        <v>18021</v>
      </c>
      <c r="H5435" s="130">
        <v>45768</v>
      </c>
      <c r="I5435" s="134"/>
      <c r="J5435" s="123">
        <f>IF(OR(tbl_Metraj22[[#This Row],[TARIH]]="",tbl_Metraj22[[#This Row],[TARIH]]="-"),0,IF(tbl_Metraj22[[#This Row],[YUZDE]]=0,tbl_Metraj22[[#This Row],[METRAJ_BETON]],tbl_Metraj22[[#This Row],[YUZDE]]*tbl_Metraj22[[#This Row],[METRAJ_BETON]]))</f>
        <v>-4.26</v>
      </c>
    </row>
    <row r="5436" spans="1:11" ht="14.25" x14ac:dyDescent="0.2">
      <c r="A5436" s="2" t="s">
        <v>754</v>
      </c>
      <c r="B5436" s="124" t="s">
        <v>10585</v>
      </c>
      <c r="C5436" s="124"/>
      <c r="D5436" s="126">
        <v>-6.77</v>
      </c>
      <c r="E5436" s="124" t="s">
        <v>768</v>
      </c>
      <c r="F5436" s="124">
        <v>-5</v>
      </c>
      <c r="G5436" s="128" t="s">
        <v>18022</v>
      </c>
      <c r="H5436" s="130">
        <v>45768</v>
      </c>
      <c r="I5436" s="134"/>
      <c r="J5436" s="123">
        <f>IF(OR(tbl_Metraj22[[#This Row],[TARIH]]="",tbl_Metraj22[[#This Row],[TARIH]]="-"),0,IF(tbl_Metraj22[[#This Row],[YUZDE]]=0,tbl_Metraj22[[#This Row],[METRAJ_BETON]],tbl_Metraj22[[#This Row],[YUZDE]]*tbl_Metraj22[[#This Row],[METRAJ_BETON]]))</f>
        <v>-6.77</v>
      </c>
    </row>
    <row r="5437" spans="1:11" ht="14.25" x14ac:dyDescent="0.2">
      <c r="A5437" s="2" t="s">
        <v>754</v>
      </c>
      <c r="B5437" s="124" t="s">
        <v>10586</v>
      </c>
      <c r="C5437" s="124"/>
      <c r="D5437" s="126">
        <v>20.41</v>
      </c>
      <c r="E5437" s="124" t="s">
        <v>768</v>
      </c>
      <c r="F5437" s="124">
        <v>-5</v>
      </c>
      <c r="G5437" s="128" t="s">
        <v>18023</v>
      </c>
      <c r="H5437" s="130">
        <v>45768</v>
      </c>
      <c r="I5437" s="134"/>
      <c r="J5437" s="123">
        <f>IF(OR(tbl_Metraj22[[#This Row],[TARIH]]="",tbl_Metraj22[[#This Row],[TARIH]]="-"),0,IF(tbl_Metraj22[[#This Row],[YUZDE]]=0,tbl_Metraj22[[#This Row],[METRAJ_BETON]],tbl_Metraj22[[#This Row],[YUZDE]]*tbl_Metraj22[[#This Row],[METRAJ_BETON]]))</f>
        <v>20.41</v>
      </c>
    </row>
    <row r="5438" spans="1:11" ht="14.25" x14ac:dyDescent="0.2">
      <c r="A5438" s="2" t="s">
        <v>754</v>
      </c>
      <c r="B5438" s="124" t="s">
        <v>10587</v>
      </c>
      <c r="C5438" s="124"/>
      <c r="D5438" s="126">
        <v>16.149999999999999</v>
      </c>
      <c r="E5438" s="124" t="s">
        <v>768</v>
      </c>
      <c r="F5438" s="124">
        <v>-5</v>
      </c>
      <c r="G5438" s="128" t="s">
        <v>18024</v>
      </c>
      <c r="H5438" s="130">
        <v>45768</v>
      </c>
      <c r="I5438" s="134"/>
      <c r="J5438" s="123">
        <f>IF(OR(tbl_Metraj22[[#This Row],[TARIH]]="",tbl_Metraj22[[#This Row],[TARIH]]="-"),0,IF(tbl_Metraj22[[#This Row],[YUZDE]]=0,tbl_Metraj22[[#This Row],[METRAJ_BETON]],tbl_Metraj22[[#This Row],[YUZDE]]*tbl_Metraj22[[#This Row],[METRAJ_BETON]]))</f>
        <v>16.149999999999999</v>
      </c>
    </row>
    <row r="5439" spans="1:11" ht="14.25" x14ac:dyDescent="0.2">
      <c r="A5439" s="2" t="s">
        <v>754</v>
      </c>
      <c r="B5439" s="124" t="s">
        <v>10588</v>
      </c>
      <c r="C5439" s="124"/>
      <c r="D5439" s="126">
        <v>31.82</v>
      </c>
      <c r="E5439" s="124" t="s">
        <v>768</v>
      </c>
      <c r="F5439" s="124">
        <v>-5</v>
      </c>
      <c r="G5439" s="128" t="s">
        <v>18025</v>
      </c>
      <c r="H5439" s="130">
        <v>45768</v>
      </c>
      <c r="I5439" s="134"/>
      <c r="J5439" s="123">
        <f>IF(OR(tbl_Metraj22[[#This Row],[TARIH]]="",tbl_Metraj22[[#This Row],[TARIH]]="-"),0,IF(tbl_Metraj22[[#This Row],[YUZDE]]=0,tbl_Metraj22[[#This Row],[METRAJ_BETON]],tbl_Metraj22[[#This Row],[YUZDE]]*tbl_Metraj22[[#This Row],[METRAJ_BETON]]))</f>
        <v>31.82</v>
      </c>
    </row>
    <row r="5440" spans="1:11" ht="14.25" x14ac:dyDescent="0.2">
      <c r="A5440" s="2" t="s">
        <v>754</v>
      </c>
      <c r="B5440" s="124" t="s">
        <v>10589</v>
      </c>
      <c r="C5440" s="124"/>
      <c r="D5440" s="126">
        <v>31.82</v>
      </c>
      <c r="E5440" s="124" t="s">
        <v>768</v>
      </c>
      <c r="F5440" s="124">
        <v>-5</v>
      </c>
      <c r="G5440" s="128" t="s">
        <v>18026</v>
      </c>
      <c r="H5440" s="130">
        <v>45768</v>
      </c>
      <c r="I5440" s="134"/>
      <c r="J5440" s="123">
        <f>IF(OR(tbl_Metraj22[[#This Row],[TARIH]]="",tbl_Metraj22[[#This Row],[TARIH]]="-"),0,IF(tbl_Metraj22[[#This Row],[YUZDE]]=0,tbl_Metraj22[[#This Row],[METRAJ_BETON]],tbl_Metraj22[[#This Row],[YUZDE]]*tbl_Metraj22[[#This Row],[METRAJ_BETON]]))</f>
        <v>31.82</v>
      </c>
    </row>
    <row r="5441" spans="1:10" ht="14.25" x14ac:dyDescent="0.2">
      <c r="A5441" s="2" t="s">
        <v>754</v>
      </c>
      <c r="B5441" s="124" t="s">
        <v>10593</v>
      </c>
      <c r="C5441" s="124"/>
      <c r="D5441" s="126">
        <v>16.22</v>
      </c>
      <c r="E5441" s="124" t="s">
        <v>768</v>
      </c>
      <c r="F5441" s="124">
        <v>-5</v>
      </c>
      <c r="G5441" s="128" t="s">
        <v>18027</v>
      </c>
      <c r="H5441" s="130">
        <v>45768</v>
      </c>
      <c r="I5441" s="134"/>
      <c r="J5441" s="123">
        <f>IF(OR(tbl_Metraj22[[#This Row],[TARIH]]="",tbl_Metraj22[[#This Row],[TARIH]]="-"),0,IF(tbl_Metraj22[[#This Row],[YUZDE]]=0,tbl_Metraj22[[#This Row],[METRAJ_BETON]],tbl_Metraj22[[#This Row],[YUZDE]]*tbl_Metraj22[[#This Row],[METRAJ_BETON]]))</f>
        <v>16.22</v>
      </c>
    </row>
    <row r="5442" spans="1:10" ht="14.25" x14ac:dyDescent="0.2">
      <c r="A5442" s="2" t="s">
        <v>754</v>
      </c>
      <c r="B5442" s="124" t="s">
        <v>10594</v>
      </c>
      <c r="C5442" s="124"/>
      <c r="D5442" s="126">
        <v>19.03</v>
      </c>
      <c r="E5442" s="124" t="s">
        <v>768</v>
      </c>
      <c r="F5442" s="124">
        <v>-5</v>
      </c>
      <c r="G5442" s="128" t="s">
        <v>18028</v>
      </c>
      <c r="H5442" s="130">
        <v>45768</v>
      </c>
      <c r="I5442" s="134"/>
      <c r="J5442" s="123">
        <f>IF(OR(tbl_Metraj22[[#This Row],[TARIH]]="",tbl_Metraj22[[#This Row],[TARIH]]="-"),0,IF(tbl_Metraj22[[#This Row],[YUZDE]]=0,tbl_Metraj22[[#This Row],[METRAJ_BETON]],tbl_Metraj22[[#This Row],[YUZDE]]*tbl_Metraj22[[#This Row],[METRAJ_BETON]]))</f>
        <v>19.03</v>
      </c>
    </row>
    <row r="5443" spans="1:10" ht="14.25" x14ac:dyDescent="0.2">
      <c r="A5443" s="2" t="s">
        <v>754</v>
      </c>
      <c r="B5443" s="124" t="s">
        <v>10595</v>
      </c>
      <c r="C5443" s="124"/>
      <c r="D5443" s="126">
        <v>18.850000000000001</v>
      </c>
      <c r="E5443" s="124" t="s">
        <v>768</v>
      </c>
      <c r="F5443" s="124">
        <v>-5</v>
      </c>
      <c r="G5443" s="128" t="s">
        <v>18029</v>
      </c>
      <c r="H5443" s="130">
        <v>45768</v>
      </c>
      <c r="I5443" s="134"/>
      <c r="J5443" s="123">
        <f>IF(OR(tbl_Metraj22[[#This Row],[TARIH]]="",tbl_Metraj22[[#This Row],[TARIH]]="-"),0,IF(tbl_Metraj22[[#This Row],[YUZDE]]=0,tbl_Metraj22[[#This Row],[METRAJ_BETON]],tbl_Metraj22[[#This Row],[YUZDE]]*tbl_Metraj22[[#This Row],[METRAJ_BETON]]))</f>
        <v>18.850000000000001</v>
      </c>
    </row>
    <row r="5444" spans="1:10" ht="14.25" x14ac:dyDescent="0.2">
      <c r="A5444" s="2" t="s">
        <v>754</v>
      </c>
      <c r="B5444" s="124" t="s">
        <v>10596</v>
      </c>
      <c r="C5444" s="124"/>
      <c r="D5444" s="126">
        <v>16.850000000000001</v>
      </c>
      <c r="E5444" s="124" t="s">
        <v>768</v>
      </c>
      <c r="F5444" s="124">
        <v>-5</v>
      </c>
      <c r="G5444" s="2" t="s">
        <v>18030</v>
      </c>
      <c r="H5444" s="130">
        <v>45768</v>
      </c>
      <c r="I5444" s="134"/>
      <c r="J5444" s="123">
        <f>IF(OR(tbl_Metraj22[[#This Row],[TARIH]]="",tbl_Metraj22[[#This Row],[TARIH]]="-"),0,IF(tbl_Metraj22[[#This Row],[YUZDE]]=0,tbl_Metraj22[[#This Row],[METRAJ_BETON]],tbl_Metraj22[[#This Row],[YUZDE]]*tbl_Metraj22[[#This Row],[METRAJ_BETON]]))</f>
        <v>16.850000000000001</v>
      </c>
    </row>
    <row r="5445" spans="1:10" ht="14.25" x14ac:dyDescent="0.2">
      <c r="A5445" s="2" t="s">
        <v>754</v>
      </c>
      <c r="B5445" s="124" t="s">
        <v>10597</v>
      </c>
      <c r="C5445" s="124"/>
      <c r="D5445" s="126">
        <v>8.2100000000000009</v>
      </c>
      <c r="E5445" s="124" t="s">
        <v>768</v>
      </c>
      <c r="F5445" s="124">
        <v>-5</v>
      </c>
      <c r="G5445" s="2" t="s">
        <v>18031</v>
      </c>
      <c r="H5445" s="130">
        <v>45768</v>
      </c>
      <c r="I5445" s="134"/>
      <c r="J5445" s="123">
        <f>IF(OR(tbl_Metraj22[[#This Row],[TARIH]]="",tbl_Metraj22[[#This Row],[TARIH]]="-"),0,IF(tbl_Metraj22[[#This Row],[YUZDE]]=0,tbl_Metraj22[[#This Row],[METRAJ_BETON]],tbl_Metraj22[[#This Row],[YUZDE]]*tbl_Metraj22[[#This Row],[METRAJ_BETON]]))</f>
        <v>8.2100000000000009</v>
      </c>
    </row>
    <row r="5446" spans="1:10" ht="14.25" x14ac:dyDescent="0.2">
      <c r="A5446" s="2" t="s">
        <v>754</v>
      </c>
      <c r="B5446" s="124" t="s">
        <v>10598</v>
      </c>
      <c r="C5446" s="124"/>
      <c r="D5446" s="126">
        <v>8.2100000000000009</v>
      </c>
      <c r="E5446" s="124" t="s">
        <v>768</v>
      </c>
      <c r="F5446" s="124">
        <v>-5</v>
      </c>
      <c r="G5446" s="2" t="s">
        <v>18032</v>
      </c>
      <c r="H5446" s="130">
        <v>45768</v>
      </c>
      <c r="I5446" s="134"/>
      <c r="J5446" s="123">
        <f>IF(OR(tbl_Metraj22[[#This Row],[TARIH]]="",tbl_Metraj22[[#This Row],[TARIH]]="-"),0,IF(tbl_Metraj22[[#This Row],[YUZDE]]=0,tbl_Metraj22[[#This Row],[METRAJ_BETON]],tbl_Metraj22[[#This Row],[YUZDE]]*tbl_Metraj22[[#This Row],[METRAJ_BETON]]))</f>
        <v>8.2100000000000009</v>
      </c>
    </row>
    <row r="5447" spans="1:10" ht="14.25" x14ac:dyDescent="0.2">
      <c r="A5447" s="2" t="s">
        <v>754</v>
      </c>
      <c r="B5447" s="124" t="s">
        <v>10599</v>
      </c>
      <c r="C5447" s="124"/>
      <c r="D5447" s="126">
        <v>8.2100000000000009</v>
      </c>
      <c r="E5447" s="124" t="s">
        <v>768</v>
      </c>
      <c r="F5447" s="124">
        <v>-5</v>
      </c>
      <c r="G5447" s="2" t="s">
        <v>18033</v>
      </c>
      <c r="H5447" s="130">
        <v>45768</v>
      </c>
      <c r="I5447" s="134"/>
      <c r="J5447" s="123">
        <f>IF(OR(tbl_Metraj22[[#This Row],[TARIH]]="",tbl_Metraj22[[#This Row],[TARIH]]="-"),0,IF(tbl_Metraj22[[#This Row],[YUZDE]]=0,tbl_Metraj22[[#This Row],[METRAJ_BETON]],tbl_Metraj22[[#This Row],[YUZDE]]*tbl_Metraj22[[#This Row],[METRAJ_BETON]]))</f>
        <v>8.2100000000000009</v>
      </c>
    </row>
    <row r="5448" spans="1:10" ht="14.25" x14ac:dyDescent="0.2">
      <c r="A5448" s="2" t="s">
        <v>754</v>
      </c>
      <c r="B5448" s="124" t="s">
        <v>10600</v>
      </c>
      <c r="C5448" s="124"/>
      <c r="D5448" s="126">
        <v>8.2100000000000009</v>
      </c>
      <c r="E5448" s="124" t="s">
        <v>768</v>
      </c>
      <c r="F5448" s="124">
        <v>-5</v>
      </c>
      <c r="G5448" s="2" t="s">
        <v>18034</v>
      </c>
      <c r="H5448" s="130">
        <v>45768</v>
      </c>
      <c r="I5448" s="134"/>
      <c r="J5448" s="123">
        <f>IF(OR(tbl_Metraj22[[#This Row],[TARIH]]="",tbl_Metraj22[[#This Row],[TARIH]]="-"),0,IF(tbl_Metraj22[[#This Row],[YUZDE]]=0,tbl_Metraj22[[#This Row],[METRAJ_BETON]],tbl_Metraj22[[#This Row],[YUZDE]]*tbl_Metraj22[[#This Row],[METRAJ_BETON]]))</f>
        <v>8.2100000000000009</v>
      </c>
    </row>
    <row r="5449" spans="1:10" ht="14.25" x14ac:dyDescent="0.2">
      <c r="A5449" s="2" t="s">
        <v>754</v>
      </c>
      <c r="B5449" s="124" t="s">
        <v>10601</v>
      </c>
      <c r="C5449" s="124"/>
      <c r="D5449" s="126">
        <v>11.59</v>
      </c>
      <c r="E5449" s="124" t="s">
        <v>768</v>
      </c>
      <c r="F5449" s="124">
        <v>-5</v>
      </c>
      <c r="G5449" s="2" t="s">
        <v>18035</v>
      </c>
      <c r="H5449" s="130">
        <v>45768</v>
      </c>
      <c r="I5449" s="134"/>
      <c r="J5449" s="123">
        <f>IF(OR(tbl_Metraj22[[#This Row],[TARIH]]="",tbl_Metraj22[[#This Row],[TARIH]]="-"),0,IF(tbl_Metraj22[[#This Row],[YUZDE]]=0,tbl_Metraj22[[#This Row],[METRAJ_BETON]],tbl_Metraj22[[#This Row],[YUZDE]]*tbl_Metraj22[[#This Row],[METRAJ_BETON]]))</f>
        <v>11.59</v>
      </c>
    </row>
    <row r="5450" spans="1:10" ht="14.25" x14ac:dyDescent="0.2">
      <c r="A5450" s="2" t="s">
        <v>754</v>
      </c>
      <c r="B5450" s="124" t="s">
        <v>10602</v>
      </c>
      <c r="C5450" s="124"/>
      <c r="D5450" s="126">
        <v>9.2200000000000006</v>
      </c>
      <c r="E5450" s="124" t="s">
        <v>768</v>
      </c>
      <c r="F5450" s="124">
        <v>-5</v>
      </c>
      <c r="G5450" s="2" t="s">
        <v>18036</v>
      </c>
      <c r="H5450" s="130">
        <v>45768</v>
      </c>
      <c r="I5450" s="134"/>
      <c r="J5450" s="123">
        <f>IF(OR(tbl_Metraj22[[#This Row],[TARIH]]="",tbl_Metraj22[[#This Row],[TARIH]]="-"),0,IF(tbl_Metraj22[[#This Row],[YUZDE]]=0,tbl_Metraj22[[#This Row],[METRAJ_BETON]],tbl_Metraj22[[#This Row],[YUZDE]]*tbl_Metraj22[[#This Row],[METRAJ_BETON]]))</f>
        <v>9.2200000000000006</v>
      </c>
    </row>
    <row r="5451" spans="1:10" ht="14.25" x14ac:dyDescent="0.2">
      <c r="A5451" s="2" t="s">
        <v>754</v>
      </c>
      <c r="B5451" s="124" t="s">
        <v>10603</v>
      </c>
      <c r="C5451" s="124"/>
      <c r="D5451" s="126">
        <v>9.2200000000000006</v>
      </c>
      <c r="E5451" s="124" t="s">
        <v>768</v>
      </c>
      <c r="F5451" s="124">
        <v>-5</v>
      </c>
      <c r="G5451" s="2" t="s">
        <v>18037</v>
      </c>
      <c r="H5451" s="130">
        <v>45768</v>
      </c>
      <c r="I5451" s="134"/>
      <c r="J5451" s="123">
        <f>IF(OR(tbl_Metraj22[[#This Row],[TARIH]]="",tbl_Metraj22[[#This Row],[TARIH]]="-"),0,IF(tbl_Metraj22[[#This Row],[YUZDE]]=0,tbl_Metraj22[[#This Row],[METRAJ_BETON]],tbl_Metraj22[[#This Row],[YUZDE]]*tbl_Metraj22[[#This Row],[METRAJ_BETON]]))</f>
        <v>9.2200000000000006</v>
      </c>
    </row>
    <row r="5452" spans="1:10" ht="14.25" x14ac:dyDescent="0.2">
      <c r="A5452" s="2" t="s">
        <v>754</v>
      </c>
      <c r="B5452" s="124" t="s">
        <v>10604</v>
      </c>
      <c r="C5452" s="124"/>
      <c r="D5452" s="126">
        <v>9.2200000000000006</v>
      </c>
      <c r="E5452" s="124" t="s">
        <v>768</v>
      </c>
      <c r="F5452" s="124">
        <v>-5</v>
      </c>
      <c r="G5452" s="2" t="s">
        <v>18038</v>
      </c>
      <c r="H5452" s="130">
        <v>45768</v>
      </c>
      <c r="I5452" s="134"/>
      <c r="J5452" s="123">
        <f>IF(OR(tbl_Metraj22[[#This Row],[TARIH]]="",tbl_Metraj22[[#This Row],[TARIH]]="-"),0,IF(tbl_Metraj22[[#This Row],[YUZDE]]=0,tbl_Metraj22[[#This Row],[METRAJ_BETON]],tbl_Metraj22[[#This Row],[YUZDE]]*tbl_Metraj22[[#This Row],[METRAJ_BETON]]))</f>
        <v>9.2200000000000006</v>
      </c>
    </row>
    <row r="5453" spans="1:10" ht="14.25" x14ac:dyDescent="0.2">
      <c r="A5453" s="2" t="s">
        <v>754</v>
      </c>
      <c r="B5453" s="124" t="s">
        <v>10605</v>
      </c>
      <c r="C5453" s="124"/>
      <c r="D5453" s="126">
        <v>18.82</v>
      </c>
      <c r="E5453" s="124" t="s">
        <v>768</v>
      </c>
      <c r="F5453" s="124">
        <v>-5</v>
      </c>
      <c r="G5453" s="2" t="s">
        <v>18039</v>
      </c>
      <c r="H5453" s="130">
        <v>45768</v>
      </c>
      <c r="I5453" s="134"/>
      <c r="J5453" s="123">
        <f>IF(OR(tbl_Metraj22[[#This Row],[TARIH]]="",tbl_Metraj22[[#This Row],[TARIH]]="-"),0,IF(tbl_Metraj22[[#This Row],[YUZDE]]=0,tbl_Metraj22[[#This Row],[METRAJ_BETON]],tbl_Metraj22[[#This Row],[YUZDE]]*tbl_Metraj22[[#This Row],[METRAJ_BETON]]))</f>
        <v>18.82</v>
      </c>
    </row>
    <row r="5454" spans="1:10" ht="14.25" x14ac:dyDescent="0.2">
      <c r="A5454" s="2" t="s">
        <v>754</v>
      </c>
      <c r="B5454" s="124" t="s">
        <v>10606</v>
      </c>
      <c r="C5454" s="124"/>
      <c r="D5454" s="126">
        <v>18.82</v>
      </c>
      <c r="E5454" s="124" t="s">
        <v>768</v>
      </c>
      <c r="F5454" s="124">
        <v>-5</v>
      </c>
      <c r="G5454" s="2" t="s">
        <v>18040</v>
      </c>
      <c r="H5454" s="130">
        <v>45768</v>
      </c>
      <c r="I5454" s="134"/>
      <c r="J5454" s="123">
        <f>IF(OR(tbl_Metraj22[[#This Row],[TARIH]]="",tbl_Metraj22[[#This Row],[TARIH]]="-"),0,IF(tbl_Metraj22[[#This Row],[YUZDE]]=0,tbl_Metraj22[[#This Row],[METRAJ_BETON]],tbl_Metraj22[[#This Row],[YUZDE]]*tbl_Metraj22[[#This Row],[METRAJ_BETON]]))</f>
        <v>18.82</v>
      </c>
    </row>
    <row r="5455" spans="1:10" ht="14.25" x14ac:dyDescent="0.2">
      <c r="A5455" s="2" t="s">
        <v>754</v>
      </c>
      <c r="B5455" s="124" t="s">
        <v>10607</v>
      </c>
      <c r="C5455" s="124"/>
      <c r="D5455" s="126">
        <v>18.82</v>
      </c>
      <c r="E5455" s="124" t="s">
        <v>768</v>
      </c>
      <c r="F5455" s="124">
        <v>-5</v>
      </c>
      <c r="G5455" s="2" t="s">
        <v>18041</v>
      </c>
      <c r="H5455" s="130">
        <v>45768</v>
      </c>
      <c r="I5455" s="134"/>
      <c r="J5455" s="123">
        <f>IF(OR(tbl_Metraj22[[#This Row],[TARIH]]="",tbl_Metraj22[[#This Row],[TARIH]]="-"),0,IF(tbl_Metraj22[[#This Row],[YUZDE]]=0,tbl_Metraj22[[#This Row],[METRAJ_BETON]],tbl_Metraj22[[#This Row],[YUZDE]]*tbl_Metraj22[[#This Row],[METRAJ_BETON]]))</f>
        <v>18.82</v>
      </c>
    </row>
    <row r="5456" spans="1:10" ht="14.25" x14ac:dyDescent="0.2">
      <c r="A5456" s="2" t="s">
        <v>754</v>
      </c>
      <c r="B5456" s="124" t="s">
        <v>10608</v>
      </c>
      <c r="C5456" s="124"/>
      <c r="D5456" s="126">
        <v>32.020000000000003</v>
      </c>
      <c r="E5456" s="124" t="s">
        <v>768</v>
      </c>
      <c r="F5456" s="124">
        <v>-5</v>
      </c>
      <c r="G5456" s="2" t="s">
        <v>18042</v>
      </c>
      <c r="H5456" s="130">
        <v>45768</v>
      </c>
      <c r="I5456" s="134"/>
      <c r="J5456" s="123">
        <f>IF(OR(tbl_Metraj22[[#This Row],[TARIH]]="",tbl_Metraj22[[#This Row],[TARIH]]="-"),0,IF(tbl_Metraj22[[#This Row],[YUZDE]]=0,tbl_Metraj22[[#This Row],[METRAJ_BETON]],tbl_Metraj22[[#This Row],[YUZDE]]*tbl_Metraj22[[#This Row],[METRAJ_BETON]]))</f>
        <v>32.020000000000003</v>
      </c>
    </row>
    <row r="5457" spans="1:11" ht="14.25" x14ac:dyDescent="0.2">
      <c r="A5457" s="2" t="s">
        <v>754</v>
      </c>
      <c r="B5457" s="124" t="s">
        <v>10609</v>
      </c>
      <c r="C5457" s="124"/>
      <c r="D5457" s="126">
        <v>9.2200000000000006</v>
      </c>
      <c r="E5457" s="124" t="s">
        <v>768</v>
      </c>
      <c r="F5457" s="124">
        <v>-5</v>
      </c>
      <c r="G5457" s="2" t="s">
        <v>18043</v>
      </c>
      <c r="H5457" s="130">
        <v>45768</v>
      </c>
      <c r="I5457" s="134"/>
      <c r="J5457" s="123">
        <f>IF(OR(tbl_Metraj22[[#This Row],[TARIH]]="",tbl_Metraj22[[#This Row],[TARIH]]="-"),0,IF(tbl_Metraj22[[#This Row],[YUZDE]]=0,tbl_Metraj22[[#This Row],[METRAJ_BETON]],tbl_Metraj22[[#This Row],[YUZDE]]*tbl_Metraj22[[#This Row],[METRAJ_BETON]]))</f>
        <v>9.2200000000000006</v>
      </c>
    </row>
    <row r="5458" spans="1:11" ht="14.25" x14ac:dyDescent="0.2">
      <c r="A5458" s="2" t="s">
        <v>754</v>
      </c>
      <c r="B5458" s="124" t="s">
        <v>10610</v>
      </c>
      <c r="C5458" s="124"/>
      <c r="D5458" s="126">
        <v>9.2200000000000006</v>
      </c>
      <c r="E5458" s="124" t="s">
        <v>768</v>
      </c>
      <c r="F5458" s="124">
        <v>-5</v>
      </c>
      <c r="G5458" s="2" t="s">
        <v>18044</v>
      </c>
      <c r="H5458" s="130">
        <v>45768</v>
      </c>
      <c r="I5458" s="134"/>
      <c r="J5458" s="123">
        <f>IF(OR(tbl_Metraj22[[#This Row],[TARIH]]="",tbl_Metraj22[[#This Row],[TARIH]]="-"),0,IF(tbl_Metraj22[[#This Row],[YUZDE]]=0,tbl_Metraj22[[#This Row],[METRAJ_BETON]],tbl_Metraj22[[#This Row],[YUZDE]]*tbl_Metraj22[[#This Row],[METRAJ_BETON]]))</f>
        <v>9.2200000000000006</v>
      </c>
    </row>
    <row r="5459" spans="1:11" ht="14.25" x14ac:dyDescent="0.2">
      <c r="A5459" s="2" t="s">
        <v>754</v>
      </c>
      <c r="B5459" s="124" t="s">
        <v>10611</v>
      </c>
      <c r="C5459" s="124"/>
      <c r="D5459" s="126">
        <v>9.2200000000000006</v>
      </c>
      <c r="E5459" s="124" t="s">
        <v>768</v>
      </c>
      <c r="F5459" s="124">
        <v>-5</v>
      </c>
      <c r="G5459" s="2" t="s">
        <v>18045</v>
      </c>
      <c r="H5459" s="130">
        <v>45731</v>
      </c>
      <c r="I5459" s="134"/>
      <c r="J5459" s="123">
        <f>IF(OR(tbl_Metraj22[[#This Row],[TARIH]]="",tbl_Metraj22[[#This Row],[TARIH]]="-"),0,IF(tbl_Metraj22[[#This Row],[YUZDE]]=0,tbl_Metraj22[[#This Row],[METRAJ_BETON]],tbl_Metraj22[[#This Row],[YUZDE]]*tbl_Metraj22[[#This Row],[METRAJ_BETON]]))</f>
        <v>9.2200000000000006</v>
      </c>
    </row>
    <row r="5460" spans="1:11" ht="14.25" x14ac:dyDescent="0.2">
      <c r="A5460" s="2" t="s">
        <v>754</v>
      </c>
      <c r="B5460" s="124" t="s">
        <v>10612</v>
      </c>
      <c r="C5460" s="124"/>
      <c r="D5460" s="126">
        <v>9.2200000000000006</v>
      </c>
      <c r="E5460" s="124" t="s">
        <v>768</v>
      </c>
      <c r="F5460" s="124">
        <v>-5</v>
      </c>
      <c r="G5460" s="2" t="s">
        <v>18046</v>
      </c>
      <c r="H5460" s="130">
        <v>45731</v>
      </c>
      <c r="I5460" s="134"/>
      <c r="J5460" s="123">
        <f>IF(OR(tbl_Metraj22[[#This Row],[TARIH]]="",tbl_Metraj22[[#This Row],[TARIH]]="-"),0,IF(tbl_Metraj22[[#This Row],[YUZDE]]=0,tbl_Metraj22[[#This Row],[METRAJ_BETON]],tbl_Metraj22[[#This Row],[YUZDE]]*tbl_Metraj22[[#This Row],[METRAJ_BETON]]))</f>
        <v>9.2200000000000006</v>
      </c>
    </row>
    <row r="5461" spans="1:11" ht="14.25" x14ac:dyDescent="0.2">
      <c r="A5461" s="2" t="s">
        <v>754</v>
      </c>
      <c r="B5461" s="124" t="s">
        <v>10620</v>
      </c>
      <c r="C5461" s="124"/>
      <c r="D5461" s="126">
        <v>863.91</v>
      </c>
      <c r="E5461" s="124" t="s">
        <v>768</v>
      </c>
      <c r="F5461" s="124">
        <v>-5</v>
      </c>
      <c r="G5461" s="2" t="s">
        <v>18047</v>
      </c>
      <c r="H5461" s="130">
        <v>45731</v>
      </c>
      <c r="I5461" s="134"/>
      <c r="J5461" s="123">
        <f>IF(OR(tbl_Metraj22[[#This Row],[TARIH]]="",tbl_Metraj22[[#This Row],[TARIH]]="-"),0,IF(tbl_Metraj22[[#This Row],[YUZDE]]=0,tbl_Metraj22[[#This Row],[METRAJ_BETON]],tbl_Metraj22[[#This Row],[YUZDE]]*tbl_Metraj22[[#This Row],[METRAJ_BETON]]))</f>
        <v>863.91</v>
      </c>
    </row>
    <row r="5462" spans="1:11" ht="14.25" x14ac:dyDescent="0.2">
      <c r="A5462" s="2" t="s">
        <v>734</v>
      </c>
      <c r="B5462" s="124" t="s">
        <v>9618</v>
      </c>
      <c r="C5462" s="124"/>
      <c r="D5462" s="126">
        <v>1.55</v>
      </c>
      <c r="E5462" s="124" t="s">
        <v>768</v>
      </c>
      <c r="F5462" s="124">
        <v>-4</v>
      </c>
      <c r="G5462" s="2" t="s">
        <v>18048</v>
      </c>
      <c r="H5462" s="130">
        <v>45897</v>
      </c>
      <c r="I5462" s="134"/>
      <c r="J5462" s="123">
        <f>IF(OR(tbl_Metraj22[[#This Row],[TARIH]]="",tbl_Metraj22[[#This Row],[TARIH]]="-"),0,IF(tbl_Metraj22[[#This Row],[YUZDE]]=0,tbl_Metraj22[[#This Row],[METRAJ_BETON]],tbl_Metraj22[[#This Row],[YUZDE]]*tbl_Metraj22[[#This Row],[METRAJ_BETON]]))</f>
        <v>1.55</v>
      </c>
      <c r="K5462" s="2" t="s">
        <v>22342</v>
      </c>
    </row>
    <row r="5463" spans="1:11" ht="14.25" x14ac:dyDescent="0.2">
      <c r="A5463" s="2" t="s">
        <v>734</v>
      </c>
      <c r="B5463" s="124" t="s">
        <v>9619</v>
      </c>
      <c r="C5463" s="124"/>
      <c r="D5463" s="126">
        <v>2.44</v>
      </c>
      <c r="E5463" s="124" t="s">
        <v>768</v>
      </c>
      <c r="F5463" s="124">
        <v>-4</v>
      </c>
      <c r="G5463" s="2" t="s">
        <v>18049</v>
      </c>
      <c r="H5463" s="130">
        <v>45897</v>
      </c>
      <c r="I5463" s="134"/>
      <c r="J5463" s="123">
        <f>IF(OR(tbl_Metraj22[[#This Row],[TARIH]]="",tbl_Metraj22[[#This Row],[TARIH]]="-"),0,IF(tbl_Metraj22[[#This Row],[YUZDE]]=0,tbl_Metraj22[[#This Row],[METRAJ_BETON]],tbl_Metraj22[[#This Row],[YUZDE]]*tbl_Metraj22[[#This Row],[METRAJ_BETON]]))</f>
        <v>2.44</v>
      </c>
      <c r="K5463" s="2" t="s">
        <v>23318</v>
      </c>
    </row>
    <row r="5464" spans="1:11" ht="14.25" x14ac:dyDescent="0.2">
      <c r="A5464" s="2" t="s">
        <v>734</v>
      </c>
      <c r="B5464" s="124" t="s">
        <v>9620</v>
      </c>
      <c r="C5464" s="124"/>
      <c r="D5464" s="126">
        <v>1.53</v>
      </c>
      <c r="E5464" s="124" t="s">
        <v>768</v>
      </c>
      <c r="F5464" s="124">
        <v>-4</v>
      </c>
      <c r="G5464" s="2" t="s">
        <v>18050</v>
      </c>
      <c r="H5464" s="130">
        <v>45897</v>
      </c>
      <c r="I5464" s="134"/>
      <c r="J5464" s="123">
        <f>IF(OR(tbl_Metraj22[[#This Row],[TARIH]]="",tbl_Metraj22[[#This Row],[TARIH]]="-"),0,IF(tbl_Metraj22[[#This Row],[YUZDE]]=0,tbl_Metraj22[[#This Row],[METRAJ_BETON]],tbl_Metraj22[[#This Row],[YUZDE]]*tbl_Metraj22[[#This Row],[METRAJ_BETON]]))</f>
        <v>1.53</v>
      </c>
      <c r="K5464" s="2" t="s">
        <v>23316</v>
      </c>
    </row>
    <row r="5465" spans="1:11" ht="14.25" x14ac:dyDescent="0.2">
      <c r="A5465" s="2" t="s">
        <v>734</v>
      </c>
      <c r="B5465" s="124" t="s">
        <v>9621</v>
      </c>
      <c r="C5465" s="124"/>
      <c r="D5465" s="126">
        <v>1.23</v>
      </c>
      <c r="E5465" s="124" t="s">
        <v>768</v>
      </c>
      <c r="F5465" s="124">
        <v>-4</v>
      </c>
      <c r="G5465" s="2" t="s">
        <v>18051</v>
      </c>
      <c r="H5465" s="130">
        <v>45897</v>
      </c>
      <c r="I5465" s="134"/>
      <c r="J5465" s="123">
        <f>IF(OR(tbl_Metraj22[[#This Row],[TARIH]]="",tbl_Metraj22[[#This Row],[TARIH]]="-"),0,IF(tbl_Metraj22[[#This Row],[YUZDE]]=0,tbl_Metraj22[[#This Row],[METRAJ_BETON]],tbl_Metraj22[[#This Row],[YUZDE]]*tbl_Metraj22[[#This Row],[METRAJ_BETON]]))</f>
        <v>1.23</v>
      </c>
      <c r="K5465" s="2" t="s">
        <v>23291</v>
      </c>
    </row>
    <row r="5466" spans="1:11" ht="14.25" x14ac:dyDescent="0.2">
      <c r="A5466" s="2" t="s">
        <v>734</v>
      </c>
      <c r="B5466" s="124" t="s">
        <v>9622</v>
      </c>
      <c r="C5466" s="124"/>
      <c r="D5466" s="126">
        <v>1.96</v>
      </c>
      <c r="E5466" s="124" t="s">
        <v>768</v>
      </c>
      <c r="F5466" s="124">
        <v>-4</v>
      </c>
      <c r="G5466" s="2" t="s">
        <v>18052</v>
      </c>
      <c r="H5466" s="130">
        <v>45897</v>
      </c>
      <c r="I5466" s="134"/>
      <c r="J5466" s="123">
        <f>IF(OR(tbl_Metraj22[[#This Row],[TARIH]]="",tbl_Metraj22[[#This Row],[TARIH]]="-"),0,IF(tbl_Metraj22[[#This Row],[YUZDE]]=0,tbl_Metraj22[[#This Row],[METRAJ_BETON]],tbl_Metraj22[[#This Row],[YUZDE]]*tbl_Metraj22[[#This Row],[METRAJ_BETON]]))</f>
        <v>1.96</v>
      </c>
      <c r="K5466" s="2" t="s">
        <v>23284</v>
      </c>
    </row>
    <row r="5467" spans="1:11" ht="14.25" x14ac:dyDescent="0.2">
      <c r="A5467" s="2" t="s">
        <v>734</v>
      </c>
      <c r="B5467" s="124" t="s">
        <v>9623</v>
      </c>
      <c r="C5467" s="124"/>
      <c r="D5467" s="126">
        <v>0.61</v>
      </c>
      <c r="E5467" s="124" t="s">
        <v>768</v>
      </c>
      <c r="F5467" s="124">
        <v>-4</v>
      </c>
      <c r="G5467" s="2" t="s">
        <v>18053</v>
      </c>
      <c r="H5467" s="130">
        <v>45897</v>
      </c>
      <c r="I5467" s="134"/>
      <c r="J5467" s="123">
        <f>IF(OR(tbl_Metraj22[[#This Row],[TARIH]]="",tbl_Metraj22[[#This Row],[TARIH]]="-"),0,IF(tbl_Metraj22[[#This Row],[YUZDE]]=0,tbl_Metraj22[[#This Row],[METRAJ_BETON]],tbl_Metraj22[[#This Row],[YUZDE]]*tbl_Metraj22[[#This Row],[METRAJ_BETON]]))</f>
        <v>0.61</v>
      </c>
      <c r="K5467" s="2" t="e">
        <v>#N/A</v>
      </c>
    </row>
    <row r="5468" spans="1:11" ht="14.25" x14ac:dyDescent="0.2">
      <c r="A5468" s="2" t="s">
        <v>734</v>
      </c>
      <c r="B5468" s="124" t="s">
        <v>9624</v>
      </c>
      <c r="C5468" s="124"/>
      <c r="D5468" s="126">
        <v>0.61</v>
      </c>
      <c r="E5468" s="124" t="s">
        <v>768</v>
      </c>
      <c r="F5468" s="124">
        <v>-4</v>
      </c>
      <c r="G5468" s="2" t="s">
        <v>18054</v>
      </c>
      <c r="H5468" s="130">
        <v>45897</v>
      </c>
      <c r="I5468" s="134"/>
      <c r="J5468" s="123">
        <f>IF(OR(tbl_Metraj22[[#This Row],[TARIH]]="",tbl_Metraj22[[#This Row],[TARIH]]="-"),0,IF(tbl_Metraj22[[#This Row],[YUZDE]]=0,tbl_Metraj22[[#This Row],[METRAJ_BETON]],tbl_Metraj22[[#This Row],[YUZDE]]*tbl_Metraj22[[#This Row],[METRAJ_BETON]]))</f>
        <v>0.61</v>
      </c>
      <c r="K5468" s="2" t="s">
        <v>22358</v>
      </c>
    </row>
    <row r="5469" spans="1:11" ht="14.25" x14ac:dyDescent="0.2">
      <c r="A5469" s="2" t="s">
        <v>734</v>
      </c>
      <c r="B5469" s="124" t="s">
        <v>9625</v>
      </c>
      <c r="C5469" s="124"/>
      <c r="D5469" s="126">
        <v>0.78</v>
      </c>
      <c r="E5469" s="124" t="s">
        <v>768</v>
      </c>
      <c r="F5469" s="124">
        <v>-4</v>
      </c>
      <c r="G5469" s="2" t="s">
        <v>18055</v>
      </c>
      <c r="H5469" s="130">
        <v>45897</v>
      </c>
      <c r="I5469" s="134"/>
      <c r="J5469" s="123">
        <f>IF(OR(tbl_Metraj22[[#This Row],[TARIH]]="",tbl_Metraj22[[#This Row],[TARIH]]="-"),0,IF(tbl_Metraj22[[#This Row],[YUZDE]]=0,tbl_Metraj22[[#This Row],[METRAJ_BETON]],tbl_Metraj22[[#This Row],[YUZDE]]*tbl_Metraj22[[#This Row],[METRAJ_BETON]]))</f>
        <v>0.78</v>
      </c>
      <c r="K5469" s="2" t="s">
        <v>22343</v>
      </c>
    </row>
    <row r="5470" spans="1:11" ht="14.25" x14ac:dyDescent="0.2">
      <c r="A5470" s="2" t="s">
        <v>734</v>
      </c>
      <c r="B5470" s="124" t="s">
        <v>9626</v>
      </c>
      <c r="C5470" s="124"/>
      <c r="D5470" s="126">
        <v>0.61</v>
      </c>
      <c r="E5470" s="124" t="s">
        <v>768</v>
      </c>
      <c r="F5470" s="124">
        <v>-4</v>
      </c>
      <c r="G5470" s="2" t="s">
        <v>18056</v>
      </c>
      <c r="H5470" s="130">
        <v>45897</v>
      </c>
      <c r="I5470" s="134"/>
      <c r="J5470" s="123">
        <f>IF(OR(tbl_Metraj22[[#This Row],[TARIH]]="",tbl_Metraj22[[#This Row],[TARIH]]="-"),0,IF(tbl_Metraj22[[#This Row],[YUZDE]]=0,tbl_Metraj22[[#This Row],[METRAJ_BETON]],tbl_Metraj22[[#This Row],[YUZDE]]*tbl_Metraj22[[#This Row],[METRAJ_BETON]]))</f>
        <v>0.61</v>
      </c>
      <c r="K5470" s="2" t="s">
        <v>22344</v>
      </c>
    </row>
    <row r="5471" spans="1:11" ht="14.25" x14ac:dyDescent="0.2">
      <c r="A5471" s="2" t="s">
        <v>734</v>
      </c>
      <c r="B5471" s="124" t="s">
        <v>9627</v>
      </c>
      <c r="C5471" s="124"/>
      <c r="D5471" s="126">
        <v>0.61</v>
      </c>
      <c r="E5471" s="124" t="s">
        <v>768</v>
      </c>
      <c r="F5471" s="124">
        <v>-4</v>
      </c>
      <c r="G5471" s="2" t="s">
        <v>18057</v>
      </c>
      <c r="H5471" s="130">
        <v>45897</v>
      </c>
      <c r="I5471" s="134"/>
      <c r="J5471" s="123">
        <f>IF(OR(tbl_Metraj22[[#This Row],[TARIH]]="",tbl_Metraj22[[#This Row],[TARIH]]="-"),0,IF(tbl_Metraj22[[#This Row],[YUZDE]]=0,tbl_Metraj22[[#This Row],[METRAJ_BETON]],tbl_Metraj22[[#This Row],[YUZDE]]*tbl_Metraj22[[#This Row],[METRAJ_BETON]]))</f>
        <v>0.61</v>
      </c>
      <c r="K5471" s="2" t="e">
        <v>#N/A</v>
      </c>
    </row>
    <row r="5472" spans="1:11" ht="14.25" x14ac:dyDescent="0.2">
      <c r="A5472" s="2" t="s">
        <v>734</v>
      </c>
      <c r="B5472" s="124" t="s">
        <v>9628</v>
      </c>
      <c r="C5472" s="124"/>
      <c r="D5472" s="126">
        <v>0.43</v>
      </c>
      <c r="E5472" s="124" t="s">
        <v>768</v>
      </c>
      <c r="F5472" s="124">
        <v>-4</v>
      </c>
      <c r="G5472" s="2" t="s">
        <v>18058</v>
      </c>
      <c r="H5472" s="130">
        <v>45897</v>
      </c>
      <c r="I5472" s="134"/>
      <c r="J5472" s="123">
        <f>IF(OR(tbl_Metraj22[[#This Row],[TARIH]]="",tbl_Metraj22[[#This Row],[TARIH]]="-"),0,IF(tbl_Metraj22[[#This Row],[YUZDE]]=0,tbl_Metraj22[[#This Row],[METRAJ_BETON]],tbl_Metraj22[[#This Row],[YUZDE]]*tbl_Metraj22[[#This Row],[METRAJ_BETON]]))</f>
        <v>0.43</v>
      </c>
      <c r="K5472" s="2" t="s">
        <v>22341</v>
      </c>
    </row>
    <row r="5473" spans="1:11" ht="14.25" x14ac:dyDescent="0.2">
      <c r="A5473" s="2" t="s">
        <v>734</v>
      </c>
      <c r="B5473" s="124" t="s">
        <v>9629</v>
      </c>
      <c r="C5473" s="124"/>
      <c r="D5473" s="126">
        <v>0.46</v>
      </c>
      <c r="E5473" s="124" t="s">
        <v>768</v>
      </c>
      <c r="F5473" s="124">
        <v>-4</v>
      </c>
      <c r="G5473" s="2" t="s">
        <v>18059</v>
      </c>
      <c r="H5473" s="130">
        <v>45897</v>
      </c>
      <c r="I5473" s="134"/>
      <c r="J5473" s="123">
        <f>IF(OR(tbl_Metraj22[[#This Row],[TARIH]]="",tbl_Metraj22[[#This Row],[TARIH]]="-"),0,IF(tbl_Metraj22[[#This Row],[YUZDE]]=0,tbl_Metraj22[[#This Row],[METRAJ_BETON]],tbl_Metraj22[[#This Row],[YUZDE]]*tbl_Metraj22[[#This Row],[METRAJ_BETON]]))</f>
        <v>0.46</v>
      </c>
      <c r="K5473" s="2" t="e">
        <v>#N/A</v>
      </c>
    </row>
    <row r="5474" spans="1:11" ht="14.25" x14ac:dyDescent="0.2">
      <c r="A5474" s="2" t="s">
        <v>734</v>
      </c>
      <c r="B5474" s="124" t="s">
        <v>9630</v>
      </c>
      <c r="C5474" s="124"/>
      <c r="D5474" s="126">
        <v>0.7</v>
      </c>
      <c r="E5474" s="124" t="s">
        <v>768</v>
      </c>
      <c r="F5474" s="124">
        <v>-4</v>
      </c>
      <c r="G5474" s="2" t="s">
        <v>18060</v>
      </c>
      <c r="H5474" s="130">
        <v>45897</v>
      </c>
      <c r="I5474" s="134"/>
      <c r="J5474" s="123">
        <f>IF(OR(tbl_Metraj22[[#This Row],[TARIH]]="",tbl_Metraj22[[#This Row],[TARIH]]="-"),0,IF(tbl_Metraj22[[#This Row],[YUZDE]]=0,tbl_Metraj22[[#This Row],[METRAJ_BETON]],tbl_Metraj22[[#This Row],[YUZDE]]*tbl_Metraj22[[#This Row],[METRAJ_BETON]]))</f>
        <v>0.7</v>
      </c>
      <c r="K5474" s="2" t="s">
        <v>22340</v>
      </c>
    </row>
    <row r="5475" spans="1:11" ht="14.25" x14ac:dyDescent="0.2">
      <c r="A5475" s="2" t="s">
        <v>734</v>
      </c>
      <c r="B5475" s="124" t="s">
        <v>9631</v>
      </c>
      <c r="C5475" s="124"/>
      <c r="D5475" s="126">
        <v>0.53</v>
      </c>
      <c r="E5475" s="124" t="s">
        <v>768</v>
      </c>
      <c r="F5475" s="124">
        <v>-4</v>
      </c>
      <c r="G5475" s="2" t="s">
        <v>18061</v>
      </c>
      <c r="H5475" s="130">
        <v>45897</v>
      </c>
      <c r="I5475" s="134"/>
      <c r="J5475" s="123">
        <f>IF(OR(tbl_Metraj22[[#This Row],[TARIH]]="",tbl_Metraj22[[#This Row],[TARIH]]="-"),0,IF(tbl_Metraj22[[#This Row],[YUZDE]]=0,tbl_Metraj22[[#This Row],[METRAJ_BETON]],tbl_Metraj22[[#This Row],[YUZDE]]*tbl_Metraj22[[#This Row],[METRAJ_BETON]]))</f>
        <v>0.53</v>
      </c>
      <c r="K5475" s="2" t="s">
        <v>22355</v>
      </c>
    </row>
    <row r="5476" spans="1:11" ht="14.25" x14ac:dyDescent="0.2">
      <c r="A5476" s="2" t="s">
        <v>734</v>
      </c>
      <c r="B5476" s="124" t="s">
        <v>9632</v>
      </c>
      <c r="C5476" s="124"/>
      <c r="D5476" s="126">
        <v>0.51</v>
      </c>
      <c r="E5476" s="124" t="s">
        <v>768</v>
      </c>
      <c r="F5476" s="124">
        <v>-4</v>
      </c>
      <c r="G5476" s="2" t="s">
        <v>18062</v>
      </c>
      <c r="H5476" s="130">
        <v>45897</v>
      </c>
      <c r="I5476" s="134"/>
      <c r="J5476" s="123">
        <f>IF(OR(tbl_Metraj22[[#This Row],[TARIH]]="",tbl_Metraj22[[#This Row],[TARIH]]="-"),0,IF(tbl_Metraj22[[#This Row],[YUZDE]]=0,tbl_Metraj22[[#This Row],[METRAJ_BETON]],tbl_Metraj22[[#This Row],[YUZDE]]*tbl_Metraj22[[#This Row],[METRAJ_BETON]]))</f>
        <v>0.51</v>
      </c>
      <c r="K5476" s="2" t="e">
        <v>#N/A</v>
      </c>
    </row>
    <row r="5477" spans="1:11" ht="14.25" x14ac:dyDescent="0.2">
      <c r="A5477" s="2" t="s">
        <v>734</v>
      </c>
      <c r="B5477" s="124" t="s">
        <v>9633</v>
      </c>
      <c r="C5477" s="124"/>
      <c r="D5477" s="126">
        <v>3.12</v>
      </c>
      <c r="E5477" s="124" t="s">
        <v>768</v>
      </c>
      <c r="F5477" s="124">
        <v>-4</v>
      </c>
      <c r="G5477" s="2" t="s">
        <v>18063</v>
      </c>
      <c r="H5477" s="130">
        <v>45897</v>
      </c>
      <c r="I5477" s="134"/>
      <c r="J5477" s="123">
        <f>IF(OR(tbl_Metraj22[[#This Row],[TARIH]]="",tbl_Metraj22[[#This Row],[TARIH]]="-"),0,IF(tbl_Metraj22[[#This Row],[YUZDE]]=0,tbl_Metraj22[[#This Row],[METRAJ_BETON]],tbl_Metraj22[[#This Row],[YUZDE]]*tbl_Metraj22[[#This Row],[METRAJ_BETON]]))</f>
        <v>3.12</v>
      </c>
      <c r="K5477" s="2" t="s">
        <v>22493</v>
      </c>
    </row>
    <row r="5478" spans="1:11" ht="14.25" x14ac:dyDescent="0.2">
      <c r="A5478" s="2" t="s">
        <v>734</v>
      </c>
      <c r="B5478" s="124" t="s">
        <v>9634</v>
      </c>
      <c r="C5478" s="124"/>
      <c r="D5478" s="126">
        <v>3.01</v>
      </c>
      <c r="E5478" s="124" t="s">
        <v>768</v>
      </c>
      <c r="F5478" s="124">
        <v>-4</v>
      </c>
      <c r="G5478" s="2" t="s">
        <v>18064</v>
      </c>
      <c r="H5478" s="130">
        <v>45897</v>
      </c>
      <c r="I5478" s="134"/>
      <c r="J5478" s="123">
        <f>IF(OR(tbl_Metraj22[[#This Row],[TARIH]]="",tbl_Metraj22[[#This Row],[TARIH]]="-"),0,IF(tbl_Metraj22[[#This Row],[YUZDE]]=0,tbl_Metraj22[[#This Row],[METRAJ_BETON]],tbl_Metraj22[[#This Row],[YUZDE]]*tbl_Metraj22[[#This Row],[METRAJ_BETON]]))</f>
        <v>3.01</v>
      </c>
      <c r="K5478" s="2" t="s">
        <v>23355</v>
      </c>
    </row>
    <row r="5479" spans="1:11" ht="14.25" x14ac:dyDescent="0.2">
      <c r="A5479" s="2" t="s">
        <v>734</v>
      </c>
      <c r="B5479" s="124" t="s">
        <v>9635</v>
      </c>
      <c r="C5479" s="124"/>
      <c r="D5479" s="126">
        <v>1.96</v>
      </c>
      <c r="E5479" s="124" t="s">
        <v>768</v>
      </c>
      <c r="F5479" s="124">
        <v>-4</v>
      </c>
      <c r="G5479" s="2" t="s">
        <v>18065</v>
      </c>
      <c r="H5479" s="130">
        <v>45897</v>
      </c>
      <c r="I5479" s="134"/>
      <c r="J5479" s="123">
        <f>IF(OR(tbl_Metraj22[[#This Row],[TARIH]]="",tbl_Metraj22[[#This Row],[TARIH]]="-"),0,IF(tbl_Metraj22[[#This Row],[YUZDE]]=0,tbl_Metraj22[[#This Row],[METRAJ_BETON]],tbl_Metraj22[[#This Row],[YUZDE]]*tbl_Metraj22[[#This Row],[METRAJ_BETON]]))</f>
        <v>1.96</v>
      </c>
      <c r="K5479" s="2" t="s">
        <v>22425</v>
      </c>
    </row>
    <row r="5480" spans="1:11" ht="14.25" x14ac:dyDescent="0.2">
      <c r="A5480" s="2" t="s">
        <v>734</v>
      </c>
      <c r="B5480" s="124" t="s">
        <v>9636</v>
      </c>
      <c r="C5480" s="124"/>
      <c r="D5480" s="126">
        <v>3.44</v>
      </c>
      <c r="E5480" s="124" t="s">
        <v>768</v>
      </c>
      <c r="F5480" s="124">
        <v>-4</v>
      </c>
      <c r="G5480" s="2" t="s">
        <v>18066</v>
      </c>
      <c r="H5480" s="130">
        <v>45897</v>
      </c>
      <c r="I5480" s="134"/>
      <c r="J5480" s="123">
        <f>IF(OR(tbl_Metraj22[[#This Row],[TARIH]]="",tbl_Metraj22[[#This Row],[TARIH]]="-"),0,IF(tbl_Metraj22[[#This Row],[YUZDE]]=0,tbl_Metraj22[[#This Row],[METRAJ_BETON]],tbl_Metraj22[[#This Row],[YUZDE]]*tbl_Metraj22[[#This Row],[METRAJ_BETON]]))</f>
        <v>3.44</v>
      </c>
      <c r="K5480" s="2" t="s">
        <v>22351</v>
      </c>
    </row>
    <row r="5481" spans="1:11" ht="14.25" x14ac:dyDescent="0.2">
      <c r="A5481" s="2" t="s">
        <v>734</v>
      </c>
      <c r="B5481" s="124" t="s">
        <v>9637</v>
      </c>
      <c r="C5481" s="124"/>
      <c r="D5481" s="126">
        <v>1.58</v>
      </c>
      <c r="E5481" s="124" t="s">
        <v>768</v>
      </c>
      <c r="F5481" s="124">
        <v>-4</v>
      </c>
      <c r="G5481" s="2" t="s">
        <v>18067</v>
      </c>
      <c r="H5481" s="130">
        <v>45897</v>
      </c>
      <c r="I5481" s="134"/>
      <c r="J5481" s="123">
        <f>IF(OR(tbl_Metraj22[[#This Row],[TARIH]]="",tbl_Metraj22[[#This Row],[TARIH]]="-"),0,IF(tbl_Metraj22[[#This Row],[YUZDE]]=0,tbl_Metraj22[[#This Row],[METRAJ_BETON]],tbl_Metraj22[[#This Row],[YUZDE]]*tbl_Metraj22[[#This Row],[METRAJ_BETON]]))</f>
        <v>1.58</v>
      </c>
      <c r="K5481" s="2" t="s">
        <v>22441</v>
      </c>
    </row>
    <row r="5482" spans="1:11" ht="14.25" x14ac:dyDescent="0.2">
      <c r="A5482" s="2" t="s">
        <v>734</v>
      </c>
      <c r="B5482" s="124" t="s">
        <v>9638</v>
      </c>
      <c r="C5482" s="124"/>
      <c r="D5482" s="126">
        <v>2.96</v>
      </c>
      <c r="E5482" s="124" t="s">
        <v>768</v>
      </c>
      <c r="F5482" s="124">
        <v>-4</v>
      </c>
      <c r="G5482" s="2" t="s">
        <v>18068</v>
      </c>
      <c r="H5482" s="130">
        <v>45897</v>
      </c>
      <c r="I5482" s="134"/>
      <c r="J5482" s="123">
        <f>IF(OR(tbl_Metraj22[[#This Row],[TARIH]]="",tbl_Metraj22[[#This Row],[TARIH]]="-"),0,IF(tbl_Metraj22[[#This Row],[YUZDE]]=0,tbl_Metraj22[[#This Row],[METRAJ_BETON]],tbl_Metraj22[[#This Row],[YUZDE]]*tbl_Metraj22[[#This Row],[METRAJ_BETON]]))</f>
        <v>2.96</v>
      </c>
      <c r="K5482" s="2" t="s">
        <v>22360</v>
      </c>
    </row>
    <row r="5483" spans="1:11" ht="14.25" x14ac:dyDescent="0.2">
      <c r="A5483" s="2" t="s">
        <v>734</v>
      </c>
      <c r="B5483" s="124" t="s">
        <v>9639</v>
      </c>
      <c r="C5483" s="124"/>
      <c r="D5483" s="126">
        <v>2.14</v>
      </c>
      <c r="E5483" s="124" t="s">
        <v>768</v>
      </c>
      <c r="F5483" s="124">
        <v>-4</v>
      </c>
      <c r="G5483" s="2" t="s">
        <v>18069</v>
      </c>
      <c r="H5483" s="130">
        <v>45897</v>
      </c>
      <c r="I5483" s="134"/>
      <c r="J5483" s="123">
        <f>IF(OR(tbl_Metraj22[[#This Row],[TARIH]]="",tbl_Metraj22[[#This Row],[TARIH]]="-"),0,IF(tbl_Metraj22[[#This Row],[YUZDE]]=0,tbl_Metraj22[[#This Row],[METRAJ_BETON]],tbl_Metraj22[[#This Row],[YUZDE]]*tbl_Metraj22[[#This Row],[METRAJ_BETON]]))</f>
        <v>2.14</v>
      </c>
      <c r="K5483" s="2" t="s">
        <v>22422</v>
      </c>
    </row>
    <row r="5484" spans="1:11" ht="14.25" x14ac:dyDescent="0.2">
      <c r="A5484" s="2" t="s">
        <v>734</v>
      </c>
      <c r="B5484" s="124" t="s">
        <v>9640</v>
      </c>
      <c r="C5484" s="124"/>
      <c r="D5484" s="126">
        <v>1.97</v>
      </c>
      <c r="E5484" s="124" t="s">
        <v>768</v>
      </c>
      <c r="F5484" s="124">
        <v>-4</v>
      </c>
      <c r="G5484" s="2" t="s">
        <v>18070</v>
      </c>
      <c r="H5484" s="130">
        <v>45897</v>
      </c>
      <c r="I5484" s="134"/>
      <c r="J5484" s="123">
        <f>IF(OR(tbl_Metraj22[[#This Row],[TARIH]]="",tbl_Metraj22[[#This Row],[TARIH]]="-"),0,IF(tbl_Metraj22[[#This Row],[YUZDE]]=0,tbl_Metraj22[[#This Row],[METRAJ_BETON]],tbl_Metraj22[[#This Row],[YUZDE]]*tbl_Metraj22[[#This Row],[METRAJ_BETON]]))</f>
        <v>1.97</v>
      </c>
      <c r="K5484" s="2" t="s">
        <v>22463</v>
      </c>
    </row>
    <row r="5485" spans="1:11" ht="14.25" x14ac:dyDescent="0.2">
      <c r="A5485" s="2" t="s">
        <v>734</v>
      </c>
      <c r="B5485" s="124" t="s">
        <v>9641</v>
      </c>
      <c r="C5485" s="124"/>
      <c r="D5485" s="126">
        <v>1.55</v>
      </c>
      <c r="E5485" s="124" t="s">
        <v>768</v>
      </c>
      <c r="F5485" s="124">
        <v>-4</v>
      </c>
      <c r="G5485" s="2" t="s">
        <v>18071</v>
      </c>
      <c r="H5485" s="130">
        <v>45897</v>
      </c>
      <c r="I5485" s="134"/>
      <c r="J5485" s="123">
        <f>IF(OR(tbl_Metraj22[[#This Row],[TARIH]]="",tbl_Metraj22[[#This Row],[TARIH]]="-"),0,IF(tbl_Metraj22[[#This Row],[YUZDE]]=0,tbl_Metraj22[[#This Row],[METRAJ_BETON]],tbl_Metraj22[[#This Row],[YUZDE]]*tbl_Metraj22[[#This Row],[METRAJ_BETON]]))</f>
        <v>1.55</v>
      </c>
      <c r="K5485" s="2" t="s">
        <v>22347</v>
      </c>
    </row>
    <row r="5486" spans="1:11" ht="14.25" x14ac:dyDescent="0.2">
      <c r="A5486" s="2" t="s">
        <v>734</v>
      </c>
      <c r="B5486" s="124" t="s">
        <v>9642</v>
      </c>
      <c r="C5486" s="124"/>
      <c r="D5486" s="126">
        <v>2.44</v>
      </c>
      <c r="E5486" s="124" t="s">
        <v>768</v>
      </c>
      <c r="F5486" s="124">
        <v>-4</v>
      </c>
      <c r="G5486" s="2" t="s">
        <v>18072</v>
      </c>
      <c r="H5486" s="130">
        <v>45897</v>
      </c>
      <c r="I5486" s="134"/>
      <c r="J5486" s="123">
        <f>IF(OR(tbl_Metraj22[[#This Row],[TARIH]]="",tbl_Metraj22[[#This Row],[TARIH]]="-"),0,IF(tbl_Metraj22[[#This Row],[YUZDE]]=0,tbl_Metraj22[[#This Row],[METRAJ_BETON]],tbl_Metraj22[[#This Row],[YUZDE]]*tbl_Metraj22[[#This Row],[METRAJ_BETON]]))</f>
        <v>2.44</v>
      </c>
      <c r="K5486" s="2" t="s">
        <v>22350</v>
      </c>
    </row>
    <row r="5487" spans="1:11" ht="14.25" x14ac:dyDescent="0.2">
      <c r="A5487" s="2" t="s">
        <v>734</v>
      </c>
      <c r="B5487" s="124" t="s">
        <v>9643</v>
      </c>
      <c r="C5487" s="124"/>
      <c r="D5487" s="126">
        <v>1.74</v>
      </c>
      <c r="E5487" s="124" t="s">
        <v>768</v>
      </c>
      <c r="F5487" s="124">
        <v>-4</v>
      </c>
      <c r="G5487" s="2" t="s">
        <v>18073</v>
      </c>
      <c r="H5487" s="130">
        <v>45897</v>
      </c>
      <c r="I5487" s="134"/>
      <c r="J5487" s="123">
        <f>IF(OR(tbl_Metraj22[[#This Row],[TARIH]]="",tbl_Metraj22[[#This Row],[TARIH]]="-"),0,IF(tbl_Metraj22[[#This Row],[YUZDE]]=0,tbl_Metraj22[[#This Row],[METRAJ_BETON]],tbl_Metraj22[[#This Row],[YUZDE]]*tbl_Metraj22[[#This Row],[METRAJ_BETON]]))</f>
        <v>1.74</v>
      </c>
      <c r="K5487" s="2" t="s">
        <v>22353</v>
      </c>
    </row>
    <row r="5488" spans="1:11" ht="14.25" x14ac:dyDescent="0.2">
      <c r="A5488" s="2" t="s">
        <v>734</v>
      </c>
      <c r="B5488" s="124" t="s">
        <v>9644</v>
      </c>
      <c r="C5488" s="124"/>
      <c r="D5488" s="126">
        <v>1.32</v>
      </c>
      <c r="E5488" s="124" t="s">
        <v>768</v>
      </c>
      <c r="F5488" s="124">
        <v>-4</v>
      </c>
      <c r="G5488" s="2" t="s">
        <v>18074</v>
      </c>
      <c r="H5488" s="130">
        <v>45897</v>
      </c>
      <c r="I5488" s="134"/>
      <c r="J5488" s="123">
        <f>IF(OR(tbl_Metraj22[[#This Row],[TARIH]]="",tbl_Metraj22[[#This Row],[TARIH]]="-"),0,IF(tbl_Metraj22[[#This Row],[YUZDE]]=0,tbl_Metraj22[[#This Row],[METRAJ_BETON]],tbl_Metraj22[[#This Row],[YUZDE]]*tbl_Metraj22[[#This Row],[METRAJ_BETON]]))</f>
        <v>1.32</v>
      </c>
      <c r="K5488" s="2" t="s">
        <v>22362</v>
      </c>
    </row>
    <row r="5489" spans="1:11" ht="14.25" x14ac:dyDescent="0.2">
      <c r="A5489" s="2" t="s">
        <v>734</v>
      </c>
      <c r="B5489" s="124" t="s">
        <v>9645</v>
      </c>
      <c r="C5489" s="124"/>
      <c r="D5489" s="126">
        <v>2.1</v>
      </c>
      <c r="E5489" s="124" t="s">
        <v>768</v>
      </c>
      <c r="F5489" s="124">
        <v>-4</v>
      </c>
      <c r="G5489" s="2" t="s">
        <v>18075</v>
      </c>
      <c r="H5489" s="130">
        <v>45897</v>
      </c>
      <c r="I5489" s="134"/>
      <c r="J5489" s="123">
        <f>IF(OR(tbl_Metraj22[[#This Row],[TARIH]]="",tbl_Metraj22[[#This Row],[TARIH]]="-"),0,IF(tbl_Metraj22[[#This Row],[YUZDE]]=0,tbl_Metraj22[[#This Row],[METRAJ_BETON]],tbl_Metraj22[[#This Row],[YUZDE]]*tbl_Metraj22[[#This Row],[METRAJ_BETON]]))</f>
        <v>2.1</v>
      </c>
      <c r="K5489" s="2" t="s">
        <v>22365</v>
      </c>
    </row>
    <row r="5490" spans="1:11" ht="14.25" x14ac:dyDescent="0.2">
      <c r="A5490" s="2" t="s">
        <v>734</v>
      </c>
      <c r="B5490" s="124" t="s">
        <v>9646</v>
      </c>
      <c r="C5490" s="124"/>
      <c r="D5490" s="126">
        <v>3.14</v>
      </c>
      <c r="E5490" s="124" t="s">
        <v>768</v>
      </c>
      <c r="F5490" s="124">
        <v>-4</v>
      </c>
      <c r="G5490" s="2" t="s">
        <v>18076</v>
      </c>
      <c r="H5490" s="130">
        <v>45897</v>
      </c>
      <c r="I5490" s="134"/>
      <c r="J5490" s="123">
        <f>IF(OR(tbl_Metraj22[[#This Row],[TARIH]]="",tbl_Metraj22[[#This Row],[TARIH]]="-"),0,IF(tbl_Metraj22[[#This Row],[YUZDE]]=0,tbl_Metraj22[[#This Row],[METRAJ_BETON]],tbl_Metraj22[[#This Row],[YUZDE]]*tbl_Metraj22[[#This Row],[METRAJ_BETON]]))</f>
        <v>3.14</v>
      </c>
      <c r="K5490" s="2" t="s">
        <v>22491</v>
      </c>
    </row>
    <row r="5491" spans="1:11" ht="14.25" x14ac:dyDescent="0.2">
      <c r="A5491" s="2" t="s">
        <v>734</v>
      </c>
      <c r="B5491" s="124" t="s">
        <v>9647</v>
      </c>
      <c r="C5491" s="124"/>
      <c r="D5491" s="126">
        <v>2.2000000000000002</v>
      </c>
      <c r="E5491" s="124" t="s">
        <v>768</v>
      </c>
      <c r="F5491" s="124">
        <v>-4</v>
      </c>
      <c r="G5491" s="2" t="s">
        <v>18077</v>
      </c>
      <c r="H5491" s="130">
        <v>45897</v>
      </c>
      <c r="I5491" s="134"/>
      <c r="J5491" s="123">
        <f>IF(OR(tbl_Metraj22[[#This Row],[TARIH]]="",tbl_Metraj22[[#This Row],[TARIH]]="-"),0,IF(tbl_Metraj22[[#This Row],[YUZDE]]=0,tbl_Metraj22[[#This Row],[METRAJ_BETON]],tbl_Metraj22[[#This Row],[YUZDE]]*tbl_Metraj22[[#This Row],[METRAJ_BETON]]))</f>
        <v>2.2000000000000002</v>
      </c>
      <c r="K5491" s="2" t="s">
        <v>22430</v>
      </c>
    </row>
    <row r="5492" spans="1:11" ht="14.25" x14ac:dyDescent="0.2">
      <c r="A5492" s="2" t="s">
        <v>734</v>
      </c>
      <c r="B5492" s="124" t="s">
        <v>9648</v>
      </c>
      <c r="C5492" s="124"/>
      <c r="D5492" s="126">
        <v>0.98</v>
      </c>
      <c r="E5492" s="124" t="s">
        <v>768</v>
      </c>
      <c r="F5492" s="124">
        <v>-4</v>
      </c>
      <c r="G5492" s="2" t="s">
        <v>18078</v>
      </c>
      <c r="H5492" s="130">
        <v>45897</v>
      </c>
      <c r="I5492" s="134"/>
      <c r="J5492" s="123">
        <f>IF(OR(tbl_Metraj22[[#This Row],[TARIH]]="",tbl_Metraj22[[#This Row],[TARIH]]="-"),0,IF(tbl_Metraj22[[#This Row],[YUZDE]]=0,tbl_Metraj22[[#This Row],[METRAJ_BETON]],tbl_Metraj22[[#This Row],[YUZDE]]*tbl_Metraj22[[#This Row],[METRAJ_BETON]]))</f>
        <v>0.98</v>
      </c>
      <c r="K5492" s="2" t="s">
        <v>22352</v>
      </c>
    </row>
    <row r="5493" spans="1:11" ht="14.25" x14ac:dyDescent="0.2">
      <c r="A5493" s="2" t="s">
        <v>734</v>
      </c>
      <c r="B5493" s="124" t="s">
        <v>9649</v>
      </c>
      <c r="C5493" s="124"/>
      <c r="D5493" s="126">
        <v>1.74</v>
      </c>
      <c r="E5493" s="124" t="s">
        <v>768</v>
      </c>
      <c r="F5493" s="124">
        <v>-4</v>
      </c>
      <c r="G5493" s="2" t="s">
        <v>18079</v>
      </c>
      <c r="H5493" s="130">
        <v>45897</v>
      </c>
      <c r="I5493" s="134"/>
      <c r="J5493" s="123">
        <f>IF(OR(tbl_Metraj22[[#This Row],[TARIH]]="",tbl_Metraj22[[#This Row],[TARIH]]="-"),0,IF(tbl_Metraj22[[#This Row],[YUZDE]]=0,tbl_Metraj22[[#This Row],[METRAJ_BETON]],tbl_Metraj22[[#This Row],[YUZDE]]*tbl_Metraj22[[#This Row],[METRAJ_BETON]]))</f>
        <v>1.74</v>
      </c>
      <c r="K5493" s="2" t="s">
        <v>22361</v>
      </c>
    </row>
    <row r="5494" spans="1:11" ht="14.25" x14ac:dyDescent="0.2">
      <c r="A5494" s="2" t="s">
        <v>734</v>
      </c>
      <c r="B5494" s="124" t="s">
        <v>9650</v>
      </c>
      <c r="C5494" s="124"/>
      <c r="D5494" s="126">
        <v>1.6</v>
      </c>
      <c r="E5494" s="124" t="s">
        <v>768</v>
      </c>
      <c r="F5494" s="124">
        <v>-4</v>
      </c>
      <c r="G5494" s="2" t="s">
        <v>18080</v>
      </c>
      <c r="H5494" s="130">
        <v>45897</v>
      </c>
      <c r="I5494" s="134"/>
      <c r="J5494" s="123">
        <f>IF(OR(tbl_Metraj22[[#This Row],[TARIH]]="",tbl_Metraj22[[#This Row],[TARIH]]="-"),0,IF(tbl_Metraj22[[#This Row],[YUZDE]]=0,tbl_Metraj22[[#This Row],[METRAJ_BETON]],tbl_Metraj22[[#This Row],[YUZDE]]*tbl_Metraj22[[#This Row],[METRAJ_BETON]]))</f>
        <v>1.6</v>
      </c>
      <c r="K5494" s="2" t="s">
        <v>22461</v>
      </c>
    </row>
    <row r="5495" spans="1:11" ht="14.25" x14ac:dyDescent="0.2">
      <c r="A5495" s="2" t="s">
        <v>734</v>
      </c>
      <c r="B5495" s="124" t="s">
        <v>9651</v>
      </c>
      <c r="C5495" s="124"/>
      <c r="D5495" s="126">
        <v>1.75</v>
      </c>
      <c r="E5495" s="124" t="s">
        <v>768</v>
      </c>
      <c r="F5495" s="124">
        <v>-4</v>
      </c>
      <c r="G5495" s="2" t="s">
        <v>18081</v>
      </c>
      <c r="H5495" s="130">
        <v>45897</v>
      </c>
      <c r="I5495" s="134"/>
      <c r="J5495" s="123">
        <f>IF(OR(tbl_Metraj22[[#This Row],[TARIH]]="",tbl_Metraj22[[#This Row],[TARIH]]="-"),0,IF(tbl_Metraj22[[#This Row],[YUZDE]]=0,tbl_Metraj22[[#This Row],[METRAJ_BETON]],tbl_Metraj22[[#This Row],[YUZDE]]*tbl_Metraj22[[#This Row],[METRAJ_BETON]]))</f>
        <v>1.75</v>
      </c>
      <c r="K5495" s="2" t="s">
        <v>22373</v>
      </c>
    </row>
    <row r="5496" spans="1:11" ht="14.25" x14ac:dyDescent="0.2">
      <c r="A5496" s="2" t="s">
        <v>734</v>
      </c>
      <c r="B5496" s="124" t="s">
        <v>9652</v>
      </c>
      <c r="C5496" s="124"/>
      <c r="D5496" s="126">
        <v>0.81</v>
      </c>
      <c r="E5496" s="124" t="s">
        <v>768</v>
      </c>
      <c r="F5496" s="124">
        <v>-4</v>
      </c>
      <c r="G5496" s="2" t="s">
        <v>18082</v>
      </c>
      <c r="H5496" s="130">
        <v>45897</v>
      </c>
      <c r="I5496" s="134"/>
      <c r="J5496" s="123">
        <f>IF(OR(tbl_Metraj22[[#This Row],[TARIH]]="",tbl_Metraj22[[#This Row],[TARIH]]="-"),0,IF(tbl_Metraj22[[#This Row],[YUZDE]]=0,tbl_Metraj22[[#This Row],[METRAJ_BETON]],tbl_Metraj22[[#This Row],[YUZDE]]*tbl_Metraj22[[#This Row],[METRAJ_BETON]]))</f>
        <v>0.81</v>
      </c>
      <c r="K5496" s="2" t="s">
        <v>22367</v>
      </c>
    </row>
    <row r="5497" spans="1:11" ht="14.25" x14ac:dyDescent="0.2">
      <c r="A5497" s="2" t="s">
        <v>734</v>
      </c>
      <c r="B5497" s="124" t="s">
        <v>9653</v>
      </c>
      <c r="C5497" s="124"/>
      <c r="D5497" s="126">
        <v>0.81</v>
      </c>
      <c r="E5497" s="124" t="s">
        <v>768</v>
      </c>
      <c r="F5497" s="124">
        <v>-4</v>
      </c>
      <c r="G5497" s="2" t="s">
        <v>18083</v>
      </c>
      <c r="H5497" s="130">
        <v>45897</v>
      </c>
      <c r="I5497" s="134"/>
      <c r="J5497" s="123">
        <f>IF(OR(tbl_Metraj22[[#This Row],[TARIH]]="",tbl_Metraj22[[#This Row],[TARIH]]="-"),0,IF(tbl_Metraj22[[#This Row],[YUZDE]]=0,tbl_Metraj22[[#This Row],[METRAJ_BETON]],tbl_Metraj22[[#This Row],[YUZDE]]*tbl_Metraj22[[#This Row],[METRAJ_BETON]]))</f>
        <v>0.81</v>
      </c>
      <c r="K5497" s="2" t="s">
        <v>22381</v>
      </c>
    </row>
    <row r="5498" spans="1:11" ht="14.25" x14ac:dyDescent="0.2">
      <c r="A5498" s="2" t="s">
        <v>734</v>
      </c>
      <c r="B5498" s="124" t="s">
        <v>9654</v>
      </c>
      <c r="C5498" s="124"/>
      <c r="D5498" s="126">
        <v>1.67</v>
      </c>
      <c r="E5498" s="124" t="s">
        <v>768</v>
      </c>
      <c r="F5498" s="124">
        <v>-4</v>
      </c>
      <c r="G5498" s="2" t="s">
        <v>18084</v>
      </c>
      <c r="H5498" s="130">
        <v>45897</v>
      </c>
      <c r="I5498" s="134"/>
      <c r="J5498" s="123">
        <f>IF(OR(tbl_Metraj22[[#This Row],[TARIH]]="",tbl_Metraj22[[#This Row],[TARIH]]="-"),0,IF(tbl_Metraj22[[#This Row],[YUZDE]]=0,tbl_Metraj22[[#This Row],[METRAJ_BETON]],tbl_Metraj22[[#This Row],[YUZDE]]*tbl_Metraj22[[#This Row],[METRAJ_BETON]]))</f>
        <v>1.67</v>
      </c>
      <c r="K5498" s="2" t="s">
        <v>22384</v>
      </c>
    </row>
    <row r="5499" spans="1:11" ht="14.25" x14ac:dyDescent="0.2">
      <c r="A5499" s="2" t="s">
        <v>734</v>
      </c>
      <c r="B5499" s="124" t="s">
        <v>9655</v>
      </c>
      <c r="C5499" s="124"/>
      <c r="D5499" s="126">
        <v>2.2400000000000002</v>
      </c>
      <c r="E5499" s="124" t="s">
        <v>768</v>
      </c>
      <c r="F5499" s="124">
        <v>-4</v>
      </c>
      <c r="G5499" s="2" t="s">
        <v>18085</v>
      </c>
      <c r="H5499" s="130">
        <v>45897</v>
      </c>
      <c r="I5499" s="134"/>
      <c r="J5499" s="123">
        <f>IF(OR(tbl_Metraj22[[#This Row],[TARIH]]="",tbl_Metraj22[[#This Row],[TARIH]]="-"),0,IF(tbl_Metraj22[[#This Row],[YUZDE]]=0,tbl_Metraj22[[#This Row],[METRAJ_BETON]],tbl_Metraj22[[#This Row],[YUZDE]]*tbl_Metraj22[[#This Row],[METRAJ_BETON]]))</f>
        <v>2.2400000000000002</v>
      </c>
      <c r="K5499" s="2" t="s">
        <v>22346</v>
      </c>
    </row>
    <row r="5500" spans="1:11" ht="14.25" x14ac:dyDescent="0.2">
      <c r="A5500" s="2" t="s">
        <v>734</v>
      </c>
      <c r="B5500" s="124" t="s">
        <v>9656</v>
      </c>
      <c r="C5500" s="124"/>
      <c r="D5500" s="126">
        <v>1.35</v>
      </c>
      <c r="E5500" s="124" t="s">
        <v>768</v>
      </c>
      <c r="F5500" s="124">
        <v>-4</v>
      </c>
      <c r="G5500" s="2" t="s">
        <v>18086</v>
      </c>
      <c r="H5500" s="130">
        <v>45897</v>
      </c>
      <c r="I5500" s="134"/>
      <c r="J5500" s="123">
        <f>IF(OR(tbl_Metraj22[[#This Row],[TARIH]]="",tbl_Metraj22[[#This Row],[TARIH]]="-"),0,IF(tbl_Metraj22[[#This Row],[YUZDE]]=0,tbl_Metraj22[[#This Row],[METRAJ_BETON]],tbl_Metraj22[[#This Row],[YUZDE]]*tbl_Metraj22[[#This Row],[METRAJ_BETON]]))</f>
        <v>1.35</v>
      </c>
      <c r="K5500" s="2" t="s">
        <v>22431</v>
      </c>
    </row>
    <row r="5501" spans="1:11" ht="14.25" x14ac:dyDescent="0.2">
      <c r="A5501" s="2" t="s">
        <v>734</v>
      </c>
      <c r="B5501" s="124" t="s">
        <v>9657</v>
      </c>
      <c r="C5501" s="124"/>
      <c r="D5501" s="126">
        <v>1.34</v>
      </c>
      <c r="E5501" s="124" t="s">
        <v>768</v>
      </c>
      <c r="F5501" s="124">
        <v>-4</v>
      </c>
      <c r="G5501" s="2" t="s">
        <v>18087</v>
      </c>
      <c r="H5501" s="130">
        <v>45897</v>
      </c>
      <c r="I5501" s="134"/>
      <c r="J5501" s="123">
        <f>IF(OR(tbl_Metraj22[[#This Row],[TARIH]]="",tbl_Metraj22[[#This Row],[TARIH]]="-"),0,IF(tbl_Metraj22[[#This Row],[YUZDE]]=0,tbl_Metraj22[[#This Row],[METRAJ_BETON]],tbl_Metraj22[[#This Row],[YUZDE]]*tbl_Metraj22[[#This Row],[METRAJ_BETON]]))</f>
        <v>1.34</v>
      </c>
      <c r="K5501" s="2" t="s">
        <v>22374</v>
      </c>
    </row>
    <row r="5502" spans="1:11" ht="14.25" x14ac:dyDescent="0.2">
      <c r="A5502" s="2" t="s">
        <v>734</v>
      </c>
      <c r="B5502" s="124" t="s">
        <v>9658</v>
      </c>
      <c r="C5502" s="124"/>
      <c r="D5502" s="126">
        <v>1.3</v>
      </c>
      <c r="E5502" s="124" t="s">
        <v>768</v>
      </c>
      <c r="F5502" s="124">
        <v>-4</v>
      </c>
      <c r="G5502" s="2" t="s">
        <v>18088</v>
      </c>
      <c r="H5502" s="130">
        <v>45897</v>
      </c>
      <c r="I5502" s="134"/>
      <c r="J5502" s="123">
        <f>IF(OR(tbl_Metraj22[[#This Row],[TARIH]]="",tbl_Metraj22[[#This Row],[TARIH]]="-"),0,IF(tbl_Metraj22[[#This Row],[YUZDE]]=0,tbl_Metraj22[[#This Row],[METRAJ_BETON]],tbl_Metraj22[[#This Row],[YUZDE]]*tbl_Metraj22[[#This Row],[METRAJ_BETON]]))</f>
        <v>1.3</v>
      </c>
      <c r="K5502" s="2" t="s">
        <v>22382</v>
      </c>
    </row>
    <row r="5503" spans="1:11" ht="14.25" x14ac:dyDescent="0.2">
      <c r="A5503" s="2" t="s">
        <v>734</v>
      </c>
      <c r="B5503" s="124" t="s">
        <v>9659</v>
      </c>
      <c r="C5503" s="124"/>
      <c r="D5503" s="126">
        <v>1.18</v>
      </c>
      <c r="E5503" s="124" t="s">
        <v>768</v>
      </c>
      <c r="F5503" s="124">
        <v>-4</v>
      </c>
      <c r="G5503" s="2" t="s">
        <v>18089</v>
      </c>
      <c r="H5503" s="130">
        <v>45897</v>
      </c>
      <c r="I5503" s="134"/>
      <c r="J5503" s="123">
        <f>IF(OR(tbl_Metraj22[[#This Row],[TARIH]]="",tbl_Metraj22[[#This Row],[TARIH]]="-"),0,IF(tbl_Metraj22[[#This Row],[YUZDE]]=0,tbl_Metraj22[[#This Row],[METRAJ_BETON]],tbl_Metraj22[[#This Row],[YUZDE]]*tbl_Metraj22[[#This Row],[METRAJ_BETON]]))</f>
        <v>1.18</v>
      </c>
      <c r="K5503" s="2" t="s">
        <v>22510</v>
      </c>
    </row>
    <row r="5504" spans="1:11" ht="14.25" x14ac:dyDescent="0.2">
      <c r="A5504" s="2" t="s">
        <v>734</v>
      </c>
      <c r="B5504" s="124" t="s">
        <v>9660</v>
      </c>
      <c r="C5504" s="124"/>
      <c r="D5504" s="126">
        <v>1.5</v>
      </c>
      <c r="E5504" s="124" t="s">
        <v>768</v>
      </c>
      <c r="F5504" s="124">
        <v>-4</v>
      </c>
      <c r="G5504" s="2" t="s">
        <v>18090</v>
      </c>
      <c r="H5504" s="130">
        <v>45897</v>
      </c>
      <c r="I5504" s="134"/>
      <c r="J5504" s="123">
        <f>IF(OR(tbl_Metraj22[[#This Row],[TARIH]]="",tbl_Metraj22[[#This Row],[TARIH]]="-"),0,IF(tbl_Metraj22[[#This Row],[YUZDE]]=0,tbl_Metraj22[[#This Row],[METRAJ_BETON]],tbl_Metraj22[[#This Row],[YUZDE]]*tbl_Metraj22[[#This Row],[METRAJ_BETON]]))</f>
        <v>1.5</v>
      </c>
      <c r="K5504" s="2" t="s">
        <v>22388</v>
      </c>
    </row>
    <row r="5505" spans="1:11" ht="14.25" x14ac:dyDescent="0.2">
      <c r="A5505" s="2" t="s">
        <v>734</v>
      </c>
      <c r="B5505" s="124" t="s">
        <v>9661</v>
      </c>
      <c r="C5505" s="124"/>
      <c r="D5505" s="126">
        <v>2.2400000000000002</v>
      </c>
      <c r="E5505" s="124" t="s">
        <v>768</v>
      </c>
      <c r="F5505" s="124">
        <v>-4</v>
      </c>
      <c r="G5505" s="2" t="s">
        <v>18091</v>
      </c>
      <c r="H5505" s="130">
        <v>45897</v>
      </c>
      <c r="I5505" s="134"/>
      <c r="J5505" s="123">
        <f>IF(OR(tbl_Metraj22[[#This Row],[TARIH]]="",tbl_Metraj22[[#This Row],[TARIH]]="-"),0,IF(tbl_Metraj22[[#This Row],[YUZDE]]=0,tbl_Metraj22[[#This Row],[METRAJ_BETON]],tbl_Metraj22[[#This Row],[YUZDE]]*tbl_Metraj22[[#This Row],[METRAJ_BETON]]))</f>
        <v>2.2400000000000002</v>
      </c>
      <c r="K5505" s="2" t="s">
        <v>22368</v>
      </c>
    </row>
    <row r="5506" spans="1:11" ht="14.25" x14ac:dyDescent="0.2">
      <c r="A5506" s="2" t="s">
        <v>734</v>
      </c>
      <c r="B5506" s="124" t="s">
        <v>9662</v>
      </c>
      <c r="C5506" s="124"/>
      <c r="D5506" s="126">
        <v>1.54</v>
      </c>
      <c r="E5506" s="124" t="s">
        <v>768</v>
      </c>
      <c r="F5506" s="124">
        <v>-4</v>
      </c>
      <c r="G5506" s="2" t="s">
        <v>18092</v>
      </c>
      <c r="H5506" s="130">
        <v>45897</v>
      </c>
      <c r="I5506" s="134"/>
      <c r="J5506" s="123">
        <f>IF(OR(tbl_Metraj22[[#This Row],[TARIH]]="",tbl_Metraj22[[#This Row],[TARIH]]="-"),0,IF(tbl_Metraj22[[#This Row],[YUZDE]]=0,tbl_Metraj22[[#This Row],[METRAJ_BETON]],tbl_Metraj22[[#This Row],[YUZDE]]*tbl_Metraj22[[#This Row],[METRAJ_BETON]]))</f>
        <v>1.54</v>
      </c>
      <c r="K5506" s="2" t="s">
        <v>22512</v>
      </c>
    </row>
    <row r="5507" spans="1:11" ht="14.25" x14ac:dyDescent="0.2">
      <c r="A5507" s="2" t="s">
        <v>734</v>
      </c>
      <c r="B5507" s="124" t="s">
        <v>9663</v>
      </c>
      <c r="C5507" s="124"/>
      <c r="D5507" s="126">
        <v>2.02</v>
      </c>
      <c r="E5507" s="124" t="s">
        <v>768</v>
      </c>
      <c r="F5507" s="124">
        <v>-4</v>
      </c>
      <c r="G5507" s="2" t="s">
        <v>18093</v>
      </c>
      <c r="H5507" s="130">
        <v>45897</v>
      </c>
      <c r="I5507" s="134"/>
      <c r="J5507" s="123">
        <f>IF(OR(tbl_Metraj22[[#This Row],[TARIH]]="",tbl_Metraj22[[#This Row],[TARIH]]="-"),0,IF(tbl_Metraj22[[#This Row],[YUZDE]]=0,tbl_Metraj22[[#This Row],[METRAJ_BETON]],tbl_Metraj22[[#This Row],[YUZDE]]*tbl_Metraj22[[#This Row],[METRAJ_BETON]]))</f>
        <v>2.02</v>
      </c>
      <c r="K5507" s="2" t="s">
        <v>22502</v>
      </c>
    </row>
    <row r="5508" spans="1:11" ht="14.25" x14ac:dyDescent="0.2">
      <c r="A5508" s="2" t="s">
        <v>734</v>
      </c>
      <c r="B5508" s="124" t="s">
        <v>9664</v>
      </c>
      <c r="C5508" s="124"/>
      <c r="D5508" s="126">
        <v>0.26</v>
      </c>
      <c r="E5508" s="124" t="s">
        <v>768</v>
      </c>
      <c r="F5508" s="124">
        <v>-4</v>
      </c>
      <c r="G5508" s="2" t="s">
        <v>18094</v>
      </c>
      <c r="H5508" s="130">
        <v>45897</v>
      </c>
      <c r="I5508" s="134"/>
      <c r="J5508" s="123">
        <f>IF(OR(tbl_Metraj22[[#This Row],[TARIH]]="",tbl_Metraj22[[#This Row],[TARIH]]="-"),0,IF(tbl_Metraj22[[#This Row],[YUZDE]]=0,tbl_Metraj22[[#This Row],[METRAJ_BETON]],tbl_Metraj22[[#This Row],[YUZDE]]*tbl_Metraj22[[#This Row],[METRAJ_BETON]]))</f>
        <v>0.26</v>
      </c>
      <c r="K5508" s="2" t="e">
        <v>#N/A</v>
      </c>
    </row>
    <row r="5509" spans="1:11" ht="14.25" x14ac:dyDescent="0.2">
      <c r="A5509" s="2" t="s">
        <v>734</v>
      </c>
      <c r="B5509" s="124" t="s">
        <v>9665</v>
      </c>
      <c r="C5509" s="124"/>
      <c r="D5509" s="126">
        <v>0.49</v>
      </c>
      <c r="E5509" s="124" t="s">
        <v>768</v>
      </c>
      <c r="F5509" s="124">
        <v>-4</v>
      </c>
      <c r="G5509" s="2" t="s">
        <v>18095</v>
      </c>
      <c r="H5509" s="130">
        <v>45897</v>
      </c>
      <c r="I5509" s="134"/>
      <c r="J5509" s="123">
        <f>IF(OR(tbl_Metraj22[[#This Row],[TARIH]]="",tbl_Metraj22[[#This Row],[TARIH]]="-"),0,IF(tbl_Metraj22[[#This Row],[YUZDE]]=0,tbl_Metraj22[[#This Row],[METRAJ_BETON]],tbl_Metraj22[[#This Row],[YUZDE]]*tbl_Metraj22[[#This Row],[METRAJ_BETON]]))</f>
        <v>0.49</v>
      </c>
      <c r="K5509" s="2" t="s">
        <v>22412</v>
      </c>
    </row>
    <row r="5510" spans="1:11" ht="14.25" x14ac:dyDescent="0.2">
      <c r="A5510" s="2" t="s">
        <v>734</v>
      </c>
      <c r="B5510" s="124" t="s">
        <v>9666</v>
      </c>
      <c r="C5510" s="124"/>
      <c r="D5510" s="126">
        <v>0.73</v>
      </c>
      <c r="E5510" s="124" t="s">
        <v>768</v>
      </c>
      <c r="F5510" s="124">
        <v>-4</v>
      </c>
      <c r="G5510" s="2" t="s">
        <v>18096</v>
      </c>
      <c r="H5510" s="130">
        <v>45897</v>
      </c>
      <c r="I5510" s="134"/>
      <c r="J5510" s="123">
        <f>IF(OR(tbl_Metraj22[[#This Row],[TARIH]]="",tbl_Metraj22[[#This Row],[TARIH]]="-"),0,IF(tbl_Metraj22[[#This Row],[YUZDE]]=0,tbl_Metraj22[[#This Row],[METRAJ_BETON]],tbl_Metraj22[[#This Row],[YUZDE]]*tbl_Metraj22[[#This Row],[METRAJ_BETON]]))</f>
        <v>0.73</v>
      </c>
      <c r="K5510" s="2" t="s">
        <v>22371</v>
      </c>
    </row>
    <row r="5511" spans="1:11" ht="14.25" x14ac:dyDescent="0.2">
      <c r="A5511" s="2" t="s">
        <v>734</v>
      </c>
      <c r="B5511" s="124" t="s">
        <v>9667</v>
      </c>
      <c r="C5511" s="124"/>
      <c r="D5511" s="126">
        <v>0.21</v>
      </c>
      <c r="E5511" s="124" t="s">
        <v>768</v>
      </c>
      <c r="F5511" s="124">
        <v>-4</v>
      </c>
      <c r="G5511" s="2" t="s">
        <v>18097</v>
      </c>
      <c r="H5511" s="130">
        <v>45897</v>
      </c>
      <c r="I5511" s="134"/>
      <c r="J5511" s="123">
        <f>IF(OR(tbl_Metraj22[[#This Row],[TARIH]]="",tbl_Metraj22[[#This Row],[TARIH]]="-"),0,IF(tbl_Metraj22[[#This Row],[YUZDE]]=0,tbl_Metraj22[[#This Row],[METRAJ_BETON]],tbl_Metraj22[[#This Row],[YUZDE]]*tbl_Metraj22[[#This Row],[METRAJ_BETON]]))</f>
        <v>0.21</v>
      </c>
      <c r="K5511" s="2" t="s">
        <v>22452</v>
      </c>
    </row>
    <row r="5512" spans="1:11" ht="14.25" x14ac:dyDescent="0.2">
      <c r="A5512" s="2" t="s">
        <v>734</v>
      </c>
      <c r="B5512" s="124" t="s">
        <v>9668</v>
      </c>
      <c r="C5512" s="124"/>
      <c r="D5512" s="126">
        <v>0.7</v>
      </c>
      <c r="E5512" s="124" t="s">
        <v>768</v>
      </c>
      <c r="F5512" s="124">
        <v>-4</v>
      </c>
      <c r="G5512" s="2" t="s">
        <v>18098</v>
      </c>
      <c r="H5512" s="130">
        <v>45897</v>
      </c>
      <c r="I5512" s="134"/>
      <c r="J5512" s="123">
        <f>IF(OR(tbl_Metraj22[[#This Row],[TARIH]]="",tbl_Metraj22[[#This Row],[TARIH]]="-"),0,IF(tbl_Metraj22[[#This Row],[YUZDE]]=0,tbl_Metraj22[[#This Row],[METRAJ_BETON]],tbl_Metraj22[[#This Row],[YUZDE]]*tbl_Metraj22[[#This Row],[METRAJ_BETON]]))</f>
        <v>0.7</v>
      </c>
      <c r="K5512" s="2" t="s">
        <v>22378</v>
      </c>
    </row>
    <row r="5513" spans="1:11" ht="14.25" x14ac:dyDescent="0.2">
      <c r="A5513" s="2" t="s">
        <v>734</v>
      </c>
      <c r="B5513" s="124" t="s">
        <v>9669</v>
      </c>
      <c r="C5513" s="124"/>
      <c r="D5513" s="126">
        <v>0.43</v>
      </c>
      <c r="E5513" s="124" t="s">
        <v>768</v>
      </c>
      <c r="F5513" s="124">
        <v>-4</v>
      </c>
      <c r="G5513" s="2" t="s">
        <v>18099</v>
      </c>
      <c r="H5513" s="130">
        <v>45897</v>
      </c>
      <c r="I5513" s="134"/>
      <c r="J5513" s="123">
        <f>IF(OR(tbl_Metraj22[[#This Row],[TARIH]]="",tbl_Metraj22[[#This Row],[TARIH]]="-"),0,IF(tbl_Metraj22[[#This Row],[YUZDE]]=0,tbl_Metraj22[[#This Row],[METRAJ_BETON]],tbl_Metraj22[[#This Row],[YUZDE]]*tbl_Metraj22[[#This Row],[METRAJ_BETON]]))</f>
        <v>0.43</v>
      </c>
      <c r="K5513" s="2" t="s">
        <v>22405</v>
      </c>
    </row>
    <row r="5514" spans="1:11" ht="14.25" x14ac:dyDescent="0.2">
      <c r="A5514" s="2" t="s">
        <v>734</v>
      </c>
      <c r="B5514" s="124" t="s">
        <v>9670</v>
      </c>
      <c r="C5514" s="124"/>
      <c r="D5514" s="126">
        <v>0.27</v>
      </c>
      <c r="E5514" s="124" t="s">
        <v>768</v>
      </c>
      <c r="F5514" s="124">
        <v>-4</v>
      </c>
      <c r="G5514" s="2" t="s">
        <v>18100</v>
      </c>
      <c r="H5514" s="130">
        <v>45897</v>
      </c>
      <c r="I5514" s="134"/>
      <c r="J5514" s="123">
        <f>IF(OR(tbl_Metraj22[[#This Row],[TARIH]]="",tbl_Metraj22[[#This Row],[TARIH]]="-"),0,IF(tbl_Metraj22[[#This Row],[YUZDE]]=0,tbl_Metraj22[[#This Row],[METRAJ_BETON]],tbl_Metraj22[[#This Row],[YUZDE]]*tbl_Metraj22[[#This Row],[METRAJ_BETON]]))</f>
        <v>0.27</v>
      </c>
      <c r="K5514" s="2" t="s">
        <v>22348</v>
      </c>
    </row>
    <row r="5515" spans="1:11" ht="14.25" x14ac:dyDescent="0.2">
      <c r="A5515" s="2" t="s">
        <v>734</v>
      </c>
      <c r="B5515" s="124" t="s">
        <v>9671</v>
      </c>
      <c r="C5515" s="124"/>
      <c r="D5515" s="126">
        <v>0.32</v>
      </c>
      <c r="E5515" s="124" t="s">
        <v>768</v>
      </c>
      <c r="F5515" s="124">
        <v>-4</v>
      </c>
      <c r="G5515" s="2" t="s">
        <v>18101</v>
      </c>
      <c r="H5515" s="130">
        <v>45897</v>
      </c>
      <c r="I5515" s="134"/>
      <c r="J5515" s="123">
        <f>IF(OR(tbl_Metraj22[[#This Row],[TARIH]]="",tbl_Metraj22[[#This Row],[TARIH]]="-"),0,IF(tbl_Metraj22[[#This Row],[YUZDE]]=0,tbl_Metraj22[[#This Row],[METRAJ_BETON]],tbl_Metraj22[[#This Row],[YUZDE]]*tbl_Metraj22[[#This Row],[METRAJ_BETON]]))</f>
        <v>0.32</v>
      </c>
      <c r="K5515" s="2" t="s">
        <v>22375</v>
      </c>
    </row>
    <row r="5516" spans="1:11" ht="14.25" x14ac:dyDescent="0.2">
      <c r="A5516" s="2" t="s">
        <v>734</v>
      </c>
      <c r="B5516" s="124" t="s">
        <v>9672</v>
      </c>
      <c r="C5516" s="124"/>
      <c r="D5516" s="126">
        <v>0.73</v>
      </c>
      <c r="E5516" s="124" t="s">
        <v>768</v>
      </c>
      <c r="F5516" s="124">
        <v>-4</v>
      </c>
      <c r="G5516" s="2" t="s">
        <v>18102</v>
      </c>
      <c r="H5516" s="130">
        <v>45897</v>
      </c>
      <c r="I5516" s="134"/>
      <c r="J5516" s="123">
        <f>IF(OR(tbl_Metraj22[[#This Row],[TARIH]]="",tbl_Metraj22[[#This Row],[TARIH]]="-"),0,IF(tbl_Metraj22[[#This Row],[YUZDE]]=0,tbl_Metraj22[[#This Row],[METRAJ_BETON]],tbl_Metraj22[[#This Row],[YUZDE]]*tbl_Metraj22[[#This Row],[METRAJ_BETON]]))</f>
        <v>0.73</v>
      </c>
      <c r="K5516" s="2" t="s">
        <v>22501</v>
      </c>
    </row>
    <row r="5517" spans="1:11" ht="14.25" x14ac:dyDescent="0.2">
      <c r="A5517" s="2" t="s">
        <v>734</v>
      </c>
      <c r="B5517" s="124" t="s">
        <v>9673</v>
      </c>
      <c r="C5517" s="124"/>
      <c r="D5517" s="126">
        <v>1.87</v>
      </c>
      <c r="E5517" s="124" t="s">
        <v>768</v>
      </c>
      <c r="F5517" s="124">
        <v>-4</v>
      </c>
      <c r="G5517" s="2" t="s">
        <v>18103</v>
      </c>
      <c r="H5517" s="130">
        <v>45897</v>
      </c>
      <c r="I5517" s="134"/>
      <c r="J5517" s="123">
        <f>IF(OR(tbl_Metraj22[[#This Row],[TARIH]]="",tbl_Metraj22[[#This Row],[TARIH]]="-"),0,IF(tbl_Metraj22[[#This Row],[YUZDE]]=0,tbl_Metraj22[[#This Row],[METRAJ_BETON]],tbl_Metraj22[[#This Row],[YUZDE]]*tbl_Metraj22[[#This Row],[METRAJ_BETON]]))</f>
        <v>1.87</v>
      </c>
      <c r="K5517" s="2" t="s">
        <v>22383</v>
      </c>
    </row>
    <row r="5518" spans="1:11" ht="14.25" x14ac:dyDescent="0.2">
      <c r="A5518" s="2" t="s">
        <v>734</v>
      </c>
      <c r="B5518" s="124" t="s">
        <v>9674</v>
      </c>
      <c r="C5518" s="124"/>
      <c r="D5518" s="126">
        <v>1.49</v>
      </c>
      <c r="E5518" s="124" t="s">
        <v>768</v>
      </c>
      <c r="F5518" s="124">
        <v>-4</v>
      </c>
      <c r="G5518" s="2" t="s">
        <v>18104</v>
      </c>
      <c r="H5518" s="130">
        <v>45897</v>
      </c>
      <c r="I5518" s="134"/>
      <c r="J5518" s="123">
        <f>IF(OR(tbl_Metraj22[[#This Row],[TARIH]]="",tbl_Metraj22[[#This Row],[TARIH]]="-"),0,IF(tbl_Metraj22[[#This Row],[YUZDE]]=0,tbl_Metraj22[[#This Row],[METRAJ_BETON]],tbl_Metraj22[[#This Row],[YUZDE]]*tbl_Metraj22[[#This Row],[METRAJ_BETON]]))</f>
        <v>1.49</v>
      </c>
      <c r="K5518" s="2" t="s">
        <v>22481</v>
      </c>
    </row>
    <row r="5519" spans="1:11" ht="14.25" x14ac:dyDescent="0.2">
      <c r="A5519" s="2" t="s">
        <v>734</v>
      </c>
      <c r="B5519" s="124" t="s">
        <v>9675</v>
      </c>
      <c r="C5519" s="124"/>
      <c r="D5519" s="126">
        <v>1.87</v>
      </c>
      <c r="E5519" s="124" t="s">
        <v>768</v>
      </c>
      <c r="F5519" s="124">
        <v>-4</v>
      </c>
      <c r="G5519" s="2" t="s">
        <v>18105</v>
      </c>
      <c r="H5519" s="130">
        <v>45897</v>
      </c>
      <c r="I5519" s="134"/>
      <c r="J5519" s="123">
        <f>IF(OR(tbl_Metraj22[[#This Row],[TARIH]]="",tbl_Metraj22[[#This Row],[TARIH]]="-"),0,IF(tbl_Metraj22[[#This Row],[YUZDE]]=0,tbl_Metraj22[[#This Row],[METRAJ_BETON]],tbl_Metraj22[[#This Row],[YUZDE]]*tbl_Metraj22[[#This Row],[METRAJ_BETON]]))</f>
        <v>1.87</v>
      </c>
      <c r="K5519" s="2" t="s">
        <v>22396</v>
      </c>
    </row>
    <row r="5520" spans="1:11" ht="14.25" x14ac:dyDescent="0.2">
      <c r="A5520" s="2" t="s">
        <v>734</v>
      </c>
      <c r="B5520" s="124" t="s">
        <v>9676</v>
      </c>
      <c r="C5520" s="124"/>
      <c r="D5520" s="126">
        <v>0.28999999999999998</v>
      </c>
      <c r="E5520" s="124" t="s">
        <v>768</v>
      </c>
      <c r="F5520" s="124">
        <v>-4</v>
      </c>
      <c r="G5520" s="2" t="s">
        <v>18106</v>
      </c>
      <c r="H5520" s="130">
        <v>45897</v>
      </c>
      <c r="I5520" s="134"/>
      <c r="J5520" s="123">
        <f>IF(OR(tbl_Metraj22[[#This Row],[TARIH]]="",tbl_Metraj22[[#This Row],[TARIH]]="-"),0,IF(tbl_Metraj22[[#This Row],[YUZDE]]=0,tbl_Metraj22[[#This Row],[METRAJ_BETON]],tbl_Metraj22[[#This Row],[YUZDE]]*tbl_Metraj22[[#This Row],[METRAJ_BETON]]))</f>
        <v>0.28999999999999998</v>
      </c>
      <c r="K5520" s="2" t="s">
        <v>22393</v>
      </c>
    </row>
    <row r="5521" spans="1:11" ht="14.25" x14ac:dyDescent="0.2">
      <c r="A5521" s="2" t="s">
        <v>734</v>
      </c>
      <c r="B5521" s="124" t="s">
        <v>9677</v>
      </c>
      <c r="C5521" s="124"/>
      <c r="D5521" s="126">
        <v>0.43</v>
      </c>
      <c r="E5521" s="124" t="s">
        <v>768</v>
      </c>
      <c r="F5521" s="124">
        <v>-4</v>
      </c>
      <c r="G5521" s="2" t="s">
        <v>18107</v>
      </c>
      <c r="H5521" s="130">
        <v>45897</v>
      </c>
      <c r="I5521" s="134"/>
      <c r="J5521" s="123">
        <f>IF(OR(tbl_Metraj22[[#This Row],[TARIH]]="",tbl_Metraj22[[#This Row],[TARIH]]="-"),0,IF(tbl_Metraj22[[#This Row],[YUZDE]]=0,tbl_Metraj22[[#This Row],[METRAJ_BETON]],tbl_Metraj22[[#This Row],[YUZDE]]*tbl_Metraj22[[#This Row],[METRAJ_BETON]]))</f>
        <v>0.43</v>
      </c>
      <c r="K5521" s="2" t="s">
        <v>22399</v>
      </c>
    </row>
    <row r="5522" spans="1:11" ht="14.25" x14ac:dyDescent="0.2">
      <c r="A5522" s="2" t="s">
        <v>734</v>
      </c>
      <c r="B5522" s="124" t="s">
        <v>9678</v>
      </c>
      <c r="C5522" s="124"/>
      <c r="D5522" s="126">
        <v>0.21</v>
      </c>
      <c r="E5522" s="124" t="s">
        <v>768</v>
      </c>
      <c r="F5522" s="124">
        <v>-4</v>
      </c>
      <c r="G5522" s="2" t="s">
        <v>18108</v>
      </c>
      <c r="H5522" s="130">
        <v>45897</v>
      </c>
      <c r="I5522" s="134"/>
      <c r="J5522" s="123">
        <f>IF(OR(tbl_Metraj22[[#This Row],[TARIH]]="",tbl_Metraj22[[#This Row],[TARIH]]="-"),0,IF(tbl_Metraj22[[#This Row],[YUZDE]]=0,tbl_Metraj22[[#This Row],[METRAJ_BETON]],tbl_Metraj22[[#This Row],[YUZDE]]*tbl_Metraj22[[#This Row],[METRAJ_BETON]]))</f>
        <v>0.21</v>
      </c>
      <c r="K5522" s="2" t="e">
        <v>#N/A</v>
      </c>
    </row>
    <row r="5523" spans="1:11" ht="14.25" x14ac:dyDescent="0.2">
      <c r="A5523" s="2" t="s">
        <v>734</v>
      </c>
      <c r="B5523" s="124" t="s">
        <v>9679</v>
      </c>
      <c r="C5523" s="124"/>
      <c r="D5523" s="126">
        <v>0.21</v>
      </c>
      <c r="E5523" s="124" t="s">
        <v>768</v>
      </c>
      <c r="F5523" s="124">
        <v>-4</v>
      </c>
      <c r="G5523" s="2" t="s">
        <v>18109</v>
      </c>
      <c r="H5523" s="130">
        <v>45897</v>
      </c>
      <c r="I5523" s="134"/>
      <c r="J5523" s="123">
        <f>IF(OR(tbl_Metraj22[[#This Row],[TARIH]]="",tbl_Metraj22[[#This Row],[TARIH]]="-"),0,IF(tbl_Metraj22[[#This Row],[YUZDE]]=0,tbl_Metraj22[[#This Row],[METRAJ_BETON]],tbl_Metraj22[[#This Row],[YUZDE]]*tbl_Metraj22[[#This Row],[METRAJ_BETON]]))</f>
        <v>0.21</v>
      </c>
      <c r="K5523" s="2" t="e">
        <v>#N/A</v>
      </c>
    </row>
    <row r="5524" spans="1:11" ht="14.25" x14ac:dyDescent="0.2">
      <c r="A5524" s="2" t="s">
        <v>734</v>
      </c>
      <c r="B5524" s="124" t="s">
        <v>9680</v>
      </c>
      <c r="C5524" s="124"/>
      <c r="D5524" s="126">
        <v>0.19</v>
      </c>
      <c r="E5524" s="124" t="s">
        <v>768</v>
      </c>
      <c r="F5524" s="124">
        <v>-4</v>
      </c>
      <c r="G5524" s="2" t="s">
        <v>18110</v>
      </c>
      <c r="H5524" s="130">
        <v>45897</v>
      </c>
      <c r="I5524" s="134"/>
      <c r="J5524" s="123">
        <f>IF(OR(tbl_Metraj22[[#This Row],[TARIH]]="",tbl_Metraj22[[#This Row],[TARIH]]="-"),0,IF(tbl_Metraj22[[#This Row],[YUZDE]]=0,tbl_Metraj22[[#This Row],[METRAJ_BETON]],tbl_Metraj22[[#This Row],[YUZDE]]*tbl_Metraj22[[#This Row],[METRAJ_BETON]]))</f>
        <v>0.19</v>
      </c>
      <c r="K5524" s="2" t="s">
        <v>22451</v>
      </c>
    </row>
    <row r="5525" spans="1:11" ht="14.25" x14ac:dyDescent="0.2">
      <c r="A5525" s="2" t="s">
        <v>734</v>
      </c>
      <c r="B5525" s="124" t="s">
        <v>9681</v>
      </c>
      <c r="C5525" s="124"/>
      <c r="D5525" s="126">
        <v>1.5</v>
      </c>
      <c r="E5525" s="124" t="s">
        <v>768</v>
      </c>
      <c r="F5525" s="124">
        <v>-4</v>
      </c>
      <c r="G5525" s="2" t="s">
        <v>18111</v>
      </c>
      <c r="H5525" s="130">
        <v>45897</v>
      </c>
      <c r="I5525" s="134"/>
      <c r="J5525" s="123">
        <f>IF(OR(tbl_Metraj22[[#This Row],[TARIH]]="",tbl_Metraj22[[#This Row],[TARIH]]="-"),0,IF(tbl_Metraj22[[#This Row],[YUZDE]]=0,tbl_Metraj22[[#This Row],[METRAJ_BETON]],tbl_Metraj22[[#This Row],[YUZDE]]*tbl_Metraj22[[#This Row],[METRAJ_BETON]]))</f>
        <v>1.5</v>
      </c>
      <c r="K5525" s="2" t="s">
        <v>22413</v>
      </c>
    </row>
    <row r="5526" spans="1:11" ht="14.25" x14ac:dyDescent="0.2">
      <c r="A5526" s="2" t="s">
        <v>734</v>
      </c>
      <c r="B5526" s="124" t="s">
        <v>9682</v>
      </c>
      <c r="C5526" s="124"/>
      <c r="D5526" s="126">
        <v>2.2400000000000002</v>
      </c>
      <c r="E5526" s="124" t="s">
        <v>768</v>
      </c>
      <c r="F5526" s="124">
        <v>-4</v>
      </c>
      <c r="G5526" s="2" t="s">
        <v>18112</v>
      </c>
      <c r="H5526" s="130">
        <v>45897</v>
      </c>
      <c r="I5526" s="134"/>
      <c r="J5526" s="123">
        <f>IF(OR(tbl_Metraj22[[#This Row],[TARIH]]="",tbl_Metraj22[[#This Row],[TARIH]]="-"),0,IF(tbl_Metraj22[[#This Row],[YUZDE]]=0,tbl_Metraj22[[#This Row],[METRAJ_BETON]],tbl_Metraj22[[#This Row],[YUZDE]]*tbl_Metraj22[[#This Row],[METRAJ_BETON]]))</f>
        <v>2.2400000000000002</v>
      </c>
      <c r="K5526" s="2" t="s">
        <v>22417</v>
      </c>
    </row>
    <row r="5527" spans="1:11" ht="14.25" x14ac:dyDescent="0.2">
      <c r="A5527" s="2" t="s">
        <v>734</v>
      </c>
      <c r="B5527" s="124" t="s">
        <v>9683</v>
      </c>
      <c r="C5527" s="124"/>
      <c r="D5527" s="126">
        <v>0.28999999999999998</v>
      </c>
      <c r="E5527" s="124" t="s">
        <v>768</v>
      </c>
      <c r="F5527" s="124">
        <v>-4</v>
      </c>
      <c r="G5527" s="2" t="s">
        <v>18113</v>
      </c>
      <c r="H5527" s="130">
        <v>45897</v>
      </c>
      <c r="I5527" s="134"/>
      <c r="J5527" s="123">
        <f>IF(OR(tbl_Metraj22[[#This Row],[TARIH]]="",tbl_Metraj22[[#This Row],[TARIH]]="-"),0,IF(tbl_Metraj22[[#This Row],[YUZDE]]=0,tbl_Metraj22[[#This Row],[METRAJ_BETON]],tbl_Metraj22[[#This Row],[YUZDE]]*tbl_Metraj22[[#This Row],[METRAJ_BETON]]))</f>
        <v>0.28999999999999998</v>
      </c>
      <c r="K5527" s="2" t="s">
        <v>22392</v>
      </c>
    </row>
    <row r="5528" spans="1:11" ht="14.25" x14ac:dyDescent="0.2">
      <c r="A5528" s="2" t="s">
        <v>734</v>
      </c>
      <c r="B5528" s="124" t="s">
        <v>9684</v>
      </c>
      <c r="C5528" s="124"/>
      <c r="D5528" s="126">
        <v>0.54</v>
      </c>
      <c r="E5528" s="124" t="s">
        <v>768</v>
      </c>
      <c r="F5528" s="124">
        <v>-4</v>
      </c>
      <c r="G5528" s="2" t="s">
        <v>18114</v>
      </c>
      <c r="H5528" s="130">
        <v>45897</v>
      </c>
      <c r="I5528" s="134"/>
      <c r="J5528" s="123">
        <f>IF(OR(tbl_Metraj22[[#This Row],[TARIH]]="",tbl_Metraj22[[#This Row],[TARIH]]="-"),0,IF(tbl_Metraj22[[#This Row],[YUZDE]]=0,tbl_Metraj22[[#This Row],[METRAJ_BETON]],tbl_Metraj22[[#This Row],[YUZDE]]*tbl_Metraj22[[#This Row],[METRAJ_BETON]]))</f>
        <v>0.54</v>
      </c>
      <c r="K5528" s="2" t="e">
        <v>#N/A</v>
      </c>
    </row>
    <row r="5529" spans="1:11" ht="14.25" x14ac:dyDescent="0.2">
      <c r="A5529" s="2" t="s">
        <v>734</v>
      </c>
      <c r="B5529" s="124" t="s">
        <v>9685</v>
      </c>
      <c r="C5529" s="124"/>
      <c r="D5529" s="126">
        <v>0.86</v>
      </c>
      <c r="E5529" s="124" t="s">
        <v>768</v>
      </c>
      <c r="F5529" s="124">
        <v>-4</v>
      </c>
      <c r="G5529" s="2" t="s">
        <v>18115</v>
      </c>
      <c r="H5529" s="130">
        <v>45885</v>
      </c>
      <c r="I5529" s="134"/>
      <c r="J5529" s="123">
        <f>IF(OR(tbl_Metraj22[[#This Row],[TARIH]]="",tbl_Metraj22[[#This Row],[TARIH]]="-"),0,IF(tbl_Metraj22[[#This Row],[YUZDE]]=0,tbl_Metraj22[[#This Row],[METRAJ_BETON]],tbl_Metraj22[[#This Row],[YUZDE]]*tbl_Metraj22[[#This Row],[METRAJ_BETON]]))</f>
        <v>0.86</v>
      </c>
      <c r="K5529" s="2" t="s">
        <v>22398</v>
      </c>
    </row>
    <row r="5530" spans="1:11" ht="14.25" x14ac:dyDescent="0.2">
      <c r="A5530" s="2" t="s">
        <v>734</v>
      </c>
      <c r="B5530" s="124" t="s">
        <v>9686</v>
      </c>
      <c r="C5530" s="124"/>
      <c r="D5530" s="126">
        <v>1.37</v>
      </c>
      <c r="E5530" s="124" t="s">
        <v>768</v>
      </c>
      <c r="F5530" s="124">
        <v>-4</v>
      </c>
      <c r="G5530" s="2" t="s">
        <v>18116</v>
      </c>
      <c r="H5530" s="130">
        <v>45885</v>
      </c>
      <c r="I5530" s="134"/>
      <c r="J5530" s="123">
        <f>IF(OR(tbl_Metraj22[[#This Row],[TARIH]]="",tbl_Metraj22[[#This Row],[TARIH]]="-"),0,IF(tbl_Metraj22[[#This Row],[YUZDE]]=0,tbl_Metraj22[[#This Row],[METRAJ_BETON]],tbl_Metraj22[[#This Row],[YUZDE]]*tbl_Metraj22[[#This Row],[METRAJ_BETON]]))</f>
        <v>1.37</v>
      </c>
      <c r="K5530" s="2" t="s">
        <v>22472</v>
      </c>
    </row>
    <row r="5531" spans="1:11" ht="14.25" x14ac:dyDescent="0.2">
      <c r="A5531" s="2" t="s">
        <v>734</v>
      </c>
      <c r="B5531" s="124" t="s">
        <v>9687</v>
      </c>
      <c r="C5531" s="124"/>
      <c r="D5531" s="126">
        <v>0.5</v>
      </c>
      <c r="E5531" s="124" t="s">
        <v>768</v>
      </c>
      <c r="F5531" s="124">
        <v>-4</v>
      </c>
      <c r="G5531" s="2" t="s">
        <v>18117</v>
      </c>
      <c r="H5531" s="130">
        <v>45885</v>
      </c>
      <c r="I5531" s="134"/>
      <c r="J5531" s="123">
        <f>IF(OR(tbl_Metraj22[[#This Row],[TARIH]]="",tbl_Metraj22[[#This Row],[TARIH]]="-"),0,IF(tbl_Metraj22[[#This Row],[YUZDE]]=0,tbl_Metraj22[[#This Row],[METRAJ_BETON]],tbl_Metraj22[[#This Row],[YUZDE]]*tbl_Metraj22[[#This Row],[METRAJ_BETON]]))</f>
        <v>0.5</v>
      </c>
      <c r="K5531" s="2" t="s">
        <v>22394</v>
      </c>
    </row>
    <row r="5532" spans="1:11" ht="14.25" x14ac:dyDescent="0.2">
      <c r="A5532" s="2" t="s">
        <v>734</v>
      </c>
      <c r="B5532" s="124" t="s">
        <v>9688</v>
      </c>
      <c r="C5532" s="124"/>
      <c r="D5532" s="126">
        <v>0.68</v>
      </c>
      <c r="E5532" s="124" t="s">
        <v>768</v>
      </c>
      <c r="F5532" s="124">
        <v>-4</v>
      </c>
      <c r="G5532" s="2" t="s">
        <v>18118</v>
      </c>
      <c r="H5532" s="130">
        <v>45885</v>
      </c>
      <c r="I5532" s="134"/>
      <c r="J5532" s="123">
        <f>IF(OR(tbl_Metraj22[[#This Row],[TARIH]]="",tbl_Metraj22[[#This Row],[TARIH]]="-"),0,IF(tbl_Metraj22[[#This Row],[YUZDE]]=0,tbl_Metraj22[[#This Row],[METRAJ_BETON]],tbl_Metraj22[[#This Row],[YUZDE]]*tbl_Metraj22[[#This Row],[METRAJ_BETON]]))</f>
        <v>0.68</v>
      </c>
      <c r="K5532" s="2" t="s">
        <v>22476</v>
      </c>
    </row>
    <row r="5533" spans="1:11" ht="14.25" x14ac:dyDescent="0.2">
      <c r="A5533" s="2" t="s">
        <v>734</v>
      </c>
      <c r="B5533" s="124" t="s">
        <v>9689</v>
      </c>
      <c r="C5533" s="124"/>
      <c r="D5533" s="126">
        <v>1.65</v>
      </c>
      <c r="E5533" s="124" t="s">
        <v>768</v>
      </c>
      <c r="F5533" s="124">
        <v>-4</v>
      </c>
      <c r="G5533" s="2" t="s">
        <v>18119</v>
      </c>
      <c r="H5533" s="130">
        <v>45885</v>
      </c>
      <c r="I5533" s="134"/>
      <c r="J5533" s="123">
        <f>IF(OR(tbl_Metraj22[[#This Row],[TARIH]]="",tbl_Metraj22[[#This Row],[TARIH]]="-"),0,IF(tbl_Metraj22[[#This Row],[YUZDE]]=0,tbl_Metraj22[[#This Row],[METRAJ_BETON]],tbl_Metraj22[[#This Row],[YUZDE]]*tbl_Metraj22[[#This Row],[METRAJ_BETON]]))</f>
        <v>1.65</v>
      </c>
      <c r="K5533" s="2" t="s">
        <v>22379</v>
      </c>
    </row>
    <row r="5534" spans="1:11" ht="14.25" x14ac:dyDescent="0.2">
      <c r="A5534" s="2" t="s">
        <v>734</v>
      </c>
      <c r="B5534" s="124" t="s">
        <v>9690</v>
      </c>
      <c r="C5534" s="124"/>
      <c r="D5534" s="126">
        <v>1.18</v>
      </c>
      <c r="E5534" s="124" t="s">
        <v>768</v>
      </c>
      <c r="F5534" s="124">
        <v>-4</v>
      </c>
      <c r="G5534" s="2" t="s">
        <v>18120</v>
      </c>
      <c r="H5534" s="130">
        <v>45885</v>
      </c>
      <c r="I5534" s="134"/>
      <c r="J5534" s="123">
        <f>IF(OR(tbl_Metraj22[[#This Row],[TARIH]]="",tbl_Metraj22[[#This Row],[TARIH]]="-"),0,IF(tbl_Metraj22[[#This Row],[YUZDE]]=0,tbl_Metraj22[[#This Row],[METRAJ_BETON]],tbl_Metraj22[[#This Row],[YUZDE]]*tbl_Metraj22[[#This Row],[METRAJ_BETON]]))</f>
        <v>1.18</v>
      </c>
      <c r="K5534" s="2" t="s">
        <v>22513</v>
      </c>
    </row>
    <row r="5535" spans="1:11" ht="14.25" x14ac:dyDescent="0.2">
      <c r="A5535" s="2" t="s">
        <v>734</v>
      </c>
      <c r="B5535" s="124" t="s">
        <v>9691</v>
      </c>
      <c r="C5535" s="124"/>
      <c r="D5535" s="126">
        <v>1.17</v>
      </c>
      <c r="E5535" s="124" t="s">
        <v>768</v>
      </c>
      <c r="F5535" s="124">
        <v>-4</v>
      </c>
      <c r="G5535" s="2" t="s">
        <v>18121</v>
      </c>
      <c r="H5535" s="130">
        <v>45885</v>
      </c>
      <c r="I5535" s="134"/>
      <c r="J5535" s="123">
        <f>IF(OR(tbl_Metraj22[[#This Row],[TARIH]]="",tbl_Metraj22[[#This Row],[TARIH]]="-"),0,IF(tbl_Metraj22[[#This Row],[YUZDE]]=0,tbl_Metraj22[[#This Row],[METRAJ_BETON]],tbl_Metraj22[[#This Row],[YUZDE]]*tbl_Metraj22[[#This Row],[METRAJ_BETON]]))</f>
        <v>1.17</v>
      </c>
      <c r="K5535" s="2" t="s">
        <v>22410</v>
      </c>
    </row>
    <row r="5536" spans="1:11" ht="14.25" x14ac:dyDescent="0.2">
      <c r="A5536" s="2" t="s">
        <v>734</v>
      </c>
      <c r="B5536" s="124" t="s">
        <v>9692</v>
      </c>
      <c r="C5536" s="124"/>
      <c r="D5536" s="126">
        <v>1.08</v>
      </c>
      <c r="E5536" s="124" t="s">
        <v>768</v>
      </c>
      <c r="F5536" s="124">
        <v>-4</v>
      </c>
      <c r="G5536" s="2" t="s">
        <v>18122</v>
      </c>
      <c r="H5536" s="130">
        <v>45885</v>
      </c>
      <c r="I5536" s="134"/>
      <c r="J5536" s="123">
        <f>IF(OR(tbl_Metraj22[[#This Row],[TARIH]]="",tbl_Metraj22[[#This Row],[TARIH]]="-"),0,IF(tbl_Metraj22[[#This Row],[YUZDE]]=0,tbl_Metraj22[[#This Row],[METRAJ_BETON]],tbl_Metraj22[[#This Row],[YUZDE]]*tbl_Metraj22[[#This Row],[METRAJ_BETON]]))</f>
        <v>1.08</v>
      </c>
      <c r="K5536" s="2" t="s">
        <v>22411</v>
      </c>
    </row>
    <row r="5537" spans="1:11" ht="14.25" x14ac:dyDescent="0.2">
      <c r="A5537" s="2" t="s">
        <v>734</v>
      </c>
      <c r="B5537" s="124" t="s">
        <v>9693</v>
      </c>
      <c r="C5537" s="124"/>
      <c r="D5537" s="126">
        <v>0.64</v>
      </c>
      <c r="E5537" s="124" t="s">
        <v>768</v>
      </c>
      <c r="F5537" s="124">
        <v>-4</v>
      </c>
      <c r="G5537" s="2" t="s">
        <v>18123</v>
      </c>
      <c r="H5537" s="130">
        <v>45885</v>
      </c>
      <c r="I5537" s="134"/>
      <c r="J5537" s="123">
        <f>IF(OR(tbl_Metraj22[[#This Row],[TARIH]]="",tbl_Metraj22[[#This Row],[TARIH]]="-"),0,IF(tbl_Metraj22[[#This Row],[YUZDE]]=0,tbl_Metraj22[[#This Row],[METRAJ_BETON]],tbl_Metraj22[[#This Row],[YUZDE]]*tbl_Metraj22[[#This Row],[METRAJ_BETON]]))</f>
        <v>0.64</v>
      </c>
      <c r="K5537" s="2" t="s">
        <v>22400</v>
      </c>
    </row>
    <row r="5538" spans="1:11" ht="14.25" x14ac:dyDescent="0.2">
      <c r="A5538" s="2" t="s">
        <v>734</v>
      </c>
      <c r="B5538" s="124" t="s">
        <v>9694</v>
      </c>
      <c r="C5538" s="124"/>
      <c r="D5538" s="126">
        <v>2.2400000000000002</v>
      </c>
      <c r="E5538" s="124" t="s">
        <v>768</v>
      </c>
      <c r="F5538" s="124">
        <v>-4</v>
      </c>
      <c r="G5538" s="2" t="s">
        <v>18124</v>
      </c>
      <c r="H5538" s="130">
        <v>45885</v>
      </c>
      <c r="I5538" s="134"/>
      <c r="J5538" s="123">
        <f>IF(OR(tbl_Metraj22[[#This Row],[TARIH]]="",tbl_Metraj22[[#This Row],[TARIH]]="-"),0,IF(tbl_Metraj22[[#This Row],[YUZDE]]=0,tbl_Metraj22[[#This Row],[METRAJ_BETON]],tbl_Metraj22[[#This Row],[YUZDE]]*tbl_Metraj22[[#This Row],[METRAJ_BETON]]))</f>
        <v>2.2400000000000002</v>
      </c>
      <c r="K5538" s="2" t="s">
        <v>22415</v>
      </c>
    </row>
    <row r="5539" spans="1:11" ht="14.25" x14ac:dyDescent="0.2">
      <c r="A5539" s="2" t="s">
        <v>734</v>
      </c>
      <c r="B5539" s="124" t="s">
        <v>9695</v>
      </c>
      <c r="C5539" s="124"/>
      <c r="D5539" s="126">
        <v>0.62</v>
      </c>
      <c r="E5539" s="124" t="s">
        <v>768</v>
      </c>
      <c r="F5539" s="124">
        <v>-4</v>
      </c>
      <c r="G5539" s="2" t="s">
        <v>18125</v>
      </c>
      <c r="H5539" s="130">
        <v>45885</v>
      </c>
      <c r="I5539" s="134"/>
      <c r="J5539" s="123">
        <f>IF(OR(tbl_Metraj22[[#This Row],[TARIH]]="",tbl_Metraj22[[#This Row],[TARIH]]="-"),0,IF(tbl_Metraj22[[#This Row],[YUZDE]]=0,tbl_Metraj22[[#This Row],[METRAJ_BETON]],tbl_Metraj22[[#This Row],[YUZDE]]*tbl_Metraj22[[#This Row],[METRAJ_BETON]]))</f>
        <v>0.62</v>
      </c>
      <c r="K5539" s="2" t="s">
        <v>22401</v>
      </c>
    </row>
    <row r="5540" spans="1:11" ht="14.25" x14ac:dyDescent="0.2">
      <c r="A5540" s="2" t="s">
        <v>734</v>
      </c>
      <c r="B5540" s="124" t="s">
        <v>9696</v>
      </c>
      <c r="C5540" s="124"/>
      <c r="D5540" s="126">
        <v>0.57999999999999996</v>
      </c>
      <c r="E5540" s="124" t="s">
        <v>768</v>
      </c>
      <c r="F5540" s="124">
        <v>-4</v>
      </c>
      <c r="G5540" s="2" t="s">
        <v>18126</v>
      </c>
      <c r="H5540" s="130">
        <v>45897</v>
      </c>
      <c r="I5540" s="134"/>
      <c r="J5540" s="123">
        <f>IF(OR(tbl_Metraj22[[#This Row],[TARIH]]="",tbl_Metraj22[[#This Row],[TARIH]]="-"),0,IF(tbl_Metraj22[[#This Row],[YUZDE]]=0,tbl_Metraj22[[#This Row],[METRAJ_BETON]],tbl_Metraj22[[#This Row],[YUZDE]]*tbl_Metraj22[[#This Row],[METRAJ_BETON]]))</f>
        <v>0.57999999999999996</v>
      </c>
      <c r="K5540" s="2" t="e">
        <v>#N/A</v>
      </c>
    </row>
    <row r="5541" spans="1:11" ht="14.25" x14ac:dyDescent="0.2">
      <c r="A5541" s="2" t="s">
        <v>734</v>
      </c>
      <c r="B5541" s="124" t="s">
        <v>9697</v>
      </c>
      <c r="C5541" s="124"/>
      <c r="D5541" s="126">
        <v>0.86</v>
      </c>
      <c r="E5541" s="124" t="s">
        <v>768</v>
      </c>
      <c r="F5541" s="124">
        <v>-4</v>
      </c>
      <c r="G5541" s="2" t="s">
        <v>18127</v>
      </c>
      <c r="H5541" s="130">
        <v>45885</v>
      </c>
      <c r="I5541" s="134"/>
      <c r="J5541" s="123">
        <f>IF(OR(tbl_Metraj22[[#This Row],[TARIH]]="",tbl_Metraj22[[#This Row],[TARIH]]="-"),0,IF(tbl_Metraj22[[#This Row],[YUZDE]]=0,tbl_Metraj22[[#This Row],[METRAJ_BETON]],tbl_Metraj22[[#This Row],[YUZDE]]*tbl_Metraj22[[#This Row],[METRAJ_BETON]]))</f>
        <v>0.86</v>
      </c>
      <c r="K5541" s="2" t="s">
        <v>22442</v>
      </c>
    </row>
    <row r="5542" spans="1:11" ht="14.25" x14ac:dyDescent="0.2">
      <c r="A5542" s="2" t="s">
        <v>734</v>
      </c>
      <c r="B5542" s="124" t="s">
        <v>9698</v>
      </c>
      <c r="C5542" s="124"/>
      <c r="D5542" s="126">
        <v>0.94</v>
      </c>
      <c r="E5542" s="124" t="s">
        <v>768</v>
      </c>
      <c r="F5542" s="124">
        <v>-4</v>
      </c>
      <c r="G5542" s="2" t="s">
        <v>18128</v>
      </c>
      <c r="H5542" s="130">
        <v>45885</v>
      </c>
      <c r="I5542" s="134"/>
      <c r="J5542" s="123">
        <f>IF(OR(tbl_Metraj22[[#This Row],[TARIH]]="",tbl_Metraj22[[#This Row],[TARIH]]="-"),0,IF(tbl_Metraj22[[#This Row],[YUZDE]]=0,tbl_Metraj22[[#This Row],[METRAJ_BETON]],tbl_Metraj22[[#This Row],[YUZDE]]*tbl_Metraj22[[#This Row],[METRAJ_BETON]]))</f>
        <v>0.94</v>
      </c>
      <c r="K5542" s="2" t="s">
        <v>22443</v>
      </c>
    </row>
    <row r="5543" spans="1:11" ht="14.25" x14ac:dyDescent="0.2">
      <c r="A5543" s="2" t="s">
        <v>734</v>
      </c>
      <c r="B5543" s="124" t="s">
        <v>9699</v>
      </c>
      <c r="C5543" s="124"/>
      <c r="D5543" s="126">
        <v>0.79</v>
      </c>
      <c r="E5543" s="124" t="s">
        <v>768</v>
      </c>
      <c r="F5543" s="124">
        <v>-4</v>
      </c>
      <c r="G5543" s="2" t="s">
        <v>18129</v>
      </c>
      <c r="H5543" s="130">
        <v>45885</v>
      </c>
      <c r="I5543" s="134"/>
      <c r="J5543" s="123">
        <f>IF(OR(tbl_Metraj22[[#This Row],[TARIH]]="",tbl_Metraj22[[#This Row],[TARIH]]="-"),0,IF(tbl_Metraj22[[#This Row],[YUZDE]]=0,tbl_Metraj22[[#This Row],[METRAJ_BETON]],tbl_Metraj22[[#This Row],[YUZDE]]*tbl_Metraj22[[#This Row],[METRAJ_BETON]]))</f>
        <v>0.79</v>
      </c>
      <c r="K5543" s="2" t="s">
        <v>22419</v>
      </c>
    </row>
    <row r="5544" spans="1:11" ht="14.25" x14ac:dyDescent="0.2">
      <c r="A5544" s="2" t="s">
        <v>734</v>
      </c>
      <c r="B5544" s="124" t="s">
        <v>9700</v>
      </c>
      <c r="C5544" s="124"/>
      <c r="D5544" s="126">
        <v>0.54</v>
      </c>
      <c r="E5544" s="124" t="s">
        <v>768</v>
      </c>
      <c r="F5544" s="124">
        <v>-4</v>
      </c>
      <c r="G5544" s="2" t="s">
        <v>18130</v>
      </c>
      <c r="H5544" s="130">
        <v>45885</v>
      </c>
      <c r="I5544" s="134"/>
      <c r="J5544" s="123">
        <f>IF(OR(tbl_Metraj22[[#This Row],[TARIH]]="",tbl_Metraj22[[#This Row],[TARIH]]="-"),0,IF(tbl_Metraj22[[#This Row],[YUZDE]]=0,tbl_Metraj22[[#This Row],[METRAJ_BETON]],tbl_Metraj22[[#This Row],[YUZDE]]*tbl_Metraj22[[#This Row],[METRAJ_BETON]]))</f>
        <v>0.54</v>
      </c>
      <c r="K5544" s="2" t="s">
        <v>22439</v>
      </c>
    </row>
    <row r="5545" spans="1:11" ht="14.25" x14ac:dyDescent="0.2">
      <c r="A5545" s="2" t="s">
        <v>734</v>
      </c>
      <c r="B5545" s="124" t="s">
        <v>9701</v>
      </c>
      <c r="C5545" s="124"/>
      <c r="D5545" s="126">
        <v>0.52</v>
      </c>
      <c r="E5545" s="124" t="s">
        <v>768</v>
      </c>
      <c r="F5545" s="124">
        <v>-4</v>
      </c>
      <c r="G5545" s="2" t="s">
        <v>18131</v>
      </c>
      <c r="H5545" s="130">
        <v>45897</v>
      </c>
      <c r="I5545" s="134"/>
      <c r="J5545" s="123">
        <f>IF(OR(tbl_Metraj22[[#This Row],[TARIH]]="",tbl_Metraj22[[#This Row],[TARIH]]="-"),0,IF(tbl_Metraj22[[#This Row],[YUZDE]]=0,tbl_Metraj22[[#This Row],[METRAJ_BETON]],tbl_Metraj22[[#This Row],[YUZDE]]*tbl_Metraj22[[#This Row],[METRAJ_BETON]]))</f>
        <v>0.52</v>
      </c>
      <c r="K5545" s="2" t="e">
        <v>#N/A</v>
      </c>
    </row>
    <row r="5546" spans="1:11" ht="14.25" x14ac:dyDescent="0.2">
      <c r="A5546" s="2" t="s">
        <v>734</v>
      </c>
      <c r="B5546" s="124" t="s">
        <v>9702</v>
      </c>
      <c r="C5546" s="124"/>
      <c r="D5546" s="126">
        <v>2.1800000000000002</v>
      </c>
      <c r="E5546" s="124" t="s">
        <v>768</v>
      </c>
      <c r="F5546" s="124">
        <v>-4</v>
      </c>
      <c r="G5546" s="2" t="s">
        <v>18132</v>
      </c>
      <c r="H5546" s="130">
        <v>45885</v>
      </c>
      <c r="I5546" s="134"/>
      <c r="J5546" s="123">
        <f>IF(OR(tbl_Metraj22[[#This Row],[TARIH]]="",tbl_Metraj22[[#This Row],[TARIH]]="-"),0,IF(tbl_Metraj22[[#This Row],[YUZDE]]=0,tbl_Metraj22[[#This Row],[METRAJ_BETON]],tbl_Metraj22[[#This Row],[YUZDE]]*tbl_Metraj22[[#This Row],[METRAJ_BETON]]))</f>
        <v>2.1800000000000002</v>
      </c>
      <c r="K5546" s="2" t="s">
        <v>22511</v>
      </c>
    </row>
    <row r="5547" spans="1:11" ht="14.25" x14ac:dyDescent="0.2">
      <c r="A5547" s="2" t="s">
        <v>734</v>
      </c>
      <c r="B5547" s="124" t="s">
        <v>9703</v>
      </c>
      <c r="C5547" s="124"/>
      <c r="D5547" s="126">
        <v>1.46</v>
      </c>
      <c r="E5547" s="124" t="s">
        <v>768</v>
      </c>
      <c r="F5547" s="124">
        <v>-4</v>
      </c>
      <c r="G5547" s="2" t="s">
        <v>18133</v>
      </c>
      <c r="H5547" s="130">
        <v>45885</v>
      </c>
      <c r="I5547" s="134"/>
      <c r="J5547" s="123">
        <f>IF(OR(tbl_Metraj22[[#This Row],[TARIH]]="",tbl_Metraj22[[#This Row],[TARIH]]="-"),0,IF(tbl_Metraj22[[#This Row],[YUZDE]]=0,tbl_Metraj22[[#This Row],[METRAJ_BETON]],tbl_Metraj22[[#This Row],[YUZDE]]*tbl_Metraj22[[#This Row],[METRAJ_BETON]]))</f>
        <v>1.46</v>
      </c>
      <c r="K5547" s="2" t="s">
        <v>22504</v>
      </c>
    </row>
    <row r="5548" spans="1:11" ht="14.25" x14ac:dyDescent="0.2">
      <c r="A5548" s="2" t="s">
        <v>734</v>
      </c>
      <c r="B5548" s="124" t="s">
        <v>9704</v>
      </c>
      <c r="C5548" s="124"/>
      <c r="D5548" s="126">
        <v>2.2400000000000002</v>
      </c>
      <c r="E5548" s="124" t="s">
        <v>768</v>
      </c>
      <c r="F5548" s="124">
        <v>-4</v>
      </c>
      <c r="G5548" s="2" t="s">
        <v>18134</v>
      </c>
      <c r="H5548" s="130">
        <v>45885</v>
      </c>
      <c r="I5548" s="134"/>
      <c r="J5548" s="123">
        <f>IF(OR(tbl_Metraj22[[#This Row],[TARIH]]="",tbl_Metraj22[[#This Row],[TARIH]]="-"),0,IF(tbl_Metraj22[[#This Row],[YUZDE]]=0,tbl_Metraj22[[#This Row],[METRAJ_BETON]],tbl_Metraj22[[#This Row],[YUZDE]]*tbl_Metraj22[[#This Row],[METRAJ_BETON]]))</f>
        <v>2.2400000000000002</v>
      </c>
      <c r="K5548" s="2" t="s">
        <v>22474</v>
      </c>
    </row>
    <row r="5549" spans="1:11" ht="14.25" x14ac:dyDescent="0.2">
      <c r="A5549" s="2" t="s">
        <v>734</v>
      </c>
      <c r="B5549" s="124" t="s">
        <v>9705</v>
      </c>
      <c r="C5549" s="124"/>
      <c r="D5549" s="126">
        <v>1.92</v>
      </c>
      <c r="E5549" s="124" t="s">
        <v>768</v>
      </c>
      <c r="F5549" s="124">
        <v>-4</v>
      </c>
      <c r="G5549" s="2" t="s">
        <v>18135</v>
      </c>
      <c r="H5549" s="130">
        <v>45885</v>
      </c>
      <c r="I5549" s="134"/>
      <c r="J5549" s="123">
        <f>IF(OR(tbl_Metraj22[[#This Row],[TARIH]]="",tbl_Metraj22[[#This Row],[TARIH]]="-"),0,IF(tbl_Metraj22[[#This Row],[YUZDE]]=0,tbl_Metraj22[[#This Row],[METRAJ_BETON]],tbl_Metraj22[[#This Row],[YUZDE]]*tbl_Metraj22[[#This Row],[METRAJ_BETON]]))</f>
        <v>1.92</v>
      </c>
      <c r="K5549" s="2" t="s">
        <v>22494</v>
      </c>
    </row>
    <row r="5550" spans="1:11" ht="14.25" x14ac:dyDescent="0.2">
      <c r="A5550" s="2" t="s">
        <v>734</v>
      </c>
      <c r="B5550" s="124" t="s">
        <v>9706</v>
      </c>
      <c r="C5550" s="124"/>
      <c r="D5550" s="126">
        <v>2.36</v>
      </c>
      <c r="E5550" s="124" t="s">
        <v>768</v>
      </c>
      <c r="F5550" s="124">
        <v>-4</v>
      </c>
      <c r="G5550" s="2" t="s">
        <v>18136</v>
      </c>
      <c r="H5550" s="130">
        <v>45885</v>
      </c>
      <c r="I5550" s="134"/>
      <c r="J5550" s="123">
        <f>IF(OR(tbl_Metraj22[[#This Row],[TARIH]]="",tbl_Metraj22[[#This Row],[TARIH]]="-"),0,IF(tbl_Metraj22[[#This Row],[YUZDE]]=0,tbl_Metraj22[[#This Row],[METRAJ_BETON]],tbl_Metraj22[[#This Row],[YUZDE]]*tbl_Metraj22[[#This Row],[METRAJ_BETON]]))</f>
        <v>2.36</v>
      </c>
      <c r="K5550" s="2" t="s">
        <v>22391</v>
      </c>
    </row>
    <row r="5551" spans="1:11" ht="14.25" x14ac:dyDescent="0.2">
      <c r="A5551" s="2" t="s">
        <v>734</v>
      </c>
      <c r="B5551" s="124" t="s">
        <v>9707</v>
      </c>
      <c r="C5551" s="124"/>
      <c r="D5551" s="126">
        <v>2.14</v>
      </c>
      <c r="E5551" s="124" t="s">
        <v>768</v>
      </c>
      <c r="F5551" s="124">
        <v>-4</v>
      </c>
      <c r="G5551" s="2" t="s">
        <v>18137</v>
      </c>
      <c r="H5551" s="130">
        <v>45885</v>
      </c>
      <c r="I5551" s="134"/>
      <c r="J5551" s="123">
        <f>IF(OR(tbl_Metraj22[[#This Row],[TARIH]]="",tbl_Metraj22[[#This Row],[TARIH]]="-"),0,IF(tbl_Metraj22[[#This Row],[YUZDE]]=0,tbl_Metraj22[[#This Row],[METRAJ_BETON]],tbl_Metraj22[[#This Row],[YUZDE]]*tbl_Metraj22[[#This Row],[METRAJ_BETON]]))</f>
        <v>2.14</v>
      </c>
      <c r="K5551" s="2" t="s">
        <v>22359</v>
      </c>
    </row>
    <row r="5552" spans="1:11" ht="14.25" x14ac:dyDescent="0.2">
      <c r="A5552" s="2" t="s">
        <v>734</v>
      </c>
      <c r="B5552" s="124" t="s">
        <v>9708</v>
      </c>
      <c r="C5552" s="124"/>
      <c r="D5552" s="126">
        <v>1.47</v>
      </c>
      <c r="E5552" s="124" t="s">
        <v>768</v>
      </c>
      <c r="F5552" s="124">
        <v>-4</v>
      </c>
      <c r="G5552" s="2" t="s">
        <v>18138</v>
      </c>
      <c r="H5552" s="130">
        <v>45885</v>
      </c>
      <c r="I5552" s="134"/>
      <c r="J5552" s="123">
        <f>IF(OR(tbl_Metraj22[[#This Row],[TARIH]]="",tbl_Metraj22[[#This Row],[TARIH]]="-"),0,IF(tbl_Metraj22[[#This Row],[YUZDE]]=0,tbl_Metraj22[[#This Row],[METRAJ_BETON]],tbl_Metraj22[[#This Row],[YUZDE]]*tbl_Metraj22[[#This Row],[METRAJ_BETON]]))</f>
        <v>1.47</v>
      </c>
      <c r="K5552" s="2" t="s">
        <v>22420</v>
      </c>
    </row>
    <row r="5553" spans="1:11" ht="14.25" x14ac:dyDescent="0.2">
      <c r="A5553" s="2" t="s">
        <v>734</v>
      </c>
      <c r="B5553" s="124" t="s">
        <v>9709</v>
      </c>
      <c r="C5553" s="124"/>
      <c r="D5553" s="126">
        <v>2.46</v>
      </c>
      <c r="E5553" s="124" t="s">
        <v>768</v>
      </c>
      <c r="F5553" s="124">
        <v>-4</v>
      </c>
      <c r="G5553" s="2" t="s">
        <v>18139</v>
      </c>
      <c r="H5553" s="130">
        <v>45885</v>
      </c>
      <c r="I5553" s="134"/>
      <c r="J5553" s="123">
        <f>IF(OR(tbl_Metraj22[[#This Row],[TARIH]]="",tbl_Metraj22[[#This Row],[TARIH]]="-"),0,IF(tbl_Metraj22[[#This Row],[YUZDE]]=0,tbl_Metraj22[[#This Row],[METRAJ_BETON]],tbl_Metraj22[[#This Row],[YUZDE]]*tbl_Metraj22[[#This Row],[METRAJ_BETON]]))</f>
        <v>2.46</v>
      </c>
      <c r="K5553" s="2" t="s">
        <v>23248</v>
      </c>
    </row>
    <row r="5554" spans="1:11" ht="14.25" x14ac:dyDescent="0.2">
      <c r="A5554" s="2" t="s">
        <v>734</v>
      </c>
      <c r="B5554" s="124" t="s">
        <v>9710</v>
      </c>
      <c r="C5554" s="124"/>
      <c r="D5554" s="126">
        <v>1.7</v>
      </c>
      <c r="E5554" s="124" t="s">
        <v>768</v>
      </c>
      <c r="F5554" s="124">
        <v>-4</v>
      </c>
      <c r="G5554" s="2" t="s">
        <v>18140</v>
      </c>
      <c r="H5554" s="130">
        <v>45885</v>
      </c>
      <c r="I5554" s="134"/>
      <c r="J5554" s="123">
        <f>IF(OR(tbl_Metraj22[[#This Row],[TARIH]]="",tbl_Metraj22[[#This Row],[TARIH]]="-"),0,IF(tbl_Metraj22[[#This Row],[YUZDE]]=0,tbl_Metraj22[[#This Row],[METRAJ_BETON]],tbl_Metraj22[[#This Row],[YUZDE]]*tbl_Metraj22[[#This Row],[METRAJ_BETON]]))</f>
        <v>1.7</v>
      </c>
      <c r="K5554" s="2" t="s">
        <v>22447</v>
      </c>
    </row>
    <row r="5555" spans="1:11" ht="14.25" x14ac:dyDescent="0.2">
      <c r="A5555" s="2" t="s">
        <v>734</v>
      </c>
      <c r="B5555" s="124" t="s">
        <v>9711</v>
      </c>
      <c r="C5555" s="124"/>
      <c r="D5555" s="126">
        <v>1.94</v>
      </c>
      <c r="E5555" s="124" t="s">
        <v>768</v>
      </c>
      <c r="F5555" s="124">
        <v>-4</v>
      </c>
      <c r="G5555" s="2" t="s">
        <v>18141</v>
      </c>
      <c r="H5555" s="130">
        <v>45885</v>
      </c>
      <c r="I5555" s="134"/>
      <c r="J5555" s="123">
        <f>IF(OR(tbl_Metraj22[[#This Row],[TARIH]]="",tbl_Metraj22[[#This Row],[TARIH]]="-"),0,IF(tbl_Metraj22[[#This Row],[YUZDE]]=0,tbl_Metraj22[[#This Row],[METRAJ_BETON]],tbl_Metraj22[[#This Row],[YUZDE]]*tbl_Metraj22[[#This Row],[METRAJ_BETON]]))</f>
        <v>1.94</v>
      </c>
      <c r="K5555" s="2" t="s">
        <v>22429</v>
      </c>
    </row>
    <row r="5556" spans="1:11" ht="14.25" x14ac:dyDescent="0.2">
      <c r="A5556" s="2" t="s">
        <v>734</v>
      </c>
      <c r="B5556" s="124" t="s">
        <v>9712</v>
      </c>
      <c r="C5556" s="124"/>
      <c r="D5556" s="126">
        <v>1.42</v>
      </c>
      <c r="E5556" s="124" t="s">
        <v>768</v>
      </c>
      <c r="F5556" s="124">
        <v>-4</v>
      </c>
      <c r="G5556" s="2" t="s">
        <v>18142</v>
      </c>
      <c r="H5556" s="130">
        <v>45885</v>
      </c>
      <c r="I5556" s="134"/>
      <c r="J5556" s="123">
        <f>IF(OR(tbl_Metraj22[[#This Row],[TARIH]]="",tbl_Metraj22[[#This Row],[TARIH]]="-"),0,IF(tbl_Metraj22[[#This Row],[YUZDE]]=0,tbl_Metraj22[[#This Row],[METRAJ_BETON]],tbl_Metraj22[[#This Row],[YUZDE]]*tbl_Metraj22[[#This Row],[METRAJ_BETON]]))</f>
        <v>1.42</v>
      </c>
      <c r="K5556" s="2" t="s">
        <v>22421</v>
      </c>
    </row>
    <row r="5557" spans="1:11" ht="14.25" x14ac:dyDescent="0.2">
      <c r="A5557" s="2" t="s">
        <v>734</v>
      </c>
      <c r="B5557" s="124" t="s">
        <v>9713</v>
      </c>
      <c r="C5557" s="124"/>
      <c r="D5557" s="126">
        <v>2.25</v>
      </c>
      <c r="E5557" s="124" t="s">
        <v>768</v>
      </c>
      <c r="F5557" s="124">
        <v>-4</v>
      </c>
      <c r="G5557" s="2" t="s">
        <v>18143</v>
      </c>
      <c r="H5557" s="130">
        <v>45885</v>
      </c>
      <c r="I5557" s="134"/>
      <c r="J5557" s="123">
        <f>IF(OR(tbl_Metraj22[[#This Row],[TARIH]]="",tbl_Metraj22[[#This Row],[TARIH]]="-"),0,IF(tbl_Metraj22[[#This Row],[YUZDE]]=0,tbl_Metraj22[[#This Row],[METRAJ_BETON]],tbl_Metraj22[[#This Row],[YUZDE]]*tbl_Metraj22[[#This Row],[METRAJ_BETON]]))</f>
        <v>2.25</v>
      </c>
      <c r="K5557" s="2" t="s">
        <v>22440</v>
      </c>
    </row>
    <row r="5558" spans="1:11" ht="14.25" x14ac:dyDescent="0.2">
      <c r="A5558" s="2" t="s">
        <v>734</v>
      </c>
      <c r="B5558" s="124" t="s">
        <v>9714</v>
      </c>
      <c r="C5558" s="124"/>
      <c r="D5558" s="126">
        <v>2.2999999999999998</v>
      </c>
      <c r="E5558" s="124" t="s">
        <v>768</v>
      </c>
      <c r="F5558" s="124">
        <v>-4</v>
      </c>
      <c r="G5558" s="2" t="s">
        <v>18144</v>
      </c>
      <c r="H5558" s="130">
        <v>45885</v>
      </c>
      <c r="I5558" s="134"/>
      <c r="J5558" s="123">
        <f>IF(OR(tbl_Metraj22[[#This Row],[TARIH]]="",tbl_Metraj22[[#This Row],[TARIH]]="-"),0,IF(tbl_Metraj22[[#This Row],[YUZDE]]=0,tbl_Metraj22[[#This Row],[METRAJ_BETON]],tbl_Metraj22[[#This Row],[YUZDE]]*tbl_Metraj22[[#This Row],[METRAJ_BETON]]))</f>
        <v>2.2999999999999998</v>
      </c>
      <c r="K5558" s="2" t="s">
        <v>22489</v>
      </c>
    </row>
    <row r="5559" spans="1:11" ht="14.25" x14ac:dyDescent="0.2">
      <c r="A5559" s="2" t="s">
        <v>734</v>
      </c>
      <c r="B5559" s="124" t="s">
        <v>9715</v>
      </c>
      <c r="C5559" s="124"/>
      <c r="D5559" s="126">
        <v>2.2999999999999998</v>
      </c>
      <c r="E5559" s="124" t="s">
        <v>768</v>
      </c>
      <c r="F5559" s="124">
        <v>-4</v>
      </c>
      <c r="G5559" s="2" t="s">
        <v>18145</v>
      </c>
      <c r="H5559" s="130">
        <v>45885</v>
      </c>
      <c r="I5559" s="134"/>
      <c r="J5559" s="123">
        <f>IF(OR(tbl_Metraj22[[#This Row],[TARIH]]="",tbl_Metraj22[[#This Row],[TARIH]]="-"),0,IF(tbl_Metraj22[[#This Row],[YUZDE]]=0,tbl_Metraj22[[#This Row],[METRAJ_BETON]],tbl_Metraj22[[#This Row],[YUZDE]]*tbl_Metraj22[[#This Row],[METRAJ_BETON]]))</f>
        <v>2.2999999999999998</v>
      </c>
      <c r="K5559" s="2" t="s">
        <v>22496</v>
      </c>
    </row>
    <row r="5560" spans="1:11" ht="14.25" x14ac:dyDescent="0.2">
      <c r="A5560" s="2" t="s">
        <v>734</v>
      </c>
      <c r="B5560" s="124" t="s">
        <v>9716</v>
      </c>
      <c r="C5560" s="124"/>
      <c r="D5560" s="126">
        <v>2.2999999999999998</v>
      </c>
      <c r="E5560" s="124" t="s">
        <v>768</v>
      </c>
      <c r="F5560" s="124">
        <v>-4</v>
      </c>
      <c r="G5560" s="2" t="s">
        <v>18146</v>
      </c>
      <c r="H5560" s="130">
        <v>45885</v>
      </c>
      <c r="I5560" s="134"/>
      <c r="J5560" s="123">
        <f>IF(OR(tbl_Metraj22[[#This Row],[TARIH]]="",tbl_Metraj22[[#This Row],[TARIH]]="-"),0,IF(tbl_Metraj22[[#This Row],[YUZDE]]=0,tbl_Metraj22[[#This Row],[METRAJ_BETON]],tbl_Metraj22[[#This Row],[YUZDE]]*tbl_Metraj22[[#This Row],[METRAJ_BETON]]))</f>
        <v>2.2999999999999998</v>
      </c>
      <c r="K5560" s="2" t="s">
        <v>22467</v>
      </c>
    </row>
    <row r="5561" spans="1:11" ht="14.25" x14ac:dyDescent="0.2">
      <c r="A5561" s="2" t="s">
        <v>734</v>
      </c>
      <c r="B5561" s="124" t="s">
        <v>9717</v>
      </c>
      <c r="C5561" s="124"/>
      <c r="D5561" s="126">
        <v>2.2999999999999998</v>
      </c>
      <c r="E5561" s="124" t="s">
        <v>768</v>
      </c>
      <c r="F5561" s="124">
        <v>-4</v>
      </c>
      <c r="G5561" s="2" t="s">
        <v>18147</v>
      </c>
      <c r="H5561" s="130">
        <v>45885</v>
      </c>
      <c r="I5561" s="134"/>
      <c r="J5561" s="123">
        <f>IF(OR(tbl_Metraj22[[#This Row],[TARIH]]="",tbl_Metraj22[[#This Row],[TARIH]]="-"),0,IF(tbl_Metraj22[[#This Row],[YUZDE]]=0,tbl_Metraj22[[#This Row],[METRAJ_BETON]],tbl_Metraj22[[#This Row],[YUZDE]]*tbl_Metraj22[[#This Row],[METRAJ_BETON]]))</f>
        <v>2.2999999999999998</v>
      </c>
      <c r="K5561" s="2" t="s">
        <v>22409</v>
      </c>
    </row>
    <row r="5562" spans="1:11" ht="14.25" x14ac:dyDescent="0.2">
      <c r="A5562" s="2" t="s">
        <v>734</v>
      </c>
      <c r="B5562" s="124" t="s">
        <v>9718</v>
      </c>
      <c r="C5562" s="124"/>
      <c r="D5562" s="126">
        <v>1.66</v>
      </c>
      <c r="E5562" s="124" t="s">
        <v>768</v>
      </c>
      <c r="F5562" s="124">
        <v>-4</v>
      </c>
      <c r="G5562" s="2" t="s">
        <v>18148</v>
      </c>
      <c r="H5562" s="130">
        <v>45885</v>
      </c>
      <c r="I5562" s="134"/>
      <c r="J5562" s="123">
        <f>IF(OR(tbl_Metraj22[[#This Row],[TARIH]]="",tbl_Metraj22[[#This Row],[TARIH]]="-"),0,IF(tbl_Metraj22[[#This Row],[YUZDE]]=0,tbl_Metraj22[[#This Row],[METRAJ_BETON]],tbl_Metraj22[[#This Row],[YUZDE]]*tbl_Metraj22[[#This Row],[METRAJ_BETON]]))</f>
        <v>1.66</v>
      </c>
      <c r="K5562" s="2" t="s">
        <v>22366</v>
      </c>
    </row>
    <row r="5563" spans="1:11" ht="14.25" x14ac:dyDescent="0.2">
      <c r="A5563" s="2" t="s">
        <v>734</v>
      </c>
      <c r="B5563" s="124" t="s">
        <v>9719</v>
      </c>
      <c r="C5563" s="124"/>
      <c r="D5563" s="126">
        <v>2.46</v>
      </c>
      <c r="E5563" s="124" t="s">
        <v>768</v>
      </c>
      <c r="F5563" s="124">
        <v>-4</v>
      </c>
      <c r="G5563" s="2" t="s">
        <v>18149</v>
      </c>
      <c r="H5563" s="130">
        <v>45885</v>
      </c>
      <c r="I5563" s="134"/>
      <c r="J5563" s="123">
        <f>IF(OR(tbl_Metraj22[[#This Row],[TARIH]]="",tbl_Metraj22[[#This Row],[TARIH]]="-"),0,IF(tbl_Metraj22[[#This Row],[YUZDE]]=0,tbl_Metraj22[[#This Row],[METRAJ_BETON]],tbl_Metraj22[[#This Row],[YUZDE]]*tbl_Metraj22[[#This Row],[METRAJ_BETON]]))</f>
        <v>2.46</v>
      </c>
      <c r="K5563" s="2" t="s">
        <v>22424</v>
      </c>
    </row>
    <row r="5564" spans="1:11" ht="14.25" x14ac:dyDescent="0.2">
      <c r="A5564" s="2" t="s">
        <v>734</v>
      </c>
      <c r="B5564" s="124" t="s">
        <v>9720</v>
      </c>
      <c r="C5564" s="124"/>
      <c r="D5564" s="126">
        <v>1.7</v>
      </c>
      <c r="E5564" s="124" t="s">
        <v>768</v>
      </c>
      <c r="F5564" s="124">
        <v>-4</v>
      </c>
      <c r="G5564" s="2" t="s">
        <v>18150</v>
      </c>
      <c r="H5564" s="130">
        <v>45885</v>
      </c>
      <c r="I5564" s="134"/>
      <c r="J5564" s="123">
        <f>IF(OR(tbl_Metraj22[[#This Row],[TARIH]]="",tbl_Metraj22[[#This Row],[TARIH]]="-"),0,IF(tbl_Metraj22[[#This Row],[YUZDE]]=0,tbl_Metraj22[[#This Row],[METRAJ_BETON]],tbl_Metraj22[[#This Row],[YUZDE]]*tbl_Metraj22[[#This Row],[METRAJ_BETON]]))</f>
        <v>1.7</v>
      </c>
      <c r="K5564" s="2" t="s">
        <v>22423</v>
      </c>
    </row>
    <row r="5565" spans="1:11" ht="14.25" x14ac:dyDescent="0.2">
      <c r="A5565" s="2" t="s">
        <v>734</v>
      </c>
      <c r="B5565" s="124" t="s">
        <v>9721</v>
      </c>
      <c r="C5565" s="124"/>
      <c r="D5565" s="126">
        <v>1.94</v>
      </c>
      <c r="E5565" s="124" t="s">
        <v>768</v>
      </c>
      <c r="F5565" s="124">
        <v>-4</v>
      </c>
      <c r="G5565" s="2" t="s">
        <v>18151</v>
      </c>
      <c r="H5565" s="130">
        <v>45885</v>
      </c>
      <c r="I5565" s="134"/>
      <c r="J5565" s="123">
        <f>IF(OR(tbl_Metraj22[[#This Row],[TARIH]]="",tbl_Metraj22[[#This Row],[TARIH]]="-"),0,IF(tbl_Metraj22[[#This Row],[YUZDE]]=0,tbl_Metraj22[[#This Row],[METRAJ_BETON]],tbl_Metraj22[[#This Row],[YUZDE]]*tbl_Metraj22[[#This Row],[METRAJ_BETON]]))</f>
        <v>1.94</v>
      </c>
      <c r="K5565" s="2" t="s">
        <v>22459</v>
      </c>
    </row>
    <row r="5566" spans="1:11" ht="14.25" x14ac:dyDescent="0.2">
      <c r="A5566" s="2" t="s">
        <v>734</v>
      </c>
      <c r="B5566" s="124" t="s">
        <v>9722</v>
      </c>
      <c r="C5566" s="124"/>
      <c r="D5566" s="126">
        <v>1.42</v>
      </c>
      <c r="E5566" s="124" t="s">
        <v>768</v>
      </c>
      <c r="F5566" s="124">
        <v>-4</v>
      </c>
      <c r="G5566" s="2" t="s">
        <v>18152</v>
      </c>
      <c r="H5566" s="130">
        <v>45885</v>
      </c>
      <c r="I5566" s="134"/>
      <c r="J5566" s="123">
        <f>IF(OR(tbl_Metraj22[[#This Row],[TARIH]]="",tbl_Metraj22[[#This Row],[TARIH]]="-"),0,IF(tbl_Metraj22[[#This Row],[YUZDE]]=0,tbl_Metraj22[[#This Row],[METRAJ_BETON]],tbl_Metraj22[[#This Row],[YUZDE]]*tbl_Metraj22[[#This Row],[METRAJ_BETON]]))</f>
        <v>1.42</v>
      </c>
      <c r="K5566" s="2" t="s">
        <v>22450</v>
      </c>
    </row>
    <row r="5567" spans="1:11" ht="14.25" x14ac:dyDescent="0.2">
      <c r="A5567" s="2" t="s">
        <v>734</v>
      </c>
      <c r="B5567" s="124" t="s">
        <v>9723</v>
      </c>
      <c r="C5567" s="124"/>
      <c r="D5567" s="126">
        <v>2.37</v>
      </c>
      <c r="E5567" s="124" t="s">
        <v>768</v>
      </c>
      <c r="F5567" s="124">
        <v>-4</v>
      </c>
      <c r="G5567" s="2" t="s">
        <v>18153</v>
      </c>
      <c r="H5567" s="130">
        <v>45885</v>
      </c>
      <c r="I5567" s="134"/>
      <c r="J5567" s="123">
        <f>IF(OR(tbl_Metraj22[[#This Row],[TARIH]]="",tbl_Metraj22[[#This Row],[TARIH]]="-"),0,IF(tbl_Metraj22[[#This Row],[YUZDE]]=0,tbl_Metraj22[[#This Row],[METRAJ_BETON]],tbl_Metraj22[[#This Row],[YUZDE]]*tbl_Metraj22[[#This Row],[METRAJ_BETON]]))</f>
        <v>2.37</v>
      </c>
      <c r="K5567" s="2" t="s">
        <v>22449</v>
      </c>
    </row>
    <row r="5568" spans="1:11" ht="14.25" x14ac:dyDescent="0.2">
      <c r="A5568" s="2" t="s">
        <v>734</v>
      </c>
      <c r="B5568" s="124" t="s">
        <v>9724</v>
      </c>
      <c r="C5568" s="124"/>
      <c r="D5568" s="126">
        <v>2.2999999999999998</v>
      </c>
      <c r="E5568" s="124" t="s">
        <v>768</v>
      </c>
      <c r="F5568" s="124">
        <v>-4</v>
      </c>
      <c r="G5568" s="2" t="s">
        <v>18154</v>
      </c>
      <c r="H5568" s="130">
        <v>45885</v>
      </c>
      <c r="I5568" s="134"/>
      <c r="J5568" s="123">
        <f>IF(OR(tbl_Metraj22[[#This Row],[TARIH]]="",tbl_Metraj22[[#This Row],[TARIH]]="-"),0,IF(tbl_Metraj22[[#This Row],[YUZDE]]=0,tbl_Metraj22[[#This Row],[METRAJ_BETON]],tbl_Metraj22[[#This Row],[YUZDE]]*tbl_Metraj22[[#This Row],[METRAJ_BETON]]))</f>
        <v>2.2999999999999998</v>
      </c>
      <c r="K5568" s="2" t="s">
        <v>22479</v>
      </c>
    </row>
    <row r="5569" spans="1:11" ht="14.25" x14ac:dyDescent="0.2">
      <c r="A5569" s="2" t="s">
        <v>734</v>
      </c>
      <c r="B5569" s="124" t="s">
        <v>9725</v>
      </c>
      <c r="C5569" s="124"/>
      <c r="D5569" s="126">
        <v>2.2999999999999998</v>
      </c>
      <c r="E5569" s="124" t="s">
        <v>768</v>
      </c>
      <c r="F5569" s="124">
        <v>-4</v>
      </c>
      <c r="G5569" s="2" t="s">
        <v>18155</v>
      </c>
      <c r="H5569" s="130">
        <v>45885</v>
      </c>
      <c r="I5569" s="134"/>
      <c r="J5569" s="123">
        <f>IF(OR(tbl_Metraj22[[#This Row],[TARIH]]="",tbl_Metraj22[[#This Row],[TARIH]]="-"),0,IF(tbl_Metraj22[[#This Row],[YUZDE]]=0,tbl_Metraj22[[#This Row],[METRAJ_BETON]],tbl_Metraj22[[#This Row],[YUZDE]]*tbl_Metraj22[[#This Row],[METRAJ_BETON]]))</f>
        <v>2.2999999999999998</v>
      </c>
      <c r="K5569" s="2" t="s">
        <v>22345</v>
      </c>
    </row>
    <row r="5570" spans="1:11" ht="14.25" x14ac:dyDescent="0.2">
      <c r="A5570" s="2" t="s">
        <v>734</v>
      </c>
      <c r="B5570" s="124" t="s">
        <v>9726</v>
      </c>
      <c r="C5570" s="124"/>
      <c r="D5570" s="126">
        <v>2.2999999999999998</v>
      </c>
      <c r="E5570" s="124" t="s">
        <v>768</v>
      </c>
      <c r="F5570" s="124">
        <v>-4</v>
      </c>
      <c r="G5570" s="2" t="s">
        <v>18156</v>
      </c>
      <c r="H5570" s="130">
        <v>45885</v>
      </c>
      <c r="I5570" s="134"/>
      <c r="J5570" s="123">
        <f>IF(OR(tbl_Metraj22[[#This Row],[TARIH]]="",tbl_Metraj22[[#This Row],[TARIH]]="-"),0,IF(tbl_Metraj22[[#This Row],[YUZDE]]=0,tbl_Metraj22[[#This Row],[METRAJ_BETON]],tbl_Metraj22[[#This Row],[YUZDE]]*tbl_Metraj22[[#This Row],[METRAJ_BETON]]))</f>
        <v>2.2999999999999998</v>
      </c>
      <c r="K5570" s="2" t="s">
        <v>22480</v>
      </c>
    </row>
    <row r="5571" spans="1:11" ht="14.25" x14ac:dyDescent="0.2">
      <c r="A5571" s="2" t="s">
        <v>734</v>
      </c>
      <c r="B5571" s="124" t="s">
        <v>9727</v>
      </c>
      <c r="C5571" s="124"/>
      <c r="D5571" s="126">
        <v>2.2999999999999998</v>
      </c>
      <c r="E5571" s="124" t="s">
        <v>768</v>
      </c>
      <c r="F5571" s="124">
        <v>-4</v>
      </c>
      <c r="G5571" s="2" t="s">
        <v>18157</v>
      </c>
      <c r="H5571" s="130">
        <v>45885</v>
      </c>
      <c r="I5571" s="134"/>
      <c r="J5571" s="123">
        <f>IF(OR(tbl_Metraj22[[#This Row],[TARIH]]="",tbl_Metraj22[[#This Row],[TARIH]]="-"),0,IF(tbl_Metraj22[[#This Row],[YUZDE]]=0,tbl_Metraj22[[#This Row],[METRAJ_BETON]],tbl_Metraj22[[#This Row],[YUZDE]]*tbl_Metraj22[[#This Row],[METRAJ_BETON]]))</f>
        <v>2.2999999999999998</v>
      </c>
      <c r="K5571" s="2" t="s">
        <v>23324</v>
      </c>
    </row>
    <row r="5572" spans="1:11" ht="14.25" x14ac:dyDescent="0.2">
      <c r="A5572" s="2" t="s">
        <v>734</v>
      </c>
      <c r="B5572" s="124" t="s">
        <v>9728</v>
      </c>
      <c r="C5572" s="124"/>
      <c r="D5572" s="126">
        <v>1.69</v>
      </c>
      <c r="E5572" s="124" t="s">
        <v>768</v>
      </c>
      <c r="F5572" s="124">
        <v>-4</v>
      </c>
      <c r="G5572" s="2" t="s">
        <v>18158</v>
      </c>
      <c r="H5572" s="130">
        <v>45885</v>
      </c>
      <c r="I5572" s="134"/>
      <c r="J5572" s="123">
        <f>IF(OR(tbl_Metraj22[[#This Row],[TARIH]]="",tbl_Metraj22[[#This Row],[TARIH]]="-"),0,IF(tbl_Metraj22[[#This Row],[YUZDE]]=0,tbl_Metraj22[[#This Row],[METRAJ_BETON]],tbl_Metraj22[[#This Row],[YUZDE]]*tbl_Metraj22[[#This Row],[METRAJ_BETON]]))</f>
        <v>1.69</v>
      </c>
      <c r="K5572" s="2" t="s">
        <v>22385</v>
      </c>
    </row>
    <row r="5573" spans="1:11" ht="14.25" x14ac:dyDescent="0.2">
      <c r="A5573" s="2" t="s">
        <v>734</v>
      </c>
      <c r="B5573" s="124" t="s">
        <v>9729</v>
      </c>
      <c r="C5573" s="124"/>
      <c r="D5573" s="126">
        <v>2.46</v>
      </c>
      <c r="E5573" s="124" t="s">
        <v>768</v>
      </c>
      <c r="F5573" s="124">
        <v>-4</v>
      </c>
      <c r="G5573" s="2" t="s">
        <v>18159</v>
      </c>
      <c r="H5573" s="130">
        <v>45885</v>
      </c>
      <c r="I5573" s="134"/>
      <c r="J5573" s="123">
        <f>IF(OR(tbl_Metraj22[[#This Row],[TARIH]]="",tbl_Metraj22[[#This Row],[TARIH]]="-"),0,IF(tbl_Metraj22[[#This Row],[YUZDE]]=0,tbl_Metraj22[[#This Row],[METRAJ_BETON]],tbl_Metraj22[[#This Row],[YUZDE]]*tbl_Metraj22[[#This Row],[METRAJ_BETON]]))</f>
        <v>2.46</v>
      </c>
      <c r="K5573" s="2" t="s">
        <v>22455</v>
      </c>
    </row>
    <row r="5574" spans="1:11" ht="14.25" x14ac:dyDescent="0.2">
      <c r="A5574" s="2" t="s">
        <v>734</v>
      </c>
      <c r="B5574" s="124" t="s">
        <v>9730</v>
      </c>
      <c r="C5574" s="124"/>
      <c r="D5574" s="126">
        <v>1.7</v>
      </c>
      <c r="E5574" s="124" t="s">
        <v>768</v>
      </c>
      <c r="F5574" s="124">
        <v>-4</v>
      </c>
      <c r="G5574" s="2" t="s">
        <v>18160</v>
      </c>
      <c r="H5574" s="130">
        <v>45885</v>
      </c>
      <c r="I5574" s="134"/>
      <c r="J5574" s="123">
        <f>IF(OR(tbl_Metraj22[[#This Row],[TARIH]]="",tbl_Metraj22[[#This Row],[TARIH]]="-"),0,IF(tbl_Metraj22[[#This Row],[YUZDE]]=0,tbl_Metraj22[[#This Row],[METRAJ_BETON]],tbl_Metraj22[[#This Row],[YUZDE]]*tbl_Metraj22[[#This Row],[METRAJ_BETON]]))</f>
        <v>1.7</v>
      </c>
      <c r="K5574" s="2" t="s">
        <v>22462</v>
      </c>
    </row>
    <row r="5575" spans="1:11" ht="14.25" x14ac:dyDescent="0.2">
      <c r="A5575" s="2" t="s">
        <v>734</v>
      </c>
      <c r="B5575" s="124" t="s">
        <v>9731</v>
      </c>
      <c r="C5575" s="124"/>
      <c r="D5575" s="126">
        <v>1.94</v>
      </c>
      <c r="E5575" s="124" t="s">
        <v>768</v>
      </c>
      <c r="F5575" s="124">
        <v>-4</v>
      </c>
      <c r="G5575" s="2" t="s">
        <v>18161</v>
      </c>
      <c r="H5575" s="130">
        <v>45885</v>
      </c>
      <c r="I5575" s="134"/>
      <c r="J5575" s="123">
        <f>IF(OR(tbl_Metraj22[[#This Row],[TARIH]]="",tbl_Metraj22[[#This Row],[TARIH]]="-"),0,IF(tbl_Metraj22[[#This Row],[YUZDE]]=0,tbl_Metraj22[[#This Row],[METRAJ_BETON]],tbl_Metraj22[[#This Row],[YUZDE]]*tbl_Metraj22[[#This Row],[METRAJ_BETON]]))</f>
        <v>1.94</v>
      </c>
      <c r="K5575" s="2" t="s">
        <v>22453</v>
      </c>
    </row>
    <row r="5576" spans="1:11" ht="14.25" x14ac:dyDescent="0.2">
      <c r="A5576" s="2" t="s">
        <v>734</v>
      </c>
      <c r="B5576" s="124" t="s">
        <v>9732</v>
      </c>
      <c r="C5576" s="124"/>
      <c r="D5576" s="126">
        <v>1.42</v>
      </c>
      <c r="E5576" s="124" t="s">
        <v>768</v>
      </c>
      <c r="F5576" s="124">
        <v>-4</v>
      </c>
      <c r="G5576" s="2" t="s">
        <v>18162</v>
      </c>
      <c r="H5576" s="130">
        <v>45885</v>
      </c>
      <c r="I5576" s="134"/>
      <c r="J5576" s="123">
        <f>IF(OR(tbl_Metraj22[[#This Row],[TARIH]]="",tbl_Metraj22[[#This Row],[TARIH]]="-"),0,IF(tbl_Metraj22[[#This Row],[YUZDE]]=0,tbl_Metraj22[[#This Row],[METRAJ_BETON]],tbl_Metraj22[[#This Row],[YUZDE]]*tbl_Metraj22[[#This Row],[METRAJ_BETON]]))</f>
        <v>1.42</v>
      </c>
      <c r="K5576" s="2" t="s">
        <v>22432</v>
      </c>
    </row>
    <row r="5577" spans="1:11" ht="14.25" x14ac:dyDescent="0.2">
      <c r="A5577" s="2" t="s">
        <v>734</v>
      </c>
      <c r="B5577" s="124" t="s">
        <v>9733</v>
      </c>
      <c r="C5577" s="124"/>
      <c r="D5577" s="126">
        <v>2.48</v>
      </c>
      <c r="E5577" s="124" t="s">
        <v>768</v>
      </c>
      <c r="F5577" s="124">
        <v>-4</v>
      </c>
      <c r="G5577" s="2" t="s">
        <v>18163</v>
      </c>
      <c r="H5577" s="130">
        <v>45885</v>
      </c>
      <c r="I5577" s="134"/>
      <c r="J5577" s="123">
        <f>IF(OR(tbl_Metraj22[[#This Row],[TARIH]]="",tbl_Metraj22[[#This Row],[TARIH]]="-"),0,IF(tbl_Metraj22[[#This Row],[YUZDE]]=0,tbl_Metraj22[[#This Row],[METRAJ_BETON]],tbl_Metraj22[[#This Row],[YUZDE]]*tbl_Metraj22[[#This Row],[METRAJ_BETON]]))</f>
        <v>2.48</v>
      </c>
      <c r="K5577" s="2" t="s">
        <v>22434</v>
      </c>
    </row>
    <row r="5578" spans="1:11" ht="14.25" x14ac:dyDescent="0.2">
      <c r="A5578" s="2" t="s">
        <v>734</v>
      </c>
      <c r="B5578" s="124" t="s">
        <v>9734</v>
      </c>
      <c r="C5578" s="124"/>
      <c r="D5578" s="126">
        <v>2.2999999999999998</v>
      </c>
      <c r="E5578" s="124" t="s">
        <v>768</v>
      </c>
      <c r="F5578" s="124">
        <v>-4</v>
      </c>
      <c r="G5578" s="2" t="s">
        <v>18164</v>
      </c>
      <c r="H5578" s="130">
        <v>45885</v>
      </c>
      <c r="I5578" s="134"/>
      <c r="J5578" s="123">
        <f>IF(OR(tbl_Metraj22[[#This Row],[TARIH]]="",tbl_Metraj22[[#This Row],[TARIH]]="-"),0,IF(tbl_Metraj22[[#This Row],[YUZDE]]=0,tbl_Metraj22[[#This Row],[METRAJ_BETON]],tbl_Metraj22[[#This Row],[YUZDE]]*tbl_Metraj22[[#This Row],[METRAJ_BETON]]))</f>
        <v>2.2999999999999998</v>
      </c>
      <c r="K5578" s="2" t="s">
        <v>22475</v>
      </c>
    </row>
    <row r="5579" spans="1:11" ht="14.25" x14ac:dyDescent="0.2">
      <c r="A5579" s="2" t="s">
        <v>734</v>
      </c>
      <c r="B5579" s="124" t="s">
        <v>9735</v>
      </c>
      <c r="C5579" s="124"/>
      <c r="D5579" s="126">
        <v>2.2999999999999998</v>
      </c>
      <c r="E5579" s="124" t="s">
        <v>768</v>
      </c>
      <c r="F5579" s="124">
        <v>-4</v>
      </c>
      <c r="G5579" s="2" t="s">
        <v>18165</v>
      </c>
      <c r="H5579" s="130">
        <v>45885</v>
      </c>
      <c r="I5579" s="134"/>
      <c r="J5579" s="123">
        <f>IF(OR(tbl_Metraj22[[#This Row],[TARIH]]="",tbl_Metraj22[[#This Row],[TARIH]]="-"),0,IF(tbl_Metraj22[[#This Row],[YUZDE]]=0,tbl_Metraj22[[#This Row],[METRAJ_BETON]],tbl_Metraj22[[#This Row],[YUZDE]]*tbl_Metraj22[[#This Row],[METRAJ_BETON]]))</f>
        <v>2.2999999999999998</v>
      </c>
      <c r="K5579" s="2" t="s">
        <v>22370</v>
      </c>
    </row>
    <row r="5580" spans="1:11" ht="14.25" x14ac:dyDescent="0.2">
      <c r="A5580" s="2" t="s">
        <v>734</v>
      </c>
      <c r="B5580" s="124" t="s">
        <v>9736</v>
      </c>
      <c r="C5580" s="124"/>
      <c r="D5580" s="126">
        <v>2.2999999999999998</v>
      </c>
      <c r="E5580" s="124" t="s">
        <v>768</v>
      </c>
      <c r="F5580" s="124">
        <v>-4</v>
      </c>
      <c r="G5580" s="2" t="s">
        <v>18166</v>
      </c>
      <c r="H5580" s="130">
        <v>45885</v>
      </c>
      <c r="I5580" s="134"/>
      <c r="J5580" s="123">
        <f>IF(OR(tbl_Metraj22[[#This Row],[TARIH]]="",tbl_Metraj22[[#This Row],[TARIH]]="-"),0,IF(tbl_Metraj22[[#This Row],[YUZDE]]=0,tbl_Metraj22[[#This Row],[METRAJ_BETON]],tbl_Metraj22[[#This Row],[YUZDE]]*tbl_Metraj22[[#This Row],[METRAJ_BETON]]))</f>
        <v>2.2999999999999998</v>
      </c>
      <c r="K5580" s="2" t="s">
        <v>22492</v>
      </c>
    </row>
    <row r="5581" spans="1:11" ht="14.25" x14ac:dyDescent="0.2">
      <c r="A5581" s="2" t="s">
        <v>734</v>
      </c>
      <c r="B5581" s="124" t="s">
        <v>9737</v>
      </c>
      <c r="C5581" s="124"/>
      <c r="D5581" s="126">
        <v>2.2999999999999998</v>
      </c>
      <c r="E5581" s="124" t="s">
        <v>768</v>
      </c>
      <c r="F5581" s="124">
        <v>-4</v>
      </c>
      <c r="G5581" s="2" t="s">
        <v>18167</v>
      </c>
      <c r="H5581" s="130">
        <v>45885</v>
      </c>
      <c r="I5581" s="134"/>
      <c r="J5581" s="123">
        <f>IF(OR(tbl_Metraj22[[#This Row],[TARIH]]="",tbl_Metraj22[[#This Row],[TARIH]]="-"),0,IF(tbl_Metraj22[[#This Row],[YUZDE]]=0,tbl_Metraj22[[#This Row],[METRAJ_BETON]],tbl_Metraj22[[#This Row],[YUZDE]]*tbl_Metraj22[[#This Row],[METRAJ_BETON]]))</f>
        <v>2.2999999999999998</v>
      </c>
      <c r="K5581" s="2" t="s">
        <v>22444</v>
      </c>
    </row>
    <row r="5582" spans="1:11" ht="14.25" x14ac:dyDescent="0.2">
      <c r="A5582" s="2" t="s">
        <v>734</v>
      </c>
      <c r="B5582" s="124" t="s">
        <v>9738</v>
      </c>
      <c r="C5582" s="124"/>
      <c r="D5582" s="126">
        <v>1.6</v>
      </c>
      <c r="E5582" s="124" t="s">
        <v>768</v>
      </c>
      <c r="F5582" s="124">
        <v>-4</v>
      </c>
      <c r="G5582" s="2" t="s">
        <v>18168</v>
      </c>
      <c r="H5582" s="130">
        <v>45885</v>
      </c>
      <c r="I5582" s="134"/>
      <c r="J5582" s="123">
        <f>IF(OR(tbl_Metraj22[[#This Row],[TARIH]]="",tbl_Metraj22[[#This Row],[TARIH]]="-"),0,IF(tbl_Metraj22[[#This Row],[YUZDE]]=0,tbl_Metraj22[[#This Row],[METRAJ_BETON]],tbl_Metraj22[[#This Row],[YUZDE]]*tbl_Metraj22[[#This Row],[METRAJ_BETON]]))</f>
        <v>1.6</v>
      </c>
      <c r="K5582" s="2" t="s">
        <v>22389</v>
      </c>
    </row>
    <row r="5583" spans="1:11" ht="14.25" x14ac:dyDescent="0.2">
      <c r="A5583" s="2" t="s">
        <v>734</v>
      </c>
      <c r="B5583" s="124" t="s">
        <v>9739</v>
      </c>
      <c r="C5583" s="124"/>
      <c r="D5583" s="126">
        <v>2.46</v>
      </c>
      <c r="E5583" s="124" t="s">
        <v>768</v>
      </c>
      <c r="F5583" s="124">
        <v>-4</v>
      </c>
      <c r="G5583" s="2" t="s">
        <v>18169</v>
      </c>
      <c r="H5583" s="130">
        <v>45885</v>
      </c>
      <c r="I5583" s="134"/>
      <c r="J5583" s="123">
        <f>IF(OR(tbl_Metraj22[[#This Row],[TARIH]]="",tbl_Metraj22[[#This Row],[TARIH]]="-"),0,IF(tbl_Metraj22[[#This Row],[YUZDE]]=0,tbl_Metraj22[[#This Row],[METRAJ_BETON]],tbl_Metraj22[[#This Row],[YUZDE]]*tbl_Metraj22[[#This Row],[METRAJ_BETON]]))</f>
        <v>2.46</v>
      </c>
      <c r="K5583" s="2" t="s">
        <v>22458</v>
      </c>
    </row>
    <row r="5584" spans="1:11" ht="14.25" x14ac:dyDescent="0.2">
      <c r="A5584" s="2" t="s">
        <v>734</v>
      </c>
      <c r="B5584" s="124" t="s">
        <v>9740</v>
      </c>
      <c r="C5584" s="124"/>
      <c r="D5584" s="126">
        <v>1.7</v>
      </c>
      <c r="E5584" s="124" t="s">
        <v>768</v>
      </c>
      <c r="F5584" s="124">
        <v>-4</v>
      </c>
      <c r="G5584" s="2" t="s">
        <v>18170</v>
      </c>
      <c r="H5584" s="130">
        <v>45885</v>
      </c>
      <c r="I5584" s="134"/>
      <c r="J5584" s="123">
        <f>IF(OR(tbl_Metraj22[[#This Row],[TARIH]]="",tbl_Metraj22[[#This Row],[TARIH]]="-"),0,IF(tbl_Metraj22[[#This Row],[YUZDE]]=0,tbl_Metraj22[[#This Row],[METRAJ_BETON]],tbl_Metraj22[[#This Row],[YUZDE]]*tbl_Metraj22[[#This Row],[METRAJ_BETON]]))</f>
        <v>1.7</v>
      </c>
      <c r="K5584" s="2" t="s">
        <v>22484</v>
      </c>
    </row>
    <row r="5585" spans="1:11" ht="14.25" x14ac:dyDescent="0.2">
      <c r="A5585" s="2" t="s">
        <v>734</v>
      </c>
      <c r="B5585" s="124" t="s">
        <v>9741</v>
      </c>
      <c r="C5585" s="124"/>
      <c r="D5585" s="126">
        <v>1.94</v>
      </c>
      <c r="E5585" s="124" t="s">
        <v>768</v>
      </c>
      <c r="F5585" s="124">
        <v>-4</v>
      </c>
      <c r="G5585" s="2" t="s">
        <v>18171</v>
      </c>
      <c r="H5585" s="130">
        <v>45885</v>
      </c>
      <c r="I5585" s="134"/>
      <c r="J5585" s="123">
        <f>IF(OR(tbl_Metraj22[[#This Row],[TARIH]]="",tbl_Metraj22[[#This Row],[TARIH]]="-"),0,IF(tbl_Metraj22[[#This Row],[YUZDE]]=0,tbl_Metraj22[[#This Row],[METRAJ_BETON]],tbl_Metraj22[[#This Row],[YUZDE]]*tbl_Metraj22[[#This Row],[METRAJ_BETON]]))</f>
        <v>1.94</v>
      </c>
      <c r="K5585" s="2" t="s">
        <v>22468</v>
      </c>
    </row>
    <row r="5586" spans="1:11" ht="14.25" x14ac:dyDescent="0.2">
      <c r="A5586" s="2" t="s">
        <v>734</v>
      </c>
      <c r="B5586" s="124" t="s">
        <v>9742</v>
      </c>
      <c r="C5586" s="124"/>
      <c r="D5586" s="126">
        <v>1.3</v>
      </c>
      <c r="E5586" s="124" t="s">
        <v>768</v>
      </c>
      <c r="F5586" s="124">
        <v>-4</v>
      </c>
      <c r="G5586" s="2" t="s">
        <v>18172</v>
      </c>
      <c r="H5586" s="130">
        <v>45885</v>
      </c>
      <c r="I5586" s="134"/>
      <c r="J5586" s="123">
        <f>IF(OR(tbl_Metraj22[[#This Row],[TARIH]]="",tbl_Metraj22[[#This Row],[TARIH]]="-"),0,IF(tbl_Metraj22[[#This Row],[YUZDE]]=0,tbl_Metraj22[[#This Row],[METRAJ_BETON]],tbl_Metraj22[[#This Row],[YUZDE]]*tbl_Metraj22[[#This Row],[METRAJ_BETON]]))</f>
        <v>1.3</v>
      </c>
      <c r="K5586" s="2" t="s">
        <v>22427</v>
      </c>
    </row>
    <row r="5587" spans="1:11" ht="14.25" x14ac:dyDescent="0.2">
      <c r="A5587" s="2" t="s">
        <v>734</v>
      </c>
      <c r="B5587" s="124" t="s">
        <v>9743</v>
      </c>
      <c r="C5587" s="124"/>
      <c r="D5587" s="126">
        <v>2.48</v>
      </c>
      <c r="E5587" s="124" t="s">
        <v>768</v>
      </c>
      <c r="F5587" s="124">
        <v>-4</v>
      </c>
      <c r="G5587" s="2" t="s">
        <v>18173</v>
      </c>
      <c r="H5587" s="130">
        <v>45885</v>
      </c>
      <c r="I5587" s="134"/>
      <c r="J5587" s="123">
        <f>IF(OR(tbl_Metraj22[[#This Row],[TARIH]]="",tbl_Metraj22[[#This Row],[TARIH]]="-"),0,IF(tbl_Metraj22[[#This Row],[YUZDE]]=0,tbl_Metraj22[[#This Row],[METRAJ_BETON]],tbl_Metraj22[[#This Row],[YUZDE]]*tbl_Metraj22[[#This Row],[METRAJ_BETON]]))</f>
        <v>2.48</v>
      </c>
      <c r="K5587" s="2" t="s">
        <v>22426</v>
      </c>
    </row>
    <row r="5588" spans="1:11" ht="14.25" x14ac:dyDescent="0.2">
      <c r="A5588" s="2" t="s">
        <v>734</v>
      </c>
      <c r="B5588" s="124" t="s">
        <v>9744</v>
      </c>
      <c r="C5588" s="124"/>
      <c r="D5588" s="126">
        <v>3.46</v>
      </c>
      <c r="E5588" s="124" t="s">
        <v>768</v>
      </c>
      <c r="F5588" s="124">
        <v>-4</v>
      </c>
      <c r="G5588" s="2" t="s">
        <v>18174</v>
      </c>
      <c r="H5588" s="130">
        <v>45885</v>
      </c>
      <c r="I5588" s="134"/>
      <c r="J5588" s="123">
        <f>IF(OR(tbl_Metraj22[[#This Row],[TARIH]]="",tbl_Metraj22[[#This Row],[TARIH]]="-"),0,IF(tbl_Metraj22[[#This Row],[YUZDE]]=0,tbl_Metraj22[[#This Row],[METRAJ_BETON]],tbl_Metraj22[[#This Row],[YUZDE]]*tbl_Metraj22[[#This Row],[METRAJ_BETON]]))</f>
        <v>3.46</v>
      </c>
      <c r="K5588" s="2" t="s">
        <v>22495</v>
      </c>
    </row>
    <row r="5589" spans="1:11" ht="14.25" x14ac:dyDescent="0.2">
      <c r="A5589" s="2" t="s">
        <v>734</v>
      </c>
      <c r="B5589" s="124" t="s">
        <v>9745</v>
      </c>
      <c r="C5589" s="124"/>
      <c r="D5589" s="126">
        <v>2.2999999999999998</v>
      </c>
      <c r="E5589" s="124" t="s">
        <v>768</v>
      </c>
      <c r="F5589" s="124">
        <v>-4</v>
      </c>
      <c r="G5589" s="2" t="s">
        <v>18175</v>
      </c>
      <c r="H5589" s="130">
        <v>45885</v>
      </c>
      <c r="I5589" s="134"/>
      <c r="J5589" s="123">
        <f>IF(OR(tbl_Metraj22[[#This Row],[TARIH]]="",tbl_Metraj22[[#This Row],[TARIH]]="-"),0,IF(tbl_Metraj22[[#This Row],[YUZDE]]=0,tbl_Metraj22[[#This Row],[METRAJ_BETON]],tbl_Metraj22[[#This Row],[YUZDE]]*tbl_Metraj22[[#This Row],[METRAJ_BETON]]))</f>
        <v>2.2999999999999998</v>
      </c>
      <c r="K5589" s="2" t="s">
        <v>22369</v>
      </c>
    </row>
    <row r="5590" spans="1:11" ht="14.25" x14ac:dyDescent="0.2">
      <c r="A5590" s="2" t="s">
        <v>734</v>
      </c>
      <c r="B5590" s="124" t="s">
        <v>9746</v>
      </c>
      <c r="C5590" s="124"/>
      <c r="D5590" s="126">
        <v>2.2999999999999998</v>
      </c>
      <c r="E5590" s="124" t="s">
        <v>768</v>
      </c>
      <c r="F5590" s="124">
        <v>-4</v>
      </c>
      <c r="G5590" s="2" t="s">
        <v>18176</v>
      </c>
      <c r="H5590" s="130">
        <v>45885</v>
      </c>
      <c r="I5590" s="134"/>
      <c r="J5590" s="123">
        <f>IF(OR(tbl_Metraj22[[#This Row],[TARIH]]="",tbl_Metraj22[[#This Row],[TARIH]]="-"),0,IF(tbl_Metraj22[[#This Row],[YUZDE]]=0,tbl_Metraj22[[#This Row],[METRAJ_BETON]],tbl_Metraj22[[#This Row],[YUZDE]]*tbl_Metraj22[[#This Row],[METRAJ_BETON]]))</f>
        <v>2.2999999999999998</v>
      </c>
      <c r="K5590" s="2" t="s">
        <v>22499</v>
      </c>
    </row>
    <row r="5591" spans="1:11" ht="14.25" x14ac:dyDescent="0.2">
      <c r="A5591" s="2" t="s">
        <v>734</v>
      </c>
      <c r="B5591" s="124" t="s">
        <v>9747</v>
      </c>
      <c r="C5591" s="124"/>
      <c r="D5591" s="126">
        <v>2.2999999999999998</v>
      </c>
      <c r="E5591" s="124" t="s">
        <v>768</v>
      </c>
      <c r="F5591" s="124">
        <v>-4</v>
      </c>
      <c r="G5591" s="2" t="s">
        <v>18177</v>
      </c>
      <c r="H5591" s="130">
        <v>45885</v>
      </c>
      <c r="I5591" s="134"/>
      <c r="J5591" s="123">
        <f>IF(OR(tbl_Metraj22[[#This Row],[TARIH]]="",tbl_Metraj22[[#This Row],[TARIH]]="-"),0,IF(tbl_Metraj22[[#This Row],[YUZDE]]=0,tbl_Metraj22[[#This Row],[METRAJ_BETON]],tbl_Metraj22[[#This Row],[YUZDE]]*tbl_Metraj22[[#This Row],[METRAJ_BETON]]))</f>
        <v>2.2999999999999998</v>
      </c>
      <c r="K5591" s="2" t="s">
        <v>22446</v>
      </c>
    </row>
    <row r="5592" spans="1:11" ht="14.25" x14ac:dyDescent="0.2">
      <c r="A5592" s="2" t="s">
        <v>734</v>
      </c>
      <c r="B5592" s="124" t="s">
        <v>9748</v>
      </c>
      <c r="C5592" s="124"/>
      <c r="D5592" s="126">
        <v>1.67</v>
      </c>
      <c r="E5592" s="124" t="s">
        <v>768</v>
      </c>
      <c r="F5592" s="124">
        <v>-4</v>
      </c>
      <c r="G5592" s="2" t="s">
        <v>18178</v>
      </c>
      <c r="H5592" s="130">
        <v>45885</v>
      </c>
      <c r="I5592" s="134"/>
      <c r="J5592" s="123">
        <f>IF(OR(tbl_Metraj22[[#This Row],[TARIH]]="",tbl_Metraj22[[#This Row],[TARIH]]="-"),0,IF(tbl_Metraj22[[#This Row],[YUZDE]]=0,tbl_Metraj22[[#This Row],[METRAJ_BETON]],tbl_Metraj22[[#This Row],[YUZDE]]*tbl_Metraj22[[#This Row],[METRAJ_BETON]]))</f>
        <v>1.67</v>
      </c>
      <c r="K5592" s="2" t="s">
        <v>22482</v>
      </c>
    </row>
    <row r="5593" spans="1:11" ht="14.25" x14ac:dyDescent="0.2">
      <c r="A5593" s="2" t="s">
        <v>734</v>
      </c>
      <c r="B5593" s="124" t="s">
        <v>9749</v>
      </c>
      <c r="C5593" s="124"/>
      <c r="D5593" s="126">
        <v>1.1499999999999999</v>
      </c>
      <c r="E5593" s="124" t="s">
        <v>768</v>
      </c>
      <c r="F5593" s="124">
        <v>-4</v>
      </c>
      <c r="G5593" s="2" t="s">
        <v>18179</v>
      </c>
      <c r="H5593" s="130">
        <v>45885</v>
      </c>
      <c r="I5593" s="134"/>
      <c r="J5593" s="123">
        <f>IF(OR(tbl_Metraj22[[#This Row],[TARIH]]="",tbl_Metraj22[[#This Row],[TARIH]]="-"),0,IF(tbl_Metraj22[[#This Row],[YUZDE]]=0,tbl_Metraj22[[#This Row],[METRAJ_BETON]],tbl_Metraj22[[#This Row],[YUZDE]]*tbl_Metraj22[[#This Row],[METRAJ_BETON]]))</f>
        <v>1.1499999999999999</v>
      </c>
      <c r="K5593" s="2" t="s">
        <v>22485</v>
      </c>
    </row>
    <row r="5594" spans="1:11" ht="14.25" x14ac:dyDescent="0.2">
      <c r="A5594" s="2" t="s">
        <v>734</v>
      </c>
      <c r="B5594" s="124" t="s">
        <v>9750</v>
      </c>
      <c r="C5594" s="124"/>
      <c r="D5594" s="126">
        <v>1.1499999999999999</v>
      </c>
      <c r="E5594" s="124" t="s">
        <v>768</v>
      </c>
      <c r="F5594" s="124">
        <v>-4</v>
      </c>
      <c r="G5594" s="2" t="s">
        <v>18180</v>
      </c>
      <c r="H5594" s="130">
        <v>45885</v>
      </c>
      <c r="I5594" s="134"/>
      <c r="J5594" s="123">
        <f>IF(OR(tbl_Metraj22[[#This Row],[TARIH]]="",tbl_Metraj22[[#This Row],[TARIH]]="-"),0,IF(tbl_Metraj22[[#This Row],[YUZDE]]=0,tbl_Metraj22[[#This Row],[METRAJ_BETON]],tbl_Metraj22[[#This Row],[YUZDE]]*tbl_Metraj22[[#This Row],[METRAJ_BETON]]))</f>
        <v>1.1499999999999999</v>
      </c>
      <c r="K5594" s="2" t="s">
        <v>22509</v>
      </c>
    </row>
    <row r="5595" spans="1:11" ht="14.25" x14ac:dyDescent="0.2">
      <c r="A5595" s="2" t="s">
        <v>734</v>
      </c>
      <c r="B5595" s="124" t="s">
        <v>9751</v>
      </c>
      <c r="C5595" s="124"/>
      <c r="D5595" s="126">
        <v>0.78</v>
      </c>
      <c r="E5595" s="124" t="s">
        <v>768</v>
      </c>
      <c r="F5595" s="124">
        <v>-4</v>
      </c>
      <c r="G5595" s="2" t="s">
        <v>18181</v>
      </c>
      <c r="H5595" s="130">
        <v>45885</v>
      </c>
      <c r="I5595" s="134"/>
      <c r="J5595" s="123">
        <f>IF(OR(tbl_Metraj22[[#This Row],[TARIH]]="",tbl_Metraj22[[#This Row],[TARIH]]="-"),0,IF(tbl_Metraj22[[#This Row],[YUZDE]]=0,tbl_Metraj22[[#This Row],[METRAJ_BETON]],tbl_Metraj22[[#This Row],[YUZDE]]*tbl_Metraj22[[#This Row],[METRAJ_BETON]]))</f>
        <v>0.78</v>
      </c>
      <c r="K5595" s="2" t="s">
        <v>22464</v>
      </c>
    </row>
    <row r="5596" spans="1:11" ht="14.25" x14ac:dyDescent="0.2">
      <c r="A5596" s="2" t="s">
        <v>734</v>
      </c>
      <c r="B5596" s="124" t="s">
        <v>9752</v>
      </c>
      <c r="C5596" s="124"/>
      <c r="D5596" s="126">
        <v>2.2999999999999998</v>
      </c>
      <c r="E5596" s="124" t="s">
        <v>768</v>
      </c>
      <c r="F5596" s="124">
        <v>-4</v>
      </c>
      <c r="G5596" s="2" t="s">
        <v>18182</v>
      </c>
      <c r="H5596" s="130">
        <v>45885</v>
      </c>
      <c r="I5596" s="134"/>
      <c r="J5596" s="123">
        <f>IF(OR(tbl_Metraj22[[#This Row],[TARIH]]="",tbl_Metraj22[[#This Row],[TARIH]]="-"),0,IF(tbl_Metraj22[[#This Row],[YUZDE]]=0,tbl_Metraj22[[#This Row],[METRAJ_BETON]],tbl_Metraj22[[#This Row],[YUZDE]]*tbl_Metraj22[[#This Row],[METRAJ_BETON]]))</f>
        <v>2.2999999999999998</v>
      </c>
      <c r="K5596" s="2" t="s">
        <v>22418</v>
      </c>
    </row>
    <row r="5597" spans="1:11" ht="14.25" x14ac:dyDescent="0.2">
      <c r="A5597" s="2" t="s">
        <v>734</v>
      </c>
      <c r="B5597" s="124" t="s">
        <v>9753</v>
      </c>
      <c r="C5597" s="124"/>
      <c r="D5597" s="126">
        <v>1.86</v>
      </c>
      <c r="E5597" s="124" t="s">
        <v>768</v>
      </c>
      <c r="F5597" s="124">
        <v>-4</v>
      </c>
      <c r="G5597" s="2" t="s">
        <v>18183</v>
      </c>
      <c r="H5597" s="130">
        <v>45885</v>
      </c>
      <c r="I5597" s="134"/>
      <c r="J5597" s="123">
        <f>IF(OR(tbl_Metraj22[[#This Row],[TARIH]]="",tbl_Metraj22[[#This Row],[TARIH]]="-"),0,IF(tbl_Metraj22[[#This Row],[YUZDE]]=0,tbl_Metraj22[[#This Row],[METRAJ_BETON]],tbl_Metraj22[[#This Row],[YUZDE]]*tbl_Metraj22[[#This Row],[METRAJ_BETON]]))</f>
        <v>1.86</v>
      </c>
      <c r="K5597" s="2" t="s">
        <v>22457</v>
      </c>
    </row>
    <row r="5598" spans="1:11" ht="14.25" x14ac:dyDescent="0.2">
      <c r="A5598" s="2" t="s">
        <v>734</v>
      </c>
      <c r="B5598" s="124" t="s">
        <v>9754</v>
      </c>
      <c r="C5598" s="124"/>
      <c r="D5598" s="126">
        <v>2.5</v>
      </c>
      <c r="E5598" s="124" t="s">
        <v>768</v>
      </c>
      <c r="F5598" s="124">
        <v>-4</v>
      </c>
      <c r="G5598" s="2" t="s">
        <v>18184</v>
      </c>
      <c r="H5598" s="130">
        <v>45885</v>
      </c>
      <c r="I5598" s="134"/>
      <c r="J5598" s="123">
        <f>IF(OR(tbl_Metraj22[[#This Row],[TARIH]]="",tbl_Metraj22[[#This Row],[TARIH]]="-"),0,IF(tbl_Metraj22[[#This Row],[YUZDE]]=0,tbl_Metraj22[[#This Row],[METRAJ_BETON]],tbl_Metraj22[[#This Row],[YUZDE]]*tbl_Metraj22[[#This Row],[METRAJ_BETON]]))</f>
        <v>2.5</v>
      </c>
      <c r="K5598" s="2" t="s">
        <v>22454</v>
      </c>
    </row>
    <row r="5599" spans="1:11" ht="14.25" x14ac:dyDescent="0.2">
      <c r="A5599" s="2" t="s">
        <v>734</v>
      </c>
      <c r="B5599" s="124" t="s">
        <v>9755</v>
      </c>
      <c r="C5599" s="124"/>
      <c r="D5599" s="126">
        <v>2.59</v>
      </c>
      <c r="E5599" s="124" t="s">
        <v>768</v>
      </c>
      <c r="F5599" s="124">
        <v>-4</v>
      </c>
      <c r="G5599" s="2" t="s">
        <v>18185</v>
      </c>
      <c r="H5599" s="130">
        <v>45885</v>
      </c>
      <c r="I5599" s="134"/>
      <c r="J5599" s="123">
        <f>IF(OR(tbl_Metraj22[[#This Row],[TARIH]]="",tbl_Metraj22[[#This Row],[TARIH]]="-"),0,IF(tbl_Metraj22[[#This Row],[YUZDE]]=0,tbl_Metraj22[[#This Row],[METRAJ_BETON]],tbl_Metraj22[[#This Row],[YUZDE]]*tbl_Metraj22[[#This Row],[METRAJ_BETON]]))</f>
        <v>2.59</v>
      </c>
      <c r="K5599" s="2" t="s">
        <v>22470</v>
      </c>
    </row>
    <row r="5600" spans="1:11" ht="14.25" x14ac:dyDescent="0.2">
      <c r="A5600" s="2" t="s">
        <v>734</v>
      </c>
      <c r="B5600" s="124" t="s">
        <v>9756</v>
      </c>
      <c r="C5600" s="124"/>
      <c r="D5600" s="126">
        <v>1.1000000000000001</v>
      </c>
      <c r="E5600" s="124" t="s">
        <v>768</v>
      </c>
      <c r="F5600" s="124">
        <v>-4</v>
      </c>
      <c r="G5600" s="2" t="s">
        <v>18186</v>
      </c>
      <c r="H5600" s="130">
        <v>45897</v>
      </c>
      <c r="I5600" s="134"/>
      <c r="J5600" s="123">
        <f>IF(OR(tbl_Metraj22[[#This Row],[TARIH]]="",tbl_Metraj22[[#This Row],[TARIH]]="-"),0,IF(tbl_Metraj22[[#This Row],[YUZDE]]=0,tbl_Metraj22[[#This Row],[METRAJ_BETON]],tbl_Metraj22[[#This Row],[YUZDE]]*tbl_Metraj22[[#This Row],[METRAJ_BETON]]))</f>
        <v>1.1000000000000001</v>
      </c>
      <c r="K5600" s="2" t="e">
        <v>#N/A</v>
      </c>
    </row>
    <row r="5601" spans="1:11" ht="14.25" x14ac:dyDescent="0.2">
      <c r="A5601" s="2" t="s">
        <v>728</v>
      </c>
      <c r="B5601" s="124" t="s">
        <v>10302</v>
      </c>
      <c r="C5601" s="124"/>
      <c r="D5601" s="126">
        <v>1.26</v>
      </c>
      <c r="E5601" s="124" t="s">
        <v>768</v>
      </c>
      <c r="F5601" s="124">
        <v>-4</v>
      </c>
      <c r="G5601" s="2" t="s">
        <v>18187</v>
      </c>
      <c r="H5601" s="130">
        <v>45897</v>
      </c>
      <c r="I5601" s="134"/>
      <c r="J5601" s="123">
        <f>IF(OR(tbl_Metraj22[[#This Row],[TARIH]]="",tbl_Metraj22[[#This Row],[TARIH]]="-"),0,IF(tbl_Metraj22[[#This Row],[YUZDE]]=0,tbl_Metraj22[[#This Row],[METRAJ_BETON]],tbl_Metraj22[[#This Row],[YUZDE]]*tbl_Metraj22[[#This Row],[METRAJ_BETON]]))</f>
        <v>1.26</v>
      </c>
      <c r="K5601" s="2" t="s">
        <v>1325</v>
      </c>
    </row>
    <row r="5602" spans="1:11" ht="14.25" x14ac:dyDescent="0.2">
      <c r="A5602" s="2" t="s">
        <v>728</v>
      </c>
      <c r="B5602" s="124" t="s">
        <v>10363</v>
      </c>
      <c r="C5602" s="124"/>
      <c r="D5602" s="126">
        <v>4.3600000000000003</v>
      </c>
      <c r="E5602" s="124" t="s">
        <v>768</v>
      </c>
      <c r="F5602" s="124">
        <v>-4</v>
      </c>
      <c r="G5602" s="2" t="s">
        <v>18188</v>
      </c>
      <c r="H5602" s="130">
        <v>45897</v>
      </c>
      <c r="I5602" s="134"/>
      <c r="J5602" s="123">
        <f>IF(OR(tbl_Metraj22[[#This Row],[TARIH]]="",tbl_Metraj22[[#This Row],[TARIH]]="-"),0,IF(tbl_Metraj22[[#This Row],[YUZDE]]=0,tbl_Metraj22[[#This Row],[METRAJ_BETON]],tbl_Metraj22[[#This Row],[YUZDE]]*tbl_Metraj22[[#This Row],[METRAJ_BETON]]))</f>
        <v>4.3600000000000003</v>
      </c>
      <c r="K5602" s="2" t="s">
        <v>1363</v>
      </c>
    </row>
    <row r="5603" spans="1:11" ht="14.25" x14ac:dyDescent="0.2">
      <c r="A5603" s="2" t="s">
        <v>728</v>
      </c>
      <c r="B5603" s="124" t="s">
        <v>10365</v>
      </c>
      <c r="C5603" s="124"/>
      <c r="D5603" s="126">
        <v>4.2</v>
      </c>
      <c r="E5603" s="124" t="s">
        <v>768</v>
      </c>
      <c r="F5603" s="124">
        <v>-4</v>
      </c>
      <c r="G5603" s="2" t="s">
        <v>18189</v>
      </c>
      <c r="H5603" s="130">
        <v>45897</v>
      </c>
      <c r="I5603" s="134"/>
      <c r="J5603" s="123">
        <f>IF(OR(tbl_Metraj22[[#This Row],[TARIH]]="",tbl_Metraj22[[#This Row],[TARIH]]="-"),0,IF(tbl_Metraj22[[#This Row],[YUZDE]]=0,tbl_Metraj22[[#This Row],[METRAJ_BETON]],tbl_Metraj22[[#This Row],[YUZDE]]*tbl_Metraj22[[#This Row],[METRAJ_BETON]]))</f>
        <v>4.2</v>
      </c>
      <c r="K5603" s="2" t="s">
        <v>1345</v>
      </c>
    </row>
    <row r="5604" spans="1:11" ht="14.25" x14ac:dyDescent="0.2">
      <c r="A5604" s="2" t="s">
        <v>728</v>
      </c>
      <c r="B5604" s="124" t="s">
        <v>10366</v>
      </c>
      <c r="C5604" s="124"/>
      <c r="D5604" s="126">
        <v>2.2400000000000002</v>
      </c>
      <c r="E5604" s="124" t="s">
        <v>768</v>
      </c>
      <c r="F5604" s="124">
        <v>-4</v>
      </c>
      <c r="G5604" s="2" t="s">
        <v>18190</v>
      </c>
      <c r="H5604" s="130">
        <v>45897</v>
      </c>
      <c r="I5604" s="134"/>
      <c r="J5604" s="123">
        <f>IF(OR(tbl_Metraj22[[#This Row],[TARIH]]="",tbl_Metraj22[[#This Row],[TARIH]]="-"),0,IF(tbl_Metraj22[[#This Row],[YUZDE]]=0,tbl_Metraj22[[#This Row],[METRAJ_BETON]],tbl_Metraj22[[#This Row],[YUZDE]]*tbl_Metraj22[[#This Row],[METRAJ_BETON]]))</f>
        <v>2.2400000000000002</v>
      </c>
      <c r="K5604" s="2" t="s">
        <v>1354</v>
      </c>
    </row>
    <row r="5605" spans="1:11" ht="14.25" x14ac:dyDescent="0.2">
      <c r="A5605" s="2" t="s">
        <v>728</v>
      </c>
      <c r="B5605" s="124" t="s">
        <v>10367</v>
      </c>
      <c r="C5605" s="124"/>
      <c r="D5605" s="126">
        <v>2.2400000000000002</v>
      </c>
      <c r="E5605" s="124" t="s">
        <v>768</v>
      </c>
      <c r="F5605" s="124">
        <v>-4</v>
      </c>
      <c r="G5605" s="2" t="s">
        <v>18191</v>
      </c>
      <c r="H5605" s="130">
        <v>45897</v>
      </c>
      <c r="I5605" s="134"/>
      <c r="J5605" s="123">
        <f>IF(OR(tbl_Metraj22[[#This Row],[TARIH]]="",tbl_Metraj22[[#This Row],[TARIH]]="-"),0,IF(tbl_Metraj22[[#This Row],[YUZDE]]=0,tbl_Metraj22[[#This Row],[METRAJ_BETON]],tbl_Metraj22[[#This Row],[YUZDE]]*tbl_Metraj22[[#This Row],[METRAJ_BETON]]))</f>
        <v>2.2400000000000002</v>
      </c>
      <c r="K5605" s="2" t="s">
        <v>1355</v>
      </c>
    </row>
    <row r="5606" spans="1:11" ht="14.25" x14ac:dyDescent="0.2">
      <c r="A5606" s="2" t="s">
        <v>728</v>
      </c>
      <c r="B5606" s="124" t="s">
        <v>10368</v>
      </c>
      <c r="C5606" s="124"/>
      <c r="D5606" s="126">
        <v>2.2400000000000002</v>
      </c>
      <c r="E5606" s="124" t="s">
        <v>768</v>
      </c>
      <c r="F5606" s="124">
        <v>-4</v>
      </c>
      <c r="G5606" s="2" t="s">
        <v>18192</v>
      </c>
      <c r="H5606" s="130">
        <v>45897</v>
      </c>
      <c r="I5606" s="134"/>
      <c r="J5606" s="123">
        <f>IF(OR(tbl_Metraj22[[#This Row],[TARIH]]="",tbl_Metraj22[[#This Row],[TARIH]]="-"),0,IF(tbl_Metraj22[[#This Row],[YUZDE]]=0,tbl_Metraj22[[#This Row],[METRAJ_BETON]],tbl_Metraj22[[#This Row],[YUZDE]]*tbl_Metraj22[[#This Row],[METRAJ_BETON]]))</f>
        <v>2.2400000000000002</v>
      </c>
      <c r="K5606" s="2" t="s">
        <v>1359</v>
      </c>
    </row>
    <row r="5607" spans="1:11" ht="14.25" x14ac:dyDescent="0.2">
      <c r="A5607" s="2" t="s">
        <v>728</v>
      </c>
      <c r="B5607" s="124" t="s">
        <v>10369</v>
      </c>
      <c r="C5607" s="124"/>
      <c r="D5607" s="126">
        <v>2.2400000000000002</v>
      </c>
      <c r="E5607" s="124" t="s">
        <v>768</v>
      </c>
      <c r="F5607" s="124">
        <v>-4</v>
      </c>
      <c r="G5607" s="2" t="s">
        <v>18193</v>
      </c>
      <c r="H5607" s="130">
        <v>45897</v>
      </c>
      <c r="I5607" s="134"/>
      <c r="J5607" s="123">
        <f>IF(OR(tbl_Metraj22[[#This Row],[TARIH]]="",tbl_Metraj22[[#This Row],[TARIH]]="-"),0,IF(tbl_Metraj22[[#This Row],[YUZDE]]=0,tbl_Metraj22[[#This Row],[METRAJ_BETON]],tbl_Metraj22[[#This Row],[YUZDE]]*tbl_Metraj22[[#This Row],[METRAJ_BETON]]))</f>
        <v>2.2400000000000002</v>
      </c>
      <c r="K5607" s="2" t="s">
        <v>1360</v>
      </c>
    </row>
    <row r="5608" spans="1:11" ht="14.25" x14ac:dyDescent="0.2">
      <c r="A5608" s="2" t="s">
        <v>728</v>
      </c>
      <c r="B5608" s="124" t="s">
        <v>10370</v>
      </c>
      <c r="C5608" s="124"/>
      <c r="D5608" s="126">
        <v>2.2400000000000002</v>
      </c>
      <c r="E5608" s="124" t="s">
        <v>768</v>
      </c>
      <c r="F5608" s="124">
        <v>-4</v>
      </c>
      <c r="G5608" s="2" t="s">
        <v>18194</v>
      </c>
      <c r="H5608" s="130">
        <v>45897</v>
      </c>
      <c r="I5608" s="134"/>
      <c r="J5608" s="123">
        <f>IF(OR(tbl_Metraj22[[#This Row],[TARIH]]="",tbl_Metraj22[[#This Row],[TARIH]]="-"),0,IF(tbl_Metraj22[[#This Row],[YUZDE]]=0,tbl_Metraj22[[#This Row],[METRAJ_BETON]],tbl_Metraj22[[#This Row],[YUZDE]]*tbl_Metraj22[[#This Row],[METRAJ_BETON]]))</f>
        <v>2.2400000000000002</v>
      </c>
      <c r="K5608" s="2" t="s">
        <v>1361</v>
      </c>
    </row>
    <row r="5609" spans="1:11" ht="14.25" x14ac:dyDescent="0.2">
      <c r="A5609" s="2" t="s">
        <v>728</v>
      </c>
      <c r="B5609" s="124" t="s">
        <v>10371</v>
      </c>
      <c r="C5609" s="124"/>
      <c r="D5609" s="126">
        <v>2.2400000000000002</v>
      </c>
      <c r="E5609" s="124" t="s">
        <v>768</v>
      </c>
      <c r="F5609" s="124">
        <v>-4</v>
      </c>
      <c r="G5609" s="2" t="s">
        <v>18195</v>
      </c>
      <c r="H5609" s="130">
        <v>45897</v>
      </c>
      <c r="I5609" s="134"/>
      <c r="J5609" s="123">
        <f>IF(OR(tbl_Metraj22[[#This Row],[TARIH]]="",tbl_Metraj22[[#This Row],[TARIH]]="-"),0,IF(tbl_Metraj22[[#This Row],[YUZDE]]=0,tbl_Metraj22[[#This Row],[METRAJ_BETON]],tbl_Metraj22[[#This Row],[YUZDE]]*tbl_Metraj22[[#This Row],[METRAJ_BETON]]))</f>
        <v>2.2400000000000002</v>
      </c>
      <c r="K5609" s="2" t="s">
        <v>1370</v>
      </c>
    </row>
    <row r="5610" spans="1:11" ht="14.25" x14ac:dyDescent="0.2">
      <c r="A5610" s="2" t="s">
        <v>728</v>
      </c>
      <c r="B5610" s="124" t="s">
        <v>10372</v>
      </c>
      <c r="C5610" s="124"/>
      <c r="D5610" s="126">
        <v>2.2400000000000002</v>
      </c>
      <c r="E5610" s="124" t="s">
        <v>768</v>
      </c>
      <c r="F5610" s="124">
        <v>-4</v>
      </c>
      <c r="G5610" s="2" t="s">
        <v>18196</v>
      </c>
      <c r="H5610" s="130">
        <v>45897</v>
      </c>
      <c r="I5610" s="134"/>
      <c r="J5610" s="123">
        <f>IF(OR(tbl_Metraj22[[#This Row],[TARIH]]="",tbl_Metraj22[[#This Row],[TARIH]]="-"),0,IF(tbl_Metraj22[[#This Row],[YUZDE]]=0,tbl_Metraj22[[#This Row],[METRAJ_BETON]],tbl_Metraj22[[#This Row],[YUZDE]]*tbl_Metraj22[[#This Row],[METRAJ_BETON]]))</f>
        <v>2.2400000000000002</v>
      </c>
      <c r="K5610" s="2" t="s">
        <v>1358</v>
      </c>
    </row>
    <row r="5611" spans="1:11" ht="14.25" x14ac:dyDescent="0.2">
      <c r="A5611" s="2" t="s">
        <v>728</v>
      </c>
      <c r="B5611" s="124" t="s">
        <v>10373</v>
      </c>
      <c r="C5611" s="124"/>
      <c r="D5611" s="126">
        <v>2.2400000000000002</v>
      </c>
      <c r="E5611" s="124" t="s">
        <v>768</v>
      </c>
      <c r="F5611" s="124">
        <v>-4</v>
      </c>
      <c r="G5611" s="2" t="s">
        <v>18197</v>
      </c>
      <c r="H5611" s="130">
        <v>45897</v>
      </c>
      <c r="I5611" s="134"/>
      <c r="J5611" s="123">
        <f>IF(OR(tbl_Metraj22[[#This Row],[TARIH]]="",tbl_Metraj22[[#This Row],[TARIH]]="-"),0,IF(tbl_Metraj22[[#This Row],[YUZDE]]=0,tbl_Metraj22[[#This Row],[METRAJ_BETON]],tbl_Metraj22[[#This Row],[YUZDE]]*tbl_Metraj22[[#This Row],[METRAJ_BETON]]))</f>
        <v>2.2400000000000002</v>
      </c>
      <c r="K5611" s="2" t="s">
        <v>1357</v>
      </c>
    </row>
    <row r="5612" spans="1:11" ht="14.25" x14ac:dyDescent="0.2">
      <c r="A5612" s="2" t="s">
        <v>728</v>
      </c>
      <c r="B5612" s="124" t="s">
        <v>10374</v>
      </c>
      <c r="C5612" s="124"/>
      <c r="D5612" s="126">
        <v>2.2400000000000002</v>
      </c>
      <c r="E5612" s="124" t="s">
        <v>768</v>
      </c>
      <c r="F5612" s="124">
        <v>-4</v>
      </c>
      <c r="G5612" s="2" t="s">
        <v>18198</v>
      </c>
      <c r="H5612" s="130">
        <v>45897</v>
      </c>
      <c r="I5612" s="134"/>
      <c r="J5612" s="123">
        <f>IF(OR(tbl_Metraj22[[#This Row],[TARIH]]="",tbl_Metraj22[[#This Row],[TARIH]]="-"),0,IF(tbl_Metraj22[[#This Row],[YUZDE]]=0,tbl_Metraj22[[#This Row],[METRAJ_BETON]],tbl_Metraj22[[#This Row],[YUZDE]]*tbl_Metraj22[[#This Row],[METRAJ_BETON]]))</f>
        <v>2.2400000000000002</v>
      </c>
      <c r="K5612" s="2" t="s">
        <v>1356</v>
      </c>
    </row>
    <row r="5613" spans="1:11" ht="14.25" x14ac:dyDescent="0.2">
      <c r="A5613" s="2" t="s">
        <v>728</v>
      </c>
      <c r="B5613" s="124" t="s">
        <v>10375</v>
      </c>
      <c r="C5613" s="124"/>
      <c r="D5613" s="126">
        <v>2.2400000000000002</v>
      </c>
      <c r="E5613" s="124" t="s">
        <v>768</v>
      </c>
      <c r="F5613" s="124">
        <v>-4</v>
      </c>
      <c r="G5613" s="2" t="s">
        <v>18199</v>
      </c>
      <c r="H5613" s="130">
        <v>45897</v>
      </c>
      <c r="I5613" s="134"/>
      <c r="J5613" s="123">
        <f>IF(OR(tbl_Metraj22[[#This Row],[TARIH]]="",tbl_Metraj22[[#This Row],[TARIH]]="-"),0,IF(tbl_Metraj22[[#This Row],[YUZDE]]=0,tbl_Metraj22[[#This Row],[METRAJ_BETON]],tbl_Metraj22[[#This Row],[YUZDE]]*tbl_Metraj22[[#This Row],[METRAJ_BETON]]))</f>
        <v>2.2400000000000002</v>
      </c>
      <c r="K5613" s="2" t="s">
        <v>1365</v>
      </c>
    </row>
    <row r="5614" spans="1:11" ht="14.25" x14ac:dyDescent="0.2">
      <c r="A5614" s="2" t="s">
        <v>728</v>
      </c>
      <c r="B5614" s="124" t="s">
        <v>10376</v>
      </c>
      <c r="C5614" s="124"/>
      <c r="D5614" s="126">
        <v>2.2400000000000002</v>
      </c>
      <c r="E5614" s="124" t="s">
        <v>768</v>
      </c>
      <c r="F5614" s="124">
        <v>-4</v>
      </c>
      <c r="G5614" s="2" t="s">
        <v>18200</v>
      </c>
      <c r="H5614" s="130">
        <v>45897</v>
      </c>
      <c r="I5614" s="134"/>
      <c r="J5614" s="123">
        <f>IF(OR(tbl_Metraj22[[#This Row],[TARIH]]="",tbl_Metraj22[[#This Row],[TARIH]]="-"),0,IF(tbl_Metraj22[[#This Row],[YUZDE]]=0,tbl_Metraj22[[#This Row],[METRAJ_BETON]],tbl_Metraj22[[#This Row],[YUZDE]]*tbl_Metraj22[[#This Row],[METRAJ_BETON]]))</f>
        <v>2.2400000000000002</v>
      </c>
      <c r="K5614" s="2" t="s">
        <v>1364</v>
      </c>
    </row>
    <row r="5615" spans="1:11" ht="14.25" x14ac:dyDescent="0.2">
      <c r="A5615" s="2" t="s">
        <v>728</v>
      </c>
      <c r="B5615" s="124" t="s">
        <v>10377</v>
      </c>
      <c r="C5615" s="124"/>
      <c r="D5615" s="126">
        <v>2.2400000000000002</v>
      </c>
      <c r="E5615" s="124" t="s">
        <v>768</v>
      </c>
      <c r="F5615" s="124">
        <v>-4</v>
      </c>
      <c r="G5615" s="2" t="s">
        <v>18201</v>
      </c>
      <c r="H5615" s="130">
        <v>45897</v>
      </c>
      <c r="I5615" s="134"/>
      <c r="J5615" s="123">
        <f>IF(OR(tbl_Metraj22[[#This Row],[TARIH]]="",tbl_Metraj22[[#This Row],[TARIH]]="-"),0,IF(tbl_Metraj22[[#This Row],[YUZDE]]=0,tbl_Metraj22[[#This Row],[METRAJ_BETON]],tbl_Metraj22[[#This Row],[YUZDE]]*tbl_Metraj22[[#This Row],[METRAJ_BETON]]))</f>
        <v>2.2400000000000002</v>
      </c>
      <c r="K5615" s="2" t="s">
        <v>1366</v>
      </c>
    </row>
    <row r="5616" spans="1:11" ht="14.25" x14ac:dyDescent="0.2">
      <c r="A5616" s="2" t="s">
        <v>728</v>
      </c>
      <c r="B5616" s="124" t="s">
        <v>10378</v>
      </c>
      <c r="C5616" s="124"/>
      <c r="D5616" s="126">
        <v>2.2400000000000002</v>
      </c>
      <c r="E5616" s="124" t="s">
        <v>768</v>
      </c>
      <c r="F5616" s="124">
        <v>-4</v>
      </c>
      <c r="G5616" s="2" t="s">
        <v>18202</v>
      </c>
      <c r="H5616" s="130">
        <v>45897</v>
      </c>
      <c r="I5616" s="134"/>
      <c r="J5616" s="123">
        <f>IF(OR(tbl_Metraj22[[#This Row],[TARIH]]="",tbl_Metraj22[[#This Row],[TARIH]]="-"),0,IF(tbl_Metraj22[[#This Row],[YUZDE]]=0,tbl_Metraj22[[#This Row],[METRAJ_BETON]],tbl_Metraj22[[#This Row],[YUZDE]]*tbl_Metraj22[[#This Row],[METRAJ_BETON]]))</f>
        <v>2.2400000000000002</v>
      </c>
      <c r="K5616" s="2" t="s">
        <v>1367</v>
      </c>
    </row>
    <row r="5617" spans="1:11" ht="14.25" x14ac:dyDescent="0.2">
      <c r="A5617" s="2" t="s">
        <v>728</v>
      </c>
      <c r="B5617" s="124" t="s">
        <v>10379</v>
      </c>
      <c r="C5617" s="124"/>
      <c r="D5617" s="126">
        <v>2.2400000000000002</v>
      </c>
      <c r="E5617" s="124" t="s">
        <v>768</v>
      </c>
      <c r="F5617" s="124">
        <v>-4</v>
      </c>
      <c r="G5617" s="2" t="s">
        <v>18203</v>
      </c>
      <c r="H5617" s="130">
        <v>45897</v>
      </c>
      <c r="I5617" s="134"/>
      <c r="J5617" s="123">
        <f>IF(OR(tbl_Metraj22[[#This Row],[TARIH]]="",tbl_Metraj22[[#This Row],[TARIH]]="-"),0,IF(tbl_Metraj22[[#This Row],[YUZDE]]=0,tbl_Metraj22[[#This Row],[METRAJ_BETON]],tbl_Metraj22[[#This Row],[YUZDE]]*tbl_Metraj22[[#This Row],[METRAJ_BETON]]))</f>
        <v>2.2400000000000002</v>
      </c>
      <c r="K5617" s="2" t="s">
        <v>1368</v>
      </c>
    </row>
    <row r="5618" spans="1:11" ht="14.25" x14ac:dyDescent="0.2">
      <c r="A5618" s="2" t="s">
        <v>728</v>
      </c>
      <c r="B5618" s="124" t="s">
        <v>10380</v>
      </c>
      <c r="C5618" s="124"/>
      <c r="D5618" s="126">
        <v>2.2400000000000002</v>
      </c>
      <c r="E5618" s="124" t="s">
        <v>768</v>
      </c>
      <c r="F5618" s="124">
        <v>-4</v>
      </c>
      <c r="G5618" s="2" t="s">
        <v>18204</v>
      </c>
      <c r="H5618" s="130">
        <v>45897</v>
      </c>
      <c r="I5618" s="134"/>
      <c r="J5618" s="123">
        <f>IF(OR(tbl_Metraj22[[#This Row],[TARIH]]="",tbl_Metraj22[[#This Row],[TARIH]]="-"),0,IF(tbl_Metraj22[[#This Row],[YUZDE]]=0,tbl_Metraj22[[#This Row],[METRAJ_BETON]],tbl_Metraj22[[#This Row],[YUZDE]]*tbl_Metraj22[[#This Row],[METRAJ_BETON]]))</f>
        <v>2.2400000000000002</v>
      </c>
      <c r="K5618" s="2" t="s">
        <v>1369</v>
      </c>
    </row>
    <row r="5619" spans="1:11" ht="14.25" x14ac:dyDescent="0.2">
      <c r="A5619" s="2" t="s">
        <v>728</v>
      </c>
      <c r="B5619" s="124" t="s">
        <v>10381</v>
      </c>
      <c r="C5619" s="124"/>
      <c r="D5619" s="126">
        <v>2.2400000000000002</v>
      </c>
      <c r="E5619" s="124" t="s">
        <v>768</v>
      </c>
      <c r="F5619" s="124">
        <v>-4</v>
      </c>
      <c r="G5619" s="2" t="s">
        <v>18205</v>
      </c>
      <c r="H5619" s="130">
        <v>45897</v>
      </c>
      <c r="I5619" s="134"/>
      <c r="J5619" s="123">
        <f>IF(OR(tbl_Metraj22[[#This Row],[TARIH]]="",tbl_Metraj22[[#This Row],[TARIH]]="-"),0,IF(tbl_Metraj22[[#This Row],[YUZDE]]=0,tbl_Metraj22[[#This Row],[METRAJ_BETON]],tbl_Metraj22[[#This Row],[YUZDE]]*tbl_Metraj22[[#This Row],[METRAJ_BETON]]))</f>
        <v>2.2400000000000002</v>
      </c>
      <c r="K5619" s="2" t="s">
        <v>1371</v>
      </c>
    </row>
    <row r="5620" spans="1:11" ht="14.25" x14ac:dyDescent="0.2">
      <c r="A5620" s="2" t="s">
        <v>728</v>
      </c>
      <c r="B5620" s="124" t="s">
        <v>10382</v>
      </c>
      <c r="C5620" s="124"/>
      <c r="D5620" s="126">
        <v>2.31</v>
      </c>
      <c r="E5620" s="124" t="s">
        <v>768</v>
      </c>
      <c r="F5620" s="124">
        <v>-4</v>
      </c>
      <c r="G5620" s="2" t="s">
        <v>18206</v>
      </c>
      <c r="H5620" s="130">
        <v>45897</v>
      </c>
      <c r="I5620" s="134"/>
      <c r="J5620" s="123">
        <f>IF(OR(tbl_Metraj22[[#This Row],[TARIH]]="",tbl_Metraj22[[#This Row],[TARIH]]="-"),0,IF(tbl_Metraj22[[#This Row],[YUZDE]]=0,tbl_Metraj22[[#This Row],[METRAJ_BETON]],tbl_Metraj22[[#This Row],[YUZDE]]*tbl_Metraj22[[#This Row],[METRAJ_BETON]]))</f>
        <v>2.31</v>
      </c>
      <c r="K5620" s="2" t="s">
        <v>1346</v>
      </c>
    </row>
    <row r="5621" spans="1:11" ht="14.25" x14ac:dyDescent="0.2">
      <c r="A5621" s="2" t="s">
        <v>728</v>
      </c>
      <c r="B5621" s="124" t="s">
        <v>10383</v>
      </c>
      <c r="C5621" s="124"/>
      <c r="D5621" s="126">
        <v>2.31</v>
      </c>
      <c r="E5621" s="124" t="s">
        <v>768</v>
      </c>
      <c r="F5621" s="124">
        <v>-4</v>
      </c>
      <c r="G5621" s="2" t="s">
        <v>18207</v>
      </c>
      <c r="H5621" s="130">
        <v>45897</v>
      </c>
      <c r="I5621" s="134"/>
      <c r="J5621" s="123">
        <f>IF(OR(tbl_Metraj22[[#This Row],[TARIH]]="",tbl_Metraj22[[#This Row],[TARIH]]="-"),0,IF(tbl_Metraj22[[#This Row],[YUZDE]]=0,tbl_Metraj22[[#This Row],[METRAJ_BETON]],tbl_Metraj22[[#This Row],[YUZDE]]*tbl_Metraj22[[#This Row],[METRAJ_BETON]]))</f>
        <v>2.31</v>
      </c>
      <c r="K5621" s="2" t="s">
        <v>1347</v>
      </c>
    </row>
    <row r="5622" spans="1:11" ht="14.25" x14ac:dyDescent="0.2">
      <c r="A5622" s="2" t="s">
        <v>728</v>
      </c>
      <c r="B5622" s="124" t="s">
        <v>10384</v>
      </c>
      <c r="C5622" s="124"/>
      <c r="D5622" s="126">
        <v>2.31</v>
      </c>
      <c r="E5622" s="124" t="s">
        <v>768</v>
      </c>
      <c r="F5622" s="124">
        <v>-4</v>
      </c>
      <c r="G5622" s="2" t="s">
        <v>18208</v>
      </c>
      <c r="H5622" s="130">
        <v>45897</v>
      </c>
      <c r="I5622" s="134"/>
      <c r="J5622" s="123">
        <f>IF(OR(tbl_Metraj22[[#This Row],[TARIH]]="",tbl_Metraj22[[#This Row],[TARIH]]="-"),0,IF(tbl_Metraj22[[#This Row],[YUZDE]]=0,tbl_Metraj22[[#This Row],[METRAJ_BETON]],tbl_Metraj22[[#This Row],[YUZDE]]*tbl_Metraj22[[#This Row],[METRAJ_BETON]]))</f>
        <v>2.31</v>
      </c>
      <c r="K5622" s="2" t="s">
        <v>1348</v>
      </c>
    </row>
    <row r="5623" spans="1:11" ht="14.25" x14ac:dyDescent="0.2">
      <c r="A5623" s="2" t="s">
        <v>728</v>
      </c>
      <c r="B5623" s="124" t="s">
        <v>10385</v>
      </c>
      <c r="C5623" s="124"/>
      <c r="D5623" s="126">
        <v>2.73</v>
      </c>
      <c r="E5623" s="124" t="s">
        <v>768</v>
      </c>
      <c r="F5623" s="124">
        <v>-4</v>
      </c>
      <c r="G5623" s="2" t="s">
        <v>18209</v>
      </c>
      <c r="H5623" s="130">
        <v>45897</v>
      </c>
      <c r="I5623" s="134"/>
      <c r="J5623" s="123">
        <f>IF(OR(tbl_Metraj22[[#This Row],[TARIH]]="",tbl_Metraj22[[#This Row],[TARIH]]="-"),0,IF(tbl_Metraj22[[#This Row],[YUZDE]]=0,tbl_Metraj22[[#This Row],[METRAJ_BETON]],tbl_Metraj22[[#This Row],[YUZDE]]*tbl_Metraj22[[#This Row],[METRAJ_BETON]]))</f>
        <v>2.73</v>
      </c>
      <c r="K5623" s="2" t="s">
        <v>1417</v>
      </c>
    </row>
    <row r="5624" spans="1:11" ht="14.25" x14ac:dyDescent="0.2">
      <c r="A5624" s="2" t="s">
        <v>728</v>
      </c>
      <c r="B5624" s="124" t="s">
        <v>10386</v>
      </c>
      <c r="C5624" s="124"/>
      <c r="D5624" s="126">
        <v>2.1</v>
      </c>
      <c r="E5624" s="124" t="s">
        <v>768</v>
      </c>
      <c r="F5624" s="124">
        <v>-4</v>
      </c>
      <c r="G5624" s="2" t="s">
        <v>18210</v>
      </c>
      <c r="H5624" s="130">
        <v>45897</v>
      </c>
      <c r="I5624" s="134"/>
      <c r="J5624" s="123">
        <f>IF(OR(tbl_Metraj22[[#This Row],[TARIH]]="",tbl_Metraj22[[#This Row],[TARIH]]="-"),0,IF(tbl_Metraj22[[#This Row],[YUZDE]]=0,tbl_Metraj22[[#This Row],[METRAJ_BETON]],tbl_Metraj22[[#This Row],[YUZDE]]*tbl_Metraj22[[#This Row],[METRAJ_BETON]]))</f>
        <v>2.1</v>
      </c>
      <c r="K5624" s="2" t="s">
        <v>1416</v>
      </c>
    </row>
    <row r="5625" spans="1:11" ht="14.25" x14ac:dyDescent="0.2">
      <c r="A5625" s="2" t="s">
        <v>728</v>
      </c>
      <c r="B5625" s="124" t="s">
        <v>10387</v>
      </c>
      <c r="C5625" s="124"/>
      <c r="D5625" s="126">
        <v>2.1</v>
      </c>
      <c r="E5625" s="124" t="s">
        <v>768</v>
      </c>
      <c r="F5625" s="124">
        <v>-4</v>
      </c>
      <c r="G5625" s="2" t="s">
        <v>18211</v>
      </c>
      <c r="H5625" s="130">
        <v>45897</v>
      </c>
      <c r="I5625" s="134"/>
      <c r="J5625" s="123">
        <f>IF(OR(tbl_Metraj22[[#This Row],[TARIH]]="",tbl_Metraj22[[#This Row],[TARIH]]="-"),0,IF(tbl_Metraj22[[#This Row],[YUZDE]]=0,tbl_Metraj22[[#This Row],[METRAJ_BETON]],tbl_Metraj22[[#This Row],[YUZDE]]*tbl_Metraj22[[#This Row],[METRAJ_BETON]]))</f>
        <v>2.1</v>
      </c>
      <c r="K5625" s="2" t="s">
        <v>1415</v>
      </c>
    </row>
    <row r="5626" spans="1:11" ht="14.25" x14ac:dyDescent="0.2">
      <c r="A5626" s="2" t="s">
        <v>728</v>
      </c>
      <c r="B5626" s="124" t="s">
        <v>10388</v>
      </c>
      <c r="C5626" s="124"/>
      <c r="D5626" s="126">
        <v>2.73</v>
      </c>
      <c r="E5626" s="124" t="s">
        <v>768</v>
      </c>
      <c r="F5626" s="124">
        <v>-4</v>
      </c>
      <c r="G5626" s="2" t="s">
        <v>18212</v>
      </c>
      <c r="H5626" s="130">
        <v>45897</v>
      </c>
      <c r="I5626" s="134"/>
      <c r="J5626" s="123">
        <f>IF(OR(tbl_Metraj22[[#This Row],[TARIH]]="",tbl_Metraj22[[#This Row],[TARIH]]="-"),0,IF(tbl_Metraj22[[#This Row],[YUZDE]]=0,tbl_Metraj22[[#This Row],[METRAJ_BETON]],tbl_Metraj22[[#This Row],[YUZDE]]*tbl_Metraj22[[#This Row],[METRAJ_BETON]]))</f>
        <v>2.73</v>
      </c>
      <c r="K5626" s="2" t="s">
        <v>1414</v>
      </c>
    </row>
    <row r="5627" spans="1:11" ht="14.25" x14ac:dyDescent="0.2">
      <c r="A5627" s="2" t="s">
        <v>728</v>
      </c>
      <c r="B5627" s="124" t="s">
        <v>10389</v>
      </c>
      <c r="C5627" s="124"/>
      <c r="D5627" s="126">
        <v>3.15</v>
      </c>
      <c r="E5627" s="124" t="s">
        <v>768</v>
      </c>
      <c r="F5627" s="124">
        <v>-4</v>
      </c>
      <c r="G5627" s="2" t="s">
        <v>18213</v>
      </c>
      <c r="H5627" s="130">
        <v>45897</v>
      </c>
      <c r="I5627" s="134"/>
      <c r="J5627" s="123">
        <f>IF(OR(tbl_Metraj22[[#This Row],[TARIH]]="",tbl_Metraj22[[#This Row],[TARIH]]="-"),0,IF(tbl_Metraj22[[#This Row],[YUZDE]]=0,tbl_Metraj22[[#This Row],[METRAJ_BETON]],tbl_Metraj22[[#This Row],[YUZDE]]*tbl_Metraj22[[#This Row],[METRAJ_BETON]]))</f>
        <v>3.15</v>
      </c>
      <c r="K5627" s="2" t="s">
        <v>1349</v>
      </c>
    </row>
    <row r="5628" spans="1:11" ht="14.25" x14ac:dyDescent="0.2">
      <c r="A5628" s="2" t="s">
        <v>728</v>
      </c>
      <c r="B5628" s="124" t="s">
        <v>10390</v>
      </c>
      <c r="C5628" s="124"/>
      <c r="D5628" s="126">
        <v>2.73</v>
      </c>
      <c r="E5628" s="124" t="s">
        <v>768</v>
      </c>
      <c r="F5628" s="124">
        <v>-4</v>
      </c>
      <c r="G5628" s="2" t="s">
        <v>18214</v>
      </c>
      <c r="H5628" s="130">
        <v>45897</v>
      </c>
      <c r="I5628" s="134"/>
      <c r="J5628" s="123">
        <f>IF(OR(tbl_Metraj22[[#This Row],[TARIH]]="",tbl_Metraj22[[#This Row],[TARIH]]="-"),0,IF(tbl_Metraj22[[#This Row],[YUZDE]]=0,tbl_Metraj22[[#This Row],[METRAJ_BETON]],tbl_Metraj22[[#This Row],[YUZDE]]*tbl_Metraj22[[#This Row],[METRAJ_BETON]]))</f>
        <v>2.73</v>
      </c>
      <c r="K5628" s="2" t="s">
        <v>1429</v>
      </c>
    </row>
    <row r="5629" spans="1:11" ht="14.25" x14ac:dyDescent="0.2">
      <c r="A5629" s="2" t="s">
        <v>728</v>
      </c>
      <c r="B5629" s="124" t="s">
        <v>10391</v>
      </c>
      <c r="C5629" s="124"/>
      <c r="D5629" s="126">
        <v>4.83</v>
      </c>
      <c r="E5629" s="124" t="s">
        <v>768</v>
      </c>
      <c r="F5629" s="124">
        <v>-4</v>
      </c>
      <c r="G5629" s="2" t="s">
        <v>18215</v>
      </c>
      <c r="H5629" s="130">
        <v>45897</v>
      </c>
      <c r="I5629" s="134"/>
      <c r="J5629" s="123">
        <f>IF(OR(tbl_Metraj22[[#This Row],[TARIH]]="",tbl_Metraj22[[#This Row],[TARIH]]="-"),0,IF(tbl_Metraj22[[#This Row],[YUZDE]]=0,tbl_Metraj22[[#This Row],[METRAJ_BETON]],tbl_Metraj22[[#This Row],[YUZDE]]*tbl_Metraj22[[#This Row],[METRAJ_BETON]]))</f>
        <v>4.83</v>
      </c>
      <c r="K5629" s="2" t="s">
        <v>1344</v>
      </c>
    </row>
    <row r="5630" spans="1:11" ht="14.25" x14ac:dyDescent="0.2">
      <c r="A5630" s="2" t="s">
        <v>728</v>
      </c>
      <c r="B5630" s="124" t="s">
        <v>10392</v>
      </c>
      <c r="C5630" s="124"/>
      <c r="D5630" s="126">
        <v>2.73</v>
      </c>
      <c r="E5630" s="124" t="s">
        <v>768</v>
      </c>
      <c r="F5630" s="124">
        <v>-4</v>
      </c>
      <c r="G5630" s="2" t="s">
        <v>18216</v>
      </c>
      <c r="H5630" s="130">
        <v>45897</v>
      </c>
      <c r="I5630" s="134"/>
      <c r="J5630" s="123">
        <f>IF(OR(tbl_Metraj22[[#This Row],[TARIH]]="",tbl_Metraj22[[#This Row],[TARIH]]="-"),0,IF(tbl_Metraj22[[#This Row],[YUZDE]]=0,tbl_Metraj22[[#This Row],[METRAJ_BETON]],tbl_Metraj22[[#This Row],[YUZDE]]*tbl_Metraj22[[#This Row],[METRAJ_BETON]]))</f>
        <v>2.73</v>
      </c>
      <c r="K5630" s="2" t="s">
        <v>1343</v>
      </c>
    </row>
    <row r="5631" spans="1:11" ht="14.25" x14ac:dyDescent="0.2">
      <c r="A5631" s="2" t="s">
        <v>728</v>
      </c>
      <c r="B5631" s="124" t="s">
        <v>10393</v>
      </c>
      <c r="C5631" s="124"/>
      <c r="D5631" s="126">
        <v>2.73</v>
      </c>
      <c r="E5631" s="124" t="s">
        <v>768</v>
      </c>
      <c r="F5631" s="124">
        <v>-4</v>
      </c>
      <c r="G5631" s="2" t="s">
        <v>18217</v>
      </c>
      <c r="H5631" s="130">
        <v>45897</v>
      </c>
      <c r="I5631" s="134"/>
      <c r="J5631" s="123">
        <f>IF(OR(tbl_Metraj22[[#This Row],[TARIH]]="",tbl_Metraj22[[#This Row],[TARIH]]="-"),0,IF(tbl_Metraj22[[#This Row],[YUZDE]]=0,tbl_Metraj22[[#This Row],[METRAJ_BETON]],tbl_Metraj22[[#This Row],[YUZDE]]*tbl_Metraj22[[#This Row],[METRAJ_BETON]]))</f>
        <v>2.73</v>
      </c>
      <c r="K5631" s="2" t="s">
        <v>1342</v>
      </c>
    </row>
    <row r="5632" spans="1:11" ht="14.25" x14ac:dyDescent="0.2">
      <c r="A5632" s="2" t="s">
        <v>728</v>
      </c>
      <c r="B5632" s="124" t="s">
        <v>10394</v>
      </c>
      <c r="C5632" s="124"/>
      <c r="D5632" s="126">
        <v>2.73</v>
      </c>
      <c r="E5632" s="124" t="s">
        <v>768</v>
      </c>
      <c r="F5632" s="124">
        <v>-4</v>
      </c>
      <c r="G5632" s="2" t="s">
        <v>18218</v>
      </c>
      <c r="H5632" s="130">
        <v>45897</v>
      </c>
      <c r="I5632" s="134"/>
      <c r="J5632" s="123">
        <f>IF(OR(tbl_Metraj22[[#This Row],[TARIH]]="",tbl_Metraj22[[#This Row],[TARIH]]="-"),0,IF(tbl_Metraj22[[#This Row],[YUZDE]]=0,tbl_Metraj22[[#This Row],[METRAJ_BETON]],tbl_Metraj22[[#This Row],[YUZDE]]*tbl_Metraj22[[#This Row],[METRAJ_BETON]]))</f>
        <v>2.73</v>
      </c>
      <c r="K5632" s="2" t="s">
        <v>1341</v>
      </c>
    </row>
    <row r="5633" spans="1:11" ht="14.25" x14ac:dyDescent="0.2">
      <c r="A5633" s="2" t="s">
        <v>728</v>
      </c>
      <c r="B5633" s="124" t="s">
        <v>10395</v>
      </c>
      <c r="C5633" s="124"/>
      <c r="D5633" s="126">
        <v>2.89</v>
      </c>
      <c r="E5633" s="124" t="s">
        <v>768</v>
      </c>
      <c r="F5633" s="124">
        <v>-4</v>
      </c>
      <c r="G5633" s="2" t="s">
        <v>18219</v>
      </c>
      <c r="H5633" s="130">
        <v>45897</v>
      </c>
      <c r="I5633" s="134"/>
      <c r="J5633" s="123">
        <f>IF(OR(tbl_Metraj22[[#This Row],[TARIH]]="",tbl_Metraj22[[#This Row],[TARIH]]="-"),0,IF(tbl_Metraj22[[#This Row],[YUZDE]]=0,tbl_Metraj22[[#This Row],[METRAJ_BETON]],tbl_Metraj22[[#This Row],[YUZDE]]*tbl_Metraj22[[#This Row],[METRAJ_BETON]]))</f>
        <v>2.89</v>
      </c>
      <c r="K5633" s="2" t="s">
        <v>1413</v>
      </c>
    </row>
    <row r="5634" spans="1:11" ht="14.25" x14ac:dyDescent="0.2">
      <c r="A5634" s="2" t="s">
        <v>728</v>
      </c>
      <c r="B5634" s="124" t="s">
        <v>10396</v>
      </c>
      <c r="C5634" s="124"/>
      <c r="D5634" s="126">
        <v>3.36</v>
      </c>
      <c r="E5634" s="124" t="s">
        <v>768</v>
      </c>
      <c r="F5634" s="124">
        <v>-4</v>
      </c>
      <c r="G5634" s="2" t="s">
        <v>18220</v>
      </c>
      <c r="H5634" s="130">
        <v>45897</v>
      </c>
      <c r="I5634" s="134"/>
      <c r="J5634" s="123">
        <f>IF(OR(tbl_Metraj22[[#This Row],[TARIH]]="",tbl_Metraj22[[#This Row],[TARIH]]="-"),0,IF(tbl_Metraj22[[#This Row],[YUZDE]]=0,tbl_Metraj22[[#This Row],[METRAJ_BETON]],tbl_Metraj22[[#This Row],[YUZDE]]*tbl_Metraj22[[#This Row],[METRAJ_BETON]]))</f>
        <v>3.36</v>
      </c>
      <c r="K5634" s="2" t="s">
        <v>1412</v>
      </c>
    </row>
    <row r="5635" spans="1:11" ht="14.25" x14ac:dyDescent="0.2">
      <c r="A5635" s="2" t="s">
        <v>728</v>
      </c>
      <c r="B5635" s="124" t="s">
        <v>10397</v>
      </c>
      <c r="C5635" s="124"/>
      <c r="D5635" s="126">
        <v>3.92</v>
      </c>
      <c r="E5635" s="124" t="s">
        <v>768</v>
      </c>
      <c r="F5635" s="124">
        <v>-4</v>
      </c>
      <c r="G5635" s="2" t="s">
        <v>18221</v>
      </c>
      <c r="H5635" s="130">
        <v>45897</v>
      </c>
      <c r="I5635" s="134"/>
      <c r="J5635" s="123">
        <f>IF(OR(tbl_Metraj22[[#This Row],[TARIH]]="",tbl_Metraj22[[#This Row],[TARIH]]="-"),0,IF(tbl_Metraj22[[#This Row],[YUZDE]]=0,tbl_Metraj22[[#This Row],[METRAJ_BETON]],tbl_Metraj22[[#This Row],[YUZDE]]*tbl_Metraj22[[#This Row],[METRAJ_BETON]]))</f>
        <v>3.92</v>
      </c>
      <c r="K5635" s="2" t="s">
        <v>1411</v>
      </c>
    </row>
    <row r="5636" spans="1:11" ht="14.25" x14ac:dyDescent="0.2">
      <c r="A5636" s="2" t="s">
        <v>728</v>
      </c>
      <c r="B5636" s="124" t="s">
        <v>10398</v>
      </c>
      <c r="C5636" s="124"/>
      <c r="D5636" s="126">
        <v>5.56</v>
      </c>
      <c r="E5636" s="124" t="s">
        <v>768</v>
      </c>
      <c r="F5636" s="124">
        <v>-4</v>
      </c>
      <c r="G5636" s="2" t="s">
        <v>18222</v>
      </c>
      <c r="H5636" s="130">
        <v>45897</v>
      </c>
      <c r="I5636" s="134"/>
      <c r="J5636" s="123">
        <f>IF(OR(tbl_Metraj22[[#This Row],[TARIH]]="",tbl_Metraj22[[#This Row],[TARIH]]="-"),0,IF(tbl_Metraj22[[#This Row],[YUZDE]]=0,tbl_Metraj22[[#This Row],[METRAJ_BETON]],tbl_Metraj22[[#This Row],[YUZDE]]*tbl_Metraj22[[#This Row],[METRAJ_BETON]]))</f>
        <v>5.56</v>
      </c>
      <c r="K5636" s="2" t="s">
        <v>1410</v>
      </c>
    </row>
    <row r="5637" spans="1:11" ht="14.25" x14ac:dyDescent="0.2">
      <c r="A5637" s="2" t="s">
        <v>728</v>
      </c>
      <c r="B5637" s="124" t="s">
        <v>10399</v>
      </c>
      <c r="C5637" s="124"/>
      <c r="D5637" s="126">
        <v>5.0199999999999996</v>
      </c>
      <c r="E5637" s="124" t="s">
        <v>768</v>
      </c>
      <c r="F5637" s="124">
        <v>-4</v>
      </c>
      <c r="G5637" s="2" t="s">
        <v>18223</v>
      </c>
      <c r="H5637" s="130">
        <v>45897</v>
      </c>
      <c r="I5637" s="134"/>
      <c r="J5637" s="123">
        <f>IF(OR(tbl_Metraj22[[#This Row],[TARIH]]="",tbl_Metraj22[[#This Row],[TARIH]]="-"),0,IF(tbl_Metraj22[[#This Row],[YUZDE]]=0,tbl_Metraj22[[#This Row],[METRAJ_BETON]],tbl_Metraj22[[#This Row],[YUZDE]]*tbl_Metraj22[[#This Row],[METRAJ_BETON]]))</f>
        <v>5.0199999999999996</v>
      </c>
      <c r="K5637" s="2" t="s">
        <v>1409</v>
      </c>
    </row>
    <row r="5638" spans="1:11" ht="14.25" x14ac:dyDescent="0.2">
      <c r="A5638" s="2" t="s">
        <v>728</v>
      </c>
      <c r="B5638" s="124" t="s">
        <v>10400</v>
      </c>
      <c r="C5638" s="124"/>
      <c r="D5638" s="126">
        <v>5.0199999999999996</v>
      </c>
      <c r="E5638" s="124" t="s">
        <v>768</v>
      </c>
      <c r="F5638" s="124">
        <v>-4</v>
      </c>
      <c r="G5638" s="2" t="s">
        <v>18224</v>
      </c>
      <c r="H5638" s="130">
        <v>45897</v>
      </c>
      <c r="I5638" s="134"/>
      <c r="J5638" s="123">
        <f>IF(OR(tbl_Metraj22[[#This Row],[TARIH]]="",tbl_Metraj22[[#This Row],[TARIH]]="-"),0,IF(tbl_Metraj22[[#This Row],[YUZDE]]=0,tbl_Metraj22[[#This Row],[METRAJ_BETON]],tbl_Metraj22[[#This Row],[YUZDE]]*tbl_Metraj22[[#This Row],[METRAJ_BETON]]))</f>
        <v>5.0199999999999996</v>
      </c>
      <c r="K5638" s="2" t="s">
        <v>1408</v>
      </c>
    </row>
    <row r="5639" spans="1:11" ht="14.25" x14ac:dyDescent="0.2">
      <c r="A5639" s="2" t="s">
        <v>728</v>
      </c>
      <c r="B5639" s="124" t="s">
        <v>10401</v>
      </c>
      <c r="C5639" s="124"/>
      <c r="D5639" s="126">
        <v>5.57</v>
      </c>
      <c r="E5639" s="124" t="s">
        <v>768</v>
      </c>
      <c r="F5639" s="124">
        <v>-4</v>
      </c>
      <c r="G5639" s="2" t="s">
        <v>18225</v>
      </c>
      <c r="H5639" s="130">
        <v>45897</v>
      </c>
      <c r="I5639" s="134"/>
      <c r="J5639" s="123">
        <f>IF(OR(tbl_Metraj22[[#This Row],[TARIH]]="",tbl_Metraj22[[#This Row],[TARIH]]="-"),0,IF(tbl_Metraj22[[#This Row],[YUZDE]]=0,tbl_Metraj22[[#This Row],[METRAJ_BETON]],tbl_Metraj22[[#This Row],[YUZDE]]*tbl_Metraj22[[#This Row],[METRAJ_BETON]]))</f>
        <v>5.57</v>
      </c>
      <c r="K5639" s="2" t="s">
        <v>1407</v>
      </c>
    </row>
    <row r="5640" spans="1:11" ht="14.25" x14ac:dyDescent="0.2">
      <c r="A5640" s="2" t="s">
        <v>728</v>
      </c>
      <c r="B5640" s="124" t="s">
        <v>10402</v>
      </c>
      <c r="C5640" s="124"/>
      <c r="D5640" s="126">
        <v>2.2400000000000002</v>
      </c>
      <c r="E5640" s="124" t="s">
        <v>768</v>
      </c>
      <c r="F5640" s="124">
        <v>-4</v>
      </c>
      <c r="G5640" s="2" t="s">
        <v>18226</v>
      </c>
      <c r="H5640" s="130">
        <v>45897</v>
      </c>
      <c r="I5640" s="134"/>
      <c r="J5640" s="123">
        <f>IF(OR(tbl_Metraj22[[#This Row],[TARIH]]="",tbl_Metraj22[[#This Row],[TARIH]]="-"),0,IF(tbl_Metraj22[[#This Row],[YUZDE]]=0,tbl_Metraj22[[#This Row],[METRAJ_BETON]],tbl_Metraj22[[#This Row],[YUZDE]]*tbl_Metraj22[[#This Row],[METRAJ_BETON]]))</f>
        <v>2.2400000000000002</v>
      </c>
      <c r="K5640" s="2" t="s">
        <v>1382</v>
      </c>
    </row>
    <row r="5641" spans="1:11" ht="14.25" x14ac:dyDescent="0.2">
      <c r="A5641" s="2" t="s">
        <v>728</v>
      </c>
      <c r="B5641" s="124" t="s">
        <v>10430</v>
      </c>
      <c r="C5641" s="124"/>
      <c r="D5641" s="126">
        <v>4.32</v>
      </c>
      <c r="E5641" s="124" t="s">
        <v>768</v>
      </c>
      <c r="F5641" s="124">
        <v>-4</v>
      </c>
      <c r="G5641" s="2" t="s">
        <v>18227</v>
      </c>
      <c r="H5641" s="130">
        <v>45897</v>
      </c>
      <c r="I5641" s="134"/>
      <c r="J5641" s="123">
        <f>IF(OR(tbl_Metraj22[[#This Row],[TARIH]]="",tbl_Metraj22[[#This Row],[TARIH]]="-"),0,IF(tbl_Metraj22[[#This Row],[YUZDE]]=0,tbl_Metraj22[[#This Row],[METRAJ_BETON]],tbl_Metraj22[[#This Row],[YUZDE]]*tbl_Metraj22[[#This Row],[METRAJ_BETON]]))</f>
        <v>4.32</v>
      </c>
      <c r="K5641" s="2" t="s">
        <v>1388</v>
      </c>
    </row>
    <row r="5642" spans="1:11" ht="14.25" x14ac:dyDescent="0.2">
      <c r="A5642" s="2" t="s">
        <v>728</v>
      </c>
      <c r="B5642" s="124" t="s">
        <v>10431</v>
      </c>
      <c r="C5642" s="124"/>
      <c r="D5642" s="126">
        <v>4.32</v>
      </c>
      <c r="E5642" s="124" t="s">
        <v>768</v>
      </c>
      <c r="F5642" s="124">
        <v>-4</v>
      </c>
      <c r="G5642" s="2" t="s">
        <v>18228</v>
      </c>
      <c r="H5642" s="130">
        <v>45897</v>
      </c>
      <c r="I5642" s="134"/>
      <c r="J5642" s="123">
        <f>IF(OR(tbl_Metraj22[[#This Row],[TARIH]]="",tbl_Metraj22[[#This Row],[TARIH]]="-"),0,IF(tbl_Metraj22[[#This Row],[YUZDE]]=0,tbl_Metraj22[[#This Row],[METRAJ_BETON]],tbl_Metraj22[[#This Row],[YUZDE]]*tbl_Metraj22[[#This Row],[METRAJ_BETON]]))</f>
        <v>4.32</v>
      </c>
      <c r="K5642" s="2" t="s">
        <v>1387</v>
      </c>
    </row>
    <row r="5643" spans="1:11" ht="14.25" x14ac:dyDescent="0.2">
      <c r="A5643" s="2" t="s">
        <v>728</v>
      </c>
      <c r="B5643" s="124" t="s">
        <v>10434</v>
      </c>
      <c r="C5643" s="124"/>
      <c r="D5643" s="126">
        <v>3.36</v>
      </c>
      <c r="E5643" s="124" t="s">
        <v>768</v>
      </c>
      <c r="F5643" s="124">
        <v>-4</v>
      </c>
      <c r="G5643" s="2" t="s">
        <v>18229</v>
      </c>
      <c r="H5643" s="130">
        <v>45897</v>
      </c>
      <c r="I5643" s="134"/>
      <c r="J5643" s="123">
        <f>IF(OR(tbl_Metraj22[[#This Row],[TARIH]]="",tbl_Metraj22[[#This Row],[TARIH]]="-"),0,IF(tbl_Metraj22[[#This Row],[YUZDE]]=0,tbl_Metraj22[[#This Row],[METRAJ_BETON]],tbl_Metraj22[[#This Row],[YUZDE]]*tbl_Metraj22[[#This Row],[METRAJ_BETON]]))</f>
        <v>3.36</v>
      </c>
      <c r="K5643" s="2" t="s">
        <v>1384</v>
      </c>
    </row>
    <row r="5644" spans="1:11" ht="14.25" x14ac:dyDescent="0.2">
      <c r="A5644" s="2" t="s">
        <v>728</v>
      </c>
      <c r="B5644" s="124" t="s">
        <v>10435</v>
      </c>
      <c r="C5644" s="124"/>
      <c r="D5644" s="126">
        <v>3.92</v>
      </c>
      <c r="E5644" s="124" t="s">
        <v>768</v>
      </c>
      <c r="F5644" s="124">
        <v>-4</v>
      </c>
      <c r="G5644" s="2" t="s">
        <v>18230</v>
      </c>
      <c r="H5644" s="130">
        <v>45897</v>
      </c>
      <c r="I5644" s="134"/>
      <c r="J5644" s="123">
        <f>IF(OR(tbl_Metraj22[[#This Row],[TARIH]]="",tbl_Metraj22[[#This Row],[TARIH]]="-"),0,IF(tbl_Metraj22[[#This Row],[YUZDE]]=0,tbl_Metraj22[[#This Row],[METRAJ_BETON]],tbl_Metraj22[[#This Row],[YUZDE]]*tbl_Metraj22[[#This Row],[METRAJ_BETON]]))</f>
        <v>3.92</v>
      </c>
      <c r="K5644" s="2" t="s">
        <v>1383</v>
      </c>
    </row>
    <row r="5645" spans="1:11" ht="14.25" x14ac:dyDescent="0.2">
      <c r="A5645" s="2" t="s">
        <v>728</v>
      </c>
      <c r="B5645" s="124" t="s">
        <v>10437</v>
      </c>
      <c r="C5645" s="124"/>
      <c r="D5645" s="126">
        <v>0.84</v>
      </c>
      <c r="E5645" s="124" t="s">
        <v>768</v>
      </c>
      <c r="F5645" s="124">
        <v>-4</v>
      </c>
      <c r="G5645" s="2" t="s">
        <v>18231</v>
      </c>
      <c r="H5645" s="130">
        <v>45897</v>
      </c>
      <c r="I5645" s="134"/>
      <c r="J5645" s="123">
        <f>IF(OR(tbl_Metraj22[[#This Row],[TARIH]]="",tbl_Metraj22[[#This Row],[TARIH]]="-"),0,IF(tbl_Metraj22[[#This Row],[YUZDE]]=0,tbl_Metraj22[[#This Row],[METRAJ_BETON]],tbl_Metraj22[[#This Row],[YUZDE]]*tbl_Metraj22[[#This Row],[METRAJ_BETON]]))</f>
        <v>0.84</v>
      </c>
      <c r="K5645" s="2" t="s">
        <v>1419</v>
      </c>
    </row>
    <row r="5646" spans="1:11" ht="14.25" x14ac:dyDescent="0.2">
      <c r="A5646" s="2" t="s">
        <v>728</v>
      </c>
      <c r="B5646" s="124" t="s">
        <v>10441</v>
      </c>
      <c r="C5646" s="124"/>
      <c r="D5646" s="126">
        <v>2.8</v>
      </c>
      <c r="E5646" s="124" t="s">
        <v>768</v>
      </c>
      <c r="F5646" s="124">
        <v>-4</v>
      </c>
      <c r="G5646" s="2" t="s">
        <v>18232</v>
      </c>
      <c r="H5646" s="130">
        <v>45897</v>
      </c>
      <c r="I5646" s="134"/>
      <c r="J5646" s="123">
        <f>IF(OR(tbl_Metraj22[[#This Row],[TARIH]]="",tbl_Metraj22[[#This Row],[TARIH]]="-"),0,IF(tbl_Metraj22[[#This Row],[YUZDE]]=0,tbl_Metraj22[[#This Row],[METRAJ_BETON]],tbl_Metraj22[[#This Row],[YUZDE]]*tbl_Metraj22[[#This Row],[METRAJ_BETON]]))</f>
        <v>2.8</v>
      </c>
      <c r="K5646" s="2" t="s">
        <v>1406</v>
      </c>
    </row>
    <row r="5647" spans="1:11" ht="14.25" x14ac:dyDescent="0.2">
      <c r="A5647" s="2" t="s">
        <v>2977</v>
      </c>
      <c r="B5647" s="124" t="s">
        <v>8350</v>
      </c>
      <c r="C5647" s="124"/>
      <c r="D5647" s="126">
        <v>4.9800000000000004</v>
      </c>
      <c r="E5647" s="124" t="s">
        <v>768</v>
      </c>
      <c r="F5647" s="124">
        <v>-4</v>
      </c>
      <c r="G5647" s="2" t="s">
        <v>18233</v>
      </c>
      <c r="H5647" s="130">
        <v>45897</v>
      </c>
      <c r="I5647" s="134"/>
      <c r="J5647" s="123">
        <f>IF(OR(tbl_Metraj22[[#This Row],[TARIH]]="",tbl_Metraj22[[#This Row],[TARIH]]="-"),0,IF(tbl_Metraj22[[#This Row],[YUZDE]]=0,tbl_Metraj22[[#This Row],[METRAJ_BETON]],tbl_Metraj22[[#This Row],[YUZDE]]*tbl_Metraj22[[#This Row],[METRAJ_BETON]]))</f>
        <v>4.9800000000000004</v>
      </c>
      <c r="K5647" s="2" t="s">
        <v>1333</v>
      </c>
    </row>
    <row r="5648" spans="1:11" ht="14.25" x14ac:dyDescent="0.2">
      <c r="A5648" s="2" t="s">
        <v>2977</v>
      </c>
      <c r="B5648" s="124" t="s">
        <v>8351</v>
      </c>
      <c r="C5648" s="124"/>
      <c r="D5648" s="126">
        <v>10.63</v>
      </c>
      <c r="E5648" s="124" t="s">
        <v>768</v>
      </c>
      <c r="F5648" s="124">
        <v>-4</v>
      </c>
      <c r="G5648" s="2" t="s">
        <v>18234</v>
      </c>
      <c r="H5648" s="130">
        <v>45897</v>
      </c>
      <c r="I5648" s="134"/>
      <c r="J5648" s="123">
        <f>IF(OR(tbl_Metraj22[[#This Row],[TARIH]]="",tbl_Metraj22[[#This Row],[TARIH]]="-"),0,IF(tbl_Metraj22[[#This Row],[YUZDE]]=0,tbl_Metraj22[[#This Row],[METRAJ_BETON]],tbl_Metraj22[[#This Row],[YUZDE]]*tbl_Metraj22[[#This Row],[METRAJ_BETON]]))</f>
        <v>10.63</v>
      </c>
      <c r="K5648" s="2" t="s">
        <v>1334</v>
      </c>
    </row>
    <row r="5649" spans="1:11" ht="14.25" x14ac:dyDescent="0.2">
      <c r="A5649" s="2" t="s">
        <v>2977</v>
      </c>
      <c r="B5649" s="124" t="s">
        <v>8352</v>
      </c>
      <c r="C5649" s="124"/>
      <c r="D5649" s="126">
        <v>6.17</v>
      </c>
      <c r="E5649" s="124" t="s">
        <v>768</v>
      </c>
      <c r="F5649" s="124">
        <v>-4</v>
      </c>
      <c r="G5649" s="2" t="s">
        <v>18235</v>
      </c>
      <c r="H5649" s="130">
        <v>45897</v>
      </c>
      <c r="I5649" s="134"/>
      <c r="J5649" s="123">
        <f>IF(OR(tbl_Metraj22[[#This Row],[TARIH]]="",tbl_Metraj22[[#This Row],[TARIH]]="-"),0,IF(tbl_Metraj22[[#This Row],[YUZDE]]=0,tbl_Metraj22[[#This Row],[METRAJ_BETON]],tbl_Metraj22[[#This Row],[YUZDE]]*tbl_Metraj22[[#This Row],[METRAJ_BETON]]))</f>
        <v>6.17</v>
      </c>
      <c r="K5649" s="2" t="s">
        <v>1335</v>
      </c>
    </row>
    <row r="5650" spans="1:11" ht="14.25" x14ac:dyDescent="0.2">
      <c r="A5650" s="2" t="s">
        <v>2977</v>
      </c>
      <c r="B5650" s="124" t="s">
        <v>8353</v>
      </c>
      <c r="C5650" s="124"/>
      <c r="D5650" s="126">
        <v>32.869999999999997</v>
      </c>
      <c r="E5650" s="124" t="s">
        <v>768</v>
      </c>
      <c r="F5650" s="124">
        <v>-4</v>
      </c>
      <c r="G5650" s="2" t="s">
        <v>18236</v>
      </c>
      <c r="H5650" s="130">
        <v>45897</v>
      </c>
      <c r="I5650" s="134"/>
      <c r="J5650" s="123">
        <f>IF(OR(tbl_Metraj22[[#This Row],[TARIH]]="",tbl_Metraj22[[#This Row],[TARIH]]="-"),0,IF(tbl_Metraj22[[#This Row],[YUZDE]]=0,tbl_Metraj22[[#This Row],[METRAJ_BETON]],tbl_Metraj22[[#This Row],[YUZDE]]*tbl_Metraj22[[#This Row],[METRAJ_BETON]]))</f>
        <v>32.869999999999997</v>
      </c>
      <c r="K5650" s="2" t="s">
        <v>1336</v>
      </c>
    </row>
    <row r="5651" spans="1:11" ht="14.25" x14ac:dyDescent="0.2">
      <c r="A5651" s="2" t="s">
        <v>2977</v>
      </c>
      <c r="B5651" s="124" t="s">
        <v>8354</v>
      </c>
      <c r="C5651" s="124"/>
      <c r="D5651" s="126">
        <v>31.71</v>
      </c>
      <c r="E5651" s="124" t="s">
        <v>768</v>
      </c>
      <c r="F5651" s="124">
        <v>-4</v>
      </c>
      <c r="G5651" s="2" t="s">
        <v>18237</v>
      </c>
      <c r="H5651" s="130">
        <v>45897</v>
      </c>
      <c r="I5651" s="134"/>
      <c r="J5651" s="123">
        <f>IF(OR(tbl_Metraj22[[#This Row],[TARIH]]="",tbl_Metraj22[[#This Row],[TARIH]]="-"),0,IF(tbl_Metraj22[[#This Row],[YUZDE]]=0,tbl_Metraj22[[#This Row],[METRAJ_BETON]],tbl_Metraj22[[#This Row],[YUZDE]]*tbl_Metraj22[[#This Row],[METRAJ_BETON]]))</f>
        <v>31.71</v>
      </c>
      <c r="K5651" s="2" t="s">
        <v>1337</v>
      </c>
    </row>
    <row r="5652" spans="1:11" ht="14.25" x14ac:dyDescent="0.2">
      <c r="A5652" s="2" t="s">
        <v>2977</v>
      </c>
      <c r="B5652" s="124" t="s">
        <v>8355</v>
      </c>
      <c r="C5652" s="124"/>
      <c r="D5652" s="126">
        <v>47.52</v>
      </c>
      <c r="E5652" s="124" t="s">
        <v>768</v>
      </c>
      <c r="F5652" s="124">
        <v>-4</v>
      </c>
      <c r="G5652" s="2" t="s">
        <v>18238</v>
      </c>
      <c r="H5652" s="130">
        <v>45897</v>
      </c>
      <c r="I5652" s="134"/>
      <c r="J5652" s="123">
        <f>IF(OR(tbl_Metraj22[[#This Row],[TARIH]]="",tbl_Metraj22[[#This Row],[TARIH]]="-"),0,IF(tbl_Metraj22[[#This Row],[YUZDE]]=0,tbl_Metraj22[[#This Row],[METRAJ_BETON]],tbl_Metraj22[[#This Row],[YUZDE]]*tbl_Metraj22[[#This Row],[METRAJ_BETON]]))</f>
        <v>47.52</v>
      </c>
      <c r="K5652" s="2" t="s">
        <v>1338</v>
      </c>
    </row>
    <row r="5653" spans="1:11" ht="14.25" x14ac:dyDescent="0.2">
      <c r="A5653" s="2" t="s">
        <v>2977</v>
      </c>
      <c r="B5653" s="124" t="s">
        <v>8356</v>
      </c>
      <c r="C5653" s="124"/>
      <c r="D5653" s="126">
        <v>47.26</v>
      </c>
      <c r="E5653" s="124" t="s">
        <v>768</v>
      </c>
      <c r="F5653" s="124">
        <v>-4</v>
      </c>
      <c r="G5653" s="2" t="s">
        <v>18239</v>
      </c>
      <c r="H5653" s="130">
        <v>45897</v>
      </c>
      <c r="I5653" s="134"/>
      <c r="J5653" s="123">
        <f>IF(OR(tbl_Metraj22[[#This Row],[TARIH]]="",tbl_Metraj22[[#This Row],[TARIH]]="-"),0,IF(tbl_Metraj22[[#This Row],[YUZDE]]=0,tbl_Metraj22[[#This Row],[METRAJ_BETON]],tbl_Metraj22[[#This Row],[YUZDE]]*tbl_Metraj22[[#This Row],[METRAJ_BETON]]))</f>
        <v>47.26</v>
      </c>
      <c r="K5653" s="2" t="s">
        <v>1340</v>
      </c>
    </row>
    <row r="5654" spans="1:11" ht="14.25" x14ac:dyDescent="0.2">
      <c r="A5654" s="2" t="s">
        <v>2977</v>
      </c>
      <c r="B5654" s="124" t="s">
        <v>8357</v>
      </c>
      <c r="C5654" s="124"/>
      <c r="D5654" s="126">
        <v>1.91</v>
      </c>
      <c r="E5654" s="124" t="s">
        <v>768</v>
      </c>
      <c r="F5654" s="124">
        <v>-4</v>
      </c>
      <c r="G5654" s="2" t="s">
        <v>18240</v>
      </c>
      <c r="H5654" s="130">
        <v>45897</v>
      </c>
      <c r="I5654" s="134"/>
      <c r="J5654" s="123">
        <f>IF(OR(tbl_Metraj22[[#This Row],[TARIH]]="",tbl_Metraj22[[#This Row],[TARIH]]="-"),0,IF(tbl_Metraj22[[#This Row],[YUZDE]]=0,tbl_Metraj22[[#This Row],[METRAJ_BETON]],tbl_Metraj22[[#This Row],[YUZDE]]*tbl_Metraj22[[#This Row],[METRAJ_BETON]]))</f>
        <v>1.91</v>
      </c>
      <c r="K5654" s="2" t="s">
        <v>1339</v>
      </c>
    </row>
    <row r="5655" spans="1:11" ht="14.25" x14ac:dyDescent="0.2">
      <c r="A5655" s="2" t="s">
        <v>2977</v>
      </c>
      <c r="B5655" s="124" t="s">
        <v>8358</v>
      </c>
      <c r="C5655" s="124"/>
      <c r="D5655" s="126">
        <v>14.58</v>
      </c>
      <c r="E5655" s="124" t="s">
        <v>768</v>
      </c>
      <c r="F5655" s="124">
        <v>-4</v>
      </c>
      <c r="G5655" s="2" t="s">
        <v>18241</v>
      </c>
      <c r="H5655" s="130">
        <v>45897</v>
      </c>
      <c r="I5655" s="134"/>
      <c r="J5655" s="123">
        <f>IF(OR(tbl_Metraj22[[#This Row],[TARIH]]="",tbl_Metraj22[[#This Row],[TARIH]]="-"),0,IF(tbl_Metraj22[[#This Row],[YUZDE]]=0,tbl_Metraj22[[#This Row],[METRAJ_BETON]],tbl_Metraj22[[#This Row],[YUZDE]]*tbl_Metraj22[[#This Row],[METRAJ_BETON]]))</f>
        <v>14.58</v>
      </c>
    </row>
    <row r="5656" spans="1:11" ht="14.25" x14ac:dyDescent="0.2">
      <c r="A5656" s="2" t="s">
        <v>2977</v>
      </c>
      <c r="B5656" s="124" t="s">
        <v>8359</v>
      </c>
      <c r="C5656" s="124"/>
      <c r="D5656" s="126">
        <v>15.44</v>
      </c>
      <c r="E5656" s="124" t="s">
        <v>768</v>
      </c>
      <c r="F5656" s="124">
        <v>-4</v>
      </c>
      <c r="G5656" s="2" t="s">
        <v>18242</v>
      </c>
      <c r="H5656" s="130">
        <v>45897</v>
      </c>
      <c r="I5656" s="134"/>
      <c r="J5656" s="123">
        <f>IF(OR(tbl_Metraj22[[#This Row],[TARIH]]="",tbl_Metraj22[[#This Row],[TARIH]]="-"),0,IF(tbl_Metraj22[[#This Row],[YUZDE]]=0,tbl_Metraj22[[#This Row],[METRAJ_BETON]],tbl_Metraj22[[#This Row],[YUZDE]]*tbl_Metraj22[[#This Row],[METRAJ_BETON]]))</f>
        <v>15.44</v>
      </c>
      <c r="K5656" s="2" t="s">
        <v>1430</v>
      </c>
    </row>
    <row r="5657" spans="1:11" ht="14.25" x14ac:dyDescent="0.2">
      <c r="A5657" s="2" t="s">
        <v>2977</v>
      </c>
      <c r="B5657" s="124" t="s">
        <v>8360</v>
      </c>
      <c r="C5657" s="124"/>
      <c r="D5657" s="126">
        <v>15.44</v>
      </c>
      <c r="E5657" s="124" t="s">
        <v>768</v>
      </c>
      <c r="F5657" s="124">
        <v>-4</v>
      </c>
      <c r="G5657" s="2" t="s">
        <v>18243</v>
      </c>
      <c r="H5657" s="130">
        <v>45897</v>
      </c>
      <c r="I5657" s="134"/>
      <c r="J5657" s="123">
        <f>IF(OR(tbl_Metraj22[[#This Row],[TARIH]]="",tbl_Metraj22[[#This Row],[TARIH]]="-"),0,IF(tbl_Metraj22[[#This Row],[YUZDE]]=0,tbl_Metraj22[[#This Row],[METRAJ_BETON]],tbl_Metraj22[[#This Row],[YUZDE]]*tbl_Metraj22[[#This Row],[METRAJ_BETON]]))</f>
        <v>15.44</v>
      </c>
      <c r="K5657" s="2" t="s">
        <v>1327</v>
      </c>
    </row>
    <row r="5658" spans="1:11" ht="14.25" x14ac:dyDescent="0.2">
      <c r="A5658" s="2" t="s">
        <v>2977</v>
      </c>
      <c r="B5658" s="124" t="s">
        <v>8361</v>
      </c>
      <c r="C5658" s="124"/>
      <c r="D5658" s="126">
        <v>15.37</v>
      </c>
      <c r="E5658" s="124" t="s">
        <v>768</v>
      </c>
      <c r="F5658" s="124">
        <v>-4</v>
      </c>
      <c r="G5658" s="2" t="s">
        <v>18244</v>
      </c>
      <c r="H5658" s="130">
        <v>45897</v>
      </c>
      <c r="I5658" s="134"/>
      <c r="J5658" s="123">
        <f>IF(OR(tbl_Metraj22[[#This Row],[TARIH]]="",tbl_Metraj22[[#This Row],[TARIH]]="-"),0,IF(tbl_Metraj22[[#This Row],[YUZDE]]=0,tbl_Metraj22[[#This Row],[METRAJ_BETON]],tbl_Metraj22[[#This Row],[YUZDE]]*tbl_Metraj22[[#This Row],[METRAJ_BETON]]))</f>
        <v>15.37</v>
      </c>
    </row>
    <row r="5659" spans="1:11" ht="14.25" x14ac:dyDescent="0.2">
      <c r="A5659" s="2" t="s">
        <v>2977</v>
      </c>
      <c r="B5659" s="124" t="s">
        <v>8362</v>
      </c>
      <c r="C5659" s="124"/>
      <c r="D5659" s="126">
        <v>15.67</v>
      </c>
      <c r="E5659" s="124" t="s">
        <v>768</v>
      </c>
      <c r="F5659" s="124">
        <v>-4</v>
      </c>
      <c r="G5659" s="2" t="s">
        <v>18245</v>
      </c>
      <c r="H5659" s="130">
        <v>45897</v>
      </c>
      <c r="I5659" s="134"/>
      <c r="J5659" s="123">
        <f>IF(OR(tbl_Metraj22[[#This Row],[TARIH]]="",tbl_Metraj22[[#This Row],[TARIH]]="-"),0,IF(tbl_Metraj22[[#This Row],[YUZDE]]=0,tbl_Metraj22[[#This Row],[METRAJ_BETON]],tbl_Metraj22[[#This Row],[YUZDE]]*tbl_Metraj22[[#This Row],[METRAJ_BETON]]))</f>
        <v>15.67</v>
      </c>
      <c r="K5659" s="2" t="s">
        <v>1428</v>
      </c>
    </row>
    <row r="5660" spans="1:11" ht="14.25" x14ac:dyDescent="0.2">
      <c r="A5660" s="2" t="s">
        <v>2977</v>
      </c>
      <c r="B5660" s="124" t="s">
        <v>8446</v>
      </c>
      <c r="C5660" s="124"/>
      <c r="D5660" s="126">
        <v>2.67</v>
      </c>
      <c r="E5660" s="124" t="s">
        <v>768</v>
      </c>
      <c r="F5660" s="124">
        <v>-4</v>
      </c>
      <c r="G5660" s="2" t="s">
        <v>18246</v>
      </c>
      <c r="H5660" s="130">
        <v>45897</v>
      </c>
      <c r="I5660" s="134"/>
      <c r="J5660" s="123">
        <f>IF(OR(tbl_Metraj22[[#This Row],[TARIH]]="",tbl_Metraj22[[#This Row],[TARIH]]="-"),0,IF(tbl_Metraj22[[#This Row],[YUZDE]]=0,tbl_Metraj22[[#This Row],[METRAJ_BETON]],tbl_Metraj22[[#This Row],[YUZDE]]*tbl_Metraj22[[#This Row],[METRAJ_BETON]]))</f>
        <v>2.67</v>
      </c>
      <c r="K5660" s="2" t="s">
        <v>1166</v>
      </c>
    </row>
    <row r="5661" spans="1:11" ht="14.25" x14ac:dyDescent="0.2">
      <c r="A5661" s="2" t="s">
        <v>2977</v>
      </c>
      <c r="B5661" s="124" t="s">
        <v>8447</v>
      </c>
      <c r="C5661" s="124"/>
      <c r="D5661" s="126">
        <v>13.86</v>
      </c>
      <c r="E5661" s="124" t="s">
        <v>768</v>
      </c>
      <c r="F5661" s="124">
        <v>-4</v>
      </c>
      <c r="G5661" s="2" t="s">
        <v>18247</v>
      </c>
      <c r="H5661" s="130">
        <v>45897</v>
      </c>
      <c r="I5661" s="134"/>
      <c r="J5661" s="123">
        <f>IF(OR(tbl_Metraj22[[#This Row],[TARIH]]="",tbl_Metraj22[[#This Row],[TARIH]]="-"),0,IF(tbl_Metraj22[[#This Row],[YUZDE]]=0,tbl_Metraj22[[#This Row],[METRAJ_BETON]],tbl_Metraj22[[#This Row],[YUZDE]]*tbl_Metraj22[[#This Row],[METRAJ_BETON]]))</f>
        <v>13.86</v>
      </c>
      <c r="K5661" s="2" t="s">
        <v>1165</v>
      </c>
    </row>
    <row r="5662" spans="1:11" ht="14.25" x14ac:dyDescent="0.2">
      <c r="A5662" s="2" t="s">
        <v>2977</v>
      </c>
      <c r="B5662" s="124" t="s">
        <v>8448</v>
      </c>
      <c r="C5662" s="124"/>
      <c r="D5662" s="126">
        <v>10.1</v>
      </c>
      <c r="E5662" s="124" t="s">
        <v>768</v>
      </c>
      <c r="F5662" s="124">
        <v>-4</v>
      </c>
      <c r="G5662" s="2" t="s">
        <v>18248</v>
      </c>
      <c r="H5662" s="130">
        <v>45897</v>
      </c>
      <c r="I5662" s="134"/>
      <c r="J5662" s="123">
        <f>IF(OR(tbl_Metraj22[[#This Row],[TARIH]]="",tbl_Metraj22[[#This Row],[TARIH]]="-"),0,IF(tbl_Metraj22[[#This Row],[YUZDE]]=0,tbl_Metraj22[[#This Row],[METRAJ_BETON]],tbl_Metraj22[[#This Row],[YUZDE]]*tbl_Metraj22[[#This Row],[METRAJ_BETON]]))</f>
        <v>10.1</v>
      </c>
      <c r="K5662" s="2" t="s">
        <v>1162</v>
      </c>
    </row>
    <row r="5663" spans="1:11" ht="14.25" x14ac:dyDescent="0.2">
      <c r="A5663" s="2" t="s">
        <v>2977</v>
      </c>
      <c r="B5663" s="124" t="s">
        <v>8449</v>
      </c>
      <c r="C5663" s="124"/>
      <c r="D5663" s="126">
        <v>7.52</v>
      </c>
      <c r="E5663" s="124" t="s">
        <v>768</v>
      </c>
      <c r="F5663" s="124">
        <v>-4</v>
      </c>
      <c r="G5663" s="2" t="s">
        <v>18249</v>
      </c>
      <c r="H5663" s="130">
        <v>45897</v>
      </c>
      <c r="I5663" s="134"/>
      <c r="J5663" s="123">
        <f>IF(OR(tbl_Metraj22[[#This Row],[TARIH]]="",tbl_Metraj22[[#This Row],[TARIH]]="-"),0,IF(tbl_Metraj22[[#This Row],[YUZDE]]=0,tbl_Metraj22[[#This Row],[METRAJ_BETON]],tbl_Metraj22[[#This Row],[YUZDE]]*tbl_Metraj22[[#This Row],[METRAJ_BETON]]))</f>
        <v>7.52</v>
      </c>
      <c r="K5663" s="2" t="s">
        <v>1163</v>
      </c>
    </row>
    <row r="5664" spans="1:11" ht="14.25" x14ac:dyDescent="0.2">
      <c r="A5664" s="2" t="s">
        <v>2977</v>
      </c>
      <c r="B5664" s="124" t="s">
        <v>8450</v>
      </c>
      <c r="C5664" s="124"/>
      <c r="D5664" s="126">
        <v>4.68</v>
      </c>
      <c r="E5664" s="124" t="s">
        <v>768</v>
      </c>
      <c r="F5664" s="124">
        <v>-4</v>
      </c>
      <c r="G5664" s="2" t="s">
        <v>18250</v>
      </c>
      <c r="H5664" s="130">
        <v>45897</v>
      </c>
      <c r="I5664" s="134"/>
      <c r="J5664" s="123">
        <f>IF(OR(tbl_Metraj22[[#This Row],[TARIH]]="",tbl_Metraj22[[#This Row],[TARIH]]="-"),0,IF(tbl_Metraj22[[#This Row],[YUZDE]]=0,tbl_Metraj22[[#This Row],[METRAJ_BETON]],tbl_Metraj22[[#This Row],[YUZDE]]*tbl_Metraj22[[#This Row],[METRAJ_BETON]]))</f>
        <v>4.68</v>
      </c>
      <c r="K5664" s="2" t="s">
        <v>1164</v>
      </c>
    </row>
    <row r="5665" spans="1:11" ht="14.25" x14ac:dyDescent="0.2">
      <c r="A5665" s="2" t="s">
        <v>2977</v>
      </c>
      <c r="B5665" s="124" t="s">
        <v>8451</v>
      </c>
      <c r="C5665" s="124"/>
      <c r="D5665" s="126">
        <v>1.29</v>
      </c>
      <c r="E5665" s="124" t="s">
        <v>768</v>
      </c>
      <c r="F5665" s="124">
        <v>-4</v>
      </c>
      <c r="G5665" s="2" t="s">
        <v>18251</v>
      </c>
      <c r="H5665" s="130">
        <v>45897</v>
      </c>
      <c r="I5665" s="134"/>
      <c r="J5665" s="123">
        <f>IF(OR(tbl_Metraj22[[#This Row],[TARIH]]="",tbl_Metraj22[[#This Row],[TARIH]]="-"),0,IF(tbl_Metraj22[[#This Row],[YUZDE]]=0,tbl_Metraj22[[#This Row],[METRAJ_BETON]],tbl_Metraj22[[#This Row],[YUZDE]]*tbl_Metraj22[[#This Row],[METRAJ_BETON]]))</f>
        <v>1.29</v>
      </c>
      <c r="K5665" s="2" t="s">
        <v>1159</v>
      </c>
    </row>
    <row r="5666" spans="1:11" ht="14.25" x14ac:dyDescent="0.2">
      <c r="A5666" s="2" t="s">
        <v>2977</v>
      </c>
      <c r="B5666" s="124" t="s">
        <v>8452</v>
      </c>
      <c r="C5666" s="124"/>
      <c r="D5666" s="126">
        <v>11.02</v>
      </c>
      <c r="E5666" s="124" t="s">
        <v>768</v>
      </c>
      <c r="F5666" s="124">
        <v>-4</v>
      </c>
      <c r="G5666" s="2" t="s">
        <v>18252</v>
      </c>
      <c r="H5666" s="130">
        <v>45897</v>
      </c>
      <c r="I5666" s="134"/>
      <c r="J5666" s="123">
        <f>IF(OR(tbl_Metraj22[[#This Row],[TARIH]]="",tbl_Metraj22[[#This Row],[TARIH]]="-"),0,IF(tbl_Metraj22[[#This Row],[YUZDE]]=0,tbl_Metraj22[[#This Row],[METRAJ_BETON]],tbl_Metraj22[[#This Row],[YUZDE]]*tbl_Metraj22[[#This Row],[METRAJ_BETON]]))</f>
        <v>11.02</v>
      </c>
      <c r="K5666" s="2" t="s">
        <v>1168</v>
      </c>
    </row>
    <row r="5667" spans="1:11" ht="14.25" x14ac:dyDescent="0.2">
      <c r="A5667" s="2" t="s">
        <v>2977</v>
      </c>
      <c r="B5667" s="124" t="s">
        <v>8453</v>
      </c>
      <c r="C5667" s="124"/>
      <c r="D5667" s="126">
        <v>4.22</v>
      </c>
      <c r="E5667" s="124" t="s">
        <v>768</v>
      </c>
      <c r="F5667" s="124">
        <v>-4</v>
      </c>
      <c r="G5667" s="2" t="s">
        <v>18253</v>
      </c>
      <c r="H5667" s="130">
        <v>45897</v>
      </c>
      <c r="I5667" s="134"/>
      <c r="J5667" s="123">
        <f>IF(OR(tbl_Metraj22[[#This Row],[TARIH]]="",tbl_Metraj22[[#This Row],[TARIH]]="-"),0,IF(tbl_Metraj22[[#This Row],[YUZDE]]=0,tbl_Metraj22[[#This Row],[METRAJ_BETON]],tbl_Metraj22[[#This Row],[YUZDE]]*tbl_Metraj22[[#This Row],[METRAJ_BETON]]))</f>
        <v>4.22</v>
      </c>
      <c r="K5667" s="2" t="s">
        <v>1169</v>
      </c>
    </row>
    <row r="5668" spans="1:11" ht="14.25" x14ac:dyDescent="0.2">
      <c r="A5668" s="2" t="s">
        <v>2977</v>
      </c>
      <c r="B5668" s="124" t="s">
        <v>8454</v>
      </c>
      <c r="C5668" s="124"/>
      <c r="D5668" s="126">
        <v>20.100000000000001</v>
      </c>
      <c r="E5668" s="124" t="s">
        <v>768</v>
      </c>
      <c r="F5668" s="124">
        <v>-4</v>
      </c>
      <c r="G5668" s="2" t="s">
        <v>18254</v>
      </c>
      <c r="H5668" s="130">
        <v>45897</v>
      </c>
      <c r="I5668" s="134"/>
      <c r="J5668" s="123">
        <f>IF(OR(tbl_Metraj22[[#This Row],[TARIH]]="",tbl_Metraj22[[#This Row],[TARIH]]="-"),0,IF(tbl_Metraj22[[#This Row],[YUZDE]]=0,tbl_Metraj22[[#This Row],[METRAJ_BETON]],tbl_Metraj22[[#This Row],[YUZDE]]*tbl_Metraj22[[#This Row],[METRAJ_BETON]]))</f>
        <v>20.100000000000001</v>
      </c>
      <c r="K5668" s="2" t="s">
        <v>1160</v>
      </c>
    </row>
    <row r="5669" spans="1:11" ht="14.25" x14ac:dyDescent="0.2">
      <c r="A5669" s="2" t="s">
        <v>2977</v>
      </c>
      <c r="B5669" s="124" t="s">
        <v>8455</v>
      </c>
      <c r="C5669" s="124"/>
      <c r="D5669" s="126">
        <v>4.6500000000000004</v>
      </c>
      <c r="E5669" s="124" t="s">
        <v>768</v>
      </c>
      <c r="F5669" s="124">
        <v>-4</v>
      </c>
      <c r="G5669" s="2" t="s">
        <v>18255</v>
      </c>
      <c r="H5669" s="130">
        <v>45897</v>
      </c>
      <c r="I5669" s="134"/>
      <c r="J5669" s="123">
        <f>IF(OR(tbl_Metraj22[[#This Row],[TARIH]]="",tbl_Metraj22[[#This Row],[TARIH]]="-"),0,IF(tbl_Metraj22[[#This Row],[YUZDE]]=0,tbl_Metraj22[[#This Row],[METRAJ_BETON]],tbl_Metraj22[[#This Row],[YUZDE]]*tbl_Metraj22[[#This Row],[METRAJ_BETON]]))</f>
        <v>4.6500000000000004</v>
      </c>
      <c r="K5669" s="2" t="s">
        <v>1161</v>
      </c>
    </row>
    <row r="5670" spans="1:11" ht="14.25" x14ac:dyDescent="0.2">
      <c r="A5670" s="2" t="s">
        <v>2977</v>
      </c>
      <c r="B5670" s="124" t="s">
        <v>10549</v>
      </c>
      <c r="C5670" s="124"/>
      <c r="D5670" s="126">
        <v>11.43</v>
      </c>
      <c r="E5670" s="124" t="s">
        <v>768</v>
      </c>
      <c r="F5670" s="124">
        <v>-4</v>
      </c>
      <c r="G5670" s="2" t="s">
        <v>18256</v>
      </c>
      <c r="H5670" s="130">
        <v>45897</v>
      </c>
      <c r="I5670" s="134"/>
      <c r="J5670" s="123">
        <f>IF(OR(tbl_Metraj22[[#This Row],[TARIH]]="",tbl_Metraj22[[#This Row],[TARIH]]="-"),0,IF(tbl_Metraj22[[#This Row],[YUZDE]]=0,tbl_Metraj22[[#This Row],[METRAJ_BETON]],tbl_Metraj22[[#This Row],[YUZDE]]*tbl_Metraj22[[#This Row],[METRAJ_BETON]]))</f>
        <v>11.43</v>
      </c>
      <c r="K5670" s="2" t="s">
        <v>1420</v>
      </c>
    </row>
    <row r="5671" spans="1:11" ht="14.25" x14ac:dyDescent="0.2">
      <c r="A5671" s="2" t="s">
        <v>2977</v>
      </c>
      <c r="B5671" s="124" t="s">
        <v>10553</v>
      </c>
      <c r="C5671" s="124"/>
      <c r="D5671" s="126">
        <v>12.08</v>
      </c>
      <c r="E5671" s="124" t="s">
        <v>768</v>
      </c>
      <c r="F5671" s="124">
        <v>-4</v>
      </c>
      <c r="G5671" s="2" t="s">
        <v>18257</v>
      </c>
      <c r="H5671" s="130">
        <v>45897</v>
      </c>
      <c r="I5671" s="134"/>
      <c r="J5671" s="123">
        <f>IF(OR(tbl_Metraj22[[#This Row],[TARIH]]="",tbl_Metraj22[[#This Row],[TARIH]]="-"),0,IF(tbl_Metraj22[[#This Row],[YUZDE]]=0,tbl_Metraj22[[#This Row],[METRAJ_BETON]],tbl_Metraj22[[#This Row],[YUZDE]]*tbl_Metraj22[[#This Row],[METRAJ_BETON]]))</f>
        <v>12.08</v>
      </c>
      <c r="K5671" s="2" t="s">
        <v>1426</v>
      </c>
    </row>
    <row r="5672" spans="1:11" ht="14.25" x14ac:dyDescent="0.2">
      <c r="A5672" s="2" t="s">
        <v>2977</v>
      </c>
      <c r="B5672" s="124" t="s">
        <v>10554</v>
      </c>
      <c r="C5672" s="124"/>
      <c r="D5672" s="126">
        <v>12.08</v>
      </c>
      <c r="E5672" s="124" t="s">
        <v>768</v>
      </c>
      <c r="F5672" s="124">
        <v>-4</v>
      </c>
      <c r="G5672" s="2" t="s">
        <v>18258</v>
      </c>
      <c r="H5672" s="130">
        <v>45897</v>
      </c>
      <c r="I5672" s="134"/>
      <c r="J5672" s="123">
        <f>IF(OR(tbl_Metraj22[[#This Row],[TARIH]]="",tbl_Metraj22[[#This Row],[TARIH]]="-"),0,IF(tbl_Metraj22[[#This Row],[YUZDE]]=0,tbl_Metraj22[[#This Row],[METRAJ_BETON]],tbl_Metraj22[[#This Row],[YUZDE]]*tbl_Metraj22[[#This Row],[METRAJ_BETON]]))</f>
        <v>12.08</v>
      </c>
      <c r="K5672" s="2" t="s">
        <v>1427</v>
      </c>
    </row>
    <row r="5673" spans="1:11" ht="14.25" x14ac:dyDescent="0.2">
      <c r="A5673" s="2" t="s">
        <v>2977</v>
      </c>
      <c r="B5673" s="124" t="s">
        <v>10571</v>
      </c>
      <c r="C5673" s="124"/>
      <c r="D5673" s="126">
        <v>7.92</v>
      </c>
      <c r="E5673" s="124" t="s">
        <v>768</v>
      </c>
      <c r="F5673" s="124">
        <v>-4</v>
      </c>
      <c r="G5673" s="2" t="s">
        <v>18259</v>
      </c>
      <c r="H5673" s="130">
        <v>45897</v>
      </c>
      <c r="I5673" s="134"/>
      <c r="J5673" s="123">
        <f>IF(OR(tbl_Metraj22[[#This Row],[TARIH]]="",tbl_Metraj22[[#This Row],[TARIH]]="-"),0,IF(tbl_Metraj22[[#This Row],[YUZDE]]=0,tbl_Metraj22[[#This Row],[METRAJ_BETON]],tbl_Metraj22[[#This Row],[YUZDE]]*tbl_Metraj22[[#This Row],[METRAJ_BETON]]))</f>
        <v>7.92</v>
      </c>
      <c r="K5673" s="2" t="s">
        <v>1170</v>
      </c>
    </row>
    <row r="5674" spans="1:11" ht="14.25" x14ac:dyDescent="0.2">
      <c r="A5674" s="2" t="s">
        <v>2977</v>
      </c>
      <c r="B5674" s="124" t="s">
        <v>10572</v>
      </c>
      <c r="C5674" s="124"/>
      <c r="D5674" s="126">
        <v>7.33</v>
      </c>
      <c r="E5674" s="124" t="s">
        <v>768</v>
      </c>
      <c r="F5674" s="124">
        <v>-4</v>
      </c>
      <c r="G5674" s="2" t="s">
        <v>18260</v>
      </c>
      <c r="H5674" s="130">
        <v>45897</v>
      </c>
      <c r="I5674" s="134"/>
      <c r="J5674" s="123">
        <f>IF(OR(tbl_Metraj22[[#This Row],[TARIH]]="",tbl_Metraj22[[#This Row],[TARIH]]="-"),0,IF(tbl_Metraj22[[#This Row],[YUZDE]]=0,tbl_Metraj22[[#This Row],[METRAJ_BETON]],tbl_Metraj22[[#This Row],[YUZDE]]*tbl_Metraj22[[#This Row],[METRAJ_BETON]]))</f>
        <v>7.33</v>
      </c>
      <c r="K5674" s="2" t="s">
        <v>1167</v>
      </c>
    </row>
    <row r="5675" spans="1:11" ht="14.25" x14ac:dyDescent="0.2">
      <c r="A5675" s="2" t="s">
        <v>787</v>
      </c>
      <c r="B5675" s="124" t="s">
        <v>9507</v>
      </c>
      <c r="C5675" s="124"/>
      <c r="D5675" s="126">
        <v>627.29</v>
      </c>
      <c r="E5675" s="124" t="s">
        <v>768</v>
      </c>
      <c r="F5675" s="124">
        <v>-3</v>
      </c>
      <c r="G5675" s="2" t="s">
        <v>18261</v>
      </c>
      <c r="H5675" s="130"/>
      <c r="I5675" s="134"/>
      <c r="J5675" s="123">
        <f>IF(OR(tbl_Metraj22[[#This Row],[TARIH]]="",tbl_Metraj22[[#This Row],[TARIH]]="-"),0,IF(tbl_Metraj22[[#This Row],[YUZDE]]=0,tbl_Metraj22[[#This Row],[METRAJ_BETON]],tbl_Metraj22[[#This Row],[YUZDE]]*tbl_Metraj22[[#This Row],[METRAJ_BETON]]))</f>
        <v>0</v>
      </c>
    </row>
    <row r="5676" spans="1:11" ht="14.25" x14ac:dyDescent="0.2">
      <c r="A5676" s="2" t="s">
        <v>734</v>
      </c>
      <c r="B5676" s="124" t="s">
        <v>9287</v>
      </c>
      <c r="C5676" s="124"/>
      <c r="D5676" s="126">
        <v>1.55</v>
      </c>
      <c r="E5676" s="124" t="s">
        <v>768</v>
      </c>
      <c r="F5676" s="124">
        <v>-3</v>
      </c>
      <c r="G5676" s="2" t="s">
        <v>18262</v>
      </c>
      <c r="H5676" s="130"/>
      <c r="I5676" s="134"/>
      <c r="J5676" s="123">
        <f>IF(OR(tbl_Metraj22[[#This Row],[TARIH]]="",tbl_Metraj22[[#This Row],[TARIH]]="-"),0,IF(tbl_Metraj22[[#This Row],[YUZDE]]=0,tbl_Metraj22[[#This Row],[METRAJ_BETON]],tbl_Metraj22[[#This Row],[YUZDE]]*tbl_Metraj22[[#This Row],[METRAJ_BETON]]))</f>
        <v>0</v>
      </c>
      <c r="K5676" s="2" t="s">
        <v>22530</v>
      </c>
    </row>
    <row r="5677" spans="1:11" ht="14.25" x14ac:dyDescent="0.2">
      <c r="A5677" s="2" t="s">
        <v>734</v>
      </c>
      <c r="B5677" s="124" t="s">
        <v>9288</v>
      </c>
      <c r="C5677" s="124"/>
      <c r="D5677" s="126">
        <v>3.12</v>
      </c>
      <c r="E5677" s="124" t="s">
        <v>768</v>
      </c>
      <c r="F5677" s="124">
        <v>-3</v>
      </c>
      <c r="G5677" s="2" t="s">
        <v>18263</v>
      </c>
      <c r="H5677" s="130"/>
      <c r="I5677" s="134"/>
      <c r="J5677" s="123">
        <f>IF(OR(tbl_Metraj22[[#This Row],[TARIH]]="",tbl_Metraj22[[#This Row],[TARIH]]="-"),0,IF(tbl_Metraj22[[#This Row],[YUZDE]]=0,tbl_Metraj22[[#This Row],[METRAJ_BETON]],tbl_Metraj22[[#This Row],[YUZDE]]*tbl_Metraj22[[#This Row],[METRAJ_BETON]]))</f>
        <v>0</v>
      </c>
      <c r="K5677" s="2" t="s">
        <v>22683</v>
      </c>
    </row>
    <row r="5678" spans="1:11" ht="14.25" x14ac:dyDescent="0.2">
      <c r="A5678" s="2" t="s">
        <v>734</v>
      </c>
      <c r="B5678" s="124" t="s">
        <v>9289</v>
      </c>
      <c r="C5678" s="124"/>
      <c r="D5678" s="126">
        <v>0.78</v>
      </c>
      <c r="E5678" s="124" t="s">
        <v>768</v>
      </c>
      <c r="F5678" s="124">
        <v>-3</v>
      </c>
      <c r="G5678" s="2" t="s">
        <v>18264</v>
      </c>
      <c r="H5678" s="130"/>
      <c r="I5678" s="134"/>
      <c r="J5678" s="123">
        <f>IF(OR(tbl_Metraj22[[#This Row],[TARIH]]="",tbl_Metraj22[[#This Row],[TARIH]]="-"),0,IF(tbl_Metraj22[[#This Row],[YUZDE]]=0,tbl_Metraj22[[#This Row],[METRAJ_BETON]],tbl_Metraj22[[#This Row],[YUZDE]]*tbl_Metraj22[[#This Row],[METRAJ_BETON]]))</f>
        <v>0</v>
      </c>
      <c r="K5678" s="2" t="s">
        <v>22546</v>
      </c>
    </row>
    <row r="5679" spans="1:11" ht="14.25" x14ac:dyDescent="0.2">
      <c r="A5679" s="2" t="s">
        <v>734</v>
      </c>
      <c r="B5679" s="124" t="s">
        <v>9290</v>
      </c>
      <c r="C5679" s="124"/>
      <c r="D5679" s="126">
        <v>3.01</v>
      </c>
      <c r="E5679" s="124" t="s">
        <v>768</v>
      </c>
      <c r="F5679" s="124">
        <v>-3</v>
      </c>
      <c r="G5679" s="2" t="s">
        <v>18265</v>
      </c>
      <c r="H5679" s="130"/>
      <c r="I5679" s="134"/>
      <c r="J5679" s="123">
        <f>IF(OR(tbl_Metraj22[[#This Row],[TARIH]]="",tbl_Metraj22[[#This Row],[TARIH]]="-"),0,IF(tbl_Metraj22[[#This Row],[YUZDE]]=0,tbl_Metraj22[[#This Row],[METRAJ_BETON]],tbl_Metraj22[[#This Row],[YUZDE]]*tbl_Metraj22[[#This Row],[METRAJ_BETON]]))</f>
        <v>0</v>
      </c>
      <c r="K5679" s="2" t="s">
        <v>22610</v>
      </c>
    </row>
    <row r="5680" spans="1:11" ht="14.25" x14ac:dyDescent="0.2">
      <c r="A5680" s="2" t="s">
        <v>734</v>
      </c>
      <c r="B5680" s="124" t="s">
        <v>9291</v>
      </c>
      <c r="C5680" s="124"/>
      <c r="D5680" s="126">
        <v>0.61</v>
      </c>
      <c r="E5680" s="124" t="s">
        <v>768</v>
      </c>
      <c r="F5680" s="124">
        <v>-3</v>
      </c>
      <c r="G5680" s="2" t="s">
        <v>18266</v>
      </c>
      <c r="H5680" s="130"/>
      <c r="I5680" s="134"/>
      <c r="J5680" s="123">
        <f>IF(OR(tbl_Metraj22[[#This Row],[TARIH]]="",tbl_Metraj22[[#This Row],[TARIH]]="-"),0,IF(tbl_Metraj22[[#This Row],[YUZDE]]=0,tbl_Metraj22[[#This Row],[METRAJ_BETON]],tbl_Metraj22[[#This Row],[YUZDE]]*tbl_Metraj22[[#This Row],[METRAJ_BETON]]))</f>
        <v>0</v>
      </c>
      <c r="K5680" s="2" t="s">
        <v>22539</v>
      </c>
    </row>
    <row r="5681" spans="1:11" ht="14.25" x14ac:dyDescent="0.2">
      <c r="A5681" s="2" t="s">
        <v>734</v>
      </c>
      <c r="B5681" s="124" t="s">
        <v>9292</v>
      </c>
      <c r="C5681" s="124"/>
      <c r="D5681" s="126">
        <v>0.61</v>
      </c>
      <c r="E5681" s="124" t="s">
        <v>768</v>
      </c>
      <c r="F5681" s="124">
        <v>-3</v>
      </c>
      <c r="G5681" s="2" t="s">
        <v>18267</v>
      </c>
      <c r="H5681" s="130"/>
      <c r="I5681" s="134"/>
      <c r="J5681" s="123">
        <f>IF(OR(tbl_Metraj22[[#This Row],[TARIH]]="",tbl_Metraj22[[#This Row],[TARIH]]="-"),0,IF(tbl_Metraj22[[#This Row],[YUZDE]]=0,tbl_Metraj22[[#This Row],[METRAJ_BETON]],tbl_Metraj22[[#This Row],[YUZDE]]*tbl_Metraj22[[#This Row],[METRAJ_BETON]]))</f>
        <v>0</v>
      </c>
      <c r="K5681" s="2" t="s">
        <v>22532</v>
      </c>
    </row>
    <row r="5682" spans="1:11" ht="14.25" x14ac:dyDescent="0.2">
      <c r="A5682" s="2" t="s">
        <v>734</v>
      </c>
      <c r="B5682" s="124" t="s">
        <v>9296</v>
      </c>
      <c r="C5682" s="124"/>
      <c r="D5682" s="126">
        <v>2.44</v>
      </c>
      <c r="E5682" s="124" t="s">
        <v>768</v>
      </c>
      <c r="F5682" s="124">
        <v>-3</v>
      </c>
      <c r="G5682" s="2" t="s">
        <v>18268</v>
      </c>
      <c r="H5682" s="130"/>
      <c r="I5682" s="134"/>
      <c r="J5682" s="123">
        <f>IF(OR(tbl_Metraj22[[#This Row],[TARIH]]="",tbl_Metraj22[[#This Row],[TARIH]]="-"),0,IF(tbl_Metraj22[[#This Row],[YUZDE]]=0,tbl_Metraj22[[#This Row],[METRAJ_BETON]],tbl_Metraj22[[#This Row],[YUZDE]]*tbl_Metraj22[[#This Row],[METRAJ_BETON]]))</f>
        <v>0</v>
      </c>
      <c r="K5682" s="2" t="s">
        <v>22525</v>
      </c>
    </row>
    <row r="5683" spans="1:11" ht="14.25" x14ac:dyDescent="0.2">
      <c r="A5683" s="2" t="s">
        <v>734</v>
      </c>
      <c r="B5683" s="124" t="s">
        <v>9297</v>
      </c>
      <c r="C5683" s="124"/>
      <c r="D5683" s="126">
        <v>1.96</v>
      </c>
      <c r="E5683" s="124" t="s">
        <v>768</v>
      </c>
      <c r="F5683" s="124">
        <v>-3</v>
      </c>
      <c r="G5683" s="2" t="s">
        <v>18269</v>
      </c>
      <c r="H5683" s="130"/>
      <c r="I5683" s="134"/>
      <c r="J5683" s="123">
        <f>IF(OR(tbl_Metraj22[[#This Row],[TARIH]]="",tbl_Metraj22[[#This Row],[TARIH]]="-"),0,IF(tbl_Metraj22[[#This Row],[YUZDE]]=0,tbl_Metraj22[[#This Row],[METRAJ_BETON]],tbl_Metraj22[[#This Row],[YUZDE]]*tbl_Metraj22[[#This Row],[METRAJ_BETON]]))</f>
        <v>0</v>
      </c>
      <c r="K5683" s="2" t="s">
        <v>22680</v>
      </c>
    </row>
    <row r="5684" spans="1:11" ht="14.25" x14ac:dyDescent="0.2">
      <c r="A5684" s="2" t="s">
        <v>734</v>
      </c>
      <c r="B5684" s="124" t="s">
        <v>9298</v>
      </c>
      <c r="C5684" s="124"/>
      <c r="D5684" s="126">
        <v>0.61</v>
      </c>
      <c r="E5684" s="124" t="s">
        <v>768</v>
      </c>
      <c r="F5684" s="124">
        <v>-3</v>
      </c>
      <c r="G5684" s="2" t="s">
        <v>18270</v>
      </c>
      <c r="H5684" s="130"/>
      <c r="I5684" s="134"/>
      <c r="J5684" s="123">
        <f>IF(OR(tbl_Metraj22[[#This Row],[TARIH]]="",tbl_Metraj22[[#This Row],[TARIH]]="-"),0,IF(tbl_Metraj22[[#This Row],[YUZDE]]=0,tbl_Metraj22[[#This Row],[METRAJ_BETON]],tbl_Metraj22[[#This Row],[YUZDE]]*tbl_Metraj22[[#This Row],[METRAJ_BETON]]))</f>
        <v>0</v>
      </c>
      <c r="K5684" s="2" t="e">
        <v>#N/A</v>
      </c>
    </row>
    <row r="5685" spans="1:11" ht="14.25" x14ac:dyDescent="0.2">
      <c r="A5685" s="2" t="s">
        <v>734</v>
      </c>
      <c r="B5685" s="124" t="s">
        <v>9299</v>
      </c>
      <c r="C5685" s="124"/>
      <c r="D5685" s="126">
        <v>0.61</v>
      </c>
      <c r="E5685" s="124" t="s">
        <v>768</v>
      </c>
      <c r="F5685" s="124">
        <v>-3</v>
      </c>
      <c r="G5685" s="2" t="s">
        <v>18271</v>
      </c>
      <c r="H5685" s="130"/>
      <c r="I5685" s="134"/>
      <c r="J5685" s="123">
        <f>IF(OR(tbl_Metraj22[[#This Row],[TARIH]]="",tbl_Metraj22[[#This Row],[TARIH]]="-"),0,IF(tbl_Metraj22[[#This Row],[YUZDE]]=0,tbl_Metraj22[[#This Row],[METRAJ_BETON]],tbl_Metraj22[[#This Row],[YUZDE]]*tbl_Metraj22[[#This Row],[METRAJ_BETON]]))</f>
        <v>0</v>
      </c>
      <c r="K5685" s="2" t="e">
        <v>#N/A</v>
      </c>
    </row>
    <row r="5686" spans="1:11" ht="14.25" x14ac:dyDescent="0.2">
      <c r="A5686" s="2" t="s">
        <v>734</v>
      </c>
      <c r="B5686" s="124" t="s">
        <v>9306</v>
      </c>
      <c r="C5686" s="124"/>
      <c r="D5686" s="126">
        <v>1.53</v>
      </c>
      <c r="E5686" s="124" t="s">
        <v>768</v>
      </c>
      <c r="F5686" s="124">
        <v>-3</v>
      </c>
      <c r="G5686" s="2" t="s">
        <v>18272</v>
      </c>
      <c r="H5686" s="130"/>
      <c r="I5686" s="134"/>
      <c r="J5686" s="123">
        <f>IF(OR(tbl_Metraj22[[#This Row],[TARIH]]="",tbl_Metraj22[[#This Row],[TARIH]]="-"),0,IF(tbl_Metraj22[[#This Row],[YUZDE]]=0,tbl_Metraj22[[#This Row],[METRAJ_BETON]],tbl_Metraj22[[#This Row],[YUZDE]]*tbl_Metraj22[[#This Row],[METRAJ_BETON]]))</f>
        <v>0</v>
      </c>
      <c r="K5686" s="2" t="s">
        <v>22573</v>
      </c>
    </row>
    <row r="5687" spans="1:11" ht="14.25" x14ac:dyDescent="0.2">
      <c r="A5687" s="2" t="s">
        <v>734</v>
      </c>
      <c r="B5687" s="124" t="s">
        <v>9307</v>
      </c>
      <c r="C5687" s="124"/>
      <c r="D5687" s="126">
        <v>3.44</v>
      </c>
      <c r="E5687" s="124" t="s">
        <v>768</v>
      </c>
      <c r="F5687" s="124">
        <v>-3</v>
      </c>
      <c r="G5687" s="2" t="s">
        <v>18273</v>
      </c>
      <c r="H5687" s="130"/>
      <c r="I5687" s="134"/>
      <c r="J5687" s="123">
        <f>IF(OR(tbl_Metraj22[[#This Row],[TARIH]]="",tbl_Metraj22[[#This Row],[TARIH]]="-"),0,IF(tbl_Metraj22[[#This Row],[YUZDE]]=0,tbl_Metraj22[[#This Row],[METRAJ_BETON]],tbl_Metraj22[[#This Row],[YUZDE]]*tbl_Metraj22[[#This Row],[METRAJ_BETON]]))</f>
        <v>0</v>
      </c>
      <c r="K5687" s="2" t="s">
        <v>22690</v>
      </c>
    </row>
    <row r="5688" spans="1:11" ht="14.25" x14ac:dyDescent="0.2">
      <c r="A5688" s="2" t="s">
        <v>734</v>
      </c>
      <c r="B5688" s="124" t="s">
        <v>9308</v>
      </c>
      <c r="C5688" s="124"/>
      <c r="D5688" s="126">
        <v>0.52</v>
      </c>
      <c r="E5688" s="124" t="s">
        <v>768</v>
      </c>
      <c r="F5688" s="124">
        <v>-3</v>
      </c>
      <c r="G5688" s="2" t="s">
        <v>18274</v>
      </c>
      <c r="H5688" s="130"/>
      <c r="I5688" s="134"/>
      <c r="J5688" s="123">
        <f>IF(OR(tbl_Metraj22[[#This Row],[TARIH]]="",tbl_Metraj22[[#This Row],[TARIH]]="-"),0,IF(tbl_Metraj22[[#This Row],[YUZDE]]=0,tbl_Metraj22[[#This Row],[METRAJ_BETON]],tbl_Metraj22[[#This Row],[YUZDE]]*tbl_Metraj22[[#This Row],[METRAJ_BETON]]))</f>
        <v>0</v>
      </c>
      <c r="K5688" s="2" t="s">
        <v>22527</v>
      </c>
    </row>
    <row r="5689" spans="1:11" ht="14.25" x14ac:dyDescent="0.2">
      <c r="A5689" s="2" t="s">
        <v>734</v>
      </c>
      <c r="B5689" s="124" t="s">
        <v>9309</v>
      </c>
      <c r="C5689" s="124"/>
      <c r="D5689" s="126">
        <v>0.59</v>
      </c>
      <c r="E5689" s="124" t="s">
        <v>768</v>
      </c>
      <c r="F5689" s="124">
        <v>-3</v>
      </c>
      <c r="G5689" s="2" t="s">
        <v>18275</v>
      </c>
      <c r="H5689" s="130"/>
      <c r="I5689" s="134"/>
      <c r="J5689" s="123">
        <f>IF(OR(tbl_Metraj22[[#This Row],[TARIH]]="",tbl_Metraj22[[#This Row],[TARIH]]="-"),0,IF(tbl_Metraj22[[#This Row],[YUZDE]]=0,tbl_Metraj22[[#This Row],[METRAJ_BETON]],tbl_Metraj22[[#This Row],[YUZDE]]*tbl_Metraj22[[#This Row],[METRAJ_BETON]]))</f>
        <v>0</v>
      </c>
      <c r="K5689" s="2" t="e">
        <v>#N/A</v>
      </c>
    </row>
    <row r="5690" spans="1:11" ht="14.25" x14ac:dyDescent="0.2">
      <c r="A5690" s="2" t="s">
        <v>734</v>
      </c>
      <c r="B5690" s="124" t="s">
        <v>9310</v>
      </c>
      <c r="C5690" s="124"/>
      <c r="D5690" s="126">
        <v>1.57</v>
      </c>
      <c r="E5690" s="124" t="s">
        <v>768</v>
      </c>
      <c r="F5690" s="124">
        <v>-3</v>
      </c>
      <c r="G5690" s="2" t="s">
        <v>18276</v>
      </c>
      <c r="H5690" s="130"/>
      <c r="I5690" s="134"/>
      <c r="J5690" s="123">
        <f>IF(OR(tbl_Metraj22[[#This Row],[TARIH]]="",tbl_Metraj22[[#This Row],[TARIH]]="-"),0,IF(tbl_Metraj22[[#This Row],[YUZDE]]=0,tbl_Metraj22[[#This Row],[METRAJ_BETON]],tbl_Metraj22[[#This Row],[YUZDE]]*tbl_Metraj22[[#This Row],[METRAJ_BETON]]))</f>
        <v>0</v>
      </c>
      <c r="K5690" s="2" t="s">
        <v>22659</v>
      </c>
    </row>
    <row r="5691" spans="1:11" ht="14.25" x14ac:dyDescent="0.2">
      <c r="A5691" s="2" t="s">
        <v>734</v>
      </c>
      <c r="B5691" s="124" t="s">
        <v>9313</v>
      </c>
      <c r="C5691" s="124"/>
      <c r="D5691" s="126">
        <v>1.23</v>
      </c>
      <c r="E5691" s="124" t="s">
        <v>768</v>
      </c>
      <c r="F5691" s="124">
        <v>-3</v>
      </c>
      <c r="G5691" s="2" t="s">
        <v>18277</v>
      </c>
      <c r="H5691" s="130"/>
      <c r="I5691" s="134"/>
      <c r="J5691" s="123">
        <f>IF(OR(tbl_Metraj22[[#This Row],[TARIH]]="",tbl_Metraj22[[#This Row],[TARIH]]="-"),0,IF(tbl_Metraj22[[#This Row],[YUZDE]]=0,tbl_Metraj22[[#This Row],[METRAJ_BETON]],tbl_Metraj22[[#This Row],[YUZDE]]*tbl_Metraj22[[#This Row],[METRAJ_BETON]]))</f>
        <v>0</v>
      </c>
      <c r="K5691" s="2" t="s">
        <v>22724</v>
      </c>
    </row>
    <row r="5692" spans="1:11" ht="14.25" x14ac:dyDescent="0.2">
      <c r="A5692" s="2" t="s">
        <v>734</v>
      </c>
      <c r="B5692" s="124" t="s">
        <v>9314</v>
      </c>
      <c r="C5692" s="124"/>
      <c r="D5692" s="126">
        <v>2.96</v>
      </c>
      <c r="E5692" s="124" t="s">
        <v>768</v>
      </c>
      <c r="F5692" s="124">
        <v>-3</v>
      </c>
      <c r="G5692" s="2" t="s">
        <v>18278</v>
      </c>
      <c r="H5692" s="130"/>
      <c r="I5692" s="134"/>
      <c r="J5692" s="123">
        <f>IF(OR(tbl_Metraj22[[#This Row],[TARIH]]="",tbl_Metraj22[[#This Row],[TARIH]]="-"),0,IF(tbl_Metraj22[[#This Row],[YUZDE]]=0,tbl_Metraj22[[#This Row],[METRAJ_BETON]],tbl_Metraj22[[#This Row],[YUZDE]]*tbl_Metraj22[[#This Row],[METRAJ_BETON]]))</f>
        <v>0</v>
      </c>
      <c r="K5692" s="2" t="s">
        <v>22674</v>
      </c>
    </row>
    <row r="5693" spans="1:11" ht="14.25" x14ac:dyDescent="0.2">
      <c r="A5693" s="2" t="s">
        <v>734</v>
      </c>
      <c r="B5693" s="124" t="s">
        <v>9315</v>
      </c>
      <c r="C5693" s="124"/>
      <c r="D5693" s="126">
        <v>0.88</v>
      </c>
      <c r="E5693" s="124" t="s">
        <v>768</v>
      </c>
      <c r="F5693" s="124">
        <v>-3</v>
      </c>
      <c r="G5693" s="2" t="s">
        <v>18279</v>
      </c>
      <c r="H5693" s="130"/>
      <c r="I5693" s="134"/>
      <c r="J5693" s="123">
        <f>IF(OR(tbl_Metraj22[[#This Row],[TARIH]]="",tbl_Metraj22[[#This Row],[TARIH]]="-"),0,IF(tbl_Metraj22[[#This Row],[YUZDE]]=0,tbl_Metraj22[[#This Row],[METRAJ_BETON]],tbl_Metraj22[[#This Row],[YUZDE]]*tbl_Metraj22[[#This Row],[METRAJ_BETON]]))</f>
        <v>0</v>
      </c>
      <c r="K5693" s="2" t="s">
        <v>22576</v>
      </c>
    </row>
    <row r="5694" spans="1:11" ht="14.25" x14ac:dyDescent="0.2">
      <c r="A5694" s="2" t="s">
        <v>734</v>
      </c>
      <c r="B5694" s="124" t="s">
        <v>9316</v>
      </c>
      <c r="C5694" s="124"/>
      <c r="D5694" s="126">
        <v>1.55</v>
      </c>
      <c r="E5694" s="124" t="s">
        <v>768</v>
      </c>
      <c r="F5694" s="124">
        <v>-3</v>
      </c>
      <c r="G5694" s="2" t="s">
        <v>18280</v>
      </c>
      <c r="H5694" s="130"/>
      <c r="I5694" s="134"/>
      <c r="J5694" s="123">
        <f>IF(OR(tbl_Metraj22[[#This Row],[TARIH]]="",tbl_Metraj22[[#This Row],[TARIH]]="-"),0,IF(tbl_Metraj22[[#This Row],[YUZDE]]=0,tbl_Metraj22[[#This Row],[METRAJ_BETON]],tbl_Metraj22[[#This Row],[YUZDE]]*tbl_Metraj22[[#This Row],[METRAJ_BETON]]))</f>
        <v>0</v>
      </c>
      <c r="K5694" s="2" t="s">
        <v>22535</v>
      </c>
    </row>
    <row r="5695" spans="1:11" ht="14.25" x14ac:dyDescent="0.2">
      <c r="A5695" s="2" t="s">
        <v>734</v>
      </c>
      <c r="B5695" s="124" t="s">
        <v>9317</v>
      </c>
      <c r="C5695" s="124"/>
      <c r="D5695" s="126">
        <v>2.44</v>
      </c>
      <c r="E5695" s="124" t="s">
        <v>768</v>
      </c>
      <c r="F5695" s="124">
        <v>-3</v>
      </c>
      <c r="G5695" s="2" t="s">
        <v>18281</v>
      </c>
      <c r="H5695" s="130"/>
      <c r="I5695" s="134"/>
      <c r="J5695" s="123">
        <f>IF(OR(tbl_Metraj22[[#This Row],[TARIH]]="",tbl_Metraj22[[#This Row],[TARIH]]="-"),0,IF(tbl_Metraj22[[#This Row],[YUZDE]]=0,tbl_Metraj22[[#This Row],[METRAJ_BETON]],tbl_Metraj22[[#This Row],[YUZDE]]*tbl_Metraj22[[#This Row],[METRAJ_BETON]]))</f>
        <v>0</v>
      </c>
      <c r="K5695" s="2" t="s">
        <v>22577</v>
      </c>
    </row>
    <row r="5696" spans="1:11" ht="14.25" x14ac:dyDescent="0.2">
      <c r="A5696" s="2" t="s">
        <v>734</v>
      </c>
      <c r="B5696" s="124" t="s">
        <v>9318</v>
      </c>
      <c r="C5696" s="124"/>
      <c r="D5696" s="126">
        <v>1.74</v>
      </c>
      <c r="E5696" s="124" t="s">
        <v>768</v>
      </c>
      <c r="F5696" s="124">
        <v>-3</v>
      </c>
      <c r="G5696" s="2" t="s">
        <v>18282</v>
      </c>
      <c r="H5696" s="130"/>
      <c r="I5696" s="134"/>
      <c r="J5696" s="123">
        <f>IF(OR(tbl_Metraj22[[#This Row],[TARIH]]="",tbl_Metraj22[[#This Row],[TARIH]]="-"),0,IF(tbl_Metraj22[[#This Row],[YUZDE]]=0,tbl_Metraj22[[#This Row],[METRAJ_BETON]],tbl_Metraj22[[#This Row],[YUZDE]]*tbl_Metraj22[[#This Row],[METRAJ_BETON]]))</f>
        <v>0</v>
      </c>
      <c r="K5696" s="2" t="s">
        <v>22726</v>
      </c>
    </row>
    <row r="5697" spans="1:11" ht="14.25" x14ac:dyDescent="0.2">
      <c r="A5697" s="2" t="s">
        <v>734</v>
      </c>
      <c r="B5697" s="124" t="s">
        <v>9319</v>
      </c>
      <c r="C5697" s="124"/>
      <c r="D5697" s="126">
        <v>1.32</v>
      </c>
      <c r="E5697" s="124" t="s">
        <v>768</v>
      </c>
      <c r="F5697" s="124">
        <v>-3</v>
      </c>
      <c r="G5697" s="2" t="s">
        <v>18283</v>
      </c>
      <c r="H5697" s="130"/>
      <c r="I5697" s="134"/>
      <c r="J5697" s="123">
        <f>IF(OR(tbl_Metraj22[[#This Row],[TARIH]]="",tbl_Metraj22[[#This Row],[TARIH]]="-"),0,IF(tbl_Metraj22[[#This Row],[YUZDE]]=0,tbl_Metraj22[[#This Row],[METRAJ_BETON]],tbl_Metraj22[[#This Row],[YUZDE]]*tbl_Metraj22[[#This Row],[METRAJ_BETON]]))</f>
        <v>0</v>
      </c>
      <c r="K5697" s="2" t="s">
        <v>22543</v>
      </c>
    </row>
    <row r="5698" spans="1:11" ht="14.25" x14ac:dyDescent="0.2">
      <c r="A5698" s="2" t="s">
        <v>734</v>
      </c>
      <c r="B5698" s="124" t="s">
        <v>9320</v>
      </c>
      <c r="C5698" s="124"/>
      <c r="D5698" s="126">
        <v>2.1</v>
      </c>
      <c r="E5698" s="124" t="s">
        <v>768</v>
      </c>
      <c r="F5698" s="124">
        <v>-3</v>
      </c>
      <c r="G5698" s="2" t="s">
        <v>18284</v>
      </c>
      <c r="H5698" s="130">
        <v>45923</v>
      </c>
      <c r="I5698" s="134"/>
      <c r="J5698" s="123">
        <f>IF(OR(tbl_Metraj22[[#This Row],[TARIH]]="",tbl_Metraj22[[#This Row],[TARIH]]="-"),0,IF(tbl_Metraj22[[#This Row],[YUZDE]]=0,tbl_Metraj22[[#This Row],[METRAJ_BETON]],tbl_Metraj22[[#This Row],[YUZDE]]*tbl_Metraj22[[#This Row],[METRAJ_BETON]]))</f>
        <v>2.1</v>
      </c>
      <c r="K5698" s="2" t="s">
        <v>22691</v>
      </c>
    </row>
    <row r="5699" spans="1:11" ht="14.25" x14ac:dyDescent="0.2">
      <c r="A5699" s="2" t="s">
        <v>734</v>
      </c>
      <c r="B5699" s="124" t="s">
        <v>9321</v>
      </c>
      <c r="C5699" s="124"/>
      <c r="D5699" s="126">
        <v>1.47</v>
      </c>
      <c r="E5699" s="124" t="s">
        <v>768</v>
      </c>
      <c r="F5699" s="124">
        <v>-3</v>
      </c>
      <c r="G5699" s="2" t="s">
        <v>18285</v>
      </c>
      <c r="H5699" s="130"/>
      <c r="I5699" s="134"/>
      <c r="J5699" s="123">
        <f>IF(OR(tbl_Metraj22[[#This Row],[TARIH]]="",tbl_Metraj22[[#This Row],[TARIH]]="-"),0,IF(tbl_Metraj22[[#This Row],[YUZDE]]=0,tbl_Metraj22[[#This Row],[METRAJ_BETON]],tbl_Metraj22[[#This Row],[YUZDE]]*tbl_Metraj22[[#This Row],[METRAJ_BETON]]))</f>
        <v>0</v>
      </c>
      <c r="K5699" s="2" t="s">
        <v>23975</v>
      </c>
    </row>
    <row r="5700" spans="1:11" ht="14.25" x14ac:dyDescent="0.2">
      <c r="A5700" s="2" t="s">
        <v>734</v>
      </c>
      <c r="B5700" s="124" t="s">
        <v>9322</v>
      </c>
      <c r="C5700" s="124"/>
      <c r="D5700" s="126">
        <v>1.31</v>
      </c>
      <c r="E5700" s="124" t="s">
        <v>768</v>
      </c>
      <c r="F5700" s="124">
        <v>-3</v>
      </c>
      <c r="G5700" s="2" t="s">
        <v>18286</v>
      </c>
      <c r="H5700" s="130"/>
      <c r="I5700" s="134"/>
      <c r="J5700" s="123">
        <f>IF(OR(tbl_Metraj22[[#This Row],[TARIH]]="",tbl_Metraj22[[#This Row],[TARIH]]="-"),0,IF(tbl_Metraj22[[#This Row],[YUZDE]]=0,tbl_Metraj22[[#This Row],[METRAJ_BETON]],tbl_Metraj22[[#This Row],[YUZDE]]*tbl_Metraj22[[#This Row],[METRAJ_BETON]]))</f>
        <v>0</v>
      </c>
      <c r="K5700" s="2" t="s">
        <v>22701</v>
      </c>
    </row>
    <row r="5701" spans="1:11" ht="14.25" x14ac:dyDescent="0.2">
      <c r="A5701" s="2" t="s">
        <v>734</v>
      </c>
      <c r="B5701" s="124" t="s">
        <v>9323</v>
      </c>
      <c r="C5701" s="124"/>
      <c r="D5701" s="126">
        <v>1.74</v>
      </c>
      <c r="E5701" s="124" t="s">
        <v>768</v>
      </c>
      <c r="F5701" s="124">
        <v>-3</v>
      </c>
      <c r="G5701" s="2" t="s">
        <v>18287</v>
      </c>
      <c r="H5701" s="130"/>
      <c r="I5701" s="134"/>
      <c r="J5701" s="123">
        <f>IF(OR(tbl_Metraj22[[#This Row],[TARIH]]="",tbl_Metraj22[[#This Row],[TARIH]]="-"),0,IF(tbl_Metraj22[[#This Row],[YUZDE]]=0,tbl_Metraj22[[#This Row],[METRAJ_BETON]],tbl_Metraj22[[#This Row],[YUZDE]]*tbl_Metraj22[[#This Row],[METRAJ_BETON]]))</f>
        <v>0</v>
      </c>
      <c r="K5701" s="2" t="s">
        <v>22687</v>
      </c>
    </row>
    <row r="5702" spans="1:11" ht="14.25" x14ac:dyDescent="0.2">
      <c r="A5702" s="2" t="s">
        <v>734</v>
      </c>
      <c r="B5702" s="124" t="s">
        <v>9324</v>
      </c>
      <c r="C5702" s="124"/>
      <c r="D5702" s="126">
        <v>1.3</v>
      </c>
      <c r="E5702" s="124" t="s">
        <v>768</v>
      </c>
      <c r="F5702" s="124">
        <v>-3</v>
      </c>
      <c r="G5702" s="2" t="s">
        <v>18288</v>
      </c>
      <c r="H5702" s="130">
        <v>45923</v>
      </c>
      <c r="I5702" s="134"/>
      <c r="J5702" s="123">
        <f>IF(OR(tbl_Metraj22[[#This Row],[TARIH]]="",tbl_Metraj22[[#This Row],[TARIH]]="-"),0,IF(tbl_Metraj22[[#This Row],[YUZDE]]=0,tbl_Metraj22[[#This Row],[METRAJ_BETON]],tbl_Metraj22[[#This Row],[YUZDE]]*tbl_Metraj22[[#This Row],[METRAJ_BETON]]))</f>
        <v>1.3</v>
      </c>
      <c r="K5702" s="2" t="s">
        <v>22727</v>
      </c>
    </row>
    <row r="5703" spans="1:11" ht="14.25" x14ac:dyDescent="0.2">
      <c r="A5703" s="2" t="s">
        <v>734</v>
      </c>
      <c r="B5703" s="124" t="s">
        <v>9325</v>
      </c>
      <c r="C5703" s="124"/>
      <c r="D5703" s="126">
        <v>1.1200000000000001</v>
      </c>
      <c r="E5703" s="124" t="s">
        <v>768</v>
      </c>
      <c r="F5703" s="124">
        <v>-3</v>
      </c>
      <c r="G5703" s="2" t="s">
        <v>18289</v>
      </c>
      <c r="H5703" s="130">
        <v>45923</v>
      </c>
      <c r="I5703" s="134"/>
      <c r="J5703" s="123">
        <f>IF(OR(tbl_Metraj22[[#This Row],[TARIH]]="",tbl_Metraj22[[#This Row],[TARIH]]="-"),0,IF(tbl_Metraj22[[#This Row],[YUZDE]]=0,tbl_Metraj22[[#This Row],[METRAJ_BETON]],tbl_Metraj22[[#This Row],[YUZDE]]*tbl_Metraj22[[#This Row],[METRAJ_BETON]]))</f>
        <v>1.1200000000000001</v>
      </c>
      <c r="K5703" s="2" t="s">
        <v>22554</v>
      </c>
    </row>
    <row r="5704" spans="1:11" ht="14.25" x14ac:dyDescent="0.2">
      <c r="A5704" s="2" t="s">
        <v>734</v>
      </c>
      <c r="B5704" s="124" t="s">
        <v>9326</v>
      </c>
      <c r="C5704" s="124"/>
      <c r="D5704" s="126">
        <v>1.3</v>
      </c>
      <c r="E5704" s="124" t="s">
        <v>768</v>
      </c>
      <c r="F5704" s="124">
        <v>-3</v>
      </c>
      <c r="G5704" s="2" t="s">
        <v>18290</v>
      </c>
      <c r="H5704" s="130">
        <v>45923</v>
      </c>
      <c r="I5704" s="134"/>
      <c r="J5704" s="123">
        <f>IF(OR(tbl_Metraj22[[#This Row],[TARIH]]="",tbl_Metraj22[[#This Row],[TARIH]]="-"),0,IF(tbl_Metraj22[[#This Row],[YUZDE]]=0,tbl_Metraj22[[#This Row],[METRAJ_BETON]],tbl_Metraj22[[#This Row],[YUZDE]]*tbl_Metraj22[[#This Row],[METRAJ_BETON]]))</f>
        <v>1.3</v>
      </c>
      <c r="K5704" s="2" t="s">
        <v>22524</v>
      </c>
    </row>
    <row r="5705" spans="1:11" ht="14.25" x14ac:dyDescent="0.2">
      <c r="A5705" s="2" t="s">
        <v>734</v>
      </c>
      <c r="B5705" s="124" t="s">
        <v>9327</v>
      </c>
      <c r="C5705" s="124"/>
      <c r="D5705" s="126">
        <v>0.21</v>
      </c>
      <c r="E5705" s="124" t="s">
        <v>768</v>
      </c>
      <c r="F5705" s="124">
        <v>-3</v>
      </c>
      <c r="G5705" s="2" t="s">
        <v>18291</v>
      </c>
      <c r="H5705" s="130">
        <v>45923</v>
      </c>
      <c r="I5705" s="134"/>
      <c r="J5705" s="123">
        <f>IF(OR(tbl_Metraj22[[#This Row],[TARIH]]="",tbl_Metraj22[[#This Row],[TARIH]]="-"),0,IF(tbl_Metraj22[[#This Row],[YUZDE]]=0,tbl_Metraj22[[#This Row],[METRAJ_BETON]],tbl_Metraj22[[#This Row],[YUZDE]]*tbl_Metraj22[[#This Row],[METRAJ_BETON]]))</f>
        <v>0.21</v>
      </c>
      <c r="K5705" s="2" t="s">
        <v>22702</v>
      </c>
    </row>
    <row r="5706" spans="1:11" ht="14.25" x14ac:dyDescent="0.2">
      <c r="A5706" s="2" t="s">
        <v>734</v>
      </c>
      <c r="B5706" s="124" t="s">
        <v>9328</v>
      </c>
      <c r="C5706" s="124"/>
      <c r="D5706" s="126">
        <v>1.5</v>
      </c>
      <c r="E5706" s="124" t="s">
        <v>768</v>
      </c>
      <c r="F5706" s="124">
        <v>-3</v>
      </c>
      <c r="G5706" s="2" t="s">
        <v>18292</v>
      </c>
      <c r="H5706" s="130">
        <v>45923</v>
      </c>
      <c r="I5706" s="134"/>
      <c r="J5706" s="123">
        <f>IF(OR(tbl_Metraj22[[#This Row],[TARIH]]="",tbl_Metraj22[[#This Row],[TARIH]]="-"),0,IF(tbl_Metraj22[[#This Row],[YUZDE]]=0,tbl_Metraj22[[#This Row],[METRAJ_BETON]],tbl_Metraj22[[#This Row],[YUZDE]]*tbl_Metraj22[[#This Row],[METRAJ_BETON]]))</f>
        <v>1.5</v>
      </c>
      <c r="K5706" s="2" t="s">
        <v>22728</v>
      </c>
    </row>
    <row r="5707" spans="1:11" ht="14.25" x14ac:dyDescent="0.2">
      <c r="A5707" s="2" t="s">
        <v>734</v>
      </c>
      <c r="B5707" s="124" t="s">
        <v>9329</v>
      </c>
      <c r="C5707" s="124"/>
      <c r="D5707" s="126">
        <v>1.19</v>
      </c>
      <c r="E5707" s="124" t="s">
        <v>768</v>
      </c>
      <c r="F5707" s="124">
        <v>-3</v>
      </c>
      <c r="G5707" s="2" t="s">
        <v>18293</v>
      </c>
      <c r="H5707" s="130">
        <v>45923</v>
      </c>
      <c r="I5707" s="134"/>
      <c r="J5707" s="123">
        <f>IF(OR(tbl_Metraj22[[#This Row],[TARIH]]="",tbl_Metraj22[[#This Row],[TARIH]]="-"),0,IF(tbl_Metraj22[[#This Row],[YUZDE]]=0,tbl_Metraj22[[#This Row],[METRAJ_BETON]],tbl_Metraj22[[#This Row],[YUZDE]]*tbl_Metraj22[[#This Row],[METRAJ_BETON]]))</f>
        <v>1.19</v>
      </c>
      <c r="K5707" s="2" t="s">
        <v>22566</v>
      </c>
    </row>
    <row r="5708" spans="1:11" ht="14.25" x14ac:dyDescent="0.2">
      <c r="A5708" s="2" t="s">
        <v>734</v>
      </c>
      <c r="B5708" s="124" t="s">
        <v>9330</v>
      </c>
      <c r="C5708" s="124"/>
      <c r="D5708" s="126">
        <v>1.08</v>
      </c>
      <c r="E5708" s="124" t="s">
        <v>768</v>
      </c>
      <c r="F5708" s="124">
        <v>-3</v>
      </c>
      <c r="G5708" s="2" t="s">
        <v>18294</v>
      </c>
      <c r="H5708" s="130">
        <v>45923</v>
      </c>
      <c r="I5708" s="134"/>
      <c r="J5708" s="123">
        <f>IF(OR(tbl_Metraj22[[#This Row],[TARIH]]="",tbl_Metraj22[[#This Row],[TARIH]]="-"),0,IF(tbl_Metraj22[[#This Row],[YUZDE]]=0,tbl_Metraj22[[#This Row],[METRAJ_BETON]],tbl_Metraj22[[#This Row],[YUZDE]]*tbl_Metraj22[[#This Row],[METRAJ_BETON]]))</f>
        <v>1.08</v>
      </c>
      <c r="K5708" s="2" t="s">
        <v>22579</v>
      </c>
    </row>
    <row r="5709" spans="1:11" ht="14.25" x14ac:dyDescent="0.2">
      <c r="A5709" s="2" t="s">
        <v>734</v>
      </c>
      <c r="B5709" s="124" t="s">
        <v>9331</v>
      </c>
      <c r="C5709" s="124"/>
      <c r="D5709" s="126">
        <v>1.34</v>
      </c>
      <c r="E5709" s="124" t="s">
        <v>768</v>
      </c>
      <c r="F5709" s="124">
        <v>-3</v>
      </c>
      <c r="G5709" s="2" t="s">
        <v>18295</v>
      </c>
      <c r="H5709" s="130">
        <v>45923</v>
      </c>
      <c r="I5709" s="134"/>
      <c r="J5709" s="123">
        <f>IF(OR(tbl_Metraj22[[#This Row],[TARIH]]="",tbl_Metraj22[[#This Row],[TARIH]]="-"),0,IF(tbl_Metraj22[[#This Row],[YUZDE]]=0,tbl_Metraj22[[#This Row],[METRAJ_BETON]],tbl_Metraj22[[#This Row],[YUZDE]]*tbl_Metraj22[[#This Row],[METRAJ_BETON]]))</f>
        <v>1.34</v>
      </c>
      <c r="K5709" s="2" t="s">
        <v>22645</v>
      </c>
    </row>
    <row r="5710" spans="1:11" ht="14.25" x14ac:dyDescent="0.2">
      <c r="A5710" s="2" t="s">
        <v>734</v>
      </c>
      <c r="B5710" s="124" t="s">
        <v>9332</v>
      </c>
      <c r="C5710" s="124"/>
      <c r="D5710" s="126">
        <v>1.87</v>
      </c>
      <c r="E5710" s="124" t="s">
        <v>768</v>
      </c>
      <c r="F5710" s="124">
        <v>-3</v>
      </c>
      <c r="G5710" s="2" t="s">
        <v>18296</v>
      </c>
      <c r="H5710" s="130">
        <v>45923</v>
      </c>
      <c r="I5710" s="134"/>
      <c r="J5710" s="123">
        <f>IF(OR(tbl_Metraj22[[#This Row],[TARIH]]="",tbl_Metraj22[[#This Row],[TARIH]]="-"),0,IF(tbl_Metraj22[[#This Row],[YUZDE]]=0,tbl_Metraj22[[#This Row],[METRAJ_BETON]],tbl_Metraj22[[#This Row],[YUZDE]]*tbl_Metraj22[[#This Row],[METRAJ_BETON]]))</f>
        <v>1.87</v>
      </c>
      <c r="K5710" s="2" t="s">
        <v>22581</v>
      </c>
    </row>
    <row r="5711" spans="1:11" ht="14.25" x14ac:dyDescent="0.2">
      <c r="A5711" s="2" t="s">
        <v>734</v>
      </c>
      <c r="B5711" s="124" t="s">
        <v>9333</v>
      </c>
      <c r="C5711" s="124"/>
      <c r="D5711" s="126">
        <v>1.49</v>
      </c>
      <c r="E5711" s="124" t="s">
        <v>768</v>
      </c>
      <c r="F5711" s="124">
        <v>-3</v>
      </c>
      <c r="G5711" s="2" t="s">
        <v>18297</v>
      </c>
      <c r="H5711" s="130">
        <v>45923</v>
      </c>
      <c r="I5711" s="134"/>
      <c r="J5711" s="123">
        <f>IF(OR(tbl_Metraj22[[#This Row],[TARIH]]="",tbl_Metraj22[[#This Row],[TARIH]]="-"),0,IF(tbl_Metraj22[[#This Row],[YUZDE]]=0,tbl_Metraj22[[#This Row],[METRAJ_BETON]],tbl_Metraj22[[#This Row],[YUZDE]]*tbl_Metraj22[[#This Row],[METRAJ_BETON]]))</f>
        <v>1.49</v>
      </c>
      <c r="K5711" s="2" t="s">
        <v>22695</v>
      </c>
    </row>
    <row r="5712" spans="1:11" ht="14.25" x14ac:dyDescent="0.2">
      <c r="A5712" s="2" t="s">
        <v>734</v>
      </c>
      <c r="B5712" s="124" t="s">
        <v>9334</v>
      </c>
      <c r="C5712" s="124"/>
      <c r="D5712" s="126">
        <v>0.73</v>
      </c>
      <c r="E5712" s="124" t="s">
        <v>768</v>
      </c>
      <c r="F5712" s="124">
        <v>-3</v>
      </c>
      <c r="G5712" s="2" t="s">
        <v>18298</v>
      </c>
      <c r="H5712" s="130">
        <v>45923</v>
      </c>
      <c r="I5712" s="134"/>
      <c r="J5712" s="123">
        <f>IF(OR(tbl_Metraj22[[#This Row],[TARIH]]="",tbl_Metraj22[[#This Row],[TARIH]]="-"),0,IF(tbl_Metraj22[[#This Row],[YUZDE]]=0,tbl_Metraj22[[#This Row],[METRAJ_BETON]],tbl_Metraj22[[#This Row],[YUZDE]]*tbl_Metraj22[[#This Row],[METRAJ_BETON]]))</f>
        <v>0.73</v>
      </c>
      <c r="K5712" s="2" t="s">
        <v>22705</v>
      </c>
    </row>
    <row r="5713" spans="1:11" ht="14.25" x14ac:dyDescent="0.2">
      <c r="A5713" s="2" t="s">
        <v>734</v>
      </c>
      <c r="B5713" s="124" t="s">
        <v>9335</v>
      </c>
      <c r="C5713" s="124"/>
      <c r="D5713" s="126">
        <v>0.32</v>
      </c>
      <c r="E5713" s="124" t="s">
        <v>768</v>
      </c>
      <c r="F5713" s="124">
        <v>-3</v>
      </c>
      <c r="G5713" s="2" t="s">
        <v>18299</v>
      </c>
      <c r="H5713" s="130">
        <v>45923</v>
      </c>
      <c r="I5713" s="134"/>
      <c r="J5713" s="123">
        <f>IF(OR(tbl_Metraj22[[#This Row],[TARIH]]="",tbl_Metraj22[[#This Row],[TARIH]]="-"),0,IF(tbl_Metraj22[[#This Row],[YUZDE]]=0,tbl_Metraj22[[#This Row],[METRAJ_BETON]],tbl_Metraj22[[#This Row],[YUZDE]]*tbl_Metraj22[[#This Row],[METRAJ_BETON]]))</f>
        <v>0.32</v>
      </c>
      <c r="K5713" s="2" t="s">
        <v>22562</v>
      </c>
    </row>
    <row r="5714" spans="1:11" ht="14.25" x14ac:dyDescent="0.2">
      <c r="A5714" s="2" t="s">
        <v>734</v>
      </c>
      <c r="B5714" s="124" t="s">
        <v>9336</v>
      </c>
      <c r="C5714" s="124"/>
      <c r="D5714" s="126">
        <v>0.27</v>
      </c>
      <c r="E5714" s="124" t="s">
        <v>768</v>
      </c>
      <c r="F5714" s="124">
        <v>-3</v>
      </c>
      <c r="G5714" s="2" t="s">
        <v>18300</v>
      </c>
      <c r="H5714" s="130">
        <v>45923</v>
      </c>
      <c r="I5714" s="134"/>
      <c r="J5714" s="123">
        <f>IF(OR(tbl_Metraj22[[#This Row],[TARIH]]="",tbl_Metraj22[[#This Row],[TARIH]]="-"),0,IF(tbl_Metraj22[[#This Row],[YUZDE]]=0,tbl_Metraj22[[#This Row],[METRAJ_BETON]],tbl_Metraj22[[#This Row],[YUZDE]]*tbl_Metraj22[[#This Row],[METRAJ_BETON]]))</f>
        <v>0.27</v>
      </c>
      <c r="K5714" s="2" t="s">
        <v>22553</v>
      </c>
    </row>
    <row r="5715" spans="1:11" ht="14.25" x14ac:dyDescent="0.2">
      <c r="A5715" s="2" t="s">
        <v>734</v>
      </c>
      <c r="B5715" s="124" t="s">
        <v>9337</v>
      </c>
      <c r="C5715" s="124"/>
      <c r="D5715" s="126">
        <v>1.34</v>
      </c>
      <c r="E5715" s="124" t="s">
        <v>768</v>
      </c>
      <c r="F5715" s="124">
        <v>-3</v>
      </c>
      <c r="G5715" s="2" t="s">
        <v>18301</v>
      </c>
      <c r="H5715" s="130">
        <v>45923</v>
      </c>
      <c r="I5715" s="134"/>
      <c r="J5715" s="123">
        <f>IF(OR(tbl_Metraj22[[#This Row],[TARIH]]="",tbl_Metraj22[[#This Row],[TARIH]]="-"),0,IF(tbl_Metraj22[[#This Row],[YUZDE]]=0,tbl_Metraj22[[#This Row],[METRAJ_BETON]],tbl_Metraj22[[#This Row],[YUZDE]]*tbl_Metraj22[[#This Row],[METRAJ_BETON]]))</f>
        <v>1.34</v>
      </c>
      <c r="K5715" s="2" t="s">
        <v>22518</v>
      </c>
    </row>
    <row r="5716" spans="1:11" ht="14.25" x14ac:dyDescent="0.2">
      <c r="A5716" s="2" t="s">
        <v>734</v>
      </c>
      <c r="B5716" s="124" t="s">
        <v>9338</v>
      </c>
      <c r="C5716" s="124"/>
      <c r="D5716" s="126">
        <v>0.73</v>
      </c>
      <c r="E5716" s="124" t="s">
        <v>768</v>
      </c>
      <c r="F5716" s="124">
        <v>-3</v>
      </c>
      <c r="G5716" s="2" t="s">
        <v>18302</v>
      </c>
      <c r="H5716" s="130">
        <v>45923</v>
      </c>
      <c r="I5716" s="134"/>
      <c r="J5716" s="123">
        <f>IF(OR(tbl_Metraj22[[#This Row],[TARIH]]="",tbl_Metraj22[[#This Row],[TARIH]]="-"),0,IF(tbl_Metraj22[[#This Row],[YUZDE]]=0,tbl_Metraj22[[#This Row],[METRAJ_BETON]],tbl_Metraj22[[#This Row],[YUZDE]]*tbl_Metraj22[[#This Row],[METRAJ_BETON]]))</f>
        <v>0.73</v>
      </c>
      <c r="K5716" s="2" t="s">
        <v>22560</v>
      </c>
    </row>
    <row r="5717" spans="1:11" ht="14.25" x14ac:dyDescent="0.2">
      <c r="A5717" s="2" t="s">
        <v>734</v>
      </c>
      <c r="B5717" s="124" t="s">
        <v>9339</v>
      </c>
      <c r="C5717" s="124"/>
      <c r="D5717" s="126">
        <v>0.43</v>
      </c>
      <c r="E5717" s="124" t="s">
        <v>768</v>
      </c>
      <c r="F5717" s="124">
        <v>-3</v>
      </c>
      <c r="G5717" s="2" t="s">
        <v>18303</v>
      </c>
      <c r="H5717" s="130">
        <v>45923</v>
      </c>
      <c r="I5717" s="134"/>
      <c r="J5717" s="123">
        <f>IF(OR(tbl_Metraj22[[#This Row],[TARIH]]="",tbl_Metraj22[[#This Row],[TARIH]]="-"),0,IF(tbl_Metraj22[[#This Row],[YUZDE]]=0,tbl_Metraj22[[#This Row],[METRAJ_BETON]],tbl_Metraj22[[#This Row],[YUZDE]]*tbl_Metraj22[[#This Row],[METRAJ_BETON]]))</f>
        <v>0.43</v>
      </c>
      <c r="K5717" s="2" t="s">
        <v>22549</v>
      </c>
    </row>
    <row r="5718" spans="1:11" ht="14.25" x14ac:dyDescent="0.2">
      <c r="A5718" s="2" t="s">
        <v>734</v>
      </c>
      <c r="B5718" s="124" t="s">
        <v>9340</v>
      </c>
      <c r="C5718" s="124"/>
      <c r="D5718" s="126">
        <v>0.7</v>
      </c>
      <c r="E5718" s="124" t="s">
        <v>768</v>
      </c>
      <c r="F5718" s="124">
        <v>-3</v>
      </c>
      <c r="G5718" s="2" t="s">
        <v>18304</v>
      </c>
      <c r="H5718" s="130">
        <v>45923</v>
      </c>
      <c r="I5718" s="134"/>
      <c r="J5718" s="123">
        <f>IF(OR(tbl_Metraj22[[#This Row],[TARIH]]="",tbl_Metraj22[[#This Row],[TARIH]]="-"),0,IF(tbl_Metraj22[[#This Row],[YUZDE]]=0,tbl_Metraj22[[#This Row],[METRAJ_BETON]],tbl_Metraj22[[#This Row],[YUZDE]]*tbl_Metraj22[[#This Row],[METRAJ_BETON]]))</f>
        <v>0.7</v>
      </c>
      <c r="K5718" s="2" t="s">
        <v>22564</v>
      </c>
    </row>
    <row r="5719" spans="1:11" ht="14.25" x14ac:dyDescent="0.2">
      <c r="A5719" s="2" t="s">
        <v>734</v>
      </c>
      <c r="B5719" s="124" t="s">
        <v>9341</v>
      </c>
      <c r="C5719" s="124"/>
      <c r="D5719" s="126">
        <v>0.25</v>
      </c>
      <c r="E5719" s="124" t="s">
        <v>768</v>
      </c>
      <c r="F5719" s="124">
        <v>-3</v>
      </c>
      <c r="G5719" s="2" t="s">
        <v>18305</v>
      </c>
      <c r="H5719" s="130"/>
      <c r="I5719" s="134"/>
      <c r="J5719" s="123">
        <f>IF(OR(tbl_Metraj22[[#This Row],[TARIH]]="",tbl_Metraj22[[#This Row],[TARIH]]="-"),0,IF(tbl_Metraj22[[#This Row],[YUZDE]]=0,tbl_Metraj22[[#This Row],[METRAJ_BETON]],tbl_Metraj22[[#This Row],[YUZDE]]*tbl_Metraj22[[#This Row],[METRAJ_BETON]]))</f>
        <v>0</v>
      </c>
      <c r="K5719" s="2" t="e">
        <v>#N/A</v>
      </c>
    </row>
    <row r="5720" spans="1:11" ht="14.25" x14ac:dyDescent="0.2">
      <c r="A5720" s="2" t="s">
        <v>734</v>
      </c>
      <c r="B5720" s="124" t="s">
        <v>9342</v>
      </c>
      <c r="C5720" s="124"/>
      <c r="D5720" s="126">
        <v>0.21</v>
      </c>
      <c r="E5720" s="124" t="s">
        <v>768</v>
      </c>
      <c r="F5720" s="124">
        <v>-3</v>
      </c>
      <c r="G5720" s="2" t="s">
        <v>18306</v>
      </c>
      <c r="H5720" s="130"/>
      <c r="I5720" s="134"/>
      <c r="J5720" s="123">
        <f>IF(OR(tbl_Metraj22[[#This Row],[TARIH]]="",tbl_Metraj22[[#This Row],[TARIH]]="-"),0,IF(tbl_Metraj22[[#This Row],[YUZDE]]=0,tbl_Metraj22[[#This Row],[METRAJ_BETON]],tbl_Metraj22[[#This Row],[YUZDE]]*tbl_Metraj22[[#This Row],[METRAJ_BETON]]))</f>
        <v>0</v>
      </c>
      <c r="K5720" s="2" t="e">
        <v>#N/A</v>
      </c>
    </row>
    <row r="5721" spans="1:11" ht="14.25" x14ac:dyDescent="0.2">
      <c r="A5721" s="2" t="s">
        <v>734</v>
      </c>
      <c r="B5721" s="124" t="s">
        <v>9343</v>
      </c>
      <c r="C5721" s="124"/>
      <c r="D5721" s="126">
        <v>0.16</v>
      </c>
      <c r="E5721" s="124" t="s">
        <v>768</v>
      </c>
      <c r="F5721" s="124">
        <v>-3</v>
      </c>
      <c r="G5721" s="2" t="s">
        <v>18307</v>
      </c>
      <c r="H5721" s="130">
        <v>45923</v>
      </c>
      <c r="I5721" s="134"/>
      <c r="J5721" s="123">
        <f>IF(OR(tbl_Metraj22[[#This Row],[TARIH]]="",tbl_Metraj22[[#This Row],[TARIH]]="-"),0,IF(tbl_Metraj22[[#This Row],[YUZDE]]=0,tbl_Metraj22[[#This Row],[METRAJ_BETON]],tbl_Metraj22[[#This Row],[YUZDE]]*tbl_Metraj22[[#This Row],[METRAJ_BETON]]))</f>
        <v>0.16</v>
      </c>
      <c r="K5721" s="2" t="s">
        <v>22614</v>
      </c>
    </row>
    <row r="5722" spans="1:11" ht="14.25" x14ac:dyDescent="0.2">
      <c r="A5722" s="2" t="s">
        <v>734</v>
      </c>
      <c r="B5722" s="124" t="s">
        <v>9344</v>
      </c>
      <c r="C5722" s="124"/>
      <c r="D5722" s="126">
        <v>0.21</v>
      </c>
      <c r="E5722" s="124" t="s">
        <v>768</v>
      </c>
      <c r="F5722" s="124">
        <v>-3</v>
      </c>
      <c r="G5722" s="2" t="s">
        <v>18308</v>
      </c>
      <c r="H5722" s="130"/>
      <c r="I5722" s="134"/>
      <c r="J5722" s="123">
        <f>IF(OR(tbl_Metraj22[[#This Row],[TARIH]]="",tbl_Metraj22[[#This Row],[TARIH]]="-"),0,IF(tbl_Metraj22[[#This Row],[YUZDE]]=0,tbl_Metraj22[[#This Row],[METRAJ_BETON]],tbl_Metraj22[[#This Row],[YUZDE]]*tbl_Metraj22[[#This Row],[METRAJ_BETON]]))</f>
        <v>0</v>
      </c>
      <c r="K5722" s="2" t="e">
        <v>#N/A</v>
      </c>
    </row>
    <row r="5723" spans="1:11" ht="14.25" x14ac:dyDescent="0.2">
      <c r="A5723" s="2" t="s">
        <v>734</v>
      </c>
      <c r="B5723" s="124" t="s">
        <v>9345</v>
      </c>
      <c r="C5723" s="124"/>
      <c r="D5723" s="126">
        <v>0.49</v>
      </c>
      <c r="E5723" s="124" t="s">
        <v>768</v>
      </c>
      <c r="F5723" s="124">
        <v>-3</v>
      </c>
      <c r="G5723" s="2" t="s">
        <v>18309</v>
      </c>
      <c r="H5723" s="130">
        <v>45923</v>
      </c>
      <c r="I5723" s="134"/>
      <c r="J5723" s="123">
        <f>IF(OR(tbl_Metraj22[[#This Row],[TARIH]]="",tbl_Metraj22[[#This Row],[TARIH]]="-"),0,IF(tbl_Metraj22[[#This Row],[YUZDE]]=0,tbl_Metraj22[[#This Row],[METRAJ_BETON]],tbl_Metraj22[[#This Row],[YUZDE]]*tbl_Metraj22[[#This Row],[METRAJ_BETON]]))</f>
        <v>0.49</v>
      </c>
      <c r="K5723" s="2" t="s">
        <v>22536</v>
      </c>
    </row>
    <row r="5724" spans="1:11" ht="14.25" x14ac:dyDescent="0.2">
      <c r="A5724" s="2" t="s">
        <v>734</v>
      </c>
      <c r="B5724" s="124" t="s">
        <v>9346</v>
      </c>
      <c r="C5724" s="124"/>
      <c r="D5724" s="126">
        <v>1.5</v>
      </c>
      <c r="E5724" s="124" t="s">
        <v>768</v>
      </c>
      <c r="F5724" s="124">
        <v>-3</v>
      </c>
      <c r="G5724" s="2" t="s">
        <v>18310</v>
      </c>
      <c r="H5724" s="130">
        <v>45923</v>
      </c>
      <c r="I5724" s="134"/>
      <c r="J5724" s="123">
        <f>IF(OR(tbl_Metraj22[[#This Row],[TARIH]]="",tbl_Metraj22[[#This Row],[TARIH]]="-"),0,IF(tbl_Metraj22[[#This Row],[YUZDE]]=0,tbl_Metraj22[[#This Row],[METRAJ_BETON]],tbl_Metraj22[[#This Row],[YUZDE]]*tbl_Metraj22[[#This Row],[METRAJ_BETON]]))</f>
        <v>1.5</v>
      </c>
      <c r="K5724" s="2" t="s">
        <v>22598</v>
      </c>
    </row>
    <row r="5725" spans="1:11" ht="14.25" x14ac:dyDescent="0.2">
      <c r="A5725" s="2" t="s">
        <v>734</v>
      </c>
      <c r="B5725" s="124" t="s">
        <v>9347</v>
      </c>
      <c r="C5725" s="124"/>
      <c r="D5725" s="126">
        <v>0.28999999999999998</v>
      </c>
      <c r="E5725" s="124" t="s">
        <v>768</v>
      </c>
      <c r="F5725" s="124">
        <v>-3</v>
      </c>
      <c r="G5725" s="2" t="s">
        <v>18311</v>
      </c>
      <c r="H5725" s="130">
        <v>45923</v>
      </c>
      <c r="I5725" s="134"/>
      <c r="J5725" s="123">
        <f>IF(OR(tbl_Metraj22[[#This Row],[TARIH]]="",tbl_Metraj22[[#This Row],[TARIH]]="-"),0,IF(tbl_Metraj22[[#This Row],[YUZDE]]=0,tbl_Metraj22[[#This Row],[METRAJ_BETON]],tbl_Metraj22[[#This Row],[YUZDE]]*tbl_Metraj22[[#This Row],[METRAJ_BETON]]))</f>
        <v>0.28999999999999998</v>
      </c>
      <c r="K5725" s="2" t="s">
        <v>22729</v>
      </c>
    </row>
    <row r="5726" spans="1:11" ht="14.25" x14ac:dyDescent="0.2">
      <c r="A5726" s="2" t="s">
        <v>734</v>
      </c>
      <c r="B5726" s="124" t="s">
        <v>9348</v>
      </c>
      <c r="C5726" s="124"/>
      <c r="D5726" s="126">
        <v>0.43</v>
      </c>
      <c r="E5726" s="124" t="s">
        <v>768</v>
      </c>
      <c r="F5726" s="124">
        <v>-3</v>
      </c>
      <c r="G5726" s="2" t="s">
        <v>18312</v>
      </c>
      <c r="H5726" s="130">
        <v>45923</v>
      </c>
      <c r="I5726" s="134"/>
      <c r="J5726" s="123">
        <f>IF(OR(tbl_Metraj22[[#This Row],[TARIH]]="",tbl_Metraj22[[#This Row],[TARIH]]="-"),0,IF(tbl_Metraj22[[#This Row],[YUZDE]]=0,tbl_Metraj22[[#This Row],[METRAJ_BETON]],tbl_Metraj22[[#This Row],[YUZDE]]*tbl_Metraj22[[#This Row],[METRAJ_BETON]]))</f>
        <v>0.43</v>
      </c>
      <c r="K5726" s="2" t="s">
        <v>22664</v>
      </c>
    </row>
    <row r="5727" spans="1:11" ht="14.25" x14ac:dyDescent="0.2">
      <c r="A5727" s="2" t="s">
        <v>734</v>
      </c>
      <c r="B5727" s="124" t="s">
        <v>9349</v>
      </c>
      <c r="C5727" s="124"/>
      <c r="D5727" s="126">
        <v>0.28999999999999998</v>
      </c>
      <c r="E5727" s="124" t="s">
        <v>768</v>
      </c>
      <c r="F5727" s="124">
        <v>-3</v>
      </c>
      <c r="G5727" s="2" t="s">
        <v>18313</v>
      </c>
      <c r="H5727" s="130">
        <v>45923</v>
      </c>
      <c r="I5727" s="134"/>
      <c r="J5727" s="123">
        <f>IF(OR(tbl_Metraj22[[#This Row],[TARIH]]="",tbl_Metraj22[[#This Row],[TARIH]]="-"),0,IF(tbl_Metraj22[[#This Row],[YUZDE]]=0,tbl_Metraj22[[#This Row],[METRAJ_BETON]],tbl_Metraj22[[#This Row],[YUZDE]]*tbl_Metraj22[[#This Row],[METRAJ_BETON]]))</f>
        <v>0.28999999999999998</v>
      </c>
      <c r="K5727" s="2" t="s">
        <v>22604</v>
      </c>
    </row>
    <row r="5728" spans="1:11" ht="14.25" x14ac:dyDescent="0.2">
      <c r="A5728" s="2" t="s">
        <v>734</v>
      </c>
      <c r="B5728" s="124" t="s">
        <v>9350</v>
      </c>
      <c r="C5728" s="124"/>
      <c r="D5728" s="126">
        <v>1.87</v>
      </c>
      <c r="E5728" s="124" t="s">
        <v>768</v>
      </c>
      <c r="F5728" s="124">
        <v>-3</v>
      </c>
      <c r="G5728" s="2" t="s">
        <v>18314</v>
      </c>
      <c r="H5728" s="130">
        <v>45923</v>
      </c>
      <c r="I5728" s="134"/>
      <c r="J5728" s="123">
        <f>IF(OR(tbl_Metraj22[[#This Row],[TARIH]]="",tbl_Metraj22[[#This Row],[TARIH]]="-"),0,IF(tbl_Metraj22[[#This Row],[YUZDE]]=0,tbl_Metraj22[[#This Row],[METRAJ_BETON]],tbl_Metraj22[[#This Row],[YUZDE]]*tbl_Metraj22[[#This Row],[METRAJ_BETON]]))</f>
        <v>1.87</v>
      </c>
      <c r="K5728" s="2" t="s">
        <v>22590</v>
      </c>
    </row>
    <row r="5729" spans="1:11" ht="14.25" x14ac:dyDescent="0.2">
      <c r="A5729" s="2" t="s">
        <v>734</v>
      </c>
      <c r="B5729" s="124" t="s">
        <v>9351</v>
      </c>
      <c r="C5729" s="124"/>
      <c r="D5729" s="126">
        <v>0.31</v>
      </c>
      <c r="E5729" s="124" t="s">
        <v>768</v>
      </c>
      <c r="F5729" s="124">
        <v>-3</v>
      </c>
      <c r="G5729" s="2" t="s">
        <v>18315</v>
      </c>
      <c r="H5729" s="130"/>
      <c r="I5729" s="134"/>
      <c r="J5729" s="123">
        <f>IF(OR(tbl_Metraj22[[#This Row],[TARIH]]="",tbl_Metraj22[[#This Row],[TARIH]]="-"),0,IF(tbl_Metraj22[[#This Row],[YUZDE]]=0,tbl_Metraj22[[#This Row],[METRAJ_BETON]],tbl_Metraj22[[#This Row],[YUZDE]]*tbl_Metraj22[[#This Row],[METRAJ_BETON]]))</f>
        <v>0</v>
      </c>
      <c r="K5729" s="2" t="e">
        <v>#N/A</v>
      </c>
    </row>
    <row r="5730" spans="1:11" ht="14.25" x14ac:dyDescent="0.2">
      <c r="A5730" s="2" t="s">
        <v>734</v>
      </c>
      <c r="B5730" s="124" t="s">
        <v>9352</v>
      </c>
      <c r="C5730" s="124"/>
      <c r="D5730" s="126">
        <v>0.5</v>
      </c>
      <c r="E5730" s="124" t="s">
        <v>768</v>
      </c>
      <c r="F5730" s="124">
        <v>-3</v>
      </c>
      <c r="G5730" s="2" t="s">
        <v>18316</v>
      </c>
      <c r="H5730" s="130">
        <v>45910</v>
      </c>
      <c r="I5730" s="134"/>
      <c r="J5730" s="123">
        <f>IF(OR(tbl_Metraj22[[#This Row],[TARIH]]="",tbl_Metraj22[[#This Row],[TARIH]]="-"),0,IF(tbl_Metraj22[[#This Row],[YUZDE]]=0,tbl_Metraj22[[#This Row],[METRAJ_BETON]],tbl_Metraj22[[#This Row],[YUZDE]]*tbl_Metraj22[[#This Row],[METRAJ_BETON]]))</f>
        <v>0.5</v>
      </c>
      <c r="K5730" s="2" t="s">
        <v>22612</v>
      </c>
    </row>
    <row r="5731" spans="1:11" ht="14.25" x14ac:dyDescent="0.2">
      <c r="A5731" s="2" t="s">
        <v>734</v>
      </c>
      <c r="B5731" s="124" t="s">
        <v>9353</v>
      </c>
      <c r="C5731" s="124"/>
      <c r="D5731" s="126">
        <v>0.37</v>
      </c>
      <c r="E5731" s="124" t="s">
        <v>768</v>
      </c>
      <c r="F5731" s="124">
        <v>-3</v>
      </c>
      <c r="G5731" s="2" t="s">
        <v>18317</v>
      </c>
      <c r="H5731" s="130">
        <v>45910</v>
      </c>
      <c r="I5731" s="134"/>
      <c r="J5731" s="123">
        <f>IF(OR(tbl_Metraj22[[#This Row],[TARIH]]="",tbl_Metraj22[[#This Row],[TARIH]]="-"),0,IF(tbl_Metraj22[[#This Row],[YUZDE]]=0,tbl_Metraj22[[#This Row],[METRAJ_BETON]],tbl_Metraj22[[#This Row],[YUZDE]]*tbl_Metraj22[[#This Row],[METRAJ_BETON]]))</f>
        <v>0.37</v>
      </c>
      <c r="K5731" s="2" t="s">
        <v>22561</v>
      </c>
    </row>
    <row r="5732" spans="1:11" ht="14.25" x14ac:dyDescent="0.2">
      <c r="A5732" s="2" t="s">
        <v>734</v>
      </c>
      <c r="B5732" s="124" t="s">
        <v>9354</v>
      </c>
      <c r="C5732" s="124"/>
      <c r="D5732" s="126">
        <v>0.54</v>
      </c>
      <c r="E5732" s="124" t="s">
        <v>768</v>
      </c>
      <c r="F5732" s="124">
        <v>-3</v>
      </c>
      <c r="G5732" s="2" t="s">
        <v>18318</v>
      </c>
      <c r="H5732" s="130"/>
      <c r="I5732" s="134"/>
      <c r="J5732" s="123">
        <f>IF(OR(tbl_Metraj22[[#This Row],[TARIH]]="",tbl_Metraj22[[#This Row],[TARIH]]="-"),0,IF(tbl_Metraj22[[#This Row],[YUZDE]]=0,tbl_Metraj22[[#This Row],[METRAJ_BETON]],tbl_Metraj22[[#This Row],[YUZDE]]*tbl_Metraj22[[#This Row],[METRAJ_BETON]]))</f>
        <v>0</v>
      </c>
      <c r="K5732" s="2" t="e">
        <v>#N/A</v>
      </c>
    </row>
    <row r="5733" spans="1:11" ht="14.25" x14ac:dyDescent="0.2">
      <c r="A5733" s="2" t="s">
        <v>734</v>
      </c>
      <c r="B5733" s="124" t="s">
        <v>9355</v>
      </c>
      <c r="C5733" s="124"/>
      <c r="D5733" s="126">
        <v>1.65</v>
      </c>
      <c r="E5733" s="124" t="s">
        <v>768</v>
      </c>
      <c r="F5733" s="124">
        <v>-3</v>
      </c>
      <c r="G5733" s="2" t="s">
        <v>18319</v>
      </c>
      <c r="H5733" s="130">
        <v>45910</v>
      </c>
      <c r="I5733" s="134"/>
      <c r="J5733" s="123">
        <f>IF(OR(tbl_Metraj22[[#This Row],[TARIH]]="",tbl_Metraj22[[#This Row],[TARIH]]="-"),0,IF(tbl_Metraj22[[#This Row],[YUZDE]]=0,tbl_Metraj22[[#This Row],[METRAJ_BETON]],tbl_Metraj22[[#This Row],[YUZDE]]*tbl_Metraj22[[#This Row],[METRAJ_BETON]]))</f>
        <v>1.65</v>
      </c>
      <c r="K5733" s="2" t="s">
        <v>22565</v>
      </c>
    </row>
    <row r="5734" spans="1:11" ht="14.25" x14ac:dyDescent="0.2">
      <c r="A5734" s="2" t="s">
        <v>734</v>
      </c>
      <c r="B5734" s="124" t="s">
        <v>9356</v>
      </c>
      <c r="C5734" s="124"/>
      <c r="D5734" s="126">
        <v>0.86</v>
      </c>
      <c r="E5734" s="124" t="s">
        <v>768</v>
      </c>
      <c r="F5734" s="124">
        <v>-3</v>
      </c>
      <c r="G5734" s="2" t="s">
        <v>18320</v>
      </c>
      <c r="H5734" s="130">
        <v>45910</v>
      </c>
      <c r="I5734" s="134"/>
      <c r="J5734" s="123">
        <f>IF(OR(tbl_Metraj22[[#This Row],[TARIH]]="",tbl_Metraj22[[#This Row],[TARIH]]="-"),0,IF(tbl_Metraj22[[#This Row],[YUZDE]]=0,tbl_Metraj22[[#This Row],[METRAJ_BETON]],tbl_Metraj22[[#This Row],[YUZDE]]*tbl_Metraj22[[#This Row],[METRAJ_BETON]]))</f>
        <v>0.86</v>
      </c>
      <c r="K5734" s="2" t="s">
        <v>22600</v>
      </c>
    </row>
    <row r="5735" spans="1:11" ht="14.25" x14ac:dyDescent="0.2">
      <c r="A5735" s="2" t="s">
        <v>734</v>
      </c>
      <c r="B5735" s="124" t="s">
        <v>9357</v>
      </c>
      <c r="C5735" s="124"/>
      <c r="D5735" s="126">
        <v>1.37</v>
      </c>
      <c r="E5735" s="124" t="s">
        <v>768</v>
      </c>
      <c r="F5735" s="124">
        <v>-3</v>
      </c>
      <c r="G5735" s="2" t="s">
        <v>18321</v>
      </c>
      <c r="H5735" s="130">
        <v>45910</v>
      </c>
      <c r="I5735" s="134"/>
      <c r="J5735" s="123">
        <f>IF(OR(tbl_Metraj22[[#This Row],[TARIH]]="",tbl_Metraj22[[#This Row],[TARIH]]="-"),0,IF(tbl_Metraj22[[#This Row],[YUZDE]]=0,tbl_Metraj22[[#This Row],[METRAJ_BETON]],tbl_Metraj22[[#This Row],[YUZDE]]*tbl_Metraj22[[#This Row],[METRAJ_BETON]]))</f>
        <v>1.37</v>
      </c>
      <c r="K5735" s="2" t="s">
        <v>22666</v>
      </c>
    </row>
    <row r="5736" spans="1:11" ht="14.25" x14ac:dyDescent="0.2">
      <c r="A5736" s="2" t="s">
        <v>734</v>
      </c>
      <c r="B5736" s="124" t="s">
        <v>9358</v>
      </c>
      <c r="C5736" s="124"/>
      <c r="D5736" s="126">
        <v>0.37</v>
      </c>
      <c r="E5736" s="124" t="s">
        <v>768</v>
      </c>
      <c r="F5736" s="124">
        <v>-3</v>
      </c>
      <c r="G5736" s="2" t="s">
        <v>18322</v>
      </c>
      <c r="H5736" s="130">
        <v>45910</v>
      </c>
      <c r="I5736" s="134"/>
      <c r="J5736" s="123">
        <f>IF(OR(tbl_Metraj22[[#This Row],[TARIH]]="",tbl_Metraj22[[#This Row],[TARIH]]="-"),0,IF(tbl_Metraj22[[#This Row],[YUZDE]]=0,tbl_Metraj22[[#This Row],[METRAJ_BETON]],tbl_Metraj22[[#This Row],[YUZDE]]*tbl_Metraj22[[#This Row],[METRAJ_BETON]]))</f>
        <v>0.37</v>
      </c>
      <c r="K5736" s="2" t="s">
        <v>24213</v>
      </c>
    </row>
    <row r="5737" spans="1:11" ht="14.25" x14ac:dyDescent="0.2">
      <c r="A5737" s="2" t="s">
        <v>734</v>
      </c>
      <c r="B5737" s="124" t="s">
        <v>9359</v>
      </c>
      <c r="C5737" s="124"/>
      <c r="D5737" s="126">
        <v>0.37</v>
      </c>
      <c r="E5737" s="124" t="s">
        <v>768</v>
      </c>
      <c r="F5737" s="124">
        <v>-3</v>
      </c>
      <c r="G5737" s="2" t="s">
        <v>18323</v>
      </c>
      <c r="H5737" s="130">
        <v>45910</v>
      </c>
      <c r="I5737" s="134"/>
      <c r="J5737" s="123">
        <f>IF(OR(tbl_Metraj22[[#This Row],[TARIH]]="",tbl_Metraj22[[#This Row],[TARIH]]="-"),0,IF(tbl_Metraj22[[#This Row],[YUZDE]]=0,tbl_Metraj22[[#This Row],[METRAJ_BETON]],tbl_Metraj22[[#This Row],[YUZDE]]*tbl_Metraj22[[#This Row],[METRAJ_BETON]]))</f>
        <v>0.37</v>
      </c>
      <c r="K5737" s="2" t="s">
        <v>24214</v>
      </c>
    </row>
    <row r="5738" spans="1:11" ht="14.25" x14ac:dyDescent="0.2">
      <c r="A5738" s="2" t="s">
        <v>734</v>
      </c>
      <c r="B5738" s="124" t="s">
        <v>9360</v>
      </c>
      <c r="C5738" s="124"/>
      <c r="D5738" s="126">
        <v>0.91</v>
      </c>
      <c r="E5738" s="124" t="s">
        <v>768</v>
      </c>
      <c r="F5738" s="124">
        <v>-3</v>
      </c>
      <c r="G5738" s="2" t="s">
        <v>18324</v>
      </c>
      <c r="H5738" s="130">
        <v>45910</v>
      </c>
      <c r="I5738" s="134"/>
      <c r="J5738" s="123">
        <f>IF(OR(tbl_Metraj22[[#This Row],[TARIH]]="",tbl_Metraj22[[#This Row],[TARIH]]="-"),0,IF(tbl_Metraj22[[#This Row],[YUZDE]]=0,tbl_Metraj22[[#This Row],[METRAJ_BETON]],tbl_Metraj22[[#This Row],[YUZDE]]*tbl_Metraj22[[#This Row],[METRAJ_BETON]]))</f>
        <v>0.91</v>
      </c>
      <c r="K5738" s="2" t="s">
        <v>24215</v>
      </c>
    </row>
    <row r="5739" spans="1:11" ht="14.25" x14ac:dyDescent="0.2">
      <c r="A5739" s="2" t="s">
        <v>734</v>
      </c>
      <c r="B5739" s="124" t="s">
        <v>9361</v>
      </c>
      <c r="C5739" s="124"/>
      <c r="D5739" s="126">
        <v>1.08</v>
      </c>
      <c r="E5739" s="124" t="s">
        <v>768</v>
      </c>
      <c r="F5739" s="124">
        <v>-3</v>
      </c>
      <c r="G5739" s="2" t="s">
        <v>18325</v>
      </c>
      <c r="H5739" s="130">
        <v>45910</v>
      </c>
      <c r="I5739" s="134"/>
      <c r="J5739" s="123">
        <f>IF(OR(tbl_Metraj22[[#This Row],[TARIH]]="",tbl_Metraj22[[#This Row],[TARIH]]="-"),0,IF(tbl_Metraj22[[#This Row],[YUZDE]]=0,tbl_Metraj22[[#This Row],[METRAJ_BETON]],tbl_Metraj22[[#This Row],[YUZDE]]*tbl_Metraj22[[#This Row],[METRAJ_BETON]]))</f>
        <v>1.08</v>
      </c>
      <c r="K5739" s="2" t="s">
        <v>22730</v>
      </c>
    </row>
    <row r="5740" spans="1:11" ht="14.25" x14ac:dyDescent="0.2">
      <c r="A5740" s="2" t="s">
        <v>734</v>
      </c>
      <c r="B5740" s="124" t="s">
        <v>9362</v>
      </c>
      <c r="C5740" s="124"/>
      <c r="D5740" s="126">
        <v>0.64</v>
      </c>
      <c r="E5740" s="124" t="s">
        <v>768</v>
      </c>
      <c r="F5740" s="124">
        <v>-3</v>
      </c>
      <c r="G5740" s="2" t="s">
        <v>18326</v>
      </c>
      <c r="H5740" s="130">
        <v>45910</v>
      </c>
      <c r="I5740" s="134"/>
      <c r="J5740" s="123">
        <f>IF(OR(tbl_Metraj22[[#This Row],[TARIH]]="",tbl_Metraj22[[#This Row],[TARIH]]="-"),0,IF(tbl_Metraj22[[#This Row],[YUZDE]]=0,tbl_Metraj22[[#This Row],[METRAJ_BETON]],tbl_Metraj22[[#This Row],[YUZDE]]*tbl_Metraj22[[#This Row],[METRAJ_BETON]]))</f>
        <v>0.64</v>
      </c>
      <c r="K5740" s="2" t="s">
        <v>22608</v>
      </c>
    </row>
    <row r="5741" spans="1:11" ht="14.25" x14ac:dyDescent="0.2">
      <c r="A5741" s="2" t="s">
        <v>734</v>
      </c>
      <c r="B5741" s="124" t="s">
        <v>9363</v>
      </c>
      <c r="C5741" s="124"/>
      <c r="D5741" s="126">
        <v>0.39</v>
      </c>
      <c r="E5741" s="124" t="s">
        <v>768</v>
      </c>
      <c r="F5741" s="124">
        <v>-3</v>
      </c>
      <c r="G5741" s="2" t="s">
        <v>18327</v>
      </c>
      <c r="H5741" s="130">
        <v>45910</v>
      </c>
      <c r="I5741" s="134"/>
      <c r="J5741" s="123">
        <f>IF(OR(tbl_Metraj22[[#This Row],[TARIH]]="",tbl_Metraj22[[#This Row],[TARIH]]="-"),0,IF(tbl_Metraj22[[#This Row],[YUZDE]]=0,tbl_Metraj22[[#This Row],[METRAJ_BETON]],tbl_Metraj22[[#This Row],[YUZDE]]*tbl_Metraj22[[#This Row],[METRAJ_BETON]]))</f>
        <v>0.39</v>
      </c>
      <c r="K5741" s="2" t="s">
        <v>22587</v>
      </c>
    </row>
    <row r="5742" spans="1:11" ht="14.25" x14ac:dyDescent="0.2">
      <c r="A5742" s="2" t="s">
        <v>734</v>
      </c>
      <c r="B5742" s="124" t="s">
        <v>9364</v>
      </c>
      <c r="C5742" s="124"/>
      <c r="D5742" s="126">
        <v>0.99</v>
      </c>
      <c r="E5742" s="124" t="s">
        <v>768</v>
      </c>
      <c r="F5742" s="124">
        <v>-3</v>
      </c>
      <c r="G5742" s="2" t="s">
        <v>18328</v>
      </c>
      <c r="H5742" s="130">
        <v>45910</v>
      </c>
      <c r="I5742" s="134"/>
      <c r="J5742" s="123">
        <f>IF(OR(tbl_Metraj22[[#This Row],[TARIH]]="",tbl_Metraj22[[#This Row],[TARIH]]="-"),0,IF(tbl_Metraj22[[#This Row],[YUZDE]]=0,tbl_Metraj22[[#This Row],[METRAJ_BETON]],tbl_Metraj22[[#This Row],[YUZDE]]*tbl_Metraj22[[#This Row],[METRAJ_BETON]]))</f>
        <v>0.99</v>
      </c>
      <c r="K5742" s="2" t="s">
        <v>22699</v>
      </c>
    </row>
    <row r="5743" spans="1:11" ht="14.25" x14ac:dyDescent="0.2">
      <c r="A5743" s="2" t="s">
        <v>734</v>
      </c>
      <c r="B5743" s="124" t="s">
        <v>9365</v>
      </c>
      <c r="C5743" s="124"/>
      <c r="D5743" s="126">
        <v>1.17</v>
      </c>
      <c r="E5743" s="124" t="s">
        <v>768</v>
      </c>
      <c r="F5743" s="124">
        <v>-3</v>
      </c>
      <c r="G5743" s="2" t="s">
        <v>18329</v>
      </c>
      <c r="H5743" s="130">
        <v>45910</v>
      </c>
      <c r="I5743" s="134"/>
      <c r="J5743" s="123">
        <f>IF(OR(tbl_Metraj22[[#This Row],[TARIH]]="",tbl_Metraj22[[#This Row],[TARIH]]="-"),0,IF(tbl_Metraj22[[#This Row],[YUZDE]]=0,tbl_Metraj22[[#This Row],[METRAJ_BETON]],tbl_Metraj22[[#This Row],[YUZDE]]*tbl_Metraj22[[#This Row],[METRAJ_BETON]]))</f>
        <v>1.17</v>
      </c>
      <c r="K5743" s="2" t="s">
        <v>22615</v>
      </c>
    </row>
    <row r="5744" spans="1:11" ht="14.25" x14ac:dyDescent="0.2">
      <c r="A5744" s="2" t="s">
        <v>734</v>
      </c>
      <c r="B5744" s="124" t="s">
        <v>9366</v>
      </c>
      <c r="C5744" s="124"/>
      <c r="D5744" s="126">
        <v>0.49</v>
      </c>
      <c r="E5744" s="124" t="s">
        <v>768</v>
      </c>
      <c r="F5744" s="124">
        <v>-3</v>
      </c>
      <c r="G5744" s="2" t="s">
        <v>18330</v>
      </c>
      <c r="H5744" s="130">
        <v>45910</v>
      </c>
      <c r="I5744" s="134"/>
      <c r="J5744" s="123">
        <f>IF(OR(tbl_Metraj22[[#This Row],[TARIH]]="",tbl_Metraj22[[#This Row],[TARIH]]="-"),0,IF(tbl_Metraj22[[#This Row],[YUZDE]]=0,tbl_Metraj22[[#This Row],[METRAJ_BETON]],tbl_Metraj22[[#This Row],[YUZDE]]*tbl_Metraj22[[#This Row],[METRAJ_BETON]]))</f>
        <v>0.49</v>
      </c>
      <c r="K5744" s="2" t="s">
        <v>22607</v>
      </c>
    </row>
    <row r="5745" spans="1:11" ht="14.25" x14ac:dyDescent="0.2">
      <c r="A5745" s="2" t="s">
        <v>734</v>
      </c>
      <c r="B5745" s="124" t="s">
        <v>9367</v>
      </c>
      <c r="C5745" s="124"/>
      <c r="D5745" s="126">
        <v>2.91</v>
      </c>
      <c r="E5745" s="124" t="s">
        <v>768</v>
      </c>
      <c r="F5745" s="124">
        <v>-3</v>
      </c>
      <c r="G5745" s="2" t="s">
        <v>18331</v>
      </c>
      <c r="H5745" s="130">
        <v>45910</v>
      </c>
      <c r="I5745" s="134"/>
      <c r="J5745" s="123">
        <f>IF(OR(tbl_Metraj22[[#This Row],[TARIH]]="",tbl_Metraj22[[#This Row],[TARIH]]="-"),0,IF(tbl_Metraj22[[#This Row],[YUZDE]]=0,tbl_Metraj22[[#This Row],[METRAJ_BETON]],tbl_Metraj22[[#This Row],[YUZDE]]*tbl_Metraj22[[#This Row],[METRAJ_BETON]]))</f>
        <v>2.91</v>
      </c>
      <c r="K5745" s="2" t="s">
        <v>22694</v>
      </c>
    </row>
    <row r="5746" spans="1:11" ht="14.25" x14ac:dyDescent="0.2">
      <c r="A5746" s="2" t="s">
        <v>734</v>
      </c>
      <c r="B5746" s="124" t="s">
        <v>9368</v>
      </c>
      <c r="C5746" s="124"/>
      <c r="D5746" s="126">
        <v>1.46</v>
      </c>
      <c r="E5746" s="124" t="s">
        <v>768</v>
      </c>
      <c r="F5746" s="124">
        <v>-3</v>
      </c>
      <c r="G5746" s="2" t="s">
        <v>18332</v>
      </c>
      <c r="H5746" s="130">
        <v>45910</v>
      </c>
      <c r="I5746" s="134"/>
      <c r="J5746" s="123">
        <f>IF(OR(tbl_Metraj22[[#This Row],[TARIH]]="",tbl_Metraj22[[#This Row],[TARIH]]="-"),0,IF(tbl_Metraj22[[#This Row],[YUZDE]]=0,tbl_Metraj22[[#This Row],[METRAJ_BETON]],tbl_Metraj22[[#This Row],[YUZDE]]*tbl_Metraj22[[#This Row],[METRAJ_BETON]]))</f>
        <v>1.46</v>
      </c>
      <c r="K5746" s="2" t="s">
        <v>22738</v>
      </c>
    </row>
    <row r="5747" spans="1:11" ht="14.25" x14ac:dyDescent="0.2">
      <c r="A5747" s="2" t="s">
        <v>734</v>
      </c>
      <c r="B5747" s="124" t="s">
        <v>9369</v>
      </c>
      <c r="C5747" s="124"/>
      <c r="D5747" s="126">
        <v>0.68</v>
      </c>
      <c r="E5747" s="124" t="s">
        <v>768</v>
      </c>
      <c r="F5747" s="124">
        <v>-3</v>
      </c>
      <c r="G5747" s="2" t="s">
        <v>18333</v>
      </c>
      <c r="H5747" s="130"/>
      <c r="I5747" s="134"/>
      <c r="J5747" s="123">
        <f>IF(OR(tbl_Metraj22[[#This Row],[TARIH]]="",tbl_Metraj22[[#This Row],[TARIH]]="-"),0,IF(tbl_Metraj22[[#This Row],[YUZDE]]=0,tbl_Metraj22[[#This Row],[METRAJ_BETON]],tbl_Metraj22[[#This Row],[YUZDE]]*tbl_Metraj22[[#This Row],[METRAJ_BETON]]))</f>
        <v>0</v>
      </c>
      <c r="K5747" s="2" t="e">
        <v>#N/A</v>
      </c>
    </row>
    <row r="5748" spans="1:11" ht="14.25" x14ac:dyDescent="0.2">
      <c r="A5748" s="2" t="s">
        <v>734</v>
      </c>
      <c r="B5748" s="124" t="s">
        <v>9370</v>
      </c>
      <c r="C5748" s="124"/>
      <c r="D5748" s="126">
        <v>2.2400000000000002</v>
      </c>
      <c r="E5748" s="124" t="s">
        <v>768</v>
      </c>
      <c r="F5748" s="124">
        <v>-3</v>
      </c>
      <c r="G5748" s="2" t="s">
        <v>18334</v>
      </c>
      <c r="H5748" s="130">
        <v>45910</v>
      </c>
      <c r="I5748" s="134"/>
      <c r="J5748" s="123">
        <f>IF(OR(tbl_Metraj22[[#This Row],[TARIH]]="",tbl_Metraj22[[#This Row],[TARIH]]="-"),0,IF(tbl_Metraj22[[#This Row],[YUZDE]]=0,tbl_Metraj22[[#This Row],[METRAJ_BETON]],tbl_Metraj22[[#This Row],[YUZDE]]*tbl_Metraj22[[#This Row],[METRAJ_BETON]]))</f>
        <v>2.2400000000000002</v>
      </c>
      <c r="K5748" s="2" t="s">
        <v>22668</v>
      </c>
    </row>
    <row r="5749" spans="1:11" ht="14.25" x14ac:dyDescent="0.2">
      <c r="A5749" s="2" t="s">
        <v>734</v>
      </c>
      <c r="B5749" s="124" t="s">
        <v>9371</v>
      </c>
      <c r="C5749" s="124"/>
      <c r="D5749" s="126">
        <v>0.86</v>
      </c>
      <c r="E5749" s="124" t="s">
        <v>768</v>
      </c>
      <c r="F5749" s="124">
        <v>-3</v>
      </c>
      <c r="G5749" s="2" t="s">
        <v>18335</v>
      </c>
      <c r="H5749" s="130">
        <v>45910</v>
      </c>
      <c r="I5749" s="134"/>
      <c r="J5749" s="123">
        <f>IF(OR(tbl_Metraj22[[#This Row],[TARIH]]="",tbl_Metraj22[[#This Row],[TARIH]]="-"),0,IF(tbl_Metraj22[[#This Row],[YUZDE]]=0,tbl_Metraj22[[#This Row],[METRAJ_BETON]],tbl_Metraj22[[#This Row],[YUZDE]]*tbl_Metraj22[[#This Row],[METRAJ_BETON]]))</f>
        <v>0.86</v>
      </c>
      <c r="K5749" s="2" t="s">
        <v>22602</v>
      </c>
    </row>
    <row r="5750" spans="1:11" ht="14.25" x14ac:dyDescent="0.2">
      <c r="A5750" s="2" t="s">
        <v>734</v>
      </c>
      <c r="B5750" s="124" t="s">
        <v>9372</v>
      </c>
      <c r="C5750" s="124"/>
      <c r="D5750" s="126">
        <v>1.92</v>
      </c>
      <c r="E5750" s="124" t="s">
        <v>768</v>
      </c>
      <c r="F5750" s="124">
        <v>-3</v>
      </c>
      <c r="G5750" s="2" t="s">
        <v>18336</v>
      </c>
      <c r="H5750" s="130">
        <v>45910</v>
      </c>
      <c r="I5750" s="134"/>
      <c r="J5750" s="123">
        <f>IF(OR(tbl_Metraj22[[#This Row],[TARIH]]="",tbl_Metraj22[[#This Row],[TARIH]]="-"),0,IF(tbl_Metraj22[[#This Row],[YUZDE]]=0,tbl_Metraj22[[#This Row],[METRAJ_BETON]],tbl_Metraj22[[#This Row],[YUZDE]]*tbl_Metraj22[[#This Row],[METRAJ_BETON]]))</f>
        <v>1.92</v>
      </c>
      <c r="K5750" s="2" t="s">
        <v>22635</v>
      </c>
    </row>
    <row r="5751" spans="1:11" ht="14.25" x14ac:dyDescent="0.2">
      <c r="A5751" s="2" t="s">
        <v>734</v>
      </c>
      <c r="B5751" s="124" t="s">
        <v>9373</v>
      </c>
      <c r="C5751" s="124"/>
      <c r="D5751" s="126">
        <v>0.94</v>
      </c>
      <c r="E5751" s="124" t="s">
        <v>768</v>
      </c>
      <c r="F5751" s="124">
        <v>-3</v>
      </c>
      <c r="G5751" s="2" t="s">
        <v>18337</v>
      </c>
      <c r="H5751" s="130">
        <v>45910</v>
      </c>
      <c r="I5751" s="134"/>
      <c r="J5751" s="123">
        <f>IF(OR(tbl_Metraj22[[#This Row],[TARIH]]="",tbl_Metraj22[[#This Row],[TARIH]]="-"),0,IF(tbl_Metraj22[[#This Row],[YUZDE]]=0,tbl_Metraj22[[#This Row],[METRAJ_BETON]],tbl_Metraj22[[#This Row],[YUZDE]]*tbl_Metraj22[[#This Row],[METRAJ_BETON]]))</f>
        <v>0.94</v>
      </c>
      <c r="K5751" s="2" t="s">
        <v>22594</v>
      </c>
    </row>
    <row r="5752" spans="1:11" ht="14.25" x14ac:dyDescent="0.2">
      <c r="A5752" s="2" t="s">
        <v>734</v>
      </c>
      <c r="B5752" s="124" t="s">
        <v>9374</v>
      </c>
      <c r="C5752" s="124"/>
      <c r="D5752" s="126">
        <v>0.79</v>
      </c>
      <c r="E5752" s="124" t="s">
        <v>768</v>
      </c>
      <c r="F5752" s="124">
        <v>-3</v>
      </c>
      <c r="G5752" s="2" t="s">
        <v>18338</v>
      </c>
      <c r="H5752" s="130">
        <v>45910</v>
      </c>
      <c r="I5752" s="134"/>
      <c r="J5752" s="123">
        <f>IF(OR(tbl_Metraj22[[#This Row],[TARIH]]="",tbl_Metraj22[[#This Row],[TARIH]]="-"),0,IF(tbl_Metraj22[[#This Row],[YUZDE]]=0,tbl_Metraj22[[#This Row],[METRAJ_BETON]],tbl_Metraj22[[#This Row],[YUZDE]]*tbl_Metraj22[[#This Row],[METRAJ_BETON]]))</f>
        <v>0.79</v>
      </c>
      <c r="K5752" s="2" t="s">
        <v>22616</v>
      </c>
    </row>
    <row r="5753" spans="1:11" ht="14.25" x14ac:dyDescent="0.2">
      <c r="A5753" s="2" t="s">
        <v>734</v>
      </c>
      <c r="B5753" s="124" t="s">
        <v>9375</v>
      </c>
      <c r="C5753" s="124"/>
      <c r="D5753" s="126">
        <v>2.36</v>
      </c>
      <c r="E5753" s="124" t="s">
        <v>768</v>
      </c>
      <c r="F5753" s="124">
        <v>-3</v>
      </c>
      <c r="G5753" s="2" t="s">
        <v>18339</v>
      </c>
      <c r="H5753" s="130">
        <v>45910</v>
      </c>
      <c r="I5753" s="134"/>
      <c r="J5753" s="123">
        <f>IF(OR(tbl_Metraj22[[#This Row],[TARIH]]="",tbl_Metraj22[[#This Row],[TARIH]]="-"),0,IF(tbl_Metraj22[[#This Row],[YUZDE]]=0,tbl_Metraj22[[#This Row],[METRAJ_BETON]],tbl_Metraj22[[#This Row],[YUZDE]]*tbl_Metraj22[[#This Row],[METRAJ_BETON]]))</f>
        <v>2.36</v>
      </c>
      <c r="K5753" s="2" t="s">
        <v>22586</v>
      </c>
    </row>
    <row r="5754" spans="1:11" ht="14.25" x14ac:dyDescent="0.2">
      <c r="A5754" s="2" t="s">
        <v>734</v>
      </c>
      <c r="B5754" s="124" t="s">
        <v>9376</v>
      </c>
      <c r="C5754" s="124"/>
      <c r="D5754" s="126">
        <v>2.46</v>
      </c>
      <c r="E5754" s="124" t="s">
        <v>768</v>
      </c>
      <c r="F5754" s="124">
        <v>-3</v>
      </c>
      <c r="G5754" s="2" t="s">
        <v>18340</v>
      </c>
      <c r="H5754" s="130">
        <v>45910</v>
      </c>
      <c r="I5754" s="134"/>
      <c r="J5754" s="123">
        <f>IF(OR(tbl_Metraj22[[#This Row],[TARIH]]="",tbl_Metraj22[[#This Row],[TARIH]]="-"),0,IF(tbl_Metraj22[[#This Row],[YUZDE]]=0,tbl_Metraj22[[#This Row],[METRAJ_BETON]],tbl_Metraj22[[#This Row],[YUZDE]]*tbl_Metraj22[[#This Row],[METRAJ_BETON]]))</f>
        <v>2.46</v>
      </c>
      <c r="K5754" s="2" t="s">
        <v>22626</v>
      </c>
    </row>
    <row r="5755" spans="1:11" ht="14.25" x14ac:dyDescent="0.2">
      <c r="A5755" s="2" t="s">
        <v>734</v>
      </c>
      <c r="B5755" s="124" t="s">
        <v>9377</v>
      </c>
      <c r="C5755" s="124"/>
      <c r="D5755" s="126">
        <v>1.7</v>
      </c>
      <c r="E5755" s="124" t="s">
        <v>768</v>
      </c>
      <c r="F5755" s="124">
        <v>-3</v>
      </c>
      <c r="G5755" s="2" t="s">
        <v>18341</v>
      </c>
      <c r="H5755" s="130">
        <v>45910</v>
      </c>
      <c r="I5755" s="134"/>
      <c r="J5755" s="123">
        <f>IF(OR(tbl_Metraj22[[#This Row],[TARIH]]="",tbl_Metraj22[[#This Row],[TARIH]]="-"),0,IF(tbl_Metraj22[[#This Row],[YUZDE]]=0,tbl_Metraj22[[#This Row],[METRAJ_BETON]],tbl_Metraj22[[#This Row],[YUZDE]]*tbl_Metraj22[[#This Row],[METRAJ_BETON]]))</f>
        <v>1.7</v>
      </c>
      <c r="K5755" s="2" t="s">
        <v>22622</v>
      </c>
    </row>
    <row r="5756" spans="1:11" ht="14.25" x14ac:dyDescent="0.2">
      <c r="A5756" s="2" t="s">
        <v>734</v>
      </c>
      <c r="B5756" s="124" t="s">
        <v>9378</v>
      </c>
      <c r="C5756" s="124"/>
      <c r="D5756" s="126">
        <v>1.94</v>
      </c>
      <c r="E5756" s="124" t="s">
        <v>768</v>
      </c>
      <c r="F5756" s="124">
        <v>-3</v>
      </c>
      <c r="G5756" s="2" t="s">
        <v>18342</v>
      </c>
      <c r="H5756" s="130">
        <v>45910</v>
      </c>
      <c r="I5756" s="134"/>
      <c r="J5756" s="123">
        <f>IF(OR(tbl_Metraj22[[#This Row],[TARIH]]="",tbl_Metraj22[[#This Row],[TARIH]]="-"),0,IF(tbl_Metraj22[[#This Row],[YUZDE]]=0,tbl_Metraj22[[#This Row],[METRAJ_BETON]],tbl_Metraj22[[#This Row],[YUZDE]]*tbl_Metraj22[[#This Row],[METRAJ_BETON]]))</f>
        <v>1.94</v>
      </c>
      <c r="K5756" s="2" t="s">
        <v>22621</v>
      </c>
    </row>
    <row r="5757" spans="1:11" ht="14.25" x14ac:dyDescent="0.2">
      <c r="A5757" s="2" t="s">
        <v>734</v>
      </c>
      <c r="B5757" s="124" t="s">
        <v>9379</v>
      </c>
      <c r="C5757" s="124"/>
      <c r="D5757" s="126">
        <v>1.42</v>
      </c>
      <c r="E5757" s="124" t="s">
        <v>768</v>
      </c>
      <c r="F5757" s="124">
        <v>-3</v>
      </c>
      <c r="G5757" s="2" t="s">
        <v>18343</v>
      </c>
      <c r="H5757" s="130">
        <v>45910</v>
      </c>
      <c r="I5757" s="134"/>
      <c r="J5757" s="123">
        <f>IF(OR(tbl_Metraj22[[#This Row],[TARIH]]="",tbl_Metraj22[[#This Row],[TARIH]]="-"),0,IF(tbl_Metraj22[[#This Row],[YUZDE]]=0,tbl_Metraj22[[#This Row],[METRAJ_BETON]],tbl_Metraj22[[#This Row],[YUZDE]]*tbl_Metraj22[[#This Row],[METRAJ_BETON]]))</f>
        <v>1.42</v>
      </c>
      <c r="K5757" s="2" t="s">
        <v>22641</v>
      </c>
    </row>
    <row r="5758" spans="1:11" ht="14.25" x14ac:dyDescent="0.2">
      <c r="A5758" s="2" t="s">
        <v>734</v>
      </c>
      <c r="B5758" s="124" t="s">
        <v>9380</v>
      </c>
      <c r="C5758" s="124"/>
      <c r="D5758" s="126">
        <v>2.2999999999999998</v>
      </c>
      <c r="E5758" s="124" t="s">
        <v>768</v>
      </c>
      <c r="F5758" s="124">
        <v>-3</v>
      </c>
      <c r="G5758" s="2" t="s">
        <v>18344</v>
      </c>
      <c r="H5758" s="130">
        <v>45910</v>
      </c>
      <c r="I5758" s="134"/>
      <c r="J5758" s="123">
        <f>IF(OR(tbl_Metraj22[[#This Row],[TARIH]]="",tbl_Metraj22[[#This Row],[TARIH]]="-"),0,IF(tbl_Metraj22[[#This Row],[YUZDE]]=0,tbl_Metraj22[[#This Row],[METRAJ_BETON]],tbl_Metraj22[[#This Row],[YUZDE]]*tbl_Metraj22[[#This Row],[METRAJ_BETON]]))</f>
        <v>2.2999999999999998</v>
      </c>
      <c r="K5758" s="2" t="s">
        <v>22696</v>
      </c>
    </row>
    <row r="5759" spans="1:11" ht="14.25" x14ac:dyDescent="0.2">
      <c r="A5759" s="2" t="s">
        <v>734</v>
      </c>
      <c r="B5759" s="124" t="s">
        <v>9381</v>
      </c>
      <c r="C5759" s="124"/>
      <c r="D5759" s="126">
        <v>2.2999999999999998</v>
      </c>
      <c r="E5759" s="124" t="s">
        <v>768</v>
      </c>
      <c r="F5759" s="124">
        <v>-3</v>
      </c>
      <c r="G5759" s="2" t="s">
        <v>18345</v>
      </c>
      <c r="H5759" s="130">
        <v>45910</v>
      </c>
      <c r="I5759" s="134"/>
      <c r="J5759" s="123">
        <f>IF(OR(tbl_Metraj22[[#This Row],[TARIH]]="",tbl_Metraj22[[#This Row],[TARIH]]="-"),0,IF(tbl_Metraj22[[#This Row],[YUZDE]]=0,tbl_Metraj22[[#This Row],[METRAJ_BETON]],tbl_Metraj22[[#This Row],[YUZDE]]*tbl_Metraj22[[#This Row],[METRAJ_BETON]]))</f>
        <v>2.2999999999999998</v>
      </c>
      <c r="K5759" s="2" t="s">
        <v>22679</v>
      </c>
    </row>
    <row r="5760" spans="1:11" ht="14.25" x14ac:dyDescent="0.2">
      <c r="A5760" s="2" t="s">
        <v>734</v>
      </c>
      <c r="B5760" s="124" t="s">
        <v>9382</v>
      </c>
      <c r="C5760" s="124"/>
      <c r="D5760" s="126">
        <v>2.2999999999999998</v>
      </c>
      <c r="E5760" s="124" t="s">
        <v>768</v>
      </c>
      <c r="F5760" s="124">
        <v>-3</v>
      </c>
      <c r="G5760" s="2" t="s">
        <v>18346</v>
      </c>
      <c r="H5760" s="130">
        <v>45910</v>
      </c>
      <c r="I5760" s="134"/>
      <c r="J5760" s="123">
        <f>IF(OR(tbl_Metraj22[[#This Row],[TARIH]]="",tbl_Metraj22[[#This Row],[TARIH]]="-"),0,IF(tbl_Metraj22[[#This Row],[YUZDE]]=0,tbl_Metraj22[[#This Row],[METRAJ_BETON]],tbl_Metraj22[[#This Row],[YUZDE]]*tbl_Metraj22[[#This Row],[METRAJ_BETON]]))</f>
        <v>2.2999999999999998</v>
      </c>
      <c r="K5760" s="2" t="s">
        <v>22649</v>
      </c>
    </row>
    <row r="5761" spans="1:11" ht="14.25" x14ac:dyDescent="0.2">
      <c r="A5761" s="2" t="s">
        <v>734</v>
      </c>
      <c r="B5761" s="124" t="s">
        <v>9383</v>
      </c>
      <c r="C5761" s="124"/>
      <c r="D5761" s="126">
        <v>2.2999999999999998</v>
      </c>
      <c r="E5761" s="124" t="s">
        <v>768</v>
      </c>
      <c r="F5761" s="124">
        <v>-3</v>
      </c>
      <c r="G5761" s="2" t="s">
        <v>18347</v>
      </c>
      <c r="H5761" s="130">
        <v>45910</v>
      </c>
      <c r="I5761" s="134"/>
      <c r="J5761" s="123">
        <f>IF(OR(tbl_Metraj22[[#This Row],[TARIH]]="",tbl_Metraj22[[#This Row],[TARIH]]="-"),0,IF(tbl_Metraj22[[#This Row],[YUZDE]]=0,tbl_Metraj22[[#This Row],[METRAJ_BETON]],tbl_Metraj22[[#This Row],[YUZDE]]*tbl_Metraj22[[#This Row],[METRAJ_BETON]]))</f>
        <v>2.2999999999999998</v>
      </c>
      <c r="K5761" s="2" t="s">
        <v>22595</v>
      </c>
    </row>
    <row r="5762" spans="1:11" ht="14.25" x14ac:dyDescent="0.2">
      <c r="A5762" s="2" t="s">
        <v>734</v>
      </c>
      <c r="B5762" s="124" t="s">
        <v>9384</v>
      </c>
      <c r="C5762" s="124"/>
      <c r="D5762" s="126">
        <v>2.46</v>
      </c>
      <c r="E5762" s="124" t="s">
        <v>768</v>
      </c>
      <c r="F5762" s="124">
        <v>-3</v>
      </c>
      <c r="G5762" s="2" t="s">
        <v>18348</v>
      </c>
      <c r="H5762" s="130">
        <v>45910</v>
      </c>
      <c r="I5762" s="134"/>
      <c r="J5762" s="123">
        <f>IF(OR(tbl_Metraj22[[#This Row],[TARIH]]="",tbl_Metraj22[[#This Row],[TARIH]]="-"),0,IF(tbl_Metraj22[[#This Row],[YUZDE]]=0,tbl_Metraj22[[#This Row],[METRAJ_BETON]],tbl_Metraj22[[#This Row],[YUZDE]]*tbl_Metraj22[[#This Row],[METRAJ_BETON]]))</f>
        <v>2.46</v>
      </c>
      <c r="K5762" s="2" t="s">
        <v>22625</v>
      </c>
    </row>
    <row r="5763" spans="1:11" ht="14.25" x14ac:dyDescent="0.2">
      <c r="A5763" s="2" t="s">
        <v>734</v>
      </c>
      <c r="B5763" s="124" t="s">
        <v>9385</v>
      </c>
      <c r="C5763" s="124"/>
      <c r="D5763" s="126">
        <v>1.7</v>
      </c>
      <c r="E5763" s="124" t="s">
        <v>768</v>
      </c>
      <c r="F5763" s="124">
        <v>-3</v>
      </c>
      <c r="G5763" s="2" t="s">
        <v>18349</v>
      </c>
      <c r="H5763" s="130">
        <v>45910</v>
      </c>
      <c r="I5763" s="134"/>
      <c r="J5763" s="123">
        <f>IF(OR(tbl_Metraj22[[#This Row],[TARIH]]="",tbl_Metraj22[[#This Row],[TARIH]]="-"),0,IF(tbl_Metraj22[[#This Row],[YUZDE]]=0,tbl_Metraj22[[#This Row],[METRAJ_BETON]],tbl_Metraj22[[#This Row],[YUZDE]]*tbl_Metraj22[[#This Row],[METRAJ_BETON]]))</f>
        <v>1.7</v>
      </c>
      <c r="K5763" s="2" t="s">
        <v>22644</v>
      </c>
    </row>
    <row r="5764" spans="1:11" ht="14.25" x14ac:dyDescent="0.2">
      <c r="A5764" s="2" t="s">
        <v>734</v>
      </c>
      <c r="B5764" s="124" t="s">
        <v>9386</v>
      </c>
      <c r="C5764" s="124"/>
      <c r="D5764" s="126">
        <v>1.94</v>
      </c>
      <c r="E5764" s="124" t="s">
        <v>768</v>
      </c>
      <c r="F5764" s="124">
        <v>-3</v>
      </c>
      <c r="G5764" s="2" t="s">
        <v>18350</v>
      </c>
      <c r="H5764" s="130">
        <v>45910</v>
      </c>
      <c r="I5764" s="134"/>
      <c r="J5764" s="123">
        <f>IF(OR(tbl_Metraj22[[#This Row],[TARIH]]="",tbl_Metraj22[[#This Row],[TARIH]]="-"),0,IF(tbl_Metraj22[[#This Row],[YUZDE]]=0,tbl_Metraj22[[#This Row],[METRAJ_BETON]],tbl_Metraj22[[#This Row],[YUZDE]]*tbl_Metraj22[[#This Row],[METRAJ_BETON]]))</f>
        <v>1.94</v>
      </c>
      <c r="K5764" s="2" t="s">
        <v>22640</v>
      </c>
    </row>
    <row r="5765" spans="1:11" ht="14.25" x14ac:dyDescent="0.2">
      <c r="A5765" s="2" t="s">
        <v>734</v>
      </c>
      <c r="B5765" s="124" t="s">
        <v>9387</v>
      </c>
      <c r="C5765" s="124"/>
      <c r="D5765" s="126">
        <v>2.2999999999999998</v>
      </c>
      <c r="E5765" s="124" t="s">
        <v>768</v>
      </c>
      <c r="F5765" s="124">
        <v>-3</v>
      </c>
      <c r="G5765" s="2" t="s">
        <v>18351</v>
      </c>
      <c r="H5765" s="130">
        <v>45910</v>
      </c>
      <c r="I5765" s="134"/>
      <c r="J5765" s="123">
        <f>IF(OR(tbl_Metraj22[[#This Row],[TARIH]]="",tbl_Metraj22[[#This Row],[TARIH]]="-"),0,IF(tbl_Metraj22[[#This Row],[YUZDE]]=0,tbl_Metraj22[[#This Row],[METRAJ_BETON]],tbl_Metraj22[[#This Row],[YUZDE]]*tbl_Metraj22[[#This Row],[METRAJ_BETON]]))</f>
        <v>2.2999999999999998</v>
      </c>
      <c r="K5765" s="2" t="s">
        <v>22538</v>
      </c>
    </row>
    <row r="5766" spans="1:11" ht="14.25" x14ac:dyDescent="0.2">
      <c r="A5766" s="2" t="s">
        <v>734</v>
      </c>
      <c r="B5766" s="124" t="s">
        <v>9388</v>
      </c>
      <c r="C5766" s="124"/>
      <c r="D5766" s="126">
        <v>2.2999999999999998</v>
      </c>
      <c r="E5766" s="124" t="s">
        <v>768</v>
      </c>
      <c r="F5766" s="124">
        <v>-3</v>
      </c>
      <c r="G5766" s="2" t="s">
        <v>18352</v>
      </c>
      <c r="H5766" s="130">
        <v>45910</v>
      </c>
      <c r="I5766" s="134"/>
      <c r="J5766" s="123">
        <f>IF(OR(tbl_Metraj22[[#This Row],[TARIH]]="",tbl_Metraj22[[#This Row],[TARIH]]="-"),0,IF(tbl_Metraj22[[#This Row],[YUZDE]]=0,tbl_Metraj22[[#This Row],[METRAJ_BETON]],tbl_Metraj22[[#This Row],[YUZDE]]*tbl_Metraj22[[#This Row],[METRAJ_BETON]]))</f>
        <v>2.2999999999999998</v>
      </c>
      <c r="K5766" s="2" t="s">
        <v>22693</v>
      </c>
    </row>
    <row r="5767" spans="1:11" ht="14.25" x14ac:dyDescent="0.2">
      <c r="A5767" s="2" t="s">
        <v>734</v>
      </c>
      <c r="B5767" s="124" t="s">
        <v>9389</v>
      </c>
      <c r="C5767" s="124"/>
      <c r="D5767" s="126">
        <v>2.2999999999999998</v>
      </c>
      <c r="E5767" s="124" t="s">
        <v>768</v>
      </c>
      <c r="F5767" s="124">
        <v>-3</v>
      </c>
      <c r="G5767" s="2" t="s">
        <v>18353</v>
      </c>
      <c r="H5767" s="130">
        <v>45910</v>
      </c>
      <c r="I5767" s="134"/>
      <c r="J5767" s="123">
        <f>IF(OR(tbl_Metraj22[[#This Row],[TARIH]]="",tbl_Metraj22[[#This Row],[TARIH]]="-"),0,IF(tbl_Metraj22[[#This Row],[YUZDE]]=0,tbl_Metraj22[[#This Row],[METRAJ_BETON]],tbl_Metraj22[[#This Row],[YUZDE]]*tbl_Metraj22[[#This Row],[METRAJ_BETON]]))</f>
        <v>2.2999999999999998</v>
      </c>
      <c r="K5767" s="2" t="s">
        <v>22697</v>
      </c>
    </row>
    <row r="5768" spans="1:11" ht="14.25" x14ac:dyDescent="0.2">
      <c r="A5768" s="2" t="s">
        <v>734</v>
      </c>
      <c r="B5768" s="124" t="s">
        <v>9390</v>
      </c>
      <c r="C5768" s="124"/>
      <c r="D5768" s="126">
        <v>2.46</v>
      </c>
      <c r="E5768" s="124" t="s">
        <v>768</v>
      </c>
      <c r="F5768" s="124">
        <v>-3</v>
      </c>
      <c r="G5768" s="2" t="s">
        <v>18354</v>
      </c>
      <c r="H5768" s="130">
        <v>45910</v>
      </c>
      <c r="I5768" s="134"/>
      <c r="J5768" s="123">
        <f>IF(OR(tbl_Metraj22[[#This Row],[TARIH]]="",tbl_Metraj22[[#This Row],[TARIH]]="-"),0,IF(tbl_Metraj22[[#This Row],[YUZDE]]=0,tbl_Metraj22[[#This Row],[METRAJ_BETON]],tbl_Metraj22[[#This Row],[YUZDE]]*tbl_Metraj22[[#This Row],[METRAJ_BETON]]))</f>
        <v>2.46</v>
      </c>
      <c r="K5768" s="2" t="s">
        <v>22636</v>
      </c>
    </row>
    <row r="5769" spans="1:11" ht="14.25" x14ac:dyDescent="0.2">
      <c r="A5769" s="2" t="s">
        <v>734</v>
      </c>
      <c r="B5769" s="124" t="s">
        <v>9391</v>
      </c>
      <c r="C5769" s="124"/>
      <c r="D5769" s="126">
        <v>1.7</v>
      </c>
      <c r="E5769" s="124" t="s">
        <v>768</v>
      </c>
      <c r="F5769" s="124">
        <v>-3</v>
      </c>
      <c r="G5769" s="2" t="s">
        <v>18355</v>
      </c>
      <c r="H5769" s="130">
        <v>45910</v>
      </c>
      <c r="I5769" s="134"/>
      <c r="J5769" s="123">
        <f>IF(OR(tbl_Metraj22[[#This Row],[TARIH]]="",tbl_Metraj22[[#This Row],[TARIH]]="-"),0,IF(tbl_Metraj22[[#This Row],[YUZDE]]=0,tbl_Metraj22[[#This Row],[METRAJ_BETON]],tbl_Metraj22[[#This Row],[YUZDE]]*tbl_Metraj22[[#This Row],[METRAJ_BETON]]))</f>
        <v>1.7</v>
      </c>
      <c r="K5769" s="2" t="s">
        <v>22639</v>
      </c>
    </row>
    <row r="5770" spans="1:11" ht="14.25" x14ac:dyDescent="0.2">
      <c r="A5770" s="2" t="s">
        <v>734</v>
      </c>
      <c r="B5770" s="124" t="s">
        <v>9392</v>
      </c>
      <c r="C5770" s="124"/>
      <c r="D5770" s="126">
        <v>1.94</v>
      </c>
      <c r="E5770" s="124" t="s">
        <v>768</v>
      </c>
      <c r="F5770" s="124">
        <v>-3</v>
      </c>
      <c r="G5770" s="2" t="s">
        <v>18356</v>
      </c>
      <c r="H5770" s="130">
        <v>45910</v>
      </c>
      <c r="I5770" s="134"/>
      <c r="J5770" s="123">
        <f>IF(OR(tbl_Metraj22[[#This Row],[TARIH]]="",tbl_Metraj22[[#This Row],[TARIH]]="-"),0,IF(tbl_Metraj22[[#This Row],[YUZDE]]=0,tbl_Metraj22[[#This Row],[METRAJ_BETON]],tbl_Metraj22[[#This Row],[YUZDE]]*tbl_Metraj22[[#This Row],[METRAJ_BETON]]))</f>
        <v>1.94</v>
      </c>
      <c r="K5770" s="2" t="s">
        <v>22733</v>
      </c>
    </row>
    <row r="5771" spans="1:11" ht="14.25" x14ac:dyDescent="0.2">
      <c r="A5771" s="2" t="s">
        <v>734</v>
      </c>
      <c r="B5771" s="124" t="s">
        <v>9393</v>
      </c>
      <c r="C5771" s="124"/>
      <c r="D5771" s="126">
        <v>2.2999999999999998</v>
      </c>
      <c r="E5771" s="124" t="s">
        <v>768</v>
      </c>
      <c r="F5771" s="124">
        <v>-3</v>
      </c>
      <c r="G5771" s="2" t="s">
        <v>18357</v>
      </c>
      <c r="H5771" s="130">
        <v>45910</v>
      </c>
      <c r="I5771" s="134"/>
      <c r="J5771" s="123">
        <f>IF(OR(tbl_Metraj22[[#This Row],[TARIH]]="",tbl_Metraj22[[#This Row],[TARIH]]="-"),0,IF(tbl_Metraj22[[#This Row],[YUZDE]]=0,tbl_Metraj22[[#This Row],[METRAJ_BETON]],tbl_Metraj22[[#This Row],[YUZDE]]*tbl_Metraj22[[#This Row],[METRAJ_BETON]]))</f>
        <v>2.2999999999999998</v>
      </c>
      <c r="K5771" s="2" t="s">
        <v>22550</v>
      </c>
    </row>
    <row r="5772" spans="1:11" ht="14.25" x14ac:dyDescent="0.2">
      <c r="A5772" s="2" t="s">
        <v>734</v>
      </c>
      <c r="B5772" s="124" t="s">
        <v>9394</v>
      </c>
      <c r="C5772" s="124"/>
      <c r="D5772" s="126">
        <v>2.2999999999999998</v>
      </c>
      <c r="E5772" s="124" t="s">
        <v>768</v>
      </c>
      <c r="F5772" s="124">
        <v>-3</v>
      </c>
      <c r="G5772" s="2" t="s">
        <v>18358</v>
      </c>
      <c r="H5772" s="130">
        <v>45910</v>
      </c>
      <c r="I5772" s="134"/>
      <c r="J5772" s="123">
        <f>IF(OR(tbl_Metraj22[[#This Row],[TARIH]]="",tbl_Metraj22[[#This Row],[TARIH]]="-"),0,IF(tbl_Metraj22[[#This Row],[YUZDE]]=0,tbl_Metraj22[[#This Row],[METRAJ_BETON]],tbl_Metraj22[[#This Row],[YUZDE]]*tbl_Metraj22[[#This Row],[METRAJ_BETON]]))</f>
        <v>2.2999999999999998</v>
      </c>
      <c r="K5772" s="2" t="s">
        <v>22698</v>
      </c>
    </row>
    <row r="5773" spans="1:11" ht="14.25" x14ac:dyDescent="0.2">
      <c r="A5773" s="2" t="s">
        <v>734</v>
      </c>
      <c r="B5773" s="124" t="s">
        <v>9395</v>
      </c>
      <c r="C5773" s="124"/>
      <c r="D5773" s="126">
        <v>2.2999999999999998</v>
      </c>
      <c r="E5773" s="124" t="s">
        <v>768</v>
      </c>
      <c r="F5773" s="124">
        <v>-3</v>
      </c>
      <c r="G5773" s="2" t="s">
        <v>18359</v>
      </c>
      <c r="H5773" s="130">
        <v>45910</v>
      </c>
      <c r="I5773" s="134"/>
      <c r="J5773" s="123">
        <f>IF(OR(tbl_Metraj22[[#This Row],[TARIH]]="",tbl_Metraj22[[#This Row],[TARIH]]="-"),0,IF(tbl_Metraj22[[#This Row],[YUZDE]]=0,tbl_Metraj22[[#This Row],[METRAJ_BETON]],tbl_Metraj22[[#This Row],[YUZDE]]*tbl_Metraj22[[#This Row],[METRAJ_BETON]]))</f>
        <v>2.2999999999999998</v>
      </c>
      <c r="K5773" s="2" t="s">
        <v>22711</v>
      </c>
    </row>
    <row r="5774" spans="1:11" ht="14.25" x14ac:dyDescent="0.2">
      <c r="A5774" s="2" t="s">
        <v>734</v>
      </c>
      <c r="B5774" s="124" t="s">
        <v>9396</v>
      </c>
      <c r="C5774" s="124"/>
      <c r="D5774" s="126">
        <v>2.46</v>
      </c>
      <c r="E5774" s="124" t="s">
        <v>768</v>
      </c>
      <c r="F5774" s="124">
        <v>-3</v>
      </c>
      <c r="G5774" s="2" t="s">
        <v>18360</v>
      </c>
      <c r="H5774" s="130">
        <v>45910</v>
      </c>
      <c r="I5774" s="134"/>
      <c r="J5774" s="123">
        <f>IF(OR(tbl_Metraj22[[#This Row],[TARIH]]="",tbl_Metraj22[[#This Row],[TARIH]]="-"),0,IF(tbl_Metraj22[[#This Row],[YUZDE]]=0,tbl_Metraj22[[#This Row],[METRAJ_BETON]],tbl_Metraj22[[#This Row],[YUZDE]]*tbl_Metraj22[[#This Row],[METRAJ_BETON]]))</f>
        <v>2.46</v>
      </c>
      <c r="K5774" s="2" t="s">
        <v>22662</v>
      </c>
    </row>
    <row r="5775" spans="1:11" ht="14.25" x14ac:dyDescent="0.2">
      <c r="A5775" s="2" t="s">
        <v>734</v>
      </c>
      <c r="B5775" s="124" t="s">
        <v>9397</v>
      </c>
      <c r="C5775" s="124"/>
      <c r="D5775" s="126">
        <v>1.7</v>
      </c>
      <c r="E5775" s="124" t="s">
        <v>768</v>
      </c>
      <c r="F5775" s="124">
        <v>-3</v>
      </c>
      <c r="G5775" s="2" t="s">
        <v>18361</v>
      </c>
      <c r="H5775" s="130">
        <v>45910</v>
      </c>
      <c r="I5775" s="134"/>
      <c r="J5775" s="123">
        <f>IF(OR(tbl_Metraj22[[#This Row],[TARIH]]="",tbl_Metraj22[[#This Row],[TARIH]]="-"),0,IF(tbl_Metraj22[[#This Row],[YUZDE]]=0,tbl_Metraj22[[#This Row],[METRAJ_BETON]],tbl_Metraj22[[#This Row],[YUZDE]]*tbl_Metraj22[[#This Row],[METRAJ_BETON]]))</f>
        <v>1.7</v>
      </c>
      <c r="K5775" s="2" t="s">
        <v>22665</v>
      </c>
    </row>
    <row r="5776" spans="1:11" ht="14.25" x14ac:dyDescent="0.2">
      <c r="A5776" s="2" t="s">
        <v>734</v>
      </c>
      <c r="B5776" s="124" t="s">
        <v>9398</v>
      </c>
      <c r="C5776" s="124"/>
      <c r="D5776" s="126">
        <v>1.94</v>
      </c>
      <c r="E5776" s="124" t="s">
        <v>768</v>
      </c>
      <c r="F5776" s="124">
        <v>-3</v>
      </c>
      <c r="G5776" s="2" t="s">
        <v>18362</v>
      </c>
      <c r="H5776" s="130">
        <v>45910</v>
      </c>
      <c r="I5776" s="134"/>
      <c r="J5776" s="123">
        <f>IF(OR(tbl_Metraj22[[#This Row],[TARIH]]="",tbl_Metraj22[[#This Row],[TARIH]]="-"),0,IF(tbl_Metraj22[[#This Row],[YUZDE]]=0,tbl_Metraj22[[#This Row],[METRAJ_BETON]],tbl_Metraj22[[#This Row],[YUZDE]]*tbl_Metraj22[[#This Row],[METRAJ_BETON]]))</f>
        <v>1.94</v>
      </c>
      <c r="K5776" s="2" t="s">
        <v>22661</v>
      </c>
    </row>
    <row r="5777" spans="1:11" ht="14.25" x14ac:dyDescent="0.2">
      <c r="A5777" s="2" t="s">
        <v>734</v>
      </c>
      <c r="B5777" s="124" t="s">
        <v>9399</v>
      </c>
      <c r="C5777" s="124"/>
      <c r="D5777" s="126">
        <v>3.2</v>
      </c>
      <c r="E5777" s="124" t="s">
        <v>768</v>
      </c>
      <c r="F5777" s="124">
        <v>-3</v>
      </c>
      <c r="G5777" s="2" t="s">
        <v>18363</v>
      </c>
      <c r="H5777" s="130"/>
      <c r="I5777" s="134"/>
      <c r="J5777" s="123">
        <f>IF(OR(tbl_Metraj22[[#This Row],[TARIH]]="",tbl_Metraj22[[#This Row],[TARIH]]="-"),0,IF(tbl_Metraj22[[#This Row],[YUZDE]]=0,tbl_Metraj22[[#This Row],[METRAJ_BETON]],tbl_Metraj22[[#This Row],[YUZDE]]*tbl_Metraj22[[#This Row],[METRAJ_BETON]]))</f>
        <v>0</v>
      </c>
      <c r="K5777" s="2" t="s">
        <v>22574</v>
      </c>
    </row>
    <row r="5778" spans="1:11" ht="14.25" x14ac:dyDescent="0.2">
      <c r="A5778" s="2" t="s">
        <v>734</v>
      </c>
      <c r="B5778" s="124" t="s">
        <v>9400</v>
      </c>
      <c r="C5778" s="124"/>
      <c r="D5778" s="126">
        <v>1.4</v>
      </c>
      <c r="E5778" s="124" t="s">
        <v>768</v>
      </c>
      <c r="F5778" s="124">
        <v>-3</v>
      </c>
      <c r="G5778" s="2" t="s">
        <v>18364</v>
      </c>
      <c r="H5778" s="130"/>
      <c r="I5778" s="134"/>
      <c r="J5778" s="123">
        <f>IF(OR(tbl_Metraj22[[#This Row],[TARIH]]="",tbl_Metraj22[[#This Row],[TARIH]]="-"),0,IF(tbl_Metraj22[[#This Row],[YUZDE]]=0,tbl_Metraj22[[#This Row],[METRAJ_BETON]],tbl_Metraj22[[#This Row],[YUZDE]]*tbl_Metraj22[[#This Row],[METRAJ_BETON]]))</f>
        <v>0</v>
      </c>
      <c r="K5778" s="2" t="e">
        <v>#N/A</v>
      </c>
    </row>
    <row r="5779" spans="1:11" ht="14.25" x14ac:dyDescent="0.2">
      <c r="A5779" s="2" t="s">
        <v>734</v>
      </c>
      <c r="B5779" s="124" t="s">
        <v>9401</v>
      </c>
      <c r="C5779" s="124"/>
      <c r="D5779" s="126">
        <v>2.1</v>
      </c>
      <c r="E5779" s="124" t="s">
        <v>768</v>
      </c>
      <c r="F5779" s="124">
        <v>-3</v>
      </c>
      <c r="G5779" s="2" t="s">
        <v>18365</v>
      </c>
      <c r="H5779" s="130"/>
      <c r="I5779" s="134"/>
      <c r="J5779" s="123">
        <f>IF(OR(tbl_Metraj22[[#This Row],[TARIH]]="",tbl_Metraj22[[#This Row],[TARIH]]="-"),0,IF(tbl_Metraj22[[#This Row],[YUZDE]]=0,tbl_Metraj22[[#This Row],[METRAJ_BETON]],tbl_Metraj22[[#This Row],[YUZDE]]*tbl_Metraj22[[#This Row],[METRAJ_BETON]]))</f>
        <v>0</v>
      </c>
      <c r="K5779" s="2" t="s">
        <v>22725</v>
      </c>
    </row>
    <row r="5780" spans="1:11" ht="14.25" x14ac:dyDescent="0.2">
      <c r="A5780" s="2" t="s">
        <v>734</v>
      </c>
      <c r="B5780" s="124" t="s">
        <v>9402</v>
      </c>
      <c r="C5780" s="124"/>
      <c r="D5780" s="126">
        <v>2.94</v>
      </c>
      <c r="E5780" s="124" t="s">
        <v>768</v>
      </c>
      <c r="F5780" s="124">
        <v>-3</v>
      </c>
      <c r="G5780" s="2" t="s">
        <v>18366</v>
      </c>
      <c r="H5780" s="130"/>
      <c r="I5780" s="134"/>
      <c r="J5780" s="123">
        <f>IF(OR(tbl_Metraj22[[#This Row],[TARIH]]="",tbl_Metraj22[[#This Row],[TARIH]]="-"),0,IF(tbl_Metraj22[[#This Row],[YUZDE]]=0,tbl_Metraj22[[#This Row],[METRAJ_BETON]],tbl_Metraj22[[#This Row],[YUZDE]]*tbl_Metraj22[[#This Row],[METRAJ_BETON]]))</f>
        <v>0</v>
      </c>
      <c r="K5780" s="2" t="s">
        <v>22545</v>
      </c>
    </row>
    <row r="5781" spans="1:11" ht="14.25" x14ac:dyDescent="0.2">
      <c r="A5781" s="2" t="s">
        <v>734</v>
      </c>
      <c r="B5781" s="124" t="s">
        <v>9439</v>
      </c>
      <c r="C5781" s="124"/>
      <c r="D5781" s="126">
        <v>3.15</v>
      </c>
      <c r="E5781" s="124" t="s">
        <v>768</v>
      </c>
      <c r="F5781" s="124">
        <v>-3</v>
      </c>
      <c r="G5781" s="2" t="s">
        <v>18367</v>
      </c>
      <c r="H5781" s="130"/>
      <c r="I5781" s="134"/>
      <c r="J5781" s="123">
        <f>IF(OR(tbl_Metraj22[[#This Row],[TARIH]]="",tbl_Metraj22[[#This Row],[TARIH]]="-"),0,IF(tbl_Metraj22[[#This Row],[YUZDE]]=0,tbl_Metraj22[[#This Row],[METRAJ_BETON]],tbl_Metraj22[[#This Row],[YUZDE]]*tbl_Metraj22[[#This Row],[METRAJ_BETON]]))</f>
        <v>0</v>
      </c>
      <c r="K5781" s="2" t="s">
        <v>22541</v>
      </c>
    </row>
    <row r="5782" spans="1:11" ht="14.25" x14ac:dyDescent="0.2">
      <c r="A5782" s="2" t="s">
        <v>734</v>
      </c>
      <c r="B5782" s="124" t="s">
        <v>9440</v>
      </c>
      <c r="C5782" s="124"/>
      <c r="D5782" s="126">
        <v>2.39</v>
      </c>
      <c r="E5782" s="124" t="s">
        <v>768</v>
      </c>
      <c r="F5782" s="124">
        <v>-3</v>
      </c>
      <c r="G5782" s="2" t="s">
        <v>18368</v>
      </c>
      <c r="H5782" s="130"/>
      <c r="I5782" s="134"/>
      <c r="J5782" s="123">
        <f>IF(OR(tbl_Metraj22[[#This Row],[TARIH]]="",tbl_Metraj22[[#This Row],[TARIH]]="-"),0,IF(tbl_Metraj22[[#This Row],[YUZDE]]=0,tbl_Metraj22[[#This Row],[METRAJ_BETON]],tbl_Metraj22[[#This Row],[YUZDE]]*tbl_Metraj22[[#This Row],[METRAJ_BETON]]))</f>
        <v>0</v>
      </c>
      <c r="K5782" s="2" t="s">
        <v>22537</v>
      </c>
    </row>
    <row r="5783" spans="1:11" ht="14.25" x14ac:dyDescent="0.2">
      <c r="A5783" s="2" t="s">
        <v>734</v>
      </c>
      <c r="B5783" s="124" t="s">
        <v>9441</v>
      </c>
      <c r="C5783" s="124"/>
      <c r="D5783" s="126">
        <v>0.99</v>
      </c>
      <c r="E5783" s="124" t="s">
        <v>768</v>
      </c>
      <c r="F5783" s="124">
        <v>-3</v>
      </c>
      <c r="G5783" s="2" t="s">
        <v>18369</v>
      </c>
      <c r="H5783" s="130"/>
      <c r="I5783" s="134"/>
      <c r="J5783" s="123">
        <f>IF(OR(tbl_Metraj22[[#This Row],[TARIH]]="",tbl_Metraj22[[#This Row],[TARIH]]="-"),0,IF(tbl_Metraj22[[#This Row],[YUZDE]]=0,tbl_Metraj22[[#This Row],[METRAJ_BETON]],tbl_Metraj22[[#This Row],[YUZDE]]*tbl_Metraj22[[#This Row],[METRAJ_BETON]]))</f>
        <v>0</v>
      </c>
      <c r="K5783" s="2" t="s">
        <v>22533</v>
      </c>
    </row>
    <row r="5784" spans="1:11" ht="14.25" x14ac:dyDescent="0.2">
      <c r="A5784" s="2" t="s">
        <v>734</v>
      </c>
      <c r="B5784" s="124" t="s">
        <v>9442</v>
      </c>
      <c r="C5784" s="124"/>
      <c r="D5784" s="126">
        <v>0.96</v>
      </c>
      <c r="E5784" s="124" t="s">
        <v>768</v>
      </c>
      <c r="F5784" s="124">
        <v>-3</v>
      </c>
      <c r="G5784" s="2" t="s">
        <v>18370</v>
      </c>
      <c r="H5784" s="130"/>
      <c r="I5784" s="134"/>
      <c r="J5784" s="123">
        <f>IF(OR(tbl_Metraj22[[#This Row],[TARIH]]="",tbl_Metraj22[[#This Row],[TARIH]]="-"),0,IF(tbl_Metraj22[[#This Row],[YUZDE]]=0,tbl_Metraj22[[#This Row],[METRAJ_BETON]],tbl_Metraj22[[#This Row],[YUZDE]]*tbl_Metraj22[[#This Row],[METRAJ_BETON]]))</f>
        <v>0</v>
      </c>
      <c r="K5784" s="2" t="e">
        <v>#N/A</v>
      </c>
    </row>
    <row r="5785" spans="1:11" ht="14.25" x14ac:dyDescent="0.2">
      <c r="A5785" s="2" t="s">
        <v>734</v>
      </c>
      <c r="B5785" s="124" t="s">
        <v>9443</v>
      </c>
      <c r="C5785" s="124"/>
      <c r="D5785" s="126">
        <v>1.4</v>
      </c>
      <c r="E5785" s="124" t="s">
        <v>768</v>
      </c>
      <c r="F5785" s="124">
        <v>-3</v>
      </c>
      <c r="G5785" s="2" t="s">
        <v>18371</v>
      </c>
      <c r="H5785" s="130"/>
      <c r="I5785" s="134"/>
      <c r="J5785" s="123">
        <f>IF(OR(tbl_Metraj22[[#This Row],[TARIH]]="",tbl_Metraj22[[#This Row],[TARIH]]="-"),0,IF(tbl_Metraj22[[#This Row],[YUZDE]]=0,tbl_Metraj22[[#This Row],[METRAJ_BETON]],tbl_Metraj22[[#This Row],[YUZDE]]*tbl_Metraj22[[#This Row],[METRAJ_BETON]]))</f>
        <v>0</v>
      </c>
      <c r="K5785" s="2" t="s">
        <v>22720</v>
      </c>
    </row>
    <row r="5786" spans="1:11" ht="14.25" x14ac:dyDescent="0.2">
      <c r="A5786" s="2" t="s">
        <v>734</v>
      </c>
      <c r="B5786" s="124" t="s">
        <v>9444</v>
      </c>
      <c r="C5786" s="124"/>
      <c r="D5786" s="126">
        <v>2</v>
      </c>
      <c r="E5786" s="124" t="s">
        <v>768</v>
      </c>
      <c r="F5786" s="124">
        <v>-3</v>
      </c>
      <c r="G5786" s="2" t="s">
        <v>18372</v>
      </c>
      <c r="H5786" s="130">
        <v>45923</v>
      </c>
      <c r="I5786" s="134"/>
      <c r="J5786" s="123">
        <f>IF(OR(tbl_Metraj22[[#This Row],[TARIH]]="",tbl_Metraj22[[#This Row],[TARIH]]="-"),0,IF(tbl_Metraj22[[#This Row],[YUZDE]]=0,tbl_Metraj22[[#This Row],[METRAJ_BETON]],tbl_Metraj22[[#This Row],[YUZDE]]*tbl_Metraj22[[#This Row],[METRAJ_BETON]]))</f>
        <v>2</v>
      </c>
      <c r="K5786" s="2" t="s">
        <v>22721</v>
      </c>
    </row>
    <row r="5787" spans="1:11" ht="14.25" x14ac:dyDescent="0.2">
      <c r="A5787" s="2" t="s">
        <v>734</v>
      </c>
      <c r="B5787" s="124" t="s">
        <v>9445</v>
      </c>
      <c r="C5787" s="124"/>
      <c r="D5787" s="126">
        <v>3.36</v>
      </c>
      <c r="E5787" s="124" t="s">
        <v>768</v>
      </c>
      <c r="F5787" s="124">
        <v>-3</v>
      </c>
      <c r="G5787" s="2" t="s">
        <v>18373</v>
      </c>
      <c r="H5787" s="130">
        <v>45923</v>
      </c>
      <c r="I5787" s="134"/>
      <c r="J5787" s="123">
        <f>IF(OR(tbl_Metraj22[[#This Row],[TARIH]]="",tbl_Metraj22[[#This Row],[TARIH]]="-"),0,IF(tbl_Metraj22[[#This Row],[YUZDE]]=0,tbl_Metraj22[[#This Row],[METRAJ_BETON]],tbl_Metraj22[[#This Row],[YUZDE]]*tbl_Metraj22[[#This Row],[METRAJ_BETON]]))</f>
        <v>3.36</v>
      </c>
      <c r="K5787" s="2" t="s">
        <v>22552</v>
      </c>
    </row>
    <row r="5788" spans="1:11" ht="14.25" x14ac:dyDescent="0.2">
      <c r="A5788" s="2" t="s">
        <v>734</v>
      </c>
      <c r="B5788" s="124" t="s">
        <v>9446</v>
      </c>
      <c r="C5788" s="124"/>
      <c r="D5788" s="126">
        <v>1.76</v>
      </c>
      <c r="E5788" s="124" t="s">
        <v>768</v>
      </c>
      <c r="F5788" s="124">
        <v>-3</v>
      </c>
      <c r="G5788" s="2" t="s">
        <v>18374</v>
      </c>
      <c r="H5788" s="130">
        <v>45923</v>
      </c>
      <c r="I5788" s="134"/>
      <c r="J5788" s="123">
        <f>IF(OR(tbl_Metraj22[[#This Row],[TARIH]]="",tbl_Metraj22[[#This Row],[TARIH]]="-"),0,IF(tbl_Metraj22[[#This Row],[YUZDE]]=0,tbl_Metraj22[[#This Row],[METRAJ_BETON]],tbl_Metraj22[[#This Row],[YUZDE]]*tbl_Metraj22[[#This Row],[METRAJ_BETON]]))</f>
        <v>1.76</v>
      </c>
      <c r="K5788" s="2" t="s">
        <v>22580</v>
      </c>
    </row>
    <row r="5789" spans="1:11" ht="14.25" x14ac:dyDescent="0.2">
      <c r="A5789" s="2" t="s">
        <v>734</v>
      </c>
      <c r="B5789" s="124" t="s">
        <v>9447</v>
      </c>
      <c r="C5789" s="124"/>
      <c r="D5789" s="126">
        <v>0.99</v>
      </c>
      <c r="E5789" s="124" t="s">
        <v>768</v>
      </c>
      <c r="F5789" s="124">
        <v>-3</v>
      </c>
      <c r="G5789" s="2" t="s">
        <v>18375</v>
      </c>
      <c r="H5789" s="130">
        <v>45923</v>
      </c>
      <c r="I5789" s="134"/>
      <c r="J5789" s="123">
        <f>IF(OR(tbl_Metraj22[[#This Row],[TARIH]]="",tbl_Metraj22[[#This Row],[TARIH]]="-"),0,IF(tbl_Metraj22[[#This Row],[YUZDE]]=0,tbl_Metraj22[[#This Row],[METRAJ_BETON]],tbl_Metraj22[[#This Row],[YUZDE]]*tbl_Metraj22[[#This Row],[METRAJ_BETON]]))</f>
        <v>0.99</v>
      </c>
      <c r="K5789" s="2" t="s">
        <v>22548</v>
      </c>
    </row>
    <row r="5790" spans="1:11" ht="14.25" x14ac:dyDescent="0.2">
      <c r="A5790" s="2" t="s">
        <v>734</v>
      </c>
      <c r="B5790" s="124" t="s">
        <v>9448</v>
      </c>
      <c r="C5790" s="124"/>
      <c r="D5790" s="126">
        <v>0.96</v>
      </c>
      <c r="E5790" s="124" t="s">
        <v>768</v>
      </c>
      <c r="F5790" s="124">
        <v>-3</v>
      </c>
      <c r="G5790" s="2" t="s">
        <v>18376</v>
      </c>
      <c r="H5790" s="130"/>
      <c r="I5790" s="134"/>
      <c r="J5790" s="123">
        <f>IF(OR(tbl_Metraj22[[#This Row],[TARIH]]="",tbl_Metraj22[[#This Row],[TARIH]]="-"),0,IF(tbl_Metraj22[[#This Row],[YUZDE]]=0,tbl_Metraj22[[#This Row],[METRAJ_BETON]],tbl_Metraj22[[#This Row],[YUZDE]]*tbl_Metraj22[[#This Row],[METRAJ_BETON]]))</f>
        <v>0</v>
      </c>
      <c r="K5790" s="2" t="e">
        <v>#N/A</v>
      </c>
    </row>
    <row r="5791" spans="1:11" ht="14.25" x14ac:dyDescent="0.2">
      <c r="A5791" s="2" t="s">
        <v>734</v>
      </c>
      <c r="B5791" s="124" t="s">
        <v>9449</v>
      </c>
      <c r="C5791" s="124"/>
      <c r="D5791" s="126">
        <v>1.65</v>
      </c>
      <c r="E5791" s="124" t="s">
        <v>768</v>
      </c>
      <c r="F5791" s="124">
        <v>-3</v>
      </c>
      <c r="G5791" s="2" t="s">
        <v>18377</v>
      </c>
      <c r="H5791" s="130">
        <v>45923</v>
      </c>
      <c r="I5791" s="134"/>
      <c r="J5791" s="123">
        <f>IF(OR(tbl_Metraj22[[#This Row],[TARIH]]="",tbl_Metraj22[[#This Row],[TARIH]]="-"),0,IF(tbl_Metraj22[[#This Row],[YUZDE]]=0,tbl_Metraj22[[#This Row],[METRAJ_BETON]],tbl_Metraj22[[#This Row],[YUZDE]]*tbl_Metraj22[[#This Row],[METRAJ_BETON]]))</f>
        <v>1.65</v>
      </c>
      <c r="K5791" s="2" t="s">
        <v>22722</v>
      </c>
    </row>
    <row r="5792" spans="1:11" ht="14.25" x14ac:dyDescent="0.2">
      <c r="A5792" s="2" t="s">
        <v>734</v>
      </c>
      <c r="B5792" s="124" t="s">
        <v>9450</v>
      </c>
      <c r="C5792" s="124"/>
      <c r="D5792" s="126">
        <v>3.36</v>
      </c>
      <c r="E5792" s="124" t="s">
        <v>768</v>
      </c>
      <c r="F5792" s="124">
        <v>-3</v>
      </c>
      <c r="G5792" s="2" t="s">
        <v>18378</v>
      </c>
      <c r="H5792" s="130">
        <v>45923</v>
      </c>
      <c r="I5792" s="134"/>
      <c r="J5792" s="123">
        <f>IF(OR(tbl_Metraj22[[#This Row],[TARIH]]="",tbl_Metraj22[[#This Row],[TARIH]]="-"),0,IF(tbl_Metraj22[[#This Row],[YUZDE]]=0,tbl_Metraj22[[#This Row],[METRAJ_BETON]],tbl_Metraj22[[#This Row],[YUZDE]]*tbl_Metraj22[[#This Row],[METRAJ_BETON]]))</f>
        <v>3.36</v>
      </c>
      <c r="K5792" s="2" t="s">
        <v>22556</v>
      </c>
    </row>
    <row r="5793" spans="1:11" ht="14.25" x14ac:dyDescent="0.2">
      <c r="A5793" s="2" t="s">
        <v>734</v>
      </c>
      <c r="B5793" s="124" t="s">
        <v>9451</v>
      </c>
      <c r="C5793" s="124"/>
      <c r="D5793" s="126">
        <v>2.2999999999999998</v>
      </c>
      <c r="E5793" s="124" t="s">
        <v>768</v>
      </c>
      <c r="F5793" s="124">
        <v>-3</v>
      </c>
      <c r="G5793" s="2" t="s">
        <v>18379</v>
      </c>
      <c r="H5793" s="130">
        <v>45923</v>
      </c>
      <c r="I5793" s="134"/>
      <c r="J5793" s="123">
        <f>IF(OR(tbl_Metraj22[[#This Row],[TARIH]]="",tbl_Metraj22[[#This Row],[TARIH]]="-"),0,IF(tbl_Metraj22[[#This Row],[YUZDE]]=0,tbl_Metraj22[[#This Row],[METRAJ_BETON]],tbl_Metraj22[[#This Row],[YUZDE]]*tbl_Metraj22[[#This Row],[METRAJ_BETON]]))</f>
        <v>2.2999999999999998</v>
      </c>
      <c r="K5793" s="2" t="s">
        <v>22585</v>
      </c>
    </row>
    <row r="5794" spans="1:11" ht="14.25" x14ac:dyDescent="0.2">
      <c r="A5794" s="2" t="s">
        <v>734</v>
      </c>
      <c r="B5794" s="124" t="s">
        <v>9452</v>
      </c>
      <c r="C5794" s="124"/>
      <c r="D5794" s="126">
        <v>0.99</v>
      </c>
      <c r="E5794" s="124" t="s">
        <v>768</v>
      </c>
      <c r="F5794" s="124">
        <v>-3</v>
      </c>
      <c r="G5794" s="2" t="s">
        <v>18380</v>
      </c>
      <c r="H5794" s="130">
        <v>45923</v>
      </c>
      <c r="I5794" s="134"/>
      <c r="J5794" s="123">
        <f>IF(OR(tbl_Metraj22[[#This Row],[TARIH]]="",tbl_Metraj22[[#This Row],[TARIH]]="-"),0,IF(tbl_Metraj22[[#This Row],[YUZDE]]=0,tbl_Metraj22[[#This Row],[METRAJ_BETON]],tbl_Metraj22[[#This Row],[YUZDE]]*tbl_Metraj22[[#This Row],[METRAJ_BETON]]))</f>
        <v>0.99</v>
      </c>
      <c r="K5794" s="2" t="s">
        <v>22558</v>
      </c>
    </row>
    <row r="5795" spans="1:11" ht="14.25" x14ac:dyDescent="0.2">
      <c r="A5795" s="2" t="s">
        <v>734</v>
      </c>
      <c r="B5795" s="124" t="s">
        <v>9453</v>
      </c>
      <c r="C5795" s="124"/>
      <c r="D5795" s="126">
        <v>0.96</v>
      </c>
      <c r="E5795" s="124" t="s">
        <v>768</v>
      </c>
      <c r="F5795" s="124">
        <v>-3</v>
      </c>
      <c r="G5795" s="2" t="s">
        <v>18381</v>
      </c>
      <c r="H5795" s="130"/>
      <c r="I5795" s="134"/>
      <c r="J5795" s="123">
        <f>IF(OR(tbl_Metraj22[[#This Row],[TARIH]]="",tbl_Metraj22[[#This Row],[TARIH]]="-"),0,IF(tbl_Metraj22[[#This Row],[YUZDE]]=0,tbl_Metraj22[[#This Row],[METRAJ_BETON]],tbl_Metraj22[[#This Row],[YUZDE]]*tbl_Metraj22[[#This Row],[METRAJ_BETON]]))</f>
        <v>0</v>
      </c>
      <c r="K5795" s="2" t="e">
        <v>#N/A</v>
      </c>
    </row>
    <row r="5796" spans="1:11" ht="14.25" x14ac:dyDescent="0.2">
      <c r="A5796" s="2" t="s">
        <v>734</v>
      </c>
      <c r="B5796" s="124" t="s">
        <v>9454</v>
      </c>
      <c r="C5796" s="124"/>
      <c r="D5796" s="126">
        <v>2.02</v>
      </c>
      <c r="E5796" s="124" t="s">
        <v>768</v>
      </c>
      <c r="F5796" s="124">
        <v>-3</v>
      </c>
      <c r="G5796" s="2" t="s">
        <v>18382</v>
      </c>
      <c r="H5796" s="130">
        <v>45923</v>
      </c>
      <c r="I5796" s="134"/>
      <c r="J5796" s="123">
        <f>IF(OR(tbl_Metraj22[[#This Row],[TARIH]]="",tbl_Metraj22[[#This Row],[TARIH]]="-"),0,IF(tbl_Metraj22[[#This Row],[YUZDE]]=0,tbl_Metraj22[[#This Row],[METRAJ_BETON]],tbl_Metraj22[[#This Row],[YUZDE]]*tbl_Metraj22[[#This Row],[METRAJ_BETON]]))</f>
        <v>2.02</v>
      </c>
      <c r="K5796" s="2" t="s">
        <v>22749</v>
      </c>
    </row>
    <row r="5797" spans="1:11" ht="14.25" x14ac:dyDescent="0.2">
      <c r="A5797" s="2" t="s">
        <v>734</v>
      </c>
      <c r="B5797" s="124" t="s">
        <v>9455</v>
      </c>
      <c r="C5797" s="124"/>
      <c r="D5797" s="126">
        <v>1.98</v>
      </c>
      <c r="E5797" s="124" t="s">
        <v>768</v>
      </c>
      <c r="F5797" s="124">
        <v>-3</v>
      </c>
      <c r="G5797" s="2" t="s">
        <v>18383</v>
      </c>
      <c r="H5797" s="130">
        <v>45923</v>
      </c>
      <c r="I5797" s="134"/>
      <c r="J5797" s="123">
        <f>IF(OR(tbl_Metraj22[[#This Row],[TARIH]]="",tbl_Metraj22[[#This Row],[TARIH]]="-"),0,IF(tbl_Metraj22[[#This Row],[YUZDE]]=0,tbl_Metraj22[[#This Row],[METRAJ_BETON]],tbl_Metraj22[[#This Row],[YUZDE]]*tbl_Metraj22[[#This Row],[METRAJ_BETON]]))</f>
        <v>1.98</v>
      </c>
      <c r="K5797" s="2" t="s">
        <v>22739</v>
      </c>
    </row>
    <row r="5798" spans="1:11" ht="14.25" x14ac:dyDescent="0.2">
      <c r="A5798" s="2" t="s">
        <v>734</v>
      </c>
      <c r="B5798" s="124" t="s">
        <v>9456</v>
      </c>
      <c r="C5798" s="124"/>
      <c r="D5798" s="126">
        <v>3.36</v>
      </c>
      <c r="E5798" s="124" t="s">
        <v>768</v>
      </c>
      <c r="F5798" s="124">
        <v>-3</v>
      </c>
      <c r="G5798" s="2" t="s">
        <v>18384</v>
      </c>
      <c r="H5798" s="130">
        <v>45923</v>
      </c>
      <c r="I5798" s="134"/>
      <c r="J5798" s="123">
        <f>IF(OR(tbl_Metraj22[[#This Row],[TARIH]]="",tbl_Metraj22[[#This Row],[TARIH]]="-"),0,IF(tbl_Metraj22[[#This Row],[YUZDE]]=0,tbl_Metraj22[[#This Row],[METRAJ_BETON]],tbl_Metraj22[[#This Row],[YUZDE]]*tbl_Metraj22[[#This Row],[METRAJ_BETON]]))</f>
        <v>3.36</v>
      </c>
      <c r="K5798" s="2" t="s">
        <v>22589</v>
      </c>
    </row>
    <row r="5799" spans="1:11" ht="14.25" x14ac:dyDescent="0.2">
      <c r="A5799" s="2" t="s">
        <v>734</v>
      </c>
      <c r="B5799" s="124" t="s">
        <v>9457</v>
      </c>
      <c r="C5799" s="124"/>
      <c r="D5799" s="126">
        <v>1.76</v>
      </c>
      <c r="E5799" s="124" t="s">
        <v>768</v>
      </c>
      <c r="F5799" s="124">
        <v>-3</v>
      </c>
      <c r="G5799" s="2" t="s">
        <v>18385</v>
      </c>
      <c r="H5799" s="130">
        <v>45910</v>
      </c>
      <c r="I5799" s="134"/>
      <c r="J5799" s="123">
        <f>IF(OR(tbl_Metraj22[[#This Row],[TARIH]]="",tbl_Metraj22[[#This Row],[TARIH]]="-"),0,IF(tbl_Metraj22[[#This Row],[YUZDE]]=0,tbl_Metraj22[[#This Row],[METRAJ_BETON]],tbl_Metraj22[[#This Row],[YUZDE]]*tbl_Metraj22[[#This Row],[METRAJ_BETON]]))</f>
        <v>1.76</v>
      </c>
      <c r="K5799" s="2" t="s">
        <v>22618</v>
      </c>
    </row>
    <row r="5800" spans="1:11" ht="14.25" x14ac:dyDescent="0.2">
      <c r="A5800" s="2" t="s">
        <v>734</v>
      </c>
      <c r="B5800" s="124" t="s">
        <v>9458</v>
      </c>
      <c r="C5800" s="124"/>
      <c r="D5800" s="126">
        <v>0.99</v>
      </c>
      <c r="E5800" s="124" t="s">
        <v>768</v>
      </c>
      <c r="F5800" s="124">
        <v>-3</v>
      </c>
      <c r="G5800" s="2" t="s">
        <v>18386</v>
      </c>
      <c r="H5800" s="130">
        <v>45910</v>
      </c>
      <c r="I5800" s="134"/>
      <c r="J5800" s="123">
        <f>IF(OR(tbl_Metraj22[[#This Row],[TARIH]]="",tbl_Metraj22[[#This Row],[TARIH]]="-"),0,IF(tbl_Metraj22[[#This Row],[YUZDE]]=0,tbl_Metraj22[[#This Row],[METRAJ_BETON]],tbl_Metraj22[[#This Row],[YUZDE]]*tbl_Metraj22[[#This Row],[METRAJ_BETON]]))</f>
        <v>0.99</v>
      </c>
      <c r="K5800" s="2" t="s">
        <v>22593</v>
      </c>
    </row>
    <row r="5801" spans="1:11" ht="14.25" x14ac:dyDescent="0.2">
      <c r="A5801" s="2" t="s">
        <v>734</v>
      </c>
      <c r="B5801" s="124" t="s">
        <v>9459</v>
      </c>
      <c r="C5801" s="124"/>
      <c r="D5801" s="126">
        <v>0.96</v>
      </c>
      <c r="E5801" s="124" t="s">
        <v>768</v>
      </c>
      <c r="F5801" s="124">
        <v>-3</v>
      </c>
      <c r="G5801" s="2" t="s">
        <v>18387</v>
      </c>
      <c r="H5801" s="130"/>
      <c r="I5801" s="134"/>
      <c r="J5801" s="123">
        <f>IF(OR(tbl_Metraj22[[#This Row],[TARIH]]="",tbl_Metraj22[[#This Row],[TARIH]]="-"),0,IF(tbl_Metraj22[[#This Row],[YUZDE]]=0,tbl_Metraj22[[#This Row],[METRAJ_BETON]],tbl_Metraj22[[#This Row],[YUZDE]]*tbl_Metraj22[[#This Row],[METRAJ_BETON]]))</f>
        <v>0</v>
      </c>
      <c r="K5801" s="2" t="e">
        <v>#N/A</v>
      </c>
    </row>
    <row r="5802" spans="1:11" ht="14.25" x14ac:dyDescent="0.2">
      <c r="A5802" s="2" t="s">
        <v>734</v>
      </c>
      <c r="B5802" s="124" t="s">
        <v>9460</v>
      </c>
      <c r="C5802" s="124"/>
      <c r="D5802" s="126">
        <v>1.65</v>
      </c>
      <c r="E5802" s="124" t="s">
        <v>768</v>
      </c>
      <c r="F5802" s="124">
        <v>-3</v>
      </c>
      <c r="G5802" s="2" t="s">
        <v>18388</v>
      </c>
      <c r="H5802" s="130">
        <v>45910</v>
      </c>
      <c r="I5802" s="134"/>
      <c r="J5802" s="123">
        <f>IF(OR(tbl_Metraj22[[#This Row],[TARIH]]="",tbl_Metraj22[[#This Row],[TARIH]]="-"),0,IF(tbl_Metraj22[[#This Row],[YUZDE]]=0,tbl_Metraj22[[#This Row],[METRAJ_BETON]],tbl_Metraj22[[#This Row],[YUZDE]]*tbl_Metraj22[[#This Row],[METRAJ_BETON]]))</f>
        <v>1.65</v>
      </c>
      <c r="K5802" s="2" t="s">
        <v>22740</v>
      </c>
    </row>
    <row r="5803" spans="1:11" ht="14.25" x14ac:dyDescent="0.2">
      <c r="A5803" s="2" t="s">
        <v>734</v>
      </c>
      <c r="B5803" s="124" t="s">
        <v>9461</v>
      </c>
      <c r="C5803" s="124"/>
      <c r="D5803" s="126">
        <v>3.36</v>
      </c>
      <c r="E5803" s="124" t="s">
        <v>768</v>
      </c>
      <c r="F5803" s="124">
        <v>-3</v>
      </c>
      <c r="G5803" s="2" t="s">
        <v>18389</v>
      </c>
      <c r="H5803" s="130">
        <v>45910</v>
      </c>
      <c r="I5803" s="134"/>
      <c r="J5803" s="123">
        <f>IF(OR(tbl_Metraj22[[#This Row],[TARIH]]="",tbl_Metraj22[[#This Row],[TARIH]]="-"),0,IF(tbl_Metraj22[[#This Row],[YUZDE]]=0,tbl_Metraj22[[#This Row],[METRAJ_BETON]],tbl_Metraj22[[#This Row],[YUZDE]]*tbl_Metraj22[[#This Row],[METRAJ_BETON]]))</f>
        <v>3.36</v>
      </c>
      <c r="K5803" s="2" t="s">
        <v>22606</v>
      </c>
    </row>
    <row r="5804" spans="1:11" ht="14.25" x14ac:dyDescent="0.2">
      <c r="A5804" s="2" t="s">
        <v>734</v>
      </c>
      <c r="B5804" s="124" t="s">
        <v>9462</v>
      </c>
      <c r="C5804" s="124"/>
      <c r="D5804" s="126">
        <v>3.2</v>
      </c>
      <c r="E5804" s="124" t="s">
        <v>768</v>
      </c>
      <c r="F5804" s="124">
        <v>-3</v>
      </c>
      <c r="G5804" s="2" t="s">
        <v>18390</v>
      </c>
      <c r="H5804" s="130">
        <v>45910</v>
      </c>
      <c r="I5804" s="134"/>
      <c r="J5804" s="123">
        <f>IF(OR(tbl_Metraj22[[#This Row],[TARIH]]="",tbl_Metraj22[[#This Row],[TARIH]]="-"),0,IF(tbl_Metraj22[[#This Row],[YUZDE]]=0,tbl_Metraj22[[#This Row],[METRAJ_BETON]],tbl_Metraj22[[#This Row],[YUZDE]]*tbl_Metraj22[[#This Row],[METRAJ_BETON]]))</f>
        <v>3.2</v>
      </c>
      <c r="K5804" s="2" t="s">
        <v>22620</v>
      </c>
    </row>
    <row r="5805" spans="1:11" ht="14.25" x14ac:dyDescent="0.2">
      <c r="A5805" s="2" t="s">
        <v>734</v>
      </c>
      <c r="B5805" s="124" t="s">
        <v>9463</v>
      </c>
      <c r="C5805" s="124"/>
      <c r="D5805" s="126">
        <v>0.99</v>
      </c>
      <c r="E5805" s="124" t="s">
        <v>768</v>
      </c>
      <c r="F5805" s="124">
        <v>-3</v>
      </c>
      <c r="G5805" s="2" t="s">
        <v>18391</v>
      </c>
      <c r="H5805" s="130">
        <v>45910</v>
      </c>
      <c r="I5805" s="134"/>
      <c r="J5805" s="123">
        <f>IF(OR(tbl_Metraj22[[#This Row],[TARIH]]="",tbl_Metraj22[[#This Row],[TARIH]]="-"),0,IF(tbl_Metraj22[[#This Row],[YUZDE]]=0,tbl_Metraj22[[#This Row],[METRAJ_BETON]],tbl_Metraj22[[#This Row],[YUZDE]]*tbl_Metraj22[[#This Row],[METRAJ_BETON]]))</f>
        <v>0.99</v>
      </c>
      <c r="K5805" s="2" t="s">
        <v>22619</v>
      </c>
    </row>
    <row r="5806" spans="1:11" ht="14.25" x14ac:dyDescent="0.2">
      <c r="A5806" s="2" t="s">
        <v>734</v>
      </c>
      <c r="B5806" s="124" t="s">
        <v>9464</v>
      </c>
      <c r="C5806" s="124"/>
      <c r="D5806" s="126">
        <v>0.96</v>
      </c>
      <c r="E5806" s="124" t="s">
        <v>768</v>
      </c>
      <c r="F5806" s="124">
        <v>-3</v>
      </c>
      <c r="G5806" s="2" t="s">
        <v>18392</v>
      </c>
      <c r="H5806" s="130"/>
      <c r="I5806" s="134"/>
      <c r="J5806" s="123">
        <f>IF(OR(tbl_Metraj22[[#This Row],[TARIH]]="",tbl_Metraj22[[#This Row],[TARIH]]="-"),0,IF(tbl_Metraj22[[#This Row],[YUZDE]]=0,tbl_Metraj22[[#This Row],[METRAJ_BETON]],tbl_Metraj22[[#This Row],[YUZDE]]*tbl_Metraj22[[#This Row],[METRAJ_BETON]]))</f>
        <v>0</v>
      </c>
      <c r="K5806" s="2" t="e">
        <v>#N/A</v>
      </c>
    </row>
    <row r="5807" spans="1:11" ht="14.25" x14ac:dyDescent="0.2">
      <c r="A5807" s="2" t="s">
        <v>734</v>
      </c>
      <c r="B5807" s="124" t="s">
        <v>9465</v>
      </c>
      <c r="C5807" s="124"/>
      <c r="D5807" s="126">
        <v>2.76</v>
      </c>
      <c r="E5807" s="124" t="s">
        <v>768</v>
      </c>
      <c r="F5807" s="124">
        <v>-3</v>
      </c>
      <c r="G5807" s="2" t="s">
        <v>18393</v>
      </c>
      <c r="H5807" s="130">
        <v>45910</v>
      </c>
      <c r="I5807" s="134"/>
      <c r="J5807" s="123">
        <f>IF(OR(tbl_Metraj22[[#This Row],[TARIH]]="",tbl_Metraj22[[#This Row],[TARIH]]="-"),0,IF(tbl_Metraj22[[#This Row],[YUZDE]]=0,tbl_Metraj22[[#This Row],[METRAJ_BETON]],tbl_Metraj22[[#This Row],[YUZDE]]*tbl_Metraj22[[#This Row],[METRAJ_BETON]]))</f>
        <v>2.76</v>
      </c>
      <c r="K5807" s="2" t="s">
        <v>22741</v>
      </c>
    </row>
    <row r="5808" spans="1:11" ht="14.25" x14ac:dyDescent="0.2">
      <c r="A5808" s="2" t="s">
        <v>734</v>
      </c>
      <c r="B5808" s="124" t="s">
        <v>9466</v>
      </c>
      <c r="C5808" s="124"/>
      <c r="D5808" s="126">
        <v>3.37</v>
      </c>
      <c r="E5808" s="124" t="s">
        <v>768</v>
      </c>
      <c r="F5808" s="124">
        <v>-3</v>
      </c>
      <c r="G5808" s="2" t="s">
        <v>18394</v>
      </c>
      <c r="H5808" s="130">
        <v>45910</v>
      </c>
      <c r="I5808" s="134"/>
      <c r="J5808" s="123">
        <f>IF(OR(tbl_Metraj22[[#This Row],[TARIH]]="",tbl_Metraj22[[#This Row],[TARIH]]="-"),0,IF(tbl_Metraj22[[#This Row],[YUZDE]]=0,tbl_Metraj22[[#This Row],[METRAJ_BETON]],tbl_Metraj22[[#This Row],[YUZDE]]*tbl_Metraj22[[#This Row],[METRAJ_BETON]]))</f>
        <v>3.37</v>
      </c>
      <c r="K5808" s="2" t="s">
        <v>22611</v>
      </c>
    </row>
    <row r="5809" spans="1:11" ht="14.25" x14ac:dyDescent="0.2">
      <c r="A5809" s="2" t="s">
        <v>734</v>
      </c>
      <c r="B5809" s="124" t="s">
        <v>9467</v>
      </c>
      <c r="C5809" s="124"/>
      <c r="D5809" s="126">
        <v>2.48</v>
      </c>
      <c r="E5809" s="124" t="s">
        <v>768</v>
      </c>
      <c r="F5809" s="124">
        <v>-3</v>
      </c>
      <c r="G5809" s="2" t="s">
        <v>18395</v>
      </c>
      <c r="H5809" s="130">
        <v>45910</v>
      </c>
      <c r="I5809" s="134"/>
      <c r="J5809" s="123">
        <f>IF(OR(tbl_Metraj22[[#This Row],[TARIH]]="",tbl_Metraj22[[#This Row],[TARIH]]="-"),0,IF(tbl_Metraj22[[#This Row],[YUZDE]]=0,tbl_Metraj22[[#This Row],[METRAJ_BETON]],tbl_Metraj22[[#This Row],[YUZDE]]*tbl_Metraj22[[#This Row],[METRAJ_BETON]]))</f>
        <v>2.48</v>
      </c>
      <c r="K5809" s="2" t="s">
        <v>22709</v>
      </c>
    </row>
    <row r="5810" spans="1:11" ht="14.25" x14ac:dyDescent="0.2">
      <c r="A5810" s="2" t="s">
        <v>734</v>
      </c>
      <c r="B5810" s="124" t="s">
        <v>9468</v>
      </c>
      <c r="C5810" s="124"/>
      <c r="D5810" s="126">
        <v>0.99</v>
      </c>
      <c r="E5810" s="124" t="s">
        <v>768</v>
      </c>
      <c r="F5810" s="124">
        <v>-3</v>
      </c>
      <c r="G5810" s="2" t="s">
        <v>18396</v>
      </c>
      <c r="H5810" s="130">
        <v>45910</v>
      </c>
      <c r="I5810" s="134"/>
      <c r="J5810" s="123">
        <f>IF(OR(tbl_Metraj22[[#This Row],[TARIH]]="",tbl_Metraj22[[#This Row],[TARIH]]="-"),0,IF(tbl_Metraj22[[#This Row],[YUZDE]]=0,tbl_Metraj22[[#This Row],[METRAJ_BETON]],tbl_Metraj22[[#This Row],[YUZDE]]*tbl_Metraj22[[#This Row],[METRAJ_BETON]]))</f>
        <v>0.99</v>
      </c>
      <c r="K5810" s="2" t="s">
        <v>22731</v>
      </c>
    </row>
    <row r="5811" spans="1:11" ht="14.25" x14ac:dyDescent="0.2">
      <c r="A5811" s="2" t="s">
        <v>734</v>
      </c>
      <c r="B5811" s="124" t="s">
        <v>9469</v>
      </c>
      <c r="C5811" s="124"/>
      <c r="D5811" s="126">
        <v>1.02</v>
      </c>
      <c r="E5811" s="124" t="s">
        <v>768</v>
      </c>
      <c r="F5811" s="124">
        <v>-3</v>
      </c>
      <c r="G5811" s="2" t="s">
        <v>18397</v>
      </c>
      <c r="H5811" s="130"/>
      <c r="I5811" s="134"/>
      <c r="J5811" s="123">
        <f>IF(OR(tbl_Metraj22[[#This Row],[TARIH]]="",tbl_Metraj22[[#This Row],[TARIH]]="-"),0,IF(tbl_Metraj22[[#This Row],[YUZDE]]=0,tbl_Metraj22[[#This Row],[METRAJ_BETON]],tbl_Metraj22[[#This Row],[YUZDE]]*tbl_Metraj22[[#This Row],[METRAJ_BETON]]))</f>
        <v>0</v>
      </c>
      <c r="K5811" s="2" t="e">
        <v>#N/A</v>
      </c>
    </row>
    <row r="5812" spans="1:11" ht="14.25" x14ac:dyDescent="0.2">
      <c r="A5812" s="2" t="s">
        <v>734</v>
      </c>
      <c r="B5812" s="124" t="s">
        <v>9470</v>
      </c>
      <c r="C5812" s="124"/>
      <c r="D5812" s="126">
        <v>2.16</v>
      </c>
      <c r="E5812" s="124" t="s">
        <v>768</v>
      </c>
      <c r="F5812" s="124">
        <v>-3</v>
      </c>
      <c r="G5812" s="2" t="s">
        <v>18398</v>
      </c>
      <c r="H5812" s="130">
        <v>45910</v>
      </c>
      <c r="I5812" s="134"/>
      <c r="J5812" s="123">
        <f>IF(OR(tbl_Metraj22[[#This Row],[TARIH]]="",tbl_Metraj22[[#This Row],[TARIH]]="-"),0,IF(tbl_Metraj22[[#This Row],[YUZDE]]=0,tbl_Metraj22[[#This Row],[METRAJ_BETON]],tbl_Metraj22[[#This Row],[YUZDE]]*tbl_Metraj22[[#This Row],[METRAJ_BETON]]))</f>
        <v>2.16</v>
      </c>
      <c r="K5812" s="2" t="s">
        <v>22742</v>
      </c>
    </row>
    <row r="5813" spans="1:11" ht="14.25" x14ac:dyDescent="0.2">
      <c r="A5813" s="2" t="s">
        <v>734</v>
      </c>
      <c r="B5813" s="124" t="s">
        <v>9471</v>
      </c>
      <c r="C5813" s="124"/>
      <c r="D5813" s="126">
        <v>3.55</v>
      </c>
      <c r="E5813" s="124" t="s">
        <v>768</v>
      </c>
      <c r="F5813" s="124">
        <v>-3</v>
      </c>
      <c r="G5813" s="2" t="s">
        <v>18399</v>
      </c>
      <c r="H5813" s="130">
        <v>45910</v>
      </c>
      <c r="I5813" s="134"/>
      <c r="J5813" s="123">
        <f>IF(OR(tbl_Metraj22[[#This Row],[TARIH]]="",tbl_Metraj22[[#This Row],[TARIH]]="-"),0,IF(tbl_Metraj22[[#This Row],[YUZDE]]=0,tbl_Metraj22[[#This Row],[METRAJ_BETON]],tbl_Metraj22[[#This Row],[YUZDE]]*tbl_Metraj22[[#This Row],[METRAJ_BETON]]))</f>
        <v>3.55</v>
      </c>
      <c r="K5813" s="2" t="s">
        <v>22623</v>
      </c>
    </row>
    <row r="5814" spans="1:11" ht="14.25" x14ac:dyDescent="0.2">
      <c r="A5814" s="2" t="s">
        <v>734</v>
      </c>
      <c r="B5814" s="124" t="s">
        <v>9472</v>
      </c>
      <c r="C5814" s="124"/>
      <c r="D5814" s="126">
        <v>3.46</v>
      </c>
      <c r="E5814" s="124" t="s">
        <v>768</v>
      </c>
      <c r="F5814" s="124">
        <v>-3</v>
      </c>
      <c r="G5814" s="2" t="s">
        <v>18400</v>
      </c>
      <c r="H5814" s="130">
        <v>45910</v>
      </c>
      <c r="I5814" s="134"/>
      <c r="J5814" s="123">
        <f>IF(OR(tbl_Metraj22[[#This Row],[TARIH]]="",tbl_Metraj22[[#This Row],[TARIH]]="-"),0,IF(tbl_Metraj22[[#This Row],[YUZDE]]=0,tbl_Metraj22[[#This Row],[METRAJ_BETON]],tbl_Metraj22[[#This Row],[YUZDE]]*tbl_Metraj22[[#This Row],[METRAJ_BETON]]))</f>
        <v>3.46</v>
      </c>
      <c r="K5814" s="2" t="s">
        <v>22629</v>
      </c>
    </row>
    <row r="5815" spans="1:11" ht="14.25" x14ac:dyDescent="0.2">
      <c r="A5815" s="2" t="s">
        <v>734</v>
      </c>
      <c r="B5815" s="124" t="s">
        <v>9473</v>
      </c>
      <c r="C5815" s="124"/>
      <c r="D5815" s="126">
        <v>2.14</v>
      </c>
      <c r="E5815" s="124" t="s">
        <v>768</v>
      </c>
      <c r="F5815" s="124">
        <v>-3</v>
      </c>
      <c r="G5815" s="2" t="s">
        <v>18401</v>
      </c>
      <c r="H5815" s="130">
        <v>45910</v>
      </c>
      <c r="I5815" s="134"/>
      <c r="J5815" s="123">
        <f>IF(OR(tbl_Metraj22[[#This Row],[TARIH]]="",tbl_Metraj22[[#This Row],[TARIH]]="-"),0,IF(tbl_Metraj22[[#This Row],[YUZDE]]=0,tbl_Metraj22[[#This Row],[METRAJ_BETON]],tbl_Metraj22[[#This Row],[YUZDE]]*tbl_Metraj22[[#This Row],[METRAJ_BETON]]))</f>
        <v>2.14</v>
      </c>
      <c r="K5815" s="2" t="s">
        <v>22628</v>
      </c>
    </row>
    <row r="5816" spans="1:11" ht="14.25" x14ac:dyDescent="0.2">
      <c r="A5816" s="2" t="s">
        <v>734</v>
      </c>
      <c r="B5816" s="124" t="s">
        <v>9474</v>
      </c>
      <c r="C5816" s="124"/>
      <c r="D5816" s="126">
        <v>1.34</v>
      </c>
      <c r="E5816" s="124" t="s">
        <v>768</v>
      </c>
      <c r="F5816" s="124">
        <v>-3</v>
      </c>
      <c r="G5816" s="2" t="s">
        <v>18402</v>
      </c>
      <c r="H5816" s="130">
        <v>45910</v>
      </c>
      <c r="I5816" s="134"/>
      <c r="J5816" s="123">
        <f>IF(OR(tbl_Metraj22[[#This Row],[TARIH]]="",tbl_Metraj22[[#This Row],[TARIH]]="-"),0,IF(tbl_Metraj22[[#This Row],[YUZDE]]=0,tbl_Metraj22[[#This Row],[METRAJ_BETON]],tbl_Metraj22[[#This Row],[YUZDE]]*tbl_Metraj22[[#This Row],[METRAJ_BETON]]))</f>
        <v>1.34</v>
      </c>
      <c r="K5816" s="2" t="s">
        <v>22732</v>
      </c>
    </row>
    <row r="5817" spans="1:11" ht="14.25" x14ac:dyDescent="0.2">
      <c r="A5817" s="2" t="s">
        <v>734</v>
      </c>
      <c r="B5817" s="124" t="s">
        <v>9475</v>
      </c>
      <c r="C5817" s="124"/>
      <c r="D5817" s="126">
        <v>1.34</v>
      </c>
      <c r="E5817" s="124" t="s">
        <v>768</v>
      </c>
      <c r="F5817" s="124">
        <v>-3</v>
      </c>
      <c r="G5817" s="2" t="s">
        <v>18403</v>
      </c>
      <c r="H5817" s="130">
        <v>45910</v>
      </c>
      <c r="I5817" s="134"/>
      <c r="J5817" s="123">
        <f>IF(OR(tbl_Metraj22[[#This Row],[TARIH]]="",tbl_Metraj22[[#This Row],[TARIH]]="-"),0,IF(tbl_Metraj22[[#This Row],[YUZDE]]=0,tbl_Metraj22[[#This Row],[METRAJ_BETON]],tbl_Metraj22[[#This Row],[YUZDE]]*tbl_Metraj22[[#This Row],[METRAJ_BETON]]))</f>
        <v>1.34</v>
      </c>
      <c r="K5817" s="2" t="s">
        <v>22632</v>
      </c>
    </row>
    <row r="5818" spans="1:11" ht="14.25" x14ac:dyDescent="0.2">
      <c r="A5818" s="2" t="s">
        <v>734</v>
      </c>
      <c r="B5818" s="124" t="s">
        <v>9476</v>
      </c>
      <c r="C5818" s="124"/>
      <c r="D5818" s="126">
        <v>1.34</v>
      </c>
      <c r="E5818" s="124" t="s">
        <v>768</v>
      </c>
      <c r="F5818" s="124">
        <v>-3</v>
      </c>
      <c r="G5818" s="2" t="s">
        <v>18404</v>
      </c>
      <c r="H5818" s="130">
        <v>45910</v>
      </c>
      <c r="I5818" s="134"/>
      <c r="J5818" s="123">
        <f>IF(OR(tbl_Metraj22[[#This Row],[TARIH]]="",tbl_Metraj22[[#This Row],[TARIH]]="-"),0,IF(tbl_Metraj22[[#This Row],[YUZDE]]=0,tbl_Metraj22[[#This Row],[METRAJ_BETON]],tbl_Metraj22[[#This Row],[YUZDE]]*tbl_Metraj22[[#This Row],[METRAJ_BETON]]))</f>
        <v>1.34</v>
      </c>
      <c r="K5818" s="2" t="s">
        <v>24009</v>
      </c>
    </row>
    <row r="5819" spans="1:11" ht="14.25" x14ac:dyDescent="0.2">
      <c r="A5819" s="2" t="s">
        <v>734</v>
      </c>
      <c r="B5819" s="124" t="s">
        <v>9477</v>
      </c>
      <c r="C5819" s="124"/>
      <c r="D5819" s="126">
        <v>2.54</v>
      </c>
      <c r="E5819" s="124" t="s">
        <v>768</v>
      </c>
      <c r="F5819" s="124">
        <v>-3</v>
      </c>
      <c r="G5819" s="2" t="s">
        <v>18405</v>
      </c>
      <c r="H5819" s="130">
        <v>45910</v>
      </c>
      <c r="I5819" s="134"/>
      <c r="J5819" s="123">
        <f>IF(OR(tbl_Metraj22[[#This Row],[TARIH]]="",tbl_Metraj22[[#This Row],[TARIH]]="-"),0,IF(tbl_Metraj22[[#This Row],[YUZDE]]=0,tbl_Metraj22[[#This Row],[METRAJ_BETON]],tbl_Metraj22[[#This Row],[YUZDE]]*tbl_Metraj22[[#This Row],[METRAJ_BETON]]))</f>
        <v>2.54</v>
      </c>
      <c r="K5819" s="2" t="s">
        <v>22571</v>
      </c>
    </row>
    <row r="5820" spans="1:11" ht="14.25" x14ac:dyDescent="0.2">
      <c r="A5820" s="2" t="s">
        <v>734</v>
      </c>
      <c r="B5820" s="124" t="s">
        <v>9478</v>
      </c>
      <c r="C5820" s="124"/>
      <c r="D5820" s="126">
        <v>2.14</v>
      </c>
      <c r="E5820" s="124" t="s">
        <v>768</v>
      </c>
      <c r="F5820" s="124">
        <v>-3</v>
      </c>
      <c r="G5820" s="2" t="s">
        <v>18406</v>
      </c>
      <c r="H5820" s="130">
        <v>45910</v>
      </c>
      <c r="I5820" s="134"/>
      <c r="J5820" s="123">
        <f>IF(OR(tbl_Metraj22[[#This Row],[TARIH]]="",tbl_Metraj22[[#This Row],[TARIH]]="-"),0,IF(tbl_Metraj22[[#This Row],[YUZDE]]=0,tbl_Metraj22[[#This Row],[METRAJ_BETON]],tbl_Metraj22[[#This Row],[YUZDE]]*tbl_Metraj22[[#This Row],[METRAJ_BETON]]))</f>
        <v>2.14</v>
      </c>
      <c r="K5820" s="2" t="s">
        <v>22637</v>
      </c>
    </row>
    <row r="5821" spans="1:11" ht="14.25" x14ac:dyDescent="0.2">
      <c r="A5821" s="2" t="s">
        <v>734</v>
      </c>
      <c r="B5821" s="124" t="s">
        <v>9479</v>
      </c>
      <c r="C5821" s="124"/>
      <c r="D5821" s="126">
        <v>0.99</v>
      </c>
      <c r="E5821" s="124" t="s">
        <v>768</v>
      </c>
      <c r="F5821" s="124">
        <v>-3</v>
      </c>
      <c r="G5821" s="2" t="s">
        <v>18407</v>
      </c>
      <c r="H5821" s="130">
        <v>45910</v>
      </c>
      <c r="I5821" s="134"/>
      <c r="J5821" s="123">
        <f>IF(OR(tbl_Metraj22[[#This Row],[TARIH]]="",tbl_Metraj22[[#This Row],[TARIH]]="-"),0,IF(tbl_Metraj22[[#This Row],[YUZDE]]=0,tbl_Metraj22[[#This Row],[METRAJ_BETON]],tbl_Metraj22[[#This Row],[YUZDE]]*tbl_Metraj22[[#This Row],[METRAJ_BETON]]))</f>
        <v>0.99</v>
      </c>
      <c r="K5821" s="2" t="s">
        <v>22642</v>
      </c>
    </row>
    <row r="5822" spans="1:11" ht="14.25" x14ac:dyDescent="0.2">
      <c r="A5822" s="2" t="s">
        <v>734</v>
      </c>
      <c r="B5822" s="124" t="s">
        <v>9480</v>
      </c>
      <c r="C5822" s="124"/>
      <c r="D5822" s="126">
        <v>1.1299999999999999</v>
      </c>
      <c r="E5822" s="124" t="s">
        <v>768</v>
      </c>
      <c r="F5822" s="124">
        <v>-3</v>
      </c>
      <c r="G5822" s="2" t="s">
        <v>18408</v>
      </c>
      <c r="H5822" s="130"/>
      <c r="I5822" s="134"/>
      <c r="J5822" s="123">
        <f>IF(OR(tbl_Metraj22[[#This Row],[TARIH]]="",tbl_Metraj22[[#This Row],[TARIH]]="-"),0,IF(tbl_Metraj22[[#This Row],[YUZDE]]=0,tbl_Metraj22[[#This Row],[METRAJ_BETON]],tbl_Metraj22[[#This Row],[YUZDE]]*tbl_Metraj22[[#This Row],[METRAJ_BETON]]))</f>
        <v>0</v>
      </c>
      <c r="K5822" s="2" t="e">
        <v>#N/A</v>
      </c>
    </row>
    <row r="5823" spans="1:11" ht="14.25" x14ac:dyDescent="0.2">
      <c r="A5823" s="2" t="s">
        <v>734</v>
      </c>
      <c r="B5823" s="124" t="s">
        <v>9481</v>
      </c>
      <c r="C5823" s="124"/>
      <c r="D5823" s="126">
        <v>2.16</v>
      </c>
      <c r="E5823" s="124" t="s">
        <v>768</v>
      </c>
      <c r="F5823" s="124">
        <v>-3</v>
      </c>
      <c r="G5823" s="2" t="s">
        <v>18409</v>
      </c>
      <c r="H5823" s="130">
        <v>45910</v>
      </c>
      <c r="I5823" s="134"/>
      <c r="J5823" s="123">
        <f>IF(OR(tbl_Metraj22[[#This Row],[TARIH]]="",tbl_Metraj22[[#This Row],[TARIH]]="-"),0,IF(tbl_Metraj22[[#This Row],[YUZDE]]=0,tbl_Metraj22[[#This Row],[METRAJ_BETON]],tbl_Metraj22[[#This Row],[YUZDE]]*tbl_Metraj22[[#This Row],[METRAJ_BETON]]))</f>
        <v>2.16</v>
      </c>
      <c r="K5823" s="2" t="s">
        <v>22743</v>
      </c>
    </row>
    <row r="5824" spans="1:11" ht="14.25" x14ac:dyDescent="0.2">
      <c r="A5824" s="2" t="s">
        <v>734</v>
      </c>
      <c r="B5824" s="124" t="s">
        <v>9482</v>
      </c>
      <c r="C5824" s="124"/>
      <c r="D5824" s="126">
        <v>3.72</v>
      </c>
      <c r="E5824" s="124" t="s">
        <v>768</v>
      </c>
      <c r="F5824" s="124">
        <v>-3</v>
      </c>
      <c r="G5824" s="2" t="s">
        <v>18410</v>
      </c>
      <c r="H5824" s="130">
        <v>45910</v>
      </c>
      <c r="I5824" s="134"/>
      <c r="J5824" s="123">
        <f>IF(OR(tbl_Metraj22[[#This Row],[TARIH]]="",tbl_Metraj22[[#This Row],[TARIH]]="-"),0,IF(tbl_Metraj22[[#This Row],[YUZDE]]=0,tbl_Metraj22[[#This Row],[METRAJ_BETON]],tbl_Metraj22[[#This Row],[YUZDE]]*tbl_Metraj22[[#This Row],[METRAJ_BETON]]))</f>
        <v>3.72</v>
      </c>
      <c r="K5824" s="2" t="s">
        <v>22638</v>
      </c>
    </row>
    <row r="5825" spans="1:11" ht="14.25" x14ac:dyDescent="0.2">
      <c r="A5825" s="2" t="s">
        <v>734</v>
      </c>
      <c r="B5825" s="124" t="s">
        <v>9483</v>
      </c>
      <c r="C5825" s="124"/>
      <c r="D5825" s="126">
        <v>0.99</v>
      </c>
      <c r="E5825" s="124" t="s">
        <v>768</v>
      </c>
      <c r="F5825" s="124">
        <v>-3</v>
      </c>
      <c r="G5825" s="2" t="s">
        <v>18411</v>
      </c>
      <c r="H5825" s="130">
        <v>45910</v>
      </c>
      <c r="I5825" s="134"/>
      <c r="J5825" s="123">
        <f>IF(OR(tbl_Metraj22[[#This Row],[TARIH]]="",tbl_Metraj22[[#This Row],[TARIH]]="-"),0,IF(tbl_Metraj22[[#This Row],[YUZDE]]=0,tbl_Metraj22[[#This Row],[METRAJ_BETON]],tbl_Metraj22[[#This Row],[YUZDE]]*tbl_Metraj22[[#This Row],[METRAJ_BETON]]))</f>
        <v>0.99</v>
      </c>
      <c r="K5825" s="2" t="s">
        <v>22646</v>
      </c>
    </row>
    <row r="5826" spans="1:11" ht="14.25" x14ac:dyDescent="0.2">
      <c r="A5826" s="2" t="s">
        <v>734</v>
      </c>
      <c r="B5826" s="124" t="s">
        <v>9484</v>
      </c>
      <c r="C5826" s="124"/>
      <c r="D5826" s="126">
        <v>1.18</v>
      </c>
      <c r="E5826" s="124" t="s">
        <v>768</v>
      </c>
      <c r="F5826" s="124">
        <v>-3</v>
      </c>
      <c r="G5826" s="2" t="s">
        <v>18412</v>
      </c>
      <c r="H5826" s="130"/>
      <c r="I5826" s="134"/>
      <c r="J5826" s="123">
        <f>IF(OR(tbl_Metraj22[[#This Row],[TARIH]]="",tbl_Metraj22[[#This Row],[TARIH]]="-"),0,IF(tbl_Metraj22[[#This Row],[YUZDE]]=0,tbl_Metraj22[[#This Row],[METRAJ_BETON]],tbl_Metraj22[[#This Row],[YUZDE]]*tbl_Metraj22[[#This Row],[METRAJ_BETON]]))</f>
        <v>0</v>
      </c>
      <c r="K5826" s="2" t="e">
        <v>#N/A</v>
      </c>
    </row>
    <row r="5827" spans="1:11" ht="14.25" x14ac:dyDescent="0.2">
      <c r="A5827" s="2" t="s">
        <v>734</v>
      </c>
      <c r="B5827" s="124" t="s">
        <v>9485</v>
      </c>
      <c r="C5827" s="124"/>
      <c r="D5827" s="126">
        <v>2.16</v>
      </c>
      <c r="E5827" s="124" t="s">
        <v>768</v>
      </c>
      <c r="F5827" s="124">
        <v>-3</v>
      </c>
      <c r="G5827" s="2" t="s">
        <v>18413</v>
      </c>
      <c r="H5827" s="130">
        <v>45910</v>
      </c>
      <c r="I5827" s="134"/>
      <c r="J5827" s="123">
        <f>IF(OR(tbl_Metraj22[[#This Row],[TARIH]]="",tbl_Metraj22[[#This Row],[TARIH]]="-"),0,IF(tbl_Metraj22[[#This Row],[YUZDE]]=0,tbl_Metraj22[[#This Row],[METRAJ_BETON]],tbl_Metraj22[[#This Row],[YUZDE]]*tbl_Metraj22[[#This Row],[METRAJ_BETON]]))</f>
        <v>2.16</v>
      </c>
      <c r="K5827" s="2" t="s">
        <v>22744</v>
      </c>
    </row>
    <row r="5828" spans="1:11" ht="14.25" x14ac:dyDescent="0.2">
      <c r="A5828" s="2" t="s">
        <v>734</v>
      </c>
      <c r="B5828" s="124" t="s">
        <v>9486</v>
      </c>
      <c r="C5828" s="124"/>
      <c r="D5828" s="126">
        <v>3.72</v>
      </c>
      <c r="E5828" s="124" t="s">
        <v>768</v>
      </c>
      <c r="F5828" s="124">
        <v>-3</v>
      </c>
      <c r="G5828" s="2" t="s">
        <v>18414</v>
      </c>
      <c r="H5828" s="130">
        <v>45910</v>
      </c>
      <c r="I5828" s="134"/>
      <c r="J5828" s="123">
        <f>IF(OR(tbl_Metraj22[[#This Row],[TARIH]]="",tbl_Metraj22[[#This Row],[TARIH]]="-"),0,IF(tbl_Metraj22[[#This Row],[YUZDE]]=0,tbl_Metraj22[[#This Row],[METRAJ_BETON]],tbl_Metraj22[[#This Row],[YUZDE]]*tbl_Metraj22[[#This Row],[METRAJ_BETON]]))</f>
        <v>3.72</v>
      </c>
      <c r="K5828" s="2" t="s">
        <v>22734</v>
      </c>
    </row>
    <row r="5829" spans="1:11" ht="14.25" x14ac:dyDescent="0.2">
      <c r="A5829" s="2" t="s">
        <v>734</v>
      </c>
      <c r="B5829" s="124" t="s">
        <v>9487</v>
      </c>
      <c r="C5829" s="124"/>
      <c r="D5829" s="126">
        <v>2.39</v>
      </c>
      <c r="E5829" s="124" t="s">
        <v>768</v>
      </c>
      <c r="F5829" s="124">
        <v>-3</v>
      </c>
      <c r="G5829" s="2" t="s">
        <v>18415</v>
      </c>
      <c r="H5829" s="130">
        <v>45910</v>
      </c>
      <c r="I5829" s="134"/>
      <c r="J5829" s="123">
        <f>IF(OR(tbl_Metraj22[[#This Row],[TARIH]]="",tbl_Metraj22[[#This Row],[TARIH]]="-"),0,IF(tbl_Metraj22[[#This Row],[YUZDE]]=0,tbl_Metraj22[[#This Row],[METRAJ_BETON]],tbl_Metraj22[[#This Row],[YUZDE]]*tbl_Metraj22[[#This Row],[METRAJ_BETON]]))</f>
        <v>2.39</v>
      </c>
      <c r="K5829" s="2" t="s">
        <v>22575</v>
      </c>
    </row>
    <row r="5830" spans="1:11" ht="14.25" x14ac:dyDescent="0.2">
      <c r="A5830" s="2" t="s">
        <v>734</v>
      </c>
      <c r="B5830" s="124" t="s">
        <v>9488</v>
      </c>
      <c r="C5830" s="124"/>
      <c r="D5830" s="126">
        <v>1.34</v>
      </c>
      <c r="E5830" s="124" t="s">
        <v>768</v>
      </c>
      <c r="F5830" s="124">
        <v>-3</v>
      </c>
      <c r="G5830" s="2" t="s">
        <v>18416</v>
      </c>
      <c r="H5830" s="130">
        <v>45910</v>
      </c>
      <c r="I5830" s="134"/>
      <c r="J5830" s="123">
        <f>IF(OR(tbl_Metraj22[[#This Row],[TARIH]]="",tbl_Metraj22[[#This Row],[TARIH]]="-"),0,IF(tbl_Metraj22[[#This Row],[YUZDE]]=0,tbl_Metraj22[[#This Row],[METRAJ_BETON]],tbl_Metraj22[[#This Row],[YUZDE]]*tbl_Metraj22[[#This Row],[METRAJ_BETON]]))</f>
        <v>1.34</v>
      </c>
      <c r="K5830" s="2" t="s">
        <v>22648</v>
      </c>
    </row>
    <row r="5831" spans="1:11" ht="14.25" x14ac:dyDescent="0.2">
      <c r="A5831" s="2" t="s">
        <v>734</v>
      </c>
      <c r="B5831" s="124" t="s">
        <v>9489</v>
      </c>
      <c r="C5831" s="124"/>
      <c r="D5831" s="126">
        <v>1.34</v>
      </c>
      <c r="E5831" s="124" t="s">
        <v>768</v>
      </c>
      <c r="F5831" s="124">
        <v>-3</v>
      </c>
      <c r="G5831" s="2" t="s">
        <v>18417</v>
      </c>
      <c r="H5831" s="130">
        <v>45910</v>
      </c>
      <c r="I5831" s="134"/>
      <c r="J5831" s="123">
        <f>IF(OR(tbl_Metraj22[[#This Row],[TARIH]]="",tbl_Metraj22[[#This Row],[TARIH]]="-"),0,IF(tbl_Metraj22[[#This Row],[YUZDE]]=0,tbl_Metraj22[[#This Row],[METRAJ_BETON]],tbl_Metraj22[[#This Row],[YUZDE]]*tbl_Metraj22[[#This Row],[METRAJ_BETON]]))</f>
        <v>1.34</v>
      </c>
      <c r="K5831" s="2" t="s">
        <v>22651</v>
      </c>
    </row>
    <row r="5832" spans="1:11" ht="14.25" x14ac:dyDescent="0.2">
      <c r="A5832" s="2" t="s">
        <v>734</v>
      </c>
      <c r="B5832" s="124" t="s">
        <v>9490</v>
      </c>
      <c r="C5832" s="124"/>
      <c r="D5832" s="126">
        <v>1.34</v>
      </c>
      <c r="E5832" s="124" t="s">
        <v>768</v>
      </c>
      <c r="F5832" s="124">
        <v>-3</v>
      </c>
      <c r="G5832" s="2" t="s">
        <v>18418</v>
      </c>
      <c r="H5832" s="130">
        <v>45910</v>
      </c>
      <c r="I5832" s="134"/>
      <c r="J5832" s="123">
        <f>IF(OR(tbl_Metraj22[[#This Row],[TARIH]]="",tbl_Metraj22[[#This Row],[TARIH]]="-"),0,IF(tbl_Metraj22[[#This Row],[YUZDE]]=0,tbl_Metraj22[[#This Row],[METRAJ_BETON]],tbl_Metraj22[[#This Row],[YUZDE]]*tbl_Metraj22[[#This Row],[METRAJ_BETON]]))</f>
        <v>1.34</v>
      </c>
      <c r="K5832" s="2" t="s">
        <v>22663</v>
      </c>
    </row>
    <row r="5833" spans="1:11" ht="14.25" x14ac:dyDescent="0.2">
      <c r="A5833" s="2" t="s">
        <v>734</v>
      </c>
      <c r="B5833" s="124" t="s">
        <v>9491</v>
      </c>
      <c r="C5833" s="124"/>
      <c r="D5833" s="126">
        <v>1.94</v>
      </c>
      <c r="E5833" s="124" t="s">
        <v>768</v>
      </c>
      <c r="F5833" s="124">
        <v>-3</v>
      </c>
      <c r="G5833" s="2" t="s">
        <v>18419</v>
      </c>
      <c r="H5833" s="130">
        <v>45910</v>
      </c>
      <c r="I5833" s="134"/>
      <c r="J5833" s="123">
        <f>IF(OR(tbl_Metraj22[[#This Row],[TARIH]]="",tbl_Metraj22[[#This Row],[TARIH]]="-"),0,IF(tbl_Metraj22[[#This Row],[YUZDE]]=0,tbl_Metraj22[[#This Row],[METRAJ_BETON]],tbl_Metraj22[[#This Row],[YUZDE]]*tbl_Metraj22[[#This Row],[METRAJ_BETON]]))</f>
        <v>1.94</v>
      </c>
      <c r="K5833" s="2" t="s">
        <v>22654</v>
      </c>
    </row>
    <row r="5834" spans="1:11" ht="14.25" x14ac:dyDescent="0.2">
      <c r="A5834" s="2" t="s">
        <v>734</v>
      </c>
      <c r="B5834" s="124" t="s">
        <v>9492</v>
      </c>
      <c r="C5834" s="124"/>
      <c r="D5834" s="126">
        <v>3.46</v>
      </c>
      <c r="E5834" s="124" t="s">
        <v>768</v>
      </c>
      <c r="F5834" s="124">
        <v>-3</v>
      </c>
      <c r="G5834" s="2" t="s">
        <v>18420</v>
      </c>
      <c r="H5834" s="130">
        <v>45910</v>
      </c>
      <c r="I5834" s="134"/>
      <c r="J5834" s="123">
        <f>IF(OR(tbl_Metraj22[[#This Row],[TARIH]]="",tbl_Metraj22[[#This Row],[TARIH]]="-"),0,IF(tbl_Metraj22[[#This Row],[YUZDE]]=0,tbl_Metraj22[[#This Row],[METRAJ_BETON]],tbl_Metraj22[[#This Row],[YUZDE]]*tbl_Metraj22[[#This Row],[METRAJ_BETON]]))</f>
        <v>3.46</v>
      </c>
      <c r="K5834" s="2" t="s">
        <v>22627</v>
      </c>
    </row>
    <row r="5835" spans="1:11" ht="14.25" x14ac:dyDescent="0.2">
      <c r="A5835" s="2" t="s">
        <v>734</v>
      </c>
      <c r="B5835" s="124" t="s">
        <v>9493</v>
      </c>
      <c r="C5835" s="124"/>
      <c r="D5835" s="126">
        <v>2.2999999999999998</v>
      </c>
      <c r="E5835" s="124" t="s">
        <v>768</v>
      </c>
      <c r="F5835" s="124">
        <v>-3</v>
      </c>
      <c r="G5835" s="2" t="s">
        <v>18421</v>
      </c>
      <c r="H5835" s="130">
        <v>45910</v>
      </c>
      <c r="I5835" s="134"/>
      <c r="J5835" s="123">
        <f>IF(OR(tbl_Metraj22[[#This Row],[TARIH]]="",tbl_Metraj22[[#This Row],[TARIH]]="-"),0,IF(tbl_Metraj22[[#This Row],[YUZDE]]=0,tbl_Metraj22[[#This Row],[METRAJ_BETON]],tbl_Metraj22[[#This Row],[YUZDE]]*tbl_Metraj22[[#This Row],[METRAJ_BETON]]))</f>
        <v>2.2999999999999998</v>
      </c>
      <c r="K5835" s="2" t="s">
        <v>22737</v>
      </c>
    </row>
    <row r="5836" spans="1:11" ht="14.25" x14ac:dyDescent="0.2">
      <c r="A5836" s="2" t="s">
        <v>734</v>
      </c>
      <c r="B5836" s="124" t="s">
        <v>9494</v>
      </c>
      <c r="C5836" s="124"/>
      <c r="D5836" s="126">
        <v>2.2999999999999998</v>
      </c>
      <c r="E5836" s="124" t="s">
        <v>768</v>
      </c>
      <c r="F5836" s="124">
        <v>-3</v>
      </c>
      <c r="G5836" s="2" t="s">
        <v>18422</v>
      </c>
      <c r="H5836" s="130">
        <v>45910</v>
      </c>
      <c r="I5836" s="134"/>
      <c r="J5836" s="123">
        <f>IF(OR(tbl_Metraj22[[#This Row],[TARIH]]="",tbl_Metraj22[[#This Row],[TARIH]]="-"),0,IF(tbl_Metraj22[[#This Row],[YUZDE]]=0,tbl_Metraj22[[#This Row],[METRAJ_BETON]],tbl_Metraj22[[#This Row],[YUZDE]]*tbl_Metraj22[[#This Row],[METRAJ_BETON]]))</f>
        <v>2.2999999999999998</v>
      </c>
      <c r="K5836" s="2" t="s">
        <v>22647</v>
      </c>
    </row>
    <row r="5837" spans="1:11" ht="14.25" x14ac:dyDescent="0.2">
      <c r="A5837" s="2" t="s">
        <v>734</v>
      </c>
      <c r="B5837" s="124" t="s">
        <v>9495</v>
      </c>
      <c r="C5837" s="124"/>
      <c r="D5837" s="126">
        <v>2.2999999999999998</v>
      </c>
      <c r="E5837" s="124" t="s">
        <v>768</v>
      </c>
      <c r="F5837" s="124">
        <v>-3</v>
      </c>
      <c r="G5837" s="2" t="s">
        <v>18423</v>
      </c>
      <c r="H5837" s="130">
        <v>45910</v>
      </c>
      <c r="I5837" s="134"/>
      <c r="J5837" s="123">
        <f>IF(OR(tbl_Metraj22[[#This Row],[TARIH]]="",tbl_Metraj22[[#This Row],[TARIH]]="-"),0,IF(tbl_Metraj22[[#This Row],[YUZDE]]=0,tbl_Metraj22[[#This Row],[METRAJ_BETON]],tbl_Metraj22[[#This Row],[YUZDE]]*tbl_Metraj22[[#This Row],[METRAJ_BETON]]))</f>
        <v>2.2999999999999998</v>
      </c>
      <c r="K5837" s="2" t="s">
        <v>22563</v>
      </c>
    </row>
    <row r="5838" spans="1:11" ht="14.25" x14ac:dyDescent="0.2">
      <c r="A5838" s="2" t="s">
        <v>734</v>
      </c>
      <c r="B5838" s="124" t="s">
        <v>9496</v>
      </c>
      <c r="C5838" s="124"/>
      <c r="D5838" s="126">
        <v>3.46</v>
      </c>
      <c r="E5838" s="124" t="s">
        <v>768</v>
      </c>
      <c r="F5838" s="124">
        <v>-3</v>
      </c>
      <c r="G5838" s="2" t="s">
        <v>18424</v>
      </c>
      <c r="H5838" s="130">
        <v>45910</v>
      </c>
      <c r="I5838" s="134"/>
      <c r="J5838" s="123">
        <f>IF(OR(tbl_Metraj22[[#This Row],[TARIH]]="",tbl_Metraj22[[#This Row],[TARIH]]="-"),0,IF(tbl_Metraj22[[#This Row],[YUZDE]]=0,tbl_Metraj22[[#This Row],[METRAJ_BETON]],tbl_Metraj22[[#This Row],[YUZDE]]*tbl_Metraj22[[#This Row],[METRAJ_BETON]]))</f>
        <v>3.46</v>
      </c>
      <c r="K5838" s="2" t="s">
        <v>22653</v>
      </c>
    </row>
    <row r="5839" spans="1:11" ht="14.25" x14ac:dyDescent="0.2">
      <c r="A5839" s="2" t="s">
        <v>734</v>
      </c>
      <c r="B5839" s="124" t="s">
        <v>9497</v>
      </c>
      <c r="C5839" s="124"/>
      <c r="D5839" s="126">
        <v>1.28</v>
      </c>
      <c r="E5839" s="124" t="s">
        <v>768</v>
      </c>
      <c r="F5839" s="124">
        <v>-3</v>
      </c>
      <c r="G5839" s="2" t="s">
        <v>18425</v>
      </c>
      <c r="H5839" s="130">
        <v>45910</v>
      </c>
      <c r="I5839" s="134"/>
      <c r="J5839" s="123">
        <f>IF(OR(tbl_Metraj22[[#This Row],[TARIH]]="",tbl_Metraj22[[#This Row],[TARIH]]="-"),0,IF(tbl_Metraj22[[#This Row],[YUZDE]]=0,tbl_Metraj22[[#This Row],[METRAJ_BETON]],tbl_Metraj22[[#This Row],[YUZDE]]*tbl_Metraj22[[#This Row],[METRAJ_BETON]]))</f>
        <v>1.28</v>
      </c>
      <c r="K5839" s="2" t="s">
        <v>22707</v>
      </c>
    </row>
    <row r="5840" spans="1:11" ht="14.25" x14ac:dyDescent="0.2">
      <c r="A5840" s="2" t="s">
        <v>734</v>
      </c>
      <c r="B5840" s="124" t="s">
        <v>9498</v>
      </c>
      <c r="C5840" s="124"/>
      <c r="D5840" s="126">
        <v>1.28</v>
      </c>
      <c r="E5840" s="124" t="s">
        <v>768</v>
      </c>
      <c r="F5840" s="124">
        <v>-3</v>
      </c>
      <c r="G5840" s="2" t="s">
        <v>18426</v>
      </c>
      <c r="H5840" s="130">
        <v>45910</v>
      </c>
      <c r="I5840" s="134"/>
      <c r="J5840" s="123">
        <f>IF(OR(tbl_Metraj22[[#This Row],[TARIH]]="",tbl_Metraj22[[#This Row],[TARIH]]="-"),0,IF(tbl_Metraj22[[#This Row],[YUZDE]]=0,tbl_Metraj22[[#This Row],[METRAJ_BETON]],tbl_Metraj22[[#This Row],[YUZDE]]*tbl_Metraj22[[#This Row],[METRAJ_BETON]]))</f>
        <v>1.28</v>
      </c>
      <c r="K5840" s="2" t="s">
        <v>22656</v>
      </c>
    </row>
    <row r="5841" spans="1:11" ht="14.25" x14ac:dyDescent="0.2">
      <c r="A5841" s="2" t="s">
        <v>734</v>
      </c>
      <c r="B5841" s="124" t="s">
        <v>9499</v>
      </c>
      <c r="C5841" s="124"/>
      <c r="D5841" s="126">
        <v>1.28</v>
      </c>
      <c r="E5841" s="124" t="s">
        <v>768</v>
      </c>
      <c r="F5841" s="124">
        <v>-3</v>
      </c>
      <c r="G5841" s="2" t="s">
        <v>18427</v>
      </c>
      <c r="H5841" s="130">
        <v>45910</v>
      </c>
      <c r="I5841" s="134"/>
      <c r="J5841" s="123">
        <f>IF(OR(tbl_Metraj22[[#This Row],[TARIH]]="",tbl_Metraj22[[#This Row],[TARIH]]="-"),0,IF(tbl_Metraj22[[#This Row],[YUZDE]]=0,tbl_Metraj22[[#This Row],[METRAJ_BETON]],tbl_Metraj22[[#This Row],[YUZDE]]*tbl_Metraj22[[#This Row],[METRAJ_BETON]]))</f>
        <v>1.28</v>
      </c>
      <c r="K5841" s="2" t="s">
        <v>22735</v>
      </c>
    </row>
    <row r="5842" spans="1:11" ht="14.25" x14ac:dyDescent="0.2">
      <c r="A5842" s="2" t="s">
        <v>734</v>
      </c>
      <c r="B5842" s="124" t="s">
        <v>9500</v>
      </c>
      <c r="C5842" s="124"/>
      <c r="D5842" s="126">
        <v>2.5</v>
      </c>
      <c r="E5842" s="124" t="s">
        <v>768</v>
      </c>
      <c r="F5842" s="124">
        <v>-3</v>
      </c>
      <c r="G5842" s="2" t="s">
        <v>18428</v>
      </c>
      <c r="H5842" s="130">
        <v>45910</v>
      </c>
      <c r="I5842" s="134"/>
      <c r="J5842" s="123">
        <f>IF(OR(tbl_Metraj22[[#This Row],[TARIH]]="",tbl_Metraj22[[#This Row],[TARIH]]="-"),0,IF(tbl_Metraj22[[#This Row],[YUZDE]]=0,tbl_Metraj22[[#This Row],[METRAJ_BETON]],tbl_Metraj22[[#This Row],[YUZDE]]*tbl_Metraj22[[#This Row],[METRAJ_BETON]]))</f>
        <v>2.5</v>
      </c>
      <c r="K5842" s="2" t="s">
        <v>22671</v>
      </c>
    </row>
    <row r="5843" spans="1:11" ht="14.25" x14ac:dyDescent="0.2">
      <c r="A5843" s="2" t="s">
        <v>734</v>
      </c>
      <c r="B5843" s="124" t="s">
        <v>9501</v>
      </c>
      <c r="C5843" s="124"/>
      <c r="D5843" s="126">
        <v>1.73</v>
      </c>
      <c r="E5843" s="124" t="s">
        <v>768</v>
      </c>
      <c r="F5843" s="124">
        <v>-3</v>
      </c>
      <c r="G5843" s="2" t="s">
        <v>18429</v>
      </c>
      <c r="H5843" s="130">
        <v>45910</v>
      </c>
      <c r="I5843" s="134"/>
      <c r="J5843" s="123">
        <f>IF(OR(tbl_Metraj22[[#This Row],[TARIH]]="",tbl_Metraj22[[#This Row],[TARIH]]="-"),0,IF(tbl_Metraj22[[#This Row],[YUZDE]]=0,tbl_Metraj22[[#This Row],[METRAJ_BETON]],tbl_Metraj22[[#This Row],[YUZDE]]*tbl_Metraj22[[#This Row],[METRAJ_BETON]]))</f>
        <v>1.73</v>
      </c>
      <c r="K5843" s="2" t="s">
        <v>22658</v>
      </c>
    </row>
    <row r="5844" spans="1:11" ht="14.25" x14ac:dyDescent="0.2">
      <c r="A5844" s="2" t="s">
        <v>734</v>
      </c>
      <c r="B5844" s="124" t="s">
        <v>9502</v>
      </c>
      <c r="C5844" s="124"/>
      <c r="D5844" s="126">
        <v>1.19</v>
      </c>
      <c r="E5844" s="124" t="s">
        <v>768</v>
      </c>
      <c r="F5844" s="124">
        <v>-3</v>
      </c>
      <c r="G5844" s="2" t="s">
        <v>18430</v>
      </c>
      <c r="H5844" s="130">
        <v>45910</v>
      </c>
      <c r="I5844" s="134"/>
      <c r="J5844" s="123">
        <f>IF(OR(tbl_Metraj22[[#This Row],[TARIH]]="",tbl_Metraj22[[#This Row],[TARIH]]="-"),0,IF(tbl_Metraj22[[#This Row],[YUZDE]]=0,tbl_Metraj22[[#This Row],[METRAJ_BETON]],tbl_Metraj22[[#This Row],[YUZDE]]*tbl_Metraj22[[#This Row],[METRAJ_BETON]]))</f>
        <v>1.19</v>
      </c>
      <c r="K5844" s="2" t="s">
        <v>22677</v>
      </c>
    </row>
    <row r="5845" spans="1:11" ht="14.25" x14ac:dyDescent="0.2">
      <c r="A5845" s="2" t="s">
        <v>734</v>
      </c>
      <c r="B5845" s="124" t="s">
        <v>9503</v>
      </c>
      <c r="C5845" s="124"/>
      <c r="D5845" s="126">
        <v>1.03</v>
      </c>
      <c r="E5845" s="124" t="s">
        <v>768</v>
      </c>
      <c r="F5845" s="124">
        <v>-3</v>
      </c>
      <c r="G5845" s="2" t="s">
        <v>18431</v>
      </c>
      <c r="H5845" s="130"/>
      <c r="I5845" s="134"/>
      <c r="J5845" s="123">
        <f>IF(OR(tbl_Metraj22[[#This Row],[TARIH]]="",tbl_Metraj22[[#This Row],[TARIH]]="-"),0,IF(tbl_Metraj22[[#This Row],[YUZDE]]=0,tbl_Metraj22[[#This Row],[METRAJ_BETON]],tbl_Metraj22[[#This Row],[YUZDE]]*tbl_Metraj22[[#This Row],[METRAJ_BETON]]))</f>
        <v>0</v>
      </c>
      <c r="K5845" s="2" t="e">
        <v>#N/A</v>
      </c>
    </row>
    <row r="5846" spans="1:11" ht="14.25" x14ac:dyDescent="0.2">
      <c r="A5846" s="2" t="s">
        <v>734</v>
      </c>
      <c r="B5846" s="124" t="s">
        <v>9504</v>
      </c>
      <c r="C5846" s="124"/>
      <c r="D5846" s="126">
        <v>2.2799999999999998</v>
      </c>
      <c r="E5846" s="124" t="s">
        <v>768</v>
      </c>
      <c r="F5846" s="124">
        <v>-3</v>
      </c>
      <c r="G5846" s="2" t="s">
        <v>18432</v>
      </c>
      <c r="H5846" s="130">
        <v>45910</v>
      </c>
      <c r="I5846" s="134"/>
      <c r="J5846" s="123">
        <f>IF(OR(tbl_Metraj22[[#This Row],[TARIH]]="",tbl_Metraj22[[#This Row],[TARIH]]="-"),0,IF(tbl_Metraj22[[#This Row],[YUZDE]]=0,tbl_Metraj22[[#This Row],[METRAJ_BETON]],tbl_Metraj22[[#This Row],[YUZDE]]*tbl_Metraj22[[#This Row],[METRAJ_BETON]]))</f>
        <v>2.2799999999999998</v>
      </c>
      <c r="K5846" s="2" t="s">
        <v>22712</v>
      </c>
    </row>
    <row r="5847" spans="1:11" ht="14.25" x14ac:dyDescent="0.2">
      <c r="A5847" s="2" t="s">
        <v>734</v>
      </c>
      <c r="B5847" s="124" t="s">
        <v>9505</v>
      </c>
      <c r="C5847" s="124"/>
      <c r="D5847" s="126">
        <v>3.73</v>
      </c>
      <c r="E5847" s="124" t="s">
        <v>768</v>
      </c>
      <c r="F5847" s="124">
        <v>-3</v>
      </c>
      <c r="G5847" s="2" t="s">
        <v>18433</v>
      </c>
      <c r="H5847" s="130">
        <v>45910</v>
      </c>
      <c r="I5847" s="134"/>
      <c r="J5847" s="123">
        <f>IF(OR(tbl_Metraj22[[#This Row],[TARIH]]="",tbl_Metraj22[[#This Row],[TARIH]]="-"),0,IF(tbl_Metraj22[[#This Row],[YUZDE]]=0,tbl_Metraj22[[#This Row],[METRAJ_BETON]],tbl_Metraj22[[#This Row],[YUZDE]]*tbl_Metraj22[[#This Row],[METRAJ_BETON]]))</f>
        <v>3.73</v>
      </c>
      <c r="K5847" s="2" t="s">
        <v>22704</v>
      </c>
    </row>
    <row r="5848" spans="1:11" ht="14.25" x14ac:dyDescent="0.2">
      <c r="A5848" s="2" t="s">
        <v>734</v>
      </c>
      <c r="B5848" s="124" t="s">
        <v>9506</v>
      </c>
      <c r="C5848" s="124"/>
      <c r="D5848" s="126">
        <v>3.74</v>
      </c>
      <c r="E5848" s="124" t="s">
        <v>768</v>
      </c>
      <c r="F5848" s="124">
        <v>-3</v>
      </c>
      <c r="G5848" s="2" t="s">
        <v>18434</v>
      </c>
      <c r="H5848" s="130">
        <v>45910</v>
      </c>
      <c r="I5848" s="134"/>
      <c r="J5848" s="123">
        <f>IF(OR(tbl_Metraj22[[#This Row],[TARIH]]="",tbl_Metraj22[[#This Row],[TARIH]]="-"),0,IF(tbl_Metraj22[[#This Row],[YUZDE]]=0,tbl_Metraj22[[#This Row],[METRAJ_BETON]],tbl_Metraj22[[#This Row],[YUZDE]]*tbl_Metraj22[[#This Row],[METRAJ_BETON]]))</f>
        <v>3.74</v>
      </c>
      <c r="K5848" s="2" t="s">
        <v>22597</v>
      </c>
    </row>
    <row r="5849" spans="1:11" ht="14.25" x14ac:dyDescent="0.2">
      <c r="A5849" s="2" t="s">
        <v>734</v>
      </c>
      <c r="B5849" s="124" t="s">
        <v>9508</v>
      </c>
      <c r="C5849" s="124"/>
      <c r="D5849" s="126">
        <v>1.0900000000000001</v>
      </c>
      <c r="E5849" s="124" t="s">
        <v>768</v>
      </c>
      <c r="F5849" s="124">
        <v>-3</v>
      </c>
      <c r="G5849" s="2" t="s">
        <v>18435</v>
      </c>
      <c r="H5849" s="130"/>
      <c r="I5849" s="134"/>
      <c r="J5849" s="123">
        <f>IF(OR(tbl_Metraj22[[#This Row],[TARIH]]="",tbl_Metraj22[[#This Row],[TARIH]]="-"),0,IF(tbl_Metraj22[[#This Row],[YUZDE]]=0,tbl_Metraj22[[#This Row],[METRAJ_BETON]],tbl_Metraj22[[#This Row],[YUZDE]]*tbl_Metraj22[[#This Row],[METRAJ_BETON]]))</f>
        <v>0</v>
      </c>
      <c r="K5849" s="2" t="e">
        <v>#N/A</v>
      </c>
    </row>
    <row r="5850" spans="1:11" ht="14.25" x14ac:dyDescent="0.2">
      <c r="A5850" s="2" t="s">
        <v>734</v>
      </c>
      <c r="B5850" s="124" t="s">
        <v>9509</v>
      </c>
      <c r="C5850" s="124"/>
      <c r="D5850" s="126">
        <v>1.0900000000000001</v>
      </c>
      <c r="E5850" s="124" t="s">
        <v>768</v>
      </c>
      <c r="F5850" s="124">
        <v>-3</v>
      </c>
      <c r="G5850" s="2" t="s">
        <v>18436</v>
      </c>
      <c r="H5850" s="130">
        <v>45910</v>
      </c>
      <c r="I5850" s="134"/>
      <c r="J5850" s="123">
        <f>IF(OR(tbl_Metraj22[[#This Row],[TARIH]]="",tbl_Metraj22[[#This Row],[TARIH]]="-"),0,IF(tbl_Metraj22[[#This Row],[YUZDE]]=0,tbl_Metraj22[[#This Row],[METRAJ_BETON]],tbl_Metraj22[[#This Row],[YUZDE]]*tbl_Metraj22[[#This Row],[METRAJ_BETON]]))</f>
        <v>1.0900000000000001</v>
      </c>
      <c r="K5850" s="2" t="s">
        <v>22559</v>
      </c>
    </row>
    <row r="5851" spans="1:11" ht="14.25" x14ac:dyDescent="0.2">
      <c r="A5851" s="2" t="s">
        <v>734</v>
      </c>
      <c r="B5851" s="124" t="s">
        <v>9510</v>
      </c>
      <c r="C5851" s="124"/>
      <c r="D5851" s="126">
        <v>1.59</v>
      </c>
      <c r="E5851" s="124" t="s">
        <v>768</v>
      </c>
      <c r="F5851" s="124">
        <v>-3</v>
      </c>
      <c r="G5851" s="2" t="s">
        <v>18437</v>
      </c>
      <c r="H5851" s="130">
        <v>45910</v>
      </c>
      <c r="I5851" s="134"/>
      <c r="J5851" s="123">
        <f>IF(OR(tbl_Metraj22[[#This Row],[TARIH]]="",tbl_Metraj22[[#This Row],[TARIH]]="-"),0,IF(tbl_Metraj22[[#This Row],[YUZDE]]=0,tbl_Metraj22[[#This Row],[METRAJ_BETON]],tbl_Metraj22[[#This Row],[YUZDE]]*tbl_Metraj22[[#This Row],[METRAJ_BETON]]))</f>
        <v>1.59</v>
      </c>
      <c r="K5851" s="2" t="s">
        <v>22673</v>
      </c>
    </row>
    <row r="5852" spans="1:11" ht="14.25" x14ac:dyDescent="0.2">
      <c r="A5852" s="2" t="s">
        <v>734</v>
      </c>
      <c r="B5852" s="124" t="s">
        <v>9511</v>
      </c>
      <c r="C5852" s="124"/>
      <c r="D5852" s="126">
        <v>1.73</v>
      </c>
      <c r="E5852" s="124" t="s">
        <v>768</v>
      </c>
      <c r="F5852" s="124">
        <v>-3</v>
      </c>
      <c r="G5852" s="2" t="s">
        <v>18438</v>
      </c>
      <c r="H5852" s="130">
        <v>45910</v>
      </c>
      <c r="I5852" s="134"/>
      <c r="J5852" s="123">
        <f>IF(OR(tbl_Metraj22[[#This Row],[TARIH]]="",tbl_Metraj22[[#This Row],[TARIH]]="-"),0,IF(tbl_Metraj22[[#This Row],[YUZDE]]=0,tbl_Metraj22[[#This Row],[METRAJ_BETON]],tbl_Metraj22[[#This Row],[YUZDE]]*tbl_Metraj22[[#This Row],[METRAJ_BETON]]))</f>
        <v>1.73</v>
      </c>
      <c r="K5852" s="2" t="s">
        <v>22675</v>
      </c>
    </row>
    <row r="5853" spans="1:11" ht="14.25" x14ac:dyDescent="0.2">
      <c r="A5853" s="2" t="s">
        <v>734</v>
      </c>
      <c r="B5853" s="124" t="s">
        <v>9512</v>
      </c>
      <c r="C5853" s="124"/>
      <c r="D5853" s="126">
        <v>1.0900000000000001</v>
      </c>
      <c r="E5853" s="124" t="s">
        <v>768</v>
      </c>
      <c r="F5853" s="124">
        <v>-3</v>
      </c>
      <c r="G5853" s="2" t="s">
        <v>18439</v>
      </c>
      <c r="H5853" s="130"/>
      <c r="I5853" s="134"/>
      <c r="J5853" s="123">
        <f>IF(OR(tbl_Metraj22[[#This Row],[TARIH]]="",tbl_Metraj22[[#This Row],[TARIH]]="-"),0,IF(tbl_Metraj22[[#This Row],[YUZDE]]=0,tbl_Metraj22[[#This Row],[METRAJ_BETON]],tbl_Metraj22[[#This Row],[YUZDE]]*tbl_Metraj22[[#This Row],[METRAJ_BETON]]))</f>
        <v>0</v>
      </c>
      <c r="K5853" s="2" t="e">
        <v>#N/A</v>
      </c>
    </row>
    <row r="5854" spans="1:11" ht="14.25" x14ac:dyDescent="0.2">
      <c r="A5854" s="2" t="s">
        <v>734</v>
      </c>
      <c r="B5854" s="124" t="s">
        <v>9513</v>
      </c>
      <c r="C5854" s="124"/>
      <c r="D5854" s="126">
        <v>1.0900000000000001</v>
      </c>
      <c r="E5854" s="124" t="s">
        <v>768</v>
      </c>
      <c r="F5854" s="124">
        <v>-3</v>
      </c>
      <c r="G5854" s="2" t="s">
        <v>18440</v>
      </c>
      <c r="H5854" s="130">
        <v>45910</v>
      </c>
      <c r="I5854" s="134"/>
      <c r="J5854" s="123">
        <f>IF(OR(tbl_Metraj22[[#This Row],[TARIH]]="",tbl_Metraj22[[#This Row],[TARIH]]="-"),0,IF(tbl_Metraj22[[#This Row],[YUZDE]]=0,tbl_Metraj22[[#This Row],[METRAJ_BETON]],tbl_Metraj22[[#This Row],[YUZDE]]*tbl_Metraj22[[#This Row],[METRAJ_BETON]]))</f>
        <v>1.0900000000000001</v>
      </c>
      <c r="K5854" s="2" t="s">
        <v>22682</v>
      </c>
    </row>
    <row r="5855" spans="1:11" ht="14.25" x14ac:dyDescent="0.2">
      <c r="A5855" s="2" t="s">
        <v>734</v>
      </c>
      <c r="B5855" s="124" t="s">
        <v>9514</v>
      </c>
      <c r="C5855" s="124"/>
      <c r="D5855" s="126">
        <v>1.82</v>
      </c>
      <c r="E5855" s="124" t="s">
        <v>768</v>
      </c>
      <c r="F5855" s="124">
        <v>-3</v>
      </c>
      <c r="G5855" s="2" t="s">
        <v>18441</v>
      </c>
      <c r="H5855" s="130">
        <v>45910</v>
      </c>
      <c r="I5855" s="134"/>
      <c r="J5855" s="123">
        <f>IF(OR(tbl_Metraj22[[#This Row],[TARIH]]="",tbl_Metraj22[[#This Row],[TARIH]]="-"),0,IF(tbl_Metraj22[[#This Row],[YUZDE]]=0,tbl_Metraj22[[#This Row],[METRAJ_BETON]],tbl_Metraj22[[#This Row],[YUZDE]]*tbl_Metraj22[[#This Row],[METRAJ_BETON]]))</f>
        <v>1.82</v>
      </c>
      <c r="K5855" s="2" t="s">
        <v>22678</v>
      </c>
    </row>
    <row r="5856" spans="1:11" ht="14.25" x14ac:dyDescent="0.2">
      <c r="A5856" s="2" t="s">
        <v>734</v>
      </c>
      <c r="B5856" s="124" t="s">
        <v>9515</v>
      </c>
      <c r="C5856" s="124"/>
      <c r="D5856" s="126">
        <v>3.74</v>
      </c>
      <c r="E5856" s="124" t="s">
        <v>768</v>
      </c>
      <c r="F5856" s="124">
        <v>-3</v>
      </c>
      <c r="G5856" s="2" t="s">
        <v>18442</v>
      </c>
      <c r="H5856" s="130">
        <v>45910</v>
      </c>
      <c r="I5856" s="134"/>
      <c r="J5856" s="123">
        <f>IF(OR(tbl_Metraj22[[#This Row],[TARIH]]="",tbl_Metraj22[[#This Row],[TARIH]]="-"),0,IF(tbl_Metraj22[[#This Row],[YUZDE]]=0,tbl_Metraj22[[#This Row],[METRAJ_BETON]],tbl_Metraj22[[#This Row],[YUZDE]]*tbl_Metraj22[[#This Row],[METRAJ_BETON]]))</f>
        <v>3.74</v>
      </c>
      <c r="K5856" s="2" t="s">
        <v>22655</v>
      </c>
    </row>
    <row r="5857" spans="1:11" ht="14.25" x14ac:dyDescent="0.2">
      <c r="A5857" s="2" t="s">
        <v>734</v>
      </c>
      <c r="B5857" s="124" t="s">
        <v>9516</v>
      </c>
      <c r="C5857" s="124"/>
      <c r="D5857" s="126">
        <v>1.17</v>
      </c>
      <c r="E5857" s="124" t="s">
        <v>768</v>
      </c>
      <c r="F5857" s="124">
        <v>-3</v>
      </c>
      <c r="G5857" s="2" t="s">
        <v>18443</v>
      </c>
      <c r="H5857" s="130">
        <v>45910</v>
      </c>
      <c r="I5857" s="134"/>
      <c r="J5857" s="123">
        <f>IF(OR(tbl_Metraj22[[#This Row],[TARIH]]="",tbl_Metraj22[[#This Row],[TARIH]]="-"),0,IF(tbl_Metraj22[[#This Row],[YUZDE]]=0,tbl_Metraj22[[#This Row],[METRAJ_BETON]],tbl_Metraj22[[#This Row],[YUZDE]]*tbl_Metraj22[[#This Row],[METRAJ_BETON]]))</f>
        <v>1.17</v>
      </c>
      <c r="K5857" s="2" t="s">
        <v>22708</v>
      </c>
    </row>
    <row r="5858" spans="1:11" ht="14.25" x14ac:dyDescent="0.2">
      <c r="A5858" s="2" t="s">
        <v>734</v>
      </c>
      <c r="B5858" s="124" t="s">
        <v>9517</v>
      </c>
      <c r="C5858" s="124"/>
      <c r="D5858" s="126">
        <v>1.0900000000000001</v>
      </c>
      <c r="E5858" s="124" t="s">
        <v>768</v>
      </c>
      <c r="F5858" s="124">
        <v>-3</v>
      </c>
      <c r="G5858" s="2" t="s">
        <v>18444</v>
      </c>
      <c r="H5858" s="130"/>
      <c r="I5858" s="134"/>
      <c r="J5858" s="123">
        <f>IF(OR(tbl_Metraj22[[#This Row],[TARIH]]="",tbl_Metraj22[[#This Row],[TARIH]]="-"),0,IF(tbl_Metraj22[[#This Row],[YUZDE]]=0,tbl_Metraj22[[#This Row],[METRAJ_BETON]],tbl_Metraj22[[#This Row],[YUZDE]]*tbl_Metraj22[[#This Row],[METRAJ_BETON]]))</f>
        <v>0</v>
      </c>
      <c r="K5858" s="2" t="e">
        <v>#N/A</v>
      </c>
    </row>
    <row r="5859" spans="1:11" ht="14.25" x14ac:dyDescent="0.2">
      <c r="A5859" s="2" t="s">
        <v>734</v>
      </c>
      <c r="B5859" s="124" t="s">
        <v>9518</v>
      </c>
      <c r="C5859" s="124"/>
      <c r="D5859" s="126">
        <v>1.0900000000000001</v>
      </c>
      <c r="E5859" s="124" t="s">
        <v>768</v>
      </c>
      <c r="F5859" s="124">
        <v>-3</v>
      </c>
      <c r="G5859" s="2" t="s">
        <v>18445</v>
      </c>
      <c r="H5859" s="130">
        <v>45910</v>
      </c>
      <c r="I5859" s="134"/>
      <c r="J5859" s="123">
        <f>IF(OR(tbl_Metraj22[[#This Row],[TARIH]]="",tbl_Metraj22[[#This Row],[TARIH]]="-"),0,IF(tbl_Metraj22[[#This Row],[YUZDE]]=0,tbl_Metraj22[[#This Row],[METRAJ_BETON]],tbl_Metraj22[[#This Row],[YUZDE]]*tbl_Metraj22[[#This Row],[METRAJ_BETON]]))</f>
        <v>1.0900000000000001</v>
      </c>
      <c r="K5859" s="2" t="s">
        <v>22591</v>
      </c>
    </row>
    <row r="5860" spans="1:11" ht="14.25" x14ac:dyDescent="0.2">
      <c r="A5860" s="2" t="s">
        <v>734</v>
      </c>
      <c r="B5860" s="124" t="s">
        <v>9519</v>
      </c>
      <c r="C5860" s="124"/>
      <c r="D5860" s="126">
        <v>1.23</v>
      </c>
      <c r="E5860" s="124" t="s">
        <v>768</v>
      </c>
      <c r="F5860" s="124">
        <v>-3</v>
      </c>
      <c r="G5860" s="2" t="s">
        <v>18446</v>
      </c>
      <c r="H5860" s="130">
        <v>45910</v>
      </c>
      <c r="I5860" s="134"/>
      <c r="J5860" s="123">
        <f>IF(OR(tbl_Metraj22[[#This Row],[TARIH]]="",tbl_Metraj22[[#This Row],[TARIH]]="-"),0,IF(tbl_Metraj22[[#This Row],[YUZDE]]=0,tbl_Metraj22[[#This Row],[METRAJ_BETON]],tbl_Metraj22[[#This Row],[YUZDE]]*tbl_Metraj22[[#This Row],[METRAJ_BETON]]))</f>
        <v>1.23</v>
      </c>
      <c r="K5860" s="2" t="s">
        <v>22672</v>
      </c>
    </row>
    <row r="5861" spans="1:11" ht="14.25" x14ac:dyDescent="0.2">
      <c r="A5861" s="2" t="s">
        <v>734</v>
      </c>
      <c r="B5861" s="124" t="s">
        <v>9520</v>
      </c>
      <c r="C5861" s="124"/>
      <c r="D5861" s="126">
        <v>3.46</v>
      </c>
      <c r="E5861" s="124" t="s">
        <v>768</v>
      </c>
      <c r="F5861" s="124">
        <v>-3</v>
      </c>
      <c r="G5861" s="2" t="s">
        <v>18447</v>
      </c>
      <c r="H5861" s="130">
        <v>45910</v>
      </c>
      <c r="I5861" s="134"/>
      <c r="J5861" s="123">
        <f>IF(OR(tbl_Metraj22[[#This Row],[TARIH]]="",tbl_Metraj22[[#This Row],[TARIH]]="-"),0,IF(tbl_Metraj22[[#This Row],[YUZDE]]=0,tbl_Metraj22[[#This Row],[METRAJ_BETON]],tbl_Metraj22[[#This Row],[YUZDE]]*tbl_Metraj22[[#This Row],[METRAJ_BETON]]))</f>
        <v>3.46</v>
      </c>
      <c r="K5861" s="2" t="s">
        <v>22578</v>
      </c>
    </row>
    <row r="5862" spans="1:11" ht="14.25" x14ac:dyDescent="0.2">
      <c r="A5862" s="2" t="s">
        <v>734</v>
      </c>
      <c r="B5862" s="124" t="s">
        <v>9521</v>
      </c>
      <c r="C5862" s="124"/>
      <c r="D5862" s="126">
        <v>0.99</v>
      </c>
      <c r="E5862" s="124" t="s">
        <v>768</v>
      </c>
      <c r="F5862" s="124">
        <v>-3</v>
      </c>
      <c r="G5862" s="2" t="s">
        <v>18448</v>
      </c>
      <c r="H5862" s="130">
        <v>45910</v>
      </c>
      <c r="I5862" s="134"/>
      <c r="J5862" s="123">
        <f>IF(OR(tbl_Metraj22[[#This Row],[TARIH]]="",tbl_Metraj22[[#This Row],[TARIH]]="-"),0,IF(tbl_Metraj22[[#This Row],[YUZDE]]=0,tbl_Metraj22[[#This Row],[METRAJ_BETON]],tbl_Metraj22[[#This Row],[YUZDE]]*tbl_Metraj22[[#This Row],[METRAJ_BETON]]))</f>
        <v>0.99</v>
      </c>
      <c r="K5862" s="2" t="s">
        <v>22657</v>
      </c>
    </row>
    <row r="5863" spans="1:11" ht="14.25" x14ac:dyDescent="0.2">
      <c r="A5863" s="2" t="s">
        <v>734</v>
      </c>
      <c r="B5863" s="124" t="s">
        <v>9522</v>
      </c>
      <c r="C5863" s="124"/>
      <c r="D5863" s="126">
        <v>1.18</v>
      </c>
      <c r="E5863" s="124" t="s">
        <v>768</v>
      </c>
      <c r="F5863" s="124">
        <v>-3</v>
      </c>
      <c r="G5863" s="2" t="s">
        <v>18449</v>
      </c>
      <c r="H5863" s="130"/>
      <c r="I5863" s="134"/>
      <c r="J5863" s="123">
        <f>IF(OR(tbl_Metraj22[[#This Row],[TARIH]]="",tbl_Metraj22[[#This Row],[TARIH]]="-"),0,IF(tbl_Metraj22[[#This Row],[YUZDE]]=0,tbl_Metraj22[[#This Row],[METRAJ_BETON]],tbl_Metraj22[[#This Row],[YUZDE]]*tbl_Metraj22[[#This Row],[METRAJ_BETON]]))</f>
        <v>0</v>
      </c>
      <c r="K5863" s="2" t="e">
        <v>#N/A</v>
      </c>
    </row>
    <row r="5864" spans="1:11" ht="14.25" x14ac:dyDescent="0.2">
      <c r="A5864" s="2" t="s">
        <v>734</v>
      </c>
      <c r="B5864" s="124" t="s">
        <v>9523</v>
      </c>
      <c r="C5864" s="124"/>
      <c r="D5864" s="126">
        <v>2.16</v>
      </c>
      <c r="E5864" s="124" t="s">
        <v>768</v>
      </c>
      <c r="F5864" s="124">
        <v>-3</v>
      </c>
      <c r="G5864" s="2" t="s">
        <v>18450</v>
      </c>
      <c r="H5864" s="130">
        <v>45910</v>
      </c>
      <c r="I5864" s="134"/>
      <c r="J5864" s="123">
        <f>IF(OR(tbl_Metraj22[[#This Row],[TARIH]]="",tbl_Metraj22[[#This Row],[TARIH]]="-"),0,IF(tbl_Metraj22[[#This Row],[YUZDE]]=0,tbl_Metraj22[[#This Row],[METRAJ_BETON]],tbl_Metraj22[[#This Row],[YUZDE]]*tbl_Metraj22[[#This Row],[METRAJ_BETON]]))</f>
        <v>2.16</v>
      </c>
      <c r="K5864" s="2" t="s">
        <v>22745</v>
      </c>
    </row>
    <row r="5865" spans="1:11" ht="14.25" x14ac:dyDescent="0.2">
      <c r="A5865" s="2" t="s">
        <v>734</v>
      </c>
      <c r="B5865" s="124" t="s">
        <v>9524</v>
      </c>
      <c r="C5865" s="124"/>
      <c r="D5865" s="126">
        <v>2.79</v>
      </c>
      <c r="E5865" s="124" t="s">
        <v>768</v>
      </c>
      <c r="F5865" s="124">
        <v>-3</v>
      </c>
      <c r="G5865" s="2" t="s">
        <v>18451</v>
      </c>
      <c r="H5865" s="130">
        <v>45910</v>
      </c>
      <c r="I5865" s="134"/>
      <c r="J5865" s="123">
        <f>IF(OR(tbl_Metraj22[[#This Row],[TARIH]]="",tbl_Metraj22[[#This Row],[TARIH]]="-"),0,IF(tbl_Metraj22[[#This Row],[YUZDE]]=0,tbl_Metraj22[[#This Row],[METRAJ_BETON]],tbl_Metraj22[[#This Row],[YUZDE]]*tbl_Metraj22[[#This Row],[METRAJ_BETON]]))</f>
        <v>2.79</v>
      </c>
      <c r="K5865" s="2" t="s">
        <v>22667</v>
      </c>
    </row>
    <row r="5866" spans="1:11" ht="14.25" x14ac:dyDescent="0.2">
      <c r="A5866" s="2" t="s">
        <v>734</v>
      </c>
      <c r="B5866" s="124" t="s">
        <v>9525</v>
      </c>
      <c r="C5866" s="124"/>
      <c r="D5866" s="126">
        <v>0.93</v>
      </c>
      <c r="E5866" s="124" t="s">
        <v>768</v>
      </c>
      <c r="F5866" s="124">
        <v>-3</v>
      </c>
      <c r="G5866" s="2" t="s">
        <v>18452</v>
      </c>
      <c r="H5866" s="130">
        <v>45910</v>
      </c>
      <c r="I5866" s="134"/>
      <c r="J5866" s="123">
        <f>IF(OR(tbl_Metraj22[[#This Row],[TARIH]]="",tbl_Metraj22[[#This Row],[TARIH]]="-"),0,IF(tbl_Metraj22[[#This Row],[YUZDE]]=0,tbl_Metraj22[[#This Row],[METRAJ_BETON]],tbl_Metraj22[[#This Row],[YUZDE]]*tbl_Metraj22[[#This Row],[METRAJ_BETON]]))</f>
        <v>0.93</v>
      </c>
      <c r="K5866" s="2" t="s">
        <v>22746</v>
      </c>
    </row>
    <row r="5867" spans="1:11" ht="14.25" x14ac:dyDescent="0.2">
      <c r="A5867" s="2" t="s">
        <v>734</v>
      </c>
      <c r="B5867" s="124" t="s">
        <v>9526</v>
      </c>
      <c r="C5867" s="124"/>
      <c r="D5867" s="126">
        <v>1.17</v>
      </c>
      <c r="E5867" s="124" t="s">
        <v>768</v>
      </c>
      <c r="F5867" s="124">
        <v>-3</v>
      </c>
      <c r="G5867" s="2" t="s">
        <v>18453</v>
      </c>
      <c r="H5867" s="130">
        <v>45910</v>
      </c>
      <c r="I5867" s="134"/>
      <c r="J5867" s="123">
        <f>IF(OR(tbl_Metraj22[[#This Row],[TARIH]]="",tbl_Metraj22[[#This Row],[TARIH]]="-"),0,IF(tbl_Metraj22[[#This Row],[YUZDE]]=0,tbl_Metraj22[[#This Row],[METRAJ_BETON]],tbl_Metraj22[[#This Row],[YUZDE]]*tbl_Metraj22[[#This Row],[METRAJ_BETON]]))</f>
        <v>1.17</v>
      </c>
      <c r="K5867" s="2" t="s">
        <v>22582</v>
      </c>
    </row>
    <row r="5868" spans="1:11" ht="14.25" x14ac:dyDescent="0.2">
      <c r="A5868" s="2" t="s">
        <v>734</v>
      </c>
      <c r="B5868" s="124" t="s">
        <v>9527</v>
      </c>
      <c r="C5868" s="124"/>
      <c r="D5868" s="126">
        <v>3.89</v>
      </c>
      <c r="E5868" s="124" t="s">
        <v>768</v>
      </c>
      <c r="F5868" s="124">
        <v>-3</v>
      </c>
      <c r="G5868" s="2" t="s">
        <v>18454</v>
      </c>
      <c r="H5868" s="130">
        <v>45910</v>
      </c>
      <c r="I5868" s="134"/>
      <c r="J5868" s="123">
        <f>IF(OR(tbl_Metraj22[[#This Row],[TARIH]]="",tbl_Metraj22[[#This Row],[TARIH]]="-"),0,IF(tbl_Metraj22[[#This Row],[YUZDE]]=0,tbl_Metraj22[[#This Row],[METRAJ_BETON]],tbl_Metraj22[[#This Row],[YUZDE]]*tbl_Metraj22[[#This Row],[METRAJ_BETON]]))</f>
        <v>3.89</v>
      </c>
      <c r="K5868" s="2" t="s">
        <v>22669</v>
      </c>
    </row>
    <row r="5869" spans="1:11" ht="14.25" x14ac:dyDescent="0.2">
      <c r="A5869" s="2" t="s">
        <v>734</v>
      </c>
      <c r="B5869" s="124" t="s">
        <v>9528</v>
      </c>
      <c r="C5869" s="124"/>
      <c r="D5869" s="126">
        <v>1.65</v>
      </c>
      <c r="E5869" s="124" t="s">
        <v>768</v>
      </c>
      <c r="F5869" s="124">
        <v>-3</v>
      </c>
      <c r="G5869" s="2" t="s">
        <v>18455</v>
      </c>
      <c r="H5869" s="130"/>
      <c r="I5869" s="134"/>
      <c r="J5869" s="123">
        <f>IF(OR(tbl_Metraj22[[#This Row],[TARIH]]="",tbl_Metraj22[[#This Row],[TARIH]]="-"),0,IF(tbl_Metraj22[[#This Row],[YUZDE]]=0,tbl_Metraj22[[#This Row],[METRAJ_BETON]],tbl_Metraj22[[#This Row],[YUZDE]]*tbl_Metraj22[[#This Row],[METRAJ_BETON]]))</f>
        <v>0</v>
      </c>
      <c r="K5869" s="2" t="e">
        <v>#N/A</v>
      </c>
    </row>
    <row r="5870" spans="1:11" ht="14.25" x14ac:dyDescent="0.2">
      <c r="A5870" s="2" t="s">
        <v>728</v>
      </c>
      <c r="B5870" s="124" t="s">
        <v>10122</v>
      </c>
      <c r="C5870" s="124"/>
      <c r="D5870" s="126">
        <v>1.26</v>
      </c>
      <c r="E5870" s="124" t="s">
        <v>768</v>
      </c>
      <c r="F5870" s="124">
        <v>-3</v>
      </c>
      <c r="G5870" s="2" t="s">
        <v>18456</v>
      </c>
      <c r="H5870" s="130">
        <v>45892</v>
      </c>
      <c r="I5870" s="134"/>
      <c r="J5870" s="123">
        <f>IF(OR(tbl_Metraj22[[#This Row],[TARIH]]="",tbl_Metraj22[[#This Row],[TARIH]]="-"),0,IF(tbl_Metraj22[[#This Row],[YUZDE]]=0,tbl_Metraj22[[#This Row],[METRAJ_BETON]],tbl_Metraj22[[#This Row],[YUZDE]]*tbl_Metraj22[[#This Row],[METRAJ_BETON]]))</f>
        <v>1.26</v>
      </c>
      <c r="K5870" s="2" t="s">
        <v>951</v>
      </c>
    </row>
    <row r="5871" spans="1:11" ht="14.25" x14ac:dyDescent="0.2">
      <c r="A5871" s="2" t="s">
        <v>728</v>
      </c>
      <c r="B5871" s="124" t="s">
        <v>10129</v>
      </c>
      <c r="C5871" s="124"/>
      <c r="D5871" s="126">
        <v>4.32</v>
      </c>
      <c r="E5871" s="124" t="s">
        <v>768</v>
      </c>
      <c r="F5871" s="124">
        <v>-3</v>
      </c>
      <c r="G5871" s="2" t="s">
        <v>18457</v>
      </c>
      <c r="H5871" s="130"/>
      <c r="I5871" s="134"/>
      <c r="J5871" s="123">
        <f>IF(OR(tbl_Metraj22[[#This Row],[TARIH]]="",tbl_Metraj22[[#This Row],[TARIH]]="-"),0,IF(tbl_Metraj22[[#This Row],[YUZDE]]=0,tbl_Metraj22[[#This Row],[METRAJ_BETON]],tbl_Metraj22[[#This Row],[YUZDE]]*tbl_Metraj22[[#This Row],[METRAJ_BETON]]))</f>
        <v>0</v>
      </c>
      <c r="K5871" s="2" t="s">
        <v>995</v>
      </c>
    </row>
    <row r="5872" spans="1:11" ht="14.25" x14ac:dyDescent="0.2">
      <c r="A5872" s="2" t="s">
        <v>728</v>
      </c>
      <c r="B5872" s="124" t="s">
        <v>10130</v>
      </c>
      <c r="C5872" s="124"/>
      <c r="D5872" s="126">
        <v>4.32</v>
      </c>
      <c r="E5872" s="124" t="s">
        <v>768</v>
      </c>
      <c r="F5872" s="124">
        <v>-3</v>
      </c>
      <c r="G5872" s="2" t="s">
        <v>18458</v>
      </c>
      <c r="H5872" s="130">
        <v>45902</v>
      </c>
      <c r="I5872" s="134"/>
      <c r="J5872" s="123">
        <f>IF(OR(tbl_Metraj22[[#This Row],[TARIH]]="",tbl_Metraj22[[#This Row],[TARIH]]="-"),0,IF(tbl_Metraj22[[#This Row],[YUZDE]]=0,tbl_Metraj22[[#This Row],[METRAJ_BETON]],tbl_Metraj22[[#This Row],[YUZDE]]*tbl_Metraj22[[#This Row],[METRAJ_BETON]]))</f>
        <v>4.32</v>
      </c>
      <c r="K5872" s="2" t="s">
        <v>996</v>
      </c>
    </row>
    <row r="5873" spans="1:11" ht="14.25" x14ac:dyDescent="0.2">
      <c r="A5873" s="2" t="s">
        <v>728</v>
      </c>
      <c r="B5873" s="124" t="s">
        <v>10134</v>
      </c>
      <c r="C5873" s="124"/>
      <c r="D5873" s="126">
        <v>3.36</v>
      </c>
      <c r="E5873" s="124" t="s">
        <v>768</v>
      </c>
      <c r="F5873" s="124">
        <v>-3</v>
      </c>
      <c r="G5873" s="2" t="s">
        <v>18459</v>
      </c>
      <c r="H5873" s="130">
        <v>45902</v>
      </c>
      <c r="I5873" s="134"/>
      <c r="J5873" s="123">
        <f>IF(OR(tbl_Metraj22[[#This Row],[TARIH]]="",tbl_Metraj22[[#This Row],[TARIH]]="-"),0,IF(tbl_Metraj22[[#This Row],[YUZDE]]=0,tbl_Metraj22[[#This Row],[METRAJ_BETON]],tbl_Metraj22[[#This Row],[YUZDE]]*tbl_Metraj22[[#This Row],[METRAJ_BETON]]))</f>
        <v>3.36</v>
      </c>
      <c r="K5873" s="2" t="s">
        <v>999</v>
      </c>
    </row>
    <row r="5874" spans="1:11" ht="14.25" x14ac:dyDescent="0.2">
      <c r="A5874" s="2" t="s">
        <v>728</v>
      </c>
      <c r="B5874" s="124" t="s">
        <v>10135</v>
      </c>
      <c r="C5874" s="124"/>
      <c r="D5874" s="126">
        <v>3.92</v>
      </c>
      <c r="E5874" s="124" t="s">
        <v>768</v>
      </c>
      <c r="F5874" s="124">
        <v>-3</v>
      </c>
      <c r="G5874" s="2" t="s">
        <v>18460</v>
      </c>
      <c r="H5874" s="130"/>
      <c r="I5874" s="134"/>
      <c r="J5874" s="123">
        <f>IF(OR(tbl_Metraj22[[#This Row],[TARIH]]="",tbl_Metraj22[[#This Row],[TARIH]]="-"),0,IF(tbl_Metraj22[[#This Row],[YUZDE]]=0,tbl_Metraj22[[#This Row],[METRAJ_BETON]],tbl_Metraj22[[#This Row],[YUZDE]]*tbl_Metraj22[[#This Row],[METRAJ_BETON]]))</f>
        <v>0</v>
      </c>
      <c r="K5874" s="2" t="s">
        <v>1000</v>
      </c>
    </row>
    <row r="5875" spans="1:11" ht="14.25" x14ac:dyDescent="0.2">
      <c r="A5875" s="2" t="s">
        <v>728</v>
      </c>
      <c r="B5875" s="124" t="s">
        <v>10137</v>
      </c>
      <c r="C5875" s="124"/>
      <c r="D5875" s="126">
        <v>4.3600000000000003</v>
      </c>
      <c r="E5875" s="124" t="s">
        <v>768</v>
      </c>
      <c r="F5875" s="124">
        <v>-3</v>
      </c>
      <c r="G5875" s="2" t="s">
        <v>18461</v>
      </c>
      <c r="H5875" s="130">
        <v>45902</v>
      </c>
      <c r="I5875" s="134"/>
      <c r="J5875" s="123">
        <f>IF(OR(tbl_Metraj22[[#This Row],[TARIH]]="",tbl_Metraj22[[#This Row],[TARIH]]="-"),0,IF(tbl_Metraj22[[#This Row],[YUZDE]]=0,tbl_Metraj22[[#This Row],[METRAJ_BETON]],tbl_Metraj22[[#This Row],[YUZDE]]*tbl_Metraj22[[#This Row],[METRAJ_BETON]]))</f>
        <v>4.3600000000000003</v>
      </c>
      <c r="K5875" s="2" t="s">
        <v>1020</v>
      </c>
    </row>
    <row r="5876" spans="1:11" ht="14.25" x14ac:dyDescent="0.2">
      <c r="A5876" s="2" t="s">
        <v>728</v>
      </c>
      <c r="B5876" s="124" t="s">
        <v>10139</v>
      </c>
      <c r="C5876" s="124"/>
      <c r="D5876" s="126">
        <v>4.2</v>
      </c>
      <c r="E5876" s="124" t="s">
        <v>768</v>
      </c>
      <c r="F5876" s="124">
        <v>-3</v>
      </c>
      <c r="G5876" s="2" t="s">
        <v>18462</v>
      </c>
      <c r="H5876" s="130">
        <v>45890</v>
      </c>
      <c r="I5876" s="134"/>
      <c r="J5876" s="123">
        <f>IF(OR(tbl_Metraj22[[#This Row],[TARIH]]="",tbl_Metraj22[[#This Row],[TARIH]]="-"),0,IF(tbl_Metraj22[[#This Row],[YUZDE]]=0,tbl_Metraj22[[#This Row],[METRAJ_BETON]],tbl_Metraj22[[#This Row],[YUZDE]]*tbl_Metraj22[[#This Row],[METRAJ_BETON]]))</f>
        <v>4.2</v>
      </c>
      <c r="K5876" s="2" t="s">
        <v>1038</v>
      </c>
    </row>
    <row r="5877" spans="1:11" ht="14.25" x14ac:dyDescent="0.2">
      <c r="A5877" s="2" t="s">
        <v>728</v>
      </c>
      <c r="B5877" s="124" t="s">
        <v>10140</v>
      </c>
      <c r="C5877" s="124"/>
      <c r="D5877" s="126">
        <v>2.2400000000000002</v>
      </c>
      <c r="E5877" s="124" t="s">
        <v>768</v>
      </c>
      <c r="F5877" s="124">
        <v>-3</v>
      </c>
      <c r="G5877" s="2" t="s">
        <v>18463</v>
      </c>
      <c r="H5877" s="130">
        <v>45889</v>
      </c>
      <c r="I5877" s="134"/>
      <c r="J5877" s="123">
        <f>IF(OR(tbl_Metraj22[[#This Row],[TARIH]]="",tbl_Metraj22[[#This Row],[TARIH]]="-"),0,IF(tbl_Metraj22[[#This Row],[YUZDE]]=0,tbl_Metraj22[[#This Row],[METRAJ_BETON]],tbl_Metraj22[[#This Row],[YUZDE]]*tbl_Metraj22[[#This Row],[METRAJ_BETON]]))</f>
        <v>2.2400000000000002</v>
      </c>
      <c r="K5877" s="2" t="s">
        <v>1029</v>
      </c>
    </row>
    <row r="5878" spans="1:11" ht="14.25" x14ac:dyDescent="0.2">
      <c r="A5878" s="2" t="s">
        <v>728</v>
      </c>
      <c r="B5878" s="124" t="s">
        <v>10141</v>
      </c>
      <c r="C5878" s="124"/>
      <c r="D5878" s="126">
        <v>2.2400000000000002</v>
      </c>
      <c r="E5878" s="124" t="s">
        <v>768</v>
      </c>
      <c r="F5878" s="124">
        <v>-3</v>
      </c>
      <c r="G5878" s="2" t="s">
        <v>18464</v>
      </c>
      <c r="H5878" s="130">
        <v>45888</v>
      </c>
      <c r="I5878" s="134"/>
      <c r="J5878" s="123">
        <f>IF(OR(tbl_Metraj22[[#This Row],[TARIH]]="",tbl_Metraj22[[#This Row],[TARIH]]="-"),0,IF(tbl_Metraj22[[#This Row],[YUZDE]]=0,tbl_Metraj22[[#This Row],[METRAJ_BETON]],tbl_Metraj22[[#This Row],[YUZDE]]*tbl_Metraj22[[#This Row],[METRAJ_BETON]]))</f>
        <v>2.2400000000000002</v>
      </c>
      <c r="K5878" s="2" t="s">
        <v>1028</v>
      </c>
    </row>
    <row r="5879" spans="1:11" ht="14.25" x14ac:dyDescent="0.2">
      <c r="A5879" s="2" t="s">
        <v>728</v>
      </c>
      <c r="B5879" s="124" t="s">
        <v>10142</v>
      </c>
      <c r="C5879" s="124"/>
      <c r="D5879" s="126">
        <v>2.2400000000000002</v>
      </c>
      <c r="E5879" s="124" t="s">
        <v>768</v>
      </c>
      <c r="F5879" s="124">
        <v>-3</v>
      </c>
      <c r="G5879" s="2" t="s">
        <v>18465</v>
      </c>
      <c r="H5879" s="130">
        <v>45888</v>
      </c>
      <c r="I5879" s="134"/>
      <c r="J5879" s="123">
        <f>IF(OR(tbl_Metraj22[[#This Row],[TARIH]]="",tbl_Metraj22[[#This Row],[TARIH]]="-"),0,IF(tbl_Metraj22[[#This Row],[YUZDE]]=0,tbl_Metraj22[[#This Row],[METRAJ_BETON]],tbl_Metraj22[[#This Row],[YUZDE]]*tbl_Metraj22[[#This Row],[METRAJ_BETON]]))</f>
        <v>2.2400000000000002</v>
      </c>
      <c r="K5879" s="2" t="s">
        <v>1024</v>
      </c>
    </row>
    <row r="5880" spans="1:11" ht="14.25" x14ac:dyDescent="0.2">
      <c r="A5880" s="2" t="s">
        <v>728</v>
      </c>
      <c r="B5880" s="124" t="s">
        <v>10143</v>
      </c>
      <c r="C5880" s="124"/>
      <c r="D5880" s="126">
        <v>2.2400000000000002</v>
      </c>
      <c r="E5880" s="124" t="s">
        <v>768</v>
      </c>
      <c r="F5880" s="124">
        <v>-3</v>
      </c>
      <c r="G5880" s="2" t="s">
        <v>18466</v>
      </c>
      <c r="H5880" s="130">
        <v>45889</v>
      </c>
      <c r="I5880" s="134"/>
      <c r="J5880" s="123">
        <f>IF(OR(tbl_Metraj22[[#This Row],[TARIH]]="",tbl_Metraj22[[#This Row],[TARIH]]="-"),0,IF(tbl_Metraj22[[#This Row],[YUZDE]]=0,tbl_Metraj22[[#This Row],[METRAJ_BETON]],tbl_Metraj22[[#This Row],[YUZDE]]*tbl_Metraj22[[#This Row],[METRAJ_BETON]]))</f>
        <v>2.2400000000000002</v>
      </c>
      <c r="K5880" s="2" t="s">
        <v>1023</v>
      </c>
    </row>
    <row r="5881" spans="1:11" ht="14.25" x14ac:dyDescent="0.2">
      <c r="A5881" s="2" t="s">
        <v>728</v>
      </c>
      <c r="B5881" s="124" t="s">
        <v>10144</v>
      </c>
      <c r="C5881" s="124"/>
      <c r="D5881" s="126">
        <v>2.2400000000000002</v>
      </c>
      <c r="E5881" s="124" t="s">
        <v>768</v>
      </c>
      <c r="F5881" s="124">
        <v>-3</v>
      </c>
      <c r="G5881" s="2" t="s">
        <v>18467</v>
      </c>
      <c r="H5881" s="130">
        <v>45889</v>
      </c>
      <c r="I5881" s="134"/>
      <c r="J5881" s="123">
        <f>IF(OR(tbl_Metraj22[[#This Row],[TARIH]]="",tbl_Metraj22[[#This Row],[TARIH]]="-"),0,IF(tbl_Metraj22[[#This Row],[YUZDE]]=0,tbl_Metraj22[[#This Row],[METRAJ_BETON]],tbl_Metraj22[[#This Row],[YUZDE]]*tbl_Metraj22[[#This Row],[METRAJ_BETON]]))</f>
        <v>2.2400000000000002</v>
      </c>
      <c r="K5881" s="2" t="s">
        <v>1022</v>
      </c>
    </row>
    <row r="5882" spans="1:11" ht="14.25" x14ac:dyDescent="0.2">
      <c r="A5882" s="2" t="s">
        <v>728</v>
      </c>
      <c r="B5882" s="124" t="s">
        <v>10145</v>
      </c>
      <c r="C5882" s="124"/>
      <c r="D5882" s="126">
        <v>2.2400000000000002</v>
      </c>
      <c r="E5882" s="124" t="s">
        <v>768</v>
      </c>
      <c r="F5882" s="124">
        <v>-3</v>
      </c>
      <c r="G5882" s="2" t="s">
        <v>18468</v>
      </c>
      <c r="H5882" s="130">
        <v>45890</v>
      </c>
      <c r="I5882" s="134"/>
      <c r="J5882" s="123">
        <f>IF(OR(tbl_Metraj22[[#This Row],[TARIH]]="",tbl_Metraj22[[#This Row],[TARIH]]="-"),0,IF(tbl_Metraj22[[#This Row],[YUZDE]]=0,tbl_Metraj22[[#This Row],[METRAJ_BETON]],tbl_Metraj22[[#This Row],[YUZDE]]*tbl_Metraj22[[#This Row],[METRAJ_BETON]]))</f>
        <v>2.2400000000000002</v>
      </c>
      <c r="K5882" s="2" t="s">
        <v>1013</v>
      </c>
    </row>
    <row r="5883" spans="1:11" ht="14.25" x14ac:dyDescent="0.2">
      <c r="A5883" s="2" t="s">
        <v>728</v>
      </c>
      <c r="B5883" s="124" t="s">
        <v>10146</v>
      </c>
      <c r="C5883" s="124"/>
      <c r="D5883" s="126">
        <v>2.2400000000000002</v>
      </c>
      <c r="E5883" s="124" t="s">
        <v>768</v>
      </c>
      <c r="F5883" s="124">
        <v>-3</v>
      </c>
      <c r="G5883" s="2" t="s">
        <v>18469</v>
      </c>
      <c r="H5883" s="130">
        <v>45889</v>
      </c>
      <c r="I5883" s="134"/>
      <c r="J5883" s="123">
        <f>IF(OR(tbl_Metraj22[[#This Row],[TARIH]]="",tbl_Metraj22[[#This Row],[TARIH]]="-"),0,IF(tbl_Metraj22[[#This Row],[YUZDE]]=0,tbl_Metraj22[[#This Row],[METRAJ_BETON]],tbl_Metraj22[[#This Row],[YUZDE]]*tbl_Metraj22[[#This Row],[METRAJ_BETON]]))</f>
        <v>2.2400000000000002</v>
      </c>
      <c r="K5883" s="2" t="s">
        <v>1025</v>
      </c>
    </row>
    <row r="5884" spans="1:11" ht="14.25" x14ac:dyDescent="0.2">
      <c r="A5884" s="2" t="s">
        <v>728</v>
      </c>
      <c r="B5884" s="124" t="s">
        <v>10147</v>
      </c>
      <c r="C5884" s="124"/>
      <c r="D5884" s="126">
        <v>2.2400000000000002</v>
      </c>
      <c r="E5884" s="124" t="s">
        <v>768</v>
      </c>
      <c r="F5884" s="124">
        <v>-3</v>
      </c>
      <c r="G5884" s="2" t="s">
        <v>18470</v>
      </c>
      <c r="H5884" s="130">
        <v>45890</v>
      </c>
      <c r="I5884" s="134"/>
      <c r="J5884" s="123">
        <f>IF(OR(tbl_Metraj22[[#This Row],[TARIH]]="",tbl_Metraj22[[#This Row],[TARIH]]="-"),0,IF(tbl_Metraj22[[#This Row],[YUZDE]]=0,tbl_Metraj22[[#This Row],[METRAJ_BETON]],tbl_Metraj22[[#This Row],[YUZDE]]*tbl_Metraj22[[#This Row],[METRAJ_BETON]]))</f>
        <v>2.2400000000000002</v>
      </c>
      <c r="K5884" s="2" t="s">
        <v>1026</v>
      </c>
    </row>
    <row r="5885" spans="1:11" ht="14.25" x14ac:dyDescent="0.2">
      <c r="A5885" s="2" t="s">
        <v>728</v>
      </c>
      <c r="B5885" s="124" t="s">
        <v>10148</v>
      </c>
      <c r="C5885" s="124"/>
      <c r="D5885" s="126">
        <v>2.2400000000000002</v>
      </c>
      <c r="E5885" s="124" t="s">
        <v>768</v>
      </c>
      <c r="F5885" s="124">
        <v>-3</v>
      </c>
      <c r="G5885" s="2" t="s">
        <v>18471</v>
      </c>
      <c r="H5885" s="130">
        <v>45890</v>
      </c>
      <c r="I5885" s="134"/>
      <c r="J5885" s="123">
        <f>IF(OR(tbl_Metraj22[[#This Row],[TARIH]]="",tbl_Metraj22[[#This Row],[TARIH]]="-"),0,IF(tbl_Metraj22[[#This Row],[YUZDE]]=0,tbl_Metraj22[[#This Row],[METRAJ_BETON]],tbl_Metraj22[[#This Row],[YUZDE]]*tbl_Metraj22[[#This Row],[METRAJ_BETON]]))</f>
        <v>2.2400000000000002</v>
      </c>
      <c r="K5885" s="2" t="s">
        <v>1027</v>
      </c>
    </row>
    <row r="5886" spans="1:11" ht="14.25" x14ac:dyDescent="0.2">
      <c r="A5886" s="2" t="s">
        <v>728</v>
      </c>
      <c r="B5886" s="124" t="s">
        <v>10149</v>
      </c>
      <c r="C5886" s="124"/>
      <c r="D5886" s="126">
        <v>2.2400000000000002</v>
      </c>
      <c r="E5886" s="124" t="s">
        <v>768</v>
      </c>
      <c r="F5886" s="124">
        <v>-3</v>
      </c>
      <c r="G5886" s="2" t="s">
        <v>18472</v>
      </c>
      <c r="H5886" s="130">
        <v>45891</v>
      </c>
      <c r="I5886" s="134"/>
      <c r="J5886" s="123">
        <f>IF(OR(tbl_Metraj22[[#This Row],[TARIH]]="",tbl_Metraj22[[#This Row],[TARIH]]="-"),0,IF(tbl_Metraj22[[#This Row],[YUZDE]]=0,tbl_Metraj22[[#This Row],[METRAJ_BETON]],tbl_Metraj22[[#This Row],[YUZDE]]*tbl_Metraj22[[#This Row],[METRAJ_BETON]]))</f>
        <v>2.2400000000000002</v>
      </c>
      <c r="K5886" s="2" t="s">
        <v>1018</v>
      </c>
    </row>
    <row r="5887" spans="1:11" ht="14.25" x14ac:dyDescent="0.2">
      <c r="A5887" s="2" t="s">
        <v>728</v>
      </c>
      <c r="B5887" s="124" t="s">
        <v>10150</v>
      </c>
      <c r="C5887" s="124"/>
      <c r="D5887" s="126">
        <v>2.2400000000000002</v>
      </c>
      <c r="E5887" s="124" t="s">
        <v>768</v>
      </c>
      <c r="F5887" s="124">
        <v>-3</v>
      </c>
      <c r="G5887" s="2" t="s">
        <v>18473</v>
      </c>
      <c r="H5887" s="130">
        <v>45891</v>
      </c>
      <c r="I5887" s="134"/>
      <c r="J5887" s="123">
        <f>IF(OR(tbl_Metraj22[[#This Row],[TARIH]]="",tbl_Metraj22[[#This Row],[TARIH]]="-"),0,IF(tbl_Metraj22[[#This Row],[YUZDE]]=0,tbl_Metraj22[[#This Row],[METRAJ_BETON]],tbl_Metraj22[[#This Row],[YUZDE]]*tbl_Metraj22[[#This Row],[METRAJ_BETON]]))</f>
        <v>2.2400000000000002</v>
      </c>
      <c r="K5887" s="2" t="s">
        <v>1019</v>
      </c>
    </row>
    <row r="5888" spans="1:11" ht="14.25" x14ac:dyDescent="0.2">
      <c r="A5888" s="2" t="s">
        <v>728</v>
      </c>
      <c r="B5888" s="124" t="s">
        <v>10151</v>
      </c>
      <c r="C5888" s="124"/>
      <c r="D5888" s="126">
        <v>2.2400000000000002</v>
      </c>
      <c r="E5888" s="124" t="s">
        <v>768</v>
      </c>
      <c r="F5888" s="124">
        <v>-3</v>
      </c>
      <c r="G5888" s="2" t="s">
        <v>18474</v>
      </c>
      <c r="H5888" s="130">
        <v>45892</v>
      </c>
      <c r="I5888" s="134"/>
      <c r="J5888" s="123">
        <f>IF(OR(tbl_Metraj22[[#This Row],[TARIH]]="",tbl_Metraj22[[#This Row],[TARIH]]="-"),0,IF(tbl_Metraj22[[#This Row],[YUZDE]]=0,tbl_Metraj22[[#This Row],[METRAJ_BETON]],tbl_Metraj22[[#This Row],[YUZDE]]*tbl_Metraj22[[#This Row],[METRAJ_BETON]]))</f>
        <v>2.2400000000000002</v>
      </c>
      <c r="K5888" s="2" t="s">
        <v>1017</v>
      </c>
    </row>
    <row r="5889" spans="1:11" ht="14.25" x14ac:dyDescent="0.2">
      <c r="A5889" s="2" t="s">
        <v>728</v>
      </c>
      <c r="B5889" s="124" t="s">
        <v>10152</v>
      </c>
      <c r="C5889" s="124"/>
      <c r="D5889" s="126">
        <v>2.2400000000000002</v>
      </c>
      <c r="E5889" s="124" t="s">
        <v>768</v>
      </c>
      <c r="F5889" s="124">
        <v>-3</v>
      </c>
      <c r="G5889" s="2" t="s">
        <v>18475</v>
      </c>
      <c r="H5889" s="130">
        <v>45891</v>
      </c>
      <c r="I5889" s="134"/>
      <c r="J5889" s="123">
        <f>IF(OR(tbl_Metraj22[[#This Row],[TARIH]]="",tbl_Metraj22[[#This Row],[TARIH]]="-"),0,IF(tbl_Metraj22[[#This Row],[YUZDE]]=0,tbl_Metraj22[[#This Row],[METRAJ_BETON]],tbl_Metraj22[[#This Row],[YUZDE]]*tbl_Metraj22[[#This Row],[METRAJ_BETON]]))</f>
        <v>2.2400000000000002</v>
      </c>
      <c r="K5889" s="2" t="s">
        <v>1016</v>
      </c>
    </row>
    <row r="5890" spans="1:11" ht="14.25" x14ac:dyDescent="0.2">
      <c r="A5890" s="2" t="s">
        <v>728</v>
      </c>
      <c r="B5890" s="124" t="s">
        <v>10153</v>
      </c>
      <c r="C5890" s="124"/>
      <c r="D5890" s="126">
        <v>2.2400000000000002</v>
      </c>
      <c r="E5890" s="124" t="s">
        <v>768</v>
      </c>
      <c r="F5890" s="124">
        <v>-3</v>
      </c>
      <c r="G5890" s="2" t="s">
        <v>18476</v>
      </c>
      <c r="H5890" s="130">
        <v>45891</v>
      </c>
      <c r="I5890" s="134"/>
      <c r="J5890" s="123">
        <f>IF(OR(tbl_Metraj22[[#This Row],[TARIH]]="",tbl_Metraj22[[#This Row],[TARIH]]="-"),0,IF(tbl_Metraj22[[#This Row],[YUZDE]]=0,tbl_Metraj22[[#This Row],[METRAJ_BETON]],tbl_Metraj22[[#This Row],[YUZDE]]*tbl_Metraj22[[#This Row],[METRAJ_BETON]]))</f>
        <v>2.2400000000000002</v>
      </c>
      <c r="K5890" s="2" t="s">
        <v>1015</v>
      </c>
    </row>
    <row r="5891" spans="1:11" ht="14.25" x14ac:dyDescent="0.2">
      <c r="A5891" s="2" t="s">
        <v>728</v>
      </c>
      <c r="B5891" s="124" t="s">
        <v>10154</v>
      </c>
      <c r="C5891" s="124"/>
      <c r="D5891" s="126">
        <v>2.2400000000000002</v>
      </c>
      <c r="E5891" s="124" t="s">
        <v>768</v>
      </c>
      <c r="F5891" s="124">
        <v>-3</v>
      </c>
      <c r="G5891" s="2" t="s">
        <v>18477</v>
      </c>
      <c r="H5891" s="130">
        <v>45892</v>
      </c>
      <c r="I5891" s="134"/>
      <c r="J5891" s="123">
        <f>IF(OR(tbl_Metraj22[[#This Row],[TARIH]]="",tbl_Metraj22[[#This Row],[TARIH]]="-"),0,IF(tbl_Metraj22[[#This Row],[YUZDE]]=0,tbl_Metraj22[[#This Row],[METRAJ_BETON]],tbl_Metraj22[[#This Row],[YUZDE]]*tbl_Metraj22[[#This Row],[METRAJ_BETON]]))</f>
        <v>2.2400000000000002</v>
      </c>
      <c r="K5891" s="2" t="s">
        <v>1014</v>
      </c>
    </row>
    <row r="5892" spans="1:11" ht="14.25" x14ac:dyDescent="0.2">
      <c r="A5892" s="2" t="s">
        <v>728</v>
      </c>
      <c r="B5892" s="124" t="s">
        <v>10155</v>
      </c>
      <c r="C5892" s="124"/>
      <c r="D5892" s="126">
        <v>2.2400000000000002</v>
      </c>
      <c r="E5892" s="124" t="s">
        <v>768</v>
      </c>
      <c r="F5892" s="124">
        <v>-3</v>
      </c>
      <c r="G5892" s="2" t="s">
        <v>18478</v>
      </c>
      <c r="H5892" s="130">
        <v>45890</v>
      </c>
      <c r="I5892" s="134"/>
      <c r="J5892" s="123">
        <f>IF(OR(tbl_Metraj22[[#This Row],[TARIH]]="",tbl_Metraj22[[#This Row],[TARIH]]="-"),0,IF(tbl_Metraj22[[#This Row],[YUZDE]]=0,tbl_Metraj22[[#This Row],[METRAJ_BETON]],tbl_Metraj22[[#This Row],[YUZDE]]*tbl_Metraj22[[#This Row],[METRAJ_BETON]]))</f>
        <v>2.2400000000000002</v>
      </c>
      <c r="K5892" s="2" t="s">
        <v>1012</v>
      </c>
    </row>
    <row r="5893" spans="1:11" ht="14.25" x14ac:dyDescent="0.2">
      <c r="A5893" s="2" t="s">
        <v>728</v>
      </c>
      <c r="B5893" s="124" t="s">
        <v>10156</v>
      </c>
      <c r="C5893" s="124"/>
      <c r="D5893" s="126">
        <v>2.31</v>
      </c>
      <c r="E5893" s="124" t="s">
        <v>768</v>
      </c>
      <c r="F5893" s="124">
        <v>-3</v>
      </c>
      <c r="G5893" s="2" t="s">
        <v>18479</v>
      </c>
      <c r="H5893" s="130">
        <v>45889</v>
      </c>
      <c r="I5893" s="134"/>
      <c r="J5893" s="123">
        <f>IF(OR(tbl_Metraj22[[#This Row],[TARIH]]="",tbl_Metraj22[[#This Row],[TARIH]]="-"),0,IF(tbl_Metraj22[[#This Row],[YUZDE]]=0,tbl_Metraj22[[#This Row],[METRAJ_BETON]],tbl_Metraj22[[#This Row],[YUZDE]]*tbl_Metraj22[[#This Row],[METRAJ_BETON]]))</f>
        <v>2.31</v>
      </c>
      <c r="K5893" s="2" t="s">
        <v>1037</v>
      </c>
    </row>
    <row r="5894" spans="1:11" ht="14.25" x14ac:dyDescent="0.2">
      <c r="A5894" s="2" t="s">
        <v>728</v>
      </c>
      <c r="B5894" s="124" t="s">
        <v>10157</v>
      </c>
      <c r="C5894" s="124"/>
      <c r="D5894" s="126">
        <v>2.31</v>
      </c>
      <c r="E5894" s="124" t="s">
        <v>768</v>
      </c>
      <c r="F5894" s="124">
        <v>-3</v>
      </c>
      <c r="G5894" s="2" t="s">
        <v>18480</v>
      </c>
      <c r="H5894" s="130"/>
      <c r="I5894" s="134"/>
      <c r="J5894" s="123">
        <f>IF(OR(tbl_Metraj22[[#This Row],[TARIH]]="",tbl_Metraj22[[#This Row],[TARIH]]="-"),0,IF(tbl_Metraj22[[#This Row],[YUZDE]]=0,tbl_Metraj22[[#This Row],[METRAJ_BETON]],tbl_Metraj22[[#This Row],[YUZDE]]*tbl_Metraj22[[#This Row],[METRAJ_BETON]]))</f>
        <v>0</v>
      </c>
      <c r="K5894" s="2" t="s">
        <v>1036</v>
      </c>
    </row>
    <row r="5895" spans="1:11" ht="14.25" x14ac:dyDescent="0.2">
      <c r="A5895" s="2" t="s">
        <v>728</v>
      </c>
      <c r="B5895" s="124" t="s">
        <v>10158</v>
      </c>
      <c r="C5895" s="124"/>
      <c r="D5895" s="126">
        <v>2.31</v>
      </c>
      <c r="E5895" s="124" t="s">
        <v>768</v>
      </c>
      <c r="F5895" s="124">
        <v>-3</v>
      </c>
      <c r="G5895" s="2" t="s">
        <v>18481</v>
      </c>
      <c r="H5895" s="130">
        <v>45891</v>
      </c>
      <c r="I5895" s="134"/>
      <c r="J5895" s="123">
        <f>IF(OR(tbl_Metraj22[[#This Row],[TARIH]]="",tbl_Metraj22[[#This Row],[TARIH]]="-"),0,IF(tbl_Metraj22[[#This Row],[YUZDE]]=0,tbl_Metraj22[[#This Row],[METRAJ_BETON]],tbl_Metraj22[[#This Row],[YUZDE]]*tbl_Metraj22[[#This Row],[METRAJ_BETON]]))</f>
        <v>2.31</v>
      </c>
      <c r="K5895" s="2" t="s">
        <v>1035</v>
      </c>
    </row>
    <row r="5896" spans="1:11" ht="14.25" x14ac:dyDescent="0.2">
      <c r="A5896" s="2" t="s">
        <v>728</v>
      </c>
      <c r="B5896" s="124" t="s">
        <v>10159</v>
      </c>
      <c r="C5896" s="124"/>
      <c r="D5896" s="126">
        <v>2.73</v>
      </c>
      <c r="E5896" s="124" t="s">
        <v>768</v>
      </c>
      <c r="F5896" s="124">
        <v>-3</v>
      </c>
      <c r="G5896" s="2" t="s">
        <v>18482</v>
      </c>
      <c r="H5896" s="130">
        <v>45891</v>
      </c>
      <c r="I5896" s="134"/>
      <c r="J5896" s="123">
        <f>IF(OR(tbl_Metraj22[[#This Row],[TARIH]]="",tbl_Metraj22[[#This Row],[TARIH]]="-"),0,IF(tbl_Metraj22[[#This Row],[YUZDE]]=0,tbl_Metraj22[[#This Row],[METRAJ_BETON]],tbl_Metraj22[[#This Row],[YUZDE]]*tbl_Metraj22[[#This Row],[METRAJ_BETON]]))</f>
        <v>2.73</v>
      </c>
      <c r="K5896" s="2" t="s">
        <v>966</v>
      </c>
    </row>
    <row r="5897" spans="1:11" ht="14.25" x14ac:dyDescent="0.2">
      <c r="A5897" s="2" t="s">
        <v>728</v>
      </c>
      <c r="B5897" s="124" t="s">
        <v>10160</v>
      </c>
      <c r="C5897" s="124"/>
      <c r="D5897" s="126">
        <v>2.1</v>
      </c>
      <c r="E5897" s="124" t="s">
        <v>768</v>
      </c>
      <c r="F5897" s="124">
        <v>-3</v>
      </c>
      <c r="G5897" s="2" t="s">
        <v>18483</v>
      </c>
      <c r="H5897" s="130">
        <v>45902</v>
      </c>
      <c r="I5897" s="134"/>
      <c r="J5897" s="123">
        <f>IF(OR(tbl_Metraj22[[#This Row],[TARIH]]="",tbl_Metraj22[[#This Row],[TARIH]]="-"),0,IF(tbl_Metraj22[[#This Row],[YUZDE]]=0,tbl_Metraj22[[#This Row],[METRAJ_BETON]],tbl_Metraj22[[#This Row],[YUZDE]]*tbl_Metraj22[[#This Row],[METRAJ_BETON]]))</f>
        <v>2.1</v>
      </c>
      <c r="K5897" s="2" t="s">
        <v>967</v>
      </c>
    </row>
    <row r="5898" spans="1:11" ht="14.25" x14ac:dyDescent="0.2">
      <c r="A5898" s="2" t="s">
        <v>728</v>
      </c>
      <c r="B5898" s="124" t="s">
        <v>10161</v>
      </c>
      <c r="C5898" s="124"/>
      <c r="D5898" s="126">
        <v>2.1</v>
      </c>
      <c r="E5898" s="124" t="s">
        <v>768</v>
      </c>
      <c r="F5898" s="124">
        <v>-3</v>
      </c>
      <c r="G5898" s="2" t="s">
        <v>18484</v>
      </c>
      <c r="H5898" s="130">
        <v>45902</v>
      </c>
      <c r="I5898" s="134"/>
      <c r="J5898" s="123">
        <f>IF(OR(tbl_Metraj22[[#This Row],[TARIH]]="",tbl_Metraj22[[#This Row],[TARIH]]="-"),0,IF(tbl_Metraj22[[#This Row],[YUZDE]]=0,tbl_Metraj22[[#This Row],[METRAJ_BETON]],tbl_Metraj22[[#This Row],[YUZDE]]*tbl_Metraj22[[#This Row],[METRAJ_BETON]]))</f>
        <v>2.1</v>
      </c>
      <c r="K5898" s="2" t="s">
        <v>968</v>
      </c>
    </row>
    <row r="5899" spans="1:11" ht="14.25" x14ac:dyDescent="0.2">
      <c r="A5899" s="2" t="s">
        <v>728</v>
      </c>
      <c r="B5899" s="124" t="s">
        <v>10162</v>
      </c>
      <c r="C5899" s="124"/>
      <c r="D5899" s="126">
        <v>2.73</v>
      </c>
      <c r="E5899" s="124" t="s">
        <v>768</v>
      </c>
      <c r="F5899" s="124">
        <v>-3</v>
      </c>
      <c r="G5899" s="2" t="s">
        <v>18485</v>
      </c>
      <c r="H5899" s="130"/>
      <c r="I5899" s="134"/>
      <c r="J5899" s="123">
        <f>IF(OR(tbl_Metraj22[[#This Row],[TARIH]]="",tbl_Metraj22[[#This Row],[TARIH]]="-"),0,IF(tbl_Metraj22[[#This Row],[YUZDE]]=0,tbl_Metraj22[[#This Row],[METRAJ_BETON]],tbl_Metraj22[[#This Row],[YUZDE]]*tbl_Metraj22[[#This Row],[METRAJ_BETON]]))</f>
        <v>0</v>
      </c>
      <c r="K5899" s="2" t="s">
        <v>969</v>
      </c>
    </row>
    <row r="5900" spans="1:11" ht="14.25" x14ac:dyDescent="0.2">
      <c r="A5900" s="2" t="s">
        <v>728</v>
      </c>
      <c r="B5900" s="124" t="s">
        <v>10163</v>
      </c>
      <c r="C5900" s="124"/>
      <c r="D5900" s="126">
        <v>3.15</v>
      </c>
      <c r="E5900" s="124" t="s">
        <v>768</v>
      </c>
      <c r="F5900" s="124">
        <v>-3</v>
      </c>
      <c r="G5900" s="2" t="s">
        <v>18486</v>
      </c>
      <c r="H5900" s="130"/>
      <c r="I5900" s="134"/>
      <c r="J5900" s="123">
        <f>IF(OR(tbl_Metraj22[[#This Row],[TARIH]]="",tbl_Metraj22[[#This Row],[TARIH]]="-"),0,IF(tbl_Metraj22[[#This Row],[YUZDE]]=0,tbl_Metraj22[[#This Row],[METRAJ_BETON]],tbl_Metraj22[[#This Row],[YUZDE]]*tbl_Metraj22[[#This Row],[METRAJ_BETON]]))</f>
        <v>0</v>
      </c>
      <c r="K5900" s="2" t="s">
        <v>1034</v>
      </c>
    </row>
    <row r="5901" spans="1:11" ht="14.25" x14ac:dyDescent="0.2">
      <c r="A5901" s="2" t="s">
        <v>728</v>
      </c>
      <c r="B5901" s="124" t="s">
        <v>10164</v>
      </c>
      <c r="C5901" s="124"/>
      <c r="D5901" s="126">
        <v>2.73</v>
      </c>
      <c r="E5901" s="124" t="s">
        <v>768</v>
      </c>
      <c r="F5901" s="124">
        <v>-3</v>
      </c>
      <c r="G5901" s="2" t="s">
        <v>18487</v>
      </c>
      <c r="H5901" s="130">
        <v>45892</v>
      </c>
      <c r="I5901" s="134"/>
      <c r="J5901" s="123">
        <f>IF(OR(tbl_Metraj22[[#This Row],[TARIH]]="",tbl_Metraj22[[#This Row],[TARIH]]="-"),0,IF(tbl_Metraj22[[#This Row],[YUZDE]]=0,tbl_Metraj22[[#This Row],[METRAJ_BETON]],tbl_Metraj22[[#This Row],[YUZDE]]*tbl_Metraj22[[#This Row],[METRAJ_BETON]]))</f>
        <v>2.73</v>
      </c>
      <c r="K5901" s="2" t="s">
        <v>954</v>
      </c>
    </row>
    <row r="5902" spans="1:11" ht="14.25" x14ac:dyDescent="0.2">
      <c r="A5902" s="2" t="s">
        <v>728</v>
      </c>
      <c r="B5902" s="124" t="s">
        <v>10165</v>
      </c>
      <c r="C5902" s="124"/>
      <c r="D5902" s="126">
        <v>4.83</v>
      </c>
      <c r="E5902" s="124" t="s">
        <v>768</v>
      </c>
      <c r="F5902" s="124">
        <v>-3</v>
      </c>
      <c r="G5902" s="2" t="s">
        <v>18488</v>
      </c>
      <c r="H5902" s="130">
        <v>45888</v>
      </c>
      <c r="I5902" s="134"/>
      <c r="J5902" s="123">
        <f>IF(OR(tbl_Metraj22[[#This Row],[TARIH]]="",tbl_Metraj22[[#This Row],[TARIH]]="-"),0,IF(tbl_Metraj22[[#This Row],[YUZDE]]=0,tbl_Metraj22[[#This Row],[METRAJ_BETON]],tbl_Metraj22[[#This Row],[YUZDE]]*tbl_Metraj22[[#This Row],[METRAJ_BETON]]))</f>
        <v>4.83</v>
      </c>
      <c r="K5902" s="2" t="s">
        <v>1039</v>
      </c>
    </row>
    <row r="5903" spans="1:11" ht="14.25" x14ac:dyDescent="0.2">
      <c r="A5903" s="2" t="s">
        <v>728</v>
      </c>
      <c r="B5903" s="124" t="s">
        <v>10166</v>
      </c>
      <c r="C5903" s="124"/>
      <c r="D5903" s="126">
        <v>2.73</v>
      </c>
      <c r="E5903" s="124" t="s">
        <v>768</v>
      </c>
      <c r="F5903" s="124">
        <v>-3</v>
      </c>
      <c r="G5903" s="2" t="s">
        <v>18489</v>
      </c>
      <c r="H5903" s="130">
        <v>45888</v>
      </c>
      <c r="I5903" s="134"/>
      <c r="J5903" s="123">
        <f>IF(OR(tbl_Metraj22[[#This Row],[TARIH]]="",tbl_Metraj22[[#This Row],[TARIH]]="-"),0,IF(tbl_Metraj22[[#This Row],[YUZDE]]=0,tbl_Metraj22[[#This Row],[METRAJ_BETON]],tbl_Metraj22[[#This Row],[YUZDE]]*tbl_Metraj22[[#This Row],[METRAJ_BETON]]))</f>
        <v>2.73</v>
      </c>
      <c r="K5903" s="2" t="s">
        <v>1040</v>
      </c>
    </row>
    <row r="5904" spans="1:11" ht="14.25" x14ac:dyDescent="0.2">
      <c r="A5904" s="2" t="s">
        <v>728</v>
      </c>
      <c r="B5904" s="124" t="s">
        <v>10167</v>
      </c>
      <c r="C5904" s="124"/>
      <c r="D5904" s="126">
        <v>2.73</v>
      </c>
      <c r="E5904" s="124" t="s">
        <v>768</v>
      </c>
      <c r="F5904" s="124">
        <v>-3</v>
      </c>
      <c r="G5904" s="2" t="s">
        <v>18490</v>
      </c>
      <c r="H5904" s="130">
        <v>45888</v>
      </c>
      <c r="I5904" s="134"/>
      <c r="J5904" s="123">
        <f>IF(OR(tbl_Metraj22[[#This Row],[TARIH]]="",tbl_Metraj22[[#This Row],[TARIH]]="-"),0,IF(tbl_Metraj22[[#This Row],[YUZDE]]=0,tbl_Metraj22[[#This Row],[METRAJ_BETON]],tbl_Metraj22[[#This Row],[YUZDE]]*tbl_Metraj22[[#This Row],[METRAJ_BETON]]))</f>
        <v>2.73</v>
      </c>
      <c r="K5904" s="2" t="s">
        <v>1041</v>
      </c>
    </row>
    <row r="5905" spans="1:11" ht="14.25" x14ac:dyDescent="0.2">
      <c r="A5905" s="2" t="s">
        <v>728</v>
      </c>
      <c r="B5905" s="124" t="s">
        <v>10168</v>
      </c>
      <c r="C5905" s="124"/>
      <c r="D5905" s="126">
        <v>2.73</v>
      </c>
      <c r="E5905" s="124" t="s">
        <v>768</v>
      </c>
      <c r="F5905" s="124">
        <v>-3</v>
      </c>
      <c r="G5905" s="2" t="s">
        <v>18491</v>
      </c>
      <c r="H5905" s="130">
        <v>45890</v>
      </c>
      <c r="I5905" s="134"/>
      <c r="J5905" s="123">
        <f>IF(OR(tbl_Metraj22[[#This Row],[TARIH]]="",tbl_Metraj22[[#This Row],[TARIH]]="-"),0,IF(tbl_Metraj22[[#This Row],[YUZDE]]=0,tbl_Metraj22[[#This Row],[METRAJ_BETON]],tbl_Metraj22[[#This Row],[YUZDE]]*tbl_Metraj22[[#This Row],[METRAJ_BETON]]))</f>
        <v>2.73</v>
      </c>
      <c r="K5905" s="2" t="s">
        <v>1042</v>
      </c>
    </row>
    <row r="5906" spans="1:11" ht="14.25" x14ac:dyDescent="0.2">
      <c r="A5906" s="2" t="s">
        <v>728</v>
      </c>
      <c r="B5906" s="124" t="s">
        <v>10169</v>
      </c>
      <c r="C5906" s="124"/>
      <c r="D5906" s="126">
        <v>2.89</v>
      </c>
      <c r="E5906" s="124" t="s">
        <v>768</v>
      </c>
      <c r="F5906" s="124">
        <v>-3</v>
      </c>
      <c r="G5906" s="2" t="s">
        <v>18492</v>
      </c>
      <c r="H5906" s="130">
        <v>45892</v>
      </c>
      <c r="I5906" s="134"/>
      <c r="J5906" s="123">
        <f>IF(OR(tbl_Metraj22[[#This Row],[TARIH]]="",tbl_Metraj22[[#This Row],[TARIH]]="-"),0,IF(tbl_Metraj22[[#This Row],[YUZDE]]=0,tbl_Metraj22[[#This Row],[METRAJ_BETON]],tbl_Metraj22[[#This Row],[YUZDE]]*tbl_Metraj22[[#This Row],[METRAJ_BETON]]))</f>
        <v>2.89</v>
      </c>
      <c r="K5906" s="2" t="s">
        <v>970</v>
      </c>
    </row>
    <row r="5907" spans="1:11" ht="14.25" x14ac:dyDescent="0.2">
      <c r="A5907" s="2" t="s">
        <v>728</v>
      </c>
      <c r="B5907" s="124" t="s">
        <v>10170</v>
      </c>
      <c r="C5907" s="124"/>
      <c r="D5907" s="126">
        <v>3.36</v>
      </c>
      <c r="E5907" s="124" t="s">
        <v>768</v>
      </c>
      <c r="F5907" s="124">
        <v>-3</v>
      </c>
      <c r="G5907" s="2" t="s">
        <v>18493</v>
      </c>
      <c r="H5907" s="130">
        <v>45892</v>
      </c>
      <c r="I5907" s="134"/>
      <c r="J5907" s="123">
        <f>IF(OR(tbl_Metraj22[[#This Row],[TARIH]]="",tbl_Metraj22[[#This Row],[TARIH]]="-"),0,IF(tbl_Metraj22[[#This Row],[YUZDE]]=0,tbl_Metraj22[[#This Row],[METRAJ_BETON]],tbl_Metraj22[[#This Row],[YUZDE]]*tbl_Metraj22[[#This Row],[METRAJ_BETON]]))</f>
        <v>3.36</v>
      </c>
      <c r="K5907" s="2" t="s">
        <v>971</v>
      </c>
    </row>
    <row r="5908" spans="1:11" ht="14.25" x14ac:dyDescent="0.2">
      <c r="A5908" s="2" t="s">
        <v>728</v>
      </c>
      <c r="B5908" s="124" t="s">
        <v>10171</v>
      </c>
      <c r="C5908" s="124"/>
      <c r="D5908" s="126">
        <v>3.92</v>
      </c>
      <c r="E5908" s="124" t="s">
        <v>768</v>
      </c>
      <c r="F5908" s="124">
        <v>-3</v>
      </c>
      <c r="G5908" s="2" t="s">
        <v>18494</v>
      </c>
      <c r="H5908" s="130">
        <v>45891</v>
      </c>
      <c r="I5908" s="134"/>
      <c r="J5908" s="123">
        <f>IF(OR(tbl_Metraj22[[#This Row],[TARIH]]="",tbl_Metraj22[[#This Row],[TARIH]]="-"),0,IF(tbl_Metraj22[[#This Row],[YUZDE]]=0,tbl_Metraj22[[#This Row],[METRAJ_BETON]],tbl_Metraj22[[#This Row],[YUZDE]]*tbl_Metraj22[[#This Row],[METRAJ_BETON]]))</f>
        <v>3.92</v>
      </c>
      <c r="K5908" s="2" t="s">
        <v>972</v>
      </c>
    </row>
    <row r="5909" spans="1:11" ht="14.25" x14ac:dyDescent="0.2">
      <c r="A5909" s="2" t="s">
        <v>728</v>
      </c>
      <c r="B5909" s="124" t="s">
        <v>10172</v>
      </c>
      <c r="C5909" s="124"/>
      <c r="D5909" s="126">
        <v>5.56</v>
      </c>
      <c r="E5909" s="124" t="s">
        <v>768</v>
      </c>
      <c r="F5909" s="124">
        <v>-3</v>
      </c>
      <c r="G5909" s="2" t="s">
        <v>18495</v>
      </c>
      <c r="H5909" s="130">
        <v>45894</v>
      </c>
      <c r="I5909" s="134"/>
      <c r="J5909" s="123">
        <f>IF(OR(tbl_Metraj22[[#This Row],[TARIH]]="",tbl_Metraj22[[#This Row],[TARIH]]="-"),0,IF(tbl_Metraj22[[#This Row],[YUZDE]]=0,tbl_Metraj22[[#This Row],[METRAJ_BETON]],tbl_Metraj22[[#This Row],[YUZDE]]*tbl_Metraj22[[#This Row],[METRAJ_BETON]]))</f>
        <v>5.56</v>
      </c>
      <c r="K5909" s="2" t="s">
        <v>973</v>
      </c>
    </row>
    <row r="5910" spans="1:11" ht="14.25" x14ac:dyDescent="0.2">
      <c r="A5910" s="2" t="s">
        <v>728</v>
      </c>
      <c r="B5910" s="124" t="s">
        <v>10173</v>
      </c>
      <c r="C5910" s="124"/>
      <c r="D5910" s="126">
        <v>5.0199999999999996</v>
      </c>
      <c r="E5910" s="124" t="s">
        <v>768</v>
      </c>
      <c r="F5910" s="124">
        <v>-3</v>
      </c>
      <c r="G5910" s="2" t="s">
        <v>18496</v>
      </c>
      <c r="H5910" s="130">
        <v>45901</v>
      </c>
      <c r="I5910" s="134"/>
      <c r="J5910" s="123">
        <f>IF(OR(tbl_Metraj22[[#This Row],[TARIH]]="",tbl_Metraj22[[#This Row],[TARIH]]="-"),0,IF(tbl_Metraj22[[#This Row],[YUZDE]]=0,tbl_Metraj22[[#This Row],[METRAJ_BETON]],tbl_Metraj22[[#This Row],[YUZDE]]*tbl_Metraj22[[#This Row],[METRAJ_BETON]]))</f>
        <v>5.0199999999999996</v>
      </c>
      <c r="K5910" s="2" t="s">
        <v>974</v>
      </c>
    </row>
    <row r="5911" spans="1:11" ht="14.25" x14ac:dyDescent="0.2">
      <c r="A5911" s="2" t="s">
        <v>728</v>
      </c>
      <c r="B5911" s="124" t="s">
        <v>10174</v>
      </c>
      <c r="C5911" s="124"/>
      <c r="D5911" s="126">
        <v>5.0199999999999996</v>
      </c>
      <c r="E5911" s="124" t="s">
        <v>768</v>
      </c>
      <c r="F5911" s="124">
        <v>-3</v>
      </c>
      <c r="G5911" s="2" t="s">
        <v>18497</v>
      </c>
      <c r="H5911" s="130">
        <v>45905</v>
      </c>
      <c r="I5911" s="134"/>
      <c r="J5911" s="123">
        <f>IF(OR(tbl_Metraj22[[#This Row],[TARIH]]="",tbl_Metraj22[[#This Row],[TARIH]]="-"),0,IF(tbl_Metraj22[[#This Row],[YUZDE]]=0,tbl_Metraj22[[#This Row],[METRAJ_BETON]],tbl_Metraj22[[#This Row],[YUZDE]]*tbl_Metraj22[[#This Row],[METRAJ_BETON]]))</f>
        <v>5.0199999999999996</v>
      </c>
      <c r="K5911" s="2" t="s">
        <v>975</v>
      </c>
    </row>
    <row r="5912" spans="1:11" ht="14.25" x14ac:dyDescent="0.2">
      <c r="A5912" s="2" t="s">
        <v>728</v>
      </c>
      <c r="B5912" s="124" t="s">
        <v>10175</v>
      </c>
      <c r="C5912" s="124"/>
      <c r="D5912" s="126">
        <v>5.56</v>
      </c>
      <c r="E5912" s="124" t="s">
        <v>768</v>
      </c>
      <c r="F5912" s="124">
        <v>-3</v>
      </c>
      <c r="G5912" s="2" t="s">
        <v>18498</v>
      </c>
      <c r="H5912" s="130">
        <v>45905</v>
      </c>
      <c r="I5912" s="134"/>
      <c r="J5912" s="123">
        <f>IF(OR(tbl_Metraj22[[#This Row],[TARIH]]="",tbl_Metraj22[[#This Row],[TARIH]]="-"),0,IF(tbl_Metraj22[[#This Row],[YUZDE]]=0,tbl_Metraj22[[#This Row],[METRAJ_BETON]],tbl_Metraj22[[#This Row],[YUZDE]]*tbl_Metraj22[[#This Row],[METRAJ_BETON]]))</f>
        <v>5.56</v>
      </c>
      <c r="K5912" s="2" t="s">
        <v>976</v>
      </c>
    </row>
    <row r="5913" spans="1:11" ht="14.25" x14ac:dyDescent="0.2">
      <c r="A5913" s="2" t="s">
        <v>728</v>
      </c>
      <c r="B5913" s="124" t="s">
        <v>10176</v>
      </c>
      <c r="C5913" s="124"/>
      <c r="D5913" s="126">
        <v>2.2400000000000002</v>
      </c>
      <c r="E5913" s="124" t="s">
        <v>768</v>
      </c>
      <c r="F5913" s="124">
        <v>-3</v>
      </c>
      <c r="G5913" s="2" t="s">
        <v>18499</v>
      </c>
      <c r="H5913" s="130">
        <v>45901</v>
      </c>
      <c r="I5913" s="134"/>
      <c r="J5913" s="123">
        <f>IF(OR(tbl_Metraj22[[#This Row],[TARIH]]="",tbl_Metraj22[[#This Row],[TARIH]]="-"),0,IF(tbl_Metraj22[[#This Row],[YUZDE]]=0,tbl_Metraj22[[#This Row],[METRAJ_BETON]],tbl_Metraj22[[#This Row],[YUZDE]]*tbl_Metraj22[[#This Row],[METRAJ_BETON]]))</f>
        <v>2.2400000000000002</v>
      </c>
      <c r="K5913" s="2" t="s">
        <v>1001</v>
      </c>
    </row>
    <row r="5914" spans="1:11" ht="14.25" x14ac:dyDescent="0.2">
      <c r="A5914" s="2" t="s">
        <v>728</v>
      </c>
      <c r="B5914" s="124" t="s">
        <v>10177</v>
      </c>
      <c r="C5914" s="124"/>
      <c r="D5914" s="126">
        <v>2.8</v>
      </c>
      <c r="E5914" s="124" t="s">
        <v>768</v>
      </c>
      <c r="F5914" s="124">
        <v>-3</v>
      </c>
      <c r="G5914" s="2" t="s">
        <v>18500</v>
      </c>
      <c r="H5914" s="130"/>
      <c r="I5914" s="134"/>
      <c r="J5914" s="123">
        <f>IF(OR(tbl_Metraj22[[#This Row],[TARIH]]="",tbl_Metraj22[[#This Row],[TARIH]]="-"),0,IF(tbl_Metraj22[[#This Row],[YUZDE]]=0,tbl_Metraj22[[#This Row],[METRAJ_BETON]],tbl_Metraj22[[#This Row],[YUZDE]]*tbl_Metraj22[[#This Row],[METRAJ_BETON]]))</f>
        <v>0</v>
      </c>
      <c r="K5914" s="2" t="s">
        <v>977</v>
      </c>
    </row>
    <row r="5915" spans="1:11" ht="14.25" x14ac:dyDescent="0.2">
      <c r="A5915" s="2" t="s">
        <v>728</v>
      </c>
      <c r="B5915" s="124" t="s">
        <v>10203</v>
      </c>
      <c r="C5915" s="124"/>
      <c r="D5915" s="126">
        <v>0.84</v>
      </c>
      <c r="E5915" s="124" t="s">
        <v>768</v>
      </c>
      <c r="F5915" s="124">
        <v>-3</v>
      </c>
      <c r="G5915" s="2" t="s">
        <v>18501</v>
      </c>
      <c r="H5915" s="130"/>
      <c r="I5915" s="134"/>
      <c r="J5915" s="123">
        <f>IF(OR(tbl_Metraj22[[#This Row],[TARIH]]="",tbl_Metraj22[[#This Row],[TARIH]]="-"),0,IF(tbl_Metraj22[[#This Row],[YUZDE]]=0,tbl_Metraj22[[#This Row],[METRAJ_BETON]],tbl_Metraj22[[#This Row],[YUZDE]]*tbl_Metraj22[[#This Row],[METRAJ_BETON]]))</f>
        <v>0</v>
      </c>
      <c r="K5915" s="2" t="s">
        <v>964</v>
      </c>
    </row>
    <row r="5916" spans="1:11" ht="14.25" x14ac:dyDescent="0.2">
      <c r="A5916" s="2" t="s">
        <v>752</v>
      </c>
      <c r="B5916" s="124" t="s">
        <v>8547</v>
      </c>
      <c r="C5916" s="124"/>
      <c r="D5916" s="126">
        <v>0.19</v>
      </c>
      <c r="E5916" s="124" t="s">
        <v>768</v>
      </c>
      <c r="F5916" s="124">
        <v>-3</v>
      </c>
      <c r="G5916" s="2" t="s">
        <v>18502</v>
      </c>
      <c r="H5916" s="130"/>
      <c r="I5916" s="134"/>
      <c r="J5916" s="123">
        <f>IF(OR(tbl_Metraj22[[#This Row],[TARIH]]="",tbl_Metraj22[[#This Row],[TARIH]]="-"),0,IF(tbl_Metraj22[[#This Row],[YUZDE]]=0,tbl_Metraj22[[#This Row],[METRAJ_BETON]],tbl_Metraj22[[#This Row],[YUZDE]]*tbl_Metraj22[[#This Row],[METRAJ_BETON]]))</f>
        <v>0</v>
      </c>
    </row>
    <row r="5917" spans="1:11" ht="14.25" x14ac:dyDescent="0.2">
      <c r="A5917" s="2" t="s">
        <v>752</v>
      </c>
      <c r="B5917" s="124" t="s">
        <v>8548</v>
      </c>
      <c r="C5917" s="124"/>
      <c r="D5917" s="126">
        <v>0.32</v>
      </c>
      <c r="E5917" s="124" t="s">
        <v>768</v>
      </c>
      <c r="F5917" s="124">
        <v>-3</v>
      </c>
      <c r="G5917" s="2" t="s">
        <v>18503</v>
      </c>
      <c r="H5917" s="130"/>
      <c r="I5917" s="134"/>
      <c r="J5917" s="123">
        <f>IF(OR(tbl_Metraj22[[#This Row],[TARIH]]="",tbl_Metraj22[[#This Row],[TARIH]]="-"),0,IF(tbl_Metraj22[[#This Row],[YUZDE]]=0,tbl_Metraj22[[#This Row],[METRAJ_BETON]],tbl_Metraj22[[#This Row],[YUZDE]]*tbl_Metraj22[[#This Row],[METRAJ_BETON]]))</f>
        <v>0</v>
      </c>
    </row>
    <row r="5918" spans="1:11" ht="14.25" x14ac:dyDescent="0.2">
      <c r="A5918" s="2" t="s">
        <v>752</v>
      </c>
      <c r="B5918" s="124" t="s">
        <v>8549</v>
      </c>
      <c r="C5918" s="124"/>
      <c r="D5918" s="126">
        <v>0.23</v>
      </c>
      <c r="E5918" s="124" t="s">
        <v>768</v>
      </c>
      <c r="F5918" s="124">
        <v>-3</v>
      </c>
      <c r="G5918" s="2" t="s">
        <v>18504</v>
      </c>
      <c r="H5918" s="130"/>
      <c r="I5918" s="134"/>
      <c r="J5918" s="123">
        <f>IF(OR(tbl_Metraj22[[#This Row],[TARIH]]="",tbl_Metraj22[[#This Row],[TARIH]]="-"),0,IF(tbl_Metraj22[[#This Row],[YUZDE]]=0,tbl_Metraj22[[#This Row],[METRAJ_BETON]],tbl_Metraj22[[#This Row],[YUZDE]]*tbl_Metraj22[[#This Row],[METRAJ_BETON]]))</f>
        <v>0</v>
      </c>
    </row>
    <row r="5919" spans="1:11" ht="14.25" x14ac:dyDescent="0.2">
      <c r="A5919" s="2" t="s">
        <v>752</v>
      </c>
      <c r="B5919" s="124" t="s">
        <v>8550</v>
      </c>
      <c r="C5919" s="124"/>
      <c r="D5919" s="126">
        <v>0.74</v>
      </c>
      <c r="E5919" s="124" t="s">
        <v>768</v>
      </c>
      <c r="F5919" s="124">
        <v>-3</v>
      </c>
      <c r="G5919" s="2" t="s">
        <v>18505</v>
      </c>
      <c r="H5919" s="130"/>
      <c r="I5919" s="134"/>
      <c r="J5919" s="123">
        <f>IF(OR(tbl_Metraj22[[#This Row],[TARIH]]="",tbl_Metraj22[[#This Row],[TARIH]]="-"),0,IF(tbl_Metraj22[[#This Row],[YUZDE]]=0,tbl_Metraj22[[#This Row],[METRAJ_BETON]],tbl_Metraj22[[#This Row],[YUZDE]]*tbl_Metraj22[[#This Row],[METRAJ_BETON]]))</f>
        <v>0</v>
      </c>
    </row>
    <row r="5920" spans="1:11" ht="14.25" x14ac:dyDescent="0.2">
      <c r="A5920" s="2" t="s">
        <v>2977</v>
      </c>
      <c r="B5920" s="124" t="s">
        <v>8333</v>
      </c>
      <c r="C5920" s="124"/>
      <c r="D5920" s="126">
        <v>4.9800000000000004</v>
      </c>
      <c r="E5920" s="124" t="s">
        <v>768</v>
      </c>
      <c r="F5920" s="124">
        <v>-3</v>
      </c>
      <c r="G5920" s="2" t="s">
        <v>18506</v>
      </c>
      <c r="H5920" s="130">
        <v>45902</v>
      </c>
      <c r="I5920" s="134"/>
      <c r="J5920" s="123">
        <f>IF(OR(tbl_Metraj22[[#This Row],[TARIH]]="",tbl_Metraj22[[#This Row],[TARIH]]="-"),0,IF(tbl_Metraj22[[#This Row],[YUZDE]]=0,tbl_Metraj22[[#This Row],[METRAJ_BETON]],tbl_Metraj22[[#This Row],[YUZDE]]*tbl_Metraj22[[#This Row],[METRAJ_BETON]]))</f>
        <v>4.9800000000000004</v>
      </c>
      <c r="K5920" s="2" t="s">
        <v>1050</v>
      </c>
    </row>
    <row r="5921" spans="1:11" ht="14.25" x14ac:dyDescent="0.2">
      <c r="A5921" s="2" t="s">
        <v>2977</v>
      </c>
      <c r="B5921" s="124" t="s">
        <v>8334</v>
      </c>
      <c r="C5921" s="124"/>
      <c r="D5921" s="126">
        <v>10.63</v>
      </c>
      <c r="E5921" s="124" t="s">
        <v>768</v>
      </c>
      <c r="F5921" s="124">
        <v>-3</v>
      </c>
      <c r="G5921" s="2" t="s">
        <v>18507</v>
      </c>
      <c r="H5921" s="130">
        <v>45902</v>
      </c>
      <c r="I5921" s="134"/>
      <c r="J5921" s="123">
        <f>IF(OR(tbl_Metraj22[[#This Row],[TARIH]]="",tbl_Metraj22[[#This Row],[TARIH]]="-"),0,IF(tbl_Metraj22[[#This Row],[YUZDE]]=0,tbl_Metraj22[[#This Row],[METRAJ_BETON]],tbl_Metraj22[[#This Row],[YUZDE]]*tbl_Metraj22[[#This Row],[METRAJ_BETON]]))</f>
        <v>10.63</v>
      </c>
      <c r="K5921" s="2" t="s">
        <v>1049</v>
      </c>
    </row>
    <row r="5922" spans="1:11" ht="14.25" x14ac:dyDescent="0.2">
      <c r="A5922" s="2" t="s">
        <v>2977</v>
      </c>
      <c r="B5922" s="124" t="s">
        <v>8335</v>
      </c>
      <c r="C5922" s="124"/>
      <c r="D5922" s="126">
        <v>6.17</v>
      </c>
      <c r="E5922" s="124" t="s">
        <v>768</v>
      </c>
      <c r="F5922" s="124">
        <v>-3</v>
      </c>
      <c r="G5922" s="2" t="s">
        <v>18508</v>
      </c>
      <c r="H5922" s="130">
        <v>45902</v>
      </c>
      <c r="I5922" s="134"/>
      <c r="J5922" s="123">
        <f>IF(OR(tbl_Metraj22[[#This Row],[TARIH]]="",tbl_Metraj22[[#This Row],[TARIH]]="-"),0,IF(tbl_Metraj22[[#This Row],[YUZDE]]=0,tbl_Metraj22[[#This Row],[METRAJ_BETON]],tbl_Metraj22[[#This Row],[YUZDE]]*tbl_Metraj22[[#This Row],[METRAJ_BETON]]))</f>
        <v>6.17</v>
      </c>
      <c r="K5922" s="2" t="s">
        <v>1048</v>
      </c>
    </row>
    <row r="5923" spans="1:11" ht="14.25" x14ac:dyDescent="0.2">
      <c r="A5923" s="2" t="s">
        <v>2977</v>
      </c>
      <c r="B5923" s="124" t="s">
        <v>8336</v>
      </c>
      <c r="C5923" s="124"/>
      <c r="D5923" s="126">
        <v>32.869999999999997</v>
      </c>
      <c r="E5923" s="124" t="s">
        <v>768</v>
      </c>
      <c r="F5923" s="124">
        <v>-3</v>
      </c>
      <c r="G5923" s="2" t="s">
        <v>18509</v>
      </c>
      <c r="H5923" s="130">
        <v>45895</v>
      </c>
      <c r="I5923" s="134"/>
      <c r="J5923" s="123">
        <f>IF(OR(tbl_Metraj22[[#This Row],[TARIH]]="",tbl_Metraj22[[#This Row],[TARIH]]="-"),0,IF(tbl_Metraj22[[#This Row],[YUZDE]]=0,tbl_Metraj22[[#This Row],[METRAJ_BETON]],tbl_Metraj22[[#This Row],[YUZDE]]*tbl_Metraj22[[#This Row],[METRAJ_BETON]]))</f>
        <v>32.869999999999997</v>
      </c>
      <c r="K5923" s="2" t="s">
        <v>1047</v>
      </c>
    </row>
    <row r="5924" spans="1:11" ht="14.25" x14ac:dyDescent="0.2">
      <c r="A5924" s="2" t="s">
        <v>2977</v>
      </c>
      <c r="B5924" s="124" t="s">
        <v>8337</v>
      </c>
      <c r="C5924" s="124"/>
      <c r="D5924" s="126">
        <v>31.71</v>
      </c>
      <c r="E5924" s="124" t="s">
        <v>768</v>
      </c>
      <c r="F5924" s="124">
        <v>-3</v>
      </c>
      <c r="G5924" s="2" t="s">
        <v>18510</v>
      </c>
      <c r="H5924" s="130">
        <v>45894</v>
      </c>
      <c r="I5924" s="134"/>
      <c r="J5924" s="123">
        <f>IF(OR(tbl_Metraj22[[#This Row],[TARIH]]="",tbl_Metraj22[[#This Row],[TARIH]]="-"),0,IF(tbl_Metraj22[[#This Row],[YUZDE]]=0,tbl_Metraj22[[#This Row],[METRAJ_BETON]],tbl_Metraj22[[#This Row],[YUZDE]]*tbl_Metraj22[[#This Row],[METRAJ_BETON]]))</f>
        <v>31.71</v>
      </c>
      <c r="K5924" s="2" t="s">
        <v>1046</v>
      </c>
    </row>
    <row r="5925" spans="1:11" ht="14.25" x14ac:dyDescent="0.2">
      <c r="A5925" s="2" t="s">
        <v>2977</v>
      </c>
      <c r="B5925" s="124" t="s">
        <v>8338</v>
      </c>
      <c r="C5925" s="124"/>
      <c r="D5925" s="126">
        <v>47.52</v>
      </c>
      <c r="E5925" s="124" t="s">
        <v>768</v>
      </c>
      <c r="F5925" s="124">
        <v>-3</v>
      </c>
      <c r="G5925" s="2" t="s">
        <v>18511</v>
      </c>
      <c r="H5925" s="130">
        <v>45893</v>
      </c>
      <c r="I5925" s="134"/>
      <c r="J5925" s="123">
        <f>IF(OR(tbl_Metraj22[[#This Row],[TARIH]]="",tbl_Metraj22[[#This Row],[TARIH]]="-"),0,IF(tbl_Metraj22[[#This Row],[YUZDE]]=0,tbl_Metraj22[[#This Row],[METRAJ_BETON]],tbl_Metraj22[[#This Row],[YUZDE]]*tbl_Metraj22[[#This Row],[METRAJ_BETON]]))</f>
        <v>47.52</v>
      </c>
      <c r="K5925" s="2" t="s">
        <v>1045</v>
      </c>
    </row>
    <row r="5926" spans="1:11" ht="14.25" x14ac:dyDescent="0.2">
      <c r="A5926" s="2" t="s">
        <v>2977</v>
      </c>
      <c r="B5926" s="124" t="s">
        <v>8339</v>
      </c>
      <c r="C5926" s="124"/>
      <c r="D5926" s="126">
        <v>47.26</v>
      </c>
      <c r="E5926" s="124" t="s">
        <v>768</v>
      </c>
      <c r="F5926" s="124">
        <v>-3</v>
      </c>
      <c r="G5926" s="2" t="s">
        <v>18512</v>
      </c>
      <c r="H5926" s="130">
        <v>45890</v>
      </c>
      <c r="I5926" s="134"/>
      <c r="J5926" s="123">
        <f>IF(OR(tbl_Metraj22[[#This Row],[TARIH]]="",tbl_Metraj22[[#This Row],[TARIH]]="-"),0,IF(tbl_Metraj22[[#This Row],[YUZDE]]=0,tbl_Metraj22[[#This Row],[METRAJ_BETON]],tbl_Metraj22[[#This Row],[YUZDE]]*tbl_Metraj22[[#This Row],[METRAJ_BETON]]))</f>
        <v>47.26</v>
      </c>
      <c r="K5926" s="2" t="s">
        <v>1043</v>
      </c>
    </row>
    <row r="5927" spans="1:11" ht="14.25" x14ac:dyDescent="0.2">
      <c r="A5927" s="2" t="s">
        <v>2977</v>
      </c>
      <c r="B5927" s="124" t="s">
        <v>8340</v>
      </c>
      <c r="C5927" s="124"/>
      <c r="D5927" s="126">
        <v>1.91</v>
      </c>
      <c r="E5927" s="124" t="s">
        <v>768</v>
      </c>
      <c r="F5927" s="124">
        <v>-3</v>
      </c>
      <c r="G5927" s="2" t="s">
        <v>18513</v>
      </c>
      <c r="H5927" s="130">
        <v>45890</v>
      </c>
      <c r="I5927" s="134"/>
      <c r="J5927" s="123">
        <f>IF(OR(tbl_Metraj22[[#This Row],[TARIH]]="",tbl_Metraj22[[#This Row],[TARIH]]="-"),0,IF(tbl_Metraj22[[#This Row],[YUZDE]]=0,tbl_Metraj22[[#This Row],[METRAJ_BETON]],tbl_Metraj22[[#This Row],[YUZDE]]*tbl_Metraj22[[#This Row],[METRAJ_BETON]]))</f>
        <v>1.91</v>
      </c>
      <c r="K5927" s="2" t="s">
        <v>1044</v>
      </c>
    </row>
    <row r="5928" spans="1:11" ht="14.25" x14ac:dyDescent="0.2">
      <c r="A5928" s="2" t="s">
        <v>2977</v>
      </c>
      <c r="B5928" s="124" t="s">
        <v>8341</v>
      </c>
      <c r="C5928" s="124"/>
      <c r="D5928" s="126">
        <v>14.58</v>
      </c>
      <c r="E5928" s="124" t="s">
        <v>768</v>
      </c>
      <c r="F5928" s="124">
        <v>-3</v>
      </c>
      <c r="G5928" s="2" t="s">
        <v>18514</v>
      </c>
      <c r="H5928" s="130"/>
      <c r="I5928" s="134"/>
      <c r="J5928" s="123">
        <f>IF(OR(tbl_Metraj22[[#This Row],[TARIH]]="",tbl_Metraj22[[#This Row],[TARIH]]="-"),0,IF(tbl_Metraj22[[#This Row],[YUZDE]]=0,tbl_Metraj22[[#This Row],[METRAJ_BETON]],tbl_Metraj22[[#This Row],[YUZDE]]*tbl_Metraj22[[#This Row],[METRAJ_BETON]]))</f>
        <v>0</v>
      </c>
    </row>
    <row r="5929" spans="1:11" ht="14.25" x14ac:dyDescent="0.2">
      <c r="A5929" s="2" t="s">
        <v>2977</v>
      </c>
      <c r="B5929" s="124" t="s">
        <v>8342</v>
      </c>
      <c r="C5929" s="124"/>
      <c r="D5929" s="126">
        <v>15.44</v>
      </c>
      <c r="E5929" s="124" t="s">
        <v>768</v>
      </c>
      <c r="F5929" s="124">
        <v>-3</v>
      </c>
      <c r="G5929" s="2" t="s">
        <v>18515</v>
      </c>
      <c r="H5929" s="130">
        <v>45892</v>
      </c>
      <c r="I5929" s="134"/>
      <c r="J5929" s="123">
        <f>IF(OR(tbl_Metraj22[[#This Row],[TARIH]]="",tbl_Metraj22[[#This Row],[TARIH]]="-"),0,IF(tbl_Metraj22[[#This Row],[YUZDE]]=0,tbl_Metraj22[[#This Row],[METRAJ_BETON]],tbl_Metraj22[[#This Row],[YUZDE]]*tbl_Metraj22[[#This Row],[METRAJ_BETON]]))</f>
        <v>15.44</v>
      </c>
      <c r="K5929" s="2" t="s">
        <v>953</v>
      </c>
    </row>
    <row r="5930" spans="1:11" ht="14.25" x14ac:dyDescent="0.2">
      <c r="A5930" s="2" t="s">
        <v>2977</v>
      </c>
      <c r="B5930" s="124" t="s">
        <v>8343</v>
      </c>
      <c r="C5930" s="124"/>
      <c r="D5930" s="126">
        <v>15.67</v>
      </c>
      <c r="E5930" s="124" t="s">
        <v>768</v>
      </c>
      <c r="F5930" s="124">
        <v>-3</v>
      </c>
      <c r="G5930" s="2" t="s">
        <v>18516</v>
      </c>
      <c r="H5930" s="130">
        <v>45890</v>
      </c>
      <c r="I5930" s="134"/>
      <c r="J5930" s="123">
        <f>IF(OR(tbl_Metraj22[[#This Row],[TARIH]]="",tbl_Metraj22[[#This Row],[TARIH]]="-"),0,IF(tbl_Metraj22[[#This Row],[YUZDE]]=0,tbl_Metraj22[[#This Row],[METRAJ_BETON]],tbl_Metraj22[[#This Row],[YUZDE]]*tbl_Metraj22[[#This Row],[METRAJ_BETON]]))</f>
        <v>15.67</v>
      </c>
      <c r="K5930" s="2" t="s">
        <v>955</v>
      </c>
    </row>
    <row r="5931" spans="1:11" ht="14.25" x14ac:dyDescent="0.2">
      <c r="A5931" s="2" t="s">
        <v>2977</v>
      </c>
      <c r="B5931" s="124" t="s">
        <v>8426</v>
      </c>
      <c r="C5931" s="124"/>
      <c r="D5931" s="126">
        <v>2.67</v>
      </c>
      <c r="E5931" s="124" t="s">
        <v>768</v>
      </c>
      <c r="F5931" s="124">
        <v>-3</v>
      </c>
      <c r="G5931" s="2" t="s">
        <v>18517</v>
      </c>
      <c r="H5931" s="130"/>
      <c r="I5931" s="134"/>
      <c r="J5931" s="123">
        <f>IF(OR(tbl_Metraj22[[#This Row],[TARIH]]="",tbl_Metraj22[[#This Row],[TARIH]]="-"),0,IF(tbl_Metraj22[[#This Row],[YUZDE]]=0,tbl_Metraj22[[#This Row],[METRAJ_BETON]],tbl_Metraj22[[#This Row],[YUZDE]]*tbl_Metraj22[[#This Row],[METRAJ_BETON]]))</f>
        <v>0</v>
      </c>
      <c r="K5931" s="2" t="s">
        <v>935</v>
      </c>
    </row>
    <row r="5932" spans="1:11" ht="14.25" x14ac:dyDescent="0.2">
      <c r="A5932" s="2" t="s">
        <v>2977</v>
      </c>
      <c r="B5932" s="124" t="s">
        <v>8427</v>
      </c>
      <c r="C5932" s="124"/>
      <c r="D5932" s="126">
        <v>13.86</v>
      </c>
      <c r="E5932" s="124" t="s">
        <v>768</v>
      </c>
      <c r="F5932" s="124">
        <v>-3</v>
      </c>
      <c r="G5932" s="2" t="s">
        <v>18518</v>
      </c>
      <c r="H5932" s="130"/>
      <c r="I5932" s="134"/>
      <c r="J5932" s="123">
        <f>IF(OR(tbl_Metraj22[[#This Row],[TARIH]]="",tbl_Metraj22[[#This Row],[TARIH]]="-"),0,IF(tbl_Metraj22[[#This Row],[YUZDE]]=0,tbl_Metraj22[[#This Row],[METRAJ_BETON]],tbl_Metraj22[[#This Row],[YUZDE]]*tbl_Metraj22[[#This Row],[METRAJ_BETON]]))</f>
        <v>0</v>
      </c>
      <c r="K5932" s="2" t="s">
        <v>934</v>
      </c>
    </row>
    <row r="5933" spans="1:11" ht="14.25" x14ac:dyDescent="0.2">
      <c r="A5933" s="2" t="s">
        <v>2977</v>
      </c>
      <c r="B5933" s="124" t="s">
        <v>8428</v>
      </c>
      <c r="C5933" s="124"/>
      <c r="D5933" s="126">
        <v>10.1</v>
      </c>
      <c r="E5933" s="124" t="s">
        <v>768</v>
      </c>
      <c r="F5933" s="124">
        <v>-3</v>
      </c>
      <c r="G5933" s="2" t="s">
        <v>18519</v>
      </c>
      <c r="H5933" s="130">
        <v>45904</v>
      </c>
      <c r="I5933" s="134"/>
      <c r="J5933" s="123">
        <f>IF(OR(tbl_Metraj22[[#This Row],[TARIH]]="",tbl_Metraj22[[#This Row],[TARIH]]="-"),0,IF(tbl_Metraj22[[#This Row],[YUZDE]]=0,tbl_Metraj22[[#This Row],[METRAJ_BETON]],tbl_Metraj22[[#This Row],[YUZDE]]*tbl_Metraj22[[#This Row],[METRAJ_BETON]]))</f>
        <v>10.1</v>
      </c>
      <c r="K5933" s="2" t="s">
        <v>931</v>
      </c>
    </row>
    <row r="5934" spans="1:11" ht="14.25" x14ac:dyDescent="0.2">
      <c r="A5934" s="2" t="s">
        <v>2977</v>
      </c>
      <c r="B5934" s="124" t="s">
        <v>8429</v>
      </c>
      <c r="C5934" s="124"/>
      <c r="D5934" s="126">
        <v>7.52</v>
      </c>
      <c r="E5934" s="124" t="s">
        <v>768</v>
      </c>
      <c r="F5934" s="124">
        <v>-3</v>
      </c>
      <c r="G5934" s="2" t="s">
        <v>18520</v>
      </c>
      <c r="H5934" s="130">
        <v>45904</v>
      </c>
      <c r="I5934" s="134"/>
      <c r="J5934" s="123">
        <f>IF(OR(tbl_Metraj22[[#This Row],[TARIH]]="",tbl_Metraj22[[#This Row],[TARIH]]="-"),0,IF(tbl_Metraj22[[#This Row],[YUZDE]]=0,tbl_Metraj22[[#This Row],[METRAJ_BETON]],tbl_Metraj22[[#This Row],[YUZDE]]*tbl_Metraj22[[#This Row],[METRAJ_BETON]]))</f>
        <v>7.52</v>
      </c>
      <c r="K5934" s="2" t="s">
        <v>932</v>
      </c>
    </row>
    <row r="5935" spans="1:11" ht="14.25" x14ac:dyDescent="0.2">
      <c r="A5935" s="2" t="s">
        <v>2977</v>
      </c>
      <c r="B5935" s="124" t="s">
        <v>8430</v>
      </c>
      <c r="C5935" s="124"/>
      <c r="D5935" s="126">
        <v>4.68</v>
      </c>
      <c r="E5935" s="124" t="s">
        <v>768</v>
      </c>
      <c r="F5935" s="124">
        <v>-3</v>
      </c>
      <c r="G5935" s="2" t="s">
        <v>18521</v>
      </c>
      <c r="H5935" s="130">
        <v>45904</v>
      </c>
      <c r="I5935" s="134"/>
      <c r="J5935" s="123">
        <f>IF(OR(tbl_Metraj22[[#This Row],[TARIH]]="",tbl_Metraj22[[#This Row],[TARIH]]="-"),0,IF(tbl_Metraj22[[#This Row],[YUZDE]]=0,tbl_Metraj22[[#This Row],[METRAJ_BETON]],tbl_Metraj22[[#This Row],[YUZDE]]*tbl_Metraj22[[#This Row],[METRAJ_BETON]]))</f>
        <v>4.68</v>
      </c>
      <c r="K5935" s="2" t="s">
        <v>933</v>
      </c>
    </row>
    <row r="5936" spans="1:11" ht="14.25" x14ac:dyDescent="0.2">
      <c r="A5936" s="2" t="s">
        <v>2977</v>
      </c>
      <c r="B5936" s="124" t="s">
        <v>8431</v>
      </c>
      <c r="C5936" s="124"/>
      <c r="D5936" s="126">
        <v>1.29</v>
      </c>
      <c r="E5936" s="124" t="s">
        <v>768</v>
      </c>
      <c r="F5936" s="124">
        <v>-3</v>
      </c>
      <c r="G5936" s="2" t="s">
        <v>18522</v>
      </c>
      <c r="H5936" s="130">
        <v>45904</v>
      </c>
      <c r="I5936" s="134"/>
      <c r="J5936" s="123">
        <f>IF(OR(tbl_Metraj22[[#This Row],[TARIH]]="",tbl_Metraj22[[#This Row],[TARIH]]="-"),0,IF(tbl_Metraj22[[#This Row],[YUZDE]]=0,tbl_Metraj22[[#This Row],[METRAJ_BETON]],tbl_Metraj22[[#This Row],[YUZDE]]*tbl_Metraj22[[#This Row],[METRAJ_BETON]]))</f>
        <v>1.29</v>
      </c>
      <c r="K5936" s="2" t="s">
        <v>928</v>
      </c>
    </row>
    <row r="5937" spans="1:11" ht="14.25" x14ac:dyDescent="0.2">
      <c r="A5937" s="2" t="s">
        <v>2977</v>
      </c>
      <c r="B5937" s="124" t="s">
        <v>8432</v>
      </c>
      <c r="C5937" s="124"/>
      <c r="D5937" s="126">
        <v>11.02</v>
      </c>
      <c r="E5937" s="124" t="s">
        <v>768</v>
      </c>
      <c r="F5937" s="124">
        <v>-3</v>
      </c>
      <c r="G5937" s="2" t="s">
        <v>18523</v>
      </c>
      <c r="H5937" s="130">
        <v>45904</v>
      </c>
      <c r="I5937" s="134"/>
      <c r="J5937" s="123">
        <f>IF(OR(tbl_Metraj22[[#This Row],[TARIH]]="",tbl_Metraj22[[#This Row],[TARIH]]="-"),0,IF(tbl_Metraj22[[#This Row],[YUZDE]]=0,tbl_Metraj22[[#This Row],[METRAJ_BETON]],tbl_Metraj22[[#This Row],[YUZDE]]*tbl_Metraj22[[#This Row],[METRAJ_BETON]]))</f>
        <v>11.02</v>
      </c>
      <c r="K5937" s="2" t="s">
        <v>937</v>
      </c>
    </row>
    <row r="5938" spans="1:11" ht="14.25" x14ac:dyDescent="0.2">
      <c r="A5938" s="2" t="s">
        <v>2977</v>
      </c>
      <c r="B5938" s="124" t="s">
        <v>8433</v>
      </c>
      <c r="C5938" s="124"/>
      <c r="D5938" s="126">
        <v>4.22</v>
      </c>
      <c r="E5938" s="124" t="s">
        <v>768</v>
      </c>
      <c r="F5938" s="124">
        <v>-3</v>
      </c>
      <c r="G5938" s="2" t="s">
        <v>18524</v>
      </c>
      <c r="H5938" s="130"/>
      <c r="I5938" s="134"/>
      <c r="J5938" s="123">
        <f>IF(OR(tbl_Metraj22[[#This Row],[TARIH]]="",tbl_Metraj22[[#This Row],[TARIH]]="-"),0,IF(tbl_Metraj22[[#This Row],[YUZDE]]=0,tbl_Metraj22[[#This Row],[METRAJ_BETON]],tbl_Metraj22[[#This Row],[YUZDE]]*tbl_Metraj22[[#This Row],[METRAJ_BETON]]))</f>
        <v>0</v>
      </c>
      <c r="K5938" s="2" t="s">
        <v>938</v>
      </c>
    </row>
    <row r="5939" spans="1:11" ht="14.25" x14ac:dyDescent="0.2">
      <c r="A5939" s="2" t="s">
        <v>2977</v>
      </c>
      <c r="B5939" s="124" t="s">
        <v>8434</v>
      </c>
      <c r="C5939" s="124"/>
      <c r="D5939" s="126">
        <v>20.100000000000001</v>
      </c>
      <c r="E5939" s="124" t="s">
        <v>768</v>
      </c>
      <c r="F5939" s="124">
        <v>-3</v>
      </c>
      <c r="G5939" s="2" t="s">
        <v>18525</v>
      </c>
      <c r="H5939" s="130"/>
      <c r="I5939" s="134"/>
      <c r="J5939" s="123">
        <f>IF(OR(tbl_Metraj22[[#This Row],[TARIH]]="",tbl_Metraj22[[#This Row],[TARIH]]="-"),0,IF(tbl_Metraj22[[#This Row],[YUZDE]]=0,tbl_Metraj22[[#This Row],[METRAJ_BETON]],tbl_Metraj22[[#This Row],[YUZDE]]*tbl_Metraj22[[#This Row],[METRAJ_BETON]]))</f>
        <v>0</v>
      </c>
      <c r="K5939" s="2" t="s">
        <v>929</v>
      </c>
    </row>
    <row r="5940" spans="1:11" ht="14.25" x14ac:dyDescent="0.2">
      <c r="A5940" s="2" t="s">
        <v>2977</v>
      </c>
      <c r="B5940" s="124" t="s">
        <v>8435</v>
      </c>
      <c r="C5940" s="124"/>
      <c r="D5940" s="126">
        <v>4.6500000000000004</v>
      </c>
      <c r="E5940" s="124" t="s">
        <v>768</v>
      </c>
      <c r="F5940" s="124">
        <v>-3</v>
      </c>
      <c r="G5940" s="2" t="s">
        <v>18526</v>
      </c>
      <c r="H5940" s="130"/>
      <c r="I5940" s="134"/>
      <c r="J5940" s="123">
        <f>IF(OR(tbl_Metraj22[[#This Row],[TARIH]]="",tbl_Metraj22[[#This Row],[TARIH]]="-"),0,IF(tbl_Metraj22[[#This Row],[YUZDE]]=0,tbl_Metraj22[[#This Row],[METRAJ_BETON]],tbl_Metraj22[[#This Row],[YUZDE]]*tbl_Metraj22[[#This Row],[METRAJ_BETON]]))</f>
        <v>0</v>
      </c>
      <c r="K5940" s="2" t="s">
        <v>930</v>
      </c>
    </row>
    <row r="5941" spans="1:11" ht="14.25" x14ac:dyDescent="0.2">
      <c r="A5941" s="2" t="s">
        <v>2977</v>
      </c>
      <c r="B5941" s="124" t="s">
        <v>10530</v>
      </c>
      <c r="C5941" s="124"/>
      <c r="D5941" s="126">
        <v>11.43</v>
      </c>
      <c r="E5941" s="124" t="s">
        <v>768</v>
      </c>
      <c r="F5941" s="124">
        <v>-3</v>
      </c>
      <c r="G5941" s="2" t="s">
        <v>18527</v>
      </c>
      <c r="H5941" s="130">
        <v>45892</v>
      </c>
      <c r="I5941" s="134"/>
      <c r="J5941" s="123">
        <f>IF(OR(tbl_Metraj22[[#This Row],[TARIH]]="",tbl_Metraj22[[#This Row],[TARIH]]="-"),0,IF(tbl_Metraj22[[#This Row],[YUZDE]]=0,tbl_Metraj22[[#This Row],[METRAJ_BETON]],tbl_Metraj22[[#This Row],[YUZDE]]*tbl_Metraj22[[#This Row],[METRAJ_BETON]]))</f>
        <v>11.43</v>
      </c>
      <c r="K5941" s="2" t="s">
        <v>963</v>
      </c>
    </row>
    <row r="5942" spans="1:11" ht="14.25" x14ac:dyDescent="0.2">
      <c r="A5942" s="2" t="s">
        <v>2977</v>
      </c>
      <c r="B5942" s="124" t="s">
        <v>10531</v>
      </c>
      <c r="C5942" s="124"/>
      <c r="D5942" s="126">
        <v>12.08</v>
      </c>
      <c r="E5942" s="124" t="s">
        <v>768</v>
      </c>
      <c r="F5942" s="124">
        <v>-3</v>
      </c>
      <c r="G5942" s="2" t="s">
        <v>18528</v>
      </c>
      <c r="H5942" s="130">
        <v>45894</v>
      </c>
      <c r="I5942" s="134"/>
      <c r="J5942" s="123">
        <f>IF(OR(tbl_Metraj22[[#This Row],[TARIH]]="",tbl_Metraj22[[#This Row],[TARIH]]="-"),0,IF(tbl_Metraj22[[#This Row],[YUZDE]]=0,tbl_Metraj22[[#This Row],[METRAJ_BETON]],tbl_Metraj22[[#This Row],[YUZDE]]*tbl_Metraj22[[#This Row],[METRAJ_BETON]]))</f>
        <v>12.08</v>
      </c>
      <c r="K5942" s="2" t="s">
        <v>956</v>
      </c>
    </row>
    <row r="5943" spans="1:11" ht="14.25" x14ac:dyDescent="0.2">
      <c r="A5943" s="2" t="s">
        <v>2977</v>
      </c>
      <c r="B5943" s="124" t="s">
        <v>10532</v>
      </c>
      <c r="C5943" s="124"/>
      <c r="D5943" s="126">
        <v>12.08</v>
      </c>
      <c r="E5943" s="124" t="s">
        <v>768</v>
      </c>
      <c r="F5943" s="124">
        <v>-3</v>
      </c>
      <c r="G5943" s="2" t="s">
        <v>18529</v>
      </c>
      <c r="H5943" s="130">
        <v>45905</v>
      </c>
      <c r="I5943" s="134"/>
      <c r="J5943" s="123">
        <f>IF(OR(tbl_Metraj22[[#This Row],[TARIH]]="",tbl_Metraj22[[#This Row],[TARIH]]="-"),0,IF(tbl_Metraj22[[#This Row],[YUZDE]]=0,tbl_Metraj22[[#This Row],[METRAJ_BETON]],tbl_Metraj22[[#This Row],[YUZDE]]*tbl_Metraj22[[#This Row],[METRAJ_BETON]]))</f>
        <v>12.08</v>
      </c>
      <c r="K5943" s="2" t="s">
        <v>957</v>
      </c>
    </row>
    <row r="5944" spans="1:11" ht="14.25" x14ac:dyDescent="0.2">
      <c r="A5944" s="2" t="s">
        <v>2977</v>
      </c>
      <c r="B5944" s="124" t="s">
        <v>10539</v>
      </c>
      <c r="C5944" s="124"/>
      <c r="D5944" s="126">
        <v>7.92</v>
      </c>
      <c r="E5944" s="124" t="s">
        <v>768</v>
      </c>
      <c r="F5944" s="124">
        <v>-3</v>
      </c>
      <c r="G5944" s="2" t="s">
        <v>18530</v>
      </c>
      <c r="H5944" s="130"/>
      <c r="I5944" s="134"/>
      <c r="J5944" s="123">
        <f>IF(OR(tbl_Metraj22[[#This Row],[TARIH]]="",tbl_Metraj22[[#This Row],[TARIH]]="-"),0,IF(tbl_Metraj22[[#This Row],[YUZDE]]=0,tbl_Metraj22[[#This Row],[METRAJ_BETON]],tbl_Metraj22[[#This Row],[YUZDE]]*tbl_Metraj22[[#This Row],[METRAJ_BETON]]))</f>
        <v>0</v>
      </c>
      <c r="K5944" s="2" t="s">
        <v>939</v>
      </c>
    </row>
    <row r="5945" spans="1:11" ht="14.25" x14ac:dyDescent="0.2">
      <c r="A5945" s="2" t="s">
        <v>2977</v>
      </c>
      <c r="B5945" s="124" t="s">
        <v>10540</v>
      </c>
      <c r="C5945" s="124"/>
      <c r="D5945" s="126">
        <v>7.33</v>
      </c>
      <c r="E5945" s="124" t="s">
        <v>768</v>
      </c>
      <c r="F5945" s="124">
        <v>-3</v>
      </c>
      <c r="G5945" s="2" t="s">
        <v>18531</v>
      </c>
      <c r="H5945" s="130">
        <v>45902</v>
      </c>
      <c r="I5945" s="134"/>
      <c r="J5945" s="123">
        <f>IF(OR(tbl_Metraj22[[#This Row],[TARIH]]="",tbl_Metraj22[[#This Row],[TARIH]]="-"),0,IF(tbl_Metraj22[[#This Row],[YUZDE]]=0,tbl_Metraj22[[#This Row],[METRAJ_BETON]],tbl_Metraj22[[#This Row],[YUZDE]]*tbl_Metraj22[[#This Row],[METRAJ_BETON]]))</f>
        <v>7.33</v>
      </c>
      <c r="K5945" s="2" t="s">
        <v>936</v>
      </c>
    </row>
    <row r="5946" spans="1:11" ht="14.25" x14ac:dyDescent="0.2">
      <c r="A5946" s="2" t="s">
        <v>787</v>
      </c>
      <c r="B5946" s="124" t="s">
        <v>10000</v>
      </c>
      <c r="C5946" s="124"/>
      <c r="D5946" s="126">
        <v>14.49</v>
      </c>
      <c r="E5946" s="124" t="s">
        <v>768</v>
      </c>
      <c r="F5946" s="124">
        <v>-2</v>
      </c>
      <c r="G5946" s="2" t="s">
        <v>18532</v>
      </c>
      <c r="H5946" s="130"/>
      <c r="I5946" s="134"/>
      <c r="J5946" s="123">
        <f>IF(OR(tbl_Metraj22[[#This Row],[TARIH]]="",tbl_Metraj22[[#This Row],[TARIH]]="-"),0,IF(tbl_Metraj22[[#This Row],[YUZDE]]=0,tbl_Metraj22[[#This Row],[METRAJ_BETON]],tbl_Metraj22[[#This Row],[YUZDE]]*tbl_Metraj22[[#This Row],[METRAJ_BETON]]))</f>
        <v>0</v>
      </c>
    </row>
    <row r="5947" spans="1:11" ht="14.25" x14ac:dyDescent="0.2">
      <c r="A5947" s="2" t="s">
        <v>787</v>
      </c>
      <c r="B5947" s="124" t="s">
        <v>10003</v>
      </c>
      <c r="C5947" s="124"/>
      <c r="D5947" s="126">
        <v>1.61</v>
      </c>
      <c r="E5947" s="124" t="s">
        <v>768</v>
      </c>
      <c r="F5947" s="124">
        <v>-2</v>
      </c>
      <c r="G5947" s="2" t="s">
        <v>18533</v>
      </c>
      <c r="H5947" s="130"/>
      <c r="I5947" s="134"/>
      <c r="J5947" s="123">
        <f>IF(OR(tbl_Metraj22[[#This Row],[TARIH]]="",tbl_Metraj22[[#This Row],[TARIH]]="-"),0,IF(tbl_Metraj22[[#This Row],[YUZDE]]=0,tbl_Metraj22[[#This Row],[METRAJ_BETON]],tbl_Metraj22[[#This Row],[YUZDE]]*tbl_Metraj22[[#This Row],[METRAJ_BETON]]))</f>
        <v>0</v>
      </c>
    </row>
    <row r="5948" spans="1:11" ht="14.25" x14ac:dyDescent="0.2">
      <c r="A5948" s="2" t="s">
        <v>787</v>
      </c>
      <c r="B5948" s="124" t="s">
        <v>10004</v>
      </c>
      <c r="C5948" s="124"/>
      <c r="D5948" s="126">
        <v>1.82</v>
      </c>
      <c r="E5948" s="124" t="s">
        <v>768</v>
      </c>
      <c r="F5948" s="124">
        <v>-2</v>
      </c>
      <c r="G5948" s="2" t="s">
        <v>18534</v>
      </c>
      <c r="H5948" s="130"/>
      <c r="I5948" s="134"/>
      <c r="J5948" s="123">
        <f>IF(OR(tbl_Metraj22[[#This Row],[TARIH]]="",tbl_Metraj22[[#This Row],[TARIH]]="-"),0,IF(tbl_Metraj22[[#This Row],[YUZDE]]=0,tbl_Metraj22[[#This Row],[METRAJ_BETON]],tbl_Metraj22[[#This Row],[YUZDE]]*tbl_Metraj22[[#This Row],[METRAJ_BETON]]))</f>
        <v>0</v>
      </c>
    </row>
    <row r="5949" spans="1:11" ht="14.25" x14ac:dyDescent="0.2">
      <c r="A5949" s="2" t="s">
        <v>787</v>
      </c>
      <c r="B5949" s="124" t="s">
        <v>10005</v>
      </c>
      <c r="C5949" s="124"/>
      <c r="D5949" s="126">
        <v>1.61</v>
      </c>
      <c r="E5949" s="124" t="s">
        <v>768</v>
      </c>
      <c r="F5949" s="124">
        <v>-2</v>
      </c>
      <c r="G5949" s="2" t="s">
        <v>18535</v>
      </c>
      <c r="H5949" s="130"/>
      <c r="I5949" s="134"/>
      <c r="J5949" s="123">
        <f>IF(OR(tbl_Metraj22[[#This Row],[TARIH]]="",tbl_Metraj22[[#This Row],[TARIH]]="-"),0,IF(tbl_Metraj22[[#This Row],[YUZDE]]=0,tbl_Metraj22[[#This Row],[METRAJ_BETON]],tbl_Metraj22[[#This Row],[YUZDE]]*tbl_Metraj22[[#This Row],[METRAJ_BETON]]))</f>
        <v>0</v>
      </c>
    </row>
    <row r="5950" spans="1:11" ht="14.25" x14ac:dyDescent="0.2">
      <c r="A5950" s="2" t="s">
        <v>787</v>
      </c>
      <c r="B5950" s="124" t="s">
        <v>10006</v>
      </c>
      <c r="C5950" s="124"/>
      <c r="D5950" s="126">
        <v>1.61</v>
      </c>
      <c r="E5950" s="124" t="s">
        <v>768</v>
      </c>
      <c r="F5950" s="124">
        <v>-2</v>
      </c>
      <c r="G5950" s="2" t="s">
        <v>18536</v>
      </c>
      <c r="H5950" s="130"/>
      <c r="I5950" s="134"/>
      <c r="J5950" s="123">
        <f>IF(OR(tbl_Metraj22[[#This Row],[TARIH]]="",tbl_Metraj22[[#This Row],[TARIH]]="-"),0,IF(tbl_Metraj22[[#This Row],[YUZDE]]=0,tbl_Metraj22[[#This Row],[METRAJ_BETON]],tbl_Metraj22[[#This Row],[YUZDE]]*tbl_Metraj22[[#This Row],[METRAJ_BETON]]))</f>
        <v>0</v>
      </c>
    </row>
    <row r="5951" spans="1:11" ht="14.25" x14ac:dyDescent="0.2">
      <c r="A5951" s="2" t="s">
        <v>787</v>
      </c>
      <c r="B5951" s="124" t="s">
        <v>10007</v>
      </c>
      <c r="C5951" s="124"/>
      <c r="D5951" s="126">
        <v>1.53</v>
      </c>
      <c r="E5951" s="124" t="s">
        <v>768</v>
      </c>
      <c r="F5951" s="124">
        <v>-2</v>
      </c>
      <c r="G5951" s="2" t="s">
        <v>18537</v>
      </c>
      <c r="H5951" s="130"/>
      <c r="I5951" s="134"/>
      <c r="J5951" s="123">
        <f>IF(OR(tbl_Metraj22[[#This Row],[TARIH]]="",tbl_Metraj22[[#This Row],[TARIH]]="-"),0,IF(tbl_Metraj22[[#This Row],[YUZDE]]=0,tbl_Metraj22[[#This Row],[METRAJ_BETON]],tbl_Metraj22[[#This Row],[YUZDE]]*tbl_Metraj22[[#This Row],[METRAJ_BETON]]))</f>
        <v>0</v>
      </c>
    </row>
    <row r="5952" spans="1:11" ht="14.25" x14ac:dyDescent="0.2">
      <c r="A5952" s="2" t="s">
        <v>787</v>
      </c>
      <c r="B5952" s="124" t="s">
        <v>10008</v>
      </c>
      <c r="C5952" s="124"/>
      <c r="D5952" s="126">
        <v>1.57</v>
      </c>
      <c r="E5952" s="124" t="s">
        <v>768</v>
      </c>
      <c r="F5952" s="124">
        <v>-2</v>
      </c>
      <c r="G5952" s="2" t="s">
        <v>18538</v>
      </c>
      <c r="H5952" s="130"/>
      <c r="I5952" s="134"/>
      <c r="J5952" s="123">
        <f>IF(OR(tbl_Metraj22[[#This Row],[TARIH]]="",tbl_Metraj22[[#This Row],[TARIH]]="-"),0,IF(tbl_Metraj22[[#This Row],[YUZDE]]=0,tbl_Metraj22[[#This Row],[METRAJ_BETON]],tbl_Metraj22[[#This Row],[YUZDE]]*tbl_Metraj22[[#This Row],[METRAJ_BETON]]))</f>
        <v>0</v>
      </c>
    </row>
    <row r="5953" spans="1:11" ht="14.25" x14ac:dyDescent="0.2">
      <c r="A5953" s="2" t="s">
        <v>787</v>
      </c>
      <c r="B5953" s="124" t="s">
        <v>10009</v>
      </c>
      <c r="C5953" s="124"/>
      <c r="D5953" s="126">
        <v>1.57</v>
      </c>
      <c r="E5953" s="124" t="s">
        <v>768</v>
      </c>
      <c r="F5953" s="124">
        <v>-2</v>
      </c>
      <c r="G5953" s="2" t="s">
        <v>18539</v>
      </c>
      <c r="H5953" s="130"/>
      <c r="I5953" s="134"/>
      <c r="J5953" s="123">
        <f>IF(OR(tbl_Metraj22[[#This Row],[TARIH]]="",tbl_Metraj22[[#This Row],[TARIH]]="-"),0,IF(tbl_Metraj22[[#This Row],[YUZDE]]=0,tbl_Metraj22[[#This Row],[METRAJ_BETON]],tbl_Metraj22[[#This Row],[YUZDE]]*tbl_Metraj22[[#This Row],[METRAJ_BETON]]))</f>
        <v>0</v>
      </c>
    </row>
    <row r="5954" spans="1:11" ht="14.25" x14ac:dyDescent="0.2">
      <c r="A5954" s="2" t="s">
        <v>787</v>
      </c>
      <c r="B5954" s="124" t="s">
        <v>10010</v>
      </c>
      <c r="C5954" s="124"/>
      <c r="D5954" s="126">
        <v>1.57</v>
      </c>
      <c r="E5954" s="124" t="s">
        <v>768</v>
      </c>
      <c r="F5954" s="124">
        <v>-2</v>
      </c>
      <c r="G5954" s="2" t="s">
        <v>18540</v>
      </c>
      <c r="H5954" s="130"/>
      <c r="I5954" s="134"/>
      <c r="J5954" s="123">
        <f>IF(OR(tbl_Metraj22[[#This Row],[TARIH]]="",tbl_Metraj22[[#This Row],[TARIH]]="-"),0,IF(tbl_Metraj22[[#This Row],[YUZDE]]=0,tbl_Metraj22[[#This Row],[METRAJ_BETON]],tbl_Metraj22[[#This Row],[YUZDE]]*tbl_Metraj22[[#This Row],[METRAJ_BETON]]))</f>
        <v>0</v>
      </c>
    </row>
    <row r="5955" spans="1:11" ht="14.25" x14ac:dyDescent="0.2">
      <c r="A5955" s="2" t="s">
        <v>787</v>
      </c>
      <c r="B5955" s="124" t="s">
        <v>10011</v>
      </c>
      <c r="C5955" s="124"/>
      <c r="D5955" s="126">
        <v>1.57</v>
      </c>
      <c r="E5955" s="124" t="s">
        <v>768</v>
      </c>
      <c r="F5955" s="124">
        <v>-2</v>
      </c>
      <c r="G5955" s="2" t="s">
        <v>18541</v>
      </c>
      <c r="H5955" s="130"/>
      <c r="I5955" s="134"/>
      <c r="J5955" s="123">
        <f>IF(OR(tbl_Metraj22[[#This Row],[TARIH]]="",tbl_Metraj22[[#This Row],[TARIH]]="-"),0,IF(tbl_Metraj22[[#This Row],[YUZDE]]=0,tbl_Metraj22[[#This Row],[METRAJ_BETON]],tbl_Metraj22[[#This Row],[YUZDE]]*tbl_Metraj22[[#This Row],[METRAJ_BETON]]))</f>
        <v>0</v>
      </c>
    </row>
    <row r="5956" spans="1:11" ht="14.25" x14ac:dyDescent="0.2">
      <c r="A5956" s="2" t="s">
        <v>787</v>
      </c>
      <c r="B5956" s="124" t="s">
        <v>10012</v>
      </c>
      <c r="C5956" s="124"/>
      <c r="D5956" s="126">
        <v>1.61</v>
      </c>
      <c r="E5956" s="124" t="s">
        <v>768</v>
      </c>
      <c r="F5956" s="124">
        <v>-2</v>
      </c>
      <c r="G5956" s="2" t="s">
        <v>18542</v>
      </c>
      <c r="H5956" s="130"/>
      <c r="I5956" s="134"/>
      <c r="J5956" s="123">
        <f>IF(OR(tbl_Metraj22[[#This Row],[TARIH]]="",tbl_Metraj22[[#This Row],[TARIH]]="-"),0,IF(tbl_Metraj22[[#This Row],[YUZDE]]=0,tbl_Metraj22[[#This Row],[METRAJ_BETON]],tbl_Metraj22[[#This Row],[YUZDE]]*tbl_Metraj22[[#This Row],[METRAJ_BETON]]))</f>
        <v>0</v>
      </c>
    </row>
    <row r="5957" spans="1:11" ht="14.25" x14ac:dyDescent="0.2">
      <c r="A5957" s="2" t="s">
        <v>787</v>
      </c>
      <c r="B5957" s="124" t="s">
        <v>10013</v>
      </c>
      <c r="C5957" s="124"/>
      <c r="D5957" s="126">
        <v>1.92</v>
      </c>
      <c r="E5957" s="124" t="s">
        <v>768</v>
      </c>
      <c r="F5957" s="124">
        <v>-2</v>
      </c>
      <c r="G5957" s="2" t="s">
        <v>18543</v>
      </c>
      <c r="H5957" s="130"/>
      <c r="I5957" s="134"/>
      <c r="J5957" s="123">
        <f>IF(OR(tbl_Metraj22[[#This Row],[TARIH]]="",tbl_Metraj22[[#This Row],[TARIH]]="-"),0,IF(tbl_Metraj22[[#This Row],[YUZDE]]=0,tbl_Metraj22[[#This Row],[METRAJ_BETON]],tbl_Metraj22[[#This Row],[YUZDE]]*tbl_Metraj22[[#This Row],[METRAJ_BETON]]))</f>
        <v>0</v>
      </c>
    </row>
    <row r="5958" spans="1:11" ht="14.25" x14ac:dyDescent="0.2">
      <c r="A5958" s="2" t="s">
        <v>787</v>
      </c>
      <c r="B5958" s="124" t="s">
        <v>10014</v>
      </c>
      <c r="C5958" s="124"/>
      <c r="D5958" s="126">
        <v>1.57</v>
      </c>
      <c r="E5958" s="124" t="s">
        <v>768</v>
      </c>
      <c r="F5958" s="124">
        <v>-2</v>
      </c>
      <c r="G5958" s="2" t="s">
        <v>18544</v>
      </c>
      <c r="H5958" s="130"/>
      <c r="I5958" s="134"/>
      <c r="J5958" s="123">
        <f>IF(OR(tbl_Metraj22[[#This Row],[TARIH]]="",tbl_Metraj22[[#This Row],[TARIH]]="-"),0,IF(tbl_Metraj22[[#This Row],[YUZDE]]=0,tbl_Metraj22[[#This Row],[METRAJ_BETON]],tbl_Metraj22[[#This Row],[YUZDE]]*tbl_Metraj22[[#This Row],[METRAJ_BETON]]))</f>
        <v>0</v>
      </c>
    </row>
    <row r="5959" spans="1:11" ht="14.25" x14ac:dyDescent="0.2">
      <c r="A5959" s="2" t="s">
        <v>787</v>
      </c>
      <c r="B5959" s="124" t="s">
        <v>10015</v>
      </c>
      <c r="C5959" s="124"/>
      <c r="D5959" s="126">
        <v>1.72</v>
      </c>
      <c r="E5959" s="124" t="s">
        <v>768</v>
      </c>
      <c r="F5959" s="124">
        <v>-2</v>
      </c>
      <c r="G5959" s="2" t="s">
        <v>18545</v>
      </c>
      <c r="H5959" s="130"/>
      <c r="I5959" s="134"/>
      <c r="J5959" s="123">
        <f>IF(OR(tbl_Metraj22[[#This Row],[TARIH]]="",tbl_Metraj22[[#This Row],[TARIH]]="-"),0,IF(tbl_Metraj22[[#This Row],[YUZDE]]=0,tbl_Metraj22[[#This Row],[METRAJ_BETON]],tbl_Metraj22[[#This Row],[YUZDE]]*tbl_Metraj22[[#This Row],[METRAJ_BETON]]))</f>
        <v>0</v>
      </c>
    </row>
    <row r="5960" spans="1:11" ht="14.25" x14ac:dyDescent="0.2">
      <c r="A5960" s="2" t="s">
        <v>787</v>
      </c>
      <c r="B5960" s="124" t="s">
        <v>10016</v>
      </c>
      <c r="C5960" s="124"/>
      <c r="D5960" s="126">
        <v>1.72</v>
      </c>
      <c r="E5960" s="124" t="s">
        <v>768</v>
      </c>
      <c r="F5960" s="124">
        <v>-2</v>
      </c>
      <c r="G5960" s="2" t="s">
        <v>18546</v>
      </c>
      <c r="H5960" s="130"/>
      <c r="I5960" s="134"/>
      <c r="J5960" s="123">
        <f>IF(OR(tbl_Metraj22[[#This Row],[TARIH]]="",tbl_Metraj22[[#This Row],[TARIH]]="-"),0,IF(tbl_Metraj22[[#This Row],[YUZDE]]=0,tbl_Metraj22[[#This Row],[METRAJ_BETON]],tbl_Metraj22[[#This Row],[YUZDE]]*tbl_Metraj22[[#This Row],[METRAJ_BETON]]))</f>
        <v>0</v>
      </c>
    </row>
    <row r="5961" spans="1:11" ht="14.25" x14ac:dyDescent="0.2">
      <c r="A5961" s="2" t="s">
        <v>787</v>
      </c>
      <c r="B5961" s="124" t="s">
        <v>10017</v>
      </c>
      <c r="C5961" s="124"/>
      <c r="D5961" s="126">
        <v>1.57</v>
      </c>
      <c r="E5961" s="124" t="s">
        <v>768</v>
      </c>
      <c r="F5961" s="124">
        <v>-2</v>
      </c>
      <c r="G5961" s="2" t="s">
        <v>18547</v>
      </c>
      <c r="H5961" s="130"/>
      <c r="I5961" s="134"/>
      <c r="J5961" s="123">
        <f>IF(OR(tbl_Metraj22[[#This Row],[TARIH]]="",tbl_Metraj22[[#This Row],[TARIH]]="-"),0,IF(tbl_Metraj22[[#This Row],[YUZDE]]=0,tbl_Metraj22[[#This Row],[METRAJ_BETON]],tbl_Metraj22[[#This Row],[YUZDE]]*tbl_Metraj22[[#This Row],[METRAJ_BETON]]))</f>
        <v>0</v>
      </c>
    </row>
    <row r="5962" spans="1:11" ht="14.25" x14ac:dyDescent="0.2">
      <c r="A5962" s="2" t="s">
        <v>787</v>
      </c>
      <c r="B5962" s="124" t="s">
        <v>10018</v>
      </c>
      <c r="C5962" s="124"/>
      <c r="D5962" s="126">
        <v>1.57</v>
      </c>
      <c r="E5962" s="124" t="s">
        <v>768</v>
      </c>
      <c r="F5962" s="124">
        <v>-2</v>
      </c>
      <c r="G5962" s="2" t="s">
        <v>18548</v>
      </c>
      <c r="H5962" s="130"/>
      <c r="I5962" s="134"/>
      <c r="J5962" s="123">
        <f>IF(OR(tbl_Metraj22[[#This Row],[TARIH]]="",tbl_Metraj22[[#This Row],[TARIH]]="-"),0,IF(tbl_Metraj22[[#This Row],[YUZDE]]=0,tbl_Metraj22[[#This Row],[METRAJ_BETON]],tbl_Metraj22[[#This Row],[YUZDE]]*tbl_Metraj22[[#This Row],[METRAJ_BETON]]))</f>
        <v>0</v>
      </c>
    </row>
    <row r="5963" spans="1:11" ht="14.25" x14ac:dyDescent="0.2">
      <c r="A5963" s="2" t="s">
        <v>787</v>
      </c>
      <c r="B5963" s="124" t="s">
        <v>10019</v>
      </c>
      <c r="C5963" s="124"/>
      <c r="D5963" s="126">
        <v>1.72</v>
      </c>
      <c r="E5963" s="124" t="s">
        <v>768</v>
      </c>
      <c r="F5963" s="124">
        <v>-2</v>
      </c>
      <c r="G5963" s="2" t="s">
        <v>18549</v>
      </c>
      <c r="H5963" s="130"/>
      <c r="I5963" s="134"/>
      <c r="J5963" s="123">
        <f>IF(OR(tbl_Metraj22[[#This Row],[TARIH]]="",tbl_Metraj22[[#This Row],[TARIH]]="-"),0,IF(tbl_Metraj22[[#This Row],[YUZDE]]=0,tbl_Metraj22[[#This Row],[METRAJ_BETON]],tbl_Metraj22[[#This Row],[YUZDE]]*tbl_Metraj22[[#This Row],[METRAJ_BETON]]))</f>
        <v>0</v>
      </c>
    </row>
    <row r="5964" spans="1:11" ht="14.25" x14ac:dyDescent="0.2">
      <c r="A5964" s="2" t="s">
        <v>787</v>
      </c>
      <c r="B5964" s="124" t="s">
        <v>10021</v>
      </c>
      <c r="C5964" s="124"/>
      <c r="D5964" s="126">
        <v>616.36</v>
      </c>
      <c r="E5964" s="124" t="s">
        <v>768</v>
      </c>
      <c r="F5964" s="124">
        <v>-2</v>
      </c>
      <c r="G5964" s="2" t="s">
        <v>18550</v>
      </c>
      <c r="H5964" s="130"/>
      <c r="I5964" s="134"/>
      <c r="J5964" s="123">
        <f>IF(OR(tbl_Metraj22[[#This Row],[TARIH]]="",tbl_Metraj22[[#This Row],[TARIH]]="-"),0,IF(tbl_Metraj22[[#This Row],[YUZDE]]=0,tbl_Metraj22[[#This Row],[METRAJ_BETON]],tbl_Metraj22[[#This Row],[YUZDE]]*tbl_Metraj22[[#This Row],[METRAJ_BETON]]))</f>
        <v>0</v>
      </c>
    </row>
    <row r="5965" spans="1:11" ht="14.25" x14ac:dyDescent="0.2">
      <c r="A5965" s="2" t="s">
        <v>787</v>
      </c>
      <c r="B5965" s="124" t="s">
        <v>10022</v>
      </c>
      <c r="C5965" s="124"/>
      <c r="D5965" s="126">
        <v>51.14</v>
      </c>
      <c r="E5965" s="124" t="s">
        <v>768</v>
      </c>
      <c r="F5965" s="124">
        <v>-2</v>
      </c>
      <c r="G5965" s="2" t="s">
        <v>18551</v>
      </c>
      <c r="H5965" s="130"/>
      <c r="I5965" s="134"/>
      <c r="J5965" s="123">
        <f>IF(OR(tbl_Metraj22[[#This Row],[TARIH]]="",tbl_Metraj22[[#This Row],[TARIH]]="-"),0,IF(tbl_Metraj22[[#This Row],[YUZDE]]=0,tbl_Metraj22[[#This Row],[METRAJ_BETON]],tbl_Metraj22[[#This Row],[YUZDE]]*tbl_Metraj22[[#This Row],[METRAJ_BETON]]))</f>
        <v>0</v>
      </c>
    </row>
    <row r="5966" spans="1:11" ht="14.25" x14ac:dyDescent="0.2">
      <c r="A5966" s="2" t="s">
        <v>734</v>
      </c>
      <c r="B5966" s="124" t="s">
        <v>9096</v>
      </c>
      <c r="C5966" s="124"/>
      <c r="D5966" s="126">
        <v>1.55</v>
      </c>
      <c r="E5966" s="124" t="s">
        <v>768</v>
      </c>
      <c r="F5966" s="124">
        <v>-2</v>
      </c>
      <c r="G5966" s="2" t="s">
        <v>18552</v>
      </c>
      <c r="H5966" s="130"/>
      <c r="I5966" s="134"/>
      <c r="J5966" s="123">
        <f>IF(OR(tbl_Metraj22[[#This Row],[TARIH]]="",tbl_Metraj22[[#This Row],[TARIH]]="-"),0,IF(tbl_Metraj22[[#This Row],[YUZDE]]=0,tbl_Metraj22[[#This Row],[METRAJ_BETON]],tbl_Metraj22[[#This Row],[YUZDE]]*tbl_Metraj22[[#This Row],[METRAJ_BETON]]))</f>
        <v>0</v>
      </c>
      <c r="K5966" s="2" t="e">
        <v>#N/A</v>
      </c>
    </row>
    <row r="5967" spans="1:11" ht="14.25" x14ac:dyDescent="0.2">
      <c r="A5967" s="2" t="s">
        <v>734</v>
      </c>
      <c r="B5967" s="124" t="s">
        <v>9097</v>
      </c>
      <c r="C5967" s="124"/>
      <c r="D5967" s="126">
        <v>2.2799999999999998</v>
      </c>
      <c r="E5967" s="124" t="s">
        <v>768</v>
      </c>
      <c r="F5967" s="124">
        <v>-2</v>
      </c>
      <c r="G5967" s="2" t="s">
        <v>18553</v>
      </c>
      <c r="H5967" s="130"/>
      <c r="I5967" s="134"/>
      <c r="J5967" s="123">
        <f>IF(OR(tbl_Metraj22[[#This Row],[TARIH]]="",tbl_Metraj22[[#This Row],[TARIH]]="-"),0,IF(tbl_Metraj22[[#This Row],[YUZDE]]=0,tbl_Metraj22[[#This Row],[METRAJ_BETON]],tbl_Metraj22[[#This Row],[YUZDE]]*tbl_Metraj22[[#This Row],[METRAJ_BETON]]))</f>
        <v>0</v>
      </c>
      <c r="K5967" s="2" t="e">
        <v>#N/A</v>
      </c>
    </row>
    <row r="5968" spans="1:11" ht="14.25" x14ac:dyDescent="0.2">
      <c r="A5968" s="2" t="s">
        <v>734</v>
      </c>
      <c r="B5968" s="124" t="s">
        <v>9098</v>
      </c>
      <c r="C5968" s="124"/>
      <c r="D5968" s="126">
        <v>0.95</v>
      </c>
      <c r="E5968" s="124" t="s">
        <v>768</v>
      </c>
      <c r="F5968" s="124">
        <v>-2</v>
      </c>
      <c r="G5968" s="2" t="s">
        <v>18554</v>
      </c>
      <c r="H5968" s="130"/>
      <c r="I5968" s="134"/>
      <c r="J5968" s="123">
        <f>IF(OR(tbl_Metraj22[[#This Row],[TARIH]]="",tbl_Metraj22[[#This Row],[TARIH]]="-"),0,IF(tbl_Metraj22[[#This Row],[YUZDE]]=0,tbl_Metraj22[[#This Row],[METRAJ_BETON]],tbl_Metraj22[[#This Row],[YUZDE]]*tbl_Metraj22[[#This Row],[METRAJ_BETON]]))</f>
        <v>0</v>
      </c>
      <c r="K5968" s="2" t="e">
        <v>#N/A</v>
      </c>
    </row>
    <row r="5969" spans="1:11" ht="14.25" x14ac:dyDescent="0.2">
      <c r="A5969" s="2" t="s">
        <v>734</v>
      </c>
      <c r="B5969" s="124" t="s">
        <v>9099</v>
      </c>
      <c r="C5969" s="124"/>
      <c r="D5969" s="126">
        <v>0.81</v>
      </c>
      <c r="E5969" s="124" t="s">
        <v>768</v>
      </c>
      <c r="F5969" s="124">
        <v>-2</v>
      </c>
      <c r="G5969" s="2" t="s">
        <v>18555</v>
      </c>
      <c r="H5969" s="130"/>
      <c r="I5969" s="134"/>
      <c r="J5969" s="123">
        <f>IF(OR(tbl_Metraj22[[#This Row],[TARIH]]="",tbl_Metraj22[[#This Row],[TARIH]]="-"),0,IF(tbl_Metraj22[[#This Row],[YUZDE]]=0,tbl_Metraj22[[#This Row],[METRAJ_BETON]],tbl_Metraj22[[#This Row],[YUZDE]]*tbl_Metraj22[[#This Row],[METRAJ_BETON]]))</f>
        <v>0</v>
      </c>
      <c r="K5969" s="2" t="s">
        <v>22775</v>
      </c>
    </row>
    <row r="5970" spans="1:11" ht="14.25" x14ac:dyDescent="0.2">
      <c r="A5970" s="2" t="s">
        <v>734</v>
      </c>
      <c r="B5970" s="124" t="s">
        <v>9100</v>
      </c>
      <c r="C5970" s="124"/>
      <c r="D5970" s="126">
        <v>0.61</v>
      </c>
      <c r="E5970" s="124" t="s">
        <v>768</v>
      </c>
      <c r="F5970" s="124">
        <v>-2</v>
      </c>
      <c r="G5970" s="2" t="s">
        <v>18556</v>
      </c>
      <c r="H5970" s="130"/>
      <c r="I5970" s="134"/>
      <c r="J5970" s="123">
        <f>IF(OR(tbl_Metraj22[[#This Row],[TARIH]]="",tbl_Metraj22[[#This Row],[TARIH]]="-"),0,IF(tbl_Metraj22[[#This Row],[YUZDE]]=0,tbl_Metraj22[[#This Row],[METRAJ_BETON]],tbl_Metraj22[[#This Row],[YUZDE]]*tbl_Metraj22[[#This Row],[METRAJ_BETON]]))</f>
        <v>0</v>
      </c>
      <c r="K5970" s="2" t="s">
        <v>22776</v>
      </c>
    </row>
    <row r="5971" spans="1:11" ht="14.25" x14ac:dyDescent="0.2">
      <c r="A5971" s="2" t="s">
        <v>734</v>
      </c>
      <c r="B5971" s="124" t="s">
        <v>9101</v>
      </c>
      <c r="C5971" s="124"/>
      <c r="D5971" s="126">
        <v>0.63</v>
      </c>
      <c r="E5971" s="124" t="s">
        <v>768</v>
      </c>
      <c r="F5971" s="124">
        <v>-2</v>
      </c>
      <c r="G5971" s="2" t="s">
        <v>18557</v>
      </c>
      <c r="H5971" s="130"/>
      <c r="I5971" s="134"/>
      <c r="J5971" s="123">
        <f>IF(OR(tbl_Metraj22[[#This Row],[TARIH]]="",tbl_Metraj22[[#This Row],[TARIH]]="-"),0,IF(tbl_Metraj22[[#This Row],[YUZDE]]=0,tbl_Metraj22[[#This Row],[METRAJ_BETON]],tbl_Metraj22[[#This Row],[YUZDE]]*tbl_Metraj22[[#This Row],[METRAJ_BETON]]))</f>
        <v>0</v>
      </c>
      <c r="K5971" s="2" t="e">
        <v>#N/A</v>
      </c>
    </row>
    <row r="5972" spans="1:11" ht="14.25" x14ac:dyDescent="0.2">
      <c r="A5972" s="2" t="s">
        <v>734</v>
      </c>
      <c r="B5972" s="124" t="s">
        <v>9102</v>
      </c>
      <c r="C5972" s="124"/>
      <c r="D5972" s="126">
        <v>0.46</v>
      </c>
      <c r="E5972" s="124" t="s">
        <v>768</v>
      </c>
      <c r="F5972" s="124">
        <v>-2</v>
      </c>
      <c r="G5972" s="2" t="s">
        <v>18558</v>
      </c>
      <c r="H5972" s="130"/>
      <c r="I5972" s="134"/>
      <c r="J5972" s="123">
        <f>IF(OR(tbl_Metraj22[[#This Row],[TARIH]]="",tbl_Metraj22[[#This Row],[TARIH]]="-"),0,IF(tbl_Metraj22[[#This Row],[YUZDE]]=0,tbl_Metraj22[[#This Row],[METRAJ_BETON]],tbl_Metraj22[[#This Row],[YUZDE]]*tbl_Metraj22[[#This Row],[METRAJ_BETON]]))</f>
        <v>0</v>
      </c>
      <c r="K5972" s="2" t="s">
        <v>22777</v>
      </c>
    </row>
    <row r="5973" spans="1:11" ht="14.25" x14ac:dyDescent="0.2">
      <c r="A5973" s="2" t="s">
        <v>734</v>
      </c>
      <c r="B5973" s="124" t="s">
        <v>9103</v>
      </c>
      <c r="C5973" s="124"/>
      <c r="D5973" s="126">
        <v>0.46</v>
      </c>
      <c r="E5973" s="124" t="s">
        <v>768</v>
      </c>
      <c r="F5973" s="124">
        <v>-2</v>
      </c>
      <c r="G5973" s="2" t="s">
        <v>18559</v>
      </c>
      <c r="H5973" s="130"/>
      <c r="I5973" s="134"/>
      <c r="J5973" s="123">
        <f>IF(OR(tbl_Metraj22[[#This Row],[TARIH]]="",tbl_Metraj22[[#This Row],[TARIH]]="-"),0,IF(tbl_Metraj22[[#This Row],[YUZDE]]=0,tbl_Metraj22[[#This Row],[METRAJ_BETON]],tbl_Metraj22[[#This Row],[YUZDE]]*tbl_Metraj22[[#This Row],[METRAJ_BETON]]))</f>
        <v>0</v>
      </c>
      <c r="K5973" s="2" t="e">
        <v>#N/A</v>
      </c>
    </row>
    <row r="5974" spans="1:11" ht="14.25" x14ac:dyDescent="0.2">
      <c r="A5974" s="2" t="s">
        <v>734</v>
      </c>
      <c r="B5974" s="124" t="s">
        <v>9104</v>
      </c>
      <c r="C5974" s="124"/>
      <c r="D5974" s="126">
        <v>2.34</v>
      </c>
      <c r="E5974" s="124" t="s">
        <v>768</v>
      </c>
      <c r="F5974" s="124">
        <v>-2</v>
      </c>
      <c r="G5974" s="2" t="s">
        <v>18560</v>
      </c>
      <c r="H5974" s="130"/>
      <c r="I5974" s="134"/>
      <c r="J5974" s="123">
        <f>IF(OR(tbl_Metraj22[[#This Row],[TARIH]]="",tbl_Metraj22[[#This Row],[TARIH]]="-"),0,IF(tbl_Metraj22[[#This Row],[YUZDE]]=0,tbl_Metraj22[[#This Row],[METRAJ_BETON]],tbl_Metraj22[[#This Row],[YUZDE]]*tbl_Metraj22[[#This Row],[METRAJ_BETON]]))</f>
        <v>0</v>
      </c>
      <c r="K5974" s="2" t="s">
        <v>22855</v>
      </c>
    </row>
    <row r="5975" spans="1:11" ht="14.25" x14ac:dyDescent="0.2">
      <c r="A5975" s="2" t="s">
        <v>734</v>
      </c>
      <c r="B5975" s="124" t="s">
        <v>9105</v>
      </c>
      <c r="C5975" s="124"/>
      <c r="D5975" s="126">
        <v>3.12</v>
      </c>
      <c r="E5975" s="124" t="s">
        <v>768</v>
      </c>
      <c r="F5975" s="124">
        <v>-2</v>
      </c>
      <c r="G5975" s="2" t="s">
        <v>18561</v>
      </c>
      <c r="H5975" s="130"/>
      <c r="I5975" s="134"/>
      <c r="J5975" s="123">
        <f>IF(OR(tbl_Metraj22[[#This Row],[TARIH]]="",tbl_Metraj22[[#This Row],[TARIH]]="-"),0,IF(tbl_Metraj22[[#This Row],[YUZDE]]=0,tbl_Metraj22[[#This Row],[METRAJ_BETON]],tbl_Metraj22[[#This Row],[YUZDE]]*tbl_Metraj22[[#This Row],[METRAJ_BETON]]))</f>
        <v>0</v>
      </c>
      <c r="K5975" s="2" t="s">
        <v>22885</v>
      </c>
    </row>
    <row r="5976" spans="1:11" ht="14.25" x14ac:dyDescent="0.2">
      <c r="A5976" s="2" t="s">
        <v>734</v>
      </c>
      <c r="B5976" s="124" t="s">
        <v>9106</v>
      </c>
      <c r="C5976" s="124"/>
      <c r="D5976" s="126">
        <v>1.58</v>
      </c>
      <c r="E5976" s="124" t="s">
        <v>768</v>
      </c>
      <c r="F5976" s="124">
        <v>-2</v>
      </c>
      <c r="G5976" s="2" t="s">
        <v>18562</v>
      </c>
      <c r="H5976" s="130"/>
      <c r="I5976" s="134"/>
      <c r="J5976" s="123">
        <f>IF(OR(tbl_Metraj22[[#This Row],[TARIH]]="",tbl_Metraj22[[#This Row],[TARIH]]="-"),0,IF(tbl_Metraj22[[#This Row],[YUZDE]]=0,tbl_Metraj22[[#This Row],[METRAJ_BETON]],tbl_Metraj22[[#This Row],[YUZDE]]*tbl_Metraj22[[#This Row],[METRAJ_BETON]]))</f>
        <v>0</v>
      </c>
      <c r="K5976" s="2" t="s">
        <v>24093</v>
      </c>
    </row>
    <row r="5977" spans="1:11" ht="14.25" x14ac:dyDescent="0.2">
      <c r="A5977" s="2" t="s">
        <v>734</v>
      </c>
      <c r="B5977" s="124" t="s">
        <v>9107</v>
      </c>
      <c r="C5977" s="124"/>
      <c r="D5977" s="126">
        <v>3.15</v>
      </c>
      <c r="E5977" s="124" t="s">
        <v>768</v>
      </c>
      <c r="F5977" s="124">
        <v>-2</v>
      </c>
      <c r="G5977" s="2" t="s">
        <v>18563</v>
      </c>
      <c r="H5977" s="130"/>
      <c r="I5977" s="134"/>
      <c r="J5977" s="123">
        <f>IF(OR(tbl_Metraj22[[#This Row],[TARIH]]="",tbl_Metraj22[[#This Row],[TARIH]]="-"),0,IF(tbl_Metraj22[[#This Row],[YUZDE]]=0,tbl_Metraj22[[#This Row],[METRAJ_BETON]],tbl_Metraj22[[#This Row],[YUZDE]]*tbl_Metraj22[[#This Row],[METRAJ_BETON]]))</f>
        <v>0</v>
      </c>
      <c r="K5977" s="2" t="s">
        <v>22793</v>
      </c>
    </row>
    <row r="5978" spans="1:11" ht="14.25" x14ac:dyDescent="0.2">
      <c r="A5978" s="2" t="s">
        <v>734</v>
      </c>
      <c r="B5978" s="124" t="s">
        <v>9108</v>
      </c>
      <c r="C5978" s="124"/>
      <c r="D5978" s="126">
        <v>1.58</v>
      </c>
      <c r="E5978" s="124" t="s">
        <v>768</v>
      </c>
      <c r="F5978" s="124">
        <v>-2</v>
      </c>
      <c r="G5978" s="2" t="s">
        <v>18564</v>
      </c>
      <c r="H5978" s="130"/>
      <c r="I5978" s="134"/>
      <c r="J5978" s="123">
        <f>IF(OR(tbl_Metraj22[[#This Row],[TARIH]]="",tbl_Metraj22[[#This Row],[TARIH]]="-"),0,IF(tbl_Metraj22[[#This Row],[YUZDE]]=0,tbl_Metraj22[[#This Row],[METRAJ_BETON]],tbl_Metraj22[[#This Row],[YUZDE]]*tbl_Metraj22[[#This Row],[METRAJ_BETON]]))</f>
        <v>0</v>
      </c>
      <c r="K5978" s="2" t="s">
        <v>22823</v>
      </c>
    </row>
    <row r="5979" spans="1:11" ht="14.25" x14ac:dyDescent="0.2">
      <c r="A5979" s="2" t="s">
        <v>734</v>
      </c>
      <c r="B5979" s="124" t="s">
        <v>9109</v>
      </c>
      <c r="C5979" s="124"/>
      <c r="D5979" s="126">
        <v>2.2799999999999998</v>
      </c>
      <c r="E5979" s="124" t="s">
        <v>768</v>
      </c>
      <c r="F5979" s="124">
        <v>-2</v>
      </c>
      <c r="G5979" s="2" t="s">
        <v>18565</v>
      </c>
      <c r="H5979" s="130"/>
      <c r="I5979" s="134"/>
      <c r="J5979" s="123">
        <f>IF(OR(tbl_Metraj22[[#This Row],[TARIH]]="",tbl_Metraj22[[#This Row],[TARIH]]="-"),0,IF(tbl_Metraj22[[#This Row],[YUZDE]]=0,tbl_Metraj22[[#This Row],[METRAJ_BETON]],tbl_Metraj22[[#This Row],[YUZDE]]*tbl_Metraj22[[#This Row],[METRAJ_BETON]]))</f>
        <v>0</v>
      </c>
      <c r="K5979" s="2" t="s">
        <v>22773</v>
      </c>
    </row>
    <row r="5980" spans="1:11" ht="14.25" x14ac:dyDescent="0.2">
      <c r="A5980" s="2" t="s">
        <v>734</v>
      </c>
      <c r="B5980" s="124" t="s">
        <v>9110</v>
      </c>
      <c r="C5980" s="124"/>
      <c r="D5980" s="126">
        <v>1.62</v>
      </c>
      <c r="E5980" s="124" t="s">
        <v>768</v>
      </c>
      <c r="F5980" s="124">
        <v>-2</v>
      </c>
      <c r="G5980" s="2" t="s">
        <v>18566</v>
      </c>
      <c r="H5980" s="130"/>
      <c r="I5980" s="134"/>
      <c r="J5980" s="123">
        <f>IF(OR(tbl_Metraj22[[#This Row],[TARIH]]="",tbl_Metraj22[[#This Row],[TARIH]]="-"),0,IF(tbl_Metraj22[[#This Row],[YUZDE]]=0,tbl_Metraj22[[#This Row],[METRAJ_BETON]],tbl_Metraj22[[#This Row],[YUZDE]]*tbl_Metraj22[[#This Row],[METRAJ_BETON]]))</f>
        <v>0</v>
      </c>
      <c r="K5980" s="2" t="s">
        <v>22774</v>
      </c>
    </row>
    <row r="5981" spans="1:11" ht="14.25" x14ac:dyDescent="0.2">
      <c r="A5981" s="2" t="s">
        <v>734</v>
      </c>
      <c r="B5981" s="124" t="s">
        <v>9111</v>
      </c>
      <c r="C5981" s="124"/>
      <c r="D5981" s="126">
        <v>1.55</v>
      </c>
      <c r="E5981" s="124" t="s">
        <v>768</v>
      </c>
      <c r="F5981" s="124">
        <v>-2</v>
      </c>
      <c r="G5981" s="2" t="s">
        <v>18567</v>
      </c>
      <c r="H5981" s="130"/>
      <c r="I5981" s="134"/>
      <c r="J5981" s="123">
        <f>IF(OR(tbl_Metraj22[[#This Row],[TARIH]]="",tbl_Metraj22[[#This Row],[TARIH]]="-"),0,IF(tbl_Metraj22[[#This Row],[YUZDE]]=0,tbl_Metraj22[[#This Row],[METRAJ_BETON]],tbl_Metraj22[[#This Row],[YUZDE]]*tbl_Metraj22[[#This Row],[METRAJ_BETON]]))</f>
        <v>0</v>
      </c>
      <c r="K5981" s="2" t="s">
        <v>22752</v>
      </c>
    </row>
    <row r="5982" spans="1:11" ht="14.25" x14ac:dyDescent="0.2">
      <c r="A5982" s="2" t="s">
        <v>734</v>
      </c>
      <c r="B5982" s="124" t="s">
        <v>9112</v>
      </c>
      <c r="C5982" s="124"/>
      <c r="D5982" s="126">
        <v>1.57</v>
      </c>
      <c r="E5982" s="124" t="s">
        <v>768</v>
      </c>
      <c r="F5982" s="124">
        <v>-2</v>
      </c>
      <c r="G5982" s="2" t="s">
        <v>18568</v>
      </c>
      <c r="H5982" s="130"/>
      <c r="I5982" s="134"/>
      <c r="J5982" s="123">
        <f>IF(OR(tbl_Metraj22[[#This Row],[TARIH]]="",tbl_Metraj22[[#This Row],[TARIH]]="-"),0,IF(tbl_Metraj22[[#This Row],[YUZDE]]=0,tbl_Metraj22[[#This Row],[METRAJ_BETON]],tbl_Metraj22[[#This Row],[YUZDE]]*tbl_Metraj22[[#This Row],[METRAJ_BETON]]))</f>
        <v>0</v>
      </c>
      <c r="K5982" s="2" t="s">
        <v>22854</v>
      </c>
    </row>
    <row r="5983" spans="1:11" ht="14.25" x14ac:dyDescent="0.2">
      <c r="A5983" s="2" t="s">
        <v>734</v>
      </c>
      <c r="B5983" s="124" t="s">
        <v>9113</v>
      </c>
      <c r="C5983" s="124"/>
      <c r="D5983" s="126">
        <v>1.47</v>
      </c>
      <c r="E5983" s="124" t="s">
        <v>768</v>
      </c>
      <c r="F5983" s="124">
        <v>-2</v>
      </c>
      <c r="G5983" s="2" t="s">
        <v>18569</v>
      </c>
      <c r="H5983" s="130"/>
      <c r="I5983" s="134"/>
      <c r="J5983" s="123">
        <f>IF(OR(tbl_Metraj22[[#This Row],[TARIH]]="",tbl_Metraj22[[#This Row],[TARIH]]="-"),0,IF(tbl_Metraj22[[#This Row],[YUZDE]]=0,tbl_Metraj22[[#This Row],[METRAJ_BETON]],tbl_Metraj22[[#This Row],[YUZDE]]*tbl_Metraj22[[#This Row],[METRAJ_BETON]]))</f>
        <v>0</v>
      </c>
      <c r="K5983" s="2" t="s">
        <v>22884</v>
      </c>
    </row>
    <row r="5984" spans="1:11" ht="14.25" x14ac:dyDescent="0.2">
      <c r="A5984" s="2" t="s">
        <v>734</v>
      </c>
      <c r="B5984" s="124" t="s">
        <v>9114</v>
      </c>
      <c r="C5984" s="124"/>
      <c r="D5984" s="126">
        <v>1.17</v>
      </c>
      <c r="E5984" s="124" t="s">
        <v>768</v>
      </c>
      <c r="F5984" s="124">
        <v>-2</v>
      </c>
      <c r="G5984" s="2" t="s">
        <v>18570</v>
      </c>
      <c r="H5984" s="130"/>
      <c r="I5984" s="134"/>
      <c r="J5984" s="123">
        <f>IF(OR(tbl_Metraj22[[#This Row],[TARIH]]="",tbl_Metraj22[[#This Row],[TARIH]]="-"),0,IF(tbl_Metraj22[[#This Row],[YUZDE]]=0,tbl_Metraj22[[#This Row],[METRAJ_BETON]],tbl_Metraj22[[#This Row],[YUZDE]]*tbl_Metraj22[[#This Row],[METRAJ_BETON]]))</f>
        <v>0</v>
      </c>
      <c r="K5984" s="2" t="s">
        <v>22782</v>
      </c>
    </row>
    <row r="5985" spans="1:11" ht="14.25" x14ac:dyDescent="0.2">
      <c r="A5985" s="2" t="s">
        <v>734</v>
      </c>
      <c r="B5985" s="124" t="s">
        <v>9115</v>
      </c>
      <c r="C5985" s="124"/>
      <c r="D5985" s="126">
        <v>1.1399999999999999</v>
      </c>
      <c r="E5985" s="124" t="s">
        <v>768</v>
      </c>
      <c r="F5985" s="124">
        <v>-2</v>
      </c>
      <c r="G5985" s="2" t="s">
        <v>18571</v>
      </c>
      <c r="H5985" s="130"/>
      <c r="I5985" s="134"/>
      <c r="J5985" s="123">
        <f>IF(OR(tbl_Metraj22[[#This Row],[TARIH]]="",tbl_Metraj22[[#This Row],[TARIH]]="-"),0,IF(tbl_Metraj22[[#This Row],[YUZDE]]=0,tbl_Metraj22[[#This Row],[METRAJ_BETON]],tbl_Metraj22[[#This Row],[YUZDE]]*tbl_Metraj22[[#This Row],[METRAJ_BETON]]))</f>
        <v>0</v>
      </c>
      <c r="K5985" s="2" t="s">
        <v>22750</v>
      </c>
    </row>
    <row r="5986" spans="1:11" ht="14.25" x14ac:dyDescent="0.2">
      <c r="A5986" s="2" t="s">
        <v>734</v>
      </c>
      <c r="B5986" s="124" t="s">
        <v>9116</v>
      </c>
      <c r="C5986" s="124"/>
      <c r="D5986" s="126">
        <v>1.08</v>
      </c>
      <c r="E5986" s="124" t="s">
        <v>768</v>
      </c>
      <c r="F5986" s="124">
        <v>-2</v>
      </c>
      <c r="G5986" s="2" t="s">
        <v>18572</v>
      </c>
      <c r="H5986" s="130"/>
      <c r="I5986" s="134"/>
      <c r="J5986" s="123">
        <f>IF(OR(tbl_Metraj22[[#This Row],[TARIH]]="",tbl_Metraj22[[#This Row],[TARIH]]="-"),0,IF(tbl_Metraj22[[#This Row],[YUZDE]]=0,tbl_Metraj22[[#This Row],[METRAJ_BETON]],tbl_Metraj22[[#This Row],[YUZDE]]*tbl_Metraj22[[#This Row],[METRAJ_BETON]]))</f>
        <v>0</v>
      </c>
      <c r="K5986" s="2" t="s">
        <v>22792</v>
      </c>
    </row>
    <row r="5987" spans="1:11" ht="14.25" x14ac:dyDescent="0.2">
      <c r="A5987" s="2" t="s">
        <v>734</v>
      </c>
      <c r="B5987" s="124" t="s">
        <v>9117</v>
      </c>
      <c r="C5987" s="124"/>
      <c r="D5987" s="126">
        <v>1.32</v>
      </c>
      <c r="E5987" s="124" t="s">
        <v>768</v>
      </c>
      <c r="F5987" s="124">
        <v>-2</v>
      </c>
      <c r="G5987" s="2" t="s">
        <v>18573</v>
      </c>
      <c r="H5987" s="130"/>
      <c r="I5987" s="134"/>
      <c r="J5987" s="123">
        <f>IF(OR(tbl_Metraj22[[#This Row],[TARIH]]="",tbl_Metraj22[[#This Row],[TARIH]]="-"),0,IF(tbl_Metraj22[[#This Row],[YUZDE]]=0,tbl_Metraj22[[#This Row],[METRAJ_BETON]],tbl_Metraj22[[#This Row],[YUZDE]]*tbl_Metraj22[[#This Row],[METRAJ_BETON]]))</f>
        <v>0</v>
      </c>
      <c r="K5987" s="2" t="s">
        <v>22794</v>
      </c>
    </row>
    <row r="5988" spans="1:11" ht="14.25" x14ac:dyDescent="0.2">
      <c r="A5988" s="2" t="s">
        <v>734</v>
      </c>
      <c r="B5988" s="124" t="s">
        <v>9118</v>
      </c>
      <c r="C5988" s="124"/>
      <c r="D5988" s="126">
        <v>1.3</v>
      </c>
      <c r="E5988" s="124" t="s">
        <v>768</v>
      </c>
      <c r="F5988" s="124">
        <v>-2</v>
      </c>
      <c r="G5988" s="2" t="s">
        <v>18574</v>
      </c>
      <c r="H5988" s="130"/>
      <c r="I5988" s="134"/>
      <c r="J5988" s="123">
        <f>IF(OR(tbl_Metraj22[[#This Row],[TARIH]]="",tbl_Metraj22[[#This Row],[TARIH]]="-"),0,IF(tbl_Metraj22[[#This Row],[YUZDE]]=0,tbl_Metraj22[[#This Row],[METRAJ_BETON]],tbl_Metraj22[[#This Row],[YUZDE]]*tbl_Metraj22[[#This Row],[METRAJ_BETON]]))</f>
        <v>0</v>
      </c>
      <c r="K5988" s="2" t="s">
        <v>22751</v>
      </c>
    </row>
    <row r="5989" spans="1:11" ht="14.25" x14ac:dyDescent="0.2">
      <c r="A5989" s="2" t="s">
        <v>734</v>
      </c>
      <c r="B5989" s="124" t="s">
        <v>9119</v>
      </c>
      <c r="C5989" s="124"/>
      <c r="D5989" s="126">
        <v>0.68</v>
      </c>
      <c r="E5989" s="124" t="s">
        <v>768</v>
      </c>
      <c r="F5989" s="124">
        <v>-2</v>
      </c>
      <c r="G5989" s="2" t="s">
        <v>18575</v>
      </c>
      <c r="H5989" s="130"/>
      <c r="I5989" s="134"/>
      <c r="J5989" s="123">
        <f>IF(OR(tbl_Metraj22[[#This Row],[TARIH]]="",tbl_Metraj22[[#This Row],[TARIH]]="-"),0,IF(tbl_Metraj22[[#This Row],[YUZDE]]=0,tbl_Metraj22[[#This Row],[METRAJ_BETON]],tbl_Metraj22[[#This Row],[YUZDE]]*tbl_Metraj22[[#This Row],[METRAJ_BETON]]))</f>
        <v>0</v>
      </c>
      <c r="K5989" s="2" t="s">
        <v>22883</v>
      </c>
    </row>
    <row r="5990" spans="1:11" ht="14.25" x14ac:dyDescent="0.2">
      <c r="A5990" s="2" t="s">
        <v>734</v>
      </c>
      <c r="B5990" s="124" t="s">
        <v>9120</v>
      </c>
      <c r="C5990" s="124"/>
      <c r="D5990" s="126">
        <v>0.68</v>
      </c>
      <c r="E5990" s="124" t="s">
        <v>768</v>
      </c>
      <c r="F5990" s="124">
        <v>-2</v>
      </c>
      <c r="G5990" s="2" t="s">
        <v>18576</v>
      </c>
      <c r="H5990" s="130"/>
      <c r="I5990" s="134"/>
      <c r="J5990" s="123">
        <f>IF(OR(tbl_Metraj22[[#This Row],[TARIH]]="",tbl_Metraj22[[#This Row],[TARIH]]="-"),0,IF(tbl_Metraj22[[#This Row],[YUZDE]]=0,tbl_Metraj22[[#This Row],[METRAJ_BETON]],tbl_Metraj22[[#This Row],[YUZDE]]*tbl_Metraj22[[#This Row],[METRAJ_BETON]]))</f>
        <v>0</v>
      </c>
      <c r="K5990" s="2" t="e">
        <v>#N/A</v>
      </c>
    </row>
    <row r="5991" spans="1:11" ht="14.25" x14ac:dyDescent="0.2">
      <c r="A5991" s="2" t="s">
        <v>734</v>
      </c>
      <c r="B5991" s="124" t="s">
        <v>9121</v>
      </c>
      <c r="C5991" s="124"/>
      <c r="D5991" s="126">
        <v>0.68</v>
      </c>
      <c r="E5991" s="124" t="s">
        <v>768</v>
      </c>
      <c r="F5991" s="124">
        <v>-2</v>
      </c>
      <c r="G5991" s="2" t="s">
        <v>18577</v>
      </c>
      <c r="H5991" s="130"/>
      <c r="I5991" s="134"/>
      <c r="J5991" s="123">
        <f>IF(OR(tbl_Metraj22[[#This Row],[TARIH]]="",tbl_Metraj22[[#This Row],[TARIH]]="-"),0,IF(tbl_Metraj22[[#This Row],[YUZDE]]=0,tbl_Metraj22[[#This Row],[METRAJ_BETON]],tbl_Metraj22[[#This Row],[YUZDE]]*tbl_Metraj22[[#This Row],[METRAJ_BETON]]))</f>
        <v>0</v>
      </c>
      <c r="K5991" s="2" t="s">
        <v>22806</v>
      </c>
    </row>
    <row r="5992" spans="1:11" ht="14.25" x14ac:dyDescent="0.2">
      <c r="A5992" s="2" t="s">
        <v>734</v>
      </c>
      <c r="B5992" s="124" t="s">
        <v>9122</v>
      </c>
      <c r="C5992" s="124"/>
      <c r="D5992" s="126">
        <v>0.56999999999999995</v>
      </c>
      <c r="E5992" s="124" t="s">
        <v>768</v>
      </c>
      <c r="F5992" s="124">
        <v>-2</v>
      </c>
      <c r="G5992" s="2" t="s">
        <v>18578</v>
      </c>
      <c r="H5992" s="130"/>
      <c r="I5992" s="134"/>
      <c r="J5992" s="123">
        <f>IF(OR(tbl_Metraj22[[#This Row],[TARIH]]="",tbl_Metraj22[[#This Row],[TARIH]]="-"),0,IF(tbl_Metraj22[[#This Row],[YUZDE]]=0,tbl_Metraj22[[#This Row],[METRAJ_BETON]],tbl_Metraj22[[#This Row],[YUZDE]]*tbl_Metraj22[[#This Row],[METRAJ_BETON]]))</f>
        <v>0</v>
      </c>
      <c r="K5992" s="2" t="e">
        <v>#N/A</v>
      </c>
    </row>
    <row r="5993" spans="1:11" ht="14.25" x14ac:dyDescent="0.2">
      <c r="A5993" s="2" t="s">
        <v>734</v>
      </c>
      <c r="B5993" s="124" t="s">
        <v>9123</v>
      </c>
      <c r="C5993" s="124"/>
      <c r="D5993" s="126">
        <v>1.65</v>
      </c>
      <c r="E5993" s="124" t="s">
        <v>768</v>
      </c>
      <c r="F5993" s="124">
        <v>-2</v>
      </c>
      <c r="G5993" s="2" t="s">
        <v>18579</v>
      </c>
      <c r="H5993" s="130"/>
      <c r="I5993" s="134"/>
      <c r="J5993" s="123">
        <f>IF(OR(tbl_Metraj22[[#This Row],[TARIH]]="",tbl_Metraj22[[#This Row],[TARIH]]="-"),0,IF(tbl_Metraj22[[#This Row],[YUZDE]]=0,tbl_Metraj22[[#This Row],[METRAJ_BETON]],tbl_Metraj22[[#This Row],[YUZDE]]*tbl_Metraj22[[#This Row],[METRAJ_BETON]]))</f>
        <v>0</v>
      </c>
      <c r="K5993" s="2" t="s">
        <v>22832</v>
      </c>
    </row>
    <row r="5994" spans="1:11" ht="14.25" x14ac:dyDescent="0.2">
      <c r="A5994" s="2" t="s">
        <v>734</v>
      </c>
      <c r="B5994" s="124" t="s">
        <v>9124</v>
      </c>
      <c r="C5994" s="124"/>
      <c r="D5994" s="126">
        <v>0.31</v>
      </c>
      <c r="E5994" s="124" t="s">
        <v>768</v>
      </c>
      <c r="F5994" s="124">
        <v>-2</v>
      </c>
      <c r="G5994" s="2" t="s">
        <v>18580</v>
      </c>
      <c r="H5994" s="130"/>
      <c r="I5994" s="134"/>
      <c r="J5994" s="123">
        <f>IF(OR(tbl_Metraj22[[#This Row],[TARIH]]="",tbl_Metraj22[[#This Row],[TARIH]]="-"),0,IF(tbl_Metraj22[[#This Row],[YUZDE]]=0,tbl_Metraj22[[#This Row],[METRAJ_BETON]],tbl_Metraj22[[#This Row],[YUZDE]]*tbl_Metraj22[[#This Row],[METRAJ_BETON]]))</f>
        <v>0</v>
      </c>
      <c r="K5994" s="2" t="s">
        <v>22784</v>
      </c>
    </row>
    <row r="5995" spans="1:11" ht="14.25" x14ac:dyDescent="0.2">
      <c r="A5995" s="2" t="s">
        <v>734</v>
      </c>
      <c r="B5995" s="124" t="s">
        <v>9125</v>
      </c>
      <c r="C5995" s="124"/>
      <c r="D5995" s="126">
        <v>0.21</v>
      </c>
      <c r="E5995" s="124" t="s">
        <v>768</v>
      </c>
      <c r="F5995" s="124">
        <v>-2</v>
      </c>
      <c r="G5995" s="2" t="s">
        <v>18581</v>
      </c>
      <c r="H5995" s="130"/>
      <c r="I5995" s="134"/>
      <c r="J5995" s="123">
        <f>IF(OR(tbl_Metraj22[[#This Row],[TARIH]]="",tbl_Metraj22[[#This Row],[TARIH]]="-"),0,IF(tbl_Metraj22[[#This Row],[YUZDE]]=0,tbl_Metraj22[[#This Row],[METRAJ_BETON]],tbl_Metraj22[[#This Row],[YUZDE]]*tbl_Metraj22[[#This Row],[METRAJ_BETON]]))</f>
        <v>0</v>
      </c>
      <c r="K5995" s="2" t="s">
        <v>22756</v>
      </c>
    </row>
    <row r="5996" spans="1:11" ht="14.25" x14ac:dyDescent="0.2">
      <c r="A5996" s="2" t="s">
        <v>734</v>
      </c>
      <c r="B5996" s="124" t="s">
        <v>9126</v>
      </c>
      <c r="C5996" s="124"/>
      <c r="D5996" s="126">
        <v>0.27</v>
      </c>
      <c r="E5996" s="124" t="s">
        <v>768</v>
      </c>
      <c r="F5996" s="124">
        <v>-2</v>
      </c>
      <c r="G5996" s="2" t="s">
        <v>18582</v>
      </c>
      <c r="H5996" s="130"/>
      <c r="I5996" s="134"/>
      <c r="J5996" s="123">
        <f>IF(OR(tbl_Metraj22[[#This Row],[TARIH]]="",tbl_Metraj22[[#This Row],[TARIH]]="-"),0,IF(tbl_Metraj22[[#This Row],[YUZDE]]=0,tbl_Metraj22[[#This Row],[METRAJ_BETON]],tbl_Metraj22[[#This Row],[YUZDE]]*tbl_Metraj22[[#This Row],[METRAJ_BETON]]))</f>
        <v>0</v>
      </c>
      <c r="K5996" s="2" t="s">
        <v>22818</v>
      </c>
    </row>
    <row r="5997" spans="1:11" ht="14.25" x14ac:dyDescent="0.2">
      <c r="A5997" s="2" t="s">
        <v>734</v>
      </c>
      <c r="B5997" s="124" t="s">
        <v>9127</v>
      </c>
      <c r="C5997" s="124"/>
      <c r="D5997" s="126">
        <v>0.26</v>
      </c>
      <c r="E5997" s="124" t="s">
        <v>768</v>
      </c>
      <c r="F5997" s="124">
        <v>-2</v>
      </c>
      <c r="G5997" s="2" t="s">
        <v>18583</v>
      </c>
      <c r="H5997" s="130"/>
      <c r="I5997" s="134"/>
      <c r="J5997" s="123">
        <f>IF(OR(tbl_Metraj22[[#This Row],[TARIH]]="",tbl_Metraj22[[#This Row],[TARIH]]="-"),0,IF(tbl_Metraj22[[#This Row],[YUZDE]]=0,tbl_Metraj22[[#This Row],[METRAJ_BETON]],tbl_Metraj22[[#This Row],[YUZDE]]*tbl_Metraj22[[#This Row],[METRAJ_BETON]]))</f>
        <v>0</v>
      </c>
      <c r="K5997" s="2" t="s">
        <v>22839</v>
      </c>
    </row>
    <row r="5998" spans="1:11" ht="14.25" x14ac:dyDescent="0.2">
      <c r="A5998" s="2" t="s">
        <v>734</v>
      </c>
      <c r="B5998" s="124" t="s">
        <v>9128</v>
      </c>
      <c r="C5998" s="124"/>
      <c r="D5998" s="126">
        <v>0.63</v>
      </c>
      <c r="E5998" s="124" t="s">
        <v>768</v>
      </c>
      <c r="F5998" s="124">
        <v>-2</v>
      </c>
      <c r="G5998" s="2" t="s">
        <v>18584</v>
      </c>
      <c r="H5998" s="130"/>
      <c r="I5998" s="134"/>
      <c r="J5998" s="123">
        <f>IF(OR(tbl_Metraj22[[#This Row],[TARIH]]="",tbl_Metraj22[[#This Row],[TARIH]]="-"),0,IF(tbl_Metraj22[[#This Row],[YUZDE]]=0,tbl_Metraj22[[#This Row],[METRAJ_BETON]],tbl_Metraj22[[#This Row],[YUZDE]]*tbl_Metraj22[[#This Row],[METRAJ_BETON]]))</f>
        <v>0</v>
      </c>
      <c r="K5998" s="2" t="s">
        <v>22892</v>
      </c>
    </row>
    <row r="5999" spans="1:11" ht="14.25" x14ac:dyDescent="0.2">
      <c r="A5999" s="2" t="s">
        <v>734</v>
      </c>
      <c r="B5999" s="124" t="s">
        <v>9129</v>
      </c>
      <c r="C5999" s="124"/>
      <c r="D5999" s="126">
        <v>0.23</v>
      </c>
      <c r="E5999" s="124" t="s">
        <v>768</v>
      </c>
      <c r="F5999" s="124">
        <v>-2</v>
      </c>
      <c r="G5999" s="2" t="s">
        <v>18585</v>
      </c>
      <c r="H5999" s="130"/>
      <c r="I5999" s="134"/>
      <c r="J5999" s="123">
        <f>IF(OR(tbl_Metraj22[[#This Row],[TARIH]]="",tbl_Metraj22[[#This Row],[TARIH]]="-"),0,IF(tbl_Metraj22[[#This Row],[YUZDE]]=0,tbl_Metraj22[[#This Row],[METRAJ_BETON]],tbl_Metraj22[[#This Row],[YUZDE]]*tbl_Metraj22[[#This Row],[METRAJ_BETON]]))</f>
        <v>0</v>
      </c>
      <c r="K5999" s="2" t="s">
        <v>22809</v>
      </c>
    </row>
    <row r="6000" spans="1:11" ht="14.25" x14ac:dyDescent="0.2">
      <c r="A6000" s="2" t="s">
        <v>734</v>
      </c>
      <c r="B6000" s="124" t="s">
        <v>9130</v>
      </c>
      <c r="C6000" s="124"/>
      <c r="D6000" s="126">
        <v>0.43</v>
      </c>
      <c r="E6000" s="124" t="s">
        <v>768</v>
      </c>
      <c r="F6000" s="124">
        <v>-2</v>
      </c>
      <c r="G6000" s="2" t="s">
        <v>18586</v>
      </c>
      <c r="H6000" s="130"/>
      <c r="I6000" s="134"/>
      <c r="J6000" s="123">
        <f>IF(OR(tbl_Metraj22[[#This Row],[TARIH]]="",tbl_Metraj22[[#This Row],[TARIH]]="-"),0,IF(tbl_Metraj22[[#This Row],[YUZDE]]=0,tbl_Metraj22[[#This Row],[METRAJ_BETON]],tbl_Metraj22[[#This Row],[YUZDE]]*tbl_Metraj22[[#This Row],[METRAJ_BETON]]))</f>
        <v>0</v>
      </c>
      <c r="K6000" s="2" t="s">
        <v>22789</v>
      </c>
    </row>
    <row r="6001" spans="1:11" ht="14.25" x14ac:dyDescent="0.2">
      <c r="A6001" s="2" t="s">
        <v>734</v>
      </c>
      <c r="B6001" s="124" t="s">
        <v>9131</v>
      </c>
      <c r="C6001" s="124"/>
      <c r="D6001" s="126">
        <v>0.23</v>
      </c>
      <c r="E6001" s="124" t="s">
        <v>768</v>
      </c>
      <c r="F6001" s="124">
        <v>-2</v>
      </c>
      <c r="G6001" s="2" t="s">
        <v>18587</v>
      </c>
      <c r="H6001" s="130"/>
      <c r="I6001" s="134"/>
      <c r="J6001" s="123">
        <f>IF(OR(tbl_Metraj22[[#This Row],[TARIH]]="",tbl_Metraj22[[#This Row],[TARIH]]="-"),0,IF(tbl_Metraj22[[#This Row],[YUZDE]]=0,tbl_Metraj22[[#This Row],[METRAJ_BETON]],tbl_Metraj22[[#This Row],[YUZDE]]*tbl_Metraj22[[#This Row],[METRAJ_BETON]]))</f>
        <v>0</v>
      </c>
      <c r="K6001" s="2" t="s">
        <v>22786</v>
      </c>
    </row>
    <row r="6002" spans="1:11" ht="14.25" x14ac:dyDescent="0.2">
      <c r="A6002" s="2" t="s">
        <v>734</v>
      </c>
      <c r="B6002" s="124" t="s">
        <v>9132</v>
      </c>
      <c r="C6002" s="124"/>
      <c r="D6002" s="126">
        <v>0.17</v>
      </c>
      <c r="E6002" s="124" t="s">
        <v>768</v>
      </c>
      <c r="F6002" s="124">
        <v>-2</v>
      </c>
      <c r="G6002" s="2" t="s">
        <v>18588</v>
      </c>
      <c r="H6002" s="130"/>
      <c r="I6002" s="134"/>
      <c r="J6002" s="123">
        <f>IF(OR(tbl_Metraj22[[#This Row],[TARIH]]="",tbl_Metraj22[[#This Row],[TARIH]]="-"),0,IF(tbl_Metraj22[[#This Row],[YUZDE]]=0,tbl_Metraj22[[#This Row],[METRAJ_BETON]],tbl_Metraj22[[#This Row],[YUZDE]]*tbl_Metraj22[[#This Row],[METRAJ_BETON]]))</f>
        <v>0</v>
      </c>
      <c r="K6002" s="2" t="e">
        <v>#N/A</v>
      </c>
    </row>
    <row r="6003" spans="1:11" ht="14.25" x14ac:dyDescent="0.2">
      <c r="A6003" s="2" t="s">
        <v>734</v>
      </c>
      <c r="B6003" s="124" t="s">
        <v>9133</v>
      </c>
      <c r="C6003" s="124"/>
      <c r="D6003" s="126">
        <v>0.28000000000000003</v>
      </c>
      <c r="E6003" s="124" t="s">
        <v>768</v>
      </c>
      <c r="F6003" s="124">
        <v>-2</v>
      </c>
      <c r="G6003" s="2" t="s">
        <v>18589</v>
      </c>
      <c r="H6003" s="130"/>
      <c r="I6003" s="134"/>
      <c r="J6003" s="123">
        <f>IF(OR(tbl_Metraj22[[#This Row],[TARIH]]="",tbl_Metraj22[[#This Row],[TARIH]]="-"),0,IF(tbl_Metraj22[[#This Row],[YUZDE]]=0,tbl_Metraj22[[#This Row],[METRAJ_BETON]],tbl_Metraj22[[#This Row],[YUZDE]]*tbl_Metraj22[[#This Row],[METRAJ_BETON]]))</f>
        <v>0</v>
      </c>
      <c r="K6003" s="2" t="s">
        <v>22807</v>
      </c>
    </row>
    <row r="6004" spans="1:11" ht="14.25" x14ac:dyDescent="0.2">
      <c r="A6004" s="2" t="s">
        <v>734</v>
      </c>
      <c r="B6004" s="124" t="s">
        <v>9134</v>
      </c>
      <c r="C6004" s="124"/>
      <c r="D6004" s="126">
        <v>0.15</v>
      </c>
      <c r="E6004" s="124" t="s">
        <v>768</v>
      </c>
      <c r="F6004" s="124">
        <v>-2</v>
      </c>
      <c r="G6004" s="2" t="s">
        <v>18590</v>
      </c>
      <c r="H6004" s="130"/>
      <c r="I6004" s="134"/>
      <c r="J6004" s="123">
        <f>IF(OR(tbl_Metraj22[[#This Row],[TARIH]]="",tbl_Metraj22[[#This Row],[TARIH]]="-"),0,IF(tbl_Metraj22[[#This Row],[YUZDE]]=0,tbl_Metraj22[[#This Row],[METRAJ_BETON]],tbl_Metraj22[[#This Row],[YUZDE]]*tbl_Metraj22[[#This Row],[METRAJ_BETON]]))</f>
        <v>0</v>
      </c>
      <c r="K6004" s="2" t="s">
        <v>23553</v>
      </c>
    </row>
    <row r="6005" spans="1:11" ht="14.25" x14ac:dyDescent="0.2">
      <c r="A6005" s="2" t="s">
        <v>734</v>
      </c>
      <c r="B6005" s="124" t="s">
        <v>9135</v>
      </c>
      <c r="C6005" s="124"/>
      <c r="D6005" s="126">
        <v>0.15</v>
      </c>
      <c r="E6005" s="124" t="s">
        <v>768</v>
      </c>
      <c r="F6005" s="124">
        <v>-2</v>
      </c>
      <c r="G6005" s="2" t="s">
        <v>18591</v>
      </c>
      <c r="H6005" s="130"/>
      <c r="I6005" s="134"/>
      <c r="J6005" s="123">
        <f>IF(OR(tbl_Metraj22[[#This Row],[TARIH]]="",tbl_Metraj22[[#This Row],[TARIH]]="-"),0,IF(tbl_Metraj22[[#This Row],[YUZDE]]=0,tbl_Metraj22[[#This Row],[METRAJ_BETON]],tbl_Metraj22[[#This Row],[YUZDE]]*tbl_Metraj22[[#This Row],[METRAJ_BETON]]))</f>
        <v>0</v>
      </c>
      <c r="K6005" s="2" t="e">
        <v>#N/A</v>
      </c>
    </row>
    <row r="6006" spans="1:11" ht="14.25" x14ac:dyDescent="0.2">
      <c r="A6006" s="2" t="s">
        <v>734</v>
      </c>
      <c r="B6006" s="124" t="s">
        <v>9136</v>
      </c>
      <c r="C6006" s="124"/>
      <c r="D6006" s="126">
        <v>0.21</v>
      </c>
      <c r="E6006" s="124" t="s">
        <v>768</v>
      </c>
      <c r="F6006" s="124">
        <v>-2</v>
      </c>
      <c r="G6006" s="2" t="s">
        <v>18592</v>
      </c>
      <c r="H6006" s="130"/>
      <c r="I6006" s="134"/>
      <c r="J6006" s="123">
        <f>IF(OR(tbl_Metraj22[[#This Row],[TARIH]]="",tbl_Metraj22[[#This Row],[TARIH]]="-"),0,IF(tbl_Metraj22[[#This Row],[YUZDE]]=0,tbl_Metraj22[[#This Row],[METRAJ_BETON]],tbl_Metraj22[[#This Row],[YUZDE]]*tbl_Metraj22[[#This Row],[METRAJ_BETON]]))</f>
        <v>0</v>
      </c>
      <c r="K6006" s="2" t="e">
        <v>#N/A</v>
      </c>
    </row>
    <row r="6007" spans="1:11" ht="14.25" x14ac:dyDescent="0.2">
      <c r="A6007" s="2" t="s">
        <v>734</v>
      </c>
      <c r="B6007" s="124" t="s">
        <v>9137</v>
      </c>
      <c r="C6007" s="124"/>
      <c r="D6007" s="126">
        <v>0.13</v>
      </c>
      <c r="E6007" s="124" t="s">
        <v>768</v>
      </c>
      <c r="F6007" s="124">
        <v>-2</v>
      </c>
      <c r="G6007" s="2" t="s">
        <v>18593</v>
      </c>
      <c r="H6007" s="130"/>
      <c r="I6007" s="134"/>
      <c r="J6007" s="123">
        <f>IF(OR(tbl_Metraj22[[#This Row],[TARIH]]="",tbl_Metraj22[[#This Row],[TARIH]]="-"),0,IF(tbl_Metraj22[[#This Row],[YUZDE]]=0,tbl_Metraj22[[#This Row],[METRAJ_BETON]],tbl_Metraj22[[#This Row],[YUZDE]]*tbl_Metraj22[[#This Row],[METRAJ_BETON]]))</f>
        <v>0</v>
      </c>
      <c r="K6007" s="2" t="s">
        <v>24216</v>
      </c>
    </row>
    <row r="6008" spans="1:11" ht="14.25" x14ac:dyDescent="0.2">
      <c r="A6008" s="2" t="s">
        <v>734</v>
      </c>
      <c r="B6008" s="124" t="s">
        <v>9138</v>
      </c>
      <c r="C6008" s="124"/>
      <c r="D6008" s="126">
        <v>0.13</v>
      </c>
      <c r="E6008" s="124" t="s">
        <v>768</v>
      </c>
      <c r="F6008" s="124">
        <v>-2</v>
      </c>
      <c r="G6008" s="2" t="s">
        <v>18594</v>
      </c>
      <c r="H6008" s="130"/>
      <c r="I6008" s="134"/>
      <c r="J6008" s="123">
        <f>IF(OR(tbl_Metraj22[[#This Row],[TARIH]]="",tbl_Metraj22[[#This Row],[TARIH]]="-"),0,IF(tbl_Metraj22[[#This Row],[YUZDE]]=0,tbl_Metraj22[[#This Row],[METRAJ_BETON]],tbl_Metraj22[[#This Row],[YUZDE]]*tbl_Metraj22[[#This Row],[METRAJ_BETON]]))</f>
        <v>0</v>
      </c>
      <c r="K6008" s="2" t="e">
        <v>#N/A</v>
      </c>
    </row>
    <row r="6009" spans="1:11" ht="14.25" x14ac:dyDescent="0.2">
      <c r="A6009" s="2" t="s">
        <v>734</v>
      </c>
      <c r="B6009" s="124" t="s">
        <v>9139</v>
      </c>
      <c r="C6009" s="124"/>
      <c r="D6009" s="126">
        <v>0.26</v>
      </c>
      <c r="E6009" s="124" t="s">
        <v>768</v>
      </c>
      <c r="F6009" s="124">
        <v>-2</v>
      </c>
      <c r="G6009" s="2" t="s">
        <v>18595</v>
      </c>
      <c r="H6009" s="130"/>
      <c r="I6009" s="134"/>
      <c r="J6009" s="123">
        <f>IF(OR(tbl_Metraj22[[#This Row],[TARIH]]="",tbl_Metraj22[[#This Row],[TARIH]]="-"),0,IF(tbl_Metraj22[[#This Row],[YUZDE]]=0,tbl_Metraj22[[#This Row],[METRAJ_BETON]],tbl_Metraj22[[#This Row],[YUZDE]]*tbl_Metraj22[[#This Row],[METRAJ_BETON]]))</f>
        <v>0</v>
      </c>
      <c r="K6009" s="2" t="s">
        <v>22781</v>
      </c>
    </row>
    <row r="6010" spans="1:11" ht="14.25" x14ac:dyDescent="0.2">
      <c r="A6010" s="2" t="s">
        <v>734</v>
      </c>
      <c r="B6010" s="124" t="s">
        <v>9140</v>
      </c>
      <c r="C6010" s="124"/>
      <c r="D6010" s="126">
        <v>0.77</v>
      </c>
      <c r="E6010" s="124" t="s">
        <v>768</v>
      </c>
      <c r="F6010" s="124">
        <v>-2</v>
      </c>
      <c r="G6010" s="2" t="s">
        <v>18596</v>
      </c>
      <c r="H6010" s="130"/>
      <c r="I6010" s="134"/>
      <c r="J6010" s="123">
        <f>IF(OR(tbl_Metraj22[[#This Row],[TARIH]]="",tbl_Metraj22[[#This Row],[TARIH]]="-"),0,IF(tbl_Metraj22[[#This Row],[YUZDE]]=0,tbl_Metraj22[[#This Row],[METRAJ_BETON]],tbl_Metraj22[[#This Row],[YUZDE]]*tbl_Metraj22[[#This Row],[METRAJ_BETON]]))</f>
        <v>0</v>
      </c>
      <c r="K6010" s="2" t="s">
        <v>22790</v>
      </c>
    </row>
    <row r="6011" spans="1:11" ht="14.25" x14ac:dyDescent="0.2">
      <c r="A6011" s="2" t="s">
        <v>734</v>
      </c>
      <c r="B6011" s="124" t="s">
        <v>9141</v>
      </c>
      <c r="C6011" s="124"/>
      <c r="D6011" s="126">
        <v>11.76</v>
      </c>
      <c r="E6011" s="124" t="s">
        <v>768</v>
      </c>
      <c r="F6011" s="124">
        <v>-2</v>
      </c>
      <c r="G6011" s="2" t="s">
        <v>18597</v>
      </c>
      <c r="H6011" s="130"/>
      <c r="I6011" s="134"/>
      <c r="J6011" s="123">
        <f>IF(OR(tbl_Metraj22[[#This Row],[TARIH]]="",tbl_Metraj22[[#This Row],[TARIH]]="-"),0,IF(tbl_Metraj22[[#This Row],[YUZDE]]=0,tbl_Metraj22[[#This Row],[METRAJ_BETON]],tbl_Metraj22[[#This Row],[YUZDE]]*tbl_Metraj22[[#This Row],[METRAJ_BETON]]))</f>
        <v>0</v>
      </c>
      <c r="K6011" s="2" t="s">
        <v>22889</v>
      </c>
    </row>
    <row r="6012" spans="1:11" ht="14.25" x14ac:dyDescent="0.2">
      <c r="A6012" s="2" t="s">
        <v>734</v>
      </c>
      <c r="B6012" s="124" t="s">
        <v>9142</v>
      </c>
      <c r="C6012" s="124"/>
      <c r="D6012" s="126">
        <v>0.77</v>
      </c>
      <c r="E6012" s="124" t="s">
        <v>768</v>
      </c>
      <c r="F6012" s="124">
        <v>-2</v>
      </c>
      <c r="G6012" s="2" t="s">
        <v>18598</v>
      </c>
      <c r="H6012" s="130"/>
      <c r="I6012" s="134"/>
      <c r="J6012" s="123">
        <f>IF(OR(tbl_Metraj22[[#This Row],[TARIH]]="",tbl_Metraj22[[#This Row],[TARIH]]="-"),0,IF(tbl_Metraj22[[#This Row],[YUZDE]]=0,tbl_Metraj22[[#This Row],[METRAJ_BETON]],tbl_Metraj22[[#This Row],[YUZDE]]*tbl_Metraj22[[#This Row],[METRAJ_BETON]]))</f>
        <v>0</v>
      </c>
      <c r="K6012" s="2" t="s">
        <v>22836</v>
      </c>
    </row>
    <row r="6013" spans="1:11" ht="14.25" x14ac:dyDescent="0.2">
      <c r="A6013" s="2" t="s">
        <v>734</v>
      </c>
      <c r="B6013" s="124" t="s">
        <v>9143</v>
      </c>
      <c r="C6013" s="124"/>
      <c r="D6013" s="126">
        <v>0.43</v>
      </c>
      <c r="E6013" s="124" t="s">
        <v>768</v>
      </c>
      <c r="F6013" s="124">
        <v>-2</v>
      </c>
      <c r="G6013" s="2" t="s">
        <v>18599</v>
      </c>
      <c r="H6013" s="130"/>
      <c r="I6013" s="134"/>
      <c r="J6013" s="123">
        <f>IF(OR(tbl_Metraj22[[#This Row],[TARIH]]="",tbl_Metraj22[[#This Row],[TARIH]]="-"),0,IF(tbl_Metraj22[[#This Row],[YUZDE]]=0,tbl_Metraj22[[#This Row],[METRAJ_BETON]],tbl_Metraj22[[#This Row],[YUZDE]]*tbl_Metraj22[[#This Row],[METRAJ_BETON]]))</f>
        <v>0</v>
      </c>
      <c r="K6013" s="2" t="s">
        <v>23551</v>
      </c>
    </row>
    <row r="6014" spans="1:11" ht="14.25" x14ac:dyDescent="0.2">
      <c r="A6014" s="2" t="s">
        <v>734</v>
      </c>
      <c r="B6014" s="124" t="s">
        <v>9144</v>
      </c>
      <c r="C6014" s="124"/>
      <c r="D6014" s="126">
        <v>0.7</v>
      </c>
      <c r="E6014" s="124" t="s">
        <v>768</v>
      </c>
      <c r="F6014" s="124">
        <v>-2</v>
      </c>
      <c r="G6014" s="2" t="s">
        <v>18600</v>
      </c>
      <c r="H6014" s="130"/>
      <c r="I6014" s="134"/>
      <c r="J6014" s="123">
        <f>IF(OR(tbl_Metraj22[[#This Row],[TARIH]]="",tbl_Metraj22[[#This Row],[TARIH]]="-"),0,IF(tbl_Metraj22[[#This Row],[YUZDE]]=0,tbl_Metraj22[[#This Row],[METRAJ_BETON]],tbl_Metraj22[[#This Row],[YUZDE]]*tbl_Metraj22[[#This Row],[METRAJ_BETON]]))</f>
        <v>0</v>
      </c>
      <c r="K6014" s="2" t="s">
        <v>22788</v>
      </c>
    </row>
    <row r="6015" spans="1:11" ht="14.25" x14ac:dyDescent="0.2">
      <c r="A6015" s="2" t="s">
        <v>734</v>
      </c>
      <c r="B6015" s="124" t="s">
        <v>9145</v>
      </c>
      <c r="C6015" s="124"/>
      <c r="D6015" s="126">
        <v>1.9</v>
      </c>
      <c r="E6015" s="124" t="s">
        <v>768</v>
      </c>
      <c r="F6015" s="124">
        <v>-2</v>
      </c>
      <c r="G6015" s="2" t="s">
        <v>18601</v>
      </c>
      <c r="H6015" s="130"/>
      <c r="I6015" s="134"/>
      <c r="J6015" s="123">
        <f>IF(OR(tbl_Metraj22[[#This Row],[TARIH]]="",tbl_Metraj22[[#This Row],[TARIH]]="-"),0,IF(tbl_Metraj22[[#This Row],[YUZDE]]=0,tbl_Metraj22[[#This Row],[METRAJ_BETON]],tbl_Metraj22[[#This Row],[YUZDE]]*tbl_Metraj22[[#This Row],[METRAJ_BETON]]))</f>
        <v>0</v>
      </c>
      <c r="K6015" s="2" t="s">
        <v>22785</v>
      </c>
    </row>
    <row r="6016" spans="1:11" ht="14.25" x14ac:dyDescent="0.2">
      <c r="A6016" s="2" t="s">
        <v>734</v>
      </c>
      <c r="B6016" s="124" t="s">
        <v>9146</v>
      </c>
      <c r="C6016" s="124"/>
      <c r="D6016" s="126">
        <v>1.46</v>
      </c>
      <c r="E6016" s="124" t="s">
        <v>768</v>
      </c>
      <c r="F6016" s="124">
        <v>-2</v>
      </c>
      <c r="G6016" s="2" t="s">
        <v>18602</v>
      </c>
      <c r="H6016" s="130"/>
      <c r="I6016" s="134"/>
      <c r="J6016" s="123">
        <f>IF(OR(tbl_Metraj22[[#This Row],[TARIH]]="",tbl_Metraj22[[#This Row],[TARIH]]="-"),0,IF(tbl_Metraj22[[#This Row],[YUZDE]]=0,tbl_Metraj22[[#This Row],[METRAJ_BETON]],tbl_Metraj22[[#This Row],[YUZDE]]*tbl_Metraj22[[#This Row],[METRAJ_BETON]]))</f>
        <v>0</v>
      </c>
      <c r="K6016" s="2" t="s">
        <v>23572</v>
      </c>
    </row>
    <row r="6017" spans="1:11" ht="14.25" x14ac:dyDescent="0.2">
      <c r="A6017" s="2" t="s">
        <v>734</v>
      </c>
      <c r="B6017" s="124" t="s">
        <v>9147</v>
      </c>
      <c r="C6017" s="124"/>
      <c r="D6017" s="126">
        <v>1.49</v>
      </c>
      <c r="E6017" s="124" t="s">
        <v>768</v>
      </c>
      <c r="F6017" s="124">
        <v>-2</v>
      </c>
      <c r="G6017" s="2" t="s">
        <v>18603</v>
      </c>
      <c r="H6017" s="130"/>
      <c r="I6017" s="134"/>
      <c r="J6017" s="123">
        <f>IF(OR(tbl_Metraj22[[#This Row],[TARIH]]="",tbl_Metraj22[[#This Row],[TARIH]]="-"),0,IF(tbl_Metraj22[[#This Row],[YUZDE]]=0,tbl_Metraj22[[#This Row],[METRAJ_BETON]],tbl_Metraj22[[#This Row],[YUZDE]]*tbl_Metraj22[[#This Row],[METRAJ_BETON]]))</f>
        <v>0</v>
      </c>
      <c r="K6017" s="2" t="s">
        <v>22862</v>
      </c>
    </row>
    <row r="6018" spans="1:11" ht="14.25" x14ac:dyDescent="0.2">
      <c r="A6018" s="2" t="s">
        <v>734</v>
      </c>
      <c r="B6018" s="124" t="s">
        <v>9148</v>
      </c>
      <c r="C6018" s="124"/>
      <c r="D6018" s="126">
        <v>2.2000000000000002</v>
      </c>
      <c r="E6018" s="124" t="s">
        <v>768</v>
      </c>
      <c r="F6018" s="124">
        <v>-2</v>
      </c>
      <c r="G6018" s="2" t="s">
        <v>18604</v>
      </c>
      <c r="H6018" s="130"/>
      <c r="I6018" s="134"/>
      <c r="J6018" s="123">
        <f>IF(OR(tbl_Metraj22[[#This Row],[TARIH]]="",tbl_Metraj22[[#This Row],[TARIH]]="-"),0,IF(tbl_Metraj22[[#This Row],[YUZDE]]=0,tbl_Metraj22[[#This Row],[METRAJ_BETON]],tbl_Metraj22[[#This Row],[YUZDE]]*tbl_Metraj22[[#This Row],[METRAJ_BETON]]))</f>
        <v>0</v>
      </c>
      <c r="K6018" s="2" t="s">
        <v>22861</v>
      </c>
    </row>
    <row r="6019" spans="1:11" ht="14.25" x14ac:dyDescent="0.2">
      <c r="A6019" s="2" t="s">
        <v>734</v>
      </c>
      <c r="B6019" s="124" t="s">
        <v>9149</v>
      </c>
      <c r="C6019" s="124"/>
      <c r="D6019" s="126">
        <v>0.59</v>
      </c>
      <c r="E6019" s="124" t="s">
        <v>768</v>
      </c>
      <c r="F6019" s="124">
        <v>-2</v>
      </c>
      <c r="G6019" s="2" t="s">
        <v>18605</v>
      </c>
      <c r="H6019" s="130"/>
      <c r="I6019" s="134"/>
      <c r="J6019" s="123">
        <f>IF(OR(tbl_Metraj22[[#This Row],[TARIH]]="",tbl_Metraj22[[#This Row],[TARIH]]="-"),0,IF(tbl_Metraj22[[#This Row],[YUZDE]]=0,tbl_Metraj22[[#This Row],[METRAJ_BETON]],tbl_Metraj22[[#This Row],[YUZDE]]*tbl_Metraj22[[#This Row],[METRAJ_BETON]]))</f>
        <v>0</v>
      </c>
      <c r="K6019" s="2" t="s">
        <v>22804</v>
      </c>
    </row>
    <row r="6020" spans="1:11" ht="14.25" x14ac:dyDescent="0.2">
      <c r="A6020" s="2" t="s">
        <v>734</v>
      </c>
      <c r="B6020" s="124" t="s">
        <v>9150</v>
      </c>
      <c r="C6020" s="124"/>
      <c r="D6020" s="126">
        <v>1.9</v>
      </c>
      <c r="E6020" s="124" t="s">
        <v>768</v>
      </c>
      <c r="F6020" s="124">
        <v>-2</v>
      </c>
      <c r="G6020" s="2" t="s">
        <v>18606</v>
      </c>
      <c r="H6020" s="130"/>
      <c r="I6020" s="134"/>
      <c r="J6020" s="123">
        <f>IF(OR(tbl_Metraj22[[#This Row],[TARIH]]="",tbl_Metraj22[[#This Row],[TARIH]]="-"),0,IF(tbl_Metraj22[[#This Row],[YUZDE]]=0,tbl_Metraj22[[#This Row],[METRAJ_BETON]],tbl_Metraj22[[#This Row],[YUZDE]]*tbl_Metraj22[[#This Row],[METRAJ_BETON]]))</f>
        <v>0</v>
      </c>
      <c r="K6020" s="2" t="s">
        <v>22880</v>
      </c>
    </row>
    <row r="6021" spans="1:11" ht="14.25" x14ac:dyDescent="0.2">
      <c r="A6021" s="2" t="s">
        <v>734</v>
      </c>
      <c r="B6021" s="124" t="s">
        <v>9151</v>
      </c>
      <c r="C6021" s="124"/>
      <c r="D6021" s="126">
        <v>1.49</v>
      </c>
      <c r="E6021" s="124" t="s">
        <v>768</v>
      </c>
      <c r="F6021" s="124">
        <v>-2</v>
      </c>
      <c r="G6021" s="2" t="s">
        <v>18607</v>
      </c>
      <c r="H6021" s="130"/>
      <c r="I6021" s="134"/>
      <c r="J6021" s="123">
        <f>IF(OR(tbl_Metraj22[[#This Row],[TARIH]]="",tbl_Metraj22[[#This Row],[TARIH]]="-"),0,IF(tbl_Metraj22[[#This Row],[YUZDE]]=0,tbl_Metraj22[[#This Row],[METRAJ_BETON]],tbl_Metraj22[[#This Row],[YUZDE]]*tbl_Metraj22[[#This Row],[METRAJ_BETON]]))</f>
        <v>0</v>
      </c>
      <c r="K6021" s="2" t="s">
        <v>22887</v>
      </c>
    </row>
    <row r="6022" spans="1:11" ht="14.25" x14ac:dyDescent="0.2">
      <c r="A6022" s="2" t="s">
        <v>734</v>
      </c>
      <c r="B6022" s="124" t="s">
        <v>9152</v>
      </c>
      <c r="C6022" s="124"/>
      <c r="D6022" s="126">
        <v>1.17</v>
      </c>
      <c r="E6022" s="124" t="s">
        <v>768</v>
      </c>
      <c r="F6022" s="124">
        <v>-2</v>
      </c>
      <c r="G6022" s="2" t="s">
        <v>18608</v>
      </c>
      <c r="H6022" s="130"/>
      <c r="I6022" s="134"/>
      <c r="J6022" s="123">
        <f>IF(OR(tbl_Metraj22[[#This Row],[TARIH]]="",tbl_Metraj22[[#This Row],[TARIH]]="-"),0,IF(tbl_Metraj22[[#This Row],[YUZDE]]=0,tbl_Metraj22[[#This Row],[METRAJ_BETON]],tbl_Metraj22[[#This Row],[YUZDE]]*tbl_Metraj22[[#This Row],[METRAJ_BETON]]))</f>
        <v>0</v>
      </c>
      <c r="K6022" s="2" t="s">
        <v>22817</v>
      </c>
    </row>
    <row r="6023" spans="1:11" ht="14.25" x14ac:dyDescent="0.2">
      <c r="A6023" s="2" t="s">
        <v>734</v>
      </c>
      <c r="B6023" s="124" t="s">
        <v>9153</v>
      </c>
      <c r="C6023" s="124"/>
      <c r="D6023" s="126">
        <v>1.1599999999999999</v>
      </c>
      <c r="E6023" s="124" t="s">
        <v>768</v>
      </c>
      <c r="F6023" s="124">
        <v>-2</v>
      </c>
      <c r="G6023" s="2" t="s">
        <v>18609</v>
      </c>
      <c r="H6023" s="130"/>
      <c r="I6023" s="134"/>
      <c r="J6023" s="123">
        <f>IF(OR(tbl_Metraj22[[#This Row],[TARIH]]="",tbl_Metraj22[[#This Row],[TARIH]]="-"),0,IF(tbl_Metraj22[[#This Row],[YUZDE]]=0,tbl_Metraj22[[#This Row],[METRAJ_BETON]],tbl_Metraj22[[#This Row],[YUZDE]]*tbl_Metraj22[[#This Row],[METRAJ_BETON]]))</f>
        <v>0</v>
      </c>
      <c r="K6023" s="2" t="s">
        <v>22881</v>
      </c>
    </row>
    <row r="6024" spans="1:11" ht="14.25" x14ac:dyDescent="0.2">
      <c r="A6024" s="2" t="s">
        <v>734</v>
      </c>
      <c r="B6024" s="124" t="s">
        <v>9154</v>
      </c>
      <c r="C6024" s="124"/>
      <c r="D6024" s="126">
        <v>0.49</v>
      </c>
      <c r="E6024" s="124" t="s">
        <v>768</v>
      </c>
      <c r="F6024" s="124">
        <v>-2</v>
      </c>
      <c r="G6024" s="2" t="s">
        <v>18610</v>
      </c>
      <c r="H6024" s="130"/>
      <c r="I6024" s="134"/>
      <c r="J6024" s="123">
        <f>IF(OR(tbl_Metraj22[[#This Row],[TARIH]]="",tbl_Metraj22[[#This Row],[TARIH]]="-"),0,IF(tbl_Metraj22[[#This Row],[YUZDE]]=0,tbl_Metraj22[[#This Row],[METRAJ_BETON]],tbl_Metraj22[[#This Row],[YUZDE]]*tbl_Metraj22[[#This Row],[METRAJ_BETON]]))</f>
        <v>0</v>
      </c>
      <c r="K6024" s="2" t="s">
        <v>22812</v>
      </c>
    </row>
    <row r="6025" spans="1:11" ht="14.25" x14ac:dyDescent="0.2">
      <c r="A6025" s="2" t="s">
        <v>734</v>
      </c>
      <c r="B6025" s="124" t="s">
        <v>9155</v>
      </c>
      <c r="C6025" s="124"/>
      <c r="D6025" s="126">
        <v>0.5</v>
      </c>
      <c r="E6025" s="124" t="s">
        <v>768</v>
      </c>
      <c r="F6025" s="124">
        <v>-2</v>
      </c>
      <c r="G6025" s="2" t="s">
        <v>18611</v>
      </c>
      <c r="H6025" s="130"/>
      <c r="I6025" s="134"/>
      <c r="J6025" s="123">
        <f>IF(OR(tbl_Metraj22[[#This Row],[TARIH]]="",tbl_Metraj22[[#This Row],[TARIH]]="-"),0,IF(tbl_Metraj22[[#This Row],[YUZDE]]=0,tbl_Metraj22[[#This Row],[METRAJ_BETON]],tbl_Metraj22[[#This Row],[YUZDE]]*tbl_Metraj22[[#This Row],[METRAJ_BETON]]))</f>
        <v>0</v>
      </c>
      <c r="K6025" s="2" t="s">
        <v>22837</v>
      </c>
    </row>
    <row r="6026" spans="1:11" ht="14.25" x14ac:dyDescent="0.2">
      <c r="A6026" s="2" t="s">
        <v>734</v>
      </c>
      <c r="B6026" s="124" t="s">
        <v>9156</v>
      </c>
      <c r="C6026" s="124"/>
      <c r="D6026" s="126">
        <v>1.1399999999999999</v>
      </c>
      <c r="E6026" s="124" t="s">
        <v>768</v>
      </c>
      <c r="F6026" s="124">
        <v>-2</v>
      </c>
      <c r="G6026" s="2" t="s">
        <v>18612</v>
      </c>
      <c r="H6026" s="130"/>
      <c r="I6026" s="134"/>
      <c r="J6026" s="123">
        <f>IF(OR(tbl_Metraj22[[#This Row],[TARIH]]="",tbl_Metraj22[[#This Row],[TARIH]]="-"),0,IF(tbl_Metraj22[[#This Row],[YUZDE]]=0,tbl_Metraj22[[#This Row],[METRAJ_BETON]],tbl_Metraj22[[#This Row],[YUZDE]]*tbl_Metraj22[[#This Row],[METRAJ_BETON]]))</f>
        <v>0</v>
      </c>
      <c r="K6026" s="2" t="s">
        <v>22820</v>
      </c>
    </row>
    <row r="6027" spans="1:11" ht="14.25" x14ac:dyDescent="0.2">
      <c r="A6027" s="2" t="s">
        <v>734</v>
      </c>
      <c r="B6027" s="124" t="s">
        <v>9157</v>
      </c>
      <c r="C6027" s="124"/>
      <c r="D6027" s="126">
        <v>0.5</v>
      </c>
      <c r="E6027" s="124" t="s">
        <v>768</v>
      </c>
      <c r="F6027" s="124">
        <v>-2</v>
      </c>
      <c r="G6027" s="2" t="s">
        <v>18613</v>
      </c>
      <c r="H6027" s="130"/>
      <c r="I6027" s="134"/>
      <c r="J6027" s="123">
        <f>IF(OR(tbl_Metraj22[[#This Row],[TARIH]]="",tbl_Metraj22[[#This Row],[TARIH]]="-"),0,IF(tbl_Metraj22[[#This Row],[YUZDE]]=0,tbl_Metraj22[[#This Row],[METRAJ_BETON]],tbl_Metraj22[[#This Row],[YUZDE]]*tbl_Metraj22[[#This Row],[METRAJ_BETON]]))</f>
        <v>0</v>
      </c>
      <c r="K6027" s="2" t="s">
        <v>22802</v>
      </c>
    </row>
    <row r="6028" spans="1:11" ht="14.25" x14ac:dyDescent="0.2">
      <c r="A6028" s="2" t="s">
        <v>734</v>
      </c>
      <c r="B6028" s="124" t="s">
        <v>9158</v>
      </c>
      <c r="C6028" s="124"/>
      <c r="D6028" s="126">
        <v>0.68</v>
      </c>
      <c r="E6028" s="124" t="s">
        <v>768</v>
      </c>
      <c r="F6028" s="124">
        <v>-2</v>
      </c>
      <c r="G6028" s="2" t="s">
        <v>18614</v>
      </c>
      <c r="H6028" s="130"/>
      <c r="I6028" s="134"/>
      <c r="J6028" s="123">
        <f>IF(OR(tbl_Metraj22[[#This Row],[TARIH]]="",tbl_Metraj22[[#This Row],[TARIH]]="-"),0,IF(tbl_Metraj22[[#This Row],[YUZDE]]=0,tbl_Metraj22[[#This Row],[METRAJ_BETON]],tbl_Metraj22[[#This Row],[YUZDE]]*tbl_Metraj22[[#This Row],[METRAJ_BETON]]))</f>
        <v>0</v>
      </c>
      <c r="K6028" s="2" t="s">
        <v>22822</v>
      </c>
    </row>
    <row r="6029" spans="1:11" ht="14.25" x14ac:dyDescent="0.2">
      <c r="A6029" s="2" t="s">
        <v>734</v>
      </c>
      <c r="B6029" s="124" t="s">
        <v>9159</v>
      </c>
      <c r="C6029" s="124"/>
      <c r="D6029" s="126">
        <v>0.54</v>
      </c>
      <c r="E6029" s="124" t="s">
        <v>768</v>
      </c>
      <c r="F6029" s="124">
        <v>-2</v>
      </c>
      <c r="G6029" s="2" t="s">
        <v>18615</v>
      </c>
      <c r="H6029" s="130"/>
      <c r="I6029" s="134"/>
      <c r="J6029" s="123">
        <f>IF(OR(tbl_Metraj22[[#This Row],[TARIH]]="",tbl_Metraj22[[#This Row],[TARIH]]="-"),0,IF(tbl_Metraj22[[#This Row],[YUZDE]]=0,tbl_Metraj22[[#This Row],[METRAJ_BETON]],tbl_Metraj22[[#This Row],[YUZDE]]*tbl_Metraj22[[#This Row],[METRAJ_BETON]]))</f>
        <v>0</v>
      </c>
      <c r="K6029" s="2" t="e">
        <v>#N/A</v>
      </c>
    </row>
    <row r="6030" spans="1:11" ht="14.25" x14ac:dyDescent="0.2">
      <c r="A6030" s="2" t="s">
        <v>734</v>
      </c>
      <c r="B6030" s="124" t="s">
        <v>9160</v>
      </c>
      <c r="C6030" s="124"/>
      <c r="D6030" s="126">
        <v>1.65</v>
      </c>
      <c r="E6030" s="124" t="s">
        <v>768</v>
      </c>
      <c r="F6030" s="124">
        <v>-2</v>
      </c>
      <c r="G6030" s="2" t="s">
        <v>18616</v>
      </c>
      <c r="H6030" s="130"/>
      <c r="I6030" s="134"/>
      <c r="J6030" s="123">
        <f>IF(OR(tbl_Metraj22[[#This Row],[TARIH]]="",tbl_Metraj22[[#This Row],[TARIH]]="-"),0,IF(tbl_Metraj22[[#This Row],[YUZDE]]=0,tbl_Metraj22[[#This Row],[METRAJ_BETON]],tbl_Metraj22[[#This Row],[YUZDE]]*tbl_Metraj22[[#This Row],[METRAJ_BETON]]))</f>
        <v>0</v>
      </c>
      <c r="K6030" s="2" t="s">
        <v>22815</v>
      </c>
    </row>
    <row r="6031" spans="1:11" ht="14.25" x14ac:dyDescent="0.2">
      <c r="A6031" s="2" t="s">
        <v>734</v>
      </c>
      <c r="B6031" s="124" t="s">
        <v>9161</v>
      </c>
      <c r="C6031" s="124"/>
      <c r="D6031" s="126">
        <v>1.07</v>
      </c>
      <c r="E6031" s="124" t="s">
        <v>768</v>
      </c>
      <c r="F6031" s="124">
        <v>-2</v>
      </c>
      <c r="G6031" s="2" t="s">
        <v>18617</v>
      </c>
      <c r="H6031" s="130"/>
      <c r="I6031" s="134"/>
      <c r="J6031" s="123">
        <f>IF(OR(tbl_Metraj22[[#This Row],[TARIH]]="",tbl_Metraj22[[#This Row],[TARIH]]="-"),0,IF(tbl_Metraj22[[#This Row],[YUZDE]]=0,tbl_Metraj22[[#This Row],[METRAJ_BETON]],tbl_Metraj22[[#This Row],[YUZDE]]*tbl_Metraj22[[#This Row],[METRAJ_BETON]]))</f>
        <v>0</v>
      </c>
      <c r="K6031" s="2" t="s">
        <v>22787</v>
      </c>
    </row>
    <row r="6032" spans="1:11" ht="14.25" x14ac:dyDescent="0.2">
      <c r="A6032" s="2" t="s">
        <v>734</v>
      </c>
      <c r="B6032" s="124" t="s">
        <v>9162</v>
      </c>
      <c r="C6032" s="124"/>
      <c r="D6032" s="126">
        <v>0.13</v>
      </c>
      <c r="E6032" s="124" t="s">
        <v>768</v>
      </c>
      <c r="F6032" s="124">
        <v>-2</v>
      </c>
      <c r="G6032" s="2" t="s">
        <v>18618</v>
      </c>
      <c r="H6032" s="130"/>
      <c r="I6032" s="134"/>
      <c r="J6032" s="123">
        <f>IF(OR(tbl_Metraj22[[#This Row],[TARIH]]="",tbl_Metraj22[[#This Row],[TARIH]]="-"),0,IF(tbl_Metraj22[[#This Row],[YUZDE]]=0,tbl_Metraj22[[#This Row],[METRAJ_BETON]],tbl_Metraj22[[#This Row],[YUZDE]]*tbl_Metraj22[[#This Row],[METRAJ_BETON]]))</f>
        <v>0</v>
      </c>
      <c r="K6032" s="2" t="s">
        <v>22863</v>
      </c>
    </row>
    <row r="6033" spans="1:11" ht="14.25" x14ac:dyDescent="0.2">
      <c r="A6033" s="2" t="s">
        <v>734</v>
      </c>
      <c r="B6033" s="124" t="s">
        <v>9163</v>
      </c>
      <c r="C6033" s="124"/>
      <c r="D6033" s="126">
        <v>0.65</v>
      </c>
      <c r="E6033" s="124" t="s">
        <v>768</v>
      </c>
      <c r="F6033" s="124">
        <v>-2</v>
      </c>
      <c r="G6033" s="2" t="s">
        <v>18619</v>
      </c>
      <c r="H6033" s="130"/>
      <c r="I6033" s="134"/>
      <c r="J6033" s="123">
        <f>IF(OR(tbl_Metraj22[[#This Row],[TARIH]]="",tbl_Metraj22[[#This Row],[TARIH]]="-"),0,IF(tbl_Metraj22[[#This Row],[YUZDE]]=0,tbl_Metraj22[[#This Row],[METRAJ_BETON]],tbl_Metraj22[[#This Row],[YUZDE]]*tbl_Metraj22[[#This Row],[METRAJ_BETON]]))</f>
        <v>0</v>
      </c>
      <c r="K6033" s="2" t="s">
        <v>24073</v>
      </c>
    </row>
    <row r="6034" spans="1:11" ht="14.25" x14ac:dyDescent="0.2">
      <c r="A6034" s="2" t="s">
        <v>734</v>
      </c>
      <c r="B6034" s="124" t="s">
        <v>9164</v>
      </c>
      <c r="C6034" s="124"/>
      <c r="D6034" s="126">
        <v>1.3</v>
      </c>
      <c r="E6034" s="124" t="s">
        <v>768</v>
      </c>
      <c r="F6034" s="124">
        <v>-2</v>
      </c>
      <c r="G6034" s="2" t="s">
        <v>18620</v>
      </c>
      <c r="H6034" s="130"/>
      <c r="I6034" s="134"/>
      <c r="J6034" s="123">
        <f>IF(OR(tbl_Metraj22[[#This Row],[TARIH]]="",tbl_Metraj22[[#This Row],[TARIH]]="-"),0,IF(tbl_Metraj22[[#This Row],[YUZDE]]=0,tbl_Metraj22[[#This Row],[METRAJ_BETON]],tbl_Metraj22[[#This Row],[YUZDE]]*tbl_Metraj22[[#This Row],[METRAJ_BETON]]))</f>
        <v>0</v>
      </c>
      <c r="K6034" s="2" t="s">
        <v>22831</v>
      </c>
    </row>
    <row r="6035" spans="1:11" ht="14.25" x14ac:dyDescent="0.2">
      <c r="A6035" s="2" t="s">
        <v>734</v>
      </c>
      <c r="B6035" s="124" t="s">
        <v>9165</v>
      </c>
      <c r="C6035" s="124"/>
      <c r="D6035" s="126">
        <v>0.86</v>
      </c>
      <c r="E6035" s="124" t="s">
        <v>768</v>
      </c>
      <c r="F6035" s="124">
        <v>-2</v>
      </c>
      <c r="G6035" s="2" t="s">
        <v>18621</v>
      </c>
      <c r="H6035" s="130"/>
      <c r="I6035" s="134"/>
      <c r="J6035" s="123">
        <f>IF(OR(tbl_Metraj22[[#This Row],[TARIH]]="",tbl_Metraj22[[#This Row],[TARIH]]="-"),0,IF(tbl_Metraj22[[#This Row],[YUZDE]]=0,tbl_Metraj22[[#This Row],[METRAJ_BETON]],tbl_Metraj22[[#This Row],[YUZDE]]*tbl_Metraj22[[#This Row],[METRAJ_BETON]]))</f>
        <v>0</v>
      </c>
      <c r="K6035" s="2" t="s">
        <v>22797</v>
      </c>
    </row>
    <row r="6036" spans="1:11" ht="14.25" x14ac:dyDescent="0.2">
      <c r="A6036" s="2" t="s">
        <v>734</v>
      </c>
      <c r="B6036" s="124" t="s">
        <v>9166</v>
      </c>
      <c r="C6036" s="124"/>
      <c r="D6036" s="126">
        <v>0.94</v>
      </c>
      <c r="E6036" s="124" t="s">
        <v>768</v>
      </c>
      <c r="F6036" s="124">
        <v>-2</v>
      </c>
      <c r="G6036" s="2" t="s">
        <v>18622</v>
      </c>
      <c r="H6036" s="130"/>
      <c r="I6036" s="134"/>
      <c r="J6036" s="123">
        <f>IF(OR(tbl_Metraj22[[#This Row],[TARIH]]="",tbl_Metraj22[[#This Row],[TARIH]]="-"),0,IF(tbl_Metraj22[[#This Row],[YUZDE]]=0,tbl_Metraj22[[#This Row],[METRAJ_BETON]],tbl_Metraj22[[#This Row],[YUZDE]]*tbl_Metraj22[[#This Row],[METRAJ_BETON]]))</f>
        <v>0</v>
      </c>
      <c r="K6036" s="2" t="s">
        <v>23574</v>
      </c>
    </row>
    <row r="6037" spans="1:11" ht="14.25" x14ac:dyDescent="0.2">
      <c r="A6037" s="2" t="s">
        <v>734</v>
      </c>
      <c r="B6037" s="124" t="s">
        <v>9167</v>
      </c>
      <c r="C6037" s="124"/>
      <c r="D6037" s="126">
        <v>0.68</v>
      </c>
      <c r="E6037" s="124" t="s">
        <v>768</v>
      </c>
      <c r="F6037" s="124">
        <v>-2</v>
      </c>
      <c r="G6037" s="2" t="s">
        <v>18623</v>
      </c>
      <c r="H6037" s="130"/>
      <c r="I6037" s="134"/>
      <c r="J6037" s="123">
        <f>IF(OR(tbl_Metraj22[[#This Row],[TARIH]]="",tbl_Metraj22[[#This Row],[TARIH]]="-"),0,IF(tbl_Metraj22[[#This Row],[YUZDE]]=0,tbl_Metraj22[[#This Row],[METRAJ_BETON]],tbl_Metraj22[[#This Row],[YUZDE]]*tbl_Metraj22[[#This Row],[METRAJ_BETON]]))</f>
        <v>0</v>
      </c>
      <c r="K6037" s="2" t="e">
        <v>#N/A</v>
      </c>
    </row>
    <row r="6038" spans="1:11" ht="14.25" x14ac:dyDescent="0.2">
      <c r="A6038" s="2" t="s">
        <v>734</v>
      </c>
      <c r="B6038" s="124" t="s">
        <v>9168</v>
      </c>
      <c r="C6038" s="124"/>
      <c r="D6038" s="126">
        <v>1.46</v>
      </c>
      <c r="E6038" s="124" t="s">
        <v>768</v>
      </c>
      <c r="F6038" s="124">
        <v>-2</v>
      </c>
      <c r="G6038" s="2" t="s">
        <v>18624</v>
      </c>
      <c r="H6038" s="130"/>
      <c r="I6038" s="134"/>
      <c r="J6038" s="123">
        <f>IF(OR(tbl_Metraj22[[#This Row],[TARIH]]="",tbl_Metraj22[[#This Row],[TARIH]]="-"),0,IF(tbl_Metraj22[[#This Row],[YUZDE]]=0,tbl_Metraj22[[#This Row],[METRAJ_BETON]],tbl_Metraj22[[#This Row],[YUZDE]]*tbl_Metraj22[[#This Row],[METRAJ_BETON]]))</f>
        <v>0</v>
      </c>
      <c r="K6038" s="2" t="s">
        <v>22876</v>
      </c>
    </row>
    <row r="6039" spans="1:11" ht="14.25" x14ac:dyDescent="0.2">
      <c r="A6039" s="2" t="s">
        <v>734</v>
      </c>
      <c r="B6039" s="124" t="s">
        <v>9169</v>
      </c>
      <c r="C6039" s="124"/>
      <c r="D6039" s="126">
        <v>2.2400000000000002</v>
      </c>
      <c r="E6039" s="124" t="s">
        <v>768</v>
      </c>
      <c r="F6039" s="124">
        <v>-2</v>
      </c>
      <c r="G6039" s="2" t="s">
        <v>18625</v>
      </c>
      <c r="H6039" s="130"/>
      <c r="I6039" s="134"/>
      <c r="J6039" s="123">
        <f>IF(OR(tbl_Metraj22[[#This Row],[TARIH]]="",tbl_Metraj22[[#This Row],[TARIH]]="-"),0,IF(tbl_Metraj22[[#This Row],[YUZDE]]=0,tbl_Metraj22[[#This Row],[METRAJ_BETON]],tbl_Metraj22[[#This Row],[YUZDE]]*tbl_Metraj22[[#This Row],[METRAJ_BETON]]))</f>
        <v>0</v>
      </c>
      <c r="K6039" s="2" t="s">
        <v>22879</v>
      </c>
    </row>
    <row r="6040" spans="1:11" ht="14.25" x14ac:dyDescent="0.2">
      <c r="A6040" s="2" t="s">
        <v>734</v>
      </c>
      <c r="B6040" s="124" t="s">
        <v>9170</v>
      </c>
      <c r="C6040" s="124"/>
      <c r="D6040" s="126">
        <v>1.7</v>
      </c>
      <c r="E6040" s="124" t="s">
        <v>768</v>
      </c>
      <c r="F6040" s="124">
        <v>-2</v>
      </c>
      <c r="G6040" s="2" t="s">
        <v>18626</v>
      </c>
      <c r="H6040" s="130"/>
      <c r="I6040" s="134"/>
      <c r="J6040" s="123">
        <f>IF(OR(tbl_Metraj22[[#This Row],[TARIH]]="",tbl_Metraj22[[#This Row],[TARIH]]="-"),0,IF(tbl_Metraj22[[#This Row],[YUZDE]]=0,tbl_Metraj22[[#This Row],[METRAJ_BETON]],tbl_Metraj22[[#This Row],[YUZDE]]*tbl_Metraj22[[#This Row],[METRAJ_BETON]]))</f>
        <v>0</v>
      </c>
      <c r="K6040" s="2" t="s">
        <v>22842</v>
      </c>
    </row>
    <row r="6041" spans="1:11" ht="14.25" x14ac:dyDescent="0.2">
      <c r="A6041" s="2" t="s">
        <v>734</v>
      </c>
      <c r="B6041" s="124" t="s">
        <v>9171</v>
      </c>
      <c r="C6041" s="124"/>
      <c r="D6041" s="126">
        <v>1.92</v>
      </c>
      <c r="E6041" s="124" t="s">
        <v>768</v>
      </c>
      <c r="F6041" s="124">
        <v>-2</v>
      </c>
      <c r="G6041" s="2" t="s">
        <v>18627</v>
      </c>
      <c r="H6041" s="130"/>
      <c r="I6041" s="134"/>
      <c r="J6041" s="123">
        <f>IF(OR(tbl_Metraj22[[#This Row],[TARIH]]="",tbl_Metraj22[[#This Row],[TARIH]]="-"),0,IF(tbl_Metraj22[[#This Row],[YUZDE]]=0,tbl_Metraj22[[#This Row],[METRAJ_BETON]],tbl_Metraj22[[#This Row],[YUZDE]]*tbl_Metraj22[[#This Row],[METRAJ_BETON]]))</f>
        <v>0</v>
      </c>
      <c r="K6041" s="2" t="s">
        <v>22853</v>
      </c>
    </row>
    <row r="6042" spans="1:11" ht="14.25" x14ac:dyDescent="0.2">
      <c r="A6042" s="2" t="s">
        <v>734</v>
      </c>
      <c r="B6042" s="124" t="s">
        <v>9172</v>
      </c>
      <c r="C6042" s="124"/>
      <c r="D6042" s="126">
        <v>1.94</v>
      </c>
      <c r="E6042" s="124" t="s">
        <v>768</v>
      </c>
      <c r="F6042" s="124">
        <v>-2</v>
      </c>
      <c r="G6042" s="2" t="s">
        <v>18628</v>
      </c>
      <c r="H6042" s="130"/>
      <c r="I6042" s="134"/>
      <c r="J6042" s="123">
        <f>IF(OR(tbl_Metraj22[[#This Row],[TARIH]]="",tbl_Metraj22[[#This Row],[TARIH]]="-"),0,IF(tbl_Metraj22[[#This Row],[YUZDE]]=0,tbl_Metraj22[[#This Row],[METRAJ_BETON]],tbl_Metraj22[[#This Row],[YUZDE]]*tbl_Metraj22[[#This Row],[METRAJ_BETON]]))</f>
        <v>0</v>
      </c>
      <c r="K6042" s="2" t="s">
        <v>22821</v>
      </c>
    </row>
    <row r="6043" spans="1:11" ht="14.25" x14ac:dyDescent="0.2">
      <c r="A6043" s="2" t="s">
        <v>734</v>
      </c>
      <c r="B6043" s="124" t="s">
        <v>9173</v>
      </c>
      <c r="C6043" s="124"/>
      <c r="D6043" s="126">
        <v>2.2999999999999998</v>
      </c>
      <c r="E6043" s="124" t="s">
        <v>768</v>
      </c>
      <c r="F6043" s="124">
        <v>-2</v>
      </c>
      <c r="G6043" s="2" t="s">
        <v>18629</v>
      </c>
      <c r="H6043" s="130"/>
      <c r="I6043" s="134"/>
      <c r="J6043" s="123">
        <f>IF(OR(tbl_Metraj22[[#This Row],[TARIH]]="",tbl_Metraj22[[#This Row],[TARIH]]="-"),0,IF(tbl_Metraj22[[#This Row],[YUZDE]]=0,tbl_Metraj22[[#This Row],[METRAJ_BETON]],tbl_Metraj22[[#This Row],[YUZDE]]*tbl_Metraj22[[#This Row],[METRAJ_BETON]]))</f>
        <v>0</v>
      </c>
      <c r="K6043" s="2" t="s">
        <v>22796</v>
      </c>
    </row>
    <row r="6044" spans="1:11" ht="14.25" x14ac:dyDescent="0.2">
      <c r="A6044" s="2" t="s">
        <v>734</v>
      </c>
      <c r="B6044" s="124" t="s">
        <v>9174</v>
      </c>
      <c r="C6044" s="124"/>
      <c r="D6044" s="126">
        <v>2.2999999999999998</v>
      </c>
      <c r="E6044" s="124" t="s">
        <v>768</v>
      </c>
      <c r="F6044" s="124">
        <v>-2</v>
      </c>
      <c r="G6044" s="2" t="s">
        <v>18630</v>
      </c>
      <c r="H6044" s="130"/>
      <c r="I6044" s="134"/>
      <c r="J6044" s="123">
        <f>IF(OR(tbl_Metraj22[[#This Row],[TARIH]]="",tbl_Metraj22[[#This Row],[TARIH]]="-"),0,IF(tbl_Metraj22[[#This Row],[YUZDE]]=0,tbl_Metraj22[[#This Row],[METRAJ_BETON]],tbl_Metraj22[[#This Row],[YUZDE]]*tbl_Metraj22[[#This Row],[METRAJ_BETON]]))</f>
        <v>0</v>
      </c>
      <c r="K6044" s="2" t="s">
        <v>24045</v>
      </c>
    </row>
    <row r="6045" spans="1:11" ht="14.25" x14ac:dyDescent="0.2">
      <c r="A6045" s="2" t="s">
        <v>734</v>
      </c>
      <c r="B6045" s="124" t="s">
        <v>9175</v>
      </c>
      <c r="C6045" s="124"/>
      <c r="D6045" s="126">
        <v>0.78</v>
      </c>
      <c r="E6045" s="124" t="s">
        <v>768</v>
      </c>
      <c r="F6045" s="124">
        <v>-2</v>
      </c>
      <c r="G6045" s="2" t="s">
        <v>18631</v>
      </c>
      <c r="H6045" s="130"/>
      <c r="I6045" s="134"/>
      <c r="J6045" s="123">
        <f>IF(OR(tbl_Metraj22[[#This Row],[TARIH]]="",tbl_Metraj22[[#This Row],[TARIH]]="-"),0,IF(tbl_Metraj22[[#This Row],[YUZDE]]=0,tbl_Metraj22[[#This Row],[METRAJ_BETON]],tbl_Metraj22[[#This Row],[YUZDE]]*tbl_Metraj22[[#This Row],[METRAJ_BETON]]))</f>
        <v>0</v>
      </c>
      <c r="K6045" s="2" t="s">
        <v>24066</v>
      </c>
    </row>
    <row r="6046" spans="1:11" ht="14.25" x14ac:dyDescent="0.2">
      <c r="A6046" s="2" t="s">
        <v>734</v>
      </c>
      <c r="B6046" s="124" t="s">
        <v>9176</v>
      </c>
      <c r="C6046" s="124"/>
      <c r="D6046" s="126">
        <v>3.28</v>
      </c>
      <c r="E6046" s="124" t="s">
        <v>768</v>
      </c>
      <c r="F6046" s="124">
        <v>-2</v>
      </c>
      <c r="G6046" s="2" t="s">
        <v>18632</v>
      </c>
      <c r="H6046" s="130"/>
      <c r="I6046" s="134"/>
      <c r="J6046" s="123">
        <f>IF(OR(tbl_Metraj22[[#This Row],[TARIH]]="",tbl_Metraj22[[#This Row],[TARIH]]="-"),0,IF(tbl_Metraj22[[#This Row],[YUZDE]]=0,tbl_Metraj22[[#This Row],[METRAJ_BETON]],tbl_Metraj22[[#This Row],[YUZDE]]*tbl_Metraj22[[#This Row],[METRAJ_BETON]]))</f>
        <v>0</v>
      </c>
      <c r="K6046" s="2" t="s">
        <v>22860</v>
      </c>
    </row>
    <row r="6047" spans="1:11" ht="14.25" x14ac:dyDescent="0.2">
      <c r="A6047" s="2" t="s">
        <v>734</v>
      </c>
      <c r="B6047" s="124" t="s">
        <v>9177</v>
      </c>
      <c r="C6047" s="124"/>
      <c r="D6047" s="126">
        <v>2.46</v>
      </c>
      <c r="E6047" s="124" t="s">
        <v>768</v>
      </c>
      <c r="F6047" s="124">
        <v>-2</v>
      </c>
      <c r="G6047" s="2" t="s">
        <v>18633</v>
      </c>
      <c r="H6047" s="130"/>
      <c r="I6047" s="134"/>
      <c r="J6047" s="123">
        <f>IF(OR(tbl_Metraj22[[#This Row],[TARIH]]="",tbl_Metraj22[[#This Row],[TARIH]]="-"),0,IF(tbl_Metraj22[[#This Row],[YUZDE]]=0,tbl_Metraj22[[#This Row],[METRAJ_BETON]],tbl_Metraj22[[#This Row],[YUZDE]]*tbl_Metraj22[[#This Row],[METRAJ_BETON]]))</f>
        <v>0</v>
      </c>
      <c r="K6047" s="2" t="s">
        <v>22829</v>
      </c>
    </row>
    <row r="6048" spans="1:11" ht="14.25" x14ac:dyDescent="0.2">
      <c r="A6048" s="2" t="s">
        <v>734</v>
      </c>
      <c r="B6048" s="124" t="s">
        <v>9178</v>
      </c>
      <c r="C6048" s="124"/>
      <c r="D6048" s="126">
        <v>2.2999999999999998</v>
      </c>
      <c r="E6048" s="124" t="s">
        <v>768</v>
      </c>
      <c r="F6048" s="124">
        <v>-2</v>
      </c>
      <c r="G6048" s="2" t="s">
        <v>18634</v>
      </c>
      <c r="H6048" s="130"/>
      <c r="I6048" s="134"/>
      <c r="J6048" s="123">
        <f>IF(OR(tbl_Metraj22[[#This Row],[TARIH]]="",tbl_Metraj22[[#This Row],[TARIH]]="-"),0,IF(tbl_Metraj22[[#This Row],[YUZDE]]=0,tbl_Metraj22[[#This Row],[METRAJ_BETON]],tbl_Metraj22[[#This Row],[YUZDE]]*tbl_Metraj22[[#This Row],[METRAJ_BETON]]))</f>
        <v>0</v>
      </c>
      <c r="K6048" s="2" t="s">
        <v>22859</v>
      </c>
    </row>
    <row r="6049" spans="1:11" ht="14.25" x14ac:dyDescent="0.2">
      <c r="A6049" s="2" t="s">
        <v>734</v>
      </c>
      <c r="B6049" s="124" t="s">
        <v>9185</v>
      </c>
      <c r="C6049" s="124"/>
      <c r="D6049" s="126">
        <v>6.7</v>
      </c>
      <c r="E6049" s="124" t="s">
        <v>768</v>
      </c>
      <c r="F6049" s="124">
        <v>-2</v>
      </c>
      <c r="G6049" s="2" t="s">
        <v>18635</v>
      </c>
      <c r="H6049" s="130"/>
      <c r="I6049" s="134"/>
      <c r="J6049" s="123">
        <f>IF(OR(tbl_Metraj22[[#This Row],[TARIH]]="",tbl_Metraj22[[#This Row],[TARIH]]="-"),0,IF(tbl_Metraj22[[#This Row],[YUZDE]]=0,tbl_Metraj22[[#This Row],[METRAJ_BETON]],tbl_Metraj22[[#This Row],[YUZDE]]*tbl_Metraj22[[#This Row],[METRAJ_BETON]]))</f>
        <v>0</v>
      </c>
      <c r="K6049" s="2" t="s">
        <v>22754</v>
      </c>
    </row>
    <row r="6050" spans="1:11" ht="14.25" x14ac:dyDescent="0.2">
      <c r="A6050" s="2" t="s">
        <v>734</v>
      </c>
      <c r="B6050" s="124" t="s">
        <v>9186</v>
      </c>
      <c r="C6050" s="124"/>
      <c r="D6050" s="126">
        <v>3.73</v>
      </c>
      <c r="E6050" s="124" t="s">
        <v>768</v>
      </c>
      <c r="F6050" s="124">
        <v>-2</v>
      </c>
      <c r="G6050" s="2" t="s">
        <v>18636</v>
      </c>
      <c r="H6050" s="130"/>
      <c r="I6050" s="134"/>
      <c r="J6050" s="123">
        <f>IF(OR(tbl_Metraj22[[#This Row],[TARIH]]="",tbl_Metraj22[[#This Row],[TARIH]]="-"),0,IF(tbl_Metraj22[[#This Row],[YUZDE]]=0,tbl_Metraj22[[#This Row],[METRAJ_BETON]],tbl_Metraj22[[#This Row],[YUZDE]]*tbl_Metraj22[[#This Row],[METRAJ_BETON]]))</f>
        <v>0</v>
      </c>
      <c r="K6050" s="2" t="s">
        <v>22811</v>
      </c>
    </row>
    <row r="6051" spans="1:11" ht="14.25" x14ac:dyDescent="0.2">
      <c r="A6051" s="2" t="s">
        <v>734</v>
      </c>
      <c r="B6051" s="124" t="s">
        <v>9187</v>
      </c>
      <c r="C6051" s="124"/>
      <c r="D6051" s="126">
        <v>2.57</v>
      </c>
      <c r="E6051" s="124" t="s">
        <v>768</v>
      </c>
      <c r="F6051" s="124">
        <v>-2</v>
      </c>
      <c r="G6051" s="2" t="s">
        <v>18637</v>
      </c>
      <c r="H6051" s="130"/>
      <c r="I6051" s="134"/>
      <c r="J6051" s="123">
        <f>IF(OR(tbl_Metraj22[[#This Row],[TARIH]]="",tbl_Metraj22[[#This Row],[TARIH]]="-"),0,IF(tbl_Metraj22[[#This Row],[YUZDE]]=0,tbl_Metraj22[[#This Row],[METRAJ_BETON]],tbl_Metraj22[[#This Row],[YUZDE]]*tbl_Metraj22[[#This Row],[METRAJ_BETON]]))</f>
        <v>0</v>
      </c>
      <c r="K6051" s="2" t="s">
        <v>22753</v>
      </c>
    </row>
    <row r="6052" spans="1:11" ht="14.25" x14ac:dyDescent="0.2">
      <c r="A6052" s="2" t="s">
        <v>734</v>
      </c>
      <c r="B6052" s="124" t="s">
        <v>9188</v>
      </c>
      <c r="C6052" s="124"/>
      <c r="D6052" s="126">
        <v>2.06</v>
      </c>
      <c r="E6052" s="124" t="s">
        <v>768</v>
      </c>
      <c r="F6052" s="124">
        <v>-2</v>
      </c>
      <c r="G6052" s="2" t="s">
        <v>18638</v>
      </c>
      <c r="H6052" s="130"/>
      <c r="I6052" s="134"/>
      <c r="J6052" s="123">
        <f>IF(OR(tbl_Metraj22[[#This Row],[TARIH]]="",tbl_Metraj22[[#This Row],[TARIH]]="-"),0,IF(tbl_Metraj22[[#This Row],[YUZDE]]=0,tbl_Metraj22[[#This Row],[METRAJ_BETON]],tbl_Metraj22[[#This Row],[YUZDE]]*tbl_Metraj22[[#This Row],[METRAJ_BETON]]))</f>
        <v>0</v>
      </c>
      <c r="K6052" s="2" t="s">
        <v>22840</v>
      </c>
    </row>
    <row r="6053" spans="1:11" ht="14.25" x14ac:dyDescent="0.2">
      <c r="A6053" s="2" t="s">
        <v>734</v>
      </c>
      <c r="B6053" s="124" t="s">
        <v>9189</v>
      </c>
      <c r="C6053" s="124"/>
      <c r="D6053" s="126">
        <v>2.69</v>
      </c>
      <c r="E6053" s="124" t="s">
        <v>768</v>
      </c>
      <c r="F6053" s="124">
        <v>-2</v>
      </c>
      <c r="G6053" s="2" t="s">
        <v>18639</v>
      </c>
      <c r="H6053" s="130"/>
      <c r="I6053" s="134"/>
      <c r="J6053" s="123">
        <f>IF(OR(tbl_Metraj22[[#This Row],[TARIH]]="",tbl_Metraj22[[#This Row],[TARIH]]="-"),0,IF(tbl_Metraj22[[#This Row],[YUZDE]]=0,tbl_Metraj22[[#This Row],[METRAJ_BETON]],tbl_Metraj22[[#This Row],[YUZDE]]*tbl_Metraj22[[#This Row],[METRAJ_BETON]]))</f>
        <v>0</v>
      </c>
      <c r="K6053" s="2" t="s">
        <v>22841</v>
      </c>
    </row>
    <row r="6054" spans="1:11" ht="14.25" x14ac:dyDescent="0.2">
      <c r="A6054" s="2" t="s">
        <v>734</v>
      </c>
      <c r="B6054" s="124" t="s">
        <v>9190</v>
      </c>
      <c r="C6054" s="124"/>
      <c r="D6054" s="126">
        <v>2.06</v>
      </c>
      <c r="E6054" s="124" t="s">
        <v>768</v>
      </c>
      <c r="F6054" s="124">
        <v>-2</v>
      </c>
      <c r="G6054" s="2" t="s">
        <v>18640</v>
      </c>
      <c r="H6054" s="130"/>
      <c r="I6054" s="134"/>
      <c r="J6054" s="123">
        <f>IF(OR(tbl_Metraj22[[#This Row],[TARIH]]="",tbl_Metraj22[[#This Row],[TARIH]]="-"),0,IF(tbl_Metraj22[[#This Row],[YUZDE]]=0,tbl_Metraj22[[#This Row],[METRAJ_BETON]],tbl_Metraj22[[#This Row],[YUZDE]]*tbl_Metraj22[[#This Row],[METRAJ_BETON]]))</f>
        <v>0</v>
      </c>
      <c r="K6054" s="2" t="s">
        <v>22845</v>
      </c>
    </row>
    <row r="6055" spans="1:11" ht="14.25" x14ac:dyDescent="0.2">
      <c r="A6055" s="2" t="s">
        <v>734</v>
      </c>
      <c r="B6055" s="124" t="s">
        <v>9191</v>
      </c>
      <c r="C6055" s="124"/>
      <c r="D6055" s="126">
        <v>1.36</v>
      </c>
      <c r="E6055" s="124" t="s">
        <v>768</v>
      </c>
      <c r="F6055" s="124">
        <v>-2</v>
      </c>
      <c r="G6055" s="2" t="s">
        <v>18641</v>
      </c>
      <c r="H6055" s="130"/>
      <c r="I6055" s="134"/>
      <c r="J6055" s="123">
        <f>IF(OR(tbl_Metraj22[[#This Row],[TARIH]]="",tbl_Metraj22[[#This Row],[TARIH]]="-"),0,IF(tbl_Metraj22[[#This Row],[YUZDE]]=0,tbl_Metraj22[[#This Row],[METRAJ_BETON]],tbl_Metraj22[[#This Row],[YUZDE]]*tbl_Metraj22[[#This Row],[METRAJ_BETON]]))</f>
        <v>0</v>
      </c>
      <c r="K6055" s="2" t="s">
        <v>22813</v>
      </c>
    </row>
    <row r="6056" spans="1:11" ht="14.25" x14ac:dyDescent="0.2">
      <c r="A6056" s="2" t="s">
        <v>734</v>
      </c>
      <c r="B6056" s="124" t="s">
        <v>9192</v>
      </c>
      <c r="C6056" s="124"/>
      <c r="D6056" s="126">
        <v>4.29</v>
      </c>
      <c r="E6056" s="124" t="s">
        <v>768</v>
      </c>
      <c r="F6056" s="124">
        <v>-2</v>
      </c>
      <c r="G6056" s="2" t="s">
        <v>18642</v>
      </c>
      <c r="H6056" s="130"/>
      <c r="I6056" s="134"/>
      <c r="J6056" s="123">
        <f>IF(OR(tbl_Metraj22[[#This Row],[TARIH]]="",tbl_Metraj22[[#This Row],[TARIH]]="-"),0,IF(tbl_Metraj22[[#This Row],[YUZDE]]=0,tbl_Metraj22[[#This Row],[METRAJ_BETON]],tbl_Metraj22[[#This Row],[YUZDE]]*tbl_Metraj22[[#This Row],[METRAJ_BETON]]))</f>
        <v>0</v>
      </c>
      <c r="K6056" s="2" t="s">
        <v>22830</v>
      </c>
    </row>
    <row r="6057" spans="1:11" ht="14.25" x14ac:dyDescent="0.2">
      <c r="A6057" s="2" t="s">
        <v>734</v>
      </c>
      <c r="B6057" s="124" t="s">
        <v>9193</v>
      </c>
      <c r="C6057" s="124"/>
      <c r="D6057" s="126">
        <v>4.03</v>
      </c>
      <c r="E6057" s="124" t="s">
        <v>768</v>
      </c>
      <c r="F6057" s="124">
        <v>-2</v>
      </c>
      <c r="G6057" s="2" t="s">
        <v>18643</v>
      </c>
      <c r="H6057" s="130"/>
      <c r="I6057" s="134"/>
      <c r="J6057" s="123">
        <f>IF(OR(tbl_Metraj22[[#This Row],[TARIH]]="",tbl_Metraj22[[#This Row],[TARIH]]="-"),0,IF(tbl_Metraj22[[#This Row],[YUZDE]]=0,tbl_Metraj22[[#This Row],[METRAJ_BETON]],tbl_Metraj22[[#This Row],[YUZDE]]*tbl_Metraj22[[#This Row],[METRAJ_BETON]]))</f>
        <v>0</v>
      </c>
      <c r="K6057" s="2" t="s">
        <v>22849</v>
      </c>
    </row>
    <row r="6058" spans="1:11" ht="14.25" x14ac:dyDescent="0.2">
      <c r="A6058" s="2" t="s">
        <v>734</v>
      </c>
      <c r="B6058" s="124" t="s">
        <v>9194</v>
      </c>
      <c r="C6058" s="124"/>
      <c r="D6058" s="126">
        <v>5.24</v>
      </c>
      <c r="E6058" s="124" t="s">
        <v>768</v>
      </c>
      <c r="F6058" s="124">
        <v>-2</v>
      </c>
      <c r="G6058" s="2" t="s">
        <v>18644</v>
      </c>
      <c r="H6058" s="130"/>
      <c r="I6058" s="134"/>
      <c r="J6058" s="123">
        <f>IF(OR(tbl_Metraj22[[#This Row],[TARIH]]="",tbl_Metraj22[[#This Row],[TARIH]]="-"),0,IF(tbl_Metraj22[[#This Row],[YUZDE]]=0,tbl_Metraj22[[#This Row],[METRAJ_BETON]],tbl_Metraj22[[#This Row],[YUZDE]]*tbl_Metraj22[[#This Row],[METRAJ_BETON]]))</f>
        <v>0</v>
      </c>
      <c r="K6058" s="2" t="s">
        <v>24064</v>
      </c>
    </row>
    <row r="6059" spans="1:11" ht="14.25" x14ac:dyDescent="0.2">
      <c r="A6059" s="2" t="s">
        <v>734</v>
      </c>
      <c r="B6059" s="124" t="s">
        <v>9195</v>
      </c>
      <c r="C6059" s="124"/>
      <c r="D6059" s="126">
        <v>3.6</v>
      </c>
      <c r="E6059" s="124" t="s">
        <v>768</v>
      </c>
      <c r="F6059" s="124">
        <v>-2</v>
      </c>
      <c r="G6059" s="2" t="s">
        <v>18645</v>
      </c>
      <c r="H6059" s="130"/>
      <c r="I6059" s="134"/>
      <c r="J6059" s="123">
        <f>IF(OR(tbl_Metraj22[[#This Row],[TARIH]]="",tbl_Metraj22[[#This Row],[TARIH]]="-"),0,IF(tbl_Metraj22[[#This Row],[YUZDE]]=0,tbl_Metraj22[[#This Row],[METRAJ_BETON]],tbl_Metraj22[[#This Row],[YUZDE]]*tbl_Metraj22[[#This Row],[METRAJ_BETON]]))</f>
        <v>0</v>
      </c>
      <c r="K6059" s="2" t="s">
        <v>22827</v>
      </c>
    </row>
    <row r="6060" spans="1:11" ht="14.25" x14ac:dyDescent="0.2">
      <c r="A6060" s="2" t="s">
        <v>734</v>
      </c>
      <c r="B6060" s="124" t="s">
        <v>9196</v>
      </c>
      <c r="C6060" s="124"/>
      <c r="D6060" s="126">
        <v>4.1100000000000003</v>
      </c>
      <c r="E6060" s="124" t="s">
        <v>768</v>
      </c>
      <c r="F6060" s="124">
        <v>-2</v>
      </c>
      <c r="G6060" s="2" t="s">
        <v>18646</v>
      </c>
      <c r="H6060" s="130"/>
      <c r="I6060" s="134"/>
      <c r="J6060" s="123">
        <f>IF(OR(tbl_Metraj22[[#This Row],[TARIH]]="",tbl_Metraj22[[#This Row],[TARIH]]="-"),0,IF(tbl_Metraj22[[#This Row],[YUZDE]]=0,tbl_Metraj22[[#This Row],[METRAJ_BETON]],tbl_Metraj22[[#This Row],[YUZDE]]*tbl_Metraj22[[#This Row],[METRAJ_BETON]]))</f>
        <v>0</v>
      </c>
      <c r="K6060" s="2" t="s">
        <v>23573</v>
      </c>
    </row>
    <row r="6061" spans="1:11" ht="14.25" x14ac:dyDescent="0.2">
      <c r="A6061" s="2" t="s">
        <v>734</v>
      </c>
      <c r="B6061" s="124" t="s">
        <v>9197</v>
      </c>
      <c r="C6061" s="124"/>
      <c r="D6061" s="126">
        <v>0.28999999999999998</v>
      </c>
      <c r="E6061" s="124" t="s">
        <v>768</v>
      </c>
      <c r="F6061" s="124">
        <v>-2</v>
      </c>
      <c r="G6061" s="2" t="s">
        <v>18647</v>
      </c>
      <c r="H6061" s="130"/>
      <c r="I6061" s="134"/>
      <c r="J6061" s="123">
        <f>IF(OR(tbl_Metraj22[[#This Row],[TARIH]]="",tbl_Metraj22[[#This Row],[TARIH]]="-"),0,IF(tbl_Metraj22[[#This Row],[YUZDE]]=0,tbl_Metraj22[[#This Row],[METRAJ_BETON]],tbl_Metraj22[[#This Row],[YUZDE]]*tbl_Metraj22[[#This Row],[METRAJ_BETON]]))</f>
        <v>0</v>
      </c>
      <c r="K6061" s="2" t="s">
        <v>22833</v>
      </c>
    </row>
    <row r="6062" spans="1:11" ht="14.25" x14ac:dyDescent="0.2">
      <c r="A6062" s="2" t="s">
        <v>734</v>
      </c>
      <c r="B6062" s="124" t="s">
        <v>9198</v>
      </c>
      <c r="C6062" s="124"/>
      <c r="D6062" s="126">
        <v>1.1499999999999999</v>
      </c>
      <c r="E6062" s="124" t="s">
        <v>768</v>
      </c>
      <c r="F6062" s="124">
        <v>-2</v>
      </c>
      <c r="G6062" s="2" t="s">
        <v>18648</v>
      </c>
      <c r="H6062" s="130">
        <v>45933</v>
      </c>
      <c r="I6062" s="134"/>
      <c r="J6062" s="123">
        <f>IF(OR(tbl_Metraj22[[#This Row],[TARIH]]="",tbl_Metraj22[[#This Row],[TARIH]]="-"),0,IF(tbl_Metraj22[[#This Row],[YUZDE]]=0,tbl_Metraj22[[#This Row],[METRAJ_BETON]],tbl_Metraj22[[#This Row],[YUZDE]]*tbl_Metraj22[[#This Row],[METRAJ_BETON]]))</f>
        <v>1.1499999999999999</v>
      </c>
      <c r="K6062" s="2" t="s">
        <v>22865</v>
      </c>
    </row>
    <row r="6063" spans="1:11" ht="14.25" x14ac:dyDescent="0.2">
      <c r="A6063" s="2" t="s">
        <v>734</v>
      </c>
      <c r="B6063" s="124" t="s">
        <v>9199</v>
      </c>
      <c r="C6063" s="124"/>
      <c r="D6063" s="126">
        <v>1.1499999999999999</v>
      </c>
      <c r="E6063" s="124" t="s">
        <v>768</v>
      </c>
      <c r="F6063" s="124">
        <v>-2</v>
      </c>
      <c r="G6063" s="2" t="s">
        <v>18649</v>
      </c>
      <c r="H6063" s="130">
        <v>45933</v>
      </c>
      <c r="I6063" s="134"/>
      <c r="J6063" s="123">
        <f>IF(OR(tbl_Metraj22[[#This Row],[TARIH]]="",tbl_Metraj22[[#This Row],[TARIH]]="-"),0,IF(tbl_Metraj22[[#This Row],[YUZDE]]=0,tbl_Metraj22[[#This Row],[METRAJ_BETON]],tbl_Metraj22[[#This Row],[YUZDE]]*tbl_Metraj22[[#This Row],[METRAJ_BETON]]))</f>
        <v>1.1499999999999999</v>
      </c>
      <c r="K6063" s="2" t="s">
        <v>22866</v>
      </c>
    </row>
    <row r="6064" spans="1:11" ht="14.25" x14ac:dyDescent="0.2">
      <c r="A6064" s="2" t="s">
        <v>734</v>
      </c>
      <c r="B6064" s="124" t="s">
        <v>9200</v>
      </c>
      <c r="C6064" s="124"/>
      <c r="D6064" s="126">
        <v>1.1499999999999999</v>
      </c>
      <c r="E6064" s="124" t="s">
        <v>768</v>
      </c>
      <c r="F6064" s="124">
        <v>-2</v>
      </c>
      <c r="G6064" s="2" t="s">
        <v>18650</v>
      </c>
      <c r="H6064" s="130">
        <v>45933</v>
      </c>
      <c r="I6064" s="134"/>
      <c r="J6064" s="123">
        <f>IF(OR(tbl_Metraj22[[#This Row],[TARIH]]="",tbl_Metraj22[[#This Row],[TARIH]]="-"),0,IF(tbl_Metraj22[[#This Row],[YUZDE]]=0,tbl_Metraj22[[#This Row],[METRAJ_BETON]],tbl_Metraj22[[#This Row],[YUZDE]]*tbl_Metraj22[[#This Row],[METRAJ_BETON]]))</f>
        <v>1.1499999999999999</v>
      </c>
      <c r="K6064" s="2" t="s">
        <v>22867</v>
      </c>
    </row>
    <row r="6065" spans="1:11" ht="14.25" x14ac:dyDescent="0.2">
      <c r="A6065" s="2" t="s">
        <v>734</v>
      </c>
      <c r="B6065" s="124" t="s">
        <v>9201</v>
      </c>
      <c r="C6065" s="124"/>
      <c r="D6065" s="126">
        <v>1.18</v>
      </c>
      <c r="E6065" s="124" t="s">
        <v>768</v>
      </c>
      <c r="F6065" s="124">
        <v>-2</v>
      </c>
      <c r="G6065" s="2" t="s">
        <v>18651</v>
      </c>
      <c r="H6065" s="130"/>
      <c r="I6065" s="134"/>
      <c r="J6065" s="123">
        <f>IF(OR(tbl_Metraj22[[#This Row],[TARIH]]="",tbl_Metraj22[[#This Row],[TARIH]]="-"),0,IF(tbl_Metraj22[[#This Row],[YUZDE]]=0,tbl_Metraj22[[#This Row],[METRAJ_BETON]],tbl_Metraj22[[#This Row],[YUZDE]]*tbl_Metraj22[[#This Row],[METRAJ_BETON]]))</f>
        <v>0</v>
      </c>
      <c r="K6065" s="2" t="e">
        <v>#N/A</v>
      </c>
    </row>
    <row r="6066" spans="1:11" ht="14.25" x14ac:dyDescent="0.2">
      <c r="A6066" s="2" t="s">
        <v>734</v>
      </c>
      <c r="B6066" s="124" t="s">
        <v>9202</v>
      </c>
      <c r="C6066" s="124"/>
      <c r="D6066" s="126">
        <v>2.95</v>
      </c>
      <c r="E6066" s="124" t="s">
        <v>768</v>
      </c>
      <c r="F6066" s="124">
        <v>-2</v>
      </c>
      <c r="G6066" s="2" t="s">
        <v>18652</v>
      </c>
      <c r="H6066" s="130">
        <v>45936</v>
      </c>
      <c r="I6066" s="134"/>
      <c r="J6066" s="123">
        <f>IF(OR(tbl_Metraj22[[#This Row],[TARIH]]="",tbl_Metraj22[[#This Row],[TARIH]]="-"),0,IF(tbl_Metraj22[[#This Row],[YUZDE]]=0,tbl_Metraj22[[#This Row],[METRAJ_BETON]],tbl_Metraj22[[#This Row],[YUZDE]]*tbl_Metraj22[[#This Row],[METRAJ_BETON]]))</f>
        <v>2.95</v>
      </c>
      <c r="K6066" s="2" t="s">
        <v>22844</v>
      </c>
    </row>
    <row r="6067" spans="1:11" ht="14.25" x14ac:dyDescent="0.2">
      <c r="A6067" s="2" t="s">
        <v>734</v>
      </c>
      <c r="B6067" s="124" t="s">
        <v>9203</v>
      </c>
      <c r="C6067" s="124"/>
      <c r="D6067" s="126">
        <v>3.74</v>
      </c>
      <c r="E6067" s="124" t="s">
        <v>768</v>
      </c>
      <c r="F6067" s="124">
        <v>-2</v>
      </c>
      <c r="G6067" s="2" t="s">
        <v>18653</v>
      </c>
      <c r="H6067" s="130">
        <v>45936</v>
      </c>
      <c r="I6067" s="134"/>
      <c r="J6067" s="123">
        <f>IF(OR(tbl_Metraj22[[#This Row],[TARIH]]="",tbl_Metraj22[[#This Row],[TARIH]]="-"),0,IF(tbl_Metraj22[[#This Row],[YUZDE]]=0,tbl_Metraj22[[#This Row],[METRAJ_BETON]],tbl_Metraj22[[#This Row],[YUZDE]]*tbl_Metraj22[[#This Row],[METRAJ_BETON]]))</f>
        <v>3.74</v>
      </c>
      <c r="K6067" s="2" t="s">
        <v>22835</v>
      </c>
    </row>
    <row r="6068" spans="1:11" ht="14.25" x14ac:dyDescent="0.2">
      <c r="A6068" s="2" t="s">
        <v>734</v>
      </c>
      <c r="B6068" s="124" t="s">
        <v>9204</v>
      </c>
      <c r="C6068" s="124"/>
      <c r="D6068" s="126">
        <v>2.46</v>
      </c>
      <c r="E6068" s="124" t="s">
        <v>768</v>
      </c>
      <c r="F6068" s="124">
        <v>-2</v>
      </c>
      <c r="G6068" s="2" t="s">
        <v>18654</v>
      </c>
      <c r="H6068" s="130">
        <v>45936</v>
      </c>
      <c r="I6068" s="134"/>
      <c r="J6068" s="123">
        <f>IF(OR(tbl_Metraj22[[#This Row],[TARIH]]="",tbl_Metraj22[[#This Row],[TARIH]]="-"),0,IF(tbl_Metraj22[[#This Row],[YUZDE]]=0,tbl_Metraj22[[#This Row],[METRAJ_BETON]],tbl_Metraj22[[#This Row],[YUZDE]]*tbl_Metraj22[[#This Row],[METRAJ_BETON]]))</f>
        <v>2.46</v>
      </c>
      <c r="K6068" s="2" t="s">
        <v>22828</v>
      </c>
    </row>
    <row r="6069" spans="1:11" ht="14.25" x14ac:dyDescent="0.2">
      <c r="A6069" s="2" t="s">
        <v>734</v>
      </c>
      <c r="B6069" s="124" t="s">
        <v>9205</v>
      </c>
      <c r="C6069" s="124"/>
      <c r="D6069" s="126">
        <v>0.06</v>
      </c>
      <c r="E6069" s="124" t="s">
        <v>768</v>
      </c>
      <c r="F6069" s="124">
        <v>-2</v>
      </c>
      <c r="G6069" s="2" t="s">
        <v>18655</v>
      </c>
      <c r="H6069" s="130">
        <v>45936</v>
      </c>
      <c r="I6069" s="134"/>
      <c r="J6069" s="123">
        <f>IF(OR(tbl_Metraj22[[#This Row],[TARIH]]="",tbl_Metraj22[[#This Row],[TARIH]]="-"),0,IF(tbl_Metraj22[[#This Row],[YUZDE]]=0,tbl_Metraj22[[#This Row],[METRAJ_BETON]],tbl_Metraj22[[#This Row],[YUZDE]]*tbl_Metraj22[[#This Row],[METRAJ_BETON]]))</f>
        <v>0.06</v>
      </c>
      <c r="K6069" s="2" t="s">
        <v>22874</v>
      </c>
    </row>
    <row r="6070" spans="1:11" ht="14.25" x14ac:dyDescent="0.2">
      <c r="A6070" s="2" t="s">
        <v>734</v>
      </c>
      <c r="B6070" s="124" t="s">
        <v>9206</v>
      </c>
      <c r="C6070" s="124"/>
      <c r="D6070" s="126">
        <v>0.06</v>
      </c>
      <c r="E6070" s="124" t="s">
        <v>768</v>
      </c>
      <c r="F6070" s="124">
        <v>-2</v>
      </c>
      <c r="G6070" s="2" t="s">
        <v>18656</v>
      </c>
      <c r="H6070" s="130">
        <v>45936</v>
      </c>
      <c r="I6070" s="134"/>
      <c r="J6070" s="123">
        <f>IF(OR(tbl_Metraj22[[#This Row],[TARIH]]="",tbl_Metraj22[[#This Row],[TARIH]]="-"),0,IF(tbl_Metraj22[[#This Row],[YUZDE]]=0,tbl_Metraj22[[#This Row],[METRAJ_BETON]],tbl_Metraj22[[#This Row],[YUZDE]]*tbl_Metraj22[[#This Row],[METRAJ_BETON]]))</f>
        <v>0.06</v>
      </c>
      <c r="K6070" s="2" t="s">
        <v>22848</v>
      </c>
    </row>
    <row r="6071" spans="1:11" ht="14.25" x14ac:dyDescent="0.2">
      <c r="A6071" s="2" t="s">
        <v>734</v>
      </c>
      <c r="B6071" s="124" t="s">
        <v>9207</v>
      </c>
      <c r="C6071" s="124"/>
      <c r="D6071" s="126">
        <v>0.06</v>
      </c>
      <c r="E6071" s="124" t="s">
        <v>768</v>
      </c>
      <c r="F6071" s="124">
        <v>-2</v>
      </c>
      <c r="G6071" s="2" t="s">
        <v>18657</v>
      </c>
      <c r="H6071" s="130">
        <v>45936</v>
      </c>
      <c r="I6071" s="134"/>
      <c r="J6071" s="123">
        <f>IF(OR(tbl_Metraj22[[#This Row],[TARIH]]="",tbl_Metraj22[[#This Row],[TARIH]]="-"),0,IF(tbl_Metraj22[[#This Row],[YUZDE]]=0,tbl_Metraj22[[#This Row],[METRAJ_BETON]],tbl_Metraj22[[#This Row],[YUZDE]]*tbl_Metraj22[[#This Row],[METRAJ_BETON]]))</f>
        <v>0.06</v>
      </c>
      <c r="K6071" s="2" t="s">
        <v>22868</v>
      </c>
    </row>
    <row r="6072" spans="1:11" ht="14.25" x14ac:dyDescent="0.2">
      <c r="A6072" s="2" t="s">
        <v>734</v>
      </c>
      <c r="B6072" s="124" t="s">
        <v>9208</v>
      </c>
      <c r="C6072" s="124"/>
      <c r="D6072" s="126">
        <v>0.05</v>
      </c>
      <c r="E6072" s="124" t="s">
        <v>768</v>
      </c>
      <c r="F6072" s="124">
        <v>-2</v>
      </c>
      <c r="G6072" s="2" t="s">
        <v>18658</v>
      </c>
      <c r="H6072" s="130"/>
      <c r="I6072" s="134"/>
      <c r="J6072" s="123">
        <f>IF(OR(tbl_Metraj22[[#This Row],[TARIH]]="",tbl_Metraj22[[#This Row],[TARIH]]="-"),0,IF(tbl_Metraj22[[#This Row],[YUZDE]]=0,tbl_Metraj22[[#This Row],[METRAJ_BETON]],tbl_Metraj22[[#This Row],[YUZDE]]*tbl_Metraj22[[#This Row],[METRAJ_BETON]]))</f>
        <v>0</v>
      </c>
      <c r="K6072" s="2" t="e">
        <v>#N/A</v>
      </c>
    </row>
    <row r="6073" spans="1:11" ht="14.25" x14ac:dyDescent="0.2">
      <c r="A6073" s="2" t="s">
        <v>734</v>
      </c>
      <c r="B6073" s="124" t="s">
        <v>9209</v>
      </c>
      <c r="C6073" s="124"/>
      <c r="D6073" s="126">
        <v>0.31</v>
      </c>
      <c r="E6073" s="124" t="s">
        <v>768</v>
      </c>
      <c r="F6073" s="124">
        <v>-2</v>
      </c>
      <c r="G6073" s="2" t="s">
        <v>18659</v>
      </c>
      <c r="H6073" s="130"/>
      <c r="I6073" s="134"/>
      <c r="J6073" s="123">
        <f>IF(OR(tbl_Metraj22[[#This Row],[TARIH]]="",tbl_Metraj22[[#This Row],[TARIH]]="-"),0,IF(tbl_Metraj22[[#This Row],[YUZDE]]=0,tbl_Metraj22[[#This Row],[METRAJ_BETON]],tbl_Metraj22[[#This Row],[YUZDE]]*tbl_Metraj22[[#This Row],[METRAJ_BETON]]))</f>
        <v>0</v>
      </c>
      <c r="K6073" s="2" t="s">
        <v>24217</v>
      </c>
    </row>
    <row r="6074" spans="1:11" ht="14.25" x14ac:dyDescent="0.2">
      <c r="A6074" s="2" t="s">
        <v>734</v>
      </c>
      <c r="B6074" s="124" t="s">
        <v>9210</v>
      </c>
      <c r="C6074" s="124"/>
      <c r="D6074" s="126">
        <v>0.23</v>
      </c>
      <c r="E6074" s="124" t="s">
        <v>768</v>
      </c>
      <c r="F6074" s="124">
        <v>-2</v>
      </c>
      <c r="G6074" s="2" t="s">
        <v>18660</v>
      </c>
      <c r="H6074" s="130"/>
      <c r="I6074" s="134"/>
      <c r="J6074" s="123">
        <f>IF(OR(tbl_Metraj22[[#This Row],[TARIH]]="",tbl_Metraj22[[#This Row],[TARIH]]="-"),0,IF(tbl_Metraj22[[#This Row],[YUZDE]]=0,tbl_Metraj22[[#This Row],[METRAJ_BETON]],tbl_Metraj22[[#This Row],[YUZDE]]*tbl_Metraj22[[#This Row],[METRAJ_BETON]]))</f>
        <v>0</v>
      </c>
      <c r="K6074" s="2" t="s">
        <v>24218</v>
      </c>
    </row>
    <row r="6075" spans="1:11" ht="14.25" x14ac:dyDescent="0.2">
      <c r="A6075" s="2" t="s">
        <v>734</v>
      </c>
      <c r="B6075" s="124" t="s">
        <v>9211</v>
      </c>
      <c r="C6075" s="124"/>
      <c r="D6075" s="126">
        <v>0.31</v>
      </c>
      <c r="E6075" s="124" t="s">
        <v>768</v>
      </c>
      <c r="F6075" s="124">
        <v>-2</v>
      </c>
      <c r="G6075" s="2" t="s">
        <v>18661</v>
      </c>
      <c r="H6075" s="130"/>
      <c r="I6075" s="134"/>
      <c r="J6075" s="123">
        <f>IF(OR(tbl_Metraj22[[#This Row],[TARIH]]="",tbl_Metraj22[[#This Row],[TARIH]]="-"),0,IF(tbl_Metraj22[[#This Row],[YUZDE]]=0,tbl_Metraj22[[#This Row],[METRAJ_BETON]],tbl_Metraj22[[#This Row],[YUZDE]]*tbl_Metraj22[[#This Row],[METRAJ_BETON]]))</f>
        <v>0</v>
      </c>
      <c r="K6075" s="2" t="s">
        <v>24219</v>
      </c>
    </row>
    <row r="6076" spans="1:11" ht="14.25" x14ac:dyDescent="0.2">
      <c r="A6076" s="2" t="s">
        <v>734</v>
      </c>
      <c r="B6076" s="124" t="s">
        <v>9212</v>
      </c>
      <c r="C6076" s="124"/>
      <c r="D6076" s="126">
        <v>0.76</v>
      </c>
      <c r="E6076" s="124" t="s">
        <v>768</v>
      </c>
      <c r="F6076" s="124">
        <v>-2</v>
      </c>
      <c r="G6076" s="2" t="s">
        <v>18662</v>
      </c>
      <c r="H6076" s="130"/>
      <c r="I6076" s="134"/>
      <c r="J6076" s="123">
        <f>IF(OR(tbl_Metraj22[[#This Row],[TARIH]]="",tbl_Metraj22[[#This Row],[TARIH]]="-"),0,IF(tbl_Metraj22[[#This Row],[YUZDE]]=0,tbl_Metraj22[[#This Row],[METRAJ_BETON]],tbl_Metraj22[[#This Row],[YUZDE]]*tbl_Metraj22[[#This Row],[METRAJ_BETON]]))</f>
        <v>0</v>
      </c>
      <c r="K6076" s="2" t="s">
        <v>24220</v>
      </c>
    </row>
    <row r="6077" spans="1:11" ht="14.25" x14ac:dyDescent="0.2">
      <c r="A6077" s="2" t="s">
        <v>734</v>
      </c>
      <c r="B6077" s="124" t="s">
        <v>9213</v>
      </c>
      <c r="C6077" s="124"/>
      <c r="D6077" s="126">
        <v>0.91</v>
      </c>
      <c r="E6077" s="124" t="s">
        <v>768</v>
      </c>
      <c r="F6077" s="124">
        <v>-2</v>
      </c>
      <c r="G6077" s="2" t="s">
        <v>18663</v>
      </c>
      <c r="H6077" s="130"/>
      <c r="I6077" s="134"/>
      <c r="J6077" s="123">
        <f>IF(OR(tbl_Metraj22[[#This Row],[TARIH]]="",tbl_Metraj22[[#This Row],[TARIH]]="-"),0,IF(tbl_Metraj22[[#This Row],[YUZDE]]=0,tbl_Metraj22[[#This Row],[METRAJ_BETON]],tbl_Metraj22[[#This Row],[YUZDE]]*tbl_Metraj22[[#This Row],[METRAJ_BETON]]))</f>
        <v>0</v>
      </c>
      <c r="K6077" s="2" t="s">
        <v>24221</v>
      </c>
    </row>
    <row r="6078" spans="1:11" ht="14.25" x14ac:dyDescent="0.2">
      <c r="A6078" s="2" t="s">
        <v>734</v>
      </c>
      <c r="B6078" s="124" t="s">
        <v>9214</v>
      </c>
      <c r="C6078" s="124"/>
      <c r="D6078" s="126">
        <v>1.1299999999999999</v>
      </c>
      <c r="E6078" s="124" t="s">
        <v>768</v>
      </c>
      <c r="F6078" s="124">
        <v>-2</v>
      </c>
      <c r="G6078" s="2" t="s">
        <v>18664</v>
      </c>
      <c r="H6078" s="130"/>
      <c r="I6078" s="134"/>
      <c r="J6078" s="123">
        <f>IF(OR(tbl_Metraj22[[#This Row],[TARIH]]="",tbl_Metraj22[[#This Row],[TARIH]]="-"),0,IF(tbl_Metraj22[[#This Row],[YUZDE]]=0,tbl_Metraj22[[#This Row],[METRAJ_BETON]],tbl_Metraj22[[#This Row],[YUZDE]]*tbl_Metraj22[[#This Row],[METRAJ_BETON]]))</f>
        <v>0</v>
      </c>
      <c r="K6078" s="2" t="s">
        <v>24222</v>
      </c>
    </row>
    <row r="6079" spans="1:11" ht="14.25" x14ac:dyDescent="0.2">
      <c r="A6079" s="2" t="s">
        <v>734</v>
      </c>
      <c r="B6079" s="124" t="s">
        <v>9215</v>
      </c>
      <c r="C6079" s="124"/>
      <c r="D6079" s="126">
        <v>2.2000000000000002</v>
      </c>
      <c r="E6079" s="124" t="s">
        <v>768</v>
      </c>
      <c r="F6079" s="124">
        <v>-2</v>
      </c>
      <c r="G6079" s="2" t="s">
        <v>18665</v>
      </c>
      <c r="H6079" s="130"/>
      <c r="I6079" s="134"/>
      <c r="J6079" s="123">
        <f>IF(OR(tbl_Metraj22[[#This Row],[TARIH]]="",tbl_Metraj22[[#This Row],[TARIH]]="-"),0,IF(tbl_Metraj22[[#This Row],[YUZDE]]=0,tbl_Metraj22[[#This Row],[METRAJ_BETON]],tbl_Metraj22[[#This Row],[YUZDE]]*tbl_Metraj22[[#This Row],[METRAJ_BETON]]))</f>
        <v>0</v>
      </c>
      <c r="K6079" s="2" t="s">
        <v>24223</v>
      </c>
    </row>
    <row r="6080" spans="1:11" ht="14.25" x14ac:dyDescent="0.2">
      <c r="A6080" s="2" t="s">
        <v>734</v>
      </c>
      <c r="B6080" s="124" t="s">
        <v>9216</v>
      </c>
      <c r="C6080" s="124"/>
      <c r="D6080" s="126">
        <v>0.67</v>
      </c>
      <c r="E6080" s="124" t="s">
        <v>768</v>
      </c>
      <c r="F6080" s="124">
        <v>-2</v>
      </c>
      <c r="G6080" s="2" t="s">
        <v>18666</v>
      </c>
      <c r="H6080" s="130"/>
      <c r="I6080" s="134"/>
      <c r="J6080" s="123">
        <f>IF(OR(tbl_Metraj22[[#This Row],[TARIH]]="",tbl_Metraj22[[#This Row],[TARIH]]="-"),0,IF(tbl_Metraj22[[#This Row],[YUZDE]]=0,tbl_Metraj22[[#This Row],[METRAJ_BETON]],tbl_Metraj22[[#This Row],[YUZDE]]*tbl_Metraj22[[#This Row],[METRAJ_BETON]]))</f>
        <v>0</v>
      </c>
      <c r="K6080" s="2" t="s">
        <v>24224</v>
      </c>
    </row>
    <row r="6081" spans="1:11" ht="14.25" x14ac:dyDescent="0.2">
      <c r="A6081" s="2" t="s">
        <v>734</v>
      </c>
      <c r="B6081" s="124" t="s">
        <v>9217</v>
      </c>
      <c r="C6081" s="124"/>
      <c r="D6081" s="126">
        <v>0.44</v>
      </c>
      <c r="E6081" s="124" t="s">
        <v>768</v>
      </c>
      <c r="F6081" s="124">
        <v>-2</v>
      </c>
      <c r="G6081" s="2" t="s">
        <v>18667</v>
      </c>
      <c r="H6081" s="130"/>
      <c r="I6081" s="134"/>
      <c r="J6081" s="123">
        <f>IF(OR(tbl_Metraj22[[#This Row],[TARIH]]="",tbl_Metraj22[[#This Row],[TARIH]]="-"),0,IF(tbl_Metraj22[[#This Row],[YUZDE]]=0,tbl_Metraj22[[#This Row],[METRAJ_BETON]],tbl_Metraj22[[#This Row],[YUZDE]]*tbl_Metraj22[[#This Row],[METRAJ_BETON]]))</f>
        <v>0</v>
      </c>
      <c r="K6081" s="2" t="s">
        <v>24225</v>
      </c>
    </row>
    <row r="6082" spans="1:11" ht="14.25" x14ac:dyDescent="0.2">
      <c r="A6082" s="2" t="s">
        <v>734</v>
      </c>
      <c r="B6082" s="124" t="s">
        <v>9218</v>
      </c>
      <c r="C6082" s="124"/>
      <c r="D6082" s="126">
        <v>0.99</v>
      </c>
      <c r="E6082" s="124" t="s">
        <v>768</v>
      </c>
      <c r="F6082" s="124">
        <v>-2</v>
      </c>
      <c r="G6082" s="2" t="s">
        <v>18668</v>
      </c>
      <c r="H6082" s="130"/>
      <c r="I6082" s="134"/>
      <c r="J6082" s="123">
        <f>IF(OR(tbl_Metraj22[[#This Row],[TARIH]]="",tbl_Metraj22[[#This Row],[TARIH]]="-"),0,IF(tbl_Metraj22[[#This Row],[YUZDE]]=0,tbl_Metraj22[[#This Row],[METRAJ_BETON]],tbl_Metraj22[[#This Row],[YUZDE]]*tbl_Metraj22[[#This Row],[METRAJ_BETON]]))</f>
        <v>0</v>
      </c>
      <c r="K6082" s="2" t="s">
        <v>24226</v>
      </c>
    </row>
    <row r="6083" spans="1:11" ht="14.25" x14ac:dyDescent="0.2">
      <c r="A6083" s="2" t="s">
        <v>734</v>
      </c>
      <c r="B6083" s="124" t="s">
        <v>9219</v>
      </c>
      <c r="C6083" s="124"/>
      <c r="D6083" s="126">
        <v>0.95</v>
      </c>
      <c r="E6083" s="124" t="s">
        <v>768</v>
      </c>
      <c r="F6083" s="124">
        <v>-2</v>
      </c>
      <c r="G6083" s="2" t="s">
        <v>18669</v>
      </c>
      <c r="H6083" s="130"/>
      <c r="I6083" s="134"/>
      <c r="J6083" s="123">
        <f>IF(OR(tbl_Metraj22[[#This Row],[TARIH]]="",tbl_Metraj22[[#This Row],[TARIH]]="-"),0,IF(tbl_Metraj22[[#This Row],[YUZDE]]=0,tbl_Metraj22[[#This Row],[METRAJ_BETON]],tbl_Metraj22[[#This Row],[YUZDE]]*tbl_Metraj22[[#This Row],[METRAJ_BETON]]))</f>
        <v>0</v>
      </c>
      <c r="K6083" s="2" t="s">
        <v>24227</v>
      </c>
    </row>
    <row r="6084" spans="1:11" ht="14.25" x14ac:dyDescent="0.2">
      <c r="A6084" s="2" t="s">
        <v>728</v>
      </c>
      <c r="B6084" s="124" t="s">
        <v>10034</v>
      </c>
      <c r="C6084" s="124"/>
      <c r="D6084" s="126">
        <v>1.58</v>
      </c>
      <c r="E6084" s="124" t="s">
        <v>768</v>
      </c>
      <c r="F6084" s="124">
        <v>-2</v>
      </c>
      <c r="G6084" s="2" t="s">
        <v>18670</v>
      </c>
      <c r="H6084" s="130"/>
      <c r="I6084" s="134"/>
      <c r="J6084" s="123">
        <f>IF(OR(tbl_Metraj22[[#This Row],[TARIH]]="",tbl_Metraj22[[#This Row],[TARIH]]="-"),0,IF(tbl_Metraj22[[#This Row],[YUZDE]]=0,tbl_Metraj22[[#This Row],[METRAJ_BETON]],tbl_Metraj22[[#This Row],[YUZDE]]*tbl_Metraj22[[#This Row],[METRAJ_BETON]]))</f>
        <v>0</v>
      </c>
      <c r="K6084" s="2" t="s">
        <v>809</v>
      </c>
    </row>
    <row r="6085" spans="1:11" ht="14.25" x14ac:dyDescent="0.2">
      <c r="A6085" s="2" t="s">
        <v>728</v>
      </c>
      <c r="B6085" s="124" t="s">
        <v>10035</v>
      </c>
      <c r="C6085" s="124"/>
      <c r="D6085" s="126">
        <v>5.15</v>
      </c>
      <c r="E6085" s="124" t="s">
        <v>768</v>
      </c>
      <c r="F6085" s="124">
        <v>-2</v>
      </c>
      <c r="G6085" s="2" t="s">
        <v>18671</v>
      </c>
      <c r="H6085" s="130"/>
      <c r="I6085" s="134"/>
      <c r="J6085" s="123">
        <f>IF(OR(tbl_Metraj22[[#This Row],[TARIH]]="",tbl_Metraj22[[#This Row],[TARIH]]="-"),0,IF(tbl_Metraj22[[#This Row],[YUZDE]]=0,tbl_Metraj22[[#This Row],[METRAJ_BETON]],tbl_Metraj22[[#This Row],[YUZDE]]*tbl_Metraj22[[#This Row],[METRAJ_BETON]]))</f>
        <v>0</v>
      </c>
      <c r="K6085" s="2" t="s">
        <v>807</v>
      </c>
    </row>
    <row r="6086" spans="1:11" ht="14.25" x14ac:dyDescent="0.2">
      <c r="A6086" s="2" t="s">
        <v>728</v>
      </c>
      <c r="B6086" s="124" t="s">
        <v>10036</v>
      </c>
      <c r="C6086" s="124"/>
      <c r="D6086" s="126">
        <v>3.96</v>
      </c>
      <c r="E6086" s="124" t="s">
        <v>768</v>
      </c>
      <c r="F6086" s="124">
        <v>-2</v>
      </c>
      <c r="G6086" s="2" t="s">
        <v>18672</v>
      </c>
      <c r="H6086" s="130"/>
      <c r="I6086" s="134"/>
      <c r="J6086" s="123">
        <f>IF(OR(tbl_Metraj22[[#This Row],[TARIH]]="",tbl_Metraj22[[#This Row],[TARIH]]="-"),0,IF(tbl_Metraj22[[#This Row],[YUZDE]]=0,tbl_Metraj22[[#This Row],[METRAJ_BETON]],tbl_Metraj22[[#This Row],[YUZDE]]*tbl_Metraj22[[#This Row],[METRAJ_BETON]]))</f>
        <v>0</v>
      </c>
      <c r="K6086" s="2" t="s">
        <v>791</v>
      </c>
    </row>
    <row r="6087" spans="1:11" ht="14.25" x14ac:dyDescent="0.2">
      <c r="A6087" s="2" t="s">
        <v>728</v>
      </c>
      <c r="B6087" s="124" t="s">
        <v>10037</v>
      </c>
      <c r="C6087" s="124"/>
      <c r="D6087" s="126">
        <v>3.96</v>
      </c>
      <c r="E6087" s="124" t="s">
        <v>768</v>
      </c>
      <c r="F6087" s="124">
        <v>-2</v>
      </c>
      <c r="G6087" s="2" t="s">
        <v>18673</v>
      </c>
      <c r="H6087" s="130"/>
      <c r="I6087" s="134"/>
      <c r="J6087" s="123">
        <f>IF(OR(tbl_Metraj22[[#This Row],[TARIH]]="",tbl_Metraj22[[#This Row],[TARIH]]="-"),0,IF(tbl_Metraj22[[#This Row],[YUZDE]]=0,tbl_Metraj22[[#This Row],[METRAJ_BETON]],tbl_Metraj22[[#This Row],[YUZDE]]*tbl_Metraj22[[#This Row],[METRAJ_BETON]]))</f>
        <v>0</v>
      </c>
      <c r="K6087" s="2" t="s">
        <v>806</v>
      </c>
    </row>
    <row r="6088" spans="1:11" ht="14.25" x14ac:dyDescent="0.2">
      <c r="A6088" s="2" t="s">
        <v>728</v>
      </c>
      <c r="B6088" s="124" t="s">
        <v>10038</v>
      </c>
      <c r="C6088" s="124"/>
      <c r="D6088" s="126">
        <v>7.39</v>
      </c>
      <c r="E6088" s="124" t="s">
        <v>768</v>
      </c>
      <c r="F6088" s="124">
        <v>-2</v>
      </c>
      <c r="G6088" s="2" t="s">
        <v>18674</v>
      </c>
      <c r="H6088" s="130"/>
      <c r="I6088" s="134"/>
      <c r="J6088" s="123">
        <f>IF(OR(tbl_Metraj22[[#This Row],[TARIH]]="",tbl_Metraj22[[#This Row],[TARIH]]="-"),0,IF(tbl_Metraj22[[#This Row],[YUZDE]]=0,tbl_Metraj22[[#This Row],[METRAJ_BETON]],tbl_Metraj22[[#This Row],[YUZDE]]*tbl_Metraj22[[#This Row],[METRAJ_BETON]]))</f>
        <v>0</v>
      </c>
      <c r="K6088" s="2" t="s">
        <v>792</v>
      </c>
    </row>
    <row r="6089" spans="1:11" ht="14.25" x14ac:dyDescent="0.2">
      <c r="A6089" s="2" t="s">
        <v>728</v>
      </c>
      <c r="B6089" s="124" t="s">
        <v>10039</v>
      </c>
      <c r="C6089" s="124"/>
      <c r="D6089" s="126">
        <v>6.34</v>
      </c>
      <c r="E6089" s="124" t="s">
        <v>768</v>
      </c>
      <c r="F6089" s="124">
        <v>-2</v>
      </c>
      <c r="G6089" s="2" t="s">
        <v>18675</v>
      </c>
      <c r="H6089" s="130"/>
      <c r="I6089" s="134"/>
      <c r="J6089" s="123">
        <f>IF(OR(tbl_Metraj22[[#This Row],[TARIH]]="",tbl_Metraj22[[#This Row],[TARIH]]="-"),0,IF(tbl_Metraj22[[#This Row],[YUZDE]]=0,tbl_Metraj22[[#This Row],[METRAJ_BETON]],tbl_Metraj22[[#This Row],[YUZDE]]*tbl_Metraj22[[#This Row],[METRAJ_BETON]]))</f>
        <v>0</v>
      </c>
      <c r="K6089" s="2" t="s">
        <v>805</v>
      </c>
    </row>
    <row r="6090" spans="1:11" ht="14.25" x14ac:dyDescent="0.2">
      <c r="A6090" s="2" t="s">
        <v>728</v>
      </c>
      <c r="B6090" s="124" t="s">
        <v>10040</v>
      </c>
      <c r="C6090" s="124"/>
      <c r="D6090" s="126">
        <v>8.2200000000000006</v>
      </c>
      <c r="E6090" s="124" t="s">
        <v>768</v>
      </c>
      <c r="F6090" s="124">
        <v>-2</v>
      </c>
      <c r="G6090" s="2" t="s">
        <v>18676</v>
      </c>
      <c r="H6090" s="130"/>
      <c r="I6090" s="134"/>
      <c r="J6090" s="123">
        <f>IF(OR(tbl_Metraj22[[#This Row],[TARIH]]="",tbl_Metraj22[[#This Row],[TARIH]]="-"),0,IF(tbl_Metraj22[[#This Row],[YUZDE]]=0,tbl_Metraj22[[#This Row],[METRAJ_BETON]],tbl_Metraj22[[#This Row],[YUZDE]]*tbl_Metraj22[[#This Row],[METRAJ_BETON]]))</f>
        <v>0</v>
      </c>
      <c r="K6090" s="2" t="s">
        <v>804</v>
      </c>
    </row>
    <row r="6091" spans="1:11" ht="14.25" x14ac:dyDescent="0.2">
      <c r="A6091" s="2" t="s">
        <v>728</v>
      </c>
      <c r="B6091" s="124" t="s">
        <v>10041</v>
      </c>
      <c r="C6091" s="124"/>
      <c r="D6091" s="126">
        <v>2.38</v>
      </c>
      <c r="E6091" s="124" t="s">
        <v>768</v>
      </c>
      <c r="F6091" s="124">
        <v>-2</v>
      </c>
      <c r="G6091" s="2" t="s">
        <v>18677</v>
      </c>
      <c r="H6091" s="130">
        <v>45922</v>
      </c>
      <c r="I6091" s="134"/>
      <c r="J6091" s="123">
        <f>IF(OR(tbl_Metraj22[[#This Row],[TARIH]]="",tbl_Metraj22[[#This Row],[TARIH]]="-"),0,IF(tbl_Metraj22[[#This Row],[YUZDE]]=0,tbl_Metraj22[[#This Row],[METRAJ_BETON]],tbl_Metraj22[[#This Row],[YUZDE]]*tbl_Metraj22[[#This Row],[METRAJ_BETON]]))</f>
        <v>2.38</v>
      </c>
      <c r="K6091" s="2" t="s">
        <v>834</v>
      </c>
    </row>
    <row r="6092" spans="1:11" ht="14.25" x14ac:dyDescent="0.2">
      <c r="A6092" s="2" t="s">
        <v>728</v>
      </c>
      <c r="B6092" s="124" t="s">
        <v>10044</v>
      </c>
      <c r="C6092" s="124"/>
      <c r="D6092" s="126">
        <v>1.58</v>
      </c>
      <c r="E6092" s="124" t="s">
        <v>768</v>
      </c>
      <c r="F6092" s="124">
        <v>-2</v>
      </c>
      <c r="G6092" s="2" t="s">
        <v>18678</v>
      </c>
      <c r="H6092" s="130"/>
      <c r="I6092" s="134"/>
      <c r="J6092" s="123">
        <f>IF(OR(tbl_Metraj22[[#This Row],[TARIH]]="",tbl_Metraj22[[#This Row],[TARIH]]="-"),0,IF(tbl_Metraj22[[#This Row],[YUZDE]]=0,tbl_Metraj22[[#This Row],[METRAJ_BETON]],tbl_Metraj22[[#This Row],[YUZDE]]*tbl_Metraj22[[#This Row],[METRAJ_BETON]]))</f>
        <v>0</v>
      </c>
      <c r="K6092" s="2" t="s">
        <v>927</v>
      </c>
    </row>
    <row r="6093" spans="1:11" ht="14.25" x14ac:dyDescent="0.2">
      <c r="A6093" s="2" t="s">
        <v>728</v>
      </c>
      <c r="B6093" s="124" t="s">
        <v>10045</v>
      </c>
      <c r="C6093" s="124"/>
      <c r="D6093" s="126">
        <v>4.3899999999999997</v>
      </c>
      <c r="E6093" s="124" t="s">
        <v>768</v>
      </c>
      <c r="F6093" s="124">
        <v>-2</v>
      </c>
      <c r="G6093" s="2" t="s">
        <v>18679</v>
      </c>
      <c r="H6093" s="130"/>
      <c r="I6093" s="134"/>
      <c r="J6093" s="123">
        <f>IF(OR(tbl_Metraj22[[#This Row],[TARIH]]="",tbl_Metraj22[[#This Row],[TARIH]]="-"),0,IF(tbl_Metraj22[[#This Row],[YUZDE]]=0,tbl_Metraj22[[#This Row],[METRAJ_BETON]],tbl_Metraj22[[#This Row],[YUZDE]]*tbl_Metraj22[[#This Row],[METRAJ_BETON]]))</f>
        <v>0</v>
      </c>
      <c r="K6093" s="2" t="s">
        <v>895</v>
      </c>
    </row>
    <row r="6094" spans="1:11" ht="14.25" x14ac:dyDescent="0.2">
      <c r="A6094" s="2" t="s">
        <v>728</v>
      </c>
      <c r="B6094" s="124" t="s">
        <v>10046</v>
      </c>
      <c r="C6094" s="124"/>
      <c r="D6094" s="126">
        <v>7.08</v>
      </c>
      <c r="E6094" s="124" t="s">
        <v>768</v>
      </c>
      <c r="F6094" s="124">
        <v>-2</v>
      </c>
      <c r="G6094" s="2" t="s">
        <v>18680</v>
      </c>
      <c r="H6094" s="130"/>
      <c r="I6094" s="134"/>
      <c r="J6094" s="123">
        <f>IF(OR(tbl_Metraj22[[#This Row],[TARIH]]="",tbl_Metraj22[[#This Row],[TARIH]]="-"),0,IF(tbl_Metraj22[[#This Row],[YUZDE]]=0,tbl_Metraj22[[#This Row],[METRAJ_BETON]],tbl_Metraj22[[#This Row],[YUZDE]]*tbl_Metraj22[[#This Row],[METRAJ_BETON]]))</f>
        <v>0</v>
      </c>
      <c r="K6094" s="2" t="s">
        <v>853</v>
      </c>
    </row>
    <row r="6095" spans="1:11" ht="14.25" x14ac:dyDescent="0.2">
      <c r="A6095" s="2" t="s">
        <v>728</v>
      </c>
      <c r="B6095" s="124" t="s">
        <v>10047</v>
      </c>
      <c r="C6095" s="124"/>
      <c r="D6095" s="126">
        <v>3.78</v>
      </c>
      <c r="E6095" s="124" t="s">
        <v>768</v>
      </c>
      <c r="F6095" s="124">
        <v>-2</v>
      </c>
      <c r="G6095" s="2" t="s">
        <v>18681</v>
      </c>
      <c r="H6095" s="130">
        <v>45915</v>
      </c>
      <c r="I6095" s="134"/>
      <c r="J6095" s="123">
        <f>IF(OR(tbl_Metraj22[[#This Row],[TARIH]]="",tbl_Metraj22[[#This Row],[TARIH]]="-"),0,IF(tbl_Metraj22[[#This Row],[YUZDE]]=0,tbl_Metraj22[[#This Row],[METRAJ_BETON]],tbl_Metraj22[[#This Row],[YUZDE]]*tbl_Metraj22[[#This Row],[METRAJ_BETON]]))</f>
        <v>3.78</v>
      </c>
      <c r="K6095" s="2" t="s">
        <v>862</v>
      </c>
    </row>
    <row r="6096" spans="1:11" ht="14.25" x14ac:dyDescent="0.2">
      <c r="A6096" s="2" t="s">
        <v>728</v>
      </c>
      <c r="B6096" s="124" t="s">
        <v>10048</v>
      </c>
      <c r="C6096" s="124"/>
      <c r="D6096" s="126">
        <v>3.78</v>
      </c>
      <c r="E6096" s="124" t="s">
        <v>768</v>
      </c>
      <c r="F6096" s="124">
        <v>-2</v>
      </c>
      <c r="G6096" s="2" t="s">
        <v>18682</v>
      </c>
      <c r="H6096" s="130">
        <v>45914</v>
      </c>
      <c r="I6096" s="134"/>
      <c r="J6096" s="123">
        <f>IF(OR(tbl_Metraj22[[#This Row],[TARIH]]="",tbl_Metraj22[[#This Row],[TARIH]]="-"),0,IF(tbl_Metraj22[[#This Row],[YUZDE]]=0,tbl_Metraj22[[#This Row],[METRAJ_BETON]],tbl_Metraj22[[#This Row],[YUZDE]]*tbl_Metraj22[[#This Row],[METRAJ_BETON]]))</f>
        <v>3.78</v>
      </c>
      <c r="K6096" s="2" t="s">
        <v>863</v>
      </c>
    </row>
    <row r="6097" spans="1:11" ht="14.25" x14ac:dyDescent="0.2">
      <c r="A6097" s="2" t="s">
        <v>728</v>
      </c>
      <c r="B6097" s="124" t="s">
        <v>10049</v>
      </c>
      <c r="C6097" s="124"/>
      <c r="D6097" s="126">
        <v>3.78</v>
      </c>
      <c r="E6097" s="124" t="s">
        <v>768</v>
      </c>
      <c r="F6097" s="124">
        <v>-2</v>
      </c>
      <c r="G6097" s="2" t="s">
        <v>18683</v>
      </c>
      <c r="H6097" s="130">
        <v>45914</v>
      </c>
      <c r="I6097" s="134"/>
      <c r="J6097" s="123">
        <f>IF(OR(tbl_Metraj22[[#This Row],[TARIH]]="",tbl_Metraj22[[#This Row],[TARIH]]="-"),0,IF(tbl_Metraj22[[#This Row],[YUZDE]]=0,tbl_Metraj22[[#This Row],[METRAJ_BETON]],tbl_Metraj22[[#This Row],[YUZDE]]*tbl_Metraj22[[#This Row],[METRAJ_BETON]]))</f>
        <v>3.78</v>
      </c>
      <c r="K6097" s="2" t="s">
        <v>867</v>
      </c>
    </row>
    <row r="6098" spans="1:11" ht="14.25" x14ac:dyDescent="0.2">
      <c r="A6098" s="2" t="s">
        <v>728</v>
      </c>
      <c r="B6098" s="124" t="s">
        <v>10050</v>
      </c>
      <c r="C6098" s="124"/>
      <c r="D6098" s="126">
        <v>3.78</v>
      </c>
      <c r="E6098" s="124" t="s">
        <v>768</v>
      </c>
      <c r="F6098" s="124">
        <v>-2</v>
      </c>
      <c r="G6098" s="2" t="s">
        <v>18684</v>
      </c>
      <c r="H6098" s="130">
        <v>45915</v>
      </c>
      <c r="I6098" s="134"/>
      <c r="J6098" s="123">
        <f>IF(OR(tbl_Metraj22[[#This Row],[TARIH]]="",tbl_Metraj22[[#This Row],[TARIH]]="-"),0,IF(tbl_Metraj22[[#This Row],[YUZDE]]=0,tbl_Metraj22[[#This Row],[METRAJ_BETON]],tbl_Metraj22[[#This Row],[YUZDE]]*tbl_Metraj22[[#This Row],[METRAJ_BETON]]))</f>
        <v>3.78</v>
      </c>
      <c r="K6098" s="2" t="s">
        <v>868</v>
      </c>
    </row>
    <row r="6099" spans="1:11" ht="14.25" x14ac:dyDescent="0.2">
      <c r="A6099" s="2" t="s">
        <v>728</v>
      </c>
      <c r="B6099" s="124" t="s">
        <v>10051</v>
      </c>
      <c r="C6099" s="124"/>
      <c r="D6099" s="126">
        <v>3.78</v>
      </c>
      <c r="E6099" s="124" t="s">
        <v>768</v>
      </c>
      <c r="F6099" s="124">
        <v>-2</v>
      </c>
      <c r="G6099" s="2" t="s">
        <v>18685</v>
      </c>
      <c r="H6099" s="130"/>
      <c r="I6099" s="134"/>
      <c r="J6099" s="123">
        <f>IF(OR(tbl_Metraj22[[#This Row],[TARIH]]="",tbl_Metraj22[[#This Row],[TARIH]]="-"),0,IF(tbl_Metraj22[[#This Row],[YUZDE]]=0,tbl_Metraj22[[#This Row],[METRAJ_BETON]],tbl_Metraj22[[#This Row],[YUZDE]]*tbl_Metraj22[[#This Row],[METRAJ_BETON]]))</f>
        <v>0</v>
      </c>
      <c r="K6099" s="2" t="s">
        <v>869</v>
      </c>
    </row>
    <row r="6100" spans="1:11" ht="14.25" x14ac:dyDescent="0.2">
      <c r="A6100" s="2" t="s">
        <v>728</v>
      </c>
      <c r="B6100" s="124" t="s">
        <v>10052</v>
      </c>
      <c r="C6100" s="124"/>
      <c r="D6100" s="126">
        <v>4.22</v>
      </c>
      <c r="E6100" s="124" t="s">
        <v>768</v>
      </c>
      <c r="F6100" s="124">
        <v>-2</v>
      </c>
      <c r="G6100" s="2" t="s">
        <v>18686</v>
      </c>
      <c r="H6100" s="130"/>
      <c r="I6100" s="134"/>
      <c r="J6100" s="123">
        <f>IF(OR(tbl_Metraj22[[#This Row],[TARIH]]="",tbl_Metraj22[[#This Row],[TARIH]]="-"),0,IF(tbl_Metraj22[[#This Row],[YUZDE]]=0,tbl_Metraj22[[#This Row],[METRAJ_BETON]],tbl_Metraj22[[#This Row],[YUZDE]]*tbl_Metraj22[[#This Row],[METRAJ_BETON]]))</f>
        <v>0</v>
      </c>
      <c r="K6100" s="2" t="s">
        <v>878</v>
      </c>
    </row>
    <row r="6101" spans="1:11" ht="14.25" x14ac:dyDescent="0.2">
      <c r="A6101" s="2" t="s">
        <v>728</v>
      </c>
      <c r="B6101" s="124" t="s">
        <v>10053</v>
      </c>
      <c r="C6101" s="124"/>
      <c r="D6101" s="126">
        <v>3.78</v>
      </c>
      <c r="E6101" s="124" t="s">
        <v>768</v>
      </c>
      <c r="F6101" s="124">
        <v>-2</v>
      </c>
      <c r="G6101" s="2" t="s">
        <v>18687</v>
      </c>
      <c r="H6101" s="130">
        <v>45915</v>
      </c>
      <c r="I6101" s="134"/>
      <c r="J6101" s="123">
        <f>IF(OR(tbl_Metraj22[[#This Row],[TARIH]]="",tbl_Metraj22[[#This Row],[TARIH]]="-"),0,IF(tbl_Metraj22[[#This Row],[YUZDE]]=0,tbl_Metraj22[[#This Row],[METRAJ_BETON]],tbl_Metraj22[[#This Row],[YUZDE]]*tbl_Metraj22[[#This Row],[METRAJ_BETON]]))</f>
        <v>3.78</v>
      </c>
      <c r="K6101" s="2" t="s">
        <v>866</v>
      </c>
    </row>
    <row r="6102" spans="1:11" ht="14.25" x14ac:dyDescent="0.2">
      <c r="A6102" s="2" t="s">
        <v>728</v>
      </c>
      <c r="B6102" s="124" t="s">
        <v>10054</v>
      </c>
      <c r="C6102" s="124"/>
      <c r="D6102" s="126">
        <v>3.78</v>
      </c>
      <c r="E6102" s="124" t="s">
        <v>768</v>
      </c>
      <c r="F6102" s="124">
        <v>-2</v>
      </c>
      <c r="G6102" s="2" t="s">
        <v>18688</v>
      </c>
      <c r="H6102" s="130">
        <v>45915</v>
      </c>
      <c r="I6102" s="134"/>
      <c r="J6102" s="123">
        <f>IF(OR(tbl_Metraj22[[#This Row],[TARIH]]="",tbl_Metraj22[[#This Row],[TARIH]]="-"),0,IF(tbl_Metraj22[[#This Row],[YUZDE]]=0,tbl_Metraj22[[#This Row],[METRAJ_BETON]],tbl_Metraj22[[#This Row],[YUZDE]]*tbl_Metraj22[[#This Row],[METRAJ_BETON]]))</f>
        <v>3.78</v>
      </c>
      <c r="K6102" s="2" t="s">
        <v>865</v>
      </c>
    </row>
    <row r="6103" spans="1:11" ht="14.25" x14ac:dyDescent="0.2">
      <c r="A6103" s="2" t="s">
        <v>728</v>
      </c>
      <c r="B6103" s="124" t="s">
        <v>10055</v>
      </c>
      <c r="C6103" s="124"/>
      <c r="D6103" s="126">
        <v>3.78</v>
      </c>
      <c r="E6103" s="124" t="s">
        <v>768</v>
      </c>
      <c r="F6103" s="124">
        <v>-2</v>
      </c>
      <c r="G6103" s="2" t="s">
        <v>18689</v>
      </c>
      <c r="H6103" s="130"/>
      <c r="I6103" s="134"/>
      <c r="J6103" s="123">
        <f>IF(OR(tbl_Metraj22[[#This Row],[TARIH]]="",tbl_Metraj22[[#This Row],[TARIH]]="-"),0,IF(tbl_Metraj22[[#This Row],[YUZDE]]=0,tbl_Metraj22[[#This Row],[METRAJ_BETON]],tbl_Metraj22[[#This Row],[YUZDE]]*tbl_Metraj22[[#This Row],[METRAJ_BETON]]))</f>
        <v>0</v>
      </c>
      <c r="K6103" s="2" t="s">
        <v>864</v>
      </c>
    </row>
    <row r="6104" spans="1:11" ht="14.25" x14ac:dyDescent="0.2">
      <c r="A6104" s="2" t="s">
        <v>728</v>
      </c>
      <c r="B6104" s="124" t="s">
        <v>10056</v>
      </c>
      <c r="C6104" s="124"/>
      <c r="D6104" s="126">
        <v>4.22</v>
      </c>
      <c r="E6104" s="124" t="s">
        <v>768</v>
      </c>
      <c r="F6104" s="124">
        <v>-2</v>
      </c>
      <c r="G6104" s="2" t="s">
        <v>18690</v>
      </c>
      <c r="H6104" s="130"/>
      <c r="I6104" s="134"/>
      <c r="J6104" s="123">
        <f>IF(OR(tbl_Metraj22[[#This Row],[TARIH]]="",tbl_Metraj22[[#This Row],[TARIH]]="-"),0,IF(tbl_Metraj22[[#This Row],[YUZDE]]=0,tbl_Metraj22[[#This Row],[METRAJ_BETON]],tbl_Metraj22[[#This Row],[YUZDE]]*tbl_Metraj22[[#This Row],[METRAJ_BETON]]))</f>
        <v>0</v>
      </c>
      <c r="K6104" s="2" t="s">
        <v>873</v>
      </c>
    </row>
    <row r="6105" spans="1:11" ht="14.25" x14ac:dyDescent="0.2">
      <c r="A6105" s="2" t="s">
        <v>728</v>
      </c>
      <c r="B6105" s="124" t="s">
        <v>10057</v>
      </c>
      <c r="C6105" s="124"/>
      <c r="D6105" s="126">
        <v>4.22</v>
      </c>
      <c r="E6105" s="124" t="s">
        <v>768</v>
      </c>
      <c r="F6105" s="124">
        <v>-2</v>
      </c>
      <c r="G6105" s="2" t="s">
        <v>18691</v>
      </c>
      <c r="H6105" s="130">
        <v>45919</v>
      </c>
      <c r="I6105" s="134"/>
      <c r="J6105" s="123">
        <f>IF(OR(tbl_Metraj22[[#This Row],[TARIH]]="",tbl_Metraj22[[#This Row],[TARIH]]="-"),0,IF(tbl_Metraj22[[#This Row],[YUZDE]]=0,tbl_Metraj22[[#This Row],[METRAJ_BETON]],tbl_Metraj22[[#This Row],[YUZDE]]*tbl_Metraj22[[#This Row],[METRAJ_BETON]]))</f>
        <v>4.22</v>
      </c>
      <c r="K6105" s="2" t="s">
        <v>872</v>
      </c>
    </row>
    <row r="6106" spans="1:11" ht="14.25" x14ac:dyDescent="0.2">
      <c r="A6106" s="2" t="s">
        <v>728</v>
      </c>
      <c r="B6106" s="124" t="s">
        <v>10058</v>
      </c>
      <c r="C6106" s="124"/>
      <c r="D6106" s="126">
        <v>4.22</v>
      </c>
      <c r="E6106" s="124" t="s">
        <v>768</v>
      </c>
      <c r="F6106" s="124">
        <v>-2</v>
      </c>
      <c r="G6106" s="2" t="s">
        <v>18692</v>
      </c>
      <c r="H6106" s="130">
        <v>45919</v>
      </c>
      <c r="I6106" s="134"/>
      <c r="J6106" s="123">
        <f>IF(OR(tbl_Metraj22[[#This Row],[TARIH]]="",tbl_Metraj22[[#This Row],[TARIH]]="-"),0,IF(tbl_Metraj22[[#This Row],[YUZDE]]=0,tbl_Metraj22[[#This Row],[METRAJ_BETON]],tbl_Metraj22[[#This Row],[YUZDE]]*tbl_Metraj22[[#This Row],[METRAJ_BETON]]))</f>
        <v>4.22</v>
      </c>
      <c r="K6106" s="2" t="s">
        <v>874</v>
      </c>
    </row>
    <row r="6107" spans="1:11" ht="14.25" x14ac:dyDescent="0.2">
      <c r="A6107" s="2" t="s">
        <v>728</v>
      </c>
      <c r="B6107" s="124" t="s">
        <v>10059</v>
      </c>
      <c r="C6107" s="124"/>
      <c r="D6107" s="126">
        <v>4.22</v>
      </c>
      <c r="E6107" s="124" t="s">
        <v>768</v>
      </c>
      <c r="F6107" s="124">
        <v>-2</v>
      </c>
      <c r="G6107" s="2" t="s">
        <v>18693</v>
      </c>
      <c r="H6107" s="130"/>
      <c r="I6107" s="134"/>
      <c r="J6107" s="123">
        <f>IF(OR(tbl_Metraj22[[#This Row],[TARIH]]="",tbl_Metraj22[[#This Row],[TARIH]]="-"),0,IF(tbl_Metraj22[[#This Row],[YUZDE]]=0,tbl_Metraj22[[#This Row],[METRAJ_BETON]],tbl_Metraj22[[#This Row],[YUZDE]]*tbl_Metraj22[[#This Row],[METRAJ_BETON]]))</f>
        <v>0</v>
      </c>
      <c r="K6107" s="2" t="s">
        <v>875</v>
      </c>
    </row>
    <row r="6108" spans="1:11" ht="14.25" x14ac:dyDescent="0.2">
      <c r="A6108" s="2" t="s">
        <v>728</v>
      </c>
      <c r="B6108" s="124" t="s">
        <v>10060</v>
      </c>
      <c r="C6108" s="124"/>
      <c r="D6108" s="126">
        <v>4.22</v>
      </c>
      <c r="E6108" s="124" t="s">
        <v>768</v>
      </c>
      <c r="F6108" s="124">
        <v>-2</v>
      </c>
      <c r="G6108" s="2" t="s">
        <v>18694</v>
      </c>
      <c r="H6108" s="130"/>
      <c r="I6108" s="134"/>
      <c r="J6108" s="123">
        <f>IF(OR(tbl_Metraj22[[#This Row],[TARIH]]="",tbl_Metraj22[[#This Row],[TARIH]]="-"),0,IF(tbl_Metraj22[[#This Row],[YUZDE]]=0,tbl_Metraj22[[#This Row],[METRAJ_BETON]],tbl_Metraj22[[#This Row],[YUZDE]]*tbl_Metraj22[[#This Row],[METRAJ_BETON]]))</f>
        <v>0</v>
      </c>
      <c r="K6108" s="2" t="s">
        <v>876</v>
      </c>
    </row>
    <row r="6109" spans="1:11" ht="14.25" x14ac:dyDescent="0.2">
      <c r="A6109" s="2" t="s">
        <v>728</v>
      </c>
      <c r="B6109" s="124" t="s">
        <v>10061</v>
      </c>
      <c r="C6109" s="124"/>
      <c r="D6109" s="126">
        <v>4.22</v>
      </c>
      <c r="E6109" s="124" t="s">
        <v>768</v>
      </c>
      <c r="F6109" s="124">
        <v>-2</v>
      </c>
      <c r="G6109" s="2" t="s">
        <v>18695</v>
      </c>
      <c r="H6109" s="130"/>
      <c r="I6109" s="134"/>
      <c r="J6109" s="123">
        <f>IF(OR(tbl_Metraj22[[#This Row],[TARIH]]="",tbl_Metraj22[[#This Row],[TARIH]]="-"),0,IF(tbl_Metraj22[[#This Row],[YUZDE]]=0,tbl_Metraj22[[#This Row],[METRAJ_BETON]],tbl_Metraj22[[#This Row],[YUZDE]]*tbl_Metraj22[[#This Row],[METRAJ_BETON]]))</f>
        <v>0</v>
      </c>
      <c r="K6109" s="2" t="s">
        <v>877</v>
      </c>
    </row>
    <row r="6110" spans="1:11" ht="14.25" x14ac:dyDescent="0.2">
      <c r="A6110" s="2" t="s">
        <v>728</v>
      </c>
      <c r="B6110" s="124" t="s">
        <v>10062</v>
      </c>
      <c r="C6110" s="124"/>
      <c r="D6110" s="126">
        <v>4.22</v>
      </c>
      <c r="E6110" s="124" t="s">
        <v>768</v>
      </c>
      <c r="F6110" s="124">
        <v>-2</v>
      </c>
      <c r="G6110" s="2" t="s">
        <v>18696</v>
      </c>
      <c r="H6110" s="130">
        <v>45920</v>
      </c>
      <c r="I6110" s="134"/>
      <c r="J6110" s="123">
        <f>IF(OR(tbl_Metraj22[[#This Row],[TARIH]]="",tbl_Metraj22[[#This Row],[TARIH]]="-"),0,IF(tbl_Metraj22[[#This Row],[YUZDE]]=0,tbl_Metraj22[[#This Row],[METRAJ_BETON]],tbl_Metraj22[[#This Row],[YUZDE]]*tbl_Metraj22[[#This Row],[METRAJ_BETON]]))</f>
        <v>4.22</v>
      </c>
      <c r="K6110" s="2" t="s">
        <v>879</v>
      </c>
    </row>
    <row r="6111" spans="1:11" ht="14.25" x14ac:dyDescent="0.2">
      <c r="A6111" s="2" t="s">
        <v>728</v>
      </c>
      <c r="B6111" s="124" t="s">
        <v>10063</v>
      </c>
      <c r="C6111" s="124"/>
      <c r="D6111" s="126">
        <v>3.89</v>
      </c>
      <c r="E6111" s="124" t="s">
        <v>768</v>
      </c>
      <c r="F6111" s="124">
        <v>-2</v>
      </c>
      <c r="G6111" s="2" t="s">
        <v>18697</v>
      </c>
      <c r="H6111" s="130"/>
      <c r="I6111" s="134"/>
      <c r="J6111" s="123">
        <f>IF(OR(tbl_Metraj22[[#This Row],[TARIH]]="",tbl_Metraj22[[#This Row],[TARIH]]="-"),0,IF(tbl_Metraj22[[#This Row],[YUZDE]]=0,tbl_Metraj22[[#This Row],[METRAJ_BETON]],tbl_Metraj22[[#This Row],[YUZDE]]*tbl_Metraj22[[#This Row],[METRAJ_BETON]]))</f>
        <v>0</v>
      </c>
      <c r="K6111" s="2" t="s">
        <v>854</v>
      </c>
    </row>
    <row r="6112" spans="1:11" ht="14.25" x14ac:dyDescent="0.2">
      <c r="A6112" s="2" t="s">
        <v>728</v>
      </c>
      <c r="B6112" s="124" t="s">
        <v>10064</v>
      </c>
      <c r="C6112" s="124"/>
      <c r="D6112" s="126">
        <v>3.89</v>
      </c>
      <c r="E6112" s="124" t="s">
        <v>768</v>
      </c>
      <c r="F6112" s="124">
        <v>-2</v>
      </c>
      <c r="G6112" s="2" t="s">
        <v>18698</v>
      </c>
      <c r="H6112" s="130">
        <v>45920</v>
      </c>
      <c r="I6112" s="134"/>
      <c r="J6112" s="123">
        <f>IF(OR(tbl_Metraj22[[#This Row],[TARIH]]="",tbl_Metraj22[[#This Row],[TARIH]]="-"),0,IF(tbl_Metraj22[[#This Row],[YUZDE]]=0,tbl_Metraj22[[#This Row],[METRAJ_BETON]],tbl_Metraj22[[#This Row],[YUZDE]]*tbl_Metraj22[[#This Row],[METRAJ_BETON]]))</f>
        <v>3.89</v>
      </c>
      <c r="K6112" s="2" t="s">
        <v>855</v>
      </c>
    </row>
    <row r="6113" spans="1:11" ht="14.25" x14ac:dyDescent="0.2">
      <c r="A6113" s="2" t="s">
        <v>728</v>
      </c>
      <c r="B6113" s="124" t="s">
        <v>10065</v>
      </c>
      <c r="C6113" s="124"/>
      <c r="D6113" s="126">
        <v>3.89</v>
      </c>
      <c r="E6113" s="124" t="s">
        <v>768</v>
      </c>
      <c r="F6113" s="124">
        <v>-2</v>
      </c>
      <c r="G6113" s="2" t="s">
        <v>18699</v>
      </c>
      <c r="H6113" s="130">
        <v>45920</v>
      </c>
      <c r="I6113" s="134"/>
      <c r="J6113" s="123">
        <f>IF(OR(tbl_Metraj22[[#This Row],[TARIH]]="",tbl_Metraj22[[#This Row],[TARIH]]="-"),0,IF(tbl_Metraj22[[#This Row],[YUZDE]]=0,tbl_Metraj22[[#This Row],[METRAJ_BETON]],tbl_Metraj22[[#This Row],[YUZDE]]*tbl_Metraj22[[#This Row],[METRAJ_BETON]]))</f>
        <v>3.89</v>
      </c>
      <c r="K6113" s="2" t="s">
        <v>856</v>
      </c>
    </row>
    <row r="6114" spans="1:11" ht="14.25" x14ac:dyDescent="0.2">
      <c r="A6114" s="2" t="s">
        <v>728</v>
      </c>
      <c r="B6114" s="124" t="s">
        <v>10066</v>
      </c>
      <c r="C6114" s="124"/>
      <c r="D6114" s="126">
        <v>5.15</v>
      </c>
      <c r="E6114" s="124" t="s">
        <v>768</v>
      </c>
      <c r="F6114" s="124">
        <v>-2</v>
      </c>
      <c r="G6114" s="2" t="s">
        <v>18700</v>
      </c>
      <c r="H6114" s="130">
        <v>45922</v>
      </c>
      <c r="I6114" s="134"/>
      <c r="J6114" s="123">
        <f>IF(OR(tbl_Metraj22[[#This Row],[TARIH]]="",tbl_Metraj22[[#This Row],[TARIH]]="-"),0,IF(tbl_Metraj22[[#This Row],[YUZDE]]=0,tbl_Metraj22[[#This Row],[METRAJ_BETON]],tbl_Metraj22[[#This Row],[YUZDE]]*tbl_Metraj22[[#This Row],[METRAJ_BETON]]))</f>
        <v>5.15</v>
      </c>
      <c r="K6114" s="2" t="s">
        <v>925</v>
      </c>
    </row>
    <row r="6115" spans="1:11" ht="14.25" x14ac:dyDescent="0.2">
      <c r="A6115" s="2" t="s">
        <v>728</v>
      </c>
      <c r="B6115" s="124" t="s">
        <v>10067</v>
      </c>
      <c r="C6115" s="124"/>
      <c r="D6115" s="126">
        <v>3.96</v>
      </c>
      <c r="E6115" s="124" t="s">
        <v>768</v>
      </c>
      <c r="F6115" s="124">
        <v>-2</v>
      </c>
      <c r="G6115" s="2" t="s">
        <v>18701</v>
      </c>
      <c r="H6115" s="130">
        <v>45928</v>
      </c>
      <c r="I6115" s="134"/>
      <c r="J6115" s="123">
        <f>IF(OR(tbl_Metraj22[[#This Row],[TARIH]]="",tbl_Metraj22[[#This Row],[TARIH]]="-"),0,IF(tbl_Metraj22[[#This Row],[YUZDE]]=0,tbl_Metraj22[[#This Row],[METRAJ_BETON]],tbl_Metraj22[[#This Row],[YUZDE]]*tbl_Metraj22[[#This Row],[METRAJ_BETON]]))</f>
        <v>3.96</v>
      </c>
      <c r="K6115" s="2" t="s">
        <v>924</v>
      </c>
    </row>
    <row r="6116" spans="1:11" ht="14.25" x14ac:dyDescent="0.2">
      <c r="A6116" s="2" t="s">
        <v>728</v>
      </c>
      <c r="B6116" s="124" t="s">
        <v>10068</v>
      </c>
      <c r="C6116" s="124"/>
      <c r="D6116" s="126">
        <v>3.96</v>
      </c>
      <c r="E6116" s="124" t="s">
        <v>768</v>
      </c>
      <c r="F6116" s="124">
        <v>-2</v>
      </c>
      <c r="G6116" s="2" t="s">
        <v>18702</v>
      </c>
      <c r="H6116" s="130">
        <v>45927</v>
      </c>
      <c r="I6116" s="134"/>
      <c r="J6116" s="123">
        <f>IF(OR(tbl_Metraj22[[#This Row],[TARIH]]="",tbl_Metraj22[[#This Row],[TARIH]]="-"),0,IF(tbl_Metraj22[[#This Row],[YUZDE]]=0,tbl_Metraj22[[#This Row],[METRAJ_BETON]],tbl_Metraj22[[#This Row],[YUZDE]]*tbl_Metraj22[[#This Row],[METRAJ_BETON]]))</f>
        <v>3.96</v>
      </c>
      <c r="K6116" s="2" t="s">
        <v>923</v>
      </c>
    </row>
    <row r="6117" spans="1:11" ht="14.25" x14ac:dyDescent="0.2">
      <c r="A6117" s="2" t="s">
        <v>728</v>
      </c>
      <c r="B6117" s="124" t="s">
        <v>10069</v>
      </c>
      <c r="C6117" s="124"/>
      <c r="D6117" s="126">
        <v>5.15</v>
      </c>
      <c r="E6117" s="124" t="s">
        <v>768</v>
      </c>
      <c r="F6117" s="124">
        <v>-2</v>
      </c>
      <c r="G6117" s="2" t="s">
        <v>18703</v>
      </c>
      <c r="H6117" s="130">
        <v>45927</v>
      </c>
      <c r="I6117" s="134"/>
      <c r="J6117" s="123">
        <f>IF(OR(tbl_Metraj22[[#This Row],[TARIH]]="",tbl_Metraj22[[#This Row],[TARIH]]="-"),0,IF(tbl_Metraj22[[#This Row],[YUZDE]]=0,tbl_Metraj22[[#This Row],[METRAJ_BETON]],tbl_Metraj22[[#This Row],[YUZDE]]*tbl_Metraj22[[#This Row],[METRAJ_BETON]]))</f>
        <v>5.15</v>
      </c>
      <c r="K6117" s="2" t="s">
        <v>922</v>
      </c>
    </row>
    <row r="6118" spans="1:11" ht="14.25" x14ac:dyDescent="0.2">
      <c r="A6118" s="2" t="s">
        <v>728</v>
      </c>
      <c r="B6118" s="124" t="s">
        <v>10070</v>
      </c>
      <c r="C6118" s="124"/>
      <c r="D6118" s="126">
        <v>5.31</v>
      </c>
      <c r="E6118" s="124" t="s">
        <v>768</v>
      </c>
      <c r="F6118" s="124">
        <v>-2</v>
      </c>
      <c r="G6118" s="2" t="s">
        <v>18704</v>
      </c>
      <c r="H6118" s="130"/>
      <c r="I6118" s="134"/>
      <c r="J6118" s="123">
        <f>IF(OR(tbl_Metraj22[[#This Row],[TARIH]]="",tbl_Metraj22[[#This Row],[TARIH]]="-"),0,IF(tbl_Metraj22[[#This Row],[YUZDE]]=0,tbl_Metraj22[[#This Row],[METRAJ_BETON]],tbl_Metraj22[[#This Row],[YUZDE]]*tbl_Metraj22[[#This Row],[METRAJ_BETON]]))</f>
        <v>0</v>
      </c>
      <c r="K6118" s="2" t="s">
        <v>857</v>
      </c>
    </row>
    <row r="6119" spans="1:11" ht="14.25" x14ac:dyDescent="0.2">
      <c r="A6119" s="2" t="s">
        <v>728</v>
      </c>
      <c r="B6119" s="124" t="s">
        <v>10071</v>
      </c>
      <c r="C6119" s="124"/>
      <c r="D6119" s="126">
        <v>8.14</v>
      </c>
      <c r="E6119" s="124" t="s">
        <v>768</v>
      </c>
      <c r="F6119" s="124">
        <v>-2</v>
      </c>
      <c r="G6119" s="2" t="s">
        <v>18705</v>
      </c>
      <c r="H6119" s="130"/>
      <c r="I6119" s="134"/>
      <c r="J6119" s="123">
        <f>IF(OR(tbl_Metraj22[[#This Row],[TARIH]]="",tbl_Metraj22[[#This Row],[TARIH]]="-"),0,IF(tbl_Metraj22[[#This Row],[YUZDE]]=0,tbl_Metraj22[[#This Row],[METRAJ_BETON]],tbl_Metraj22[[#This Row],[YUZDE]]*tbl_Metraj22[[#This Row],[METRAJ_BETON]]))</f>
        <v>0</v>
      </c>
      <c r="K6119" s="2" t="s">
        <v>852</v>
      </c>
    </row>
    <row r="6120" spans="1:11" ht="14.25" x14ac:dyDescent="0.2">
      <c r="A6120" s="2" t="s">
        <v>728</v>
      </c>
      <c r="B6120" s="124" t="s">
        <v>10072</v>
      </c>
      <c r="C6120" s="124"/>
      <c r="D6120" s="126">
        <v>4.5999999999999996</v>
      </c>
      <c r="E6120" s="124" t="s">
        <v>768</v>
      </c>
      <c r="F6120" s="124">
        <v>-2</v>
      </c>
      <c r="G6120" s="2" t="s">
        <v>18706</v>
      </c>
      <c r="H6120" s="130">
        <v>45915</v>
      </c>
      <c r="I6120" s="134"/>
      <c r="J6120" s="123">
        <f>IF(OR(tbl_Metraj22[[#This Row],[TARIH]]="",tbl_Metraj22[[#This Row],[TARIH]]="-"),0,IF(tbl_Metraj22[[#This Row],[YUZDE]]=0,tbl_Metraj22[[#This Row],[METRAJ_BETON]],tbl_Metraj22[[#This Row],[YUZDE]]*tbl_Metraj22[[#This Row],[METRAJ_BETON]]))</f>
        <v>4.5999999999999996</v>
      </c>
      <c r="K6120" s="2" t="s">
        <v>851</v>
      </c>
    </row>
    <row r="6121" spans="1:11" ht="14.25" x14ac:dyDescent="0.2">
      <c r="A6121" s="2" t="s">
        <v>728</v>
      </c>
      <c r="B6121" s="124" t="s">
        <v>10073</v>
      </c>
      <c r="C6121" s="124"/>
      <c r="D6121" s="126">
        <v>4.5999999999999996</v>
      </c>
      <c r="E6121" s="124" t="s">
        <v>768</v>
      </c>
      <c r="F6121" s="124">
        <v>-2</v>
      </c>
      <c r="G6121" s="2" t="s">
        <v>18707</v>
      </c>
      <c r="H6121" s="130">
        <v>45914</v>
      </c>
      <c r="I6121" s="134"/>
      <c r="J6121" s="123">
        <f>IF(OR(tbl_Metraj22[[#This Row],[TARIH]]="",tbl_Metraj22[[#This Row],[TARIH]]="-"),0,IF(tbl_Metraj22[[#This Row],[YUZDE]]=0,tbl_Metraj22[[#This Row],[METRAJ_BETON]],tbl_Metraj22[[#This Row],[YUZDE]]*tbl_Metraj22[[#This Row],[METRAJ_BETON]]))</f>
        <v>4.5999999999999996</v>
      </c>
      <c r="K6121" s="2" t="s">
        <v>850</v>
      </c>
    </row>
    <row r="6122" spans="1:11" ht="14.25" x14ac:dyDescent="0.2">
      <c r="A6122" s="2" t="s">
        <v>728</v>
      </c>
      <c r="B6122" s="124" t="s">
        <v>10074</v>
      </c>
      <c r="C6122" s="124"/>
      <c r="D6122" s="126">
        <v>4.5999999999999996</v>
      </c>
      <c r="E6122" s="124" t="s">
        <v>768</v>
      </c>
      <c r="F6122" s="124">
        <v>-2</v>
      </c>
      <c r="G6122" s="2" t="s">
        <v>18708</v>
      </c>
      <c r="H6122" s="130"/>
      <c r="I6122" s="134"/>
      <c r="J6122" s="123">
        <f>IF(OR(tbl_Metraj22[[#This Row],[TARIH]]="",tbl_Metraj22[[#This Row],[TARIH]]="-"),0,IF(tbl_Metraj22[[#This Row],[YUZDE]]=0,tbl_Metraj22[[#This Row],[METRAJ_BETON]],tbl_Metraj22[[#This Row],[YUZDE]]*tbl_Metraj22[[#This Row],[METRAJ_BETON]]))</f>
        <v>0</v>
      </c>
      <c r="K6122" s="2" t="s">
        <v>849</v>
      </c>
    </row>
    <row r="6123" spans="1:11" ht="14.25" x14ac:dyDescent="0.2">
      <c r="A6123" s="2" t="s">
        <v>728</v>
      </c>
      <c r="B6123" s="124" t="s">
        <v>10075</v>
      </c>
      <c r="C6123" s="124"/>
      <c r="D6123" s="126">
        <v>5.44</v>
      </c>
      <c r="E6123" s="124" t="s">
        <v>768</v>
      </c>
      <c r="F6123" s="124">
        <v>-2</v>
      </c>
      <c r="G6123" s="2" t="s">
        <v>18709</v>
      </c>
      <c r="H6123" s="130">
        <v>45922</v>
      </c>
      <c r="I6123" s="134"/>
      <c r="J6123" s="123">
        <f>IF(OR(tbl_Metraj22[[#This Row],[TARIH]]="",tbl_Metraj22[[#This Row],[TARIH]]="-"),0,IF(tbl_Metraj22[[#This Row],[YUZDE]]=0,tbl_Metraj22[[#This Row],[METRAJ_BETON]],tbl_Metraj22[[#This Row],[YUZDE]]*tbl_Metraj22[[#This Row],[METRAJ_BETON]]))</f>
        <v>5.44</v>
      </c>
      <c r="K6123" s="2" t="s">
        <v>921</v>
      </c>
    </row>
    <row r="6124" spans="1:11" ht="14.25" x14ac:dyDescent="0.2">
      <c r="A6124" s="2" t="s">
        <v>728</v>
      </c>
      <c r="B6124" s="124" t="s">
        <v>10076</v>
      </c>
      <c r="C6124" s="124"/>
      <c r="D6124" s="126">
        <v>6.34</v>
      </c>
      <c r="E6124" s="124" t="s">
        <v>768</v>
      </c>
      <c r="F6124" s="124">
        <v>-2</v>
      </c>
      <c r="G6124" s="2" t="s">
        <v>18710</v>
      </c>
      <c r="H6124" s="130">
        <v>45921</v>
      </c>
      <c r="I6124" s="134"/>
      <c r="J6124" s="123">
        <f>IF(OR(tbl_Metraj22[[#This Row],[TARIH]]="",tbl_Metraj22[[#This Row],[TARIH]]="-"),0,IF(tbl_Metraj22[[#This Row],[YUZDE]]=0,tbl_Metraj22[[#This Row],[METRAJ_BETON]],tbl_Metraj22[[#This Row],[YUZDE]]*tbl_Metraj22[[#This Row],[METRAJ_BETON]]))</f>
        <v>6.34</v>
      </c>
      <c r="K6124" s="2" t="s">
        <v>920</v>
      </c>
    </row>
    <row r="6125" spans="1:11" ht="14.25" x14ac:dyDescent="0.2">
      <c r="A6125" s="2" t="s">
        <v>728</v>
      </c>
      <c r="B6125" s="124" t="s">
        <v>10077</v>
      </c>
      <c r="C6125" s="124"/>
      <c r="D6125" s="126">
        <v>7.39</v>
      </c>
      <c r="E6125" s="124" t="s">
        <v>768</v>
      </c>
      <c r="F6125" s="124">
        <v>-2</v>
      </c>
      <c r="G6125" s="2" t="s">
        <v>18711</v>
      </c>
      <c r="H6125" s="130">
        <v>45921</v>
      </c>
      <c r="I6125" s="134"/>
      <c r="J6125" s="123">
        <f>IF(OR(tbl_Metraj22[[#This Row],[TARIH]]="",tbl_Metraj22[[#This Row],[TARIH]]="-"),0,IF(tbl_Metraj22[[#This Row],[YUZDE]]=0,tbl_Metraj22[[#This Row],[METRAJ_BETON]],tbl_Metraj22[[#This Row],[YUZDE]]*tbl_Metraj22[[#This Row],[METRAJ_BETON]]))</f>
        <v>7.39</v>
      </c>
      <c r="K6125" s="2" t="s">
        <v>919</v>
      </c>
    </row>
    <row r="6126" spans="1:11" ht="14.25" x14ac:dyDescent="0.2">
      <c r="A6126" s="2" t="s">
        <v>728</v>
      </c>
      <c r="B6126" s="124" t="s">
        <v>10078</v>
      </c>
      <c r="C6126" s="124"/>
      <c r="D6126" s="126">
        <v>10.49</v>
      </c>
      <c r="E6126" s="124" t="s">
        <v>768</v>
      </c>
      <c r="F6126" s="124">
        <v>-2</v>
      </c>
      <c r="G6126" s="2" t="s">
        <v>18712</v>
      </c>
      <c r="H6126" s="130">
        <v>45918</v>
      </c>
      <c r="I6126" s="134"/>
      <c r="J6126" s="123">
        <f>IF(OR(tbl_Metraj22[[#This Row],[TARIH]]="",tbl_Metraj22[[#This Row],[TARIH]]="-"),0,IF(tbl_Metraj22[[#This Row],[YUZDE]]=0,tbl_Metraj22[[#This Row],[METRAJ_BETON]],tbl_Metraj22[[#This Row],[YUZDE]]*tbl_Metraj22[[#This Row],[METRAJ_BETON]]))</f>
        <v>10.49</v>
      </c>
      <c r="K6126" s="2" t="s">
        <v>918</v>
      </c>
    </row>
    <row r="6127" spans="1:11" ht="14.25" x14ac:dyDescent="0.2">
      <c r="A6127" s="2" t="s">
        <v>728</v>
      </c>
      <c r="B6127" s="124" t="s">
        <v>10079</v>
      </c>
      <c r="C6127" s="124"/>
      <c r="D6127" s="126">
        <v>9.4700000000000006</v>
      </c>
      <c r="E6127" s="124" t="s">
        <v>768</v>
      </c>
      <c r="F6127" s="124">
        <v>-2</v>
      </c>
      <c r="G6127" s="2" t="s">
        <v>18713</v>
      </c>
      <c r="H6127" s="130">
        <v>45931</v>
      </c>
      <c r="I6127" s="134"/>
      <c r="J6127" s="123">
        <f>IF(OR(tbl_Metraj22[[#This Row],[TARIH]]="",tbl_Metraj22[[#This Row],[TARIH]]="-"),0,IF(tbl_Metraj22[[#This Row],[YUZDE]]=0,tbl_Metraj22[[#This Row],[METRAJ_BETON]],tbl_Metraj22[[#This Row],[YUZDE]]*tbl_Metraj22[[#This Row],[METRAJ_BETON]]))</f>
        <v>9.4700000000000006</v>
      </c>
      <c r="K6127" s="2" t="s">
        <v>917</v>
      </c>
    </row>
    <row r="6128" spans="1:11" ht="14.25" x14ac:dyDescent="0.2">
      <c r="A6128" s="2" t="s">
        <v>728</v>
      </c>
      <c r="B6128" s="124" t="s">
        <v>10080</v>
      </c>
      <c r="C6128" s="124"/>
      <c r="D6128" s="126">
        <v>9.4700000000000006</v>
      </c>
      <c r="E6128" s="124" t="s">
        <v>768</v>
      </c>
      <c r="F6128" s="124">
        <v>-2</v>
      </c>
      <c r="G6128" s="2" t="s">
        <v>18714</v>
      </c>
      <c r="H6128" s="130">
        <v>45928</v>
      </c>
      <c r="I6128" s="134"/>
      <c r="J6128" s="123">
        <f>IF(OR(tbl_Metraj22[[#This Row],[TARIH]]="",tbl_Metraj22[[#This Row],[TARIH]]="-"),0,IF(tbl_Metraj22[[#This Row],[YUZDE]]=0,tbl_Metraj22[[#This Row],[METRAJ_BETON]],tbl_Metraj22[[#This Row],[YUZDE]]*tbl_Metraj22[[#This Row],[METRAJ_BETON]]))</f>
        <v>9.4700000000000006</v>
      </c>
      <c r="K6128" s="2" t="s">
        <v>916</v>
      </c>
    </row>
    <row r="6129" spans="1:11" ht="14.25" x14ac:dyDescent="0.2">
      <c r="A6129" s="2" t="s">
        <v>728</v>
      </c>
      <c r="B6129" s="124" t="s">
        <v>10081</v>
      </c>
      <c r="C6129" s="124"/>
      <c r="D6129" s="126">
        <v>10.49</v>
      </c>
      <c r="E6129" s="124" t="s">
        <v>768</v>
      </c>
      <c r="F6129" s="124">
        <v>-2</v>
      </c>
      <c r="G6129" s="2" t="s">
        <v>18715</v>
      </c>
      <c r="H6129" s="130">
        <v>45928</v>
      </c>
      <c r="I6129" s="134"/>
      <c r="J6129" s="123">
        <f>IF(OR(tbl_Metraj22[[#This Row],[TARIH]]="",tbl_Metraj22[[#This Row],[TARIH]]="-"),0,IF(tbl_Metraj22[[#This Row],[YUZDE]]=0,tbl_Metraj22[[#This Row],[METRAJ_BETON]],tbl_Metraj22[[#This Row],[YUZDE]]*tbl_Metraj22[[#This Row],[METRAJ_BETON]]))</f>
        <v>10.49</v>
      </c>
      <c r="K6129" s="2" t="s">
        <v>915</v>
      </c>
    </row>
    <row r="6130" spans="1:11" ht="14.25" x14ac:dyDescent="0.2">
      <c r="A6130" s="2" t="s">
        <v>728</v>
      </c>
      <c r="B6130" s="124" t="s">
        <v>10082</v>
      </c>
      <c r="C6130" s="124"/>
      <c r="D6130" s="126">
        <v>4.22</v>
      </c>
      <c r="E6130" s="124" t="s">
        <v>768</v>
      </c>
      <c r="F6130" s="124">
        <v>-2</v>
      </c>
      <c r="G6130" s="2" t="s">
        <v>18716</v>
      </c>
      <c r="H6130" s="130"/>
      <c r="I6130" s="134"/>
      <c r="J6130" s="123">
        <f>IF(OR(tbl_Metraj22[[#This Row],[TARIH]]="",tbl_Metraj22[[#This Row],[TARIH]]="-"),0,IF(tbl_Metraj22[[#This Row],[YUZDE]]=0,tbl_Metraj22[[#This Row],[METRAJ_BETON]],tbl_Metraj22[[#This Row],[YUZDE]]*tbl_Metraj22[[#This Row],[METRAJ_BETON]]))</f>
        <v>0</v>
      </c>
      <c r="K6130" s="2" t="s">
        <v>890</v>
      </c>
    </row>
    <row r="6131" spans="1:11" ht="14.25" x14ac:dyDescent="0.2">
      <c r="A6131" s="2" t="s">
        <v>728</v>
      </c>
      <c r="B6131" s="124" t="s">
        <v>10083</v>
      </c>
      <c r="C6131" s="124"/>
      <c r="D6131" s="126">
        <v>4.22</v>
      </c>
      <c r="E6131" s="124" t="s">
        <v>768</v>
      </c>
      <c r="F6131" s="124">
        <v>-2</v>
      </c>
      <c r="G6131" s="2" t="s">
        <v>18717</v>
      </c>
      <c r="H6131" s="130"/>
      <c r="I6131" s="134"/>
      <c r="J6131" s="123">
        <f>IF(OR(tbl_Metraj22[[#This Row],[TARIH]]="",tbl_Metraj22[[#This Row],[TARIH]]="-"),0,IF(tbl_Metraj22[[#This Row],[YUZDE]]=0,tbl_Metraj22[[#This Row],[METRAJ_BETON]],tbl_Metraj22[[#This Row],[YUZDE]]*tbl_Metraj22[[#This Row],[METRAJ_BETON]]))</f>
        <v>0</v>
      </c>
      <c r="K6131" s="2" t="s">
        <v>914</v>
      </c>
    </row>
    <row r="6132" spans="1:11" ht="14.25" x14ac:dyDescent="0.2">
      <c r="A6132" s="2" t="s">
        <v>728</v>
      </c>
      <c r="B6132" s="124" t="s">
        <v>10113</v>
      </c>
      <c r="C6132" s="124"/>
      <c r="D6132" s="126">
        <v>4.3899999999999997</v>
      </c>
      <c r="E6132" s="124" t="s">
        <v>768</v>
      </c>
      <c r="F6132" s="124">
        <v>-2</v>
      </c>
      <c r="G6132" s="2" t="s">
        <v>18718</v>
      </c>
      <c r="H6132" s="130"/>
      <c r="I6132" s="134"/>
      <c r="J6132" s="123">
        <f>IF(OR(tbl_Metraj22[[#This Row],[TARIH]]="",tbl_Metraj22[[#This Row],[TARIH]]="-"),0,IF(tbl_Metraj22[[#This Row],[YUZDE]]=0,tbl_Metraj22[[#This Row],[METRAJ_BETON]],tbl_Metraj22[[#This Row],[YUZDE]]*tbl_Metraj22[[#This Row],[METRAJ_BETON]]))</f>
        <v>0</v>
      </c>
      <c r="K6132" s="2" t="s">
        <v>896</v>
      </c>
    </row>
    <row r="6133" spans="1:11" ht="14.25" x14ac:dyDescent="0.2">
      <c r="A6133" s="2" t="s">
        <v>728</v>
      </c>
      <c r="B6133" s="124" t="s">
        <v>10117</v>
      </c>
      <c r="C6133" s="124"/>
      <c r="D6133" s="126">
        <v>6.34</v>
      </c>
      <c r="E6133" s="124" t="s">
        <v>768</v>
      </c>
      <c r="F6133" s="124">
        <v>-2</v>
      </c>
      <c r="G6133" s="2" t="s">
        <v>18719</v>
      </c>
      <c r="H6133" s="130">
        <v>45928</v>
      </c>
      <c r="I6133" s="134"/>
      <c r="J6133" s="123">
        <f>IF(OR(tbl_Metraj22[[#This Row],[TARIH]]="",tbl_Metraj22[[#This Row],[TARIH]]="-"),0,IF(tbl_Metraj22[[#This Row],[YUZDE]]=0,tbl_Metraj22[[#This Row],[METRAJ_BETON]],tbl_Metraj22[[#This Row],[YUZDE]]*tbl_Metraj22[[#This Row],[METRAJ_BETON]]))</f>
        <v>6.34</v>
      </c>
      <c r="K6133" s="2" t="s">
        <v>892</v>
      </c>
    </row>
    <row r="6134" spans="1:11" ht="14.25" x14ac:dyDescent="0.2">
      <c r="A6134" s="2" t="s">
        <v>728</v>
      </c>
      <c r="B6134" s="124" t="s">
        <v>10118</v>
      </c>
      <c r="C6134" s="124"/>
      <c r="D6134" s="126">
        <v>7.39</v>
      </c>
      <c r="E6134" s="124" t="s">
        <v>768</v>
      </c>
      <c r="F6134" s="124">
        <v>-2</v>
      </c>
      <c r="G6134" s="2" t="s">
        <v>18720</v>
      </c>
      <c r="H6134" s="130">
        <v>45928</v>
      </c>
      <c r="I6134" s="134"/>
      <c r="J6134" s="123">
        <f>IF(OR(tbl_Metraj22[[#This Row],[TARIH]]="",tbl_Metraj22[[#This Row],[TARIH]]="-"),0,IF(tbl_Metraj22[[#This Row],[YUZDE]]=0,tbl_Metraj22[[#This Row],[METRAJ_BETON]],tbl_Metraj22[[#This Row],[YUZDE]]*tbl_Metraj22[[#This Row],[METRAJ_BETON]]))</f>
        <v>7.39</v>
      </c>
      <c r="K6134" s="2" t="s">
        <v>891</v>
      </c>
    </row>
    <row r="6135" spans="1:11" ht="14.25" x14ac:dyDescent="0.2">
      <c r="A6135" s="2" t="s">
        <v>728</v>
      </c>
      <c r="B6135" s="124" t="s">
        <v>10120</v>
      </c>
      <c r="C6135" s="124"/>
      <c r="D6135" s="126">
        <v>8.2200000000000006</v>
      </c>
      <c r="E6135" s="124" t="s">
        <v>768</v>
      </c>
      <c r="F6135" s="124">
        <v>-2</v>
      </c>
      <c r="G6135" s="2" t="s">
        <v>18721</v>
      </c>
      <c r="H6135" s="130">
        <v>45929</v>
      </c>
      <c r="I6135" s="134"/>
      <c r="J6135" s="123">
        <f>IF(OR(tbl_Metraj22[[#This Row],[TARIH]]="",tbl_Metraj22[[#This Row],[TARIH]]="-"),0,IF(tbl_Metraj22[[#This Row],[YUZDE]]=0,tbl_Metraj22[[#This Row],[METRAJ_BETON]],tbl_Metraj22[[#This Row],[YUZDE]]*tbl_Metraj22[[#This Row],[METRAJ_BETON]]))</f>
        <v>8.2200000000000006</v>
      </c>
      <c r="K6135" s="2" t="s">
        <v>871</v>
      </c>
    </row>
    <row r="6136" spans="1:11" ht="14.25" x14ac:dyDescent="0.2">
      <c r="A6136" s="2" t="s">
        <v>752</v>
      </c>
      <c r="B6136" s="124" t="s">
        <v>8556</v>
      </c>
      <c r="C6136" s="124"/>
      <c r="D6136" s="126">
        <v>4.93</v>
      </c>
      <c r="E6136" s="124" t="s">
        <v>768</v>
      </c>
      <c r="F6136" s="124">
        <v>-2</v>
      </c>
      <c r="G6136" s="2" t="s">
        <v>18722</v>
      </c>
      <c r="H6136" s="130"/>
      <c r="I6136" s="134"/>
      <c r="J6136" s="123">
        <f>IF(OR(tbl_Metraj22[[#This Row],[TARIH]]="",tbl_Metraj22[[#This Row],[TARIH]]="-"),0,IF(tbl_Metraj22[[#This Row],[YUZDE]]=0,tbl_Metraj22[[#This Row],[METRAJ_BETON]],tbl_Metraj22[[#This Row],[YUZDE]]*tbl_Metraj22[[#This Row],[METRAJ_BETON]]))</f>
        <v>0</v>
      </c>
    </row>
    <row r="6137" spans="1:11" ht="14.25" x14ac:dyDescent="0.2">
      <c r="A6137" s="2" t="s">
        <v>752</v>
      </c>
      <c r="B6137" s="124" t="s">
        <v>8557</v>
      </c>
      <c r="C6137" s="124"/>
      <c r="D6137" s="126">
        <v>2.52</v>
      </c>
      <c r="E6137" s="124" t="s">
        <v>768</v>
      </c>
      <c r="F6137" s="124">
        <v>-2</v>
      </c>
      <c r="G6137" s="2" t="s">
        <v>18723</v>
      </c>
      <c r="H6137" s="130"/>
      <c r="I6137" s="134"/>
      <c r="J6137" s="123">
        <f>IF(OR(tbl_Metraj22[[#This Row],[TARIH]]="",tbl_Metraj22[[#This Row],[TARIH]]="-"),0,IF(tbl_Metraj22[[#This Row],[YUZDE]]=0,tbl_Metraj22[[#This Row],[METRAJ_BETON]],tbl_Metraj22[[#This Row],[YUZDE]]*tbl_Metraj22[[#This Row],[METRAJ_BETON]]))</f>
        <v>0</v>
      </c>
    </row>
    <row r="6138" spans="1:11" ht="14.25" x14ac:dyDescent="0.2">
      <c r="A6138" s="2" t="s">
        <v>752</v>
      </c>
      <c r="B6138" s="124" t="s">
        <v>8558</v>
      </c>
      <c r="C6138" s="124"/>
      <c r="D6138" s="126">
        <v>0.06</v>
      </c>
      <c r="E6138" s="124" t="s">
        <v>768</v>
      </c>
      <c r="F6138" s="124">
        <v>-2</v>
      </c>
      <c r="G6138" s="2" t="s">
        <v>18724</v>
      </c>
      <c r="H6138" s="130"/>
      <c r="I6138" s="134"/>
      <c r="J6138" s="123">
        <f>IF(OR(tbl_Metraj22[[#This Row],[TARIH]]="",tbl_Metraj22[[#This Row],[TARIH]]="-"),0,IF(tbl_Metraj22[[#This Row],[YUZDE]]=0,tbl_Metraj22[[#This Row],[METRAJ_BETON]],tbl_Metraj22[[#This Row],[YUZDE]]*tbl_Metraj22[[#This Row],[METRAJ_BETON]]))</f>
        <v>0</v>
      </c>
    </row>
    <row r="6139" spans="1:11" ht="14.25" x14ac:dyDescent="0.2">
      <c r="A6139" s="2" t="s">
        <v>752</v>
      </c>
      <c r="B6139" s="124" t="s">
        <v>8559</v>
      </c>
      <c r="C6139" s="124"/>
      <c r="D6139" s="126">
        <v>1.79</v>
      </c>
      <c r="E6139" s="124" t="s">
        <v>768</v>
      </c>
      <c r="F6139" s="124">
        <v>-2</v>
      </c>
      <c r="G6139" s="2" t="s">
        <v>18725</v>
      </c>
      <c r="H6139" s="130"/>
      <c r="I6139" s="134"/>
      <c r="J6139" s="123">
        <f>IF(OR(tbl_Metraj22[[#This Row],[TARIH]]="",tbl_Metraj22[[#This Row],[TARIH]]="-"),0,IF(tbl_Metraj22[[#This Row],[YUZDE]]=0,tbl_Metraj22[[#This Row],[METRAJ_BETON]],tbl_Metraj22[[#This Row],[YUZDE]]*tbl_Metraj22[[#This Row],[METRAJ_BETON]]))</f>
        <v>0</v>
      </c>
    </row>
    <row r="6140" spans="1:11" ht="14.25" x14ac:dyDescent="0.2">
      <c r="A6140" s="2" t="s">
        <v>752</v>
      </c>
      <c r="B6140" s="124" t="s">
        <v>8560</v>
      </c>
      <c r="C6140" s="124"/>
      <c r="D6140" s="126">
        <v>0.25</v>
      </c>
      <c r="E6140" s="124" t="s">
        <v>768</v>
      </c>
      <c r="F6140" s="124">
        <v>-2</v>
      </c>
      <c r="G6140" s="2" t="s">
        <v>18726</v>
      </c>
      <c r="H6140" s="130"/>
      <c r="I6140" s="134"/>
      <c r="J6140" s="123">
        <f>IF(OR(tbl_Metraj22[[#This Row],[TARIH]]="",tbl_Metraj22[[#This Row],[TARIH]]="-"),0,IF(tbl_Metraj22[[#This Row],[YUZDE]]=0,tbl_Metraj22[[#This Row],[METRAJ_BETON]],tbl_Metraj22[[#This Row],[YUZDE]]*tbl_Metraj22[[#This Row],[METRAJ_BETON]]))</f>
        <v>0</v>
      </c>
    </row>
    <row r="6141" spans="1:11" ht="14.25" x14ac:dyDescent="0.2">
      <c r="A6141" s="2" t="s">
        <v>752</v>
      </c>
      <c r="B6141" s="124" t="s">
        <v>8561</v>
      </c>
      <c r="C6141" s="124"/>
      <c r="D6141" s="126">
        <v>1.78</v>
      </c>
      <c r="E6141" s="124" t="s">
        <v>768</v>
      </c>
      <c r="F6141" s="124">
        <v>-2</v>
      </c>
      <c r="G6141" s="2" t="s">
        <v>18727</v>
      </c>
      <c r="H6141" s="130"/>
      <c r="I6141" s="134"/>
      <c r="J6141" s="123">
        <f>IF(OR(tbl_Metraj22[[#This Row],[TARIH]]="",tbl_Metraj22[[#This Row],[TARIH]]="-"),0,IF(tbl_Metraj22[[#This Row],[YUZDE]]=0,tbl_Metraj22[[#This Row],[METRAJ_BETON]],tbl_Metraj22[[#This Row],[YUZDE]]*tbl_Metraj22[[#This Row],[METRAJ_BETON]]))</f>
        <v>0</v>
      </c>
    </row>
    <row r="6142" spans="1:11" ht="14.25" x14ac:dyDescent="0.2">
      <c r="A6142" s="2" t="s">
        <v>752</v>
      </c>
      <c r="B6142" s="124" t="s">
        <v>8562</v>
      </c>
      <c r="C6142" s="124"/>
      <c r="D6142" s="126">
        <v>0.28999999999999998</v>
      </c>
      <c r="E6142" s="124" t="s">
        <v>768</v>
      </c>
      <c r="F6142" s="124">
        <v>-2</v>
      </c>
      <c r="G6142" s="2" t="s">
        <v>18728</v>
      </c>
      <c r="H6142" s="130"/>
      <c r="I6142" s="134"/>
      <c r="J6142" s="123">
        <f>IF(OR(tbl_Metraj22[[#This Row],[TARIH]]="",tbl_Metraj22[[#This Row],[TARIH]]="-"),0,IF(tbl_Metraj22[[#This Row],[YUZDE]]=0,tbl_Metraj22[[#This Row],[METRAJ_BETON]],tbl_Metraj22[[#This Row],[YUZDE]]*tbl_Metraj22[[#This Row],[METRAJ_BETON]]))</f>
        <v>0</v>
      </c>
    </row>
    <row r="6143" spans="1:11" ht="14.25" x14ac:dyDescent="0.2">
      <c r="A6143" s="2" t="s">
        <v>2977</v>
      </c>
      <c r="B6143" s="124" t="s">
        <v>8303</v>
      </c>
      <c r="C6143" s="124"/>
      <c r="D6143" s="126">
        <v>22.04</v>
      </c>
      <c r="E6143" s="124" t="s">
        <v>768</v>
      </c>
      <c r="F6143" s="124">
        <v>-2</v>
      </c>
      <c r="G6143" s="2" t="s">
        <v>18729</v>
      </c>
      <c r="H6143" s="130"/>
      <c r="I6143" s="134"/>
      <c r="J6143" s="123">
        <f>IF(OR(tbl_Metraj22[[#This Row],[TARIH]]="",tbl_Metraj22[[#This Row],[TARIH]]="-"),0,IF(tbl_Metraj22[[#This Row],[YUZDE]]=0,tbl_Metraj22[[#This Row],[METRAJ_BETON]],tbl_Metraj22[[#This Row],[YUZDE]]*tbl_Metraj22[[#This Row],[METRAJ_BETON]]))</f>
        <v>0</v>
      </c>
      <c r="K6143" s="2" t="s">
        <v>801</v>
      </c>
    </row>
    <row r="6144" spans="1:11" ht="14.25" x14ac:dyDescent="0.2">
      <c r="A6144" s="2" t="s">
        <v>2977</v>
      </c>
      <c r="B6144" s="124" t="s">
        <v>8304</v>
      </c>
      <c r="C6144" s="124"/>
      <c r="D6144" s="126">
        <v>8.4499999999999993</v>
      </c>
      <c r="E6144" s="124" t="s">
        <v>768</v>
      </c>
      <c r="F6144" s="124">
        <v>-2</v>
      </c>
      <c r="G6144" s="2" t="s">
        <v>18730</v>
      </c>
      <c r="H6144" s="130"/>
      <c r="I6144" s="134"/>
      <c r="J6144" s="123">
        <f>IF(OR(tbl_Metraj22[[#This Row],[TARIH]]="",tbl_Metraj22[[#This Row],[TARIH]]="-"),0,IF(tbl_Metraj22[[#This Row],[YUZDE]]=0,tbl_Metraj22[[#This Row],[METRAJ_BETON]],tbl_Metraj22[[#This Row],[YUZDE]]*tbl_Metraj22[[#This Row],[METRAJ_BETON]]))</f>
        <v>0</v>
      </c>
      <c r="K6144" s="2" t="s">
        <v>802</v>
      </c>
    </row>
    <row r="6145" spans="1:11" ht="14.25" x14ac:dyDescent="0.2">
      <c r="A6145" s="2" t="s">
        <v>2977</v>
      </c>
      <c r="B6145" s="124" t="s">
        <v>8305</v>
      </c>
      <c r="C6145" s="124"/>
      <c r="D6145" s="126">
        <v>38.21</v>
      </c>
      <c r="E6145" s="124" t="s">
        <v>768</v>
      </c>
      <c r="F6145" s="124">
        <v>-2</v>
      </c>
      <c r="G6145" s="2" t="s">
        <v>18731</v>
      </c>
      <c r="H6145" s="130"/>
      <c r="I6145" s="134"/>
      <c r="J6145" s="123">
        <f>IF(OR(tbl_Metraj22[[#This Row],[TARIH]]="",tbl_Metraj22[[#This Row],[TARIH]]="-"),0,IF(tbl_Metraj22[[#This Row],[YUZDE]]=0,tbl_Metraj22[[#This Row],[METRAJ_BETON]],tbl_Metraj22[[#This Row],[YUZDE]]*tbl_Metraj22[[#This Row],[METRAJ_BETON]]))</f>
        <v>0</v>
      </c>
      <c r="K6145" s="2" t="s">
        <v>800</v>
      </c>
    </row>
    <row r="6146" spans="1:11" ht="14.25" x14ac:dyDescent="0.2">
      <c r="A6146" s="2" t="s">
        <v>2977</v>
      </c>
      <c r="B6146" s="124" t="s">
        <v>8306</v>
      </c>
      <c r="C6146" s="124"/>
      <c r="D6146" s="126">
        <v>9.4</v>
      </c>
      <c r="E6146" s="124" t="s">
        <v>768</v>
      </c>
      <c r="F6146" s="124">
        <v>-2</v>
      </c>
      <c r="G6146" s="2" t="s">
        <v>18732</v>
      </c>
      <c r="H6146" s="130"/>
      <c r="I6146" s="134"/>
      <c r="J6146" s="123">
        <f>IF(OR(tbl_Metraj22[[#This Row],[TARIH]]="",tbl_Metraj22[[#This Row],[TARIH]]="-"),0,IF(tbl_Metraj22[[#This Row],[YUZDE]]=0,tbl_Metraj22[[#This Row],[METRAJ_BETON]],tbl_Metraj22[[#This Row],[YUZDE]]*tbl_Metraj22[[#This Row],[METRAJ_BETON]]))</f>
        <v>0</v>
      </c>
      <c r="K6146" s="2" t="s">
        <v>799</v>
      </c>
    </row>
    <row r="6147" spans="1:11" ht="14.25" x14ac:dyDescent="0.2">
      <c r="A6147" s="2" t="s">
        <v>2977</v>
      </c>
      <c r="B6147" s="124" t="s">
        <v>8307</v>
      </c>
      <c r="C6147" s="124"/>
      <c r="D6147" s="126">
        <v>3.27</v>
      </c>
      <c r="E6147" s="124" t="s">
        <v>768</v>
      </c>
      <c r="F6147" s="124">
        <v>-2</v>
      </c>
      <c r="G6147" s="2" t="s">
        <v>18733</v>
      </c>
      <c r="H6147" s="130"/>
      <c r="I6147" s="134"/>
      <c r="J6147" s="123">
        <f>IF(OR(tbl_Metraj22[[#This Row],[TARIH]]="",tbl_Metraj22[[#This Row],[TARIH]]="-"),0,IF(tbl_Metraj22[[#This Row],[YUZDE]]=0,tbl_Metraj22[[#This Row],[METRAJ_BETON]],tbl_Metraj22[[#This Row],[YUZDE]]*tbl_Metraj22[[#This Row],[METRAJ_BETON]]))</f>
        <v>0</v>
      </c>
      <c r="K6147" s="2" t="s">
        <v>793</v>
      </c>
    </row>
    <row r="6148" spans="1:11" ht="14.25" x14ac:dyDescent="0.2">
      <c r="A6148" s="2" t="s">
        <v>2977</v>
      </c>
      <c r="B6148" s="124" t="s">
        <v>8308</v>
      </c>
      <c r="C6148" s="124"/>
      <c r="D6148" s="126">
        <v>8.02</v>
      </c>
      <c r="E6148" s="124" t="s">
        <v>768</v>
      </c>
      <c r="F6148" s="124">
        <v>-2</v>
      </c>
      <c r="G6148" s="2" t="s">
        <v>18734</v>
      </c>
      <c r="H6148" s="130"/>
      <c r="I6148" s="134"/>
      <c r="J6148" s="123">
        <f>IF(OR(tbl_Metraj22[[#This Row],[TARIH]]="",tbl_Metraj22[[#This Row],[TARIH]]="-"),0,IF(tbl_Metraj22[[#This Row],[YUZDE]]=0,tbl_Metraj22[[#This Row],[METRAJ_BETON]],tbl_Metraj22[[#This Row],[YUZDE]]*tbl_Metraj22[[#This Row],[METRAJ_BETON]]))</f>
        <v>0</v>
      </c>
      <c r="K6148" s="2" t="s">
        <v>798</v>
      </c>
    </row>
    <row r="6149" spans="1:11" ht="14.25" x14ac:dyDescent="0.2">
      <c r="A6149" s="2" t="s">
        <v>2977</v>
      </c>
      <c r="B6149" s="124" t="s">
        <v>8309</v>
      </c>
      <c r="C6149" s="124"/>
      <c r="D6149" s="126">
        <v>10.56</v>
      </c>
      <c r="E6149" s="124" t="s">
        <v>768</v>
      </c>
      <c r="F6149" s="124">
        <v>-2</v>
      </c>
      <c r="G6149" s="2" t="s">
        <v>18735</v>
      </c>
      <c r="H6149" s="130"/>
      <c r="I6149" s="134"/>
      <c r="J6149" s="123">
        <f>IF(OR(tbl_Metraj22[[#This Row],[TARIH]]="",tbl_Metraj22[[#This Row],[TARIH]]="-"),0,IF(tbl_Metraj22[[#This Row],[YUZDE]]=0,tbl_Metraj22[[#This Row],[METRAJ_BETON]],tbl_Metraj22[[#This Row],[YUZDE]]*tbl_Metraj22[[#This Row],[METRAJ_BETON]]))</f>
        <v>0</v>
      </c>
      <c r="K6149" s="2" t="s">
        <v>797</v>
      </c>
    </row>
    <row r="6150" spans="1:11" ht="14.25" x14ac:dyDescent="0.2">
      <c r="A6150" s="2" t="s">
        <v>2977</v>
      </c>
      <c r="B6150" s="124" t="s">
        <v>8310</v>
      </c>
      <c r="C6150" s="124"/>
      <c r="D6150" s="126">
        <v>18.48</v>
      </c>
      <c r="E6150" s="124" t="s">
        <v>768</v>
      </c>
      <c r="F6150" s="124">
        <v>-2</v>
      </c>
      <c r="G6150" s="2" t="s">
        <v>18736</v>
      </c>
      <c r="H6150" s="130"/>
      <c r="I6150" s="134"/>
      <c r="J6150" s="123">
        <f>IF(OR(tbl_Metraj22[[#This Row],[TARIH]]="",tbl_Metraj22[[#This Row],[TARIH]]="-"),0,IF(tbl_Metraj22[[#This Row],[YUZDE]]=0,tbl_Metraj22[[#This Row],[METRAJ_BETON]],tbl_Metraj22[[#This Row],[YUZDE]]*tbl_Metraj22[[#This Row],[METRAJ_BETON]]))</f>
        <v>0</v>
      </c>
      <c r="K6150" s="2" t="s">
        <v>796</v>
      </c>
    </row>
    <row r="6151" spans="1:11" ht="14.25" x14ac:dyDescent="0.2">
      <c r="A6151" s="2" t="s">
        <v>2977</v>
      </c>
      <c r="B6151" s="124" t="s">
        <v>8311</v>
      </c>
      <c r="C6151" s="124"/>
      <c r="D6151" s="126">
        <v>21.12</v>
      </c>
      <c r="E6151" s="124" t="s">
        <v>768</v>
      </c>
      <c r="F6151" s="124">
        <v>-2</v>
      </c>
      <c r="G6151" s="2" t="s">
        <v>18737</v>
      </c>
      <c r="H6151" s="130"/>
      <c r="I6151" s="134"/>
      <c r="J6151" s="123">
        <f>IF(OR(tbl_Metraj22[[#This Row],[TARIH]]="",tbl_Metraj22[[#This Row],[TARIH]]="-"),0,IF(tbl_Metraj22[[#This Row],[YUZDE]]=0,tbl_Metraj22[[#This Row],[METRAJ_BETON]],tbl_Metraj22[[#This Row],[YUZDE]]*tbl_Metraj22[[#This Row],[METRAJ_BETON]]))</f>
        <v>0</v>
      </c>
      <c r="K6151" s="2" t="s">
        <v>795</v>
      </c>
    </row>
    <row r="6152" spans="1:11" ht="14.25" x14ac:dyDescent="0.2">
      <c r="A6152" s="2" t="s">
        <v>2977</v>
      </c>
      <c r="B6152" s="124" t="s">
        <v>8312</v>
      </c>
      <c r="C6152" s="124"/>
      <c r="D6152" s="126">
        <v>6.1</v>
      </c>
      <c r="E6152" s="124" t="s">
        <v>768</v>
      </c>
      <c r="F6152" s="124">
        <v>-2</v>
      </c>
      <c r="G6152" s="2" t="s">
        <v>18738</v>
      </c>
      <c r="H6152" s="130"/>
      <c r="I6152" s="134"/>
      <c r="J6152" s="123">
        <f>IF(OR(tbl_Metraj22[[#This Row],[TARIH]]="",tbl_Metraj22[[#This Row],[TARIH]]="-"),0,IF(tbl_Metraj22[[#This Row],[YUZDE]]=0,tbl_Metraj22[[#This Row],[METRAJ_BETON]],tbl_Metraj22[[#This Row],[YUZDE]]*tbl_Metraj22[[#This Row],[METRAJ_BETON]]))</f>
        <v>0</v>
      </c>
      <c r="K6152" s="2" t="s">
        <v>794</v>
      </c>
    </row>
    <row r="6153" spans="1:11" ht="14.25" x14ac:dyDescent="0.2">
      <c r="A6153" s="2" t="s">
        <v>2977</v>
      </c>
      <c r="B6153" s="124" t="s">
        <v>8319</v>
      </c>
      <c r="C6153" s="124"/>
      <c r="D6153" s="126">
        <v>9.9600000000000009</v>
      </c>
      <c r="E6153" s="124" t="s">
        <v>768</v>
      </c>
      <c r="F6153" s="124">
        <v>-2</v>
      </c>
      <c r="G6153" s="2" t="s">
        <v>18739</v>
      </c>
      <c r="H6153" s="130"/>
      <c r="I6153" s="134"/>
      <c r="J6153" s="123">
        <f>IF(OR(tbl_Metraj22[[#This Row],[TARIH]]="",tbl_Metraj22[[#This Row],[TARIH]]="-"),0,IF(tbl_Metraj22[[#This Row],[YUZDE]]=0,tbl_Metraj22[[#This Row],[METRAJ_BETON]],tbl_Metraj22[[#This Row],[YUZDE]]*tbl_Metraj22[[#This Row],[METRAJ_BETON]]))</f>
        <v>0</v>
      </c>
      <c r="K6153" s="2" t="s">
        <v>841</v>
      </c>
    </row>
    <row r="6154" spans="1:11" ht="14.25" x14ac:dyDescent="0.2">
      <c r="A6154" s="2" t="s">
        <v>2977</v>
      </c>
      <c r="B6154" s="124" t="s">
        <v>8320</v>
      </c>
      <c r="C6154" s="124"/>
      <c r="D6154" s="126">
        <v>12.43</v>
      </c>
      <c r="E6154" s="124" t="s">
        <v>768</v>
      </c>
      <c r="F6154" s="124">
        <v>-2</v>
      </c>
      <c r="G6154" s="2" t="s">
        <v>18740</v>
      </c>
      <c r="H6154" s="130"/>
      <c r="I6154" s="134"/>
      <c r="J6154" s="123">
        <f>IF(OR(tbl_Metraj22[[#This Row],[TARIH]]="",tbl_Metraj22[[#This Row],[TARIH]]="-"),0,IF(tbl_Metraj22[[#This Row],[YUZDE]]=0,tbl_Metraj22[[#This Row],[METRAJ_BETON]],tbl_Metraj22[[#This Row],[YUZDE]]*tbl_Metraj22[[#This Row],[METRAJ_BETON]]))</f>
        <v>0</v>
      </c>
      <c r="K6154" s="2" t="s">
        <v>842</v>
      </c>
    </row>
    <row r="6155" spans="1:11" ht="14.25" x14ac:dyDescent="0.2">
      <c r="A6155" s="2" t="s">
        <v>2977</v>
      </c>
      <c r="B6155" s="124" t="s">
        <v>8321</v>
      </c>
      <c r="C6155" s="124"/>
      <c r="D6155" s="126">
        <v>12.33</v>
      </c>
      <c r="E6155" s="124" t="s">
        <v>768</v>
      </c>
      <c r="F6155" s="124">
        <v>-2</v>
      </c>
      <c r="G6155" s="2" t="s">
        <v>18741</v>
      </c>
      <c r="H6155" s="130"/>
      <c r="I6155" s="134"/>
      <c r="J6155" s="123">
        <f>IF(OR(tbl_Metraj22[[#This Row],[TARIH]]="",tbl_Metraj22[[#This Row],[TARIH]]="-"),0,IF(tbl_Metraj22[[#This Row],[YUZDE]]=0,tbl_Metraj22[[#This Row],[METRAJ_BETON]],tbl_Metraj22[[#This Row],[YUZDE]]*tbl_Metraj22[[#This Row],[METRAJ_BETON]]))</f>
        <v>0</v>
      </c>
      <c r="K6155" s="2" t="s">
        <v>843</v>
      </c>
    </row>
    <row r="6156" spans="1:11" ht="14.25" x14ac:dyDescent="0.2">
      <c r="A6156" s="2" t="s">
        <v>2977</v>
      </c>
      <c r="B6156" s="124" t="s">
        <v>8322</v>
      </c>
      <c r="C6156" s="124"/>
      <c r="D6156" s="126">
        <v>65.739999999999995</v>
      </c>
      <c r="E6156" s="124" t="s">
        <v>768</v>
      </c>
      <c r="F6156" s="124">
        <v>-2</v>
      </c>
      <c r="G6156" s="2" t="s">
        <v>18742</v>
      </c>
      <c r="H6156" s="130"/>
      <c r="I6156" s="134"/>
      <c r="J6156" s="123">
        <f>IF(OR(tbl_Metraj22[[#This Row],[TARIH]]="",tbl_Metraj22[[#This Row],[TARIH]]="-"),0,IF(tbl_Metraj22[[#This Row],[YUZDE]]=0,tbl_Metraj22[[#This Row],[METRAJ_BETON]],tbl_Metraj22[[#This Row],[YUZDE]]*tbl_Metraj22[[#This Row],[METRAJ_BETON]]))</f>
        <v>0</v>
      </c>
      <c r="K6156" s="2" t="s">
        <v>844</v>
      </c>
    </row>
    <row r="6157" spans="1:11" ht="14.25" x14ac:dyDescent="0.2">
      <c r="A6157" s="2" t="s">
        <v>2977</v>
      </c>
      <c r="B6157" s="124" t="s">
        <v>8323</v>
      </c>
      <c r="C6157" s="124"/>
      <c r="D6157" s="126">
        <v>63.43</v>
      </c>
      <c r="E6157" s="124" t="s">
        <v>768</v>
      </c>
      <c r="F6157" s="124">
        <v>-2</v>
      </c>
      <c r="G6157" s="2" t="s">
        <v>18743</v>
      </c>
      <c r="H6157" s="130">
        <v>45921</v>
      </c>
      <c r="I6157" s="134"/>
      <c r="J6157" s="123">
        <f>IF(OR(tbl_Metraj22[[#This Row],[TARIH]]="",tbl_Metraj22[[#This Row],[TARIH]]="-"),0,IF(tbl_Metraj22[[#This Row],[YUZDE]]=0,tbl_Metraj22[[#This Row],[METRAJ_BETON]],tbl_Metraj22[[#This Row],[YUZDE]]*tbl_Metraj22[[#This Row],[METRAJ_BETON]]))</f>
        <v>63.43</v>
      </c>
      <c r="K6157" s="2" t="s">
        <v>845</v>
      </c>
    </row>
    <row r="6158" spans="1:11" ht="14.25" x14ac:dyDescent="0.2">
      <c r="A6158" s="2" t="s">
        <v>2977</v>
      </c>
      <c r="B6158" s="124" t="s">
        <v>8324</v>
      </c>
      <c r="C6158" s="124"/>
      <c r="D6158" s="126">
        <v>95.04</v>
      </c>
      <c r="E6158" s="124" t="s">
        <v>768</v>
      </c>
      <c r="F6158" s="124">
        <v>-2</v>
      </c>
      <c r="G6158" s="2" t="s">
        <v>18744</v>
      </c>
      <c r="H6158" s="130"/>
      <c r="I6158" s="134"/>
      <c r="J6158" s="123">
        <f>IF(OR(tbl_Metraj22[[#This Row],[TARIH]]="",tbl_Metraj22[[#This Row],[TARIH]]="-"),0,IF(tbl_Metraj22[[#This Row],[YUZDE]]=0,tbl_Metraj22[[#This Row],[METRAJ_BETON]],tbl_Metraj22[[#This Row],[YUZDE]]*tbl_Metraj22[[#This Row],[METRAJ_BETON]]))</f>
        <v>0</v>
      </c>
      <c r="K6158" s="2" t="s">
        <v>846</v>
      </c>
    </row>
    <row r="6159" spans="1:11" ht="14.25" x14ac:dyDescent="0.2">
      <c r="A6159" s="2" t="s">
        <v>2977</v>
      </c>
      <c r="B6159" s="124" t="s">
        <v>8325</v>
      </c>
      <c r="C6159" s="124"/>
      <c r="D6159" s="126">
        <v>94.51</v>
      </c>
      <c r="E6159" s="124" t="s">
        <v>768</v>
      </c>
      <c r="F6159" s="124">
        <v>-2</v>
      </c>
      <c r="G6159" s="2" t="s">
        <v>18745</v>
      </c>
      <c r="H6159" s="130"/>
      <c r="I6159" s="134"/>
      <c r="J6159" s="123">
        <f>IF(OR(tbl_Metraj22[[#This Row],[TARIH]]="",tbl_Metraj22[[#This Row],[TARIH]]="-"),0,IF(tbl_Metraj22[[#This Row],[YUZDE]]=0,tbl_Metraj22[[#This Row],[METRAJ_BETON]],tbl_Metraj22[[#This Row],[YUZDE]]*tbl_Metraj22[[#This Row],[METRAJ_BETON]]))</f>
        <v>0</v>
      </c>
      <c r="K6159" s="2" t="s">
        <v>848</v>
      </c>
    </row>
    <row r="6160" spans="1:11" ht="14.25" x14ac:dyDescent="0.2">
      <c r="A6160" s="2" t="s">
        <v>2977</v>
      </c>
      <c r="B6160" s="124" t="s">
        <v>8326</v>
      </c>
      <c r="C6160" s="124"/>
      <c r="D6160" s="126">
        <v>35.18</v>
      </c>
      <c r="E6160" s="124" t="s">
        <v>768</v>
      </c>
      <c r="F6160" s="124">
        <v>-2</v>
      </c>
      <c r="G6160" s="2" t="s">
        <v>18746</v>
      </c>
      <c r="H6160" s="130">
        <v>45914</v>
      </c>
      <c r="I6160" s="134"/>
      <c r="J6160" s="123">
        <f>IF(OR(tbl_Metraj22[[#This Row],[TARIH]]="",tbl_Metraj22[[#This Row],[TARIH]]="-"),0,IF(tbl_Metraj22[[#This Row],[YUZDE]]=0,tbl_Metraj22[[#This Row],[METRAJ_BETON]],tbl_Metraj22[[#This Row],[YUZDE]]*tbl_Metraj22[[#This Row],[METRAJ_BETON]]))</f>
        <v>35.18</v>
      </c>
      <c r="K6160" s="2" t="s">
        <v>847</v>
      </c>
    </row>
    <row r="6161" spans="1:11" ht="14.25" x14ac:dyDescent="0.2">
      <c r="A6161" s="2" t="s">
        <v>2977</v>
      </c>
      <c r="B6161" s="124" t="s">
        <v>8406</v>
      </c>
      <c r="C6161" s="124"/>
      <c r="D6161" s="126">
        <v>4.45</v>
      </c>
      <c r="E6161" s="124" t="s">
        <v>768</v>
      </c>
      <c r="F6161" s="124">
        <v>-2</v>
      </c>
      <c r="G6161" s="2" t="s">
        <v>18747</v>
      </c>
      <c r="H6161" s="130"/>
      <c r="I6161" s="134"/>
      <c r="J6161" s="123">
        <f>IF(OR(tbl_Metraj22[[#This Row],[TARIH]]="",tbl_Metraj22[[#This Row],[TARIH]]="-"),0,IF(tbl_Metraj22[[#This Row],[YUZDE]]=0,tbl_Metraj22[[#This Row],[METRAJ_BETON]],tbl_Metraj22[[#This Row],[YUZDE]]*tbl_Metraj22[[#This Row],[METRAJ_BETON]]))</f>
        <v>0</v>
      </c>
      <c r="K6161" s="2" t="s">
        <v>818</v>
      </c>
    </row>
    <row r="6162" spans="1:11" ht="14.25" x14ac:dyDescent="0.2">
      <c r="A6162" s="2" t="s">
        <v>2977</v>
      </c>
      <c r="B6162" s="124" t="s">
        <v>8407</v>
      </c>
      <c r="C6162" s="124"/>
      <c r="D6162" s="126">
        <v>22.77</v>
      </c>
      <c r="E6162" s="124" t="s">
        <v>768</v>
      </c>
      <c r="F6162" s="124">
        <v>-2</v>
      </c>
      <c r="G6162" s="2" t="s">
        <v>18748</v>
      </c>
      <c r="H6162" s="130"/>
      <c r="I6162" s="134"/>
      <c r="J6162" s="123">
        <f>IF(OR(tbl_Metraj22[[#This Row],[TARIH]]="",tbl_Metraj22[[#This Row],[TARIH]]="-"),0,IF(tbl_Metraj22[[#This Row],[YUZDE]]=0,tbl_Metraj22[[#This Row],[METRAJ_BETON]],tbl_Metraj22[[#This Row],[YUZDE]]*tbl_Metraj22[[#This Row],[METRAJ_BETON]]))</f>
        <v>0</v>
      </c>
      <c r="K6162" s="2" t="s">
        <v>817</v>
      </c>
    </row>
    <row r="6163" spans="1:11" ht="14.25" x14ac:dyDescent="0.2">
      <c r="A6163" s="2" t="s">
        <v>2977</v>
      </c>
      <c r="B6163" s="124" t="s">
        <v>8408</v>
      </c>
      <c r="C6163" s="124"/>
      <c r="D6163" s="126">
        <v>16.829999999999998</v>
      </c>
      <c r="E6163" s="124" t="s">
        <v>768</v>
      </c>
      <c r="F6163" s="124">
        <v>-2</v>
      </c>
      <c r="G6163" s="2" t="s">
        <v>18749</v>
      </c>
      <c r="H6163" s="130">
        <v>45934</v>
      </c>
      <c r="I6163" s="134"/>
      <c r="J6163" s="123">
        <f>IF(OR(tbl_Metraj22[[#This Row],[TARIH]]="",tbl_Metraj22[[#This Row],[TARIH]]="-"),0,IF(tbl_Metraj22[[#This Row],[YUZDE]]=0,tbl_Metraj22[[#This Row],[METRAJ_BETON]],tbl_Metraj22[[#This Row],[YUZDE]]*tbl_Metraj22[[#This Row],[METRAJ_BETON]]))</f>
        <v>16.829999999999998</v>
      </c>
      <c r="K6163" s="2" t="s">
        <v>814</v>
      </c>
    </row>
    <row r="6164" spans="1:11" ht="14.25" x14ac:dyDescent="0.2">
      <c r="A6164" s="2" t="s">
        <v>2977</v>
      </c>
      <c r="B6164" s="124" t="s">
        <v>8409</v>
      </c>
      <c r="C6164" s="124"/>
      <c r="D6164" s="126">
        <v>12.21</v>
      </c>
      <c r="E6164" s="124" t="s">
        <v>768</v>
      </c>
      <c r="F6164" s="124">
        <v>-2</v>
      </c>
      <c r="G6164" s="2" t="s">
        <v>18750</v>
      </c>
      <c r="H6164" s="130">
        <v>45934</v>
      </c>
      <c r="I6164" s="134"/>
      <c r="J6164" s="123">
        <f>IF(OR(tbl_Metraj22[[#This Row],[TARIH]]="",tbl_Metraj22[[#This Row],[TARIH]]="-"),0,IF(tbl_Metraj22[[#This Row],[YUZDE]]=0,tbl_Metraj22[[#This Row],[METRAJ_BETON]],tbl_Metraj22[[#This Row],[YUZDE]]*tbl_Metraj22[[#This Row],[METRAJ_BETON]]))</f>
        <v>12.21</v>
      </c>
      <c r="K6164" s="2" t="s">
        <v>815</v>
      </c>
    </row>
    <row r="6165" spans="1:11" ht="14.25" x14ac:dyDescent="0.2">
      <c r="A6165" s="2" t="s">
        <v>2977</v>
      </c>
      <c r="B6165" s="124" t="s">
        <v>8410</v>
      </c>
      <c r="C6165" s="124"/>
      <c r="D6165" s="126">
        <v>9.36</v>
      </c>
      <c r="E6165" s="124" t="s">
        <v>768</v>
      </c>
      <c r="F6165" s="124">
        <v>-2</v>
      </c>
      <c r="G6165" s="2" t="s">
        <v>18751</v>
      </c>
      <c r="H6165" s="130">
        <v>45934</v>
      </c>
      <c r="I6165" s="134"/>
      <c r="J6165" s="123">
        <f>IF(OR(tbl_Metraj22[[#This Row],[TARIH]]="",tbl_Metraj22[[#This Row],[TARIH]]="-"),0,IF(tbl_Metraj22[[#This Row],[YUZDE]]=0,tbl_Metraj22[[#This Row],[METRAJ_BETON]],tbl_Metraj22[[#This Row],[YUZDE]]*tbl_Metraj22[[#This Row],[METRAJ_BETON]]))</f>
        <v>9.36</v>
      </c>
      <c r="K6165" s="2" t="s">
        <v>816</v>
      </c>
    </row>
    <row r="6166" spans="1:11" ht="14.25" x14ac:dyDescent="0.2">
      <c r="A6166" s="2" t="s">
        <v>2977</v>
      </c>
      <c r="B6166" s="124" t="s">
        <v>8411</v>
      </c>
      <c r="C6166" s="124"/>
      <c r="D6166" s="126">
        <v>1.93</v>
      </c>
      <c r="E6166" s="124" t="s">
        <v>768</v>
      </c>
      <c r="F6166" s="124">
        <v>-2</v>
      </c>
      <c r="G6166" s="2" t="s">
        <v>18752</v>
      </c>
      <c r="H6166" s="130">
        <v>45934</v>
      </c>
      <c r="I6166" s="134"/>
      <c r="J6166" s="123">
        <f>IF(OR(tbl_Metraj22[[#This Row],[TARIH]]="",tbl_Metraj22[[#This Row],[TARIH]]="-"),0,IF(tbl_Metraj22[[#This Row],[YUZDE]]=0,tbl_Metraj22[[#This Row],[METRAJ_BETON]],tbl_Metraj22[[#This Row],[YUZDE]]*tbl_Metraj22[[#This Row],[METRAJ_BETON]]))</f>
        <v>1.93</v>
      </c>
      <c r="K6166" s="2" t="s">
        <v>811</v>
      </c>
    </row>
    <row r="6167" spans="1:11" ht="14.25" x14ac:dyDescent="0.2">
      <c r="A6167" s="2" t="s">
        <v>2977</v>
      </c>
      <c r="B6167" s="124" t="s">
        <v>8412</v>
      </c>
      <c r="C6167" s="124"/>
      <c r="D6167" s="126">
        <v>22.04</v>
      </c>
      <c r="E6167" s="124" t="s">
        <v>768</v>
      </c>
      <c r="F6167" s="124">
        <v>-2</v>
      </c>
      <c r="G6167" s="2" t="s">
        <v>18753</v>
      </c>
      <c r="H6167" s="130"/>
      <c r="I6167" s="134"/>
      <c r="J6167" s="123">
        <f>IF(OR(tbl_Metraj22[[#This Row],[TARIH]]="",tbl_Metraj22[[#This Row],[TARIH]]="-"),0,IF(tbl_Metraj22[[#This Row],[YUZDE]]=0,tbl_Metraj22[[#This Row],[METRAJ_BETON]],tbl_Metraj22[[#This Row],[YUZDE]]*tbl_Metraj22[[#This Row],[METRAJ_BETON]]))</f>
        <v>0</v>
      </c>
      <c r="K6167" s="2" t="s">
        <v>820</v>
      </c>
    </row>
    <row r="6168" spans="1:11" ht="14.25" x14ac:dyDescent="0.2">
      <c r="A6168" s="2" t="s">
        <v>2977</v>
      </c>
      <c r="B6168" s="124" t="s">
        <v>8413</v>
      </c>
      <c r="C6168" s="124"/>
      <c r="D6168" s="126">
        <v>8.4499999999999993</v>
      </c>
      <c r="E6168" s="124" t="s">
        <v>768</v>
      </c>
      <c r="F6168" s="124">
        <v>-2</v>
      </c>
      <c r="G6168" s="2" t="s">
        <v>18754</v>
      </c>
      <c r="H6168" s="130"/>
      <c r="I6168" s="134"/>
      <c r="J6168" s="123">
        <f>IF(OR(tbl_Metraj22[[#This Row],[TARIH]]="",tbl_Metraj22[[#This Row],[TARIH]]="-"),0,IF(tbl_Metraj22[[#This Row],[YUZDE]]=0,tbl_Metraj22[[#This Row],[METRAJ_BETON]],tbl_Metraj22[[#This Row],[YUZDE]]*tbl_Metraj22[[#This Row],[METRAJ_BETON]]))</f>
        <v>0</v>
      </c>
      <c r="K6168" s="2" t="s">
        <v>821</v>
      </c>
    </row>
    <row r="6169" spans="1:11" ht="14.25" x14ac:dyDescent="0.2">
      <c r="A6169" s="2" t="s">
        <v>2977</v>
      </c>
      <c r="B6169" s="124" t="s">
        <v>8414</v>
      </c>
      <c r="C6169" s="124"/>
      <c r="D6169" s="126">
        <v>39.86</v>
      </c>
      <c r="E6169" s="124" t="s">
        <v>768</v>
      </c>
      <c r="F6169" s="124">
        <v>-2</v>
      </c>
      <c r="G6169" s="2" t="s">
        <v>18755</v>
      </c>
      <c r="H6169" s="130"/>
      <c r="I6169" s="134"/>
      <c r="J6169" s="123">
        <f>IF(OR(tbl_Metraj22[[#This Row],[TARIH]]="",tbl_Metraj22[[#This Row],[TARIH]]="-"),0,IF(tbl_Metraj22[[#This Row],[YUZDE]]=0,tbl_Metraj22[[#This Row],[METRAJ_BETON]],tbl_Metraj22[[#This Row],[YUZDE]]*tbl_Metraj22[[#This Row],[METRAJ_BETON]]))</f>
        <v>0</v>
      </c>
      <c r="K6169" s="2" t="s">
        <v>812</v>
      </c>
    </row>
    <row r="6170" spans="1:11" ht="14.25" x14ac:dyDescent="0.2">
      <c r="A6170" s="2" t="s">
        <v>2977</v>
      </c>
      <c r="B6170" s="124" t="s">
        <v>8415</v>
      </c>
      <c r="C6170" s="124"/>
      <c r="D6170" s="126">
        <v>7.76</v>
      </c>
      <c r="E6170" s="124" t="s">
        <v>768</v>
      </c>
      <c r="F6170" s="124">
        <v>-2</v>
      </c>
      <c r="G6170" s="2" t="s">
        <v>18756</v>
      </c>
      <c r="H6170" s="130"/>
      <c r="I6170" s="134"/>
      <c r="J6170" s="123">
        <f>IF(OR(tbl_Metraj22[[#This Row],[TARIH]]="",tbl_Metraj22[[#This Row],[TARIH]]="-"),0,IF(tbl_Metraj22[[#This Row],[YUZDE]]=0,tbl_Metraj22[[#This Row],[METRAJ_BETON]],tbl_Metraj22[[#This Row],[YUZDE]]*tbl_Metraj22[[#This Row],[METRAJ_BETON]]))</f>
        <v>0</v>
      </c>
      <c r="K6170" s="2" t="s">
        <v>813</v>
      </c>
    </row>
    <row r="6171" spans="1:11" ht="14.25" x14ac:dyDescent="0.2">
      <c r="A6171" s="2" t="s">
        <v>2977</v>
      </c>
      <c r="B6171" s="124" t="s">
        <v>10523</v>
      </c>
      <c r="C6171" s="124"/>
      <c r="D6171" s="126">
        <v>15.84</v>
      </c>
      <c r="E6171" s="124" t="s">
        <v>768</v>
      </c>
      <c r="F6171" s="124">
        <v>-2</v>
      </c>
      <c r="G6171" s="2" t="s">
        <v>18757</v>
      </c>
      <c r="H6171" s="130"/>
      <c r="I6171" s="134"/>
      <c r="J6171" s="123">
        <f>IF(OR(tbl_Metraj22[[#This Row],[TARIH]]="",tbl_Metraj22[[#This Row],[TARIH]]="-"),0,IF(tbl_Metraj22[[#This Row],[YUZDE]]=0,tbl_Metraj22[[#This Row],[METRAJ_BETON]],tbl_Metraj22[[#This Row],[YUZDE]]*tbl_Metraj22[[#This Row],[METRAJ_BETON]]))</f>
        <v>0</v>
      </c>
      <c r="K6171" s="2" t="s">
        <v>808</v>
      </c>
    </row>
    <row r="6172" spans="1:11" ht="14.25" x14ac:dyDescent="0.2">
      <c r="A6172" s="2" t="s">
        <v>2977</v>
      </c>
      <c r="B6172" s="124" t="s">
        <v>10524</v>
      </c>
      <c r="C6172" s="124"/>
      <c r="D6172" s="126">
        <v>11.55</v>
      </c>
      <c r="E6172" s="124" t="s">
        <v>768</v>
      </c>
      <c r="F6172" s="124">
        <v>-2</v>
      </c>
      <c r="G6172" s="2" t="s">
        <v>18758</v>
      </c>
      <c r="H6172" s="130"/>
      <c r="I6172" s="134"/>
      <c r="J6172" s="123">
        <f>IF(OR(tbl_Metraj22[[#This Row],[TARIH]]="",tbl_Metraj22[[#This Row],[TARIH]]="-"),0,IF(tbl_Metraj22[[#This Row],[YUZDE]]=0,tbl_Metraj22[[#This Row],[METRAJ_BETON]],tbl_Metraj22[[#This Row],[YUZDE]]*tbl_Metraj22[[#This Row],[METRAJ_BETON]]))</f>
        <v>0</v>
      </c>
      <c r="K6172" s="2" t="s">
        <v>803</v>
      </c>
    </row>
    <row r="6173" spans="1:11" ht="14.25" x14ac:dyDescent="0.2">
      <c r="A6173" s="2" t="s">
        <v>2977</v>
      </c>
      <c r="B6173" s="124" t="s">
        <v>10527</v>
      </c>
      <c r="C6173" s="124"/>
      <c r="D6173" s="126">
        <v>15.84</v>
      </c>
      <c r="E6173" s="124" t="s">
        <v>768</v>
      </c>
      <c r="F6173" s="124">
        <v>-2</v>
      </c>
      <c r="G6173" s="2" t="s">
        <v>18759</v>
      </c>
      <c r="H6173" s="130"/>
      <c r="I6173" s="134"/>
      <c r="J6173" s="123">
        <f>IF(OR(tbl_Metraj22[[#This Row],[TARIH]]="",tbl_Metraj22[[#This Row],[TARIH]]="-"),0,IF(tbl_Metraj22[[#This Row],[YUZDE]]=0,tbl_Metraj22[[#This Row],[METRAJ_BETON]],tbl_Metraj22[[#This Row],[YUZDE]]*tbl_Metraj22[[#This Row],[METRAJ_BETON]]))</f>
        <v>0</v>
      </c>
      <c r="K6173" s="2" t="s">
        <v>822</v>
      </c>
    </row>
    <row r="6174" spans="1:11" ht="14.25" x14ac:dyDescent="0.2">
      <c r="A6174" s="2" t="s">
        <v>2977</v>
      </c>
      <c r="B6174" s="124" t="s">
        <v>10528</v>
      </c>
      <c r="C6174" s="124"/>
      <c r="D6174" s="126">
        <v>11.55</v>
      </c>
      <c r="E6174" s="124" t="s">
        <v>768</v>
      </c>
      <c r="F6174" s="124">
        <v>-2</v>
      </c>
      <c r="G6174" s="2" t="s">
        <v>18760</v>
      </c>
      <c r="H6174" s="130"/>
      <c r="I6174" s="134"/>
      <c r="J6174" s="123">
        <f>IF(OR(tbl_Metraj22[[#This Row],[TARIH]]="",tbl_Metraj22[[#This Row],[TARIH]]="-"),0,IF(tbl_Metraj22[[#This Row],[YUZDE]]=0,tbl_Metraj22[[#This Row],[METRAJ_BETON]],tbl_Metraj22[[#This Row],[YUZDE]]*tbl_Metraj22[[#This Row],[METRAJ_BETON]]))</f>
        <v>0</v>
      </c>
      <c r="K6174" s="2" t="s">
        <v>819</v>
      </c>
    </row>
    <row r="6175" spans="1:11" ht="14.25" x14ac:dyDescent="0.2">
      <c r="A6175" s="2" t="s">
        <v>787</v>
      </c>
      <c r="B6175" s="124" t="s">
        <v>9996</v>
      </c>
      <c r="C6175" s="124"/>
      <c r="D6175" s="126">
        <v>12.43</v>
      </c>
      <c r="E6175" s="124" t="s">
        <v>768</v>
      </c>
      <c r="F6175" s="124">
        <v>-1</v>
      </c>
      <c r="G6175" s="2" t="s">
        <v>18761</v>
      </c>
      <c r="H6175" s="130"/>
      <c r="I6175" s="134"/>
      <c r="J6175" s="123">
        <f>IF(OR(tbl_Metraj22[[#This Row],[TARIH]]="",tbl_Metraj22[[#This Row],[TARIH]]="-"),0,IF(tbl_Metraj22[[#This Row],[YUZDE]]=0,tbl_Metraj22[[#This Row],[METRAJ_BETON]],tbl_Metraj22[[#This Row],[YUZDE]]*tbl_Metraj22[[#This Row],[METRAJ_BETON]]))</f>
        <v>0</v>
      </c>
    </row>
    <row r="6176" spans="1:11" ht="14.25" x14ac:dyDescent="0.2">
      <c r="A6176" s="2" t="s">
        <v>787</v>
      </c>
      <c r="B6176" s="124" t="s">
        <v>9998</v>
      </c>
      <c r="C6176" s="124"/>
      <c r="D6176" s="126">
        <v>110.44</v>
      </c>
      <c r="E6176" s="124" t="s">
        <v>768</v>
      </c>
      <c r="F6176" s="124">
        <v>-1</v>
      </c>
      <c r="G6176" s="2" t="s">
        <v>18762</v>
      </c>
      <c r="H6176" s="130"/>
      <c r="I6176" s="134"/>
      <c r="J6176" s="123">
        <f>IF(OR(tbl_Metraj22[[#This Row],[TARIH]]="",tbl_Metraj22[[#This Row],[TARIH]]="-"),0,IF(tbl_Metraj22[[#This Row],[YUZDE]]=0,tbl_Metraj22[[#This Row],[METRAJ_BETON]],tbl_Metraj22[[#This Row],[YUZDE]]*tbl_Metraj22[[#This Row],[METRAJ_BETON]]))</f>
        <v>0</v>
      </c>
    </row>
    <row r="6177" spans="1:11" ht="14.25" x14ac:dyDescent="0.2">
      <c r="A6177" s="2" t="s">
        <v>734</v>
      </c>
      <c r="B6177" s="124" t="s">
        <v>8968</v>
      </c>
      <c r="C6177" s="124"/>
      <c r="D6177" s="126">
        <v>1.53</v>
      </c>
      <c r="E6177" s="124" t="s">
        <v>768</v>
      </c>
      <c r="F6177" s="124">
        <v>-1</v>
      </c>
      <c r="G6177" s="2" t="s">
        <v>18763</v>
      </c>
      <c r="H6177" s="130"/>
      <c r="I6177" s="134"/>
      <c r="J6177" s="123">
        <f>IF(OR(tbl_Metraj22[[#This Row],[TARIH]]="",tbl_Metraj22[[#This Row],[TARIH]]="-"),0,IF(tbl_Metraj22[[#This Row],[YUZDE]]=0,tbl_Metraj22[[#This Row],[METRAJ_BETON]],tbl_Metraj22[[#This Row],[YUZDE]]*tbl_Metraj22[[#This Row],[METRAJ_BETON]]))</f>
        <v>0</v>
      </c>
      <c r="K6177" s="2" t="e">
        <v>#N/A</v>
      </c>
    </row>
    <row r="6178" spans="1:11" ht="14.25" x14ac:dyDescent="0.2">
      <c r="A6178" s="2" t="s">
        <v>734</v>
      </c>
      <c r="B6178" s="124" t="s">
        <v>8969</v>
      </c>
      <c r="C6178" s="124"/>
      <c r="D6178" s="126">
        <v>0.48</v>
      </c>
      <c r="E6178" s="124" t="s">
        <v>768</v>
      </c>
      <c r="F6178" s="124">
        <v>-1</v>
      </c>
      <c r="G6178" s="2" t="s">
        <v>18764</v>
      </c>
      <c r="H6178" s="130"/>
      <c r="I6178" s="134"/>
      <c r="J6178" s="123">
        <f>IF(OR(tbl_Metraj22[[#This Row],[TARIH]]="",tbl_Metraj22[[#This Row],[TARIH]]="-"),0,IF(tbl_Metraj22[[#This Row],[YUZDE]]=0,tbl_Metraj22[[#This Row],[METRAJ_BETON]],tbl_Metraj22[[#This Row],[YUZDE]]*tbl_Metraj22[[#This Row],[METRAJ_BETON]]))</f>
        <v>0</v>
      </c>
      <c r="K6178" s="2" t="s">
        <v>22922</v>
      </c>
    </row>
    <row r="6179" spans="1:11" ht="14.25" x14ac:dyDescent="0.2">
      <c r="A6179" s="2" t="s">
        <v>734</v>
      </c>
      <c r="B6179" s="124" t="s">
        <v>8970</v>
      </c>
      <c r="C6179" s="124"/>
      <c r="D6179" s="126">
        <v>1.19</v>
      </c>
      <c r="E6179" s="124" t="s">
        <v>768</v>
      </c>
      <c r="F6179" s="124">
        <v>-1</v>
      </c>
      <c r="G6179" s="2" t="s">
        <v>18765</v>
      </c>
      <c r="H6179" s="130"/>
      <c r="I6179" s="134"/>
      <c r="J6179" s="123">
        <f>IF(OR(tbl_Metraj22[[#This Row],[TARIH]]="",tbl_Metraj22[[#This Row],[TARIH]]="-"),0,IF(tbl_Metraj22[[#This Row],[YUZDE]]=0,tbl_Metraj22[[#This Row],[METRAJ_BETON]],tbl_Metraj22[[#This Row],[YUZDE]]*tbl_Metraj22[[#This Row],[METRAJ_BETON]]))</f>
        <v>0</v>
      </c>
      <c r="K6179" s="2" t="s">
        <v>23626</v>
      </c>
    </row>
    <row r="6180" spans="1:11" ht="14.25" x14ac:dyDescent="0.2">
      <c r="A6180" s="2" t="s">
        <v>734</v>
      </c>
      <c r="B6180" s="124" t="s">
        <v>8971</v>
      </c>
      <c r="C6180" s="124"/>
      <c r="D6180" s="126">
        <v>3.74</v>
      </c>
      <c r="E6180" s="124" t="s">
        <v>768</v>
      </c>
      <c r="F6180" s="124">
        <v>-1</v>
      </c>
      <c r="G6180" s="2" t="s">
        <v>18766</v>
      </c>
      <c r="H6180" s="130"/>
      <c r="I6180" s="134"/>
      <c r="J6180" s="123">
        <f>IF(OR(tbl_Metraj22[[#This Row],[TARIH]]="",tbl_Metraj22[[#This Row],[TARIH]]="-"),0,IF(tbl_Metraj22[[#This Row],[YUZDE]]=0,tbl_Metraj22[[#This Row],[METRAJ_BETON]],tbl_Metraj22[[#This Row],[YUZDE]]*tbl_Metraj22[[#This Row],[METRAJ_BETON]]))</f>
        <v>0</v>
      </c>
      <c r="K6180" s="2" t="s">
        <v>22924</v>
      </c>
    </row>
    <row r="6181" spans="1:11" ht="14.25" x14ac:dyDescent="0.2">
      <c r="A6181" s="2" t="s">
        <v>734</v>
      </c>
      <c r="B6181" s="124" t="s">
        <v>8972</v>
      </c>
      <c r="C6181" s="124"/>
      <c r="D6181" s="126">
        <v>0.45</v>
      </c>
      <c r="E6181" s="124" t="s">
        <v>768</v>
      </c>
      <c r="F6181" s="124">
        <v>-1</v>
      </c>
      <c r="G6181" s="2" t="s">
        <v>18767</v>
      </c>
      <c r="H6181" s="130"/>
      <c r="I6181" s="134"/>
      <c r="J6181" s="123">
        <f>IF(OR(tbl_Metraj22[[#This Row],[TARIH]]="",tbl_Metraj22[[#This Row],[TARIH]]="-"),0,IF(tbl_Metraj22[[#This Row],[YUZDE]]=0,tbl_Metraj22[[#This Row],[METRAJ_BETON]],tbl_Metraj22[[#This Row],[YUZDE]]*tbl_Metraj22[[#This Row],[METRAJ_BETON]]))</f>
        <v>0</v>
      </c>
      <c r="K6181" s="2" t="s">
        <v>22923</v>
      </c>
    </row>
    <row r="6182" spans="1:11" ht="14.25" x14ac:dyDescent="0.2">
      <c r="A6182" s="2" t="s">
        <v>734</v>
      </c>
      <c r="B6182" s="124" t="s">
        <v>8973</v>
      </c>
      <c r="C6182" s="124"/>
      <c r="D6182" s="126">
        <v>1.19</v>
      </c>
      <c r="E6182" s="124" t="s">
        <v>768</v>
      </c>
      <c r="F6182" s="124">
        <v>-1</v>
      </c>
      <c r="G6182" s="2" t="s">
        <v>18768</v>
      </c>
      <c r="H6182" s="130"/>
      <c r="I6182" s="134"/>
      <c r="J6182" s="123">
        <f>IF(OR(tbl_Metraj22[[#This Row],[TARIH]]="",tbl_Metraj22[[#This Row],[TARIH]]="-"),0,IF(tbl_Metraj22[[#This Row],[YUZDE]]=0,tbl_Metraj22[[#This Row],[METRAJ_BETON]],tbl_Metraj22[[#This Row],[YUZDE]]*tbl_Metraj22[[#This Row],[METRAJ_BETON]]))</f>
        <v>0</v>
      </c>
      <c r="K6182" s="2" t="s">
        <v>23628</v>
      </c>
    </row>
    <row r="6183" spans="1:11" ht="14.25" x14ac:dyDescent="0.2">
      <c r="A6183" s="2" t="s">
        <v>734</v>
      </c>
      <c r="B6183" s="124" t="s">
        <v>8974</v>
      </c>
      <c r="C6183" s="124"/>
      <c r="D6183" s="126">
        <v>3.15</v>
      </c>
      <c r="E6183" s="124" t="s">
        <v>768</v>
      </c>
      <c r="F6183" s="124">
        <v>-1</v>
      </c>
      <c r="G6183" s="2" t="s">
        <v>18769</v>
      </c>
      <c r="H6183" s="130"/>
      <c r="I6183" s="134"/>
      <c r="J6183" s="123">
        <f>IF(OR(tbl_Metraj22[[#This Row],[TARIH]]="",tbl_Metraj22[[#This Row],[TARIH]]="-"),0,IF(tbl_Metraj22[[#This Row],[YUZDE]]=0,tbl_Metraj22[[#This Row],[METRAJ_BETON]],tbl_Metraj22[[#This Row],[YUZDE]]*tbl_Metraj22[[#This Row],[METRAJ_BETON]]))</f>
        <v>0</v>
      </c>
      <c r="K6183" s="2" t="s">
        <v>22931</v>
      </c>
    </row>
    <row r="6184" spans="1:11" ht="14.25" x14ac:dyDescent="0.2">
      <c r="A6184" s="2" t="s">
        <v>734</v>
      </c>
      <c r="B6184" s="124" t="s">
        <v>8975</v>
      </c>
      <c r="C6184" s="124"/>
      <c r="D6184" s="126">
        <v>1.1599999999999999</v>
      </c>
      <c r="E6184" s="124" t="s">
        <v>768</v>
      </c>
      <c r="F6184" s="124">
        <v>-1</v>
      </c>
      <c r="G6184" s="2" t="s">
        <v>18770</v>
      </c>
      <c r="H6184" s="130"/>
      <c r="I6184" s="134"/>
      <c r="J6184" s="123">
        <f>IF(OR(tbl_Metraj22[[#This Row],[TARIH]]="",tbl_Metraj22[[#This Row],[TARIH]]="-"),0,IF(tbl_Metraj22[[#This Row],[YUZDE]]=0,tbl_Metraj22[[#This Row],[METRAJ_BETON]],tbl_Metraj22[[#This Row],[YUZDE]]*tbl_Metraj22[[#This Row],[METRAJ_BETON]]))</f>
        <v>0</v>
      </c>
      <c r="K6184" s="2" t="s">
        <v>24101</v>
      </c>
    </row>
    <row r="6185" spans="1:11" ht="14.25" x14ac:dyDescent="0.2">
      <c r="A6185" s="2" t="s">
        <v>734</v>
      </c>
      <c r="B6185" s="124" t="s">
        <v>8976</v>
      </c>
      <c r="C6185" s="124"/>
      <c r="D6185" s="126">
        <v>0.45</v>
      </c>
      <c r="E6185" s="124" t="s">
        <v>768</v>
      </c>
      <c r="F6185" s="124">
        <v>-1</v>
      </c>
      <c r="G6185" s="2" t="s">
        <v>18771</v>
      </c>
      <c r="H6185" s="130"/>
      <c r="I6185" s="134"/>
      <c r="J6185" s="123">
        <f>IF(OR(tbl_Metraj22[[#This Row],[TARIH]]="",tbl_Metraj22[[#This Row],[TARIH]]="-"),0,IF(tbl_Metraj22[[#This Row],[YUZDE]]=0,tbl_Metraj22[[#This Row],[METRAJ_BETON]],tbl_Metraj22[[#This Row],[YUZDE]]*tbl_Metraj22[[#This Row],[METRAJ_BETON]]))</f>
        <v>0</v>
      </c>
      <c r="K6185" s="2" t="s">
        <v>22946</v>
      </c>
    </row>
    <row r="6186" spans="1:11" ht="14.25" x14ac:dyDescent="0.2">
      <c r="A6186" s="2" t="s">
        <v>734</v>
      </c>
      <c r="B6186" s="124" t="s">
        <v>8977</v>
      </c>
      <c r="C6186" s="124"/>
      <c r="D6186" s="126">
        <v>1.75</v>
      </c>
      <c r="E6186" s="124" t="s">
        <v>768</v>
      </c>
      <c r="F6186" s="124">
        <v>-1</v>
      </c>
      <c r="G6186" s="2" t="s">
        <v>18772</v>
      </c>
      <c r="H6186" s="130"/>
      <c r="I6186" s="134"/>
      <c r="J6186" s="123">
        <f>IF(OR(tbl_Metraj22[[#This Row],[TARIH]]="",tbl_Metraj22[[#This Row],[TARIH]]="-"),0,IF(tbl_Metraj22[[#This Row],[YUZDE]]=0,tbl_Metraj22[[#This Row],[METRAJ_BETON]],tbl_Metraj22[[#This Row],[YUZDE]]*tbl_Metraj22[[#This Row],[METRAJ_BETON]]))</f>
        <v>0</v>
      </c>
      <c r="K6186" s="2" t="s">
        <v>22943</v>
      </c>
    </row>
    <row r="6187" spans="1:11" ht="14.25" x14ac:dyDescent="0.2">
      <c r="A6187" s="2" t="s">
        <v>734</v>
      </c>
      <c r="B6187" s="124" t="s">
        <v>8978</v>
      </c>
      <c r="C6187" s="124"/>
      <c r="D6187" s="126">
        <v>1.19</v>
      </c>
      <c r="E6187" s="124" t="s">
        <v>768</v>
      </c>
      <c r="F6187" s="124">
        <v>-1</v>
      </c>
      <c r="G6187" s="2" t="s">
        <v>18773</v>
      </c>
      <c r="H6187" s="130"/>
      <c r="I6187" s="134"/>
      <c r="J6187" s="123">
        <f>IF(OR(tbl_Metraj22[[#This Row],[TARIH]]="",tbl_Metraj22[[#This Row],[TARIH]]="-"),0,IF(tbl_Metraj22[[#This Row],[YUZDE]]=0,tbl_Metraj22[[#This Row],[METRAJ_BETON]],tbl_Metraj22[[#This Row],[YUZDE]]*tbl_Metraj22[[#This Row],[METRAJ_BETON]]))</f>
        <v>0</v>
      </c>
      <c r="K6187" s="2" t="s">
        <v>24098</v>
      </c>
    </row>
    <row r="6188" spans="1:11" ht="14.25" x14ac:dyDescent="0.2">
      <c r="A6188" s="2" t="s">
        <v>734</v>
      </c>
      <c r="B6188" s="124" t="s">
        <v>8979</v>
      </c>
      <c r="C6188" s="124"/>
      <c r="D6188" s="126">
        <v>1.32</v>
      </c>
      <c r="E6188" s="124" t="s">
        <v>768</v>
      </c>
      <c r="F6188" s="124">
        <v>-1</v>
      </c>
      <c r="G6188" s="2" t="s">
        <v>18774</v>
      </c>
      <c r="H6188" s="130"/>
      <c r="I6188" s="134"/>
      <c r="J6188" s="123">
        <f>IF(OR(tbl_Metraj22[[#This Row],[TARIH]]="",tbl_Metraj22[[#This Row],[TARIH]]="-"),0,IF(tbl_Metraj22[[#This Row],[YUZDE]]=0,tbl_Metraj22[[#This Row],[METRAJ_BETON]],tbl_Metraj22[[#This Row],[YUZDE]]*tbl_Metraj22[[#This Row],[METRAJ_BETON]]))</f>
        <v>0</v>
      </c>
      <c r="K6188" s="2" t="s">
        <v>22927</v>
      </c>
    </row>
    <row r="6189" spans="1:11" ht="14.25" x14ac:dyDescent="0.2">
      <c r="A6189" s="2" t="s">
        <v>734</v>
      </c>
      <c r="B6189" s="124" t="s">
        <v>8980</v>
      </c>
      <c r="C6189" s="124"/>
      <c r="D6189" s="126">
        <v>0.65</v>
      </c>
      <c r="E6189" s="124" t="s">
        <v>768</v>
      </c>
      <c r="F6189" s="124">
        <v>-1</v>
      </c>
      <c r="G6189" s="2" t="s">
        <v>18775</v>
      </c>
      <c r="H6189" s="130"/>
      <c r="I6189" s="134"/>
      <c r="J6189" s="123">
        <f>IF(OR(tbl_Metraj22[[#This Row],[TARIH]]="",tbl_Metraj22[[#This Row],[TARIH]]="-"),0,IF(tbl_Metraj22[[#This Row],[YUZDE]]=0,tbl_Metraj22[[#This Row],[METRAJ_BETON]],tbl_Metraj22[[#This Row],[YUZDE]]*tbl_Metraj22[[#This Row],[METRAJ_BETON]]))</f>
        <v>0</v>
      </c>
      <c r="K6189" s="2" t="s">
        <v>23613</v>
      </c>
    </row>
    <row r="6190" spans="1:11" ht="14.25" x14ac:dyDescent="0.2">
      <c r="A6190" s="2" t="s">
        <v>734</v>
      </c>
      <c r="B6190" s="124" t="s">
        <v>8981</v>
      </c>
      <c r="C6190" s="124"/>
      <c r="D6190" s="126">
        <v>0.56999999999999995</v>
      </c>
      <c r="E6190" s="124" t="s">
        <v>768</v>
      </c>
      <c r="F6190" s="124">
        <v>-1</v>
      </c>
      <c r="G6190" s="2" t="s">
        <v>18776</v>
      </c>
      <c r="H6190" s="130"/>
      <c r="I6190" s="134"/>
      <c r="J6190" s="123">
        <f>IF(OR(tbl_Metraj22[[#This Row],[TARIH]]="",tbl_Metraj22[[#This Row],[TARIH]]="-"),0,IF(tbl_Metraj22[[#This Row],[YUZDE]]=0,tbl_Metraj22[[#This Row],[METRAJ_BETON]],tbl_Metraj22[[#This Row],[YUZDE]]*tbl_Metraj22[[#This Row],[METRAJ_BETON]]))</f>
        <v>0</v>
      </c>
      <c r="K6190" s="2" t="e">
        <v>#N/A</v>
      </c>
    </row>
    <row r="6191" spans="1:11" ht="14.25" x14ac:dyDescent="0.2">
      <c r="A6191" s="2" t="s">
        <v>734</v>
      </c>
      <c r="B6191" s="124" t="s">
        <v>8982</v>
      </c>
      <c r="C6191" s="124"/>
      <c r="D6191" s="126">
        <v>1.68</v>
      </c>
      <c r="E6191" s="124" t="s">
        <v>768</v>
      </c>
      <c r="F6191" s="124">
        <v>-1</v>
      </c>
      <c r="G6191" s="2" t="s">
        <v>18777</v>
      </c>
      <c r="H6191" s="130"/>
      <c r="I6191" s="134"/>
      <c r="J6191" s="123">
        <f>IF(OR(tbl_Metraj22[[#This Row],[TARIH]]="",tbl_Metraj22[[#This Row],[TARIH]]="-"),0,IF(tbl_Metraj22[[#This Row],[YUZDE]]=0,tbl_Metraj22[[#This Row],[METRAJ_BETON]],tbl_Metraj22[[#This Row],[YUZDE]]*tbl_Metraj22[[#This Row],[METRAJ_BETON]]))</f>
        <v>0</v>
      </c>
      <c r="K6191" s="2" t="s">
        <v>22919</v>
      </c>
    </row>
    <row r="6192" spans="1:11" ht="14.25" x14ac:dyDescent="0.2">
      <c r="A6192" s="2" t="s">
        <v>734</v>
      </c>
      <c r="B6192" s="124" t="s">
        <v>8983</v>
      </c>
      <c r="C6192" s="124"/>
      <c r="D6192" s="126">
        <v>1.1299999999999999</v>
      </c>
      <c r="E6192" s="124" t="s">
        <v>768</v>
      </c>
      <c r="F6192" s="124">
        <v>-1</v>
      </c>
      <c r="G6192" s="2" t="s">
        <v>18778</v>
      </c>
      <c r="H6192" s="130"/>
      <c r="I6192" s="134"/>
      <c r="J6192" s="123">
        <f>IF(OR(tbl_Metraj22[[#This Row],[TARIH]]="",tbl_Metraj22[[#This Row],[TARIH]]="-"),0,IF(tbl_Metraj22[[#This Row],[YUZDE]]=0,tbl_Metraj22[[#This Row],[METRAJ_BETON]],tbl_Metraj22[[#This Row],[YUZDE]]*tbl_Metraj22[[#This Row],[METRAJ_BETON]]))</f>
        <v>0</v>
      </c>
      <c r="K6192" s="2" t="e">
        <v>#N/A</v>
      </c>
    </row>
    <row r="6193" spans="1:11" ht="14.25" x14ac:dyDescent="0.2">
      <c r="A6193" s="2" t="s">
        <v>734</v>
      </c>
      <c r="B6193" s="124" t="s">
        <v>8984</v>
      </c>
      <c r="C6193" s="124"/>
      <c r="D6193" s="126">
        <v>0.27</v>
      </c>
      <c r="E6193" s="124" t="s">
        <v>768</v>
      </c>
      <c r="F6193" s="124">
        <v>-1</v>
      </c>
      <c r="G6193" s="2" t="s">
        <v>18779</v>
      </c>
      <c r="H6193" s="130"/>
      <c r="I6193" s="134"/>
      <c r="J6193" s="123">
        <f>IF(OR(tbl_Metraj22[[#This Row],[TARIH]]="",tbl_Metraj22[[#This Row],[TARIH]]="-"),0,IF(tbl_Metraj22[[#This Row],[YUZDE]]=0,tbl_Metraj22[[#This Row],[METRAJ_BETON]],tbl_Metraj22[[#This Row],[YUZDE]]*tbl_Metraj22[[#This Row],[METRAJ_BETON]]))</f>
        <v>0</v>
      </c>
      <c r="K6193" s="2" t="s">
        <v>23598</v>
      </c>
    </row>
    <row r="6194" spans="1:11" ht="14.25" x14ac:dyDescent="0.2">
      <c r="A6194" s="2" t="s">
        <v>734</v>
      </c>
      <c r="B6194" s="124" t="s">
        <v>8985</v>
      </c>
      <c r="C6194" s="124"/>
      <c r="D6194" s="126">
        <v>0.26</v>
      </c>
      <c r="E6194" s="124" t="s">
        <v>768</v>
      </c>
      <c r="F6194" s="124">
        <v>-1</v>
      </c>
      <c r="G6194" s="2" t="s">
        <v>18780</v>
      </c>
      <c r="H6194" s="130"/>
      <c r="I6194" s="134"/>
      <c r="J6194" s="123">
        <f>IF(OR(tbl_Metraj22[[#This Row],[TARIH]]="",tbl_Metraj22[[#This Row],[TARIH]]="-"),0,IF(tbl_Metraj22[[#This Row],[YUZDE]]=0,tbl_Metraj22[[#This Row],[METRAJ_BETON]],tbl_Metraj22[[#This Row],[YUZDE]]*tbl_Metraj22[[#This Row],[METRAJ_BETON]]))</f>
        <v>0</v>
      </c>
      <c r="K6194" s="2" t="s">
        <v>24112</v>
      </c>
    </row>
    <row r="6195" spans="1:11" ht="14.25" x14ac:dyDescent="0.2">
      <c r="A6195" s="2" t="s">
        <v>734</v>
      </c>
      <c r="B6195" s="124" t="s">
        <v>8986</v>
      </c>
      <c r="C6195" s="124"/>
      <c r="D6195" s="126">
        <v>0.63</v>
      </c>
      <c r="E6195" s="124" t="s">
        <v>768</v>
      </c>
      <c r="F6195" s="124">
        <v>-1</v>
      </c>
      <c r="G6195" s="2" t="s">
        <v>18781</v>
      </c>
      <c r="H6195" s="130"/>
      <c r="I6195" s="134"/>
      <c r="J6195" s="123">
        <f>IF(OR(tbl_Metraj22[[#This Row],[TARIH]]="",tbl_Metraj22[[#This Row],[TARIH]]="-"),0,IF(tbl_Metraj22[[#This Row],[YUZDE]]=0,tbl_Metraj22[[#This Row],[METRAJ_BETON]],tbl_Metraj22[[#This Row],[YUZDE]]*tbl_Metraj22[[#This Row],[METRAJ_BETON]]))</f>
        <v>0</v>
      </c>
      <c r="K6195" s="2" t="s">
        <v>22894</v>
      </c>
    </row>
    <row r="6196" spans="1:11" ht="14.25" x14ac:dyDescent="0.2">
      <c r="A6196" s="2" t="s">
        <v>734</v>
      </c>
      <c r="B6196" s="124" t="s">
        <v>8987</v>
      </c>
      <c r="C6196" s="124"/>
      <c r="D6196" s="126">
        <v>0.47</v>
      </c>
      <c r="E6196" s="124" t="s">
        <v>768</v>
      </c>
      <c r="F6196" s="124">
        <v>-1</v>
      </c>
      <c r="G6196" s="2" t="s">
        <v>18782</v>
      </c>
      <c r="H6196" s="130"/>
      <c r="I6196" s="134"/>
      <c r="J6196" s="123">
        <f>IF(OR(tbl_Metraj22[[#This Row],[TARIH]]="",tbl_Metraj22[[#This Row],[TARIH]]="-"),0,IF(tbl_Metraj22[[#This Row],[YUZDE]]=0,tbl_Metraj22[[#This Row],[METRAJ_BETON]],tbl_Metraj22[[#This Row],[YUZDE]]*tbl_Metraj22[[#This Row],[METRAJ_BETON]]))</f>
        <v>0</v>
      </c>
      <c r="K6196" s="2" t="s">
        <v>24108</v>
      </c>
    </row>
    <row r="6197" spans="1:11" ht="14.25" x14ac:dyDescent="0.2">
      <c r="A6197" s="2" t="s">
        <v>734</v>
      </c>
      <c r="B6197" s="124" t="s">
        <v>8988</v>
      </c>
      <c r="C6197" s="124"/>
      <c r="D6197" s="126">
        <v>0.28000000000000003</v>
      </c>
      <c r="E6197" s="124" t="s">
        <v>768</v>
      </c>
      <c r="F6197" s="124">
        <v>-1</v>
      </c>
      <c r="G6197" s="2" t="s">
        <v>18783</v>
      </c>
      <c r="H6197" s="130"/>
      <c r="I6197" s="134"/>
      <c r="J6197" s="123">
        <f>IF(OR(tbl_Metraj22[[#This Row],[TARIH]]="",tbl_Metraj22[[#This Row],[TARIH]]="-"),0,IF(tbl_Metraj22[[#This Row],[YUZDE]]=0,tbl_Metraj22[[#This Row],[METRAJ_BETON]],tbl_Metraj22[[#This Row],[YUZDE]]*tbl_Metraj22[[#This Row],[METRAJ_BETON]]))</f>
        <v>0</v>
      </c>
      <c r="K6197" s="2" t="e">
        <v>#N/A</v>
      </c>
    </row>
    <row r="6198" spans="1:11" ht="14.25" x14ac:dyDescent="0.2">
      <c r="A6198" s="2" t="s">
        <v>734</v>
      </c>
      <c r="B6198" s="124" t="s">
        <v>8989</v>
      </c>
      <c r="C6198" s="124"/>
      <c r="D6198" s="126">
        <v>0.23</v>
      </c>
      <c r="E6198" s="124" t="s">
        <v>768</v>
      </c>
      <c r="F6198" s="124">
        <v>-1</v>
      </c>
      <c r="G6198" s="2" t="s">
        <v>18784</v>
      </c>
      <c r="H6198" s="130"/>
      <c r="I6198" s="134"/>
      <c r="J6198" s="123">
        <f>IF(OR(tbl_Metraj22[[#This Row],[TARIH]]="",tbl_Metraj22[[#This Row],[TARIH]]="-"),0,IF(tbl_Metraj22[[#This Row],[YUZDE]]=0,tbl_Metraj22[[#This Row],[METRAJ_BETON]],tbl_Metraj22[[#This Row],[YUZDE]]*tbl_Metraj22[[#This Row],[METRAJ_BETON]]))</f>
        <v>0</v>
      </c>
      <c r="K6198" s="2" t="s">
        <v>23585</v>
      </c>
    </row>
    <row r="6199" spans="1:11" ht="14.25" x14ac:dyDescent="0.2">
      <c r="A6199" s="2" t="s">
        <v>734</v>
      </c>
      <c r="B6199" s="124" t="s">
        <v>8990</v>
      </c>
      <c r="C6199" s="124"/>
      <c r="D6199" s="126">
        <v>0.44</v>
      </c>
      <c r="E6199" s="124" t="s">
        <v>768</v>
      </c>
      <c r="F6199" s="124">
        <v>-1</v>
      </c>
      <c r="G6199" s="2" t="s">
        <v>18785</v>
      </c>
      <c r="H6199" s="130"/>
      <c r="I6199" s="134"/>
      <c r="J6199" s="123">
        <f>IF(OR(tbl_Metraj22[[#This Row],[TARIH]]="",tbl_Metraj22[[#This Row],[TARIH]]="-"),0,IF(tbl_Metraj22[[#This Row],[YUZDE]]=0,tbl_Metraj22[[#This Row],[METRAJ_BETON]],tbl_Metraj22[[#This Row],[YUZDE]]*tbl_Metraj22[[#This Row],[METRAJ_BETON]]))</f>
        <v>0</v>
      </c>
      <c r="K6199" s="2" t="s">
        <v>24106</v>
      </c>
    </row>
    <row r="6200" spans="1:11" ht="14.25" x14ac:dyDescent="0.2">
      <c r="A6200" s="2" t="s">
        <v>734</v>
      </c>
      <c r="B6200" s="124" t="s">
        <v>8991</v>
      </c>
      <c r="C6200" s="124"/>
      <c r="D6200" s="126">
        <v>0.7</v>
      </c>
      <c r="E6200" s="124" t="s">
        <v>768</v>
      </c>
      <c r="F6200" s="124">
        <v>-1</v>
      </c>
      <c r="G6200" s="2" t="s">
        <v>18786</v>
      </c>
      <c r="H6200" s="130"/>
      <c r="I6200" s="134"/>
      <c r="J6200" s="123">
        <f>IF(OR(tbl_Metraj22[[#This Row],[TARIH]]="",tbl_Metraj22[[#This Row],[TARIH]]="-"),0,IF(tbl_Metraj22[[#This Row],[YUZDE]]=0,tbl_Metraj22[[#This Row],[METRAJ_BETON]],tbl_Metraj22[[#This Row],[YUZDE]]*tbl_Metraj22[[#This Row],[METRAJ_BETON]]))</f>
        <v>0</v>
      </c>
      <c r="K6200" s="2" t="s">
        <v>22940</v>
      </c>
    </row>
    <row r="6201" spans="1:11" ht="14.25" x14ac:dyDescent="0.2">
      <c r="A6201" s="2" t="s">
        <v>734</v>
      </c>
      <c r="B6201" s="124" t="s">
        <v>8992</v>
      </c>
      <c r="C6201" s="124"/>
      <c r="D6201" s="126">
        <v>0.24</v>
      </c>
      <c r="E6201" s="124" t="s">
        <v>768</v>
      </c>
      <c r="F6201" s="124">
        <v>-1</v>
      </c>
      <c r="G6201" s="2" t="s">
        <v>18787</v>
      </c>
      <c r="H6201" s="130"/>
      <c r="I6201" s="134"/>
      <c r="J6201" s="123">
        <f>IF(OR(tbl_Metraj22[[#This Row],[TARIH]]="",tbl_Metraj22[[#This Row],[TARIH]]="-"),0,IF(tbl_Metraj22[[#This Row],[YUZDE]]=0,tbl_Metraj22[[#This Row],[METRAJ_BETON]],tbl_Metraj22[[#This Row],[YUZDE]]*tbl_Metraj22[[#This Row],[METRAJ_BETON]]))</f>
        <v>0</v>
      </c>
      <c r="K6201" s="2" t="s">
        <v>23590</v>
      </c>
    </row>
    <row r="6202" spans="1:11" ht="14.25" x14ac:dyDescent="0.2">
      <c r="A6202" s="2" t="s">
        <v>734</v>
      </c>
      <c r="B6202" s="124" t="s">
        <v>8993</v>
      </c>
      <c r="C6202" s="124"/>
      <c r="D6202" s="126">
        <v>0.21</v>
      </c>
      <c r="E6202" s="124" t="s">
        <v>768</v>
      </c>
      <c r="F6202" s="124">
        <v>-1</v>
      </c>
      <c r="G6202" s="2" t="s">
        <v>18788</v>
      </c>
      <c r="H6202" s="130"/>
      <c r="I6202" s="134"/>
      <c r="J6202" s="123">
        <f>IF(OR(tbl_Metraj22[[#This Row],[TARIH]]="",tbl_Metraj22[[#This Row],[TARIH]]="-"),0,IF(tbl_Metraj22[[#This Row],[YUZDE]]=0,tbl_Metraj22[[#This Row],[METRAJ_BETON]],tbl_Metraj22[[#This Row],[YUZDE]]*tbl_Metraj22[[#This Row],[METRAJ_BETON]]))</f>
        <v>0</v>
      </c>
      <c r="K6202" s="2" t="s">
        <v>22939</v>
      </c>
    </row>
    <row r="6203" spans="1:11" ht="14.25" x14ac:dyDescent="0.2">
      <c r="A6203" s="2" t="s">
        <v>734</v>
      </c>
      <c r="B6203" s="124" t="s">
        <v>8994</v>
      </c>
      <c r="C6203" s="124"/>
      <c r="D6203" s="126">
        <v>0.43</v>
      </c>
      <c r="E6203" s="124" t="s">
        <v>768</v>
      </c>
      <c r="F6203" s="124">
        <v>-1</v>
      </c>
      <c r="G6203" s="2" t="s">
        <v>18789</v>
      </c>
      <c r="H6203" s="130"/>
      <c r="I6203" s="134"/>
      <c r="J6203" s="123">
        <f>IF(OR(tbl_Metraj22[[#This Row],[TARIH]]="",tbl_Metraj22[[#This Row],[TARIH]]="-"),0,IF(tbl_Metraj22[[#This Row],[YUZDE]]=0,tbl_Metraj22[[#This Row],[METRAJ_BETON]],tbl_Metraj22[[#This Row],[YUZDE]]*tbl_Metraj22[[#This Row],[METRAJ_BETON]]))</f>
        <v>0</v>
      </c>
      <c r="K6203" s="2" t="s">
        <v>22929</v>
      </c>
    </row>
    <row r="6204" spans="1:11" ht="14.25" x14ac:dyDescent="0.2">
      <c r="A6204" s="2" t="s">
        <v>734</v>
      </c>
      <c r="B6204" s="124" t="s">
        <v>8995</v>
      </c>
      <c r="C6204" s="124"/>
      <c r="D6204" s="126">
        <v>0.56000000000000005</v>
      </c>
      <c r="E6204" s="124" t="s">
        <v>768</v>
      </c>
      <c r="F6204" s="124">
        <v>-1</v>
      </c>
      <c r="G6204" s="2" t="s">
        <v>18790</v>
      </c>
      <c r="H6204" s="130"/>
      <c r="I6204" s="134"/>
      <c r="J6204" s="123">
        <f>IF(OR(tbl_Metraj22[[#This Row],[TARIH]]="",tbl_Metraj22[[#This Row],[TARIH]]="-"),0,IF(tbl_Metraj22[[#This Row],[YUZDE]]=0,tbl_Metraj22[[#This Row],[METRAJ_BETON]],tbl_Metraj22[[#This Row],[YUZDE]]*tbl_Metraj22[[#This Row],[METRAJ_BETON]]))</f>
        <v>0</v>
      </c>
      <c r="K6204" s="2" t="s">
        <v>24111</v>
      </c>
    </row>
    <row r="6205" spans="1:11" ht="14.25" x14ac:dyDescent="0.2">
      <c r="A6205" s="2" t="s">
        <v>734</v>
      </c>
      <c r="B6205" s="124" t="s">
        <v>8996</v>
      </c>
      <c r="C6205" s="124"/>
      <c r="D6205" s="126">
        <v>0.28000000000000003</v>
      </c>
      <c r="E6205" s="124" t="s">
        <v>768</v>
      </c>
      <c r="F6205" s="124">
        <v>-1</v>
      </c>
      <c r="G6205" s="2" t="s">
        <v>18791</v>
      </c>
      <c r="H6205" s="130"/>
      <c r="I6205" s="134"/>
      <c r="J6205" s="123">
        <f>IF(OR(tbl_Metraj22[[#This Row],[TARIH]]="",tbl_Metraj22[[#This Row],[TARIH]]="-"),0,IF(tbl_Metraj22[[#This Row],[YUZDE]]=0,tbl_Metraj22[[#This Row],[METRAJ_BETON]],tbl_Metraj22[[#This Row],[YUZDE]]*tbl_Metraj22[[#This Row],[METRAJ_BETON]]))</f>
        <v>0</v>
      </c>
      <c r="K6205" s="2" t="e">
        <v>#N/A</v>
      </c>
    </row>
    <row r="6206" spans="1:11" ht="14.25" x14ac:dyDescent="0.2">
      <c r="A6206" s="2" t="s">
        <v>734</v>
      </c>
      <c r="B6206" s="124" t="s">
        <v>8997</v>
      </c>
      <c r="C6206" s="124"/>
      <c r="D6206" s="126">
        <v>0.43</v>
      </c>
      <c r="E6206" s="124" t="s">
        <v>768</v>
      </c>
      <c r="F6206" s="124">
        <v>-1</v>
      </c>
      <c r="G6206" s="2" t="s">
        <v>18792</v>
      </c>
      <c r="H6206" s="130"/>
      <c r="I6206" s="134"/>
      <c r="J6206" s="123">
        <f>IF(OR(tbl_Metraj22[[#This Row],[TARIH]]="",tbl_Metraj22[[#This Row],[TARIH]]="-"),0,IF(tbl_Metraj22[[#This Row],[YUZDE]]=0,tbl_Metraj22[[#This Row],[METRAJ_BETON]],tbl_Metraj22[[#This Row],[YUZDE]]*tbl_Metraj22[[#This Row],[METRAJ_BETON]]))</f>
        <v>0</v>
      </c>
      <c r="K6206" s="2" t="s">
        <v>22899</v>
      </c>
    </row>
    <row r="6207" spans="1:11" ht="14.25" x14ac:dyDescent="0.2">
      <c r="A6207" s="2" t="s">
        <v>734</v>
      </c>
      <c r="B6207" s="124" t="s">
        <v>8998</v>
      </c>
      <c r="C6207" s="124"/>
      <c r="D6207" s="126">
        <v>0.21</v>
      </c>
      <c r="E6207" s="124" t="s">
        <v>768</v>
      </c>
      <c r="F6207" s="124">
        <v>-1</v>
      </c>
      <c r="G6207" s="2" t="s">
        <v>18793</v>
      </c>
      <c r="H6207" s="130"/>
      <c r="I6207" s="134"/>
      <c r="J6207" s="123">
        <f>IF(OR(tbl_Metraj22[[#This Row],[TARIH]]="",tbl_Metraj22[[#This Row],[TARIH]]="-"),0,IF(tbl_Metraj22[[#This Row],[YUZDE]]=0,tbl_Metraj22[[#This Row],[METRAJ_BETON]],tbl_Metraj22[[#This Row],[YUZDE]]*tbl_Metraj22[[#This Row],[METRAJ_BETON]]))</f>
        <v>0</v>
      </c>
      <c r="K6207" s="2" t="e">
        <v>#N/A</v>
      </c>
    </row>
    <row r="6208" spans="1:11" ht="14.25" x14ac:dyDescent="0.2">
      <c r="A6208" s="2" t="s">
        <v>734</v>
      </c>
      <c r="B6208" s="124" t="s">
        <v>8999</v>
      </c>
      <c r="C6208" s="124"/>
      <c r="D6208" s="126">
        <v>0.21</v>
      </c>
      <c r="E6208" s="124" t="s">
        <v>768</v>
      </c>
      <c r="F6208" s="124">
        <v>-1</v>
      </c>
      <c r="G6208" s="2" t="s">
        <v>18794</v>
      </c>
      <c r="H6208" s="130"/>
      <c r="I6208" s="134"/>
      <c r="J6208" s="123">
        <f>IF(OR(tbl_Metraj22[[#This Row],[TARIH]]="",tbl_Metraj22[[#This Row],[TARIH]]="-"),0,IF(tbl_Metraj22[[#This Row],[YUZDE]]=0,tbl_Metraj22[[#This Row],[METRAJ_BETON]],tbl_Metraj22[[#This Row],[YUZDE]]*tbl_Metraj22[[#This Row],[METRAJ_BETON]]))</f>
        <v>0</v>
      </c>
      <c r="K6208" s="2" t="e">
        <v>#N/A</v>
      </c>
    </row>
    <row r="6209" spans="1:11" ht="14.25" x14ac:dyDescent="0.2">
      <c r="A6209" s="2" t="s">
        <v>734</v>
      </c>
      <c r="B6209" s="124" t="s">
        <v>9000</v>
      </c>
      <c r="C6209" s="124"/>
      <c r="D6209" s="126">
        <v>0.15</v>
      </c>
      <c r="E6209" s="124" t="s">
        <v>768</v>
      </c>
      <c r="F6209" s="124">
        <v>-1</v>
      </c>
      <c r="G6209" s="2" t="s">
        <v>18795</v>
      </c>
      <c r="H6209" s="130"/>
      <c r="I6209" s="134"/>
      <c r="J6209" s="123">
        <f>IF(OR(tbl_Metraj22[[#This Row],[TARIH]]="",tbl_Metraj22[[#This Row],[TARIH]]="-"),0,IF(tbl_Metraj22[[#This Row],[YUZDE]]=0,tbl_Metraj22[[#This Row],[METRAJ_BETON]],tbl_Metraj22[[#This Row],[YUZDE]]*tbl_Metraj22[[#This Row],[METRAJ_BETON]]))</f>
        <v>0</v>
      </c>
      <c r="K6209" s="2" t="s">
        <v>22921</v>
      </c>
    </row>
    <row r="6210" spans="1:11" ht="14.25" x14ac:dyDescent="0.2">
      <c r="A6210" s="2" t="s">
        <v>734</v>
      </c>
      <c r="B6210" s="124" t="s">
        <v>9001</v>
      </c>
      <c r="C6210" s="124"/>
      <c r="D6210" s="126">
        <v>1.37</v>
      </c>
      <c r="E6210" s="124" t="s">
        <v>768</v>
      </c>
      <c r="F6210" s="124">
        <v>-1</v>
      </c>
      <c r="G6210" s="2" t="s">
        <v>18796</v>
      </c>
      <c r="H6210" s="130"/>
      <c r="I6210" s="134"/>
      <c r="J6210" s="123">
        <f>IF(OR(tbl_Metraj22[[#This Row],[TARIH]]="",tbl_Metraj22[[#This Row],[TARIH]]="-"),0,IF(tbl_Metraj22[[#This Row],[YUZDE]]=0,tbl_Metraj22[[#This Row],[METRAJ_BETON]],tbl_Metraj22[[#This Row],[YUZDE]]*tbl_Metraj22[[#This Row],[METRAJ_BETON]]))</f>
        <v>0</v>
      </c>
      <c r="K6210" s="2" t="s">
        <v>22913</v>
      </c>
    </row>
    <row r="6211" spans="1:11" ht="14.25" x14ac:dyDescent="0.2">
      <c r="A6211" s="2" t="s">
        <v>734</v>
      </c>
      <c r="B6211" s="124" t="s">
        <v>9002</v>
      </c>
      <c r="C6211" s="124"/>
      <c r="D6211" s="126">
        <v>1.65</v>
      </c>
      <c r="E6211" s="124" t="s">
        <v>768</v>
      </c>
      <c r="F6211" s="124">
        <v>-1</v>
      </c>
      <c r="G6211" s="2" t="s">
        <v>18797</v>
      </c>
      <c r="H6211" s="130"/>
      <c r="I6211" s="134"/>
      <c r="J6211" s="123">
        <f>IF(OR(tbl_Metraj22[[#This Row],[TARIH]]="",tbl_Metraj22[[#This Row],[TARIH]]="-"),0,IF(tbl_Metraj22[[#This Row],[YUZDE]]=0,tbl_Metraj22[[#This Row],[METRAJ_BETON]],tbl_Metraj22[[#This Row],[YUZDE]]*tbl_Metraj22[[#This Row],[METRAJ_BETON]]))</f>
        <v>0</v>
      </c>
      <c r="K6211" s="2" t="s">
        <v>22895</v>
      </c>
    </row>
    <row r="6212" spans="1:11" ht="14.25" x14ac:dyDescent="0.2">
      <c r="A6212" s="2" t="s">
        <v>734</v>
      </c>
      <c r="B6212" s="124" t="s">
        <v>9003</v>
      </c>
      <c r="C6212" s="124"/>
      <c r="D6212" s="126">
        <v>1.31</v>
      </c>
      <c r="E6212" s="124" t="s">
        <v>768</v>
      </c>
      <c r="F6212" s="124">
        <v>-1</v>
      </c>
      <c r="G6212" s="2" t="s">
        <v>18798</v>
      </c>
      <c r="H6212" s="130"/>
      <c r="I6212" s="134"/>
      <c r="J6212" s="123">
        <f>IF(OR(tbl_Metraj22[[#This Row],[TARIH]]="",tbl_Metraj22[[#This Row],[TARIH]]="-"),0,IF(tbl_Metraj22[[#This Row],[YUZDE]]=0,tbl_Metraj22[[#This Row],[METRAJ_BETON]],tbl_Metraj22[[#This Row],[YUZDE]]*tbl_Metraj22[[#This Row],[METRAJ_BETON]]))</f>
        <v>0</v>
      </c>
      <c r="K6212" s="2" t="s">
        <v>24134</v>
      </c>
    </row>
    <row r="6213" spans="1:11" ht="14.25" x14ac:dyDescent="0.2">
      <c r="A6213" s="2" t="s">
        <v>734</v>
      </c>
      <c r="B6213" s="124" t="s">
        <v>9004</v>
      </c>
      <c r="C6213" s="124"/>
      <c r="D6213" s="126">
        <v>0.43</v>
      </c>
      <c r="E6213" s="124" t="s">
        <v>768</v>
      </c>
      <c r="F6213" s="124">
        <v>-1</v>
      </c>
      <c r="G6213" s="2" t="s">
        <v>18799</v>
      </c>
      <c r="H6213" s="130"/>
      <c r="I6213" s="134"/>
      <c r="J6213" s="123">
        <f>IF(OR(tbl_Metraj22[[#This Row],[TARIH]]="",tbl_Metraj22[[#This Row],[TARIH]]="-"),0,IF(tbl_Metraj22[[#This Row],[YUZDE]]=0,tbl_Metraj22[[#This Row],[METRAJ_BETON]],tbl_Metraj22[[#This Row],[YUZDE]]*tbl_Metraj22[[#This Row],[METRAJ_BETON]]))</f>
        <v>0</v>
      </c>
      <c r="K6213" s="2" t="s">
        <v>22938</v>
      </c>
    </row>
    <row r="6214" spans="1:11" ht="14.25" x14ac:dyDescent="0.2">
      <c r="A6214" s="2" t="s">
        <v>734</v>
      </c>
      <c r="B6214" s="124" t="s">
        <v>9005</v>
      </c>
      <c r="C6214" s="124"/>
      <c r="D6214" s="126">
        <v>1.1399999999999999</v>
      </c>
      <c r="E6214" s="124" t="s">
        <v>768</v>
      </c>
      <c r="F6214" s="124">
        <v>-1</v>
      </c>
      <c r="G6214" s="2" t="s">
        <v>18800</v>
      </c>
      <c r="H6214" s="130"/>
      <c r="I6214" s="134"/>
      <c r="J6214" s="123">
        <f>IF(OR(tbl_Metraj22[[#This Row],[TARIH]]="",tbl_Metraj22[[#This Row],[TARIH]]="-"),0,IF(tbl_Metraj22[[#This Row],[YUZDE]]=0,tbl_Metraj22[[#This Row],[METRAJ_BETON]],tbl_Metraj22[[#This Row],[YUZDE]]*tbl_Metraj22[[#This Row],[METRAJ_BETON]]))</f>
        <v>0</v>
      </c>
      <c r="K6214" s="2" t="s">
        <v>23588</v>
      </c>
    </row>
    <row r="6215" spans="1:11" ht="14.25" x14ac:dyDescent="0.2">
      <c r="A6215" s="2" t="s">
        <v>734</v>
      </c>
      <c r="B6215" s="124" t="s">
        <v>9006</v>
      </c>
      <c r="C6215" s="124"/>
      <c r="D6215" s="126">
        <v>1.81</v>
      </c>
      <c r="E6215" s="124" t="s">
        <v>768</v>
      </c>
      <c r="F6215" s="124">
        <v>-1</v>
      </c>
      <c r="G6215" s="2" t="s">
        <v>18801</v>
      </c>
      <c r="H6215" s="130"/>
      <c r="I6215" s="134"/>
      <c r="J6215" s="123">
        <f>IF(OR(tbl_Metraj22[[#This Row],[TARIH]]="",tbl_Metraj22[[#This Row],[TARIH]]="-"),0,IF(tbl_Metraj22[[#This Row],[YUZDE]]=0,tbl_Metraj22[[#This Row],[METRAJ_BETON]],tbl_Metraj22[[#This Row],[YUZDE]]*tbl_Metraj22[[#This Row],[METRAJ_BETON]]))</f>
        <v>0</v>
      </c>
      <c r="K6215" s="2" t="s">
        <v>23586</v>
      </c>
    </row>
    <row r="6216" spans="1:11" ht="14.25" x14ac:dyDescent="0.2">
      <c r="A6216" s="2" t="s">
        <v>734</v>
      </c>
      <c r="B6216" s="124" t="s">
        <v>9007</v>
      </c>
      <c r="C6216" s="124"/>
      <c r="D6216" s="126">
        <v>1.92</v>
      </c>
      <c r="E6216" s="124" t="s">
        <v>768</v>
      </c>
      <c r="F6216" s="124">
        <v>-1</v>
      </c>
      <c r="G6216" s="2" t="s">
        <v>18802</v>
      </c>
      <c r="H6216" s="130"/>
      <c r="I6216" s="134"/>
      <c r="J6216" s="123">
        <f>IF(OR(tbl_Metraj22[[#This Row],[TARIH]]="",tbl_Metraj22[[#This Row],[TARIH]]="-"),0,IF(tbl_Metraj22[[#This Row],[YUZDE]]=0,tbl_Metraj22[[#This Row],[METRAJ_BETON]],tbl_Metraj22[[#This Row],[YUZDE]]*tbl_Metraj22[[#This Row],[METRAJ_BETON]]))</f>
        <v>0</v>
      </c>
      <c r="K6216" s="2" t="s">
        <v>22916</v>
      </c>
    </row>
    <row r="6217" spans="1:11" ht="14.25" x14ac:dyDescent="0.2">
      <c r="A6217" s="2" t="s">
        <v>734</v>
      </c>
      <c r="B6217" s="124" t="s">
        <v>9008</v>
      </c>
      <c r="C6217" s="124"/>
      <c r="D6217" s="126">
        <v>1.45</v>
      </c>
      <c r="E6217" s="124" t="s">
        <v>768</v>
      </c>
      <c r="F6217" s="124">
        <v>-1</v>
      </c>
      <c r="G6217" s="2" t="s">
        <v>18803</v>
      </c>
      <c r="H6217" s="130"/>
      <c r="I6217" s="134"/>
      <c r="J6217" s="123">
        <f>IF(OR(tbl_Metraj22[[#This Row],[TARIH]]="",tbl_Metraj22[[#This Row],[TARIH]]="-"),0,IF(tbl_Metraj22[[#This Row],[YUZDE]]=0,tbl_Metraj22[[#This Row],[METRAJ_BETON]],tbl_Metraj22[[#This Row],[YUZDE]]*tbl_Metraj22[[#This Row],[METRAJ_BETON]]))</f>
        <v>0</v>
      </c>
      <c r="K6217" s="2" t="s">
        <v>23592</v>
      </c>
    </row>
    <row r="6218" spans="1:11" ht="14.25" x14ac:dyDescent="0.2">
      <c r="A6218" s="2" t="s">
        <v>734</v>
      </c>
      <c r="B6218" s="124" t="s">
        <v>9009</v>
      </c>
      <c r="C6218" s="124"/>
      <c r="D6218" s="126">
        <v>3.67</v>
      </c>
      <c r="E6218" s="124" t="s">
        <v>768</v>
      </c>
      <c r="F6218" s="124">
        <v>-1</v>
      </c>
      <c r="G6218" s="2" t="s">
        <v>18804</v>
      </c>
      <c r="H6218" s="130"/>
      <c r="I6218" s="134"/>
      <c r="J6218" s="123">
        <f>IF(OR(tbl_Metraj22[[#This Row],[TARIH]]="",tbl_Metraj22[[#This Row],[TARIH]]="-"),0,IF(tbl_Metraj22[[#This Row],[YUZDE]]=0,tbl_Metraj22[[#This Row],[METRAJ_BETON]],tbl_Metraj22[[#This Row],[YUZDE]]*tbl_Metraj22[[#This Row],[METRAJ_BETON]]))</f>
        <v>0</v>
      </c>
      <c r="K6218" s="2" t="s">
        <v>22912</v>
      </c>
    </row>
    <row r="6219" spans="1:11" ht="14.25" x14ac:dyDescent="0.2">
      <c r="A6219" s="2" t="s">
        <v>734</v>
      </c>
      <c r="B6219" s="124" t="s">
        <v>9010</v>
      </c>
      <c r="C6219" s="124"/>
      <c r="D6219" s="126">
        <v>2.2999999999999998</v>
      </c>
      <c r="E6219" s="124" t="s">
        <v>768</v>
      </c>
      <c r="F6219" s="124">
        <v>-1</v>
      </c>
      <c r="G6219" s="2" t="s">
        <v>18805</v>
      </c>
      <c r="H6219" s="130"/>
      <c r="I6219" s="134"/>
      <c r="J6219" s="123">
        <f>IF(OR(tbl_Metraj22[[#This Row],[TARIH]]="",tbl_Metraj22[[#This Row],[TARIH]]="-"),0,IF(tbl_Metraj22[[#This Row],[YUZDE]]=0,tbl_Metraj22[[#This Row],[METRAJ_BETON]],tbl_Metraj22[[#This Row],[YUZDE]]*tbl_Metraj22[[#This Row],[METRAJ_BETON]]))</f>
        <v>0</v>
      </c>
      <c r="K6219" s="2" t="s">
        <v>22914</v>
      </c>
    </row>
    <row r="6220" spans="1:11" ht="14.25" x14ac:dyDescent="0.2">
      <c r="A6220" s="2" t="s">
        <v>734</v>
      </c>
      <c r="B6220" s="124" t="s">
        <v>9011</v>
      </c>
      <c r="C6220" s="124"/>
      <c r="D6220" s="126">
        <v>0.44</v>
      </c>
      <c r="E6220" s="124" t="s">
        <v>768</v>
      </c>
      <c r="F6220" s="124">
        <v>-1</v>
      </c>
      <c r="G6220" s="2" t="s">
        <v>18806</v>
      </c>
      <c r="H6220" s="130"/>
      <c r="I6220" s="134"/>
      <c r="J6220" s="123">
        <f>IF(OR(tbl_Metraj22[[#This Row],[TARIH]]="",tbl_Metraj22[[#This Row],[TARIH]]="-"),0,IF(tbl_Metraj22[[#This Row],[YUZDE]]=0,tbl_Metraj22[[#This Row],[METRAJ_BETON]],tbl_Metraj22[[#This Row],[YUZDE]]*tbl_Metraj22[[#This Row],[METRAJ_BETON]]))</f>
        <v>0</v>
      </c>
      <c r="K6220" s="2" t="s">
        <v>22936</v>
      </c>
    </row>
    <row r="6221" spans="1:11" ht="14.25" x14ac:dyDescent="0.2">
      <c r="A6221" s="2" t="s">
        <v>734</v>
      </c>
      <c r="B6221" s="124" t="s">
        <v>9012</v>
      </c>
      <c r="C6221" s="124"/>
      <c r="D6221" s="126">
        <v>1.21</v>
      </c>
      <c r="E6221" s="124" t="s">
        <v>768</v>
      </c>
      <c r="F6221" s="124">
        <v>-1</v>
      </c>
      <c r="G6221" s="2" t="s">
        <v>18807</v>
      </c>
      <c r="H6221" s="130"/>
      <c r="I6221" s="134"/>
      <c r="J6221" s="123">
        <f>IF(OR(tbl_Metraj22[[#This Row],[TARIH]]="",tbl_Metraj22[[#This Row],[TARIH]]="-"),0,IF(tbl_Metraj22[[#This Row],[YUZDE]]=0,tbl_Metraj22[[#This Row],[METRAJ_BETON]],tbl_Metraj22[[#This Row],[YUZDE]]*tbl_Metraj22[[#This Row],[METRAJ_BETON]]))</f>
        <v>0</v>
      </c>
      <c r="K6221" s="2" t="s">
        <v>23601</v>
      </c>
    </row>
    <row r="6222" spans="1:11" ht="14.25" x14ac:dyDescent="0.2">
      <c r="A6222" s="2" t="s">
        <v>734</v>
      </c>
      <c r="B6222" s="124" t="s">
        <v>9013</v>
      </c>
      <c r="C6222" s="124"/>
      <c r="D6222" s="126">
        <v>2.2999999999999998</v>
      </c>
      <c r="E6222" s="124" t="s">
        <v>768</v>
      </c>
      <c r="F6222" s="124">
        <v>-1</v>
      </c>
      <c r="G6222" s="2" t="s">
        <v>18808</v>
      </c>
      <c r="H6222" s="130"/>
      <c r="I6222" s="134"/>
      <c r="J6222" s="123">
        <f>IF(OR(tbl_Metraj22[[#This Row],[TARIH]]="",tbl_Metraj22[[#This Row],[TARIH]]="-"),0,IF(tbl_Metraj22[[#This Row],[YUZDE]]=0,tbl_Metraj22[[#This Row],[METRAJ_BETON]],tbl_Metraj22[[#This Row],[YUZDE]]*tbl_Metraj22[[#This Row],[METRAJ_BETON]]))</f>
        <v>0</v>
      </c>
      <c r="K6222" s="2" t="s">
        <v>22915</v>
      </c>
    </row>
    <row r="6223" spans="1:11" ht="14.25" x14ac:dyDescent="0.2">
      <c r="A6223" s="2" t="s">
        <v>734</v>
      </c>
      <c r="B6223" s="124" t="s">
        <v>9014</v>
      </c>
      <c r="C6223" s="124"/>
      <c r="D6223" s="126">
        <v>1.94</v>
      </c>
      <c r="E6223" s="124" t="s">
        <v>768</v>
      </c>
      <c r="F6223" s="124">
        <v>-1</v>
      </c>
      <c r="G6223" s="2" t="s">
        <v>18809</v>
      </c>
      <c r="H6223" s="130"/>
      <c r="I6223" s="134"/>
      <c r="J6223" s="123">
        <f>IF(OR(tbl_Metraj22[[#This Row],[TARIH]]="",tbl_Metraj22[[#This Row],[TARIH]]="-"),0,IF(tbl_Metraj22[[#This Row],[YUZDE]]=0,tbl_Metraj22[[#This Row],[METRAJ_BETON]],tbl_Metraj22[[#This Row],[YUZDE]]*tbl_Metraj22[[#This Row],[METRAJ_BETON]]))</f>
        <v>0</v>
      </c>
      <c r="K6223" s="2" t="s">
        <v>23583</v>
      </c>
    </row>
    <row r="6224" spans="1:11" ht="14.25" x14ac:dyDescent="0.2">
      <c r="A6224" s="2" t="s">
        <v>728</v>
      </c>
      <c r="B6224" s="124" t="s">
        <v>10205</v>
      </c>
      <c r="C6224" s="124"/>
      <c r="D6224" s="126">
        <v>0.84</v>
      </c>
      <c r="E6224" s="124" t="s">
        <v>768</v>
      </c>
      <c r="F6224" s="124">
        <v>-1</v>
      </c>
      <c r="G6224" s="2" t="s">
        <v>18810</v>
      </c>
      <c r="H6224" s="130"/>
      <c r="I6224" s="134"/>
      <c r="J6224" s="123">
        <f>IF(OR(tbl_Metraj22[[#This Row],[TARIH]]="",tbl_Metraj22[[#This Row],[TARIH]]="-"),0,IF(tbl_Metraj22[[#This Row],[YUZDE]]=0,tbl_Metraj22[[#This Row],[METRAJ_BETON]],tbl_Metraj22[[#This Row],[YUZDE]]*tbl_Metraj22[[#This Row],[METRAJ_BETON]]))</f>
        <v>0</v>
      </c>
      <c r="K6224" s="2" t="s">
        <v>1077</v>
      </c>
    </row>
    <row r="6225" spans="1:11" ht="14.25" x14ac:dyDescent="0.2">
      <c r="A6225" s="2" t="s">
        <v>728</v>
      </c>
      <c r="B6225" s="124" t="s">
        <v>10206</v>
      </c>
      <c r="C6225" s="124"/>
      <c r="D6225" s="126">
        <v>2.2400000000000002</v>
      </c>
      <c r="E6225" s="124" t="s">
        <v>768</v>
      </c>
      <c r="F6225" s="124">
        <v>-1</v>
      </c>
      <c r="G6225" s="2" t="s">
        <v>18811</v>
      </c>
      <c r="H6225" s="130"/>
      <c r="I6225" s="134"/>
      <c r="J6225" s="123">
        <f>IF(OR(tbl_Metraj22[[#This Row],[TARIH]]="",tbl_Metraj22[[#This Row],[TARIH]]="-"),0,IF(tbl_Metraj22[[#This Row],[YUZDE]]=0,tbl_Metraj22[[#This Row],[METRAJ_BETON]],tbl_Metraj22[[#This Row],[YUZDE]]*tbl_Metraj22[[#This Row],[METRAJ_BETON]]))</f>
        <v>0</v>
      </c>
      <c r="K6225" s="2" t="s">
        <v>1132</v>
      </c>
    </row>
    <row r="6226" spans="1:11" ht="14.25" x14ac:dyDescent="0.2">
      <c r="A6226" s="2" t="s">
        <v>728</v>
      </c>
      <c r="B6226" s="124" t="s">
        <v>10207</v>
      </c>
      <c r="C6226" s="124"/>
      <c r="D6226" s="126">
        <v>2.2400000000000002</v>
      </c>
      <c r="E6226" s="124" t="s">
        <v>768</v>
      </c>
      <c r="F6226" s="124">
        <v>-1</v>
      </c>
      <c r="G6226" s="2" t="s">
        <v>18812</v>
      </c>
      <c r="H6226" s="130"/>
      <c r="I6226" s="134"/>
      <c r="J6226" s="123">
        <f>IF(OR(tbl_Metraj22[[#This Row],[TARIH]]="",tbl_Metraj22[[#This Row],[TARIH]]="-"),0,IF(tbl_Metraj22[[#This Row],[YUZDE]]=0,tbl_Metraj22[[#This Row],[METRAJ_BETON]],tbl_Metraj22[[#This Row],[YUZDE]]*tbl_Metraj22[[#This Row],[METRAJ_BETON]]))</f>
        <v>0</v>
      </c>
      <c r="K6226" s="2" t="s">
        <v>1133</v>
      </c>
    </row>
    <row r="6227" spans="1:11" ht="14.25" x14ac:dyDescent="0.2">
      <c r="A6227" s="2" t="s">
        <v>728</v>
      </c>
      <c r="B6227" s="124" t="s">
        <v>10208</v>
      </c>
      <c r="C6227" s="124"/>
      <c r="D6227" s="126">
        <v>2.2400000000000002</v>
      </c>
      <c r="E6227" s="124" t="s">
        <v>768</v>
      </c>
      <c r="F6227" s="124">
        <v>-1</v>
      </c>
      <c r="G6227" s="2" t="s">
        <v>18813</v>
      </c>
      <c r="H6227" s="130"/>
      <c r="I6227" s="134"/>
      <c r="J6227" s="123">
        <f>IF(OR(tbl_Metraj22[[#This Row],[TARIH]]="",tbl_Metraj22[[#This Row],[TARIH]]="-"),0,IF(tbl_Metraj22[[#This Row],[YUZDE]]=0,tbl_Metraj22[[#This Row],[METRAJ_BETON]],tbl_Metraj22[[#This Row],[YUZDE]]*tbl_Metraj22[[#This Row],[METRAJ_BETON]]))</f>
        <v>0</v>
      </c>
      <c r="K6227" s="2" t="s">
        <v>1131</v>
      </c>
    </row>
    <row r="6228" spans="1:11" ht="14.25" x14ac:dyDescent="0.2">
      <c r="A6228" s="2" t="s">
        <v>728</v>
      </c>
      <c r="B6228" s="124" t="s">
        <v>10209</v>
      </c>
      <c r="C6228" s="124"/>
      <c r="D6228" s="126">
        <v>2.2400000000000002</v>
      </c>
      <c r="E6228" s="124" t="s">
        <v>768</v>
      </c>
      <c r="F6228" s="124">
        <v>-1</v>
      </c>
      <c r="G6228" s="2" t="s">
        <v>18814</v>
      </c>
      <c r="H6228" s="130"/>
      <c r="I6228" s="134"/>
      <c r="J6228" s="123">
        <f>IF(OR(tbl_Metraj22[[#This Row],[TARIH]]="",tbl_Metraj22[[#This Row],[TARIH]]="-"),0,IF(tbl_Metraj22[[#This Row],[YUZDE]]=0,tbl_Metraj22[[#This Row],[METRAJ_BETON]],tbl_Metraj22[[#This Row],[YUZDE]]*tbl_Metraj22[[#This Row],[METRAJ_BETON]]))</f>
        <v>0</v>
      </c>
      <c r="K6228" s="2" t="s">
        <v>1130</v>
      </c>
    </row>
    <row r="6229" spans="1:11" ht="14.25" x14ac:dyDescent="0.2">
      <c r="A6229" s="2" t="s">
        <v>728</v>
      </c>
      <c r="B6229" s="124" t="s">
        <v>10210</v>
      </c>
      <c r="C6229" s="124"/>
      <c r="D6229" s="126">
        <v>2.73</v>
      </c>
      <c r="E6229" s="124" t="s">
        <v>768</v>
      </c>
      <c r="F6229" s="124">
        <v>-1</v>
      </c>
      <c r="G6229" s="2" t="s">
        <v>18815</v>
      </c>
      <c r="H6229" s="130"/>
      <c r="I6229" s="134"/>
      <c r="J6229" s="123">
        <f>IF(OR(tbl_Metraj22[[#This Row],[TARIH]]="",tbl_Metraj22[[#This Row],[TARIH]]="-"),0,IF(tbl_Metraj22[[#This Row],[YUZDE]]=0,tbl_Metraj22[[#This Row],[METRAJ_BETON]],tbl_Metraj22[[#This Row],[YUZDE]]*tbl_Metraj22[[#This Row],[METRAJ_BETON]]))</f>
        <v>0</v>
      </c>
      <c r="K6229" s="2" t="s">
        <v>1080</v>
      </c>
    </row>
    <row r="6230" spans="1:11" ht="14.25" x14ac:dyDescent="0.2">
      <c r="A6230" s="2" t="s">
        <v>728</v>
      </c>
      <c r="B6230" s="124" t="s">
        <v>10211</v>
      </c>
      <c r="C6230" s="124"/>
      <c r="D6230" s="126">
        <v>2.1</v>
      </c>
      <c r="E6230" s="124" t="s">
        <v>768</v>
      </c>
      <c r="F6230" s="124">
        <v>-1</v>
      </c>
      <c r="G6230" s="2" t="s">
        <v>18816</v>
      </c>
      <c r="H6230" s="130"/>
      <c r="I6230" s="134"/>
      <c r="J6230" s="123">
        <f>IF(OR(tbl_Metraj22[[#This Row],[TARIH]]="",tbl_Metraj22[[#This Row],[TARIH]]="-"),0,IF(tbl_Metraj22[[#This Row],[YUZDE]]=0,tbl_Metraj22[[#This Row],[METRAJ_BETON]],tbl_Metraj22[[#This Row],[YUZDE]]*tbl_Metraj22[[#This Row],[METRAJ_BETON]]))</f>
        <v>0</v>
      </c>
      <c r="K6230" s="2" t="s">
        <v>1081</v>
      </c>
    </row>
    <row r="6231" spans="1:11" ht="14.25" x14ac:dyDescent="0.2">
      <c r="A6231" s="2" t="s">
        <v>728</v>
      </c>
      <c r="B6231" s="124" t="s">
        <v>10212</v>
      </c>
      <c r="C6231" s="124"/>
      <c r="D6231" s="126">
        <v>2.1</v>
      </c>
      <c r="E6231" s="124" t="s">
        <v>768</v>
      </c>
      <c r="F6231" s="124">
        <v>-1</v>
      </c>
      <c r="G6231" s="2" t="s">
        <v>18817</v>
      </c>
      <c r="H6231" s="130"/>
      <c r="I6231" s="134"/>
      <c r="J6231" s="123">
        <f>IF(OR(tbl_Metraj22[[#This Row],[TARIH]]="",tbl_Metraj22[[#This Row],[TARIH]]="-"),0,IF(tbl_Metraj22[[#This Row],[YUZDE]]=0,tbl_Metraj22[[#This Row],[METRAJ_BETON]],tbl_Metraj22[[#This Row],[YUZDE]]*tbl_Metraj22[[#This Row],[METRAJ_BETON]]))</f>
        <v>0</v>
      </c>
      <c r="K6231" s="2" t="s">
        <v>1082</v>
      </c>
    </row>
    <row r="6232" spans="1:11" ht="14.25" x14ac:dyDescent="0.2">
      <c r="A6232" s="2" t="s">
        <v>728</v>
      </c>
      <c r="B6232" s="124" t="s">
        <v>10213</v>
      </c>
      <c r="C6232" s="124"/>
      <c r="D6232" s="126">
        <v>2.73</v>
      </c>
      <c r="E6232" s="124" t="s">
        <v>768</v>
      </c>
      <c r="F6232" s="124">
        <v>-1</v>
      </c>
      <c r="G6232" s="2" t="s">
        <v>18818</v>
      </c>
      <c r="H6232" s="130"/>
      <c r="I6232" s="134"/>
      <c r="J6232" s="123">
        <f>IF(OR(tbl_Metraj22[[#This Row],[TARIH]]="",tbl_Metraj22[[#This Row],[TARIH]]="-"),0,IF(tbl_Metraj22[[#This Row],[YUZDE]]=0,tbl_Metraj22[[#This Row],[METRAJ_BETON]],tbl_Metraj22[[#This Row],[YUZDE]]*tbl_Metraj22[[#This Row],[METRAJ_BETON]]))</f>
        <v>0</v>
      </c>
      <c r="K6232" s="2" t="s">
        <v>1083</v>
      </c>
    </row>
    <row r="6233" spans="1:11" ht="14.25" x14ac:dyDescent="0.2">
      <c r="A6233" s="2" t="s">
        <v>728</v>
      </c>
      <c r="B6233" s="124" t="s">
        <v>10214</v>
      </c>
      <c r="C6233" s="124"/>
      <c r="D6233" s="126">
        <v>2.89</v>
      </c>
      <c r="E6233" s="124" t="s">
        <v>768</v>
      </c>
      <c r="F6233" s="124">
        <v>-1</v>
      </c>
      <c r="G6233" s="2" t="s">
        <v>18819</v>
      </c>
      <c r="H6233" s="130"/>
      <c r="I6233" s="134"/>
      <c r="J6233" s="123">
        <f>IF(OR(tbl_Metraj22[[#This Row],[TARIH]]="",tbl_Metraj22[[#This Row],[TARIH]]="-"),0,IF(tbl_Metraj22[[#This Row],[YUZDE]]=0,tbl_Metraj22[[#This Row],[METRAJ_BETON]],tbl_Metraj22[[#This Row],[YUZDE]]*tbl_Metraj22[[#This Row],[METRAJ_BETON]]))</f>
        <v>0</v>
      </c>
      <c r="K6233" s="2" t="s">
        <v>1084</v>
      </c>
    </row>
    <row r="6234" spans="1:11" ht="14.25" x14ac:dyDescent="0.2">
      <c r="A6234" s="2" t="s">
        <v>728</v>
      </c>
      <c r="B6234" s="124" t="s">
        <v>10215</v>
      </c>
      <c r="C6234" s="124"/>
      <c r="D6234" s="126">
        <v>3.36</v>
      </c>
      <c r="E6234" s="124" t="s">
        <v>768</v>
      </c>
      <c r="F6234" s="124">
        <v>-1</v>
      </c>
      <c r="G6234" s="2" t="s">
        <v>18820</v>
      </c>
      <c r="H6234" s="130"/>
      <c r="I6234" s="134"/>
      <c r="J6234" s="123">
        <f>IF(OR(tbl_Metraj22[[#This Row],[TARIH]]="",tbl_Metraj22[[#This Row],[TARIH]]="-"),0,IF(tbl_Metraj22[[#This Row],[YUZDE]]=0,tbl_Metraj22[[#This Row],[METRAJ_BETON]],tbl_Metraj22[[#This Row],[YUZDE]]*tbl_Metraj22[[#This Row],[METRAJ_BETON]]))</f>
        <v>0</v>
      </c>
      <c r="K6234" s="2" t="s">
        <v>1085</v>
      </c>
    </row>
    <row r="6235" spans="1:11" ht="14.25" x14ac:dyDescent="0.2">
      <c r="A6235" s="2" t="s">
        <v>728</v>
      </c>
      <c r="B6235" s="124" t="s">
        <v>10229</v>
      </c>
      <c r="C6235" s="124"/>
      <c r="D6235" s="126">
        <v>2.33</v>
      </c>
      <c r="E6235" s="124" t="s">
        <v>768</v>
      </c>
      <c r="F6235" s="124">
        <v>-1</v>
      </c>
      <c r="G6235" s="2" t="s">
        <v>18821</v>
      </c>
      <c r="H6235" s="130"/>
      <c r="I6235" s="134"/>
      <c r="J6235" s="123">
        <f>IF(OR(tbl_Metraj22[[#This Row],[TARIH]]="",tbl_Metraj22[[#This Row],[TARIH]]="-"),0,IF(tbl_Metraj22[[#This Row],[YUZDE]]=0,tbl_Metraj22[[#This Row],[METRAJ_BETON]],tbl_Metraj22[[#This Row],[YUZDE]]*tbl_Metraj22[[#This Row],[METRAJ_BETON]]))</f>
        <v>0</v>
      </c>
      <c r="K6235" s="2" t="s">
        <v>1109</v>
      </c>
    </row>
    <row r="6236" spans="1:11" ht="14.25" x14ac:dyDescent="0.2">
      <c r="A6236" s="2" t="s">
        <v>728</v>
      </c>
      <c r="B6236" s="124" t="s">
        <v>10230</v>
      </c>
      <c r="C6236" s="124"/>
      <c r="D6236" s="126">
        <v>2.33</v>
      </c>
      <c r="E6236" s="124" t="s">
        <v>768</v>
      </c>
      <c r="F6236" s="124">
        <v>-1</v>
      </c>
      <c r="G6236" s="2" t="s">
        <v>18822</v>
      </c>
      <c r="H6236" s="130"/>
      <c r="I6236" s="134"/>
      <c r="J6236" s="123">
        <f>IF(OR(tbl_Metraj22[[#This Row],[TARIH]]="",tbl_Metraj22[[#This Row],[TARIH]]="-"),0,IF(tbl_Metraj22[[#This Row],[YUZDE]]=0,tbl_Metraj22[[#This Row],[METRAJ_BETON]],tbl_Metraj22[[#This Row],[YUZDE]]*tbl_Metraj22[[#This Row],[METRAJ_BETON]]))</f>
        <v>0</v>
      </c>
      <c r="K6236" s="2" t="s">
        <v>1110</v>
      </c>
    </row>
    <row r="6237" spans="1:11" ht="14.25" x14ac:dyDescent="0.2">
      <c r="A6237" s="2" t="s">
        <v>728</v>
      </c>
      <c r="B6237" s="124" t="s">
        <v>10233</v>
      </c>
      <c r="C6237" s="124"/>
      <c r="D6237" s="126">
        <v>3.36</v>
      </c>
      <c r="E6237" s="124" t="s">
        <v>768</v>
      </c>
      <c r="F6237" s="124">
        <v>-1</v>
      </c>
      <c r="G6237" s="2" t="s">
        <v>18823</v>
      </c>
      <c r="H6237" s="130"/>
      <c r="I6237" s="134"/>
      <c r="J6237" s="123">
        <f>IF(OR(tbl_Metraj22[[#This Row],[TARIH]]="",tbl_Metraj22[[#This Row],[TARIH]]="-"),0,IF(tbl_Metraj22[[#This Row],[YUZDE]]=0,tbl_Metraj22[[#This Row],[METRAJ_BETON]],tbl_Metraj22[[#This Row],[YUZDE]]*tbl_Metraj22[[#This Row],[METRAJ_BETON]]))</f>
        <v>0</v>
      </c>
      <c r="K6237" s="2" t="s">
        <v>1113</v>
      </c>
    </row>
    <row r="6238" spans="1:11" ht="14.25" x14ac:dyDescent="0.2">
      <c r="A6238" s="2" t="s">
        <v>728</v>
      </c>
      <c r="B6238" s="124" t="s">
        <v>10234</v>
      </c>
      <c r="C6238" s="124"/>
      <c r="D6238" s="126">
        <v>4.3600000000000003</v>
      </c>
      <c r="E6238" s="124" t="s">
        <v>768</v>
      </c>
      <c r="F6238" s="124">
        <v>-1</v>
      </c>
      <c r="G6238" s="2" t="s">
        <v>18824</v>
      </c>
      <c r="H6238" s="130"/>
      <c r="I6238" s="134"/>
      <c r="J6238" s="123">
        <f>IF(OR(tbl_Metraj22[[#This Row],[TARIH]]="",tbl_Metraj22[[#This Row],[TARIH]]="-"),0,IF(tbl_Metraj22[[#This Row],[YUZDE]]=0,tbl_Metraj22[[#This Row],[METRAJ_BETON]],tbl_Metraj22[[#This Row],[YUZDE]]*tbl_Metraj22[[#This Row],[METRAJ_BETON]]))</f>
        <v>0</v>
      </c>
      <c r="K6238" s="2" t="s">
        <v>1134</v>
      </c>
    </row>
    <row r="6239" spans="1:11" ht="14.25" x14ac:dyDescent="0.2">
      <c r="A6239" s="2" t="s">
        <v>728</v>
      </c>
      <c r="B6239" s="124" t="s">
        <v>10236</v>
      </c>
      <c r="C6239" s="124"/>
      <c r="D6239" s="126">
        <v>3.92</v>
      </c>
      <c r="E6239" s="124" t="s">
        <v>768</v>
      </c>
      <c r="F6239" s="124">
        <v>-1</v>
      </c>
      <c r="G6239" s="2" t="s">
        <v>18825</v>
      </c>
      <c r="H6239" s="130"/>
      <c r="I6239" s="134"/>
      <c r="J6239" s="123">
        <f>IF(OR(tbl_Metraj22[[#This Row],[TARIH]]="",tbl_Metraj22[[#This Row],[TARIH]]="-"),0,IF(tbl_Metraj22[[#This Row],[YUZDE]]=0,tbl_Metraj22[[#This Row],[METRAJ_BETON]],tbl_Metraj22[[#This Row],[YUZDE]]*tbl_Metraj22[[#This Row],[METRAJ_BETON]]))</f>
        <v>0</v>
      </c>
      <c r="K6239" s="2" t="s">
        <v>1114</v>
      </c>
    </row>
    <row r="6240" spans="1:11" ht="14.25" x14ac:dyDescent="0.2">
      <c r="A6240" s="2" t="s">
        <v>728</v>
      </c>
      <c r="B6240" s="124" t="s">
        <v>10251</v>
      </c>
      <c r="C6240" s="124"/>
      <c r="D6240" s="126">
        <v>2.2400000000000002</v>
      </c>
      <c r="E6240" s="124" t="s">
        <v>768</v>
      </c>
      <c r="F6240" s="124">
        <v>-1</v>
      </c>
      <c r="G6240" s="2" t="s">
        <v>18826</v>
      </c>
      <c r="H6240" s="130"/>
      <c r="I6240" s="134"/>
      <c r="J6240" s="123">
        <f>IF(OR(tbl_Metraj22[[#This Row],[TARIH]]="",tbl_Metraj22[[#This Row],[TARIH]]="-"),0,IF(tbl_Metraj22[[#This Row],[YUZDE]]=0,tbl_Metraj22[[#This Row],[METRAJ_BETON]],tbl_Metraj22[[#This Row],[YUZDE]]*tbl_Metraj22[[#This Row],[METRAJ_BETON]]))</f>
        <v>0</v>
      </c>
      <c r="K6240" s="2" t="s">
        <v>1091</v>
      </c>
    </row>
    <row r="6241" spans="1:11" ht="14.25" x14ac:dyDescent="0.2">
      <c r="A6241" s="2" t="s">
        <v>728</v>
      </c>
      <c r="B6241" s="124" t="s">
        <v>10252</v>
      </c>
      <c r="C6241" s="124"/>
      <c r="D6241" s="126">
        <v>2.2400000000000002</v>
      </c>
      <c r="E6241" s="124" t="s">
        <v>768</v>
      </c>
      <c r="F6241" s="124">
        <v>-1</v>
      </c>
      <c r="G6241" s="2" t="s">
        <v>18827</v>
      </c>
      <c r="H6241" s="130"/>
      <c r="I6241" s="134"/>
      <c r="J6241" s="123">
        <f>IF(OR(tbl_Metraj22[[#This Row],[TARIH]]="",tbl_Metraj22[[#This Row],[TARIH]]="-"),0,IF(tbl_Metraj22[[#This Row],[YUZDE]]=0,tbl_Metraj22[[#This Row],[METRAJ_BETON]],tbl_Metraj22[[#This Row],[YUZDE]]*tbl_Metraj22[[#This Row],[METRAJ_BETON]]))</f>
        <v>0</v>
      </c>
      <c r="K6241" s="2" t="s">
        <v>1115</v>
      </c>
    </row>
    <row r="6242" spans="1:11" ht="14.25" x14ac:dyDescent="0.2">
      <c r="A6242" s="2" t="s">
        <v>728</v>
      </c>
      <c r="B6242" s="124" t="s">
        <v>10253</v>
      </c>
      <c r="C6242" s="124"/>
      <c r="D6242" s="126">
        <v>5.56</v>
      </c>
      <c r="E6242" s="124" t="s">
        <v>768</v>
      </c>
      <c r="F6242" s="124">
        <v>-1</v>
      </c>
      <c r="G6242" s="2" t="s">
        <v>18828</v>
      </c>
      <c r="H6242" s="130"/>
      <c r="I6242" s="134"/>
      <c r="J6242" s="123">
        <f>IF(OR(tbl_Metraj22[[#This Row],[TARIH]]="",tbl_Metraj22[[#This Row],[TARIH]]="-"),0,IF(tbl_Metraj22[[#This Row],[YUZDE]]=0,tbl_Metraj22[[#This Row],[METRAJ_BETON]],tbl_Metraj22[[#This Row],[YUZDE]]*tbl_Metraj22[[#This Row],[METRAJ_BETON]]))</f>
        <v>0</v>
      </c>
      <c r="K6242" s="2" t="s">
        <v>1090</v>
      </c>
    </row>
    <row r="6243" spans="1:11" ht="14.25" x14ac:dyDescent="0.2">
      <c r="A6243" s="2" t="s">
        <v>728</v>
      </c>
      <c r="B6243" s="124" t="s">
        <v>10254</v>
      </c>
      <c r="C6243" s="124"/>
      <c r="D6243" s="126">
        <v>5.0199999999999996</v>
      </c>
      <c r="E6243" s="124" t="s">
        <v>768</v>
      </c>
      <c r="F6243" s="124">
        <v>-1</v>
      </c>
      <c r="G6243" s="2" t="s">
        <v>18829</v>
      </c>
      <c r="H6243" s="130"/>
      <c r="I6243" s="134"/>
      <c r="J6243" s="123">
        <f>IF(OR(tbl_Metraj22[[#This Row],[TARIH]]="",tbl_Metraj22[[#This Row],[TARIH]]="-"),0,IF(tbl_Metraj22[[#This Row],[YUZDE]]=0,tbl_Metraj22[[#This Row],[METRAJ_BETON]],tbl_Metraj22[[#This Row],[YUZDE]]*tbl_Metraj22[[#This Row],[METRAJ_BETON]]))</f>
        <v>0</v>
      </c>
      <c r="K6243" s="2" t="s">
        <v>1089</v>
      </c>
    </row>
    <row r="6244" spans="1:11" ht="14.25" x14ac:dyDescent="0.2">
      <c r="A6244" s="2" t="s">
        <v>728</v>
      </c>
      <c r="B6244" s="124" t="s">
        <v>10255</v>
      </c>
      <c r="C6244" s="124"/>
      <c r="D6244" s="126">
        <v>5.0199999999999996</v>
      </c>
      <c r="E6244" s="124" t="s">
        <v>768</v>
      </c>
      <c r="F6244" s="124">
        <v>-1</v>
      </c>
      <c r="G6244" s="2" t="s">
        <v>18830</v>
      </c>
      <c r="H6244" s="130"/>
      <c r="I6244" s="134"/>
      <c r="J6244" s="123">
        <f>IF(OR(tbl_Metraj22[[#This Row],[TARIH]]="",tbl_Metraj22[[#This Row],[TARIH]]="-"),0,IF(tbl_Metraj22[[#This Row],[YUZDE]]=0,tbl_Metraj22[[#This Row],[METRAJ_BETON]],tbl_Metraj22[[#This Row],[YUZDE]]*tbl_Metraj22[[#This Row],[METRAJ_BETON]]))</f>
        <v>0</v>
      </c>
      <c r="K6244" s="2" t="s">
        <v>1088</v>
      </c>
    </row>
    <row r="6245" spans="1:11" ht="14.25" x14ac:dyDescent="0.2">
      <c r="A6245" s="2" t="s">
        <v>728</v>
      </c>
      <c r="B6245" s="124" t="s">
        <v>10256</v>
      </c>
      <c r="C6245" s="124"/>
      <c r="D6245" s="126">
        <v>5.56</v>
      </c>
      <c r="E6245" s="124" t="s">
        <v>768</v>
      </c>
      <c r="F6245" s="124">
        <v>-1</v>
      </c>
      <c r="G6245" s="2" t="s">
        <v>18831</v>
      </c>
      <c r="H6245" s="130"/>
      <c r="I6245" s="134"/>
      <c r="J6245" s="123">
        <f>IF(OR(tbl_Metraj22[[#This Row],[TARIH]]="",tbl_Metraj22[[#This Row],[TARIH]]="-"),0,IF(tbl_Metraj22[[#This Row],[YUZDE]]=0,tbl_Metraj22[[#This Row],[METRAJ_BETON]],tbl_Metraj22[[#This Row],[YUZDE]]*tbl_Metraj22[[#This Row],[METRAJ_BETON]]))</f>
        <v>0</v>
      </c>
      <c r="K6245" s="2" t="s">
        <v>1087</v>
      </c>
    </row>
    <row r="6246" spans="1:11" ht="14.25" x14ac:dyDescent="0.2">
      <c r="A6246" s="2" t="s">
        <v>728</v>
      </c>
      <c r="B6246" s="124" t="s">
        <v>10257</v>
      </c>
      <c r="C6246" s="124"/>
      <c r="D6246" s="126">
        <v>3.92</v>
      </c>
      <c r="E6246" s="124" t="s">
        <v>768</v>
      </c>
      <c r="F6246" s="124">
        <v>-1</v>
      </c>
      <c r="G6246" s="2" t="s">
        <v>18832</v>
      </c>
      <c r="H6246" s="130"/>
      <c r="I6246" s="134"/>
      <c r="J6246" s="123">
        <f>IF(OR(tbl_Metraj22[[#This Row],[TARIH]]="",tbl_Metraj22[[#This Row],[TARIH]]="-"),0,IF(tbl_Metraj22[[#This Row],[YUZDE]]=0,tbl_Metraj22[[#This Row],[METRAJ_BETON]],tbl_Metraj22[[#This Row],[YUZDE]]*tbl_Metraj22[[#This Row],[METRAJ_BETON]]))</f>
        <v>0</v>
      </c>
      <c r="K6246" s="2" t="s">
        <v>1086</v>
      </c>
    </row>
    <row r="6247" spans="1:11" ht="14.25" x14ac:dyDescent="0.2">
      <c r="A6247" s="2" t="s">
        <v>728</v>
      </c>
      <c r="B6247" s="124" t="s">
        <v>10258</v>
      </c>
      <c r="C6247" s="124"/>
      <c r="D6247" s="126">
        <v>2.2400000000000002</v>
      </c>
      <c r="E6247" s="124" t="s">
        <v>768</v>
      </c>
      <c r="F6247" s="124">
        <v>-1</v>
      </c>
      <c r="G6247" s="2" t="s">
        <v>18833</v>
      </c>
      <c r="H6247" s="130"/>
      <c r="I6247" s="134"/>
      <c r="J6247" s="123">
        <f>IF(OR(tbl_Metraj22[[#This Row],[TARIH]]="",tbl_Metraj22[[#This Row],[TARIH]]="-"),0,IF(tbl_Metraj22[[#This Row],[YUZDE]]=0,tbl_Metraj22[[#This Row],[METRAJ_BETON]],tbl_Metraj22[[#This Row],[YUZDE]]*tbl_Metraj22[[#This Row],[METRAJ_BETON]]))</f>
        <v>0</v>
      </c>
      <c r="K6247" s="2" t="s">
        <v>1126</v>
      </c>
    </row>
    <row r="6248" spans="1:11" ht="14.25" x14ac:dyDescent="0.2">
      <c r="A6248" s="2" t="s">
        <v>728</v>
      </c>
      <c r="B6248" s="124" t="s">
        <v>10259</v>
      </c>
      <c r="C6248" s="124"/>
      <c r="D6248" s="126">
        <v>2.2400000000000002</v>
      </c>
      <c r="E6248" s="124" t="s">
        <v>768</v>
      </c>
      <c r="F6248" s="124">
        <v>-1</v>
      </c>
      <c r="G6248" s="2" t="s">
        <v>18834</v>
      </c>
      <c r="H6248" s="130"/>
      <c r="I6248" s="134"/>
      <c r="J6248" s="123">
        <f>IF(OR(tbl_Metraj22[[#This Row],[TARIH]]="",tbl_Metraj22[[#This Row],[TARIH]]="-"),0,IF(tbl_Metraj22[[#This Row],[YUZDE]]=0,tbl_Metraj22[[#This Row],[METRAJ_BETON]],tbl_Metraj22[[#This Row],[YUZDE]]*tbl_Metraj22[[#This Row],[METRAJ_BETON]]))</f>
        <v>0</v>
      </c>
      <c r="K6248" s="2" t="s">
        <v>1128</v>
      </c>
    </row>
    <row r="6249" spans="1:11" ht="14.25" x14ac:dyDescent="0.2">
      <c r="A6249" s="2" t="s">
        <v>728</v>
      </c>
      <c r="B6249" s="124" t="s">
        <v>10260</v>
      </c>
      <c r="C6249" s="124"/>
      <c r="D6249" s="126">
        <v>2.2400000000000002</v>
      </c>
      <c r="E6249" s="124" t="s">
        <v>768</v>
      </c>
      <c r="F6249" s="124">
        <v>-1</v>
      </c>
      <c r="G6249" s="2" t="s">
        <v>18835</v>
      </c>
      <c r="H6249" s="130"/>
      <c r="I6249" s="134"/>
      <c r="J6249" s="123">
        <f>IF(OR(tbl_Metraj22[[#This Row],[TARIH]]="",tbl_Metraj22[[#This Row],[TARIH]]="-"),0,IF(tbl_Metraj22[[#This Row],[YUZDE]]=0,tbl_Metraj22[[#This Row],[METRAJ_BETON]],tbl_Metraj22[[#This Row],[YUZDE]]*tbl_Metraj22[[#This Row],[METRAJ_BETON]]))</f>
        <v>0</v>
      </c>
      <c r="K6249" s="2" t="s">
        <v>1129</v>
      </c>
    </row>
    <row r="6250" spans="1:11" ht="14.25" x14ac:dyDescent="0.2">
      <c r="A6250" s="2" t="s">
        <v>728</v>
      </c>
      <c r="B6250" s="124" t="s">
        <v>10261</v>
      </c>
      <c r="C6250" s="124"/>
      <c r="D6250" s="126">
        <v>2.2400000000000002</v>
      </c>
      <c r="E6250" s="124" t="s">
        <v>768</v>
      </c>
      <c r="F6250" s="124">
        <v>-1</v>
      </c>
      <c r="G6250" s="2" t="s">
        <v>18836</v>
      </c>
      <c r="H6250" s="130"/>
      <c r="I6250" s="134"/>
      <c r="J6250" s="123">
        <f>IF(OR(tbl_Metraj22[[#This Row],[TARIH]]="",tbl_Metraj22[[#This Row],[TARIH]]="-"),0,IF(tbl_Metraj22[[#This Row],[YUZDE]]=0,tbl_Metraj22[[#This Row],[METRAJ_BETON]],tbl_Metraj22[[#This Row],[YUZDE]]*tbl_Metraj22[[#This Row],[METRAJ_BETON]]))</f>
        <v>0</v>
      </c>
      <c r="K6250" s="2" t="s">
        <v>1127</v>
      </c>
    </row>
    <row r="6251" spans="1:11" ht="14.25" x14ac:dyDescent="0.2">
      <c r="A6251" s="2" t="s">
        <v>2977</v>
      </c>
      <c r="B6251" s="124" t="s">
        <v>8293</v>
      </c>
      <c r="C6251" s="124"/>
      <c r="D6251" s="126">
        <v>2.36</v>
      </c>
      <c r="E6251" s="124" t="s">
        <v>768</v>
      </c>
      <c r="F6251" s="124">
        <v>-1</v>
      </c>
      <c r="G6251" s="2" t="s">
        <v>18837</v>
      </c>
      <c r="H6251" s="130"/>
      <c r="I6251" s="134"/>
      <c r="J6251" s="123">
        <f>IF(OR(tbl_Metraj22[[#This Row],[TARIH]]="",tbl_Metraj22[[#This Row],[TARIH]]="-"),0,IF(tbl_Metraj22[[#This Row],[YUZDE]]=0,tbl_Metraj22[[#This Row],[METRAJ_BETON]],tbl_Metraj22[[#This Row],[YUZDE]]*tbl_Metraj22[[#This Row],[METRAJ_BETON]]))</f>
        <v>0</v>
      </c>
      <c r="K6251" s="2" t="s">
        <v>1062</v>
      </c>
    </row>
    <row r="6252" spans="1:11" ht="14.25" x14ac:dyDescent="0.2">
      <c r="A6252" s="2" t="s">
        <v>2977</v>
      </c>
      <c r="B6252" s="124" t="s">
        <v>8294</v>
      </c>
      <c r="C6252" s="124"/>
      <c r="D6252" s="126">
        <v>9.66</v>
      </c>
      <c r="E6252" s="124" t="s">
        <v>768</v>
      </c>
      <c r="F6252" s="124">
        <v>-1</v>
      </c>
      <c r="G6252" s="2" t="s">
        <v>18838</v>
      </c>
      <c r="H6252" s="130"/>
      <c r="I6252" s="134"/>
      <c r="J6252" s="123">
        <f>IF(OR(tbl_Metraj22[[#This Row],[TARIH]]="",tbl_Metraj22[[#This Row],[TARIH]]="-"),0,IF(tbl_Metraj22[[#This Row],[YUZDE]]=0,tbl_Metraj22[[#This Row],[METRAJ_BETON]],tbl_Metraj22[[#This Row],[YUZDE]]*tbl_Metraj22[[#This Row],[METRAJ_BETON]]))</f>
        <v>0</v>
      </c>
    </row>
    <row r="6253" spans="1:11" ht="14.25" x14ac:dyDescent="0.2">
      <c r="A6253" s="2" t="s">
        <v>2977</v>
      </c>
      <c r="B6253" s="124" t="s">
        <v>8295</v>
      </c>
      <c r="C6253" s="124"/>
      <c r="D6253" s="126">
        <v>7.14</v>
      </c>
      <c r="E6253" s="124" t="s">
        <v>768</v>
      </c>
      <c r="F6253" s="124">
        <v>-1</v>
      </c>
      <c r="G6253" s="2" t="s">
        <v>18839</v>
      </c>
      <c r="H6253" s="130"/>
      <c r="I6253" s="134"/>
      <c r="J6253" s="123">
        <f>IF(OR(tbl_Metraj22[[#This Row],[TARIH]]="",tbl_Metraj22[[#This Row],[TARIH]]="-"),0,IF(tbl_Metraj22[[#This Row],[YUZDE]]=0,tbl_Metraj22[[#This Row],[METRAJ_BETON]],tbl_Metraj22[[#This Row],[YUZDE]]*tbl_Metraj22[[#This Row],[METRAJ_BETON]]))</f>
        <v>0</v>
      </c>
      <c r="K6253" s="2" t="s">
        <v>1059</v>
      </c>
    </row>
    <row r="6254" spans="1:11" ht="14.25" x14ac:dyDescent="0.2">
      <c r="A6254" s="2" t="s">
        <v>2977</v>
      </c>
      <c r="B6254" s="124" t="s">
        <v>8296</v>
      </c>
      <c r="C6254" s="124"/>
      <c r="D6254" s="126">
        <v>6.12</v>
      </c>
      <c r="E6254" s="124" t="s">
        <v>768</v>
      </c>
      <c r="F6254" s="124">
        <v>-1</v>
      </c>
      <c r="G6254" s="2" t="s">
        <v>18840</v>
      </c>
      <c r="H6254" s="130"/>
      <c r="I6254" s="134"/>
      <c r="J6254" s="123">
        <f>IF(OR(tbl_Metraj22[[#This Row],[TARIH]]="",tbl_Metraj22[[#This Row],[TARIH]]="-"),0,IF(tbl_Metraj22[[#This Row],[YUZDE]]=0,tbl_Metraj22[[#This Row],[METRAJ_BETON]],tbl_Metraj22[[#This Row],[YUZDE]]*tbl_Metraj22[[#This Row],[METRAJ_BETON]]))</f>
        <v>0</v>
      </c>
      <c r="K6254" s="2" t="s">
        <v>1060</v>
      </c>
    </row>
    <row r="6255" spans="1:11" ht="14.25" x14ac:dyDescent="0.2">
      <c r="A6255" s="2" t="s">
        <v>2977</v>
      </c>
      <c r="B6255" s="124" t="s">
        <v>8297</v>
      </c>
      <c r="C6255" s="124"/>
      <c r="D6255" s="126">
        <v>4.41</v>
      </c>
      <c r="E6255" s="124" t="s">
        <v>768</v>
      </c>
      <c r="F6255" s="124">
        <v>-1</v>
      </c>
      <c r="G6255" s="2" t="s">
        <v>18841</v>
      </c>
      <c r="H6255" s="130"/>
      <c r="I6255" s="134"/>
      <c r="J6255" s="123">
        <f>IF(OR(tbl_Metraj22[[#This Row],[TARIH]]="",tbl_Metraj22[[#This Row],[TARIH]]="-"),0,IF(tbl_Metraj22[[#This Row],[YUZDE]]=0,tbl_Metraj22[[#This Row],[METRAJ_BETON]],tbl_Metraj22[[#This Row],[YUZDE]]*tbl_Metraj22[[#This Row],[METRAJ_BETON]]))</f>
        <v>0</v>
      </c>
      <c r="K6255" s="2" t="s">
        <v>1061</v>
      </c>
    </row>
    <row r="6256" spans="1:11" ht="14.25" x14ac:dyDescent="0.2">
      <c r="A6256" s="2" t="s">
        <v>2977</v>
      </c>
      <c r="B6256" s="124" t="s">
        <v>8298</v>
      </c>
      <c r="C6256" s="124"/>
      <c r="D6256" s="126">
        <v>0.84</v>
      </c>
      <c r="E6256" s="124" t="s">
        <v>768</v>
      </c>
      <c r="F6256" s="124">
        <v>-1</v>
      </c>
      <c r="G6256" s="2" t="s">
        <v>18842</v>
      </c>
      <c r="H6256" s="130"/>
      <c r="I6256" s="134"/>
      <c r="J6256" s="123">
        <f>IF(OR(tbl_Metraj22[[#This Row],[TARIH]]="",tbl_Metraj22[[#This Row],[TARIH]]="-"),0,IF(tbl_Metraj22[[#This Row],[YUZDE]]=0,tbl_Metraj22[[#This Row],[METRAJ_BETON]],tbl_Metraj22[[#This Row],[YUZDE]]*tbl_Metraj22[[#This Row],[METRAJ_BETON]]))</f>
        <v>0</v>
      </c>
    </row>
    <row r="6257" spans="1:11" ht="14.25" x14ac:dyDescent="0.2">
      <c r="A6257" s="2" t="s">
        <v>2977</v>
      </c>
      <c r="B6257" s="124" t="s">
        <v>8299</v>
      </c>
      <c r="C6257" s="124"/>
      <c r="D6257" s="126">
        <v>7.25</v>
      </c>
      <c r="E6257" s="124" t="s">
        <v>768</v>
      </c>
      <c r="F6257" s="124">
        <v>-1</v>
      </c>
      <c r="G6257" s="2" t="s">
        <v>18843</v>
      </c>
      <c r="H6257" s="130"/>
      <c r="I6257" s="134"/>
      <c r="J6257" s="123">
        <f>IF(OR(tbl_Metraj22[[#This Row],[TARIH]]="",tbl_Metraj22[[#This Row],[TARIH]]="-"),0,IF(tbl_Metraj22[[#This Row],[YUZDE]]=0,tbl_Metraj22[[#This Row],[METRAJ_BETON]],tbl_Metraj22[[#This Row],[YUZDE]]*tbl_Metraj22[[#This Row],[METRAJ_BETON]]))</f>
        <v>0</v>
      </c>
      <c r="K6257" s="2" t="s">
        <v>1064</v>
      </c>
    </row>
    <row r="6258" spans="1:11" ht="14.25" x14ac:dyDescent="0.2">
      <c r="A6258" s="2" t="s">
        <v>2977</v>
      </c>
      <c r="B6258" s="124" t="s">
        <v>8300</v>
      </c>
      <c r="C6258" s="124"/>
      <c r="D6258" s="126">
        <v>4.34</v>
      </c>
      <c r="E6258" s="124" t="s">
        <v>768</v>
      </c>
      <c r="F6258" s="124">
        <v>-1</v>
      </c>
      <c r="G6258" s="2" t="s">
        <v>18844</v>
      </c>
      <c r="H6258" s="130"/>
      <c r="I6258" s="134"/>
      <c r="J6258" s="123">
        <f>IF(OR(tbl_Metraj22[[#This Row],[TARIH]]="",tbl_Metraj22[[#This Row],[TARIH]]="-"),0,IF(tbl_Metraj22[[#This Row],[YUZDE]]=0,tbl_Metraj22[[#This Row],[METRAJ_BETON]],tbl_Metraj22[[#This Row],[YUZDE]]*tbl_Metraj22[[#This Row],[METRAJ_BETON]]))</f>
        <v>0</v>
      </c>
      <c r="K6258" s="2" t="s">
        <v>1065</v>
      </c>
    </row>
    <row r="6259" spans="1:11" ht="14.25" x14ac:dyDescent="0.2">
      <c r="A6259" s="2" t="s">
        <v>2977</v>
      </c>
      <c r="B6259" s="124" t="s">
        <v>8301</v>
      </c>
      <c r="C6259" s="124"/>
      <c r="D6259" s="126">
        <v>21.14</v>
      </c>
      <c r="E6259" s="124" t="s">
        <v>768</v>
      </c>
      <c r="F6259" s="124">
        <v>-1</v>
      </c>
      <c r="G6259" s="2" t="s">
        <v>18845</v>
      </c>
      <c r="H6259" s="130"/>
      <c r="I6259" s="134"/>
      <c r="J6259" s="123">
        <f>IF(OR(tbl_Metraj22[[#This Row],[TARIH]]="",tbl_Metraj22[[#This Row],[TARIH]]="-"),0,IF(tbl_Metraj22[[#This Row],[YUZDE]]=0,tbl_Metraj22[[#This Row],[METRAJ_BETON]],tbl_Metraj22[[#This Row],[YUZDE]]*tbl_Metraj22[[#This Row],[METRAJ_BETON]]))</f>
        <v>0</v>
      </c>
      <c r="K6259" s="2" t="s">
        <v>1057</v>
      </c>
    </row>
    <row r="6260" spans="1:11" ht="14.25" x14ac:dyDescent="0.2">
      <c r="A6260" s="2" t="s">
        <v>2977</v>
      </c>
      <c r="B6260" s="124" t="s">
        <v>8302</v>
      </c>
      <c r="C6260" s="124"/>
      <c r="D6260" s="126">
        <v>4.1100000000000003</v>
      </c>
      <c r="E6260" s="124" t="s">
        <v>768</v>
      </c>
      <c r="F6260" s="124">
        <v>-1</v>
      </c>
      <c r="G6260" s="2" t="s">
        <v>18846</v>
      </c>
      <c r="H6260" s="130"/>
      <c r="I6260" s="134"/>
      <c r="J6260" s="123">
        <f>IF(OR(tbl_Metraj22[[#This Row],[TARIH]]="",tbl_Metraj22[[#This Row],[TARIH]]="-"),0,IF(tbl_Metraj22[[#This Row],[YUZDE]]=0,tbl_Metraj22[[#This Row],[METRAJ_BETON]],tbl_Metraj22[[#This Row],[YUZDE]]*tbl_Metraj22[[#This Row],[METRAJ_BETON]]))</f>
        <v>0</v>
      </c>
      <c r="K6260" s="2" t="s">
        <v>1058</v>
      </c>
    </row>
    <row r="6261" spans="1:11" ht="14.25" x14ac:dyDescent="0.2">
      <c r="A6261" s="2" t="s">
        <v>2977</v>
      </c>
      <c r="B6261" s="124" t="s">
        <v>8390</v>
      </c>
      <c r="C6261" s="124"/>
      <c r="D6261" s="126">
        <v>9.66</v>
      </c>
      <c r="E6261" s="124" t="s">
        <v>768</v>
      </c>
      <c r="F6261" s="124">
        <v>-1</v>
      </c>
      <c r="G6261" s="2" t="s">
        <v>18847</v>
      </c>
      <c r="H6261" s="130"/>
      <c r="I6261" s="134"/>
      <c r="J6261" s="123">
        <f>IF(OR(tbl_Metraj22[[#This Row],[TARIH]]="",tbl_Metraj22[[#This Row],[TARIH]]="-"),0,IF(tbl_Metraj22[[#This Row],[YUZDE]]=0,tbl_Metraj22[[#This Row],[METRAJ_BETON]],tbl_Metraj22[[#This Row],[YUZDE]]*tbl_Metraj22[[#This Row],[METRAJ_BETON]]))</f>
        <v>0</v>
      </c>
    </row>
    <row r="6262" spans="1:11" ht="14.25" x14ac:dyDescent="0.2">
      <c r="A6262" s="2" t="s">
        <v>2977</v>
      </c>
      <c r="B6262" s="124" t="s">
        <v>8391</v>
      </c>
      <c r="C6262" s="124"/>
      <c r="D6262" s="126">
        <v>6.12</v>
      </c>
      <c r="E6262" s="124" t="s">
        <v>768</v>
      </c>
      <c r="F6262" s="124">
        <v>-1</v>
      </c>
      <c r="G6262" s="2" t="s">
        <v>18848</v>
      </c>
      <c r="H6262" s="130"/>
      <c r="I6262" s="134"/>
      <c r="J6262" s="123">
        <f>IF(OR(tbl_Metraj22[[#This Row],[TARIH]]="",tbl_Metraj22[[#This Row],[TARIH]]="-"),0,IF(tbl_Metraj22[[#This Row],[YUZDE]]=0,tbl_Metraj22[[#This Row],[METRAJ_BETON]],tbl_Metraj22[[#This Row],[YUZDE]]*tbl_Metraj22[[#This Row],[METRAJ_BETON]]))</f>
        <v>0</v>
      </c>
    </row>
    <row r="6263" spans="1:11" ht="14.25" x14ac:dyDescent="0.2">
      <c r="A6263" s="2" t="s">
        <v>2977</v>
      </c>
      <c r="B6263" s="124" t="s">
        <v>8392</v>
      </c>
      <c r="C6263" s="124"/>
      <c r="D6263" s="126">
        <v>4.41</v>
      </c>
      <c r="E6263" s="124" t="s">
        <v>768</v>
      </c>
      <c r="F6263" s="124">
        <v>-1</v>
      </c>
      <c r="G6263" s="2" t="s">
        <v>18849</v>
      </c>
      <c r="H6263" s="130"/>
      <c r="I6263" s="134"/>
      <c r="J6263" s="123">
        <f>IF(OR(tbl_Metraj22[[#This Row],[TARIH]]="",tbl_Metraj22[[#This Row],[TARIH]]="-"),0,IF(tbl_Metraj22[[#This Row],[YUZDE]]=0,tbl_Metraj22[[#This Row],[METRAJ_BETON]],tbl_Metraj22[[#This Row],[YUZDE]]*tbl_Metraj22[[#This Row],[METRAJ_BETON]]))</f>
        <v>0</v>
      </c>
    </row>
    <row r="6264" spans="1:11" ht="14.25" x14ac:dyDescent="0.2">
      <c r="A6264" s="2" t="s">
        <v>2977</v>
      </c>
      <c r="B6264" s="124" t="s">
        <v>8393</v>
      </c>
      <c r="C6264" s="124"/>
      <c r="D6264" s="126">
        <v>0.84</v>
      </c>
      <c r="E6264" s="124" t="s">
        <v>768</v>
      </c>
      <c r="F6264" s="124">
        <v>-1</v>
      </c>
      <c r="G6264" s="2" t="s">
        <v>18850</v>
      </c>
      <c r="H6264" s="130"/>
      <c r="I6264" s="134"/>
      <c r="J6264" s="123">
        <f>IF(OR(tbl_Metraj22[[#This Row],[TARIH]]="",tbl_Metraj22[[#This Row],[TARIH]]="-"),0,IF(tbl_Metraj22[[#This Row],[YUZDE]]=0,tbl_Metraj22[[#This Row],[METRAJ_BETON]],tbl_Metraj22[[#This Row],[YUZDE]]*tbl_Metraj22[[#This Row],[METRAJ_BETON]]))</f>
        <v>0</v>
      </c>
    </row>
    <row r="6265" spans="1:11" ht="14.25" x14ac:dyDescent="0.2">
      <c r="A6265" s="2" t="s">
        <v>2977</v>
      </c>
      <c r="B6265" s="124" t="s">
        <v>8394</v>
      </c>
      <c r="C6265" s="124"/>
      <c r="D6265" s="126">
        <v>7.25</v>
      </c>
      <c r="E6265" s="124" t="s">
        <v>768</v>
      </c>
      <c r="F6265" s="124">
        <v>-1</v>
      </c>
      <c r="G6265" s="2" t="s">
        <v>18851</v>
      </c>
      <c r="H6265" s="130"/>
      <c r="I6265" s="134"/>
      <c r="J6265" s="123">
        <f>IF(OR(tbl_Metraj22[[#This Row],[TARIH]]="",tbl_Metraj22[[#This Row],[TARIH]]="-"),0,IF(tbl_Metraj22[[#This Row],[YUZDE]]=0,tbl_Metraj22[[#This Row],[METRAJ_BETON]],tbl_Metraj22[[#This Row],[YUZDE]]*tbl_Metraj22[[#This Row],[METRAJ_BETON]]))</f>
        <v>0</v>
      </c>
    </row>
    <row r="6266" spans="1:11" ht="14.25" x14ac:dyDescent="0.2">
      <c r="A6266" s="2" t="s">
        <v>2977</v>
      </c>
      <c r="B6266" s="124" t="s">
        <v>8395</v>
      </c>
      <c r="C6266" s="124"/>
      <c r="D6266" s="126">
        <v>4.1100000000000003</v>
      </c>
      <c r="E6266" s="124" t="s">
        <v>768</v>
      </c>
      <c r="F6266" s="124">
        <v>-1</v>
      </c>
      <c r="G6266" s="2" t="s">
        <v>18852</v>
      </c>
      <c r="H6266" s="130"/>
      <c r="I6266" s="134"/>
      <c r="J6266" s="123">
        <f>IF(OR(tbl_Metraj22[[#This Row],[TARIH]]="",tbl_Metraj22[[#This Row],[TARIH]]="-"),0,IF(tbl_Metraj22[[#This Row],[YUZDE]]=0,tbl_Metraj22[[#This Row],[METRAJ_BETON]],tbl_Metraj22[[#This Row],[YUZDE]]*tbl_Metraj22[[#This Row],[METRAJ_BETON]]))</f>
        <v>0</v>
      </c>
    </row>
    <row r="6267" spans="1:11" ht="14.25" x14ac:dyDescent="0.2">
      <c r="A6267" s="2" t="s">
        <v>2977</v>
      </c>
      <c r="B6267" s="124" t="s">
        <v>10541</v>
      </c>
      <c r="C6267" s="124"/>
      <c r="D6267" s="126">
        <v>6.12</v>
      </c>
      <c r="E6267" s="124" t="s">
        <v>768</v>
      </c>
      <c r="F6267" s="124">
        <v>-1</v>
      </c>
      <c r="G6267" s="2" t="s">
        <v>18853</v>
      </c>
      <c r="H6267" s="130"/>
      <c r="I6267" s="134"/>
      <c r="J6267" s="123">
        <f>IF(OR(tbl_Metraj22[[#This Row],[TARIH]]="",tbl_Metraj22[[#This Row],[TARIH]]="-"),0,IF(tbl_Metraj22[[#This Row],[YUZDE]]=0,tbl_Metraj22[[#This Row],[METRAJ_BETON]],tbl_Metraj22[[#This Row],[YUZDE]]*tbl_Metraj22[[#This Row],[METRAJ_BETON]]))</f>
        <v>0</v>
      </c>
      <c r="K6267" s="2" t="s">
        <v>1063</v>
      </c>
    </row>
    <row r="6268" spans="1:11" ht="14.25" x14ac:dyDescent="0.2">
      <c r="A6268" s="2" t="s">
        <v>2977</v>
      </c>
      <c r="B6268" s="124" t="s">
        <v>10542</v>
      </c>
      <c r="C6268" s="124"/>
      <c r="D6268" s="126">
        <v>6.72</v>
      </c>
      <c r="E6268" s="124" t="s">
        <v>768</v>
      </c>
      <c r="F6268" s="124">
        <v>-1</v>
      </c>
      <c r="G6268" s="2" t="s">
        <v>18854</v>
      </c>
      <c r="H6268" s="130"/>
      <c r="I6268" s="134"/>
      <c r="J6268" s="123">
        <f>IF(OR(tbl_Metraj22[[#This Row],[TARIH]]="",tbl_Metraj22[[#This Row],[TARIH]]="-"),0,IF(tbl_Metraj22[[#This Row],[YUZDE]]=0,tbl_Metraj22[[#This Row],[METRAJ_BETON]],tbl_Metraj22[[#This Row],[YUZDE]]*tbl_Metraj22[[#This Row],[METRAJ_BETON]]))</f>
        <v>0</v>
      </c>
      <c r="K6268" s="2" t="s">
        <v>1079</v>
      </c>
    </row>
    <row r="6269" spans="1:11" ht="14.25" x14ac:dyDescent="0.2">
      <c r="A6269" s="2" t="s">
        <v>734</v>
      </c>
      <c r="B6269" s="124" t="s">
        <v>8827</v>
      </c>
      <c r="C6269" s="124"/>
      <c r="D6269" s="126">
        <v>2.2799999999999998</v>
      </c>
      <c r="E6269" s="124" t="s">
        <v>768</v>
      </c>
      <c r="F6269" s="124">
        <v>0</v>
      </c>
      <c r="G6269" s="2" t="s">
        <v>18855</v>
      </c>
      <c r="H6269" s="130"/>
      <c r="I6269" s="134"/>
      <c r="J6269" s="123">
        <f>IF(OR(tbl_Metraj22[[#This Row],[TARIH]]="",tbl_Metraj22[[#This Row],[TARIH]]="-"),0,IF(tbl_Metraj22[[#This Row],[YUZDE]]=0,tbl_Metraj22[[#This Row],[METRAJ_BETON]],tbl_Metraj22[[#This Row],[YUZDE]]*tbl_Metraj22[[#This Row],[METRAJ_BETON]]))</f>
        <v>0</v>
      </c>
      <c r="K6269" s="2" t="e">
        <v>#N/A</v>
      </c>
    </row>
    <row r="6270" spans="1:11" ht="14.25" x14ac:dyDescent="0.2">
      <c r="A6270" s="2" t="s">
        <v>734</v>
      </c>
      <c r="B6270" s="124" t="s">
        <v>8828</v>
      </c>
      <c r="C6270" s="124"/>
      <c r="D6270" s="126">
        <v>1.34</v>
      </c>
      <c r="E6270" s="124" t="s">
        <v>768</v>
      </c>
      <c r="F6270" s="124">
        <v>0</v>
      </c>
      <c r="G6270" s="2" t="s">
        <v>18856</v>
      </c>
      <c r="H6270" s="130"/>
      <c r="I6270" s="134"/>
      <c r="J6270" s="123">
        <f>IF(OR(tbl_Metraj22[[#This Row],[TARIH]]="",tbl_Metraj22[[#This Row],[TARIH]]="-"),0,IF(tbl_Metraj22[[#This Row],[YUZDE]]=0,tbl_Metraj22[[#This Row],[METRAJ_BETON]],tbl_Metraj22[[#This Row],[YUZDE]]*tbl_Metraj22[[#This Row],[METRAJ_BETON]]))</f>
        <v>0</v>
      </c>
      <c r="K6270" s="2" t="e">
        <v>#N/A</v>
      </c>
    </row>
    <row r="6271" spans="1:11" ht="14.25" x14ac:dyDescent="0.2">
      <c r="A6271" s="2" t="s">
        <v>734</v>
      </c>
      <c r="B6271" s="124" t="s">
        <v>8829</v>
      </c>
      <c r="C6271" s="124"/>
      <c r="D6271" s="126">
        <v>3.9</v>
      </c>
      <c r="E6271" s="124" t="s">
        <v>768</v>
      </c>
      <c r="F6271" s="124">
        <v>0</v>
      </c>
      <c r="G6271" s="2" t="s">
        <v>18857</v>
      </c>
      <c r="H6271" s="130"/>
      <c r="I6271" s="134"/>
      <c r="J6271" s="123">
        <f>IF(OR(tbl_Metraj22[[#This Row],[TARIH]]="",tbl_Metraj22[[#This Row],[TARIH]]="-"),0,IF(tbl_Metraj22[[#This Row],[YUZDE]]=0,tbl_Metraj22[[#This Row],[METRAJ_BETON]],tbl_Metraj22[[#This Row],[YUZDE]]*tbl_Metraj22[[#This Row],[METRAJ_BETON]]))</f>
        <v>0</v>
      </c>
      <c r="K6271" s="2" t="s">
        <v>23045</v>
      </c>
    </row>
    <row r="6272" spans="1:11" ht="14.25" x14ac:dyDescent="0.2">
      <c r="A6272" s="2" t="s">
        <v>734</v>
      </c>
      <c r="B6272" s="124" t="s">
        <v>8830</v>
      </c>
      <c r="C6272" s="124"/>
      <c r="D6272" s="126">
        <v>0.54</v>
      </c>
      <c r="E6272" s="124" t="s">
        <v>768</v>
      </c>
      <c r="F6272" s="124">
        <v>0</v>
      </c>
      <c r="G6272" s="2" t="s">
        <v>18858</v>
      </c>
      <c r="H6272" s="130"/>
      <c r="I6272" s="134"/>
      <c r="J6272" s="123">
        <f>IF(OR(tbl_Metraj22[[#This Row],[TARIH]]="",tbl_Metraj22[[#This Row],[TARIH]]="-"),0,IF(tbl_Metraj22[[#This Row],[YUZDE]]=0,tbl_Metraj22[[#This Row],[METRAJ_BETON]],tbl_Metraj22[[#This Row],[YUZDE]]*tbl_Metraj22[[#This Row],[METRAJ_BETON]]))</f>
        <v>0</v>
      </c>
      <c r="K6272" s="2" t="s">
        <v>23678</v>
      </c>
    </row>
    <row r="6273" spans="1:11" ht="14.25" x14ac:dyDescent="0.2">
      <c r="A6273" s="2" t="s">
        <v>734</v>
      </c>
      <c r="B6273" s="124" t="s">
        <v>8831</v>
      </c>
      <c r="C6273" s="124"/>
      <c r="D6273" s="126">
        <v>0.54</v>
      </c>
      <c r="E6273" s="124" t="s">
        <v>768</v>
      </c>
      <c r="F6273" s="124">
        <v>0</v>
      </c>
      <c r="G6273" s="2" t="s">
        <v>18859</v>
      </c>
      <c r="H6273" s="130"/>
      <c r="I6273" s="134"/>
      <c r="J6273" s="123">
        <f>IF(OR(tbl_Metraj22[[#This Row],[TARIH]]="",tbl_Metraj22[[#This Row],[TARIH]]="-"),0,IF(tbl_Metraj22[[#This Row],[YUZDE]]=0,tbl_Metraj22[[#This Row],[METRAJ_BETON]],tbl_Metraj22[[#This Row],[YUZDE]]*tbl_Metraj22[[#This Row],[METRAJ_BETON]]))</f>
        <v>0</v>
      </c>
      <c r="K6273" s="2" t="s">
        <v>22953</v>
      </c>
    </row>
    <row r="6274" spans="1:11" ht="14.25" x14ac:dyDescent="0.2">
      <c r="A6274" s="2" t="s">
        <v>734</v>
      </c>
      <c r="B6274" s="124" t="s">
        <v>8832</v>
      </c>
      <c r="C6274" s="124"/>
      <c r="D6274" s="126">
        <v>2.46</v>
      </c>
      <c r="E6274" s="124" t="s">
        <v>768</v>
      </c>
      <c r="F6274" s="124">
        <v>0</v>
      </c>
      <c r="G6274" s="2" t="s">
        <v>18860</v>
      </c>
      <c r="H6274" s="130"/>
      <c r="I6274" s="134"/>
      <c r="J6274" s="123">
        <f>IF(OR(tbl_Metraj22[[#This Row],[TARIH]]="",tbl_Metraj22[[#This Row],[TARIH]]="-"),0,IF(tbl_Metraj22[[#This Row],[YUZDE]]=0,tbl_Metraj22[[#This Row],[METRAJ_BETON]],tbl_Metraj22[[#This Row],[YUZDE]]*tbl_Metraj22[[#This Row],[METRAJ_BETON]]))</f>
        <v>0</v>
      </c>
      <c r="K6274" s="2" t="s">
        <v>23030</v>
      </c>
    </row>
    <row r="6275" spans="1:11" ht="14.25" x14ac:dyDescent="0.2">
      <c r="A6275" s="2" t="s">
        <v>734</v>
      </c>
      <c r="B6275" s="124" t="s">
        <v>8833</v>
      </c>
      <c r="C6275" s="124"/>
      <c r="D6275" s="126">
        <v>1.7</v>
      </c>
      <c r="E6275" s="124" t="s">
        <v>768</v>
      </c>
      <c r="F6275" s="124">
        <v>0</v>
      </c>
      <c r="G6275" s="2" t="s">
        <v>18861</v>
      </c>
      <c r="H6275" s="130"/>
      <c r="I6275" s="134"/>
      <c r="J6275" s="123">
        <f>IF(OR(tbl_Metraj22[[#This Row],[TARIH]]="",tbl_Metraj22[[#This Row],[TARIH]]="-"),0,IF(tbl_Metraj22[[#This Row],[YUZDE]]=0,tbl_Metraj22[[#This Row],[METRAJ_BETON]],tbl_Metraj22[[#This Row],[YUZDE]]*tbl_Metraj22[[#This Row],[METRAJ_BETON]]))</f>
        <v>0</v>
      </c>
      <c r="K6275" s="2" t="e">
        <v>#N/A</v>
      </c>
    </row>
    <row r="6276" spans="1:11" ht="14.25" x14ac:dyDescent="0.2">
      <c r="A6276" s="2" t="s">
        <v>734</v>
      </c>
      <c r="B6276" s="124" t="s">
        <v>8834</v>
      </c>
      <c r="C6276" s="124"/>
      <c r="D6276" s="126">
        <v>0.54</v>
      </c>
      <c r="E6276" s="124" t="s">
        <v>768</v>
      </c>
      <c r="F6276" s="124">
        <v>0</v>
      </c>
      <c r="G6276" s="2" t="s">
        <v>18862</v>
      </c>
      <c r="H6276" s="130"/>
      <c r="I6276" s="134"/>
      <c r="J6276" s="123">
        <f>IF(OR(tbl_Metraj22[[#This Row],[TARIH]]="",tbl_Metraj22[[#This Row],[TARIH]]="-"),0,IF(tbl_Metraj22[[#This Row],[YUZDE]]=0,tbl_Metraj22[[#This Row],[METRAJ_BETON]],tbl_Metraj22[[#This Row],[YUZDE]]*tbl_Metraj22[[#This Row],[METRAJ_BETON]]))</f>
        <v>0</v>
      </c>
      <c r="K6276" s="2" t="e">
        <v>#N/A</v>
      </c>
    </row>
    <row r="6277" spans="1:11" ht="14.25" x14ac:dyDescent="0.2">
      <c r="A6277" s="2" t="s">
        <v>734</v>
      </c>
      <c r="B6277" s="124" t="s">
        <v>8835</v>
      </c>
      <c r="C6277" s="124"/>
      <c r="D6277" s="126">
        <v>0.54</v>
      </c>
      <c r="E6277" s="124" t="s">
        <v>768</v>
      </c>
      <c r="F6277" s="124">
        <v>0</v>
      </c>
      <c r="G6277" s="2" t="s">
        <v>18863</v>
      </c>
      <c r="H6277" s="130"/>
      <c r="I6277" s="134"/>
      <c r="J6277" s="123">
        <f>IF(OR(tbl_Metraj22[[#This Row],[TARIH]]="",tbl_Metraj22[[#This Row],[TARIH]]="-"),0,IF(tbl_Metraj22[[#This Row],[YUZDE]]=0,tbl_Metraj22[[#This Row],[METRAJ_BETON]],tbl_Metraj22[[#This Row],[YUZDE]]*tbl_Metraj22[[#This Row],[METRAJ_BETON]]))</f>
        <v>0</v>
      </c>
      <c r="K6277" s="2" t="e">
        <v>#N/A</v>
      </c>
    </row>
    <row r="6278" spans="1:11" ht="14.25" x14ac:dyDescent="0.2">
      <c r="A6278" s="2" t="s">
        <v>734</v>
      </c>
      <c r="B6278" s="124" t="s">
        <v>8836</v>
      </c>
      <c r="C6278" s="124"/>
      <c r="D6278" s="126">
        <v>9.44</v>
      </c>
      <c r="E6278" s="124" t="s">
        <v>768</v>
      </c>
      <c r="F6278" s="124">
        <v>0</v>
      </c>
      <c r="G6278" s="2" t="s">
        <v>18864</v>
      </c>
      <c r="H6278" s="130"/>
      <c r="I6278" s="134"/>
      <c r="J6278" s="123">
        <f>IF(OR(tbl_Metraj22[[#This Row],[TARIH]]="",tbl_Metraj22[[#This Row],[TARIH]]="-"),0,IF(tbl_Metraj22[[#This Row],[YUZDE]]=0,tbl_Metraj22[[#This Row],[METRAJ_BETON]],tbl_Metraj22[[#This Row],[YUZDE]]*tbl_Metraj22[[#This Row],[METRAJ_BETON]]))</f>
        <v>0</v>
      </c>
      <c r="K6278" s="2" t="s">
        <v>24157</v>
      </c>
    </row>
    <row r="6279" spans="1:11" ht="14.25" x14ac:dyDescent="0.2">
      <c r="A6279" s="2" t="s">
        <v>734</v>
      </c>
      <c r="B6279" s="124" t="s">
        <v>8837</v>
      </c>
      <c r="C6279" s="124"/>
      <c r="D6279" s="126">
        <v>0.39</v>
      </c>
      <c r="E6279" s="124" t="s">
        <v>768</v>
      </c>
      <c r="F6279" s="124">
        <v>0</v>
      </c>
      <c r="G6279" s="2" t="s">
        <v>18865</v>
      </c>
      <c r="H6279" s="130"/>
      <c r="I6279" s="134"/>
      <c r="J6279" s="123">
        <f>IF(OR(tbl_Metraj22[[#This Row],[TARIH]]="",tbl_Metraj22[[#This Row],[TARIH]]="-"),0,IF(tbl_Metraj22[[#This Row],[YUZDE]]=0,tbl_Metraj22[[#This Row],[METRAJ_BETON]],tbl_Metraj22[[#This Row],[YUZDE]]*tbl_Metraj22[[#This Row],[METRAJ_BETON]]))</f>
        <v>0</v>
      </c>
      <c r="K6279" s="2" t="s">
        <v>24166</v>
      </c>
    </row>
    <row r="6280" spans="1:11" ht="14.25" x14ac:dyDescent="0.2">
      <c r="A6280" s="2" t="s">
        <v>734</v>
      </c>
      <c r="B6280" s="124" t="s">
        <v>8838</v>
      </c>
      <c r="C6280" s="124"/>
      <c r="D6280" s="126">
        <v>0.39</v>
      </c>
      <c r="E6280" s="124" t="s">
        <v>768</v>
      </c>
      <c r="F6280" s="124">
        <v>0</v>
      </c>
      <c r="G6280" s="2" t="s">
        <v>18866</v>
      </c>
      <c r="H6280" s="130"/>
      <c r="I6280" s="134"/>
      <c r="J6280" s="123">
        <f>IF(OR(tbl_Metraj22[[#This Row],[TARIH]]="",tbl_Metraj22[[#This Row],[TARIH]]="-"),0,IF(tbl_Metraj22[[#This Row],[YUZDE]]=0,tbl_Metraj22[[#This Row],[METRAJ_BETON]],tbl_Metraj22[[#This Row],[YUZDE]]*tbl_Metraj22[[#This Row],[METRAJ_BETON]]))</f>
        <v>0</v>
      </c>
      <c r="K6280" s="2" t="s">
        <v>22954</v>
      </c>
    </row>
    <row r="6281" spans="1:11" ht="14.25" x14ac:dyDescent="0.2">
      <c r="A6281" s="2" t="s">
        <v>734</v>
      </c>
      <c r="B6281" s="124" t="s">
        <v>8839</v>
      </c>
      <c r="C6281" s="124"/>
      <c r="D6281" s="126">
        <v>0.39</v>
      </c>
      <c r="E6281" s="124" t="s">
        <v>768</v>
      </c>
      <c r="F6281" s="124">
        <v>0</v>
      </c>
      <c r="G6281" s="2" t="s">
        <v>18867</v>
      </c>
      <c r="H6281" s="130"/>
      <c r="I6281" s="134"/>
      <c r="J6281" s="123">
        <f>IF(OR(tbl_Metraj22[[#This Row],[TARIH]]="",tbl_Metraj22[[#This Row],[TARIH]]="-"),0,IF(tbl_Metraj22[[#This Row],[YUZDE]]=0,tbl_Metraj22[[#This Row],[METRAJ_BETON]],tbl_Metraj22[[#This Row],[YUZDE]]*tbl_Metraj22[[#This Row],[METRAJ_BETON]]))</f>
        <v>0</v>
      </c>
      <c r="K6281" s="2" t="s">
        <v>22956</v>
      </c>
    </row>
    <row r="6282" spans="1:11" ht="14.25" x14ac:dyDescent="0.2">
      <c r="A6282" s="2" t="s">
        <v>734</v>
      </c>
      <c r="B6282" s="124" t="s">
        <v>8840</v>
      </c>
      <c r="C6282" s="124"/>
      <c r="D6282" s="126">
        <v>0.35</v>
      </c>
      <c r="E6282" s="124" t="s">
        <v>768</v>
      </c>
      <c r="F6282" s="124">
        <v>0</v>
      </c>
      <c r="G6282" s="2" t="s">
        <v>18868</v>
      </c>
      <c r="H6282" s="130"/>
      <c r="I6282" s="134"/>
      <c r="J6282" s="123">
        <f>IF(OR(tbl_Metraj22[[#This Row],[TARIH]]="",tbl_Metraj22[[#This Row],[TARIH]]="-"),0,IF(tbl_Metraj22[[#This Row],[YUZDE]]=0,tbl_Metraj22[[#This Row],[METRAJ_BETON]],tbl_Metraj22[[#This Row],[YUZDE]]*tbl_Metraj22[[#This Row],[METRAJ_BETON]]))</f>
        <v>0</v>
      </c>
      <c r="K6282" s="2" t="e">
        <v>#N/A</v>
      </c>
    </row>
    <row r="6283" spans="1:11" ht="14.25" x14ac:dyDescent="0.2">
      <c r="A6283" s="2" t="s">
        <v>734</v>
      </c>
      <c r="B6283" s="124" t="s">
        <v>8841</v>
      </c>
      <c r="C6283" s="124"/>
      <c r="D6283" s="126">
        <v>0.35</v>
      </c>
      <c r="E6283" s="124" t="s">
        <v>768</v>
      </c>
      <c r="F6283" s="124">
        <v>0</v>
      </c>
      <c r="G6283" s="2" t="s">
        <v>18869</v>
      </c>
      <c r="H6283" s="130"/>
      <c r="I6283" s="134"/>
      <c r="J6283" s="123">
        <f>IF(OR(tbl_Metraj22[[#This Row],[TARIH]]="",tbl_Metraj22[[#This Row],[TARIH]]="-"),0,IF(tbl_Metraj22[[#This Row],[YUZDE]]=0,tbl_Metraj22[[#This Row],[METRAJ_BETON]],tbl_Metraj22[[#This Row],[YUZDE]]*tbl_Metraj22[[#This Row],[METRAJ_BETON]]))</f>
        <v>0</v>
      </c>
      <c r="K6283" s="2" t="e">
        <v>#N/A</v>
      </c>
    </row>
    <row r="6284" spans="1:11" ht="14.25" x14ac:dyDescent="0.2">
      <c r="A6284" s="2" t="s">
        <v>734</v>
      </c>
      <c r="B6284" s="124" t="s">
        <v>8842</v>
      </c>
      <c r="C6284" s="124"/>
      <c r="D6284" s="126">
        <v>0.35</v>
      </c>
      <c r="E6284" s="124" t="s">
        <v>768</v>
      </c>
      <c r="F6284" s="124">
        <v>0</v>
      </c>
      <c r="G6284" s="2" t="s">
        <v>18870</v>
      </c>
      <c r="H6284" s="130"/>
      <c r="I6284" s="134"/>
      <c r="J6284" s="123">
        <f>IF(OR(tbl_Metraj22[[#This Row],[TARIH]]="",tbl_Metraj22[[#This Row],[TARIH]]="-"),0,IF(tbl_Metraj22[[#This Row],[YUZDE]]=0,tbl_Metraj22[[#This Row],[METRAJ_BETON]],tbl_Metraj22[[#This Row],[YUZDE]]*tbl_Metraj22[[#This Row],[METRAJ_BETON]]))</f>
        <v>0</v>
      </c>
      <c r="K6284" s="2" t="e">
        <v>#N/A</v>
      </c>
    </row>
    <row r="6285" spans="1:11" ht="14.25" x14ac:dyDescent="0.2">
      <c r="A6285" s="2" t="s">
        <v>734</v>
      </c>
      <c r="B6285" s="124" t="s">
        <v>8843</v>
      </c>
      <c r="C6285" s="124"/>
      <c r="D6285" s="126">
        <v>1.58</v>
      </c>
      <c r="E6285" s="124" t="s">
        <v>768</v>
      </c>
      <c r="F6285" s="124">
        <v>0</v>
      </c>
      <c r="G6285" s="2" t="s">
        <v>18871</v>
      </c>
      <c r="H6285" s="130"/>
      <c r="I6285" s="134"/>
      <c r="J6285" s="123">
        <f>IF(OR(tbl_Metraj22[[#This Row],[TARIH]]="",tbl_Metraj22[[#This Row],[TARIH]]="-"),0,IF(tbl_Metraj22[[#This Row],[YUZDE]]=0,tbl_Metraj22[[#This Row],[METRAJ_BETON]],tbl_Metraj22[[#This Row],[YUZDE]]*tbl_Metraj22[[#This Row],[METRAJ_BETON]]))</f>
        <v>0</v>
      </c>
      <c r="K6285" s="2" t="s">
        <v>23016</v>
      </c>
    </row>
    <row r="6286" spans="1:11" ht="14.25" x14ac:dyDescent="0.2">
      <c r="A6286" s="2" t="s">
        <v>734</v>
      </c>
      <c r="B6286" s="124" t="s">
        <v>8844</v>
      </c>
      <c r="C6286" s="124"/>
      <c r="D6286" s="126">
        <v>1.58</v>
      </c>
      <c r="E6286" s="124" t="s">
        <v>768</v>
      </c>
      <c r="F6286" s="124">
        <v>0</v>
      </c>
      <c r="G6286" s="2" t="s">
        <v>18872</v>
      </c>
      <c r="H6286" s="130"/>
      <c r="I6286" s="134"/>
      <c r="J6286" s="123">
        <f>IF(OR(tbl_Metraj22[[#This Row],[TARIH]]="",tbl_Metraj22[[#This Row],[TARIH]]="-"),0,IF(tbl_Metraj22[[#This Row],[YUZDE]]=0,tbl_Metraj22[[#This Row],[METRAJ_BETON]],tbl_Metraj22[[#This Row],[YUZDE]]*tbl_Metraj22[[#This Row],[METRAJ_BETON]]))</f>
        <v>0</v>
      </c>
      <c r="K6286" s="2" t="s">
        <v>23028</v>
      </c>
    </row>
    <row r="6287" spans="1:11" ht="14.25" x14ac:dyDescent="0.2">
      <c r="A6287" s="2" t="s">
        <v>734</v>
      </c>
      <c r="B6287" s="124" t="s">
        <v>8845</v>
      </c>
      <c r="C6287" s="124"/>
      <c r="D6287" s="126">
        <v>0.43</v>
      </c>
      <c r="E6287" s="124" t="s">
        <v>768</v>
      </c>
      <c r="F6287" s="124">
        <v>0</v>
      </c>
      <c r="G6287" s="2" t="s">
        <v>18873</v>
      </c>
      <c r="H6287" s="130"/>
      <c r="I6287" s="134"/>
      <c r="J6287" s="123">
        <f>IF(OR(tbl_Metraj22[[#This Row],[TARIH]]="",tbl_Metraj22[[#This Row],[TARIH]]="-"),0,IF(tbl_Metraj22[[#This Row],[YUZDE]]=0,tbl_Metraj22[[#This Row],[METRAJ_BETON]],tbl_Metraj22[[#This Row],[YUZDE]]*tbl_Metraj22[[#This Row],[METRAJ_BETON]]))</f>
        <v>0</v>
      </c>
      <c r="K6287" s="2" t="e">
        <v>#N/A</v>
      </c>
    </row>
    <row r="6288" spans="1:11" ht="14.25" x14ac:dyDescent="0.2">
      <c r="A6288" s="2" t="s">
        <v>734</v>
      </c>
      <c r="B6288" s="124" t="s">
        <v>8846</v>
      </c>
      <c r="C6288" s="124"/>
      <c r="D6288" s="126">
        <v>0.43</v>
      </c>
      <c r="E6288" s="124" t="s">
        <v>768</v>
      </c>
      <c r="F6288" s="124">
        <v>0</v>
      </c>
      <c r="G6288" s="2" t="s">
        <v>18874</v>
      </c>
      <c r="H6288" s="130"/>
      <c r="I6288" s="134"/>
      <c r="J6288" s="123">
        <f>IF(OR(tbl_Metraj22[[#This Row],[TARIH]]="",tbl_Metraj22[[#This Row],[TARIH]]="-"),0,IF(tbl_Metraj22[[#This Row],[YUZDE]]=0,tbl_Metraj22[[#This Row],[METRAJ_BETON]],tbl_Metraj22[[#This Row],[YUZDE]]*tbl_Metraj22[[#This Row],[METRAJ_BETON]]))</f>
        <v>0</v>
      </c>
      <c r="K6288" s="2" t="e">
        <v>#N/A</v>
      </c>
    </row>
    <row r="6289" spans="1:11" ht="14.25" x14ac:dyDescent="0.2">
      <c r="A6289" s="2" t="s">
        <v>734</v>
      </c>
      <c r="B6289" s="124" t="s">
        <v>8847</v>
      </c>
      <c r="C6289" s="124"/>
      <c r="D6289" s="126">
        <v>0.43</v>
      </c>
      <c r="E6289" s="124" t="s">
        <v>768</v>
      </c>
      <c r="F6289" s="124">
        <v>0</v>
      </c>
      <c r="G6289" s="2" t="s">
        <v>18875</v>
      </c>
      <c r="H6289" s="130"/>
      <c r="I6289" s="134"/>
      <c r="J6289" s="123">
        <f>IF(OR(tbl_Metraj22[[#This Row],[TARIH]]="",tbl_Metraj22[[#This Row],[TARIH]]="-"),0,IF(tbl_Metraj22[[#This Row],[YUZDE]]=0,tbl_Metraj22[[#This Row],[METRAJ_BETON]],tbl_Metraj22[[#This Row],[YUZDE]]*tbl_Metraj22[[#This Row],[METRAJ_BETON]]))</f>
        <v>0</v>
      </c>
      <c r="K6289" s="2" t="e">
        <v>#N/A</v>
      </c>
    </row>
    <row r="6290" spans="1:11" ht="14.25" x14ac:dyDescent="0.2">
      <c r="A6290" s="2" t="s">
        <v>734</v>
      </c>
      <c r="B6290" s="124" t="s">
        <v>8848</v>
      </c>
      <c r="C6290" s="124"/>
      <c r="D6290" s="126">
        <v>3.74</v>
      </c>
      <c r="E6290" s="124" t="s">
        <v>768</v>
      </c>
      <c r="F6290" s="124">
        <v>0</v>
      </c>
      <c r="G6290" s="2" t="s">
        <v>18876</v>
      </c>
      <c r="H6290" s="130"/>
      <c r="I6290" s="134"/>
      <c r="J6290" s="123">
        <f>IF(OR(tbl_Metraj22[[#This Row],[TARIH]]="",tbl_Metraj22[[#This Row],[TARIH]]="-"),0,IF(tbl_Metraj22[[#This Row],[YUZDE]]=0,tbl_Metraj22[[#This Row],[METRAJ_BETON]],tbl_Metraj22[[#This Row],[YUZDE]]*tbl_Metraj22[[#This Row],[METRAJ_BETON]]))</f>
        <v>0</v>
      </c>
      <c r="K6290" s="2" t="s">
        <v>23024</v>
      </c>
    </row>
    <row r="6291" spans="1:11" ht="14.25" x14ac:dyDescent="0.2">
      <c r="A6291" s="2" t="s">
        <v>734</v>
      </c>
      <c r="B6291" s="124" t="s">
        <v>8849</v>
      </c>
      <c r="C6291" s="124"/>
      <c r="D6291" s="126">
        <v>0.44</v>
      </c>
      <c r="E6291" s="124" t="s">
        <v>768</v>
      </c>
      <c r="F6291" s="124">
        <v>0</v>
      </c>
      <c r="G6291" s="2" t="s">
        <v>18877</v>
      </c>
      <c r="H6291" s="130"/>
      <c r="I6291" s="134"/>
      <c r="J6291" s="123">
        <f>IF(OR(tbl_Metraj22[[#This Row],[TARIH]]="",tbl_Metraj22[[#This Row],[TARIH]]="-"),0,IF(tbl_Metraj22[[#This Row],[YUZDE]]=0,tbl_Metraj22[[#This Row],[METRAJ_BETON]],tbl_Metraj22[[#This Row],[YUZDE]]*tbl_Metraj22[[#This Row],[METRAJ_BETON]]))</f>
        <v>0</v>
      </c>
      <c r="K6291" s="2" t="s">
        <v>23681</v>
      </c>
    </row>
    <row r="6292" spans="1:11" ht="14.25" x14ac:dyDescent="0.2">
      <c r="A6292" s="2" t="s">
        <v>734</v>
      </c>
      <c r="B6292" s="124" t="s">
        <v>8850</v>
      </c>
      <c r="C6292" s="124"/>
      <c r="D6292" s="126">
        <v>1.58</v>
      </c>
      <c r="E6292" s="124" t="s">
        <v>768</v>
      </c>
      <c r="F6292" s="124">
        <v>0</v>
      </c>
      <c r="G6292" s="2" t="s">
        <v>18878</v>
      </c>
      <c r="H6292" s="130"/>
      <c r="I6292" s="134"/>
      <c r="J6292" s="123">
        <f>IF(OR(tbl_Metraj22[[#This Row],[TARIH]]="",tbl_Metraj22[[#This Row],[TARIH]]="-"),0,IF(tbl_Metraj22[[#This Row],[YUZDE]]=0,tbl_Metraj22[[#This Row],[METRAJ_BETON]],tbl_Metraj22[[#This Row],[YUZDE]]*tbl_Metraj22[[#This Row],[METRAJ_BETON]]))</f>
        <v>0</v>
      </c>
      <c r="K6292" s="2" t="s">
        <v>22976</v>
      </c>
    </row>
    <row r="6293" spans="1:11" ht="14.25" x14ac:dyDescent="0.2">
      <c r="A6293" s="2" t="s">
        <v>734</v>
      </c>
      <c r="B6293" s="124" t="s">
        <v>8851</v>
      </c>
      <c r="C6293" s="124"/>
      <c r="D6293" s="126">
        <v>0.37</v>
      </c>
      <c r="E6293" s="124" t="s">
        <v>768</v>
      </c>
      <c r="F6293" s="124">
        <v>0</v>
      </c>
      <c r="G6293" s="2" t="s">
        <v>18879</v>
      </c>
      <c r="H6293" s="130"/>
      <c r="I6293" s="134"/>
      <c r="J6293" s="123">
        <f>IF(OR(tbl_Metraj22[[#This Row],[TARIH]]="",tbl_Metraj22[[#This Row],[TARIH]]="-"),0,IF(tbl_Metraj22[[#This Row],[YUZDE]]=0,tbl_Metraj22[[#This Row],[METRAJ_BETON]],tbl_Metraj22[[#This Row],[YUZDE]]*tbl_Metraj22[[#This Row],[METRAJ_BETON]]))</f>
        <v>0</v>
      </c>
      <c r="K6293" s="2" t="e">
        <v>#N/A</v>
      </c>
    </row>
    <row r="6294" spans="1:11" ht="14.25" x14ac:dyDescent="0.2">
      <c r="A6294" s="2" t="s">
        <v>734</v>
      </c>
      <c r="B6294" s="124" t="s">
        <v>8852</v>
      </c>
      <c r="C6294" s="124"/>
      <c r="D6294" s="126">
        <v>1.96</v>
      </c>
      <c r="E6294" s="124" t="s">
        <v>768</v>
      </c>
      <c r="F6294" s="124">
        <v>0</v>
      </c>
      <c r="G6294" s="2" t="s">
        <v>18880</v>
      </c>
      <c r="H6294" s="130"/>
      <c r="I6294" s="134"/>
      <c r="J6294" s="123">
        <f>IF(OR(tbl_Metraj22[[#This Row],[TARIH]]="",tbl_Metraj22[[#This Row],[TARIH]]="-"),0,IF(tbl_Metraj22[[#This Row],[YUZDE]]=0,tbl_Metraj22[[#This Row],[METRAJ_BETON]],tbl_Metraj22[[#This Row],[YUZDE]]*tbl_Metraj22[[#This Row],[METRAJ_BETON]]))</f>
        <v>0</v>
      </c>
      <c r="K6294" s="2" t="s">
        <v>22969</v>
      </c>
    </row>
    <row r="6295" spans="1:11" ht="14.25" x14ac:dyDescent="0.2">
      <c r="A6295" s="2" t="s">
        <v>734</v>
      </c>
      <c r="B6295" s="124" t="s">
        <v>8853</v>
      </c>
      <c r="C6295" s="124"/>
      <c r="D6295" s="126">
        <v>2.2799999999999998</v>
      </c>
      <c r="E6295" s="124" t="s">
        <v>768</v>
      </c>
      <c r="F6295" s="124">
        <v>0</v>
      </c>
      <c r="G6295" s="2" t="s">
        <v>18881</v>
      </c>
      <c r="H6295" s="130"/>
      <c r="I6295" s="134"/>
      <c r="J6295" s="123">
        <f>IF(OR(tbl_Metraj22[[#This Row],[TARIH]]="",tbl_Metraj22[[#This Row],[TARIH]]="-"),0,IF(tbl_Metraj22[[#This Row],[YUZDE]]=0,tbl_Metraj22[[#This Row],[METRAJ_BETON]],tbl_Metraj22[[#This Row],[YUZDE]]*tbl_Metraj22[[#This Row],[METRAJ_BETON]]))</f>
        <v>0</v>
      </c>
      <c r="K6295" s="2" t="s">
        <v>22965</v>
      </c>
    </row>
    <row r="6296" spans="1:11" ht="14.25" x14ac:dyDescent="0.2">
      <c r="A6296" s="2" t="s">
        <v>734</v>
      </c>
      <c r="B6296" s="124" t="s">
        <v>8854</v>
      </c>
      <c r="C6296" s="124"/>
      <c r="D6296" s="126">
        <v>1.32</v>
      </c>
      <c r="E6296" s="124" t="s">
        <v>768</v>
      </c>
      <c r="F6296" s="124">
        <v>0</v>
      </c>
      <c r="G6296" s="2" t="s">
        <v>18882</v>
      </c>
      <c r="H6296" s="130"/>
      <c r="I6296" s="134"/>
      <c r="J6296" s="123">
        <f>IF(OR(tbl_Metraj22[[#This Row],[TARIH]]="",tbl_Metraj22[[#This Row],[TARIH]]="-"),0,IF(tbl_Metraj22[[#This Row],[YUZDE]]=0,tbl_Metraj22[[#This Row],[METRAJ_BETON]],tbl_Metraj22[[#This Row],[YUZDE]]*tbl_Metraj22[[#This Row],[METRAJ_BETON]]))</f>
        <v>0</v>
      </c>
      <c r="K6296" s="2" t="s">
        <v>23026</v>
      </c>
    </row>
    <row r="6297" spans="1:11" ht="14.25" x14ac:dyDescent="0.2">
      <c r="A6297" s="2" t="s">
        <v>734</v>
      </c>
      <c r="B6297" s="124" t="s">
        <v>8855</v>
      </c>
      <c r="C6297" s="124"/>
      <c r="D6297" s="126">
        <v>1.62</v>
      </c>
      <c r="E6297" s="124" t="s">
        <v>768</v>
      </c>
      <c r="F6297" s="124">
        <v>0</v>
      </c>
      <c r="G6297" s="2" t="s">
        <v>18883</v>
      </c>
      <c r="H6297" s="130"/>
      <c r="I6297" s="134"/>
      <c r="J6297" s="123">
        <f>IF(OR(tbl_Metraj22[[#This Row],[TARIH]]="",tbl_Metraj22[[#This Row],[TARIH]]="-"),0,IF(tbl_Metraj22[[#This Row],[YUZDE]]=0,tbl_Metraj22[[#This Row],[METRAJ_BETON]],tbl_Metraj22[[#This Row],[YUZDE]]*tbl_Metraj22[[#This Row],[METRAJ_BETON]]))</f>
        <v>0</v>
      </c>
      <c r="K6297" s="2" t="s">
        <v>22958</v>
      </c>
    </row>
    <row r="6298" spans="1:11" ht="14.25" x14ac:dyDescent="0.2">
      <c r="A6298" s="2" t="s">
        <v>734</v>
      </c>
      <c r="B6298" s="124" t="s">
        <v>8856</v>
      </c>
      <c r="C6298" s="124"/>
      <c r="D6298" s="126">
        <v>1.88</v>
      </c>
      <c r="E6298" s="124" t="s">
        <v>768</v>
      </c>
      <c r="F6298" s="124">
        <v>0</v>
      </c>
      <c r="G6298" s="2" t="s">
        <v>18884</v>
      </c>
      <c r="H6298" s="130"/>
      <c r="I6298" s="134"/>
      <c r="J6298" s="123">
        <f>IF(OR(tbl_Metraj22[[#This Row],[TARIH]]="",tbl_Metraj22[[#This Row],[TARIH]]="-"),0,IF(tbl_Metraj22[[#This Row],[YUZDE]]=0,tbl_Metraj22[[#This Row],[METRAJ_BETON]],tbl_Metraj22[[#This Row],[YUZDE]]*tbl_Metraj22[[#This Row],[METRAJ_BETON]]))</f>
        <v>0</v>
      </c>
      <c r="K6298" s="2" t="s">
        <v>24192</v>
      </c>
    </row>
    <row r="6299" spans="1:11" ht="14.25" x14ac:dyDescent="0.2">
      <c r="A6299" s="2" t="s">
        <v>734</v>
      </c>
      <c r="B6299" s="124" t="s">
        <v>8857</v>
      </c>
      <c r="C6299" s="124"/>
      <c r="D6299" s="126">
        <v>1.7</v>
      </c>
      <c r="E6299" s="124" t="s">
        <v>768</v>
      </c>
      <c r="F6299" s="124">
        <v>0</v>
      </c>
      <c r="G6299" s="2" t="s">
        <v>18885</v>
      </c>
      <c r="H6299" s="130"/>
      <c r="I6299" s="134"/>
      <c r="J6299" s="123">
        <f>IF(OR(tbl_Metraj22[[#This Row],[TARIH]]="",tbl_Metraj22[[#This Row],[TARIH]]="-"),0,IF(tbl_Metraj22[[#This Row],[YUZDE]]=0,tbl_Metraj22[[#This Row],[METRAJ_BETON]],tbl_Metraj22[[#This Row],[YUZDE]]*tbl_Metraj22[[#This Row],[METRAJ_BETON]]))</f>
        <v>0</v>
      </c>
      <c r="K6299" s="2" t="s">
        <v>22971</v>
      </c>
    </row>
    <row r="6300" spans="1:11" ht="14.25" x14ac:dyDescent="0.2">
      <c r="A6300" s="2" t="s">
        <v>734</v>
      </c>
      <c r="B6300" s="124" t="s">
        <v>8858</v>
      </c>
      <c r="C6300" s="124"/>
      <c r="D6300" s="126">
        <v>4.4000000000000004</v>
      </c>
      <c r="E6300" s="124" t="s">
        <v>768</v>
      </c>
      <c r="F6300" s="124">
        <v>0</v>
      </c>
      <c r="G6300" s="2" t="s">
        <v>18886</v>
      </c>
      <c r="H6300" s="130"/>
      <c r="I6300" s="134"/>
      <c r="J6300" s="123">
        <f>IF(OR(tbl_Metraj22[[#This Row],[TARIH]]="",tbl_Metraj22[[#This Row],[TARIH]]="-"),0,IF(tbl_Metraj22[[#This Row],[YUZDE]]=0,tbl_Metraj22[[#This Row],[METRAJ_BETON]],tbl_Metraj22[[#This Row],[YUZDE]]*tbl_Metraj22[[#This Row],[METRAJ_BETON]]))</f>
        <v>0</v>
      </c>
      <c r="K6300" s="2" t="s">
        <v>22961</v>
      </c>
    </row>
    <row r="6301" spans="1:11" ht="14.25" x14ac:dyDescent="0.2">
      <c r="A6301" s="2" t="s">
        <v>734</v>
      </c>
      <c r="B6301" s="124" t="s">
        <v>8859</v>
      </c>
      <c r="C6301" s="124"/>
      <c r="D6301" s="126">
        <v>0.54</v>
      </c>
      <c r="E6301" s="124" t="s">
        <v>768</v>
      </c>
      <c r="F6301" s="124">
        <v>0</v>
      </c>
      <c r="G6301" s="2" t="s">
        <v>18887</v>
      </c>
      <c r="H6301" s="130"/>
      <c r="I6301" s="134"/>
      <c r="J6301" s="123">
        <f>IF(OR(tbl_Metraj22[[#This Row],[TARIH]]="",tbl_Metraj22[[#This Row],[TARIH]]="-"),0,IF(tbl_Metraj22[[#This Row],[YUZDE]]=0,tbl_Metraj22[[#This Row],[METRAJ_BETON]],tbl_Metraj22[[#This Row],[YUZDE]]*tbl_Metraj22[[#This Row],[METRAJ_BETON]]))</f>
        <v>0</v>
      </c>
      <c r="K6301" s="2" t="s">
        <v>22972</v>
      </c>
    </row>
    <row r="6302" spans="1:11" ht="14.25" x14ac:dyDescent="0.2">
      <c r="A6302" s="2" t="s">
        <v>734</v>
      </c>
      <c r="B6302" s="124" t="s">
        <v>8860</v>
      </c>
      <c r="C6302" s="124"/>
      <c r="D6302" s="126">
        <v>2.62</v>
      </c>
      <c r="E6302" s="124" t="s">
        <v>768</v>
      </c>
      <c r="F6302" s="124">
        <v>0</v>
      </c>
      <c r="G6302" s="2" t="s">
        <v>18888</v>
      </c>
      <c r="H6302" s="130"/>
      <c r="I6302" s="134"/>
      <c r="J6302" s="123">
        <f>IF(OR(tbl_Metraj22[[#This Row],[TARIH]]="",tbl_Metraj22[[#This Row],[TARIH]]="-"),0,IF(tbl_Metraj22[[#This Row],[YUZDE]]=0,tbl_Metraj22[[#This Row],[METRAJ_BETON]],tbl_Metraj22[[#This Row],[YUZDE]]*tbl_Metraj22[[#This Row],[METRAJ_BETON]]))</f>
        <v>0</v>
      </c>
      <c r="K6302" s="2" t="s">
        <v>23032</v>
      </c>
    </row>
    <row r="6303" spans="1:11" ht="14.25" x14ac:dyDescent="0.2">
      <c r="A6303" s="2" t="s">
        <v>734</v>
      </c>
      <c r="B6303" s="124" t="s">
        <v>8861</v>
      </c>
      <c r="C6303" s="124"/>
      <c r="D6303" s="126">
        <v>0.99</v>
      </c>
      <c r="E6303" s="124" t="s">
        <v>768</v>
      </c>
      <c r="F6303" s="124">
        <v>0</v>
      </c>
      <c r="G6303" s="2" t="s">
        <v>18889</v>
      </c>
      <c r="H6303" s="130"/>
      <c r="I6303" s="134"/>
      <c r="J6303" s="123">
        <f>IF(OR(tbl_Metraj22[[#This Row],[TARIH]]="",tbl_Metraj22[[#This Row],[TARIH]]="-"),0,IF(tbl_Metraj22[[#This Row],[YUZDE]]=0,tbl_Metraj22[[#This Row],[METRAJ_BETON]],tbl_Metraj22[[#This Row],[YUZDE]]*tbl_Metraj22[[#This Row],[METRAJ_BETON]]))</f>
        <v>0</v>
      </c>
      <c r="K6303" s="2" t="e">
        <v>#N/A</v>
      </c>
    </row>
    <row r="6304" spans="1:11" ht="14.25" x14ac:dyDescent="0.2">
      <c r="A6304" s="2" t="s">
        <v>734</v>
      </c>
      <c r="B6304" s="124" t="s">
        <v>8862</v>
      </c>
      <c r="C6304" s="124"/>
      <c r="D6304" s="126">
        <v>1.65</v>
      </c>
      <c r="E6304" s="124" t="s">
        <v>768</v>
      </c>
      <c r="F6304" s="124">
        <v>0</v>
      </c>
      <c r="G6304" s="2" t="s">
        <v>18890</v>
      </c>
      <c r="H6304" s="130"/>
      <c r="I6304" s="134"/>
      <c r="J6304" s="123">
        <f>IF(OR(tbl_Metraj22[[#This Row],[TARIH]]="",tbl_Metraj22[[#This Row],[TARIH]]="-"),0,IF(tbl_Metraj22[[#This Row],[YUZDE]]=0,tbl_Metraj22[[#This Row],[METRAJ_BETON]],tbl_Metraj22[[#This Row],[YUZDE]]*tbl_Metraj22[[#This Row],[METRAJ_BETON]]))</f>
        <v>0</v>
      </c>
      <c r="K6304" s="2" t="s">
        <v>23049</v>
      </c>
    </row>
    <row r="6305" spans="1:11" ht="14.25" x14ac:dyDescent="0.2">
      <c r="A6305" s="2" t="s">
        <v>734</v>
      </c>
      <c r="B6305" s="124" t="s">
        <v>8863</v>
      </c>
      <c r="C6305" s="124"/>
      <c r="D6305" s="126">
        <v>3.51</v>
      </c>
      <c r="E6305" s="124" t="s">
        <v>768</v>
      </c>
      <c r="F6305" s="124">
        <v>0</v>
      </c>
      <c r="G6305" s="2" t="s">
        <v>18891</v>
      </c>
      <c r="H6305" s="130"/>
      <c r="I6305" s="134"/>
      <c r="J6305" s="123">
        <f>IF(OR(tbl_Metraj22[[#This Row],[TARIH]]="",tbl_Metraj22[[#This Row],[TARIH]]="-"),0,IF(tbl_Metraj22[[#This Row],[YUZDE]]=0,tbl_Metraj22[[#This Row],[METRAJ_BETON]],tbl_Metraj22[[#This Row],[YUZDE]]*tbl_Metraj22[[#This Row],[METRAJ_BETON]]))</f>
        <v>0</v>
      </c>
      <c r="K6305" s="2" t="s">
        <v>22973</v>
      </c>
    </row>
    <row r="6306" spans="1:11" ht="14.25" x14ac:dyDescent="0.2">
      <c r="A6306" s="2" t="s">
        <v>734</v>
      </c>
      <c r="B6306" s="124" t="s">
        <v>8864</v>
      </c>
      <c r="C6306" s="124"/>
      <c r="D6306" s="126">
        <v>1.95</v>
      </c>
      <c r="E6306" s="124" t="s">
        <v>768</v>
      </c>
      <c r="F6306" s="124">
        <v>0</v>
      </c>
      <c r="G6306" s="2" t="s">
        <v>18892</v>
      </c>
      <c r="H6306" s="130"/>
      <c r="I6306" s="134"/>
      <c r="J6306" s="123">
        <f>IF(OR(tbl_Metraj22[[#This Row],[TARIH]]="",tbl_Metraj22[[#This Row],[TARIH]]="-"),0,IF(tbl_Metraj22[[#This Row],[YUZDE]]=0,tbl_Metraj22[[#This Row],[METRAJ_BETON]],tbl_Metraj22[[#This Row],[YUZDE]]*tbl_Metraj22[[#This Row],[METRAJ_BETON]]))</f>
        <v>0</v>
      </c>
      <c r="K6306" s="2" t="s">
        <v>23043</v>
      </c>
    </row>
    <row r="6307" spans="1:11" ht="14.25" x14ac:dyDescent="0.2">
      <c r="A6307" s="2" t="s">
        <v>734</v>
      </c>
      <c r="B6307" s="124" t="s">
        <v>8865</v>
      </c>
      <c r="C6307" s="124"/>
      <c r="D6307" s="126">
        <v>1.89</v>
      </c>
      <c r="E6307" s="124" t="s">
        <v>768</v>
      </c>
      <c r="F6307" s="124">
        <v>0</v>
      </c>
      <c r="G6307" s="2" t="s">
        <v>18893</v>
      </c>
      <c r="H6307" s="130"/>
      <c r="I6307" s="134"/>
      <c r="J6307" s="123">
        <f>IF(OR(tbl_Metraj22[[#This Row],[TARIH]]="",tbl_Metraj22[[#This Row],[TARIH]]="-"),0,IF(tbl_Metraj22[[#This Row],[YUZDE]]=0,tbl_Metraj22[[#This Row],[METRAJ_BETON]],tbl_Metraj22[[#This Row],[YUZDE]]*tbl_Metraj22[[#This Row],[METRAJ_BETON]]))</f>
        <v>0</v>
      </c>
      <c r="K6307" s="2" t="s">
        <v>23655</v>
      </c>
    </row>
    <row r="6308" spans="1:11" ht="14.25" x14ac:dyDescent="0.2">
      <c r="A6308" s="2" t="s">
        <v>734</v>
      </c>
      <c r="B6308" s="124" t="s">
        <v>8866</v>
      </c>
      <c r="C6308" s="124"/>
      <c r="D6308" s="126">
        <v>1.62</v>
      </c>
      <c r="E6308" s="124" t="s">
        <v>768</v>
      </c>
      <c r="F6308" s="124">
        <v>0</v>
      </c>
      <c r="G6308" s="2" t="s">
        <v>18894</v>
      </c>
      <c r="H6308" s="130"/>
      <c r="I6308" s="134"/>
      <c r="J6308" s="123">
        <f>IF(OR(tbl_Metraj22[[#This Row],[TARIH]]="",tbl_Metraj22[[#This Row],[TARIH]]="-"),0,IF(tbl_Metraj22[[#This Row],[YUZDE]]=0,tbl_Metraj22[[#This Row],[METRAJ_BETON]],tbl_Metraj22[[#This Row],[YUZDE]]*tbl_Metraj22[[#This Row],[METRAJ_BETON]]))</f>
        <v>0</v>
      </c>
      <c r="K6308" s="2" t="s">
        <v>22962</v>
      </c>
    </row>
    <row r="6309" spans="1:11" ht="14.25" x14ac:dyDescent="0.2">
      <c r="A6309" s="2" t="s">
        <v>734</v>
      </c>
      <c r="B6309" s="124" t="s">
        <v>8867</v>
      </c>
      <c r="C6309" s="124"/>
      <c r="D6309" s="126">
        <v>1.08</v>
      </c>
      <c r="E6309" s="124" t="s">
        <v>768</v>
      </c>
      <c r="F6309" s="124">
        <v>0</v>
      </c>
      <c r="G6309" s="2" t="s">
        <v>18895</v>
      </c>
      <c r="H6309" s="130"/>
      <c r="I6309" s="134"/>
      <c r="J6309" s="123">
        <f>IF(OR(tbl_Metraj22[[#This Row],[TARIH]]="",tbl_Metraj22[[#This Row],[TARIH]]="-"),0,IF(tbl_Metraj22[[#This Row],[YUZDE]]=0,tbl_Metraj22[[#This Row],[METRAJ_BETON]],tbl_Metraj22[[#This Row],[YUZDE]]*tbl_Metraj22[[#This Row],[METRAJ_BETON]]))</f>
        <v>0</v>
      </c>
      <c r="K6309" s="2" t="s">
        <v>22951</v>
      </c>
    </row>
    <row r="6310" spans="1:11" ht="14.25" x14ac:dyDescent="0.2">
      <c r="A6310" s="2" t="s">
        <v>734</v>
      </c>
      <c r="B6310" s="124" t="s">
        <v>8868</v>
      </c>
      <c r="C6310" s="124"/>
      <c r="D6310" s="126">
        <v>1.39</v>
      </c>
      <c r="E6310" s="124" t="s">
        <v>768</v>
      </c>
      <c r="F6310" s="124">
        <v>0</v>
      </c>
      <c r="G6310" s="2" t="s">
        <v>18896</v>
      </c>
      <c r="H6310" s="130"/>
      <c r="I6310" s="134"/>
      <c r="J6310" s="123">
        <f>IF(OR(tbl_Metraj22[[#This Row],[TARIH]]="",tbl_Metraj22[[#This Row],[TARIH]]="-"),0,IF(tbl_Metraj22[[#This Row],[YUZDE]]=0,tbl_Metraj22[[#This Row],[METRAJ_BETON]],tbl_Metraj22[[#This Row],[YUZDE]]*tbl_Metraj22[[#This Row],[METRAJ_BETON]]))</f>
        <v>0</v>
      </c>
      <c r="K6310" s="2" t="s">
        <v>23700</v>
      </c>
    </row>
    <row r="6311" spans="1:11" ht="14.25" x14ac:dyDescent="0.2">
      <c r="A6311" s="2" t="s">
        <v>734</v>
      </c>
      <c r="B6311" s="124" t="s">
        <v>8869</v>
      </c>
      <c r="C6311" s="124"/>
      <c r="D6311" s="126">
        <v>1.08</v>
      </c>
      <c r="E6311" s="124" t="s">
        <v>768</v>
      </c>
      <c r="F6311" s="124">
        <v>0</v>
      </c>
      <c r="G6311" s="2" t="s">
        <v>18897</v>
      </c>
      <c r="H6311" s="130"/>
      <c r="I6311" s="134"/>
      <c r="J6311" s="123">
        <f>IF(OR(tbl_Metraj22[[#This Row],[TARIH]]="",tbl_Metraj22[[#This Row],[TARIH]]="-"),0,IF(tbl_Metraj22[[#This Row],[YUZDE]]=0,tbl_Metraj22[[#This Row],[METRAJ_BETON]],tbl_Metraj22[[#This Row],[YUZDE]]*tbl_Metraj22[[#This Row],[METRAJ_BETON]]))</f>
        <v>0</v>
      </c>
      <c r="K6311" s="2" t="s">
        <v>22948</v>
      </c>
    </row>
    <row r="6312" spans="1:11" ht="14.25" x14ac:dyDescent="0.2">
      <c r="A6312" s="2" t="s">
        <v>734</v>
      </c>
      <c r="B6312" s="124" t="s">
        <v>8870</v>
      </c>
      <c r="C6312" s="124"/>
      <c r="D6312" s="126">
        <v>1.1200000000000001</v>
      </c>
      <c r="E6312" s="124" t="s">
        <v>768</v>
      </c>
      <c r="F6312" s="124">
        <v>0</v>
      </c>
      <c r="G6312" s="2" t="s">
        <v>18898</v>
      </c>
      <c r="H6312" s="130"/>
      <c r="I6312" s="134"/>
      <c r="J6312" s="123">
        <f>IF(OR(tbl_Metraj22[[#This Row],[TARIH]]="",tbl_Metraj22[[#This Row],[TARIH]]="-"),0,IF(tbl_Metraj22[[#This Row],[YUZDE]]=0,tbl_Metraj22[[#This Row],[METRAJ_BETON]],tbl_Metraj22[[#This Row],[YUZDE]]*tbl_Metraj22[[#This Row],[METRAJ_BETON]]))</f>
        <v>0</v>
      </c>
      <c r="K6312" s="2" t="s">
        <v>22978</v>
      </c>
    </row>
    <row r="6313" spans="1:11" ht="14.25" x14ac:dyDescent="0.2">
      <c r="A6313" s="2" t="s">
        <v>734</v>
      </c>
      <c r="B6313" s="124" t="s">
        <v>8871</v>
      </c>
      <c r="C6313" s="124"/>
      <c r="D6313" s="126">
        <v>0.98</v>
      </c>
      <c r="E6313" s="124" t="s">
        <v>768</v>
      </c>
      <c r="F6313" s="124">
        <v>0</v>
      </c>
      <c r="G6313" s="2" t="s">
        <v>18899</v>
      </c>
      <c r="H6313" s="130"/>
      <c r="I6313" s="134"/>
      <c r="J6313" s="123">
        <f>IF(OR(tbl_Metraj22[[#This Row],[TARIH]]="",tbl_Metraj22[[#This Row],[TARIH]]="-"),0,IF(tbl_Metraj22[[#This Row],[YUZDE]]=0,tbl_Metraj22[[#This Row],[METRAJ_BETON]],tbl_Metraj22[[#This Row],[YUZDE]]*tbl_Metraj22[[#This Row],[METRAJ_BETON]]))</f>
        <v>0</v>
      </c>
      <c r="K6313" s="2" t="s">
        <v>23653</v>
      </c>
    </row>
    <row r="6314" spans="1:11" ht="14.25" x14ac:dyDescent="0.2">
      <c r="A6314" s="2" t="s">
        <v>734</v>
      </c>
      <c r="B6314" s="124" t="s">
        <v>8872</v>
      </c>
      <c r="C6314" s="124"/>
      <c r="D6314" s="126">
        <v>1.03</v>
      </c>
      <c r="E6314" s="124" t="s">
        <v>768</v>
      </c>
      <c r="F6314" s="124">
        <v>0</v>
      </c>
      <c r="G6314" s="2" t="s">
        <v>18900</v>
      </c>
      <c r="H6314" s="130"/>
      <c r="I6314" s="134"/>
      <c r="J6314" s="123">
        <f>IF(OR(tbl_Metraj22[[#This Row],[TARIH]]="",tbl_Metraj22[[#This Row],[TARIH]]="-"),0,IF(tbl_Metraj22[[#This Row],[YUZDE]]=0,tbl_Metraj22[[#This Row],[METRAJ_BETON]],tbl_Metraj22[[#This Row],[YUZDE]]*tbl_Metraj22[[#This Row],[METRAJ_BETON]]))</f>
        <v>0</v>
      </c>
      <c r="K6314" s="2" t="s">
        <v>23041</v>
      </c>
    </row>
    <row r="6315" spans="1:11" ht="14.25" x14ac:dyDescent="0.2">
      <c r="A6315" s="2" t="s">
        <v>734</v>
      </c>
      <c r="B6315" s="124" t="s">
        <v>8873</v>
      </c>
      <c r="C6315" s="124"/>
      <c r="D6315" s="126">
        <v>1.23</v>
      </c>
      <c r="E6315" s="124" t="s">
        <v>768</v>
      </c>
      <c r="F6315" s="124">
        <v>0</v>
      </c>
      <c r="G6315" s="2" t="s">
        <v>18901</v>
      </c>
      <c r="H6315" s="130"/>
      <c r="I6315" s="134"/>
      <c r="J6315" s="123">
        <f>IF(OR(tbl_Metraj22[[#This Row],[TARIH]]="",tbl_Metraj22[[#This Row],[TARIH]]="-"),0,IF(tbl_Metraj22[[#This Row],[YUZDE]]=0,tbl_Metraj22[[#This Row],[METRAJ_BETON]],tbl_Metraj22[[#This Row],[YUZDE]]*tbl_Metraj22[[#This Row],[METRAJ_BETON]]))</f>
        <v>0</v>
      </c>
      <c r="K6315" s="2" t="s">
        <v>22947</v>
      </c>
    </row>
    <row r="6316" spans="1:11" ht="14.25" x14ac:dyDescent="0.2">
      <c r="A6316" s="2" t="s">
        <v>734</v>
      </c>
      <c r="B6316" s="124" t="s">
        <v>8874</v>
      </c>
      <c r="C6316" s="124"/>
      <c r="D6316" s="126">
        <v>0.96</v>
      </c>
      <c r="E6316" s="124" t="s">
        <v>768</v>
      </c>
      <c r="F6316" s="124">
        <v>0</v>
      </c>
      <c r="G6316" s="2" t="s">
        <v>18902</v>
      </c>
      <c r="H6316" s="130"/>
      <c r="I6316" s="134"/>
      <c r="J6316" s="123">
        <f>IF(OR(tbl_Metraj22[[#This Row],[TARIH]]="",tbl_Metraj22[[#This Row],[TARIH]]="-"),0,IF(tbl_Metraj22[[#This Row],[YUZDE]]=0,tbl_Metraj22[[#This Row],[METRAJ_BETON]],tbl_Metraj22[[#This Row],[YUZDE]]*tbl_Metraj22[[#This Row],[METRAJ_BETON]]))</f>
        <v>0</v>
      </c>
      <c r="K6316" s="2" t="s">
        <v>23046</v>
      </c>
    </row>
    <row r="6317" spans="1:11" ht="14.25" x14ac:dyDescent="0.2">
      <c r="A6317" s="2" t="s">
        <v>734</v>
      </c>
      <c r="B6317" s="124" t="s">
        <v>8875</v>
      </c>
      <c r="C6317" s="124"/>
      <c r="D6317" s="126">
        <v>0.27</v>
      </c>
      <c r="E6317" s="124" t="s">
        <v>768</v>
      </c>
      <c r="F6317" s="124">
        <v>0</v>
      </c>
      <c r="G6317" s="2" t="s">
        <v>18903</v>
      </c>
      <c r="H6317" s="130"/>
      <c r="I6317" s="134"/>
      <c r="J6317" s="123">
        <f>IF(OR(tbl_Metraj22[[#This Row],[TARIH]]="",tbl_Metraj22[[#This Row],[TARIH]]="-"),0,IF(tbl_Metraj22[[#This Row],[YUZDE]]=0,tbl_Metraj22[[#This Row],[METRAJ_BETON]],tbl_Metraj22[[#This Row],[YUZDE]]*tbl_Metraj22[[#This Row],[METRAJ_BETON]]))</f>
        <v>0</v>
      </c>
      <c r="K6317" s="2" t="e">
        <v>#N/A</v>
      </c>
    </row>
    <row r="6318" spans="1:11" ht="14.25" x14ac:dyDescent="0.2">
      <c r="A6318" s="2" t="s">
        <v>734</v>
      </c>
      <c r="B6318" s="124" t="s">
        <v>8876</v>
      </c>
      <c r="C6318" s="124"/>
      <c r="D6318" s="126">
        <v>0.43</v>
      </c>
      <c r="E6318" s="124" t="s">
        <v>768</v>
      </c>
      <c r="F6318" s="124">
        <v>0</v>
      </c>
      <c r="G6318" s="2" t="s">
        <v>18904</v>
      </c>
      <c r="H6318" s="130"/>
      <c r="I6318" s="134"/>
      <c r="J6318" s="123">
        <f>IF(OR(tbl_Metraj22[[#This Row],[TARIH]]="",tbl_Metraj22[[#This Row],[TARIH]]="-"),0,IF(tbl_Metraj22[[#This Row],[YUZDE]]=0,tbl_Metraj22[[#This Row],[METRAJ_BETON]],tbl_Metraj22[[#This Row],[YUZDE]]*tbl_Metraj22[[#This Row],[METRAJ_BETON]]))</f>
        <v>0</v>
      </c>
      <c r="K6318" s="2" t="s">
        <v>22974</v>
      </c>
    </row>
    <row r="6319" spans="1:11" ht="14.25" x14ac:dyDescent="0.2">
      <c r="A6319" s="2" t="s">
        <v>734</v>
      </c>
      <c r="B6319" s="124" t="s">
        <v>8877</v>
      </c>
      <c r="C6319" s="124"/>
      <c r="D6319" s="126">
        <v>0.21</v>
      </c>
      <c r="E6319" s="124" t="s">
        <v>768</v>
      </c>
      <c r="F6319" s="124">
        <v>0</v>
      </c>
      <c r="G6319" s="2" t="s">
        <v>18905</v>
      </c>
      <c r="H6319" s="130"/>
      <c r="I6319" s="134"/>
      <c r="J6319" s="123">
        <f>IF(OR(tbl_Metraj22[[#This Row],[TARIH]]="",tbl_Metraj22[[#This Row],[TARIH]]="-"),0,IF(tbl_Metraj22[[#This Row],[YUZDE]]=0,tbl_Metraj22[[#This Row],[METRAJ_BETON]],tbl_Metraj22[[#This Row],[YUZDE]]*tbl_Metraj22[[#This Row],[METRAJ_BETON]]))</f>
        <v>0</v>
      </c>
      <c r="K6319" s="2" t="e">
        <v>#N/A</v>
      </c>
    </row>
    <row r="6320" spans="1:11" ht="14.25" x14ac:dyDescent="0.2">
      <c r="A6320" s="2" t="s">
        <v>734</v>
      </c>
      <c r="B6320" s="124" t="s">
        <v>8878</v>
      </c>
      <c r="C6320" s="124"/>
      <c r="D6320" s="126">
        <v>0.21</v>
      </c>
      <c r="E6320" s="124" t="s">
        <v>768</v>
      </c>
      <c r="F6320" s="124">
        <v>0</v>
      </c>
      <c r="G6320" s="2" t="s">
        <v>18906</v>
      </c>
      <c r="H6320" s="130"/>
      <c r="I6320" s="134"/>
      <c r="J6320" s="123">
        <f>IF(OR(tbl_Metraj22[[#This Row],[TARIH]]="",tbl_Metraj22[[#This Row],[TARIH]]="-"),0,IF(tbl_Metraj22[[#This Row],[YUZDE]]=0,tbl_Metraj22[[#This Row],[METRAJ_BETON]],tbl_Metraj22[[#This Row],[YUZDE]]*tbl_Metraj22[[#This Row],[METRAJ_BETON]]))</f>
        <v>0</v>
      </c>
      <c r="K6320" s="2" t="e">
        <v>#N/A</v>
      </c>
    </row>
    <row r="6321" spans="1:11" ht="14.25" x14ac:dyDescent="0.2">
      <c r="A6321" s="2" t="s">
        <v>734</v>
      </c>
      <c r="B6321" s="124" t="s">
        <v>8879</v>
      </c>
      <c r="C6321" s="124"/>
      <c r="D6321" s="126">
        <v>0.16</v>
      </c>
      <c r="E6321" s="124" t="s">
        <v>768</v>
      </c>
      <c r="F6321" s="124">
        <v>0</v>
      </c>
      <c r="G6321" s="2" t="s">
        <v>18907</v>
      </c>
      <c r="H6321" s="130"/>
      <c r="I6321" s="134"/>
      <c r="J6321" s="123">
        <f>IF(OR(tbl_Metraj22[[#This Row],[TARIH]]="",tbl_Metraj22[[#This Row],[TARIH]]="-"),0,IF(tbl_Metraj22[[#This Row],[YUZDE]]=0,tbl_Metraj22[[#This Row],[METRAJ_BETON]],tbl_Metraj22[[#This Row],[YUZDE]]*tbl_Metraj22[[#This Row],[METRAJ_BETON]]))</f>
        <v>0</v>
      </c>
      <c r="K6321" s="2" t="s">
        <v>23050</v>
      </c>
    </row>
    <row r="6322" spans="1:11" ht="14.25" x14ac:dyDescent="0.2">
      <c r="A6322" s="2" t="s">
        <v>734</v>
      </c>
      <c r="B6322" s="124" t="s">
        <v>8880</v>
      </c>
      <c r="C6322" s="124"/>
      <c r="D6322" s="126">
        <v>0.24</v>
      </c>
      <c r="E6322" s="124" t="s">
        <v>768</v>
      </c>
      <c r="F6322" s="124">
        <v>0</v>
      </c>
      <c r="G6322" s="2" t="s">
        <v>18908</v>
      </c>
      <c r="H6322" s="130"/>
      <c r="I6322" s="134"/>
      <c r="J6322" s="123">
        <f>IF(OR(tbl_Metraj22[[#This Row],[TARIH]]="",tbl_Metraj22[[#This Row],[TARIH]]="-"),0,IF(tbl_Metraj22[[#This Row],[YUZDE]]=0,tbl_Metraj22[[#This Row],[METRAJ_BETON]],tbl_Metraj22[[#This Row],[YUZDE]]*tbl_Metraj22[[#This Row],[METRAJ_BETON]]))</f>
        <v>0</v>
      </c>
      <c r="K6322" s="2" t="s">
        <v>22949</v>
      </c>
    </row>
    <row r="6323" spans="1:11" ht="14.25" x14ac:dyDescent="0.2">
      <c r="A6323" s="2" t="s">
        <v>734</v>
      </c>
      <c r="B6323" s="124" t="s">
        <v>8881</v>
      </c>
      <c r="C6323" s="124"/>
      <c r="D6323" s="126">
        <v>0.21</v>
      </c>
      <c r="E6323" s="124" t="s">
        <v>768</v>
      </c>
      <c r="F6323" s="124">
        <v>0</v>
      </c>
      <c r="G6323" s="2" t="s">
        <v>18909</v>
      </c>
      <c r="H6323" s="130"/>
      <c r="I6323" s="134"/>
      <c r="J6323" s="123">
        <f>IF(OR(tbl_Metraj22[[#This Row],[TARIH]]="",tbl_Metraj22[[#This Row],[TARIH]]="-"),0,IF(tbl_Metraj22[[#This Row],[YUZDE]]=0,tbl_Metraj22[[#This Row],[METRAJ_BETON]],tbl_Metraj22[[#This Row],[YUZDE]]*tbl_Metraj22[[#This Row],[METRAJ_BETON]]))</f>
        <v>0</v>
      </c>
      <c r="K6323" s="2" t="s">
        <v>22968</v>
      </c>
    </row>
    <row r="6324" spans="1:11" ht="14.25" x14ac:dyDescent="0.2">
      <c r="A6324" s="2" t="s">
        <v>734</v>
      </c>
      <c r="B6324" s="124" t="s">
        <v>8882</v>
      </c>
      <c r="C6324" s="124"/>
      <c r="D6324" s="126">
        <v>0.56000000000000005</v>
      </c>
      <c r="E6324" s="124" t="s">
        <v>768</v>
      </c>
      <c r="F6324" s="124">
        <v>0</v>
      </c>
      <c r="G6324" s="2" t="s">
        <v>18910</v>
      </c>
      <c r="H6324" s="130"/>
      <c r="I6324" s="134"/>
      <c r="J6324" s="123">
        <f>IF(OR(tbl_Metraj22[[#This Row],[TARIH]]="",tbl_Metraj22[[#This Row],[TARIH]]="-"),0,IF(tbl_Metraj22[[#This Row],[YUZDE]]=0,tbl_Metraj22[[#This Row],[METRAJ_BETON]],tbl_Metraj22[[#This Row],[YUZDE]]*tbl_Metraj22[[#This Row],[METRAJ_BETON]]))</f>
        <v>0</v>
      </c>
      <c r="K6324" s="2" t="s">
        <v>23035</v>
      </c>
    </row>
    <row r="6325" spans="1:11" ht="14.25" x14ac:dyDescent="0.2">
      <c r="A6325" s="2" t="s">
        <v>734</v>
      </c>
      <c r="B6325" s="124" t="s">
        <v>8883</v>
      </c>
      <c r="C6325" s="124"/>
      <c r="D6325" s="126">
        <v>0.43</v>
      </c>
      <c r="E6325" s="124" t="s">
        <v>768</v>
      </c>
      <c r="F6325" s="124">
        <v>0</v>
      </c>
      <c r="G6325" s="2" t="s">
        <v>18911</v>
      </c>
      <c r="H6325" s="130"/>
      <c r="I6325" s="134"/>
      <c r="J6325" s="123">
        <f>IF(OR(tbl_Metraj22[[#This Row],[TARIH]]="",tbl_Metraj22[[#This Row],[TARIH]]="-"),0,IF(tbl_Metraj22[[#This Row],[YUZDE]]=0,tbl_Metraj22[[#This Row],[METRAJ_BETON]],tbl_Metraj22[[#This Row],[YUZDE]]*tbl_Metraj22[[#This Row],[METRAJ_BETON]]))</f>
        <v>0</v>
      </c>
      <c r="K6325" s="2" t="s">
        <v>22966</v>
      </c>
    </row>
    <row r="6326" spans="1:11" ht="14.25" x14ac:dyDescent="0.2">
      <c r="A6326" s="2" t="s">
        <v>734</v>
      </c>
      <c r="B6326" s="124" t="s">
        <v>8884</v>
      </c>
      <c r="C6326" s="124"/>
      <c r="D6326" s="126">
        <v>0.27</v>
      </c>
      <c r="E6326" s="124" t="s">
        <v>768</v>
      </c>
      <c r="F6326" s="124">
        <v>0</v>
      </c>
      <c r="G6326" s="2" t="s">
        <v>18912</v>
      </c>
      <c r="H6326" s="130"/>
      <c r="I6326" s="134"/>
      <c r="J6326" s="123">
        <f>IF(OR(tbl_Metraj22[[#This Row],[TARIH]]="",tbl_Metraj22[[#This Row],[TARIH]]="-"),0,IF(tbl_Metraj22[[#This Row],[YUZDE]]=0,tbl_Metraj22[[#This Row],[METRAJ_BETON]],tbl_Metraj22[[#This Row],[YUZDE]]*tbl_Metraj22[[#This Row],[METRAJ_BETON]]))</f>
        <v>0</v>
      </c>
      <c r="K6326" s="2" t="s">
        <v>23022</v>
      </c>
    </row>
    <row r="6327" spans="1:11" ht="14.25" x14ac:dyDescent="0.2">
      <c r="A6327" s="2" t="s">
        <v>734</v>
      </c>
      <c r="B6327" s="124" t="s">
        <v>8885</v>
      </c>
      <c r="C6327" s="124"/>
      <c r="D6327" s="126">
        <v>0.26</v>
      </c>
      <c r="E6327" s="124" t="s">
        <v>768</v>
      </c>
      <c r="F6327" s="124">
        <v>0</v>
      </c>
      <c r="G6327" s="2" t="s">
        <v>18913</v>
      </c>
      <c r="H6327" s="130"/>
      <c r="I6327" s="134"/>
      <c r="J6327" s="123">
        <f>IF(OR(tbl_Metraj22[[#This Row],[TARIH]]="",tbl_Metraj22[[#This Row],[TARIH]]="-"),0,IF(tbl_Metraj22[[#This Row],[YUZDE]]=0,tbl_Metraj22[[#This Row],[METRAJ_BETON]],tbl_Metraj22[[#This Row],[YUZDE]]*tbl_Metraj22[[#This Row],[METRAJ_BETON]]))</f>
        <v>0</v>
      </c>
      <c r="K6327" s="2" t="s">
        <v>22977</v>
      </c>
    </row>
    <row r="6328" spans="1:11" ht="14.25" x14ac:dyDescent="0.2">
      <c r="A6328" s="2" t="s">
        <v>734</v>
      </c>
      <c r="B6328" s="124" t="s">
        <v>8886</v>
      </c>
      <c r="C6328" s="124"/>
      <c r="D6328" s="126">
        <v>0.23</v>
      </c>
      <c r="E6328" s="124" t="s">
        <v>768</v>
      </c>
      <c r="F6328" s="124">
        <v>0</v>
      </c>
      <c r="G6328" s="2" t="s">
        <v>18914</v>
      </c>
      <c r="H6328" s="130"/>
      <c r="I6328" s="134"/>
      <c r="J6328" s="123">
        <f>IF(OR(tbl_Metraj22[[#This Row],[TARIH]]="",tbl_Metraj22[[#This Row],[TARIH]]="-"),0,IF(tbl_Metraj22[[#This Row],[YUZDE]]=0,tbl_Metraj22[[#This Row],[METRAJ_BETON]],tbl_Metraj22[[#This Row],[YUZDE]]*tbl_Metraj22[[#This Row],[METRAJ_BETON]]))</f>
        <v>0</v>
      </c>
      <c r="K6328" s="2" t="s">
        <v>22991</v>
      </c>
    </row>
    <row r="6329" spans="1:11" ht="14.25" x14ac:dyDescent="0.2">
      <c r="A6329" s="2" t="s">
        <v>734</v>
      </c>
      <c r="B6329" s="124" t="s">
        <v>8887</v>
      </c>
      <c r="C6329" s="124"/>
      <c r="D6329" s="126">
        <v>0.43</v>
      </c>
      <c r="E6329" s="124" t="s">
        <v>768</v>
      </c>
      <c r="F6329" s="124">
        <v>0</v>
      </c>
      <c r="G6329" s="2" t="s">
        <v>18915</v>
      </c>
      <c r="H6329" s="130"/>
      <c r="I6329" s="134"/>
      <c r="J6329" s="123">
        <f>IF(OR(tbl_Metraj22[[#This Row],[TARIH]]="",tbl_Metraj22[[#This Row],[TARIH]]="-"),0,IF(tbl_Metraj22[[#This Row],[YUZDE]]=0,tbl_Metraj22[[#This Row],[METRAJ_BETON]],tbl_Metraj22[[#This Row],[YUZDE]]*tbl_Metraj22[[#This Row],[METRAJ_BETON]]))</f>
        <v>0</v>
      </c>
      <c r="K6329" s="2" t="s">
        <v>23008</v>
      </c>
    </row>
    <row r="6330" spans="1:11" ht="14.25" x14ac:dyDescent="0.2">
      <c r="A6330" s="2" t="s">
        <v>734</v>
      </c>
      <c r="B6330" s="124" t="s">
        <v>8888</v>
      </c>
      <c r="C6330" s="124"/>
      <c r="D6330" s="126">
        <v>0.63</v>
      </c>
      <c r="E6330" s="124" t="s">
        <v>768</v>
      </c>
      <c r="F6330" s="124">
        <v>0</v>
      </c>
      <c r="G6330" s="2" t="s">
        <v>18916</v>
      </c>
      <c r="H6330" s="130"/>
      <c r="I6330" s="134"/>
      <c r="J6330" s="123">
        <f>IF(OR(tbl_Metraj22[[#This Row],[TARIH]]="",tbl_Metraj22[[#This Row],[TARIH]]="-"),0,IF(tbl_Metraj22[[#This Row],[YUZDE]]=0,tbl_Metraj22[[#This Row],[METRAJ_BETON]],tbl_Metraj22[[#This Row],[YUZDE]]*tbl_Metraj22[[#This Row],[METRAJ_BETON]]))</f>
        <v>0</v>
      </c>
      <c r="K6330" s="2" t="s">
        <v>22952</v>
      </c>
    </row>
    <row r="6331" spans="1:11" ht="14.25" x14ac:dyDescent="0.2">
      <c r="A6331" s="2" t="s">
        <v>734</v>
      </c>
      <c r="B6331" s="124" t="s">
        <v>8889</v>
      </c>
      <c r="C6331" s="124"/>
      <c r="D6331" s="126">
        <v>1.98</v>
      </c>
      <c r="E6331" s="124" t="s">
        <v>768</v>
      </c>
      <c r="F6331" s="124">
        <v>0</v>
      </c>
      <c r="G6331" s="2" t="s">
        <v>18917</v>
      </c>
      <c r="H6331" s="130"/>
      <c r="I6331" s="134"/>
      <c r="J6331" s="123">
        <f>IF(OR(tbl_Metraj22[[#This Row],[TARIH]]="",tbl_Metraj22[[#This Row],[TARIH]]="-"),0,IF(tbl_Metraj22[[#This Row],[YUZDE]]=0,tbl_Metraj22[[#This Row],[METRAJ_BETON]],tbl_Metraj22[[#This Row],[YUZDE]]*tbl_Metraj22[[#This Row],[METRAJ_BETON]]))</f>
        <v>0</v>
      </c>
      <c r="K6331" s="2" t="s">
        <v>23031</v>
      </c>
    </row>
    <row r="6332" spans="1:11" ht="14.25" x14ac:dyDescent="0.2">
      <c r="A6332" s="2" t="s">
        <v>734</v>
      </c>
      <c r="B6332" s="124" t="s">
        <v>8890</v>
      </c>
      <c r="C6332" s="124"/>
      <c r="D6332" s="126">
        <v>1.95</v>
      </c>
      <c r="E6332" s="124" t="s">
        <v>768</v>
      </c>
      <c r="F6332" s="124">
        <v>0</v>
      </c>
      <c r="G6332" s="2" t="s">
        <v>18918</v>
      </c>
      <c r="H6332" s="130"/>
      <c r="I6332" s="134"/>
      <c r="J6332" s="123">
        <f>IF(OR(tbl_Metraj22[[#This Row],[TARIH]]="",tbl_Metraj22[[#This Row],[TARIH]]="-"),0,IF(tbl_Metraj22[[#This Row],[YUZDE]]=0,tbl_Metraj22[[#This Row],[METRAJ_BETON]],tbl_Metraj22[[#This Row],[YUZDE]]*tbl_Metraj22[[#This Row],[METRAJ_BETON]]))</f>
        <v>0</v>
      </c>
      <c r="K6332" s="2" t="s">
        <v>23029</v>
      </c>
    </row>
    <row r="6333" spans="1:11" ht="14.25" x14ac:dyDescent="0.2">
      <c r="A6333" s="2" t="s">
        <v>734</v>
      </c>
      <c r="B6333" s="124" t="s">
        <v>8891</v>
      </c>
      <c r="C6333" s="124"/>
      <c r="D6333" s="126">
        <v>1.9</v>
      </c>
      <c r="E6333" s="124" t="s">
        <v>768</v>
      </c>
      <c r="F6333" s="124">
        <v>0</v>
      </c>
      <c r="G6333" s="2" t="s">
        <v>18919</v>
      </c>
      <c r="H6333" s="130"/>
      <c r="I6333" s="134"/>
      <c r="J6333" s="123">
        <f>IF(OR(tbl_Metraj22[[#This Row],[TARIH]]="",tbl_Metraj22[[#This Row],[TARIH]]="-"),0,IF(tbl_Metraj22[[#This Row],[YUZDE]]=0,tbl_Metraj22[[#This Row],[METRAJ_BETON]],tbl_Metraj22[[#This Row],[YUZDE]]*tbl_Metraj22[[#This Row],[METRAJ_BETON]]))</f>
        <v>0</v>
      </c>
      <c r="K6333" s="2" t="s">
        <v>23034</v>
      </c>
    </row>
    <row r="6334" spans="1:11" ht="14.25" x14ac:dyDescent="0.2">
      <c r="A6334" s="2" t="s">
        <v>734</v>
      </c>
      <c r="B6334" s="124" t="s">
        <v>8892</v>
      </c>
      <c r="C6334" s="124"/>
      <c r="D6334" s="126">
        <v>0.23</v>
      </c>
      <c r="E6334" s="124" t="s">
        <v>768</v>
      </c>
      <c r="F6334" s="124">
        <v>0</v>
      </c>
      <c r="G6334" s="2" t="s">
        <v>18920</v>
      </c>
      <c r="H6334" s="130"/>
      <c r="I6334" s="134"/>
      <c r="J6334" s="123">
        <f>IF(OR(tbl_Metraj22[[#This Row],[TARIH]]="",tbl_Metraj22[[#This Row],[TARIH]]="-"),0,IF(tbl_Metraj22[[#This Row],[YUZDE]]=0,tbl_Metraj22[[#This Row],[METRAJ_BETON]],tbl_Metraj22[[#This Row],[YUZDE]]*tbl_Metraj22[[#This Row],[METRAJ_BETON]]))</f>
        <v>0</v>
      </c>
      <c r="K6334" s="2" t="s">
        <v>23004</v>
      </c>
    </row>
    <row r="6335" spans="1:11" ht="14.25" x14ac:dyDescent="0.2">
      <c r="A6335" s="2" t="s">
        <v>734</v>
      </c>
      <c r="B6335" s="124" t="s">
        <v>8893</v>
      </c>
      <c r="C6335" s="124"/>
      <c r="D6335" s="126">
        <v>1.33</v>
      </c>
      <c r="E6335" s="124" t="s">
        <v>768</v>
      </c>
      <c r="F6335" s="124">
        <v>0</v>
      </c>
      <c r="G6335" s="2" t="s">
        <v>18921</v>
      </c>
      <c r="H6335" s="130"/>
      <c r="I6335" s="134"/>
      <c r="J6335" s="123">
        <f>IF(OR(tbl_Metraj22[[#This Row],[TARIH]]="",tbl_Metraj22[[#This Row],[TARIH]]="-"),0,IF(tbl_Metraj22[[#This Row],[YUZDE]]=0,tbl_Metraj22[[#This Row],[METRAJ_BETON]],tbl_Metraj22[[#This Row],[YUZDE]]*tbl_Metraj22[[#This Row],[METRAJ_BETON]]))</f>
        <v>0</v>
      </c>
      <c r="K6335" s="2" t="s">
        <v>23044</v>
      </c>
    </row>
    <row r="6336" spans="1:11" ht="14.25" x14ac:dyDescent="0.2">
      <c r="A6336" s="2" t="s">
        <v>734</v>
      </c>
      <c r="B6336" s="124" t="s">
        <v>8894</v>
      </c>
      <c r="C6336" s="124"/>
      <c r="D6336" s="126">
        <v>0.77</v>
      </c>
      <c r="E6336" s="124" t="s">
        <v>768</v>
      </c>
      <c r="F6336" s="124">
        <v>0</v>
      </c>
      <c r="G6336" s="2" t="s">
        <v>18922</v>
      </c>
      <c r="H6336" s="130"/>
      <c r="I6336" s="134"/>
      <c r="J6336" s="123">
        <f>IF(OR(tbl_Metraj22[[#This Row],[TARIH]]="",tbl_Metraj22[[#This Row],[TARIH]]="-"),0,IF(tbl_Metraj22[[#This Row],[YUZDE]]=0,tbl_Metraj22[[#This Row],[METRAJ_BETON]],tbl_Metraj22[[#This Row],[YUZDE]]*tbl_Metraj22[[#This Row],[METRAJ_BETON]]))</f>
        <v>0</v>
      </c>
      <c r="K6336" s="2" t="s">
        <v>23006</v>
      </c>
    </row>
    <row r="6337" spans="1:11" ht="14.25" x14ac:dyDescent="0.2">
      <c r="A6337" s="2" t="s">
        <v>734</v>
      </c>
      <c r="B6337" s="124" t="s">
        <v>8895</v>
      </c>
      <c r="C6337" s="124"/>
      <c r="D6337" s="126">
        <v>1.17</v>
      </c>
      <c r="E6337" s="124" t="s">
        <v>768</v>
      </c>
      <c r="F6337" s="124">
        <v>0</v>
      </c>
      <c r="G6337" s="2" t="s">
        <v>18923</v>
      </c>
      <c r="H6337" s="130"/>
      <c r="I6337" s="134"/>
      <c r="J6337" s="123">
        <f>IF(OR(tbl_Metraj22[[#This Row],[TARIH]]="",tbl_Metraj22[[#This Row],[TARIH]]="-"),0,IF(tbl_Metraj22[[#This Row],[YUZDE]]=0,tbl_Metraj22[[#This Row],[METRAJ_BETON]],tbl_Metraj22[[#This Row],[YUZDE]]*tbl_Metraj22[[#This Row],[METRAJ_BETON]]))</f>
        <v>0</v>
      </c>
      <c r="K6337" s="2" t="s">
        <v>23047</v>
      </c>
    </row>
    <row r="6338" spans="1:11" ht="14.25" x14ac:dyDescent="0.2">
      <c r="A6338" s="2" t="s">
        <v>734</v>
      </c>
      <c r="B6338" s="124" t="s">
        <v>8896</v>
      </c>
      <c r="C6338" s="124"/>
      <c r="D6338" s="126">
        <v>1.28</v>
      </c>
      <c r="E6338" s="124" t="s">
        <v>768</v>
      </c>
      <c r="F6338" s="124">
        <v>0</v>
      </c>
      <c r="G6338" s="2" t="s">
        <v>18924</v>
      </c>
      <c r="H6338" s="130"/>
      <c r="I6338" s="134"/>
      <c r="J6338" s="123">
        <f>IF(OR(tbl_Metraj22[[#This Row],[TARIH]]="",tbl_Metraj22[[#This Row],[TARIH]]="-"),0,IF(tbl_Metraj22[[#This Row],[YUZDE]]=0,tbl_Metraj22[[#This Row],[METRAJ_BETON]],tbl_Metraj22[[#This Row],[YUZDE]]*tbl_Metraj22[[#This Row],[METRAJ_BETON]]))</f>
        <v>0</v>
      </c>
      <c r="K6338" s="2" t="s">
        <v>23638</v>
      </c>
    </row>
    <row r="6339" spans="1:11" ht="14.25" x14ac:dyDescent="0.2">
      <c r="A6339" s="2" t="s">
        <v>734</v>
      </c>
      <c r="B6339" s="124" t="s">
        <v>8897</v>
      </c>
      <c r="C6339" s="124"/>
      <c r="D6339" s="126">
        <v>2.4500000000000002</v>
      </c>
      <c r="E6339" s="124" t="s">
        <v>768</v>
      </c>
      <c r="F6339" s="124">
        <v>0</v>
      </c>
      <c r="G6339" s="2" t="s">
        <v>18925</v>
      </c>
      <c r="H6339" s="130"/>
      <c r="I6339" s="134"/>
      <c r="J6339" s="123">
        <f>IF(OR(tbl_Metraj22[[#This Row],[TARIH]]="",tbl_Metraj22[[#This Row],[TARIH]]="-"),0,IF(tbl_Metraj22[[#This Row],[YUZDE]]=0,tbl_Metraj22[[#This Row],[METRAJ_BETON]],tbl_Metraj22[[#This Row],[YUZDE]]*tbl_Metraj22[[#This Row],[METRAJ_BETON]]))</f>
        <v>0</v>
      </c>
      <c r="K6339" s="2" t="s">
        <v>23048</v>
      </c>
    </row>
    <row r="6340" spans="1:11" ht="14.25" x14ac:dyDescent="0.2">
      <c r="A6340" s="2" t="s">
        <v>734</v>
      </c>
      <c r="B6340" s="124" t="s">
        <v>8898</v>
      </c>
      <c r="C6340" s="124"/>
      <c r="D6340" s="126">
        <v>1.08</v>
      </c>
      <c r="E6340" s="124" t="s">
        <v>768</v>
      </c>
      <c r="F6340" s="124">
        <v>0</v>
      </c>
      <c r="G6340" s="2" t="s">
        <v>18926</v>
      </c>
      <c r="H6340" s="130"/>
      <c r="I6340" s="134"/>
      <c r="J6340" s="123">
        <f>IF(OR(tbl_Metraj22[[#This Row],[TARIH]]="",tbl_Metraj22[[#This Row],[TARIH]]="-"),0,IF(tbl_Metraj22[[#This Row],[YUZDE]]=0,tbl_Metraj22[[#This Row],[METRAJ_BETON]],tbl_Metraj22[[#This Row],[YUZDE]]*tbl_Metraj22[[#This Row],[METRAJ_BETON]]))</f>
        <v>0</v>
      </c>
      <c r="K6340" s="2" t="s">
        <v>23640</v>
      </c>
    </row>
    <row r="6341" spans="1:11" ht="14.25" x14ac:dyDescent="0.2">
      <c r="A6341" s="2" t="s">
        <v>734</v>
      </c>
      <c r="B6341" s="124" t="s">
        <v>8899</v>
      </c>
      <c r="C6341" s="124"/>
      <c r="D6341" s="126">
        <v>1.37</v>
      </c>
      <c r="E6341" s="124" t="s">
        <v>768</v>
      </c>
      <c r="F6341" s="124">
        <v>0</v>
      </c>
      <c r="G6341" s="2" t="s">
        <v>18927</v>
      </c>
      <c r="H6341" s="130"/>
      <c r="I6341" s="134"/>
      <c r="J6341" s="123">
        <f>IF(OR(tbl_Metraj22[[#This Row],[TARIH]]="",tbl_Metraj22[[#This Row],[TARIH]]="-"),0,IF(tbl_Metraj22[[#This Row],[YUZDE]]=0,tbl_Metraj22[[#This Row],[METRAJ_BETON]],tbl_Metraj22[[#This Row],[YUZDE]]*tbl_Metraj22[[#This Row],[METRAJ_BETON]]))</f>
        <v>0</v>
      </c>
      <c r="K6341" s="2" t="s">
        <v>22992</v>
      </c>
    </row>
    <row r="6342" spans="1:11" ht="14.25" x14ac:dyDescent="0.2">
      <c r="A6342" s="2" t="s">
        <v>734</v>
      </c>
      <c r="B6342" s="124" t="s">
        <v>8900</v>
      </c>
      <c r="C6342" s="124"/>
      <c r="D6342" s="126">
        <v>1.1599999999999999</v>
      </c>
      <c r="E6342" s="124" t="s">
        <v>768</v>
      </c>
      <c r="F6342" s="124">
        <v>0</v>
      </c>
      <c r="G6342" s="2" t="s">
        <v>18928</v>
      </c>
      <c r="H6342" s="130"/>
      <c r="I6342" s="134"/>
      <c r="J6342" s="123">
        <f>IF(OR(tbl_Metraj22[[#This Row],[TARIH]]="",tbl_Metraj22[[#This Row],[TARIH]]="-"),0,IF(tbl_Metraj22[[#This Row],[YUZDE]]=0,tbl_Metraj22[[#This Row],[METRAJ_BETON]],tbl_Metraj22[[#This Row],[YUZDE]]*tbl_Metraj22[[#This Row],[METRAJ_BETON]]))</f>
        <v>0</v>
      </c>
      <c r="K6342" s="2" t="s">
        <v>22959</v>
      </c>
    </row>
    <row r="6343" spans="1:11" ht="14.25" x14ac:dyDescent="0.2">
      <c r="A6343" s="2" t="s">
        <v>734</v>
      </c>
      <c r="B6343" s="124" t="s">
        <v>8901</v>
      </c>
      <c r="C6343" s="124"/>
      <c r="D6343" s="126">
        <v>1.17</v>
      </c>
      <c r="E6343" s="124" t="s">
        <v>768</v>
      </c>
      <c r="F6343" s="124">
        <v>0</v>
      </c>
      <c r="G6343" s="2" t="s">
        <v>18929</v>
      </c>
      <c r="H6343" s="130"/>
      <c r="I6343" s="134"/>
      <c r="J6343" s="123">
        <f>IF(OR(tbl_Metraj22[[#This Row],[TARIH]]="",tbl_Metraj22[[#This Row],[TARIH]]="-"),0,IF(tbl_Metraj22[[#This Row],[YUZDE]]=0,tbl_Metraj22[[#This Row],[METRAJ_BETON]],tbl_Metraj22[[#This Row],[YUZDE]]*tbl_Metraj22[[#This Row],[METRAJ_BETON]]))</f>
        <v>0</v>
      </c>
      <c r="K6343" s="2" t="s">
        <v>23000</v>
      </c>
    </row>
    <row r="6344" spans="1:11" ht="14.25" x14ac:dyDescent="0.2">
      <c r="A6344" s="2" t="s">
        <v>734</v>
      </c>
      <c r="B6344" s="124" t="s">
        <v>8902</v>
      </c>
      <c r="C6344" s="124"/>
      <c r="D6344" s="126">
        <v>2.9</v>
      </c>
      <c r="E6344" s="124" t="s">
        <v>768</v>
      </c>
      <c r="F6344" s="124">
        <v>0</v>
      </c>
      <c r="G6344" s="2" t="s">
        <v>18930</v>
      </c>
      <c r="H6344" s="130"/>
      <c r="I6344" s="134"/>
      <c r="J6344" s="123">
        <f>IF(OR(tbl_Metraj22[[#This Row],[TARIH]]="",tbl_Metraj22[[#This Row],[TARIH]]="-"),0,IF(tbl_Metraj22[[#This Row],[YUZDE]]=0,tbl_Metraj22[[#This Row],[METRAJ_BETON]],tbl_Metraj22[[#This Row],[YUZDE]]*tbl_Metraj22[[#This Row],[METRAJ_BETON]]))</f>
        <v>0</v>
      </c>
      <c r="K6344" s="2" t="s">
        <v>22988</v>
      </c>
    </row>
    <row r="6345" spans="1:11" ht="14.25" x14ac:dyDescent="0.2">
      <c r="A6345" s="2" t="s">
        <v>734</v>
      </c>
      <c r="B6345" s="124" t="s">
        <v>8903</v>
      </c>
      <c r="C6345" s="124"/>
      <c r="D6345" s="126">
        <v>0.72</v>
      </c>
      <c r="E6345" s="124" t="s">
        <v>768</v>
      </c>
      <c r="F6345" s="124">
        <v>0</v>
      </c>
      <c r="G6345" s="2" t="s">
        <v>18931</v>
      </c>
      <c r="H6345" s="130"/>
      <c r="I6345" s="134"/>
      <c r="J6345" s="123">
        <f>IF(OR(tbl_Metraj22[[#This Row],[TARIH]]="",tbl_Metraj22[[#This Row],[TARIH]]="-"),0,IF(tbl_Metraj22[[#This Row],[YUZDE]]=0,tbl_Metraj22[[#This Row],[METRAJ_BETON]],tbl_Metraj22[[#This Row],[YUZDE]]*tbl_Metraj22[[#This Row],[METRAJ_BETON]]))</f>
        <v>0</v>
      </c>
      <c r="K6345" s="2" t="s">
        <v>23010</v>
      </c>
    </row>
    <row r="6346" spans="1:11" ht="14.25" x14ac:dyDescent="0.2">
      <c r="A6346" s="2" t="s">
        <v>734</v>
      </c>
      <c r="B6346" s="124" t="s">
        <v>8904</v>
      </c>
      <c r="C6346" s="124"/>
      <c r="D6346" s="126">
        <v>1.82</v>
      </c>
      <c r="E6346" s="124" t="s">
        <v>768</v>
      </c>
      <c r="F6346" s="124">
        <v>0</v>
      </c>
      <c r="G6346" s="2" t="s">
        <v>18932</v>
      </c>
      <c r="H6346" s="130"/>
      <c r="I6346" s="134"/>
      <c r="J6346" s="123">
        <f>IF(OR(tbl_Metraj22[[#This Row],[TARIH]]="",tbl_Metraj22[[#This Row],[TARIH]]="-"),0,IF(tbl_Metraj22[[#This Row],[YUZDE]]=0,tbl_Metraj22[[#This Row],[METRAJ_BETON]],tbl_Metraj22[[#This Row],[YUZDE]]*tbl_Metraj22[[#This Row],[METRAJ_BETON]]))</f>
        <v>0</v>
      </c>
      <c r="K6346" s="2" t="s">
        <v>22997</v>
      </c>
    </row>
    <row r="6347" spans="1:11" ht="14.25" x14ac:dyDescent="0.2">
      <c r="A6347" s="2" t="s">
        <v>734</v>
      </c>
      <c r="B6347" s="124" t="s">
        <v>8905</v>
      </c>
      <c r="C6347" s="124"/>
      <c r="D6347" s="126">
        <v>0.72</v>
      </c>
      <c r="E6347" s="124" t="s">
        <v>768</v>
      </c>
      <c r="F6347" s="124">
        <v>0</v>
      </c>
      <c r="G6347" s="2" t="s">
        <v>18933</v>
      </c>
      <c r="H6347" s="130"/>
      <c r="I6347" s="134"/>
      <c r="J6347" s="123">
        <f>IF(OR(tbl_Metraj22[[#This Row],[TARIH]]="",tbl_Metraj22[[#This Row],[TARIH]]="-"),0,IF(tbl_Metraj22[[#This Row],[YUZDE]]=0,tbl_Metraj22[[#This Row],[METRAJ_BETON]],tbl_Metraj22[[#This Row],[YUZDE]]*tbl_Metraj22[[#This Row],[METRAJ_BETON]]))</f>
        <v>0</v>
      </c>
      <c r="K6347" s="2" t="e">
        <v>#N/A</v>
      </c>
    </row>
    <row r="6348" spans="1:11" ht="14.25" x14ac:dyDescent="0.2">
      <c r="A6348" s="2" t="s">
        <v>734</v>
      </c>
      <c r="B6348" s="124" t="s">
        <v>8906</v>
      </c>
      <c r="C6348" s="124"/>
      <c r="D6348" s="126">
        <v>2.2400000000000002</v>
      </c>
      <c r="E6348" s="124" t="s">
        <v>768</v>
      </c>
      <c r="F6348" s="124">
        <v>0</v>
      </c>
      <c r="G6348" s="2" t="s">
        <v>18934</v>
      </c>
      <c r="H6348" s="130"/>
      <c r="I6348" s="134"/>
      <c r="J6348" s="123">
        <f>IF(OR(tbl_Metraj22[[#This Row],[TARIH]]="",tbl_Metraj22[[#This Row],[TARIH]]="-"),0,IF(tbl_Metraj22[[#This Row],[YUZDE]]=0,tbl_Metraj22[[#This Row],[METRAJ_BETON]],tbl_Metraj22[[#This Row],[YUZDE]]*tbl_Metraj22[[#This Row],[METRAJ_BETON]]))</f>
        <v>0</v>
      </c>
      <c r="K6348" s="2" t="s">
        <v>22960</v>
      </c>
    </row>
    <row r="6349" spans="1:11" ht="14.25" x14ac:dyDescent="0.2">
      <c r="A6349" s="2" t="s">
        <v>734</v>
      </c>
      <c r="B6349" s="124" t="s">
        <v>8907</v>
      </c>
      <c r="C6349" s="124"/>
      <c r="D6349" s="126">
        <v>1.08</v>
      </c>
      <c r="E6349" s="124" t="s">
        <v>768</v>
      </c>
      <c r="F6349" s="124">
        <v>0</v>
      </c>
      <c r="G6349" s="2" t="s">
        <v>18935</v>
      </c>
      <c r="H6349" s="130"/>
      <c r="I6349" s="134"/>
      <c r="J6349" s="123">
        <f>IF(OR(tbl_Metraj22[[#This Row],[TARIH]]="",tbl_Metraj22[[#This Row],[TARIH]]="-"),0,IF(tbl_Metraj22[[#This Row],[YUZDE]]=0,tbl_Metraj22[[#This Row],[METRAJ_BETON]],tbl_Metraj22[[#This Row],[YUZDE]]*tbl_Metraj22[[#This Row],[METRAJ_BETON]]))</f>
        <v>0</v>
      </c>
      <c r="K6349" s="2" t="s">
        <v>22999</v>
      </c>
    </row>
    <row r="6350" spans="1:11" ht="14.25" x14ac:dyDescent="0.2">
      <c r="A6350" s="2" t="s">
        <v>734</v>
      </c>
      <c r="B6350" s="124" t="s">
        <v>8908</v>
      </c>
      <c r="C6350" s="124"/>
      <c r="D6350" s="126">
        <v>1.92</v>
      </c>
      <c r="E6350" s="124" t="s">
        <v>768</v>
      </c>
      <c r="F6350" s="124">
        <v>0</v>
      </c>
      <c r="G6350" s="2" t="s">
        <v>18936</v>
      </c>
      <c r="H6350" s="130"/>
      <c r="I6350" s="134"/>
      <c r="J6350" s="123">
        <f>IF(OR(tbl_Metraj22[[#This Row],[TARIH]]="",tbl_Metraj22[[#This Row],[TARIH]]="-"),0,IF(tbl_Metraj22[[#This Row],[YUZDE]]=0,tbl_Metraj22[[#This Row],[METRAJ_BETON]],tbl_Metraj22[[#This Row],[YUZDE]]*tbl_Metraj22[[#This Row],[METRAJ_BETON]]))</f>
        <v>0</v>
      </c>
      <c r="K6350" s="2" t="s">
        <v>23002</v>
      </c>
    </row>
    <row r="6351" spans="1:11" ht="14.25" x14ac:dyDescent="0.2">
      <c r="A6351" s="2" t="s">
        <v>734</v>
      </c>
      <c r="B6351" s="124" t="s">
        <v>8909</v>
      </c>
      <c r="C6351" s="124"/>
      <c r="D6351" s="126">
        <v>1.7</v>
      </c>
      <c r="E6351" s="124" t="s">
        <v>768</v>
      </c>
      <c r="F6351" s="124">
        <v>0</v>
      </c>
      <c r="G6351" s="2" t="s">
        <v>18937</v>
      </c>
      <c r="H6351" s="130"/>
      <c r="I6351" s="134"/>
      <c r="J6351" s="123">
        <f>IF(OR(tbl_Metraj22[[#This Row],[TARIH]]="",tbl_Metraj22[[#This Row],[TARIH]]="-"),0,IF(tbl_Metraj22[[#This Row],[YUZDE]]=0,tbl_Metraj22[[#This Row],[METRAJ_BETON]],tbl_Metraj22[[#This Row],[YUZDE]]*tbl_Metraj22[[#This Row],[METRAJ_BETON]]))</f>
        <v>0</v>
      </c>
      <c r="K6351" s="2" t="s">
        <v>23009</v>
      </c>
    </row>
    <row r="6352" spans="1:11" ht="14.25" x14ac:dyDescent="0.2">
      <c r="A6352" s="2" t="s">
        <v>734</v>
      </c>
      <c r="B6352" s="124" t="s">
        <v>8910</v>
      </c>
      <c r="C6352" s="124"/>
      <c r="D6352" s="126">
        <v>2.46</v>
      </c>
      <c r="E6352" s="124" t="s">
        <v>768</v>
      </c>
      <c r="F6352" s="124">
        <v>0</v>
      </c>
      <c r="G6352" s="2" t="s">
        <v>18938</v>
      </c>
      <c r="H6352" s="130"/>
      <c r="I6352" s="134"/>
      <c r="J6352" s="123">
        <f>IF(OR(tbl_Metraj22[[#This Row],[TARIH]]="",tbl_Metraj22[[#This Row],[TARIH]]="-"),0,IF(tbl_Metraj22[[#This Row],[YUZDE]]=0,tbl_Metraj22[[#This Row],[METRAJ_BETON]],tbl_Metraj22[[#This Row],[YUZDE]]*tbl_Metraj22[[#This Row],[METRAJ_BETON]]))</f>
        <v>0</v>
      </c>
      <c r="K6352" s="2" t="s">
        <v>23019</v>
      </c>
    </row>
    <row r="6353" spans="1:11" ht="14.25" x14ac:dyDescent="0.2">
      <c r="A6353" s="2" t="s">
        <v>734</v>
      </c>
      <c r="B6353" s="124" t="s">
        <v>8911</v>
      </c>
      <c r="C6353" s="124"/>
      <c r="D6353" s="126">
        <v>2.2999999999999998</v>
      </c>
      <c r="E6353" s="124" t="s">
        <v>768</v>
      </c>
      <c r="F6353" s="124">
        <v>0</v>
      </c>
      <c r="G6353" s="2" t="s">
        <v>18939</v>
      </c>
      <c r="H6353" s="130"/>
      <c r="I6353" s="134"/>
      <c r="J6353" s="123">
        <f>IF(OR(tbl_Metraj22[[#This Row],[TARIH]]="",tbl_Metraj22[[#This Row],[TARIH]]="-"),0,IF(tbl_Metraj22[[#This Row],[YUZDE]]=0,tbl_Metraj22[[#This Row],[METRAJ_BETON]],tbl_Metraj22[[#This Row],[YUZDE]]*tbl_Metraj22[[#This Row],[METRAJ_BETON]]))</f>
        <v>0</v>
      </c>
      <c r="K6353" s="2" t="s">
        <v>23686</v>
      </c>
    </row>
    <row r="6354" spans="1:11" ht="14.25" x14ac:dyDescent="0.2">
      <c r="A6354" s="2" t="s">
        <v>734</v>
      </c>
      <c r="B6354" s="124" t="s">
        <v>8912</v>
      </c>
      <c r="C6354" s="124"/>
      <c r="D6354" s="126">
        <v>0.72</v>
      </c>
      <c r="E6354" s="124" t="s">
        <v>768</v>
      </c>
      <c r="F6354" s="124">
        <v>0</v>
      </c>
      <c r="G6354" s="2" t="s">
        <v>18940</v>
      </c>
      <c r="H6354" s="130"/>
      <c r="I6354" s="134"/>
      <c r="J6354" s="123">
        <f>IF(OR(tbl_Metraj22[[#This Row],[TARIH]]="",tbl_Metraj22[[#This Row],[TARIH]]="-"),0,IF(tbl_Metraj22[[#This Row],[YUZDE]]=0,tbl_Metraj22[[#This Row],[METRAJ_BETON]],tbl_Metraj22[[#This Row],[YUZDE]]*tbl_Metraj22[[#This Row],[METRAJ_BETON]]))</f>
        <v>0</v>
      </c>
      <c r="K6354" s="2" t="s">
        <v>23018</v>
      </c>
    </row>
    <row r="6355" spans="1:11" ht="14.25" x14ac:dyDescent="0.2">
      <c r="A6355" s="2" t="s">
        <v>734</v>
      </c>
      <c r="B6355" s="124" t="s">
        <v>8913</v>
      </c>
      <c r="C6355" s="124"/>
      <c r="D6355" s="126">
        <v>1.44</v>
      </c>
      <c r="E6355" s="124" t="s">
        <v>768</v>
      </c>
      <c r="F6355" s="124">
        <v>0</v>
      </c>
      <c r="G6355" s="2" t="s">
        <v>18941</v>
      </c>
      <c r="H6355" s="130"/>
      <c r="I6355" s="134"/>
      <c r="J6355" s="123">
        <f>IF(OR(tbl_Metraj22[[#This Row],[TARIH]]="",tbl_Metraj22[[#This Row],[TARIH]]="-"),0,IF(tbl_Metraj22[[#This Row],[YUZDE]]=0,tbl_Metraj22[[#This Row],[METRAJ_BETON]],tbl_Metraj22[[#This Row],[YUZDE]]*tbl_Metraj22[[#This Row],[METRAJ_BETON]]))</f>
        <v>0</v>
      </c>
      <c r="K6355" s="2" t="s">
        <v>22955</v>
      </c>
    </row>
    <row r="6356" spans="1:11" ht="14.25" x14ac:dyDescent="0.2">
      <c r="A6356" s="2" t="s">
        <v>734</v>
      </c>
      <c r="B6356" s="124" t="s">
        <v>8914</v>
      </c>
      <c r="C6356" s="124"/>
      <c r="D6356" s="126">
        <v>0.72</v>
      </c>
      <c r="E6356" s="124" t="s">
        <v>768</v>
      </c>
      <c r="F6356" s="124">
        <v>0</v>
      </c>
      <c r="G6356" s="2" t="s">
        <v>18942</v>
      </c>
      <c r="H6356" s="130"/>
      <c r="I6356" s="134"/>
      <c r="J6356" s="123">
        <f>IF(OR(tbl_Metraj22[[#This Row],[TARIH]]="",tbl_Metraj22[[#This Row],[TARIH]]="-"),0,IF(tbl_Metraj22[[#This Row],[YUZDE]]=0,tbl_Metraj22[[#This Row],[METRAJ_BETON]],tbl_Metraj22[[#This Row],[YUZDE]]*tbl_Metraj22[[#This Row],[METRAJ_BETON]]))</f>
        <v>0</v>
      </c>
      <c r="K6356" s="2" t="e">
        <v>#N/A</v>
      </c>
    </row>
    <row r="6357" spans="1:11" ht="14.25" x14ac:dyDescent="0.2">
      <c r="A6357" s="2" t="s">
        <v>734</v>
      </c>
      <c r="B6357" s="124" t="s">
        <v>8915</v>
      </c>
      <c r="C6357" s="124"/>
      <c r="D6357" s="126">
        <v>2.2999999999999998</v>
      </c>
      <c r="E6357" s="124" t="s">
        <v>768</v>
      </c>
      <c r="F6357" s="124">
        <v>0</v>
      </c>
      <c r="G6357" s="2" t="s">
        <v>18943</v>
      </c>
      <c r="H6357" s="130"/>
      <c r="I6357" s="134"/>
      <c r="J6357" s="123">
        <f>IF(OR(tbl_Metraj22[[#This Row],[TARIH]]="",tbl_Metraj22[[#This Row],[TARIH]]="-"),0,IF(tbl_Metraj22[[#This Row],[YUZDE]]=0,tbl_Metraj22[[#This Row],[METRAJ_BETON]],tbl_Metraj22[[#This Row],[YUZDE]]*tbl_Metraj22[[#This Row],[METRAJ_BETON]]))</f>
        <v>0</v>
      </c>
      <c r="K6357" s="2" t="s">
        <v>22998</v>
      </c>
    </row>
    <row r="6358" spans="1:11" ht="14.25" x14ac:dyDescent="0.2">
      <c r="A6358" s="2" t="s">
        <v>734</v>
      </c>
      <c r="B6358" s="124" t="s">
        <v>8916</v>
      </c>
      <c r="C6358" s="124"/>
      <c r="D6358" s="126">
        <v>2.46</v>
      </c>
      <c r="E6358" s="124" t="s">
        <v>768</v>
      </c>
      <c r="F6358" s="124">
        <v>0</v>
      </c>
      <c r="G6358" s="2" t="s">
        <v>18944</v>
      </c>
      <c r="H6358" s="130"/>
      <c r="I6358" s="134"/>
      <c r="J6358" s="123">
        <f>IF(OR(tbl_Metraj22[[#This Row],[TARIH]]="",tbl_Metraj22[[#This Row],[TARIH]]="-"),0,IF(tbl_Metraj22[[#This Row],[YUZDE]]=0,tbl_Metraj22[[#This Row],[METRAJ_BETON]],tbl_Metraj22[[#This Row],[YUZDE]]*tbl_Metraj22[[#This Row],[METRAJ_BETON]]))</f>
        <v>0</v>
      </c>
      <c r="K6358" s="2" t="s">
        <v>23040</v>
      </c>
    </row>
    <row r="6359" spans="1:11" ht="14.25" x14ac:dyDescent="0.2">
      <c r="A6359" s="2" t="s">
        <v>734</v>
      </c>
      <c r="B6359" s="124" t="s">
        <v>8917</v>
      </c>
      <c r="C6359" s="124"/>
      <c r="D6359" s="126">
        <v>1.94</v>
      </c>
      <c r="E6359" s="124" t="s">
        <v>768</v>
      </c>
      <c r="F6359" s="124">
        <v>0</v>
      </c>
      <c r="G6359" s="2" t="s">
        <v>18945</v>
      </c>
      <c r="H6359" s="130"/>
      <c r="I6359" s="134"/>
      <c r="J6359" s="123">
        <f>IF(OR(tbl_Metraj22[[#This Row],[TARIH]]="",tbl_Metraj22[[#This Row],[TARIH]]="-"),0,IF(tbl_Metraj22[[#This Row],[YUZDE]]=0,tbl_Metraj22[[#This Row],[METRAJ_BETON]],tbl_Metraj22[[#This Row],[YUZDE]]*tbl_Metraj22[[#This Row],[METRAJ_BETON]]))</f>
        <v>0</v>
      </c>
      <c r="K6359" s="2" t="s">
        <v>23038</v>
      </c>
    </row>
    <row r="6360" spans="1:11" ht="14.25" x14ac:dyDescent="0.2">
      <c r="A6360" s="2" t="s">
        <v>734</v>
      </c>
      <c r="B6360" s="124" t="s">
        <v>8918</v>
      </c>
      <c r="C6360" s="124"/>
      <c r="D6360" s="126">
        <v>2.2999999999999998</v>
      </c>
      <c r="E6360" s="124" t="s">
        <v>768</v>
      </c>
      <c r="F6360" s="124">
        <v>0</v>
      </c>
      <c r="G6360" s="2" t="s">
        <v>18946</v>
      </c>
      <c r="H6360" s="130"/>
      <c r="I6360" s="134"/>
      <c r="J6360" s="123">
        <f>IF(OR(tbl_Metraj22[[#This Row],[TARIH]]="",tbl_Metraj22[[#This Row],[TARIH]]="-"),0,IF(tbl_Metraj22[[#This Row],[YUZDE]]=0,tbl_Metraj22[[#This Row],[METRAJ_BETON]],tbl_Metraj22[[#This Row],[YUZDE]]*tbl_Metraj22[[#This Row],[METRAJ_BETON]]))</f>
        <v>0</v>
      </c>
      <c r="K6360" s="2" t="s">
        <v>23011</v>
      </c>
    </row>
    <row r="6361" spans="1:11" ht="14.25" x14ac:dyDescent="0.2">
      <c r="A6361" s="2" t="s">
        <v>734</v>
      </c>
      <c r="B6361" s="124" t="s">
        <v>8919</v>
      </c>
      <c r="C6361" s="124"/>
      <c r="D6361" s="126">
        <v>2.2999999999999998</v>
      </c>
      <c r="E6361" s="124" t="s">
        <v>768</v>
      </c>
      <c r="F6361" s="124">
        <v>0</v>
      </c>
      <c r="G6361" s="2" t="s">
        <v>18947</v>
      </c>
      <c r="H6361" s="130"/>
      <c r="I6361" s="134"/>
      <c r="J6361" s="123">
        <f>IF(OR(tbl_Metraj22[[#This Row],[TARIH]]="",tbl_Metraj22[[#This Row],[TARIH]]="-"),0,IF(tbl_Metraj22[[#This Row],[YUZDE]]=0,tbl_Metraj22[[#This Row],[METRAJ_BETON]],tbl_Metraj22[[#This Row],[YUZDE]]*tbl_Metraj22[[#This Row],[METRAJ_BETON]]))</f>
        <v>0</v>
      </c>
      <c r="K6361" s="2" t="s">
        <v>22970</v>
      </c>
    </row>
    <row r="6362" spans="1:11" ht="14.25" x14ac:dyDescent="0.2">
      <c r="A6362" s="2" t="s">
        <v>734</v>
      </c>
      <c r="B6362" s="124" t="s">
        <v>8920</v>
      </c>
      <c r="C6362" s="124"/>
      <c r="D6362" s="126">
        <v>1.94</v>
      </c>
      <c r="E6362" s="124" t="s">
        <v>768</v>
      </c>
      <c r="F6362" s="124">
        <v>0</v>
      </c>
      <c r="G6362" s="2" t="s">
        <v>18948</v>
      </c>
      <c r="H6362" s="130"/>
      <c r="I6362" s="134"/>
      <c r="J6362" s="123">
        <f>IF(OR(tbl_Metraj22[[#This Row],[TARIH]]="",tbl_Metraj22[[#This Row],[TARIH]]="-"),0,IF(tbl_Metraj22[[#This Row],[YUZDE]]=0,tbl_Metraj22[[#This Row],[METRAJ_BETON]],tbl_Metraj22[[#This Row],[YUZDE]]*tbl_Metraj22[[#This Row],[METRAJ_BETON]]))</f>
        <v>0</v>
      </c>
      <c r="K6362" s="2" t="s">
        <v>23021</v>
      </c>
    </row>
    <row r="6363" spans="1:11" ht="14.25" x14ac:dyDescent="0.2">
      <c r="A6363" s="2" t="s">
        <v>734</v>
      </c>
      <c r="B6363" s="124" t="s">
        <v>8921</v>
      </c>
      <c r="C6363" s="124"/>
      <c r="D6363" s="126">
        <v>1.7</v>
      </c>
      <c r="E6363" s="124" t="s">
        <v>768</v>
      </c>
      <c r="F6363" s="124">
        <v>0</v>
      </c>
      <c r="G6363" s="2" t="s">
        <v>18949</v>
      </c>
      <c r="H6363" s="130"/>
      <c r="I6363" s="134"/>
      <c r="J6363" s="123">
        <f>IF(OR(tbl_Metraj22[[#This Row],[TARIH]]="",tbl_Metraj22[[#This Row],[TARIH]]="-"),0,IF(tbl_Metraj22[[#This Row],[YUZDE]]=0,tbl_Metraj22[[#This Row],[METRAJ_BETON]],tbl_Metraj22[[#This Row],[YUZDE]]*tbl_Metraj22[[#This Row],[METRAJ_BETON]]))</f>
        <v>0</v>
      </c>
      <c r="K6363" s="2" t="s">
        <v>23644</v>
      </c>
    </row>
    <row r="6364" spans="1:11" ht="14.25" x14ac:dyDescent="0.2">
      <c r="A6364" s="2" t="s">
        <v>728</v>
      </c>
      <c r="B6364" s="124" t="s">
        <v>10306</v>
      </c>
      <c r="C6364" s="124"/>
      <c r="D6364" s="126">
        <v>0.82</v>
      </c>
      <c r="E6364" s="124" t="s">
        <v>768</v>
      </c>
      <c r="F6364" s="124">
        <v>0</v>
      </c>
      <c r="G6364" s="2" t="s">
        <v>18950</v>
      </c>
      <c r="H6364" s="130"/>
      <c r="I6364" s="134"/>
      <c r="J6364" s="123">
        <f>IF(OR(tbl_Metraj22[[#This Row],[TARIH]]="",tbl_Metraj22[[#This Row],[TARIH]]="-"),0,IF(tbl_Metraj22[[#This Row],[YUZDE]]=0,tbl_Metraj22[[#This Row],[METRAJ_BETON]],tbl_Metraj22[[#This Row],[YUZDE]]*tbl_Metraj22[[#This Row],[METRAJ_BETON]]))</f>
        <v>0</v>
      </c>
      <c r="K6364" s="2" t="s">
        <v>1324</v>
      </c>
    </row>
    <row r="6365" spans="1:11" ht="14.25" x14ac:dyDescent="0.2">
      <c r="A6365" s="2" t="s">
        <v>728</v>
      </c>
      <c r="B6365" s="124" t="s">
        <v>10309</v>
      </c>
      <c r="C6365" s="124"/>
      <c r="D6365" s="126">
        <v>4.2300000000000004</v>
      </c>
      <c r="E6365" s="124" t="s">
        <v>768</v>
      </c>
      <c r="F6365" s="124">
        <v>0</v>
      </c>
      <c r="G6365" s="2" t="s">
        <v>18951</v>
      </c>
      <c r="H6365" s="130"/>
      <c r="I6365" s="134"/>
      <c r="J6365" s="123">
        <f>IF(OR(tbl_Metraj22[[#This Row],[TARIH]]="",tbl_Metraj22[[#This Row],[TARIH]]="-"),0,IF(tbl_Metraj22[[#This Row],[YUZDE]]=0,tbl_Metraj22[[#This Row],[METRAJ_BETON]],tbl_Metraj22[[#This Row],[YUZDE]]*tbl_Metraj22[[#This Row],[METRAJ_BETON]]))</f>
        <v>0</v>
      </c>
      <c r="K6365" s="2" t="s">
        <v>1268</v>
      </c>
    </row>
    <row r="6366" spans="1:11" ht="14.25" x14ac:dyDescent="0.2">
      <c r="A6366" s="2" t="s">
        <v>728</v>
      </c>
      <c r="B6366" s="124" t="s">
        <v>10310</v>
      </c>
      <c r="C6366" s="124"/>
      <c r="D6366" s="126">
        <v>7.95</v>
      </c>
      <c r="E6366" s="124" t="s">
        <v>768</v>
      </c>
      <c r="F6366" s="124">
        <v>0</v>
      </c>
      <c r="G6366" s="2" t="s">
        <v>18952</v>
      </c>
      <c r="H6366" s="130"/>
      <c r="I6366" s="134"/>
      <c r="J6366" s="123">
        <f>IF(OR(tbl_Metraj22[[#This Row],[TARIH]]="",tbl_Metraj22[[#This Row],[TARIH]]="-"),0,IF(tbl_Metraj22[[#This Row],[YUZDE]]=0,tbl_Metraj22[[#This Row],[METRAJ_BETON]],tbl_Metraj22[[#This Row],[YUZDE]]*tbl_Metraj22[[#This Row],[METRAJ_BETON]]))</f>
        <v>0</v>
      </c>
      <c r="K6366" s="2" t="s">
        <v>1288</v>
      </c>
    </row>
    <row r="6367" spans="1:11" ht="14.25" x14ac:dyDescent="0.2">
      <c r="A6367" s="2" t="s">
        <v>728</v>
      </c>
      <c r="B6367" s="124" t="s">
        <v>10311</v>
      </c>
      <c r="C6367" s="124"/>
      <c r="D6367" s="126">
        <v>3.26</v>
      </c>
      <c r="E6367" s="124" t="s">
        <v>768</v>
      </c>
      <c r="F6367" s="124">
        <v>0</v>
      </c>
      <c r="G6367" s="2" t="s">
        <v>18953</v>
      </c>
      <c r="H6367" s="130"/>
      <c r="I6367" s="134"/>
      <c r="J6367" s="123">
        <f>IF(OR(tbl_Metraj22[[#This Row],[TARIH]]="",tbl_Metraj22[[#This Row],[TARIH]]="-"),0,IF(tbl_Metraj22[[#This Row],[YUZDE]]=0,tbl_Metraj22[[#This Row],[METRAJ_BETON]],tbl_Metraj22[[#This Row],[YUZDE]]*tbl_Metraj22[[#This Row],[METRAJ_BETON]]))</f>
        <v>0</v>
      </c>
      <c r="K6367" s="2" t="s">
        <v>1289</v>
      </c>
    </row>
    <row r="6368" spans="1:11" ht="14.25" x14ac:dyDescent="0.2">
      <c r="A6368" s="2" t="s">
        <v>728</v>
      </c>
      <c r="B6368" s="124" t="s">
        <v>10314</v>
      </c>
      <c r="C6368" s="124"/>
      <c r="D6368" s="126">
        <v>2.2599999999999998</v>
      </c>
      <c r="E6368" s="124" t="s">
        <v>768</v>
      </c>
      <c r="F6368" s="124">
        <v>0</v>
      </c>
      <c r="G6368" s="2" t="s">
        <v>18954</v>
      </c>
      <c r="H6368" s="130"/>
      <c r="I6368" s="134"/>
      <c r="J6368" s="123">
        <f>IF(OR(tbl_Metraj22[[#This Row],[TARIH]]="",tbl_Metraj22[[#This Row],[TARIH]]="-"),0,IF(tbl_Metraj22[[#This Row],[YUZDE]]=0,tbl_Metraj22[[#This Row],[METRAJ_BETON]],tbl_Metraj22[[#This Row],[YUZDE]]*tbl_Metraj22[[#This Row],[METRAJ_BETON]]))</f>
        <v>0</v>
      </c>
      <c r="K6368" s="2" t="s">
        <v>1292</v>
      </c>
    </row>
    <row r="6369" spans="1:11" ht="14.25" x14ac:dyDescent="0.2">
      <c r="A6369" s="2" t="s">
        <v>728</v>
      </c>
      <c r="B6369" s="124" t="s">
        <v>10315</v>
      </c>
      <c r="C6369" s="124"/>
      <c r="D6369" s="126">
        <v>2.2599999999999998</v>
      </c>
      <c r="E6369" s="124" t="s">
        <v>768</v>
      </c>
      <c r="F6369" s="124">
        <v>0</v>
      </c>
      <c r="G6369" s="2" t="s">
        <v>18955</v>
      </c>
      <c r="H6369" s="130"/>
      <c r="I6369" s="134"/>
      <c r="J6369" s="123">
        <f>IF(OR(tbl_Metraj22[[#This Row],[TARIH]]="",tbl_Metraj22[[#This Row],[TARIH]]="-"),0,IF(tbl_Metraj22[[#This Row],[YUZDE]]=0,tbl_Metraj22[[#This Row],[METRAJ_BETON]],tbl_Metraj22[[#This Row],[YUZDE]]*tbl_Metraj22[[#This Row],[METRAJ_BETON]]))</f>
        <v>0</v>
      </c>
      <c r="K6369" s="2" t="s">
        <v>1293</v>
      </c>
    </row>
    <row r="6370" spans="1:11" ht="14.25" x14ac:dyDescent="0.2">
      <c r="A6370" s="2" t="s">
        <v>728</v>
      </c>
      <c r="B6370" s="124" t="s">
        <v>10342</v>
      </c>
      <c r="C6370" s="124"/>
      <c r="D6370" s="126">
        <v>4.54</v>
      </c>
      <c r="E6370" s="124" t="s">
        <v>768</v>
      </c>
      <c r="F6370" s="124">
        <v>0</v>
      </c>
      <c r="G6370" s="2" t="s">
        <v>18956</v>
      </c>
      <c r="H6370" s="130"/>
      <c r="I6370" s="134"/>
      <c r="J6370" s="123">
        <f>IF(OR(tbl_Metraj22[[#This Row],[TARIH]]="",tbl_Metraj22[[#This Row],[TARIH]]="-"),0,IF(tbl_Metraj22[[#This Row],[YUZDE]]=0,tbl_Metraj22[[#This Row],[METRAJ_BETON]],tbl_Metraj22[[#This Row],[YUZDE]]*tbl_Metraj22[[#This Row],[METRAJ_BETON]]))</f>
        <v>0</v>
      </c>
      <c r="K6370" s="2" t="s">
        <v>1311</v>
      </c>
    </row>
    <row r="6371" spans="1:11" ht="14.25" x14ac:dyDescent="0.2">
      <c r="A6371" s="2" t="s">
        <v>728</v>
      </c>
      <c r="B6371" s="124" t="s">
        <v>10343</v>
      </c>
      <c r="C6371" s="124"/>
      <c r="D6371" s="126">
        <v>4.0999999999999996</v>
      </c>
      <c r="E6371" s="124" t="s">
        <v>768</v>
      </c>
      <c r="F6371" s="124">
        <v>0</v>
      </c>
      <c r="G6371" s="2" t="s">
        <v>18957</v>
      </c>
      <c r="H6371" s="130"/>
      <c r="I6371" s="134"/>
      <c r="J6371" s="123">
        <f>IF(OR(tbl_Metraj22[[#This Row],[TARIH]]="",tbl_Metraj22[[#This Row],[TARIH]]="-"),0,IF(tbl_Metraj22[[#This Row],[YUZDE]]=0,tbl_Metraj22[[#This Row],[METRAJ_BETON]],tbl_Metraj22[[#This Row],[YUZDE]]*tbl_Metraj22[[#This Row],[METRAJ_BETON]]))</f>
        <v>0</v>
      </c>
      <c r="K6371" s="2" t="s">
        <v>1287</v>
      </c>
    </row>
    <row r="6372" spans="1:11" ht="14.25" x14ac:dyDescent="0.2">
      <c r="A6372" s="2" t="s">
        <v>728</v>
      </c>
      <c r="B6372" s="124" t="s">
        <v>10344</v>
      </c>
      <c r="C6372" s="124"/>
      <c r="D6372" s="126">
        <v>11.29</v>
      </c>
      <c r="E6372" s="124" t="s">
        <v>768</v>
      </c>
      <c r="F6372" s="124">
        <v>0</v>
      </c>
      <c r="G6372" s="2" t="s">
        <v>18958</v>
      </c>
      <c r="H6372" s="130"/>
      <c r="I6372" s="134"/>
      <c r="J6372" s="123">
        <f>IF(OR(tbl_Metraj22[[#This Row],[TARIH]]="",tbl_Metraj22[[#This Row],[TARIH]]="-"),0,IF(tbl_Metraj22[[#This Row],[YUZDE]]=0,tbl_Metraj22[[#This Row],[METRAJ_BETON]],tbl_Metraj22[[#This Row],[YUZDE]]*tbl_Metraj22[[#This Row],[METRAJ_BETON]]))</f>
        <v>0</v>
      </c>
      <c r="K6372" s="2" t="s">
        <v>1312</v>
      </c>
    </row>
    <row r="6373" spans="1:11" ht="14.25" x14ac:dyDescent="0.2">
      <c r="A6373" s="2" t="s">
        <v>728</v>
      </c>
      <c r="B6373" s="124" t="s">
        <v>10345</v>
      </c>
      <c r="C6373" s="124"/>
      <c r="D6373" s="126">
        <v>10.19</v>
      </c>
      <c r="E6373" s="124" t="s">
        <v>768</v>
      </c>
      <c r="F6373" s="124">
        <v>0</v>
      </c>
      <c r="G6373" s="2" t="s">
        <v>18959</v>
      </c>
      <c r="H6373" s="130"/>
      <c r="I6373" s="134"/>
      <c r="J6373" s="123">
        <f>IF(OR(tbl_Metraj22[[#This Row],[TARIH]]="",tbl_Metraj22[[#This Row],[TARIH]]="-"),0,IF(tbl_Metraj22[[#This Row],[YUZDE]]=0,tbl_Metraj22[[#This Row],[METRAJ_BETON]],tbl_Metraj22[[#This Row],[YUZDE]]*tbl_Metraj22[[#This Row],[METRAJ_BETON]]))</f>
        <v>0</v>
      </c>
      <c r="K6373" s="2" t="s">
        <v>1313</v>
      </c>
    </row>
    <row r="6374" spans="1:11" ht="14.25" x14ac:dyDescent="0.2">
      <c r="A6374" s="2" t="s">
        <v>728</v>
      </c>
      <c r="B6374" s="124" t="s">
        <v>10346</v>
      </c>
      <c r="C6374" s="124"/>
      <c r="D6374" s="126">
        <v>10.19</v>
      </c>
      <c r="E6374" s="124" t="s">
        <v>768</v>
      </c>
      <c r="F6374" s="124">
        <v>0</v>
      </c>
      <c r="G6374" s="2" t="s">
        <v>18960</v>
      </c>
      <c r="H6374" s="130"/>
      <c r="I6374" s="134"/>
      <c r="J6374" s="123">
        <f>IF(OR(tbl_Metraj22[[#This Row],[TARIH]]="",tbl_Metraj22[[#This Row],[TARIH]]="-"),0,IF(tbl_Metraj22[[#This Row],[YUZDE]]=0,tbl_Metraj22[[#This Row],[METRAJ_BETON]],tbl_Metraj22[[#This Row],[YUZDE]]*tbl_Metraj22[[#This Row],[METRAJ_BETON]]))</f>
        <v>0</v>
      </c>
      <c r="K6374" s="2" t="s">
        <v>1314</v>
      </c>
    </row>
    <row r="6375" spans="1:11" ht="14.25" x14ac:dyDescent="0.2">
      <c r="A6375" s="2" t="s">
        <v>728</v>
      </c>
      <c r="B6375" s="124" t="s">
        <v>10347</v>
      </c>
      <c r="C6375" s="124"/>
      <c r="D6375" s="126">
        <v>11.29</v>
      </c>
      <c r="E6375" s="124" t="s">
        <v>768</v>
      </c>
      <c r="F6375" s="124">
        <v>0</v>
      </c>
      <c r="G6375" s="2" t="s">
        <v>18961</v>
      </c>
      <c r="H6375" s="130"/>
      <c r="I6375" s="134"/>
      <c r="J6375" s="123">
        <f>IF(OR(tbl_Metraj22[[#This Row],[TARIH]]="",tbl_Metraj22[[#This Row],[TARIH]]="-"),0,IF(tbl_Metraj22[[#This Row],[YUZDE]]=0,tbl_Metraj22[[#This Row],[METRAJ_BETON]],tbl_Metraj22[[#This Row],[YUZDE]]*tbl_Metraj22[[#This Row],[METRAJ_BETON]]))</f>
        <v>0</v>
      </c>
      <c r="K6375" s="2" t="s">
        <v>1315</v>
      </c>
    </row>
    <row r="6376" spans="1:11" ht="14.25" x14ac:dyDescent="0.2">
      <c r="A6376" s="2" t="s">
        <v>728</v>
      </c>
      <c r="B6376" s="124" t="s">
        <v>10348</v>
      </c>
      <c r="C6376" s="124"/>
      <c r="D6376" s="126">
        <v>7.95</v>
      </c>
      <c r="E6376" s="124" t="s">
        <v>768</v>
      </c>
      <c r="F6376" s="124">
        <v>0</v>
      </c>
      <c r="G6376" s="2" t="s">
        <v>18962</v>
      </c>
      <c r="H6376" s="130"/>
      <c r="I6376" s="134"/>
      <c r="J6376" s="123">
        <f>IF(OR(tbl_Metraj22[[#This Row],[TARIH]]="",tbl_Metraj22[[#This Row],[TARIH]]="-"),0,IF(tbl_Metraj22[[#This Row],[YUZDE]]=0,tbl_Metraj22[[#This Row],[METRAJ_BETON]],tbl_Metraj22[[#This Row],[YUZDE]]*tbl_Metraj22[[#This Row],[METRAJ_BETON]]))</f>
        <v>0</v>
      </c>
      <c r="K6376" s="2" t="s">
        <v>1316</v>
      </c>
    </row>
    <row r="6377" spans="1:11" ht="14.25" x14ac:dyDescent="0.2">
      <c r="A6377" s="2" t="s">
        <v>728</v>
      </c>
      <c r="B6377" s="124" t="s">
        <v>10349</v>
      </c>
      <c r="C6377" s="124"/>
      <c r="D6377" s="126">
        <v>3.26</v>
      </c>
      <c r="E6377" s="124" t="s">
        <v>768</v>
      </c>
      <c r="F6377" s="124">
        <v>0</v>
      </c>
      <c r="G6377" s="2" t="s">
        <v>18963</v>
      </c>
      <c r="H6377" s="130"/>
      <c r="I6377" s="134"/>
      <c r="J6377" s="123">
        <f>IF(OR(tbl_Metraj22[[#This Row],[TARIH]]="",tbl_Metraj22[[#This Row],[TARIH]]="-"),0,IF(tbl_Metraj22[[#This Row],[YUZDE]]=0,tbl_Metraj22[[#This Row],[METRAJ_BETON]],tbl_Metraj22[[#This Row],[YUZDE]]*tbl_Metraj22[[#This Row],[METRAJ_BETON]]))</f>
        <v>0</v>
      </c>
      <c r="K6377" s="2" t="s">
        <v>1317</v>
      </c>
    </row>
    <row r="6378" spans="1:11" ht="14.25" x14ac:dyDescent="0.2">
      <c r="A6378" s="2" t="s">
        <v>728</v>
      </c>
      <c r="B6378" s="124" t="s">
        <v>10350</v>
      </c>
      <c r="C6378" s="124"/>
      <c r="D6378" s="126">
        <v>2.81</v>
      </c>
      <c r="E6378" s="124" t="s">
        <v>768</v>
      </c>
      <c r="F6378" s="124">
        <v>0</v>
      </c>
      <c r="G6378" s="2" t="s">
        <v>18964</v>
      </c>
      <c r="H6378" s="130"/>
      <c r="I6378" s="134"/>
      <c r="J6378" s="123">
        <f>IF(OR(tbl_Metraj22[[#This Row],[TARIH]]="",tbl_Metraj22[[#This Row],[TARIH]]="-"),0,IF(tbl_Metraj22[[#This Row],[YUZDE]]=0,tbl_Metraj22[[#This Row],[METRAJ_BETON]],tbl_Metraj22[[#This Row],[YUZDE]]*tbl_Metraj22[[#This Row],[METRAJ_BETON]]))</f>
        <v>0</v>
      </c>
      <c r="K6378" s="2" t="s">
        <v>1318</v>
      </c>
    </row>
    <row r="6379" spans="1:11" ht="14.25" x14ac:dyDescent="0.2">
      <c r="A6379" s="2" t="s">
        <v>728</v>
      </c>
      <c r="B6379" s="124" t="s">
        <v>10351</v>
      </c>
      <c r="C6379" s="124"/>
      <c r="D6379" s="126">
        <v>2.5</v>
      </c>
      <c r="E6379" s="124" t="s">
        <v>768</v>
      </c>
      <c r="F6379" s="124">
        <v>0</v>
      </c>
      <c r="G6379" s="2" t="s">
        <v>18965</v>
      </c>
      <c r="H6379" s="130"/>
      <c r="I6379" s="134"/>
      <c r="J6379" s="123">
        <f>IF(OR(tbl_Metraj22[[#This Row],[TARIH]]="",tbl_Metraj22[[#This Row],[TARIH]]="-"),0,IF(tbl_Metraj22[[#This Row],[YUZDE]]=0,tbl_Metraj22[[#This Row],[METRAJ_BETON]],tbl_Metraj22[[#This Row],[YUZDE]]*tbl_Metraj22[[#This Row],[METRAJ_BETON]]))</f>
        <v>0</v>
      </c>
      <c r="K6379" s="2" t="s">
        <v>1319</v>
      </c>
    </row>
    <row r="6380" spans="1:11" ht="14.25" x14ac:dyDescent="0.2">
      <c r="A6380" s="2" t="s">
        <v>728</v>
      </c>
      <c r="B6380" s="124" t="s">
        <v>10352</v>
      </c>
      <c r="C6380" s="124"/>
      <c r="D6380" s="126">
        <v>1.92</v>
      </c>
      <c r="E6380" s="124" t="s">
        <v>768</v>
      </c>
      <c r="F6380" s="124">
        <v>0</v>
      </c>
      <c r="G6380" s="2" t="s">
        <v>18966</v>
      </c>
      <c r="H6380" s="130"/>
      <c r="I6380" s="134"/>
      <c r="J6380" s="123">
        <f>IF(OR(tbl_Metraj22[[#This Row],[TARIH]]="",tbl_Metraj22[[#This Row],[TARIH]]="-"),0,IF(tbl_Metraj22[[#This Row],[YUZDE]]=0,tbl_Metraj22[[#This Row],[METRAJ_BETON]],tbl_Metraj22[[#This Row],[YUZDE]]*tbl_Metraj22[[#This Row],[METRAJ_BETON]]))</f>
        <v>0</v>
      </c>
      <c r="K6380" s="2" t="s">
        <v>1320</v>
      </c>
    </row>
    <row r="6381" spans="1:11" ht="14.25" x14ac:dyDescent="0.2">
      <c r="A6381" s="2" t="s">
        <v>728</v>
      </c>
      <c r="B6381" s="124" t="s">
        <v>10353</v>
      </c>
      <c r="C6381" s="124"/>
      <c r="D6381" s="126">
        <v>1.92</v>
      </c>
      <c r="E6381" s="124" t="s">
        <v>768</v>
      </c>
      <c r="F6381" s="124">
        <v>0</v>
      </c>
      <c r="G6381" s="2" t="s">
        <v>18967</v>
      </c>
      <c r="H6381" s="130"/>
      <c r="I6381" s="134"/>
      <c r="J6381" s="123">
        <f>IF(OR(tbl_Metraj22[[#This Row],[TARIH]]="",tbl_Metraj22[[#This Row],[TARIH]]="-"),0,IF(tbl_Metraj22[[#This Row],[YUZDE]]=0,tbl_Metraj22[[#This Row],[METRAJ_BETON]],tbl_Metraj22[[#This Row],[YUZDE]]*tbl_Metraj22[[#This Row],[METRAJ_BETON]]))</f>
        <v>0</v>
      </c>
      <c r="K6381" s="2" t="s">
        <v>1321</v>
      </c>
    </row>
    <row r="6382" spans="1:11" ht="14.25" x14ac:dyDescent="0.2">
      <c r="A6382" s="2" t="s">
        <v>728</v>
      </c>
      <c r="B6382" s="124" t="s">
        <v>10354</v>
      </c>
      <c r="C6382" s="124"/>
      <c r="D6382" s="126">
        <v>2.5</v>
      </c>
      <c r="E6382" s="124" t="s">
        <v>768</v>
      </c>
      <c r="F6382" s="124">
        <v>0</v>
      </c>
      <c r="G6382" s="2" t="s">
        <v>18968</v>
      </c>
      <c r="H6382" s="130"/>
      <c r="I6382" s="134"/>
      <c r="J6382" s="123">
        <f>IF(OR(tbl_Metraj22[[#This Row],[TARIH]]="",tbl_Metraj22[[#This Row],[TARIH]]="-"),0,IF(tbl_Metraj22[[#This Row],[YUZDE]]=0,tbl_Metraj22[[#This Row],[METRAJ_BETON]],tbl_Metraj22[[#This Row],[YUZDE]]*tbl_Metraj22[[#This Row],[METRAJ_BETON]]))</f>
        <v>0</v>
      </c>
      <c r="K6382" s="2" t="s">
        <v>1322</v>
      </c>
    </row>
    <row r="6383" spans="1:11" ht="14.25" x14ac:dyDescent="0.2">
      <c r="A6383" s="2" t="s">
        <v>728</v>
      </c>
      <c r="B6383" s="124" t="s">
        <v>10355</v>
      </c>
      <c r="C6383" s="124"/>
      <c r="D6383" s="126">
        <v>4.0999999999999996</v>
      </c>
      <c r="E6383" s="124" t="s">
        <v>768</v>
      </c>
      <c r="F6383" s="124">
        <v>0</v>
      </c>
      <c r="G6383" s="2" t="s">
        <v>18969</v>
      </c>
      <c r="H6383" s="130"/>
      <c r="I6383" s="134"/>
      <c r="J6383" s="123">
        <f>IF(OR(tbl_Metraj22[[#This Row],[TARIH]]="",tbl_Metraj22[[#This Row],[TARIH]]="-"),0,IF(tbl_Metraj22[[#This Row],[YUZDE]]=0,tbl_Metraj22[[#This Row],[METRAJ_BETON]],tbl_Metraj22[[#This Row],[YUZDE]]*tbl_Metraj22[[#This Row],[METRAJ_BETON]]))</f>
        <v>0</v>
      </c>
      <c r="K6383" s="2" t="s">
        <v>1276</v>
      </c>
    </row>
    <row r="6384" spans="1:11" ht="14.25" x14ac:dyDescent="0.2">
      <c r="A6384" s="2" t="s">
        <v>728</v>
      </c>
      <c r="B6384" s="124" t="s">
        <v>10356</v>
      </c>
      <c r="C6384" s="124"/>
      <c r="D6384" s="126">
        <v>4.0999999999999996</v>
      </c>
      <c r="E6384" s="124" t="s">
        <v>768</v>
      </c>
      <c r="F6384" s="124">
        <v>0</v>
      </c>
      <c r="G6384" s="2" t="s">
        <v>18970</v>
      </c>
      <c r="H6384" s="130"/>
      <c r="I6384" s="134"/>
      <c r="J6384" s="123">
        <f>IF(OR(tbl_Metraj22[[#This Row],[TARIH]]="",tbl_Metraj22[[#This Row],[TARIH]]="-"),0,IF(tbl_Metraj22[[#This Row],[YUZDE]]=0,tbl_Metraj22[[#This Row],[METRAJ_BETON]],tbl_Metraj22[[#This Row],[YUZDE]]*tbl_Metraj22[[#This Row],[METRAJ_BETON]]))</f>
        <v>0</v>
      </c>
      <c r="K6384" s="2" t="s">
        <v>1274</v>
      </c>
    </row>
    <row r="6385" spans="1:11" ht="14.25" x14ac:dyDescent="0.2">
      <c r="A6385" s="2" t="s">
        <v>728</v>
      </c>
      <c r="B6385" s="124" t="s">
        <v>10357</v>
      </c>
      <c r="C6385" s="124"/>
      <c r="D6385" s="126">
        <v>4.0999999999999996</v>
      </c>
      <c r="E6385" s="124" t="s">
        <v>768</v>
      </c>
      <c r="F6385" s="124">
        <v>0</v>
      </c>
      <c r="G6385" s="2" t="s">
        <v>18971</v>
      </c>
      <c r="H6385" s="130"/>
      <c r="I6385" s="134"/>
      <c r="J6385" s="123">
        <f>IF(OR(tbl_Metraj22[[#This Row],[TARIH]]="",tbl_Metraj22[[#This Row],[TARIH]]="-"),0,IF(tbl_Metraj22[[#This Row],[YUZDE]]=0,tbl_Metraj22[[#This Row],[METRAJ_BETON]],tbl_Metraj22[[#This Row],[YUZDE]]*tbl_Metraj22[[#This Row],[METRAJ_BETON]]))</f>
        <v>0</v>
      </c>
      <c r="K6385" s="2" t="s">
        <v>1273</v>
      </c>
    </row>
    <row r="6386" spans="1:11" ht="14.25" x14ac:dyDescent="0.2">
      <c r="A6386" s="2" t="s">
        <v>728</v>
      </c>
      <c r="B6386" s="124" t="s">
        <v>10358</v>
      </c>
      <c r="C6386" s="124"/>
      <c r="D6386" s="126">
        <v>2.1800000000000002</v>
      </c>
      <c r="E6386" s="124" t="s">
        <v>768</v>
      </c>
      <c r="F6386" s="124">
        <v>0</v>
      </c>
      <c r="G6386" s="2" t="s">
        <v>18972</v>
      </c>
      <c r="H6386" s="130"/>
      <c r="I6386" s="134"/>
      <c r="J6386" s="123">
        <f>IF(OR(tbl_Metraj22[[#This Row],[TARIH]]="",tbl_Metraj22[[#This Row],[TARIH]]="-"),0,IF(tbl_Metraj22[[#This Row],[YUZDE]]=0,tbl_Metraj22[[#This Row],[METRAJ_BETON]],tbl_Metraj22[[#This Row],[YUZDE]]*tbl_Metraj22[[#This Row],[METRAJ_BETON]]))</f>
        <v>0</v>
      </c>
      <c r="K6386" s="2" t="s">
        <v>1272</v>
      </c>
    </row>
    <row r="6387" spans="1:11" ht="14.25" x14ac:dyDescent="0.2">
      <c r="A6387" s="2" t="s">
        <v>728</v>
      </c>
      <c r="B6387" s="124" t="s">
        <v>10359</v>
      </c>
      <c r="C6387" s="124"/>
      <c r="D6387" s="126">
        <v>2.1800000000000002</v>
      </c>
      <c r="E6387" s="124" t="s">
        <v>768</v>
      </c>
      <c r="F6387" s="124">
        <v>0</v>
      </c>
      <c r="G6387" s="2" t="s">
        <v>18973</v>
      </c>
      <c r="H6387" s="130"/>
      <c r="I6387" s="134"/>
      <c r="J6387" s="123">
        <f>IF(OR(tbl_Metraj22[[#This Row],[TARIH]]="",tbl_Metraj22[[#This Row],[TARIH]]="-"),0,IF(tbl_Metraj22[[#This Row],[YUZDE]]=0,tbl_Metraj22[[#This Row],[METRAJ_BETON]],tbl_Metraj22[[#This Row],[YUZDE]]*tbl_Metraj22[[#This Row],[METRAJ_BETON]]))</f>
        <v>0</v>
      </c>
      <c r="K6387" s="2" t="s">
        <v>1271</v>
      </c>
    </row>
    <row r="6388" spans="1:11" ht="14.25" x14ac:dyDescent="0.2">
      <c r="A6388" s="2" t="s">
        <v>728</v>
      </c>
      <c r="B6388" s="124" t="s">
        <v>10360</v>
      </c>
      <c r="C6388" s="124"/>
      <c r="D6388" s="126">
        <v>2.1800000000000002</v>
      </c>
      <c r="E6388" s="124" t="s">
        <v>768</v>
      </c>
      <c r="F6388" s="124">
        <v>0</v>
      </c>
      <c r="G6388" s="2" t="s">
        <v>18974</v>
      </c>
      <c r="H6388" s="130"/>
      <c r="I6388" s="134"/>
      <c r="J6388" s="123">
        <f>IF(OR(tbl_Metraj22[[#This Row],[TARIH]]="",tbl_Metraj22[[#This Row],[TARIH]]="-"),0,IF(tbl_Metraj22[[#This Row],[YUZDE]]=0,tbl_Metraj22[[#This Row],[METRAJ_BETON]],tbl_Metraj22[[#This Row],[YUZDE]]*tbl_Metraj22[[#This Row],[METRAJ_BETON]]))</f>
        <v>0</v>
      </c>
      <c r="K6388" s="2" t="s">
        <v>1269</v>
      </c>
    </row>
    <row r="6389" spans="1:11" ht="14.25" x14ac:dyDescent="0.2">
      <c r="A6389" s="2" t="s">
        <v>728</v>
      </c>
      <c r="B6389" s="124" t="s">
        <v>10361</v>
      </c>
      <c r="C6389" s="124"/>
      <c r="D6389" s="126">
        <v>2.1800000000000002</v>
      </c>
      <c r="E6389" s="124" t="s">
        <v>768</v>
      </c>
      <c r="F6389" s="124">
        <v>0</v>
      </c>
      <c r="G6389" s="2" t="s">
        <v>18975</v>
      </c>
      <c r="H6389" s="130"/>
      <c r="I6389" s="134"/>
      <c r="J6389" s="123">
        <f>IF(OR(tbl_Metraj22[[#This Row],[TARIH]]="",tbl_Metraj22[[#This Row],[TARIH]]="-"),0,IF(tbl_Metraj22[[#This Row],[YUZDE]]=0,tbl_Metraj22[[#This Row],[METRAJ_BETON]],tbl_Metraj22[[#This Row],[YUZDE]]*tbl_Metraj22[[#This Row],[METRAJ_BETON]]))</f>
        <v>0</v>
      </c>
      <c r="K6389" s="2" t="s">
        <v>1270</v>
      </c>
    </row>
    <row r="6390" spans="1:11" ht="14.25" x14ac:dyDescent="0.2">
      <c r="A6390" s="2" t="s">
        <v>728</v>
      </c>
      <c r="B6390" s="124" t="s">
        <v>10362</v>
      </c>
      <c r="C6390" s="124"/>
      <c r="D6390" s="126">
        <v>4.0999999999999996</v>
      </c>
      <c r="E6390" s="124" t="s">
        <v>768</v>
      </c>
      <c r="F6390" s="124">
        <v>0</v>
      </c>
      <c r="G6390" s="2" t="s">
        <v>18976</v>
      </c>
      <c r="H6390" s="130"/>
      <c r="I6390" s="134"/>
      <c r="J6390" s="123">
        <f>IF(OR(tbl_Metraj22[[#This Row],[TARIH]]="",tbl_Metraj22[[#This Row],[TARIH]]="-"),0,IF(tbl_Metraj22[[#This Row],[YUZDE]]=0,tbl_Metraj22[[#This Row],[METRAJ_BETON]],tbl_Metraj22[[#This Row],[YUZDE]]*tbl_Metraj22[[#This Row],[METRAJ_BETON]]))</f>
        <v>0</v>
      </c>
      <c r="K6390" s="2" t="s">
        <v>1275</v>
      </c>
    </row>
    <row r="6391" spans="1:11" ht="14.25" x14ac:dyDescent="0.2">
      <c r="A6391" s="2" t="s">
        <v>2977</v>
      </c>
      <c r="B6391" s="124" t="s">
        <v>8279</v>
      </c>
      <c r="C6391" s="124"/>
      <c r="D6391" s="126">
        <v>6.94</v>
      </c>
      <c r="E6391" s="124" t="s">
        <v>768</v>
      </c>
      <c r="F6391" s="124">
        <v>0</v>
      </c>
      <c r="G6391" s="2" t="s">
        <v>18977</v>
      </c>
      <c r="H6391" s="130"/>
      <c r="I6391" s="134"/>
      <c r="J6391" s="123">
        <f>IF(OR(tbl_Metraj22[[#This Row],[TARIH]]="",tbl_Metraj22[[#This Row],[TARIH]]="-"),0,IF(tbl_Metraj22[[#This Row],[YUZDE]]=0,tbl_Metraj22[[#This Row],[METRAJ_BETON]],tbl_Metraj22[[#This Row],[YUZDE]]*tbl_Metraj22[[#This Row],[METRAJ_BETON]]))</f>
        <v>0</v>
      </c>
      <c r="K6391" s="2" t="s">
        <v>1139</v>
      </c>
    </row>
    <row r="6392" spans="1:11" ht="14.25" x14ac:dyDescent="0.2">
      <c r="A6392" s="2" t="s">
        <v>2977</v>
      </c>
      <c r="B6392" s="124" t="s">
        <v>8280</v>
      </c>
      <c r="C6392" s="124"/>
      <c r="D6392" s="126">
        <v>5.95</v>
      </c>
      <c r="E6392" s="124" t="s">
        <v>768</v>
      </c>
      <c r="F6392" s="124">
        <v>0</v>
      </c>
      <c r="G6392" s="2" t="s">
        <v>18978</v>
      </c>
      <c r="H6392" s="130"/>
      <c r="I6392" s="134"/>
      <c r="J6392" s="123">
        <f>IF(OR(tbl_Metraj22[[#This Row],[TARIH]]="",tbl_Metraj22[[#This Row],[TARIH]]="-"),0,IF(tbl_Metraj22[[#This Row],[YUZDE]]=0,tbl_Metraj22[[#This Row],[METRAJ_BETON]],tbl_Metraj22[[#This Row],[YUZDE]]*tbl_Metraj22[[#This Row],[METRAJ_BETON]]))</f>
        <v>0</v>
      </c>
      <c r="K6392" s="2" t="s">
        <v>1140</v>
      </c>
    </row>
    <row r="6393" spans="1:11" ht="14.25" x14ac:dyDescent="0.2">
      <c r="A6393" s="2" t="s">
        <v>2977</v>
      </c>
      <c r="B6393" s="124" t="s">
        <v>8281</v>
      </c>
      <c r="C6393" s="124"/>
      <c r="D6393" s="126">
        <v>3.74</v>
      </c>
      <c r="E6393" s="124" t="s">
        <v>768</v>
      </c>
      <c r="F6393" s="124">
        <v>0</v>
      </c>
      <c r="G6393" s="2" t="s">
        <v>18979</v>
      </c>
      <c r="H6393" s="130"/>
      <c r="I6393" s="134"/>
      <c r="J6393" s="123">
        <f>IF(OR(tbl_Metraj22[[#This Row],[TARIH]]="",tbl_Metraj22[[#This Row],[TARIH]]="-"),0,IF(tbl_Metraj22[[#This Row],[YUZDE]]=0,tbl_Metraj22[[#This Row],[METRAJ_BETON]],tbl_Metraj22[[#This Row],[YUZDE]]*tbl_Metraj22[[#This Row],[METRAJ_BETON]]))</f>
        <v>0</v>
      </c>
      <c r="K6393" s="2" t="s">
        <v>1141</v>
      </c>
    </row>
    <row r="6394" spans="1:11" ht="14.25" x14ac:dyDescent="0.2">
      <c r="A6394" s="2" t="s">
        <v>2977</v>
      </c>
      <c r="B6394" s="124" t="s">
        <v>8282</v>
      </c>
      <c r="C6394" s="124"/>
      <c r="D6394" s="126">
        <v>1.36</v>
      </c>
      <c r="E6394" s="124" t="s">
        <v>768</v>
      </c>
      <c r="F6394" s="124">
        <v>0</v>
      </c>
      <c r="G6394" s="2" t="s">
        <v>18980</v>
      </c>
      <c r="H6394" s="130"/>
      <c r="I6394" s="134"/>
      <c r="J6394" s="123">
        <f>IF(OR(tbl_Metraj22[[#This Row],[TARIH]]="",tbl_Metraj22[[#This Row],[TARIH]]="-"),0,IF(tbl_Metraj22[[#This Row],[YUZDE]]=0,tbl_Metraj22[[#This Row],[METRAJ_BETON]],tbl_Metraj22[[#This Row],[YUZDE]]*tbl_Metraj22[[#This Row],[METRAJ_BETON]]))</f>
        <v>0</v>
      </c>
    </row>
    <row r="6395" spans="1:11" ht="14.25" x14ac:dyDescent="0.2">
      <c r="A6395" s="2" t="s">
        <v>2977</v>
      </c>
      <c r="B6395" s="124" t="s">
        <v>8513</v>
      </c>
      <c r="C6395" s="124"/>
      <c r="D6395" s="126">
        <v>9.08</v>
      </c>
      <c r="E6395" s="124" t="s">
        <v>768</v>
      </c>
      <c r="F6395" s="124">
        <v>0</v>
      </c>
      <c r="G6395" s="2" t="s">
        <v>18981</v>
      </c>
      <c r="H6395" s="130"/>
      <c r="I6395" s="134"/>
      <c r="J6395" s="123">
        <f>IF(OR(tbl_Metraj22[[#This Row],[TARIH]]="",tbl_Metraj22[[#This Row],[TARIH]]="-"),0,IF(tbl_Metraj22[[#This Row],[YUZDE]]=0,tbl_Metraj22[[#This Row],[METRAJ_BETON]],tbl_Metraj22[[#This Row],[YUZDE]]*tbl_Metraj22[[#This Row],[METRAJ_BETON]]))</f>
        <v>0</v>
      </c>
      <c r="K6395" s="2" t="s">
        <v>1145</v>
      </c>
    </row>
    <row r="6396" spans="1:11" ht="14.25" x14ac:dyDescent="0.2">
      <c r="A6396" s="2" t="s">
        <v>2977</v>
      </c>
      <c r="B6396" s="124" t="s">
        <v>8514</v>
      </c>
      <c r="C6396" s="124"/>
      <c r="D6396" s="126">
        <v>4.22</v>
      </c>
      <c r="E6396" s="124" t="s">
        <v>768</v>
      </c>
      <c r="F6396" s="124">
        <v>0</v>
      </c>
      <c r="G6396" s="2" t="s">
        <v>18982</v>
      </c>
      <c r="H6396" s="130"/>
      <c r="I6396" s="134"/>
      <c r="J6396" s="123">
        <f>IF(OR(tbl_Metraj22[[#This Row],[TARIH]]="",tbl_Metraj22[[#This Row],[TARIH]]="-"),0,IF(tbl_Metraj22[[#This Row],[YUZDE]]=0,tbl_Metraj22[[#This Row],[METRAJ_BETON]],tbl_Metraj22[[#This Row],[YUZDE]]*tbl_Metraj22[[#This Row],[METRAJ_BETON]]))</f>
        <v>0</v>
      </c>
      <c r="K6396" s="2" t="s">
        <v>1146</v>
      </c>
    </row>
    <row r="6397" spans="1:11" ht="14.25" x14ac:dyDescent="0.2">
      <c r="A6397" s="2" t="s">
        <v>2977</v>
      </c>
      <c r="B6397" s="124" t="s">
        <v>8515</v>
      </c>
      <c r="C6397" s="124"/>
      <c r="D6397" s="126">
        <v>20.54</v>
      </c>
      <c r="E6397" s="124" t="s">
        <v>768</v>
      </c>
      <c r="F6397" s="124">
        <v>0</v>
      </c>
      <c r="G6397" s="2" t="s">
        <v>18983</v>
      </c>
      <c r="H6397" s="130"/>
      <c r="I6397" s="134"/>
      <c r="J6397" s="123">
        <f>IF(OR(tbl_Metraj22[[#This Row],[TARIH]]="",tbl_Metraj22[[#This Row],[TARIH]]="-"),0,IF(tbl_Metraj22[[#This Row],[YUZDE]]=0,tbl_Metraj22[[#This Row],[METRAJ_BETON]],tbl_Metraj22[[#This Row],[YUZDE]]*tbl_Metraj22[[#This Row],[METRAJ_BETON]]))</f>
        <v>0</v>
      </c>
      <c r="K6397" s="2" t="s">
        <v>1137</v>
      </c>
    </row>
    <row r="6398" spans="1:11" ht="14.25" x14ac:dyDescent="0.2">
      <c r="A6398" s="2" t="s">
        <v>2977</v>
      </c>
      <c r="B6398" s="124" t="s">
        <v>8516</v>
      </c>
      <c r="C6398" s="124"/>
      <c r="D6398" s="126">
        <v>4</v>
      </c>
      <c r="E6398" s="124" t="s">
        <v>768</v>
      </c>
      <c r="F6398" s="124">
        <v>0</v>
      </c>
      <c r="G6398" s="2" t="s">
        <v>18984</v>
      </c>
      <c r="H6398" s="130"/>
      <c r="I6398" s="134"/>
      <c r="J6398" s="123">
        <f>IF(OR(tbl_Metraj22[[#This Row],[TARIH]]="",tbl_Metraj22[[#This Row],[TARIH]]="-"),0,IF(tbl_Metraj22[[#This Row],[YUZDE]]=0,tbl_Metraj22[[#This Row],[METRAJ_BETON]],tbl_Metraj22[[#This Row],[YUZDE]]*tbl_Metraj22[[#This Row],[METRAJ_BETON]]))</f>
        <v>0</v>
      </c>
      <c r="K6398" s="2" t="s">
        <v>1138</v>
      </c>
    </row>
    <row r="6399" spans="1:11" ht="14.25" x14ac:dyDescent="0.2">
      <c r="A6399" s="2" t="s">
        <v>2977</v>
      </c>
      <c r="B6399" s="124" t="s">
        <v>8517</v>
      </c>
      <c r="C6399" s="124"/>
      <c r="D6399" s="126">
        <v>9.3800000000000008</v>
      </c>
      <c r="E6399" s="124" t="s">
        <v>768</v>
      </c>
      <c r="F6399" s="124">
        <v>0</v>
      </c>
      <c r="G6399" s="2" t="s">
        <v>18985</v>
      </c>
      <c r="H6399" s="130"/>
      <c r="I6399" s="134"/>
      <c r="J6399" s="123">
        <f>IF(OR(tbl_Metraj22[[#This Row],[TARIH]]="",tbl_Metraj22[[#This Row],[TARIH]]="-"),0,IF(tbl_Metraj22[[#This Row],[YUZDE]]=0,tbl_Metraj22[[#This Row],[METRAJ_BETON]],tbl_Metraj22[[#This Row],[YUZDE]]*tbl_Metraj22[[#This Row],[METRAJ_BETON]]))</f>
        <v>0</v>
      </c>
      <c r="K6399" s="2" t="s">
        <v>1142</v>
      </c>
    </row>
    <row r="6400" spans="1:11" ht="14.25" x14ac:dyDescent="0.2">
      <c r="A6400" s="2" t="s">
        <v>2977</v>
      </c>
      <c r="B6400" s="124" t="s">
        <v>8518</v>
      </c>
      <c r="C6400" s="124"/>
      <c r="D6400" s="126">
        <v>2.29</v>
      </c>
      <c r="E6400" s="124" t="s">
        <v>768</v>
      </c>
      <c r="F6400" s="124">
        <v>0</v>
      </c>
      <c r="G6400" s="2" t="s">
        <v>18986</v>
      </c>
      <c r="H6400" s="130"/>
      <c r="I6400" s="134"/>
      <c r="J6400" s="123">
        <f>IF(OR(tbl_Metraj22[[#This Row],[TARIH]]="",tbl_Metraj22[[#This Row],[TARIH]]="-"),0,IF(tbl_Metraj22[[#This Row],[YUZDE]]=0,tbl_Metraj22[[#This Row],[METRAJ_BETON]],tbl_Metraj22[[#This Row],[YUZDE]]*tbl_Metraj22[[#This Row],[METRAJ_BETON]]))</f>
        <v>0</v>
      </c>
      <c r="K6400" s="2" t="s">
        <v>1143</v>
      </c>
    </row>
    <row r="6401" spans="1:11" ht="14.25" x14ac:dyDescent="0.2">
      <c r="A6401" s="2" t="s">
        <v>2977</v>
      </c>
      <c r="B6401" s="124" t="s">
        <v>10567</v>
      </c>
      <c r="C6401" s="124"/>
      <c r="D6401" s="126">
        <v>6.53</v>
      </c>
      <c r="E6401" s="124" t="s">
        <v>768</v>
      </c>
      <c r="F6401" s="124">
        <v>0</v>
      </c>
      <c r="G6401" s="2" t="s">
        <v>18987</v>
      </c>
      <c r="H6401" s="130"/>
      <c r="I6401" s="134"/>
      <c r="J6401" s="123">
        <f>IF(OR(tbl_Metraj22[[#This Row],[TARIH]]="",tbl_Metraj22[[#This Row],[TARIH]]="-"),0,IF(tbl_Metraj22[[#This Row],[YUZDE]]=0,tbl_Metraj22[[#This Row],[METRAJ_BETON]],tbl_Metraj22[[#This Row],[YUZDE]]*tbl_Metraj22[[#This Row],[METRAJ_BETON]]))</f>
        <v>0</v>
      </c>
      <c r="K6401" s="2" t="s">
        <v>1147</v>
      </c>
    </row>
    <row r="6402" spans="1:11" ht="14.25" x14ac:dyDescent="0.2">
      <c r="A6402" s="2" t="s">
        <v>2977</v>
      </c>
      <c r="B6402" s="124" t="s">
        <v>10568</v>
      </c>
      <c r="C6402" s="124"/>
      <c r="D6402" s="126">
        <v>5.95</v>
      </c>
      <c r="E6402" s="124" t="s">
        <v>768</v>
      </c>
      <c r="F6402" s="124">
        <v>0</v>
      </c>
      <c r="G6402" s="2" t="s">
        <v>18988</v>
      </c>
      <c r="H6402" s="130"/>
      <c r="I6402" s="134"/>
      <c r="J6402" s="123">
        <f>IF(OR(tbl_Metraj22[[#This Row],[TARIH]]="",tbl_Metraj22[[#This Row],[TARIH]]="-"),0,IF(tbl_Metraj22[[#This Row],[YUZDE]]=0,tbl_Metraj22[[#This Row],[METRAJ_BETON]],tbl_Metraj22[[#This Row],[YUZDE]]*tbl_Metraj22[[#This Row],[METRAJ_BETON]]))</f>
        <v>0</v>
      </c>
      <c r="K6402" s="2" t="s">
        <v>1144</v>
      </c>
    </row>
    <row r="6403" spans="1:11" ht="14.25" x14ac:dyDescent="0.2">
      <c r="A6403" s="2" t="s">
        <v>787</v>
      </c>
      <c r="B6403" s="124" t="s">
        <v>9990</v>
      </c>
      <c r="C6403" s="124"/>
      <c r="D6403" s="126">
        <v>1.1100000000000001</v>
      </c>
      <c r="E6403" s="124" t="s">
        <v>768</v>
      </c>
      <c r="F6403" s="124">
        <v>1</v>
      </c>
      <c r="G6403" s="2" t="s">
        <v>18989</v>
      </c>
      <c r="H6403" s="130"/>
      <c r="I6403" s="134"/>
      <c r="J6403" s="123">
        <f>IF(OR(tbl_Metraj22[[#This Row],[TARIH]]="",tbl_Metraj22[[#This Row],[TARIH]]="-"),0,IF(tbl_Metraj22[[#This Row],[YUZDE]]=0,tbl_Metraj22[[#This Row],[METRAJ_BETON]],tbl_Metraj22[[#This Row],[YUZDE]]*tbl_Metraj22[[#This Row],[METRAJ_BETON]]))</f>
        <v>0</v>
      </c>
    </row>
    <row r="6404" spans="1:11" ht="14.25" x14ac:dyDescent="0.2">
      <c r="A6404" s="2" t="s">
        <v>787</v>
      </c>
      <c r="B6404" s="124" t="s">
        <v>9991</v>
      </c>
      <c r="C6404" s="124"/>
      <c r="D6404" s="126">
        <v>3.31</v>
      </c>
      <c r="E6404" s="124" t="s">
        <v>768</v>
      </c>
      <c r="F6404" s="124">
        <v>1</v>
      </c>
      <c r="G6404" s="2" t="s">
        <v>18990</v>
      </c>
      <c r="H6404" s="130"/>
      <c r="I6404" s="134"/>
      <c r="J6404" s="123">
        <f>IF(OR(tbl_Metraj22[[#This Row],[TARIH]]="",tbl_Metraj22[[#This Row],[TARIH]]="-"),0,IF(tbl_Metraj22[[#This Row],[YUZDE]]=0,tbl_Metraj22[[#This Row],[METRAJ_BETON]],tbl_Metraj22[[#This Row],[YUZDE]]*tbl_Metraj22[[#This Row],[METRAJ_BETON]]))</f>
        <v>0</v>
      </c>
    </row>
    <row r="6405" spans="1:11" ht="14.25" x14ac:dyDescent="0.2">
      <c r="A6405" s="2" t="s">
        <v>787</v>
      </c>
      <c r="B6405" s="124" t="s">
        <v>9992</v>
      </c>
      <c r="C6405" s="124"/>
      <c r="D6405" s="126">
        <v>167.32</v>
      </c>
      <c r="E6405" s="124" t="s">
        <v>768</v>
      </c>
      <c r="F6405" s="124">
        <v>1</v>
      </c>
      <c r="G6405" s="2" t="s">
        <v>18991</v>
      </c>
      <c r="H6405" s="130"/>
      <c r="I6405" s="134"/>
      <c r="J6405" s="123">
        <f>IF(OR(tbl_Metraj22[[#This Row],[TARIH]]="",tbl_Metraj22[[#This Row],[TARIH]]="-"),0,IF(tbl_Metraj22[[#This Row],[YUZDE]]=0,tbl_Metraj22[[#This Row],[METRAJ_BETON]],tbl_Metraj22[[#This Row],[YUZDE]]*tbl_Metraj22[[#This Row],[METRAJ_BETON]]))</f>
        <v>0</v>
      </c>
    </row>
    <row r="6406" spans="1:11" ht="14.25" x14ac:dyDescent="0.2">
      <c r="A6406" s="2" t="s">
        <v>734</v>
      </c>
      <c r="B6406" s="124" t="s">
        <v>8563</v>
      </c>
      <c r="C6406" s="124"/>
      <c r="D6406" s="126">
        <v>2.85</v>
      </c>
      <c r="E6406" s="124" t="s">
        <v>768</v>
      </c>
      <c r="F6406" s="124">
        <v>1</v>
      </c>
      <c r="G6406" s="2" t="s">
        <v>18992</v>
      </c>
      <c r="H6406" s="130"/>
      <c r="I6406" s="134"/>
      <c r="J6406" s="123">
        <f>IF(OR(tbl_Metraj22[[#This Row],[TARIH]]="",tbl_Metraj22[[#This Row],[TARIH]]="-"),0,IF(tbl_Metraj22[[#This Row],[YUZDE]]=0,tbl_Metraj22[[#This Row],[METRAJ_BETON]],tbl_Metraj22[[#This Row],[YUZDE]]*tbl_Metraj22[[#This Row],[METRAJ_BETON]]))</f>
        <v>0</v>
      </c>
      <c r="K6406" s="2" t="e">
        <v>#N/A</v>
      </c>
    </row>
    <row r="6407" spans="1:11" ht="14.25" x14ac:dyDescent="0.2">
      <c r="A6407" s="2" t="s">
        <v>734</v>
      </c>
      <c r="B6407" s="124" t="s">
        <v>8564</v>
      </c>
      <c r="C6407" s="124"/>
      <c r="D6407" s="126">
        <v>2.87</v>
      </c>
      <c r="E6407" s="124" t="s">
        <v>768</v>
      </c>
      <c r="F6407" s="124">
        <v>1</v>
      </c>
      <c r="G6407" s="2" t="s">
        <v>18993</v>
      </c>
      <c r="H6407" s="130"/>
      <c r="I6407" s="134"/>
      <c r="J6407" s="123">
        <f>IF(OR(tbl_Metraj22[[#This Row],[TARIH]]="",tbl_Metraj22[[#This Row],[TARIH]]="-"),0,IF(tbl_Metraj22[[#This Row],[YUZDE]]=0,tbl_Metraj22[[#This Row],[METRAJ_BETON]],tbl_Metraj22[[#This Row],[YUZDE]]*tbl_Metraj22[[#This Row],[METRAJ_BETON]]))</f>
        <v>0</v>
      </c>
      <c r="K6407" s="2" t="e">
        <v>#N/A</v>
      </c>
    </row>
    <row r="6408" spans="1:11" ht="14.25" x14ac:dyDescent="0.2">
      <c r="A6408" s="2" t="s">
        <v>734</v>
      </c>
      <c r="B6408" s="124" t="s">
        <v>8650</v>
      </c>
      <c r="C6408" s="124"/>
      <c r="D6408" s="126">
        <v>0.56999999999999995</v>
      </c>
      <c r="E6408" s="124" t="s">
        <v>768</v>
      </c>
      <c r="F6408" s="124">
        <v>1</v>
      </c>
      <c r="G6408" s="2" t="s">
        <v>18994</v>
      </c>
      <c r="H6408" s="130"/>
      <c r="I6408" s="134"/>
      <c r="J6408" s="123">
        <f>IF(OR(tbl_Metraj22[[#This Row],[TARIH]]="",tbl_Metraj22[[#This Row],[TARIH]]="-"),0,IF(tbl_Metraj22[[#This Row],[YUZDE]]=0,tbl_Metraj22[[#This Row],[METRAJ_BETON]],tbl_Metraj22[[#This Row],[YUZDE]]*tbl_Metraj22[[#This Row],[METRAJ_BETON]]))</f>
        <v>0</v>
      </c>
      <c r="K6408" s="2" t="s">
        <v>24197</v>
      </c>
    </row>
    <row r="6409" spans="1:11" ht="14.25" x14ac:dyDescent="0.2">
      <c r="A6409" s="2" t="s">
        <v>734</v>
      </c>
      <c r="B6409" s="124" t="s">
        <v>8651</v>
      </c>
      <c r="C6409" s="124"/>
      <c r="D6409" s="126">
        <v>0.56999999999999995</v>
      </c>
      <c r="E6409" s="124" t="s">
        <v>768</v>
      </c>
      <c r="F6409" s="124">
        <v>1</v>
      </c>
      <c r="G6409" s="2" t="s">
        <v>18995</v>
      </c>
      <c r="H6409" s="130"/>
      <c r="I6409" s="134"/>
      <c r="J6409" s="123">
        <f>IF(OR(tbl_Metraj22[[#This Row],[TARIH]]="",tbl_Metraj22[[#This Row],[TARIH]]="-"),0,IF(tbl_Metraj22[[#This Row],[YUZDE]]=0,tbl_Metraj22[[#This Row],[METRAJ_BETON]],tbl_Metraj22[[#This Row],[YUZDE]]*tbl_Metraj22[[#This Row],[METRAJ_BETON]]))</f>
        <v>0</v>
      </c>
      <c r="K6409" s="2" t="s">
        <v>23746</v>
      </c>
    </row>
    <row r="6410" spans="1:11" ht="14.25" x14ac:dyDescent="0.2">
      <c r="A6410" s="2" t="s">
        <v>734</v>
      </c>
      <c r="B6410" s="124" t="s">
        <v>8652</v>
      </c>
      <c r="C6410" s="124"/>
      <c r="D6410" s="126">
        <v>0.34</v>
      </c>
      <c r="E6410" s="124" t="s">
        <v>768</v>
      </c>
      <c r="F6410" s="124">
        <v>1</v>
      </c>
      <c r="G6410" s="2" t="s">
        <v>18996</v>
      </c>
      <c r="H6410" s="130"/>
      <c r="I6410" s="134"/>
      <c r="J6410" s="123">
        <f>IF(OR(tbl_Metraj22[[#This Row],[TARIH]]="",tbl_Metraj22[[#This Row],[TARIH]]="-"),0,IF(tbl_Metraj22[[#This Row],[YUZDE]]=0,tbl_Metraj22[[#This Row],[METRAJ_BETON]],tbl_Metraj22[[#This Row],[YUZDE]]*tbl_Metraj22[[#This Row],[METRAJ_BETON]]))</f>
        <v>0</v>
      </c>
      <c r="K6410" s="2" t="s">
        <v>24196</v>
      </c>
    </row>
    <row r="6411" spans="1:11" ht="14.25" x14ac:dyDescent="0.2">
      <c r="A6411" s="2" t="s">
        <v>734</v>
      </c>
      <c r="B6411" s="124" t="s">
        <v>8653</v>
      </c>
      <c r="C6411" s="124"/>
      <c r="D6411" s="126">
        <v>0.34</v>
      </c>
      <c r="E6411" s="124" t="s">
        <v>768</v>
      </c>
      <c r="F6411" s="124">
        <v>1</v>
      </c>
      <c r="G6411" s="2" t="s">
        <v>18997</v>
      </c>
      <c r="H6411" s="130"/>
      <c r="I6411" s="134"/>
      <c r="J6411" s="123">
        <f>IF(OR(tbl_Metraj22[[#This Row],[TARIH]]="",tbl_Metraj22[[#This Row],[TARIH]]="-"),0,IF(tbl_Metraj22[[#This Row],[YUZDE]]=0,tbl_Metraj22[[#This Row],[METRAJ_BETON]],tbl_Metraj22[[#This Row],[YUZDE]]*tbl_Metraj22[[#This Row],[METRAJ_BETON]]))</f>
        <v>0</v>
      </c>
      <c r="K6411" s="2" t="s">
        <v>24193</v>
      </c>
    </row>
    <row r="6412" spans="1:11" ht="14.25" x14ac:dyDescent="0.2">
      <c r="A6412" s="2" t="s">
        <v>734</v>
      </c>
      <c r="B6412" s="124" t="s">
        <v>8654</v>
      </c>
      <c r="C6412" s="124"/>
      <c r="D6412" s="126">
        <v>0.26</v>
      </c>
      <c r="E6412" s="124" t="s">
        <v>768</v>
      </c>
      <c r="F6412" s="124">
        <v>1</v>
      </c>
      <c r="G6412" s="2" t="s">
        <v>18998</v>
      </c>
      <c r="H6412" s="130"/>
      <c r="I6412" s="134"/>
      <c r="J6412" s="123">
        <f>IF(OR(tbl_Metraj22[[#This Row],[TARIH]]="",tbl_Metraj22[[#This Row],[TARIH]]="-"),0,IF(tbl_Metraj22[[#This Row],[YUZDE]]=0,tbl_Metraj22[[#This Row],[METRAJ_BETON]],tbl_Metraj22[[#This Row],[YUZDE]]*tbl_Metraj22[[#This Row],[METRAJ_BETON]]))</f>
        <v>0</v>
      </c>
      <c r="K6412" s="2" t="e">
        <v>#N/A</v>
      </c>
    </row>
    <row r="6413" spans="1:11" ht="14.25" x14ac:dyDescent="0.2">
      <c r="A6413" s="2" t="s">
        <v>734</v>
      </c>
      <c r="B6413" s="124" t="s">
        <v>8655</v>
      </c>
      <c r="C6413" s="124"/>
      <c r="D6413" s="126">
        <v>0.26</v>
      </c>
      <c r="E6413" s="124" t="s">
        <v>768</v>
      </c>
      <c r="F6413" s="124">
        <v>1</v>
      </c>
      <c r="G6413" s="2" t="s">
        <v>18999</v>
      </c>
      <c r="H6413" s="130"/>
      <c r="I6413" s="134"/>
      <c r="J6413" s="123">
        <f>IF(OR(tbl_Metraj22[[#This Row],[TARIH]]="",tbl_Metraj22[[#This Row],[TARIH]]="-"),0,IF(tbl_Metraj22[[#This Row],[YUZDE]]=0,tbl_Metraj22[[#This Row],[METRAJ_BETON]],tbl_Metraj22[[#This Row],[YUZDE]]*tbl_Metraj22[[#This Row],[METRAJ_BETON]]))</f>
        <v>0</v>
      </c>
      <c r="K6413" s="2" t="e">
        <v>#N/A</v>
      </c>
    </row>
    <row r="6414" spans="1:11" ht="14.25" x14ac:dyDescent="0.2">
      <c r="A6414" s="2" t="s">
        <v>734</v>
      </c>
      <c r="B6414" s="124" t="s">
        <v>8656</v>
      </c>
      <c r="C6414" s="124"/>
      <c r="D6414" s="126">
        <v>2.76</v>
      </c>
      <c r="E6414" s="124" t="s">
        <v>768</v>
      </c>
      <c r="F6414" s="124">
        <v>1</v>
      </c>
      <c r="G6414" s="2" t="s">
        <v>19000</v>
      </c>
      <c r="H6414" s="130"/>
      <c r="I6414" s="134"/>
      <c r="J6414" s="123">
        <f>IF(OR(tbl_Metraj22[[#This Row],[TARIH]]="",tbl_Metraj22[[#This Row],[TARIH]]="-"),0,IF(tbl_Metraj22[[#This Row],[YUZDE]]=0,tbl_Metraj22[[#This Row],[METRAJ_BETON]],tbl_Metraj22[[#This Row],[YUZDE]]*tbl_Metraj22[[#This Row],[METRAJ_BETON]]))</f>
        <v>0</v>
      </c>
      <c r="K6414" s="2" t="s">
        <v>23055</v>
      </c>
    </row>
    <row r="6415" spans="1:11" ht="14.25" x14ac:dyDescent="0.2">
      <c r="A6415" s="2" t="s">
        <v>734</v>
      </c>
      <c r="B6415" s="124" t="s">
        <v>8657</v>
      </c>
      <c r="C6415" s="124"/>
      <c r="D6415" s="126">
        <v>1.97</v>
      </c>
      <c r="E6415" s="124" t="s">
        <v>768</v>
      </c>
      <c r="F6415" s="124">
        <v>1</v>
      </c>
      <c r="G6415" s="2" t="s">
        <v>19001</v>
      </c>
      <c r="H6415" s="130"/>
      <c r="I6415" s="134"/>
      <c r="J6415" s="123">
        <f>IF(OR(tbl_Metraj22[[#This Row],[TARIH]]="",tbl_Metraj22[[#This Row],[TARIH]]="-"),0,IF(tbl_Metraj22[[#This Row],[YUZDE]]=0,tbl_Metraj22[[#This Row],[METRAJ_BETON]],tbl_Metraj22[[#This Row],[YUZDE]]*tbl_Metraj22[[#This Row],[METRAJ_BETON]]))</f>
        <v>0</v>
      </c>
      <c r="K6415" s="2" t="s">
        <v>23079</v>
      </c>
    </row>
    <row r="6416" spans="1:11" ht="14.25" x14ac:dyDescent="0.2">
      <c r="A6416" s="2" t="s">
        <v>734</v>
      </c>
      <c r="B6416" s="124" t="s">
        <v>8658</v>
      </c>
      <c r="C6416" s="124"/>
      <c r="D6416" s="126">
        <v>1.97</v>
      </c>
      <c r="E6416" s="124" t="s">
        <v>768</v>
      </c>
      <c r="F6416" s="124">
        <v>1</v>
      </c>
      <c r="G6416" s="2" t="s">
        <v>19002</v>
      </c>
      <c r="H6416" s="130"/>
      <c r="I6416" s="134"/>
      <c r="J6416" s="123">
        <f>IF(OR(tbl_Metraj22[[#This Row],[TARIH]]="",tbl_Metraj22[[#This Row],[TARIH]]="-"),0,IF(tbl_Metraj22[[#This Row],[YUZDE]]=0,tbl_Metraj22[[#This Row],[METRAJ_BETON]],tbl_Metraj22[[#This Row],[YUZDE]]*tbl_Metraj22[[#This Row],[METRAJ_BETON]]))</f>
        <v>0</v>
      </c>
      <c r="K6416" s="2" t="s">
        <v>23078</v>
      </c>
    </row>
    <row r="6417" spans="1:11" ht="14.25" x14ac:dyDescent="0.2">
      <c r="A6417" s="2" t="s">
        <v>734</v>
      </c>
      <c r="B6417" s="124" t="s">
        <v>8659</v>
      </c>
      <c r="C6417" s="124"/>
      <c r="D6417" s="126">
        <v>0.38</v>
      </c>
      <c r="E6417" s="124" t="s">
        <v>768</v>
      </c>
      <c r="F6417" s="124">
        <v>1</v>
      </c>
      <c r="G6417" s="2" t="s">
        <v>19003</v>
      </c>
      <c r="H6417" s="130"/>
      <c r="I6417" s="134"/>
      <c r="J6417" s="123">
        <f>IF(OR(tbl_Metraj22[[#This Row],[TARIH]]="",tbl_Metraj22[[#This Row],[TARIH]]="-"),0,IF(tbl_Metraj22[[#This Row],[YUZDE]]=0,tbl_Metraj22[[#This Row],[METRAJ_BETON]],tbl_Metraj22[[#This Row],[YUZDE]]*tbl_Metraj22[[#This Row],[METRAJ_BETON]]))</f>
        <v>0</v>
      </c>
      <c r="K6417" s="2" t="e">
        <v>#N/A</v>
      </c>
    </row>
    <row r="6418" spans="1:11" ht="14.25" x14ac:dyDescent="0.2">
      <c r="A6418" s="2" t="s">
        <v>734</v>
      </c>
      <c r="B6418" s="124" t="s">
        <v>8660</v>
      </c>
      <c r="C6418" s="124"/>
      <c r="D6418" s="126">
        <v>0.38</v>
      </c>
      <c r="E6418" s="124" t="s">
        <v>768</v>
      </c>
      <c r="F6418" s="124">
        <v>1</v>
      </c>
      <c r="G6418" s="2" t="s">
        <v>19004</v>
      </c>
      <c r="H6418" s="130"/>
      <c r="I6418" s="134"/>
      <c r="J6418" s="123">
        <f>IF(OR(tbl_Metraj22[[#This Row],[TARIH]]="",tbl_Metraj22[[#This Row],[TARIH]]="-"),0,IF(tbl_Metraj22[[#This Row],[YUZDE]]=0,tbl_Metraj22[[#This Row],[METRAJ_BETON]],tbl_Metraj22[[#This Row],[YUZDE]]*tbl_Metraj22[[#This Row],[METRAJ_BETON]]))</f>
        <v>0</v>
      </c>
      <c r="K6418" s="2" t="e">
        <v>#N/A</v>
      </c>
    </row>
    <row r="6419" spans="1:11" ht="14.25" x14ac:dyDescent="0.2">
      <c r="A6419" s="2" t="s">
        <v>734</v>
      </c>
      <c r="B6419" s="124" t="s">
        <v>8661</v>
      </c>
      <c r="C6419" s="124"/>
      <c r="D6419" s="126">
        <v>0.28999999999999998</v>
      </c>
      <c r="E6419" s="124" t="s">
        <v>768</v>
      </c>
      <c r="F6419" s="124">
        <v>1</v>
      </c>
      <c r="G6419" s="2" t="s">
        <v>19005</v>
      </c>
      <c r="H6419" s="130"/>
      <c r="I6419" s="134"/>
      <c r="J6419" s="123">
        <f>IF(OR(tbl_Metraj22[[#This Row],[TARIH]]="",tbl_Metraj22[[#This Row],[TARIH]]="-"),0,IF(tbl_Metraj22[[#This Row],[YUZDE]]=0,tbl_Metraj22[[#This Row],[METRAJ_BETON]],tbl_Metraj22[[#This Row],[YUZDE]]*tbl_Metraj22[[#This Row],[METRAJ_BETON]]))</f>
        <v>0</v>
      </c>
      <c r="K6419" s="2" t="s">
        <v>24204</v>
      </c>
    </row>
    <row r="6420" spans="1:11" ht="14.25" x14ac:dyDescent="0.2">
      <c r="A6420" s="2" t="s">
        <v>734</v>
      </c>
      <c r="B6420" s="124" t="s">
        <v>8662</v>
      </c>
      <c r="C6420" s="124"/>
      <c r="D6420" s="126">
        <v>0.28999999999999998</v>
      </c>
      <c r="E6420" s="124" t="s">
        <v>768</v>
      </c>
      <c r="F6420" s="124">
        <v>1</v>
      </c>
      <c r="G6420" s="2" t="s">
        <v>19006</v>
      </c>
      <c r="H6420" s="130"/>
      <c r="I6420" s="134"/>
      <c r="J6420" s="123">
        <f>IF(OR(tbl_Metraj22[[#This Row],[TARIH]]="",tbl_Metraj22[[#This Row],[TARIH]]="-"),0,IF(tbl_Metraj22[[#This Row],[YUZDE]]=0,tbl_Metraj22[[#This Row],[METRAJ_BETON]],tbl_Metraj22[[#This Row],[YUZDE]]*tbl_Metraj22[[#This Row],[METRAJ_BETON]]))</f>
        <v>0</v>
      </c>
      <c r="K6420" s="2" t="s">
        <v>24195</v>
      </c>
    </row>
    <row r="6421" spans="1:11" ht="14.25" x14ac:dyDescent="0.2">
      <c r="A6421" s="2" t="s">
        <v>734</v>
      </c>
      <c r="B6421" s="124" t="s">
        <v>8663</v>
      </c>
      <c r="C6421" s="124"/>
      <c r="D6421" s="126">
        <v>0.55000000000000004</v>
      </c>
      <c r="E6421" s="124" t="s">
        <v>768</v>
      </c>
      <c r="F6421" s="124">
        <v>1</v>
      </c>
      <c r="G6421" s="2" t="s">
        <v>19007</v>
      </c>
      <c r="H6421" s="130"/>
      <c r="I6421" s="134"/>
      <c r="J6421" s="123">
        <f>IF(OR(tbl_Metraj22[[#This Row],[TARIH]]="",tbl_Metraj22[[#This Row],[TARIH]]="-"),0,IF(tbl_Metraj22[[#This Row],[YUZDE]]=0,tbl_Metraj22[[#This Row],[METRAJ_BETON]],tbl_Metraj22[[#This Row],[YUZDE]]*tbl_Metraj22[[#This Row],[METRAJ_BETON]]))</f>
        <v>0</v>
      </c>
      <c r="K6421" s="2" t="e">
        <v>#N/A</v>
      </c>
    </row>
    <row r="6422" spans="1:11" ht="14.25" x14ac:dyDescent="0.2">
      <c r="A6422" s="2" t="s">
        <v>734</v>
      </c>
      <c r="B6422" s="124" t="s">
        <v>8664</v>
      </c>
      <c r="C6422" s="124"/>
      <c r="D6422" s="126">
        <v>0.39</v>
      </c>
      <c r="E6422" s="124" t="s">
        <v>768</v>
      </c>
      <c r="F6422" s="124">
        <v>1</v>
      </c>
      <c r="G6422" s="2" t="s">
        <v>19008</v>
      </c>
      <c r="H6422" s="130"/>
      <c r="I6422" s="134"/>
      <c r="J6422" s="123">
        <f>IF(OR(tbl_Metraj22[[#This Row],[TARIH]]="",tbl_Metraj22[[#This Row],[TARIH]]="-"),0,IF(tbl_Metraj22[[#This Row],[YUZDE]]=0,tbl_Metraj22[[#This Row],[METRAJ_BETON]],tbl_Metraj22[[#This Row],[YUZDE]]*tbl_Metraj22[[#This Row],[METRAJ_BETON]]))</f>
        <v>0</v>
      </c>
      <c r="K6422" s="2" t="e">
        <v>#N/A</v>
      </c>
    </row>
    <row r="6423" spans="1:11" ht="14.25" x14ac:dyDescent="0.2">
      <c r="A6423" s="2" t="s">
        <v>734</v>
      </c>
      <c r="B6423" s="124" t="s">
        <v>8665</v>
      </c>
      <c r="C6423" s="124"/>
      <c r="D6423" s="126">
        <v>3.45</v>
      </c>
      <c r="E6423" s="124" t="s">
        <v>768</v>
      </c>
      <c r="F6423" s="124">
        <v>1</v>
      </c>
      <c r="G6423" s="2" t="s">
        <v>19009</v>
      </c>
      <c r="H6423" s="130"/>
      <c r="I6423" s="134"/>
      <c r="J6423" s="123">
        <f>IF(OR(tbl_Metraj22[[#This Row],[TARIH]]="",tbl_Metraj22[[#This Row],[TARIH]]="-"),0,IF(tbl_Metraj22[[#This Row],[YUZDE]]=0,tbl_Metraj22[[#This Row],[METRAJ_BETON]],tbl_Metraj22[[#This Row],[YUZDE]]*tbl_Metraj22[[#This Row],[METRAJ_BETON]]))</f>
        <v>0</v>
      </c>
      <c r="K6423" s="2" t="s">
        <v>23095</v>
      </c>
    </row>
    <row r="6424" spans="1:11" ht="14.25" x14ac:dyDescent="0.2">
      <c r="A6424" s="2" t="s">
        <v>734</v>
      </c>
      <c r="B6424" s="124" t="s">
        <v>8666</v>
      </c>
      <c r="C6424" s="124"/>
      <c r="D6424" s="126">
        <v>1.97</v>
      </c>
      <c r="E6424" s="124" t="s">
        <v>768</v>
      </c>
      <c r="F6424" s="124">
        <v>1</v>
      </c>
      <c r="G6424" s="2" t="s">
        <v>19010</v>
      </c>
      <c r="H6424" s="130"/>
      <c r="I6424" s="134"/>
      <c r="J6424" s="123">
        <f>IF(OR(tbl_Metraj22[[#This Row],[TARIH]]="",tbl_Metraj22[[#This Row],[TARIH]]="-"),0,IF(tbl_Metraj22[[#This Row],[YUZDE]]=0,tbl_Metraj22[[#This Row],[METRAJ_BETON]],tbl_Metraj22[[#This Row],[YUZDE]]*tbl_Metraj22[[#This Row],[METRAJ_BETON]]))</f>
        <v>0</v>
      </c>
      <c r="K6424" s="2" t="s">
        <v>23098</v>
      </c>
    </row>
    <row r="6425" spans="1:11" ht="14.25" x14ac:dyDescent="0.2">
      <c r="A6425" s="2" t="s">
        <v>734</v>
      </c>
      <c r="B6425" s="124" t="s">
        <v>8667</v>
      </c>
      <c r="C6425" s="124"/>
      <c r="D6425" s="126">
        <v>1.97</v>
      </c>
      <c r="E6425" s="124" t="s">
        <v>768</v>
      </c>
      <c r="F6425" s="124">
        <v>1</v>
      </c>
      <c r="G6425" s="2" t="s">
        <v>19011</v>
      </c>
      <c r="H6425" s="130"/>
      <c r="I6425" s="134"/>
      <c r="J6425" s="123">
        <f>IF(OR(tbl_Metraj22[[#This Row],[TARIH]]="",tbl_Metraj22[[#This Row],[TARIH]]="-"),0,IF(tbl_Metraj22[[#This Row],[YUZDE]]=0,tbl_Metraj22[[#This Row],[METRAJ_BETON]],tbl_Metraj22[[#This Row],[YUZDE]]*tbl_Metraj22[[#This Row],[METRAJ_BETON]]))</f>
        <v>0</v>
      </c>
      <c r="K6425" s="2" t="s">
        <v>23086</v>
      </c>
    </row>
    <row r="6426" spans="1:11" ht="14.25" x14ac:dyDescent="0.2">
      <c r="A6426" s="2" t="s">
        <v>734</v>
      </c>
      <c r="B6426" s="124" t="s">
        <v>8668</v>
      </c>
      <c r="C6426" s="124"/>
      <c r="D6426" s="126">
        <v>0.51</v>
      </c>
      <c r="E6426" s="124" t="s">
        <v>768</v>
      </c>
      <c r="F6426" s="124">
        <v>1</v>
      </c>
      <c r="G6426" s="2" t="s">
        <v>19012</v>
      </c>
      <c r="H6426" s="130"/>
      <c r="I6426" s="134"/>
      <c r="J6426" s="123">
        <f>IF(OR(tbl_Metraj22[[#This Row],[TARIH]]="",tbl_Metraj22[[#This Row],[TARIH]]="-"),0,IF(tbl_Metraj22[[#This Row],[YUZDE]]=0,tbl_Metraj22[[#This Row],[METRAJ_BETON]],tbl_Metraj22[[#This Row],[YUZDE]]*tbl_Metraj22[[#This Row],[METRAJ_BETON]]))</f>
        <v>0</v>
      </c>
      <c r="K6426" s="2" t="e">
        <v>#N/A</v>
      </c>
    </row>
    <row r="6427" spans="1:11" ht="14.25" x14ac:dyDescent="0.2">
      <c r="A6427" s="2" t="s">
        <v>734</v>
      </c>
      <c r="B6427" s="124" t="s">
        <v>8669</v>
      </c>
      <c r="C6427" s="124"/>
      <c r="D6427" s="126">
        <v>0.36</v>
      </c>
      <c r="E6427" s="124" t="s">
        <v>768</v>
      </c>
      <c r="F6427" s="124">
        <v>1</v>
      </c>
      <c r="G6427" s="2" t="s">
        <v>19013</v>
      </c>
      <c r="H6427" s="130"/>
      <c r="I6427" s="134"/>
      <c r="J6427" s="123">
        <f>IF(OR(tbl_Metraj22[[#This Row],[TARIH]]="",tbl_Metraj22[[#This Row],[TARIH]]="-"),0,IF(tbl_Metraj22[[#This Row],[YUZDE]]=0,tbl_Metraj22[[#This Row],[METRAJ_BETON]],tbl_Metraj22[[#This Row],[YUZDE]]*tbl_Metraj22[[#This Row],[METRAJ_BETON]]))</f>
        <v>0</v>
      </c>
      <c r="K6427" s="2" t="e">
        <v>#N/A</v>
      </c>
    </row>
    <row r="6428" spans="1:11" ht="14.25" x14ac:dyDescent="0.2">
      <c r="A6428" s="2" t="s">
        <v>734</v>
      </c>
      <c r="B6428" s="124" t="s">
        <v>8670</v>
      </c>
      <c r="C6428" s="124"/>
      <c r="D6428" s="126">
        <v>3.45</v>
      </c>
      <c r="E6428" s="124" t="s">
        <v>768</v>
      </c>
      <c r="F6428" s="124">
        <v>1</v>
      </c>
      <c r="G6428" s="2" t="s">
        <v>19014</v>
      </c>
      <c r="H6428" s="130"/>
      <c r="I6428" s="134"/>
      <c r="J6428" s="123">
        <f>IF(OR(tbl_Metraj22[[#This Row],[TARIH]]="",tbl_Metraj22[[#This Row],[TARIH]]="-"),0,IF(tbl_Metraj22[[#This Row],[YUZDE]]=0,tbl_Metraj22[[#This Row],[METRAJ_BETON]],tbl_Metraj22[[#This Row],[YUZDE]]*tbl_Metraj22[[#This Row],[METRAJ_BETON]]))</f>
        <v>0</v>
      </c>
      <c r="K6428" s="2" t="s">
        <v>23093</v>
      </c>
    </row>
    <row r="6429" spans="1:11" ht="14.25" x14ac:dyDescent="0.2">
      <c r="A6429" s="2" t="s">
        <v>734</v>
      </c>
      <c r="B6429" s="124" t="s">
        <v>8671</v>
      </c>
      <c r="C6429" s="124"/>
      <c r="D6429" s="126">
        <v>4.83</v>
      </c>
      <c r="E6429" s="124" t="s">
        <v>768</v>
      </c>
      <c r="F6429" s="124">
        <v>1</v>
      </c>
      <c r="G6429" s="2" t="s">
        <v>19015</v>
      </c>
      <c r="H6429" s="130"/>
      <c r="I6429" s="134"/>
      <c r="J6429" s="123">
        <f>IF(OR(tbl_Metraj22[[#This Row],[TARIH]]="",tbl_Metraj22[[#This Row],[TARIH]]="-"),0,IF(tbl_Metraj22[[#This Row],[YUZDE]]=0,tbl_Metraj22[[#This Row],[METRAJ_BETON]],tbl_Metraj22[[#This Row],[YUZDE]]*tbl_Metraj22[[#This Row],[METRAJ_BETON]]))</f>
        <v>0</v>
      </c>
      <c r="K6429" s="2" t="s">
        <v>23726</v>
      </c>
    </row>
    <row r="6430" spans="1:11" ht="14.25" x14ac:dyDescent="0.2">
      <c r="A6430" s="2" t="s">
        <v>734</v>
      </c>
      <c r="B6430" s="124" t="s">
        <v>8672</v>
      </c>
      <c r="C6430" s="124"/>
      <c r="D6430" s="126">
        <v>2.85</v>
      </c>
      <c r="E6430" s="124" t="s">
        <v>768</v>
      </c>
      <c r="F6430" s="124">
        <v>1</v>
      </c>
      <c r="G6430" s="2" t="s">
        <v>19016</v>
      </c>
      <c r="H6430" s="130"/>
      <c r="I6430" s="134"/>
      <c r="J6430" s="123">
        <f>IF(OR(tbl_Metraj22[[#This Row],[TARIH]]="",tbl_Metraj22[[#This Row],[TARIH]]="-"),0,IF(tbl_Metraj22[[#This Row],[YUZDE]]=0,tbl_Metraj22[[#This Row],[METRAJ_BETON]],tbl_Metraj22[[#This Row],[YUZDE]]*tbl_Metraj22[[#This Row],[METRAJ_BETON]]))</f>
        <v>0</v>
      </c>
      <c r="K6430" s="2" t="s">
        <v>23742</v>
      </c>
    </row>
    <row r="6431" spans="1:11" ht="14.25" x14ac:dyDescent="0.2">
      <c r="A6431" s="2" t="s">
        <v>734</v>
      </c>
      <c r="B6431" s="124" t="s">
        <v>8673</v>
      </c>
      <c r="C6431" s="124"/>
      <c r="D6431" s="126">
        <v>2.12</v>
      </c>
      <c r="E6431" s="124" t="s">
        <v>768</v>
      </c>
      <c r="F6431" s="124">
        <v>1</v>
      </c>
      <c r="G6431" s="2" t="s">
        <v>19017</v>
      </c>
      <c r="H6431" s="130"/>
      <c r="I6431" s="134"/>
      <c r="J6431" s="123">
        <f>IF(OR(tbl_Metraj22[[#This Row],[TARIH]]="",tbl_Metraj22[[#This Row],[TARIH]]="-"),0,IF(tbl_Metraj22[[#This Row],[YUZDE]]=0,tbl_Metraj22[[#This Row],[METRAJ_BETON]],tbl_Metraj22[[#This Row],[YUZDE]]*tbl_Metraj22[[#This Row],[METRAJ_BETON]]))</f>
        <v>0</v>
      </c>
      <c r="K6431" s="2" t="s">
        <v>23745</v>
      </c>
    </row>
    <row r="6432" spans="1:11" ht="14.25" x14ac:dyDescent="0.2">
      <c r="A6432" s="2" t="s">
        <v>734</v>
      </c>
      <c r="B6432" s="124" t="s">
        <v>8674</v>
      </c>
      <c r="C6432" s="124"/>
      <c r="D6432" s="126">
        <v>1.21</v>
      </c>
      <c r="E6432" s="124" t="s">
        <v>768</v>
      </c>
      <c r="F6432" s="124">
        <v>1</v>
      </c>
      <c r="G6432" s="2" t="s">
        <v>19018</v>
      </c>
      <c r="H6432" s="130"/>
      <c r="I6432" s="134"/>
      <c r="J6432" s="123">
        <f>IF(OR(tbl_Metraj22[[#This Row],[TARIH]]="",tbl_Metraj22[[#This Row],[TARIH]]="-"),0,IF(tbl_Metraj22[[#This Row],[YUZDE]]=0,tbl_Metraj22[[#This Row],[METRAJ_BETON]],tbl_Metraj22[[#This Row],[YUZDE]]*tbl_Metraj22[[#This Row],[METRAJ_BETON]]))</f>
        <v>0</v>
      </c>
      <c r="K6432" s="2" t="s">
        <v>24194</v>
      </c>
    </row>
    <row r="6433" spans="1:11" ht="14.25" x14ac:dyDescent="0.2">
      <c r="A6433" s="2" t="s">
        <v>734</v>
      </c>
      <c r="B6433" s="124" t="s">
        <v>8675</v>
      </c>
      <c r="C6433" s="124"/>
      <c r="D6433" s="126">
        <v>0.42</v>
      </c>
      <c r="E6433" s="124" t="s">
        <v>768</v>
      </c>
      <c r="F6433" s="124">
        <v>1</v>
      </c>
      <c r="G6433" s="2" t="s">
        <v>19019</v>
      </c>
      <c r="H6433" s="130"/>
      <c r="I6433" s="134"/>
      <c r="J6433" s="123">
        <f>IF(OR(tbl_Metraj22[[#This Row],[TARIH]]="",tbl_Metraj22[[#This Row],[TARIH]]="-"),0,IF(tbl_Metraj22[[#This Row],[YUZDE]]=0,tbl_Metraj22[[#This Row],[METRAJ_BETON]],tbl_Metraj22[[#This Row],[YUZDE]]*tbl_Metraj22[[#This Row],[METRAJ_BETON]]))</f>
        <v>0</v>
      </c>
      <c r="K6433" s="2" t="s">
        <v>23741</v>
      </c>
    </row>
    <row r="6434" spans="1:11" ht="14.25" x14ac:dyDescent="0.2">
      <c r="A6434" s="2" t="s">
        <v>734</v>
      </c>
      <c r="B6434" s="124" t="s">
        <v>8676</v>
      </c>
      <c r="C6434" s="124"/>
      <c r="D6434" s="126">
        <v>0.42</v>
      </c>
      <c r="E6434" s="124" t="s">
        <v>768</v>
      </c>
      <c r="F6434" s="124">
        <v>1</v>
      </c>
      <c r="G6434" s="2" t="s">
        <v>19020</v>
      </c>
      <c r="H6434" s="130"/>
      <c r="I6434" s="134"/>
      <c r="J6434" s="123">
        <f>IF(OR(tbl_Metraj22[[#This Row],[TARIH]]="",tbl_Metraj22[[#This Row],[TARIH]]="-"),0,IF(tbl_Metraj22[[#This Row],[YUZDE]]=0,tbl_Metraj22[[#This Row],[METRAJ_BETON]],tbl_Metraj22[[#This Row],[YUZDE]]*tbl_Metraj22[[#This Row],[METRAJ_BETON]]))</f>
        <v>0</v>
      </c>
      <c r="K6434" s="2" t="s">
        <v>23738</v>
      </c>
    </row>
    <row r="6435" spans="1:11" ht="14.25" x14ac:dyDescent="0.2">
      <c r="A6435" s="2" t="s">
        <v>734</v>
      </c>
      <c r="B6435" s="124" t="s">
        <v>8677</v>
      </c>
      <c r="C6435" s="124"/>
      <c r="D6435" s="126">
        <v>0.99</v>
      </c>
      <c r="E6435" s="124" t="s">
        <v>768</v>
      </c>
      <c r="F6435" s="124">
        <v>1</v>
      </c>
      <c r="G6435" s="2" t="s">
        <v>19021</v>
      </c>
      <c r="H6435" s="130"/>
      <c r="I6435" s="134"/>
      <c r="J6435" s="123">
        <f>IF(OR(tbl_Metraj22[[#This Row],[TARIH]]="",tbl_Metraj22[[#This Row],[TARIH]]="-"),0,IF(tbl_Metraj22[[#This Row],[YUZDE]]=0,tbl_Metraj22[[#This Row],[METRAJ_BETON]],tbl_Metraj22[[#This Row],[YUZDE]]*tbl_Metraj22[[#This Row],[METRAJ_BETON]]))</f>
        <v>0</v>
      </c>
      <c r="K6435" s="2" t="s">
        <v>23069</v>
      </c>
    </row>
    <row r="6436" spans="1:11" ht="14.25" x14ac:dyDescent="0.2">
      <c r="A6436" s="2" t="s">
        <v>734</v>
      </c>
      <c r="B6436" s="124" t="s">
        <v>8678</v>
      </c>
      <c r="C6436" s="124"/>
      <c r="D6436" s="126">
        <v>0.31</v>
      </c>
      <c r="E6436" s="124" t="s">
        <v>768</v>
      </c>
      <c r="F6436" s="124">
        <v>1</v>
      </c>
      <c r="G6436" s="2" t="s">
        <v>19022</v>
      </c>
      <c r="H6436" s="130"/>
      <c r="I6436" s="134"/>
      <c r="J6436" s="123">
        <f>IF(OR(tbl_Metraj22[[#This Row],[TARIH]]="",tbl_Metraj22[[#This Row],[TARIH]]="-"),0,IF(tbl_Metraj22[[#This Row],[YUZDE]]=0,tbl_Metraj22[[#This Row],[METRAJ_BETON]],tbl_Metraj22[[#This Row],[YUZDE]]*tbl_Metraj22[[#This Row],[METRAJ_BETON]]))</f>
        <v>0</v>
      </c>
      <c r="K6436" s="2" t="s">
        <v>23740</v>
      </c>
    </row>
    <row r="6437" spans="1:11" ht="14.25" x14ac:dyDescent="0.2">
      <c r="A6437" s="2" t="s">
        <v>734</v>
      </c>
      <c r="B6437" s="124" t="s">
        <v>8679</v>
      </c>
      <c r="C6437" s="124"/>
      <c r="D6437" s="126">
        <v>0.31</v>
      </c>
      <c r="E6437" s="124" t="s">
        <v>768</v>
      </c>
      <c r="F6437" s="124">
        <v>1</v>
      </c>
      <c r="G6437" s="2" t="s">
        <v>19023</v>
      </c>
      <c r="H6437" s="130"/>
      <c r="I6437" s="134"/>
      <c r="J6437" s="123">
        <f>IF(OR(tbl_Metraj22[[#This Row],[TARIH]]="",tbl_Metraj22[[#This Row],[TARIH]]="-"),0,IF(tbl_Metraj22[[#This Row],[YUZDE]]=0,tbl_Metraj22[[#This Row],[METRAJ_BETON]],tbl_Metraj22[[#This Row],[YUZDE]]*tbl_Metraj22[[#This Row],[METRAJ_BETON]]))</f>
        <v>0</v>
      </c>
      <c r="K6437" s="2" t="s">
        <v>23739</v>
      </c>
    </row>
    <row r="6438" spans="1:11" ht="14.25" x14ac:dyDescent="0.2">
      <c r="A6438" s="2" t="s">
        <v>734</v>
      </c>
      <c r="B6438" s="124" t="s">
        <v>8680</v>
      </c>
      <c r="C6438" s="124"/>
      <c r="D6438" s="126">
        <v>0.24</v>
      </c>
      <c r="E6438" s="124" t="s">
        <v>768</v>
      </c>
      <c r="F6438" s="124">
        <v>1</v>
      </c>
      <c r="G6438" s="2" t="s">
        <v>19024</v>
      </c>
      <c r="H6438" s="130"/>
      <c r="I6438" s="134"/>
      <c r="J6438" s="123">
        <f>IF(OR(tbl_Metraj22[[#This Row],[TARIH]]="",tbl_Metraj22[[#This Row],[TARIH]]="-"),0,IF(tbl_Metraj22[[#This Row],[YUZDE]]=0,tbl_Metraj22[[#This Row],[METRAJ_BETON]],tbl_Metraj22[[#This Row],[YUZDE]]*tbl_Metraj22[[#This Row],[METRAJ_BETON]]))</f>
        <v>0</v>
      </c>
      <c r="K6438" s="2" t="e">
        <v>#N/A</v>
      </c>
    </row>
    <row r="6439" spans="1:11" ht="14.25" x14ac:dyDescent="0.2">
      <c r="A6439" s="2" t="s">
        <v>734</v>
      </c>
      <c r="B6439" s="124" t="s">
        <v>8681</v>
      </c>
      <c r="C6439" s="124"/>
      <c r="D6439" s="126">
        <v>0.24</v>
      </c>
      <c r="E6439" s="124" t="s">
        <v>768</v>
      </c>
      <c r="F6439" s="124">
        <v>1</v>
      </c>
      <c r="G6439" s="2" t="s">
        <v>19025</v>
      </c>
      <c r="H6439" s="130"/>
      <c r="I6439" s="134"/>
      <c r="J6439" s="123">
        <f>IF(OR(tbl_Metraj22[[#This Row],[TARIH]]="",tbl_Metraj22[[#This Row],[TARIH]]="-"),0,IF(tbl_Metraj22[[#This Row],[YUZDE]]=0,tbl_Metraj22[[#This Row],[METRAJ_BETON]],tbl_Metraj22[[#This Row],[YUZDE]]*tbl_Metraj22[[#This Row],[METRAJ_BETON]]))</f>
        <v>0</v>
      </c>
      <c r="K6439" s="2" t="e">
        <v>#N/A</v>
      </c>
    </row>
    <row r="6440" spans="1:11" ht="14.25" x14ac:dyDescent="0.2">
      <c r="A6440" s="2" t="s">
        <v>734</v>
      </c>
      <c r="B6440" s="124" t="s">
        <v>8682</v>
      </c>
      <c r="C6440" s="124"/>
      <c r="D6440" s="126">
        <v>1.21</v>
      </c>
      <c r="E6440" s="124" t="s">
        <v>768</v>
      </c>
      <c r="F6440" s="124">
        <v>1</v>
      </c>
      <c r="G6440" s="2" t="s">
        <v>19026</v>
      </c>
      <c r="H6440" s="130"/>
      <c r="I6440" s="134"/>
      <c r="J6440" s="123">
        <f>IF(OR(tbl_Metraj22[[#This Row],[TARIH]]="",tbl_Metraj22[[#This Row],[TARIH]]="-"),0,IF(tbl_Metraj22[[#This Row],[YUZDE]]=0,tbl_Metraj22[[#This Row],[METRAJ_BETON]],tbl_Metraj22[[#This Row],[YUZDE]]*tbl_Metraj22[[#This Row],[METRAJ_BETON]]))</f>
        <v>0</v>
      </c>
      <c r="K6440" s="2" t="s">
        <v>23099</v>
      </c>
    </row>
    <row r="6441" spans="1:11" ht="14.25" x14ac:dyDescent="0.2">
      <c r="A6441" s="2" t="s">
        <v>734</v>
      </c>
      <c r="B6441" s="124" t="s">
        <v>8683</v>
      </c>
      <c r="C6441" s="124"/>
      <c r="D6441" s="126">
        <v>1.21</v>
      </c>
      <c r="E6441" s="124" t="s">
        <v>768</v>
      </c>
      <c r="F6441" s="124">
        <v>1</v>
      </c>
      <c r="G6441" s="2" t="s">
        <v>19027</v>
      </c>
      <c r="H6441" s="130"/>
      <c r="I6441" s="134"/>
      <c r="J6441" s="123">
        <f>IF(OR(tbl_Metraj22[[#This Row],[TARIH]]="",tbl_Metraj22[[#This Row],[TARIH]]="-"),0,IF(tbl_Metraj22[[#This Row],[YUZDE]]=0,tbl_Metraj22[[#This Row],[METRAJ_BETON]],tbl_Metraj22[[#This Row],[YUZDE]]*tbl_Metraj22[[#This Row],[METRAJ_BETON]]))</f>
        <v>0</v>
      </c>
      <c r="K6441" s="2" t="s">
        <v>23087</v>
      </c>
    </row>
    <row r="6442" spans="1:11" ht="14.25" x14ac:dyDescent="0.2">
      <c r="A6442" s="2" t="s">
        <v>734</v>
      </c>
      <c r="B6442" s="124" t="s">
        <v>8684</v>
      </c>
      <c r="C6442" s="124"/>
      <c r="D6442" s="126">
        <v>0.34</v>
      </c>
      <c r="E6442" s="124" t="s">
        <v>768</v>
      </c>
      <c r="F6442" s="124">
        <v>1</v>
      </c>
      <c r="G6442" s="2" t="s">
        <v>19028</v>
      </c>
      <c r="H6442" s="130"/>
      <c r="I6442" s="134"/>
      <c r="J6442" s="123">
        <f>IF(OR(tbl_Metraj22[[#This Row],[TARIH]]="",tbl_Metraj22[[#This Row],[TARIH]]="-"),0,IF(tbl_Metraj22[[#This Row],[YUZDE]]=0,tbl_Metraj22[[#This Row],[METRAJ_BETON]],tbl_Metraj22[[#This Row],[YUZDE]]*tbl_Metraj22[[#This Row],[METRAJ_BETON]]))</f>
        <v>0</v>
      </c>
      <c r="K6442" s="2" t="e">
        <v>#N/A</v>
      </c>
    </row>
    <row r="6443" spans="1:11" ht="14.25" x14ac:dyDescent="0.2">
      <c r="A6443" s="2" t="s">
        <v>734</v>
      </c>
      <c r="B6443" s="124" t="s">
        <v>8685</v>
      </c>
      <c r="C6443" s="124"/>
      <c r="D6443" s="126">
        <v>0.34</v>
      </c>
      <c r="E6443" s="124" t="s">
        <v>768</v>
      </c>
      <c r="F6443" s="124">
        <v>1</v>
      </c>
      <c r="G6443" s="2" t="s">
        <v>19029</v>
      </c>
      <c r="H6443" s="130"/>
      <c r="I6443" s="134"/>
      <c r="J6443" s="123">
        <f>IF(OR(tbl_Metraj22[[#This Row],[TARIH]]="",tbl_Metraj22[[#This Row],[TARIH]]="-"),0,IF(tbl_Metraj22[[#This Row],[YUZDE]]=0,tbl_Metraj22[[#This Row],[METRAJ_BETON]],tbl_Metraj22[[#This Row],[YUZDE]]*tbl_Metraj22[[#This Row],[METRAJ_BETON]]))</f>
        <v>0</v>
      </c>
      <c r="K6443" s="2" t="e">
        <v>#N/A</v>
      </c>
    </row>
    <row r="6444" spans="1:11" ht="14.25" x14ac:dyDescent="0.2">
      <c r="A6444" s="2" t="s">
        <v>734</v>
      </c>
      <c r="B6444" s="124" t="s">
        <v>8686</v>
      </c>
      <c r="C6444" s="124"/>
      <c r="D6444" s="126">
        <v>0.32</v>
      </c>
      <c r="E6444" s="124" t="s">
        <v>768</v>
      </c>
      <c r="F6444" s="124">
        <v>1</v>
      </c>
      <c r="G6444" s="2" t="s">
        <v>19030</v>
      </c>
      <c r="H6444" s="130"/>
      <c r="I6444" s="134"/>
      <c r="J6444" s="123">
        <f>IF(OR(tbl_Metraj22[[#This Row],[TARIH]]="",tbl_Metraj22[[#This Row],[TARIH]]="-"),0,IF(tbl_Metraj22[[#This Row],[YUZDE]]=0,tbl_Metraj22[[#This Row],[METRAJ_BETON]],tbl_Metraj22[[#This Row],[YUZDE]]*tbl_Metraj22[[#This Row],[METRAJ_BETON]]))</f>
        <v>0</v>
      </c>
      <c r="K6444" s="2" t="s">
        <v>23748</v>
      </c>
    </row>
    <row r="6445" spans="1:11" ht="14.25" x14ac:dyDescent="0.2">
      <c r="A6445" s="2" t="s">
        <v>734</v>
      </c>
      <c r="B6445" s="124" t="s">
        <v>8687</v>
      </c>
      <c r="C6445" s="124"/>
      <c r="D6445" s="126">
        <v>0.32</v>
      </c>
      <c r="E6445" s="124" t="s">
        <v>768</v>
      </c>
      <c r="F6445" s="124">
        <v>1</v>
      </c>
      <c r="G6445" s="2" t="s">
        <v>19031</v>
      </c>
      <c r="H6445" s="130"/>
      <c r="I6445" s="134"/>
      <c r="J6445" s="123">
        <f>IF(OR(tbl_Metraj22[[#This Row],[TARIH]]="",tbl_Metraj22[[#This Row],[TARIH]]="-"),0,IF(tbl_Metraj22[[#This Row],[YUZDE]]=0,tbl_Metraj22[[#This Row],[METRAJ_BETON]],tbl_Metraj22[[#This Row],[YUZDE]]*tbl_Metraj22[[#This Row],[METRAJ_BETON]]))</f>
        <v>0</v>
      </c>
      <c r="K6445" s="2" t="s">
        <v>23749</v>
      </c>
    </row>
    <row r="6446" spans="1:11" ht="14.25" x14ac:dyDescent="0.2">
      <c r="A6446" s="2" t="s">
        <v>734</v>
      </c>
      <c r="B6446" s="124" t="s">
        <v>8688</v>
      </c>
      <c r="C6446" s="124"/>
      <c r="D6446" s="126">
        <v>0.99</v>
      </c>
      <c r="E6446" s="124" t="s">
        <v>768</v>
      </c>
      <c r="F6446" s="124">
        <v>1</v>
      </c>
      <c r="G6446" s="2" t="s">
        <v>19032</v>
      </c>
      <c r="H6446" s="130"/>
      <c r="I6446" s="134"/>
      <c r="J6446" s="123">
        <f>IF(OR(tbl_Metraj22[[#This Row],[TARIH]]="",tbl_Metraj22[[#This Row],[TARIH]]="-"),0,IF(tbl_Metraj22[[#This Row],[YUZDE]]=0,tbl_Metraj22[[#This Row],[METRAJ_BETON]],tbl_Metraj22[[#This Row],[YUZDE]]*tbl_Metraj22[[#This Row],[METRAJ_BETON]]))</f>
        <v>0</v>
      </c>
      <c r="K6446" s="2" t="s">
        <v>23100</v>
      </c>
    </row>
    <row r="6447" spans="1:11" ht="14.25" x14ac:dyDescent="0.2">
      <c r="A6447" s="2" t="s">
        <v>734</v>
      </c>
      <c r="B6447" s="124" t="s">
        <v>8689</v>
      </c>
      <c r="C6447" s="124"/>
      <c r="D6447" s="126">
        <v>1.21</v>
      </c>
      <c r="E6447" s="124" t="s">
        <v>768</v>
      </c>
      <c r="F6447" s="124">
        <v>1</v>
      </c>
      <c r="G6447" s="2" t="s">
        <v>19033</v>
      </c>
      <c r="H6447" s="130"/>
      <c r="I6447" s="134"/>
      <c r="J6447" s="123">
        <f>IF(OR(tbl_Metraj22[[#This Row],[TARIH]]="",tbl_Metraj22[[#This Row],[TARIH]]="-"),0,IF(tbl_Metraj22[[#This Row],[YUZDE]]=0,tbl_Metraj22[[#This Row],[METRAJ_BETON]],tbl_Metraj22[[#This Row],[YUZDE]]*tbl_Metraj22[[#This Row],[METRAJ_BETON]]))</f>
        <v>0</v>
      </c>
      <c r="K6447" s="2" t="s">
        <v>23062</v>
      </c>
    </row>
    <row r="6448" spans="1:11" ht="14.25" x14ac:dyDescent="0.2">
      <c r="A6448" s="2" t="s">
        <v>734</v>
      </c>
      <c r="B6448" s="124" t="s">
        <v>8690</v>
      </c>
      <c r="C6448" s="124"/>
      <c r="D6448" s="126">
        <v>0.35</v>
      </c>
      <c r="E6448" s="124" t="s">
        <v>768</v>
      </c>
      <c r="F6448" s="124">
        <v>1</v>
      </c>
      <c r="G6448" s="2" t="s">
        <v>19034</v>
      </c>
      <c r="H6448" s="130"/>
      <c r="I6448" s="134"/>
      <c r="J6448" s="123">
        <f>IF(OR(tbl_Metraj22[[#This Row],[TARIH]]="",tbl_Metraj22[[#This Row],[TARIH]]="-"),0,IF(tbl_Metraj22[[#This Row],[YUZDE]]=0,tbl_Metraj22[[#This Row],[METRAJ_BETON]],tbl_Metraj22[[#This Row],[YUZDE]]*tbl_Metraj22[[#This Row],[METRAJ_BETON]]))</f>
        <v>0</v>
      </c>
      <c r="K6448" s="2" t="e">
        <v>#N/A</v>
      </c>
    </row>
    <row r="6449" spans="1:11" ht="14.25" x14ac:dyDescent="0.2">
      <c r="A6449" s="2" t="s">
        <v>734</v>
      </c>
      <c r="B6449" s="124" t="s">
        <v>8691</v>
      </c>
      <c r="C6449" s="124"/>
      <c r="D6449" s="126">
        <v>0.35</v>
      </c>
      <c r="E6449" s="124" t="s">
        <v>768</v>
      </c>
      <c r="F6449" s="124">
        <v>1</v>
      </c>
      <c r="G6449" s="2" t="s">
        <v>19035</v>
      </c>
      <c r="H6449" s="130"/>
      <c r="I6449" s="134"/>
      <c r="J6449" s="123">
        <f>IF(OR(tbl_Metraj22[[#This Row],[TARIH]]="",tbl_Metraj22[[#This Row],[TARIH]]="-"),0,IF(tbl_Metraj22[[#This Row],[YUZDE]]=0,tbl_Metraj22[[#This Row],[METRAJ_BETON]],tbl_Metraj22[[#This Row],[YUZDE]]*tbl_Metraj22[[#This Row],[METRAJ_BETON]]))</f>
        <v>0</v>
      </c>
      <c r="K6449" s="2" t="e">
        <v>#N/A</v>
      </c>
    </row>
    <row r="6450" spans="1:11" ht="14.25" x14ac:dyDescent="0.2">
      <c r="A6450" s="2" t="s">
        <v>734</v>
      </c>
      <c r="B6450" s="124" t="s">
        <v>8692</v>
      </c>
      <c r="C6450" s="124"/>
      <c r="D6450" s="126">
        <v>1.21</v>
      </c>
      <c r="E6450" s="124" t="s">
        <v>768</v>
      </c>
      <c r="F6450" s="124">
        <v>1</v>
      </c>
      <c r="G6450" s="2" t="s">
        <v>19036</v>
      </c>
      <c r="H6450" s="130"/>
      <c r="I6450" s="134"/>
      <c r="J6450" s="123">
        <f>IF(OR(tbl_Metraj22[[#This Row],[TARIH]]="",tbl_Metraj22[[#This Row],[TARIH]]="-"),0,IF(tbl_Metraj22[[#This Row],[YUZDE]]=0,tbl_Metraj22[[#This Row],[METRAJ_BETON]],tbl_Metraj22[[#This Row],[YUZDE]]*tbl_Metraj22[[#This Row],[METRAJ_BETON]]))</f>
        <v>0</v>
      </c>
      <c r="K6450" s="2" t="s">
        <v>23056</v>
      </c>
    </row>
    <row r="6451" spans="1:11" ht="14.25" x14ac:dyDescent="0.2">
      <c r="A6451" s="2" t="s">
        <v>734</v>
      </c>
      <c r="B6451" s="124" t="s">
        <v>8693</v>
      </c>
      <c r="C6451" s="124"/>
      <c r="D6451" s="126">
        <v>0.33</v>
      </c>
      <c r="E6451" s="124" t="s">
        <v>768</v>
      </c>
      <c r="F6451" s="124">
        <v>1</v>
      </c>
      <c r="G6451" s="2" t="s">
        <v>19037</v>
      </c>
      <c r="H6451" s="130"/>
      <c r="I6451" s="134"/>
      <c r="J6451" s="123">
        <f>IF(OR(tbl_Metraj22[[#This Row],[TARIH]]="",tbl_Metraj22[[#This Row],[TARIH]]="-"),0,IF(tbl_Metraj22[[#This Row],[YUZDE]]=0,tbl_Metraj22[[#This Row],[METRAJ_BETON]],tbl_Metraj22[[#This Row],[YUZDE]]*tbl_Metraj22[[#This Row],[METRAJ_BETON]]))</f>
        <v>0</v>
      </c>
      <c r="K6451" s="2" t="e">
        <v>#N/A</v>
      </c>
    </row>
    <row r="6452" spans="1:11" ht="14.25" x14ac:dyDescent="0.2">
      <c r="A6452" s="2" t="s">
        <v>734</v>
      </c>
      <c r="B6452" s="124" t="s">
        <v>8694</v>
      </c>
      <c r="C6452" s="124"/>
      <c r="D6452" s="126">
        <v>0.33</v>
      </c>
      <c r="E6452" s="124" t="s">
        <v>768</v>
      </c>
      <c r="F6452" s="124">
        <v>1</v>
      </c>
      <c r="G6452" s="2" t="s">
        <v>19038</v>
      </c>
      <c r="H6452" s="130"/>
      <c r="I6452" s="134"/>
      <c r="J6452" s="123">
        <f>IF(OR(tbl_Metraj22[[#This Row],[TARIH]]="",tbl_Metraj22[[#This Row],[TARIH]]="-"),0,IF(tbl_Metraj22[[#This Row],[YUZDE]]=0,tbl_Metraj22[[#This Row],[METRAJ_BETON]],tbl_Metraj22[[#This Row],[YUZDE]]*tbl_Metraj22[[#This Row],[METRAJ_BETON]]))</f>
        <v>0</v>
      </c>
      <c r="K6452" s="2" t="e">
        <v>#N/A</v>
      </c>
    </row>
    <row r="6453" spans="1:11" ht="14.25" x14ac:dyDescent="0.2">
      <c r="A6453" s="2" t="s">
        <v>734</v>
      </c>
      <c r="B6453" s="124" t="s">
        <v>8695</v>
      </c>
      <c r="C6453" s="124"/>
      <c r="D6453" s="126">
        <v>2.11</v>
      </c>
      <c r="E6453" s="124" t="s">
        <v>768</v>
      </c>
      <c r="F6453" s="124">
        <v>1</v>
      </c>
      <c r="G6453" s="2" t="s">
        <v>19039</v>
      </c>
      <c r="H6453" s="130"/>
      <c r="I6453" s="134"/>
      <c r="J6453" s="123">
        <f>IF(OR(tbl_Metraj22[[#This Row],[TARIH]]="",tbl_Metraj22[[#This Row],[TARIH]]="-"),0,IF(tbl_Metraj22[[#This Row],[YUZDE]]=0,tbl_Metraj22[[#This Row],[METRAJ_BETON]],tbl_Metraj22[[#This Row],[YUZDE]]*tbl_Metraj22[[#This Row],[METRAJ_BETON]]))</f>
        <v>0</v>
      </c>
      <c r="K6453" s="2" t="s">
        <v>23060</v>
      </c>
    </row>
    <row r="6454" spans="1:11" ht="14.25" x14ac:dyDescent="0.2">
      <c r="A6454" s="2" t="s">
        <v>734</v>
      </c>
      <c r="B6454" s="124" t="s">
        <v>8696</v>
      </c>
      <c r="C6454" s="124"/>
      <c r="D6454" s="126">
        <v>0.97</v>
      </c>
      <c r="E6454" s="124" t="s">
        <v>768</v>
      </c>
      <c r="F6454" s="124">
        <v>1</v>
      </c>
      <c r="G6454" s="2" t="s">
        <v>19040</v>
      </c>
      <c r="H6454" s="130"/>
      <c r="I6454" s="134"/>
      <c r="J6454" s="123">
        <f>IF(OR(tbl_Metraj22[[#This Row],[TARIH]]="",tbl_Metraj22[[#This Row],[TARIH]]="-"),0,IF(tbl_Metraj22[[#This Row],[YUZDE]]=0,tbl_Metraj22[[#This Row],[METRAJ_BETON]],tbl_Metraj22[[#This Row],[YUZDE]]*tbl_Metraj22[[#This Row],[METRAJ_BETON]]))</f>
        <v>0</v>
      </c>
      <c r="K6454" s="2" t="s">
        <v>24228</v>
      </c>
    </row>
    <row r="6455" spans="1:11" ht="14.25" x14ac:dyDescent="0.2">
      <c r="A6455" s="2" t="s">
        <v>734</v>
      </c>
      <c r="B6455" s="124" t="s">
        <v>8697</v>
      </c>
      <c r="C6455" s="124"/>
      <c r="D6455" s="126">
        <v>0</v>
      </c>
      <c r="E6455" s="124" t="s">
        <v>768</v>
      </c>
      <c r="F6455" s="124">
        <v>1</v>
      </c>
      <c r="G6455" s="2" t="s">
        <v>19041</v>
      </c>
      <c r="H6455" s="130"/>
      <c r="I6455" s="134"/>
      <c r="J6455" s="123">
        <f>IF(OR(tbl_Metraj22[[#This Row],[TARIH]]="",tbl_Metraj22[[#This Row],[TARIH]]="-"),0,IF(tbl_Metraj22[[#This Row],[YUZDE]]=0,tbl_Metraj22[[#This Row],[METRAJ_BETON]],tbl_Metraj22[[#This Row],[YUZDE]]*tbl_Metraj22[[#This Row],[METRAJ_BETON]]))</f>
        <v>0</v>
      </c>
      <c r="K6455" s="2" t="s">
        <v>24229</v>
      </c>
    </row>
    <row r="6456" spans="1:11" ht="14.25" x14ac:dyDescent="0.2">
      <c r="A6456" s="2" t="s">
        <v>734</v>
      </c>
      <c r="B6456" s="124" t="s">
        <v>8698</v>
      </c>
      <c r="C6456" s="124"/>
      <c r="D6456" s="126">
        <v>0.34</v>
      </c>
      <c r="E6456" s="124" t="s">
        <v>768</v>
      </c>
      <c r="F6456" s="124">
        <v>1</v>
      </c>
      <c r="G6456" s="2" t="s">
        <v>19042</v>
      </c>
      <c r="H6456" s="130"/>
      <c r="I6456" s="134"/>
      <c r="J6456" s="123">
        <f>IF(OR(tbl_Metraj22[[#This Row],[TARIH]]="",tbl_Metraj22[[#This Row],[TARIH]]="-"),0,IF(tbl_Metraj22[[#This Row],[YUZDE]]=0,tbl_Metraj22[[#This Row],[METRAJ_BETON]],tbl_Metraj22[[#This Row],[YUZDE]]*tbl_Metraj22[[#This Row],[METRAJ_BETON]]))</f>
        <v>0</v>
      </c>
      <c r="K6456" s="2" t="s">
        <v>23074</v>
      </c>
    </row>
    <row r="6457" spans="1:11" ht="14.25" x14ac:dyDescent="0.2">
      <c r="A6457" s="2" t="s">
        <v>734</v>
      </c>
      <c r="B6457" s="124" t="s">
        <v>8699</v>
      </c>
      <c r="C6457" s="124"/>
      <c r="D6457" s="126">
        <v>0.24</v>
      </c>
      <c r="E6457" s="124" t="s">
        <v>768</v>
      </c>
      <c r="F6457" s="124">
        <v>1</v>
      </c>
      <c r="G6457" s="2" t="s">
        <v>19043</v>
      </c>
      <c r="H6457" s="130"/>
      <c r="I6457" s="134"/>
      <c r="J6457" s="123">
        <f>IF(OR(tbl_Metraj22[[#This Row],[TARIH]]="",tbl_Metraj22[[#This Row],[TARIH]]="-"),0,IF(tbl_Metraj22[[#This Row],[YUZDE]]=0,tbl_Metraj22[[#This Row],[METRAJ_BETON]],tbl_Metraj22[[#This Row],[YUZDE]]*tbl_Metraj22[[#This Row],[METRAJ_BETON]]))</f>
        <v>0</v>
      </c>
      <c r="K6457" s="2" t="s">
        <v>23058</v>
      </c>
    </row>
    <row r="6458" spans="1:11" ht="14.25" x14ac:dyDescent="0.2">
      <c r="A6458" s="2" t="s">
        <v>734</v>
      </c>
      <c r="B6458" s="124" t="s">
        <v>8700</v>
      </c>
      <c r="C6458" s="124"/>
      <c r="D6458" s="126">
        <v>0.2</v>
      </c>
      <c r="E6458" s="124" t="s">
        <v>768</v>
      </c>
      <c r="F6458" s="124">
        <v>1</v>
      </c>
      <c r="G6458" s="2" t="s">
        <v>19044</v>
      </c>
      <c r="H6458" s="130"/>
      <c r="I6458" s="134"/>
      <c r="J6458" s="123">
        <f>IF(OR(tbl_Metraj22[[#This Row],[TARIH]]="",tbl_Metraj22[[#This Row],[TARIH]]="-"),0,IF(tbl_Metraj22[[#This Row],[YUZDE]]=0,tbl_Metraj22[[#This Row],[METRAJ_BETON]],tbl_Metraj22[[#This Row],[YUZDE]]*tbl_Metraj22[[#This Row],[METRAJ_BETON]]))</f>
        <v>0</v>
      </c>
      <c r="K6458" s="2" t="s">
        <v>23723</v>
      </c>
    </row>
    <row r="6459" spans="1:11" ht="14.25" x14ac:dyDescent="0.2">
      <c r="A6459" s="2" t="s">
        <v>734</v>
      </c>
      <c r="B6459" s="124" t="s">
        <v>8701</v>
      </c>
      <c r="C6459" s="124"/>
      <c r="D6459" s="126">
        <v>0.41</v>
      </c>
      <c r="E6459" s="124" t="s">
        <v>768</v>
      </c>
      <c r="F6459" s="124">
        <v>1</v>
      </c>
      <c r="G6459" s="2" t="s">
        <v>19045</v>
      </c>
      <c r="H6459" s="130"/>
      <c r="I6459" s="134"/>
      <c r="J6459" s="123">
        <f>IF(OR(tbl_Metraj22[[#This Row],[TARIH]]="",tbl_Metraj22[[#This Row],[TARIH]]="-"),0,IF(tbl_Metraj22[[#This Row],[YUZDE]]=0,tbl_Metraj22[[#This Row],[METRAJ_BETON]],tbl_Metraj22[[#This Row],[YUZDE]]*tbl_Metraj22[[#This Row],[METRAJ_BETON]]))</f>
        <v>0</v>
      </c>
      <c r="K6459" s="2" t="s">
        <v>23733</v>
      </c>
    </row>
    <row r="6460" spans="1:11" ht="14.25" x14ac:dyDescent="0.2">
      <c r="A6460" s="2" t="s">
        <v>734</v>
      </c>
      <c r="B6460" s="124" t="s">
        <v>8702</v>
      </c>
      <c r="C6460" s="124"/>
      <c r="D6460" s="126">
        <v>0.44</v>
      </c>
      <c r="E6460" s="124" t="s">
        <v>768</v>
      </c>
      <c r="F6460" s="124">
        <v>1</v>
      </c>
      <c r="G6460" s="2" t="s">
        <v>19046</v>
      </c>
      <c r="H6460" s="130"/>
      <c r="I6460" s="134"/>
      <c r="J6460" s="123">
        <f>IF(OR(tbl_Metraj22[[#This Row],[TARIH]]="",tbl_Metraj22[[#This Row],[TARIH]]="-"),0,IF(tbl_Metraj22[[#This Row],[YUZDE]]=0,tbl_Metraj22[[#This Row],[METRAJ_BETON]],tbl_Metraj22[[#This Row],[YUZDE]]*tbl_Metraj22[[#This Row],[METRAJ_BETON]]))</f>
        <v>0</v>
      </c>
      <c r="K6460" s="2" t="s">
        <v>23059</v>
      </c>
    </row>
    <row r="6461" spans="1:11" ht="14.25" x14ac:dyDescent="0.2">
      <c r="A6461" s="2" t="s">
        <v>734</v>
      </c>
      <c r="B6461" s="124" t="s">
        <v>8703</v>
      </c>
      <c r="C6461" s="124"/>
      <c r="D6461" s="126">
        <v>0.22</v>
      </c>
      <c r="E6461" s="124" t="s">
        <v>768</v>
      </c>
      <c r="F6461" s="124">
        <v>1</v>
      </c>
      <c r="G6461" s="2" t="s">
        <v>19047</v>
      </c>
      <c r="H6461" s="130"/>
      <c r="I6461" s="134"/>
      <c r="J6461" s="123">
        <f>IF(OR(tbl_Metraj22[[#This Row],[TARIH]]="",tbl_Metraj22[[#This Row],[TARIH]]="-"),0,IF(tbl_Metraj22[[#This Row],[YUZDE]]=0,tbl_Metraj22[[#This Row],[METRAJ_BETON]],tbl_Metraj22[[#This Row],[YUZDE]]*tbl_Metraj22[[#This Row],[METRAJ_BETON]]))</f>
        <v>0</v>
      </c>
      <c r="K6461" s="2" t="s">
        <v>24230</v>
      </c>
    </row>
    <row r="6462" spans="1:11" ht="14.25" x14ac:dyDescent="0.2">
      <c r="A6462" s="2" t="s">
        <v>734</v>
      </c>
      <c r="B6462" s="124" t="s">
        <v>8704</v>
      </c>
      <c r="C6462" s="124"/>
      <c r="D6462" s="126">
        <v>0.24</v>
      </c>
      <c r="E6462" s="124" t="s">
        <v>768</v>
      </c>
      <c r="F6462" s="124">
        <v>1</v>
      </c>
      <c r="G6462" s="2" t="s">
        <v>19048</v>
      </c>
      <c r="H6462" s="130"/>
      <c r="I6462" s="134"/>
      <c r="J6462" s="123">
        <f>IF(OR(tbl_Metraj22[[#This Row],[TARIH]]="",tbl_Metraj22[[#This Row],[TARIH]]="-"),0,IF(tbl_Metraj22[[#This Row],[YUZDE]]=0,tbl_Metraj22[[#This Row],[METRAJ_BETON]],tbl_Metraj22[[#This Row],[YUZDE]]*tbl_Metraj22[[#This Row],[METRAJ_BETON]]))</f>
        <v>0</v>
      </c>
      <c r="K6462" s="2" t="s">
        <v>23729</v>
      </c>
    </row>
    <row r="6463" spans="1:11" ht="14.25" x14ac:dyDescent="0.2">
      <c r="A6463" s="2" t="s">
        <v>734</v>
      </c>
      <c r="B6463" s="124" t="s">
        <v>8705</v>
      </c>
      <c r="C6463" s="124"/>
      <c r="D6463" s="126">
        <v>0.18</v>
      </c>
      <c r="E6463" s="124" t="s">
        <v>768</v>
      </c>
      <c r="F6463" s="124">
        <v>1</v>
      </c>
      <c r="G6463" s="2" t="s">
        <v>19049</v>
      </c>
      <c r="H6463" s="130"/>
      <c r="I6463" s="134"/>
      <c r="J6463" s="123">
        <f>IF(OR(tbl_Metraj22[[#This Row],[TARIH]]="",tbl_Metraj22[[#This Row],[TARIH]]="-"),0,IF(tbl_Metraj22[[#This Row],[YUZDE]]=0,tbl_Metraj22[[#This Row],[METRAJ_BETON]],tbl_Metraj22[[#This Row],[YUZDE]]*tbl_Metraj22[[#This Row],[METRAJ_BETON]]))</f>
        <v>0</v>
      </c>
      <c r="K6463" s="2" t="s">
        <v>23083</v>
      </c>
    </row>
    <row r="6464" spans="1:11" ht="14.25" x14ac:dyDescent="0.2">
      <c r="A6464" s="2" t="s">
        <v>734</v>
      </c>
      <c r="B6464" s="124" t="s">
        <v>8706</v>
      </c>
      <c r="C6464" s="124"/>
      <c r="D6464" s="126">
        <v>0.21</v>
      </c>
      <c r="E6464" s="124" t="s">
        <v>768</v>
      </c>
      <c r="F6464" s="124">
        <v>1</v>
      </c>
      <c r="G6464" s="2" t="s">
        <v>19050</v>
      </c>
      <c r="H6464" s="130"/>
      <c r="I6464" s="134"/>
      <c r="J6464" s="123">
        <f>IF(OR(tbl_Metraj22[[#This Row],[TARIH]]="",tbl_Metraj22[[#This Row],[TARIH]]="-"),0,IF(tbl_Metraj22[[#This Row],[YUZDE]]=0,tbl_Metraj22[[#This Row],[METRAJ_BETON]],tbl_Metraj22[[#This Row],[YUZDE]]*tbl_Metraj22[[#This Row],[METRAJ_BETON]]))</f>
        <v>0</v>
      </c>
      <c r="K6464" s="2" t="s">
        <v>23750</v>
      </c>
    </row>
    <row r="6465" spans="1:11" ht="14.25" x14ac:dyDescent="0.2">
      <c r="A6465" s="2" t="s">
        <v>734</v>
      </c>
      <c r="B6465" s="124" t="s">
        <v>8707</v>
      </c>
      <c r="C6465" s="124"/>
      <c r="D6465" s="126">
        <v>0.38</v>
      </c>
      <c r="E6465" s="124" t="s">
        <v>768</v>
      </c>
      <c r="F6465" s="124">
        <v>1</v>
      </c>
      <c r="G6465" s="2" t="s">
        <v>19051</v>
      </c>
      <c r="H6465" s="130"/>
      <c r="I6465" s="134"/>
      <c r="J6465" s="123">
        <f>IF(OR(tbl_Metraj22[[#This Row],[TARIH]]="",tbl_Metraj22[[#This Row],[TARIH]]="-"),0,IF(tbl_Metraj22[[#This Row],[YUZDE]]=0,tbl_Metraj22[[#This Row],[METRAJ_BETON]],tbl_Metraj22[[#This Row],[YUZDE]]*tbl_Metraj22[[#This Row],[METRAJ_BETON]]))</f>
        <v>0</v>
      </c>
      <c r="K6465" s="2" t="s">
        <v>23053</v>
      </c>
    </row>
    <row r="6466" spans="1:11" ht="14.25" x14ac:dyDescent="0.2">
      <c r="A6466" s="2" t="s">
        <v>734</v>
      </c>
      <c r="B6466" s="124" t="s">
        <v>8708</v>
      </c>
      <c r="C6466" s="124"/>
      <c r="D6466" s="126">
        <v>0.49</v>
      </c>
      <c r="E6466" s="124" t="s">
        <v>768</v>
      </c>
      <c r="F6466" s="124">
        <v>1</v>
      </c>
      <c r="G6466" s="2" t="s">
        <v>19052</v>
      </c>
      <c r="H6466" s="130"/>
      <c r="I6466" s="134"/>
      <c r="J6466" s="123">
        <f>IF(OR(tbl_Metraj22[[#This Row],[TARIH]]="",tbl_Metraj22[[#This Row],[TARIH]]="-"),0,IF(tbl_Metraj22[[#This Row],[YUZDE]]=0,tbl_Metraj22[[#This Row],[METRAJ_BETON]],tbl_Metraj22[[#This Row],[YUZDE]]*tbl_Metraj22[[#This Row],[METRAJ_BETON]]))</f>
        <v>0</v>
      </c>
      <c r="K6466" s="2" t="s">
        <v>24231</v>
      </c>
    </row>
    <row r="6467" spans="1:11" ht="14.25" x14ac:dyDescent="0.2">
      <c r="A6467" s="2" t="s">
        <v>734</v>
      </c>
      <c r="B6467" s="124" t="s">
        <v>8709</v>
      </c>
      <c r="C6467" s="124"/>
      <c r="D6467" s="126">
        <v>0.18</v>
      </c>
      <c r="E6467" s="124" t="s">
        <v>768</v>
      </c>
      <c r="F6467" s="124">
        <v>1</v>
      </c>
      <c r="G6467" s="2" t="s">
        <v>19053</v>
      </c>
      <c r="H6467" s="130"/>
      <c r="I6467" s="134"/>
      <c r="J6467" s="123">
        <f>IF(OR(tbl_Metraj22[[#This Row],[TARIH]]="",tbl_Metraj22[[#This Row],[TARIH]]="-"),0,IF(tbl_Metraj22[[#This Row],[YUZDE]]=0,tbl_Metraj22[[#This Row],[METRAJ_BETON]],tbl_Metraj22[[#This Row],[YUZDE]]*tbl_Metraj22[[#This Row],[METRAJ_BETON]]))</f>
        <v>0</v>
      </c>
      <c r="K6467" s="2" t="s">
        <v>23728</v>
      </c>
    </row>
    <row r="6468" spans="1:11" ht="14.25" x14ac:dyDescent="0.2">
      <c r="A6468" s="2" t="s">
        <v>734</v>
      </c>
      <c r="B6468" s="124" t="s">
        <v>8710</v>
      </c>
      <c r="C6468" s="124"/>
      <c r="D6468" s="126">
        <v>0.14000000000000001</v>
      </c>
      <c r="E6468" s="124" t="s">
        <v>768</v>
      </c>
      <c r="F6468" s="124">
        <v>1</v>
      </c>
      <c r="G6468" s="2" t="s">
        <v>19054</v>
      </c>
      <c r="H6468" s="130"/>
      <c r="I6468" s="134"/>
      <c r="J6468" s="123">
        <f>IF(OR(tbl_Metraj22[[#This Row],[TARIH]]="",tbl_Metraj22[[#This Row],[TARIH]]="-"),0,IF(tbl_Metraj22[[#This Row],[YUZDE]]=0,tbl_Metraj22[[#This Row],[METRAJ_BETON]],tbl_Metraj22[[#This Row],[YUZDE]]*tbl_Metraj22[[#This Row],[METRAJ_BETON]]))</f>
        <v>0</v>
      </c>
      <c r="K6468" s="2" t="s">
        <v>23065</v>
      </c>
    </row>
    <row r="6469" spans="1:11" ht="14.25" x14ac:dyDescent="0.2">
      <c r="A6469" s="2" t="s">
        <v>734</v>
      </c>
      <c r="B6469" s="124" t="s">
        <v>8711</v>
      </c>
      <c r="C6469" s="124"/>
      <c r="D6469" s="126">
        <v>0.18</v>
      </c>
      <c r="E6469" s="124" t="s">
        <v>768</v>
      </c>
      <c r="F6469" s="124">
        <v>1</v>
      </c>
      <c r="G6469" s="2" t="s">
        <v>19055</v>
      </c>
      <c r="H6469" s="130"/>
      <c r="I6469" s="134"/>
      <c r="J6469" s="123">
        <f>IF(OR(tbl_Metraj22[[#This Row],[TARIH]]="",tbl_Metraj22[[#This Row],[TARIH]]="-"),0,IF(tbl_Metraj22[[#This Row],[YUZDE]]=0,tbl_Metraj22[[#This Row],[METRAJ_BETON]],tbl_Metraj22[[#This Row],[YUZDE]]*tbl_Metraj22[[#This Row],[METRAJ_BETON]]))</f>
        <v>0</v>
      </c>
      <c r="K6469" s="2" t="s">
        <v>23751</v>
      </c>
    </row>
    <row r="6470" spans="1:11" ht="14.25" x14ac:dyDescent="0.2">
      <c r="A6470" s="2" t="s">
        <v>734</v>
      </c>
      <c r="B6470" s="124" t="s">
        <v>8712</v>
      </c>
      <c r="C6470" s="124"/>
      <c r="D6470" s="126">
        <v>0.3</v>
      </c>
      <c r="E6470" s="124" t="s">
        <v>768</v>
      </c>
      <c r="F6470" s="124">
        <v>1</v>
      </c>
      <c r="G6470" s="2" t="s">
        <v>19056</v>
      </c>
      <c r="H6470" s="130"/>
      <c r="I6470" s="134"/>
      <c r="J6470" s="123">
        <f>IF(OR(tbl_Metraj22[[#This Row],[TARIH]]="",tbl_Metraj22[[#This Row],[TARIH]]="-"),0,IF(tbl_Metraj22[[#This Row],[YUZDE]]=0,tbl_Metraj22[[#This Row],[METRAJ_BETON]],tbl_Metraj22[[#This Row],[YUZDE]]*tbl_Metraj22[[#This Row],[METRAJ_BETON]]))</f>
        <v>0</v>
      </c>
      <c r="K6470" s="2" t="s">
        <v>23066</v>
      </c>
    </row>
    <row r="6471" spans="1:11" ht="14.25" x14ac:dyDescent="0.2">
      <c r="A6471" s="2" t="s">
        <v>734</v>
      </c>
      <c r="B6471" s="124" t="s">
        <v>8713</v>
      </c>
      <c r="C6471" s="124"/>
      <c r="D6471" s="126">
        <v>0.71</v>
      </c>
      <c r="E6471" s="124" t="s">
        <v>768</v>
      </c>
      <c r="F6471" s="124">
        <v>1</v>
      </c>
      <c r="G6471" s="2" t="s">
        <v>19057</v>
      </c>
      <c r="H6471" s="130"/>
      <c r="I6471" s="134"/>
      <c r="J6471" s="123">
        <f>IF(OR(tbl_Metraj22[[#This Row],[TARIH]]="",tbl_Metraj22[[#This Row],[TARIH]]="-"),0,IF(tbl_Metraj22[[#This Row],[YUZDE]]=0,tbl_Metraj22[[#This Row],[METRAJ_BETON]],tbl_Metraj22[[#This Row],[YUZDE]]*tbl_Metraj22[[#This Row],[METRAJ_BETON]]))</f>
        <v>0</v>
      </c>
      <c r="K6471" s="2" t="s">
        <v>23072</v>
      </c>
    </row>
    <row r="6472" spans="1:11" ht="14.25" x14ac:dyDescent="0.2">
      <c r="A6472" s="2" t="s">
        <v>734</v>
      </c>
      <c r="B6472" s="124" t="s">
        <v>8714</v>
      </c>
      <c r="C6472" s="124"/>
      <c r="D6472" s="126">
        <v>0.95</v>
      </c>
      <c r="E6472" s="124" t="s">
        <v>768</v>
      </c>
      <c r="F6472" s="124">
        <v>1</v>
      </c>
      <c r="G6472" s="2" t="s">
        <v>19058</v>
      </c>
      <c r="H6472" s="130"/>
      <c r="I6472" s="134"/>
      <c r="J6472" s="123">
        <f>IF(OR(tbl_Metraj22[[#This Row],[TARIH]]="",tbl_Metraj22[[#This Row],[TARIH]]="-"),0,IF(tbl_Metraj22[[#This Row],[YUZDE]]=0,tbl_Metraj22[[#This Row],[METRAJ_BETON]],tbl_Metraj22[[#This Row],[YUZDE]]*tbl_Metraj22[[#This Row],[METRAJ_BETON]]))</f>
        <v>0</v>
      </c>
      <c r="K6472" s="2" t="s">
        <v>23077</v>
      </c>
    </row>
    <row r="6473" spans="1:11" ht="14.25" x14ac:dyDescent="0.2">
      <c r="A6473" s="2" t="s">
        <v>734</v>
      </c>
      <c r="B6473" s="124" t="s">
        <v>8715</v>
      </c>
      <c r="C6473" s="124"/>
      <c r="D6473" s="126">
        <v>0.82</v>
      </c>
      <c r="E6473" s="124" t="s">
        <v>768</v>
      </c>
      <c r="F6473" s="124">
        <v>1</v>
      </c>
      <c r="G6473" s="2" t="s">
        <v>19059</v>
      </c>
      <c r="H6473" s="130"/>
      <c r="I6473" s="134"/>
      <c r="J6473" s="123">
        <f>IF(OR(tbl_Metraj22[[#This Row],[TARIH]]="",tbl_Metraj22[[#This Row],[TARIH]]="-"),0,IF(tbl_Metraj22[[#This Row],[YUZDE]]=0,tbl_Metraj22[[#This Row],[METRAJ_BETON]],tbl_Metraj22[[#This Row],[YUZDE]]*tbl_Metraj22[[#This Row],[METRAJ_BETON]]))</f>
        <v>0</v>
      </c>
      <c r="K6473" s="2" t="s">
        <v>23092</v>
      </c>
    </row>
    <row r="6474" spans="1:11" ht="14.25" x14ac:dyDescent="0.2">
      <c r="A6474" s="2" t="s">
        <v>734</v>
      </c>
      <c r="B6474" s="124" t="s">
        <v>8716</v>
      </c>
      <c r="C6474" s="124"/>
      <c r="D6474" s="126">
        <v>0.78</v>
      </c>
      <c r="E6474" s="124" t="s">
        <v>768</v>
      </c>
      <c r="F6474" s="124">
        <v>1</v>
      </c>
      <c r="G6474" s="2" t="s">
        <v>19060</v>
      </c>
      <c r="H6474" s="130"/>
      <c r="I6474" s="134"/>
      <c r="J6474" s="123">
        <f>IF(OR(tbl_Metraj22[[#This Row],[TARIH]]="",tbl_Metraj22[[#This Row],[TARIH]]="-"),0,IF(tbl_Metraj22[[#This Row],[YUZDE]]=0,tbl_Metraj22[[#This Row],[METRAJ_BETON]],tbl_Metraj22[[#This Row],[YUZDE]]*tbl_Metraj22[[#This Row],[METRAJ_BETON]]))</f>
        <v>0</v>
      </c>
      <c r="K6474" s="2" t="s">
        <v>23727</v>
      </c>
    </row>
    <row r="6475" spans="1:11" ht="14.25" x14ac:dyDescent="0.2">
      <c r="A6475" s="2" t="s">
        <v>734</v>
      </c>
      <c r="B6475" s="124" t="s">
        <v>8717</v>
      </c>
      <c r="C6475" s="124"/>
      <c r="D6475" s="126">
        <v>0.78</v>
      </c>
      <c r="E6475" s="124" t="s">
        <v>768</v>
      </c>
      <c r="F6475" s="124">
        <v>1</v>
      </c>
      <c r="G6475" s="2" t="s">
        <v>19061</v>
      </c>
      <c r="H6475" s="130"/>
      <c r="I6475" s="134"/>
      <c r="J6475" s="123">
        <f>IF(OR(tbl_Metraj22[[#This Row],[TARIH]]="",tbl_Metraj22[[#This Row],[TARIH]]="-"),0,IF(tbl_Metraj22[[#This Row],[YUZDE]]=0,tbl_Metraj22[[#This Row],[METRAJ_BETON]],tbl_Metraj22[[#This Row],[YUZDE]]*tbl_Metraj22[[#This Row],[METRAJ_BETON]]))</f>
        <v>0</v>
      </c>
      <c r="K6475" s="2" t="s">
        <v>23724</v>
      </c>
    </row>
    <row r="6476" spans="1:11" ht="14.25" x14ac:dyDescent="0.2">
      <c r="A6476" s="2" t="s">
        <v>734</v>
      </c>
      <c r="B6476" s="124" t="s">
        <v>8718</v>
      </c>
      <c r="C6476" s="124"/>
      <c r="D6476" s="126">
        <v>1.1200000000000001</v>
      </c>
      <c r="E6476" s="124" t="s">
        <v>768</v>
      </c>
      <c r="F6476" s="124">
        <v>1</v>
      </c>
      <c r="G6476" s="2" t="s">
        <v>19062</v>
      </c>
      <c r="H6476" s="130"/>
      <c r="I6476" s="134"/>
      <c r="J6476" s="123">
        <f>IF(OR(tbl_Metraj22[[#This Row],[TARIH]]="",tbl_Metraj22[[#This Row],[TARIH]]="-"),0,IF(tbl_Metraj22[[#This Row],[YUZDE]]=0,tbl_Metraj22[[#This Row],[METRAJ_BETON]],tbl_Metraj22[[#This Row],[YUZDE]]*tbl_Metraj22[[#This Row],[METRAJ_BETON]]))</f>
        <v>0</v>
      </c>
      <c r="K6476" s="2" t="s">
        <v>23731</v>
      </c>
    </row>
    <row r="6477" spans="1:11" ht="14.25" x14ac:dyDescent="0.2">
      <c r="A6477" s="2" t="s">
        <v>734</v>
      </c>
      <c r="B6477" s="124" t="s">
        <v>8719</v>
      </c>
      <c r="C6477" s="124"/>
      <c r="D6477" s="126">
        <v>1.1399999999999999</v>
      </c>
      <c r="E6477" s="124" t="s">
        <v>768</v>
      </c>
      <c r="F6477" s="124">
        <v>1</v>
      </c>
      <c r="G6477" s="2" t="s">
        <v>19063</v>
      </c>
      <c r="H6477" s="130"/>
      <c r="I6477" s="134"/>
      <c r="J6477" s="123">
        <f>IF(OR(tbl_Metraj22[[#This Row],[TARIH]]="",tbl_Metraj22[[#This Row],[TARIH]]="-"),0,IF(tbl_Metraj22[[#This Row],[YUZDE]]=0,tbl_Metraj22[[#This Row],[METRAJ_BETON]],tbl_Metraj22[[#This Row],[YUZDE]]*tbl_Metraj22[[#This Row],[METRAJ_BETON]]))</f>
        <v>0</v>
      </c>
      <c r="K6477" s="2" t="s">
        <v>23732</v>
      </c>
    </row>
    <row r="6478" spans="1:11" ht="14.25" x14ac:dyDescent="0.2">
      <c r="A6478" s="2" t="s">
        <v>734</v>
      </c>
      <c r="B6478" s="124" t="s">
        <v>8720</v>
      </c>
      <c r="C6478" s="124"/>
      <c r="D6478" s="126">
        <v>1.17</v>
      </c>
      <c r="E6478" s="124" t="s">
        <v>768</v>
      </c>
      <c r="F6478" s="124">
        <v>1</v>
      </c>
      <c r="G6478" s="2" t="s">
        <v>19064</v>
      </c>
      <c r="H6478" s="130"/>
      <c r="I6478" s="134"/>
      <c r="J6478" s="123">
        <f>IF(OR(tbl_Metraj22[[#This Row],[TARIH]]="",tbl_Metraj22[[#This Row],[TARIH]]="-"),0,IF(tbl_Metraj22[[#This Row],[YUZDE]]=0,tbl_Metraj22[[#This Row],[METRAJ_BETON]],tbl_Metraj22[[#This Row],[YUZDE]]*tbl_Metraj22[[#This Row],[METRAJ_BETON]]))</f>
        <v>0</v>
      </c>
      <c r="K6478" s="2" t="s">
        <v>23730</v>
      </c>
    </row>
    <row r="6479" spans="1:11" ht="14.25" x14ac:dyDescent="0.2">
      <c r="A6479" s="2" t="s">
        <v>734</v>
      </c>
      <c r="B6479" s="124" t="s">
        <v>8721</v>
      </c>
      <c r="C6479" s="124"/>
      <c r="D6479" s="126">
        <v>1.3</v>
      </c>
      <c r="E6479" s="124" t="s">
        <v>768</v>
      </c>
      <c r="F6479" s="124">
        <v>1</v>
      </c>
      <c r="G6479" s="2" t="s">
        <v>19065</v>
      </c>
      <c r="H6479" s="130"/>
      <c r="I6479" s="134"/>
      <c r="J6479" s="123">
        <f>IF(OR(tbl_Metraj22[[#This Row],[TARIH]]="",tbl_Metraj22[[#This Row],[TARIH]]="-"),0,IF(tbl_Metraj22[[#This Row],[YUZDE]]=0,tbl_Metraj22[[#This Row],[METRAJ_BETON]],tbl_Metraj22[[#This Row],[YUZDE]]*tbl_Metraj22[[#This Row],[METRAJ_BETON]]))</f>
        <v>0</v>
      </c>
      <c r="K6479" s="2" t="s">
        <v>24199</v>
      </c>
    </row>
    <row r="6480" spans="1:11" ht="14.25" x14ac:dyDescent="0.2">
      <c r="A6480" s="2" t="s">
        <v>734</v>
      </c>
      <c r="B6480" s="124" t="s">
        <v>8722</v>
      </c>
      <c r="C6480" s="124"/>
      <c r="D6480" s="126">
        <v>1.25</v>
      </c>
      <c r="E6480" s="124" t="s">
        <v>768</v>
      </c>
      <c r="F6480" s="124">
        <v>1</v>
      </c>
      <c r="G6480" s="2" t="s">
        <v>19066</v>
      </c>
      <c r="H6480" s="130"/>
      <c r="I6480" s="134"/>
      <c r="J6480" s="123">
        <f>IF(OR(tbl_Metraj22[[#This Row],[TARIH]]="",tbl_Metraj22[[#This Row],[TARIH]]="-"),0,IF(tbl_Metraj22[[#This Row],[YUZDE]]=0,tbl_Metraj22[[#This Row],[METRAJ_BETON]],tbl_Metraj22[[#This Row],[YUZDE]]*tbl_Metraj22[[#This Row],[METRAJ_BETON]]))</f>
        <v>0</v>
      </c>
      <c r="K6480" s="2" t="s">
        <v>24198</v>
      </c>
    </row>
    <row r="6481" spans="1:11" ht="14.25" x14ac:dyDescent="0.2">
      <c r="A6481" s="2" t="s">
        <v>734</v>
      </c>
      <c r="B6481" s="124" t="s">
        <v>8723</v>
      </c>
      <c r="C6481" s="124"/>
      <c r="D6481" s="126">
        <v>0.36</v>
      </c>
      <c r="E6481" s="124" t="s">
        <v>768</v>
      </c>
      <c r="F6481" s="124">
        <v>1</v>
      </c>
      <c r="G6481" s="2" t="s">
        <v>19067</v>
      </c>
      <c r="H6481" s="130"/>
      <c r="I6481" s="134"/>
      <c r="J6481" s="123">
        <f>IF(OR(tbl_Metraj22[[#This Row],[TARIH]]="",tbl_Metraj22[[#This Row],[TARIH]]="-"),0,IF(tbl_Metraj22[[#This Row],[YUZDE]]=0,tbl_Metraj22[[#This Row],[METRAJ_BETON]],tbl_Metraj22[[#This Row],[YUZDE]]*tbl_Metraj22[[#This Row],[METRAJ_BETON]]))</f>
        <v>0</v>
      </c>
      <c r="K6481" s="2" t="s">
        <v>24232</v>
      </c>
    </row>
    <row r="6482" spans="1:11" ht="14.25" x14ac:dyDescent="0.2">
      <c r="A6482" s="2" t="s">
        <v>734</v>
      </c>
      <c r="B6482" s="124" t="s">
        <v>8724</v>
      </c>
      <c r="C6482" s="124"/>
      <c r="D6482" s="126">
        <v>1.0900000000000001</v>
      </c>
      <c r="E6482" s="124" t="s">
        <v>768</v>
      </c>
      <c r="F6482" s="124">
        <v>1</v>
      </c>
      <c r="G6482" s="2" t="s">
        <v>19068</v>
      </c>
      <c r="H6482" s="130"/>
      <c r="I6482" s="134"/>
      <c r="J6482" s="123">
        <f>IF(OR(tbl_Metraj22[[#This Row],[TARIH]]="",tbl_Metraj22[[#This Row],[TARIH]]="-"),0,IF(tbl_Metraj22[[#This Row],[YUZDE]]=0,tbl_Metraj22[[#This Row],[METRAJ_BETON]],tbl_Metraj22[[#This Row],[YUZDE]]*tbl_Metraj22[[#This Row],[METRAJ_BETON]]))</f>
        <v>0</v>
      </c>
      <c r="K6482" s="2" t="s">
        <v>24233</v>
      </c>
    </row>
    <row r="6483" spans="1:11" ht="14.25" x14ac:dyDescent="0.2">
      <c r="A6483" s="2" t="s">
        <v>734</v>
      </c>
      <c r="B6483" s="124" t="s">
        <v>8725</v>
      </c>
      <c r="C6483" s="124"/>
      <c r="D6483" s="126">
        <v>0.86</v>
      </c>
      <c r="E6483" s="124" t="s">
        <v>768</v>
      </c>
      <c r="F6483" s="124">
        <v>1</v>
      </c>
      <c r="G6483" s="2" t="s">
        <v>19069</v>
      </c>
      <c r="H6483" s="130"/>
      <c r="I6483" s="134"/>
      <c r="J6483" s="123">
        <f>IF(OR(tbl_Metraj22[[#This Row],[TARIH]]="",tbl_Metraj22[[#This Row],[TARIH]]="-"),0,IF(tbl_Metraj22[[#This Row],[YUZDE]]=0,tbl_Metraj22[[#This Row],[METRAJ_BETON]],tbl_Metraj22[[#This Row],[YUZDE]]*tbl_Metraj22[[#This Row],[METRAJ_BETON]]))</f>
        <v>0</v>
      </c>
      <c r="K6483" s="2" t="s">
        <v>24201</v>
      </c>
    </row>
    <row r="6484" spans="1:11" ht="14.25" x14ac:dyDescent="0.2">
      <c r="A6484" s="2" t="s">
        <v>734</v>
      </c>
      <c r="B6484" s="124" t="s">
        <v>8726</v>
      </c>
      <c r="C6484" s="124"/>
      <c r="D6484" s="126">
        <v>0.6</v>
      </c>
      <c r="E6484" s="124" t="s">
        <v>768</v>
      </c>
      <c r="F6484" s="124">
        <v>1</v>
      </c>
      <c r="G6484" s="2" t="s">
        <v>19070</v>
      </c>
      <c r="H6484" s="130"/>
      <c r="I6484" s="134"/>
      <c r="J6484" s="123">
        <f>IF(OR(tbl_Metraj22[[#This Row],[TARIH]]="",tbl_Metraj22[[#This Row],[TARIH]]="-"),0,IF(tbl_Metraj22[[#This Row],[YUZDE]]=0,tbl_Metraj22[[#This Row],[METRAJ_BETON]],tbl_Metraj22[[#This Row],[YUZDE]]*tbl_Metraj22[[#This Row],[METRAJ_BETON]]))</f>
        <v>0</v>
      </c>
      <c r="K6484" s="2" t="s">
        <v>23736</v>
      </c>
    </row>
    <row r="6485" spans="1:11" ht="14.25" x14ac:dyDescent="0.2">
      <c r="A6485" s="2" t="s">
        <v>734</v>
      </c>
      <c r="B6485" s="124" t="s">
        <v>8727</v>
      </c>
      <c r="C6485" s="124"/>
      <c r="D6485" s="126">
        <v>0.6</v>
      </c>
      <c r="E6485" s="124" t="s">
        <v>768</v>
      </c>
      <c r="F6485" s="124">
        <v>1</v>
      </c>
      <c r="G6485" s="2" t="s">
        <v>19071</v>
      </c>
      <c r="H6485" s="130"/>
      <c r="I6485" s="134"/>
      <c r="J6485" s="123">
        <f>IF(OR(tbl_Metraj22[[#This Row],[TARIH]]="",tbl_Metraj22[[#This Row],[TARIH]]="-"),0,IF(tbl_Metraj22[[#This Row],[YUZDE]]=0,tbl_Metraj22[[#This Row],[METRAJ_BETON]],tbl_Metraj22[[#This Row],[YUZDE]]*tbl_Metraj22[[#This Row],[METRAJ_BETON]]))</f>
        <v>0</v>
      </c>
      <c r="K6485" s="2" t="s">
        <v>24234</v>
      </c>
    </row>
    <row r="6486" spans="1:11" ht="14.25" x14ac:dyDescent="0.2">
      <c r="A6486" s="2" t="s">
        <v>734</v>
      </c>
      <c r="B6486" s="124" t="s">
        <v>8728</v>
      </c>
      <c r="C6486" s="124"/>
      <c r="D6486" s="126">
        <v>1.17</v>
      </c>
      <c r="E6486" s="124" t="s">
        <v>768</v>
      </c>
      <c r="F6486" s="124">
        <v>1</v>
      </c>
      <c r="G6486" s="2" t="s">
        <v>19072</v>
      </c>
      <c r="H6486" s="130"/>
      <c r="I6486" s="134"/>
      <c r="J6486" s="123">
        <f>IF(OR(tbl_Metraj22[[#This Row],[TARIH]]="",tbl_Metraj22[[#This Row],[TARIH]]="-"),0,IF(tbl_Metraj22[[#This Row],[YUZDE]]=0,tbl_Metraj22[[#This Row],[METRAJ_BETON]],tbl_Metraj22[[#This Row],[YUZDE]]*tbl_Metraj22[[#This Row],[METRAJ_BETON]]))</f>
        <v>0</v>
      </c>
      <c r="K6486" s="2" t="s">
        <v>24206</v>
      </c>
    </row>
    <row r="6487" spans="1:11" ht="14.25" x14ac:dyDescent="0.2">
      <c r="A6487" s="2" t="s">
        <v>734</v>
      </c>
      <c r="B6487" s="124" t="s">
        <v>8729</v>
      </c>
      <c r="C6487" s="124"/>
      <c r="D6487" s="126">
        <v>1.33</v>
      </c>
      <c r="E6487" s="124" t="s">
        <v>768</v>
      </c>
      <c r="F6487" s="124">
        <v>1</v>
      </c>
      <c r="G6487" s="2" t="s">
        <v>19073</v>
      </c>
      <c r="H6487" s="130"/>
      <c r="I6487" s="134"/>
      <c r="J6487" s="123">
        <f>IF(OR(tbl_Metraj22[[#This Row],[TARIH]]="",tbl_Metraj22[[#This Row],[TARIH]]="-"),0,IF(tbl_Metraj22[[#This Row],[YUZDE]]=0,tbl_Metraj22[[#This Row],[METRAJ_BETON]],tbl_Metraj22[[#This Row],[YUZDE]]*tbl_Metraj22[[#This Row],[METRAJ_BETON]]))</f>
        <v>0</v>
      </c>
      <c r="K6487" s="2" t="s">
        <v>23736</v>
      </c>
    </row>
    <row r="6488" spans="1:11" ht="14.25" x14ac:dyDescent="0.2">
      <c r="A6488" s="2" t="s">
        <v>734</v>
      </c>
      <c r="B6488" s="124" t="s">
        <v>8730</v>
      </c>
      <c r="C6488" s="124"/>
      <c r="D6488" s="126">
        <v>1.08</v>
      </c>
      <c r="E6488" s="124" t="s">
        <v>768</v>
      </c>
      <c r="F6488" s="124">
        <v>1</v>
      </c>
      <c r="G6488" s="2" t="s">
        <v>19074</v>
      </c>
      <c r="H6488" s="130"/>
      <c r="I6488" s="134"/>
      <c r="J6488" s="123">
        <f>IF(OR(tbl_Metraj22[[#This Row],[TARIH]]="",tbl_Metraj22[[#This Row],[TARIH]]="-"),0,IF(tbl_Metraj22[[#This Row],[YUZDE]]=0,tbl_Metraj22[[#This Row],[METRAJ_BETON]],tbl_Metraj22[[#This Row],[YUZDE]]*tbl_Metraj22[[#This Row],[METRAJ_BETON]]))</f>
        <v>0</v>
      </c>
      <c r="K6488" s="2" t="s">
        <v>24235</v>
      </c>
    </row>
    <row r="6489" spans="1:11" ht="14.25" x14ac:dyDescent="0.2">
      <c r="A6489" s="2" t="s">
        <v>734</v>
      </c>
      <c r="B6489" s="124" t="s">
        <v>8731</v>
      </c>
      <c r="C6489" s="124"/>
      <c r="D6489" s="126">
        <v>0.52</v>
      </c>
      <c r="E6489" s="124" t="s">
        <v>768</v>
      </c>
      <c r="F6489" s="124">
        <v>1</v>
      </c>
      <c r="G6489" s="2" t="s">
        <v>19075</v>
      </c>
      <c r="H6489" s="130"/>
      <c r="I6489" s="134"/>
      <c r="J6489" s="123">
        <f>IF(OR(tbl_Metraj22[[#This Row],[TARIH]]="",tbl_Metraj22[[#This Row],[TARIH]]="-"),0,IF(tbl_Metraj22[[#This Row],[YUZDE]]=0,tbl_Metraj22[[#This Row],[METRAJ_BETON]],tbl_Metraj22[[#This Row],[YUZDE]]*tbl_Metraj22[[#This Row],[METRAJ_BETON]]))</f>
        <v>0</v>
      </c>
      <c r="K6489" s="2" t="s">
        <v>23067</v>
      </c>
    </row>
    <row r="6490" spans="1:11" ht="14.25" x14ac:dyDescent="0.2">
      <c r="A6490" s="2" t="s">
        <v>734</v>
      </c>
      <c r="B6490" s="124" t="s">
        <v>8732</v>
      </c>
      <c r="C6490" s="124"/>
      <c r="D6490" s="126">
        <v>1.1399999999999999</v>
      </c>
      <c r="E6490" s="124" t="s">
        <v>768</v>
      </c>
      <c r="F6490" s="124">
        <v>1</v>
      </c>
      <c r="G6490" s="2" t="s">
        <v>19076</v>
      </c>
      <c r="H6490" s="130"/>
      <c r="I6490" s="134"/>
      <c r="J6490" s="123">
        <f>IF(OR(tbl_Metraj22[[#This Row],[TARIH]]="",tbl_Metraj22[[#This Row],[TARIH]]="-"),0,IF(tbl_Metraj22[[#This Row],[YUZDE]]=0,tbl_Metraj22[[#This Row],[METRAJ_BETON]],tbl_Metraj22[[#This Row],[YUZDE]]*tbl_Metraj22[[#This Row],[METRAJ_BETON]]))</f>
        <v>0</v>
      </c>
      <c r="K6490" s="2" t="s">
        <v>23735</v>
      </c>
    </row>
    <row r="6491" spans="1:11" ht="14.25" x14ac:dyDescent="0.2">
      <c r="A6491" s="2" t="s">
        <v>734</v>
      </c>
      <c r="B6491" s="124" t="s">
        <v>8733</v>
      </c>
      <c r="C6491" s="124"/>
      <c r="D6491" s="126">
        <v>1</v>
      </c>
      <c r="E6491" s="124" t="s">
        <v>768</v>
      </c>
      <c r="F6491" s="124">
        <v>1</v>
      </c>
      <c r="G6491" s="2" t="s">
        <v>19077</v>
      </c>
      <c r="H6491" s="130"/>
      <c r="I6491" s="134"/>
      <c r="J6491" s="123">
        <f>IF(OR(tbl_Metraj22[[#This Row],[TARIH]]="",tbl_Metraj22[[#This Row],[TARIH]]="-"),0,IF(tbl_Metraj22[[#This Row],[YUZDE]]=0,tbl_Metraj22[[#This Row],[METRAJ_BETON]],tbl_Metraj22[[#This Row],[YUZDE]]*tbl_Metraj22[[#This Row],[METRAJ_BETON]]))</f>
        <v>0</v>
      </c>
      <c r="K6491" s="2" t="s">
        <v>24236</v>
      </c>
    </row>
    <row r="6492" spans="1:11" ht="14.25" x14ac:dyDescent="0.2">
      <c r="A6492" s="2" t="s">
        <v>734</v>
      </c>
      <c r="B6492" s="124" t="s">
        <v>8734</v>
      </c>
      <c r="C6492" s="124"/>
      <c r="D6492" s="126">
        <v>0.78</v>
      </c>
      <c r="E6492" s="124" t="s">
        <v>768</v>
      </c>
      <c r="F6492" s="124">
        <v>1</v>
      </c>
      <c r="G6492" s="2" t="s">
        <v>19078</v>
      </c>
      <c r="H6492" s="130"/>
      <c r="I6492" s="134"/>
      <c r="J6492" s="123">
        <f>IF(OR(tbl_Metraj22[[#This Row],[TARIH]]="",tbl_Metraj22[[#This Row],[TARIH]]="-"),0,IF(tbl_Metraj22[[#This Row],[YUZDE]]=0,tbl_Metraj22[[#This Row],[METRAJ_BETON]],tbl_Metraj22[[#This Row],[YUZDE]]*tbl_Metraj22[[#This Row],[METRAJ_BETON]]))</f>
        <v>0</v>
      </c>
      <c r="K6492" s="2" t="s">
        <v>23101</v>
      </c>
    </row>
    <row r="6493" spans="1:11" ht="14.25" x14ac:dyDescent="0.2">
      <c r="A6493" s="2" t="s">
        <v>728</v>
      </c>
      <c r="B6493" s="124" t="s">
        <v>10263</v>
      </c>
      <c r="C6493" s="124"/>
      <c r="D6493" s="126">
        <v>0.82</v>
      </c>
      <c r="E6493" s="124" t="s">
        <v>768</v>
      </c>
      <c r="F6493" s="124">
        <v>1</v>
      </c>
      <c r="G6493" s="2" t="s">
        <v>19079</v>
      </c>
      <c r="H6493" s="130"/>
      <c r="I6493" s="134"/>
      <c r="J6493" s="123">
        <f>IF(OR(tbl_Metraj22[[#This Row],[TARIH]]="",tbl_Metraj22[[#This Row],[TARIH]]="-"),0,IF(tbl_Metraj22[[#This Row],[YUZDE]]=0,tbl_Metraj22[[#This Row],[METRAJ_BETON]],tbl_Metraj22[[#This Row],[YUZDE]]*tbl_Metraj22[[#This Row],[METRAJ_BETON]]))</f>
        <v>0</v>
      </c>
      <c r="K6493" s="2" t="s">
        <v>1206</v>
      </c>
    </row>
    <row r="6494" spans="1:11" ht="14.25" x14ac:dyDescent="0.2">
      <c r="A6494" s="2" t="s">
        <v>728</v>
      </c>
      <c r="B6494" s="124" t="s">
        <v>10265</v>
      </c>
      <c r="C6494" s="124"/>
      <c r="D6494" s="126">
        <v>2.96</v>
      </c>
      <c r="E6494" s="124" t="s">
        <v>768</v>
      </c>
      <c r="F6494" s="124">
        <v>1</v>
      </c>
      <c r="G6494" s="2" t="s">
        <v>19080</v>
      </c>
      <c r="H6494" s="130"/>
      <c r="I6494" s="134"/>
      <c r="J6494" s="123">
        <f>IF(OR(tbl_Metraj22[[#This Row],[TARIH]]="",tbl_Metraj22[[#This Row],[TARIH]]="-"),0,IF(tbl_Metraj22[[#This Row],[YUZDE]]=0,tbl_Metraj22[[#This Row],[METRAJ_BETON]],tbl_Metraj22[[#This Row],[YUZDE]]*tbl_Metraj22[[#This Row],[METRAJ_BETON]]))</f>
        <v>0</v>
      </c>
      <c r="K6494" s="2" t="s">
        <v>1209</v>
      </c>
    </row>
    <row r="6495" spans="1:11" ht="14.25" x14ac:dyDescent="0.2">
      <c r="A6495" s="2" t="s">
        <v>728</v>
      </c>
      <c r="B6495" s="124" t="s">
        <v>10266</v>
      </c>
      <c r="C6495" s="124"/>
      <c r="D6495" s="126">
        <v>1.5</v>
      </c>
      <c r="E6495" s="124" t="s">
        <v>768</v>
      </c>
      <c r="F6495" s="124">
        <v>1</v>
      </c>
      <c r="G6495" s="2" t="s">
        <v>19081</v>
      </c>
      <c r="H6495" s="130"/>
      <c r="I6495" s="134"/>
      <c r="J6495" s="123">
        <f>IF(OR(tbl_Metraj22[[#This Row],[TARIH]]="",tbl_Metraj22[[#This Row],[TARIH]]="-"),0,IF(tbl_Metraj22[[#This Row],[YUZDE]]=0,tbl_Metraj22[[#This Row],[METRAJ_BETON]],tbl_Metraj22[[#This Row],[YUZDE]]*tbl_Metraj22[[#This Row],[METRAJ_BETON]]))</f>
        <v>0</v>
      </c>
      <c r="K6495" s="2" t="s">
        <v>1210</v>
      </c>
    </row>
    <row r="6496" spans="1:11" ht="14.25" x14ac:dyDescent="0.2">
      <c r="A6496" s="2" t="s">
        <v>728</v>
      </c>
      <c r="B6496" s="124" t="s">
        <v>10267</v>
      </c>
      <c r="C6496" s="124"/>
      <c r="D6496" s="126">
        <v>1.0900000000000001</v>
      </c>
      <c r="E6496" s="124" t="s">
        <v>768</v>
      </c>
      <c r="F6496" s="124">
        <v>1</v>
      </c>
      <c r="G6496" s="2" t="s">
        <v>19082</v>
      </c>
      <c r="H6496" s="130"/>
      <c r="I6496" s="134"/>
      <c r="J6496" s="123">
        <f>IF(OR(tbl_Metraj22[[#This Row],[TARIH]]="",tbl_Metraj22[[#This Row],[TARIH]]="-"),0,IF(tbl_Metraj22[[#This Row],[YUZDE]]=0,tbl_Metraj22[[#This Row],[METRAJ_BETON]],tbl_Metraj22[[#This Row],[YUZDE]]*tbl_Metraj22[[#This Row],[METRAJ_BETON]]))</f>
        <v>0</v>
      </c>
      <c r="K6496" s="2" t="s">
        <v>1211</v>
      </c>
    </row>
    <row r="6497" spans="1:11" ht="14.25" x14ac:dyDescent="0.2">
      <c r="A6497" s="2" t="s">
        <v>728</v>
      </c>
      <c r="B6497" s="124" t="s">
        <v>10268</v>
      </c>
      <c r="C6497" s="124"/>
      <c r="D6497" s="126">
        <v>1.0900000000000001</v>
      </c>
      <c r="E6497" s="124" t="s">
        <v>768</v>
      </c>
      <c r="F6497" s="124">
        <v>1</v>
      </c>
      <c r="G6497" s="2" t="s">
        <v>19083</v>
      </c>
      <c r="H6497" s="130"/>
      <c r="I6497" s="134"/>
      <c r="J6497" s="123">
        <f>IF(OR(tbl_Metraj22[[#This Row],[TARIH]]="",tbl_Metraj22[[#This Row],[TARIH]]="-"),0,IF(tbl_Metraj22[[#This Row],[YUZDE]]=0,tbl_Metraj22[[#This Row],[METRAJ_BETON]],tbl_Metraj22[[#This Row],[YUZDE]]*tbl_Metraj22[[#This Row],[METRAJ_BETON]]))</f>
        <v>0</v>
      </c>
      <c r="K6497" s="2" t="s">
        <v>1212</v>
      </c>
    </row>
    <row r="6498" spans="1:11" ht="14.25" x14ac:dyDescent="0.2">
      <c r="A6498" s="2" t="s">
        <v>728</v>
      </c>
      <c r="B6498" s="124" t="s">
        <v>10269</v>
      </c>
      <c r="C6498" s="124"/>
      <c r="D6498" s="126">
        <v>1.5</v>
      </c>
      <c r="E6498" s="124" t="s">
        <v>768</v>
      </c>
      <c r="F6498" s="124">
        <v>1</v>
      </c>
      <c r="G6498" s="2" t="s">
        <v>19084</v>
      </c>
      <c r="H6498" s="130"/>
      <c r="I6498" s="134"/>
      <c r="J6498" s="123">
        <f>IF(OR(tbl_Metraj22[[#This Row],[TARIH]]="",tbl_Metraj22[[#This Row],[TARIH]]="-"),0,IF(tbl_Metraj22[[#This Row],[YUZDE]]=0,tbl_Metraj22[[#This Row],[METRAJ_BETON]],tbl_Metraj22[[#This Row],[YUZDE]]*tbl_Metraj22[[#This Row],[METRAJ_BETON]]))</f>
        <v>0</v>
      </c>
      <c r="K6498" s="2" t="s">
        <v>1213</v>
      </c>
    </row>
    <row r="6499" spans="1:11" ht="14.25" x14ac:dyDescent="0.2">
      <c r="A6499" s="2" t="s">
        <v>728</v>
      </c>
      <c r="B6499" s="124" t="s">
        <v>10270</v>
      </c>
      <c r="C6499" s="124"/>
      <c r="D6499" s="126">
        <v>1.43</v>
      </c>
      <c r="E6499" s="124" t="s">
        <v>768</v>
      </c>
      <c r="F6499" s="124">
        <v>1</v>
      </c>
      <c r="G6499" s="2" t="s">
        <v>19085</v>
      </c>
      <c r="H6499" s="130"/>
      <c r="I6499" s="134"/>
      <c r="J6499" s="123">
        <f>IF(OR(tbl_Metraj22[[#This Row],[TARIH]]="",tbl_Metraj22[[#This Row],[TARIH]]="-"),0,IF(tbl_Metraj22[[#This Row],[YUZDE]]=0,tbl_Metraj22[[#This Row],[METRAJ_BETON]],tbl_Metraj22[[#This Row],[YUZDE]]*tbl_Metraj22[[#This Row],[METRAJ_BETON]]))</f>
        <v>0</v>
      </c>
      <c r="K6499" s="2" t="s">
        <v>1214</v>
      </c>
    </row>
    <row r="6500" spans="1:11" ht="14.25" x14ac:dyDescent="0.2">
      <c r="A6500" s="2" t="s">
        <v>728</v>
      </c>
      <c r="B6500" s="124" t="s">
        <v>10271</v>
      </c>
      <c r="C6500" s="124"/>
      <c r="D6500" s="126">
        <v>2.1800000000000002</v>
      </c>
      <c r="E6500" s="124" t="s">
        <v>768</v>
      </c>
      <c r="F6500" s="124">
        <v>1</v>
      </c>
      <c r="G6500" s="2" t="s">
        <v>19086</v>
      </c>
      <c r="H6500" s="130"/>
      <c r="I6500" s="134"/>
      <c r="J6500" s="123">
        <f>IF(OR(tbl_Metraj22[[#This Row],[TARIH]]="",tbl_Metraj22[[#This Row],[TARIH]]="-"),0,IF(tbl_Metraj22[[#This Row],[YUZDE]]=0,tbl_Metraj22[[#This Row],[METRAJ_BETON]],tbl_Metraj22[[#This Row],[YUZDE]]*tbl_Metraj22[[#This Row],[METRAJ_BETON]]))</f>
        <v>0</v>
      </c>
      <c r="K6500" s="2" t="s">
        <v>1215</v>
      </c>
    </row>
    <row r="6501" spans="1:11" ht="14.25" x14ac:dyDescent="0.2">
      <c r="A6501" s="2" t="s">
        <v>728</v>
      </c>
      <c r="B6501" s="124" t="s">
        <v>10272</v>
      </c>
      <c r="C6501" s="124"/>
      <c r="D6501" s="126">
        <v>2.1800000000000002</v>
      </c>
      <c r="E6501" s="124" t="s">
        <v>768</v>
      </c>
      <c r="F6501" s="124">
        <v>1</v>
      </c>
      <c r="G6501" s="2" t="s">
        <v>19087</v>
      </c>
      <c r="H6501" s="130"/>
      <c r="I6501" s="134"/>
      <c r="J6501" s="123">
        <f>IF(OR(tbl_Metraj22[[#This Row],[TARIH]]="",tbl_Metraj22[[#This Row],[TARIH]]="-"),0,IF(tbl_Metraj22[[#This Row],[YUZDE]]=0,tbl_Metraj22[[#This Row],[METRAJ_BETON]],tbl_Metraj22[[#This Row],[YUZDE]]*tbl_Metraj22[[#This Row],[METRAJ_BETON]]))</f>
        <v>0</v>
      </c>
      <c r="K6501" s="2" t="s">
        <v>1216</v>
      </c>
    </row>
    <row r="6502" spans="1:11" ht="14.25" x14ac:dyDescent="0.2">
      <c r="A6502" s="2" t="s">
        <v>728</v>
      </c>
      <c r="B6502" s="124" t="s">
        <v>10273</v>
      </c>
      <c r="C6502" s="124"/>
      <c r="D6502" s="126">
        <v>1.7</v>
      </c>
      <c r="E6502" s="124" t="s">
        <v>768</v>
      </c>
      <c r="F6502" s="124">
        <v>1</v>
      </c>
      <c r="G6502" s="2" t="s">
        <v>19088</v>
      </c>
      <c r="H6502" s="130"/>
      <c r="I6502" s="134"/>
      <c r="J6502" s="123">
        <f>IF(OR(tbl_Metraj22[[#This Row],[TARIH]]="",tbl_Metraj22[[#This Row],[TARIH]]="-"),0,IF(tbl_Metraj22[[#This Row],[YUZDE]]=0,tbl_Metraj22[[#This Row],[METRAJ_BETON]],tbl_Metraj22[[#This Row],[YUZDE]]*tbl_Metraj22[[#This Row],[METRAJ_BETON]]))</f>
        <v>0</v>
      </c>
      <c r="K6502" s="2" t="s">
        <v>1217</v>
      </c>
    </row>
    <row r="6503" spans="1:11" ht="14.25" x14ac:dyDescent="0.2">
      <c r="A6503" s="2" t="s">
        <v>728</v>
      </c>
      <c r="B6503" s="124" t="s">
        <v>10274</v>
      </c>
      <c r="C6503" s="124"/>
      <c r="D6503" s="126">
        <v>2.79</v>
      </c>
      <c r="E6503" s="124" t="s">
        <v>768</v>
      </c>
      <c r="F6503" s="124">
        <v>1</v>
      </c>
      <c r="G6503" s="2" t="s">
        <v>19089</v>
      </c>
      <c r="H6503" s="130"/>
      <c r="I6503" s="134"/>
      <c r="J6503" s="123">
        <f>IF(OR(tbl_Metraj22[[#This Row],[TARIH]]="",tbl_Metraj22[[#This Row],[TARIH]]="-"),0,IF(tbl_Metraj22[[#This Row],[YUZDE]]=0,tbl_Metraj22[[#This Row],[METRAJ_BETON]],tbl_Metraj22[[#This Row],[YUZDE]]*tbl_Metraj22[[#This Row],[METRAJ_BETON]]))</f>
        <v>0</v>
      </c>
      <c r="K6503" s="2" t="s">
        <v>1218</v>
      </c>
    </row>
    <row r="6504" spans="1:11" ht="14.25" x14ac:dyDescent="0.2">
      <c r="A6504" s="2" t="s">
        <v>728</v>
      </c>
      <c r="B6504" s="124" t="s">
        <v>10275</v>
      </c>
      <c r="C6504" s="124"/>
      <c r="D6504" s="126">
        <v>2.79</v>
      </c>
      <c r="E6504" s="124" t="s">
        <v>768</v>
      </c>
      <c r="F6504" s="124">
        <v>1</v>
      </c>
      <c r="G6504" s="2" t="s">
        <v>19090</v>
      </c>
      <c r="H6504" s="130"/>
      <c r="I6504" s="134"/>
      <c r="J6504" s="123">
        <f>IF(OR(tbl_Metraj22[[#This Row],[TARIH]]="",tbl_Metraj22[[#This Row],[TARIH]]="-"),0,IF(tbl_Metraj22[[#This Row],[YUZDE]]=0,tbl_Metraj22[[#This Row],[METRAJ_BETON]],tbl_Metraj22[[#This Row],[YUZDE]]*tbl_Metraj22[[#This Row],[METRAJ_BETON]]))</f>
        <v>0</v>
      </c>
      <c r="K6504" s="2" t="s">
        <v>1219</v>
      </c>
    </row>
    <row r="6505" spans="1:11" ht="14.25" x14ac:dyDescent="0.2">
      <c r="A6505" s="2" t="s">
        <v>728</v>
      </c>
      <c r="B6505" s="124" t="s">
        <v>10276</v>
      </c>
      <c r="C6505" s="124"/>
      <c r="D6505" s="126">
        <v>1.7</v>
      </c>
      <c r="E6505" s="124" t="s">
        <v>768</v>
      </c>
      <c r="F6505" s="124">
        <v>1</v>
      </c>
      <c r="G6505" s="2" t="s">
        <v>19091</v>
      </c>
      <c r="H6505" s="130"/>
      <c r="I6505" s="134"/>
      <c r="J6505" s="123">
        <f>IF(OR(tbl_Metraj22[[#This Row],[TARIH]]="",tbl_Metraj22[[#This Row],[TARIH]]="-"),0,IF(tbl_Metraj22[[#This Row],[YUZDE]]=0,tbl_Metraj22[[#This Row],[METRAJ_BETON]],tbl_Metraj22[[#This Row],[YUZDE]]*tbl_Metraj22[[#This Row],[METRAJ_BETON]]))</f>
        <v>0</v>
      </c>
      <c r="K6505" s="2" t="s">
        <v>1220</v>
      </c>
    </row>
    <row r="6506" spans="1:11" ht="14.25" x14ac:dyDescent="0.2">
      <c r="A6506" s="2" t="s">
        <v>728</v>
      </c>
      <c r="B6506" s="124" t="s">
        <v>10277</v>
      </c>
      <c r="C6506" s="124"/>
      <c r="D6506" s="126">
        <v>1.67</v>
      </c>
      <c r="E6506" s="124" t="s">
        <v>768</v>
      </c>
      <c r="F6506" s="124">
        <v>1</v>
      </c>
      <c r="G6506" s="2" t="s">
        <v>19092</v>
      </c>
      <c r="H6506" s="130"/>
      <c r="I6506" s="134"/>
      <c r="J6506" s="123">
        <f>IF(OR(tbl_Metraj22[[#This Row],[TARIH]]="",tbl_Metraj22[[#This Row],[TARIH]]="-"),0,IF(tbl_Metraj22[[#This Row],[YUZDE]]=0,tbl_Metraj22[[#This Row],[METRAJ_BETON]],tbl_Metraj22[[#This Row],[YUZDE]]*tbl_Metraj22[[#This Row],[METRAJ_BETON]]))</f>
        <v>0</v>
      </c>
      <c r="K6506" s="2" t="s">
        <v>1221</v>
      </c>
    </row>
    <row r="6507" spans="1:11" ht="14.25" x14ac:dyDescent="0.2">
      <c r="A6507" s="2" t="s">
        <v>728</v>
      </c>
      <c r="B6507" s="124" t="s">
        <v>10295</v>
      </c>
      <c r="C6507" s="124"/>
      <c r="D6507" s="126">
        <v>1.67</v>
      </c>
      <c r="E6507" s="124" t="s">
        <v>768</v>
      </c>
      <c r="F6507" s="124">
        <v>1</v>
      </c>
      <c r="G6507" s="2" t="s">
        <v>19093</v>
      </c>
      <c r="H6507" s="130"/>
      <c r="I6507" s="134"/>
      <c r="J6507" s="123">
        <f>IF(OR(tbl_Metraj22[[#This Row],[TARIH]]="",tbl_Metraj22[[#This Row],[TARIH]]="-"),0,IF(tbl_Metraj22[[#This Row],[YUZDE]]=0,tbl_Metraj22[[#This Row],[METRAJ_BETON]],tbl_Metraj22[[#This Row],[YUZDE]]*tbl_Metraj22[[#This Row],[METRAJ_BETON]]))</f>
        <v>0</v>
      </c>
      <c r="K6507" s="2" t="s">
        <v>1239</v>
      </c>
    </row>
    <row r="6508" spans="1:11" ht="14.25" x14ac:dyDescent="0.2">
      <c r="A6508" s="2" t="s">
        <v>728</v>
      </c>
      <c r="B6508" s="124" t="s">
        <v>10296</v>
      </c>
      <c r="C6508" s="124"/>
      <c r="D6508" s="126">
        <v>1.67</v>
      </c>
      <c r="E6508" s="124" t="s">
        <v>768</v>
      </c>
      <c r="F6508" s="124">
        <v>1</v>
      </c>
      <c r="G6508" s="2" t="s">
        <v>19094</v>
      </c>
      <c r="H6508" s="130"/>
      <c r="I6508" s="134"/>
      <c r="J6508" s="123">
        <f>IF(OR(tbl_Metraj22[[#This Row],[TARIH]]="",tbl_Metraj22[[#This Row],[TARIH]]="-"),0,IF(tbl_Metraj22[[#This Row],[YUZDE]]=0,tbl_Metraj22[[#This Row],[METRAJ_BETON]],tbl_Metraj22[[#This Row],[YUZDE]]*tbl_Metraj22[[#This Row],[METRAJ_BETON]]))</f>
        <v>0</v>
      </c>
      <c r="K6508" s="2" t="s">
        <v>1240</v>
      </c>
    </row>
    <row r="6509" spans="1:11" ht="14.25" x14ac:dyDescent="0.2">
      <c r="A6509" s="2" t="s">
        <v>728</v>
      </c>
      <c r="B6509" s="124" t="s">
        <v>10299</v>
      </c>
      <c r="C6509" s="124"/>
      <c r="D6509" s="126">
        <v>2.1800000000000002</v>
      </c>
      <c r="E6509" s="124" t="s">
        <v>768</v>
      </c>
      <c r="F6509" s="124">
        <v>1</v>
      </c>
      <c r="G6509" s="2" t="s">
        <v>19095</v>
      </c>
      <c r="H6509" s="130"/>
      <c r="I6509" s="134"/>
      <c r="J6509" s="123">
        <f>IF(OR(tbl_Metraj22[[#This Row],[TARIH]]="",tbl_Metraj22[[#This Row],[TARIH]]="-"),0,IF(tbl_Metraj22[[#This Row],[YUZDE]]=0,tbl_Metraj22[[#This Row],[METRAJ_BETON]],tbl_Metraj22[[#This Row],[YUZDE]]*tbl_Metraj22[[#This Row],[METRAJ_BETON]]))</f>
        <v>0</v>
      </c>
      <c r="K6509" s="2" t="s">
        <v>1243</v>
      </c>
    </row>
    <row r="6510" spans="1:11" ht="14.25" x14ac:dyDescent="0.2">
      <c r="A6510" s="2" t="s">
        <v>728</v>
      </c>
      <c r="B6510" s="124" t="s">
        <v>10300</v>
      </c>
      <c r="C6510" s="124"/>
      <c r="D6510" s="126">
        <v>2.1800000000000002</v>
      </c>
      <c r="E6510" s="124" t="s">
        <v>768</v>
      </c>
      <c r="F6510" s="124">
        <v>1</v>
      </c>
      <c r="G6510" s="2" t="s">
        <v>19096</v>
      </c>
      <c r="H6510" s="130"/>
      <c r="I6510" s="134"/>
      <c r="J6510" s="123">
        <f>IF(OR(tbl_Metraj22[[#This Row],[TARIH]]="",tbl_Metraj22[[#This Row],[TARIH]]="-"),0,IF(tbl_Metraj22[[#This Row],[YUZDE]]=0,tbl_Metraj22[[#This Row],[METRAJ_BETON]],tbl_Metraj22[[#This Row],[YUZDE]]*tbl_Metraj22[[#This Row],[METRAJ_BETON]]))</f>
        <v>0</v>
      </c>
      <c r="K6510" s="2" t="s">
        <v>1244</v>
      </c>
    </row>
    <row r="6511" spans="1:11" ht="14.25" x14ac:dyDescent="0.2">
      <c r="A6511" s="2" t="s">
        <v>2977</v>
      </c>
      <c r="B6511" s="124" t="s">
        <v>8494</v>
      </c>
      <c r="C6511" s="124"/>
      <c r="D6511" s="126">
        <v>7.48</v>
      </c>
      <c r="E6511" s="124" t="s">
        <v>768</v>
      </c>
      <c r="F6511" s="124">
        <v>1</v>
      </c>
      <c r="G6511" s="2" t="s">
        <v>19097</v>
      </c>
      <c r="H6511" s="130"/>
      <c r="I6511" s="134"/>
      <c r="J6511" s="123">
        <f>IF(OR(tbl_Metraj22[[#This Row],[TARIH]]="",tbl_Metraj22[[#This Row],[TARIH]]="-"),0,IF(tbl_Metraj22[[#This Row],[YUZDE]]=0,tbl_Metraj22[[#This Row],[METRAJ_BETON]],tbl_Metraj22[[#This Row],[YUZDE]]*tbl_Metraj22[[#This Row],[METRAJ_BETON]]))</f>
        <v>0</v>
      </c>
      <c r="K6511" s="2" t="s">
        <v>1247</v>
      </c>
    </row>
    <row r="6512" spans="1:11" ht="14.25" x14ac:dyDescent="0.2">
      <c r="A6512" s="2" t="s">
        <v>2977</v>
      </c>
      <c r="B6512" s="124" t="s">
        <v>8495</v>
      </c>
      <c r="C6512" s="124"/>
      <c r="D6512" s="126">
        <v>4.28</v>
      </c>
      <c r="E6512" s="124" t="s">
        <v>768</v>
      </c>
      <c r="F6512" s="124">
        <v>1</v>
      </c>
      <c r="G6512" s="2" t="s">
        <v>19098</v>
      </c>
      <c r="H6512" s="130"/>
      <c r="I6512" s="134"/>
      <c r="J6512" s="123">
        <f>IF(OR(tbl_Metraj22[[#This Row],[TARIH]]="",tbl_Metraj22[[#This Row],[TARIH]]="-"),0,IF(tbl_Metraj22[[#This Row],[YUZDE]]=0,tbl_Metraj22[[#This Row],[METRAJ_BETON]],tbl_Metraj22[[#This Row],[YUZDE]]*tbl_Metraj22[[#This Row],[METRAJ_BETON]]))</f>
        <v>0</v>
      </c>
      <c r="K6512" s="2" t="s">
        <v>1249</v>
      </c>
    </row>
    <row r="6513" spans="1:11" ht="14.25" x14ac:dyDescent="0.2">
      <c r="A6513" s="2" t="s">
        <v>2977</v>
      </c>
      <c r="B6513" s="124" t="s">
        <v>8496</v>
      </c>
      <c r="C6513" s="124"/>
      <c r="D6513" s="126">
        <v>0.82</v>
      </c>
      <c r="E6513" s="124" t="s">
        <v>768</v>
      </c>
      <c r="F6513" s="124">
        <v>1</v>
      </c>
      <c r="G6513" s="2" t="s">
        <v>19099</v>
      </c>
      <c r="H6513" s="130"/>
      <c r="I6513" s="134"/>
      <c r="J6513" s="123">
        <f>IF(OR(tbl_Metraj22[[#This Row],[TARIH]]="",tbl_Metraj22[[#This Row],[TARIH]]="-"),0,IF(tbl_Metraj22[[#This Row],[YUZDE]]=0,tbl_Metraj22[[#This Row],[METRAJ_BETON]],tbl_Metraj22[[#This Row],[YUZDE]]*tbl_Metraj22[[#This Row],[METRAJ_BETON]]))</f>
        <v>0</v>
      </c>
      <c r="K6513" s="2" t="s">
        <v>1205</v>
      </c>
    </row>
    <row r="6514" spans="1:11" ht="14.25" x14ac:dyDescent="0.2">
      <c r="A6514" s="2" t="s">
        <v>2977</v>
      </c>
      <c r="B6514" s="124" t="s">
        <v>8497</v>
      </c>
      <c r="C6514" s="124"/>
      <c r="D6514" s="126">
        <v>9.25</v>
      </c>
      <c r="E6514" s="124" t="s">
        <v>768</v>
      </c>
      <c r="F6514" s="124">
        <v>1</v>
      </c>
      <c r="G6514" s="2" t="s">
        <v>19100</v>
      </c>
      <c r="H6514" s="130"/>
      <c r="I6514" s="134"/>
      <c r="J6514" s="123">
        <f>IF(OR(tbl_Metraj22[[#This Row],[TARIH]]="",tbl_Metraj22[[#This Row],[TARIH]]="-"),0,IF(tbl_Metraj22[[#This Row],[YUZDE]]=0,tbl_Metraj22[[#This Row],[METRAJ_BETON]],tbl_Metraj22[[#This Row],[YUZDE]]*tbl_Metraj22[[#This Row],[METRAJ_BETON]]))</f>
        <v>0</v>
      </c>
      <c r="K6514" s="2" t="s">
        <v>1250</v>
      </c>
    </row>
    <row r="6515" spans="1:11" ht="14.25" x14ac:dyDescent="0.2">
      <c r="A6515" s="2" t="s">
        <v>2977</v>
      </c>
      <c r="B6515" s="124" t="s">
        <v>8498</v>
      </c>
      <c r="C6515" s="124"/>
      <c r="D6515" s="126">
        <v>1.84</v>
      </c>
      <c r="E6515" s="124" t="s">
        <v>768</v>
      </c>
      <c r="F6515" s="124">
        <v>1</v>
      </c>
      <c r="G6515" s="2" t="s">
        <v>19101</v>
      </c>
      <c r="H6515" s="130"/>
      <c r="I6515" s="134"/>
      <c r="J6515" s="123">
        <f>IF(OR(tbl_Metraj22[[#This Row],[TARIH]]="",tbl_Metraj22[[#This Row],[TARIH]]="-"),0,IF(tbl_Metraj22[[#This Row],[YUZDE]]=0,tbl_Metraj22[[#This Row],[METRAJ_BETON]],tbl_Metraj22[[#This Row],[YUZDE]]*tbl_Metraj22[[#This Row],[METRAJ_BETON]]))</f>
        <v>0</v>
      </c>
      <c r="K6515" s="2" t="s">
        <v>1251</v>
      </c>
    </row>
    <row r="6516" spans="1:11" ht="14.25" x14ac:dyDescent="0.2">
      <c r="A6516" s="2" t="s">
        <v>2977</v>
      </c>
      <c r="B6516" s="124" t="s">
        <v>8499</v>
      </c>
      <c r="C6516" s="124"/>
      <c r="D6516" s="126">
        <v>7.59</v>
      </c>
      <c r="E6516" s="124" t="s">
        <v>768</v>
      </c>
      <c r="F6516" s="124">
        <v>1</v>
      </c>
      <c r="G6516" s="2" t="s">
        <v>19102</v>
      </c>
      <c r="H6516" s="130"/>
      <c r="I6516" s="134"/>
      <c r="J6516" s="123">
        <f>IF(OR(tbl_Metraj22[[#This Row],[TARIH]]="",tbl_Metraj22[[#This Row],[TARIH]]="-"),0,IF(tbl_Metraj22[[#This Row],[YUZDE]]=0,tbl_Metraj22[[#This Row],[METRAJ_BETON]],tbl_Metraj22[[#This Row],[YUZDE]]*tbl_Metraj22[[#This Row],[METRAJ_BETON]]))</f>
        <v>0</v>
      </c>
      <c r="K6516" s="2" t="s">
        <v>1253</v>
      </c>
    </row>
    <row r="6517" spans="1:11" ht="14.25" x14ac:dyDescent="0.2">
      <c r="A6517" s="2" t="s">
        <v>2977</v>
      </c>
      <c r="B6517" s="124" t="s">
        <v>8500</v>
      </c>
      <c r="C6517" s="124"/>
      <c r="D6517" s="126">
        <v>3.67</v>
      </c>
      <c r="E6517" s="124" t="s">
        <v>768</v>
      </c>
      <c r="F6517" s="124">
        <v>1</v>
      </c>
      <c r="G6517" s="2" t="s">
        <v>19103</v>
      </c>
      <c r="H6517" s="130"/>
      <c r="I6517" s="134"/>
      <c r="J6517" s="123">
        <f>IF(OR(tbl_Metraj22[[#This Row],[TARIH]]="",tbl_Metraj22[[#This Row],[TARIH]]="-"),0,IF(tbl_Metraj22[[#This Row],[YUZDE]]=0,tbl_Metraj22[[#This Row],[METRAJ_BETON]],tbl_Metraj22[[#This Row],[YUZDE]]*tbl_Metraj22[[#This Row],[METRAJ_BETON]]))</f>
        <v>0</v>
      </c>
      <c r="K6517" s="2" t="s">
        <v>1254</v>
      </c>
    </row>
    <row r="6518" spans="1:11" ht="14.25" x14ac:dyDescent="0.2">
      <c r="A6518" s="2" t="s">
        <v>2977</v>
      </c>
      <c r="B6518" s="124" t="s">
        <v>8501</v>
      </c>
      <c r="C6518" s="124"/>
      <c r="D6518" s="126">
        <v>3.2</v>
      </c>
      <c r="E6518" s="124" t="s">
        <v>768</v>
      </c>
      <c r="F6518" s="124">
        <v>1</v>
      </c>
      <c r="G6518" s="2" t="s">
        <v>19104</v>
      </c>
      <c r="H6518" s="130"/>
      <c r="I6518" s="134"/>
      <c r="J6518" s="123">
        <f>IF(OR(tbl_Metraj22[[#This Row],[TARIH]]="",tbl_Metraj22[[#This Row],[TARIH]]="-"),0,IF(tbl_Metraj22[[#This Row],[YUZDE]]=0,tbl_Metraj22[[#This Row],[METRAJ_BETON]],tbl_Metraj22[[#This Row],[YUZDE]]*tbl_Metraj22[[#This Row],[METRAJ_BETON]]))</f>
        <v>0</v>
      </c>
      <c r="K6518" s="2" t="s">
        <v>1246</v>
      </c>
    </row>
    <row r="6519" spans="1:11" ht="14.25" x14ac:dyDescent="0.2">
      <c r="A6519" s="2" t="s">
        <v>2977</v>
      </c>
      <c r="B6519" s="124" t="s">
        <v>8502</v>
      </c>
      <c r="C6519" s="124"/>
      <c r="D6519" s="126">
        <v>16.29</v>
      </c>
      <c r="E6519" s="124" t="s">
        <v>768</v>
      </c>
      <c r="F6519" s="124">
        <v>1</v>
      </c>
      <c r="G6519" s="2" t="s">
        <v>19105</v>
      </c>
      <c r="H6519" s="130"/>
      <c r="I6519" s="134"/>
      <c r="J6519" s="123">
        <f>IF(OR(tbl_Metraj22[[#This Row],[TARIH]]="",tbl_Metraj22[[#This Row],[TARIH]]="-"),0,IF(tbl_Metraj22[[#This Row],[YUZDE]]=0,tbl_Metraj22[[#This Row],[METRAJ_BETON]],tbl_Metraj22[[#This Row],[YUZDE]]*tbl_Metraj22[[#This Row],[METRAJ_BETON]]))</f>
        <v>0</v>
      </c>
      <c r="K6519" s="2" t="s">
        <v>1245</v>
      </c>
    </row>
    <row r="6520" spans="1:11" ht="14.25" x14ac:dyDescent="0.2">
      <c r="A6520" s="2" t="s">
        <v>2977</v>
      </c>
      <c r="B6520" s="124" t="s">
        <v>10031</v>
      </c>
      <c r="C6520" s="124"/>
      <c r="D6520" s="126">
        <v>4.22</v>
      </c>
      <c r="E6520" s="124" t="s">
        <v>768</v>
      </c>
      <c r="F6520" s="124">
        <v>1</v>
      </c>
      <c r="G6520" s="2" t="s">
        <v>19106</v>
      </c>
      <c r="H6520" s="130"/>
      <c r="I6520" s="134"/>
      <c r="J6520" s="123">
        <f>IF(OR(tbl_Metraj22[[#This Row],[TARIH]]="",tbl_Metraj22[[#This Row],[TARIH]]="-"),0,IF(tbl_Metraj22[[#This Row],[YUZDE]]=0,tbl_Metraj22[[#This Row],[METRAJ_BETON]],tbl_Metraj22[[#This Row],[YUZDE]]*tbl_Metraj22[[#This Row],[METRAJ_BETON]]))</f>
        <v>0</v>
      </c>
      <c r="K6520" s="2" t="s">
        <v>1248</v>
      </c>
    </row>
    <row r="6521" spans="1:11" ht="14.25" x14ac:dyDescent="0.2">
      <c r="A6521" s="2" t="s">
        <v>2977</v>
      </c>
      <c r="B6521" s="124" t="s">
        <v>10545</v>
      </c>
      <c r="C6521" s="124"/>
      <c r="D6521" s="126">
        <v>4.76</v>
      </c>
      <c r="E6521" s="124" t="s">
        <v>768</v>
      </c>
      <c r="F6521" s="124">
        <v>1</v>
      </c>
      <c r="G6521" s="2" t="s">
        <v>19107</v>
      </c>
      <c r="H6521" s="130"/>
      <c r="I6521" s="134"/>
      <c r="J6521" s="123">
        <f>IF(OR(tbl_Metraj22[[#This Row],[TARIH]]="",tbl_Metraj22[[#This Row],[TARIH]]="-"),0,IF(tbl_Metraj22[[#This Row],[YUZDE]]=0,tbl_Metraj22[[#This Row],[METRAJ_BETON]],tbl_Metraj22[[#This Row],[YUZDE]]*tbl_Metraj22[[#This Row],[METRAJ_BETON]]))</f>
        <v>0</v>
      </c>
      <c r="K6521" s="2" t="s">
        <v>1252</v>
      </c>
    </row>
    <row r="6522" spans="1:11" ht="14.25" x14ac:dyDescent="0.2">
      <c r="A6522" s="2" t="s">
        <v>2977</v>
      </c>
      <c r="B6522" s="124" t="s">
        <v>10546</v>
      </c>
      <c r="C6522" s="124"/>
      <c r="D6522" s="126">
        <v>6.53</v>
      </c>
      <c r="E6522" s="124" t="s">
        <v>768</v>
      </c>
      <c r="F6522" s="124">
        <v>1</v>
      </c>
      <c r="G6522" s="2" t="s">
        <v>19108</v>
      </c>
      <c r="H6522" s="130"/>
      <c r="I6522" s="134"/>
      <c r="J6522" s="123">
        <f>IF(OR(tbl_Metraj22[[#This Row],[TARIH]]="",tbl_Metraj22[[#This Row],[TARIH]]="-"),0,IF(tbl_Metraj22[[#This Row],[YUZDE]]=0,tbl_Metraj22[[#This Row],[METRAJ_BETON]],tbl_Metraj22[[#This Row],[YUZDE]]*tbl_Metraj22[[#This Row],[METRAJ_BETON]]))</f>
        <v>0</v>
      </c>
      <c r="K6522" s="2" t="s">
        <v>1255</v>
      </c>
    </row>
    <row r="6523" spans="1:11" ht="14.25" x14ac:dyDescent="0.2">
      <c r="A6523" s="2" t="s">
        <v>787</v>
      </c>
      <c r="B6523" s="124" t="s">
        <v>10029</v>
      </c>
      <c r="C6523" s="124"/>
      <c r="D6523" s="126">
        <v>627.36</v>
      </c>
      <c r="E6523" s="124" t="s">
        <v>769</v>
      </c>
      <c r="F6523" s="124">
        <v>-5</v>
      </c>
      <c r="G6523" s="2" t="s">
        <v>19109</v>
      </c>
      <c r="H6523" s="130"/>
      <c r="I6523" s="134"/>
      <c r="J6523" s="123">
        <f>IF(OR(tbl_Metraj22[[#This Row],[TARIH]]="",tbl_Metraj22[[#This Row],[TARIH]]="-"),0,IF(tbl_Metraj22[[#This Row],[YUZDE]]=0,tbl_Metraj22[[#This Row],[METRAJ_BETON]],tbl_Metraj22[[#This Row],[YUZDE]]*tbl_Metraj22[[#This Row],[METRAJ_BETON]]))</f>
        <v>0</v>
      </c>
    </row>
    <row r="6524" spans="1:11" ht="14.25" x14ac:dyDescent="0.2">
      <c r="A6524" s="2" t="s">
        <v>787</v>
      </c>
      <c r="B6524" s="124" t="s">
        <v>10030</v>
      </c>
      <c r="C6524" s="124"/>
      <c r="D6524" s="126">
        <v>364.96</v>
      </c>
      <c r="E6524" s="124" t="s">
        <v>769</v>
      </c>
      <c r="F6524" s="124">
        <v>-5</v>
      </c>
      <c r="G6524" s="2" t="s">
        <v>19110</v>
      </c>
      <c r="H6524" s="130"/>
      <c r="I6524" s="134"/>
      <c r="J6524" s="123">
        <f>IF(OR(tbl_Metraj22[[#This Row],[TARIH]]="",tbl_Metraj22[[#This Row],[TARIH]]="-"),0,IF(tbl_Metraj22[[#This Row],[YUZDE]]=0,tbl_Metraj22[[#This Row],[METRAJ_BETON]],tbl_Metraj22[[#This Row],[YUZDE]]*tbl_Metraj22[[#This Row],[METRAJ_BETON]]))</f>
        <v>0</v>
      </c>
    </row>
    <row r="6525" spans="1:11" ht="14.25" x14ac:dyDescent="0.2">
      <c r="A6525" s="2" t="s">
        <v>756</v>
      </c>
      <c r="B6525" s="124" t="s">
        <v>10577</v>
      </c>
      <c r="C6525" s="124"/>
      <c r="D6525" s="126">
        <v>211.62</v>
      </c>
      <c r="E6525" s="124" t="s">
        <v>769</v>
      </c>
      <c r="F6525" s="124">
        <v>-5</v>
      </c>
      <c r="G6525" s="128" t="s">
        <v>19111</v>
      </c>
      <c r="H6525" s="130">
        <v>45855</v>
      </c>
      <c r="I6525" s="134"/>
      <c r="J6525" s="123">
        <f>IF(OR(tbl_Metraj22[[#This Row],[TARIH]]="",tbl_Metraj22[[#This Row],[TARIH]]="-"),0,IF(tbl_Metraj22[[#This Row],[YUZDE]]=0,tbl_Metraj22[[#This Row],[METRAJ_BETON]],tbl_Metraj22[[#This Row],[YUZDE]]*tbl_Metraj22[[#This Row],[METRAJ_BETON]]))</f>
        <v>211.62</v>
      </c>
    </row>
    <row r="6526" spans="1:11" ht="14.25" x14ac:dyDescent="0.2">
      <c r="A6526" s="2" t="s">
        <v>756</v>
      </c>
      <c r="B6526" s="124" t="s">
        <v>10578</v>
      </c>
      <c r="C6526" s="124"/>
      <c r="D6526" s="126">
        <v>342.52</v>
      </c>
      <c r="E6526" s="124" t="s">
        <v>769</v>
      </c>
      <c r="F6526" s="124">
        <v>-5</v>
      </c>
      <c r="G6526" s="128" t="s">
        <v>19112</v>
      </c>
      <c r="H6526" s="130">
        <v>45855</v>
      </c>
      <c r="I6526" s="134"/>
      <c r="J6526" s="123">
        <f>IF(OR(tbl_Metraj22[[#This Row],[TARIH]]="",tbl_Metraj22[[#This Row],[TARIH]]="-"),0,IF(tbl_Metraj22[[#This Row],[YUZDE]]=0,tbl_Metraj22[[#This Row],[METRAJ_BETON]],tbl_Metraj22[[#This Row],[YUZDE]]*tbl_Metraj22[[#This Row],[METRAJ_BETON]]))</f>
        <v>342.52</v>
      </c>
    </row>
    <row r="6527" spans="1:11" ht="14.25" x14ac:dyDescent="0.2">
      <c r="A6527" s="2" t="s">
        <v>734</v>
      </c>
      <c r="B6527" s="124" t="s">
        <v>9757</v>
      </c>
      <c r="C6527" s="124"/>
      <c r="D6527" s="126">
        <v>1.71</v>
      </c>
      <c r="E6527" s="124" t="s">
        <v>769</v>
      </c>
      <c r="F6527" s="124">
        <v>-5</v>
      </c>
      <c r="G6527" s="2" t="s">
        <v>19113</v>
      </c>
      <c r="H6527" s="130">
        <v>45857</v>
      </c>
      <c r="I6527" s="134"/>
      <c r="J6527" s="123">
        <f>IF(OR(tbl_Metraj22[[#This Row],[TARIH]]="",tbl_Metraj22[[#This Row],[TARIH]]="-"),0,IF(tbl_Metraj22[[#This Row],[YUZDE]]=0,tbl_Metraj22[[#This Row],[METRAJ_BETON]],tbl_Metraj22[[#This Row],[YUZDE]]*tbl_Metraj22[[#This Row],[METRAJ_BETON]]))</f>
        <v>1.71</v>
      </c>
      <c r="K6527" s="2" t="s">
        <v>22199</v>
      </c>
    </row>
    <row r="6528" spans="1:11" ht="14.25" x14ac:dyDescent="0.2">
      <c r="A6528" s="2" t="s">
        <v>734</v>
      </c>
      <c r="B6528" s="124" t="s">
        <v>9758</v>
      </c>
      <c r="C6528" s="124"/>
      <c r="D6528" s="126">
        <v>3.7</v>
      </c>
      <c r="E6528" s="124" t="s">
        <v>769</v>
      </c>
      <c r="F6528" s="124">
        <v>-5</v>
      </c>
      <c r="G6528" s="2" t="s">
        <v>19114</v>
      </c>
      <c r="H6528" s="130">
        <v>45857</v>
      </c>
      <c r="I6528" s="134"/>
      <c r="J6528" s="123">
        <f>IF(OR(tbl_Metraj22[[#This Row],[TARIH]]="",tbl_Metraj22[[#This Row],[TARIH]]="-"),0,IF(tbl_Metraj22[[#This Row],[YUZDE]]=0,tbl_Metraj22[[#This Row],[METRAJ_BETON]],tbl_Metraj22[[#This Row],[YUZDE]]*tbl_Metraj22[[#This Row],[METRAJ_BETON]]))</f>
        <v>3.7</v>
      </c>
      <c r="K6528" s="2" t="s">
        <v>23198</v>
      </c>
    </row>
    <row r="6529" spans="1:11" ht="14.25" x14ac:dyDescent="0.2">
      <c r="A6529" s="2" t="s">
        <v>734</v>
      </c>
      <c r="B6529" s="124" t="s">
        <v>9759</v>
      </c>
      <c r="C6529" s="124"/>
      <c r="D6529" s="126">
        <v>1.28</v>
      </c>
      <c r="E6529" s="124" t="s">
        <v>769</v>
      </c>
      <c r="F6529" s="124">
        <v>-5</v>
      </c>
      <c r="G6529" s="2" t="s">
        <v>19115</v>
      </c>
      <c r="H6529" s="130">
        <v>45857</v>
      </c>
      <c r="I6529" s="134"/>
      <c r="J6529" s="123">
        <f>IF(OR(tbl_Metraj22[[#This Row],[TARIH]]="",tbl_Metraj22[[#This Row],[TARIH]]="-"),0,IF(tbl_Metraj22[[#This Row],[YUZDE]]=0,tbl_Metraj22[[#This Row],[METRAJ_BETON]],tbl_Metraj22[[#This Row],[YUZDE]]*tbl_Metraj22[[#This Row],[METRAJ_BETON]]))</f>
        <v>1.28</v>
      </c>
      <c r="K6529" s="2" t="s">
        <v>22304</v>
      </c>
    </row>
    <row r="6530" spans="1:11" ht="14.25" x14ac:dyDescent="0.2">
      <c r="A6530" s="2" t="s">
        <v>734</v>
      </c>
      <c r="B6530" s="124" t="s">
        <v>9760</v>
      </c>
      <c r="C6530" s="124"/>
      <c r="D6530" s="126">
        <v>1.22</v>
      </c>
      <c r="E6530" s="124" t="s">
        <v>769</v>
      </c>
      <c r="F6530" s="124">
        <v>-5</v>
      </c>
      <c r="G6530" s="2" t="s">
        <v>19116</v>
      </c>
      <c r="H6530" s="130">
        <v>45857</v>
      </c>
      <c r="I6530" s="134"/>
      <c r="J6530" s="123">
        <f>IF(OR(tbl_Metraj22[[#This Row],[TARIH]]="",tbl_Metraj22[[#This Row],[TARIH]]="-"),0,IF(tbl_Metraj22[[#This Row],[YUZDE]]=0,tbl_Metraj22[[#This Row],[METRAJ_BETON]],tbl_Metraj22[[#This Row],[YUZDE]]*tbl_Metraj22[[#This Row],[METRAJ_BETON]]))</f>
        <v>1.22</v>
      </c>
      <c r="K6530" s="2" t="s">
        <v>23130</v>
      </c>
    </row>
    <row r="6531" spans="1:11" ht="14.25" x14ac:dyDescent="0.2">
      <c r="A6531" s="2" t="s">
        <v>734</v>
      </c>
      <c r="B6531" s="124" t="s">
        <v>9761</v>
      </c>
      <c r="C6531" s="124"/>
      <c r="D6531" s="126">
        <v>1.56</v>
      </c>
      <c r="E6531" s="124" t="s">
        <v>769</v>
      </c>
      <c r="F6531" s="124">
        <v>-5</v>
      </c>
      <c r="G6531" s="2" t="s">
        <v>19117</v>
      </c>
      <c r="H6531" s="130">
        <v>45857</v>
      </c>
      <c r="I6531" s="134"/>
      <c r="J6531" s="123">
        <f>IF(OR(tbl_Metraj22[[#This Row],[TARIH]]="",tbl_Metraj22[[#This Row],[TARIH]]="-"),0,IF(tbl_Metraj22[[#This Row],[YUZDE]]=0,tbl_Metraj22[[#This Row],[METRAJ_BETON]],tbl_Metraj22[[#This Row],[YUZDE]]*tbl_Metraj22[[#This Row],[METRAJ_BETON]]))</f>
        <v>1.56</v>
      </c>
      <c r="K6531" s="2" t="s">
        <v>22305</v>
      </c>
    </row>
    <row r="6532" spans="1:11" ht="14.25" x14ac:dyDescent="0.2">
      <c r="A6532" s="2" t="s">
        <v>734</v>
      </c>
      <c r="B6532" s="124" t="s">
        <v>9762</v>
      </c>
      <c r="C6532" s="124"/>
      <c r="D6532" s="126">
        <v>2.46</v>
      </c>
      <c r="E6532" s="124" t="s">
        <v>769</v>
      </c>
      <c r="F6532" s="124">
        <v>-5</v>
      </c>
      <c r="G6532" s="2" t="s">
        <v>19118</v>
      </c>
      <c r="H6532" s="130">
        <v>45857</v>
      </c>
      <c r="I6532" s="134"/>
      <c r="J6532" s="123">
        <f>IF(OR(tbl_Metraj22[[#This Row],[TARIH]]="",tbl_Metraj22[[#This Row],[TARIH]]="-"),0,IF(tbl_Metraj22[[#This Row],[YUZDE]]=0,tbl_Metraj22[[#This Row],[METRAJ_BETON]],tbl_Metraj22[[#This Row],[YUZDE]]*tbl_Metraj22[[#This Row],[METRAJ_BETON]]))</f>
        <v>2.46</v>
      </c>
      <c r="K6532" s="2" t="s">
        <v>23228</v>
      </c>
    </row>
    <row r="6533" spans="1:11" ht="14.25" x14ac:dyDescent="0.2">
      <c r="A6533" s="2" t="s">
        <v>734</v>
      </c>
      <c r="B6533" s="124" t="s">
        <v>9763</v>
      </c>
      <c r="C6533" s="124"/>
      <c r="D6533" s="126">
        <v>1.7</v>
      </c>
      <c r="E6533" s="124" t="s">
        <v>769</v>
      </c>
      <c r="F6533" s="124">
        <v>-5</v>
      </c>
      <c r="G6533" s="2" t="s">
        <v>19119</v>
      </c>
      <c r="H6533" s="130">
        <v>45857</v>
      </c>
      <c r="I6533" s="134"/>
      <c r="J6533" s="123">
        <f>IF(OR(tbl_Metraj22[[#This Row],[TARIH]]="",tbl_Metraj22[[#This Row],[TARIH]]="-"),0,IF(tbl_Metraj22[[#This Row],[YUZDE]]=0,tbl_Metraj22[[#This Row],[METRAJ_BETON]],tbl_Metraj22[[#This Row],[YUZDE]]*tbl_Metraj22[[#This Row],[METRAJ_BETON]]))</f>
        <v>1.7</v>
      </c>
      <c r="K6533" s="2" t="s">
        <v>23192</v>
      </c>
    </row>
    <row r="6534" spans="1:11" ht="14.25" x14ac:dyDescent="0.2">
      <c r="A6534" s="2" t="s">
        <v>734</v>
      </c>
      <c r="B6534" s="124" t="s">
        <v>9764</v>
      </c>
      <c r="C6534" s="124"/>
      <c r="D6534" s="126">
        <v>1.51</v>
      </c>
      <c r="E6534" s="124" t="s">
        <v>769</v>
      </c>
      <c r="F6534" s="124">
        <v>-5</v>
      </c>
      <c r="G6534" s="2" t="s">
        <v>19120</v>
      </c>
      <c r="H6534" s="130">
        <v>45857</v>
      </c>
      <c r="I6534" s="134"/>
      <c r="J6534" s="123">
        <f>IF(OR(tbl_Metraj22[[#This Row],[TARIH]]="",tbl_Metraj22[[#This Row],[TARIH]]="-"),0,IF(tbl_Metraj22[[#This Row],[YUZDE]]=0,tbl_Metraj22[[#This Row],[METRAJ_BETON]],tbl_Metraj22[[#This Row],[YUZDE]]*tbl_Metraj22[[#This Row],[METRAJ_BETON]]))</f>
        <v>1.51</v>
      </c>
      <c r="K6534" s="2" t="s">
        <v>22205</v>
      </c>
    </row>
    <row r="6535" spans="1:11" ht="14.25" x14ac:dyDescent="0.2">
      <c r="A6535" s="2" t="s">
        <v>734</v>
      </c>
      <c r="B6535" s="124" t="s">
        <v>9765</v>
      </c>
      <c r="C6535" s="124"/>
      <c r="D6535" s="126">
        <v>1.08</v>
      </c>
      <c r="E6535" s="124" t="s">
        <v>769</v>
      </c>
      <c r="F6535" s="124">
        <v>-5</v>
      </c>
      <c r="G6535" s="2" t="s">
        <v>19121</v>
      </c>
      <c r="H6535" s="130">
        <v>45857</v>
      </c>
      <c r="I6535" s="134"/>
      <c r="J6535" s="123">
        <f>IF(OR(tbl_Metraj22[[#This Row],[TARIH]]="",tbl_Metraj22[[#This Row],[TARIH]]="-"),0,IF(tbl_Metraj22[[#This Row],[YUZDE]]=0,tbl_Metraj22[[#This Row],[METRAJ_BETON]],tbl_Metraj22[[#This Row],[YUZDE]]*tbl_Metraj22[[#This Row],[METRAJ_BETON]]))</f>
        <v>1.08</v>
      </c>
      <c r="K6535" s="2" t="s">
        <v>23211</v>
      </c>
    </row>
    <row r="6536" spans="1:11" ht="14.25" x14ac:dyDescent="0.2">
      <c r="A6536" s="2" t="s">
        <v>734</v>
      </c>
      <c r="B6536" s="124" t="s">
        <v>9766</v>
      </c>
      <c r="C6536" s="124"/>
      <c r="D6536" s="126">
        <v>1.3</v>
      </c>
      <c r="E6536" s="124" t="s">
        <v>769</v>
      </c>
      <c r="F6536" s="124">
        <v>-5</v>
      </c>
      <c r="G6536" s="2" t="s">
        <v>19122</v>
      </c>
      <c r="H6536" s="130">
        <v>45857</v>
      </c>
      <c r="I6536" s="134"/>
      <c r="J6536" s="123">
        <f>IF(OR(tbl_Metraj22[[#This Row],[TARIH]]="",tbl_Metraj22[[#This Row],[TARIH]]="-"),0,IF(tbl_Metraj22[[#This Row],[YUZDE]]=0,tbl_Metraj22[[#This Row],[METRAJ_BETON]],tbl_Metraj22[[#This Row],[YUZDE]]*tbl_Metraj22[[#This Row],[METRAJ_BETON]]))</f>
        <v>1.3</v>
      </c>
      <c r="K6536" s="2" t="s">
        <v>22321</v>
      </c>
    </row>
    <row r="6537" spans="1:11" ht="14.25" x14ac:dyDescent="0.2">
      <c r="A6537" s="2" t="s">
        <v>734</v>
      </c>
      <c r="B6537" s="124" t="s">
        <v>9767</v>
      </c>
      <c r="C6537" s="124"/>
      <c r="D6537" s="126">
        <v>1.71</v>
      </c>
      <c r="E6537" s="124" t="s">
        <v>769</v>
      </c>
      <c r="F6537" s="124">
        <v>-5</v>
      </c>
      <c r="G6537" s="2" t="s">
        <v>19123</v>
      </c>
      <c r="H6537" s="130">
        <v>45857</v>
      </c>
      <c r="I6537" s="134"/>
      <c r="J6537" s="123">
        <f>IF(OR(tbl_Metraj22[[#This Row],[TARIH]]="",tbl_Metraj22[[#This Row],[TARIH]]="-"),0,IF(tbl_Metraj22[[#This Row],[YUZDE]]=0,tbl_Metraj22[[#This Row],[METRAJ_BETON]],tbl_Metraj22[[#This Row],[YUZDE]]*tbl_Metraj22[[#This Row],[METRAJ_BETON]]))</f>
        <v>1.71</v>
      </c>
      <c r="K6537" s="2" t="s">
        <v>22234</v>
      </c>
    </row>
    <row r="6538" spans="1:11" ht="14.25" x14ac:dyDescent="0.2">
      <c r="A6538" s="2" t="s">
        <v>734</v>
      </c>
      <c r="B6538" s="124" t="s">
        <v>9768</v>
      </c>
      <c r="C6538" s="124"/>
      <c r="D6538" s="126">
        <v>1.88</v>
      </c>
      <c r="E6538" s="124" t="s">
        <v>769</v>
      </c>
      <c r="F6538" s="124">
        <v>-5</v>
      </c>
      <c r="G6538" s="2" t="s">
        <v>19124</v>
      </c>
      <c r="H6538" s="130">
        <v>45857</v>
      </c>
      <c r="I6538" s="134"/>
      <c r="J6538" s="123">
        <f>IF(OR(tbl_Metraj22[[#This Row],[TARIH]]="",tbl_Metraj22[[#This Row],[TARIH]]="-"),0,IF(tbl_Metraj22[[#This Row],[YUZDE]]=0,tbl_Metraj22[[#This Row],[METRAJ_BETON]],tbl_Metraj22[[#This Row],[YUZDE]]*tbl_Metraj22[[#This Row],[METRAJ_BETON]]))</f>
        <v>1.88</v>
      </c>
      <c r="K6538" s="2" t="s">
        <v>22314</v>
      </c>
    </row>
    <row r="6539" spans="1:11" ht="14.25" x14ac:dyDescent="0.2">
      <c r="A6539" s="2" t="s">
        <v>734</v>
      </c>
      <c r="B6539" s="124" t="s">
        <v>9769</v>
      </c>
      <c r="C6539" s="124"/>
      <c r="D6539" s="126">
        <v>1.93</v>
      </c>
      <c r="E6539" s="124" t="s">
        <v>769</v>
      </c>
      <c r="F6539" s="124">
        <v>-5</v>
      </c>
      <c r="G6539" s="2" t="s">
        <v>19125</v>
      </c>
      <c r="H6539" s="130">
        <v>45857</v>
      </c>
      <c r="I6539" s="134"/>
      <c r="J6539" s="123">
        <f>IF(OR(tbl_Metraj22[[#This Row],[TARIH]]="",tbl_Metraj22[[#This Row],[TARIH]]="-"),0,IF(tbl_Metraj22[[#This Row],[YUZDE]]=0,tbl_Metraj22[[#This Row],[METRAJ_BETON]],tbl_Metraj22[[#This Row],[YUZDE]]*tbl_Metraj22[[#This Row],[METRAJ_BETON]]))</f>
        <v>1.93</v>
      </c>
      <c r="K6539" s="2" t="s">
        <v>23213</v>
      </c>
    </row>
    <row r="6540" spans="1:11" ht="14.25" x14ac:dyDescent="0.2">
      <c r="A6540" s="2" t="s">
        <v>734</v>
      </c>
      <c r="B6540" s="124" t="s">
        <v>9770</v>
      </c>
      <c r="C6540" s="124"/>
      <c r="D6540" s="126">
        <v>1.42</v>
      </c>
      <c r="E6540" s="124" t="s">
        <v>769</v>
      </c>
      <c r="F6540" s="124">
        <v>-5</v>
      </c>
      <c r="G6540" s="2" t="s">
        <v>19126</v>
      </c>
      <c r="H6540" s="130">
        <v>45857</v>
      </c>
      <c r="I6540" s="134"/>
      <c r="J6540" s="123">
        <f>IF(OR(tbl_Metraj22[[#This Row],[TARIH]]="",tbl_Metraj22[[#This Row],[TARIH]]="-"),0,IF(tbl_Metraj22[[#This Row],[YUZDE]]=0,tbl_Metraj22[[#This Row],[METRAJ_BETON]],tbl_Metraj22[[#This Row],[YUZDE]]*tbl_Metraj22[[#This Row],[METRAJ_BETON]]))</f>
        <v>1.42</v>
      </c>
      <c r="K6540" s="2" t="s">
        <v>23194</v>
      </c>
    </row>
    <row r="6541" spans="1:11" ht="14.25" x14ac:dyDescent="0.2">
      <c r="A6541" s="2" t="s">
        <v>734</v>
      </c>
      <c r="B6541" s="124" t="s">
        <v>9771</v>
      </c>
      <c r="C6541" s="124"/>
      <c r="D6541" s="126">
        <v>1.71</v>
      </c>
      <c r="E6541" s="124" t="s">
        <v>769</v>
      </c>
      <c r="F6541" s="124">
        <v>-5</v>
      </c>
      <c r="G6541" s="2" t="s">
        <v>19127</v>
      </c>
      <c r="H6541" s="130">
        <v>45857</v>
      </c>
      <c r="I6541" s="134"/>
      <c r="J6541" s="123">
        <f>IF(OR(tbl_Metraj22[[#This Row],[TARIH]]="",tbl_Metraj22[[#This Row],[TARIH]]="-"),0,IF(tbl_Metraj22[[#This Row],[YUZDE]]=0,tbl_Metraj22[[#This Row],[METRAJ_BETON]],tbl_Metraj22[[#This Row],[YUZDE]]*tbl_Metraj22[[#This Row],[METRAJ_BETON]]))</f>
        <v>1.71</v>
      </c>
      <c r="K6541" s="2" t="s">
        <v>22250</v>
      </c>
    </row>
    <row r="6542" spans="1:11" ht="14.25" x14ac:dyDescent="0.2">
      <c r="A6542" s="2" t="s">
        <v>734</v>
      </c>
      <c r="B6542" s="124" t="s">
        <v>9772</v>
      </c>
      <c r="C6542" s="124"/>
      <c r="D6542" s="126">
        <v>1.42</v>
      </c>
      <c r="E6542" s="124" t="s">
        <v>769</v>
      </c>
      <c r="F6542" s="124">
        <v>-5</v>
      </c>
      <c r="G6542" s="2" t="s">
        <v>19128</v>
      </c>
      <c r="H6542" s="130">
        <v>45857</v>
      </c>
      <c r="I6542" s="134"/>
      <c r="J6542" s="123">
        <f>IF(OR(tbl_Metraj22[[#This Row],[TARIH]]="",tbl_Metraj22[[#This Row],[TARIH]]="-"),0,IF(tbl_Metraj22[[#This Row],[YUZDE]]=0,tbl_Metraj22[[#This Row],[METRAJ_BETON]],tbl_Metraj22[[#This Row],[YUZDE]]*tbl_Metraj22[[#This Row],[METRAJ_BETON]]))</f>
        <v>1.42</v>
      </c>
      <c r="K6542" s="2" t="s">
        <v>23208</v>
      </c>
    </row>
    <row r="6543" spans="1:11" ht="14.25" x14ac:dyDescent="0.2">
      <c r="A6543" s="2" t="s">
        <v>734</v>
      </c>
      <c r="B6543" s="124" t="s">
        <v>9773</v>
      </c>
      <c r="C6543" s="124"/>
      <c r="D6543" s="126">
        <v>1.1599999999999999</v>
      </c>
      <c r="E6543" s="124" t="s">
        <v>769</v>
      </c>
      <c r="F6543" s="124">
        <v>-5</v>
      </c>
      <c r="G6543" s="2" t="s">
        <v>19129</v>
      </c>
      <c r="H6543" s="130">
        <v>45857</v>
      </c>
      <c r="I6543" s="134"/>
      <c r="J6543" s="123">
        <f>IF(OR(tbl_Metraj22[[#This Row],[TARIH]]="",tbl_Metraj22[[#This Row],[TARIH]]="-"),0,IF(tbl_Metraj22[[#This Row],[YUZDE]]=0,tbl_Metraj22[[#This Row],[METRAJ_BETON]],tbl_Metraj22[[#This Row],[YUZDE]]*tbl_Metraj22[[#This Row],[METRAJ_BETON]]))</f>
        <v>1.1599999999999999</v>
      </c>
      <c r="K6543" s="2" t="s">
        <v>22262</v>
      </c>
    </row>
    <row r="6544" spans="1:11" ht="14.25" x14ac:dyDescent="0.2">
      <c r="A6544" s="2" t="s">
        <v>734</v>
      </c>
      <c r="B6544" s="124" t="s">
        <v>9774</v>
      </c>
      <c r="C6544" s="124"/>
      <c r="D6544" s="126">
        <v>2.2400000000000002</v>
      </c>
      <c r="E6544" s="124" t="s">
        <v>769</v>
      </c>
      <c r="F6544" s="124">
        <v>-5</v>
      </c>
      <c r="G6544" s="2" t="s">
        <v>19130</v>
      </c>
      <c r="H6544" s="130">
        <v>45857</v>
      </c>
      <c r="I6544" s="134"/>
      <c r="J6544" s="123">
        <f>IF(OR(tbl_Metraj22[[#This Row],[TARIH]]="",tbl_Metraj22[[#This Row],[TARIH]]="-"),0,IF(tbl_Metraj22[[#This Row],[YUZDE]]=0,tbl_Metraj22[[#This Row],[METRAJ_BETON]],tbl_Metraj22[[#This Row],[YUZDE]]*tbl_Metraj22[[#This Row],[METRAJ_BETON]]))</f>
        <v>2.2400000000000002</v>
      </c>
      <c r="K6544" s="2" t="s">
        <v>23185</v>
      </c>
    </row>
    <row r="6545" spans="1:11" ht="14.25" x14ac:dyDescent="0.2">
      <c r="A6545" s="2" t="s">
        <v>734</v>
      </c>
      <c r="B6545" s="124" t="s">
        <v>9775</v>
      </c>
      <c r="C6545" s="124"/>
      <c r="D6545" s="126">
        <v>2.2400000000000002</v>
      </c>
      <c r="E6545" s="124" t="s">
        <v>769</v>
      </c>
      <c r="F6545" s="124">
        <v>-5</v>
      </c>
      <c r="G6545" s="2" t="s">
        <v>19131</v>
      </c>
      <c r="H6545" s="130">
        <v>45857</v>
      </c>
      <c r="I6545" s="134"/>
      <c r="J6545" s="123">
        <f>IF(OR(tbl_Metraj22[[#This Row],[TARIH]]="",tbl_Metraj22[[#This Row],[TARIH]]="-"),0,IF(tbl_Metraj22[[#This Row],[YUZDE]]=0,tbl_Metraj22[[#This Row],[METRAJ_BETON]],tbl_Metraj22[[#This Row],[YUZDE]]*tbl_Metraj22[[#This Row],[METRAJ_BETON]]))</f>
        <v>2.2400000000000002</v>
      </c>
      <c r="K6545" s="2" t="s">
        <v>23212</v>
      </c>
    </row>
    <row r="6546" spans="1:11" ht="14.25" x14ac:dyDescent="0.2">
      <c r="A6546" s="2" t="s">
        <v>734</v>
      </c>
      <c r="B6546" s="124" t="s">
        <v>9776</v>
      </c>
      <c r="C6546" s="124"/>
      <c r="D6546" s="126">
        <v>1.56</v>
      </c>
      <c r="E6546" s="124" t="s">
        <v>769</v>
      </c>
      <c r="F6546" s="124">
        <v>-5</v>
      </c>
      <c r="G6546" s="2" t="s">
        <v>19132</v>
      </c>
      <c r="H6546" s="130">
        <v>45857</v>
      </c>
      <c r="I6546" s="134"/>
      <c r="J6546" s="123">
        <f>IF(OR(tbl_Metraj22[[#This Row],[TARIH]]="",tbl_Metraj22[[#This Row],[TARIH]]="-"),0,IF(tbl_Metraj22[[#This Row],[YUZDE]]=0,tbl_Metraj22[[#This Row],[METRAJ_BETON]],tbl_Metraj22[[#This Row],[YUZDE]]*tbl_Metraj22[[#This Row],[METRAJ_BETON]]))</f>
        <v>1.56</v>
      </c>
      <c r="K6546" s="2" t="s">
        <v>22306</v>
      </c>
    </row>
    <row r="6547" spans="1:11" ht="14.25" x14ac:dyDescent="0.2">
      <c r="A6547" s="2" t="s">
        <v>734</v>
      </c>
      <c r="B6547" s="124" t="s">
        <v>9777</v>
      </c>
      <c r="C6547" s="124"/>
      <c r="D6547" s="126">
        <v>1.28</v>
      </c>
      <c r="E6547" s="124" t="s">
        <v>769</v>
      </c>
      <c r="F6547" s="124">
        <v>-5</v>
      </c>
      <c r="G6547" s="2" t="s">
        <v>19133</v>
      </c>
      <c r="H6547" s="130">
        <v>45857</v>
      </c>
      <c r="I6547" s="134"/>
      <c r="J6547" s="123">
        <f>IF(OR(tbl_Metraj22[[#This Row],[TARIH]]="",tbl_Metraj22[[#This Row],[TARIH]]="-"),0,IF(tbl_Metraj22[[#This Row],[YUZDE]]=0,tbl_Metraj22[[#This Row],[METRAJ_BETON]],tbl_Metraj22[[#This Row],[YUZDE]]*tbl_Metraj22[[#This Row],[METRAJ_BETON]]))</f>
        <v>1.28</v>
      </c>
      <c r="K6547" s="2" t="s">
        <v>23209</v>
      </c>
    </row>
    <row r="6548" spans="1:11" ht="14.25" x14ac:dyDescent="0.2">
      <c r="A6548" s="2" t="s">
        <v>734</v>
      </c>
      <c r="B6548" s="124" t="s">
        <v>9778</v>
      </c>
      <c r="C6548" s="124"/>
      <c r="D6548" s="126">
        <v>2.2400000000000002</v>
      </c>
      <c r="E6548" s="124" t="s">
        <v>769</v>
      </c>
      <c r="F6548" s="124">
        <v>-5</v>
      </c>
      <c r="G6548" s="2" t="s">
        <v>19134</v>
      </c>
      <c r="H6548" s="130">
        <v>45857</v>
      </c>
      <c r="I6548" s="134"/>
      <c r="J6548" s="123">
        <f>IF(OR(tbl_Metraj22[[#This Row],[TARIH]]="",tbl_Metraj22[[#This Row],[TARIH]]="-"),0,IF(tbl_Metraj22[[#This Row],[YUZDE]]=0,tbl_Metraj22[[#This Row],[METRAJ_BETON]],tbl_Metraj22[[#This Row],[YUZDE]]*tbl_Metraj22[[#This Row],[METRAJ_BETON]]))</f>
        <v>2.2400000000000002</v>
      </c>
      <c r="K6548" s="2" t="s">
        <v>23131</v>
      </c>
    </row>
    <row r="6549" spans="1:11" ht="14.25" x14ac:dyDescent="0.2">
      <c r="A6549" s="2" t="s">
        <v>734</v>
      </c>
      <c r="B6549" s="124" t="s">
        <v>9779</v>
      </c>
      <c r="C6549" s="124"/>
      <c r="D6549" s="126">
        <v>1.18</v>
      </c>
      <c r="E6549" s="124" t="s">
        <v>769</v>
      </c>
      <c r="F6549" s="124">
        <v>-5</v>
      </c>
      <c r="G6549" s="2" t="s">
        <v>19135</v>
      </c>
      <c r="H6549" s="130">
        <v>45857</v>
      </c>
      <c r="I6549" s="134"/>
      <c r="J6549" s="123">
        <f>IF(OR(tbl_Metraj22[[#This Row],[TARIH]]="",tbl_Metraj22[[#This Row],[TARIH]]="-"),0,IF(tbl_Metraj22[[#This Row],[YUZDE]]=0,tbl_Metraj22[[#This Row],[METRAJ_BETON]],tbl_Metraj22[[#This Row],[YUZDE]]*tbl_Metraj22[[#This Row],[METRAJ_BETON]]))</f>
        <v>1.18</v>
      </c>
      <c r="K6549" s="2" t="s">
        <v>22181</v>
      </c>
    </row>
    <row r="6550" spans="1:11" ht="14.25" x14ac:dyDescent="0.2">
      <c r="A6550" s="2" t="s">
        <v>734</v>
      </c>
      <c r="B6550" s="124" t="s">
        <v>9780</v>
      </c>
      <c r="C6550" s="124"/>
      <c r="D6550" s="126">
        <v>1.65</v>
      </c>
      <c r="E6550" s="124" t="s">
        <v>769</v>
      </c>
      <c r="F6550" s="124">
        <v>-5</v>
      </c>
      <c r="G6550" s="2" t="s">
        <v>19136</v>
      </c>
      <c r="H6550" s="130">
        <v>45857</v>
      </c>
      <c r="I6550" s="134"/>
      <c r="J6550" s="123">
        <f>IF(OR(tbl_Metraj22[[#This Row],[TARIH]]="",tbl_Metraj22[[#This Row],[TARIH]]="-"),0,IF(tbl_Metraj22[[#This Row],[YUZDE]]=0,tbl_Metraj22[[#This Row],[METRAJ_BETON]],tbl_Metraj22[[#This Row],[YUZDE]]*tbl_Metraj22[[#This Row],[METRAJ_BETON]]))</f>
        <v>1.65</v>
      </c>
      <c r="K6550" s="2" t="s">
        <v>22277</v>
      </c>
    </row>
    <row r="6551" spans="1:11" ht="14.25" x14ac:dyDescent="0.2">
      <c r="A6551" s="2" t="s">
        <v>734</v>
      </c>
      <c r="B6551" s="124" t="s">
        <v>9781</v>
      </c>
      <c r="C6551" s="124"/>
      <c r="D6551" s="126">
        <v>0.54</v>
      </c>
      <c r="E6551" s="124" t="s">
        <v>769</v>
      </c>
      <c r="F6551" s="124">
        <v>-5</v>
      </c>
      <c r="G6551" s="2" t="s">
        <v>19137</v>
      </c>
      <c r="H6551" s="130">
        <v>45857</v>
      </c>
      <c r="I6551" s="134"/>
      <c r="J6551" s="123">
        <f>IF(OR(tbl_Metraj22[[#This Row],[TARIH]]="",tbl_Metraj22[[#This Row],[TARIH]]="-"),0,IF(tbl_Metraj22[[#This Row],[YUZDE]]=0,tbl_Metraj22[[#This Row],[METRAJ_BETON]],tbl_Metraj22[[#This Row],[YUZDE]]*tbl_Metraj22[[#This Row],[METRAJ_BETON]]))</f>
        <v>0.54</v>
      </c>
      <c r="K6551" s="2" t="e">
        <v>#N/A</v>
      </c>
    </row>
    <row r="6552" spans="1:11" ht="14.25" x14ac:dyDescent="0.2">
      <c r="A6552" s="2" t="s">
        <v>734</v>
      </c>
      <c r="B6552" s="124" t="s">
        <v>9782</v>
      </c>
      <c r="C6552" s="124"/>
      <c r="D6552" s="126">
        <v>0.5</v>
      </c>
      <c r="E6552" s="124" t="s">
        <v>769</v>
      </c>
      <c r="F6552" s="124">
        <v>-5</v>
      </c>
      <c r="G6552" s="2" t="s">
        <v>19138</v>
      </c>
      <c r="H6552" s="130">
        <v>45857</v>
      </c>
      <c r="I6552" s="134"/>
      <c r="J6552" s="123">
        <f>IF(OR(tbl_Metraj22[[#This Row],[TARIH]]="",tbl_Metraj22[[#This Row],[TARIH]]="-"),0,IF(tbl_Metraj22[[#This Row],[YUZDE]]=0,tbl_Metraj22[[#This Row],[METRAJ_BETON]],tbl_Metraj22[[#This Row],[YUZDE]]*tbl_Metraj22[[#This Row],[METRAJ_BETON]]))</f>
        <v>0.5</v>
      </c>
      <c r="K6552" s="2" t="s">
        <v>22208</v>
      </c>
    </row>
    <row r="6553" spans="1:11" ht="14.25" x14ac:dyDescent="0.2">
      <c r="A6553" s="2" t="s">
        <v>734</v>
      </c>
      <c r="B6553" s="124" t="s">
        <v>9783</v>
      </c>
      <c r="C6553" s="124"/>
      <c r="D6553" s="126">
        <v>0.64</v>
      </c>
      <c r="E6553" s="124" t="s">
        <v>769</v>
      </c>
      <c r="F6553" s="124">
        <v>-5</v>
      </c>
      <c r="G6553" s="2" t="s">
        <v>19139</v>
      </c>
      <c r="H6553" s="130">
        <v>45857</v>
      </c>
      <c r="I6553" s="134"/>
      <c r="J6553" s="123">
        <f>IF(OR(tbl_Metraj22[[#This Row],[TARIH]]="",tbl_Metraj22[[#This Row],[TARIH]]="-"),0,IF(tbl_Metraj22[[#This Row],[YUZDE]]=0,tbl_Metraj22[[#This Row],[METRAJ_BETON]],tbl_Metraj22[[#This Row],[YUZDE]]*tbl_Metraj22[[#This Row],[METRAJ_BETON]]))</f>
        <v>0.64</v>
      </c>
      <c r="K6553" s="2" t="s">
        <v>22320</v>
      </c>
    </row>
    <row r="6554" spans="1:11" ht="14.25" x14ac:dyDescent="0.2">
      <c r="A6554" s="2" t="s">
        <v>734</v>
      </c>
      <c r="B6554" s="124" t="s">
        <v>9784</v>
      </c>
      <c r="C6554" s="124"/>
      <c r="D6554" s="126">
        <v>1.37</v>
      </c>
      <c r="E6554" s="124" t="s">
        <v>769</v>
      </c>
      <c r="F6554" s="124">
        <v>-5</v>
      </c>
      <c r="G6554" s="2" t="s">
        <v>19140</v>
      </c>
      <c r="H6554" s="130">
        <v>45857</v>
      </c>
      <c r="I6554" s="134"/>
      <c r="J6554" s="123">
        <f>IF(OR(tbl_Metraj22[[#This Row],[TARIH]]="",tbl_Metraj22[[#This Row],[TARIH]]="-"),0,IF(tbl_Metraj22[[#This Row],[YUZDE]]=0,tbl_Metraj22[[#This Row],[METRAJ_BETON]],tbl_Metraj22[[#This Row],[YUZDE]]*tbl_Metraj22[[#This Row],[METRAJ_BETON]]))</f>
        <v>1.37</v>
      </c>
      <c r="K6554" s="2" t="s">
        <v>22231</v>
      </c>
    </row>
    <row r="6555" spans="1:11" ht="14.25" x14ac:dyDescent="0.2">
      <c r="A6555" s="2" t="s">
        <v>734</v>
      </c>
      <c r="B6555" s="124" t="s">
        <v>9785</v>
      </c>
      <c r="C6555" s="124"/>
      <c r="D6555" s="126">
        <v>1.87</v>
      </c>
      <c r="E6555" s="124" t="s">
        <v>769</v>
      </c>
      <c r="F6555" s="124">
        <v>-5</v>
      </c>
      <c r="G6555" s="2" t="s">
        <v>19141</v>
      </c>
      <c r="H6555" s="130">
        <v>45857</v>
      </c>
      <c r="I6555" s="134"/>
      <c r="J6555" s="123">
        <f>IF(OR(tbl_Metraj22[[#This Row],[TARIH]]="",tbl_Metraj22[[#This Row],[TARIH]]="-"),0,IF(tbl_Metraj22[[#This Row],[YUZDE]]=0,tbl_Metraj22[[#This Row],[METRAJ_BETON]],tbl_Metraj22[[#This Row],[YUZDE]]*tbl_Metraj22[[#This Row],[METRAJ_BETON]]))</f>
        <v>1.87</v>
      </c>
      <c r="K6555" s="2" t="s">
        <v>23236</v>
      </c>
    </row>
    <row r="6556" spans="1:11" ht="14.25" x14ac:dyDescent="0.2">
      <c r="A6556" s="2" t="s">
        <v>734</v>
      </c>
      <c r="B6556" s="124" t="s">
        <v>9786</v>
      </c>
      <c r="C6556" s="124"/>
      <c r="D6556" s="126">
        <v>0.21</v>
      </c>
      <c r="E6556" s="124" t="s">
        <v>769</v>
      </c>
      <c r="F6556" s="124">
        <v>-5</v>
      </c>
      <c r="G6556" s="2" t="s">
        <v>19142</v>
      </c>
      <c r="H6556" s="130">
        <v>45857</v>
      </c>
      <c r="I6556" s="134"/>
      <c r="J6556" s="123">
        <f>IF(OR(tbl_Metraj22[[#This Row],[TARIH]]="",tbl_Metraj22[[#This Row],[TARIH]]="-"),0,IF(tbl_Metraj22[[#This Row],[YUZDE]]=0,tbl_Metraj22[[#This Row],[METRAJ_BETON]],tbl_Metraj22[[#This Row],[YUZDE]]*tbl_Metraj22[[#This Row],[METRAJ_BETON]]))</f>
        <v>0.21</v>
      </c>
      <c r="K6556" s="2" t="e">
        <v>#N/A</v>
      </c>
    </row>
    <row r="6557" spans="1:11" ht="14.25" x14ac:dyDescent="0.2">
      <c r="A6557" s="2" t="s">
        <v>734</v>
      </c>
      <c r="B6557" s="124" t="s">
        <v>9787</v>
      </c>
      <c r="C6557" s="124"/>
      <c r="D6557" s="126">
        <v>0.16</v>
      </c>
      <c r="E6557" s="124" t="s">
        <v>769</v>
      </c>
      <c r="F6557" s="124">
        <v>-5</v>
      </c>
      <c r="G6557" s="2" t="s">
        <v>19143</v>
      </c>
      <c r="H6557" s="130">
        <v>45857</v>
      </c>
      <c r="I6557" s="134"/>
      <c r="J6557" s="123">
        <f>IF(OR(tbl_Metraj22[[#This Row],[TARIH]]="",tbl_Metraj22[[#This Row],[TARIH]]="-"),0,IF(tbl_Metraj22[[#This Row],[YUZDE]]=0,tbl_Metraj22[[#This Row],[METRAJ_BETON]],tbl_Metraj22[[#This Row],[YUZDE]]*tbl_Metraj22[[#This Row],[METRAJ_BETON]]))</f>
        <v>0.16</v>
      </c>
      <c r="K6557" s="2" t="s">
        <v>22297</v>
      </c>
    </row>
    <row r="6558" spans="1:11" ht="14.25" x14ac:dyDescent="0.2">
      <c r="A6558" s="2" t="s">
        <v>734</v>
      </c>
      <c r="B6558" s="124" t="s">
        <v>9788</v>
      </c>
      <c r="C6558" s="124"/>
      <c r="D6558" s="126">
        <v>0.21</v>
      </c>
      <c r="E6558" s="124" t="s">
        <v>769</v>
      </c>
      <c r="F6558" s="124">
        <v>-5</v>
      </c>
      <c r="G6558" s="2" t="s">
        <v>19144</v>
      </c>
      <c r="H6558" s="130">
        <v>45857</v>
      </c>
      <c r="I6558" s="134"/>
      <c r="J6558" s="123">
        <f>IF(OR(tbl_Metraj22[[#This Row],[TARIH]]="",tbl_Metraj22[[#This Row],[TARIH]]="-"),0,IF(tbl_Metraj22[[#This Row],[YUZDE]]=0,tbl_Metraj22[[#This Row],[METRAJ_BETON]],tbl_Metraj22[[#This Row],[YUZDE]]*tbl_Metraj22[[#This Row],[METRAJ_BETON]]))</f>
        <v>0.21</v>
      </c>
      <c r="K6558" s="2" t="e">
        <v>#N/A</v>
      </c>
    </row>
    <row r="6559" spans="1:11" ht="14.25" x14ac:dyDescent="0.2">
      <c r="A6559" s="2" t="s">
        <v>734</v>
      </c>
      <c r="B6559" s="124" t="s">
        <v>9789</v>
      </c>
      <c r="C6559" s="124"/>
      <c r="D6559" s="126">
        <v>1.5</v>
      </c>
      <c r="E6559" s="124" t="s">
        <v>769</v>
      </c>
      <c r="F6559" s="124">
        <v>-5</v>
      </c>
      <c r="G6559" s="2" t="s">
        <v>19145</v>
      </c>
      <c r="H6559" s="130">
        <v>45857</v>
      </c>
      <c r="I6559" s="134"/>
      <c r="J6559" s="123">
        <f>IF(OR(tbl_Metraj22[[#This Row],[TARIH]]="",tbl_Metraj22[[#This Row],[TARIH]]="-"),0,IF(tbl_Metraj22[[#This Row],[YUZDE]]=0,tbl_Metraj22[[#This Row],[METRAJ_BETON]],tbl_Metraj22[[#This Row],[YUZDE]]*tbl_Metraj22[[#This Row],[METRAJ_BETON]]))</f>
        <v>1.5</v>
      </c>
      <c r="K6559" s="2" t="s">
        <v>23193</v>
      </c>
    </row>
    <row r="6560" spans="1:11" ht="14.25" x14ac:dyDescent="0.2">
      <c r="A6560" s="2" t="s">
        <v>734</v>
      </c>
      <c r="B6560" s="124" t="s">
        <v>9790</v>
      </c>
      <c r="C6560" s="124"/>
      <c r="D6560" s="126">
        <v>2.2400000000000002</v>
      </c>
      <c r="E6560" s="124" t="s">
        <v>769</v>
      </c>
      <c r="F6560" s="124">
        <v>-5</v>
      </c>
      <c r="G6560" s="2" t="s">
        <v>19146</v>
      </c>
      <c r="H6560" s="130">
        <v>45857</v>
      </c>
      <c r="I6560" s="134"/>
      <c r="J6560" s="123">
        <f>IF(OR(tbl_Metraj22[[#This Row],[TARIH]]="",tbl_Metraj22[[#This Row],[TARIH]]="-"),0,IF(tbl_Metraj22[[#This Row],[YUZDE]]=0,tbl_Metraj22[[#This Row],[METRAJ_BETON]],tbl_Metraj22[[#This Row],[YUZDE]]*tbl_Metraj22[[#This Row],[METRAJ_BETON]]))</f>
        <v>2.2400000000000002</v>
      </c>
      <c r="K6560" s="2" t="s">
        <v>23184</v>
      </c>
    </row>
    <row r="6561" spans="1:11" ht="14.25" x14ac:dyDescent="0.2">
      <c r="A6561" s="2" t="s">
        <v>734</v>
      </c>
      <c r="B6561" s="124" t="s">
        <v>9791</v>
      </c>
      <c r="C6561" s="124"/>
      <c r="D6561" s="126">
        <v>0.43</v>
      </c>
      <c r="E6561" s="124" t="s">
        <v>769</v>
      </c>
      <c r="F6561" s="124">
        <v>-5</v>
      </c>
      <c r="G6561" s="2" t="s">
        <v>19147</v>
      </c>
      <c r="H6561" s="130">
        <v>45857</v>
      </c>
      <c r="I6561" s="134"/>
      <c r="J6561" s="123">
        <f>IF(OR(tbl_Metraj22[[#This Row],[TARIH]]="",tbl_Metraj22[[#This Row],[TARIH]]="-"),0,IF(tbl_Metraj22[[#This Row],[YUZDE]]=0,tbl_Metraj22[[#This Row],[METRAJ_BETON]],tbl_Metraj22[[#This Row],[YUZDE]]*tbl_Metraj22[[#This Row],[METRAJ_BETON]]))</f>
        <v>0.43</v>
      </c>
      <c r="K6561" s="2" t="s">
        <v>22223</v>
      </c>
    </row>
    <row r="6562" spans="1:11" ht="14.25" x14ac:dyDescent="0.2">
      <c r="A6562" s="2" t="s">
        <v>734</v>
      </c>
      <c r="B6562" s="124" t="s">
        <v>9792</v>
      </c>
      <c r="C6562" s="124"/>
      <c r="D6562" s="126">
        <v>0.7</v>
      </c>
      <c r="E6562" s="124" t="s">
        <v>769</v>
      </c>
      <c r="F6562" s="124">
        <v>-5</v>
      </c>
      <c r="G6562" s="2" t="s">
        <v>19148</v>
      </c>
      <c r="H6562" s="130">
        <v>45857</v>
      </c>
      <c r="I6562" s="134"/>
      <c r="J6562" s="123">
        <f>IF(OR(tbl_Metraj22[[#This Row],[TARIH]]="",tbl_Metraj22[[#This Row],[TARIH]]="-"),0,IF(tbl_Metraj22[[#This Row],[YUZDE]]=0,tbl_Metraj22[[#This Row],[METRAJ_BETON]],tbl_Metraj22[[#This Row],[YUZDE]]*tbl_Metraj22[[#This Row],[METRAJ_BETON]]))</f>
        <v>0.7</v>
      </c>
      <c r="K6562" s="2" t="s">
        <v>23232</v>
      </c>
    </row>
    <row r="6563" spans="1:11" ht="14.25" x14ac:dyDescent="0.2">
      <c r="A6563" s="2" t="s">
        <v>734</v>
      </c>
      <c r="B6563" s="124" t="s">
        <v>9793</v>
      </c>
      <c r="C6563" s="124"/>
      <c r="D6563" s="126">
        <v>0.21</v>
      </c>
      <c r="E6563" s="124" t="s">
        <v>769</v>
      </c>
      <c r="F6563" s="124">
        <v>-5</v>
      </c>
      <c r="G6563" s="2" t="s">
        <v>19149</v>
      </c>
      <c r="H6563" s="130">
        <v>45857</v>
      </c>
      <c r="I6563" s="134"/>
      <c r="J6563" s="123">
        <f>IF(OR(tbl_Metraj22[[#This Row],[TARIH]]="",tbl_Metraj22[[#This Row],[TARIH]]="-"),0,IF(tbl_Metraj22[[#This Row],[YUZDE]]=0,tbl_Metraj22[[#This Row],[METRAJ_BETON]],tbl_Metraj22[[#This Row],[YUZDE]]*tbl_Metraj22[[#This Row],[METRAJ_BETON]]))</f>
        <v>0.21</v>
      </c>
      <c r="K6563" s="2" t="s">
        <v>22312</v>
      </c>
    </row>
    <row r="6564" spans="1:11" ht="14.25" x14ac:dyDescent="0.2">
      <c r="A6564" s="2" t="s">
        <v>734</v>
      </c>
      <c r="B6564" s="124" t="s">
        <v>9794</v>
      </c>
      <c r="C6564" s="124"/>
      <c r="D6564" s="126">
        <v>0.26</v>
      </c>
      <c r="E6564" s="124" t="s">
        <v>769</v>
      </c>
      <c r="F6564" s="124">
        <v>-5</v>
      </c>
      <c r="G6564" s="2" t="s">
        <v>19150</v>
      </c>
      <c r="H6564" s="130">
        <v>45857</v>
      </c>
      <c r="I6564" s="134"/>
      <c r="J6564" s="123">
        <f>IF(OR(tbl_Metraj22[[#This Row],[TARIH]]="",tbl_Metraj22[[#This Row],[TARIH]]="-"),0,IF(tbl_Metraj22[[#This Row],[YUZDE]]=0,tbl_Metraj22[[#This Row],[METRAJ_BETON]],tbl_Metraj22[[#This Row],[YUZDE]]*tbl_Metraj22[[#This Row],[METRAJ_BETON]]))</f>
        <v>0.26</v>
      </c>
      <c r="K6564" s="2" t="e">
        <v>#N/A</v>
      </c>
    </row>
    <row r="6565" spans="1:11" ht="14.25" x14ac:dyDescent="0.2">
      <c r="A6565" s="2" t="s">
        <v>734</v>
      </c>
      <c r="B6565" s="124" t="s">
        <v>9795</v>
      </c>
      <c r="C6565" s="124"/>
      <c r="D6565" s="126">
        <v>0.49</v>
      </c>
      <c r="E6565" s="124" t="s">
        <v>769</v>
      </c>
      <c r="F6565" s="124">
        <v>-5</v>
      </c>
      <c r="G6565" s="2" t="s">
        <v>19151</v>
      </c>
      <c r="H6565" s="130">
        <v>45857</v>
      </c>
      <c r="I6565" s="134"/>
      <c r="J6565" s="123">
        <f>IF(OR(tbl_Metraj22[[#This Row],[TARIH]]="",tbl_Metraj22[[#This Row],[TARIH]]="-"),0,IF(tbl_Metraj22[[#This Row],[YUZDE]]=0,tbl_Metraj22[[#This Row],[METRAJ_BETON]],tbl_Metraj22[[#This Row],[YUZDE]]*tbl_Metraj22[[#This Row],[METRAJ_BETON]]))</f>
        <v>0.49</v>
      </c>
      <c r="K6565" s="2" t="s">
        <v>22215</v>
      </c>
    </row>
    <row r="6566" spans="1:11" ht="14.25" x14ac:dyDescent="0.2">
      <c r="A6566" s="2" t="s">
        <v>734</v>
      </c>
      <c r="B6566" s="124" t="s">
        <v>9796</v>
      </c>
      <c r="C6566" s="124"/>
      <c r="D6566" s="126">
        <v>1.54</v>
      </c>
      <c r="E6566" s="124" t="s">
        <v>769</v>
      </c>
      <c r="F6566" s="124">
        <v>-5</v>
      </c>
      <c r="G6566" s="2" t="s">
        <v>19152</v>
      </c>
      <c r="H6566" s="130">
        <v>45857</v>
      </c>
      <c r="I6566" s="134"/>
      <c r="J6566" s="123">
        <f>IF(OR(tbl_Metraj22[[#This Row],[TARIH]]="",tbl_Metraj22[[#This Row],[TARIH]]="-"),0,IF(tbl_Metraj22[[#This Row],[YUZDE]]=0,tbl_Metraj22[[#This Row],[METRAJ_BETON]],tbl_Metraj22[[#This Row],[YUZDE]]*tbl_Metraj22[[#This Row],[METRAJ_BETON]]))</f>
        <v>1.54</v>
      </c>
      <c r="K6566" s="2" t="s">
        <v>22173</v>
      </c>
    </row>
    <row r="6567" spans="1:11" ht="14.25" x14ac:dyDescent="0.2">
      <c r="A6567" s="2" t="s">
        <v>734</v>
      </c>
      <c r="B6567" s="124" t="s">
        <v>9797</v>
      </c>
      <c r="C6567" s="124"/>
      <c r="D6567" s="126">
        <v>0.28999999999999998</v>
      </c>
      <c r="E6567" s="124" t="s">
        <v>769</v>
      </c>
      <c r="F6567" s="124">
        <v>-5</v>
      </c>
      <c r="G6567" s="2" t="s">
        <v>19153</v>
      </c>
      <c r="H6567" s="130">
        <v>45857</v>
      </c>
      <c r="I6567" s="134"/>
      <c r="J6567" s="123">
        <f>IF(OR(tbl_Metraj22[[#This Row],[TARIH]]="",tbl_Metraj22[[#This Row],[TARIH]]="-"),0,IF(tbl_Metraj22[[#This Row],[YUZDE]]=0,tbl_Metraj22[[#This Row],[METRAJ_BETON]],tbl_Metraj22[[#This Row],[YUZDE]]*tbl_Metraj22[[#This Row],[METRAJ_BETON]]))</f>
        <v>0.28999999999999998</v>
      </c>
      <c r="K6567" s="2" t="s">
        <v>23197</v>
      </c>
    </row>
    <row r="6568" spans="1:11" ht="14.25" x14ac:dyDescent="0.2">
      <c r="A6568" s="2" t="s">
        <v>734</v>
      </c>
      <c r="B6568" s="124" t="s">
        <v>9798</v>
      </c>
      <c r="C6568" s="124"/>
      <c r="D6568" s="126">
        <v>0.43</v>
      </c>
      <c r="E6568" s="124" t="s">
        <v>769</v>
      </c>
      <c r="F6568" s="124">
        <v>-5</v>
      </c>
      <c r="G6568" s="2" t="s">
        <v>19154</v>
      </c>
      <c r="H6568" s="130">
        <v>45857</v>
      </c>
      <c r="I6568" s="134"/>
      <c r="J6568" s="123">
        <f>IF(OR(tbl_Metraj22[[#This Row],[TARIH]]="",tbl_Metraj22[[#This Row],[TARIH]]="-"),0,IF(tbl_Metraj22[[#This Row],[YUZDE]]=0,tbl_Metraj22[[#This Row],[METRAJ_BETON]],tbl_Metraj22[[#This Row],[YUZDE]]*tbl_Metraj22[[#This Row],[METRAJ_BETON]]))</f>
        <v>0.43</v>
      </c>
      <c r="K6568" s="2" t="s">
        <v>22332</v>
      </c>
    </row>
    <row r="6569" spans="1:11" ht="14.25" x14ac:dyDescent="0.2">
      <c r="A6569" s="2" t="s">
        <v>734</v>
      </c>
      <c r="B6569" s="124" t="s">
        <v>9799</v>
      </c>
      <c r="C6569" s="124"/>
      <c r="D6569" s="126">
        <v>0.28999999999999998</v>
      </c>
      <c r="E6569" s="124" t="s">
        <v>769</v>
      </c>
      <c r="F6569" s="124">
        <v>-5</v>
      </c>
      <c r="G6569" s="2" t="s">
        <v>19155</v>
      </c>
      <c r="H6569" s="130">
        <v>45857</v>
      </c>
      <c r="I6569" s="134"/>
      <c r="J6569" s="123">
        <f>IF(OR(tbl_Metraj22[[#This Row],[TARIH]]="",tbl_Metraj22[[#This Row],[TARIH]]="-"),0,IF(tbl_Metraj22[[#This Row],[YUZDE]]=0,tbl_Metraj22[[#This Row],[METRAJ_BETON]],tbl_Metraj22[[#This Row],[YUZDE]]*tbl_Metraj22[[#This Row],[METRAJ_BETON]]))</f>
        <v>0.28999999999999998</v>
      </c>
      <c r="K6569" s="2" t="s">
        <v>23195</v>
      </c>
    </row>
    <row r="6570" spans="1:11" ht="14.25" x14ac:dyDescent="0.2">
      <c r="A6570" s="2" t="s">
        <v>734</v>
      </c>
      <c r="B6570" s="124" t="s">
        <v>9800</v>
      </c>
      <c r="C6570" s="124"/>
      <c r="D6570" s="126">
        <v>0.32</v>
      </c>
      <c r="E6570" s="124" t="s">
        <v>769</v>
      </c>
      <c r="F6570" s="124">
        <v>-5</v>
      </c>
      <c r="G6570" s="2" t="s">
        <v>19156</v>
      </c>
      <c r="H6570" s="130">
        <v>45857</v>
      </c>
      <c r="I6570" s="134"/>
      <c r="J6570" s="123">
        <f>IF(OR(tbl_Metraj22[[#This Row],[TARIH]]="",tbl_Metraj22[[#This Row],[TARIH]]="-"),0,IF(tbl_Metraj22[[#This Row],[YUZDE]]=0,tbl_Metraj22[[#This Row],[METRAJ_BETON]],tbl_Metraj22[[#This Row],[YUZDE]]*tbl_Metraj22[[#This Row],[METRAJ_BETON]]))</f>
        <v>0.32</v>
      </c>
      <c r="K6570" s="2" t="s">
        <v>23233</v>
      </c>
    </row>
    <row r="6571" spans="1:11" ht="14.25" x14ac:dyDescent="0.2">
      <c r="A6571" s="2" t="s">
        <v>734</v>
      </c>
      <c r="B6571" s="124" t="s">
        <v>9801</v>
      </c>
      <c r="C6571" s="124"/>
      <c r="D6571" s="126">
        <v>0.27</v>
      </c>
      <c r="E6571" s="124" t="s">
        <v>769</v>
      </c>
      <c r="F6571" s="124">
        <v>-5</v>
      </c>
      <c r="G6571" s="2" t="s">
        <v>19157</v>
      </c>
      <c r="H6571" s="130">
        <v>45857</v>
      </c>
      <c r="I6571" s="134"/>
      <c r="J6571" s="123">
        <f>IF(OR(tbl_Metraj22[[#This Row],[TARIH]]="",tbl_Metraj22[[#This Row],[TARIH]]="-"),0,IF(tbl_Metraj22[[#This Row],[YUZDE]]=0,tbl_Metraj22[[#This Row],[METRAJ_BETON]],tbl_Metraj22[[#This Row],[YUZDE]]*tbl_Metraj22[[#This Row],[METRAJ_BETON]]))</f>
        <v>0.27</v>
      </c>
      <c r="K6571" s="2" t="s">
        <v>22201</v>
      </c>
    </row>
    <row r="6572" spans="1:11" ht="14.25" x14ac:dyDescent="0.2">
      <c r="A6572" s="2" t="s">
        <v>734</v>
      </c>
      <c r="B6572" s="124" t="s">
        <v>9802</v>
      </c>
      <c r="C6572" s="124"/>
      <c r="D6572" s="126">
        <v>0.73</v>
      </c>
      <c r="E6572" s="124" t="s">
        <v>769</v>
      </c>
      <c r="F6572" s="124">
        <v>-5</v>
      </c>
      <c r="G6572" s="2" t="s">
        <v>19158</v>
      </c>
      <c r="H6572" s="130">
        <v>45857</v>
      </c>
      <c r="I6572" s="134"/>
      <c r="J6572" s="123">
        <f>IF(OR(tbl_Metraj22[[#This Row],[TARIH]]="",tbl_Metraj22[[#This Row],[TARIH]]="-"),0,IF(tbl_Metraj22[[#This Row],[YUZDE]]=0,tbl_Metraj22[[#This Row],[METRAJ_BETON]],tbl_Metraj22[[#This Row],[YUZDE]]*tbl_Metraj22[[#This Row],[METRAJ_BETON]]))</f>
        <v>0.73</v>
      </c>
      <c r="K6572" s="2" t="s">
        <v>22338</v>
      </c>
    </row>
    <row r="6573" spans="1:11" ht="14.25" x14ac:dyDescent="0.2">
      <c r="A6573" s="2" t="s">
        <v>734</v>
      </c>
      <c r="B6573" s="124" t="s">
        <v>9803</v>
      </c>
      <c r="C6573" s="124"/>
      <c r="D6573" s="126">
        <v>1.49</v>
      </c>
      <c r="E6573" s="124" t="s">
        <v>769</v>
      </c>
      <c r="F6573" s="124">
        <v>-5</v>
      </c>
      <c r="G6573" s="2" t="s">
        <v>19159</v>
      </c>
      <c r="H6573" s="130">
        <v>45857</v>
      </c>
      <c r="I6573" s="134"/>
      <c r="J6573" s="123">
        <f>IF(OR(tbl_Metraj22[[#This Row],[TARIH]]="",tbl_Metraj22[[#This Row],[TARIH]]="-"),0,IF(tbl_Metraj22[[#This Row],[YUZDE]]=0,tbl_Metraj22[[#This Row],[METRAJ_BETON]],tbl_Metraj22[[#This Row],[YUZDE]]*tbl_Metraj22[[#This Row],[METRAJ_BETON]]))</f>
        <v>1.49</v>
      </c>
      <c r="K6573" s="2" t="s">
        <v>22322</v>
      </c>
    </row>
    <row r="6574" spans="1:11" ht="14.25" x14ac:dyDescent="0.2">
      <c r="A6574" s="2" t="s">
        <v>734</v>
      </c>
      <c r="B6574" s="124" t="s">
        <v>9804</v>
      </c>
      <c r="C6574" s="124"/>
      <c r="D6574" s="126">
        <v>2.02</v>
      </c>
      <c r="E6574" s="124" t="s">
        <v>769</v>
      </c>
      <c r="F6574" s="124">
        <v>-5</v>
      </c>
      <c r="G6574" s="2" t="s">
        <v>19160</v>
      </c>
      <c r="H6574" s="130">
        <v>45857</v>
      </c>
      <c r="I6574" s="134"/>
      <c r="J6574" s="123">
        <f>IF(OR(tbl_Metraj22[[#This Row],[TARIH]]="",tbl_Metraj22[[#This Row],[TARIH]]="-"),0,IF(tbl_Metraj22[[#This Row],[YUZDE]]=0,tbl_Metraj22[[#This Row],[METRAJ_BETON]],tbl_Metraj22[[#This Row],[YUZDE]]*tbl_Metraj22[[#This Row],[METRAJ_BETON]]))</f>
        <v>2.02</v>
      </c>
      <c r="K6574" s="2" t="s">
        <v>22285</v>
      </c>
    </row>
    <row r="6575" spans="1:11" ht="14.25" x14ac:dyDescent="0.2">
      <c r="A6575" s="2" t="s">
        <v>734</v>
      </c>
      <c r="B6575" s="124" t="s">
        <v>9805</v>
      </c>
      <c r="C6575" s="124"/>
      <c r="D6575" s="126">
        <v>1.87</v>
      </c>
      <c r="E6575" s="124" t="s">
        <v>769</v>
      </c>
      <c r="F6575" s="124">
        <v>-5</v>
      </c>
      <c r="G6575" s="2" t="s">
        <v>19161</v>
      </c>
      <c r="H6575" s="130">
        <v>45857</v>
      </c>
      <c r="I6575" s="134"/>
      <c r="J6575" s="123">
        <f>IF(OR(tbl_Metraj22[[#This Row],[TARIH]]="",tbl_Metraj22[[#This Row],[TARIH]]="-"),0,IF(tbl_Metraj22[[#This Row],[YUZDE]]=0,tbl_Metraj22[[#This Row],[METRAJ_BETON]],tbl_Metraj22[[#This Row],[YUZDE]]*tbl_Metraj22[[#This Row],[METRAJ_BETON]]))</f>
        <v>1.87</v>
      </c>
      <c r="K6575" s="2" t="s">
        <v>23234</v>
      </c>
    </row>
    <row r="6576" spans="1:11" ht="14.25" x14ac:dyDescent="0.2">
      <c r="A6576" s="2" t="s">
        <v>734</v>
      </c>
      <c r="B6576" s="124" t="s">
        <v>9806</v>
      </c>
      <c r="C6576" s="124"/>
      <c r="D6576" s="126">
        <v>1.46</v>
      </c>
      <c r="E6576" s="124" t="s">
        <v>769</v>
      </c>
      <c r="F6576" s="124">
        <v>-5</v>
      </c>
      <c r="G6576" s="2" t="s">
        <v>19162</v>
      </c>
      <c r="H6576" s="130">
        <v>45857</v>
      </c>
      <c r="I6576" s="134"/>
      <c r="J6576" s="123">
        <f>IF(OR(tbl_Metraj22[[#This Row],[TARIH]]="",tbl_Metraj22[[#This Row],[TARIH]]="-"),0,IF(tbl_Metraj22[[#This Row],[YUZDE]]=0,tbl_Metraj22[[#This Row],[METRAJ_BETON]],tbl_Metraj22[[#This Row],[YUZDE]]*tbl_Metraj22[[#This Row],[METRAJ_BETON]]))</f>
        <v>1.46</v>
      </c>
      <c r="K6576" s="2" t="s">
        <v>22317</v>
      </c>
    </row>
    <row r="6577" spans="1:11" ht="14.25" x14ac:dyDescent="0.2">
      <c r="A6577" s="2" t="s">
        <v>734</v>
      </c>
      <c r="B6577" s="124" t="s">
        <v>9807</v>
      </c>
      <c r="C6577" s="124"/>
      <c r="D6577" s="126">
        <v>1.34</v>
      </c>
      <c r="E6577" s="124" t="s">
        <v>769</v>
      </c>
      <c r="F6577" s="124">
        <v>-5</v>
      </c>
      <c r="G6577" s="2" t="s">
        <v>19163</v>
      </c>
      <c r="H6577" s="130">
        <v>45857</v>
      </c>
      <c r="I6577" s="134"/>
      <c r="J6577" s="123">
        <f>IF(OR(tbl_Metraj22[[#This Row],[TARIH]]="",tbl_Metraj22[[#This Row],[TARIH]]="-"),0,IF(tbl_Metraj22[[#This Row],[YUZDE]]=0,tbl_Metraj22[[#This Row],[METRAJ_BETON]],tbl_Metraj22[[#This Row],[YUZDE]]*tbl_Metraj22[[#This Row],[METRAJ_BETON]]))</f>
        <v>1.34</v>
      </c>
      <c r="K6577" s="2" t="s">
        <v>22336</v>
      </c>
    </row>
    <row r="6578" spans="1:11" ht="14.25" x14ac:dyDescent="0.2">
      <c r="A6578" s="2" t="s">
        <v>734</v>
      </c>
      <c r="B6578" s="124" t="s">
        <v>9808</v>
      </c>
      <c r="C6578" s="124"/>
      <c r="D6578" s="126">
        <v>1.34</v>
      </c>
      <c r="E6578" s="124" t="s">
        <v>769</v>
      </c>
      <c r="F6578" s="124">
        <v>-5</v>
      </c>
      <c r="G6578" s="2" t="s">
        <v>19164</v>
      </c>
      <c r="H6578" s="130">
        <v>45857</v>
      </c>
      <c r="I6578" s="134"/>
      <c r="J6578" s="123">
        <f>IF(OR(tbl_Metraj22[[#This Row],[TARIH]]="",tbl_Metraj22[[#This Row],[TARIH]]="-"),0,IF(tbl_Metraj22[[#This Row],[YUZDE]]=0,tbl_Metraj22[[#This Row],[METRAJ_BETON]],tbl_Metraj22[[#This Row],[YUZDE]]*tbl_Metraj22[[#This Row],[METRAJ_BETON]]))</f>
        <v>1.34</v>
      </c>
      <c r="K6578" s="2" t="s">
        <v>22225</v>
      </c>
    </row>
    <row r="6579" spans="1:11" ht="14.25" x14ac:dyDescent="0.2">
      <c r="A6579" s="2" t="s">
        <v>734</v>
      </c>
      <c r="B6579" s="124" t="s">
        <v>9809</v>
      </c>
      <c r="C6579" s="124"/>
      <c r="D6579" s="126">
        <v>0.73</v>
      </c>
      <c r="E6579" s="124" t="s">
        <v>769</v>
      </c>
      <c r="F6579" s="124">
        <v>-5</v>
      </c>
      <c r="G6579" s="2" t="s">
        <v>19165</v>
      </c>
      <c r="H6579" s="130">
        <v>45857</v>
      </c>
      <c r="I6579" s="134"/>
      <c r="J6579" s="123">
        <f>IF(OR(tbl_Metraj22[[#This Row],[TARIH]]="",tbl_Metraj22[[#This Row],[TARIH]]="-"),0,IF(tbl_Metraj22[[#This Row],[YUZDE]]=0,tbl_Metraj22[[#This Row],[METRAJ_BETON]],tbl_Metraj22[[#This Row],[YUZDE]]*tbl_Metraj22[[#This Row],[METRAJ_BETON]]))</f>
        <v>0.73</v>
      </c>
      <c r="K6579" s="2" t="s">
        <v>23238</v>
      </c>
    </row>
    <row r="6580" spans="1:11" ht="14.25" x14ac:dyDescent="0.2">
      <c r="A6580" s="2" t="s">
        <v>734</v>
      </c>
      <c r="B6580" s="124" t="s">
        <v>9810</v>
      </c>
      <c r="C6580" s="124"/>
      <c r="D6580" s="126">
        <v>1.3</v>
      </c>
      <c r="E6580" s="124" t="s">
        <v>769</v>
      </c>
      <c r="F6580" s="124">
        <v>-5</v>
      </c>
      <c r="G6580" s="2" t="s">
        <v>19166</v>
      </c>
      <c r="H6580" s="130">
        <v>45857</v>
      </c>
      <c r="I6580" s="134"/>
      <c r="J6580" s="123">
        <f>IF(OR(tbl_Metraj22[[#This Row],[TARIH]]="",tbl_Metraj22[[#This Row],[TARIH]]="-"),0,IF(tbl_Metraj22[[#This Row],[YUZDE]]=0,tbl_Metraj22[[#This Row],[METRAJ_BETON]],tbl_Metraj22[[#This Row],[YUZDE]]*tbl_Metraj22[[#This Row],[METRAJ_BETON]]))</f>
        <v>1.3</v>
      </c>
      <c r="K6580" s="2" t="s">
        <v>22309</v>
      </c>
    </row>
    <row r="6581" spans="1:11" ht="14.25" x14ac:dyDescent="0.2">
      <c r="A6581" s="2" t="s">
        <v>734</v>
      </c>
      <c r="B6581" s="124" t="s">
        <v>9811</v>
      </c>
      <c r="C6581" s="124"/>
      <c r="D6581" s="126">
        <v>1.5</v>
      </c>
      <c r="E6581" s="124" t="s">
        <v>769</v>
      </c>
      <c r="F6581" s="124">
        <v>-5</v>
      </c>
      <c r="G6581" s="2" t="s">
        <v>19167</v>
      </c>
      <c r="H6581" s="130">
        <v>45857</v>
      </c>
      <c r="I6581" s="134"/>
      <c r="J6581" s="123">
        <f>IF(OR(tbl_Metraj22[[#This Row],[TARIH]]="",tbl_Metraj22[[#This Row],[TARIH]]="-"),0,IF(tbl_Metraj22[[#This Row],[YUZDE]]=0,tbl_Metraj22[[#This Row],[METRAJ_BETON]],tbl_Metraj22[[#This Row],[YUZDE]]*tbl_Metraj22[[#This Row],[METRAJ_BETON]]))</f>
        <v>1.5</v>
      </c>
      <c r="K6581" s="2" t="s">
        <v>23237</v>
      </c>
    </row>
    <row r="6582" spans="1:11" ht="14.25" x14ac:dyDescent="0.2">
      <c r="A6582" s="2" t="s">
        <v>734</v>
      </c>
      <c r="B6582" s="124" t="s">
        <v>9812</v>
      </c>
      <c r="C6582" s="124"/>
      <c r="D6582" s="126">
        <v>2.2400000000000002</v>
      </c>
      <c r="E6582" s="124" t="s">
        <v>769</v>
      </c>
      <c r="F6582" s="124">
        <v>-5</v>
      </c>
      <c r="G6582" s="2" t="s">
        <v>19168</v>
      </c>
      <c r="H6582" s="130">
        <v>45857</v>
      </c>
      <c r="I6582" s="134"/>
      <c r="J6582" s="123">
        <f>IF(OR(tbl_Metraj22[[#This Row],[TARIH]]="",tbl_Metraj22[[#This Row],[TARIH]]="-"),0,IF(tbl_Metraj22[[#This Row],[YUZDE]]=0,tbl_Metraj22[[#This Row],[METRAJ_BETON]],tbl_Metraj22[[#This Row],[YUZDE]]*tbl_Metraj22[[#This Row],[METRAJ_BETON]]))</f>
        <v>2.2400000000000002</v>
      </c>
      <c r="K6582" s="2" t="s">
        <v>23235</v>
      </c>
    </row>
    <row r="6583" spans="1:11" ht="14.25" x14ac:dyDescent="0.2">
      <c r="A6583" s="2" t="s">
        <v>734</v>
      </c>
      <c r="B6583" s="124" t="s">
        <v>9813</v>
      </c>
      <c r="C6583" s="124"/>
      <c r="D6583" s="126">
        <v>1.18</v>
      </c>
      <c r="E6583" s="124" t="s">
        <v>769</v>
      </c>
      <c r="F6583" s="124">
        <v>-5</v>
      </c>
      <c r="G6583" s="2" t="s">
        <v>19169</v>
      </c>
      <c r="H6583" s="130">
        <v>45857</v>
      </c>
      <c r="I6583" s="134"/>
      <c r="J6583" s="123">
        <f>IF(OR(tbl_Metraj22[[#This Row],[TARIH]]="",tbl_Metraj22[[#This Row],[TARIH]]="-"),0,IF(tbl_Metraj22[[#This Row],[YUZDE]]=0,tbl_Metraj22[[#This Row],[METRAJ_BETON]],tbl_Metraj22[[#This Row],[YUZDE]]*tbl_Metraj22[[#This Row],[METRAJ_BETON]]))</f>
        <v>1.18</v>
      </c>
      <c r="K6583" s="2" t="s">
        <v>22172</v>
      </c>
    </row>
    <row r="6584" spans="1:11" ht="14.25" x14ac:dyDescent="0.2">
      <c r="A6584" s="2" t="s">
        <v>734</v>
      </c>
      <c r="B6584" s="124" t="s">
        <v>9814</v>
      </c>
      <c r="C6584" s="124"/>
      <c r="D6584" s="126">
        <v>1.08</v>
      </c>
      <c r="E6584" s="124" t="s">
        <v>769</v>
      </c>
      <c r="F6584" s="124">
        <v>-5</v>
      </c>
      <c r="G6584" s="2" t="s">
        <v>19170</v>
      </c>
      <c r="H6584" s="130">
        <v>45857</v>
      </c>
      <c r="I6584" s="134"/>
      <c r="J6584" s="123">
        <f>IF(OR(tbl_Metraj22[[#This Row],[TARIH]]="",tbl_Metraj22[[#This Row],[TARIH]]="-"),0,IF(tbl_Metraj22[[#This Row],[YUZDE]]=0,tbl_Metraj22[[#This Row],[METRAJ_BETON]],tbl_Metraj22[[#This Row],[YUZDE]]*tbl_Metraj22[[#This Row],[METRAJ_BETON]]))</f>
        <v>1.08</v>
      </c>
      <c r="K6584" s="2" t="s">
        <v>23796</v>
      </c>
    </row>
    <row r="6585" spans="1:11" ht="14.25" x14ac:dyDescent="0.2">
      <c r="A6585" s="2" t="s">
        <v>734</v>
      </c>
      <c r="B6585" s="124" t="s">
        <v>9815</v>
      </c>
      <c r="C6585" s="124"/>
      <c r="D6585" s="126">
        <v>1.08</v>
      </c>
      <c r="E6585" s="124" t="s">
        <v>769</v>
      </c>
      <c r="F6585" s="124">
        <v>-5</v>
      </c>
      <c r="G6585" s="2" t="s">
        <v>19171</v>
      </c>
      <c r="H6585" s="130">
        <v>45857</v>
      </c>
      <c r="I6585" s="134"/>
      <c r="J6585" s="123">
        <f>IF(OR(tbl_Metraj22[[#This Row],[TARIH]]="",tbl_Metraj22[[#This Row],[TARIH]]="-"),0,IF(tbl_Metraj22[[#This Row],[YUZDE]]=0,tbl_Metraj22[[#This Row],[METRAJ_BETON]],tbl_Metraj22[[#This Row],[YUZDE]]*tbl_Metraj22[[#This Row],[METRAJ_BETON]]))</f>
        <v>1.08</v>
      </c>
      <c r="K6585" s="2" t="s">
        <v>23797</v>
      </c>
    </row>
    <row r="6586" spans="1:11" ht="14.25" x14ac:dyDescent="0.2">
      <c r="A6586" s="2" t="s">
        <v>734</v>
      </c>
      <c r="B6586" s="124" t="s">
        <v>9816</v>
      </c>
      <c r="C6586" s="124"/>
      <c r="D6586" s="126">
        <v>1.1200000000000001</v>
      </c>
      <c r="E6586" s="124" t="s">
        <v>769</v>
      </c>
      <c r="F6586" s="124">
        <v>-5</v>
      </c>
      <c r="G6586" s="2" t="s">
        <v>19172</v>
      </c>
      <c r="H6586" s="130">
        <v>45857</v>
      </c>
      <c r="I6586" s="134"/>
      <c r="J6586" s="123">
        <f>IF(OR(tbl_Metraj22[[#This Row],[TARIH]]="",tbl_Metraj22[[#This Row],[TARIH]]="-"),0,IF(tbl_Metraj22[[#This Row],[YUZDE]]=0,tbl_Metraj22[[#This Row],[METRAJ_BETON]],tbl_Metraj22[[#This Row],[YUZDE]]*tbl_Metraj22[[#This Row],[METRAJ_BETON]]))</f>
        <v>1.1200000000000001</v>
      </c>
      <c r="K6586" s="2" t="s">
        <v>23161</v>
      </c>
    </row>
    <row r="6587" spans="1:11" ht="14.25" x14ac:dyDescent="0.2">
      <c r="A6587" s="2" t="s">
        <v>734</v>
      </c>
      <c r="B6587" s="124" t="s">
        <v>9817</v>
      </c>
      <c r="C6587" s="124"/>
      <c r="D6587" s="126">
        <v>2.2400000000000002</v>
      </c>
      <c r="E6587" s="124" t="s">
        <v>769</v>
      </c>
      <c r="F6587" s="124">
        <v>-5</v>
      </c>
      <c r="G6587" s="2" t="s">
        <v>19173</v>
      </c>
      <c r="H6587" s="130">
        <v>45857</v>
      </c>
      <c r="I6587" s="134"/>
      <c r="J6587" s="123">
        <f>IF(OR(tbl_Metraj22[[#This Row],[TARIH]]="",tbl_Metraj22[[#This Row],[TARIH]]="-"),0,IF(tbl_Metraj22[[#This Row],[YUZDE]]=0,tbl_Metraj22[[#This Row],[METRAJ_BETON]],tbl_Metraj22[[#This Row],[YUZDE]]*tbl_Metraj22[[#This Row],[METRAJ_BETON]]))</f>
        <v>2.2400000000000002</v>
      </c>
      <c r="K6587" s="2" t="s">
        <v>23805</v>
      </c>
    </row>
    <row r="6588" spans="1:11" ht="14.25" x14ac:dyDescent="0.2">
      <c r="A6588" s="2" t="s">
        <v>734</v>
      </c>
      <c r="B6588" s="124" t="s">
        <v>9818</v>
      </c>
      <c r="C6588" s="124"/>
      <c r="D6588" s="126">
        <v>1.75</v>
      </c>
      <c r="E6588" s="124" t="s">
        <v>769</v>
      </c>
      <c r="F6588" s="124">
        <v>-5</v>
      </c>
      <c r="G6588" s="2" t="s">
        <v>19174</v>
      </c>
      <c r="H6588" s="130">
        <v>45857</v>
      </c>
      <c r="I6588" s="134"/>
      <c r="J6588" s="123">
        <f>IF(OR(tbl_Metraj22[[#This Row],[TARIH]]="",tbl_Metraj22[[#This Row],[TARIH]]="-"),0,IF(tbl_Metraj22[[#This Row],[YUZDE]]=0,tbl_Metraj22[[#This Row],[METRAJ_BETON]],tbl_Metraj22[[#This Row],[YUZDE]]*tbl_Metraj22[[#This Row],[METRAJ_BETON]]))</f>
        <v>1.75</v>
      </c>
      <c r="K6588" s="2" t="s">
        <v>22281</v>
      </c>
    </row>
    <row r="6589" spans="1:11" ht="14.25" x14ac:dyDescent="0.2">
      <c r="A6589" s="2" t="s">
        <v>734</v>
      </c>
      <c r="B6589" s="124" t="s">
        <v>9819</v>
      </c>
      <c r="C6589" s="124"/>
      <c r="D6589" s="126">
        <v>1.47</v>
      </c>
      <c r="E6589" s="124" t="s">
        <v>769</v>
      </c>
      <c r="F6589" s="124">
        <v>-5</v>
      </c>
      <c r="G6589" s="2" t="s">
        <v>19175</v>
      </c>
      <c r="H6589" s="130">
        <v>45857</v>
      </c>
      <c r="I6589" s="134"/>
      <c r="J6589" s="123">
        <f>IF(OR(tbl_Metraj22[[#This Row],[TARIH]]="",tbl_Metraj22[[#This Row],[TARIH]]="-"),0,IF(tbl_Metraj22[[#This Row],[YUZDE]]=0,tbl_Metraj22[[#This Row],[METRAJ_BETON]],tbl_Metraj22[[#This Row],[YUZDE]]*tbl_Metraj22[[#This Row],[METRAJ_BETON]]))</f>
        <v>1.47</v>
      </c>
      <c r="K6589" s="2" t="s">
        <v>22335</v>
      </c>
    </row>
    <row r="6590" spans="1:11" ht="14.25" x14ac:dyDescent="0.2">
      <c r="A6590" s="2" t="s">
        <v>734</v>
      </c>
      <c r="B6590" s="124" t="s">
        <v>9820</v>
      </c>
      <c r="C6590" s="124"/>
      <c r="D6590" s="126">
        <v>1.17</v>
      </c>
      <c r="E6590" s="124" t="s">
        <v>769</v>
      </c>
      <c r="F6590" s="124">
        <v>-5</v>
      </c>
      <c r="G6590" s="2" t="s">
        <v>19176</v>
      </c>
      <c r="H6590" s="130">
        <v>45857</v>
      </c>
      <c r="I6590" s="134"/>
      <c r="J6590" s="123">
        <f>IF(OR(tbl_Metraj22[[#This Row],[TARIH]]="",tbl_Metraj22[[#This Row],[TARIH]]="-"),0,IF(tbl_Metraj22[[#This Row],[YUZDE]]=0,tbl_Metraj22[[#This Row],[METRAJ_BETON]],tbl_Metraj22[[#This Row],[YUZDE]]*tbl_Metraj22[[#This Row],[METRAJ_BETON]]))</f>
        <v>1.17</v>
      </c>
      <c r="K6590" s="2" t="s">
        <v>23800</v>
      </c>
    </row>
    <row r="6591" spans="1:11" ht="14.25" x14ac:dyDescent="0.2">
      <c r="A6591" s="2" t="s">
        <v>734</v>
      </c>
      <c r="B6591" s="124" t="s">
        <v>9821</v>
      </c>
      <c r="C6591" s="124"/>
      <c r="D6591" s="126">
        <v>1.31</v>
      </c>
      <c r="E6591" s="124" t="s">
        <v>769</v>
      </c>
      <c r="F6591" s="124">
        <v>-5</v>
      </c>
      <c r="G6591" s="2" t="s">
        <v>19177</v>
      </c>
      <c r="H6591" s="130">
        <v>45857</v>
      </c>
      <c r="I6591" s="134"/>
      <c r="J6591" s="123">
        <f>IF(OR(tbl_Metraj22[[#This Row],[TARIH]]="",tbl_Metraj22[[#This Row],[TARIH]]="-"),0,IF(tbl_Metraj22[[#This Row],[YUZDE]]=0,tbl_Metraj22[[#This Row],[METRAJ_BETON]],tbl_Metraj22[[#This Row],[YUZDE]]*tbl_Metraj22[[#This Row],[METRAJ_BETON]]))</f>
        <v>1.31</v>
      </c>
      <c r="K6591" s="2" t="s">
        <v>22226</v>
      </c>
    </row>
    <row r="6592" spans="1:11" ht="14.25" x14ac:dyDescent="0.2">
      <c r="A6592" s="2" t="s">
        <v>734</v>
      </c>
      <c r="B6592" s="124" t="s">
        <v>9822</v>
      </c>
      <c r="C6592" s="124"/>
      <c r="D6592" s="126">
        <v>1.32</v>
      </c>
      <c r="E6592" s="124" t="s">
        <v>769</v>
      </c>
      <c r="F6592" s="124">
        <v>-5</v>
      </c>
      <c r="G6592" s="2" t="s">
        <v>19178</v>
      </c>
      <c r="H6592" s="130">
        <v>45857</v>
      </c>
      <c r="I6592" s="134"/>
      <c r="J6592" s="123">
        <f>IF(OR(tbl_Metraj22[[#This Row],[TARIH]]="",tbl_Metraj22[[#This Row],[TARIH]]="-"),0,IF(tbl_Metraj22[[#This Row],[YUZDE]]=0,tbl_Metraj22[[#This Row],[METRAJ_BETON]],tbl_Metraj22[[#This Row],[YUZDE]]*tbl_Metraj22[[#This Row],[METRAJ_BETON]]))</f>
        <v>1.32</v>
      </c>
      <c r="K6592" s="2" t="s">
        <v>23783</v>
      </c>
    </row>
    <row r="6593" spans="1:11" ht="14.25" x14ac:dyDescent="0.2">
      <c r="A6593" s="2" t="s">
        <v>734</v>
      </c>
      <c r="B6593" s="124" t="s">
        <v>9823</v>
      </c>
      <c r="C6593" s="124"/>
      <c r="D6593" s="126">
        <v>1.6</v>
      </c>
      <c r="E6593" s="124" t="s">
        <v>769</v>
      </c>
      <c r="F6593" s="124">
        <v>-5</v>
      </c>
      <c r="G6593" s="2" t="s">
        <v>19179</v>
      </c>
      <c r="H6593" s="130">
        <v>45857</v>
      </c>
      <c r="I6593" s="134"/>
      <c r="J6593" s="123">
        <f>IF(OR(tbl_Metraj22[[#This Row],[TARIH]]="",tbl_Metraj22[[#This Row],[TARIH]]="-"),0,IF(tbl_Metraj22[[#This Row],[YUZDE]]=0,tbl_Metraj22[[#This Row],[METRAJ_BETON]],tbl_Metraj22[[#This Row],[YUZDE]]*tbl_Metraj22[[#This Row],[METRAJ_BETON]]))</f>
        <v>1.6</v>
      </c>
      <c r="K6593" s="2" t="s">
        <v>22213</v>
      </c>
    </row>
    <row r="6594" spans="1:11" ht="14.25" x14ac:dyDescent="0.2">
      <c r="A6594" s="2" t="s">
        <v>734</v>
      </c>
      <c r="B6594" s="124" t="s">
        <v>9824</v>
      </c>
      <c r="C6594" s="124"/>
      <c r="D6594" s="126">
        <v>1.55</v>
      </c>
      <c r="E6594" s="124" t="s">
        <v>769</v>
      </c>
      <c r="F6594" s="124">
        <v>-5</v>
      </c>
      <c r="G6594" s="2" t="s">
        <v>19180</v>
      </c>
      <c r="H6594" s="130">
        <v>45857</v>
      </c>
      <c r="I6594" s="134"/>
      <c r="J6594" s="123">
        <f>IF(OR(tbl_Metraj22[[#This Row],[TARIH]]="",tbl_Metraj22[[#This Row],[TARIH]]="-"),0,IF(tbl_Metraj22[[#This Row],[YUZDE]]=0,tbl_Metraj22[[#This Row],[METRAJ_BETON]],tbl_Metraj22[[#This Row],[YUZDE]]*tbl_Metraj22[[#This Row],[METRAJ_BETON]]))</f>
        <v>1.55</v>
      </c>
      <c r="K6594" s="2" t="s">
        <v>23840</v>
      </c>
    </row>
    <row r="6595" spans="1:11" ht="14.25" x14ac:dyDescent="0.2">
      <c r="A6595" s="2" t="s">
        <v>734</v>
      </c>
      <c r="B6595" s="124" t="s">
        <v>9825</v>
      </c>
      <c r="C6595" s="124"/>
      <c r="D6595" s="126">
        <v>3.12</v>
      </c>
      <c r="E6595" s="124" t="s">
        <v>769</v>
      </c>
      <c r="F6595" s="124">
        <v>-5</v>
      </c>
      <c r="G6595" s="2" t="s">
        <v>19181</v>
      </c>
      <c r="H6595" s="130">
        <v>45857</v>
      </c>
      <c r="I6595" s="134"/>
      <c r="J6595" s="123">
        <f>IF(OR(tbl_Metraj22[[#This Row],[TARIH]]="",tbl_Metraj22[[#This Row],[TARIH]]="-"),0,IF(tbl_Metraj22[[#This Row],[YUZDE]]=0,tbl_Metraj22[[#This Row],[METRAJ_BETON]],tbl_Metraj22[[#This Row],[YUZDE]]*tbl_Metraj22[[#This Row],[METRAJ_BETON]]))</f>
        <v>3.12</v>
      </c>
      <c r="K6595" s="2" t="s">
        <v>22328</v>
      </c>
    </row>
    <row r="6596" spans="1:11" ht="14.25" x14ac:dyDescent="0.2">
      <c r="A6596" s="2" t="s">
        <v>734</v>
      </c>
      <c r="B6596" s="124" t="s">
        <v>9826</v>
      </c>
      <c r="C6596" s="124"/>
      <c r="D6596" s="126">
        <v>0.78</v>
      </c>
      <c r="E6596" s="124" t="s">
        <v>769</v>
      </c>
      <c r="F6596" s="124">
        <v>-5</v>
      </c>
      <c r="G6596" s="2" t="s">
        <v>19182</v>
      </c>
      <c r="H6596" s="130">
        <v>45857</v>
      </c>
      <c r="I6596" s="134"/>
      <c r="J6596" s="123">
        <f>IF(OR(tbl_Metraj22[[#This Row],[TARIH]]="",tbl_Metraj22[[#This Row],[TARIH]]="-"),0,IF(tbl_Metraj22[[#This Row],[YUZDE]]=0,tbl_Metraj22[[#This Row],[METRAJ_BETON]],tbl_Metraj22[[#This Row],[YUZDE]]*tbl_Metraj22[[#This Row],[METRAJ_BETON]]))</f>
        <v>0.78</v>
      </c>
      <c r="K6596" s="2" t="s">
        <v>23164</v>
      </c>
    </row>
    <row r="6597" spans="1:11" ht="14.25" x14ac:dyDescent="0.2">
      <c r="A6597" s="2" t="s">
        <v>734</v>
      </c>
      <c r="B6597" s="124" t="s">
        <v>9827</v>
      </c>
      <c r="C6597" s="124"/>
      <c r="D6597" s="126">
        <v>3.01</v>
      </c>
      <c r="E6597" s="124" t="s">
        <v>769</v>
      </c>
      <c r="F6597" s="124">
        <v>-5</v>
      </c>
      <c r="G6597" s="2" t="s">
        <v>19183</v>
      </c>
      <c r="H6597" s="130">
        <v>45857</v>
      </c>
      <c r="I6597" s="134"/>
      <c r="J6597" s="123">
        <f>IF(OR(tbl_Metraj22[[#This Row],[TARIH]]="",tbl_Metraj22[[#This Row],[TARIH]]="-"),0,IF(tbl_Metraj22[[#This Row],[YUZDE]]=0,tbl_Metraj22[[#This Row],[METRAJ_BETON]],tbl_Metraj22[[#This Row],[YUZDE]]*tbl_Metraj22[[#This Row],[METRAJ_BETON]]))</f>
        <v>3.01</v>
      </c>
      <c r="K6597" s="2" t="s">
        <v>22334</v>
      </c>
    </row>
    <row r="6598" spans="1:11" ht="14.25" x14ac:dyDescent="0.2">
      <c r="A6598" s="2" t="s">
        <v>734</v>
      </c>
      <c r="B6598" s="124" t="s">
        <v>9828</v>
      </c>
      <c r="C6598" s="124"/>
      <c r="D6598" s="126">
        <v>0.61</v>
      </c>
      <c r="E6598" s="124" t="s">
        <v>769</v>
      </c>
      <c r="F6598" s="124">
        <v>-5</v>
      </c>
      <c r="G6598" s="2" t="s">
        <v>19184</v>
      </c>
      <c r="H6598" s="130">
        <v>45857</v>
      </c>
      <c r="I6598" s="134"/>
      <c r="J6598" s="123">
        <f>IF(OR(tbl_Metraj22[[#This Row],[TARIH]]="",tbl_Metraj22[[#This Row],[TARIH]]="-"),0,IF(tbl_Metraj22[[#This Row],[YUZDE]]=0,tbl_Metraj22[[#This Row],[METRAJ_BETON]],tbl_Metraj22[[#This Row],[YUZDE]]*tbl_Metraj22[[#This Row],[METRAJ_BETON]]))</f>
        <v>0.61</v>
      </c>
      <c r="K6598" s="2" t="s">
        <v>23155</v>
      </c>
    </row>
    <row r="6599" spans="1:11" ht="14.25" x14ac:dyDescent="0.2">
      <c r="A6599" s="2" t="s">
        <v>734</v>
      </c>
      <c r="B6599" s="124" t="s">
        <v>9829</v>
      </c>
      <c r="C6599" s="124"/>
      <c r="D6599" s="126">
        <v>0.61</v>
      </c>
      <c r="E6599" s="124" t="s">
        <v>769</v>
      </c>
      <c r="F6599" s="124">
        <v>-5</v>
      </c>
      <c r="G6599" s="2" t="s">
        <v>19185</v>
      </c>
      <c r="H6599" s="130">
        <v>45857</v>
      </c>
      <c r="I6599" s="134"/>
      <c r="J6599" s="123">
        <f>IF(OR(tbl_Metraj22[[#This Row],[TARIH]]="",tbl_Metraj22[[#This Row],[TARIH]]="-"),0,IF(tbl_Metraj22[[#This Row],[YUZDE]]=0,tbl_Metraj22[[#This Row],[METRAJ_BETON]],tbl_Metraj22[[#This Row],[YUZDE]]*tbl_Metraj22[[#This Row],[METRAJ_BETON]]))</f>
        <v>0.61</v>
      </c>
      <c r="K6599" s="2" t="s">
        <v>22364</v>
      </c>
    </row>
    <row r="6600" spans="1:11" ht="14.25" x14ac:dyDescent="0.2">
      <c r="A6600" s="2" t="s">
        <v>734</v>
      </c>
      <c r="B6600" s="124" t="s">
        <v>9830</v>
      </c>
      <c r="C6600" s="124"/>
      <c r="D6600" s="126">
        <v>2.44</v>
      </c>
      <c r="E6600" s="124" t="s">
        <v>769</v>
      </c>
      <c r="F6600" s="124">
        <v>-5</v>
      </c>
      <c r="G6600" s="2" t="s">
        <v>19186</v>
      </c>
      <c r="H6600" s="130">
        <v>45857</v>
      </c>
      <c r="I6600" s="134"/>
      <c r="J6600" s="123">
        <f>IF(OR(tbl_Metraj22[[#This Row],[TARIH]]="",tbl_Metraj22[[#This Row],[TARIH]]="-"),0,IF(tbl_Metraj22[[#This Row],[YUZDE]]=0,tbl_Metraj22[[#This Row],[METRAJ_BETON]],tbl_Metraj22[[#This Row],[YUZDE]]*tbl_Metraj22[[#This Row],[METRAJ_BETON]]))</f>
        <v>2.44</v>
      </c>
      <c r="K6600" s="2" t="s">
        <v>23814</v>
      </c>
    </row>
    <row r="6601" spans="1:11" ht="14.25" x14ac:dyDescent="0.2">
      <c r="A6601" s="2" t="s">
        <v>734</v>
      </c>
      <c r="B6601" s="124" t="s">
        <v>9831</v>
      </c>
      <c r="C6601" s="124"/>
      <c r="D6601" s="126">
        <v>0.61</v>
      </c>
      <c r="E6601" s="124" t="s">
        <v>769</v>
      </c>
      <c r="F6601" s="124">
        <v>-5</v>
      </c>
      <c r="G6601" s="2" t="s">
        <v>19187</v>
      </c>
      <c r="H6601" s="130">
        <v>45857</v>
      </c>
      <c r="I6601" s="134"/>
      <c r="J6601" s="123">
        <f>IF(OR(tbl_Metraj22[[#This Row],[TARIH]]="",tbl_Metraj22[[#This Row],[TARIH]]="-"),0,IF(tbl_Metraj22[[#This Row],[YUZDE]]=0,tbl_Metraj22[[#This Row],[METRAJ_BETON]],tbl_Metraj22[[#This Row],[YUZDE]]*tbl_Metraj22[[#This Row],[METRAJ_BETON]]))</f>
        <v>0.61</v>
      </c>
      <c r="K6601" s="2" t="e">
        <v>#N/A</v>
      </c>
    </row>
    <row r="6602" spans="1:11" ht="14.25" x14ac:dyDescent="0.2">
      <c r="A6602" s="2" t="s">
        <v>734</v>
      </c>
      <c r="B6602" s="124" t="s">
        <v>9832</v>
      </c>
      <c r="C6602" s="124"/>
      <c r="D6602" s="126">
        <v>0.61</v>
      </c>
      <c r="E6602" s="124" t="s">
        <v>769</v>
      </c>
      <c r="F6602" s="124">
        <v>-5</v>
      </c>
      <c r="G6602" s="2" t="s">
        <v>19188</v>
      </c>
      <c r="H6602" s="130">
        <v>45857</v>
      </c>
      <c r="I6602" s="134"/>
      <c r="J6602" s="123">
        <f>IF(OR(tbl_Metraj22[[#This Row],[TARIH]]="",tbl_Metraj22[[#This Row],[TARIH]]="-"),0,IF(tbl_Metraj22[[#This Row],[YUZDE]]=0,tbl_Metraj22[[#This Row],[METRAJ_BETON]],tbl_Metraj22[[#This Row],[YUZDE]]*tbl_Metraj22[[#This Row],[METRAJ_BETON]]))</f>
        <v>0.61</v>
      </c>
      <c r="K6602" s="2" t="e">
        <v>#N/A</v>
      </c>
    </row>
    <row r="6603" spans="1:11" ht="14.25" x14ac:dyDescent="0.2">
      <c r="A6603" s="2" t="s">
        <v>734</v>
      </c>
      <c r="B6603" s="124" t="s">
        <v>9833</v>
      </c>
      <c r="C6603" s="124"/>
      <c r="D6603" s="126">
        <v>1.97</v>
      </c>
      <c r="E6603" s="124" t="s">
        <v>769</v>
      </c>
      <c r="F6603" s="124">
        <v>-5</v>
      </c>
      <c r="G6603" s="2" t="s">
        <v>19189</v>
      </c>
      <c r="H6603" s="130">
        <v>45857</v>
      </c>
      <c r="I6603" s="134"/>
      <c r="J6603" s="123">
        <f>IF(OR(tbl_Metraj22[[#This Row],[TARIH]]="",tbl_Metraj22[[#This Row],[TARIH]]="-"),0,IF(tbl_Metraj22[[#This Row],[YUZDE]]=0,tbl_Metraj22[[#This Row],[METRAJ_BETON]],tbl_Metraj22[[#This Row],[YUZDE]]*tbl_Metraj22[[#This Row],[METRAJ_BETON]]))</f>
        <v>1.97</v>
      </c>
      <c r="K6603" s="2" t="s">
        <v>22290</v>
      </c>
    </row>
    <row r="6604" spans="1:11" ht="14.25" x14ac:dyDescent="0.2">
      <c r="A6604" s="2" t="s">
        <v>734</v>
      </c>
      <c r="B6604" s="124" t="s">
        <v>9835</v>
      </c>
      <c r="C6604" s="124"/>
      <c r="D6604" s="126">
        <v>3.53</v>
      </c>
      <c r="E6604" s="124" t="s">
        <v>769</v>
      </c>
      <c r="F6604" s="124">
        <v>-5</v>
      </c>
      <c r="G6604" s="2" t="s">
        <v>19190</v>
      </c>
      <c r="H6604" s="130">
        <v>45857</v>
      </c>
      <c r="I6604" s="134"/>
      <c r="J6604" s="123">
        <f>IF(OR(tbl_Metraj22[[#This Row],[TARIH]]="",tbl_Metraj22[[#This Row],[TARIH]]="-"),0,IF(tbl_Metraj22[[#This Row],[YUZDE]]=0,tbl_Metraj22[[#This Row],[METRAJ_BETON]],tbl_Metraj22[[#This Row],[YUZDE]]*tbl_Metraj22[[#This Row],[METRAJ_BETON]]))</f>
        <v>3.53</v>
      </c>
      <c r="K6604" s="2" t="s">
        <v>22191</v>
      </c>
    </row>
    <row r="6605" spans="1:11" ht="14.25" x14ac:dyDescent="0.2">
      <c r="A6605" s="2" t="s">
        <v>734</v>
      </c>
      <c r="B6605" s="124" t="s">
        <v>9836</v>
      </c>
      <c r="C6605" s="124"/>
      <c r="D6605" s="126">
        <v>1.74</v>
      </c>
      <c r="E6605" s="124" t="s">
        <v>769</v>
      </c>
      <c r="F6605" s="124">
        <v>-5</v>
      </c>
      <c r="G6605" s="2" t="s">
        <v>19191</v>
      </c>
      <c r="H6605" s="130">
        <v>45857</v>
      </c>
      <c r="I6605" s="134"/>
      <c r="J6605" s="123">
        <f>IF(OR(tbl_Metraj22[[#This Row],[TARIH]]="",tbl_Metraj22[[#This Row],[TARIH]]="-"),0,IF(tbl_Metraj22[[#This Row],[YUZDE]]=0,tbl_Metraj22[[#This Row],[METRAJ_BETON]],tbl_Metraj22[[#This Row],[YUZDE]]*tbl_Metraj22[[#This Row],[METRAJ_BETON]]))</f>
        <v>1.74</v>
      </c>
      <c r="K6605" s="2" t="s">
        <v>23781</v>
      </c>
    </row>
    <row r="6606" spans="1:11" ht="14.25" x14ac:dyDescent="0.2">
      <c r="A6606" s="2" t="s">
        <v>734</v>
      </c>
      <c r="B6606" s="124" t="s">
        <v>9837</v>
      </c>
      <c r="C6606" s="124"/>
      <c r="D6606" s="126">
        <v>0.76</v>
      </c>
      <c r="E6606" s="124" t="s">
        <v>769</v>
      </c>
      <c r="F6606" s="124">
        <v>-5</v>
      </c>
      <c r="G6606" s="2" t="s">
        <v>19192</v>
      </c>
      <c r="H6606" s="130">
        <v>45857</v>
      </c>
      <c r="I6606" s="134"/>
      <c r="J6606" s="123">
        <f>IF(OR(tbl_Metraj22[[#This Row],[TARIH]]="",tbl_Metraj22[[#This Row],[TARIH]]="-"),0,IF(tbl_Metraj22[[#This Row],[YUZDE]]=0,tbl_Metraj22[[#This Row],[METRAJ_BETON]],tbl_Metraj22[[#This Row],[YUZDE]]*tbl_Metraj22[[#This Row],[METRAJ_BETON]]))</f>
        <v>0.76</v>
      </c>
      <c r="K6606" s="2" t="e">
        <v>#N/A</v>
      </c>
    </row>
    <row r="6607" spans="1:11" ht="14.25" x14ac:dyDescent="0.2">
      <c r="A6607" s="2" t="s">
        <v>734</v>
      </c>
      <c r="B6607" s="124" t="s">
        <v>9838</v>
      </c>
      <c r="C6607" s="124"/>
      <c r="D6607" s="126">
        <v>0.75</v>
      </c>
      <c r="E6607" s="124" t="s">
        <v>769</v>
      </c>
      <c r="F6607" s="124">
        <v>-5</v>
      </c>
      <c r="G6607" s="2" t="s">
        <v>19193</v>
      </c>
      <c r="H6607" s="130">
        <v>45857</v>
      </c>
      <c r="I6607" s="134"/>
      <c r="J6607" s="123">
        <f>IF(OR(tbl_Metraj22[[#This Row],[TARIH]]="",tbl_Metraj22[[#This Row],[TARIH]]="-"),0,IF(tbl_Metraj22[[#This Row],[YUZDE]]=0,tbl_Metraj22[[#This Row],[METRAJ_BETON]],tbl_Metraj22[[#This Row],[YUZDE]]*tbl_Metraj22[[#This Row],[METRAJ_BETON]]))</f>
        <v>0.75</v>
      </c>
      <c r="K6607" s="2" t="s">
        <v>22251</v>
      </c>
    </row>
    <row r="6608" spans="1:11" ht="14.25" x14ac:dyDescent="0.2">
      <c r="A6608" s="2" t="s">
        <v>734</v>
      </c>
      <c r="B6608" s="124" t="s">
        <v>9839</v>
      </c>
      <c r="C6608" s="124"/>
      <c r="D6608" s="126">
        <v>1.01</v>
      </c>
      <c r="E6608" s="124" t="s">
        <v>769</v>
      </c>
      <c r="F6608" s="124">
        <v>-5</v>
      </c>
      <c r="G6608" s="2" t="s">
        <v>19194</v>
      </c>
      <c r="H6608" s="130">
        <v>45857</v>
      </c>
      <c r="I6608" s="134"/>
      <c r="J6608" s="123">
        <f>IF(OR(tbl_Metraj22[[#This Row],[TARIH]]="",tbl_Metraj22[[#This Row],[TARIH]]="-"),0,IF(tbl_Metraj22[[#This Row],[YUZDE]]=0,tbl_Metraj22[[#This Row],[METRAJ_BETON]],tbl_Metraj22[[#This Row],[YUZDE]]*tbl_Metraj22[[#This Row],[METRAJ_BETON]]))</f>
        <v>1.01</v>
      </c>
      <c r="K6608" s="2" t="s">
        <v>23157</v>
      </c>
    </row>
    <row r="6609" spans="1:11" ht="14.25" x14ac:dyDescent="0.2">
      <c r="A6609" s="2" t="s">
        <v>734</v>
      </c>
      <c r="B6609" s="124" t="s">
        <v>9840</v>
      </c>
      <c r="C6609" s="124"/>
      <c r="D6609" s="126">
        <v>2.96</v>
      </c>
      <c r="E6609" s="124" t="s">
        <v>769</v>
      </c>
      <c r="F6609" s="124">
        <v>-5</v>
      </c>
      <c r="G6609" s="2" t="s">
        <v>19195</v>
      </c>
      <c r="H6609" s="130">
        <v>45857</v>
      </c>
      <c r="I6609" s="134"/>
      <c r="J6609" s="123">
        <f>IF(OR(tbl_Metraj22[[#This Row],[TARIH]]="",tbl_Metraj22[[#This Row],[TARIH]]="-"),0,IF(tbl_Metraj22[[#This Row],[YUZDE]]=0,tbl_Metraj22[[#This Row],[METRAJ_BETON]],tbl_Metraj22[[#This Row],[YUZDE]]*tbl_Metraj22[[#This Row],[METRAJ_BETON]]))</f>
        <v>2.96</v>
      </c>
      <c r="K6609" s="2" t="s">
        <v>22280</v>
      </c>
    </row>
    <row r="6610" spans="1:11" ht="14.25" x14ac:dyDescent="0.2">
      <c r="A6610" s="2" t="s">
        <v>734</v>
      </c>
      <c r="B6610" s="124" t="s">
        <v>9842</v>
      </c>
      <c r="C6610" s="124"/>
      <c r="D6610" s="126">
        <v>0.7</v>
      </c>
      <c r="E6610" s="124" t="s">
        <v>769</v>
      </c>
      <c r="F6610" s="124">
        <v>-5</v>
      </c>
      <c r="G6610" s="2" t="s">
        <v>19196</v>
      </c>
      <c r="H6610" s="130">
        <v>45857</v>
      </c>
      <c r="I6610" s="134"/>
      <c r="J6610" s="123">
        <f>IF(OR(tbl_Metraj22[[#This Row],[TARIH]]="",tbl_Metraj22[[#This Row],[TARIH]]="-"),0,IF(tbl_Metraj22[[#This Row],[YUZDE]]=0,tbl_Metraj22[[#This Row],[METRAJ_BETON]],tbl_Metraj22[[#This Row],[YUZDE]]*tbl_Metraj22[[#This Row],[METRAJ_BETON]]))</f>
        <v>0.7</v>
      </c>
      <c r="K6610" s="2" t="s">
        <v>23158</v>
      </c>
    </row>
    <row r="6611" spans="1:11" ht="14.25" x14ac:dyDescent="0.2">
      <c r="A6611" s="2" t="s">
        <v>734</v>
      </c>
      <c r="B6611" s="124" t="s">
        <v>9843</v>
      </c>
      <c r="C6611" s="124"/>
      <c r="D6611" s="126">
        <v>2.14</v>
      </c>
      <c r="E6611" s="124" t="s">
        <v>769</v>
      </c>
      <c r="F6611" s="124">
        <v>-5</v>
      </c>
      <c r="G6611" s="2" t="s">
        <v>19197</v>
      </c>
      <c r="H6611" s="130">
        <v>45857</v>
      </c>
      <c r="I6611" s="134"/>
      <c r="J6611" s="123">
        <f>IF(OR(tbl_Metraj22[[#This Row],[TARIH]]="",tbl_Metraj22[[#This Row],[TARIH]]="-"),0,IF(tbl_Metraj22[[#This Row],[YUZDE]]=0,tbl_Metraj22[[#This Row],[METRAJ_BETON]],tbl_Metraj22[[#This Row],[YUZDE]]*tbl_Metraj22[[#This Row],[METRAJ_BETON]]))</f>
        <v>2.14</v>
      </c>
      <c r="K6611" s="2" t="s">
        <v>23183</v>
      </c>
    </row>
    <row r="6612" spans="1:11" ht="14.25" x14ac:dyDescent="0.2">
      <c r="A6612" s="2" t="s">
        <v>734</v>
      </c>
      <c r="B6612" s="124" t="s">
        <v>9844</v>
      </c>
      <c r="C6612" s="124"/>
      <c r="D6612" s="126">
        <v>2.1</v>
      </c>
      <c r="E6612" s="124" t="s">
        <v>769</v>
      </c>
      <c r="F6612" s="124">
        <v>-5</v>
      </c>
      <c r="G6612" s="2" t="s">
        <v>19198</v>
      </c>
      <c r="H6612" s="130">
        <v>45857</v>
      </c>
      <c r="I6612" s="134"/>
      <c r="J6612" s="123">
        <f>IF(OR(tbl_Metraj22[[#This Row],[TARIH]]="",tbl_Metraj22[[#This Row],[TARIH]]="-"),0,IF(tbl_Metraj22[[#This Row],[YUZDE]]=0,tbl_Metraj22[[#This Row],[METRAJ_BETON]],tbl_Metraj22[[#This Row],[YUZDE]]*tbl_Metraj22[[#This Row],[METRAJ_BETON]]))</f>
        <v>2.1</v>
      </c>
      <c r="K6612" s="2" t="s">
        <v>23802</v>
      </c>
    </row>
    <row r="6613" spans="1:11" ht="14.25" x14ac:dyDescent="0.2">
      <c r="A6613" s="2" t="s">
        <v>734</v>
      </c>
      <c r="B6613" s="124" t="s">
        <v>9845</v>
      </c>
      <c r="C6613" s="124"/>
      <c r="D6613" s="126">
        <v>0.53</v>
      </c>
      <c r="E6613" s="124" t="s">
        <v>769</v>
      </c>
      <c r="F6613" s="124">
        <v>-5</v>
      </c>
      <c r="G6613" s="2" t="s">
        <v>19199</v>
      </c>
      <c r="H6613" s="130">
        <v>45857</v>
      </c>
      <c r="I6613" s="134"/>
      <c r="J6613" s="123">
        <f>IF(OR(tbl_Metraj22[[#This Row],[TARIH]]="",tbl_Metraj22[[#This Row],[TARIH]]="-"),0,IF(tbl_Metraj22[[#This Row],[YUZDE]]=0,tbl_Metraj22[[#This Row],[METRAJ_BETON]],tbl_Metraj22[[#This Row],[YUZDE]]*tbl_Metraj22[[#This Row],[METRAJ_BETON]]))</f>
        <v>0.53</v>
      </c>
      <c r="K6613" s="2" t="s">
        <v>23132</v>
      </c>
    </row>
    <row r="6614" spans="1:11" ht="14.25" x14ac:dyDescent="0.2">
      <c r="A6614" s="2" t="s">
        <v>734</v>
      </c>
      <c r="B6614" s="124" t="s">
        <v>9846</v>
      </c>
      <c r="C6614" s="124"/>
      <c r="D6614" s="126">
        <v>1.03</v>
      </c>
      <c r="E6614" s="124" t="s">
        <v>769</v>
      </c>
      <c r="F6614" s="124">
        <v>-5</v>
      </c>
      <c r="G6614" s="2" t="s">
        <v>19200</v>
      </c>
      <c r="H6614" s="130">
        <v>45857</v>
      </c>
      <c r="I6614" s="134"/>
      <c r="J6614" s="123">
        <f>IF(OR(tbl_Metraj22[[#This Row],[TARIH]]="",tbl_Metraj22[[#This Row],[TARIH]]="-"),0,IF(tbl_Metraj22[[#This Row],[YUZDE]]=0,tbl_Metraj22[[#This Row],[METRAJ_BETON]],tbl_Metraj22[[#This Row],[YUZDE]]*tbl_Metraj22[[#This Row],[METRAJ_BETON]]))</f>
        <v>1.03</v>
      </c>
      <c r="K6614" s="2" t="e">
        <v>#N/A</v>
      </c>
    </row>
    <row r="6615" spans="1:11" ht="14.25" x14ac:dyDescent="0.2">
      <c r="A6615" s="2" t="s">
        <v>734</v>
      </c>
      <c r="B6615" s="124" t="s">
        <v>9847</v>
      </c>
      <c r="C6615" s="124"/>
      <c r="D6615" s="126">
        <v>0.51</v>
      </c>
      <c r="E6615" s="124" t="s">
        <v>769</v>
      </c>
      <c r="F6615" s="124">
        <v>-5</v>
      </c>
      <c r="G6615" s="2" t="s">
        <v>19201</v>
      </c>
      <c r="H6615" s="130">
        <v>45857</v>
      </c>
      <c r="I6615" s="134"/>
      <c r="J6615" s="123">
        <f>IF(OR(tbl_Metraj22[[#This Row],[TARIH]]="",tbl_Metraj22[[#This Row],[TARIH]]="-"),0,IF(tbl_Metraj22[[#This Row],[YUZDE]]=0,tbl_Metraj22[[#This Row],[METRAJ_BETON]],tbl_Metraj22[[#This Row],[YUZDE]]*tbl_Metraj22[[#This Row],[METRAJ_BETON]]))</f>
        <v>0.51</v>
      </c>
      <c r="K6615" s="2" t="e">
        <v>#N/A</v>
      </c>
    </row>
    <row r="6616" spans="1:11" ht="14.25" x14ac:dyDescent="0.2">
      <c r="A6616" s="2" t="s">
        <v>734</v>
      </c>
      <c r="B6616" s="124" t="s">
        <v>9848</v>
      </c>
      <c r="C6616" s="124"/>
      <c r="D6616" s="126">
        <v>0.94</v>
      </c>
      <c r="E6616" s="124" t="s">
        <v>769</v>
      </c>
      <c r="F6616" s="124">
        <v>-5</v>
      </c>
      <c r="G6616" s="2" t="s">
        <v>19202</v>
      </c>
      <c r="H6616" s="130">
        <v>45857</v>
      </c>
      <c r="I6616" s="134"/>
      <c r="J6616" s="123">
        <f>IF(OR(tbl_Metraj22[[#This Row],[TARIH]]="",tbl_Metraj22[[#This Row],[TARIH]]="-"),0,IF(tbl_Metraj22[[#This Row],[YUZDE]]=0,tbl_Metraj22[[#This Row],[METRAJ_BETON]],tbl_Metraj22[[#This Row],[YUZDE]]*tbl_Metraj22[[#This Row],[METRAJ_BETON]]))</f>
        <v>0.94</v>
      </c>
      <c r="K6616" s="2" t="s">
        <v>22270</v>
      </c>
    </row>
    <row r="6617" spans="1:11" ht="14.25" x14ac:dyDescent="0.2">
      <c r="A6617" s="2" t="s">
        <v>728</v>
      </c>
      <c r="B6617" s="124" t="s">
        <v>10305</v>
      </c>
      <c r="C6617" s="124"/>
      <c r="D6617" s="126">
        <v>1.26</v>
      </c>
      <c r="E6617" s="124" t="s">
        <v>769</v>
      </c>
      <c r="F6617" s="124">
        <v>-5</v>
      </c>
      <c r="G6617" s="2" t="s">
        <v>19203</v>
      </c>
      <c r="H6617" s="130">
        <v>45857</v>
      </c>
      <c r="I6617" s="134"/>
      <c r="J6617" s="123">
        <f>IF(OR(tbl_Metraj22[[#This Row],[TARIH]]="",tbl_Metraj22[[#This Row],[TARIH]]="-"),0,IF(tbl_Metraj22[[#This Row],[YUZDE]]=0,tbl_Metraj22[[#This Row],[METRAJ_BETON]],tbl_Metraj22[[#This Row],[YUZDE]]*tbl_Metraj22[[#This Row],[METRAJ_BETON]]))</f>
        <v>1.26</v>
      </c>
      <c r="K6617" s="2" t="s">
        <v>1456</v>
      </c>
    </row>
    <row r="6618" spans="1:11" ht="14.25" x14ac:dyDescent="0.2">
      <c r="A6618" s="2" t="s">
        <v>728</v>
      </c>
      <c r="B6618" s="124" t="s">
        <v>10443</v>
      </c>
      <c r="C6618" s="124"/>
      <c r="D6618" s="126">
        <v>0.84</v>
      </c>
      <c r="E6618" s="124" t="s">
        <v>769</v>
      </c>
      <c r="F6618" s="124">
        <v>-5</v>
      </c>
      <c r="G6618" s="2" t="s">
        <v>19204</v>
      </c>
      <c r="H6618" s="130">
        <v>45857</v>
      </c>
      <c r="I6618" s="134"/>
      <c r="J6618" s="123">
        <f>IF(OR(tbl_Metraj22[[#This Row],[TARIH]]="",tbl_Metraj22[[#This Row],[TARIH]]="-"),0,IF(tbl_Metraj22[[#This Row],[YUZDE]]=0,tbl_Metraj22[[#This Row],[METRAJ_BETON]],tbl_Metraj22[[#This Row],[YUZDE]]*tbl_Metraj22[[#This Row],[METRAJ_BETON]]))</f>
        <v>0.84</v>
      </c>
      <c r="K6618" s="2" t="s">
        <v>1460</v>
      </c>
    </row>
    <row r="6619" spans="1:11" ht="14.25" x14ac:dyDescent="0.2">
      <c r="A6619" s="2" t="s">
        <v>728</v>
      </c>
      <c r="B6619" s="124" t="s">
        <v>10445</v>
      </c>
      <c r="C6619" s="124"/>
      <c r="D6619" s="126">
        <v>2.66</v>
      </c>
      <c r="E6619" s="124" t="s">
        <v>769</v>
      </c>
      <c r="F6619" s="124">
        <v>-5</v>
      </c>
      <c r="G6619" s="2" t="s">
        <v>19205</v>
      </c>
      <c r="H6619" s="130">
        <v>45857</v>
      </c>
      <c r="I6619" s="134"/>
      <c r="J6619" s="123">
        <f>IF(OR(tbl_Metraj22[[#This Row],[TARIH]]="",tbl_Metraj22[[#This Row],[TARIH]]="-"),0,IF(tbl_Metraj22[[#This Row],[YUZDE]]=0,tbl_Metraj22[[#This Row],[METRAJ_BETON]],tbl_Metraj22[[#This Row],[YUZDE]]*tbl_Metraj22[[#This Row],[METRAJ_BETON]]))</f>
        <v>2.66</v>
      </c>
      <c r="K6619" s="2" t="s">
        <v>1493</v>
      </c>
    </row>
    <row r="6620" spans="1:11" ht="14.25" x14ac:dyDescent="0.2">
      <c r="A6620" s="2" t="s">
        <v>728</v>
      </c>
      <c r="B6620" s="124" t="s">
        <v>10446</v>
      </c>
      <c r="C6620" s="124"/>
      <c r="D6620" s="126">
        <v>3.08</v>
      </c>
      <c r="E6620" s="124" t="s">
        <v>769</v>
      </c>
      <c r="F6620" s="124">
        <v>-5</v>
      </c>
      <c r="G6620" s="2" t="s">
        <v>19206</v>
      </c>
      <c r="H6620" s="130">
        <v>45857</v>
      </c>
      <c r="I6620" s="134"/>
      <c r="J6620" s="123">
        <f>IF(OR(tbl_Metraj22[[#This Row],[TARIH]]="",tbl_Metraj22[[#This Row],[TARIH]]="-"),0,IF(tbl_Metraj22[[#This Row],[YUZDE]]=0,tbl_Metraj22[[#This Row],[METRAJ_BETON]],tbl_Metraj22[[#This Row],[YUZDE]]*tbl_Metraj22[[#This Row],[METRAJ_BETON]]))</f>
        <v>3.08</v>
      </c>
      <c r="K6620" s="2" t="s">
        <v>1473</v>
      </c>
    </row>
    <row r="6621" spans="1:11" ht="14.25" x14ac:dyDescent="0.2">
      <c r="A6621" s="2" t="s">
        <v>728</v>
      </c>
      <c r="B6621" s="124" t="s">
        <v>10484</v>
      </c>
      <c r="C6621" s="124"/>
      <c r="D6621" s="126">
        <v>2.2400000000000002</v>
      </c>
      <c r="E6621" s="124" t="s">
        <v>769</v>
      </c>
      <c r="F6621" s="124">
        <v>-5</v>
      </c>
      <c r="G6621" s="2" t="s">
        <v>19207</v>
      </c>
      <c r="H6621" s="130">
        <v>45857</v>
      </c>
      <c r="I6621" s="134"/>
      <c r="J6621" s="123">
        <f>IF(OR(tbl_Metraj22[[#This Row],[TARIH]]="",tbl_Metraj22[[#This Row],[TARIH]]="-"),0,IF(tbl_Metraj22[[#This Row],[YUZDE]]=0,tbl_Metraj22[[#This Row],[METRAJ_BETON]],tbl_Metraj22[[#This Row],[YUZDE]]*tbl_Metraj22[[#This Row],[METRAJ_BETON]]))</f>
        <v>2.2400000000000002</v>
      </c>
      <c r="K6621" s="2" t="s">
        <v>1497</v>
      </c>
    </row>
    <row r="6622" spans="1:11" ht="14.25" x14ac:dyDescent="0.2">
      <c r="A6622" s="2" t="s">
        <v>728</v>
      </c>
      <c r="B6622" s="124" t="s">
        <v>10485</v>
      </c>
      <c r="C6622" s="124"/>
      <c r="D6622" s="126">
        <v>2.2400000000000002</v>
      </c>
      <c r="E6622" s="124" t="s">
        <v>769</v>
      </c>
      <c r="F6622" s="124">
        <v>-5</v>
      </c>
      <c r="G6622" s="2" t="s">
        <v>19208</v>
      </c>
      <c r="H6622" s="130">
        <v>45857</v>
      </c>
      <c r="I6622" s="134"/>
      <c r="J6622" s="123">
        <f>IF(OR(tbl_Metraj22[[#This Row],[TARIH]]="",tbl_Metraj22[[#This Row],[TARIH]]="-"),0,IF(tbl_Metraj22[[#This Row],[YUZDE]]=0,tbl_Metraj22[[#This Row],[METRAJ_BETON]],tbl_Metraj22[[#This Row],[YUZDE]]*tbl_Metraj22[[#This Row],[METRAJ_BETON]]))</f>
        <v>2.2400000000000002</v>
      </c>
      <c r="K6622" s="2" t="s">
        <v>1498</v>
      </c>
    </row>
    <row r="6623" spans="1:11" ht="14.25" x14ac:dyDescent="0.2">
      <c r="A6623" s="2" t="s">
        <v>728</v>
      </c>
      <c r="B6623" s="124" t="s">
        <v>10486</v>
      </c>
      <c r="C6623" s="124"/>
      <c r="D6623" s="126">
        <v>5.56</v>
      </c>
      <c r="E6623" s="124" t="s">
        <v>769</v>
      </c>
      <c r="F6623" s="124">
        <v>-5</v>
      </c>
      <c r="G6623" s="2" t="s">
        <v>19209</v>
      </c>
      <c r="H6623" s="130">
        <v>45857</v>
      </c>
      <c r="I6623" s="134"/>
      <c r="J6623" s="123">
        <f>IF(OR(tbl_Metraj22[[#This Row],[TARIH]]="",tbl_Metraj22[[#This Row],[TARIH]]="-"),0,IF(tbl_Metraj22[[#This Row],[YUZDE]]=0,tbl_Metraj22[[#This Row],[METRAJ_BETON]],tbl_Metraj22[[#This Row],[YUZDE]]*tbl_Metraj22[[#This Row],[METRAJ_BETON]]))</f>
        <v>5.56</v>
      </c>
      <c r="K6623" s="2" t="s">
        <v>1475</v>
      </c>
    </row>
    <row r="6624" spans="1:11" ht="14.25" x14ac:dyDescent="0.2">
      <c r="A6624" s="2" t="s">
        <v>728</v>
      </c>
      <c r="B6624" s="124" t="s">
        <v>10487</v>
      </c>
      <c r="C6624" s="124"/>
      <c r="D6624" s="126">
        <v>5.0199999999999996</v>
      </c>
      <c r="E6624" s="124" t="s">
        <v>769</v>
      </c>
      <c r="F6624" s="124">
        <v>-5</v>
      </c>
      <c r="G6624" s="2" t="s">
        <v>19210</v>
      </c>
      <c r="H6624" s="130">
        <v>45857</v>
      </c>
      <c r="I6624" s="134"/>
      <c r="J6624" s="123">
        <f>IF(OR(tbl_Metraj22[[#This Row],[TARIH]]="",tbl_Metraj22[[#This Row],[TARIH]]="-"),0,IF(tbl_Metraj22[[#This Row],[YUZDE]]=0,tbl_Metraj22[[#This Row],[METRAJ_BETON]],tbl_Metraj22[[#This Row],[YUZDE]]*tbl_Metraj22[[#This Row],[METRAJ_BETON]]))</f>
        <v>5.0199999999999996</v>
      </c>
      <c r="K6624" s="2" t="s">
        <v>1476</v>
      </c>
    </row>
    <row r="6625" spans="1:11" ht="14.25" x14ac:dyDescent="0.2">
      <c r="A6625" s="2" t="s">
        <v>728</v>
      </c>
      <c r="B6625" s="124" t="s">
        <v>10488</v>
      </c>
      <c r="C6625" s="124"/>
      <c r="D6625" s="126">
        <v>5.0199999999999996</v>
      </c>
      <c r="E6625" s="124" t="s">
        <v>769</v>
      </c>
      <c r="F6625" s="124">
        <v>-5</v>
      </c>
      <c r="G6625" s="2" t="s">
        <v>19211</v>
      </c>
      <c r="H6625" s="130">
        <v>45857</v>
      </c>
      <c r="I6625" s="134"/>
      <c r="J6625" s="123">
        <f>IF(OR(tbl_Metraj22[[#This Row],[TARIH]]="",tbl_Metraj22[[#This Row],[TARIH]]="-"),0,IF(tbl_Metraj22[[#This Row],[YUZDE]]=0,tbl_Metraj22[[#This Row],[METRAJ_BETON]],tbl_Metraj22[[#This Row],[YUZDE]]*tbl_Metraj22[[#This Row],[METRAJ_BETON]]))</f>
        <v>5.0199999999999996</v>
      </c>
      <c r="K6625" s="2" t="s">
        <v>1477</v>
      </c>
    </row>
    <row r="6626" spans="1:11" ht="14.25" x14ac:dyDescent="0.2">
      <c r="A6626" s="2" t="s">
        <v>728</v>
      </c>
      <c r="B6626" s="124" t="s">
        <v>10489</v>
      </c>
      <c r="C6626" s="124"/>
      <c r="D6626" s="126">
        <v>5.56</v>
      </c>
      <c r="E6626" s="124" t="s">
        <v>769</v>
      </c>
      <c r="F6626" s="124">
        <v>-5</v>
      </c>
      <c r="G6626" s="2" t="s">
        <v>19212</v>
      </c>
      <c r="H6626" s="130">
        <v>45857</v>
      </c>
      <c r="I6626" s="134"/>
      <c r="J6626" s="123">
        <f>IF(OR(tbl_Metraj22[[#This Row],[TARIH]]="",tbl_Metraj22[[#This Row],[TARIH]]="-"),0,IF(tbl_Metraj22[[#This Row],[YUZDE]]=0,tbl_Metraj22[[#This Row],[METRAJ_BETON]],tbl_Metraj22[[#This Row],[YUZDE]]*tbl_Metraj22[[#This Row],[METRAJ_BETON]]))</f>
        <v>5.56</v>
      </c>
      <c r="K6626" s="2" t="s">
        <v>1478</v>
      </c>
    </row>
    <row r="6627" spans="1:11" ht="14.25" x14ac:dyDescent="0.2">
      <c r="A6627" s="2" t="s">
        <v>728</v>
      </c>
      <c r="B6627" s="124" t="s">
        <v>10490</v>
      </c>
      <c r="C6627" s="124"/>
      <c r="D6627" s="126">
        <v>2.2400000000000002</v>
      </c>
      <c r="E6627" s="124" t="s">
        <v>769</v>
      </c>
      <c r="F6627" s="124">
        <v>-5</v>
      </c>
      <c r="G6627" s="2" t="s">
        <v>19213</v>
      </c>
      <c r="H6627" s="130">
        <v>45857</v>
      </c>
      <c r="I6627" s="134"/>
      <c r="J6627" s="123">
        <f>IF(OR(tbl_Metraj22[[#This Row],[TARIH]]="",tbl_Metraj22[[#This Row],[TARIH]]="-"),0,IF(tbl_Metraj22[[#This Row],[YUZDE]]=0,tbl_Metraj22[[#This Row],[METRAJ_BETON]],tbl_Metraj22[[#This Row],[YUZDE]]*tbl_Metraj22[[#This Row],[METRAJ_BETON]]))</f>
        <v>2.2400000000000002</v>
      </c>
      <c r="K6627" s="2" t="s">
        <v>1505</v>
      </c>
    </row>
    <row r="6628" spans="1:11" ht="14.25" x14ac:dyDescent="0.2">
      <c r="A6628" s="2" t="s">
        <v>728</v>
      </c>
      <c r="B6628" s="124" t="s">
        <v>10491</v>
      </c>
      <c r="C6628" s="124"/>
      <c r="D6628" s="126">
        <v>2.2400000000000002</v>
      </c>
      <c r="E6628" s="124" t="s">
        <v>769</v>
      </c>
      <c r="F6628" s="124">
        <v>-5</v>
      </c>
      <c r="G6628" s="2" t="s">
        <v>19214</v>
      </c>
      <c r="H6628" s="130">
        <v>45857</v>
      </c>
      <c r="I6628" s="134"/>
      <c r="J6628" s="123">
        <f>IF(OR(tbl_Metraj22[[#This Row],[TARIH]]="",tbl_Metraj22[[#This Row],[TARIH]]="-"),0,IF(tbl_Metraj22[[#This Row],[YUZDE]]=0,tbl_Metraj22[[#This Row],[METRAJ_BETON]],tbl_Metraj22[[#This Row],[YUZDE]]*tbl_Metraj22[[#This Row],[METRAJ_BETON]]))</f>
        <v>2.2400000000000002</v>
      </c>
      <c r="K6628" s="2" t="s">
        <v>1506</v>
      </c>
    </row>
    <row r="6629" spans="1:11" ht="14.25" x14ac:dyDescent="0.2">
      <c r="A6629" s="2" t="s">
        <v>728</v>
      </c>
      <c r="B6629" s="124" t="s">
        <v>10492</v>
      </c>
      <c r="C6629" s="124"/>
      <c r="D6629" s="126">
        <v>2.2400000000000002</v>
      </c>
      <c r="E6629" s="124" t="s">
        <v>769</v>
      </c>
      <c r="F6629" s="124">
        <v>-5</v>
      </c>
      <c r="G6629" s="2" t="s">
        <v>19215</v>
      </c>
      <c r="H6629" s="130">
        <v>45857</v>
      </c>
      <c r="I6629" s="134"/>
      <c r="J6629" s="123">
        <f>IF(OR(tbl_Metraj22[[#This Row],[TARIH]]="",tbl_Metraj22[[#This Row],[TARIH]]="-"),0,IF(tbl_Metraj22[[#This Row],[YUZDE]]=0,tbl_Metraj22[[#This Row],[METRAJ_BETON]],tbl_Metraj22[[#This Row],[YUZDE]]*tbl_Metraj22[[#This Row],[METRAJ_BETON]]))</f>
        <v>2.2400000000000002</v>
      </c>
      <c r="K6629" s="2" t="s">
        <v>1503</v>
      </c>
    </row>
    <row r="6630" spans="1:11" ht="14.25" x14ac:dyDescent="0.2">
      <c r="A6630" s="2" t="s">
        <v>728</v>
      </c>
      <c r="B6630" s="124" t="s">
        <v>10493</v>
      </c>
      <c r="C6630" s="124"/>
      <c r="D6630" s="126">
        <v>2.2400000000000002</v>
      </c>
      <c r="E6630" s="124" t="s">
        <v>769</v>
      </c>
      <c r="F6630" s="124">
        <v>-5</v>
      </c>
      <c r="G6630" s="2" t="s">
        <v>19216</v>
      </c>
      <c r="H6630" s="130">
        <v>45857</v>
      </c>
      <c r="I6630" s="134"/>
      <c r="J6630" s="123">
        <f>IF(OR(tbl_Metraj22[[#This Row],[TARIH]]="",tbl_Metraj22[[#This Row],[TARIH]]="-"),0,IF(tbl_Metraj22[[#This Row],[YUZDE]]=0,tbl_Metraj22[[#This Row],[METRAJ_BETON]],tbl_Metraj22[[#This Row],[YUZDE]]*tbl_Metraj22[[#This Row],[METRAJ_BETON]]))</f>
        <v>2.2400000000000002</v>
      </c>
      <c r="K6630" s="2" t="s">
        <v>1504</v>
      </c>
    </row>
    <row r="6631" spans="1:11" ht="14.25" x14ac:dyDescent="0.2">
      <c r="A6631" s="2" t="s">
        <v>728</v>
      </c>
      <c r="B6631" s="124" t="s">
        <v>10494</v>
      </c>
      <c r="C6631" s="124"/>
      <c r="D6631" s="126">
        <v>2.2400000000000002</v>
      </c>
      <c r="E6631" s="124" t="s">
        <v>769</v>
      </c>
      <c r="F6631" s="124">
        <v>-5</v>
      </c>
      <c r="G6631" s="2" t="s">
        <v>19217</v>
      </c>
      <c r="H6631" s="130">
        <v>45857</v>
      </c>
      <c r="I6631" s="134"/>
      <c r="J6631" s="123">
        <f>IF(OR(tbl_Metraj22[[#This Row],[TARIH]]="",tbl_Metraj22[[#This Row],[TARIH]]="-"),0,IF(tbl_Metraj22[[#This Row],[YUZDE]]=0,tbl_Metraj22[[#This Row],[METRAJ_BETON]],tbl_Metraj22[[#This Row],[YUZDE]]*tbl_Metraj22[[#This Row],[METRAJ_BETON]]))</f>
        <v>2.2400000000000002</v>
      </c>
      <c r="K6631" s="2" t="s">
        <v>1502</v>
      </c>
    </row>
    <row r="6632" spans="1:11" ht="14.25" x14ac:dyDescent="0.2">
      <c r="A6632" s="2" t="s">
        <v>728</v>
      </c>
      <c r="B6632" s="124" t="s">
        <v>10495</v>
      </c>
      <c r="C6632" s="124"/>
      <c r="D6632" s="126">
        <v>2.2400000000000002</v>
      </c>
      <c r="E6632" s="124" t="s">
        <v>769</v>
      </c>
      <c r="F6632" s="124">
        <v>-5</v>
      </c>
      <c r="G6632" s="2" t="s">
        <v>19218</v>
      </c>
      <c r="H6632" s="130">
        <v>45857</v>
      </c>
      <c r="I6632" s="134"/>
      <c r="J6632" s="123">
        <f>IF(OR(tbl_Metraj22[[#This Row],[TARIH]]="",tbl_Metraj22[[#This Row],[TARIH]]="-"),0,IF(tbl_Metraj22[[#This Row],[YUZDE]]=0,tbl_Metraj22[[#This Row],[METRAJ_BETON]],tbl_Metraj22[[#This Row],[YUZDE]]*tbl_Metraj22[[#This Row],[METRAJ_BETON]]))</f>
        <v>2.2400000000000002</v>
      </c>
      <c r="K6632" s="2" t="s">
        <v>1499</v>
      </c>
    </row>
    <row r="6633" spans="1:11" ht="14.25" x14ac:dyDescent="0.2">
      <c r="A6633" s="2" t="s">
        <v>728</v>
      </c>
      <c r="B6633" s="124" t="s">
        <v>10496</v>
      </c>
      <c r="C6633" s="124"/>
      <c r="D6633" s="126">
        <v>2.2400000000000002</v>
      </c>
      <c r="E6633" s="124" t="s">
        <v>769</v>
      </c>
      <c r="F6633" s="124">
        <v>-5</v>
      </c>
      <c r="G6633" s="2" t="s">
        <v>19219</v>
      </c>
      <c r="H6633" s="130">
        <v>45857</v>
      </c>
      <c r="I6633" s="134"/>
      <c r="J6633" s="123">
        <f>IF(OR(tbl_Metraj22[[#This Row],[TARIH]]="",tbl_Metraj22[[#This Row],[TARIH]]="-"),0,IF(tbl_Metraj22[[#This Row],[YUZDE]]=0,tbl_Metraj22[[#This Row],[METRAJ_BETON]],tbl_Metraj22[[#This Row],[YUZDE]]*tbl_Metraj22[[#This Row],[METRAJ_BETON]]))</f>
        <v>2.2400000000000002</v>
      </c>
      <c r="K6633" s="2" t="s">
        <v>1500</v>
      </c>
    </row>
    <row r="6634" spans="1:11" ht="14.25" x14ac:dyDescent="0.2">
      <c r="A6634" s="2" t="s">
        <v>728</v>
      </c>
      <c r="B6634" s="124" t="s">
        <v>10497</v>
      </c>
      <c r="C6634" s="124"/>
      <c r="D6634" s="126">
        <v>2.2400000000000002</v>
      </c>
      <c r="E6634" s="124" t="s">
        <v>769</v>
      </c>
      <c r="F6634" s="124">
        <v>-5</v>
      </c>
      <c r="G6634" s="2" t="s">
        <v>19220</v>
      </c>
      <c r="H6634" s="130">
        <v>45857</v>
      </c>
      <c r="I6634" s="134"/>
      <c r="J6634" s="123">
        <f>IF(OR(tbl_Metraj22[[#This Row],[TARIH]]="",tbl_Metraj22[[#This Row],[TARIH]]="-"),0,IF(tbl_Metraj22[[#This Row],[YUZDE]]=0,tbl_Metraj22[[#This Row],[METRAJ_BETON]],tbl_Metraj22[[#This Row],[YUZDE]]*tbl_Metraj22[[#This Row],[METRAJ_BETON]]))</f>
        <v>2.2400000000000002</v>
      </c>
      <c r="K6634" s="2" t="s">
        <v>1501</v>
      </c>
    </row>
    <row r="6635" spans="1:11" ht="14.25" x14ac:dyDescent="0.2">
      <c r="A6635" s="2" t="s">
        <v>728</v>
      </c>
      <c r="B6635" s="124" t="s">
        <v>10498</v>
      </c>
      <c r="C6635" s="124"/>
      <c r="D6635" s="126">
        <v>2.31</v>
      </c>
      <c r="E6635" s="124" t="s">
        <v>769</v>
      </c>
      <c r="F6635" s="124">
        <v>-5</v>
      </c>
      <c r="G6635" s="2" t="s">
        <v>19221</v>
      </c>
      <c r="H6635" s="130">
        <v>45857</v>
      </c>
      <c r="I6635" s="134"/>
      <c r="J6635" s="123">
        <f>IF(OR(tbl_Metraj22[[#This Row],[TARIH]]="",tbl_Metraj22[[#This Row],[TARIH]]="-"),0,IF(tbl_Metraj22[[#This Row],[YUZDE]]=0,tbl_Metraj22[[#This Row],[METRAJ_BETON]],tbl_Metraj22[[#This Row],[YUZDE]]*tbl_Metraj22[[#This Row],[METRAJ_BETON]]))</f>
        <v>2.31</v>
      </c>
      <c r="K6635" s="2" t="s">
        <v>1528</v>
      </c>
    </row>
    <row r="6636" spans="1:11" ht="14.25" x14ac:dyDescent="0.2">
      <c r="A6636" s="2" t="s">
        <v>728</v>
      </c>
      <c r="B6636" s="124" t="s">
        <v>10499</v>
      </c>
      <c r="C6636" s="124"/>
      <c r="D6636" s="126">
        <v>2.73</v>
      </c>
      <c r="E6636" s="124" t="s">
        <v>769</v>
      </c>
      <c r="F6636" s="124">
        <v>-5</v>
      </c>
      <c r="G6636" s="2" t="s">
        <v>19222</v>
      </c>
      <c r="H6636" s="130">
        <v>45857</v>
      </c>
      <c r="I6636" s="134"/>
      <c r="J6636" s="123">
        <f>IF(OR(tbl_Metraj22[[#This Row],[TARIH]]="",tbl_Metraj22[[#This Row],[TARIH]]="-"),0,IF(tbl_Metraj22[[#This Row],[YUZDE]]=0,tbl_Metraj22[[#This Row],[METRAJ_BETON]],tbl_Metraj22[[#This Row],[YUZDE]]*tbl_Metraj22[[#This Row],[METRAJ_BETON]]))</f>
        <v>2.73</v>
      </c>
      <c r="K6636" s="2" t="s">
        <v>1479</v>
      </c>
    </row>
    <row r="6637" spans="1:11" ht="14.25" x14ac:dyDescent="0.2">
      <c r="A6637" s="2" t="s">
        <v>728</v>
      </c>
      <c r="B6637" s="124" t="s">
        <v>10500</v>
      </c>
      <c r="C6637" s="124"/>
      <c r="D6637" s="126">
        <v>2.1</v>
      </c>
      <c r="E6637" s="124" t="s">
        <v>769</v>
      </c>
      <c r="F6637" s="124">
        <v>-5</v>
      </c>
      <c r="G6637" s="2" t="s">
        <v>19223</v>
      </c>
      <c r="H6637" s="130">
        <v>45857</v>
      </c>
      <c r="I6637" s="134"/>
      <c r="J6637" s="123">
        <f>IF(OR(tbl_Metraj22[[#This Row],[TARIH]]="",tbl_Metraj22[[#This Row],[TARIH]]="-"),0,IF(tbl_Metraj22[[#This Row],[YUZDE]]=0,tbl_Metraj22[[#This Row],[METRAJ_BETON]],tbl_Metraj22[[#This Row],[YUZDE]]*tbl_Metraj22[[#This Row],[METRAJ_BETON]]))</f>
        <v>2.1</v>
      </c>
      <c r="K6637" s="2" t="s">
        <v>1480</v>
      </c>
    </row>
    <row r="6638" spans="1:11" ht="14.25" x14ac:dyDescent="0.2">
      <c r="A6638" s="2" t="s">
        <v>728</v>
      </c>
      <c r="B6638" s="124" t="s">
        <v>10501</v>
      </c>
      <c r="C6638" s="124"/>
      <c r="D6638" s="126">
        <v>2.1</v>
      </c>
      <c r="E6638" s="124" t="s">
        <v>769</v>
      </c>
      <c r="F6638" s="124">
        <v>-5</v>
      </c>
      <c r="G6638" s="2" t="s">
        <v>19224</v>
      </c>
      <c r="H6638" s="130">
        <v>45857</v>
      </c>
      <c r="I6638" s="134"/>
      <c r="J6638" s="123">
        <f>IF(OR(tbl_Metraj22[[#This Row],[TARIH]]="",tbl_Metraj22[[#This Row],[TARIH]]="-"),0,IF(tbl_Metraj22[[#This Row],[YUZDE]]=0,tbl_Metraj22[[#This Row],[METRAJ_BETON]],tbl_Metraj22[[#This Row],[YUZDE]]*tbl_Metraj22[[#This Row],[METRAJ_BETON]]))</f>
        <v>2.1</v>
      </c>
      <c r="K6638" s="2" t="s">
        <v>1481</v>
      </c>
    </row>
    <row r="6639" spans="1:11" ht="14.25" x14ac:dyDescent="0.2">
      <c r="A6639" s="2" t="s">
        <v>728</v>
      </c>
      <c r="B6639" s="124" t="s">
        <v>10502</v>
      </c>
      <c r="C6639" s="124"/>
      <c r="D6639" s="126">
        <v>2.73</v>
      </c>
      <c r="E6639" s="124" t="s">
        <v>769</v>
      </c>
      <c r="F6639" s="124">
        <v>-5</v>
      </c>
      <c r="G6639" s="2" t="s">
        <v>19225</v>
      </c>
      <c r="H6639" s="130">
        <v>45857</v>
      </c>
      <c r="I6639" s="134"/>
      <c r="J6639" s="123">
        <f>IF(OR(tbl_Metraj22[[#This Row],[TARIH]]="",tbl_Metraj22[[#This Row],[TARIH]]="-"),0,IF(tbl_Metraj22[[#This Row],[YUZDE]]=0,tbl_Metraj22[[#This Row],[METRAJ_BETON]],tbl_Metraj22[[#This Row],[YUZDE]]*tbl_Metraj22[[#This Row],[METRAJ_BETON]]))</f>
        <v>2.73</v>
      </c>
      <c r="K6639" s="2" t="s">
        <v>1482</v>
      </c>
    </row>
    <row r="6640" spans="1:11" ht="14.25" x14ac:dyDescent="0.2">
      <c r="A6640" s="2" t="s">
        <v>728</v>
      </c>
      <c r="B6640" s="124" t="s">
        <v>10503</v>
      </c>
      <c r="C6640" s="124"/>
      <c r="D6640" s="126">
        <v>2.89</v>
      </c>
      <c r="E6640" s="124" t="s">
        <v>769</v>
      </c>
      <c r="F6640" s="124">
        <v>-5</v>
      </c>
      <c r="G6640" s="2" t="s">
        <v>19226</v>
      </c>
      <c r="H6640" s="130">
        <v>45857</v>
      </c>
      <c r="I6640" s="134"/>
      <c r="J6640" s="123">
        <f>IF(OR(tbl_Metraj22[[#This Row],[TARIH]]="",tbl_Metraj22[[#This Row],[TARIH]]="-"),0,IF(tbl_Metraj22[[#This Row],[YUZDE]]=0,tbl_Metraj22[[#This Row],[METRAJ_BETON]],tbl_Metraj22[[#This Row],[YUZDE]]*tbl_Metraj22[[#This Row],[METRAJ_BETON]]))</f>
        <v>2.89</v>
      </c>
      <c r="K6640" s="2" t="s">
        <v>1483</v>
      </c>
    </row>
    <row r="6641" spans="1:11" ht="14.25" x14ac:dyDescent="0.2">
      <c r="A6641" s="2" t="s">
        <v>728</v>
      </c>
      <c r="B6641" s="124" t="s">
        <v>10504</v>
      </c>
      <c r="C6641" s="124"/>
      <c r="D6641" s="126">
        <v>3.36</v>
      </c>
      <c r="E6641" s="124" t="s">
        <v>769</v>
      </c>
      <c r="F6641" s="124">
        <v>-5</v>
      </c>
      <c r="G6641" s="2" t="s">
        <v>19227</v>
      </c>
      <c r="H6641" s="130">
        <v>45857</v>
      </c>
      <c r="I6641" s="134"/>
      <c r="J6641" s="123">
        <f>IF(OR(tbl_Metraj22[[#This Row],[TARIH]]="",tbl_Metraj22[[#This Row],[TARIH]]="-"),0,IF(tbl_Metraj22[[#This Row],[YUZDE]]=0,tbl_Metraj22[[#This Row],[METRAJ_BETON]],tbl_Metraj22[[#This Row],[YUZDE]]*tbl_Metraj22[[#This Row],[METRAJ_BETON]]))</f>
        <v>3.36</v>
      </c>
      <c r="K6641" s="2" t="s">
        <v>1484</v>
      </c>
    </row>
    <row r="6642" spans="1:11" ht="14.25" x14ac:dyDescent="0.2">
      <c r="A6642" s="2" t="s">
        <v>728</v>
      </c>
      <c r="B6642" s="124" t="s">
        <v>10505</v>
      </c>
      <c r="C6642" s="124"/>
      <c r="D6642" s="126">
        <v>3.92</v>
      </c>
      <c r="E6642" s="124" t="s">
        <v>769</v>
      </c>
      <c r="F6642" s="124">
        <v>-5</v>
      </c>
      <c r="G6642" s="2" t="s">
        <v>19228</v>
      </c>
      <c r="H6642" s="130">
        <v>45857</v>
      </c>
      <c r="I6642" s="134"/>
      <c r="J6642" s="123">
        <f>IF(OR(tbl_Metraj22[[#This Row],[TARIH]]="",tbl_Metraj22[[#This Row],[TARIH]]="-"),0,IF(tbl_Metraj22[[#This Row],[YUZDE]]=0,tbl_Metraj22[[#This Row],[METRAJ_BETON]],tbl_Metraj22[[#This Row],[YUZDE]]*tbl_Metraj22[[#This Row],[METRAJ_BETON]]))</f>
        <v>3.92</v>
      </c>
      <c r="K6642" s="2" t="s">
        <v>1485</v>
      </c>
    </row>
    <row r="6643" spans="1:11" ht="14.25" x14ac:dyDescent="0.2">
      <c r="A6643" s="2" t="s">
        <v>728</v>
      </c>
      <c r="B6643" s="124" t="s">
        <v>10506</v>
      </c>
      <c r="C6643" s="124"/>
      <c r="D6643" s="126">
        <v>3.92</v>
      </c>
      <c r="E6643" s="124" t="s">
        <v>769</v>
      </c>
      <c r="F6643" s="124">
        <v>-5</v>
      </c>
      <c r="G6643" s="2" t="s">
        <v>19229</v>
      </c>
      <c r="H6643" s="130">
        <v>45857</v>
      </c>
      <c r="I6643" s="134"/>
      <c r="J6643" s="123">
        <f>IF(OR(tbl_Metraj22[[#This Row],[TARIH]]="",tbl_Metraj22[[#This Row],[TARIH]]="-"),0,IF(tbl_Metraj22[[#This Row],[YUZDE]]=0,tbl_Metraj22[[#This Row],[METRAJ_BETON]],tbl_Metraj22[[#This Row],[YUZDE]]*tbl_Metraj22[[#This Row],[METRAJ_BETON]]))</f>
        <v>3.92</v>
      </c>
      <c r="K6643" s="2" t="s">
        <v>1486</v>
      </c>
    </row>
    <row r="6644" spans="1:11" ht="14.25" x14ac:dyDescent="0.2">
      <c r="A6644" s="2" t="s">
        <v>728</v>
      </c>
      <c r="B6644" s="124" t="s">
        <v>10507</v>
      </c>
      <c r="C6644" s="124"/>
      <c r="D6644" s="126">
        <v>3.36</v>
      </c>
      <c r="E6644" s="124" t="s">
        <v>769</v>
      </c>
      <c r="F6644" s="124">
        <v>-5</v>
      </c>
      <c r="G6644" s="2" t="s">
        <v>19230</v>
      </c>
      <c r="H6644" s="130">
        <v>45857</v>
      </c>
      <c r="I6644" s="134"/>
      <c r="J6644" s="123">
        <f>IF(OR(tbl_Metraj22[[#This Row],[TARIH]]="",tbl_Metraj22[[#This Row],[TARIH]]="-"),0,IF(tbl_Metraj22[[#This Row],[YUZDE]]=0,tbl_Metraj22[[#This Row],[METRAJ_BETON]],tbl_Metraj22[[#This Row],[YUZDE]]*tbl_Metraj22[[#This Row],[METRAJ_BETON]]))</f>
        <v>3.36</v>
      </c>
      <c r="K6644" s="2" t="s">
        <v>1487</v>
      </c>
    </row>
    <row r="6645" spans="1:11" ht="14.25" x14ac:dyDescent="0.2">
      <c r="A6645" s="2" t="s">
        <v>728</v>
      </c>
      <c r="B6645" s="124" t="s">
        <v>10508</v>
      </c>
      <c r="C6645" s="124"/>
      <c r="D6645" s="126">
        <v>4.32</v>
      </c>
      <c r="E6645" s="124" t="s">
        <v>769</v>
      </c>
      <c r="F6645" s="124">
        <v>-5</v>
      </c>
      <c r="G6645" s="2" t="s">
        <v>19231</v>
      </c>
      <c r="H6645" s="130">
        <v>45857</v>
      </c>
      <c r="I6645" s="134"/>
      <c r="J6645" s="123">
        <f>IF(OR(tbl_Metraj22[[#This Row],[TARIH]]="",tbl_Metraj22[[#This Row],[TARIH]]="-"),0,IF(tbl_Metraj22[[#This Row],[YUZDE]]=0,tbl_Metraj22[[#This Row],[METRAJ_BETON]],tbl_Metraj22[[#This Row],[YUZDE]]*tbl_Metraj22[[#This Row],[METRAJ_BETON]]))</f>
        <v>4.32</v>
      </c>
      <c r="K6645" s="2" t="s">
        <v>1488</v>
      </c>
    </row>
    <row r="6646" spans="1:11" ht="14.25" x14ac:dyDescent="0.2">
      <c r="A6646" s="2" t="s">
        <v>728</v>
      </c>
      <c r="B6646" s="124" t="s">
        <v>10509</v>
      </c>
      <c r="C6646" s="124"/>
      <c r="D6646" s="126">
        <v>4.32</v>
      </c>
      <c r="E6646" s="124" t="s">
        <v>769</v>
      </c>
      <c r="F6646" s="124">
        <v>-5</v>
      </c>
      <c r="G6646" s="2" t="s">
        <v>19232</v>
      </c>
      <c r="H6646" s="130">
        <v>45857</v>
      </c>
      <c r="I6646" s="134"/>
      <c r="J6646" s="123">
        <f>IF(OR(tbl_Metraj22[[#This Row],[TARIH]]="",tbl_Metraj22[[#This Row],[TARIH]]="-"),0,IF(tbl_Metraj22[[#This Row],[YUZDE]]=0,tbl_Metraj22[[#This Row],[METRAJ_BETON]],tbl_Metraj22[[#This Row],[YUZDE]]*tbl_Metraj22[[#This Row],[METRAJ_BETON]]))</f>
        <v>4.32</v>
      </c>
      <c r="K6646" s="2" t="s">
        <v>1489</v>
      </c>
    </row>
    <row r="6647" spans="1:11" ht="14.25" x14ac:dyDescent="0.2">
      <c r="A6647" s="2" t="s">
        <v>728</v>
      </c>
      <c r="B6647" s="124" t="s">
        <v>10510</v>
      </c>
      <c r="C6647" s="124"/>
      <c r="D6647" s="126">
        <v>4.32</v>
      </c>
      <c r="E6647" s="124" t="s">
        <v>769</v>
      </c>
      <c r="F6647" s="124">
        <v>-5</v>
      </c>
      <c r="G6647" s="2" t="s">
        <v>19233</v>
      </c>
      <c r="H6647" s="130">
        <v>45857</v>
      </c>
      <c r="I6647" s="134"/>
      <c r="J6647" s="123">
        <f>IF(OR(tbl_Metraj22[[#This Row],[TARIH]]="",tbl_Metraj22[[#This Row],[TARIH]]="-"),0,IF(tbl_Metraj22[[#This Row],[YUZDE]]=0,tbl_Metraj22[[#This Row],[METRAJ_BETON]],tbl_Metraj22[[#This Row],[YUZDE]]*tbl_Metraj22[[#This Row],[METRAJ_BETON]]))</f>
        <v>4.32</v>
      </c>
      <c r="K6647" s="2" t="s">
        <v>1492</v>
      </c>
    </row>
    <row r="6648" spans="1:11" ht="14.25" x14ac:dyDescent="0.2">
      <c r="A6648" s="2" t="s">
        <v>728</v>
      </c>
      <c r="B6648" s="124" t="s">
        <v>10511</v>
      </c>
      <c r="C6648" s="124"/>
      <c r="D6648" s="126">
        <v>2.31</v>
      </c>
      <c r="E6648" s="124" t="s">
        <v>769</v>
      </c>
      <c r="F6648" s="124">
        <v>-5</v>
      </c>
      <c r="G6648" s="2" t="s">
        <v>19234</v>
      </c>
      <c r="H6648" s="130">
        <v>45857</v>
      </c>
      <c r="I6648" s="134"/>
      <c r="J6648" s="123">
        <f>IF(OR(tbl_Metraj22[[#This Row],[TARIH]]="",tbl_Metraj22[[#This Row],[TARIH]]="-"),0,IF(tbl_Metraj22[[#This Row],[YUZDE]]=0,tbl_Metraj22[[#This Row],[METRAJ_BETON]],tbl_Metraj22[[#This Row],[YUZDE]]*tbl_Metraj22[[#This Row],[METRAJ_BETON]]))</f>
        <v>2.31</v>
      </c>
      <c r="K6648" s="2" t="s">
        <v>1526</v>
      </c>
    </row>
    <row r="6649" spans="1:11" ht="14.25" x14ac:dyDescent="0.2">
      <c r="A6649" s="2" t="s">
        <v>728</v>
      </c>
      <c r="B6649" s="124" t="s">
        <v>10514</v>
      </c>
      <c r="C6649" s="124"/>
      <c r="D6649" s="126">
        <v>2.31</v>
      </c>
      <c r="E6649" s="124" t="s">
        <v>769</v>
      </c>
      <c r="F6649" s="124">
        <v>-5</v>
      </c>
      <c r="G6649" s="2" t="s">
        <v>19235</v>
      </c>
      <c r="H6649" s="130">
        <v>45857</v>
      </c>
      <c r="I6649" s="134"/>
      <c r="J6649" s="123">
        <f>IF(OR(tbl_Metraj22[[#This Row],[TARIH]]="",tbl_Metraj22[[#This Row],[TARIH]]="-"),0,IF(tbl_Metraj22[[#This Row],[YUZDE]]=0,tbl_Metraj22[[#This Row],[METRAJ_BETON]],tbl_Metraj22[[#This Row],[YUZDE]]*tbl_Metraj22[[#This Row],[METRAJ_BETON]]))</f>
        <v>2.31</v>
      </c>
      <c r="K6649" s="2" t="s">
        <v>1525</v>
      </c>
    </row>
    <row r="6650" spans="1:11" ht="14.25" x14ac:dyDescent="0.2">
      <c r="A6650" s="2" t="s">
        <v>728</v>
      </c>
      <c r="B6650" s="124" t="s">
        <v>10516</v>
      </c>
      <c r="C6650" s="124"/>
      <c r="D6650" s="126">
        <v>4.3600000000000003</v>
      </c>
      <c r="E6650" s="124" t="s">
        <v>769</v>
      </c>
      <c r="F6650" s="124">
        <v>-5</v>
      </c>
      <c r="G6650" s="2" t="s">
        <v>19236</v>
      </c>
      <c r="H6650" s="130">
        <v>45857</v>
      </c>
      <c r="I6650" s="134"/>
      <c r="J6650" s="123">
        <f>IF(OR(tbl_Metraj22[[#This Row],[TARIH]]="",tbl_Metraj22[[#This Row],[TARIH]]="-"),0,IF(tbl_Metraj22[[#This Row],[YUZDE]]=0,tbl_Metraj22[[#This Row],[METRAJ_BETON]],tbl_Metraj22[[#This Row],[YUZDE]]*tbl_Metraj22[[#This Row],[METRAJ_BETON]]))</f>
        <v>4.3600000000000003</v>
      </c>
      <c r="K6650" s="2" t="s">
        <v>1516</v>
      </c>
    </row>
    <row r="6651" spans="1:11" ht="14.25" x14ac:dyDescent="0.2">
      <c r="A6651" s="2" t="s">
        <v>728</v>
      </c>
      <c r="B6651" s="124" t="s">
        <v>10519</v>
      </c>
      <c r="C6651" s="124"/>
      <c r="D6651" s="126">
        <v>3.15</v>
      </c>
      <c r="E6651" s="124" t="s">
        <v>769</v>
      </c>
      <c r="F6651" s="124">
        <v>-5</v>
      </c>
      <c r="G6651" s="2" t="s">
        <v>19237</v>
      </c>
      <c r="H6651" s="130">
        <v>45857</v>
      </c>
      <c r="I6651" s="134"/>
      <c r="J6651" s="123">
        <f>IF(OR(tbl_Metraj22[[#This Row],[TARIH]]="",tbl_Metraj22[[#This Row],[TARIH]]="-"),0,IF(tbl_Metraj22[[#This Row],[YUZDE]]=0,tbl_Metraj22[[#This Row],[METRAJ_BETON]],tbl_Metraj22[[#This Row],[YUZDE]]*tbl_Metraj22[[#This Row],[METRAJ_BETON]]))</f>
        <v>3.15</v>
      </c>
      <c r="K6651" s="2" t="s">
        <v>1527</v>
      </c>
    </row>
    <row r="6652" spans="1:11" ht="14.25" x14ac:dyDescent="0.2">
      <c r="A6652" s="2" t="s">
        <v>728</v>
      </c>
      <c r="B6652" s="124" t="s">
        <v>10521</v>
      </c>
      <c r="C6652" s="124"/>
      <c r="D6652" s="126">
        <v>2.8</v>
      </c>
      <c r="E6652" s="124" t="s">
        <v>769</v>
      </c>
      <c r="F6652" s="124">
        <v>-5</v>
      </c>
      <c r="G6652" s="2" t="s">
        <v>19238</v>
      </c>
      <c r="H6652" s="130">
        <v>45857</v>
      </c>
      <c r="I6652" s="134"/>
      <c r="J6652" s="123">
        <f>IF(OR(tbl_Metraj22[[#This Row],[TARIH]]="",tbl_Metraj22[[#This Row],[TARIH]]="-"),0,IF(tbl_Metraj22[[#This Row],[YUZDE]]=0,tbl_Metraj22[[#This Row],[METRAJ_BETON]],tbl_Metraj22[[#This Row],[YUZDE]]*tbl_Metraj22[[#This Row],[METRAJ_BETON]]))</f>
        <v>2.8</v>
      </c>
      <c r="K6652" s="2" t="s">
        <v>1474</v>
      </c>
    </row>
    <row r="6653" spans="1:11" ht="14.25" x14ac:dyDescent="0.2">
      <c r="A6653" s="2" t="s">
        <v>2977</v>
      </c>
      <c r="B6653" s="124" t="s">
        <v>8363</v>
      </c>
      <c r="C6653" s="124"/>
      <c r="D6653" s="126">
        <v>41.88</v>
      </c>
      <c r="E6653" s="124" t="s">
        <v>769</v>
      </c>
      <c r="F6653" s="124">
        <v>-5</v>
      </c>
      <c r="G6653" s="2" t="s">
        <v>19239</v>
      </c>
      <c r="H6653" s="130">
        <v>45857</v>
      </c>
      <c r="I6653" s="134"/>
      <c r="J6653" s="123">
        <f>IF(OR(tbl_Metraj22[[#This Row],[TARIH]]="",tbl_Metraj22[[#This Row],[TARIH]]="-"),0,IF(tbl_Metraj22[[#This Row],[YUZDE]]=0,tbl_Metraj22[[#This Row],[METRAJ_BETON]],tbl_Metraj22[[#This Row],[YUZDE]]*tbl_Metraj22[[#This Row],[METRAJ_BETON]]))</f>
        <v>41.88</v>
      </c>
      <c r="K6653" s="2" t="s">
        <v>1454</v>
      </c>
    </row>
    <row r="6654" spans="1:11" ht="14.25" x14ac:dyDescent="0.2">
      <c r="A6654" s="2" t="s">
        <v>2977</v>
      </c>
      <c r="B6654" s="124" t="s">
        <v>8364</v>
      </c>
      <c r="C6654" s="124"/>
      <c r="D6654" s="126">
        <v>5.42</v>
      </c>
      <c r="E6654" s="124" t="s">
        <v>769</v>
      </c>
      <c r="F6654" s="124">
        <v>-5</v>
      </c>
      <c r="G6654" s="2" t="s">
        <v>19240</v>
      </c>
      <c r="H6654" s="130">
        <v>45857</v>
      </c>
      <c r="I6654" s="134"/>
      <c r="J6654" s="123">
        <f>IF(OR(tbl_Metraj22[[#This Row],[TARIH]]="",tbl_Metraj22[[#This Row],[TARIH]]="-"),0,IF(tbl_Metraj22[[#This Row],[YUZDE]]=0,tbl_Metraj22[[#This Row],[METRAJ_BETON]],tbl_Metraj22[[#This Row],[YUZDE]]*tbl_Metraj22[[#This Row],[METRAJ_BETON]]))</f>
        <v>5.42</v>
      </c>
      <c r="K6654" s="2" t="s">
        <v>1453</v>
      </c>
    </row>
    <row r="6655" spans="1:11" ht="14.25" x14ac:dyDescent="0.2">
      <c r="A6655" s="2" t="s">
        <v>2977</v>
      </c>
      <c r="B6655" s="124" t="s">
        <v>8365</v>
      </c>
      <c r="C6655" s="124"/>
      <c r="D6655" s="126">
        <v>10.47</v>
      </c>
      <c r="E6655" s="124" t="s">
        <v>769</v>
      </c>
      <c r="F6655" s="124">
        <v>-5</v>
      </c>
      <c r="G6655" s="2" t="s">
        <v>19241</v>
      </c>
      <c r="H6655" s="130">
        <v>45857</v>
      </c>
      <c r="I6655" s="134"/>
      <c r="J6655" s="123">
        <f>IF(OR(tbl_Metraj22[[#This Row],[TARIH]]="",tbl_Metraj22[[#This Row],[TARIH]]="-"),0,IF(tbl_Metraj22[[#This Row],[YUZDE]]=0,tbl_Metraj22[[#This Row],[METRAJ_BETON]],tbl_Metraj22[[#This Row],[YUZDE]]*tbl_Metraj22[[#This Row],[METRAJ_BETON]]))</f>
        <v>10.47</v>
      </c>
      <c r="K6655" s="2" t="s">
        <v>1452</v>
      </c>
    </row>
    <row r="6656" spans="1:11" ht="14.25" x14ac:dyDescent="0.2">
      <c r="A6656" s="2" t="s">
        <v>2977</v>
      </c>
      <c r="B6656" s="124" t="s">
        <v>8366</v>
      </c>
      <c r="C6656" s="124"/>
      <c r="D6656" s="126">
        <v>6.61</v>
      </c>
      <c r="E6656" s="124" t="s">
        <v>769</v>
      </c>
      <c r="F6656" s="124">
        <v>-5</v>
      </c>
      <c r="G6656" s="2" t="s">
        <v>19242</v>
      </c>
      <c r="H6656" s="130">
        <v>45857</v>
      </c>
      <c r="I6656" s="134"/>
      <c r="J6656" s="123">
        <f>IF(OR(tbl_Metraj22[[#This Row],[TARIH]]="",tbl_Metraj22[[#This Row],[TARIH]]="-"),0,IF(tbl_Metraj22[[#This Row],[YUZDE]]=0,tbl_Metraj22[[#This Row],[METRAJ_BETON]],tbl_Metraj22[[#This Row],[YUZDE]]*tbl_Metraj22[[#This Row],[METRAJ_BETON]]))</f>
        <v>6.61</v>
      </c>
      <c r="K6656" s="2" t="s">
        <v>1451</v>
      </c>
    </row>
    <row r="6657" spans="1:11" ht="14.25" x14ac:dyDescent="0.2">
      <c r="A6657" s="2" t="s">
        <v>2977</v>
      </c>
      <c r="B6657" s="124" t="s">
        <v>8367</v>
      </c>
      <c r="C6657" s="124"/>
      <c r="D6657" s="126">
        <v>50.29</v>
      </c>
      <c r="E6657" s="124" t="s">
        <v>769</v>
      </c>
      <c r="F6657" s="124">
        <v>-5</v>
      </c>
      <c r="G6657" s="2" t="s">
        <v>19243</v>
      </c>
      <c r="H6657" s="130">
        <v>45857</v>
      </c>
      <c r="I6657" s="134"/>
      <c r="J6657" s="123">
        <f>IF(OR(tbl_Metraj22[[#This Row],[TARIH]]="",tbl_Metraj22[[#This Row],[TARIH]]="-"),0,IF(tbl_Metraj22[[#This Row],[YUZDE]]=0,tbl_Metraj22[[#This Row],[METRAJ_BETON]],tbl_Metraj22[[#This Row],[YUZDE]]*tbl_Metraj22[[#This Row],[METRAJ_BETON]]))</f>
        <v>50.29</v>
      </c>
    </row>
    <row r="6658" spans="1:11" ht="14.25" x14ac:dyDescent="0.2">
      <c r="A6658" s="2" t="s">
        <v>2977</v>
      </c>
      <c r="B6658" s="124" t="s">
        <v>8368</v>
      </c>
      <c r="C6658" s="124"/>
      <c r="D6658" s="126">
        <v>48.31</v>
      </c>
      <c r="E6658" s="124" t="s">
        <v>769</v>
      </c>
      <c r="F6658" s="124">
        <v>-5</v>
      </c>
      <c r="G6658" s="2" t="s">
        <v>19244</v>
      </c>
      <c r="H6658" s="130">
        <v>45857</v>
      </c>
      <c r="I6658" s="134"/>
      <c r="J6658" s="123">
        <f>IF(OR(tbl_Metraj22[[#This Row],[TARIH]]="",tbl_Metraj22[[#This Row],[TARIH]]="-"),0,IF(tbl_Metraj22[[#This Row],[YUZDE]]=0,tbl_Metraj22[[#This Row],[METRAJ_BETON]],tbl_Metraj22[[#This Row],[YUZDE]]*tbl_Metraj22[[#This Row],[METRAJ_BETON]]))</f>
        <v>48.31</v>
      </c>
    </row>
    <row r="6659" spans="1:11" ht="14.25" x14ac:dyDescent="0.2">
      <c r="A6659" s="2" t="s">
        <v>2977</v>
      </c>
      <c r="B6659" s="124" t="s">
        <v>8456</v>
      </c>
      <c r="C6659" s="124"/>
      <c r="D6659" s="126">
        <v>5.64</v>
      </c>
      <c r="E6659" s="124" t="s">
        <v>769</v>
      </c>
      <c r="F6659" s="124">
        <v>-5</v>
      </c>
      <c r="G6659" s="2" t="s">
        <v>19245</v>
      </c>
      <c r="H6659" s="130">
        <v>45857</v>
      </c>
      <c r="I6659" s="134"/>
      <c r="J6659" s="123">
        <f>IF(OR(tbl_Metraj22[[#This Row],[TARIH]]="",tbl_Metraj22[[#This Row],[TARIH]]="-"),0,IF(tbl_Metraj22[[#This Row],[YUZDE]]=0,tbl_Metraj22[[#This Row],[METRAJ_BETON]],tbl_Metraj22[[#This Row],[YUZDE]]*tbl_Metraj22[[#This Row],[METRAJ_BETON]]))</f>
        <v>5.64</v>
      </c>
      <c r="K6659" s="2" t="s">
        <v>1199</v>
      </c>
    </row>
    <row r="6660" spans="1:11" ht="14.25" x14ac:dyDescent="0.2">
      <c r="A6660" s="2" t="s">
        <v>2977</v>
      </c>
      <c r="B6660" s="124" t="s">
        <v>8457</v>
      </c>
      <c r="C6660" s="124"/>
      <c r="D6660" s="126">
        <v>19.11</v>
      </c>
      <c r="E6660" s="124" t="s">
        <v>769</v>
      </c>
      <c r="F6660" s="124">
        <v>-5</v>
      </c>
      <c r="G6660" s="2" t="s">
        <v>19246</v>
      </c>
      <c r="H6660" s="130">
        <v>45857</v>
      </c>
      <c r="I6660" s="134"/>
      <c r="J6660" s="123">
        <f>IF(OR(tbl_Metraj22[[#This Row],[TARIH]]="",tbl_Metraj22[[#This Row],[TARIH]]="-"),0,IF(tbl_Metraj22[[#This Row],[YUZDE]]=0,tbl_Metraj22[[#This Row],[METRAJ_BETON]],tbl_Metraj22[[#This Row],[YUZDE]]*tbl_Metraj22[[#This Row],[METRAJ_BETON]]))</f>
        <v>19.11</v>
      </c>
      <c r="K6660" s="2" t="s">
        <v>1200</v>
      </c>
    </row>
    <row r="6661" spans="1:11" ht="14.25" x14ac:dyDescent="0.2">
      <c r="A6661" s="2" t="s">
        <v>2977</v>
      </c>
      <c r="B6661" s="124" t="s">
        <v>8458</v>
      </c>
      <c r="C6661" s="124"/>
      <c r="D6661" s="126">
        <v>3.56</v>
      </c>
      <c r="E6661" s="124" t="s">
        <v>769</v>
      </c>
      <c r="F6661" s="124">
        <v>-5</v>
      </c>
      <c r="G6661" s="2" t="s">
        <v>19247</v>
      </c>
      <c r="H6661" s="130">
        <v>45857</v>
      </c>
      <c r="I6661" s="134"/>
      <c r="J6661" s="123">
        <f>IF(OR(tbl_Metraj22[[#This Row],[TARIH]]="",tbl_Metraj22[[#This Row],[TARIH]]="-"),0,IF(tbl_Metraj22[[#This Row],[YUZDE]]=0,tbl_Metraj22[[#This Row],[METRAJ_BETON]],tbl_Metraj22[[#This Row],[YUZDE]]*tbl_Metraj22[[#This Row],[METRAJ_BETON]]))</f>
        <v>3.56</v>
      </c>
      <c r="K6661" s="2" t="s">
        <v>1202</v>
      </c>
    </row>
    <row r="6662" spans="1:11" ht="14.25" x14ac:dyDescent="0.2">
      <c r="A6662" s="2" t="s">
        <v>2977</v>
      </c>
      <c r="B6662" s="124" t="s">
        <v>8459</v>
      </c>
      <c r="C6662" s="124"/>
      <c r="D6662" s="126">
        <v>11.68</v>
      </c>
      <c r="E6662" s="124" t="s">
        <v>769</v>
      </c>
      <c r="F6662" s="124">
        <v>-5</v>
      </c>
      <c r="G6662" s="2" t="s">
        <v>19248</v>
      </c>
      <c r="H6662" s="130">
        <v>45857</v>
      </c>
      <c r="I6662" s="134"/>
      <c r="J6662" s="123">
        <f>IF(OR(tbl_Metraj22[[#This Row],[TARIH]]="",tbl_Metraj22[[#This Row],[TARIH]]="-"),0,IF(tbl_Metraj22[[#This Row],[YUZDE]]=0,tbl_Metraj22[[#This Row],[METRAJ_BETON]],tbl_Metraj22[[#This Row],[YUZDE]]*tbl_Metraj22[[#This Row],[METRAJ_BETON]]))</f>
        <v>11.68</v>
      </c>
      <c r="K6662" s="2" t="s">
        <v>1201</v>
      </c>
    </row>
    <row r="6663" spans="1:11" ht="14.25" x14ac:dyDescent="0.2">
      <c r="A6663" s="2" t="s">
        <v>2977</v>
      </c>
      <c r="B6663" s="124" t="s">
        <v>8460</v>
      </c>
      <c r="C6663" s="124"/>
      <c r="D6663" s="126">
        <v>2.1800000000000002</v>
      </c>
      <c r="E6663" s="124" t="s">
        <v>769</v>
      </c>
      <c r="F6663" s="124">
        <v>-5</v>
      </c>
      <c r="G6663" s="2" t="s">
        <v>19249</v>
      </c>
      <c r="H6663" s="130">
        <v>45857</v>
      </c>
      <c r="I6663" s="134"/>
      <c r="J6663" s="123">
        <f>IF(OR(tbl_Metraj22[[#This Row],[TARIH]]="",tbl_Metraj22[[#This Row],[TARIH]]="-"),0,IF(tbl_Metraj22[[#This Row],[YUZDE]]=0,tbl_Metraj22[[#This Row],[METRAJ_BETON]],tbl_Metraj22[[#This Row],[YUZDE]]*tbl_Metraj22[[#This Row],[METRAJ_BETON]]))</f>
        <v>2.1800000000000002</v>
      </c>
      <c r="K6663" s="2" t="s">
        <v>1198</v>
      </c>
    </row>
    <row r="6664" spans="1:11" ht="14.25" x14ac:dyDescent="0.2">
      <c r="A6664" s="2" t="s">
        <v>2977</v>
      </c>
      <c r="B6664" s="124" t="s">
        <v>8461</v>
      </c>
      <c r="C6664" s="124"/>
      <c r="D6664" s="126">
        <v>3.79</v>
      </c>
      <c r="E6664" s="124" t="s">
        <v>769</v>
      </c>
      <c r="F6664" s="124">
        <v>-5</v>
      </c>
      <c r="G6664" s="2" t="s">
        <v>19250</v>
      </c>
      <c r="H6664" s="130">
        <v>45857</v>
      </c>
      <c r="I6664" s="134"/>
      <c r="J6664" s="123">
        <f>IF(OR(tbl_Metraj22[[#This Row],[TARIH]]="",tbl_Metraj22[[#This Row],[TARIH]]="-"),0,IF(tbl_Metraj22[[#This Row],[YUZDE]]=0,tbl_Metraj22[[#This Row],[METRAJ_BETON]],tbl_Metraj22[[#This Row],[YUZDE]]*tbl_Metraj22[[#This Row],[METRAJ_BETON]]))</f>
        <v>3.79</v>
      </c>
    </row>
    <row r="6665" spans="1:11" ht="14.25" x14ac:dyDescent="0.2">
      <c r="A6665" s="2" t="s">
        <v>2977</v>
      </c>
      <c r="B6665" s="124" t="s">
        <v>8462</v>
      </c>
      <c r="C6665" s="124"/>
      <c r="D6665" s="126">
        <v>6.34</v>
      </c>
      <c r="E6665" s="124" t="s">
        <v>769</v>
      </c>
      <c r="F6665" s="124">
        <v>-5</v>
      </c>
      <c r="G6665" s="2" t="s">
        <v>19251</v>
      </c>
      <c r="H6665" s="130">
        <v>45857</v>
      </c>
      <c r="I6665" s="134"/>
      <c r="J6665" s="123">
        <f>IF(OR(tbl_Metraj22[[#This Row],[TARIH]]="",tbl_Metraj22[[#This Row],[TARIH]]="-"),0,IF(tbl_Metraj22[[#This Row],[YUZDE]]=0,tbl_Metraj22[[#This Row],[METRAJ_BETON]],tbl_Metraj22[[#This Row],[YUZDE]]*tbl_Metraj22[[#This Row],[METRAJ_BETON]]))</f>
        <v>6.34</v>
      </c>
      <c r="K6665" s="2" t="s">
        <v>1197</v>
      </c>
    </row>
    <row r="6666" spans="1:11" ht="14.25" x14ac:dyDescent="0.2">
      <c r="A6666" s="2" t="s">
        <v>2977</v>
      </c>
      <c r="B6666" s="124" t="s">
        <v>8463</v>
      </c>
      <c r="C6666" s="124"/>
      <c r="D6666" s="126">
        <v>11.29</v>
      </c>
      <c r="E6666" s="124" t="s">
        <v>769</v>
      </c>
      <c r="F6666" s="124">
        <v>-5</v>
      </c>
      <c r="G6666" s="2" t="s">
        <v>19252</v>
      </c>
      <c r="H6666" s="130">
        <v>45857</v>
      </c>
      <c r="I6666" s="134"/>
      <c r="J6666" s="123">
        <f>IF(OR(tbl_Metraj22[[#This Row],[TARIH]]="",tbl_Metraj22[[#This Row],[TARIH]]="-"),0,IF(tbl_Metraj22[[#This Row],[YUZDE]]=0,tbl_Metraj22[[#This Row],[METRAJ_BETON]],tbl_Metraj22[[#This Row],[YUZDE]]*tbl_Metraj22[[#This Row],[METRAJ_BETON]]))</f>
        <v>11.29</v>
      </c>
      <c r="K6666" s="2" t="s">
        <v>1196</v>
      </c>
    </row>
    <row r="6667" spans="1:11" ht="14.25" x14ac:dyDescent="0.2">
      <c r="A6667" s="2" t="s">
        <v>2977</v>
      </c>
      <c r="B6667" s="124" t="s">
        <v>8464</v>
      </c>
      <c r="C6667" s="124"/>
      <c r="D6667" s="126">
        <v>12.67</v>
      </c>
      <c r="E6667" s="124" t="s">
        <v>769</v>
      </c>
      <c r="F6667" s="124">
        <v>-5</v>
      </c>
      <c r="G6667" s="2" t="s">
        <v>19253</v>
      </c>
      <c r="H6667" s="130">
        <v>45857</v>
      </c>
      <c r="I6667" s="134"/>
      <c r="J6667" s="123">
        <f>IF(OR(tbl_Metraj22[[#This Row],[TARIH]]="",tbl_Metraj22[[#This Row],[TARIH]]="-"),0,IF(tbl_Metraj22[[#This Row],[YUZDE]]=0,tbl_Metraj22[[#This Row],[METRAJ_BETON]],tbl_Metraj22[[#This Row],[YUZDE]]*tbl_Metraj22[[#This Row],[METRAJ_BETON]]))</f>
        <v>12.67</v>
      </c>
      <c r="K6667" s="2" t="s">
        <v>1195</v>
      </c>
    </row>
    <row r="6668" spans="1:11" ht="14.25" x14ac:dyDescent="0.2">
      <c r="A6668" s="2" t="s">
        <v>2977</v>
      </c>
      <c r="B6668" s="124" t="s">
        <v>8465</v>
      </c>
      <c r="C6668" s="124"/>
      <c r="D6668" s="126">
        <v>3.86</v>
      </c>
      <c r="E6668" s="124" t="s">
        <v>769</v>
      </c>
      <c r="F6668" s="124">
        <v>-5</v>
      </c>
      <c r="G6668" s="2" t="s">
        <v>19254</v>
      </c>
      <c r="H6668" s="130">
        <v>45857</v>
      </c>
      <c r="I6668" s="134"/>
      <c r="J6668" s="123">
        <f>IF(OR(tbl_Metraj22[[#This Row],[TARIH]]="",tbl_Metraj22[[#This Row],[TARIH]]="-"),0,IF(tbl_Metraj22[[#This Row],[YUZDE]]=0,tbl_Metraj22[[#This Row],[METRAJ_BETON]],tbl_Metraj22[[#This Row],[YUZDE]]*tbl_Metraj22[[#This Row],[METRAJ_BETON]]))</f>
        <v>3.86</v>
      </c>
      <c r="K6668" s="2" t="s">
        <v>1194</v>
      </c>
    </row>
    <row r="6669" spans="1:11" ht="14.25" x14ac:dyDescent="0.2">
      <c r="A6669" s="2" t="s">
        <v>2977</v>
      </c>
      <c r="B6669" s="124" t="s">
        <v>10557</v>
      </c>
      <c r="C6669" s="124"/>
      <c r="D6669" s="126">
        <v>11.43</v>
      </c>
      <c r="E6669" s="124" t="s">
        <v>769</v>
      </c>
      <c r="F6669" s="124">
        <v>-5</v>
      </c>
      <c r="G6669" s="2" t="s">
        <v>19255</v>
      </c>
      <c r="H6669" s="130">
        <v>45857</v>
      </c>
      <c r="I6669" s="134"/>
      <c r="J6669" s="123">
        <f>IF(OR(tbl_Metraj22[[#This Row],[TARIH]]="",tbl_Metraj22[[#This Row],[TARIH]]="-"),0,IF(tbl_Metraj22[[#This Row],[YUZDE]]=0,tbl_Metraj22[[#This Row],[METRAJ_BETON]],tbl_Metraj22[[#This Row],[YUZDE]]*tbl_Metraj22[[#This Row],[METRAJ_BETON]]))</f>
        <v>11.43</v>
      </c>
      <c r="K6669" s="2" t="s">
        <v>1440</v>
      </c>
    </row>
    <row r="6670" spans="1:11" ht="14.25" x14ac:dyDescent="0.2">
      <c r="A6670" s="2" t="s">
        <v>2977</v>
      </c>
      <c r="B6670" s="124" t="s">
        <v>10559</v>
      </c>
      <c r="C6670" s="124"/>
      <c r="D6670" s="126">
        <v>15.97</v>
      </c>
      <c r="E6670" s="124" t="s">
        <v>769</v>
      </c>
      <c r="F6670" s="124">
        <v>-5</v>
      </c>
      <c r="G6670" s="2" t="s">
        <v>19256</v>
      </c>
      <c r="H6670" s="130">
        <v>45857</v>
      </c>
      <c r="I6670" s="134"/>
      <c r="J6670" s="123">
        <f>IF(OR(tbl_Metraj22[[#This Row],[TARIH]]="",tbl_Metraj22[[#This Row],[TARIH]]="-"),0,IF(tbl_Metraj22[[#This Row],[YUZDE]]=0,tbl_Metraj22[[#This Row],[METRAJ_BETON]],tbl_Metraj22[[#This Row],[YUZDE]]*tbl_Metraj22[[#This Row],[METRAJ_BETON]]))</f>
        <v>15.97</v>
      </c>
      <c r="K6670" s="2" t="s">
        <v>1439</v>
      </c>
    </row>
    <row r="6671" spans="1:11" ht="14.25" x14ac:dyDescent="0.2">
      <c r="A6671" s="2" t="s">
        <v>2977</v>
      </c>
      <c r="B6671" s="124" t="s">
        <v>10560</v>
      </c>
      <c r="C6671" s="124"/>
      <c r="D6671" s="126">
        <v>13.99</v>
      </c>
      <c r="E6671" s="124" t="s">
        <v>769</v>
      </c>
      <c r="F6671" s="124">
        <v>-5</v>
      </c>
      <c r="G6671" s="2" t="s">
        <v>19257</v>
      </c>
      <c r="H6671" s="130">
        <v>45857</v>
      </c>
      <c r="I6671" s="134"/>
      <c r="J6671" s="123">
        <f>IF(OR(tbl_Metraj22[[#This Row],[TARIH]]="",tbl_Metraj22[[#This Row],[TARIH]]="-"),0,IF(tbl_Metraj22[[#This Row],[YUZDE]]=0,tbl_Metraj22[[#This Row],[METRAJ_BETON]],tbl_Metraj22[[#This Row],[YUZDE]]*tbl_Metraj22[[#This Row],[METRAJ_BETON]]))</f>
        <v>13.99</v>
      </c>
      <c r="K6671" s="2" t="s">
        <v>1438</v>
      </c>
    </row>
    <row r="6672" spans="1:11" ht="14.25" x14ac:dyDescent="0.2">
      <c r="A6672" s="2" t="s">
        <v>2977</v>
      </c>
      <c r="B6672" s="124" t="s">
        <v>10561</v>
      </c>
      <c r="C6672" s="124"/>
      <c r="D6672" s="126">
        <v>12.08</v>
      </c>
      <c r="E6672" s="124" t="s">
        <v>769</v>
      </c>
      <c r="F6672" s="124">
        <v>-5</v>
      </c>
      <c r="G6672" s="2" t="s">
        <v>19258</v>
      </c>
      <c r="H6672" s="130">
        <v>45857</v>
      </c>
      <c r="I6672" s="134"/>
      <c r="J6672" s="123">
        <f>IF(OR(tbl_Metraj22[[#This Row],[TARIH]]="",tbl_Metraj22[[#This Row],[TARIH]]="-"),0,IF(tbl_Metraj22[[#This Row],[YUZDE]]=0,tbl_Metraj22[[#This Row],[METRAJ_BETON]],tbl_Metraj22[[#This Row],[YUZDE]]*tbl_Metraj22[[#This Row],[METRAJ_BETON]]))</f>
        <v>12.08</v>
      </c>
      <c r="K6672" s="2" t="s">
        <v>1437</v>
      </c>
    </row>
    <row r="6673" spans="1:16" ht="14.25" x14ac:dyDescent="0.2">
      <c r="A6673" s="2" t="s">
        <v>2977</v>
      </c>
      <c r="B6673" s="124" t="s">
        <v>10562</v>
      </c>
      <c r="C6673" s="124"/>
      <c r="D6673" s="126">
        <v>12.97</v>
      </c>
      <c r="E6673" s="124" t="s">
        <v>769</v>
      </c>
      <c r="F6673" s="124">
        <v>-5</v>
      </c>
      <c r="G6673" s="2" t="s">
        <v>19259</v>
      </c>
      <c r="H6673" s="130">
        <v>45857</v>
      </c>
      <c r="I6673" s="134"/>
      <c r="J6673" s="123">
        <f>IF(OR(tbl_Metraj22[[#This Row],[TARIH]]="",tbl_Metraj22[[#This Row],[TARIH]]="-"),0,IF(tbl_Metraj22[[#This Row],[YUZDE]]=0,tbl_Metraj22[[#This Row],[METRAJ_BETON]],tbl_Metraj22[[#This Row],[YUZDE]]*tbl_Metraj22[[#This Row],[METRAJ_BETON]]))</f>
        <v>12.97</v>
      </c>
      <c r="K6673" s="2" t="s">
        <v>1436</v>
      </c>
    </row>
    <row r="6674" spans="1:16" ht="14.25" x14ac:dyDescent="0.2">
      <c r="A6674" s="2" t="s">
        <v>2977</v>
      </c>
      <c r="B6674" s="124" t="s">
        <v>10573</v>
      </c>
      <c r="C6674" s="124"/>
      <c r="D6674" s="126">
        <v>7.92</v>
      </c>
      <c r="E6674" s="124" t="s">
        <v>769</v>
      </c>
      <c r="F6674" s="124">
        <v>-5</v>
      </c>
      <c r="G6674" s="2" t="s">
        <v>19260</v>
      </c>
      <c r="H6674" s="130">
        <v>45857</v>
      </c>
      <c r="I6674" s="134"/>
      <c r="J6674" s="123">
        <f>IF(OR(tbl_Metraj22[[#This Row],[TARIH]]="",tbl_Metraj22[[#This Row],[TARIH]]="-"),0,IF(tbl_Metraj22[[#This Row],[YUZDE]]=0,tbl_Metraj22[[#This Row],[METRAJ_BETON]],tbl_Metraj22[[#This Row],[YUZDE]]*tbl_Metraj22[[#This Row],[METRAJ_BETON]]))</f>
        <v>7.92</v>
      </c>
      <c r="K6674" s="2" t="s">
        <v>1203</v>
      </c>
    </row>
    <row r="6675" spans="1:16" ht="14.25" x14ac:dyDescent="0.2">
      <c r="A6675" s="2" t="s">
        <v>2977</v>
      </c>
      <c r="B6675" s="124" t="s">
        <v>10574</v>
      </c>
      <c r="C6675" s="124"/>
      <c r="D6675" s="126">
        <v>7.33</v>
      </c>
      <c r="E6675" s="124" t="s">
        <v>769</v>
      </c>
      <c r="F6675" s="124">
        <v>-5</v>
      </c>
      <c r="G6675" s="2" t="s">
        <v>19261</v>
      </c>
      <c r="H6675" s="130">
        <v>45857</v>
      </c>
      <c r="I6675" s="134"/>
      <c r="J6675" s="123">
        <f>IF(OR(tbl_Metraj22[[#This Row],[TARIH]]="",tbl_Metraj22[[#This Row],[TARIH]]="-"),0,IF(tbl_Metraj22[[#This Row],[YUZDE]]=0,tbl_Metraj22[[#This Row],[METRAJ_BETON]],tbl_Metraj22[[#This Row],[YUZDE]]*tbl_Metraj22[[#This Row],[METRAJ_BETON]]))</f>
        <v>7.33</v>
      </c>
      <c r="K6675" s="2" t="s">
        <v>1204</v>
      </c>
    </row>
    <row r="6676" spans="1:16" ht="14.25" x14ac:dyDescent="0.2">
      <c r="A6676" s="2" t="s">
        <v>754</v>
      </c>
      <c r="B6676" s="124" t="s">
        <v>10579</v>
      </c>
      <c r="C6676" s="124"/>
      <c r="D6676" s="126">
        <v>1692.92</v>
      </c>
      <c r="E6676" s="124" t="s">
        <v>769</v>
      </c>
      <c r="F6676" s="124">
        <v>-5</v>
      </c>
      <c r="G6676" s="128" t="s">
        <v>19262</v>
      </c>
      <c r="H6676" s="130">
        <v>45849</v>
      </c>
      <c r="I6676" s="134"/>
      <c r="J6676" s="123">
        <f>IF(OR(tbl_Metraj22[[#This Row],[TARIH]]="",tbl_Metraj22[[#This Row],[TARIH]]="-"),0,IF(tbl_Metraj22[[#This Row],[YUZDE]]=0,tbl_Metraj22[[#This Row],[METRAJ_BETON]],tbl_Metraj22[[#This Row],[YUZDE]]*tbl_Metraj22[[#This Row],[METRAJ_BETON]]))</f>
        <v>1692.92</v>
      </c>
    </row>
    <row r="6677" spans="1:16" ht="14.25" x14ac:dyDescent="0.2">
      <c r="A6677" s="2" t="s">
        <v>754</v>
      </c>
      <c r="B6677" s="124" t="s">
        <v>10582</v>
      </c>
      <c r="C6677" s="124"/>
      <c r="D6677" s="126">
        <v>-4.26</v>
      </c>
      <c r="E6677" s="124" t="s">
        <v>769</v>
      </c>
      <c r="F6677" s="124">
        <v>-5</v>
      </c>
      <c r="G6677" s="128" t="s">
        <v>19263</v>
      </c>
      <c r="H6677" s="130">
        <v>45768</v>
      </c>
      <c r="I6677" s="134"/>
      <c r="J6677" s="123">
        <f>IF(OR(tbl_Metraj22[[#This Row],[TARIH]]="",tbl_Metraj22[[#This Row],[TARIH]]="-"),0,IF(tbl_Metraj22[[#This Row],[YUZDE]]=0,tbl_Metraj22[[#This Row],[METRAJ_BETON]],tbl_Metraj22[[#This Row],[YUZDE]]*tbl_Metraj22[[#This Row],[METRAJ_BETON]]))</f>
        <v>-4.26</v>
      </c>
    </row>
    <row r="6678" spans="1:16" ht="14.25" x14ac:dyDescent="0.2">
      <c r="A6678" s="2" t="s">
        <v>754</v>
      </c>
      <c r="B6678" s="124" t="s">
        <v>10583</v>
      </c>
      <c r="C6678" s="124"/>
      <c r="D6678" s="126">
        <v>-6.77</v>
      </c>
      <c r="E6678" s="124" t="s">
        <v>769</v>
      </c>
      <c r="F6678" s="124">
        <v>-5</v>
      </c>
      <c r="G6678" s="128" t="s">
        <v>19264</v>
      </c>
      <c r="H6678" s="130">
        <v>45768</v>
      </c>
      <c r="I6678" s="134"/>
      <c r="J6678" s="123">
        <f>IF(OR(tbl_Metraj22[[#This Row],[TARIH]]="",tbl_Metraj22[[#This Row],[TARIH]]="-"),0,IF(tbl_Metraj22[[#This Row],[YUZDE]]=0,tbl_Metraj22[[#This Row],[METRAJ_BETON]],tbl_Metraj22[[#This Row],[YUZDE]]*tbl_Metraj22[[#This Row],[METRAJ_BETON]]))</f>
        <v>-6.77</v>
      </c>
    </row>
    <row r="6679" spans="1:16" ht="14.25" x14ac:dyDescent="0.2">
      <c r="A6679" s="2" t="s">
        <v>754</v>
      </c>
      <c r="B6679" s="124" t="s">
        <v>10590</v>
      </c>
      <c r="C6679" s="124"/>
      <c r="D6679" s="126">
        <v>31.82</v>
      </c>
      <c r="E6679" s="124" t="s">
        <v>769</v>
      </c>
      <c r="F6679" s="124">
        <v>-5</v>
      </c>
      <c r="G6679" s="128" t="s">
        <v>19265</v>
      </c>
      <c r="H6679" s="130">
        <v>45768</v>
      </c>
      <c r="I6679" s="134"/>
      <c r="J6679" s="123">
        <f>IF(OR(tbl_Metraj22[[#This Row],[TARIH]]="",tbl_Metraj22[[#This Row],[TARIH]]="-"),0,IF(tbl_Metraj22[[#This Row],[YUZDE]]=0,tbl_Metraj22[[#This Row],[METRAJ_BETON]],tbl_Metraj22[[#This Row],[YUZDE]]*tbl_Metraj22[[#This Row],[METRAJ_BETON]]))</f>
        <v>31.82</v>
      </c>
    </row>
    <row r="6680" spans="1:16" ht="14.25" x14ac:dyDescent="0.2">
      <c r="A6680" s="2" t="s">
        <v>754</v>
      </c>
      <c r="B6680" s="124" t="s">
        <v>10591</v>
      </c>
      <c r="C6680" s="124"/>
      <c r="D6680" s="126">
        <v>16.149999999999999</v>
      </c>
      <c r="E6680" s="124" t="s">
        <v>769</v>
      </c>
      <c r="F6680" s="124">
        <v>-5</v>
      </c>
      <c r="G6680" s="128" t="s">
        <v>19266</v>
      </c>
      <c r="H6680" s="130">
        <v>45768</v>
      </c>
      <c r="I6680" s="134"/>
      <c r="J6680" s="123">
        <f>IF(OR(tbl_Metraj22[[#This Row],[TARIH]]="",tbl_Metraj22[[#This Row],[TARIH]]="-"),0,IF(tbl_Metraj22[[#This Row],[YUZDE]]=0,tbl_Metraj22[[#This Row],[METRAJ_BETON]],tbl_Metraj22[[#This Row],[YUZDE]]*tbl_Metraj22[[#This Row],[METRAJ_BETON]]))</f>
        <v>16.149999999999999</v>
      </c>
    </row>
    <row r="6681" spans="1:16" ht="14.25" x14ac:dyDescent="0.2">
      <c r="A6681" s="2" t="s">
        <v>754</v>
      </c>
      <c r="B6681" s="124" t="s">
        <v>10592</v>
      </c>
      <c r="C6681" s="124"/>
      <c r="D6681" s="126">
        <v>16.22</v>
      </c>
      <c r="E6681" s="124" t="s">
        <v>769</v>
      </c>
      <c r="F6681" s="124">
        <v>-5</v>
      </c>
      <c r="G6681" s="128" t="s">
        <v>19267</v>
      </c>
      <c r="H6681" s="130">
        <v>45768</v>
      </c>
      <c r="I6681" s="134"/>
      <c r="J6681" s="123">
        <f>IF(OR(tbl_Metraj22[[#This Row],[TARIH]]="",tbl_Metraj22[[#This Row],[TARIH]]="-"),0,IF(tbl_Metraj22[[#This Row],[YUZDE]]=0,tbl_Metraj22[[#This Row],[METRAJ_BETON]],tbl_Metraj22[[#This Row],[YUZDE]]*tbl_Metraj22[[#This Row],[METRAJ_BETON]]))</f>
        <v>16.22</v>
      </c>
    </row>
    <row r="6682" spans="1:16" ht="14.25" x14ac:dyDescent="0.2">
      <c r="A6682" s="2" t="s">
        <v>754</v>
      </c>
      <c r="B6682" s="124" t="s">
        <v>10613</v>
      </c>
      <c r="C6682" s="124"/>
      <c r="D6682" s="126">
        <v>10.94</v>
      </c>
      <c r="E6682" s="124" t="s">
        <v>769</v>
      </c>
      <c r="F6682" s="124">
        <v>-5</v>
      </c>
      <c r="G6682" s="2" t="s">
        <v>19268</v>
      </c>
      <c r="H6682" s="130">
        <v>45768</v>
      </c>
      <c r="I6682" s="134"/>
      <c r="J6682" s="123">
        <f>IF(OR(tbl_Metraj22[[#This Row],[TARIH]]="",tbl_Metraj22[[#This Row],[TARIH]]="-"),0,IF(tbl_Metraj22[[#This Row],[YUZDE]]=0,tbl_Metraj22[[#This Row],[METRAJ_BETON]],tbl_Metraj22[[#This Row],[YUZDE]]*tbl_Metraj22[[#This Row],[METRAJ_BETON]]))</f>
        <v>10.94</v>
      </c>
    </row>
    <row r="6683" spans="1:16" ht="14.25" x14ac:dyDescent="0.2">
      <c r="A6683" s="2" t="s">
        <v>754</v>
      </c>
      <c r="B6683" s="124" t="s">
        <v>10614</v>
      </c>
      <c r="C6683" s="124"/>
      <c r="D6683" s="126">
        <v>18.82</v>
      </c>
      <c r="E6683" s="124" t="s">
        <v>769</v>
      </c>
      <c r="F6683" s="124">
        <v>-5</v>
      </c>
      <c r="G6683" s="2" t="s">
        <v>19269</v>
      </c>
      <c r="H6683" s="130">
        <v>45768</v>
      </c>
      <c r="I6683" s="134"/>
      <c r="J6683" s="123">
        <f>IF(OR(tbl_Metraj22[[#This Row],[TARIH]]="",tbl_Metraj22[[#This Row],[TARIH]]="-"),0,IF(tbl_Metraj22[[#This Row],[YUZDE]]=0,tbl_Metraj22[[#This Row],[METRAJ_BETON]],tbl_Metraj22[[#This Row],[YUZDE]]*tbl_Metraj22[[#This Row],[METRAJ_BETON]]))</f>
        <v>18.82</v>
      </c>
    </row>
    <row r="6684" spans="1:16" ht="14.25" x14ac:dyDescent="0.2">
      <c r="A6684" s="2" t="s">
        <v>754</v>
      </c>
      <c r="B6684" s="124" t="s">
        <v>10615</v>
      </c>
      <c r="C6684" s="124"/>
      <c r="D6684" s="126">
        <v>9.2200000000000006</v>
      </c>
      <c r="E6684" s="124" t="s">
        <v>769</v>
      </c>
      <c r="F6684" s="124">
        <v>-5</v>
      </c>
      <c r="G6684" s="2" t="s">
        <v>19270</v>
      </c>
      <c r="H6684" s="130">
        <v>45768</v>
      </c>
      <c r="I6684" s="134"/>
      <c r="J6684" s="123">
        <f>IF(OR(tbl_Metraj22[[#This Row],[TARIH]]="",tbl_Metraj22[[#This Row],[TARIH]]="-"),0,IF(tbl_Metraj22[[#This Row],[YUZDE]]=0,tbl_Metraj22[[#This Row],[METRAJ_BETON]],tbl_Metraj22[[#This Row],[YUZDE]]*tbl_Metraj22[[#This Row],[METRAJ_BETON]]))</f>
        <v>9.2200000000000006</v>
      </c>
      <c r="P6684" s="135"/>
    </row>
    <row r="6685" spans="1:16" ht="14.25" x14ac:dyDescent="0.2">
      <c r="A6685" s="2" t="s">
        <v>754</v>
      </c>
      <c r="B6685" s="124" t="s">
        <v>10616</v>
      </c>
      <c r="C6685" s="124"/>
      <c r="D6685" s="126">
        <v>9.2200000000000006</v>
      </c>
      <c r="E6685" s="124" t="s">
        <v>769</v>
      </c>
      <c r="F6685" s="124">
        <v>-5</v>
      </c>
      <c r="G6685" s="2" t="s">
        <v>19271</v>
      </c>
      <c r="H6685" s="130">
        <v>45768</v>
      </c>
      <c r="I6685" s="134"/>
      <c r="J6685" s="123">
        <f>IF(OR(tbl_Metraj22[[#This Row],[TARIH]]="",tbl_Metraj22[[#This Row],[TARIH]]="-"),0,IF(tbl_Metraj22[[#This Row],[YUZDE]]=0,tbl_Metraj22[[#This Row],[METRAJ_BETON]],tbl_Metraj22[[#This Row],[YUZDE]]*tbl_Metraj22[[#This Row],[METRAJ_BETON]]))</f>
        <v>9.2200000000000006</v>
      </c>
    </row>
    <row r="6686" spans="1:16" ht="14.25" x14ac:dyDescent="0.2">
      <c r="A6686" s="2" t="s">
        <v>754</v>
      </c>
      <c r="B6686" s="124" t="s">
        <v>10617</v>
      </c>
      <c r="C6686" s="124"/>
      <c r="D6686" s="126">
        <v>10.94</v>
      </c>
      <c r="E6686" s="124" t="s">
        <v>769</v>
      </c>
      <c r="F6686" s="124">
        <v>-5</v>
      </c>
      <c r="G6686" s="2" t="s">
        <v>19272</v>
      </c>
      <c r="H6686" s="130">
        <v>45768</v>
      </c>
      <c r="I6686" s="134"/>
      <c r="J6686" s="123">
        <f>IF(OR(tbl_Metraj22[[#This Row],[TARIH]]="",tbl_Metraj22[[#This Row],[TARIH]]="-"),0,IF(tbl_Metraj22[[#This Row],[YUZDE]]=0,tbl_Metraj22[[#This Row],[METRAJ_BETON]],tbl_Metraj22[[#This Row],[YUZDE]]*tbl_Metraj22[[#This Row],[METRAJ_BETON]]))</f>
        <v>10.94</v>
      </c>
    </row>
    <row r="6687" spans="1:16" ht="14.25" x14ac:dyDescent="0.2">
      <c r="A6687" s="2" t="s">
        <v>754</v>
      </c>
      <c r="B6687" s="124" t="s">
        <v>10618</v>
      </c>
      <c r="C6687" s="124"/>
      <c r="D6687" s="126">
        <v>10.94</v>
      </c>
      <c r="E6687" s="124" t="s">
        <v>769</v>
      </c>
      <c r="F6687" s="124">
        <v>-5</v>
      </c>
      <c r="G6687" s="2" t="s">
        <v>19273</v>
      </c>
      <c r="H6687" s="130">
        <v>45768</v>
      </c>
      <c r="I6687" s="134"/>
      <c r="J6687" s="123">
        <f>IF(OR(tbl_Metraj22[[#This Row],[TARIH]]="",tbl_Metraj22[[#This Row],[TARIH]]="-"),0,IF(tbl_Metraj22[[#This Row],[YUZDE]]=0,tbl_Metraj22[[#This Row],[METRAJ_BETON]],tbl_Metraj22[[#This Row],[YUZDE]]*tbl_Metraj22[[#This Row],[METRAJ_BETON]]))</f>
        <v>10.94</v>
      </c>
    </row>
    <row r="6688" spans="1:16" ht="14.25" x14ac:dyDescent="0.2">
      <c r="A6688" s="2" t="s">
        <v>754</v>
      </c>
      <c r="B6688" s="124" t="s">
        <v>10619</v>
      </c>
      <c r="C6688" s="124"/>
      <c r="D6688" s="126">
        <v>863.91</v>
      </c>
      <c r="E6688" s="124" t="s">
        <v>769</v>
      </c>
      <c r="F6688" s="124">
        <v>-5</v>
      </c>
      <c r="G6688" s="2" t="s">
        <v>19274</v>
      </c>
      <c r="H6688" s="130">
        <v>45768</v>
      </c>
      <c r="I6688" s="134">
        <v>0.26406685881631187</v>
      </c>
      <c r="J6688" s="123">
        <f>IF(OR(tbl_Metraj22[[#This Row],[TARIH]]="",tbl_Metraj22[[#This Row],[TARIH]]="-"),0,IF(tbl_Metraj22[[#This Row],[YUZDE]]=0,tbl_Metraj22[[#This Row],[METRAJ_BETON]],tbl_Metraj22[[#This Row],[YUZDE]]*tbl_Metraj22[[#This Row],[METRAJ_BETON]]))</f>
        <v>228.12999999999997</v>
      </c>
    </row>
    <row r="6689" spans="1:11" ht="14.25" x14ac:dyDescent="0.2">
      <c r="A6689" s="2" t="s">
        <v>754</v>
      </c>
      <c r="B6689" s="124" t="s">
        <v>10619</v>
      </c>
      <c r="C6689" s="124"/>
      <c r="D6689" s="126">
        <v>863.91</v>
      </c>
      <c r="E6689" s="124" t="s">
        <v>769</v>
      </c>
      <c r="F6689" s="124">
        <v>-5</v>
      </c>
      <c r="G6689" s="2" t="s">
        <v>19274</v>
      </c>
      <c r="H6689" s="130">
        <v>45849</v>
      </c>
      <c r="I6689" s="134">
        <v>0.46751397715039694</v>
      </c>
      <c r="J6689" s="123">
        <f>IF(OR(tbl_Metraj22[[#This Row],[TARIH]]="",tbl_Metraj22[[#This Row],[TARIH]]="-"),0,IF(tbl_Metraj22[[#This Row],[YUZDE]]=0,tbl_Metraj22[[#This Row],[METRAJ_BETON]],tbl_Metraj22[[#This Row],[YUZDE]]*tbl_Metraj22[[#This Row],[METRAJ_BETON]]))</f>
        <v>403.88999999999942</v>
      </c>
    </row>
    <row r="6690" spans="1:11" ht="14.25" x14ac:dyDescent="0.2">
      <c r="A6690" s="2" t="s">
        <v>754</v>
      </c>
      <c r="B6690" s="124" t="s">
        <v>10621</v>
      </c>
      <c r="C6690" s="124"/>
      <c r="D6690" s="126">
        <v>2740.19</v>
      </c>
      <c r="E6690" s="124" t="s">
        <v>769</v>
      </c>
      <c r="F6690" s="124">
        <v>-5</v>
      </c>
      <c r="G6690" s="2" t="s">
        <v>19275</v>
      </c>
      <c r="H6690" s="130">
        <v>45849</v>
      </c>
      <c r="I6690" s="134"/>
      <c r="J6690" s="123">
        <f>IF(OR(tbl_Metraj22[[#This Row],[TARIH]]="",tbl_Metraj22[[#This Row],[TARIH]]="-"),0,IF(tbl_Metraj22[[#This Row],[YUZDE]]=0,tbl_Metraj22[[#This Row],[METRAJ_BETON]],tbl_Metraj22[[#This Row],[YUZDE]]*tbl_Metraj22[[#This Row],[METRAJ_BETON]]))</f>
        <v>2740.19</v>
      </c>
    </row>
    <row r="6691" spans="1:11" ht="14.25" x14ac:dyDescent="0.2">
      <c r="A6691" s="2" t="s">
        <v>787</v>
      </c>
      <c r="B6691" s="124" t="s">
        <v>10027</v>
      </c>
      <c r="C6691" s="124"/>
      <c r="D6691" s="126">
        <v>627.36</v>
      </c>
      <c r="E6691" s="124" t="s">
        <v>769</v>
      </c>
      <c r="F6691" s="124">
        <v>-4</v>
      </c>
      <c r="G6691" s="2" t="s">
        <v>19276</v>
      </c>
      <c r="H6691" s="130">
        <v>45897</v>
      </c>
      <c r="I6691" s="134"/>
      <c r="J6691" s="123">
        <f>IF(OR(tbl_Metraj22[[#This Row],[TARIH]]="",tbl_Metraj22[[#This Row],[TARIH]]="-"),0,IF(tbl_Metraj22[[#This Row],[YUZDE]]=0,tbl_Metraj22[[#This Row],[METRAJ_BETON]],tbl_Metraj22[[#This Row],[YUZDE]]*tbl_Metraj22[[#This Row],[METRAJ_BETON]]))</f>
        <v>627.36</v>
      </c>
    </row>
    <row r="6692" spans="1:11" ht="14.25" x14ac:dyDescent="0.2">
      <c r="A6692" s="2" t="s">
        <v>787</v>
      </c>
      <c r="B6692" s="124" t="s">
        <v>10028</v>
      </c>
      <c r="C6692" s="124"/>
      <c r="D6692" s="126">
        <v>364.96</v>
      </c>
      <c r="E6692" s="124" t="s">
        <v>769</v>
      </c>
      <c r="F6692" s="124">
        <v>-4</v>
      </c>
      <c r="G6692" s="2" t="s">
        <v>19277</v>
      </c>
      <c r="H6692" s="130">
        <v>45897</v>
      </c>
      <c r="I6692" s="134"/>
      <c r="J6692" s="123">
        <f>IF(OR(tbl_Metraj22[[#This Row],[TARIH]]="",tbl_Metraj22[[#This Row],[TARIH]]="-"),0,IF(tbl_Metraj22[[#This Row],[YUZDE]]=0,tbl_Metraj22[[#This Row],[METRAJ_BETON]],tbl_Metraj22[[#This Row],[YUZDE]]*tbl_Metraj22[[#This Row],[METRAJ_BETON]]))</f>
        <v>364.96</v>
      </c>
    </row>
    <row r="6693" spans="1:11" ht="14.25" x14ac:dyDescent="0.2">
      <c r="A6693" s="2" t="s">
        <v>734</v>
      </c>
      <c r="B6693" s="124" t="s">
        <v>9529</v>
      </c>
      <c r="C6693" s="124"/>
      <c r="D6693" s="126">
        <v>2.2400000000000002</v>
      </c>
      <c r="E6693" s="124" t="s">
        <v>769</v>
      </c>
      <c r="F6693" s="124">
        <v>-4</v>
      </c>
      <c r="G6693" s="2" t="s">
        <v>19278</v>
      </c>
      <c r="H6693" s="130">
        <v>45899</v>
      </c>
      <c r="I6693" s="134"/>
      <c r="J6693" s="123">
        <f>IF(OR(tbl_Metraj22[[#This Row],[TARIH]]="",tbl_Metraj22[[#This Row],[TARIH]]="-"),0,IF(tbl_Metraj22[[#This Row],[YUZDE]]=0,tbl_Metraj22[[#This Row],[METRAJ_BETON]],tbl_Metraj22[[#This Row],[YUZDE]]*tbl_Metraj22[[#This Row],[METRAJ_BETON]]))</f>
        <v>2.2400000000000002</v>
      </c>
      <c r="K6693" s="2" t="s">
        <v>23311</v>
      </c>
    </row>
    <row r="6694" spans="1:11" ht="14.25" x14ac:dyDescent="0.2">
      <c r="A6694" s="2" t="s">
        <v>734</v>
      </c>
      <c r="B6694" s="124" t="s">
        <v>9530</v>
      </c>
      <c r="C6694" s="124"/>
      <c r="D6694" s="126">
        <v>1.1599999999999999</v>
      </c>
      <c r="E6694" s="124" t="s">
        <v>769</v>
      </c>
      <c r="F6694" s="124">
        <v>-4</v>
      </c>
      <c r="G6694" s="2" t="s">
        <v>19279</v>
      </c>
      <c r="H6694" s="130">
        <v>45899</v>
      </c>
      <c r="I6694" s="134"/>
      <c r="J6694" s="123">
        <f>IF(OR(tbl_Metraj22[[#This Row],[TARIH]]="",tbl_Metraj22[[#This Row],[TARIH]]="-"),0,IF(tbl_Metraj22[[#This Row],[YUZDE]]=0,tbl_Metraj22[[#This Row],[METRAJ_BETON]],tbl_Metraj22[[#This Row],[YUZDE]]*tbl_Metraj22[[#This Row],[METRAJ_BETON]]))</f>
        <v>1.1599999999999999</v>
      </c>
      <c r="K6694" s="2" t="s">
        <v>22414</v>
      </c>
    </row>
    <row r="6695" spans="1:11" ht="14.25" x14ac:dyDescent="0.2">
      <c r="A6695" s="2" t="s">
        <v>734</v>
      </c>
      <c r="B6695" s="124" t="s">
        <v>9531</v>
      </c>
      <c r="C6695" s="124"/>
      <c r="D6695" s="126">
        <v>1.42</v>
      </c>
      <c r="E6695" s="124" t="s">
        <v>769</v>
      </c>
      <c r="F6695" s="124">
        <v>-4</v>
      </c>
      <c r="G6695" s="2" t="s">
        <v>19280</v>
      </c>
      <c r="H6695" s="130">
        <v>45899</v>
      </c>
      <c r="I6695" s="134"/>
      <c r="J6695" s="123">
        <f>IF(OR(tbl_Metraj22[[#This Row],[TARIH]]="",tbl_Metraj22[[#This Row],[TARIH]]="-"),0,IF(tbl_Metraj22[[#This Row],[YUZDE]]=0,tbl_Metraj22[[#This Row],[METRAJ_BETON]],tbl_Metraj22[[#This Row],[YUZDE]]*tbl_Metraj22[[#This Row],[METRAJ_BETON]]))</f>
        <v>1.42</v>
      </c>
      <c r="K6695" s="2" t="s">
        <v>23322</v>
      </c>
    </row>
    <row r="6696" spans="1:11" ht="14.25" x14ac:dyDescent="0.2">
      <c r="A6696" s="2" t="s">
        <v>734</v>
      </c>
      <c r="B6696" s="124" t="s">
        <v>9532</v>
      </c>
      <c r="C6696" s="124"/>
      <c r="D6696" s="126">
        <v>1.71</v>
      </c>
      <c r="E6696" s="124" t="s">
        <v>769</v>
      </c>
      <c r="F6696" s="124">
        <v>-4</v>
      </c>
      <c r="G6696" s="2" t="s">
        <v>19281</v>
      </c>
      <c r="H6696" s="130">
        <v>45899</v>
      </c>
      <c r="I6696" s="134"/>
      <c r="J6696" s="123">
        <f>IF(OR(tbl_Metraj22[[#This Row],[TARIH]]="",tbl_Metraj22[[#This Row],[TARIH]]="-"),0,IF(tbl_Metraj22[[#This Row],[YUZDE]]=0,tbl_Metraj22[[#This Row],[METRAJ_BETON]],tbl_Metraj22[[#This Row],[YUZDE]]*tbl_Metraj22[[#This Row],[METRAJ_BETON]]))</f>
        <v>1.71</v>
      </c>
      <c r="K6696" s="2" t="s">
        <v>22445</v>
      </c>
    </row>
    <row r="6697" spans="1:11" ht="14.25" x14ac:dyDescent="0.2">
      <c r="A6697" s="2" t="s">
        <v>734</v>
      </c>
      <c r="B6697" s="124" t="s">
        <v>9533</v>
      </c>
      <c r="C6697" s="124"/>
      <c r="D6697" s="126">
        <v>1.71</v>
      </c>
      <c r="E6697" s="124" t="s">
        <v>769</v>
      </c>
      <c r="F6697" s="124">
        <v>-4</v>
      </c>
      <c r="G6697" s="2" t="s">
        <v>19282</v>
      </c>
      <c r="H6697" s="130">
        <v>45899</v>
      </c>
      <c r="I6697" s="134"/>
      <c r="J6697" s="123">
        <f>IF(OR(tbl_Metraj22[[#This Row],[TARIH]]="",tbl_Metraj22[[#This Row],[TARIH]]="-"),0,IF(tbl_Metraj22[[#This Row],[YUZDE]]=0,tbl_Metraj22[[#This Row],[METRAJ_BETON]],tbl_Metraj22[[#This Row],[YUZDE]]*tbl_Metraj22[[#This Row],[METRAJ_BETON]]))</f>
        <v>1.71</v>
      </c>
      <c r="K6697" s="2" t="s">
        <v>22404</v>
      </c>
    </row>
    <row r="6698" spans="1:11" ht="14.25" x14ac:dyDescent="0.2">
      <c r="A6698" s="2" t="s">
        <v>734</v>
      </c>
      <c r="B6698" s="124" t="s">
        <v>9534</v>
      </c>
      <c r="C6698" s="124"/>
      <c r="D6698" s="126">
        <v>1.71</v>
      </c>
      <c r="E6698" s="124" t="s">
        <v>769</v>
      </c>
      <c r="F6698" s="124">
        <v>-4</v>
      </c>
      <c r="G6698" s="2" t="s">
        <v>19283</v>
      </c>
      <c r="H6698" s="130">
        <v>45899</v>
      </c>
      <c r="I6698" s="134"/>
      <c r="J6698" s="123">
        <f>IF(OR(tbl_Metraj22[[#This Row],[TARIH]]="",tbl_Metraj22[[#This Row],[TARIH]]="-"),0,IF(tbl_Metraj22[[#This Row],[YUZDE]]=0,tbl_Metraj22[[#This Row],[METRAJ_BETON]],tbl_Metraj22[[#This Row],[YUZDE]]*tbl_Metraj22[[#This Row],[METRAJ_BETON]]))</f>
        <v>1.71</v>
      </c>
      <c r="K6698" s="2" t="s">
        <v>22433</v>
      </c>
    </row>
    <row r="6699" spans="1:11" ht="14.25" x14ac:dyDescent="0.2">
      <c r="A6699" s="2" t="s">
        <v>734</v>
      </c>
      <c r="B6699" s="124" t="s">
        <v>9535</v>
      </c>
      <c r="C6699" s="124"/>
      <c r="D6699" s="126">
        <v>2.46</v>
      </c>
      <c r="E6699" s="124" t="s">
        <v>769</v>
      </c>
      <c r="F6699" s="124">
        <v>-4</v>
      </c>
      <c r="G6699" s="2" t="s">
        <v>19284</v>
      </c>
      <c r="H6699" s="130">
        <v>45899</v>
      </c>
      <c r="I6699" s="134"/>
      <c r="J6699" s="123">
        <f>IF(OR(tbl_Metraj22[[#This Row],[TARIH]]="",tbl_Metraj22[[#This Row],[TARIH]]="-"),0,IF(tbl_Metraj22[[#This Row],[YUZDE]]=0,tbl_Metraj22[[#This Row],[METRAJ_BETON]],tbl_Metraj22[[#This Row],[YUZDE]]*tbl_Metraj22[[#This Row],[METRAJ_BETON]]))</f>
        <v>2.46</v>
      </c>
      <c r="K6699" s="2" t="s">
        <v>23327</v>
      </c>
    </row>
    <row r="6700" spans="1:11" ht="14.25" x14ac:dyDescent="0.2">
      <c r="A6700" s="2" t="s">
        <v>734</v>
      </c>
      <c r="B6700" s="124" t="s">
        <v>9536</v>
      </c>
      <c r="C6700" s="124"/>
      <c r="D6700" s="126">
        <v>1.28</v>
      </c>
      <c r="E6700" s="124" t="s">
        <v>769</v>
      </c>
      <c r="F6700" s="124">
        <v>-4</v>
      </c>
      <c r="G6700" s="2" t="s">
        <v>19285</v>
      </c>
      <c r="H6700" s="130">
        <v>45899</v>
      </c>
      <c r="I6700" s="134"/>
      <c r="J6700" s="123">
        <f>IF(OR(tbl_Metraj22[[#This Row],[TARIH]]="",tbl_Metraj22[[#This Row],[TARIH]]="-"),0,IF(tbl_Metraj22[[#This Row],[YUZDE]]=0,tbl_Metraj22[[#This Row],[METRAJ_BETON]],tbl_Metraj22[[#This Row],[YUZDE]]*tbl_Metraj22[[#This Row],[METRAJ_BETON]]))</f>
        <v>1.28</v>
      </c>
      <c r="K6700" s="2" t="s">
        <v>22487</v>
      </c>
    </row>
    <row r="6701" spans="1:11" ht="14.25" x14ac:dyDescent="0.2">
      <c r="A6701" s="2" t="s">
        <v>734</v>
      </c>
      <c r="B6701" s="124" t="s">
        <v>9537</v>
      </c>
      <c r="C6701" s="124"/>
      <c r="D6701" s="126">
        <v>2.46</v>
      </c>
      <c r="E6701" s="124" t="s">
        <v>769</v>
      </c>
      <c r="F6701" s="124">
        <v>-4</v>
      </c>
      <c r="G6701" s="2" t="s">
        <v>19286</v>
      </c>
      <c r="H6701" s="130">
        <v>45899</v>
      </c>
      <c r="I6701" s="134"/>
      <c r="J6701" s="123">
        <f>IF(OR(tbl_Metraj22[[#This Row],[TARIH]]="",tbl_Metraj22[[#This Row],[TARIH]]="-"),0,IF(tbl_Metraj22[[#This Row],[YUZDE]]=0,tbl_Metraj22[[#This Row],[METRAJ_BETON]],tbl_Metraj22[[#This Row],[YUZDE]]*tbl_Metraj22[[#This Row],[METRAJ_BETON]]))</f>
        <v>2.46</v>
      </c>
      <c r="K6701" s="2" t="s">
        <v>23358</v>
      </c>
    </row>
    <row r="6702" spans="1:11" ht="14.25" x14ac:dyDescent="0.2">
      <c r="A6702" s="2" t="s">
        <v>734</v>
      </c>
      <c r="B6702" s="124" t="s">
        <v>9538</v>
      </c>
      <c r="C6702" s="124"/>
      <c r="D6702" s="126">
        <v>1.7</v>
      </c>
      <c r="E6702" s="124" t="s">
        <v>769</v>
      </c>
      <c r="F6702" s="124">
        <v>-4</v>
      </c>
      <c r="G6702" s="2" t="s">
        <v>19287</v>
      </c>
      <c r="H6702" s="130">
        <v>45899</v>
      </c>
      <c r="I6702" s="134"/>
      <c r="J6702" s="123">
        <f>IF(OR(tbl_Metraj22[[#This Row],[TARIH]]="",tbl_Metraj22[[#This Row],[TARIH]]="-"),0,IF(tbl_Metraj22[[#This Row],[YUZDE]]=0,tbl_Metraj22[[#This Row],[METRAJ_BETON]],tbl_Metraj22[[#This Row],[YUZDE]]*tbl_Metraj22[[#This Row],[METRAJ_BETON]]))</f>
        <v>1.7</v>
      </c>
      <c r="K6702" s="2" t="s">
        <v>23320</v>
      </c>
    </row>
    <row r="6703" spans="1:11" ht="14.25" x14ac:dyDescent="0.2">
      <c r="A6703" s="2" t="s">
        <v>734</v>
      </c>
      <c r="B6703" s="124" t="s">
        <v>9539</v>
      </c>
      <c r="C6703" s="124"/>
      <c r="D6703" s="126">
        <v>1.94</v>
      </c>
      <c r="E6703" s="124" t="s">
        <v>769</v>
      </c>
      <c r="F6703" s="124">
        <v>-4</v>
      </c>
      <c r="G6703" s="2" t="s">
        <v>19288</v>
      </c>
      <c r="H6703" s="130">
        <v>45899</v>
      </c>
      <c r="I6703" s="134"/>
      <c r="J6703" s="123">
        <f>IF(OR(tbl_Metraj22[[#This Row],[TARIH]]="",tbl_Metraj22[[#This Row],[TARIH]]="-"),0,IF(tbl_Metraj22[[#This Row],[YUZDE]]=0,tbl_Metraj22[[#This Row],[METRAJ_BETON]],tbl_Metraj22[[#This Row],[YUZDE]]*tbl_Metraj22[[#This Row],[METRAJ_BETON]]))</f>
        <v>1.94</v>
      </c>
      <c r="K6703" s="2" t="s">
        <v>23342</v>
      </c>
    </row>
    <row r="6704" spans="1:11" ht="14.25" x14ac:dyDescent="0.2">
      <c r="A6704" s="2" t="s">
        <v>734</v>
      </c>
      <c r="B6704" s="124" t="s">
        <v>9540</v>
      </c>
      <c r="C6704" s="124"/>
      <c r="D6704" s="126">
        <v>1.42</v>
      </c>
      <c r="E6704" s="124" t="s">
        <v>769</v>
      </c>
      <c r="F6704" s="124">
        <v>-4</v>
      </c>
      <c r="G6704" s="2" t="s">
        <v>19289</v>
      </c>
      <c r="H6704" s="130">
        <v>45899</v>
      </c>
      <c r="I6704" s="134"/>
      <c r="J6704" s="123">
        <f>IF(OR(tbl_Metraj22[[#This Row],[TARIH]]="",tbl_Metraj22[[#This Row],[TARIH]]="-"),0,IF(tbl_Metraj22[[#This Row],[YUZDE]]=0,tbl_Metraj22[[#This Row],[METRAJ_BETON]],tbl_Metraj22[[#This Row],[YUZDE]]*tbl_Metraj22[[#This Row],[METRAJ_BETON]]))</f>
        <v>1.42</v>
      </c>
      <c r="K6704" s="2" t="s">
        <v>23337</v>
      </c>
    </row>
    <row r="6705" spans="1:11" ht="14.25" x14ac:dyDescent="0.2">
      <c r="A6705" s="2" t="s">
        <v>734</v>
      </c>
      <c r="B6705" s="124" t="s">
        <v>9541</v>
      </c>
      <c r="C6705" s="124"/>
      <c r="D6705" s="126">
        <v>2.2400000000000002</v>
      </c>
      <c r="E6705" s="124" t="s">
        <v>769</v>
      </c>
      <c r="F6705" s="124">
        <v>-4</v>
      </c>
      <c r="G6705" s="2" t="s">
        <v>19290</v>
      </c>
      <c r="H6705" s="130">
        <v>45899</v>
      </c>
      <c r="I6705" s="134"/>
      <c r="J6705" s="123">
        <f>IF(OR(tbl_Metraj22[[#This Row],[TARIH]]="",tbl_Metraj22[[#This Row],[TARIH]]="-"),0,IF(tbl_Metraj22[[#This Row],[YUZDE]]=0,tbl_Metraj22[[#This Row],[METRAJ_BETON]],tbl_Metraj22[[#This Row],[YUZDE]]*tbl_Metraj22[[#This Row],[METRAJ_BETON]]))</f>
        <v>2.2400000000000002</v>
      </c>
      <c r="K6705" s="2" t="s">
        <v>23341</v>
      </c>
    </row>
    <row r="6706" spans="1:11" ht="14.25" x14ac:dyDescent="0.2">
      <c r="A6706" s="2" t="s">
        <v>734</v>
      </c>
      <c r="B6706" s="124" t="s">
        <v>9542</v>
      </c>
      <c r="C6706" s="124"/>
      <c r="D6706" s="126">
        <v>1.64</v>
      </c>
      <c r="E6706" s="124" t="s">
        <v>769</v>
      </c>
      <c r="F6706" s="124">
        <v>-4</v>
      </c>
      <c r="G6706" s="2" t="s">
        <v>19291</v>
      </c>
      <c r="H6706" s="130">
        <v>45899</v>
      </c>
      <c r="I6706" s="134"/>
      <c r="J6706" s="123">
        <f>IF(OR(tbl_Metraj22[[#This Row],[TARIH]]="",tbl_Metraj22[[#This Row],[TARIH]]="-"),0,IF(tbl_Metraj22[[#This Row],[YUZDE]]=0,tbl_Metraj22[[#This Row],[METRAJ_BETON]],tbl_Metraj22[[#This Row],[YUZDE]]*tbl_Metraj22[[#This Row],[METRAJ_BETON]]))</f>
        <v>1.64</v>
      </c>
      <c r="K6706" s="2" t="s">
        <v>22483</v>
      </c>
    </row>
    <row r="6707" spans="1:11" ht="14.25" x14ac:dyDescent="0.2">
      <c r="A6707" s="2" t="s">
        <v>734</v>
      </c>
      <c r="B6707" s="124" t="s">
        <v>9543</v>
      </c>
      <c r="C6707" s="124"/>
      <c r="D6707" s="126">
        <v>1.56</v>
      </c>
      <c r="E6707" s="124" t="s">
        <v>769</v>
      </c>
      <c r="F6707" s="124">
        <v>-4</v>
      </c>
      <c r="G6707" s="2" t="s">
        <v>19292</v>
      </c>
      <c r="H6707" s="130">
        <v>45899</v>
      </c>
      <c r="I6707" s="134"/>
      <c r="J6707" s="123">
        <f>IF(OR(tbl_Metraj22[[#This Row],[TARIH]]="",tbl_Metraj22[[#This Row],[TARIH]]="-"),0,IF(tbl_Metraj22[[#This Row],[YUZDE]]=0,tbl_Metraj22[[#This Row],[METRAJ_BETON]],tbl_Metraj22[[#This Row],[YUZDE]]*tbl_Metraj22[[#This Row],[METRAJ_BETON]]))</f>
        <v>1.56</v>
      </c>
      <c r="K6707" s="2" t="s">
        <v>22508</v>
      </c>
    </row>
    <row r="6708" spans="1:11" ht="14.25" x14ac:dyDescent="0.2">
      <c r="A6708" s="2" t="s">
        <v>734</v>
      </c>
      <c r="B6708" s="124" t="s">
        <v>9544</v>
      </c>
      <c r="C6708" s="124"/>
      <c r="D6708" s="126">
        <v>2.2400000000000002</v>
      </c>
      <c r="E6708" s="124" t="s">
        <v>769</v>
      </c>
      <c r="F6708" s="124">
        <v>-4</v>
      </c>
      <c r="G6708" s="2" t="s">
        <v>19293</v>
      </c>
      <c r="H6708" s="130">
        <v>45899</v>
      </c>
      <c r="I6708" s="134"/>
      <c r="J6708" s="123">
        <f>IF(OR(tbl_Metraj22[[#This Row],[TARIH]]="",tbl_Metraj22[[#This Row],[TARIH]]="-"),0,IF(tbl_Metraj22[[#This Row],[YUZDE]]=0,tbl_Metraj22[[#This Row],[METRAJ_BETON]],tbl_Metraj22[[#This Row],[YUZDE]]*tbl_Metraj22[[#This Row],[METRAJ_BETON]]))</f>
        <v>2.2400000000000002</v>
      </c>
      <c r="K6708" s="2" t="s">
        <v>23256</v>
      </c>
    </row>
    <row r="6709" spans="1:11" ht="14.25" x14ac:dyDescent="0.2">
      <c r="A6709" s="2" t="s">
        <v>734</v>
      </c>
      <c r="B6709" s="124" t="s">
        <v>9545</v>
      </c>
      <c r="C6709" s="124"/>
      <c r="D6709" s="126">
        <v>1.28</v>
      </c>
      <c r="E6709" s="124" t="s">
        <v>769</v>
      </c>
      <c r="F6709" s="124">
        <v>-4</v>
      </c>
      <c r="G6709" s="2" t="s">
        <v>19294</v>
      </c>
      <c r="H6709" s="130">
        <v>45899</v>
      </c>
      <c r="I6709" s="134"/>
      <c r="J6709" s="123">
        <f>IF(OR(tbl_Metraj22[[#This Row],[TARIH]]="",tbl_Metraj22[[#This Row],[TARIH]]="-"),0,IF(tbl_Metraj22[[#This Row],[YUZDE]]=0,tbl_Metraj22[[#This Row],[METRAJ_BETON]],tbl_Metraj22[[#This Row],[YUZDE]]*tbl_Metraj22[[#This Row],[METRAJ_BETON]]))</f>
        <v>1.28</v>
      </c>
      <c r="K6709" s="2" t="s">
        <v>23338</v>
      </c>
    </row>
    <row r="6710" spans="1:11" ht="14.25" x14ac:dyDescent="0.2">
      <c r="A6710" s="2" t="s">
        <v>734</v>
      </c>
      <c r="B6710" s="124" t="s">
        <v>9546</v>
      </c>
      <c r="C6710" s="124"/>
      <c r="D6710" s="126">
        <v>1.3</v>
      </c>
      <c r="E6710" s="124" t="s">
        <v>769</v>
      </c>
      <c r="F6710" s="124">
        <v>-4</v>
      </c>
      <c r="G6710" s="2" t="s">
        <v>19295</v>
      </c>
      <c r="H6710" s="130">
        <v>45899</v>
      </c>
      <c r="I6710" s="134"/>
      <c r="J6710" s="123">
        <f>IF(OR(tbl_Metraj22[[#This Row],[TARIH]]="",tbl_Metraj22[[#This Row],[TARIH]]="-"),0,IF(tbl_Metraj22[[#This Row],[YUZDE]]=0,tbl_Metraj22[[#This Row],[METRAJ_BETON]],tbl_Metraj22[[#This Row],[YUZDE]]*tbl_Metraj22[[#This Row],[METRAJ_BETON]]))</f>
        <v>1.3</v>
      </c>
      <c r="K6710" s="2" t="s">
        <v>22466</v>
      </c>
    </row>
    <row r="6711" spans="1:11" ht="14.25" x14ac:dyDescent="0.2">
      <c r="A6711" s="2" t="s">
        <v>734</v>
      </c>
      <c r="B6711" s="124" t="s">
        <v>9547</v>
      </c>
      <c r="C6711" s="124"/>
      <c r="D6711" s="126">
        <v>1.56</v>
      </c>
      <c r="E6711" s="124" t="s">
        <v>769</v>
      </c>
      <c r="F6711" s="124">
        <v>-4</v>
      </c>
      <c r="G6711" s="2" t="s">
        <v>19296</v>
      </c>
      <c r="H6711" s="130">
        <v>45899</v>
      </c>
      <c r="I6711" s="134"/>
      <c r="J6711" s="123">
        <f>IF(OR(tbl_Metraj22[[#This Row],[TARIH]]="",tbl_Metraj22[[#This Row],[TARIH]]="-"),0,IF(tbl_Metraj22[[#This Row],[YUZDE]]=0,tbl_Metraj22[[#This Row],[METRAJ_BETON]],tbl_Metraj22[[#This Row],[YUZDE]]*tbl_Metraj22[[#This Row],[METRAJ_BETON]]))</f>
        <v>1.56</v>
      </c>
      <c r="K6711" s="2" t="s">
        <v>22507</v>
      </c>
    </row>
    <row r="6712" spans="1:11" ht="14.25" x14ac:dyDescent="0.2">
      <c r="A6712" s="2" t="s">
        <v>734</v>
      </c>
      <c r="B6712" s="124" t="s">
        <v>9548</v>
      </c>
      <c r="C6712" s="124"/>
      <c r="D6712" s="126">
        <v>1.51</v>
      </c>
      <c r="E6712" s="124" t="s">
        <v>769</v>
      </c>
      <c r="F6712" s="124">
        <v>-4</v>
      </c>
      <c r="G6712" s="2" t="s">
        <v>19297</v>
      </c>
      <c r="H6712" s="130">
        <v>45899</v>
      </c>
      <c r="I6712" s="134"/>
      <c r="J6712" s="123">
        <f>IF(OR(tbl_Metraj22[[#This Row],[TARIH]]="",tbl_Metraj22[[#This Row],[TARIH]]="-"),0,IF(tbl_Metraj22[[#This Row],[YUZDE]]=0,tbl_Metraj22[[#This Row],[METRAJ_BETON]],tbl_Metraj22[[#This Row],[YUZDE]]*tbl_Metraj22[[#This Row],[METRAJ_BETON]]))</f>
        <v>1.51</v>
      </c>
      <c r="K6712" s="2" t="s">
        <v>22428</v>
      </c>
    </row>
    <row r="6713" spans="1:11" ht="14.25" x14ac:dyDescent="0.2">
      <c r="A6713" s="2" t="s">
        <v>734</v>
      </c>
      <c r="B6713" s="124" t="s">
        <v>9549</v>
      </c>
      <c r="C6713" s="124"/>
      <c r="D6713" s="126">
        <v>1.06</v>
      </c>
      <c r="E6713" s="124" t="s">
        <v>769</v>
      </c>
      <c r="F6713" s="124">
        <v>-4</v>
      </c>
      <c r="G6713" s="2" t="s">
        <v>19298</v>
      </c>
      <c r="H6713" s="130">
        <v>45899</v>
      </c>
      <c r="I6713" s="134"/>
      <c r="J6713" s="123">
        <f>IF(OR(tbl_Metraj22[[#This Row],[TARIH]]="",tbl_Metraj22[[#This Row],[TARIH]]="-"),0,IF(tbl_Metraj22[[#This Row],[YUZDE]]=0,tbl_Metraj22[[#This Row],[METRAJ_BETON]],tbl_Metraj22[[#This Row],[YUZDE]]*tbl_Metraj22[[#This Row],[METRAJ_BETON]]))</f>
        <v>1.06</v>
      </c>
      <c r="K6713" s="2" t="s">
        <v>23340</v>
      </c>
    </row>
    <row r="6714" spans="1:11" ht="14.25" x14ac:dyDescent="0.2">
      <c r="A6714" s="2" t="s">
        <v>734</v>
      </c>
      <c r="B6714" s="124" t="s">
        <v>9550</v>
      </c>
      <c r="C6714" s="124"/>
      <c r="D6714" s="126">
        <v>1.17</v>
      </c>
      <c r="E6714" s="124" t="s">
        <v>769</v>
      </c>
      <c r="F6714" s="124">
        <v>-4</v>
      </c>
      <c r="G6714" s="2" t="s">
        <v>19299</v>
      </c>
      <c r="H6714" s="130">
        <v>45899</v>
      </c>
      <c r="I6714" s="134"/>
      <c r="J6714" s="123">
        <f>IF(OR(tbl_Metraj22[[#This Row],[TARIH]]="",tbl_Metraj22[[#This Row],[TARIH]]="-"),0,IF(tbl_Metraj22[[#This Row],[YUZDE]]=0,tbl_Metraj22[[#This Row],[METRAJ_BETON]],tbl_Metraj22[[#This Row],[YUZDE]]*tbl_Metraj22[[#This Row],[METRAJ_BETON]]))</f>
        <v>1.17</v>
      </c>
      <c r="K6714" s="2" t="s">
        <v>23255</v>
      </c>
    </row>
    <row r="6715" spans="1:11" ht="14.25" x14ac:dyDescent="0.2">
      <c r="A6715" s="2" t="s">
        <v>734</v>
      </c>
      <c r="B6715" s="124" t="s">
        <v>9551</v>
      </c>
      <c r="C6715" s="124"/>
      <c r="D6715" s="126">
        <v>1.37</v>
      </c>
      <c r="E6715" s="124" t="s">
        <v>769</v>
      </c>
      <c r="F6715" s="124">
        <v>-4</v>
      </c>
      <c r="G6715" s="2" t="s">
        <v>19300</v>
      </c>
      <c r="H6715" s="130">
        <v>45899</v>
      </c>
      <c r="I6715" s="134"/>
      <c r="J6715" s="123">
        <f>IF(OR(tbl_Metraj22[[#This Row],[TARIH]]="",tbl_Metraj22[[#This Row],[TARIH]]="-"),0,IF(tbl_Metraj22[[#This Row],[YUZDE]]=0,tbl_Metraj22[[#This Row],[METRAJ_BETON]],tbl_Metraj22[[#This Row],[YUZDE]]*tbl_Metraj22[[#This Row],[METRAJ_BETON]]))</f>
        <v>1.37</v>
      </c>
      <c r="K6715" s="2" t="s">
        <v>22469</v>
      </c>
    </row>
    <row r="6716" spans="1:11" ht="14.25" x14ac:dyDescent="0.2">
      <c r="A6716" s="2" t="s">
        <v>734</v>
      </c>
      <c r="B6716" s="124" t="s">
        <v>9552</v>
      </c>
      <c r="C6716" s="124"/>
      <c r="D6716" s="126">
        <v>0.5</v>
      </c>
      <c r="E6716" s="124" t="s">
        <v>769</v>
      </c>
      <c r="F6716" s="124">
        <v>-4</v>
      </c>
      <c r="G6716" s="2" t="s">
        <v>19301</v>
      </c>
      <c r="H6716" s="130">
        <v>45899</v>
      </c>
      <c r="I6716" s="134"/>
      <c r="J6716" s="123">
        <f>IF(OR(tbl_Metraj22[[#This Row],[TARIH]]="",tbl_Metraj22[[#This Row],[TARIH]]="-"),0,IF(tbl_Metraj22[[#This Row],[YUZDE]]=0,tbl_Metraj22[[#This Row],[METRAJ_BETON]],tbl_Metraj22[[#This Row],[YUZDE]]*tbl_Metraj22[[#This Row],[METRAJ_BETON]]))</f>
        <v>0.5</v>
      </c>
      <c r="K6716" s="2" t="s">
        <v>22372</v>
      </c>
    </row>
    <row r="6717" spans="1:11" ht="14.25" x14ac:dyDescent="0.2">
      <c r="A6717" s="2" t="s">
        <v>734</v>
      </c>
      <c r="B6717" s="124" t="s">
        <v>9553</v>
      </c>
      <c r="C6717" s="124"/>
      <c r="D6717" s="126">
        <v>0.68</v>
      </c>
      <c r="E6717" s="124" t="s">
        <v>769</v>
      </c>
      <c r="F6717" s="124">
        <v>-4</v>
      </c>
      <c r="G6717" s="2" t="s">
        <v>19302</v>
      </c>
      <c r="H6717" s="130">
        <v>45899</v>
      </c>
      <c r="I6717" s="134"/>
      <c r="J6717" s="123">
        <f>IF(OR(tbl_Metraj22[[#This Row],[TARIH]]="",tbl_Metraj22[[#This Row],[TARIH]]="-"),0,IF(tbl_Metraj22[[#This Row],[YUZDE]]=0,tbl_Metraj22[[#This Row],[METRAJ_BETON]],tbl_Metraj22[[#This Row],[YUZDE]]*tbl_Metraj22[[#This Row],[METRAJ_BETON]]))</f>
        <v>0.68</v>
      </c>
      <c r="K6717" s="2" t="s">
        <v>22478</v>
      </c>
    </row>
    <row r="6718" spans="1:11" ht="14.25" x14ac:dyDescent="0.2">
      <c r="A6718" s="2" t="s">
        <v>734</v>
      </c>
      <c r="B6718" s="124" t="s">
        <v>9554</v>
      </c>
      <c r="C6718" s="124"/>
      <c r="D6718" s="126">
        <v>0.54</v>
      </c>
      <c r="E6718" s="124" t="s">
        <v>769</v>
      </c>
      <c r="F6718" s="124">
        <v>-4</v>
      </c>
      <c r="G6718" s="2" t="s">
        <v>19303</v>
      </c>
      <c r="H6718" s="130">
        <v>45897</v>
      </c>
      <c r="I6718" s="134"/>
      <c r="J6718" s="123">
        <f>IF(OR(tbl_Metraj22[[#This Row],[TARIH]]="",tbl_Metraj22[[#This Row],[TARIH]]="-"),0,IF(tbl_Metraj22[[#This Row],[YUZDE]]=0,tbl_Metraj22[[#This Row],[METRAJ_BETON]],tbl_Metraj22[[#This Row],[YUZDE]]*tbl_Metraj22[[#This Row],[METRAJ_BETON]]))</f>
        <v>0.54</v>
      </c>
      <c r="K6718" s="2" t="e">
        <v>#N/A</v>
      </c>
    </row>
    <row r="6719" spans="1:11" ht="14.25" x14ac:dyDescent="0.2">
      <c r="A6719" s="2" t="s">
        <v>734</v>
      </c>
      <c r="B6719" s="124" t="s">
        <v>9555</v>
      </c>
      <c r="C6719" s="124"/>
      <c r="D6719" s="126">
        <v>1.65</v>
      </c>
      <c r="E6719" s="124" t="s">
        <v>769</v>
      </c>
      <c r="F6719" s="124">
        <v>-4</v>
      </c>
      <c r="G6719" s="2" t="s">
        <v>19304</v>
      </c>
      <c r="H6719" s="130">
        <v>45899</v>
      </c>
      <c r="I6719" s="134"/>
      <c r="J6719" s="123">
        <f>IF(OR(tbl_Metraj22[[#This Row],[TARIH]]="",tbl_Metraj22[[#This Row],[TARIH]]="-"),0,IF(tbl_Metraj22[[#This Row],[YUZDE]]=0,tbl_Metraj22[[#This Row],[METRAJ_BETON]],tbl_Metraj22[[#This Row],[YUZDE]]*tbl_Metraj22[[#This Row],[METRAJ_BETON]]))</f>
        <v>1.65</v>
      </c>
      <c r="K6719" s="2" t="s">
        <v>22488</v>
      </c>
    </row>
    <row r="6720" spans="1:11" ht="14.25" x14ac:dyDescent="0.2">
      <c r="A6720" s="2" t="s">
        <v>734</v>
      </c>
      <c r="B6720" s="124" t="s">
        <v>9556</v>
      </c>
      <c r="C6720" s="124"/>
      <c r="D6720" s="126">
        <v>1.18</v>
      </c>
      <c r="E6720" s="124" t="s">
        <v>769</v>
      </c>
      <c r="F6720" s="124">
        <v>-4</v>
      </c>
      <c r="G6720" s="2" t="s">
        <v>19305</v>
      </c>
      <c r="H6720" s="130">
        <v>45899</v>
      </c>
      <c r="I6720" s="134"/>
      <c r="J6720" s="123">
        <f>IF(OR(tbl_Metraj22[[#This Row],[TARIH]]="",tbl_Metraj22[[#This Row],[TARIH]]="-"),0,IF(tbl_Metraj22[[#This Row],[YUZDE]]=0,tbl_Metraj22[[#This Row],[METRAJ_BETON]],tbl_Metraj22[[#This Row],[YUZDE]]*tbl_Metraj22[[#This Row],[METRAJ_BETON]]))</f>
        <v>1.18</v>
      </c>
      <c r="K6720" s="2" t="s">
        <v>22357</v>
      </c>
    </row>
    <row r="6721" spans="1:11" ht="14.25" x14ac:dyDescent="0.2">
      <c r="A6721" s="2" t="s">
        <v>734</v>
      </c>
      <c r="B6721" s="124" t="s">
        <v>9557</v>
      </c>
      <c r="C6721" s="124"/>
      <c r="D6721" s="126">
        <v>1.5</v>
      </c>
      <c r="E6721" s="124" t="s">
        <v>769</v>
      </c>
      <c r="F6721" s="124">
        <v>-4</v>
      </c>
      <c r="G6721" s="2" t="s">
        <v>19306</v>
      </c>
      <c r="H6721" s="130">
        <v>45899</v>
      </c>
      <c r="I6721" s="134"/>
      <c r="J6721" s="123">
        <f>IF(OR(tbl_Metraj22[[#This Row],[TARIH]]="",tbl_Metraj22[[#This Row],[TARIH]]="-"),0,IF(tbl_Metraj22[[#This Row],[YUZDE]]=0,tbl_Metraj22[[#This Row],[METRAJ_BETON]],tbl_Metraj22[[#This Row],[YUZDE]]*tbl_Metraj22[[#This Row],[METRAJ_BETON]]))</f>
        <v>1.5</v>
      </c>
      <c r="K6721" s="2" t="s">
        <v>23321</v>
      </c>
    </row>
    <row r="6722" spans="1:11" ht="14.25" x14ac:dyDescent="0.2">
      <c r="A6722" s="2" t="s">
        <v>734</v>
      </c>
      <c r="B6722" s="124" t="s">
        <v>9558</v>
      </c>
      <c r="C6722" s="124"/>
      <c r="D6722" s="126">
        <v>2.2400000000000002</v>
      </c>
      <c r="E6722" s="124" t="s">
        <v>769</v>
      </c>
      <c r="F6722" s="124">
        <v>-4</v>
      </c>
      <c r="G6722" s="2" t="s">
        <v>19307</v>
      </c>
      <c r="H6722" s="130">
        <v>45899</v>
      </c>
      <c r="I6722" s="134"/>
      <c r="J6722" s="123">
        <f>IF(OR(tbl_Metraj22[[#This Row],[TARIH]]="",tbl_Metraj22[[#This Row],[TARIH]]="-"),0,IF(tbl_Metraj22[[#This Row],[YUZDE]]=0,tbl_Metraj22[[#This Row],[METRAJ_BETON]],tbl_Metraj22[[#This Row],[YUZDE]]*tbl_Metraj22[[#This Row],[METRAJ_BETON]]))</f>
        <v>2.2400000000000002</v>
      </c>
      <c r="K6722" s="2" t="s">
        <v>23310</v>
      </c>
    </row>
    <row r="6723" spans="1:11" ht="14.25" x14ac:dyDescent="0.2">
      <c r="A6723" s="2" t="s">
        <v>734</v>
      </c>
      <c r="B6723" s="124" t="s">
        <v>9559</v>
      </c>
      <c r="C6723" s="124"/>
      <c r="D6723" s="126">
        <v>1.49</v>
      </c>
      <c r="E6723" s="124" t="s">
        <v>769</v>
      </c>
      <c r="F6723" s="124">
        <v>-4</v>
      </c>
      <c r="G6723" s="2" t="s">
        <v>19308</v>
      </c>
      <c r="H6723" s="130">
        <v>45899</v>
      </c>
      <c r="I6723" s="134"/>
      <c r="J6723" s="123">
        <f>IF(OR(tbl_Metraj22[[#This Row],[TARIH]]="",tbl_Metraj22[[#This Row],[TARIH]]="-"),0,IF(tbl_Metraj22[[#This Row],[YUZDE]]=0,tbl_Metraj22[[#This Row],[METRAJ_BETON]],tbl_Metraj22[[#This Row],[YUZDE]]*tbl_Metraj22[[#This Row],[METRAJ_BETON]]))</f>
        <v>1.49</v>
      </c>
      <c r="K6723" s="2" t="s">
        <v>22471</v>
      </c>
    </row>
    <row r="6724" spans="1:11" ht="14.25" x14ac:dyDescent="0.2">
      <c r="A6724" s="2" t="s">
        <v>734</v>
      </c>
      <c r="B6724" s="124" t="s">
        <v>9560</v>
      </c>
      <c r="C6724" s="124"/>
      <c r="D6724" s="126">
        <v>1.87</v>
      </c>
      <c r="E6724" s="124" t="s">
        <v>769</v>
      </c>
      <c r="F6724" s="124">
        <v>-4</v>
      </c>
      <c r="G6724" s="2" t="s">
        <v>19309</v>
      </c>
      <c r="H6724" s="130">
        <v>45899</v>
      </c>
      <c r="I6724" s="134"/>
      <c r="J6724" s="123">
        <f>IF(OR(tbl_Metraj22[[#This Row],[TARIH]]="",tbl_Metraj22[[#This Row],[TARIH]]="-"),0,IF(tbl_Metraj22[[#This Row],[YUZDE]]=0,tbl_Metraj22[[#This Row],[METRAJ_BETON]],tbl_Metraj22[[#This Row],[YUZDE]]*tbl_Metraj22[[#This Row],[METRAJ_BETON]]))</f>
        <v>1.87</v>
      </c>
      <c r="K6724" s="2" t="s">
        <v>23364</v>
      </c>
    </row>
    <row r="6725" spans="1:11" ht="14.25" x14ac:dyDescent="0.2">
      <c r="A6725" s="2" t="s">
        <v>734</v>
      </c>
      <c r="B6725" s="124" t="s">
        <v>9561</v>
      </c>
      <c r="C6725" s="124"/>
      <c r="D6725" s="126">
        <v>0.28999999999999998</v>
      </c>
      <c r="E6725" s="124" t="s">
        <v>769</v>
      </c>
      <c r="F6725" s="124">
        <v>-4</v>
      </c>
      <c r="G6725" s="2" t="s">
        <v>19310</v>
      </c>
      <c r="H6725" s="130">
        <v>45899</v>
      </c>
      <c r="I6725" s="134"/>
      <c r="J6725" s="123">
        <f>IF(OR(tbl_Metraj22[[#This Row],[TARIH]]="",tbl_Metraj22[[#This Row],[TARIH]]="-"),0,IF(tbl_Metraj22[[#This Row],[YUZDE]]=0,tbl_Metraj22[[#This Row],[METRAJ_BETON]],tbl_Metraj22[[#This Row],[YUZDE]]*tbl_Metraj22[[#This Row],[METRAJ_BETON]]))</f>
        <v>0.28999999999999998</v>
      </c>
      <c r="K6725" s="2" t="s">
        <v>23326</v>
      </c>
    </row>
    <row r="6726" spans="1:11" ht="14.25" x14ac:dyDescent="0.2">
      <c r="A6726" s="2" t="s">
        <v>734</v>
      </c>
      <c r="B6726" s="124" t="s">
        <v>9562</v>
      </c>
      <c r="C6726" s="124"/>
      <c r="D6726" s="126">
        <v>0.43</v>
      </c>
      <c r="E6726" s="124" t="s">
        <v>769</v>
      </c>
      <c r="F6726" s="124">
        <v>-4</v>
      </c>
      <c r="G6726" s="2" t="s">
        <v>19311</v>
      </c>
      <c r="H6726" s="130">
        <v>45899</v>
      </c>
      <c r="I6726" s="134"/>
      <c r="J6726" s="123">
        <f>IF(OR(tbl_Metraj22[[#This Row],[TARIH]]="",tbl_Metraj22[[#This Row],[TARIH]]="-"),0,IF(tbl_Metraj22[[#This Row],[YUZDE]]=0,tbl_Metraj22[[#This Row],[METRAJ_BETON]],tbl_Metraj22[[#This Row],[YUZDE]]*tbl_Metraj22[[#This Row],[METRAJ_BETON]]))</f>
        <v>0.43</v>
      </c>
      <c r="K6726" s="2" t="s">
        <v>22397</v>
      </c>
    </row>
    <row r="6727" spans="1:11" ht="14.25" x14ac:dyDescent="0.2">
      <c r="A6727" s="2" t="s">
        <v>734</v>
      </c>
      <c r="B6727" s="124" t="s">
        <v>9563</v>
      </c>
      <c r="C6727" s="124"/>
      <c r="D6727" s="126">
        <v>0.28999999999999998</v>
      </c>
      <c r="E6727" s="124" t="s">
        <v>769</v>
      </c>
      <c r="F6727" s="124">
        <v>-4</v>
      </c>
      <c r="G6727" s="2" t="s">
        <v>19312</v>
      </c>
      <c r="H6727" s="130">
        <v>45899</v>
      </c>
      <c r="I6727" s="134"/>
      <c r="J6727" s="123">
        <f>IF(OR(tbl_Metraj22[[#This Row],[TARIH]]="",tbl_Metraj22[[#This Row],[TARIH]]="-"),0,IF(tbl_Metraj22[[#This Row],[YUZDE]]=0,tbl_Metraj22[[#This Row],[METRAJ_BETON]],tbl_Metraj22[[#This Row],[YUZDE]]*tbl_Metraj22[[#This Row],[METRAJ_BETON]]))</f>
        <v>0.28999999999999998</v>
      </c>
      <c r="K6727" s="2" t="s">
        <v>23244</v>
      </c>
    </row>
    <row r="6728" spans="1:11" ht="14.25" x14ac:dyDescent="0.2">
      <c r="A6728" s="2" t="s">
        <v>734</v>
      </c>
      <c r="B6728" s="124" t="s">
        <v>9564</v>
      </c>
      <c r="C6728" s="124"/>
      <c r="D6728" s="126">
        <v>0.7</v>
      </c>
      <c r="E6728" s="124" t="s">
        <v>769</v>
      </c>
      <c r="F6728" s="124">
        <v>-4</v>
      </c>
      <c r="G6728" s="2" t="s">
        <v>19313</v>
      </c>
      <c r="H6728" s="130">
        <v>45899</v>
      </c>
      <c r="I6728" s="134"/>
      <c r="J6728" s="123">
        <f>IF(OR(tbl_Metraj22[[#This Row],[TARIH]]="",tbl_Metraj22[[#This Row],[TARIH]]="-"),0,IF(tbl_Metraj22[[#This Row],[YUZDE]]=0,tbl_Metraj22[[#This Row],[METRAJ_BETON]],tbl_Metraj22[[#This Row],[YUZDE]]*tbl_Metraj22[[#This Row],[METRAJ_BETON]]))</f>
        <v>0.7</v>
      </c>
      <c r="K6728" s="2" t="s">
        <v>23325</v>
      </c>
    </row>
    <row r="6729" spans="1:11" ht="14.25" x14ac:dyDescent="0.2">
      <c r="A6729" s="2" t="s">
        <v>734</v>
      </c>
      <c r="B6729" s="124" t="s">
        <v>9565</v>
      </c>
      <c r="C6729" s="124"/>
      <c r="D6729" s="126">
        <v>0.21</v>
      </c>
      <c r="E6729" s="124" t="s">
        <v>769</v>
      </c>
      <c r="F6729" s="124">
        <v>-4</v>
      </c>
      <c r="G6729" s="2" t="s">
        <v>19314</v>
      </c>
      <c r="H6729" s="130">
        <v>45897</v>
      </c>
      <c r="I6729" s="134"/>
      <c r="J6729" s="123">
        <f>IF(OR(tbl_Metraj22[[#This Row],[TARIH]]="",tbl_Metraj22[[#This Row],[TARIH]]="-"),0,IF(tbl_Metraj22[[#This Row],[YUZDE]]=0,tbl_Metraj22[[#This Row],[METRAJ_BETON]],tbl_Metraj22[[#This Row],[YUZDE]]*tbl_Metraj22[[#This Row],[METRAJ_BETON]]))</f>
        <v>0.21</v>
      </c>
      <c r="K6729" s="2" t="e">
        <v>#N/A</v>
      </c>
    </row>
    <row r="6730" spans="1:11" ht="14.25" x14ac:dyDescent="0.2">
      <c r="A6730" s="2" t="s">
        <v>734</v>
      </c>
      <c r="B6730" s="124" t="s">
        <v>9566</v>
      </c>
      <c r="C6730" s="124"/>
      <c r="D6730" s="126">
        <v>0.16</v>
      </c>
      <c r="E6730" s="124" t="s">
        <v>769</v>
      </c>
      <c r="F6730" s="124">
        <v>-4</v>
      </c>
      <c r="G6730" s="2" t="s">
        <v>19315</v>
      </c>
      <c r="H6730" s="130">
        <v>45899</v>
      </c>
      <c r="I6730" s="134"/>
      <c r="J6730" s="123">
        <f>IF(OR(tbl_Metraj22[[#This Row],[TARIH]]="",tbl_Metraj22[[#This Row],[TARIH]]="-"),0,IF(tbl_Metraj22[[#This Row],[YUZDE]]=0,tbl_Metraj22[[#This Row],[METRAJ_BETON]],tbl_Metraj22[[#This Row],[YUZDE]]*tbl_Metraj22[[#This Row],[METRAJ_BETON]]))</f>
        <v>0.16</v>
      </c>
      <c r="K6730" s="2" t="s">
        <v>22448</v>
      </c>
    </row>
    <row r="6731" spans="1:11" ht="14.25" x14ac:dyDescent="0.2">
      <c r="A6731" s="2" t="s">
        <v>734</v>
      </c>
      <c r="B6731" s="124" t="s">
        <v>9567</v>
      </c>
      <c r="C6731" s="124"/>
      <c r="D6731" s="126">
        <v>0.21</v>
      </c>
      <c r="E6731" s="124" t="s">
        <v>769</v>
      </c>
      <c r="F6731" s="124">
        <v>-4</v>
      </c>
      <c r="G6731" s="2" t="s">
        <v>19316</v>
      </c>
      <c r="H6731" s="130">
        <v>45897</v>
      </c>
      <c r="I6731" s="134"/>
      <c r="J6731" s="123">
        <f>IF(OR(tbl_Metraj22[[#This Row],[TARIH]]="",tbl_Metraj22[[#This Row],[TARIH]]="-"),0,IF(tbl_Metraj22[[#This Row],[YUZDE]]=0,tbl_Metraj22[[#This Row],[METRAJ_BETON]],tbl_Metraj22[[#This Row],[YUZDE]]*tbl_Metraj22[[#This Row],[METRAJ_BETON]]))</f>
        <v>0.21</v>
      </c>
      <c r="K6731" s="2" t="e">
        <v>#N/A</v>
      </c>
    </row>
    <row r="6732" spans="1:11" ht="14.25" x14ac:dyDescent="0.2">
      <c r="A6732" s="2" t="s">
        <v>734</v>
      </c>
      <c r="B6732" s="124" t="s">
        <v>9568</v>
      </c>
      <c r="C6732" s="124"/>
      <c r="D6732" s="126">
        <v>0.26</v>
      </c>
      <c r="E6732" s="124" t="s">
        <v>769</v>
      </c>
      <c r="F6732" s="124">
        <v>-4</v>
      </c>
      <c r="G6732" s="2" t="s">
        <v>19317</v>
      </c>
      <c r="H6732" s="130">
        <v>45897</v>
      </c>
      <c r="I6732" s="134"/>
      <c r="J6732" s="123">
        <f>IF(OR(tbl_Metraj22[[#This Row],[TARIH]]="",tbl_Metraj22[[#This Row],[TARIH]]="-"),0,IF(tbl_Metraj22[[#This Row],[YUZDE]]=0,tbl_Metraj22[[#This Row],[METRAJ_BETON]],tbl_Metraj22[[#This Row],[YUZDE]]*tbl_Metraj22[[#This Row],[METRAJ_BETON]]))</f>
        <v>0.26</v>
      </c>
      <c r="K6732" s="2" t="e">
        <v>#N/A</v>
      </c>
    </row>
    <row r="6733" spans="1:11" ht="14.25" x14ac:dyDescent="0.2">
      <c r="A6733" s="2" t="s">
        <v>734</v>
      </c>
      <c r="B6733" s="124" t="s">
        <v>9569</v>
      </c>
      <c r="C6733" s="124"/>
      <c r="D6733" s="126">
        <v>0.49</v>
      </c>
      <c r="E6733" s="124" t="s">
        <v>769</v>
      </c>
      <c r="F6733" s="124">
        <v>-4</v>
      </c>
      <c r="G6733" s="2" t="s">
        <v>19318</v>
      </c>
      <c r="H6733" s="130">
        <v>45899</v>
      </c>
      <c r="I6733" s="134"/>
      <c r="J6733" s="123">
        <f>IF(OR(tbl_Metraj22[[#This Row],[TARIH]]="",tbl_Metraj22[[#This Row],[TARIH]]="-"),0,IF(tbl_Metraj22[[#This Row],[YUZDE]]=0,tbl_Metraj22[[#This Row],[METRAJ_BETON]],tbl_Metraj22[[#This Row],[YUZDE]]*tbl_Metraj22[[#This Row],[METRAJ_BETON]]))</f>
        <v>0.49</v>
      </c>
      <c r="K6733" s="2" t="s">
        <v>22390</v>
      </c>
    </row>
    <row r="6734" spans="1:11" ht="14.25" x14ac:dyDescent="0.2">
      <c r="A6734" s="2" t="s">
        <v>734</v>
      </c>
      <c r="B6734" s="124" t="s">
        <v>9570</v>
      </c>
      <c r="C6734" s="124"/>
      <c r="D6734" s="126">
        <v>1.54</v>
      </c>
      <c r="E6734" s="124" t="s">
        <v>769</v>
      </c>
      <c r="F6734" s="124">
        <v>-4</v>
      </c>
      <c r="G6734" s="2" t="s">
        <v>19319</v>
      </c>
      <c r="H6734" s="130">
        <v>45899</v>
      </c>
      <c r="I6734" s="134"/>
      <c r="J6734" s="123">
        <f>IF(OR(tbl_Metraj22[[#This Row],[TARIH]]="",tbl_Metraj22[[#This Row],[TARIH]]="-"),0,IF(tbl_Metraj22[[#This Row],[YUZDE]]=0,tbl_Metraj22[[#This Row],[METRAJ_BETON]],tbl_Metraj22[[#This Row],[YUZDE]]*tbl_Metraj22[[#This Row],[METRAJ_BETON]]))</f>
        <v>1.54</v>
      </c>
      <c r="K6734" s="2" t="s">
        <v>22363</v>
      </c>
    </row>
    <row r="6735" spans="1:11" ht="14.25" x14ac:dyDescent="0.2">
      <c r="A6735" s="2" t="s">
        <v>734</v>
      </c>
      <c r="B6735" s="124" t="s">
        <v>9571</v>
      </c>
      <c r="C6735" s="124"/>
      <c r="D6735" s="126">
        <v>2.02</v>
      </c>
      <c r="E6735" s="124" t="s">
        <v>769</v>
      </c>
      <c r="F6735" s="124">
        <v>-4</v>
      </c>
      <c r="G6735" s="2" t="s">
        <v>19320</v>
      </c>
      <c r="H6735" s="130">
        <v>45899</v>
      </c>
      <c r="I6735" s="134"/>
      <c r="J6735" s="123">
        <f>IF(OR(tbl_Metraj22[[#This Row],[TARIH]]="",tbl_Metraj22[[#This Row],[TARIH]]="-"),0,IF(tbl_Metraj22[[#This Row],[YUZDE]]=0,tbl_Metraj22[[#This Row],[METRAJ_BETON]],tbl_Metraj22[[#This Row],[YUZDE]]*tbl_Metraj22[[#This Row],[METRAJ_BETON]]))</f>
        <v>2.02</v>
      </c>
      <c r="K6735" s="2" t="s">
        <v>22503</v>
      </c>
    </row>
    <row r="6736" spans="1:11" ht="14.25" x14ac:dyDescent="0.2">
      <c r="A6736" s="2" t="s">
        <v>734</v>
      </c>
      <c r="B6736" s="124" t="s">
        <v>9572</v>
      </c>
      <c r="C6736" s="124"/>
      <c r="D6736" s="126">
        <v>1.87</v>
      </c>
      <c r="E6736" s="124" t="s">
        <v>769</v>
      </c>
      <c r="F6736" s="124">
        <v>-4</v>
      </c>
      <c r="G6736" s="2" t="s">
        <v>19321</v>
      </c>
      <c r="H6736" s="130">
        <v>45899</v>
      </c>
      <c r="I6736" s="134"/>
      <c r="J6736" s="123">
        <f>IF(OR(tbl_Metraj22[[#This Row],[TARIH]]="",tbl_Metraj22[[#This Row],[TARIH]]="-"),0,IF(tbl_Metraj22[[#This Row],[YUZDE]]=0,tbl_Metraj22[[#This Row],[METRAJ_BETON]],tbl_Metraj22[[#This Row],[YUZDE]]*tbl_Metraj22[[#This Row],[METRAJ_BETON]]))</f>
        <v>1.87</v>
      </c>
      <c r="K6736" s="2" t="s">
        <v>23361</v>
      </c>
    </row>
    <row r="6737" spans="1:11" ht="14.25" x14ac:dyDescent="0.2">
      <c r="A6737" s="2" t="s">
        <v>734</v>
      </c>
      <c r="B6737" s="124" t="s">
        <v>9573</v>
      </c>
      <c r="C6737" s="124"/>
      <c r="D6737" s="126">
        <v>0.73</v>
      </c>
      <c r="E6737" s="124" t="s">
        <v>769</v>
      </c>
      <c r="F6737" s="124">
        <v>-4</v>
      </c>
      <c r="G6737" s="2" t="s">
        <v>19322</v>
      </c>
      <c r="H6737" s="130">
        <v>45899</v>
      </c>
      <c r="I6737" s="134"/>
      <c r="J6737" s="123">
        <f>IF(OR(tbl_Metraj22[[#This Row],[TARIH]]="",tbl_Metraj22[[#This Row],[TARIH]]="-"),0,IF(tbl_Metraj22[[#This Row],[YUZDE]]=0,tbl_Metraj22[[#This Row],[METRAJ_BETON]],tbl_Metraj22[[#This Row],[YUZDE]]*tbl_Metraj22[[#This Row],[METRAJ_BETON]]))</f>
        <v>0.73</v>
      </c>
      <c r="K6737" s="2" t="s">
        <v>22514</v>
      </c>
    </row>
    <row r="6738" spans="1:11" ht="14.25" x14ac:dyDescent="0.2">
      <c r="A6738" s="2" t="s">
        <v>734</v>
      </c>
      <c r="B6738" s="124" t="s">
        <v>9574</v>
      </c>
      <c r="C6738" s="124"/>
      <c r="D6738" s="126">
        <v>0.32</v>
      </c>
      <c r="E6738" s="124" t="s">
        <v>769</v>
      </c>
      <c r="F6738" s="124">
        <v>-4</v>
      </c>
      <c r="G6738" s="2" t="s">
        <v>19323</v>
      </c>
      <c r="H6738" s="130">
        <v>45899</v>
      </c>
      <c r="I6738" s="134"/>
      <c r="J6738" s="123">
        <f>IF(OR(tbl_Metraj22[[#This Row],[TARIH]]="",tbl_Metraj22[[#This Row],[TARIH]]="-"),0,IF(tbl_Metraj22[[#This Row],[YUZDE]]=0,tbl_Metraj22[[#This Row],[METRAJ_BETON]],tbl_Metraj22[[#This Row],[YUZDE]]*tbl_Metraj22[[#This Row],[METRAJ_BETON]]))</f>
        <v>0.32</v>
      </c>
      <c r="K6738" s="2" t="s">
        <v>23360</v>
      </c>
    </row>
    <row r="6739" spans="1:11" ht="14.25" x14ac:dyDescent="0.2">
      <c r="A6739" s="2" t="s">
        <v>734</v>
      </c>
      <c r="B6739" s="124" t="s">
        <v>9575</v>
      </c>
      <c r="C6739" s="124"/>
      <c r="D6739" s="126">
        <v>0.27</v>
      </c>
      <c r="E6739" s="124" t="s">
        <v>769</v>
      </c>
      <c r="F6739" s="124">
        <v>-4</v>
      </c>
      <c r="G6739" s="2" t="s">
        <v>19324</v>
      </c>
      <c r="H6739" s="130">
        <v>45899</v>
      </c>
      <c r="I6739" s="134"/>
      <c r="J6739" s="123">
        <f>IF(OR(tbl_Metraj22[[#This Row],[TARIH]]="",tbl_Metraj22[[#This Row],[TARIH]]="-"),0,IF(tbl_Metraj22[[#This Row],[YUZDE]]=0,tbl_Metraj22[[#This Row],[METRAJ_BETON]],tbl_Metraj22[[#This Row],[YUZDE]]*tbl_Metraj22[[#This Row],[METRAJ_BETON]]))</f>
        <v>0.27</v>
      </c>
      <c r="K6739" s="2" t="s">
        <v>22349</v>
      </c>
    </row>
    <row r="6740" spans="1:11" ht="14.25" x14ac:dyDescent="0.2">
      <c r="A6740" s="2" t="s">
        <v>734</v>
      </c>
      <c r="B6740" s="124" t="s">
        <v>9576</v>
      </c>
      <c r="C6740" s="124"/>
      <c r="D6740" s="126">
        <v>0.43</v>
      </c>
      <c r="E6740" s="124" t="s">
        <v>769</v>
      </c>
      <c r="F6740" s="124">
        <v>-4</v>
      </c>
      <c r="G6740" s="2" t="s">
        <v>19325</v>
      </c>
      <c r="H6740" s="130">
        <v>45899</v>
      </c>
      <c r="I6740" s="134"/>
      <c r="J6740" s="123">
        <f>IF(OR(tbl_Metraj22[[#This Row],[TARIH]]="",tbl_Metraj22[[#This Row],[TARIH]]="-"),0,IF(tbl_Metraj22[[#This Row],[YUZDE]]=0,tbl_Metraj22[[#This Row],[METRAJ_BETON]],tbl_Metraj22[[#This Row],[YUZDE]]*tbl_Metraj22[[#This Row],[METRAJ_BETON]]))</f>
        <v>0.43</v>
      </c>
      <c r="K6740" s="2" t="s">
        <v>22376</v>
      </c>
    </row>
    <row r="6741" spans="1:11" ht="14.25" x14ac:dyDescent="0.2">
      <c r="A6741" s="2" t="s">
        <v>734</v>
      </c>
      <c r="B6741" s="124" t="s">
        <v>9577</v>
      </c>
      <c r="C6741" s="124"/>
      <c r="D6741" s="126">
        <v>0.21</v>
      </c>
      <c r="E6741" s="124" t="s">
        <v>769</v>
      </c>
      <c r="F6741" s="124">
        <v>-4</v>
      </c>
      <c r="G6741" s="2" t="s">
        <v>19326</v>
      </c>
      <c r="H6741" s="130">
        <v>45899</v>
      </c>
      <c r="I6741" s="134"/>
      <c r="J6741" s="123">
        <f>IF(OR(tbl_Metraj22[[#This Row],[TARIH]]="",tbl_Metraj22[[#This Row],[TARIH]]="-"),0,IF(tbl_Metraj22[[#This Row],[YUZDE]]=0,tbl_Metraj22[[#This Row],[METRAJ_BETON]],tbl_Metraj22[[#This Row],[YUZDE]]*tbl_Metraj22[[#This Row],[METRAJ_BETON]]))</f>
        <v>0.21</v>
      </c>
      <c r="K6741" s="2" t="s">
        <v>22456</v>
      </c>
    </row>
    <row r="6742" spans="1:11" ht="14.25" x14ac:dyDescent="0.2">
      <c r="A6742" s="2" t="s">
        <v>734</v>
      </c>
      <c r="B6742" s="124" t="s">
        <v>9578</v>
      </c>
      <c r="C6742" s="124"/>
      <c r="D6742" s="126">
        <v>0.73</v>
      </c>
      <c r="E6742" s="124" t="s">
        <v>769</v>
      </c>
      <c r="F6742" s="124">
        <v>-4</v>
      </c>
      <c r="G6742" s="2" t="s">
        <v>19327</v>
      </c>
      <c r="H6742" s="130">
        <v>45899</v>
      </c>
      <c r="I6742" s="134"/>
      <c r="J6742" s="123">
        <f>IF(OR(tbl_Metraj22[[#This Row],[TARIH]]="",tbl_Metraj22[[#This Row],[TARIH]]="-"),0,IF(tbl_Metraj22[[#This Row],[YUZDE]]=0,tbl_Metraj22[[#This Row],[METRAJ_BETON]],tbl_Metraj22[[#This Row],[YUZDE]]*tbl_Metraj22[[#This Row],[METRAJ_BETON]]))</f>
        <v>0.73</v>
      </c>
      <c r="K6742" s="2" t="s">
        <v>23365</v>
      </c>
    </row>
    <row r="6743" spans="1:11" ht="14.25" x14ac:dyDescent="0.2">
      <c r="A6743" s="2" t="s">
        <v>734</v>
      </c>
      <c r="B6743" s="124" t="s">
        <v>9579</v>
      </c>
      <c r="C6743" s="124"/>
      <c r="D6743" s="126">
        <v>1.5</v>
      </c>
      <c r="E6743" s="124" t="s">
        <v>769</v>
      </c>
      <c r="F6743" s="124">
        <v>-4</v>
      </c>
      <c r="G6743" s="2" t="s">
        <v>19328</v>
      </c>
      <c r="H6743" s="130">
        <v>45899</v>
      </c>
      <c r="I6743" s="134"/>
      <c r="J6743" s="123">
        <f>IF(OR(tbl_Metraj22[[#This Row],[TARIH]]="",tbl_Metraj22[[#This Row],[TARIH]]="-"),0,IF(tbl_Metraj22[[#This Row],[YUZDE]]=0,tbl_Metraj22[[#This Row],[METRAJ_BETON]],tbl_Metraj22[[#This Row],[YUZDE]]*tbl_Metraj22[[#This Row],[METRAJ_BETON]]))</f>
        <v>1.5</v>
      </c>
      <c r="K6743" s="2" t="s">
        <v>23363</v>
      </c>
    </row>
    <row r="6744" spans="1:11" ht="14.25" x14ac:dyDescent="0.2">
      <c r="A6744" s="2" t="s">
        <v>734</v>
      </c>
      <c r="B6744" s="124" t="s">
        <v>9580</v>
      </c>
      <c r="C6744" s="124"/>
      <c r="D6744" s="126">
        <v>2.2400000000000002</v>
      </c>
      <c r="E6744" s="124" t="s">
        <v>769</v>
      </c>
      <c r="F6744" s="124">
        <v>-4</v>
      </c>
      <c r="G6744" s="2" t="s">
        <v>19329</v>
      </c>
      <c r="H6744" s="130">
        <v>45899</v>
      </c>
      <c r="I6744" s="134"/>
      <c r="J6744" s="123">
        <f>IF(OR(tbl_Metraj22[[#This Row],[TARIH]]="",tbl_Metraj22[[#This Row],[TARIH]]="-"),0,IF(tbl_Metraj22[[#This Row],[YUZDE]]=0,tbl_Metraj22[[#This Row],[METRAJ_BETON]],tbl_Metraj22[[#This Row],[YUZDE]]*tbl_Metraj22[[#This Row],[METRAJ_BETON]]))</f>
        <v>2.2400000000000002</v>
      </c>
      <c r="K6744" s="2" t="s">
        <v>23362</v>
      </c>
    </row>
    <row r="6745" spans="1:11" ht="14.25" x14ac:dyDescent="0.2">
      <c r="A6745" s="2" t="s">
        <v>734</v>
      </c>
      <c r="B6745" s="124" t="s">
        <v>9581</v>
      </c>
      <c r="C6745" s="124"/>
      <c r="D6745" s="126">
        <v>1.46</v>
      </c>
      <c r="E6745" s="124" t="s">
        <v>769</v>
      </c>
      <c r="F6745" s="124">
        <v>-4</v>
      </c>
      <c r="G6745" s="2" t="s">
        <v>19330</v>
      </c>
      <c r="H6745" s="130">
        <v>45899</v>
      </c>
      <c r="I6745" s="134"/>
      <c r="J6745" s="123">
        <f>IF(OR(tbl_Metraj22[[#This Row],[TARIH]]="",tbl_Metraj22[[#This Row],[TARIH]]="-"),0,IF(tbl_Metraj22[[#This Row],[YUZDE]]=0,tbl_Metraj22[[#This Row],[METRAJ_BETON]],tbl_Metraj22[[#This Row],[YUZDE]]*tbl_Metraj22[[#This Row],[METRAJ_BETON]]))</f>
        <v>1.46</v>
      </c>
      <c r="K6745" s="2" t="s">
        <v>22477</v>
      </c>
    </row>
    <row r="6746" spans="1:11" ht="14.25" x14ac:dyDescent="0.2">
      <c r="A6746" s="2" t="s">
        <v>734</v>
      </c>
      <c r="B6746" s="124" t="s">
        <v>9582</v>
      </c>
      <c r="C6746" s="124"/>
      <c r="D6746" s="126">
        <v>1.34</v>
      </c>
      <c r="E6746" s="124" t="s">
        <v>769</v>
      </c>
      <c r="F6746" s="124">
        <v>-4</v>
      </c>
      <c r="G6746" s="2" t="s">
        <v>19331</v>
      </c>
      <c r="H6746" s="130">
        <v>45899</v>
      </c>
      <c r="I6746" s="134"/>
      <c r="J6746" s="123">
        <f>IF(OR(tbl_Metraj22[[#This Row],[TARIH]]="",tbl_Metraj22[[#This Row],[TARIH]]="-"),0,IF(tbl_Metraj22[[#This Row],[YUZDE]]=0,tbl_Metraj22[[#This Row],[METRAJ_BETON]],tbl_Metraj22[[#This Row],[YUZDE]]*tbl_Metraj22[[#This Row],[METRAJ_BETON]]))</f>
        <v>1.34</v>
      </c>
      <c r="K6746" s="2" t="s">
        <v>22500</v>
      </c>
    </row>
    <row r="6747" spans="1:11" ht="14.25" x14ac:dyDescent="0.2">
      <c r="A6747" s="2" t="s">
        <v>734</v>
      </c>
      <c r="B6747" s="124" t="s">
        <v>9583</v>
      </c>
      <c r="C6747" s="124"/>
      <c r="D6747" s="126">
        <v>1.34</v>
      </c>
      <c r="E6747" s="124" t="s">
        <v>769</v>
      </c>
      <c r="F6747" s="124">
        <v>-4</v>
      </c>
      <c r="G6747" s="2" t="s">
        <v>19332</v>
      </c>
      <c r="H6747" s="130">
        <v>45899</v>
      </c>
      <c r="I6747" s="134"/>
      <c r="J6747" s="123">
        <f>IF(OR(tbl_Metraj22[[#This Row],[TARIH]]="",tbl_Metraj22[[#This Row],[TARIH]]="-"),0,IF(tbl_Metraj22[[#This Row],[YUZDE]]=0,tbl_Metraj22[[#This Row],[METRAJ_BETON]],tbl_Metraj22[[#This Row],[YUZDE]]*tbl_Metraj22[[#This Row],[METRAJ_BETON]]))</f>
        <v>1.34</v>
      </c>
      <c r="K6747" s="2" t="s">
        <v>22407</v>
      </c>
    </row>
    <row r="6748" spans="1:11" ht="14.25" x14ac:dyDescent="0.2">
      <c r="A6748" s="2" t="s">
        <v>734</v>
      </c>
      <c r="B6748" s="124" t="s">
        <v>9584</v>
      </c>
      <c r="C6748" s="124"/>
      <c r="D6748" s="126">
        <v>1.3</v>
      </c>
      <c r="E6748" s="124" t="s">
        <v>769</v>
      </c>
      <c r="F6748" s="124">
        <v>-4</v>
      </c>
      <c r="G6748" s="2" t="s">
        <v>19333</v>
      </c>
      <c r="H6748" s="130">
        <v>45899</v>
      </c>
      <c r="I6748" s="134"/>
      <c r="J6748" s="123">
        <f>IF(OR(tbl_Metraj22[[#This Row],[TARIH]]="",tbl_Metraj22[[#This Row],[TARIH]]="-"),0,IF(tbl_Metraj22[[#This Row],[YUZDE]]=0,tbl_Metraj22[[#This Row],[METRAJ_BETON]],tbl_Metraj22[[#This Row],[YUZDE]]*tbl_Metraj22[[#This Row],[METRAJ_BETON]]))</f>
        <v>1.3</v>
      </c>
      <c r="K6748" s="2" t="s">
        <v>22486</v>
      </c>
    </row>
    <row r="6749" spans="1:11" ht="14.25" x14ac:dyDescent="0.2">
      <c r="A6749" s="2" t="s">
        <v>734</v>
      </c>
      <c r="B6749" s="124" t="s">
        <v>9585</v>
      </c>
      <c r="C6749" s="124"/>
      <c r="D6749" s="126">
        <v>1.18</v>
      </c>
      <c r="E6749" s="124" t="s">
        <v>769</v>
      </c>
      <c r="F6749" s="124">
        <v>-4</v>
      </c>
      <c r="G6749" s="2" t="s">
        <v>19334</v>
      </c>
      <c r="H6749" s="130">
        <v>45899</v>
      </c>
      <c r="I6749" s="134"/>
      <c r="J6749" s="123">
        <f>IF(OR(tbl_Metraj22[[#This Row],[TARIH]]="",tbl_Metraj22[[#This Row],[TARIH]]="-"),0,IF(tbl_Metraj22[[#This Row],[YUZDE]]=0,tbl_Metraj22[[#This Row],[METRAJ_BETON]],tbl_Metraj22[[#This Row],[YUZDE]]*tbl_Metraj22[[#This Row],[METRAJ_BETON]]))</f>
        <v>1.18</v>
      </c>
      <c r="K6749" s="2" t="s">
        <v>22386</v>
      </c>
    </row>
    <row r="6750" spans="1:11" ht="14.25" x14ac:dyDescent="0.2">
      <c r="A6750" s="2" t="s">
        <v>734</v>
      </c>
      <c r="B6750" s="124" t="s">
        <v>9586</v>
      </c>
      <c r="C6750" s="124"/>
      <c r="D6750" s="126">
        <v>1.17</v>
      </c>
      <c r="E6750" s="124" t="s">
        <v>769</v>
      </c>
      <c r="F6750" s="124">
        <v>-4</v>
      </c>
      <c r="G6750" s="2" t="s">
        <v>19335</v>
      </c>
      <c r="H6750" s="130">
        <v>45899</v>
      </c>
      <c r="I6750" s="134"/>
      <c r="J6750" s="123">
        <f>IF(OR(tbl_Metraj22[[#This Row],[TARIH]]="",tbl_Metraj22[[#This Row],[TARIH]]="-"),0,IF(tbl_Metraj22[[#This Row],[YUZDE]]=0,tbl_Metraj22[[#This Row],[METRAJ_BETON]],tbl_Metraj22[[#This Row],[YUZDE]]*tbl_Metraj22[[#This Row],[METRAJ_BETON]]))</f>
        <v>1.17</v>
      </c>
      <c r="K6750" s="2" t="s">
        <v>23842</v>
      </c>
    </row>
    <row r="6751" spans="1:11" ht="14.25" x14ac:dyDescent="0.2">
      <c r="A6751" s="2" t="s">
        <v>734</v>
      </c>
      <c r="B6751" s="124" t="s">
        <v>9587</v>
      </c>
      <c r="C6751" s="124"/>
      <c r="D6751" s="126">
        <v>1.08</v>
      </c>
      <c r="E6751" s="124" t="s">
        <v>769</v>
      </c>
      <c r="F6751" s="124">
        <v>-4</v>
      </c>
      <c r="G6751" s="2" t="s">
        <v>19336</v>
      </c>
      <c r="H6751" s="130">
        <v>45899</v>
      </c>
      <c r="I6751" s="134"/>
      <c r="J6751" s="123">
        <f>IF(OR(tbl_Metraj22[[#This Row],[TARIH]]="",tbl_Metraj22[[#This Row],[TARIH]]="-"),0,IF(tbl_Metraj22[[#This Row],[YUZDE]]=0,tbl_Metraj22[[#This Row],[METRAJ_BETON]],tbl_Metraj22[[#This Row],[YUZDE]]*tbl_Metraj22[[#This Row],[METRAJ_BETON]]))</f>
        <v>1.08</v>
      </c>
      <c r="K6751" s="2" t="s">
        <v>23241</v>
      </c>
    </row>
    <row r="6752" spans="1:11" ht="14.25" x14ac:dyDescent="0.2">
      <c r="A6752" s="2" t="s">
        <v>734</v>
      </c>
      <c r="B6752" s="124" t="s">
        <v>9588</v>
      </c>
      <c r="C6752" s="124"/>
      <c r="D6752" s="126">
        <v>1.08</v>
      </c>
      <c r="E6752" s="124" t="s">
        <v>769</v>
      </c>
      <c r="F6752" s="124">
        <v>-4</v>
      </c>
      <c r="G6752" s="2" t="s">
        <v>19337</v>
      </c>
      <c r="H6752" s="130">
        <v>45899</v>
      </c>
      <c r="I6752" s="134"/>
      <c r="J6752" s="123">
        <f>IF(OR(tbl_Metraj22[[#This Row],[TARIH]]="",tbl_Metraj22[[#This Row],[TARIH]]="-"),0,IF(tbl_Metraj22[[#This Row],[YUZDE]]=0,tbl_Metraj22[[#This Row],[METRAJ_BETON]],tbl_Metraj22[[#This Row],[YUZDE]]*tbl_Metraj22[[#This Row],[METRAJ_BETON]]))</f>
        <v>1.08</v>
      </c>
      <c r="K6752" s="2" t="s">
        <v>23288</v>
      </c>
    </row>
    <row r="6753" spans="1:11" ht="14.25" x14ac:dyDescent="0.2">
      <c r="A6753" s="2" t="s">
        <v>734</v>
      </c>
      <c r="B6753" s="124" t="s">
        <v>9589</v>
      </c>
      <c r="C6753" s="124"/>
      <c r="D6753" s="126">
        <v>1.1200000000000001</v>
      </c>
      <c r="E6753" s="124" t="s">
        <v>769</v>
      </c>
      <c r="F6753" s="124">
        <v>-4</v>
      </c>
      <c r="G6753" s="2" t="s">
        <v>19338</v>
      </c>
      <c r="H6753" s="130">
        <v>45899</v>
      </c>
      <c r="I6753" s="134"/>
      <c r="J6753" s="123">
        <f>IF(OR(tbl_Metraj22[[#This Row],[TARIH]]="",tbl_Metraj22[[#This Row],[TARIH]]="-"),0,IF(tbl_Metraj22[[#This Row],[YUZDE]]=0,tbl_Metraj22[[#This Row],[METRAJ_BETON]],tbl_Metraj22[[#This Row],[YUZDE]]*tbl_Metraj22[[#This Row],[METRAJ_BETON]]))</f>
        <v>1.1200000000000001</v>
      </c>
      <c r="K6753" s="2" t="s">
        <v>23899</v>
      </c>
    </row>
    <row r="6754" spans="1:11" ht="14.25" x14ac:dyDescent="0.2">
      <c r="A6754" s="2" t="s">
        <v>734</v>
      </c>
      <c r="B6754" s="124" t="s">
        <v>9590</v>
      </c>
      <c r="C6754" s="124"/>
      <c r="D6754" s="126">
        <v>2.2400000000000002</v>
      </c>
      <c r="E6754" s="124" t="s">
        <v>769</v>
      </c>
      <c r="F6754" s="124">
        <v>-4</v>
      </c>
      <c r="G6754" s="2" t="s">
        <v>19339</v>
      </c>
      <c r="H6754" s="130">
        <v>45899</v>
      </c>
      <c r="I6754" s="134"/>
      <c r="J6754" s="123">
        <f>IF(OR(tbl_Metraj22[[#This Row],[TARIH]]="",tbl_Metraj22[[#This Row],[TARIH]]="-"),0,IF(tbl_Metraj22[[#This Row],[YUZDE]]=0,tbl_Metraj22[[#This Row],[METRAJ_BETON]],tbl_Metraj22[[#This Row],[YUZDE]]*tbl_Metraj22[[#This Row],[METRAJ_BETON]]))</f>
        <v>2.2400000000000002</v>
      </c>
      <c r="K6754" s="2" t="s">
        <v>23366</v>
      </c>
    </row>
    <row r="6755" spans="1:11" ht="14.25" x14ac:dyDescent="0.2">
      <c r="A6755" s="2" t="s">
        <v>734</v>
      </c>
      <c r="B6755" s="124" t="s">
        <v>9591</v>
      </c>
      <c r="C6755" s="124"/>
      <c r="D6755" s="126">
        <v>1.47</v>
      </c>
      <c r="E6755" s="124" t="s">
        <v>769</v>
      </c>
      <c r="F6755" s="124">
        <v>-4</v>
      </c>
      <c r="G6755" s="2" t="s">
        <v>19340</v>
      </c>
      <c r="H6755" s="130">
        <v>45899</v>
      </c>
      <c r="I6755" s="134"/>
      <c r="J6755" s="123">
        <f>IF(OR(tbl_Metraj22[[#This Row],[TARIH]]="",tbl_Metraj22[[#This Row],[TARIH]]="-"),0,IF(tbl_Metraj22[[#This Row],[YUZDE]]=0,tbl_Metraj22[[#This Row],[METRAJ_BETON]],tbl_Metraj22[[#This Row],[YUZDE]]*tbl_Metraj22[[#This Row],[METRAJ_BETON]]))</f>
        <v>1.47</v>
      </c>
      <c r="K6755" s="2" t="s">
        <v>22498</v>
      </c>
    </row>
    <row r="6756" spans="1:11" ht="14.25" x14ac:dyDescent="0.2">
      <c r="A6756" s="2" t="s">
        <v>734</v>
      </c>
      <c r="B6756" s="124" t="s">
        <v>9592</v>
      </c>
      <c r="C6756" s="124"/>
      <c r="D6756" s="126">
        <v>1.31</v>
      </c>
      <c r="E6756" s="124" t="s">
        <v>769</v>
      </c>
      <c r="F6756" s="124">
        <v>-4</v>
      </c>
      <c r="G6756" s="2" t="s">
        <v>19341</v>
      </c>
      <c r="H6756" s="130">
        <v>45899</v>
      </c>
      <c r="I6756" s="134"/>
      <c r="J6756" s="123">
        <f>IF(OR(tbl_Metraj22[[#This Row],[TARIH]]="",tbl_Metraj22[[#This Row],[TARIH]]="-"),0,IF(tbl_Metraj22[[#This Row],[YUZDE]]=0,tbl_Metraj22[[#This Row],[METRAJ_BETON]],tbl_Metraj22[[#This Row],[YUZDE]]*tbl_Metraj22[[#This Row],[METRAJ_BETON]]))</f>
        <v>1.31</v>
      </c>
      <c r="K6756" s="2" t="s">
        <v>22408</v>
      </c>
    </row>
    <row r="6757" spans="1:11" ht="14.25" x14ac:dyDescent="0.2">
      <c r="A6757" s="2" t="s">
        <v>734</v>
      </c>
      <c r="B6757" s="124" t="s">
        <v>9593</v>
      </c>
      <c r="C6757" s="124"/>
      <c r="D6757" s="126">
        <v>1.74</v>
      </c>
      <c r="E6757" s="124" t="s">
        <v>769</v>
      </c>
      <c r="F6757" s="124">
        <v>-4</v>
      </c>
      <c r="G6757" s="2" t="s">
        <v>19342</v>
      </c>
      <c r="H6757" s="130">
        <v>45899</v>
      </c>
      <c r="I6757" s="134"/>
      <c r="J6757" s="123">
        <f>IF(OR(tbl_Metraj22[[#This Row],[TARIH]]="",tbl_Metraj22[[#This Row],[TARIH]]="-"),0,IF(tbl_Metraj22[[#This Row],[YUZDE]]=0,tbl_Metraj22[[#This Row],[METRAJ_BETON]],tbl_Metraj22[[#This Row],[YUZDE]]*tbl_Metraj22[[#This Row],[METRAJ_BETON]]))</f>
        <v>1.74</v>
      </c>
      <c r="K6757" s="2" t="s">
        <v>22506</v>
      </c>
    </row>
    <row r="6758" spans="1:11" ht="14.25" x14ac:dyDescent="0.2">
      <c r="A6758" s="2" t="s">
        <v>734</v>
      </c>
      <c r="B6758" s="124" t="s">
        <v>9594</v>
      </c>
      <c r="C6758" s="124"/>
      <c r="D6758" s="126">
        <v>1.6</v>
      </c>
      <c r="E6758" s="124" t="s">
        <v>769</v>
      </c>
      <c r="F6758" s="124">
        <v>-4</v>
      </c>
      <c r="G6758" s="2" t="s">
        <v>19343</v>
      </c>
      <c r="H6758" s="130">
        <v>45899</v>
      </c>
      <c r="I6758" s="134"/>
      <c r="J6758" s="123">
        <f>IF(OR(tbl_Metraj22[[#This Row],[TARIH]]="",tbl_Metraj22[[#This Row],[TARIH]]="-"),0,IF(tbl_Metraj22[[#This Row],[YUZDE]]=0,tbl_Metraj22[[#This Row],[METRAJ_BETON]],tbl_Metraj22[[#This Row],[YUZDE]]*tbl_Metraj22[[#This Row],[METRAJ_BETON]]))</f>
        <v>1.6</v>
      </c>
      <c r="K6758" s="2" t="s">
        <v>22387</v>
      </c>
    </row>
    <row r="6759" spans="1:11" ht="14.25" x14ac:dyDescent="0.2">
      <c r="A6759" s="2" t="s">
        <v>734</v>
      </c>
      <c r="B6759" s="124" t="s">
        <v>9595</v>
      </c>
      <c r="C6759" s="124"/>
      <c r="D6759" s="126">
        <v>1.55</v>
      </c>
      <c r="E6759" s="124" t="s">
        <v>769</v>
      </c>
      <c r="F6759" s="124">
        <v>-4</v>
      </c>
      <c r="G6759" s="2" t="s">
        <v>19344</v>
      </c>
      <c r="H6759" s="130">
        <v>45899</v>
      </c>
      <c r="I6759" s="134"/>
      <c r="J6759" s="123">
        <f>IF(OR(tbl_Metraj22[[#This Row],[TARIH]]="",tbl_Metraj22[[#This Row],[TARIH]]="-"),0,IF(tbl_Metraj22[[#This Row],[YUZDE]]=0,tbl_Metraj22[[#This Row],[METRAJ_BETON]],tbl_Metraj22[[#This Row],[YUZDE]]*tbl_Metraj22[[#This Row],[METRAJ_BETON]]))</f>
        <v>1.55</v>
      </c>
      <c r="K6759" s="2" t="s">
        <v>23879</v>
      </c>
    </row>
    <row r="6760" spans="1:11" ht="14.25" x14ac:dyDescent="0.2">
      <c r="A6760" s="2" t="s">
        <v>734</v>
      </c>
      <c r="B6760" s="124" t="s">
        <v>9596</v>
      </c>
      <c r="C6760" s="124"/>
      <c r="D6760" s="126">
        <v>2.44</v>
      </c>
      <c r="E6760" s="124" t="s">
        <v>769</v>
      </c>
      <c r="F6760" s="124">
        <v>-4</v>
      </c>
      <c r="G6760" s="2" t="s">
        <v>19345</v>
      </c>
      <c r="H6760" s="130">
        <v>45899</v>
      </c>
      <c r="I6760" s="134"/>
      <c r="J6760" s="123">
        <f>IF(OR(tbl_Metraj22[[#This Row],[TARIH]]="",tbl_Metraj22[[#This Row],[TARIH]]="-"),0,IF(tbl_Metraj22[[#This Row],[YUZDE]]=0,tbl_Metraj22[[#This Row],[METRAJ_BETON]],tbl_Metraj22[[#This Row],[YUZDE]]*tbl_Metraj22[[#This Row],[METRAJ_BETON]]))</f>
        <v>2.44</v>
      </c>
      <c r="K6760" s="2" t="s">
        <v>23897</v>
      </c>
    </row>
    <row r="6761" spans="1:11" ht="14.25" x14ac:dyDescent="0.2">
      <c r="A6761" s="2" t="s">
        <v>734</v>
      </c>
      <c r="B6761" s="124" t="s">
        <v>9597</v>
      </c>
      <c r="C6761" s="124"/>
      <c r="D6761" s="126">
        <v>1.74</v>
      </c>
      <c r="E6761" s="124" t="s">
        <v>769</v>
      </c>
      <c r="F6761" s="124">
        <v>-4</v>
      </c>
      <c r="G6761" s="2" t="s">
        <v>19346</v>
      </c>
      <c r="H6761" s="130">
        <v>45899</v>
      </c>
      <c r="I6761" s="134"/>
      <c r="J6761" s="123">
        <f>IF(OR(tbl_Metraj22[[#This Row],[TARIH]]="",tbl_Metraj22[[#This Row],[TARIH]]="-"),0,IF(tbl_Metraj22[[#This Row],[YUZDE]]=0,tbl_Metraj22[[#This Row],[METRAJ_BETON]],tbl_Metraj22[[#This Row],[YUZDE]]*tbl_Metraj22[[#This Row],[METRAJ_BETON]]))</f>
        <v>1.74</v>
      </c>
      <c r="K6761" s="2" t="s">
        <v>23895</v>
      </c>
    </row>
    <row r="6762" spans="1:11" ht="14.25" x14ac:dyDescent="0.2">
      <c r="A6762" s="2" t="s">
        <v>734</v>
      </c>
      <c r="B6762" s="124" t="s">
        <v>9598</v>
      </c>
      <c r="C6762" s="124"/>
      <c r="D6762" s="126">
        <v>1.32</v>
      </c>
      <c r="E6762" s="124" t="s">
        <v>769</v>
      </c>
      <c r="F6762" s="124">
        <v>-4</v>
      </c>
      <c r="G6762" s="2" t="s">
        <v>19347</v>
      </c>
      <c r="H6762" s="130">
        <v>45899</v>
      </c>
      <c r="I6762" s="134"/>
      <c r="J6762" s="123">
        <f>IF(OR(tbl_Metraj22[[#This Row],[TARIH]]="",tbl_Metraj22[[#This Row],[TARIH]]="-"),0,IF(tbl_Metraj22[[#This Row],[YUZDE]]=0,tbl_Metraj22[[#This Row],[METRAJ_BETON]],tbl_Metraj22[[#This Row],[YUZDE]]*tbl_Metraj22[[#This Row],[METRAJ_BETON]]))</f>
        <v>1.32</v>
      </c>
      <c r="K6762" s="2" t="s">
        <v>23891</v>
      </c>
    </row>
    <row r="6763" spans="1:11" ht="14.25" x14ac:dyDescent="0.2">
      <c r="A6763" s="2" t="s">
        <v>734</v>
      </c>
      <c r="B6763" s="124" t="s">
        <v>9599</v>
      </c>
      <c r="C6763" s="124"/>
      <c r="D6763" s="126">
        <v>2.1</v>
      </c>
      <c r="E6763" s="124" t="s">
        <v>769</v>
      </c>
      <c r="F6763" s="124">
        <v>-4</v>
      </c>
      <c r="G6763" s="2" t="s">
        <v>19348</v>
      </c>
      <c r="H6763" s="130">
        <v>45899</v>
      </c>
      <c r="I6763" s="134"/>
      <c r="J6763" s="123">
        <f>IF(OR(tbl_Metraj22[[#This Row],[TARIH]]="",tbl_Metraj22[[#This Row],[TARIH]]="-"),0,IF(tbl_Metraj22[[#This Row],[YUZDE]]=0,tbl_Metraj22[[#This Row],[METRAJ_BETON]],tbl_Metraj22[[#This Row],[YUZDE]]*tbl_Metraj22[[#This Row],[METRAJ_BETON]]))</f>
        <v>2.1</v>
      </c>
      <c r="K6763" s="2" t="s">
        <v>23892</v>
      </c>
    </row>
    <row r="6764" spans="1:11" ht="14.25" x14ac:dyDescent="0.2">
      <c r="A6764" s="2" t="s">
        <v>734</v>
      </c>
      <c r="B6764" s="124" t="s">
        <v>9600</v>
      </c>
      <c r="C6764" s="124"/>
      <c r="D6764" s="126">
        <v>0.78</v>
      </c>
      <c r="E6764" s="124" t="s">
        <v>769</v>
      </c>
      <c r="F6764" s="124">
        <v>-4</v>
      </c>
      <c r="G6764" s="2" t="s">
        <v>19349</v>
      </c>
      <c r="H6764" s="130">
        <v>45899</v>
      </c>
      <c r="I6764" s="134"/>
      <c r="J6764" s="123">
        <f>IF(OR(tbl_Metraj22[[#This Row],[TARIH]]="",tbl_Metraj22[[#This Row],[TARIH]]="-"),0,IF(tbl_Metraj22[[#This Row],[YUZDE]]=0,tbl_Metraj22[[#This Row],[METRAJ_BETON]],tbl_Metraj22[[#This Row],[YUZDE]]*tbl_Metraj22[[#This Row],[METRAJ_BETON]]))</f>
        <v>0.78</v>
      </c>
      <c r="K6764" s="2" t="s">
        <v>23259</v>
      </c>
    </row>
    <row r="6765" spans="1:11" ht="14.25" x14ac:dyDescent="0.2">
      <c r="A6765" s="2" t="s">
        <v>734</v>
      </c>
      <c r="B6765" s="124" t="s">
        <v>9601</v>
      </c>
      <c r="C6765" s="124"/>
      <c r="D6765" s="126">
        <v>0.61</v>
      </c>
      <c r="E6765" s="124" t="s">
        <v>769</v>
      </c>
      <c r="F6765" s="124">
        <v>-4</v>
      </c>
      <c r="G6765" s="2" t="s">
        <v>19350</v>
      </c>
      <c r="H6765" s="130">
        <v>45899</v>
      </c>
      <c r="I6765" s="134"/>
      <c r="J6765" s="123">
        <f>IF(OR(tbl_Metraj22[[#This Row],[TARIH]]="",tbl_Metraj22[[#This Row],[TARIH]]="-"),0,IF(tbl_Metraj22[[#This Row],[YUZDE]]=0,tbl_Metraj22[[#This Row],[METRAJ_BETON]],tbl_Metraj22[[#This Row],[YUZDE]]*tbl_Metraj22[[#This Row],[METRAJ_BETON]]))</f>
        <v>0.61</v>
      </c>
      <c r="K6765" s="2" t="s">
        <v>23877</v>
      </c>
    </row>
    <row r="6766" spans="1:11" ht="14.25" x14ac:dyDescent="0.2">
      <c r="A6766" s="2" t="s">
        <v>734</v>
      </c>
      <c r="B6766" s="124" t="s">
        <v>9602</v>
      </c>
      <c r="C6766" s="124"/>
      <c r="D6766" s="126">
        <v>0.61</v>
      </c>
      <c r="E6766" s="124" t="s">
        <v>769</v>
      </c>
      <c r="F6766" s="124">
        <v>-4</v>
      </c>
      <c r="G6766" s="2" t="s">
        <v>19351</v>
      </c>
      <c r="H6766" s="130">
        <v>45899</v>
      </c>
      <c r="I6766" s="134"/>
      <c r="J6766" s="123">
        <f>IF(OR(tbl_Metraj22[[#This Row],[TARIH]]="",tbl_Metraj22[[#This Row],[TARIH]]="-"),0,IF(tbl_Metraj22[[#This Row],[YUZDE]]=0,tbl_Metraj22[[#This Row],[METRAJ_BETON]],tbl_Metraj22[[#This Row],[YUZDE]]*tbl_Metraj22[[#This Row],[METRAJ_BETON]]))</f>
        <v>0.61</v>
      </c>
      <c r="K6766" s="2" t="s">
        <v>23285</v>
      </c>
    </row>
    <row r="6767" spans="1:11" ht="14.25" x14ac:dyDescent="0.2">
      <c r="A6767" s="2" t="s">
        <v>734</v>
      </c>
      <c r="B6767" s="124" t="s">
        <v>9603</v>
      </c>
      <c r="C6767" s="124"/>
      <c r="D6767" s="126">
        <v>0.61</v>
      </c>
      <c r="E6767" s="124" t="s">
        <v>769</v>
      </c>
      <c r="F6767" s="124">
        <v>-4</v>
      </c>
      <c r="G6767" s="2" t="s">
        <v>19352</v>
      </c>
      <c r="H6767" s="130">
        <v>45897</v>
      </c>
      <c r="I6767" s="134"/>
      <c r="J6767" s="123">
        <f>IF(OR(tbl_Metraj22[[#This Row],[TARIH]]="",tbl_Metraj22[[#This Row],[TARIH]]="-"),0,IF(tbl_Metraj22[[#This Row],[YUZDE]]=0,tbl_Metraj22[[#This Row],[METRAJ_BETON]],tbl_Metraj22[[#This Row],[YUZDE]]*tbl_Metraj22[[#This Row],[METRAJ_BETON]]))</f>
        <v>0.61</v>
      </c>
      <c r="K6767" s="2" t="e">
        <v>#N/A</v>
      </c>
    </row>
    <row r="6768" spans="1:11" ht="14.25" x14ac:dyDescent="0.2">
      <c r="A6768" s="2" t="s">
        <v>734</v>
      </c>
      <c r="B6768" s="124" t="s">
        <v>9604</v>
      </c>
      <c r="C6768" s="124"/>
      <c r="D6768" s="126">
        <v>0.61</v>
      </c>
      <c r="E6768" s="124" t="s">
        <v>769</v>
      </c>
      <c r="F6768" s="124">
        <v>-4</v>
      </c>
      <c r="G6768" s="2" t="s">
        <v>19353</v>
      </c>
      <c r="H6768" s="130">
        <v>45897</v>
      </c>
      <c r="I6768" s="134"/>
      <c r="J6768" s="123">
        <f>IF(OR(tbl_Metraj22[[#This Row],[TARIH]]="",tbl_Metraj22[[#This Row],[TARIH]]="-"),0,IF(tbl_Metraj22[[#This Row],[YUZDE]]=0,tbl_Metraj22[[#This Row],[METRAJ_BETON]],tbl_Metraj22[[#This Row],[YUZDE]]*tbl_Metraj22[[#This Row],[METRAJ_BETON]]))</f>
        <v>0.61</v>
      </c>
      <c r="K6768" s="2" t="e">
        <v>#N/A</v>
      </c>
    </row>
    <row r="6769" spans="1:11" ht="14.25" x14ac:dyDescent="0.2">
      <c r="A6769" s="2" t="s">
        <v>734</v>
      </c>
      <c r="B6769" s="124" t="s">
        <v>9605</v>
      </c>
      <c r="C6769" s="124"/>
      <c r="D6769" s="126">
        <v>0.43</v>
      </c>
      <c r="E6769" s="124" t="s">
        <v>769</v>
      </c>
      <c r="F6769" s="124">
        <v>-4</v>
      </c>
      <c r="G6769" s="2" t="s">
        <v>19354</v>
      </c>
      <c r="H6769" s="130">
        <v>45899</v>
      </c>
      <c r="I6769" s="134"/>
      <c r="J6769" s="123">
        <f>IF(OR(tbl_Metraj22[[#This Row],[TARIH]]="",tbl_Metraj22[[#This Row],[TARIH]]="-"),0,IF(tbl_Metraj22[[#This Row],[YUZDE]]=0,tbl_Metraj22[[#This Row],[METRAJ_BETON]],tbl_Metraj22[[#This Row],[YUZDE]]*tbl_Metraj22[[#This Row],[METRAJ_BETON]]))</f>
        <v>0.43</v>
      </c>
      <c r="K6769" s="2" t="s">
        <v>23282</v>
      </c>
    </row>
    <row r="6770" spans="1:11" ht="14.25" x14ac:dyDescent="0.2">
      <c r="A6770" s="2" t="s">
        <v>734</v>
      </c>
      <c r="B6770" s="124" t="s">
        <v>9606</v>
      </c>
      <c r="C6770" s="124"/>
      <c r="D6770" s="126">
        <v>0.48</v>
      </c>
      <c r="E6770" s="124" t="s">
        <v>769</v>
      </c>
      <c r="F6770" s="124">
        <v>-4</v>
      </c>
      <c r="G6770" s="2" t="s">
        <v>19355</v>
      </c>
      <c r="H6770" s="130">
        <v>45897</v>
      </c>
      <c r="I6770" s="134"/>
      <c r="J6770" s="123">
        <f>IF(OR(tbl_Metraj22[[#This Row],[TARIH]]="",tbl_Metraj22[[#This Row],[TARIH]]="-"),0,IF(tbl_Metraj22[[#This Row],[YUZDE]]=0,tbl_Metraj22[[#This Row],[METRAJ_BETON]],tbl_Metraj22[[#This Row],[YUZDE]]*tbl_Metraj22[[#This Row],[METRAJ_BETON]]))</f>
        <v>0.48</v>
      </c>
      <c r="K6770" s="2" t="e">
        <v>#N/A</v>
      </c>
    </row>
    <row r="6771" spans="1:11" ht="14.25" x14ac:dyDescent="0.2">
      <c r="A6771" s="2" t="s">
        <v>734</v>
      </c>
      <c r="B6771" s="124" t="s">
        <v>9607</v>
      </c>
      <c r="C6771" s="124"/>
      <c r="D6771" s="126">
        <v>0.7</v>
      </c>
      <c r="E6771" s="124" t="s">
        <v>769</v>
      </c>
      <c r="F6771" s="124">
        <v>-4</v>
      </c>
      <c r="G6771" s="2" t="s">
        <v>19356</v>
      </c>
      <c r="H6771" s="130">
        <v>45899</v>
      </c>
      <c r="I6771" s="134"/>
      <c r="J6771" s="123">
        <f>IF(OR(tbl_Metraj22[[#This Row],[TARIH]]="",tbl_Metraj22[[#This Row],[TARIH]]="-"),0,IF(tbl_Metraj22[[#This Row],[YUZDE]]=0,tbl_Metraj22[[#This Row],[METRAJ_BETON]],tbl_Metraj22[[#This Row],[YUZDE]]*tbl_Metraj22[[#This Row],[METRAJ_BETON]]))</f>
        <v>0.7</v>
      </c>
      <c r="K6771" s="2" t="s">
        <v>23934</v>
      </c>
    </row>
    <row r="6772" spans="1:11" ht="14.25" x14ac:dyDescent="0.2">
      <c r="A6772" s="2" t="s">
        <v>734</v>
      </c>
      <c r="B6772" s="124" t="s">
        <v>9608</v>
      </c>
      <c r="C6772" s="124"/>
      <c r="D6772" s="126">
        <v>0.53</v>
      </c>
      <c r="E6772" s="124" t="s">
        <v>769</v>
      </c>
      <c r="F6772" s="124">
        <v>-4</v>
      </c>
      <c r="G6772" s="2" t="s">
        <v>19357</v>
      </c>
      <c r="H6772" s="130">
        <v>45899</v>
      </c>
      <c r="I6772" s="134"/>
      <c r="J6772" s="123">
        <f>IF(OR(tbl_Metraj22[[#This Row],[TARIH]]="",tbl_Metraj22[[#This Row],[TARIH]]="-"),0,IF(tbl_Metraj22[[#This Row],[YUZDE]]=0,tbl_Metraj22[[#This Row],[METRAJ_BETON]],tbl_Metraj22[[#This Row],[YUZDE]]*tbl_Metraj22[[#This Row],[METRAJ_BETON]]))</f>
        <v>0.53</v>
      </c>
      <c r="K6772" s="2" t="s">
        <v>23908</v>
      </c>
    </row>
    <row r="6773" spans="1:11" ht="14.25" x14ac:dyDescent="0.2">
      <c r="A6773" s="2" t="s">
        <v>734</v>
      </c>
      <c r="B6773" s="124" t="s">
        <v>9609</v>
      </c>
      <c r="C6773" s="124"/>
      <c r="D6773" s="126">
        <v>0.51</v>
      </c>
      <c r="E6773" s="124" t="s">
        <v>769</v>
      </c>
      <c r="F6773" s="124">
        <v>-4</v>
      </c>
      <c r="G6773" s="2" t="s">
        <v>19358</v>
      </c>
      <c r="H6773" s="130">
        <v>45897</v>
      </c>
      <c r="I6773" s="134"/>
      <c r="J6773" s="123">
        <f>IF(OR(tbl_Metraj22[[#This Row],[TARIH]]="",tbl_Metraj22[[#This Row],[TARIH]]="-"),0,IF(tbl_Metraj22[[#This Row],[YUZDE]]=0,tbl_Metraj22[[#This Row],[METRAJ_BETON]],tbl_Metraj22[[#This Row],[YUZDE]]*tbl_Metraj22[[#This Row],[METRAJ_BETON]]))</f>
        <v>0.51</v>
      </c>
      <c r="K6773" s="2" t="e">
        <v>#N/A</v>
      </c>
    </row>
    <row r="6774" spans="1:11" ht="14.25" x14ac:dyDescent="0.2">
      <c r="A6774" s="2" t="s">
        <v>734</v>
      </c>
      <c r="B6774" s="124" t="s">
        <v>9610</v>
      </c>
      <c r="C6774" s="124"/>
      <c r="D6774" s="126">
        <v>3.12</v>
      </c>
      <c r="E6774" s="124" t="s">
        <v>769</v>
      </c>
      <c r="F6774" s="124">
        <v>-4</v>
      </c>
      <c r="G6774" s="2" t="s">
        <v>19359</v>
      </c>
      <c r="H6774" s="130">
        <v>45899</v>
      </c>
      <c r="I6774" s="134"/>
      <c r="J6774" s="123">
        <f>IF(OR(tbl_Metraj22[[#This Row],[TARIH]]="",tbl_Metraj22[[#This Row],[TARIH]]="-"),0,IF(tbl_Metraj22[[#This Row],[YUZDE]]=0,tbl_Metraj22[[#This Row],[METRAJ_BETON]],tbl_Metraj22[[#This Row],[YUZDE]]*tbl_Metraj22[[#This Row],[METRAJ_BETON]]))</f>
        <v>3.12</v>
      </c>
      <c r="K6774" s="2" t="s">
        <v>22473</v>
      </c>
    </row>
    <row r="6775" spans="1:11" ht="14.25" x14ac:dyDescent="0.2">
      <c r="A6775" s="2" t="s">
        <v>734</v>
      </c>
      <c r="B6775" s="124" t="s">
        <v>9611</v>
      </c>
      <c r="C6775" s="124"/>
      <c r="D6775" s="126">
        <v>3.01</v>
      </c>
      <c r="E6775" s="124" t="s">
        <v>769</v>
      </c>
      <c r="F6775" s="124">
        <v>-4</v>
      </c>
      <c r="G6775" s="2" t="s">
        <v>19360</v>
      </c>
      <c r="H6775" s="130">
        <v>45899</v>
      </c>
      <c r="I6775" s="134"/>
      <c r="J6775" s="123">
        <f>IF(OR(tbl_Metraj22[[#This Row],[TARIH]]="",tbl_Metraj22[[#This Row],[TARIH]]="-"),0,IF(tbl_Metraj22[[#This Row],[YUZDE]]=0,tbl_Metraj22[[#This Row],[METRAJ_BETON]],tbl_Metraj22[[#This Row],[YUZDE]]*tbl_Metraj22[[#This Row],[METRAJ_BETON]]))</f>
        <v>3.01</v>
      </c>
      <c r="K6775" s="2" t="s">
        <v>22497</v>
      </c>
    </row>
    <row r="6776" spans="1:11" ht="14.25" x14ac:dyDescent="0.2">
      <c r="A6776" s="2" t="s">
        <v>734</v>
      </c>
      <c r="B6776" s="124" t="s">
        <v>9612</v>
      </c>
      <c r="C6776" s="124"/>
      <c r="D6776" s="126">
        <v>1.97</v>
      </c>
      <c r="E6776" s="124" t="s">
        <v>769</v>
      </c>
      <c r="F6776" s="124">
        <v>-4</v>
      </c>
      <c r="G6776" s="2" t="s">
        <v>19361</v>
      </c>
      <c r="H6776" s="130">
        <v>45899</v>
      </c>
      <c r="I6776" s="134"/>
      <c r="J6776" s="123">
        <f>IF(OR(tbl_Metraj22[[#This Row],[TARIH]]="",tbl_Metraj22[[#This Row],[TARIH]]="-"),0,IF(tbl_Metraj22[[#This Row],[YUZDE]]=0,tbl_Metraj22[[#This Row],[METRAJ_BETON]],tbl_Metraj22[[#This Row],[YUZDE]]*tbl_Metraj22[[#This Row],[METRAJ_BETON]]))</f>
        <v>1.97</v>
      </c>
      <c r="K6776" s="2" t="s">
        <v>22437</v>
      </c>
    </row>
    <row r="6777" spans="1:11" ht="14.25" x14ac:dyDescent="0.2">
      <c r="A6777" s="2" t="s">
        <v>734</v>
      </c>
      <c r="B6777" s="124" t="s">
        <v>9613</v>
      </c>
      <c r="C6777" s="124"/>
      <c r="D6777" s="126">
        <v>3.53</v>
      </c>
      <c r="E6777" s="124" t="s">
        <v>769</v>
      </c>
      <c r="F6777" s="124">
        <v>-4</v>
      </c>
      <c r="G6777" s="2" t="s">
        <v>19362</v>
      </c>
      <c r="H6777" s="130">
        <v>45899</v>
      </c>
      <c r="I6777" s="134"/>
      <c r="J6777" s="123">
        <f>IF(OR(tbl_Metraj22[[#This Row],[TARIH]]="",tbl_Metraj22[[#This Row],[TARIH]]="-"),0,IF(tbl_Metraj22[[#This Row],[YUZDE]]=0,tbl_Metraj22[[#This Row],[METRAJ_BETON]],tbl_Metraj22[[#This Row],[YUZDE]]*tbl_Metraj22[[#This Row],[METRAJ_BETON]]))</f>
        <v>3.53</v>
      </c>
      <c r="K6777" s="2" t="s">
        <v>22354</v>
      </c>
    </row>
    <row r="6778" spans="1:11" ht="14.25" x14ac:dyDescent="0.2">
      <c r="A6778" s="2" t="s">
        <v>734</v>
      </c>
      <c r="B6778" s="124" t="s">
        <v>9614</v>
      </c>
      <c r="C6778" s="124"/>
      <c r="D6778" s="126">
        <v>1.58</v>
      </c>
      <c r="E6778" s="124" t="s">
        <v>769</v>
      </c>
      <c r="F6778" s="124">
        <v>-4</v>
      </c>
      <c r="G6778" s="2" t="s">
        <v>19363</v>
      </c>
      <c r="H6778" s="130">
        <v>45899</v>
      </c>
      <c r="I6778" s="134"/>
      <c r="J6778" s="123">
        <f>IF(OR(tbl_Metraj22[[#This Row],[TARIH]]="",tbl_Metraj22[[#This Row],[TARIH]]="-"),0,IF(tbl_Metraj22[[#This Row],[YUZDE]]=0,tbl_Metraj22[[#This Row],[METRAJ_BETON]],tbl_Metraj22[[#This Row],[YUZDE]]*tbl_Metraj22[[#This Row],[METRAJ_BETON]]))</f>
        <v>1.58</v>
      </c>
      <c r="K6778" s="2" t="s">
        <v>22438</v>
      </c>
    </row>
    <row r="6779" spans="1:11" ht="14.25" x14ac:dyDescent="0.2">
      <c r="A6779" s="2" t="s">
        <v>734</v>
      </c>
      <c r="B6779" s="124" t="s">
        <v>9615</v>
      </c>
      <c r="C6779" s="124"/>
      <c r="D6779" s="126">
        <v>2.96</v>
      </c>
      <c r="E6779" s="124" t="s">
        <v>769</v>
      </c>
      <c r="F6779" s="124">
        <v>-4</v>
      </c>
      <c r="G6779" s="2" t="s">
        <v>19364</v>
      </c>
      <c r="H6779" s="130">
        <v>45899</v>
      </c>
      <c r="I6779" s="134"/>
      <c r="J6779" s="123">
        <f>IF(OR(tbl_Metraj22[[#This Row],[TARIH]]="",tbl_Metraj22[[#This Row],[TARIH]]="-"),0,IF(tbl_Metraj22[[#This Row],[YUZDE]]=0,tbl_Metraj22[[#This Row],[METRAJ_BETON]],tbl_Metraj22[[#This Row],[YUZDE]]*tbl_Metraj22[[#This Row],[METRAJ_BETON]]))</f>
        <v>2.96</v>
      </c>
      <c r="K6779" s="2" t="s">
        <v>22490</v>
      </c>
    </row>
    <row r="6780" spans="1:11" ht="14.25" x14ac:dyDescent="0.2">
      <c r="A6780" s="2" t="s">
        <v>734</v>
      </c>
      <c r="B6780" s="124" t="s">
        <v>9616</v>
      </c>
      <c r="C6780" s="124"/>
      <c r="D6780" s="126">
        <v>2.14</v>
      </c>
      <c r="E6780" s="124" t="s">
        <v>769</v>
      </c>
      <c r="F6780" s="124">
        <v>-4</v>
      </c>
      <c r="G6780" s="2" t="s">
        <v>19365</v>
      </c>
      <c r="H6780" s="130">
        <v>45899</v>
      </c>
      <c r="I6780" s="134"/>
      <c r="J6780" s="123">
        <f>IF(OR(tbl_Metraj22[[#This Row],[TARIH]]="",tbl_Metraj22[[#This Row],[TARIH]]="-"),0,IF(tbl_Metraj22[[#This Row],[YUZDE]]=0,tbl_Metraj22[[#This Row],[METRAJ_BETON]],tbl_Metraj22[[#This Row],[YUZDE]]*tbl_Metraj22[[#This Row],[METRAJ_BETON]]))</f>
        <v>2.14</v>
      </c>
      <c r="K6780" s="2" t="s">
        <v>22416</v>
      </c>
    </row>
    <row r="6781" spans="1:11" ht="14.25" x14ac:dyDescent="0.2">
      <c r="A6781" s="2" t="s">
        <v>734</v>
      </c>
      <c r="B6781" s="124" t="s">
        <v>9617</v>
      </c>
      <c r="C6781" s="124"/>
      <c r="D6781" s="126">
        <v>1.97</v>
      </c>
      <c r="E6781" s="124" t="s">
        <v>769</v>
      </c>
      <c r="F6781" s="124">
        <v>-4</v>
      </c>
      <c r="G6781" s="2" t="s">
        <v>19366</v>
      </c>
      <c r="H6781" s="130">
        <v>45899</v>
      </c>
      <c r="I6781" s="134"/>
      <c r="J6781" s="123">
        <f>IF(OR(tbl_Metraj22[[#This Row],[TARIH]]="",tbl_Metraj22[[#This Row],[TARIH]]="-"),0,IF(tbl_Metraj22[[#This Row],[YUZDE]]=0,tbl_Metraj22[[#This Row],[METRAJ_BETON]],tbl_Metraj22[[#This Row],[YUZDE]]*tbl_Metraj22[[#This Row],[METRAJ_BETON]]))</f>
        <v>1.97</v>
      </c>
      <c r="K6781" s="2" t="s">
        <v>22460</v>
      </c>
    </row>
    <row r="6782" spans="1:11" ht="14.25" x14ac:dyDescent="0.2">
      <c r="A6782" s="2" t="s">
        <v>728</v>
      </c>
      <c r="B6782" s="124" t="s">
        <v>10303</v>
      </c>
      <c r="C6782" s="124"/>
      <c r="D6782" s="126">
        <v>1.26</v>
      </c>
      <c r="E6782" s="124" t="s">
        <v>769</v>
      </c>
      <c r="F6782" s="124">
        <v>-4</v>
      </c>
      <c r="G6782" s="2" t="s">
        <v>19367</v>
      </c>
      <c r="H6782" s="130">
        <v>45897</v>
      </c>
      <c r="I6782" s="134"/>
      <c r="J6782" s="123">
        <f>IF(OR(tbl_Metraj22[[#This Row],[TARIH]]="",tbl_Metraj22[[#This Row],[TARIH]]="-"),0,IF(tbl_Metraj22[[#This Row],[YUZDE]]=0,tbl_Metraj22[[#This Row],[METRAJ_BETON]],tbl_Metraj22[[#This Row],[YUZDE]]*tbl_Metraj22[[#This Row],[METRAJ_BETON]]))</f>
        <v>1.26</v>
      </c>
      <c r="K6782" s="2" t="s">
        <v>1326</v>
      </c>
    </row>
    <row r="6783" spans="1:11" ht="14.25" x14ac:dyDescent="0.2">
      <c r="A6783" s="2" t="s">
        <v>728</v>
      </c>
      <c r="B6783" s="124" t="s">
        <v>10364</v>
      </c>
      <c r="C6783" s="124"/>
      <c r="D6783" s="126">
        <v>2.31</v>
      </c>
      <c r="E6783" s="124" t="s">
        <v>769</v>
      </c>
      <c r="F6783" s="124">
        <v>-4</v>
      </c>
      <c r="G6783" s="2" t="s">
        <v>19368</v>
      </c>
      <c r="H6783" s="130">
        <v>45897</v>
      </c>
      <c r="I6783" s="134"/>
      <c r="J6783" s="123">
        <f>IF(OR(tbl_Metraj22[[#This Row],[TARIH]]="",tbl_Metraj22[[#This Row],[TARIH]]="-"),0,IF(tbl_Metraj22[[#This Row],[YUZDE]]=0,tbl_Metraj22[[#This Row],[METRAJ_BETON]],tbl_Metraj22[[#This Row],[YUZDE]]*tbl_Metraj22[[#This Row],[METRAJ_BETON]]))</f>
        <v>2.31</v>
      </c>
      <c r="K6783" s="2" t="s">
        <v>1353</v>
      </c>
    </row>
    <row r="6784" spans="1:11" ht="14.25" x14ac:dyDescent="0.2">
      <c r="A6784" s="2" t="s">
        <v>728</v>
      </c>
      <c r="B6784" s="124" t="s">
        <v>10403</v>
      </c>
      <c r="C6784" s="124"/>
      <c r="D6784" s="126">
        <v>2.2400000000000002</v>
      </c>
      <c r="E6784" s="124" t="s">
        <v>769</v>
      </c>
      <c r="F6784" s="124">
        <v>-4</v>
      </c>
      <c r="G6784" s="2" t="s">
        <v>19369</v>
      </c>
      <c r="H6784" s="130">
        <v>45897</v>
      </c>
      <c r="I6784" s="134"/>
      <c r="J6784" s="123">
        <f>IF(OR(tbl_Metraj22[[#This Row],[TARIH]]="",tbl_Metraj22[[#This Row],[TARIH]]="-"),0,IF(tbl_Metraj22[[#This Row],[YUZDE]]=0,tbl_Metraj22[[#This Row],[METRAJ_BETON]],tbl_Metraj22[[#This Row],[YUZDE]]*tbl_Metraj22[[#This Row],[METRAJ_BETON]]))</f>
        <v>2.2400000000000002</v>
      </c>
      <c r="K6784" s="2" t="s">
        <v>1381</v>
      </c>
    </row>
    <row r="6785" spans="1:11" ht="14.25" x14ac:dyDescent="0.2">
      <c r="A6785" s="2" t="s">
        <v>728</v>
      </c>
      <c r="B6785" s="124" t="s">
        <v>10404</v>
      </c>
      <c r="C6785" s="124"/>
      <c r="D6785" s="126">
        <v>2.2400000000000002</v>
      </c>
      <c r="E6785" s="124" t="s">
        <v>769</v>
      </c>
      <c r="F6785" s="124">
        <v>-4</v>
      </c>
      <c r="G6785" s="2" t="s">
        <v>19370</v>
      </c>
      <c r="H6785" s="130">
        <v>45897</v>
      </c>
      <c r="I6785" s="134"/>
      <c r="J6785" s="123">
        <f>IF(OR(tbl_Metraj22[[#This Row],[TARIH]]="",tbl_Metraj22[[#This Row],[TARIH]]="-"),0,IF(tbl_Metraj22[[#This Row],[YUZDE]]=0,tbl_Metraj22[[#This Row],[METRAJ_BETON]],tbl_Metraj22[[#This Row],[YUZDE]]*tbl_Metraj22[[#This Row],[METRAJ_BETON]]))</f>
        <v>2.2400000000000002</v>
      </c>
      <c r="K6785" s="2" t="s">
        <v>1380</v>
      </c>
    </row>
    <row r="6786" spans="1:11" ht="14.25" x14ac:dyDescent="0.2">
      <c r="A6786" s="2" t="s">
        <v>728</v>
      </c>
      <c r="B6786" s="124" t="s">
        <v>10405</v>
      </c>
      <c r="C6786" s="124"/>
      <c r="D6786" s="126">
        <v>5.56</v>
      </c>
      <c r="E6786" s="124" t="s">
        <v>769</v>
      </c>
      <c r="F6786" s="124">
        <v>-4</v>
      </c>
      <c r="G6786" s="2" t="s">
        <v>19371</v>
      </c>
      <c r="H6786" s="130">
        <v>45897</v>
      </c>
      <c r="I6786" s="134"/>
      <c r="J6786" s="123">
        <f>IF(OR(tbl_Metraj22[[#This Row],[TARIH]]="",tbl_Metraj22[[#This Row],[TARIH]]="-"),0,IF(tbl_Metraj22[[#This Row],[YUZDE]]=0,tbl_Metraj22[[#This Row],[METRAJ_BETON]],tbl_Metraj22[[#This Row],[YUZDE]]*tbl_Metraj22[[#This Row],[METRAJ_BETON]]))</f>
        <v>5.56</v>
      </c>
      <c r="K6786" s="2" t="s">
        <v>1403</v>
      </c>
    </row>
    <row r="6787" spans="1:11" ht="14.25" x14ac:dyDescent="0.2">
      <c r="A6787" s="2" t="s">
        <v>728</v>
      </c>
      <c r="B6787" s="124" t="s">
        <v>10406</v>
      </c>
      <c r="C6787" s="124"/>
      <c r="D6787" s="126">
        <v>5.0199999999999996</v>
      </c>
      <c r="E6787" s="124" t="s">
        <v>769</v>
      </c>
      <c r="F6787" s="124">
        <v>-4</v>
      </c>
      <c r="G6787" s="2" t="s">
        <v>19372</v>
      </c>
      <c r="H6787" s="130">
        <v>45883</v>
      </c>
      <c r="I6787" s="134"/>
      <c r="J6787" s="123">
        <f>IF(OR(tbl_Metraj22[[#This Row],[TARIH]]="",tbl_Metraj22[[#This Row],[TARIH]]="-"),0,IF(tbl_Metraj22[[#This Row],[YUZDE]]=0,tbl_Metraj22[[#This Row],[METRAJ_BETON]],tbl_Metraj22[[#This Row],[YUZDE]]*tbl_Metraj22[[#This Row],[METRAJ_BETON]]))</f>
        <v>5.0199999999999996</v>
      </c>
      <c r="K6787" s="2" t="s">
        <v>1402</v>
      </c>
    </row>
    <row r="6788" spans="1:11" ht="14.25" x14ac:dyDescent="0.2">
      <c r="A6788" s="2" t="s">
        <v>728</v>
      </c>
      <c r="B6788" s="124" t="s">
        <v>10407</v>
      </c>
      <c r="C6788" s="124"/>
      <c r="D6788" s="126">
        <v>5.0199999999999996</v>
      </c>
      <c r="E6788" s="124" t="s">
        <v>769</v>
      </c>
      <c r="F6788" s="124">
        <v>-4</v>
      </c>
      <c r="G6788" s="2" t="s">
        <v>19373</v>
      </c>
      <c r="H6788" s="130">
        <v>45884</v>
      </c>
      <c r="I6788" s="134"/>
      <c r="J6788" s="123">
        <f>IF(OR(tbl_Metraj22[[#This Row],[TARIH]]="",tbl_Metraj22[[#This Row],[TARIH]]="-"),0,IF(tbl_Metraj22[[#This Row],[YUZDE]]=0,tbl_Metraj22[[#This Row],[METRAJ_BETON]],tbl_Metraj22[[#This Row],[YUZDE]]*tbl_Metraj22[[#This Row],[METRAJ_BETON]]))</f>
        <v>5.0199999999999996</v>
      </c>
      <c r="K6788" s="2" t="s">
        <v>1401</v>
      </c>
    </row>
    <row r="6789" spans="1:11" ht="14.25" x14ac:dyDescent="0.2">
      <c r="A6789" s="2" t="s">
        <v>728</v>
      </c>
      <c r="B6789" s="124" t="s">
        <v>10408</v>
      </c>
      <c r="C6789" s="124"/>
      <c r="D6789" s="126">
        <v>5.56</v>
      </c>
      <c r="E6789" s="124" t="s">
        <v>769</v>
      </c>
      <c r="F6789" s="124">
        <v>-4</v>
      </c>
      <c r="G6789" s="2" t="s">
        <v>19374</v>
      </c>
      <c r="H6789" s="130">
        <v>45884</v>
      </c>
      <c r="I6789" s="134"/>
      <c r="J6789" s="123">
        <f>IF(OR(tbl_Metraj22[[#This Row],[TARIH]]="",tbl_Metraj22[[#This Row],[TARIH]]="-"),0,IF(tbl_Metraj22[[#This Row],[YUZDE]]=0,tbl_Metraj22[[#This Row],[METRAJ_BETON]],tbl_Metraj22[[#This Row],[YUZDE]]*tbl_Metraj22[[#This Row],[METRAJ_BETON]]))</f>
        <v>5.56</v>
      </c>
      <c r="K6789" s="2" t="s">
        <v>1400</v>
      </c>
    </row>
    <row r="6790" spans="1:11" ht="14.25" x14ac:dyDescent="0.2">
      <c r="A6790" s="2" t="s">
        <v>728</v>
      </c>
      <c r="B6790" s="124" t="s">
        <v>10409</v>
      </c>
      <c r="C6790" s="124"/>
      <c r="D6790" s="126">
        <v>2.2400000000000002</v>
      </c>
      <c r="E6790" s="124" t="s">
        <v>769</v>
      </c>
      <c r="F6790" s="124">
        <v>-4</v>
      </c>
      <c r="G6790" s="2" t="s">
        <v>19375</v>
      </c>
      <c r="H6790" s="130">
        <v>45884</v>
      </c>
      <c r="I6790" s="134"/>
      <c r="J6790" s="123">
        <f>IF(OR(tbl_Metraj22[[#This Row],[TARIH]]="",tbl_Metraj22[[#This Row],[TARIH]]="-"),0,IF(tbl_Metraj22[[#This Row],[YUZDE]]=0,tbl_Metraj22[[#This Row],[METRAJ_BETON]],tbl_Metraj22[[#This Row],[YUZDE]]*tbl_Metraj22[[#This Row],[METRAJ_BETON]]))</f>
        <v>2.2400000000000002</v>
      </c>
      <c r="K6790" s="2" t="s">
        <v>1373</v>
      </c>
    </row>
    <row r="6791" spans="1:11" ht="14.25" x14ac:dyDescent="0.2">
      <c r="A6791" s="2" t="s">
        <v>728</v>
      </c>
      <c r="B6791" s="124" t="s">
        <v>10410</v>
      </c>
      <c r="C6791" s="124"/>
      <c r="D6791" s="126">
        <v>2.2400000000000002</v>
      </c>
      <c r="E6791" s="124" t="s">
        <v>769</v>
      </c>
      <c r="F6791" s="124">
        <v>-4</v>
      </c>
      <c r="G6791" s="2" t="s">
        <v>19376</v>
      </c>
      <c r="H6791" s="130">
        <v>45897</v>
      </c>
      <c r="I6791" s="134"/>
      <c r="J6791" s="123">
        <f>IF(OR(tbl_Metraj22[[#This Row],[TARIH]]="",tbl_Metraj22[[#This Row],[TARIH]]="-"),0,IF(tbl_Metraj22[[#This Row],[YUZDE]]=0,tbl_Metraj22[[#This Row],[METRAJ_BETON]],tbl_Metraj22[[#This Row],[YUZDE]]*tbl_Metraj22[[#This Row],[METRAJ_BETON]]))</f>
        <v>2.2400000000000002</v>
      </c>
      <c r="K6791" s="2" t="s">
        <v>1372</v>
      </c>
    </row>
    <row r="6792" spans="1:11" ht="14.25" x14ac:dyDescent="0.2">
      <c r="A6792" s="2" t="s">
        <v>728</v>
      </c>
      <c r="B6792" s="124" t="s">
        <v>10411</v>
      </c>
      <c r="C6792" s="124"/>
      <c r="D6792" s="126">
        <v>2.2400000000000002</v>
      </c>
      <c r="E6792" s="124" t="s">
        <v>769</v>
      </c>
      <c r="F6792" s="124">
        <v>-4</v>
      </c>
      <c r="G6792" s="2" t="s">
        <v>19377</v>
      </c>
      <c r="H6792" s="130">
        <v>45884</v>
      </c>
      <c r="I6792" s="134"/>
      <c r="J6792" s="123">
        <f>IF(OR(tbl_Metraj22[[#This Row],[TARIH]]="",tbl_Metraj22[[#This Row],[TARIH]]="-"),0,IF(tbl_Metraj22[[#This Row],[YUZDE]]=0,tbl_Metraj22[[#This Row],[METRAJ_BETON]],tbl_Metraj22[[#This Row],[YUZDE]]*tbl_Metraj22[[#This Row],[METRAJ_BETON]]))</f>
        <v>2.2400000000000002</v>
      </c>
      <c r="K6792" s="2" t="s">
        <v>1375</v>
      </c>
    </row>
    <row r="6793" spans="1:11" ht="14.25" x14ac:dyDescent="0.2">
      <c r="A6793" s="2" t="s">
        <v>728</v>
      </c>
      <c r="B6793" s="124" t="s">
        <v>10412</v>
      </c>
      <c r="C6793" s="124"/>
      <c r="D6793" s="126">
        <v>2.2400000000000002</v>
      </c>
      <c r="E6793" s="124" t="s">
        <v>769</v>
      </c>
      <c r="F6793" s="124">
        <v>-4</v>
      </c>
      <c r="G6793" s="2" t="s">
        <v>19378</v>
      </c>
      <c r="H6793" s="130">
        <v>45884</v>
      </c>
      <c r="I6793" s="134"/>
      <c r="J6793" s="123">
        <f>IF(OR(tbl_Metraj22[[#This Row],[TARIH]]="",tbl_Metraj22[[#This Row],[TARIH]]="-"),0,IF(tbl_Metraj22[[#This Row],[YUZDE]]=0,tbl_Metraj22[[#This Row],[METRAJ_BETON]],tbl_Metraj22[[#This Row],[YUZDE]]*tbl_Metraj22[[#This Row],[METRAJ_BETON]]))</f>
        <v>2.2400000000000002</v>
      </c>
      <c r="K6793" s="2" t="s">
        <v>1374</v>
      </c>
    </row>
    <row r="6794" spans="1:11" ht="14.25" x14ac:dyDescent="0.2">
      <c r="A6794" s="2" t="s">
        <v>728</v>
      </c>
      <c r="B6794" s="124" t="s">
        <v>10413</v>
      </c>
      <c r="C6794" s="124"/>
      <c r="D6794" s="126">
        <v>2.2400000000000002</v>
      </c>
      <c r="E6794" s="124" t="s">
        <v>769</v>
      </c>
      <c r="F6794" s="124">
        <v>-4</v>
      </c>
      <c r="G6794" s="2" t="s">
        <v>19379</v>
      </c>
      <c r="H6794" s="130">
        <v>45883</v>
      </c>
      <c r="I6794" s="134"/>
      <c r="J6794" s="123">
        <f>IF(OR(tbl_Metraj22[[#This Row],[TARIH]]="",tbl_Metraj22[[#This Row],[TARIH]]="-"),0,IF(tbl_Metraj22[[#This Row],[YUZDE]]=0,tbl_Metraj22[[#This Row],[METRAJ_BETON]],tbl_Metraj22[[#This Row],[YUZDE]]*tbl_Metraj22[[#This Row],[METRAJ_BETON]]))</f>
        <v>2.2400000000000002</v>
      </c>
      <c r="K6794" s="2" t="s">
        <v>1376</v>
      </c>
    </row>
    <row r="6795" spans="1:11" ht="14.25" x14ac:dyDescent="0.2">
      <c r="A6795" s="2" t="s">
        <v>728</v>
      </c>
      <c r="B6795" s="124" t="s">
        <v>10414</v>
      </c>
      <c r="C6795" s="124"/>
      <c r="D6795" s="126">
        <v>2.2400000000000002</v>
      </c>
      <c r="E6795" s="124" t="s">
        <v>769</v>
      </c>
      <c r="F6795" s="124">
        <v>-4</v>
      </c>
      <c r="G6795" s="2" t="s">
        <v>19380</v>
      </c>
      <c r="H6795" s="130">
        <v>45883</v>
      </c>
      <c r="I6795" s="134"/>
      <c r="J6795" s="123">
        <f>IF(OR(tbl_Metraj22[[#This Row],[TARIH]]="",tbl_Metraj22[[#This Row],[TARIH]]="-"),0,IF(tbl_Metraj22[[#This Row],[YUZDE]]=0,tbl_Metraj22[[#This Row],[METRAJ_BETON]],tbl_Metraj22[[#This Row],[YUZDE]]*tbl_Metraj22[[#This Row],[METRAJ_BETON]]))</f>
        <v>2.2400000000000002</v>
      </c>
      <c r="K6795" s="2" t="s">
        <v>1379</v>
      </c>
    </row>
    <row r="6796" spans="1:11" ht="14.25" x14ac:dyDescent="0.2">
      <c r="A6796" s="2" t="s">
        <v>728</v>
      </c>
      <c r="B6796" s="124" t="s">
        <v>10415</v>
      </c>
      <c r="C6796" s="124"/>
      <c r="D6796" s="126">
        <v>2.2400000000000002</v>
      </c>
      <c r="E6796" s="124" t="s">
        <v>769</v>
      </c>
      <c r="F6796" s="124">
        <v>-4</v>
      </c>
      <c r="G6796" s="2" t="s">
        <v>19381</v>
      </c>
      <c r="H6796" s="130">
        <v>45884</v>
      </c>
      <c r="I6796" s="134"/>
      <c r="J6796" s="123">
        <f>IF(OR(tbl_Metraj22[[#This Row],[TARIH]]="",tbl_Metraj22[[#This Row],[TARIH]]="-"),0,IF(tbl_Metraj22[[#This Row],[YUZDE]]=0,tbl_Metraj22[[#This Row],[METRAJ_BETON]],tbl_Metraj22[[#This Row],[YUZDE]]*tbl_Metraj22[[#This Row],[METRAJ_BETON]]))</f>
        <v>2.2400000000000002</v>
      </c>
      <c r="K6796" s="2" t="s">
        <v>1378</v>
      </c>
    </row>
    <row r="6797" spans="1:11" ht="14.25" x14ac:dyDescent="0.2">
      <c r="A6797" s="2" t="s">
        <v>728</v>
      </c>
      <c r="B6797" s="124" t="s">
        <v>10416</v>
      </c>
      <c r="C6797" s="124"/>
      <c r="D6797" s="126">
        <v>2.2400000000000002</v>
      </c>
      <c r="E6797" s="124" t="s">
        <v>769</v>
      </c>
      <c r="F6797" s="124">
        <v>-4</v>
      </c>
      <c r="G6797" s="2" t="s">
        <v>19382</v>
      </c>
      <c r="H6797" s="130">
        <v>45884</v>
      </c>
      <c r="I6797" s="134"/>
      <c r="J6797" s="123">
        <f>IF(OR(tbl_Metraj22[[#This Row],[TARIH]]="",tbl_Metraj22[[#This Row],[TARIH]]="-"),0,IF(tbl_Metraj22[[#This Row],[YUZDE]]=0,tbl_Metraj22[[#This Row],[METRAJ_BETON]],tbl_Metraj22[[#This Row],[YUZDE]]*tbl_Metraj22[[#This Row],[METRAJ_BETON]]))</f>
        <v>2.2400000000000002</v>
      </c>
      <c r="K6797" s="2" t="s">
        <v>1377</v>
      </c>
    </row>
    <row r="6798" spans="1:11" ht="14.25" x14ac:dyDescent="0.2">
      <c r="A6798" s="2" t="s">
        <v>728</v>
      </c>
      <c r="B6798" s="124" t="s">
        <v>10417</v>
      </c>
      <c r="C6798" s="124"/>
      <c r="D6798" s="126">
        <v>2.31</v>
      </c>
      <c r="E6798" s="124" t="s">
        <v>769</v>
      </c>
      <c r="F6798" s="124">
        <v>-4</v>
      </c>
      <c r="G6798" s="2" t="s">
        <v>19383</v>
      </c>
      <c r="H6798" s="130">
        <v>45897</v>
      </c>
      <c r="I6798" s="134"/>
      <c r="J6798" s="123">
        <f>IF(OR(tbl_Metraj22[[#This Row],[TARIH]]="",tbl_Metraj22[[#This Row],[TARIH]]="-"),0,IF(tbl_Metraj22[[#This Row],[YUZDE]]=0,tbl_Metraj22[[#This Row],[METRAJ_BETON]],tbl_Metraj22[[#This Row],[YUZDE]]*tbl_Metraj22[[#This Row],[METRAJ_BETON]]))</f>
        <v>2.31</v>
      </c>
      <c r="K6798" s="2" t="s">
        <v>1350</v>
      </c>
    </row>
    <row r="6799" spans="1:11" ht="14.25" x14ac:dyDescent="0.2">
      <c r="A6799" s="2" t="s">
        <v>728</v>
      </c>
      <c r="B6799" s="124" t="s">
        <v>10418</v>
      </c>
      <c r="C6799" s="124"/>
      <c r="D6799" s="126">
        <v>3.15</v>
      </c>
      <c r="E6799" s="124" t="s">
        <v>769</v>
      </c>
      <c r="F6799" s="124">
        <v>-4</v>
      </c>
      <c r="G6799" s="2" t="s">
        <v>19384</v>
      </c>
      <c r="H6799" s="130">
        <v>45897</v>
      </c>
      <c r="I6799" s="134"/>
      <c r="J6799" s="123">
        <f>IF(OR(tbl_Metraj22[[#This Row],[TARIH]]="",tbl_Metraj22[[#This Row],[TARIH]]="-"),0,IF(tbl_Metraj22[[#This Row],[YUZDE]]=0,tbl_Metraj22[[#This Row],[METRAJ_BETON]],tbl_Metraj22[[#This Row],[YUZDE]]*tbl_Metraj22[[#This Row],[METRAJ_BETON]]))</f>
        <v>3.15</v>
      </c>
      <c r="K6799" s="2" t="s">
        <v>1351</v>
      </c>
    </row>
    <row r="6800" spans="1:11" ht="14.25" x14ac:dyDescent="0.2">
      <c r="A6800" s="2" t="s">
        <v>728</v>
      </c>
      <c r="B6800" s="124" t="s">
        <v>10419</v>
      </c>
      <c r="C6800" s="124"/>
      <c r="D6800" s="126">
        <v>2.73</v>
      </c>
      <c r="E6800" s="124" t="s">
        <v>769</v>
      </c>
      <c r="F6800" s="124">
        <v>-4</v>
      </c>
      <c r="G6800" s="2" t="s">
        <v>19385</v>
      </c>
      <c r="H6800" s="130">
        <v>45897</v>
      </c>
      <c r="I6800" s="134"/>
      <c r="J6800" s="123">
        <f>IF(OR(tbl_Metraj22[[#This Row],[TARIH]]="",tbl_Metraj22[[#This Row],[TARIH]]="-"),0,IF(tbl_Metraj22[[#This Row],[YUZDE]]=0,tbl_Metraj22[[#This Row],[METRAJ_BETON]],tbl_Metraj22[[#This Row],[YUZDE]]*tbl_Metraj22[[#This Row],[METRAJ_BETON]]))</f>
        <v>2.73</v>
      </c>
      <c r="K6800" s="2" t="s">
        <v>1399</v>
      </c>
    </row>
    <row r="6801" spans="1:11" ht="14.25" x14ac:dyDescent="0.2">
      <c r="A6801" s="2" t="s">
        <v>728</v>
      </c>
      <c r="B6801" s="124" t="s">
        <v>10420</v>
      </c>
      <c r="C6801" s="124"/>
      <c r="D6801" s="126">
        <v>2.1</v>
      </c>
      <c r="E6801" s="124" t="s">
        <v>769</v>
      </c>
      <c r="F6801" s="124">
        <v>-4</v>
      </c>
      <c r="G6801" s="2" t="s">
        <v>19386</v>
      </c>
      <c r="H6801" s="130">
        <v>45897</v>
      </c>
      <c r="I6801" s="134"/>
      <c r="J6801" s="123">
        <f>IF(OR(tbl_Metraj22[[#This Row],[TARIH]]="",tbl_Metraj22[[#This Row],[TARIH]]="-"),0,IF(tbl_Metraj22[[#This Row],[YUZDE]]=0,tbl_Metraj22[[#This Row],[METRAJ_BETON]],tbl_Metraj22[[#This Row],[YUZDE]]*tbl_Metraj22[[#This Row],[METRAJ_BETON]]))</f>
        <v>2.1</v>
      </c>
      <c r="K6801" s="2" t="s">
        <v>1398</v>
      </c>
    </row>
    <row r="6802" spans="1:11" ht="14.25" x14ac:dyDescent="0.2">
      <c r="A6802" s="2" t="s">
        <v>728</v>
      </c>
      <c r="B6802" s="124" t="s">
        <v>10421</v>
      </c>
      <c r="C6802" s="124"/>
      <c r="D6802" s="126">
        <v>2.1</v>
      </c>
      <c r="E6802" s="124" t="s">
        <v>769</v>
      </c>
      <c r="F6802" s="124">
        <v>-4</v>
      </c>
      <c r="G6802" s="2" t="s">
        <v>19387</v>
      </c>
      <c r="H6802" s="130">
        <v>45883</v>
      </c>
      <c r="I6802" s="134"/>
      <c r="J6802" s="123">
        <f>IF(OR(tbl_Metraj22[[#This Row],[TARIH]]="",tbl_Metraj22[[#This Row],[TARIH]]="-"),0,IF(tbl_Metraj22[[#This Row],[YUZDE]]=0,tbl_Metraj22[[#This Row],[METRAJ_BETON]],tbl_Metraj22[[#This Row],[YUZDE]]*tbl_Metraj22[[#This Row],[METRAJ_BETON]]))</f>
        <v>2.1</v>
      </c>
      <c r="K6802" s="2" t="s">
        <v>1397</v>
      </c>
    </row>
    <row r="6803" spans="1:11" ht="14.25" x14ac:dyDescent="0.2">
      <c r="A6803" s="2" t="s">
        <v>728</v>
      </c>
      <c r="B6803" s="124" t="s">
        <v>10422</v>
      </c>
      <c r="C6803" s="124"/>
      <c r="D6803" s="126">
        <v>2.73</v>
      </c>
      <c r="E6803" s="124" t="s">
        <v>769</v>
      </c>
      <c r="F6803" s="124">
        <v>-4</v>
      </c>
      <c r="G6803" s="2" t="s">
        <v>19388</v>
      </c>
      <c r="H6803" s="130">
        <v>45884</v>
      </c>
      <c r="I6803" s="134"/>
      <c r="J6803" s="123">
        <f>IF(OR(tbl_Metraj22[[#This Row],[TARIH]]="",tbl_Metraj22[[#This Row],[TARIH]]="-"),0,IF(tbl_Metraj22[[#This Row],[YUZDE]]=0,tbl_Metraj22[[#This Row],[METRAJ_BETON]],tbl_Metraj22[[#This Row],[YUZDE]]*tbl_Metraj22[[#This Row],[METRAJ_BETON]]))</f>
        <v>2.73</v>
      </c>
      <c r="K6803" s="2" t="s">
        <v>1396</v>
      </c>
    </row>
    <row r="6804" spans="1:11" ht="14.25" x14ac:dyDescent="0.2">
      <c r="A6804" s="2" t="s">
        <v>728</v>
      </c>
      <c r="B6804" s="124" t="s">
        <v>10423</v>
      </c>
      <c r="C6804" s="124"/>
      <c r="D6804" s="126">
        <v>2.89</v>
      </c>
      <c r="E6804" s="124" t="s">
        <v>769</v>
      </c>
      <c r="F6804" s="124">
        <v>-4</v>
      </c>
      <c r="G6804" s="2" t="s">
        <v>19389</v>
      </c>
      <c r="H6804" s="130">
        <v>45897</v>
      </c>
      <c r="I6804" s="134"/>
      <c r="J6804" s="123">
        <f>IF(OR(tbl_Metraj22[[#This Row],[TARIH]]="",tbl_Metraj22[[#This Row],[TARIH]]="-"),0,IF(tbl_Metraj22[[#This Row],[YUZDE]]=0,tbl_Metraj22[[#This Row],[METRAJ_BETON]],tbl_Metraj22[[#This Row],[YUZDE]]*tbl_Metraj22[[#This Row],[METRAJ_BETON]]))</f>
        <v>2.89</v>
      </c>
      <c r="K6804" s="2" t="s">
        <v>1395</v>
      </c>
    </row>
    <row r="6805" spans="1:11" ht="14.25" x14ac:dyDescent="0.2">
      <c r="A6805" s="2" t="s">
        <v>728</v>
      </c>
      <c r="B6805" s="124" t="s">
        <v>10424</v>
      </c>
      <c r="C6805" s="124"/>
      <c r="D6805" s="126">
        <v>3.36</v>
      </c>
      <c r="E6805" s="124" t="s">
        <v>769</v>
      </c>
      <c r="F6805" s="124">
        <v>-4</v>
      </c>
      <c r="G6805" s="2" t="s">
        <v>19390</v>
      </c>
      <c r="H6805" s="130">
        <v>45897</v>
      </c>
      <c r="I6805" s="134"/>
      <c r="J6805" s="123">
        <f>IF(OR(tbl_Metraj22[[#This Row],[TARIH]]="",tbl_Metraj22[[#This Row],[TARIH]]="-"),0,IF(tbl_Metraj22[[#This Row],[YUZDE]]=0,tbl_Metraj22[[#This Row],[METRAJ_BETON]],tbl_Metraj22[[#This Row],[YUZDE]]*tbl_Metraj22[[#This Row],[METRAJ_BETON]]))</f>
        <v>3.36</v>
      </c>
      <c r="K6805" s="2" t="s">
        <v>1394</v>
      </c>
    </row>
    <row r="6806" spans="1:11" ht="14.25" x14ac:dyDescent="0.2">
      <c r="A6806" s="2" t="s">
        <v>728</v>
      </c>
      <c r="B6806" s="124" t="s">
        <v>10425</v>
      </c>
      <c r="C6806" s="124"/>
      <c r="D6806" s="126">
        <v>3.92</v>
      </c>
      <c r="E6806" s="124" t="s">
        <v>769</v>
      </c>
      <c r="F6806" s="124">
        <v>-4</v>
      </c>
      <c r="G6806" s="2" t="s">
        <v>19391</v>
      </c>
      <c r="H6806" s="130">
        <v>45884</v>
      </c>
      <c r="I6806" s="134"/>
      <c r="J6806" s="123">
        <f>IF(OR(tbl_Metraj22[[#This Row],[TARIH]]="",tbl_Metraj22[[#This Row],[TARIH]]="-"),0,IF(tbl_Metraj22[[#This Row],[YUZDE]]=0,tbl_Metraj22[[#This Row],[METRAJ_BETON]],tbl_Metraj22[[#This Row],[YUZDE]]*tbl_Metraj22[[#This Row],[METRAJ_BETON]]))</f>
        <v>3.92</v>
      </c>
      <c r="K6806" s="2" t="s">
        <v>1393</v>
      </c>
    </row>
    <row r="6807" spans="1:11" ht="14.25" x14ac:dyDescent="0.2">
      <c r="A6807" s="2" t="s">
        <v>728</v>
      </c>
      <c r="B6807" s="124" t="s">
        <v>10426</v>
      </c>
      <c r="C6807" s="124"/>
      <c r="D6807" s="126">
        <v>3.92</v>
      </c>
      <c r="E6807" s="124" t="s">
        <v>769</v>
      </c>
      <c r="F6807" s="124">
        <v>-4</v>
      </c>
      <c r="G6807" s="2" t="s">
        <v>19392</v>
      </c>
      <c r="H6807" s="130">
        <v>45897</v>
      </c>
      <c r="I6807" s="134"/>
      <c r="J6807" s="123">
        <f>IF(OR(tbl_Metraj22[[#This Row],[TARIH]]="",tbl_Metraj22[[#This Row],[TARIH]]="-"),0,IF(tbl_Metraj22[[#This Row],[YUZDE]]=0,tbl_Metraj22[[#This Row],[METRAJ_BETON]],tbl_Metraj22[[#This Row],[YUZDE]]*tbl_Metraj22[[#This Row],[METRAJ_BETON]]))</f>
        <v>3.92</v>
      </c>
      <c r="K6807" s="2" t="s">
        <v>1392</v>
      </c>
    </row>
    <row r="6808" spans="1:11" ht="14.25" x14ac:dyDescent="0.2">
      <c r="A6808" s="2" t="s">
        <v>728</v>
      </c>
      <c r="B6808" s="124" t="s">
        <v>10427</v>
      </c>
      <c r="C6808" s="124"/>
      <c r="D6808" s="126">
        <v>3.36</v>
      </c>
      <c r="E6808" s="124" t="s">
        <v>769</v>
      </c>
      <c r="F6808" s="124">
        <v>-4</v>
      </c>
      <c r="G6808" s="2" t="s">
        <v>19393</v>
      </c>
      <c r="H6808" s="130">
        <v>45897</v>
      </c>
      <c r="I6808" s="134"/>
      <c r="J6808" s="123">
        <f>IF(OR(tbl_Metraj22[[#This Row],[TARIH]]="",tbl_Metraj22[[#This Row],[TARIH]]="-"),0,IF(tbl_Metraj22[[#This Row],[YUZDE]]=0,tbl_Metraj22[[#This Row],[METRAJ_BETON]],tbl_Metraj22[[#This Row],[YUZDE]]*tbl_Metraj22[[#This Row],[METRAJ_BETON]]))</f>
        <v>3.36</v>
      </c>
      <c r="K6808" s="2" t="s">
        <v>1391</v>
      </c>
    </row>
    <row r="6809" spans="1:11" ht="14.25" x14ac:dyDescent="0.2">
      <c r="A6809" s="2" t="s">
        <v>728</v>
      </c>
      <c r="B6809" s="124" t="s">
        <v>10428</v>
      </c>
      <c r="C6809" s="124"/>
      <c r="D6809" s="126">
        <v>4.32</v>
      </c>
      <c r="E6809" s="124" t="s">
        <v>769</v>
      </c>
      <c r="F6809" s="124">
        <v>-4</v>
      </c>
      <c r="G6809" s="2" t="s">
        <v>19394</v>
      </c>
      <c r="H6809" s="130">
        <v>45897</v>
      </c>
      <c r="I6809" s="134"/>
      <c r="J6809" s="123">
        <f>IF(OR(tbl_Metraj22[[#This Row],[TARIH]]="",tbl_Metraj22[[#This Row],[TARIH]]="-"),0,IF(tbl_Metraj22[[#This Row],[YUZDE]]=0,tbl_Metraj22[[#This Row],[METRAJ_BETON]],tbl_Metraj22[[#This Row],[YUZDE]]*tbl_Metraj22[[#This Row],[METRAJ_BETON]]))</f>
        <v>4.32</v>
      </c>
      <c r="K6809" s="2" t="s">
        <v>1390</v>
      </c>
    </row>
    <row r="6810" spans="1:11" ht="14.25" x14ac:dyDescent="0.2">
      <c r="A6810" s="2" t="s">
        <v>728</v>
      </c>
      <c r="B6810" s="124" t="s">
        <v>10429</v>
      </c>
      <c r="C6810" s="124"/>
      <c r="D6810" s="126">
        <v>4.32</v>
      </c>
      <c r="E6810" s="124" t="s">
        <v>769</v>
      </c>
      <c r="F6810" s="124">
        <v>-4</v>
      </c>
      <c r="G6810" s="2" t="s">
        <v>19395</v>
      </c>
      <c r="H6810" s="130">
        <v>45883</v>
      </c>
      <c r="I6810" s="134"/>
      <c r="J6810" s="123">
        <f>IF(OR(tbl_Metraj22[[#This Row],[TARIH]]="",tbl_Metraj22[[#This Row],[TARIH]]="-"),0,IF(tbl_Metraj22[[#This Row],[YUZDE]]=0,tbl_Metraj22[[#This Row],[METRAJ_BETON]],tbl_Metraj22[[#This Row],[YUZDE]]*tbl_Metraj22[[#This Row],[METRAJ_BETON]]))</f>
        <v>4.32</v>
      </c>
      <c r="K6810" s="2" t="s">
        <v>1389</v>
      </c>
    </row>
    <row r="6811" spans="1:11" ht="14.25" x14ac:dyDescent="0.2">
      <c r="A6811" s="2" t="s">
        <v>728</v>
      </c>
      <c r="B6811" s="124" t="s">
        <v>10432</v>
      </c>
      <c r="C6811" s="124"/>
      <c r="D6811" s="126">
        <v>4.32</v>
      </c>
      <c r="E6811" s="124" t="s">
        <v>769</v>
      </c>
      <c r="F6811" s="124">
        <v>-4</v>
      </c>
      <c r="G6811" s="2" t="s">
        <v>19396</v>
      </c>
      <c r="H6811" s="130">
        <v>45897</v>
      </c>
      <c r="I6811" s="134"/>
      <c r="J6811" s="123">
        <f>IF(OR(tbl_Metraj22[[#This Row],[TARIH]]="",tbl_Metraj22[[#This Row],[TARIH]]="-"),0,IF(tbl_Metraj22[[#This Row],[YUZDE]]=0,tbl_Metraj22[[#This Row],[METRAJ_BETON]],tbl_Metraj22[[#This Row],[YUZDE]]*tbl_Metraj22[[#This Row],[METRAJ_BETON]]))</f>
        <v>4.32</v>
      </c>
      <c r="K6811" s="2" t="s">
        <v>1386</v>
      </c>
    </row>
    <row r="6812" spans="1:11" ht="14.25" x14ac:dyDescent="0.2">
      <c r="A6812" s="2" t="s">
        <v>728</v>
      </c>
      <c r="B6812" s="124" t="s">
        <v>10433</v>
      </c>
      <c r="C6812" s="124"/>
      <c r="D6812" s="126">
        <v>2.31</v>
      </c>
      <c r="E6812" s="124" t="s">
        <v>769</v>
      </c>
      <c r="F6812" s="124">
        <v>-4</v>
      </c>
      <c r="G6812" s="2" t="s">
        <v>19397</v>
      </c>
      <c r="H6812" s="130">
        <v>45884</v>
      </c>
      <c r="I6812" s="134"/>
      <c r="J6812" s="123">
        <f>IF(OR(tbl_Metraj22[[#This Row],[TARIH]]="",tbl_Metraj22[[#This Row],[TARIH]]="-"),0,IF(tbl_Metraj22[[#This Row],[YUZDE]]=0,tbl_Metraj22[[#This Row],[METRAJ_BETON]],tbl_Metraj22[[#This Row],[YUZDE]]*tbl_Metraj22[[#This Row],[METRAJ_BETON]]))</f>
        <v>2.31</v>
      </c>
      <c r="K6812" s="2" t="s">
        <v>1352</v>
      </c>
    </row>
    <row r="6813" spans="1:11" ht="14.25" x14ac:dyDescent="0.2">
      <c r="A6813" s="2" t="s">
        <v>728</v>
      </c>
      <c r="B6813" s="124" t="s">
        <v>10436</v>
      </c>
      <c r="C6813" s="124"/>
      <c r="D6813" s="126">
        <v>0.84</v>
      </c>
      <c r="E6813" s="124" t="s">
        <v>769</v>
      </c>
      <c r="F6813" s="124">
        <v>-4</v>
      </c>
      <c r="G6813" s="2" t="s">
        <v>19398</v>
      </c>
      <c r="H6813" s="130">
        <v>45884</v>
      </c>
      <c r="I6813" s="134"/>
      <c r="J6813" s="123">
        <f>IF(OR(tbl_Metraj22[[#This Row],[TARIH]]="",tbl_Metraj22[[#This Row],[TARIH]]="-"),0,IF(tbl_Metraj22[[#This Row],[YUZDE]]=0,tbl_Metraj22[[#This Row],[METRAJ_BETON]],tbl_Metraj22[[#This Row],[YUZDE]]*tbl_Metraj22[[#This Row],[METRAJ_BETON]]))</f>
        <v>0.84</v>
      </c>
      <c r="K6813" s="2" t="s">
        <v>1418</v>
      </c>
    </row>
    <row r="6814" spans="1:11" ht="14.25" x14ac:dyDescent="0.2">
      <c r="A6814" s="2" t="s">
        <v>728</v>
      </c>
      <c r="B6814" s="124" t="s">
        <v>10438</v>
      </c>
      <c r="C6814" s="124"/>
      <c r="D6814" s="126">
        <v>2.66</v>
      </c>
      <c r="E6814" s="124" t="s">
        <v>769</v>
      </c>
      <c r="F6814" s="124">
        <v>-4</v>
      </c>
      <c r="G6814" s="2" t="s">
        <v>19399</v>
      </c>
      <c r="H6814" s="130">
        <v>45897</v>
      </c>
      <c r="I6814" s="134"/>
      <c r="J6814" s="123">
        <f>IF(OR(tbl_Metraj22[[#This Row],[TARIH]]="",tbl_Metraj22[[#This Row],[TARIH]]="-"),0,IF(tbl_Metraj22[[#This Row],[YUZDE]]=0,tbl_Metraj22[[#This Row],[METRAJ_BETON]],tbl_Metraj22[[#This Row],[YUZDE]]*tbl_Metraj22[[#This Row],[METRAJ_BETON]]))</f>
        <v>2.66</v>
      </c>
      <c r="K6814" s="2" t="s">
        <v>1385</v>
      </c>
    </row>
    <row r="6815" spans="1:11" ht="14.25" x14ac:dyDescent="0.2">
      <c r="A6815" s="2" t="s">
        <v>728</v>
      </c>
      <c r="B6815" s="124" t="s">
        <v>10439</v>
      </c>
      <c r="C6815" s="124"/>
      <c r="D6815" s="126">
        <v>2.8</v>
      </c>
      <c r="E6815" s="124" t="s">
        <v>769</v>
      </c>
      <c r="F6815" s="124">
        <v>-4</v>
      </c>
      <c r="G6815" s="2" t="s">
        <v>19400</v>
      </c>
      <c r="H6815" s="130">
        <v>45897</v>
      </c>
      <c r="I6815" s="134"/>
      <c r="J6815" s="123">
        <f>IF(OR(tbl_Metraj22[[#This Row],[TARIH]]="",tbl_Metraj22[[#This Row],[TARIH]]="-"),0,IF(tbl_Metraj22[[#This Row],[YUZDE]]=0,tbl_Metraj22[[#This Row],[METRAJ_BETON]],tbl_Metraj22[[#This Row],[YUZDE]]*tbl_Metraj22[[#This Row],[METRAJ_BETON]]))</f>
        <v>2.8</v>
      </c>
      <c r="K6815" s="2" t="s">
        <v>1404</v>
      </c>
    </row>
    <row r="6816" spans="1:11" ht="14.25" x14ac:dyDescent="0.2">
      <c r="A6816" s="2" t="s">
        <v>728</v>
      </c>
      <c r="B6816" s="124" t="s">
        <v>10440</v>
      </c>
      <c r="C6816" s="124"/>
      <c r="D6816" s="126">
        <v>3.08</v>
      </c>
      <c r="E6816" s="124" t="s">
        <v>769</v>
      </c>
      <c r="F6816" s="124">
        <v>-4</v>
      </c>
      <c r="G6816" s="2" t="s">
        <v>19401</v>
      </c>
      <c r="H6816" s="130">
        <v>45897</v>
      </c>
      <c r="I6816" s="134"/>
      <c r="J6816" s="123">
        <f>IF(OR(tbl_Metraj22[[#This Row],[TARIH]]="",tbl_Metraj22[[#This Row],[TARIH]]="-"),0,IF(tbl_Metraj22[[#This Row],[YUZDE]]=0,tbl_Metraj22[[#This Row],[METRAJ_BETON]],tbl_Metraj22[[#This Row],[YUZDE]]*tbl_Metraj22[[#This Row],[METRAJ_BETON]]))</f>
        <v>3.08</v>
      </c>
      <c r="K6816" s="2" t="s">
        <v>1405</v>
      </c>
    </row>
    <row r="6817" spans="1:11" ht="14.25" x14ac:dyDescent="0.2">
      <c r="A6817" s="2" t="s">
        <v>728</v>
      </c>
      <c r="B6817" s="124" t="s">
        <v>10442</v>
      </c>
      <c r="C6817" s="124"/>
      <c r="D6817" s="126">
        <v>4.3600000000000003</v>
      </c>
      <c r="E6817" s="124" t="s">
        <v>769</v>
      </c>
      <c r="F6817" s="124">
        <v>-4</v>
      </c>
      <c r="G6817" s="2" t="s">
        <v>19402</v>
      </c>
      <c r="H6817" s="130">
        <v>45884</v>
      </c>
      <c r="I6817" s="134"/>
      <c r="J6817" s="123">
        <f>IF(OR(tbl_Metraj22[[#This Row],[TARIH]]="",tbl_Metraj22[[#This Row],[TARIH]]="-"),0,IF(tbl_Metraj22[[#This Row],[YUZDE]]=0,tbl_Metraj22[[#This Row],[METRAJ_BETON]],tbl_Metraj22[[#This Row],[YUZDE]]*tbl_Metraj22[[#This Row],[METRAJ_BETON]]))</f>
        <v>4.3600000000000003</v>
      </c>
      <c r="K6817" s="2" t="s">
        <v>1362</v>
      </c>
    </row>
    <row r="6818" spans="1:11" ht="14.25" x14ac:dyDescent="0.2">
      <c r="A6818" s="2" t="s">
        <v>2977</v>
      </c>
      <c r="B6818" s="124" t="s">
        <v>8344</v>
      </c>
      <c r="C6818" s="124"/>
      <c r="D6818" s="126">
        <v>41.88</v>
      </c>
      <c r="E6818" s="124" t="s">
        <v>769</v>
      </c>
      <c r="F6818" s="124">
        <v>-4</v>
      </c>
      <c r="G6818" s="2" t="s">
        <v>19403</v>
      </c>
      <c r="H6818" s="130">
        <v>45897</v>
      </c>
      <c r="I6818" s="134"/>
      <c r="J6818" s="123">
        <f>IF(OR(tbl_Metraj22[[#This Row],[TARIH]]="",tbl_Metraj22[[#This Row],[TARIH]]="-"),0,IF(tbl_Metraj22[[#This Row],[YUZDE]]=0,tbl_Metraj22[[#This Row],[METRAJ_BETON]],tbl_Metraj22[[#This Row],[YUZDE]]*tbl_Metraj22[[#This Row],[METRAJ_BETON]]))</f>
        <v>41.88</v>
      </c>
      <c r="K6818" s="2" t="s">
        <v>1328</v>
      </c>
    </row>
    <row r="6819" spans="1:11" ht="14.25" x14ac:dyDescent="0.2">
      <c r="A6819" s="2" t="s">
        <v>2977</v>
      </c>
      <c r="B6819" s="124" t="s">
        <v>8345</v>
      </c>
      <c r="C6819" s="124"/>
      <c r="D6819" s="126">
        <v>5.42</v>
      </c>
      <c r="E6819" s="124" t="s">
        <v>769</v>
      </c>
      <c r="F6819" s="124">
        <v>-4</v>
      </c>
      <c r="G6819" s="2" t="s">
        <v>19404</v>
      </c>
      <c r="H6819" s="130">
        <v>45897</v>
      </c>
      <c r="I6819" s="134"/>
      <c r="J6819" s="123">
        <f>IF(OR(tbl_Metraj22[[#This Row],[TARIH]]="",tbl_Metraj22[[#This Row],[TARIH]]="-"),0,IF(tbl_Metraj22[[#This Row],[YUZDE]]=0,tbl_Metraj22[[#This Row],[METRAJ_BETON]],tbl_Metraj22[[#This Row],[YUZDE]]*tbl_Metraj22[[#This Row],[METRAJ_BETON]]))</f>
        <v>5.42</v>
      </c>
      <c r="K6819" s="2" t="s">
        <v>1329</v>
      </c>
    </row>
    <row r="6820" spans="1:11" ht="14.25" x14ac:dyDescent="0.2">
      <c r="A6820" s="2" t="s">
        <v>2977</v>
      </c>
      <c r="B6820" s="124" t="s">
        <v>8346</v>
      </c>
      <c r="C6820" s="124"/>
      <c r="D6820" s="126">
        <v>10.47</v>
      </c>
      <c r="E6820" s="124" t="s">
        <v>769</v>
      </c>
      <c r="F6820" s="124">
        <v>-4</v>
      </c>
      <c r="G6820" s="2" t="s">
        <v>19405</v>
      </c>
      <c r="H6820" s="130">
        <v>45897</v>
      </c>
      <c r="I6820" s="134"/>
      <c r="J6820" s="123">
        <f>IF(OR(tbl_Metraj22[[#This Row],[TARIH]]="",tbl_Metraj22[[#This Row],[TARIH]]="-"),0,IF(tbl_Metraj22[[#This Row],[YUZDE]]=0,tbl_Metraj22[[#This Row],[METRAJ_BETON]],tbl_Metraj22[[#This Row],[YUZDE]]*tbl_Metraj22[[#This Row],[METRAJ_BETON]]))</f>
        <v>10.47</v>
      </c>
      <c r="K6820" s="2" t="s">
        <v>1330</v>
      </c>
    </row>
    <row r="6821" spans="1:11" ht="14.25" x14ac:dyDescent="0.2">
      <c r="A6821" s="2" t="s">
        <v>2977</v>
      </c>
      <c r="B6821" s="124" t="s">
        <v>8347</v>
      </c>
      <c r="C6821" s="124"/>
      <c r="D6821" s="126">
        <v>6.61</v>
      </c>
      <c r="E6821" s="124" t="s">
        <v>769</v>
      </c>
      <c r="F6821" s="124">
        <v>-4</v>
      </c>
      <c r="G6821" s="2" t="s">
        <v>19406</v>
      </c>
      <c r="H6821" s="130">
        <v>45897</v>
      </c>
      <c r="I6821" s="134"/>
      <c r="J6821" s="123">
        <f>IF(OR(tbl_Metraj22[[#This Row],[TARIH]]="",tbl_Metraj22[[#This Row],[TARIH]]="-"),0,IF(tbl_Metraj22[[#This Row],[YUZDE]]=0,tbl_Metraj22[[#This Row],[METRAJ_BETON]],tbl_Metraj22[[#This Row],[YUZDE]]*tbl_Metraj22[[#This Row],[METRAJ_BETON]]))</f>
        <v>6.61</v>
      </c>
      <c r="K6821" s="2" t="s">
        <v>1331</v>
      </c>
    </row>
    <row r="6822" spans="1:11" ht="14.25" x14ac:dyDescent="0.2">
      <c r="A6822" s="2" t="s">
        <v>2977</v>
      </c>
      <c r="B6822" s="124" t="s">
        <v>8348</v>
      </c>
      <c r="C6822" s="124"/>
      <c r="D6822" s="126">
        <v>50.29</v>
      </c>
      <c r="E6822" s="124" t="s">
        <v>769</v>
      </c>
      <c r="F6822" s="124">
        <v>-4</v>
      </c>
      <c r="G6822" s="2" t="s">
        <v>19407</v>
      </c>
      <c r="H6822" s="130">
        <v>45897</v>
      </c>
      <c r="I6822" s="134"/>
      <c r="J6822" s="123">
        <f>IF(OR(tbl_Metraj22[[#This Row],[TARIH]]="",tbl_Metraj22[[#This Row],[TARIH]]="-"),0,IF(tbl_Metraj22[[#This Row],[YUZDE]]=0,tbl_Metraj22[[#This Row],[METRAJ_BETON]],tbl_Metraj22[[#This Row],[YUZDE]]*tbl_Metraj22[[#This Row],[METRAJ_BETON]]))</f>
        <v>50.29</v>
      </c>
    </row>
    <row r="6823" spans="1:11" ht="14.25" x14ac:dyDescent="0.2">
      <c r="A6823" s="2" t="s">
        <v>2977</v>
      </c>
      <c r="B6823" s="124" t="s">
        <v>8349</v>
      </c>
      <c r="C6823" s="124"/>
      <c r="D6823" s="126">
        <v>48.31</v>
      </c>
      <c r="E6823" s="124" t="s">
        <v>769</v>
      </c>
      <c r="F6823" s="124">
        <v>-4</v>
      </c>
      <c r="G6823" s="2" t="s">
        <v>19408</v>
      </c>
      <c r="H6823" s="130">
        <v>45897</v>
      </c>
      <c r="I6823" s="134"/>
      <c r="J6823" s="123">
        <f>IF(OR(tbl_Metraj22[[#This Row],[TARIH]]="",tbl_Metraj22[[#This Row],[TARIH]]="-"),0,IF(tbl_Metraj22[[#This Row],[YUZDE]]=0,tbl_Metraj22[[#This Row],[METRAJ_BETON]],tbl_Metraj22[[#This Row],[YUZDE]]*tbl_Metraj22[[#This Row],[METRAJ_BETON]]))</f>
        <v>48.31</v>
      </c>
    </row>
    <row r="6824" spans="1:11" ht="14.25" x14ac:dyDescent="0.2">
      <c r="A6824" s="2" t="s">
        <v>2977</v>
      </c>
      <c r="B6824" s="124" t="s">
        <v>8436</v>
      </c>
      <c r="C6824" s="124"/>
      <c r="D6824" s="126">
        <v>5.64</v>
      </c>
      <c r="E6824" s="124" t="s">
        <v>769</v>
      </c>
      <c r="F6824" s="124">
        <v>-4</v>
      </c>
      <c r="G6824" s="2" t="s">
        <v>19409</v>
      </c>
      <c r="H6824" s="130">
        <v>45897</v>
      </c>
      <c r="I6824" s="134"/>
      <c r="J6824" s="123">
        <f>IF(OR(tbl_Metraj22[[#This Row],[TARIH]]="",tbl_Metraj22[[#This Row],[TARIH]]="-"),0,IF(tbl_Metraj22[[#This Row],[YUZDE]]=0,tbl_Metraj22[[#This Row],[METRAJ_BETON]],tbl_Metraj22[[#This Row],[YUZDE]]*tbl_Metraj22[[#This Row],[METRAJ_BETON]]))</f>
        <v>5.64</v>
      </c>
      <c r="K6824" s="2" t="s">
        <v>1176</v>
      </c>
    </row>
    <row r="6825" spans="1:11" ht="14.25" x14ac:dyDescent="0.2">
      <c r="A6825" s="2" t="s">
        <v>2977</v>
      </c>
      <c r="B6825" s="124" t="s">
        <v>8437</v>
      </c>
      <c r="C6825" s="124"/>
      <c r="D6825" s="126">
        <v>19.11</v>
      </c>
      <c r="E6825" s="124" t="s">
        <v>769</v>
      </c>
      <c r="F6825" s="124">
        <v>-4</v>
      </c>
      <c r="G6825" s="2" t="s">
        <v>19410</v>
      </c>
      <c r="H6825" s="130">
        <v>45897</v>
      </c>
      <c r="I6825" s="134"/>
      <c r="J6825" s="123">
        <f>IF(OR(tbl_Metraj22[[#This Row],[TARIH]]="",tbl_Metraj22[[#This Row],[TARIH]]="-"),0,IF(tbl_Metraj22[[#This Row],[YUZDE]]=0,tbl_Metraj22[[#This Row],[METRAJ_BETON]],tbl_Metraj22[[#This Row],[YUZDE]]*tbl_Metraj22[[#This Row],[METRAJ_BETON]]))</f>
        <v>19.11</v>
      </c>
      <c r="K6825" s="2" t="s">
        <v>1177</v>
      </c>
    </row>
    <row r="6826" spans="1:11" ht="14.25" x14ac:dyDescent="0.2">
      <c r="A6826" s="2" t="s">
        <v>2977</v>
      </c>
      <c r="B6826" s="124" t="s">
        <v>8438</v>
      </c>
      <c r="C6826" s="124"/>
      <c r="D6826" s="126">
        <v>3.56</v>
      </c>
      <c r="E6826" s="124" t="s">
        <v>769</v>
      </c>
      <c r="F6826" s="124">
        <v>-4</v>
      </c>
      <c r="G6826" s="2" t="s">
        <v>19411</v>
      </c>
      <c r="H6826" s="130">
        <v>45883</v>
      </c>
      <c r="I6826" s="134"/>
      <c r="J6826" s="123">
        <f>IF(OR(tbl_Metraj22[[#This Row],[TARIH]]="",tbl_Metraj22[[#This Row],[TARIH]]="-"),0,IF(tbl_Metraj22[[#This Row],[YUZDE]]=0,tbl_Metraj22[[#This Row],[METRAJ_BETON]],tbl_Metraj22[[#This Row],[YUZDE]]*tbl_Metraj22[[#This Row],[METRAJ_BETON]]))</f>
        <v>3.56</v>
      </c>
      <c r="K6826" s="2" t="s">
        <v>1179</v>
      </c>
    </row>
    <row r="6827" spans="1:11" ht="14.25" x14ac:dyDescent="0.2">
      <c r="A6827" s="2" t="s">
        <v>2977</v>
      </c>
      <c r="B6827" s="124" t="s">
        <v>8439</v>
      </c>
      <c r="C6827" s="124"/>
      <c r="D6827" s="126">
        <v>11.68</v>
      </c>
      <c r="E6827" s="124" t="s">
        <v>769</v>
      </c>
      <c r="F6827" s="124">
        <v>-4</v>
      </c>
      <c r="G6827" s="2" t="s">
        <v>19412</v>
      </c>
      <c r="H6827" s="130">
        <v>45883</v>
      </c>
      <c r="I6827" s="134"/>
      <c r="J6827" s="123">
        <f>IF(OR(tbl_Metraj22[[#This Row],[TARIH]]="",tbl_Metraj22[[#This Row],[TARIH]]="-"),0,IF(tbl_Metraj22[[#This Row],[YUZDE]]=0,tbl_Metraj22[[#This Row],[METRAJ_BETON]],tbl_Metraj22[[#This Row],[YUZDE]]*tbl_Metraj22[[#This Row],[METRAJ_BETON]]))</f>
        <v>11.68</v>
      </c>
      <c r="K6827" s="2" t="s">
        <v>1178</v>
      </c>
    </row>
    <row r="6828" spans="1:11" ht="14.25" x14ac:dyDescent="0.2">
      <c r="A6828" s="2" t="s">
        <v>2977</v>
      </c>
      <c r="B6828" s="124" t="s">
        <v>8440</v>
      </c>
      <c r="C6828" s="124"/>
      <c r="D6828" s="126">
        <v>2.1800000000000002</v>
      </c>
      <c r="E6828" s="124" t="s">
        <v>769</v>
      </c>
      <c r="F6828" s="124">
        <v>-4</v>
      </c>
      <c r="G6828" s="2" t="s">
        <v>19413</v>
      </c>
      <c r="H6828" s="130">
        <v>45883</v>
      </c>
      <c r="I6828" s="134"/>
      <c r="J6828" s="123">
        <f>IF(OR(tbl_Metraj22[[#This Row],[TARIH]]="",tbl_Metraj22[[#This Row],[TARIH]]="-"),0,IF(tbl_Metraj22[[#This Row],[YUZDE]]=0,tbl_Metraj22[[#This Row],[METRAJ_BETON]],tbl_Metraj22[[#This Row],[YUZDE]]*tbl_Metraj22[[#This Row],[METRAJ_BETON]]))</f>
        <v>2.1800000000000002</v>
      </c>
      <c r="K6828" s="2" t="s">
        <v>1175</v>
      </c>
    </row>
    <row r="6829" spans="1:11" ht="14.25" x14ac:dyDescent="0.2">
      <c r="A6829" s="2" t="s">
        <v>2977</v>
      </c>
      <c r="B6829" s="124" t="s">
        <v>8441</v>
      </c>
      <c r="C6829" s="124"/>
      <c r="D6829" s="126">
        <v>3.79</v>
      </c>
      <c r="E6829" s="124" t="s">
        <v>769</v>
      </c>
      <c r="F6829" s="124">
        <v>-4</v>
      </c>
      <c r="G6829" s="2" t="s">
        <v>19414</v>
      </c>
      <c r="H6829" s="130">
        <v>45897</v>
      </c>
      <c r="I6829" s="134"/>
      <c r="J6829" s="123">
        <f>IF(OR(tbl_Metraj22[[#This Row],[TARIH]]="",tbl_Metraj22[[#This Row],[TARIH]]="-"),0,IF(tbl_Metraj22[[#This Row],[YUZDE]]=0,tbl_Metraj22[[#This Row],[METRAJ_BETON]],tbl_Metraj22[[#This Row],[YUZDE]]*tbl_Metraj22[[#This Row],[METRAJ_BETON]]))</f>
        <v>3.79</v>
      </c>
    </row>
    <row r="6830" spans="1:11" ht="14.25" x14ac:dyDescent="0.2">
      <c r="A6830" s="2" t="s">
        <v>2977</v>
      </c>
      <c r="B6830" s="124" t="s">
        <v>8442</v>
      </c>
      <c r="C6830" s="124"/>
      <c r="D6830" s="126">
        <v>6.34</v>
      </c>
      <c r="E6830" s="124" t="s">
        <v>769</v>
      </c>
      <c r="F6830" s="124">
        <v>-4</v>
      </c>
      <c r="G6830" s="2" t="s">
        <v>19415</v>
      </c>
      <c r="H6830" s="130">
        <v>45883</v>
      </c>
      <c r="I6830" s="134"/>
      <c r="J6830" s="123">
        <f>IF(OR(tbl_Metraj22[[#This Row],[TARIH]]="",tbl_Metraj22[[#This Row],[TARIH]]="-"),0,IF(tbl_Metraj22[[#This Row],[YUZDE]]=0,tbl_Metraj22[[#This Row],[METRAJ_BETON]],tbl_Metraj22[[#This Row],[YUZDE]]*tbl_Metraj22[[#This Row],[METRAJ_BETON]]))</f>
        <v>6.34</v>
      </c>
      <c r="K6830" s="2" t="s">
        <v>1174</v>
      </c>
    </row>
    <row r="6831" spans="1:11" ht="14.25" x14ac:dyDescent="0.2">
      <c r="A6831" s="2" t="s">
        <v>2977</v>
      </c>
      <c r="B6831" s="124" t="s">
        <v>8443</v>
      </c>
      <c r="C6831" s="124"/>
      <c r="D6831" s="126">
        <v>11.29</v>
      </c>
      <c r="E6831" s="124" t="s">
        <v>769</v>
      </c>
      <c r="F6831" s="124">
        <v>-4</v>
      </c>
      <c r="G6831" s="2" t="s">
        <v>19416</v>
      </c>
      <c r="H6831" s="130">
        <v>45883</v>
      </c>
      <c r="I6831" s="134"/>
      <c r="J6831" s="123">
        <f>IF(OR(tbl_Metraj22[[#This Row],[TARIH]]="",tbl_Metraj22[[#This Row],[TARIH]]="-"),0,IF(tbl_Metraj22[[#This Row],[YUZDE]]=0,tbl_Metraj22[[#This Row],[METRAJ_BETON]],tbl_Metraj22[[#This Row],[YUZDE]]*tbl_Metraj22[[#This Row],[METRAJ_BETON]]))</f>
        <v>11.29</v>
      </c>
      <c r="K6831" s="2" t="s">
        <v>1173</v>
      </c>
    </row>
    <row r="6832" spans="1:11" ht="14.25" x14ac:dyDescent="0.2">
      <c r="A6832" s="2" t="s">
        <v>2977</v>
      </c>
      <c r="B6832" s="124" t="s">
        <v>8444</v>
      </c>
      <c r="C6832" s="124"/>
      <c r="D6832" s="126">
        <v>12.67</v>
      </c>
      <c r="E6832" s="124" t="s">
        <v>769</v>
      </c>
      <c r="F6832" s="124">
        <v>-4</v>
      </c>
      <c r="G6832" s="2" t="s">
        <v>19417</v>
      </c>
      <c r="H6832" s="130">
        <v>45883</v>
      </c>
      <c r="I6832" s="134"/>
      <c r="J6832" s="123">
        <f>IF(OR(tbl_Metraj22[[#This Row],[TARIH]]="",tbl_Metraj22[[#This Row],[TARIH]]="-"),0,IF(tbl_Metraj22[[#This Row],[YUZDE]]=0,tbl_Metraj22[[#This Row],[METRAJ_BETON]],tbl_Metraj22[[#This Row],[YUZDE]]*tbl_Metraj22[[#This Row],[METRAJ_BETON]]))</f>
        <v>12.67</v>
      </c>
      <c r="K6832" s="2" t="s">
        <v>1172</v>
      </c>
    </row>
    <row r="6833" spans="1:11" ht="14.25" x14ac:dyDescent="0.2">
      <c r="A6833" s="2" t="s">
        <v>2977</v>
      </c>
      <c r="B6833" s="124" t="s">
        <v>8445</v>
      </c>
      <c r="C6833" s="124"/>
      <c r="D6833" s="126">
        <v>3.86</v>
      </c>
      <c r="E6833" s="124" t="s">
        <v>769</v>
      </c>
      <c r="F6833" s="124">
        <v>-4</v>
      </c>
      <c r="G6833" s="2" t="s">
        <v>19418</v>
      </c>
      <c r="H6833" s="130">
        <v>45883</v>
      </c>
      <c r="I6833" s="134"/>
      <c r="J6833" s="123">
        <f>IF(OR(tbl_Metraj22[[#This Row],[TARIH]]="",tbl_Metraj22[[#This Row],[TARIH]]="-"),0,IF(tbl_Metraj22[[#This Row],[YUZDE]]=0,tbl_Metraj22[[#This Row],[METRAJ_BETON]],tbl_Metraj22[[#This Row],[YUZDE]]*tbl_Metraj22[[#This Row],[METRAJ_BETON]]))</f>
        <v>3.86</v>
      </c>
      <c r="K6833" s="2" t="s">
        <v>1171</v>
      </c>
    </row>
    <row r="6834" spans="1:11" ht="14.25" x14ac:dyDescent="0.2">
      <c r="A6834" s="2" t="s">
        <v>2977</v>
      </c>
      <c r="B6834" s="124" t="s">
        <v>10550</v>
      </c>
      <c r="C6834" s="124"/>
      <c r="D6834" s="126">
        <v>11.43</v>
      </c>
      <c r="E6834" s="124" t="s">
        <v>769</v>
      </c>
      <c r="F6834" s="124">
        <v>-4</v>
      </c>
      <c r="G6834" s="2" t="s">
        <v>19419</v>
      </c>
      <c r="H6834" s="130">
        <v>45897</v>
      </c>
      <c r="I6834" s="134"/>
      <c r="J6834" s="123">
        <f>IF(OR(tbl_Metraj22[[#This Row],[TARIH]]="",tbl_Metraj22[[#This Row],[TARIH]]="-"),0,IF(tbl_Metraj22[[#This Row],[YUZDE]]=0,tbl_Metraj22[[#This Row],[METRAJ_BETON]],tbl_Metraj22[[#This Row],[YUZDE]]*tbl_Metraj22[[#This Row],[METRAJ_BETON]]))</f>
        <v>11.43</v>
      </c>
      <c r="K6834" s="2" t="s">
        <v>1421</v>
      </c>
    </row>
    <row r="6835" spans="1:11" ht="14.25" x14ac:dyDescent="0.2">
      <c r="A6835" s="2" t="s">
        <v>2977</v>
      </c>
      <c r="B6835" s="124" t="s">
        <v>10551</v>
      </c>
      <c r="C6835" s="124"/>
      <c r="D6835" s="126">
        <v>12.08</v>
      </c>
      <c r="E6835" s="124" t="s">
        <v>769</v>
      </c>
      <c r="F6835" s="124">
        <v>-4</v>
      </c>
      <c r="G6835" s="2" t="s">
        <v>19420</v>
      </c>
      <c r="H6835" s="130">
        <v>45884</v>
      </c>
      <c r="I6835" s="134"/>
      <c r="J6835" s="123">
        <f>IF(OR(tbl_Metraj22[[#This Row],[TARIH]]="",tbl_Metraj22[[#This Row],[TARIH]]="-"),0,IF(tbl_Metraj22[[#This Row],[YUZDE]]=0,tbl_Metraj22[[#This Row],[METRAJ_BETON]],tbl_Metraj22[[#This Row],[YUZDE]]*tbl_Metraj22[[#This Row],[METRAJ_BETON]]))</f>
        <v>12.08</v>
      </c>
      <c r="K6835" s="2" t="s">
        <v>1424</v>
      </c>
    </row>
    <row r="6836" spans="1:11" ht="14.25" x14ac:dyDescent="0.2">
      <c r="A6836" s="2" t="s">
        <v>2977</v>
      </c>
      <c r="B6836" s="124" t="s">
        <v>10552</v>
      </c>
      <c r="C6836" s="124"/>
      <c r="D6836" s="126">
        <v>12.97</v>
      </c>
      <c r="E6836" s="124" t="s">
        <v>769</v>
      </c>
      <c r="F6836" s="124">
        <v>-4</v>
      </c>
      <c r="G6836" s="2" t="s">
        <v>19421</v>
      </c>
      <c r="H6836" s="130">
        <v>45897</v>
      </c>
      <c r="I6836" s="134"/>
      <c r="J6836" s="123">
        <f>IF(OR(tbl_Metraj22[[#This Row],[TARIH]]="",tbl_Metraj22[[#This Row],[TARIH]]="-"),0,IF(tbl_Metraj22[[#This Row],[YUZDE]]=0,tbl_Metraj22[[#This Row],[METRAJ_BETON]],tbl_Metraj22[[#This Row],[YUZDE]]*tbl_Metraj22[[#This Row],[METRAJ_BETON]]))</f>
        <v>12.97</v>
      </c>
      <c r="K6836" s="2" t="s">
        <v>1425</v>
      </c>
    </row>
    <row r="6837" spans="1:11" ht="14.25" x14ac:dyDescent="0.2">
      <c r="A6837" s="2" t="s">
        <v>2977</v>
      </c>
      <c r="B6837" s="124" t="s">
        <v>10555</v>
      </c>
      <c r="C6837" s="124"/>
      <c r="D6837" s="126">
        <v>15.97</v>
      </c>
      <c r="E6837" s="124" t="s">
        <v>769</v>
      </c>
      <c r="F6837" s="124">
        <v>-4</v>
      </c>
      <c r="G6837" s="2" t="s">
        <v>19422</v>
      </c>
      <c r="H6837" s="130">
        <v>45884</v>
      </c>
      <c r="I6837" s="134"/>
      <c r="J6837" s="123">
        <f>IF(OR(tbl_Metraj22[[#This Row],[TARIH]]="",tbl_Metraj22[[#This Row],[TARIH]]="-"),0,IF(tbl_Metraj22[[#This Row],[YUZDE]]=0,tbl_Metraj22[[#This Row],[METRAJ_BETON]],tbl_Metraj22[[#This Row],[YUZDE]]*tbl_Metraj22[[#This Row],[METRAJ_BETON]]))</f>
        <v>15.97</v>
      </c>
      <c r="K6837" s="2" t="s">
        <v>1422</v>
      </c>
    </row>
    <row r="6838" spans="1:11" ht="14.25" x14ac:dyDescent="0.2">
      <c r="A6838" s="2" t="s">
        <v>2977</v>
      </c>
      <c r="B6838" s="124" t="s">
        <v>10556</v>
      </c>
      <c r="C6838" s="124"/>
      <c r="D6838" s="126">
        <v>13.99</v>
      </c>
      <c r="E6838" s="124" t="s">
        <v>769</v>
      </c>
      <c r="F6838" s="124">
        <v>-4</v>
      </c>
      <c r="G6838" s="2" t="s">
        <v>19423</v>
      </c>
      <c r="H6838" s="130">
        <v>45884</v>
      </c>
      <c r="I6838" s="134"/>
      <c r="J6838" s="123">
        <f>IF(OR(tbl_Metraj22[[#This Row],[TARIH]]="",tbl_Metraj22[[#This Row],[TARIH]]="-"),0,IF(tbl_Metraj22[[#This Row],[YUZDE]]=0,tbl_Metraj22[[#This Row],[METRAJ_BETON]],tbl_Metraj22[[#This Row],[YUZDE]]*tbl_Metraj22[[#This Row],[METRAJ_BETON]]))</f>
        <v>13.99</v>
      </c>
      <c r="K6838" s="2" t="s">
        <v>1423</v>
      </c>
    </row>
    <row r="6839" spans="1:11" ht="14.25" x14ac:dyDescent="0.2">
      <c r="A6839" s="2" t="s">
        <v>2977</v>
      </c>
      <c r="B6839" s="124" t="s">
        <v>10569</v>
      </c>
      <c r="C6839" s="124"/>
      <c r="D6839" s="126">
        <v>7.92</v>
      </c>
      <c r="E6839" s="124" t="s">
        <v>769</v>
      </c>
      <c r="F6839" s="124">
        <v>-4</v>
      </c>
      <c r="G6839" s="2" t="s">
        <v>19424</v>
      </c>
      <c r="H6839" s="130">
        <v>45884</v>
      </c>
      <c r="I6839" s="134"/>
      <c r="J6839" s="123">
        <f>IF(OR(tbl_Metraj22[[#This Row],[TARIH]]="",tbl_Metraj22[[#This Row],[TARIH]]="-"),0,IF(tbl_Metraj22[[#This Row],[YUZDE]]=0,tbl_Metraj22[[#This Row],[METRAJ_BETON]],tbl_Metraj22[[#This Row],[YUZDE]]*tbl_Metraj22[[#This Row],[METRAJ_BETON]]))</f>
        <v>7.92</v>
      </c>
      <c r="K6839" s="2" t="s">
        <v>1180</v>
      </c>
    </row>
    <row r="6840" spans="1:11" ht="14.25" x14ac:dyDescent="0.2">
      <c r="A6840" s="2" t="s">
        <v>2977</v>
      </c>
      <c r="B6840" s="124" t="s">
        <v>10570</v>
      </c>
      <c r="C6840" s="124"/>
      <c r="D6840" s="126">
        <v>7.33</v>
      </c>
      <c r="E6840" s="124" t="s">
        <v>769</v>
      </c>
      <c r="F6840" s="124">
        <v>-4</v>
      </c>
      <c r="G6840" s="2" t="s">
        <v>19425</v>
      </c>
      <c r="H6840" s="130">
        <v>45883</v>
      </c>
      <c r="I6840" s="134"/>
      <c r="J6840" s="123">
        <f>IF(OR(tbl_Metraj22[[#This Row],[TARIH]]="",tbl_Metraj22[[#This Row],[TARIH]]="-"),0,IF(tbl_Metraj22[[#This Row],[YUZDE]]=0,tbl_Metraj22[[#This Row],[METRAJ_BETON]],tbl_Metraj22[[#This Row],[YUZDE]]*tbl_Metraj22[[#This Row],[METRAJ_BETON]]))</f>
        <v>7.33</v>
      </c>
      <c r="K6840" s="2" t="s">
        <v>1181</v>
      </c>
    </row>
    <row r="6841" spans="1:11" ht="14.25" x14ac:dyDescent="0.2">
      <c r="A6841" s="2" t="s">
        <v>787</v>
      </c>
      <c r="B6841" s="124" t="s">
        <v>10026</v>
      </c>
      <c r="C6841" s="124"/>
      <c r="D6841" s="126">
        <v>364.96</v>
      </c>
      <c r="E6841" s="124" t="s">
        <v>769</v>
      </c>
      <c r="F6841" s="124">
        <v>-3</v>
      </c>
      <c r="G6841" s="2" t="s">
        <v>19426</v>
      </c>
      <c r="H6841" s="130"/>
      <c r="I6841" s="134"/>
      <c r="J6841" s="123">
        <f>IF(OR(tbl_Metraj22[[#This Row],[TARIH]]="",tbl_Metraj22[[#This Row],[TARIH]]="-"),0,IF(tbl_Metraj22[[#This Row],[YUZDE]]=0,tbl_Metraj22[[#This Row],[METRAJ_BETON]],tbl_Metraj22[[#This Row],[YUZDE]]*tbl_Metraj22[[#This Row],[METRAJ_BETON]]))</f>
        <v>0</v>
      </c>
    </row>
    <row r="6842" spans="1:11" ht="14.25" x14ac:dyDescent="0.2">
      <c r="A6842" s="2" t="s">
        <v>734</v>
      </c>
      <c r="B6842" s="124" t="s">
        <v>9220</v>
      </c>
      <c r="C6842" s="124"/>
      <c r="D6842" s="126">
        <v>2.46</v>
      </c>
      <c r="E6842" s="124" t="s">
        <v>769</v>
      </c>
      <c r="F6842" s="124">
        <v>-3</v>
      </c>
      <c r="G6842" s="2" t="s">
        <v>19427</v>
      </c>
      <c r="H6842" s="130"/>
      <c r="I6842" s="134"/>
      <c r="J6842" s="123">
        <f>IF(OR(tbl_Metraj22[[#This Row],[TARIH]]="",tbl_Metraj22[[#This Row],[TARIH]]="-"),0,IF(tbl_Metraj22[[#This Row],[YUZDE]]=0,tbl_Metraj22[[#This Row],[METRAJ_BETON]],tbl_Metraj22[[#This Row],[YUZDE]]*tbl_Metraj22[[#This Row],[METRAJ_BETON]]))</f>
        <v>0</v>
      </c>
      <c r="K6842" s="2" t="s">
        <v>23458</v>
      </c>
    </row>
    <row r="6843" spans="1:11" ht="14.25" x14ac:dyDescent="0.2">
      <c r="A6843" s="2" t="s">
        <v>734</v>
      </c>
      <c r="B6843" s="124" t="s">
        <v>9221</v>
      </c>
      <c r="C6843" s="124"/>
      <c r="D6843" s="126">
        <v>1.28</v>
      </c>
      <c r="E6843" s="124" t="s">
        <v>769</v>
      </c>
      <c r="F6843" s="124">
        <v>-3</v>
      </c>
      <c r="G6843" s="2" t="s">
        <v>19428</v>
      </c>
      <c r="H6843" s="130"/>
      <c r="I6843" s="134"/>
      <c r="J6843" s="123">
        <f>IF(OR(tbl_Metraj22[[#This Row],[TARIH]]="",tbl_Metraj22[[#This Row],[TARIH]]="-"),0,IF(tbl_Metraj22[[#This Row],[YUZDE]]=0,tbl_Metraj22[[#This Row],[METRAJ_BETON]],tbl_Metraj22[[#This Row],[YUZDE]]*tbl_Metraj22[[#This Row],[METRAJ_BETON]]))</f>
        <v>0</v>
      </c>
      <c r="K6843" s="2" t="s">
        <v>22710</v>
      </c>
    </row>
    <row r="6844" spans="1:11" ht="14.25" x14ac:dyDescent="0.2">
      <c r="A6844" s="2" t="s">
        <v>734</v>
      </c>
      <c r="B6844" s="124" t="s">
        <v>9222</v>
      </c>
      <c r="C6844" s="124"/>
      <c r="D6844" s="126">
        <v>2.46</v>
      </c>
      <c r="E6844" s="124" t="s">
        <v>769</v>
      </c>
      <c r="F6844" s="124">
        <v>-3</v>
      </c>
      <c r="G6844" s="2" t="s">
        <v>19429</v>
      </c>
      <c r="H6844" s="130"/>
      <c r="I6844" s="134"/>
      <c r="J6844" s="123">
        <f>IF(OR(tbl_Metraj22[[#This Row],[TARIH]]="",tbl_Metraj22[[#This Row],[TARIH]]="-"),0,IF(tbl_Metraj22[[#This Row],[YUZDE]]=0,tbl_Metraj22[[#This Row],[METRAJ_BETON]],tbl_Metraj22[[#This Row],[YUZDE]]*tbl_Metraj22[[#This Row],[METRAJ_BETON]]))</f>
        <v>0</v>
      </c>
      <c r="K6844" s="2" t="s">
        <v>23455</v>
      </c>
    </row>
    <row r="6845" spans="1:11" ht="14.25" x14ac:dyDescent="0.2">
      <c r="A6845" s="2" t="s">
        <v>734</v>
      </c>
      <c r="B6845" s="124" t="s">
        <v>9223</v>
      </c>
      <c r="C6845" s="124"/>
      <c r="D6845" s="126">
        <v>1.71</v>
      </c>
      <c r="E6845" s="124" t="s">
        <v>769</v>
      </c>
      <c r="F6845" s="124">
        <v>-3</v>
      </c>
      <c r="G6845" s="2" t="s">
        <v>19430</v>
      </c>
      <c r="H6845" s="130"/>
      <c r="I6845" s="134"/>
      <c r="J6845" s="123">
        <f>IF(OR(tbl_Metraj22[[#This Row],[TARIH]]="",tbl_Metraj22[[#This Row],[TARIH]]="-"),0,IF(tbl_Metraj22[[#This Row],[YUZDE]]=0,tbl_Metraj22[[#This Row],[METRAJ_BETON]],tbl_Metraj22[[#This Row],[YUZDE]]*tbl_Metraj22[[#This Row],[METRAJ_BETON]]))</f>
        <v>0</v>
      </c>
      <c r="K6845" s="2" t="s">
        <v>22643</v>
      </c>
    </row>
    <row r="6846" spans="1:11" ht="14.25" x14ac:dyDescent="0.2">
      <c r="A6846" s="2" t="s">
        <v>734</v>
      </c>
      <c r="B6846" s="124" t="s">
        <v>9224</v>
      </c>
      <c r="C6846" s="124"/>
      <c r="D6846" s="126">
        <v>1.51</v>
      </c>
      <c r="E6846" s="124" t="s">
        <v>769</v>
      </c>
      <c r="F6846" s="124">
        <v>-3</v>
      </c>
      <c r="G6846" s="2" t="s">
        <v>19431</v>
      </c>
      <c r="H6846" s="130"/>
      <c r="I6846" s="134"/>
      <c r="J6846" s="123">
        <f>IF(OR(tbl_Metraj22[[#This Row],[TARIH]]="",tbl_Metraj22[[#This Row],[TARIH]]="-"),0,IF(tbl_Metraj22[[#This Row],[YUZDE]]=0,tbl_Metraj22[[#This Row],[METRAJ_BETON]],tbl_Metraj22[[#This Row],[YUZDE]]*tbl_Metraj22[[#This Row],[METRAJ_BETON]]))</f>
        <v>0</v>
      </c>
      <c r="K6846" s="2" t="s">
        <v>22555</v>
      </c>
    </row>
    <row r="6847" spans="1:11" ht="14.25" x14ac:dyDescent="0.2">
      <c r="A6847" s="2" t="s">
        <v>734</v>
      </c>
      <c r="B6847" s="124" t="s">
        <v>9225</v>
      </c>
      <c r="C6847" s="124"/>
      <c r="D6847" s="126">
        <v>1.7</v>
      </c>
      <c r="E6847" s="124" t="s">
        <v>769</v>
      </c>
      <c r="F6847" s="124">
        <v>-3</v>
      </c>
      <c r="G6847" s="2" t="s">
        <v>19432</v>
      </c>
      <c r="H6847" s="130"/>
      <c r="I6847" s="134"/>
      <c r="J6847" s="123">
        <f>IF(OR(tbl_Metraj22[[#This Row],[TARIH]]="",tbl_Metraj22[[#This Row],[TARIH]]="-"),0,IF(tbl_Metraj22[[#This Row],[YUZDE]]=0,tbl_Metraj22[[#This Row],[METRAJ_BETON]],tbl_Metraj22[[#This Row],[YUZDE]]*tbl_Metraj22[[#This Row],[METRAJ_BETON]]))</f>
        <v>0</v>
      </c>
      <c r="K6847" s="2" t="s">
        <v>23395</v>
      </c>
    </row>
    <row r="6848" spans="1:11" ht="14.25" x14ac:dyDescent="0.2">
      <c r="A6848" s="2" t="s">
        <v>734</v>
      </c>
      <c r="B6848" s="124" t="s">
        <v>9226</v>
      </c>
      <c r="C6848" s="124"/>
      <c r="D6848" s="126">
        <v>1.71</v>
      </c>
      <c r="E6848" s="124" t="s">
        <v>769</v>
      </c>
      <c r="F6848" s="124">
        <v>-3</v>
      </c>
      <c r="G6848" s="2" t="s">
        <v>19433</v>
      </c>
      <c r="H6848" s="130"/>
      <c r="I6848" s="134"/>
      <c r="J6848" s="123">
        <f>IF(OR(tbl_Metraj22[[#This Row],[TARIH]]="",tbl_Metraj22[[#This Row],[TARIH]]="-"),0,IF(tbl_Metraj22[[#This Row],[YUZDE]]=0,tbl_Metraj22[[#This Row],[METRAJ_BETON]],tbl_Metraj22[[#This Row],[YUZDE]]*tbl_Metraj22[[#This Row],[METRAJ_BETON]]))</f>
        <v>0</v>
      </c>
      <c r="K6848" s="2" t="s">
        <v>22519</v>
      </c>
    </row>
    <row r="6849" spans="1:11" ht="14.25" x14ac:dyDescent="0.2">
      <c r="A6849" s="2" t="s">
        <v>734</v>
      </c>
      <c r="B6849" s="124" t="s">
        <v>9227</v>
      </c>
      <c r="C6849" s="124"/>
      <c r="D6849" s="126">
        <v>1.71</v>
      </c>
      <c r="E6849" s="124" t="s">
        <v>769</v>
      </c>
      <c r="F6849" s="124">
        <v>-3</v>
      </c>
      <c r="G6849" s="2" t="s">
        <v>19434</v>
      </c>
      <c r="H6849" s="130"/>
      <c r="I6849" s="134"/>
      <c r="J6849" s="123">
        <f>IF(OR(tbl_Metraj22[[#This Row],[TARIH]]="",tbl_Metraj22[[#This Row],[TARIH]]="-"),0,IF(tbl_Metraj22[[#This Row],[YUZDE]]=0,tbl_Metraj22[[#This Row],[METRAJ_BETON]],tbl_Metraj22[[#This Row],[YUZDE]]*tbl_Metraj22[[#This Row],[METRAJ_BETON]]))</f>
        <v>0</v>
      </c>
      <c r="K6849" s="2" t="s">
        <v>22521</v>
      </c>
    </row>
    <row r="6850" spans="1:11" ht="14.25" x14ac:dyDescent="0.2">
      <c r="A6850" s="2" t="s">
        <v>734</v>
      </c>
      <c r="B6850" s="124" t="s">
        <v>9228</v>
      </c>
      <c r="C6850" s="124"/>
      <c r="D6850" s="126">
        <v>1.42</v>
      </c>
      <c r="E6850" s="124" t="s">
        <v>769</v>
      </c>
      <c r="F6850" s="124">
        <v>-3</v>
      </c>
      <c r="G6850" s="2" t="s">
        <v>19435</v>
      </c>
      <c r="H6850" s="130"/>
      <c r="I6850" s="134"/>
      <c r="J6850" s="123">
        <f>IF(OR(tbl_Metraj22[[#This Row],[TARIH]]="",tbl_Metraj22[[#This Row],[TARIH]]="-"),0,IF(tbl_Metraj22[[#This Row],[YUZDE]]=0,tbl_Metraj22[[#This Row],[METRAJ_BETON]],tbl_Metraj22[[#This Row],[YUZDE]]*tbl_Metraj22[[#This Row],[METRAJ_BETON]]))</f>
        <v>0</v>
      </c>
      <c r="K6850" s="2" t="s">
        <v>23448</v>
      </c>
    </row>
    <row r="6851" spans="1:11" ht="14.25" x14ac:dyDescent="0.2">
      <c r="A6851" s="2" t="s">
        <v>734</v>
      </c>
      <c r="B6851" s="124" t="s">
        <v>9229</v>
      </c>
      <c r="C6851" s="124"/>
      <c r="D6851" s="126">
        <v>1.56</v>
      </c>
      <c r="E6851" s="124" t="s">
        <v>769</v>
      </c>
      <c r="F6851" s="124">
        <v>-3</v>
      </c>
      <c r="G6851" s="2" t="s">
        <v>19436</v>
      </c>
      <c r="H6851" s="130"/>
      <c r="I6851" s="134"/>
      <c r="J6851" s="123">
        <f>IF(OR(tbl_Metraj22[[#This Row],[TARIH]]="",tbl_Metraj22[[#This Row],[TARIH]]="-"),0,IF(tbl_Metraj22[[#This Row],[YUZDE]]=0,tbl_Metraj22[[#This Row],[METRAJ_BETON]],tbl_Metraj22[[#This Row],[YUZDE]]*tbl_Metraj22[[#This Row],[METRAJ_BETON]]))</f>
        <v>0</v>
      </c>
      <c r="K6851" s="2" t="s">
        <v>22736</v>
      </c>
    </row>
    <row r="6852" spans="1:11" ht="14.25" x14ac:dyDescent="0.2">
      <c r="A6852" s="2" t="s">
        <v>734</v>
      </c>
      <c r="B6852" s="124" t="s">
        <v>9230</v>
      </c>
      <c r="C6852" s="124"/>
      <c r="D6852" s="126">
        <v>1.17</v>
      </c>
      <c r="E6852" s="124" t="s">
        <v>769</v>
      </c>
      <c r="F6852" s="124">
        <v>-3</v>
      </c>
      <c r="G6852" s="2" t="s">
        <v>19437</v>
      </c>
      <c r="H6852" s="130"/>
      <c r="I6852" s="134"/>
      <c r="J6852" s="123">
        <f>IF(OR(tbl_Metraj22[[#This Row],[TARIH]]="",tbl_Metraj22[[#This Row],[TARIH]]="-"),0,IF(tbl_Metraj22[[#This Row],[YUZDE]]=0,tbl_Metraj22[[#This Row],[METRAJ_BETON]],tbl_Metraj22[[#This Row],[YUZDE]]*tbl_Metraj22[[#This Row],[METRAJ_BETON]]))</f>
        <v>0</v>
      </c>
      <c r="K6852" s="2" t="s">
        <v>23470</v>
      </c>
    </row>
    <row r="6853" spans="1:11" ht="14.25" x14ac:dyDescent="0.2">
      <c r="A6853" s="2" t="s">
        <v>734</v>
      </c>
      <c r="B6853" s="124" t="s">
        <v>9231</v>
      </c>
      <c r="C6853" s="124"/>
      <c r="D6853" s="126">
        <v>1.3</v>
      </c>
      <c r="E6853" s="124" t="s">
        <v>769</v>
      </c>
      <c r="F6853" s="124">
        <v>-3</v>
      </c>
      <c r="G6853" s="2" t="s">
        <v>19438</v>
      </c>
      <c r="H6853" s="130"/>
      <c r="I6853" s="134"/>
      <c r="J6853" s="123">
        <f>IF(OR(tbl_Metraj22[[#This Row],[TARIH]]="",tbl_Metraj22[[#This Row],[TARIH]]="-"),0,IF(tbl_Metraj22[[#This Row],[YUZDE]]=0,tbl_Metraj22[[#This Row],[METRAJ_BETON]],tbl_Metraj22[[#This Row],[YUZDE]]*tbl_Metraj22[[#This Row],[METRAJ_BETON]]))</f>
        <v>0</v>
      </c>
      <c r="K6853" s="2" t="s">
        <v>23472</v>
      </c>
    </row>
    <row r="6854" spans="1:11" ht="14.25" x14ac:dyDescent="0.2">
      <c r="A6854" s="2" t="s">
        <v>734</v>
      </c>
      <c r="B6854" s="124" t="s">
        <v>9232</v>
      </c>
      <c r="C6854" s="124"/>
      <c r="D6854" s="126">
        <v>1.3</v>
      </c>
      <c r="E6854" s="124" t="s">
        <v>769</v>
      </c>
      <c r="F6854" s="124">
        <v>-3</v>
      </c>
      <c r="G6854" s="2" t="s">
        <v>19439</v>
      </c>
      <c r="H6854" s="130"/>
      <c r="I6854" s="134"/>
      <c r="J6854" s="123">
        <f>IF(OR(tbl_Metraj22[[#This Row],[TARIH]]="",tbl_Metraj22[[#This Row],[TARIH]]="-"),0,IF(tbl_Metraj22[[#This Row],[YUZDE]]=0,tbl_Metraj22[[#This Row],[METRAJ_BETON]],tbl_Metraj22[[#This Row],[YUZDE]]*tbl_Metraj22[[#This Row],[METRAJ_BETON]]))</f>
        <v>0</v>
      </c>
      <c r="K6854" s="2" t="s">
        <v>22540</v>
      </c>
    </row>
    <row r="6855" spans="1:11" ht="14.25" x14ac:dyDescent="0.2">
      <c r="A6855" s="2" t="s">
        <v>734</v>
      </c>
      <c r="B6855" s="124" t="s">
        <v>9233</v>
      </c>
      <c r="C6855" s="124"/>
      <c r="D6855" s="126">
        <v>1.94</v>
      </c>
      <c r="E6855" s="124" t="s">
        <v>769</v>
      </c>
      <c r="F6855" s="124">
        <v>-3</v>
      </c>
      <c r="G6855" s="2" t="s">
        <v>19440</v>
      </c>
      <c r="H6855" s="130"/>
      <c r="I6855" s="134"/>
      <c r="J6855" s="123">
        <f>IF(OR(tbl_Metraj22[[#This Row],[TARIH]]="",tbl_Metraj22[[#This Row],[TARIH]]="-"),0,IF(tbl_Metraj22[[#This Row],[YUZDE]]=0,tbl_Metraj22[[#This Row],[METRAJ_BETON]],tbl_Metraj22[[#This Row],[YUZDE]]*tbl_Metraj22[[#This Row],[METRAJ_BETON]]))</f>
        <v>0</v>
      </c>
      <c r="K6855" s="2" t="s">
        <v>23459</v>
      </c>
    </row>
    <row r="6856" spans="1:11" ht="14.25" x14ac:dyDescent="0.2">
      <c r="A6856" s="2" t="s">
        <v>734</v>
      </c>
      <c r="B6856" s="124" t="s">
        <v>9234</v>
      </c>
      <c r="C6856" s="124"/>
      <c r="D6856" s="126">
        <v>1.42</v>
      </c>
      <c r="E6856" s="124" t="s">
        <v>769</v>
      </c>
      <c r="F6856" s="124">
        <v>-3</v>
      </c>
      <c r="G6856" s="2" t="s">
        <v>19441</v>
      </c>
      <c r="H6856" s="130"/>
      <c r="I6856" s="134"/>
      <c r="J6856" s="123">
        <f>IF(OR(tbl_Metraj22[[#This Row],[TARIH]]="",tbl_Metraj22[[#This Row],[TARIH]]="-"),0,IF(tbl_Metraj22[[#This Row],[YUZDE]]=0,tbl_Metraj22[[#This Row],[METRAJ_BETON]],tbl_Metraj22[[#This Row],[YUZDE]]*tbl_Metraj22[[#This Row],[METRAJ_BETON]]))</f>
        <v>0</v>
      </c>
      <c r="K6856" s="2" t="s">
        <v>23457</v>
      </c>
    </row>
    <row r="6857" spans="1:11" ht="14.25" x14ac:dyDescent="0.2">
      <c r="A6857" s="2" t="s">
        <v>734</v>
      </c>
      <c r="B6857" s="124" t="s">
        <v>9235</v>
      </c>
      <c r="C6857" s="124"/>
      <c r="D6857" s="126">
        <v>1.64</v>
      </c>
      <c r="E6857" s="124" t="s">
        <v>769</v>
      </c>
      <c r="F6857" s="124">
        <v>-3</v>
      </c>
      <c r="G6857" s="2" t="s">
        <v>19442</v>
      </c>
      <c r="H6857" s="130"/>
      <c r="I6857" s="134"/>
      <c r="J6857" s="123">
        <f>IF(OR(tbl_Metraj22[[#This Row],[TARIH]]="",tbl_Metraj22[[#This Row],[TARIH]]="-"),0,IF(tbl_Metraj22[[#This Row],[YUZDE]]=0,tbl_Metraj22[[#This Row],[METRAJ_BETON]],tbl_Metraj22[[#This Row],[YUZDE]]*tbl_Metraj22[[#This Row],[METRAJ_BETON]]))</f>
        <v>0</v>
      </c>
      <c r="K6857" s="2" t="s">
        <v>22531</v>
      </c>
    </row>
    <row r="6858" spans="1:11" ht="14.25" x14ac:dyDescent="0.2">
      <c r="A6858" s="2" t="s">
        <v>734</v>
      </c>
      <c r="B6858" s="124" t="s">
        <v>9236</v>
      </c>
      <c r="C6858" s="124"/>
      <c r="D6858" s="126">
        <v>0.66</v>
      </c>
      <c r="E6858" s="124" t="s">
        <v>769</v>
      </c>
      <c r="F6858" s="124">
        <v>-3</v>
      </c>
      <c r="G6858" s="2" t="s">
        <v>19443</v>
      </c>
      <c r="H6858" s="130"/>
      <c r="I6858" s="134"/>
      <c r="J6858" s="123">
        <f>IF(OR(tbl_Metraj22[[#This Row],[TARIH]]="",tbl_Metraj22[[#This Row],[TARIH]]="-"),0,IF(tbl_Metraj22[[#This Row],[YUZDE]]=0,tbl_Metraj22[[#This Row],[METRAJ_BETON]],tbl_Metraj22[[#This Row],[YUZDE]]*tbl_Metraj22[[#This Row],[METRAJ_BETON]]))</f>
        <v>0</v>
      </c>
      <c r="K6858" s="2" t="s">
        <v>22568</v>
      </c>
    </row>
    <row r="6859" spans="1:11" ht="14.25" x14ac:dyDescent="0.2">
      <c r="A6859" s="2" t="s">
        <v>734</v>
      </c>
      <c r="B6859" s="124" t="s">
        <v>9237</v>
      </c>
      <c r="C6859" s="124"/>
      <c r="D6859" s="126">
        <v>0.66</v>
      </c>
      <c r="E6859" s="124" t="s">
        <v>769</v>
      </c>
      <c r="F6859" s="124">
        <v>-3</v>
      </c>
      <c r="G6859" s="2" t="s">
        <v>19444</v>
      </c>
      <c r="H6859" s="130"/>
      <c r="I6859" s="134"/>
      <c r="J6859" s="123">
        <f>IF(OR(tbl_Metraj22[[#This Row],[TARIH]]="",tbl_Metraj22[[#This Row],[TARIH]]="-"),0,IF(tbl_Metraj22[[#This Row],[YUZDE]]=0,tbl_Metraj22[[#This Row],[METRAJ_BETON]],tbl_Metraj22[[#This Row],[YUZDE]]*tbl_Metraj22[[#This Row],[METRAJ_BETON]]))</f>
        <v>0</v>
      </c>
      <c r="K6859" s="2" t="s">
        <v>22592</v>
      </c>
    </row>
    <row r="6860" spans="1:11" ht="14.25" x14ac:dyDescent="0.2">
      <c r="A6860" s="2" t="s">
        <v>734</v>
      </c>
      <c r="B6860" s="124" t="s">
        <v>9238</v>
      </c>
      <c r="C6860" s="124"/>
      <c r="D6860" s="126">
        <v>0.64</v>
      </c>
      <c r="E6860" s="124" t="s">
        <v>769</v>
      </c>
      <c r="F6860" s="124">
        <v>-3</v>
      </c>
      <c r="G6860" s="2" t="s">
        <v>19445</v>
      </c>
      <c r="H6860" s="130"/>
      <c r="I6860" s="134"/>
      <c r="J6860" s="123">
        <f>IF(OR(tbl_Metraj22[[#This Row],[TARIH]]="",tbl_Metraj22[[#This Row],[TARIH]]="-"),0,IF(tbl_Metraj22[[#This Row],[YUZDE]]=0,tbl_Metraj22[[#This Row],[METRAJ_BETON]],tbl_Metraj22[[#This Row],[YUZDE]]*tbl_Metraj22[[#This Row],[METRAJ_BETON]]))</f>
        <v>0</v>
      </c>
      <c r="K6860" s="2" t="s">
        <v>23375</v>
      </c>
    </row>
    <row r="6861" spans="1:11" ht="14.25" x14ac:dyDescent="0.2">
      <c r="A6861" s="2" t="s">
        <v>734</v>
      </c>
      <c r="B6861" s="124" t="s">
        <v>9239</v>
      </c>
      <c r="C6861" s="124"/>
      <c r="D6861" s="126">
        <v>0.13</v>
      </c>
      <c r="E6861" s="124" t="s">
        <v>769</v>
      </c>
      <c r="F6861" s="124">
        <v>-3</v>
      </c>
      <c r="G6861" s="2" t="s">
        <v>19446</v>
      </c>
      <c r="H6861" s="130"/>
      <c r="I6861" s="134"/>
      <c r="J6861" s="123">
        <f>IF(OR(tbl_Metraj22[[#This Row],[TARIH]]="",tbl_Metraj22[[#This Row],[TARIH]]="-"),0,IF(tbl_Metraj22[[#This Row],[YUZDE]]=0,tbl_Metraj22[[#This Row],[METRAJ_BETON]],tbl_Metraj22[[#This Row],[YUZDE]]*tbl_Metraj22[[#This Row],[METRAJ_BETON]]))</f>
        <v>0</v>
      </c>
      <c r="K6861" s="2" t="s">
        <v>22617</v>
      </c>
    </row>
    <row r="6862" spans="1:11" ht="14.25" x14ac:dyDescent="0.2">
      <c r="A6862" s="2" t="s">
        <v>734</v>
      </c>
      <c r="B6862" s="124" t="s">
        <v>9240</v>
      </c>
      <c r="C6862" s="124"/>
      <c r="D6862" s="126">
        <v>1.07</v>
      </c>
      <c r="E6862" s="124" t="s">
        <v>769</v>
      </c>
      <c r="F6862" s="124">
        <v>-3</v>
      </c>
      <c r="G6862" s="2" t="s">
        <v>19447</v>
      </c>
      <c r="H6862" s="130"/>
      <c r="I6862" s="134"/>
      <c r="J6862" s="123">
        <f>IF(OR(tbl_Metraj22[[#This Row],[TARIH]]="",tbl_Metraj22[[#This Row],[TARIH]]="-"),0,IF(tbl_Metraj22[[#This Row],[YUZDE]]=0,tbl_Metraj22[[#This Row],[METRAJ_BETON]],tbl_Metraj22[[#This Row],[YUZDE]]*tbl_Metraj22[[#This Row],[METRAJ_BETON]]))</f>
        <v>0</v>
      </c>
      <c r="K6862" s="2" t="s">
        <v>23379</v>
      </c>
    </row>
    <row r="6863" spans="1:11" ht="14.25" x14ac:dyDescent="0.2">
      <c r="A6863" s="2" t="s">
        <v>734</v>
      </c>
      <c r="B6863" s="124" t="s">
        <v>9241</v>
      </c>
      <c r="C6863" s="124"/>
      <c r="D6863" s="126">
        <v>0.28999999999999998</v>
      </c>
      <c r="E6863" s="124" t="s">
        <v>769</v>
      </c>
      <c r="F6863" s="124">
        <v>-3</v>
      </c>
      <c r="G6863" s="2" t="s">
        <v>19448</v>
      </c>
      <c r="H6863" s="130"/>
      <c r="I6863" s="134"/>
      <c r="J6863" s="123">
        <f>IF(OR(tbl_Metraj22[[#This Row],[TARIH]]="",tbl_Metraj22[[#This Row],[TARIH]]="-"),0,IF(tbl_Metraj22[[#This Row],[YUZDE]]=0,tbl_Metraj22[[#This Row],[METRAJ_BETON]],tbl_Metraj22[[#This Row],[YUZDE]]*tbl_Metraj22[[#This Row],[METRAJ_BETON]]))</f>
        <v>0</v>
      </c>
      <c r="K6863" s="2" t="s">
        <v>23446</v>
      </c>
    </row>
    <row r="6864" spans="1:11" ht="14.25" x14ac:dyDescent="0.2">
      <c r="A6864" s="2" t="s">
        <v>734</v>
      </c>
      <c r="B6864" s="124" t="s">
        <v>9242</v>
      </c>
      <c r="C6864" s="124"/>
      <c r="D6864" s="126">
        <v>0.43</v>
      </c>
      <c r="E6864" s="124" t="s">
        <v>769</v>
      </c>
      <c r="F6864" s="124">
        <v>-3</v>
      </c>
      <c r="G6864" s="2" t="s">
        <v>19449</v>
      </c>
      <c r="H6864" s="130"/>
      <c r="I6864" s="134"/>
      <c r="J6864" s="123">
        <f>IF(OR(tbl_Metraj22[[#This Row],[TARIH]]="",tbl_Metraj22[[#This Row],[TARIH]]="-"),0,IF(tbl_Metraj22[[#This Row],[YUZDE]]=0,tbl_Metraj22[[#This Row],[METRAJ_BETON]],tbl_Metraj22[[#This Row],[YUZDE]]*tbl_Metraj22[[#This Row],[METRAJ_BETON]]))</f>
        <v>0</v>
      </c>
      <c r="K6864" s="2" t="s">
        <v>22700</v>
      </c>
    </row>
    <row r="6865" spans="1:11" ht="14.25" x14ac:dyDescent="0.2">
      <c r="A6865" s="2" t="s">
        <v>734</v>
      </c>
      <c r="B6865" s="124" t="s">
        <v>9243</v>
      </c>
      <c r="C6865" s="124"/>
      <c r="D6865" s="126">
        <v>0.28999999999999998</v>
      </c>
      <c r="E6865" s="124" t="s">
        <v>769</v>
      </c>
      <c r="F6865" s="124">
        <v>-3</v>
      </c>
      <c r="G6865" s="2" t="s">
        <v>19450</v>
      </c>
      <c r="H6865" s="130"/>
      <c r="I6865" s="134"/>
      <c r="J6865" s="123">
        <f>IF(OR(tbl_Metraj22[[#This Row],[TARIH]]="",tbl_Metraj22[[#This Row],[TARIH]]="-"),0,IF(tbl_Metraj22[[#This Row],[YUZDE]]=0,tbl_Metraj22[[#This Row],[METRAJ_BETON]],tbl_Metraj22[[#This Row],[YUZDE]]*tbl_Metraj22[[#This Row],[METRAJ_BETON]]))</f>
        <v>0</v>
      </c>
      <c r="K6865" s="2" t="s">
        <v>23387</v>
      </c>
    </row>
    <row r="6866" spans="1:11" ht="14.25" x14ac:dyDescent="0.2">
      <c r="A6866" s="2" t="s">
        <v>734</v>
      </c>
      <c r="B6866" s="124" t="s">
        <v>9244</v>
      </c>
      <c r="C6866" s="124"/>
      <c r="D6866" s="126">
        <v>1.37</v>
      </c>
      <c r="E6866" s="124" t="s">
        <v>769</v>
      </c>
      <c r="F6866" s="124">
        <v>-3</v>
      </c>
      <c r="G6866" s="2" t="s">
        <v>19451</v>
      </c>
      <c r="H6866" s="130"/>
      <c r="I6866" s="134"/>
      <c r="J6866" s="123">
        <f>IF(OR(tbl_Metraj22[[#This Row],[TARIH]]="",tbl_Metraj22[[#This Row],[TARIH]]="-"),0,IF(tbl_Metraj22[[#This Row],[YUZDE]]=0,tbl_Metraj22[[#This Row],[METRAJ_BETON]],tbl_Metraj22[[#This Row],[YUZDE]]*tbl_Metraj22[[#This Row],[METRAJ_BETON]]))</f>
        <v>0</v>
      </c>
      <c r="K6866" s="2" t="s">
        <v>22557</v>
      </c>
    </row>
    <row r="6867" spans="1:11" ht="14.25" x14ac:dyDescent="0.2">
      <c r="A6867" s="2" t="s">
        <v>734</v>
      </c>
      <c r="B6867" s="124" t="s">
        <v>9245</v>
      </c>
      <c r="C6867" s="124"/>
      <c r="D6867" s="126">
        <v>0.37</v>
      </c>
      <c r="E6867" s="124" t="s">
        <v>769</v>
      </c>
      <c r="F6867" s="124">
        <v>-3</v>
      </c>
      <c r="G6867" s="2" t="s">
        <v>19452</v>
      </c>
      <c r="H6867" s="130"/>
      <c r="I6867" s="134"/>
      <c r="J6867" s="123">
        <f>IF(OR(tbl_Metraj22[[#This Row],[TARIH]]="",tbl_Metraj22[[#This Row],[TARIH]]="-"),0,IF(tbl_Metraj22[[#This Row],[YUZDE]]=0,tbl_Metraj22[[#This Row],[METRAJ_BETON]],tbl_Metraj22[[#This Row],[YUZDE]]*tbl_Metraj22[[#This Row],[METRAJ_BETON]]))</f>
        <v>0</v>
      </c>
      <c r="K6867" s="2" t="s">
        <v>23390</v>
      </c>
    </row>
    <row r="6868" spans="1:11" ht="14.25" x14ac:dyDescent="0.2">
      <c r="A6868" s="2" t="s">
        <v>734</v>
      </c>
      <c r="B6868" s="124" t="s">
        <v>9246</v>
      </c>
      <c r="C6868" s="124"/>
      <c r="D6868" s="126">
        <v>0.37</v>
      </c>
      <c r="E6868" s="124" t="s">
        <v>769</v>
      </c>
      <c r="F6868" s="124">
        <v>-3</v>
      </c>
      <c r="G6868" s="2" t="s">
        <v>19453</v>
      </c>
      <c r="H6868" s="130"/>
      <c r="I6868" s="134"/>
      <c r="J6868" s="123">
        <f>IF(OR(tbl_Metraj22[[#This Row],[TARIH]]="",tbl_Metraj22[[#This Row],[TARIH]]="-"),0,IF(tbl_Metraj22[[#This Row],[YUZDE]]=0,tbl_Metraj22[[#This Row],[METRAJ_BETON]],tbl_Metraj22[[#This Row],[YUZDE]]*tbl_Metraj22[[#This Row],[METRAJ_BETON]]))</f>
        <v>0</v>
      </c>
      <c r="K6868" s="2" t="s">
        <v>23388</v>
      </c>
    </row>
    <row r="6869" spans="1:11" ht="14.25" x14ac:dyDescent="0.2">
      <c r="A6869" s="2" t="s">
        <v>734</v>
      </c>
      <c r="B6869" s="124" t="s">
        <v>9247</v>
      </c>
      <c r="C6869" s="124"/>
      <c r="D6869" s="126">
        <v>0.91</v>
      </c>
      <c r="E6869" s="124" t="s">
        <v>769</v>
      </c>
      <c r="F6869" s="124">
        <v>-3</v>
      </c>
      <c r="G6869" s="2" t="s">
        <v>19454</v>
      </c>
      <c r="H6869" s="130"/>
      <c r="I6869" s="134"/>
      <c r="J6869" s="123">
        <f>IF(OR(tbl_Metraj22[[#This Row],[TARIH]]="",tbl_Metraj22[[#This Row],[TARIH]]="-"),0,IF(tbl_Metraj22[[#This Row],[YUZDE]]=0,tbl_Metraj22[[#This Row],[METRAJ_BETON]],tbl_Metraj22[[#This Row],[YUZDE]]*tbl_Metraj22[[#This Row],[METRAJ_BETON]]))</f>
        <v>0</v>
      </c>
      <c r="K6869" s="2" t="s">
        <v>24237</v>
      </c>
    </row>
    <row r="6870" spans="1:11" ht="14.25" x14ac:dyDescent="0.2">
      <c r="A6870" s="2" t="s">
        <v>734</v>
      </c>
      <c r="B6870" s="124" t="s">
        <v>9248</v>
      </c>
      <c r="C6870" s="124"/>
      <c r="D6870" s="126">
        <v>0.5</v>
      </c>
      <c r="E6870" s="124" t="s">
        <v>769</v>
      </c>
      <c r="F6870" s="124">
        <v>-3</v>
      </c>
      <c r="G6870" s="2" t="s">
        <v>19455</v>
      </c>
      <c r="H6870" s="130"/>
      <c r="I6870" s="134"/>
      <c r="J6870" s="123">
        <f>IF(OR(tbl_Metraj22[[#This Row],[TARIH]]="",tbl_Metraj22[[#This Row],[TARIH]]="-"),0,IF(tbl_Metraj22[[#This Row],[YUZDE]]=0,tbl_Metraj22[[#This Row],[METRAJ_BETON]],tbl_Metraj22[[#This Row],[YUZDE]]*tbl_Metraj22[[#This Row],[METRAJ_BETON]]))</f>
        <v>0</v>
      </c>
      <c r="K6870" s="2" t="s">
        <v>22601</v>
      </c>
    </row>
    <row r="6871" spans="1:11" ht="14.25" x14ac:dyDescent="0.2">
      <c r="A6871" s="2" t="s">
        <v>734</v>
      </c>
      <c r="B6871" s="124" t="s">
        <v>9249</v>
      </c>
      <c r="C6871" s="124"/>
      <c r="D6871" s="126">
        <v>0.68</v>
      </c>
      <c r="E6871" s="124" t="s">
        <v>769</v>
      </c>
      <c r="F6871" s="124">
        <v>-3</v>
      </c>
      <c r="G6871" s="2" t="s">
        <v>19456</v>
      </c>
      <c r="H6871" s="130"/>
      <c r="I6871" s="134"/>
      <c r="J6871" s="123">
        <f>IF(OR(tbl_Metraj22[[#This Row],[TARIH]]="",tbl_Metraj22[[#This Row],[TARIH]]="-"),0,IF(tbl_Metraj22[[#This Row],[YUZDE]]=0,tbl_Metraj22[[#This Row],[METRAJ_BETON]],tbl_Metraj22[[#This Row],[YUZDE]]*tbl_Metraj22[[#This Row],[METRAJ_BETON]]))</f>
        <v>0</v>
      </c>
      <c r="K6871" s="2" t="s">
        <v>22551</v>
      </c>
    </row>
    <row r="6872" spans="1:11" ht="14.25" x14ac:dyDescent="0.2">
      <c r="A6872" s="2" t="s">
        <v>734</v>
      </c>
      <c r="B6872" s="124" t="s">
        <v>9250</v>
      </c>
      <c r="C6872" s="124"/>
      <c r="D6872" s="126">
        <v>0.54</v>
      </c>
      <c r="E6872" s="124" t="s">
        <v>769</v>
      </c>
      <c r="F6872" s="124">
        <v>-3</v>
      </c>
      <c r="G6872" s="2" t="s">
        <v>19457</v>
      </c>
      <c r="H6872" s="130"/>
      <c r="I6872" s="134"/>
      <c r="J6872" s="123">
        <f>IF(OR(tbl_Metraj22[[#This Row],[TARIH]]="",tbl_Metraj22[[#This Row],[TARIH]]="-"),0,IF(tbl_Metraj22[[#This Row],[YUZDE]]=0,tbl_Metraj22[[#This Row],[METRAJ_BETON]],tbl_Metraj22[[#This Row],[YUZDE]]*tbl_Metraj22[[#This Row],[METRAJ_BETON]]))</f>
        <v>0</v>
      </c>
      <c r="K6872" s="2" t="e">
        <v>#N/A</v>
      </c>
    </row>
    <row r="6873" spans="1:11" ht="14.25" x14ac:dyDescent="0.2">
      <c r="A6873" s="2" t="s">
        <v>734</v>
      </c>
      <c r="B6873" s="124" t="s">
        <v>9251</v>
      </c>
      <c r="C6873" s="124"/>
      <c r="D6873" s="126">
        <v>1.65</v>
      </c>
      <c r="E6873" s="124" t="s">
        <v>769</v>
      </c>
      <c r="F6873" s="124">
        <v>-3</v>
      </c>
      <c r="G6873" s="2" t="s">
        <v>19458</v>
      </c>
      <c r="H6873" s="130"/>
      <c r="I6873" s="134"/>
      <c r="J6873" s="123">
        <f>IF(OR(tbl_Metraj22[[#This Row],[TARIH]]="",tbl_Metraj22[[#This Row],[TARIH]]="-"),0,IF(tbl_Metraj22[[#This Row],[YUZDE]]=0,tbl_Metraj22[[#This Row],[METRAJ_BETON]],tbl_Metraj22[[#This Row],[YUZDE]]*tbl_Metraj22[[#This Row],[METRAJ_BETON]]))</f>
        <v>0</v>
      </c>
      <c r="K6873" s="2" t="s">
        <v>22534</v>
      </c>
    </row>
    <row r="6874" spans="1:11" ht="14.25" x14ac:dyDescent="0.2">
      <c r="A6874" s="2" t="s">
        <v>734</v>
      </c>
      <c r="B6874" s="124" t="s">
        <v>9252</v>
      </c>
      <c r="C6874" s="124"/>
      <c r="D6874" s="126">
        <v>1.5</v>
      </c>
      <c r="E6874" s="124" t="s">
        <v>769</v>
      </c>
      <c r="F6874" s="124">
        <v>-3</v>
      </c>
      <c r="G6874" s="2" t="s">
        <v>19459</v>
      </c>
      <c r="H6874" s="130"/>
      <c r="I6874" s="134"/>
      <c r="J6874" s="123">
        <f>IF(OR(tbl_Metraj22[[#This Row],[TARIH]]="",tbl_Metraj22[[#This Row],[TARIH]]="-"),0,IF(tbl_Metraj22[[#This Row],[YUZDE]]=0,tbl_Metraj22[[#This Row],[METRAJ_BETON]],tbl_Metraj22[[#This Row],[YUZDE]]*tbl_Metraj22[[#This Row],[METRAJ_BETON]]))</f>
        <v>0</v>
      </c>
      <c r="K6874" s="2" t="s">
        <v>23399</v>
      </c>
    </row>
    <row r="6875" spans="1:11" ht="14.25" x14ac:dyDescent="0.2">
      <c r="A6875" s="2" t="s">
        <v>734</v>
      </c>
      <c r="B6875" s="124" t="s">
        <v>9253</v>
      </c>
      <c r="C6875" s="124"/>
      <c r="D6875" s="126">
        <v>0.21</v>
      </c>
      <c r="E6875" s="124" t="s">
        <v>769</v>
      </c>
      <c r="F6875" s="124">
        <v>-3</v>
      </c>
      <c r="G6875" s="2" t="s">
        <v>19460</v>
      </c>
      <c r="H6875" s="130"/>
      <c r="I6875" s="134"/>
      <c r="J6875" s="123">
        <f>IF(OR(tbl_Metraj22[[#This Row],[TARIH]]="",tbl_Metraj22[[#This Row],[TARIH]]="-"),0,IF(tbl_Metraj22[[#This Row],[YUZDE]]=0,tbl_Metraj22[[#This Row],[METRAJ_BETON]],tbl_Metraj22[[#This Row],[YUZDE]]*tbl_Metraj22[[#This Row],[METRAJ_BETON]]))</f>
        <v>0</v>
      </c>
      <c r="K6875" s="2" t="e">
        <v>#N/A</v>
      </c>
    </row>
    <row r="6876" spans="1:11" ht="14.25" x14ac:dyDescent="0.2">
      <c r="A6876" s="2" t="s">
        <v>734</v>
      </c>
      <c r="B6876" s="124" t="s">
        <v>9254</v>
      </c>
      <c r="C6876" s="124"/>
      <c r="D6876" s="126">
        <v>0.16</v>
      </c>
      <c r="E6876" s="124" t="s">
        <v>769</v>
      </c>
      <c r="F6876" s="124">
        <v>-3</v>
      </c>
      <c r="G6876" s="2" t="s">
        <v>19461</v>
      </c>
      <c r="H6876" s="130"/>
      <c r="I6876" s="134"/>
      <c r="J6876" s="123">
        <f>IF(OR(tbl_Metraj22[[#This Row],[TARIH]]="",tbl_Metraj22[[#This Row],[TARIH]]="-"),0,IF(tbl_Metraj22[[#This Row],[YUZDE]]=0,tbl_Metraj22[[#This Row],[METRAJ_BETON]],tbl_Metraj22[[#This Row],[YUZDE]]*tbl_Metraj22[[#This Row],[METRAJ_BETON]]))</f>
        <v>0</v>
      </c>
      <c r="K6876" s="2" t="s">
        <v>22613</v>
      </c>
    </row>
    <row r="6877" spans="1:11" ht="14.25" x14ac:dyDescent="0.2">
      <c r="A6877" s="2" t="s">
        <v>734</v>
      </c>
      <c r="B6877" s="124" t="s">
        <v>9255</v>
      </c>
      <c r="C6877" s="124"/>
      <c r="D6877" s="126">
        <v>0.21</v>
      </c>
      <c r="E6877" s="124" t="s">
        <v>769</v>
      </c>
      <c r="F6877" s="124">
        <v>-3</v>
      </c>
      <c r="G6877" s="2" t="s">
        <v>19462</v>
      </c>
      <c r="H6877" s="130"/>
      <c r="I6877" s="134"/>
      <c r="J6877" s="123">
        <f>IF(OR(tbl_Metraj22[[#This Row],[TARIH]]="",tbl_Metraj22[[#This Row],[TARIH]]="-"),0,IF(tbl_Metraj22[[#This Row],[YUZDE]]=0,tbl_Metraj22[[#This Row],[METRAJ_BETON]],tbl_Metraj22[[#This Row],[YUZDE]]*tbl_Metraj22[[#This Row],[METRAJ_BETON]]))</f>
        <v>0</v>
      </c>
      <c r="K6877" s="2" t="e">
        <v>#N/A</v>
      </c>
    </row>
    <row r="6878" spans="1:11" ht="14.25" x14ac:dyDescent="0.2">
      <c r="A6878" s="2" t="s">
        <v>734</v>
      </c>
      <c r="B6878" s="124" t="s">
        <v>9256</v>
      </c>
      <c r="C6878" s="124"/>
      <c r="D6878" s="126">
        <v>0.49</v>
      </c>
      <c r="E6878" s="124" t="s">
        <v>769</v>
      </c>
      <c r="F6878" s="124">
        <v>-3</v>
      </c>
      <c r="G6878" s="2" t="s">
        <v>19463</v>
      </c>
      <c r="H6878" s="130"/>
      <c r="I6878" s="134"/>
      <c r="J6878" s="123">
        <f>IF(OR(tbl_Metraj22[[#This Row],[TARIH]]="",tbl_Metraj22[[#This Row],[TARIH]]="-"),0,IF(tbl_Metraj22[[#This Row],[YUZDE]]=0,tbl_Metraj22[[#This Row],[METRAJ_BETON]],tbl_Metraj22[[#This Row],[YUZDE]]*tbl_Metraj22[[#This Row],[METRAJ_BETON]]))</f>
        <v>0</v>
      </c>
      <c r="K6878" s="2" t="s">
        <v>22526</v>
      </c>
    </row>
    <row r="6879" spans="1:11" ht="14.25" x14ac:dyDescent="0.2">
      <c r="A6879" s="2" t="s">
        <v>734</v>
      </c>
      <c r="B6879" s="124" t="s">
        <v>9257</v>
      </c>
      <c r="C6879" s="124"/>
      <c r="D6879" s="126">
        <v>0.26</v>
      </c>
      <c r="E6879" s="124" t="s">
        <v>769</v>
      </c>
      <c r="F6879" s="124">
        <v>-3</v>
      </c>
      <c r="G6879" s="2" t="s">
        <v>19464</v>
      </c>
      <c r="H6879" s="130"/>
      <c r="I6879" s="134"/>
      <c r="J6879" s="123">
        <f>IF(OR(tbl_Metraj22[[#This Row],[TARIH]]="",tbl_Metraj22[[#This Row],[TARIH]]="-"),0,IF(tbl_Metraj22[[#This Row],[YUZDE]]=0,tbl_Metraj22[[#This Row],[METRAJ_BETON]],tbl_Metraj22[[#This Row],[YUZDE]]*tbl_Metraj22[[#This Row],[METRAJ_BETON]]))</f>
        <v>0</v>
      </c>
      <c r="K6879" s="2" t="e">
        <v>#N/A</v>
      </c>
    </row>
    <row r="6880" spans="1:11" ht="14.25" x14ac:dyDescent="0.2">
      <c r="A6880" s="2" t="s">
        <v>734</v>
      </c>
      <c r="B6880" s="124" t="s">
        <v>9258</v>
      </c>
      <c r="C6880" s="124"/>
      <c r="D6880" s="126">
        <v>0.21</v>
      </c>
      <c r="E6880" s="124" t="s">
        <v>769</v>
      </c>
      <c r="F6880" s="124">
        <v>-3</v>
      </c>
      <c r="G6880" s="2" t="s">
        <v>19465</v>
      </c>
      <c r="H6880" s="130"/>
      <c r="I6880" s="134"/>
      <c r="J6880" s="123">
        <f>IF(OR(tbl_Metraj22[[#This Row],[TARIH]]="",tbl_Metraj22[[#This Row],[TARIH]]="-"),0,IF(tbl_Metraj22[[#This Row],[YUZDE]]=0,tbl_Metraj22[[#This Row],[METRAJ_BETON]],tbl_Metraj22[[#This Row],[YUZDE]]*tbl_Metraj22[[#This Row],[METRAJ_BETON]]))</f>
        <v>0</v>
      </c>
      <c r="K6880" s="2" t="s">
        <v>22689</v>
      </c>
    </row>
    <row r="6881" spans="1:11" ht="14.25" x14ac:dyDescent="0.2">
      <c r="A6881" s="2" t="s">
        <v>734</v>
      </c>
      <c r="B6881" s="124" t="s">
        <v>9259</v>
      </c>
      <c r="C6881" s="124"/>
      <c r="D6881" s="126">
        <v>1.5</v>
      </c>
      <c r="E6881" s="124" t="s">
        <v>769</v>
      </c>
      <c r="F6881" s="124">
        <v>-3</v>
      </c>
      <c r="G6881" s="2" t="s">
        <v>19466</v>
      </c>
      <c r="H6881" s="130"/>
      <c r="I6881" s="134"/>
      <c r="J6881" s="123">
        <f>IF(OR(tbl_Metraj22[[#This Row],[TARIH]]="",tbl_Metraj22[[#This Row],[TARIH]]="-"),0,IF(tbl_Metraj22[[#This Row],[YUZDE]]=0,tbl_Metraj22[[#This Row],[METRAJ_BETON]],tbl_Metraj22[[#This Row],[YUZDE]]*tbl_Metraj22[[#This Row],[METRAJ_BETON]]))</f>
        <v>0</v>
      </c>
      <c r="K6881" s="2" t="s">
        <v>23452</v>
      </c>
    </row>
    <row r="6882" spans="1:11" ht="14.25" x14ac:dyDescent="0.2">
      <c r="A6882" s="2" t="s">
        <v>734</v>
      </c>
      <c r="B6882" s="124" t="s">
        <v>9260</v>
      </c>
      <c r="C6882" s="124"/>
      <c r="D6882" s="126">
        <v>0.73</v>
      </c>
      <c r="E6882" s="124" t="s">
        <v>769</v>
      </c>
      <c r="F6882" s="124">
        <v>-3</v>
      </c>
      <c r="G6882" s="2" t="s">
        <v>19467</v>
      </c>
      <c r="H6882" s="130"/>
      <c r="I6882" s="134"/>
      <c r="J6882" s="123">
        <f>IF(OR(tbl_Metraj22[[#This Row],[TARIH]]="",tbl_Metraj22[[#This Row],[TARIH]]="-"),0,IF(tbl_Metraj22[[#This Row],[YUZDE]]=0,tbl_Metraj22[[#This Row],[METRAJ_BETON]],tbl_Metraj22[[#This Row],[YUZDE]]*tbl_Metraj22[[#This Row],[METRAJ_BETON]]))</f>
        <v>0</v>
      </c>
      <c r="K6882" s="2" t="s">
        <v>23483</v>
      </c>
    </row>
    <row r="6883" spans="1:11" ht="14.25" x14ac:dyDescent="0.2">
      <c r="A6883" s="2" t="s">
        <v>734</v>
      </c>
      <c r="B6883" s="124" t="s">
        <v>9261</v>
      </c>
      <c r="C6883" s="124"/>
      <c r="D6883" s="126">
        <v>0.7</v>
      </c>
      <c r="E6883" s="124" t="s">
        <v>769</v>
      </c>
      <c r="F6883" s="124">
        <v>-3</v>
      </c>
      <c r="G6883" s="2" t="s">
        <v>19468</v>
      </c>
      <c r="H6883" s="130"/>
      <c r="I6883" s="134"/>
      <c r="J6883" s="123">
        <f>IF(OR(tbl_Metraj22[[#This Row],[TARIH]]="",tbl_Metraj22[[#This Row],[TARIH]]="-"),0,IF(tbl_Metraj22[[#This Row],[YUZDE]]=0,tbl_Metraj22[[#This Row],[METRAJ_BETON]],tbl_Metraj22[[#This Row],[YUZDE]]*tbl_Metraj22[[#This Row],[METRAJ_BETON]]))</f>
        <v>0</v>
      </c>
      <c r="K6883" s="2" t="s">
        <v>23454</v>
      </c>
    </row>
    <row r="6884" spans="1:11" ht="14.25" x14ac:dyDescent="0.2">
      <c r="A6884" s="2" t="s">
        <v>734</v>
      </c>
      <c r="B6884" s="124" t="s">
        <v>9262</v>
      </c>
      <c r="C6884" s="124"/>
      <c r="D6884" s="126">
        <v>0.43</v>
      </c>
      <c r="E6884" s="124" t="s">
        <v>769</v>
      </c>
      <c r="F6884" s="124">
        <v>-3</v>
      </c>
      <c r="G6884" s="2" t="s">
        <v>19469</v>
      </c>
      <c r="H6884" s="130"/>
      <c r="I6884" s="134"/>
      <c r="J6884" s="123">
        <f>IF(OR(tbl_Metraj22[[#This Row],[TARIH]]="",tbl_Metraj22[[#This Row],[TARIH]]="-"),0,IF(tbl_Metraj22[[#This Row],[YUZDE]]=0,tbl_Metraj22[[#This Row],[METRAJ_BETON]],tbl_Metraj22[[#This Row],[YUZDE]]*tbl_Metraj22[[#This Row],[METRAJ_BETON]]))</f>
        <v>0</v>
      </c>
      <c r="K6884" s="2" t="s">
        <v>22529</v>
      </c>
    </row>
    <row r="6885" spans="1:11" ht="14.25" x14ac:dyDescent="0.2">
      <c r="A6885" s="2" t="s">
        <v>734</v>
      </c>
      <c r="B6885" s="124" t="s">
        <v>9263</v>
      </c>
      <c r="C6885" s="124"/>
      <c r="D6885" s="126">
        <v>0.27</v>
      </c>
      <c r="E6885" s="124" t="s">
        <v>769</v>
      </c>
      <c r="F6885" s="124">
        <v>-3</v>
      </c>
      <c r="G6885" s="2" t="s">
        <v>19470</v>
      </c>
      <c r="H6885" s="130"/>
      <c r="I6885" s="134"/>
      <c r="J6885" s="123">
        <f>IF(OR(tbl_Metraj22[[#This Row],[TARIH]]="",tbl_Metraj22[[#This Row],[TARIH]]="-"),0,IF(tbl_Metraj22[[#This Row],[YUZDE]]=0,tbl_Metraj22[[#This Row],[METRAJ_BETON]],tbl_Metraj22[[#This Row],[YUZDE]]*tbl_Metraj22[[#This Row],[METRAJ_BETON]]))</f>
        <v>0</v>
      </c>
      <c r="K6885" s="2" t="s">
        <v>22542</v>
      </c>
    </row>
    <row r="6886" spans="1:11" ht="14.25" x14ac:dyDescent="0.2">
      <c r="A6886" s="2" t="s">
        <v>734</v>
      </c>
      <c r="B6886" s="124" t="s">
        <v>9264</v>
      </c>
      <c r="C6886" s="124"/>
      <c r="D6886" s="126">
        <v>0.32</v>
      </c>
      <c r="E6886" s="124" t="s">
        <v>769</v>
      </c>
      <c r="F6886" s="124">
        <v>-3</v>
      </c>
      <c r="G6886" s="2" t="s">
        <v>19471</v>
      </c>
      <c r="H6886" s="130"/>
      <c r="I6886" s="134"/>
      <c r="J6886" s="123">
        <f>IF(OR(tbl_Metraj22[[#This Row],[TARIH]]="",tbl_Metraj22[[#This Row],[TARIH]]="-"),0,IF(tbl_Metraj22[[#This Row],[YUZDE]]=0,tbl_Metraj22[[#This Row],[METRAJ_BETON]],tbl_Metraj22[[#This Row],[YUZDE]]*tbl_Metraj22[[#This Row],[METRAJ_BETON]]))</f>
        <v>0</v>
      </c>
      <c r="K6886" s="2" t="s">
        <v>23453</v>
      </c>
    </row>
    <row r="6887" spans="1:11" ht="14.25" x14ac:dyDescent="0.2">
      <c r="A6887" s="2" t="s">
        <v>734</v>
      </c>
      <c r="B6887" s="124" t="s">
        <v>9265</v>
      </c>
      <c r="C6887" s="124"/>
      <c r="D6887" s="126">
        <v>0.73</v>
      </c>
      <c r="E6887" s="124" t="s">
        <v>769</v>
      </c>
      <c r="F6887" s="124">
        <v>-3</v>
      </c>
      <c r="G6887" s="2" t="s">
        <v>19472</v>
      </c>
      <c r="H6887" s="130"/>
      <c r="I6887" s="134"/>
      <c r="J6887" s="123">
        <f>IF(OR(tbl_Metraj22[[#This Row],[TARIH]]="",tbl_Metraj22[[#This Row],[TARIH]]="-"),0,IF(tbl_Metraj22[[#This Row],[YUZDE]]=0,tbl_Metraj22[[#This Row],[METRAJ_BETON]],tbl_Metraj22[[#This Row],[YUZDE]]*tbl_Metraj22[[#This Row],[METRAJ_BETON]]))</f>
        <v>0</v>
      </c>
      <c r="K6887" s="2" t="s">
        <v>22706</v>
      </c>
    </row>
    <row r="6888" spans="1:11" ht="14.25" x14ac:dyDescent="0.2">
      <c r="A6888" s="2" t="s">
        <v>734</v>
      </c>
      <c r="B6888" s="124" t="s">
        <v>9266</v>
      </c>
      <c r="C6888" s="124"/>
      <c r="D6888" s="126">
        <v>1.87</v>
      </c>
      <c r="E6888" s="124" t="s">
        <v>769</v>
      </c>
      <c r="F6888" s="124">
        <v>-3</v>
      </c>
      <c r="G6888" s="2" t="s">
        <v>19473</v>
      </c>
      <c r="H6888" s="130"/>
      <c r="I6888" s="134"/>
      <c r="J6888" s="123">
        <f>IF(OR(tbl_Metraj22[[#This Row],[TARIH]]="",tbl_Metraj22[[#This Row],[TARIH]]="-"),0,IF(tbl_Metraj22[[#This Row],[YUZDE]]=0,tbl_Metraj22[[#This Row],[METRAJ_BETON]],tbl_Metraj22[[#This Row],[YUZDE]]*tbl_Metraj22[[#This Row],[METRAJ_BETON]]))</f>
        <v>0</v>
      </c>
      <c r="K6888" s="2" t="s">
        <v>23376</v>
      </c>
    </row>
    <row r="6889" spans="1:11" ht="14.25" x14ac:dyDescent="0.2">
      <c r="A6889" s="2" t="s">
        <v>734</v>
      </c>
      <c r="B6889" s="124" t="s">
        <v>9267</v>
      </c>
      <c r="C6889" s="124"/>
      <c r="D6889" s="126">
        <v>1.49</v>
      </c>
      <c r="E6889" s="124" t="s">
        <v>769</v>
      </c>
      <c r="F6889" s="124">
        <v>-3</v>
      </c>
      <c r="G6889" s="2" t="s">
        <v>19474</v>
      </c>
      <c r="H6889" s="130"/>
      <c r="I6889" s="134"/>
      <c r="J6889" s="123">
        <f>IF(OR(tbl_Metraj22[[#This Row],[TARIH]]="",tbl_Metraj22[[#This Row],[TARIH]]="-"),0,IF(tbl_Metraj22[[#This Row],[YUZDE]]=0,tbl_Metraj22[[#This Row],[METRAJ_BETON]],tbl_Metraj22[[#This Row],[YUZDE]]*tbl_Metraj22[[#This Row],[METRAJ_BETON]]))</f>
        <v>0</v>
      </c>
      <c r="K6889" s="2" t="s">
        <v>22686</v>
      </c>
    </row>
    <row r="6890" spans="1:11" ht="14.25" x14ac:dyDescent="0.2">
      <c r="A6890" s="2" t="s">
        <v>734</v>
      </c>
      <c r="B6890" s="124" t="s">
        <v>9268</v>
      </c>
      <c r="C6890" s="124"/>
      <c r="D6890" s="126">
        <v>1.87</v>
      </c>
      <c r="E6890" s="124" t="s">
        <v>769</v>
      </c>
      <c r="F6890" s="124">
        <v>-3</v>
      </c>
      <c r="G6890" s="2" t="s">
        <v>19475</v>
      </c>
      <c r="H6890" s="130"/>
      <c r="I6890" s="134"/>
      <c r="J6890" s="123">
        <f>IF(OR(tbl_Metraj22[[#This Row],[TARIH]]="",tbl_Metraj22[[#This Row],[TARIH]]="-"),0,IF(tbl_Metraj22[[#This Row],[YUZDE]]=0,tbl_Metraj22[[#This Row],[METRAJ_BETON]],tbl_Metraj22[[#This Row],[YUZDE]]*tbl_Metraj22[[#This Row],[METRAJ_BETON]]))</f>
        <v>0</v>
      </c>
      <c r="K6890" s="2" t="s">
        <v>23466</v>
      </c>
    </row>
    <row r="6891" spans="1:11" ht="14.25" x14ac:dyDescent="0.2">
      <c r="A6891" s="2" t="s">
        <v>734</v>
      </c>
      <c r="B6891" s="124" t="s">
        <v>9269</v>
      </c>
      <c r="C6891" s="124"/>
      <c r="D6891" s="126">
        <v>1.46</v>
      </c>
      <c r="E6891" s="124" t="s">
        <v>769</v>
      </c>
      <c r="F6891" s="124">
        <v>-3</v>
      </c>
      <c r="G6891" s="2" t="s">
        <v>19476</v>
      </c>
      <c r="H6891" s="130"/>
      <c r="I6891" s="134"/>
      <c r="J6891" s="123">
        <f>IF(OR(tbl_Metraj22[[#This Row],[TARIH]]="",tbl_Metraj22[[#This Row],[TARIH]]="-"),0,IF(tbl_Metraj22[[#This Row],[YUZDE]]=0,tbl_Metraj22[[#This Row],[METRAJ_BETON]],tbl_Metraj22[[#This Row],[YUZDE]]*tbl_Metraj22[[#This Row],[METRAJ_BETON]]))</f>
        <v>0</v>
      </c>
      <c r="K6891" s="2" t="s">
        <v>22685</v>
      </c>
    </row>
    <row r="6892" spans="1:11" ht="14.25" x14ac:dyDescent="0.2">
      <c r="A6892" s="2" t="s">
        <v>734</v>
      </c>
      <c r="B6892" s="124" t="s">
        <v>9270</v>
      </c>
      <c r="C6892" s="124"/>
      <c r="D6892" s="126">
        <v>1.34</v>
      </c>
      <c r="E6892" s="124" t="s">
        <v>769</v>
      </c>
      <c r="F6892" s="124">
        <v>-3</v>
      </c>
      <c r="G6892" s="2" t="s">
        <v>19477</v>
      </c>
      <c r="H6892" s="130"/>
      <c r="I6892" s="134"/>
      <c r="J6892" s="123">
        <f>IF(OR(tbl_Metraj22[[#This Row],[TARIH]]="",tbl_Metraj22[[#This Row],[TARIH]]="-"),0,IF(tbl_Metraj22[[#This Row],[YUZDE]]=0,tbl_Metraj22[[#This Row],[METRAJ_BETON]],tbl_Metraj22[[#This Row],[YUZDE]]*tbl_Metraj22[[#This Row],[METRAJ_BETON]]))</f>
        <v>0</v>
      </c>
      <c r="K6892" s="2" t="s">
        <v>22547</v>
      </c>
    </row>
    <row r="6893" spans="1:11" ht="14.25" x14ac:dyDescent="0.2">
      <c r="A6893" s="2" t="s">
        <v>734</v>
      </c>
      <c r="B6893" s="124" t="s">
        <v>9271</v>
      </c>
      <c r="C6893" s="124"/>
      <c r="D6893" s="126">
        <v>1.17</v>
      </c>
      <c r="E6893" s="124" t="s">
        <v>769</v>
      </c>
      <c r="F6893" s="124">
        <v>-3</v>
      </c>
      <c r="G6893" s="2" t="s">
        <v>19478</v>
      </c>
      <c r="H6893" s="130"/>
      <c r="I6893" s="134"/>
      <c r="J6893" s="123">
        <f>IF(OR(tbl_Metraj22[[#This Row],[TARIH]]="",tbl_Metraj22[[#This Row],[TARIH]]="-"),0,IF(tbl_Metraj22[[#This Row],[YUZDE]]=0,tbl_Metraj22[[#This Row],[METRAJ_BETON]],tbl_Metraj22[[#This Row],[YUZDE]]*tbl_Metraj22[[#This Row],[METRAJ_BETON]]))</f>
        <v>0</v>
      </c>
      <c r="K6893" s="2" t="s">
        <v>23382</v>
      </c>
    </row>
    <row r="6894" spans="1:11" ht="14.25" x14ac:dyDescent="0.2">
      <c r="A6894" s="2" t="s">
        <v>734</v>
      </c>
      <c r="B6894" s="124" t="s">
        <v>9272</v>
      </c>
      <c r="C6894" s="124"/>
      <c r="D6894" s="126">
        <v>1.31</v>
      </c>
      <c r="E6894" s="124" t="s">
        <v>769</v>
      </c>
      <c r="F6894" s="124">
        <v>-3</v>
      </c>
      <c r="G6894" s="2" t="s">
        <v>19479</v>
      </c>
      <c r="H6894" s="130"/>
      <c r="I6894" s="134"/>
      <c r="J6894" s="123">
        <f>IF(OR(tbl_Metraj22[[#This Row],[TARIH]]="",tbl_Metraj22[[#This Row],[TARIH]]="-"),0,IF(tbl_Metraj22[[#This Row],[YUZDE]]=0,tbl_Metraj22[[#This Row],[METRAJ_BETON]],tbl_Metraj22[[#This Row],[YUZDE]]*tbl_Metraj22[[#This Row],[METRAJ_BETON]]))</f>
        <v>0</v>
      </c>
      <c r="K6894" s="2" t="s">
        <v>23397</v>
      </c>
    </row>
    <row r="6895" spans="1:11" ht="14.25" x14ac:dyDescent="0.2">
      <c r="A6895" s="2" t="s">
        <v>734</v>
      </c>
      <c r="B6895" s="124" t="s">
        <v>9273</v>
      </c>
      <c r="C6895" s="124"/>
      <c r="D6895" s="126">
        <v>1.3</v>
      </c>
      <c r="E6895" s="124" t="s">
        <v>769</v>
      </c>
      <c r="F6895" s="124">
        <v>-3</v>
      </c>
      <c r="G6895" s="2" t="s">
        <v>19480</v>
      </c>
      <c r="H6895" s="130"/>
      <c r="I6895" s="134"/>
      <c r="J6895" s="123">
        <f>IF(OR(tbl_Metraj22[[#This Row],[TARIH]]="",tbl_Metraj22[[#This Row],[TARIH]]="-"),0,IF(tbl_Metraj22[[#This Row],[YUZDE]]=0,tbl_Metraj22[[#This Row],[METRAJ_BETON]],tbl_Metraj22[[#This Row],[YUZDE]]*tbl_Metraj22[[#This Row],[METRAJ_BETON]]))</f>
        <v>0</v>
      </c>
      <c r="K6895" s="2" t="s">
        <v>22631</v>
      </c>
    </row>
    <row r="6896" spans="1:11" ht="14.25" x14ac:dyDescent="0.2">
      <c r="A6896" s="2" t="s">
        <v>734</v>
      </c>
      <c r="B6896" s="124" t="s">
        <v>9274</v>
      </c>
      <c r="C6896" s="124"/>
      <c r="D6896" s="126">
        <v>1.1200000000000001</v>
      </c>
      <c r="E6896" s="124" t="s">
        <v>769</v>
      </c>
      <c r="F6896" s="124">
        <v>-3</v>
      </c>
      <c r="G6896" s="2" t="s">
        <v>19481</v>
      </c>
      <c r="H6896" s="130"/>
      <c r="I6896" s="134"/>
      <c r="J6896" s="123">
        <f>IF(OR(tbl_Metraj22[[#This Row],[TARIH]]="",tbl_Metraj22[[#This Row],[TARIH]]="-"),0,IF(tbl_Metraj22[[#This Row],[YUZDE]]=0,tbl_Metraj22[[#This Row],[METRAJ_BETON]],tbl_Metraj22[[#This Row],[YUZDE]]*tbl_Metraj22[[#This Row],[METRAJ_BETON]]))</f>
        <v>0</v>
      </c>
      <c r="K6896" s="2" t="s">
        <v>23396</v>
      </c>
    </row>
    <row r="6897" spans="1:11" ht="14.25" x14ac:dyDescent="0.2">
      <c r="A6897" s="2" t="s">
        <v>734</v>
      </c>
      <c r="B6897" s="124" t="s">
        <v>9275</v>
      </c>
      <c r="C6897" s="124"/>
      <c r="D6897" s="126">
        <v>1.74</v>
      </c>
      <c r="E6897" s="124" t="s">
        <v>769</v>
      </c>
      <c r="F6897" s="124">
        <v>-3</v>
      </c>
      <c r="G6897" s="2" t="s">
        <v>19482</v>
      </c>
      <c r="H6897" s="130"/>
      <c r="I6897" s="134"/>
      <c r="J6897" s="123">
        <f>IF(OR(tbl_Metraj22[[#This Row],[TARIH]]="",tbl_Metraj22[[#This Row],[TARIH]]="-"),0,IF(tbl_Metraj22[[#This Row],[YUZDE]]=0,tbl_Metraj22[[#This Row],[METRAJ_BETON]],tbl_Metraj22[[#This Row],[YUZDE]]*tbl_Metraj22[[#This Row],[METRAJ_BETON]]))</f>
        <v>0</v>
      </c>
      <c r="K6897" s="2" t="s">
        <v>22650</v>
      </c>
    </row>
    <row r="6898" spans="1:11" ht="14.25" x14ac:dyDescent="0.2">
      <c r="A6898" s="2" t="s">
        <v>734</v>
      </c>
      <c r="B6898" s="124" t="s">
        <v>9276</v>
      </c>
      <c r="C6898" s="124"/>
      <c r="D6898" s="126">
        <v>1.47</v>
      </c>
      <c r="E6898" s="124" t="s">
        <v>769</v>
      </c>
      <c r="F6898" s="124">
        <v>-3</v>
      </c>
      <c r="G6898" s="2" t="s">
        <v>19483</v>
      </c>
      <c r="H6898" s="130"/>
      <c r="I6898" s="134"/>
      <c r="J6898" s="123">
        <f>IF(OR(tbl_Metraj22[[#This Row],[TARIH]]="",tbl_Metraj22[[#This Row],[TARIH]]="-"),0,IF(tbl_Metraj22[[#This Row],[YUZDE]]=0,tbl_Metraj22[[#This Row],[METRAJ_BETON]],tbl_Metraj22[[#This Row],[YUZDE]]*tbl_Metraj22[[#This Row],[METRAJ_BETON]]))</f>
        <v>0</v>
      </c>
      <c r="K6898" s="2" t="s">
        <v>22605</v>
      </c>
    </row>
    <row r="6899" spans="1:11" ht="14.25" x14ac:dyDescent="0.2">
      <c r="A6899" s="2" t="s">
        <v>734</v>
      </c>
      <c r="B6899" s="124" t="s">
        <v>9277</v>
      </c>
      <c r="C6899" s="124"/>
      <c r="D6899" s="126">
        <v>1.08</v>
      </c>
      <c r="E6899" s="124" t="s">
        <v>769</v>
      </c>
      <c r="F6899" s="124">
        <v>-3</v>
      </c>
      <c r="G6899" s="2" t="s">
        <v>19484</v>
      </c>
      <c r="H6899" s="130"/>
      <c r="I6899" s="134"/>
      <c r="J6899" s="123">
        <f>IF(OR(tbl_Metraj22[[#This Row],[TARIH]]="",tbl_Metraj22[[#This Row],[TARIH]]="-"),0,IF(tbl_Metraj22[[#This Row],[YUZDE]]=0,tbl_Metraj22[[#This Row],[METRAJ_BETON]],tbl_Metraj22[[#This Row],[YUZDE]]*tbl_Metraj22[[#This Row],[METRAJ_BETON]]))</f>
        <v>0</v>
      </c>
      <c r="K6899" s="2" t="s">
        <v>23377</v>
      </c>
    </row>
    <row r="6900" spans="1:11" ht="14.25" x14ac:dyDescent="0.2">
      <c r="A6900" s="2" t="s">
        <v>734</v>
      </c>
      <c r="B6900" s="124" t="s">
        <v>9278</v>
      </c>
      <c r="C6900" s="124"/>
      <c r="D6900" s="126">
        <v>1.34</v>
      </c>
      <c r="E6900" s="124" t="s">
        <v>769</v>
      </c>
      <c r="F6900" s="124">
        <v>-3</v>
      </c>
      <c r="G6900" s="2" t="s">
        <v>19485</v>
      </c>
      <c r="H6900" s="130"/>
      <c r="I6900" s="134"/>
      <c r="J6900" s="123">
        <f>IF(OR(tbl_Metraj22[[#This Row],[TARIH]]="",tbl_Metraj22[[#This Row],[TARIH]]="-"),0,IF(tbl_Metraj22[[#This Row],[YUZDE]]=0,tbl_Metraj22[[#This Row],[METRAJ_BETON]],tbl_Metraj22[[#This Row],[YUZDE]]*tbl_Metraj22[[#This Row],[METRAJ_BETON]]))</f>
        <v>0</v>
      </c>
      <c r="K6900" s="2" t="s">
        <v>22596</v>
      </c>
    </row>
    <row r="6901" spans="1:11" ht="14.25" x14ac:dyDescent="0.2">
      <c r="A6901" s="2" t="s">
        <v>734</v>
      </c>
      <c r="B6901" s="124" t="s">
        <v>9279</v>
      </c>
      <c r="C6901" s="124"/>
      <c r="D6901" s="126">
        <v>1.31</v>
      </c>
      <c r="E6901" s="124" t="s">
        <v>769</v>
      </c>
      <c r="F6901" s="124">
        <v>-3</v>
      </c>
      <c r="G6901" s="2" t="s">
        <v>19486</v>
      </c>
      <c r="H6901" s="130"/>
      <c r="I6901" s="134"/>
      <c r="J6901" s="123">
        <f>IF(OR(tbl_Metraj22[[#This Row],[TARIH]]="",tbl_Metraj22[[#This Row],[TARIH]]="-"),0,IF(tbl_Metraj22[[#This Row],[YUZDE]]=0,tbl_Metraj22[[#This Row],[METRAJ_BETON]],tbl_Metraj22[[#This Row],[YUZDE]]*tbl_Metraj22[[#This Row],[METRAJ_BETON]]))</f>
        <v>0</v>
      </c>
      <c r="K6901" s="2" t="s">
        <v>22660</v>
      </c>
    </row>
    <row r="6902" spans="1:11" ht="14.25" x14ac:dyDescent="0.2">
      <c r="A6902" s="2" t="s">
        <v>734</v>
      </c>
      <c r="B6902" s="124" t="s">
        <v>9280</v>
      </c>
      <c r="C6902" s="124"/>
      <c r="D6902" s="126">
        <v>2.44</v>
      </c>
      <c r="E6902" s="124" t="s">
        <v>769</v>
      </c>
      <c r="F6902" s="124">
        <v>-3</v>
      </c>
      <c r="G6902" s="2" t="s">
        <v>19487</v>
      </c>
      <c r="H6902" s="130"/>
      <c r="I6902" s="134"/>
      <c r="J6902" s="123">
        <f>IF(OR(tbl_Metraj22[[#This Row],[TARIH]]="",tbl_Metraj22[[#This Row],[TARIH]]="-"),0,IF(tbl_Metraj22[[#This Row],[YUZDE]]=0,tbl_Metraj22[[#This Row],[METRAJ_BETON]],tbl_Metraj22[[#This Row],[YUZDE]]*tbl_Metraj22[[#This Row],[METRAJ_BETON]]))</f>
        <v>0</v>
      </c>
      <c r="K6902" s="2" t="s">
        <v>22544</v>
      </c>
    </row>
    <row r="6903" spans="1:11" ht="14.25" x14ac:dyDescent="0.2">
      <c r="A6903" s="2" t="s">
        <v>734</v>
      </c>
      <c r="B6903" s="124" t="s">
        <v>9281</v>
      </c>
      <c r="C6903" s="124"/>
      <c r="D6903" s="126">
        <v>1.55</v>
      </c>
      <c r="E6903" s="124" t="s">
        <v>769</v>
      </c>
      <c r="F6903" s="124">
        <v>-3</v>
      </c>
      <c r="G6903" s="2" t="s">
        <v>19488</v>
      </c>
      <c r="H6903" s="130"/>
      <c r="I6903" s="134"/>
      <c r="J6903" s="123">
        <f>IF(OR(tbl_Metraj22[[#This Row],[TARIH]]="",tbl_Metraj22[[#This Row],[TARIH]]="-"),0,IF(tbl_Metraj22[[#This Row],[YUZDE]]=0,tbl_Metraj22[[#This Row],[METRAJ_BETON]],tbl_Metraj22[[#This Row],[YUZDE]]*tbl_Metraj22[[#This Row],[METRAJ_BETON]]))</f>
        <v>0</v>
      </c>
      <c r="K6903" s="2" t="s">
        <v>22723</v>
      </c>
    </row>
    <row r="6904" spans="1:11" ht="14.25" x14ac:dyDescent="0.2">
      <c r="A6904" s="2" t="s">
        <v>734</v>
      </c>
      <c r="B6904" s="124" t="s">
        <v>9282</v>
      </c>
      <c r="C6904" s="124"/>
      <c r="D6904" s="126">
        <v>3.12</v>
      </c>
      <c r="E6904" s="124" t="s">
        <v>769</v>
      </c>
      <c r="F6904" s="124">
        <v>-3</v>
      </c>
      <c r="G6904" s="2" t="s">
        <v>19489</v>
      </c>
      <c r="H6904" s="130"/>
      <c r="I6904" s="134"/>
      <c r="J6904" s="123">
        <f>IF(OR(tbl_Metraj22[[#This Row],[TARIH]]="",tbl_Metraj22[[#This Row],[TARIH]]="-"),0,IF(tbl_Metraj22[[#This Row],[YUZDE]]=0,tbl_Metraj22[[#This Row],[METRAJ_BETON]],tbl_Metraj22[[#This Row],[YUZDE]]*tbl_Metraj22[[#This Row],[METRAJ_BETON]]))</f>
        <v>0</v>
      </c>
      <c r="K6904" s="2" t="s">
        <v>22684</v>
      </c>
    </row>
    <row r="6905" spans="1:11" ht="14.25" x14ac:dyDescent="0.2">
      <c r="A6905" s="2" t="s">
        <v>734</v>
      </c>
      <c r="B6905" s="124" t="s">
        <v>9283</v>
      </c>
      <c r="C6905" s="124"/>
      <c r="D6905" s="126">
        <v>0.78</v>
      </c>
      <c r="E6905" s="124" t="s">
        <v>769</v>
      </c>
      <c r="F6905" s="124">
        <v>-3</v>
      </c>
      <c r="G6905" s="2" t="s">
        <v>19490</v>
      </c>
      <c r="H6905" s="130"/>
      <c r="I6905" s="134"/>
      <c r="J6905" s="123">
        <f>IF(OR(tbl_Metraj22[[#This Row],[TARIH]]="",tbl_Metraj22[[#This Row],[TARIH]]="-"),0,IF(tbl_Metraj22[[#This Row],[YUZDE]]=0,tbl_Metraj22[[#This Row],[METRAJ_BETON]],tbl_Metraj22[[#This Row],[YUZDE]]*tbl_Metraj22[[#This Row],[METRAJ_BETON]]))</f>
        <v>0</v>
      </c>
      <c r="K6905" s="2" t="s">
        <v>22569</v>
      </c>
    </row>
    <row r="6906" spans="1:11" ht="14.25" x14ac:dyDescent="0.2">
      <c r="A6906" s="2" t="s">
        <v>734</v>
      </c>
      <c r="B6906" s="124" t="s">
        <v>9284</v>
      </c>
      <c r="C6906" s="124"/>
      <c r="D6906" s="126">
        <v>3.01</v>
      </c>
      <c r="E6906" s="124" t="s">
        <v>769</v>
      </c>
      <c r="F6906" s="124">
        <v>-3</v>
      </c>
      <c r="G6906" s="2" t="s">
        <v>19491</v>
      </c>
      <c r="H6906" s="130"/>
      <c r="I6906" s="134"/>
      <c r="J6906" s="123">
        <f>IF(OR(tbl_Metraj22[[#This Row],[TARIH]]="",tbl_Metraj22[[#This Row],[TARIH]]="-"),0,IF(tbl_Metraj22[[#This Row],[YUZDE]]=0,tbl_Metraj22[[#This Row],[METRAJ_BETON]],tbl_Metraj22[[#This Row],[YUZDE]]*tbl_Metraj22[[#This Row],[METRAJ_BETON]]))</f>
        <v>0</v>
      </c>
      <c r="K6906" s="2" t="s">
        <v>22609</v>
      </c>
    </row>
    <row r="6907" spans="1:11" ht="14.25" x14ac:dyDescent="0.2">
      <c r="A6907" s="2" t="s">
        <v>734</v>
      </c>
      <c r="B6907" s="124" t="s">
        <v>9285</v>
      </c>
      <c r="C6907" s="124"/>
      <c r="D6907" s="126">
        <v>0.61</v>
      </c>
      <c r="E6907" s="124" t="s">
        <v>769</v>
      </c>
      <c r="F6907" s="124">
        <v>-3</v>
      </c>
      <c r="G6907" s="2" t="s">
        <v>19492</v>
      </c>
      <c r="H6907" s="130"/>
      <c r="I6907" s="134"/>
      <c r="J6907" s="123">
        <f>IF(OR(tbl_Metraj22[[#This Row],[TARIH]]="",tbl_Metraj22[[#This Row],[TARIH]]="-"),0,IF(tbl_Metraj22[[#This Row],[YUZDE]]=0,tbl_Metraj22[[#This Row],[METRAJ_BETON]],tbl_Metraj22[[#This Row],[YUZDE]]*tbl_Metraj22[[#This Row],[METRAJ_BETON]]))</f>
        <v>0</v>
      </c>
      <c r="K6907" s="2" t="s">
        <v>22570</v>
      </c>
    </row>
    <row r="6908" spans="1:11" ht="14.25" x14ac:dyDescent="0.2">
      <c r="A6908" s="2" t="s">
        <v>734</v>
      </c>
      <c r="B6908" s="124" t="s">
        <v>9286</v>
      </c>
      <c r="C6908" s="124"/>
      <c r="D6908" s="126">
        <v>0.61</v>
      </c>
      <c r="E6908" s="124" t="s">
        <v>769</v>
      </c>
      <c r="F6908" s="124">
        <v>-3</v>
      </c>
      <c r="G6908" s="2" t="s">
        <v>19493</v>
      </c>
      <c r="H6908" s="130"/>
      <c r="I6908" s="134"/>
      <c r="J6908" s="123">
        <f>IF(OR(tbl_Metraj22[[#This Row],[TARIH]]="",tbl_Metraj22[[#This Row],[TARIH]]="-"),0,IF(tbl_Metraj22[[#This Row],[YUZDE]]=0,tbl_Metraj22[[#This Row],[METRAJ_BETON]],tbl_Metraj22[[#This Row],[YUZDE]]*tbl_Metraj22[[#This Row],[METRAJ_BETON]]))</f>
        <v>0</v>
      </c>
      <c r="K6908" s="2" t="s">
        <v>22520</v>
      </c>
    </row>
    <row r="6909" spans="1:11" ht="14.25" x14ac:dyDescent="0.2">
      <c r="A6909" s="2" t="s">
        <v>734</v>
      </c>
      <c r="B6909" s="124" t="s">
        <v>9293</v>
      </c>
      <c r="C6909" s="124"/>
      <c r="D6909" s="126">
        <v>0.61</v>
      </c>
      <c r="E6909" s="124" t="s">
        <v>769</v>
      </c>
      <c r="F6909" s="124">
        <v>-3</v>
      </c>
      <c r="G6909" s="2" t="s">
        <v>19494</v>
      </c>
      <c r="H6909" s="130"/>
      <c r="I6909" s="134"/>
      <c r="J6909" s="123">
        <f>IF(OR(tbl_Metraj22[[#This Row],[TARIH]]="",tbl_Metraj22[[#This Row],[TARIH]]="-"),0,IF(tbl_Metraj22[[#This Row],[YUZDE]]=0,tbl_Metraj22[[#This Row],[METRAJ_BETON]],tbl_Metraj22[[#This Row],[YUZDE]]*tbl_Metraj22[[#This Row],[METRAJ_BETON]]))</f>
        <v>0</v>
      </c>
      <c r="K6909" s="2" t="e">
        <v>#N/A</v>
      </c>
    </row>
    <row r="6910" spans="1:11" ht="14.25" x14ac:dyDescent="0.2">
      <c r="A6910" s="2" t="s">
        <v>734</v>
      </c>
      <c r="B6910" s="124" t="s">
        <v>9294</v>
      </c>
      <c r="C6910" s="124"/>
      <c r="D6910" s="126">
        <v>0.61</v>
      </c>
      <c r="E6910" s="124" t="s">
        <v>769</v>
      </c>
      <c r="F6910" s="124">
        <v>-3</v>
      </c>
      <c r="G6910" s="2" t="s">
        <v>19495</v>
      </c>
      <c r="H6910" s="130"/>
      <c r="I6910" s="134"/>
      <c r="J6910" s="123">
        <f>IF(OR(tbl_Metraj22[[#This Row],[TARIH]]="",tbl_Metraj22[[#This Row],[TARIH]]="-"),0,IF(tbl_Metraj22[[#This Row],[YUZDE]]=0,tbl_Metraj22[[#This Row],[METRAJ_BETON]],tbl_Metraj22[[#This Row],[YUZDE]]*tbl_Metraj22[[#This Row],[METRAJ_BETON]]))</f>
        <v>0</v>
      </c>
      <c r="K6910" s="2" t="e">
        <v>#N/A</v>
      </c>
    </row>
    <row r="6911" spans="1:11" ht="14.25" x14ac:dyDescent="0.2">
      <c r="A6911" s="2" t="s">
        <v>734</v>
      </c>
      <c r="B6911" s="124" t="s">
        <v>9295</v>
      </c>
      <c r="C6911" s="124"/>
      <c r="D6911" s="126">
        <v>1.97</v>
      </c>
      <c r="E6911" s="124" t="s">
        <v>769</v>
      </c>
      <c r="F6911" s="124">
        <v>-3</v>
      </c>
      <c r="G6911" s="2" t="s">
        <v>19496</v>
      </c>
      <c r="H6911" s="130"/>
      <c r="I6911" s="134"/>
      <c r="J6911" s="123">
        <f>IF(OR(tbl_Metraj22[[#This Row],[TARIH]]="",tbl_Metraj22[[#This Row],[TARIH]]="-"),0,IF(tbl_Metraj22[[#This Row],[YUZDE]]=0,tbl_Metraj22[[#This Row],[METRAJ_BETON]],tbl_Metraj22[[#This Row],[YUZDE]]*tbl_Metraj22[[#This Row],[METRAJ_BETON]]))</f>
        <v>0</v>
      </c>
      <c r="K6911" s="2" t="s">
        <v>22670</v>
      </c>
    </row>
    <row r="6912" spans="1:11" ht="14.25" x14ac:dyDescent="0.2">
      <c r="A6912" s="2" t="s">
        <v>734</v>
      </c>
      <c r="B6912" s="124" t="s">
        <v>9300</v>
      </c>
      <c r="C6912" s="124"/>
      <c r="D6912" s="126">
        <v>3.51</v>
      </c>
      <c r="E6912" s="124" t="s">
        <v>769</v>
      </c>
      <c r="F6912" s="124">
        <v>-3</v>
      </c>
      <c r="G6912" s="2" t="s">
        <v>19497</v>
      </c>
      <c r="H6912" s="130"/>
      <c r="I6912" s="134"/>
      <c r="J6912" s="123">
        <f>IF(OR(tbl_Metraj22[[#This Row],[TARIH]]="",tbl_Metraj22[[#This Row],[TARIH]]="-"),0,IF(tbl_Metraj22[[#This Row],[YUZDE]]=0,tbl_Metraj22[[#This Row],[METRAJ_BETON]],tbl_Metraj22[[#This Row],[YUZDE]]*tbl_Metraj22[[#This Row],[METRAJ_BETON]]))</f>
        <v>0</v>
      </c>
      <c r="K6912" s="2" t="s">
        <v>22681</v>
      </c>
    </row>
    <row r="6913" spans="1:11" ht="14.25" x14ac:dyDescent="0.2">
      <c r="A6913" s="2" t="s">
        <v>734</v>
      </c>
      <c r="B6913" s="124" t="s">
        <v>9301</v>
      </c>
      <c r="C6913" s="124"/>
      <c r="D6913" s="126">
        <v>1.74</v>
      </c>
      <c r="E6913" s="124" t="s">
        <v>769</v>
      </c>
      <c r="F6913" s="124">
        <v>-3</v>
      </c>
      <c r="G6913" s="2" t="s">
        <v>19498</v>
      </c>
      <c r="H6913" s="130"/>
      <c r="I6913" s="134"/>
      <c r="J6913" s="123">
        <f>IF(OR(tbl_Metraj22[[#This Row],[TARIH]]="",tbl_Metraj22[[#This Row],[TARIH]]="-"),0,IF(tbl_Metraj22[[#This Row],[YUZDE]]=0,tbl_Metraj22[[#This Row],[METRAJ_BETON]],tbl_Metraj22[[#This Row],[YUZDE]]*tbl_Metraj22[[#This Row],[METRAJ_BETON]]))</f>
        <v>0</v>
      </c>
      <c r="K6913" s="2" t="s">
        <v>22516</v>
      </c>
    </row>
    <row r="6914" spans="1:11" ht="14.25" x14ac:dyDescent="0.2">
      <c r="A6914" s="2" t="s">
        <v>734</v>
      </c>
      <c r="B6914" s="124" t="s">
        <v>9302</v>
      </c>
      <c r="C6914" s="124"/>
      <c r="D6914" s="126">
        <v>1.32</v>
      </c>
      <c r="E6914" s="124" t="s">
        <v>769</v>
      </c>
      <c r="F6914" s="124">
        <v>-3</v>
      </c>
      <c r="G6914" s="2" t="s">
        <v>19499</v>
      </c>
      <c r="H6914" s="130"/>
      <c r="I6914" s="134"/>
      <c r="J6914" s="123">
        <f>IF(OR(tbl_Metraj22[[#This Row],[TARIH]]="",tbl_Metraj22[[#This Row],[TARIH]]="-"),0,IF(tbl_Metraj22[[#This Row],[YUZDE]]=0,tbl_Metraj22[[#This Row],[METRAJ_BETON]],tbl_Metraj22[[#This Row],[YUZDE]]*tbl_Metraj22[[#This Row],[METRAJ_BETON]]))</f>
        <v>0</v>
      </c>
      <c r="K6914" s="2" t="s">
        <v>22517</v>
      </c>
    </row>
    <row r="6915" spans="1:11" ht="14.25" x14ac:dyDescent="0.2">
      <c r="A6915" s="2" t="s">
        <v>734</v>
      </c>
      <c r="B6915" s="124" t="s">
        <v>9303</v>
      </c>
      <c r="C6915" s="124"/>
      <c r="D6915" s="126">
        <v>0.75</v>
      </c>
      <c r="E6915" s="124" t="s">
        <v>769</v>
      </c>
      <c r="F6915" s="124">
        <v>-3</v>
      </c>
      <c r="G6915" s="2" t="s">
        <v>19500</v>
      </c>
      <c r="H6915" s="130"/>
      <c r="I6915" s="134"/>
      <c r="J6915" s="123">
        <f>IF(OR(tbl_Metraj22[[#This Row],[TARIH]]="",tbl_Metraj22[[#This Row],[TARIH]]="-"),0,IF(tbl_Metraj22[[#This Row],[YUZDE]]=0,tbl_Metraj22[[#This Row],[METRAJ_BETON]],tbl_Metraj22[[#This Row],[YUZDE]]*tbl_Metraj22[[#This Row],[METRAJ_BETON]]))</f>
        <v>0</v>
      </c>
      <c r="K6915" s="2" t="e">
        <v>#N/A</v>
      </c>
    </row>
    <row r="6916" spans="1:11" ht="14.25" x14ac:dyDescent="0.2">
      <c r="A6916" s="2" t="s">
        <v>734</v>
      </c>
      <c r="B6916" s="124" t="s">
        <v>9304</v>
      </c>
      <c r="C6916" s="124"/>
      <c r="D6916" s="126">
        <v>1.19</v>
      </c>
      <c r="E6916" s="124" t="s">
        <v>769</v>
      </c>
      <c r="F6916" s="124">
        <v>-3</v>
      </c>
      <c r="G6916" s="2" t="s">
        <v>19501</v>
      </c>
      <c r="H6916" s="130"/>
      <c r="I6916" s="134"/>
      <c r="J6916" s="123">
        <f>IF(OR(tbl_Metraj22[[#This Row],[TARIH]]="",tbl_Metraj22[[#This Row],[TARIH]]="-"),0,IF(tbl_Metraj22[[#This Row],[YUZDE]]=0,tbl_Metraj22[[#This Row],[METRAJ_BETON]],tbl_Metraj22[[#This Row],[YUZDE]]*tbl_Metraj22[[#This Row],[METRAJ_BETON]]))</f>
        <v>0</v>
      </c>
      <c r="K6916" s="2" t="s">
        <v>22528</v>
      </c>
    </row>
    <row r="6917" spans="1:11" ht="14.25" x14ac:dyDescent="0.2">
      <c r="A6917" s="2" t="s">
        <v>734</v>
      </c>
      <c r="B6917" s="124" t="s">
        <v>9305</v>
      </c>
      <c r="C6917" s="124"/>
      <c r="D6917" s="126">
        <v>0.74</v>
      </c>
      <c r="E6917" s="124" t="s">
        <v>769</v>
      </c>
      <c r="F6917" s="124">
        <v>-3</v>
      </c>
      <c r="G6917" s="2" t="s">
        <v>19502</v>
      </c>
      <c r="H6917" s="130"/>
      <c r="I6917" s="134"/>
      <c r="J6917" s="123">
        <f>IF(OR(tbl_Metraj22[[#This Row],[TARIH]]="",tbl_Metraj22[[#This Row],[TARIH]]="-"),0,IF(tbl_Metraj22[[#This Row],[YUZDE]]=0,tbl_Metraj22[[#This Row],[METRAJ_BETON]],tbl_Metraj22[[#This Row],[YUZDE]]*tbl_Metraj22[[#This Row],[METRAJ_BETON]]))</f>
        <v>0</v>
      </c>
      <c r="K6917" s="2" t="s">
        <v>22588</v>
      </c>
    </row>
    <row r="6918" spans="1:11" ht="14.25" x14ac:dyDescent="0.2">
      <c r="A6918" s="2" t="s">
        <v>734</v>
      </c>
      <c r="B6918" s="124" t="s">
        <v>9311</v>
      </c>
      <c r="C6918" s="124"/>
      <c r="D6918" s="126">
        <v>0.88</v>
      </c>
      <c r="E6918" s="124" t="s">
        <v>769</v>
      </c>
      <c r="F6918" s="124">
        <v>-3</v>
      </c>
      <c r="G6918" s="2" t="s">
        <v>19503</v>
      </c>
      <c r="H6918" s="130"/>
      <c r="I6918" s="134"/>
      <c r="J6918" s="123">
        <f>IF(OR(tbl_Metraj22[[#This Row],[TARIH]]="",tbl_Metraj22[[#This Row],[TARIH]]="-"),0,IF(tbl_Metraj22[[#This Row],[YUZDE]]=0,tbl_Metraj22[[#This Row],[METRAJ_BETON]],tbl_Metraj22[[#This Row],[YUZDE]]*tbl_Metraj22[[#This Row],[METRAJ_BETON]]))</f>
        <v>0</v>
      </c>
      <c r="K6918" s="2" t="s">
        <v>22523</v>
      </c>
    </row>
    <row r="6919" spans="1:11" ht="14.25" x14ac:dyDescent="0.2">
      <c r="A6919" s="2" t="s">
        <v>734</v>
      </c>
      <c r="B6919" s="124" t="s">
        <v>9312</v>
      </c>
      <c r="C6919" s="124"/>
      <c r="D6919" s="126">
        <v>2.96</v>
      </c>
      <c r="E6919" s="124" t="s">
        <v>769</v>
      </c>
      <c r="F6919" s="124">
        <v>-3</v>
      </c>
      <c r="G6919" s="2" t="s">
        <v>19504</v>
      </c>
      <c r="H6919" s="130"/>
      <c r="I6919" s="134"/>
      <c r="J6919" s="123">
        <f>IF(OR(tbl_Metraj22[[#This Row],[TARIH]]="",tbl_Metraj22[[#This Row],[TARIH]]="-"),0,IF(tbl_Metraj22[[#This Row],[YUZDE]]=0,tbl_Metraj22[[#This Row],[METRAJ_BETON]],tbl_Metraj22[[#This Row],[YUZDE]]*tbl_Metraj22[[#This Row],[METRAJ_BETON]]))</f>
        <v>0</v>
      </c>
      <c r="K6919" s="2" t="s">
        <v>22630</v>
      </c>
    </row>
    <row r="6920" spans="1:11" ht="14.25" x14ac:dyDescent="0.2">
      <c r="A6920" s="2" t="s">
        <v>734</v>
      </c>
      <c r="B6920" s="124" t="s">
        <v>9403</v>
      </c>
      <c r="C6920" s="124"/>
      <c r="D6920" s="126">
        <v>3.2</v>
      </c>
      <c r="E6920" s="124" t="s">
        <v>769</v>
      </c>
      <c r="F6920" s="124">
        <v>-3</v>
      </c>
      <c r="G6920" s="2" t="s">
        <v>19505</v>
      </c>
      <c r="H6920" s="130"/>
      <c r="I6920" s="134"/>
      <c r="J6920" s="123">
        <f>IF(OR(tbl_Metraj22[[#This Row],[TARIH]]="",tbl_Metraj22[[#This Row],[TARIH]]="-"),0,IF(tbl_Metraj22[[#This Row],[YUZDE]]=0,tbl_Metraj22[[#This Row],[METRAJ_BETON]],tbl_Metraj22[[#This Row],[YUZDE]]*tbl_Metraj22[[#This Row],[METRAJ_BETON]]))</f>
        <v>0</v>
      </c>
      <c r="K6920" s="2" t="s">
        <v>22703</v>
      </c>
    </row>
    <row r="6921" spans="1:11" ht="14.25" x14ac:dyDescent="0.2">
      <c r="A6921" s="2" t="s">
        <v>734</v>
      </c>
      <c r="B6921" s="124" t="s">
        <v>9404</v>
      </c>
      <c r="C6921" s="124"/>
      <c r="D6921" s="126">
        <v>0.99</v>
      </c>
      <c r="E6921" s="124" t="s">
        <v>769</v>
      </c>
      <c r="F6921" s="124">
        <v>-3</v>
      </c>
      <c r="G6921" s="2" t="s">
        <v>19506</v>
      </c>
      <c r="H6921" s="130"/>
      <c r="I6921" s="134"/>
      <c r="J6921" s="123">
        <f>IF(OR(tbl_Metraj22[[#This Row],[TARIH]]="",tbl_Metraj22[[#This Row],[TARIH]]="-"),0,IF(tbl_Metraj22[[#This Row],[YUZDE]]=0,tbl_Metraj22[[#This Row],[METRAJ_BETON]],tbl_Metraj22[[#This Row],[YUZDE]]*tbl_Metraj22[[#This Row],[METRAJ_BETON]]))</f>
        <v>0</v>
      </c>
      <c r="K6921" s="2" t="s">
        <v>22572</v>
      </c>
    </row>
    <row r="6922" spans="1:11" ht="14.25" x14ac:dyDescent="0.2">
      <c r="A6922" s="2" t="s">
        <v>734</v>
      </c>
      <c r="B6922" s="124" t="s">
        <v>9405</v>
      </c>
      <c r="C6922" s="124"/>
      <c r="D6922" s="126">
        <v>0.96</v>
      </c>
      <c r="E6922" s="124" t="s">
        <v>769</v>
      </c>
      <c r="F6922" s="124">
        <v>-3</v>
      </c>
      <c r="G6922" s="2" t="s">
        <v>19507</v>
      </c>
      <c r="H6922" s="130"/>
      <c r="I6922" s="134"/>
      <c r="J6922" s="123">
        <f>IF(OR(tbl_Metraj22[[#This Row],[TARIH]]="",tbl_Metraj22[[#This Row],[TARIH]]="-"),0,IF(tbl_Metraj22[[#This Row],[YUZDE]]=0,tbl_Metraj22[[#This Row],[METRAJ_BETON]],tbl_Metraj22[[#This Row],[YUZDE]]*tbl_Metraj22[[#This Row],[METRAJ_BETON]]))</f>
        <v>0</v>
      </c>
      <c r="K6922" s="2" t="e">
        <v>#N/A</v>
      </c>
    </row>
    <row r="6923" spans="1:11" ht="14.25" x14ac:dyDescent="0.2">
      <c r="A6923" s="2" t="s">
        <v>734</v>
      </c>
      <c r="B6923" s="124" t="s">
        <v>9406</v>
      </c>
      <c r="C6923" s="124"/>
      <c r="D6923" s="126">
        <v>2.94</v>
      </c>
      <c r="E6923" s="124" t="s">
        <v>769</v>
      </c>
      <c r="F6923" s="124">
        <v>-3</v>
      </c>
      <c r="G6923" s="2" t="s">
        <v>19508</v>
      </c>
      <c r="H6923" s="130"/>
      <c r="I6923" s="134"/>
      <c r="J6923" s="123">
        <f>IF(OR(tbl_Metraj22[[#This Row],[TARIH]]="",tbl_Metraj22[[#This Row],[TARIH]]="-"),0,IF(tbl_Metraj22[[#This Row],[YUZDE]]=0,tbl_Metraj22[[#This Row],[METRAJ_BETON]],tbl_Metraj22[[#This Row],[YUZDE]]*tbl_Metraj22[[#This Row],[METRAJ_BETON]]))</f>
        <v>0</v>
      </c>
      <c r="K6923" s="2" t="s">
        <v>22522</v>
      </c>
    </row>
    <row r="6924" spans="1:11" ht="14.25" x14ac:dyDescent="0.2">
      <c r="A6924" s="2" t="s">
        <v>734</v>
      </c>
      <c r="B6924" s="124" t="s">
        <v>9407</v>
      </c>
      <c r="C6924" s="124"/>
      <c r="D6924" s="126">
        <v>2.39</v>
      </c>
      <c r="E6924" s="124" t="s">
        <v>769</v>
      </c>
      <c r="F6924" s="124">
        <v>-3</v>
      </c>
      <c r="G6924" s="2" t="s">
        <v>19509</v>
      </c>
      <c r="H6924" s="130"/>
      <c r="I6924" s="134"/>
      <c r="J6924" s="123">
        <f>IF(OR(tbl_Metraj22[[#This Row],[TARIH]]="",tbl_Metraj22[[#This Row],[TARIH]]="-"),0,IF(tbl_Metraj22[[#This Row],[YUZDE]]=0,tbl_Metraj22[[#This Row],[METRAJ_BETON]],tbl_Metraj22[[#This Row],[YUZDE]]*tbl_Metraj22[[#This Row],[METRAJ_BETON]]))</f>
        <v>0</v>
      </c>
      <c r="K6924" s="2" t="s">
        <v>22688</v>
      </c>
    </row>
    <row r="6925" spans="1:11" ht="14.25" x14ac:dyDescent="0.2">
      <c r="A6925" s="2" t="s">
        <v>734</v>
      </c>
      <c r="B6925" s="124" t="s">
        <v>9408</v>
      </c>
      <c r="C6925" s="124"/>
      <c r="D6925" s="126">
        <v>0.99</v>
      </c>
      <c r="E6925" s="124" t="s">
        <v>769</v>
      </c>
      <c r="F6925" s="124">
        <v>-3</v>
      </c>
      <c r="G6925" s="2" t="s">
        <v>19510</v>
      </c>
      <c r="H6925" s="130"/>
      <c r="I6925" s="134"/>
      <c r="J6925" s="123">
        <f>IF(OR(tbl_Metraj22[[#This Row],[TARIH]]="",tbl_Metraj22[[#This Row],[TARIH]]="-"),0,IF(tbl_Metraj22[[#This Row],[YUZDE]]=0,tbl_Metraj22[[#This Row],[METRAJ_BETON]],tbl_Metraj22[[#This Row],[YUZDE]]*tbl_Metraj22[[#This Row],[METRAJ_BETON]]))</f>
        <v>0</v>
      </c>
      <c r="K6925" s="2" t="s">
        <v>22515</v>
      </c>
    </row>
    <row r="6926" spans="1:11" ht="14.25" x14ac:dyDescent="0.2">
      <c r="A6926" s="2" t="s">
        <v>734</v>
      </c>
      <c r="B6926" s="124" t="s">
        <v>9409</v>
      </c>
      <c r="C6926" s="124"/>
      <c r="D6926" s="126">
        <v>0.96</v>
      </c>
      <c r="E6926" s="124" t="s">
        <v>769</v>
      </c>
      <c r="F6926" s="124">
        <v>-3</v>
      </c>
      <c r="G6926" s="2" t="s">
        <v>19511</v>
      </c>
      <c r="H6926" s="130"/>
      <c r="I6926" s="134"/>
      <c r="J6926" s="123">
        <f>IF(OR(tbl_Metraj22[[#This Row],[TARIH]]="",tbl_Metraj22[[#This Row],[TARIH]]="-"),0,IF(tbl_Metraj22[[#This Row],[YUZDE]]=0,tbl_Metraj22[[#This Row],[METRAJ_BETON]],tbl_Metraj22[[#This Row],[YUZDE]]*tbl_Metraj22[[#This Row],[METRAJ_BETON]]))</f>
        <v>0</v>
      </c>
      <c r="K6926" s="2" t="e">
        <v>#N/A</v>
      </c>
    </row>
    <row r="6927" spans="1:11" ht="14.25" x14ac:dyDescent="0.2">
      <c r="A6927" s="2" t="s">
        <v>734</v>
      </c>
      <c r="B6927" s="124" t="s">
        <v>9410</v>
      </c>
      <c r="C6927" s="124"/>
      <c r="D6927" s="126">
        <v>3.36</v>
      </c>
      <c r="E6927" s="124" t="s">
        <v>769</v>
      </c>
      <c r="F6927" s="124">
        <v>-3</v>
      </c>
      <c r="G6927" s="2" t="s">
        <v>19512</v>
      </c>
      <c r="H6927" s="130"/>
      <c r="I6927" s="134"/>
      <c r="J6927" s="123">
        <f>IF(OR(tbl_Metraj22[[#This Row],[TARIH]]="",tbl_Metraj22[[#This Row],[TARIH]]="-"),0,IF(tbl_Metraj22[[#This Row],[YUZDE]]=0,tbl_Metraj22[[#This Row],[METRAJ_BETON]],tbl_Metraj22[[#This Row],[YUZDE]]*tbl_Metraj22[[#This Row],[METRAJ_BETON]]))</f>
        <v>0</v>
      </c>
      <c r="K6927" s="2" t="s">
        <v>23467</v>
      </c>
    </row>
    <row r="6928" spans="1:11" ht="14.25" x14ac:dyDescent="0.2">
      <c r="A6928" s="2" t="s">
        <v>734</v>
      </c>
      <c r="B6928" s="124" t="s">
        <v>9411</v>
      </c>
      <c r="C6928" s="124"/>
      <c r="D6928" s="126">
        <v>1.76</v>
      </c>
      <c r="E6928" s="124" t="s">
        <v>769</v>
      </c>
      <c r="F6928" s="124">
        <v>-3</v>
      </c>
      <c r="G6928" s="2" t="s">
        <v>19513</v>
      </c>
      <c r="H6928" s="130"/>
      <c r="I6928" s="134"/>
      <c r="J6928" s="123">
        <f>IF(OR(tbl_Metraj22[[#This Row],[TARIH]]="",tbl_Metraj22[[#This Row],[TARIH]]="-"),0,IF(tbl_Metraj22[[#This Row],[YUZDE]]=0,tbl_Metraj22[[#This Row],[METRAJ_BETON]],tbl_Metraj22[[#This Row],[YUZDE]]*tbl_Metraj22[[#This Row],[METRAJ_BETON]]))</f>
        <v>0</v>
      </c>
      <c r="K6928" s="2" t="s">
        <v>22676</v>
      </c>
    </row>
    <row r="6929" spans="1:11" ht="14.25" x14ac:dyDescent="0.2">
      <c r="A6929" s="2" t="s">
        <v>734</v>
      </c>
      <c r="B6929" s="124" t="s">
        <v>9412</v>
      </c>
      <c r="C6929" s="124"/>
      <c r="D6929" s="126">
        <v>0.99</v>
      </c>
      <c r="E6929" s="124" t="s">
        <v>769</v>
      </c>
      <c r="F6929" s="124">
        <v>-3</v>
      </c>
      <c r="G6929" s="2" t="s">
        <v>19514</v>
      </c>
      <c r="H6929" s="130"/>
      <c r="I6929" s="134"/>
      <c r="J6929" s="123">
        <f>IF(OR(tbl_Metraj22[[#This Row],[TARIH]]="",tbl_Metraj22[[#This Row],[TARIH]]="-"),0,IF(tbl_Metraj22[[#This Row],[YUZDE]]=0,tbl_Metraj22[[#This Row],[METRAJ_BETON]],tbl_Metraj22[[#This Row],[YUZDE]]*tbl_Metraj22[[#This Row],[METRAJ_BETON]]))</f>
        <v>0</v>
      </c>
      <c r="K6929" s="2" t="s">
        <v>23381</v>
      </c>
    </row>
    <row r="6930" spans="1:11" ht="14.25" x14ac:dyDescent="0.2">
      <c r="A6930" s="2" t="s">
        <v>734</v>
      </c>
      <c r="B6930" s="124" t="s">
        <v>9413</v>
      </c>
      <c r="C6930" s="124"/>
      <c r="D6930" s="126">
        <v>0.96</v>
      </c>
      <c r="E6930" s="124" t="s">
        <v>769</v>
      </c>
      <c r="F6930" s="124">
        <v>-3</v>
      </c>
      <c r="G6930" s="2" t="s">
        <v>19515</v>
      </c>
      <c r="H6930" s="130"/>
      <c r="I6930" s="134"/>
      <c r="J6930" s="123">
        <f>IF(OR(tbl_Metraj22[[#This Row],[TARIH]]="",tbl_Metraj22[[#This Row],[TARIH]]="-"),0,IF(tbl_Metraj22[[#This Row],[YUZDE]]=0,tbl_Metraj22[[#This Row],[METRAJ_BETON]],tbl_Metraj22[[#This Row],[YUZDE]]*tbl_Metraj22[[#This Row],[METRAJ_BETON]]))</f>
        <v>0</v>
      </c>
      <c r="K6930" s="2" t="e">
        <v>#N/A</v>
      </c>
    </row>
    <row r="6931" spans="1:11" ht="14.25" x14ac:dyDescent="0.2">
      <c r="A6931" s="2" t="s">
        <v>734</v>
      </c>
      <c r="B6931" s="124" t="s">
        <v>9414</v>
      </c>
      <c r="C6931" s="124"/>
      <c r="D6931" s="126">
        <v>3.36</v>
      </c>
      <c r="E6931" s="124" t="s">
        <v>769</v>
      </c>
      <c r="F6931" s="124">
        <v>-3</v>
      </c>
      <c r="G6931" s="2" t="s">
        <v>19516</v>
      </c>
      <c r="H6931" s="130"/>
      <c r="I6931" s="134"/>
      <c r="J6931" s="123">
        <f>IF(OR(tbl_Metraj22[[#This Row],[TARIH]]="",tbl_Metraj22[[#This Row],[TARIH]]="-"),0,IF(tbl_Metraj22[[#This Row],[YUZDE]]=0,tbl_Metraj22[[#This Row],[METRAJ_BETON]],tbl_Metraj22[[#This Row],[YUZDE]]*tbl_Metraj22[[#This Row],[METRAJ_BETON]]))</f>
        <v>0</v>
      </c>
      <c r="K6931" s="2" t="s">
        <v>23469</v>
      </c>
    </row>
    <row r="6932" spans="1:11" ht="14.25" x14ac:dyDescent="0.2">
      <c r="A6932" s="2" t="s">
        <v>734</v>
      </c>
      <c r="B6932" s="124" t="s">
        <v>9415</v>
      </c>
      <c r="C6932" s="124"/>
      <c r="D6932" s="126">
        <v>2.2999999999999998</v>
      </c>
      <c r="E6932" s="124" t="s">
        <v>769</v>
      </c>
      <c r="F6932" s="124">
        <v>-3</v>
      </c>
      <c r="G6932" s="2" t="s">
        <v>19517</v>
      </c>
      <c r="H6932" s="130"/>
      <c r="I6932" s="134"/>
      <c r="J6932" s="123">
        <f>IF(OR(tbl_Metraj22[[#This Row],[TARIH]]="",tbl_Metraj22[[#This Row],[TARIH]]="-"),0,IF(tbl_Metraj22[[#This Row],[YUZDE]]=0,tbl_Metraj22[[#This Row],[METRAJ_BETON]],tbl_Metraj22[[#This Row],[YUZDE]]*tbl_Metraj22[[#This Row],[METRAJ_BETON]]))</f>
        <v>0</v>
      </c>
      <c r="K6932" s="2" t="s">
        <v>22652</v>
      </c>
    </row>
    <row r="6933" spans="1:11" ht="14.25" x14ac:dyDescent="0.2">
      <c r="A6933" s="2" t="s">
        <v>734</v>
      </c>
      <c r="B6933" s="124" t="s">
        <v>9416</v>
      </c>
      <c r="C6933" s="124"/>
      <c r="D6933" s="126">
        <v>0.99</v>
      </c>
      <c r="E6933" s="124" t="s">
        <v>769</v>
      </c>
      <c r="F6933" s="124">
        <v>-3</v>
      </c>
      <c r="G6933" s="2" t="s">
        <v>19518</v>
      </c>
      <c r="H6933" s="130"/>
      <c r="I6933" s="134"/>
      <c r="J6933" s="123">
        <f>IF(OR(tbl_Metraj22[[#This Row],[TARIH]]="",tbl_Metraj22[[#This Row],[TARIH]]="-"),0,IF(tbl_Metraj22[[#This Row],[YUZDE]]=0,tbl_Metraj22[[#This Row],[METRAJ_BETON]],tbl_Metraj22[[#This Row],[YUZDE]]*tbl_Metraj22[[#This Row],[METRAJ_BETON]]))</f>
        <v>0</v>
      </c>
      <c r="K6933" s="2" t="s">
        <v>23482</v>
      </c>
    </row>
    <row r="6934" spans="1:11" ht="14.25" x14ac:dyDescent="0.2">
      <c r="A6934" s="2" t="s">
        <v>734</v>
      </c>
      <c r="B6934" s="124" t="s">
        <v>9417</v>
      </c>
      <c r="C6934" s="124"/>
      <c r="D6934" s="126">
        <v>0.96</v>
      </c>
      <c r="E6934" s="124" t="s">
        <v>769</v>
      </c>
      <c r="F6934" s="124">
        <v>-3</v>
      </c>
      <c r="G6934" s="2" t="s">
        <v>19519</v>
      </c>
      <c r="H6934" s="130"/>
      <c r="I6934" s="134"/>
      <c r="J6934" s="123">
        <f>IF(OR(tbl_Metraj22[[#This Row],[TARIH]]="",tbl_Metraj22[[#This Row],[TARIH]]="-"),0,IF(tbl_Metraj22[[#This Row],[YUZDE]]=0,tbl_Metraj22[[#This Row],[METRAJ_BETON]],tbl_Metraj22[[#This Row],[YUZDE]]*tbl_Metraj22[[#This Row],[METRAJ_BETON]]))</f>
        <v>0</v>
      </c>
      <c r="K6934" s="2" t="e">
        <v>#N/A</v>
      </c>
    </row>
    <row r="6935" spans="1:11" ht="14.25" x14ac:dyDescent="0.2">
      <c r="A6935" s="2" t="s">
        <v>734</v>
      </c>
      <c r="B6935" s="124" t="s">
        <v>9418</v>
      </c>
      <c r="C6935" s="124"/>
      <c r="D6935" s="126">
        <v>2.02</v>
      </c>
      <c r="E6935" s="124" t="s">
        <v>769</v>
      </c>
      <c r="F6935" s="124">
        <v>-3</v>
      </c>
      <c r="G6935" s="2" t="s">
        <v>19520</v>
      </c>
      <c r="H6935" s="130"/>
      <c r="I6935" s="134"/>
      <c r="J6935" s="123">
        <f>IF(OR(tbl_Metraj22[[#This Row],[TARIH]]="",tbl_Metraj22[[#This Row],[TARIH]]="-"),0,IF(tbl_Metraj22[[#This Row],[YUZDE]]=0,tbl_Metraj22[[#This Row],[METRAJ_BETON]],tbl_Metraj22[[#This Row],[YUZDE]]*tbl_Metraj22[[#This Row],[METRAJ_BETON]]))</f>
        <v>0</v>
      </c>
      <c r="K6935" s="2" t="s">
        <v>22748</v>
      </c>
    </row>
    <row r="6936" spans="1:11" ht="14.25" x14ac:dyDescent="0.2">
      <c r="A6936" s="2" t="s">
        <v>734</v>
      </c>
      <c r="B6936" s="124" t="s">
        <v>9419</v>
      </c>
      <c r="C6936" s="124"/>
      <c r="D6936" s="126">
        <v>3.36</v>
      </c>
      <c r="E6936" s="124" t="s">
        <v>769</v>
      </c>
      <c r="F6936" s="124">
        <v>-3</v>
      </c>
      <c r="G6936" s="2" t="s">
        <v>19521</v>
      </c>
      <c r="H6936" s="130"/>
      <c r="I6936" s="134"/>
      <c r="J6936" s="123">
        <f>IF(OR(tbl_Metraj22[[#This Row],[TARIH]]="",tbl_Metraj22[[#This Row],[TARIH]]="-"),0,IF(tbl_Metraj22[[#This Row],[YUZDE]]=0,tbl_Metraj22[[#This Row],[METRAJ_BETON]],tbl_Metraj22[[#This Row],[YUZDE]]*tbl_Metraj22[[#This Row],[METRAJ_BETON]]))</f>
        <v>0</v>
      </c>
      <c r="K6936" s="2" t="s">
        <v>23398</v>
      </c>
    </row>
    <row r="6937" spans="1:11" ht="14.25" x14ac:dyDescent="0.2">
      <c r="A6937" s="2" t="s">
        <v>734</v>
      </c>
      <c r="B6937" s="124" t="s">
        <v>9420</v>
      </c>
      <c r="C6937" s="124"/>
      <c r="D6937" s="126">
        <v>1.76</v>
      </c>
      <c r="E6937" s="124" t="s">
        <v>769</v>
      </c>
      <c r="F6937" s="124">
        <v>-3</v>
      </c>
      <c r="G6937" s="2" t="s">
        <v>19522</v>
      </c>
      <c r="H6937" s="130"/>
      <c r="I6937" s="134"/>
      <c r="J6937" s="123">
        <f>IF(OR(tbl_Metraj22[[#This Row],[TARIH]]="",tbl_Metraj22[[#This Row],[TARIH]]="-"),0,IF(tbl_Metraj22[[#This Row],[YUZDE]]=0,tbl_Metraj22[[#This Row],[METRAJ_BETON]],tbl_Metraj22[[#This Row],[YUZDE]]*tbl_Metraj22[[#This Row],[METRAJ_BETON]]))</f>
        <v>0</v>
      </c>
      <c r="K6937" s="2" t="s">
        <v>22633</v>
      </c>
    </row>
    <row r="6938" spans="1:11" ht="14.25" x14ac:dyDescent="0.2">
      <c r="A6938" s="2" t="s">
        <v>734</v>
      </c>
      <c r="B6938" s="124" t="s">
        <v>9421</v>
      </c>
      <c r="C6938" s="124"/>
      <c r="D6938" s="126">
        <v>0.99</v>
      </c>
      <c r="E6938" s="124" t="s">
        <v>769</v>
      </c>
      <c r="F6938" s="124">
        <v>-3</v>
      </c>
      <c r="G6938" s="2" t="s">
        <v>19523</v>
      </c>
      <c r="H6938" s="130"/>
      <c r="I6938" s="134"/>
      <c r="J6938" s="123">
        <f>IF(OR(tbl_Metraj22[[#This Row],[TARIH]]="",tbl_Metraj22[[#This Row],[TARIH]]="-"),0,IF(tbl_Metraj22[[#This Row],[YUZDE]]=0,tbl_Metraj22[[#This Row],[METRAJ_BETON]],tbl_Metraj22[[#This Row],[YUZDE]]*tbl_Metraj22[[#This Row],[METRAJ_BETON]]))</f>
        <v>0</v>
      </c>
      <c r="K6938" s="2" t="s">
        <v>23389</v>
      </c>
    </row>
    <row r="6939" spans="1:11" ht="14.25" x14ac:dyDescent="0.2">
      <c r="A6939" s="2" t="s">
        <v>734</v>
      </c>
      <c r="B6939" s="124" t="s">
        <v>9422</v>
      </c>
      <c r="C6939" s="124"/>
      <c r="D6939" s="126">
        <v>0.96</v>
      </c>
      <c r="E6939" s="124" t="s">
        <v>769</v>
      </c>
      <c r="F6939" s="124">
        <v>-3</v>
      </c>
      <c r="G6939" s="2" t="s">
        <v>19524</v>
      </c>
      <c r="H6939" s="130"/>
      <c r="I6939" s="134"/>
      <c r="J6939" s="123">
        <f>IF(OR(tbl_Metraj22[[#This Row],[TARIH]]="",tbl_Metraj22[[#This Row],[TARIH]]="-"),0,IF(tbl_Metraj22[[#This Row],[YUZDE]]=0,tbl_Metraj22[[#This Row],[METRAJ_BETON]],tbl_Metraj22[[#This Row],[YUZDE]]*tbl_Metraj22[[#This Row],[METRAJ_BETON]]))</f>
        <v>0</v>
      </c>
      <c r="K6939" s="2" t="e">
        <v>#N/A</v>
      </c>
    </row>
    <row r="6940" spans="1:11" ht="14.25" x14ac:dyDescent="0.2">
      <c r="A6940" s="2" t="s">
        <v>734</v>
      </c>
      <c r="B6940" s="124" t="s">
        <v>9423</v>
      </c>
      <c r="C6940" s="124"/>
      <c r="D6940" s="126">
        <v>3.36</v>
      </c>
      <c r="E6940" s="124" t="s">
        <v>769</v>
      </c>
      <c r="F6940" s="124">
        <v>-3</v>
      </c>
      <c r="G6940" s="2" t="s">
        <v>19525</v>
      </c>
      <c r="H6940" s="130"/>
      <c r="I6940" s="134"/>
      <c r="J6940" s="123">
        <f>IF(OR(tbl_Metraj22[[#This Row],[TARIH]]="",tbl_Metraj22[[#This Row],[TARIH]]="-"),0,IF(tbl_Metraj22[[#This Row],[YUZDE]]=0,tbl_Metraj22[[#This Row],[METRAJ_BETON]],tbl_Metraj22[[#This Row],[YUZDE]]*tbl_Metraj22[[#This Row],[METRAJ_BETON]]))</f>
        <v>0</v>
      </c>
      <c r="K6940" s="2" t="s">
        <v>23464</v>
      </c>
    </row>
    <row r="6941" spans="1:11" ht="14.25" x14ac:dyDescent="0.2">
      <c r="A6941" s="2" t="s">
        <v>734</v>
      </c>
      <c r="B6941" s="124" t="s">
        <v>9424</v>
      </c>
      <c r="C6941" s="124"/>
      <c r="D6941" s="126">
        <v>2.34</v>
      </c>
      <c r="E6941" s="124" t="s">
        <v>769</v>
      </c>
      <c r="F6941" s="124">
        <v>-3</v>
      </c>
      <c r="G6941" s="2" t="s">
        <v>19526</v>
      </c>
      <c r="H6941" s="130"/>
      <c r="I6941" s="134"/>
      <c r="J6941" s="123">
        <f>IF(OR(tbl_Metraj22[[#This Row],[TARIH]]="",tbl_Metraj22[[#This Row],[TARIH]]="-"),0,IF(tbl_Metraj22[[#This Row],[YUZDE]]=0,tbl_Metraj22[[#This Row],[METRAJ_BETON]],tbl_Metraj22[[#This Row],[YUZDE]]*tbl_Metraj22[[#This Row],[METRAJ_BETON]]))</f>
        <v>0</v>
      </c>
      <c r="K6941" s="2" t="s">
        <v>22624</v>
      </c>
    </row>
    <row r="6942" spans="1:11" ht="14.25" x14ac:dyDescent="0.2">
      <c r="A6942" s="2" t="s">
        <v>734</v>
      </c>
      <c r="B6942" s="124" t="s">
        <v>9425</v>
      </c>
      <c r="C6942" s="124"/>
      <c r="D6942" s="126">
        <v>0.99</v>
      </c>
      <c r="E6942" s="124" t="s">
        <v>769</v>
      </c>
      <c r="F6942" s="124">
        <v>-3</v>
      </c>
      <c r="G6942" s="2" t="s">
        <v>19527</v>
      </c>
      <c r="H6942" s="130"/>
      <c r="I6942" s="134"/>
      <c r="J6942" s="123">
        <f>IF(OR(tbl_Metraj22[[#This Row],[TARIH]]="",tbl_Metraj22[[#This Row],[TARIH]]="-"),0,IF(tbl_Metraj22[[#This Row],[YUZDE]]=0,tbl_Metraj22[[#This Row],[METRAJ_BETON]],tbl_Metraj22[[#This Row],[YUZDE]]*tbl_Metraj22[[#This Row],[METRAJ_BETON]]))</f>
        <v>0</v>
      </c>
      <c r="K6942" s="2" t="s">
        <v>23473</v>
      </c>
    </row>
    <row r="6943" spans="1:11" ht="14.25" x14ac:dyDescent="0.2">
      <c r="A6943" s="2" t="s">
        <v>734</v>
      </c>
      <c r="B6943" s="124" t="s">
        <v>9426</v>
      </c>
      <c r="C6943" s="124"/>
      <c r="D6943" s="126">
        <v>0.96</v>
      </c>
      <c r="E6943" s="124" t="s">
        <v>769</v>
      </c>
      <c r="F6943" s="124">
        <v>-3</v>
      </c>
      <c r="G6943" s="2" t="s">
        <v>19528</v>
      </c>
      <c r="H6943" s="130"/>
      <c r="I6943" s="134"/>
      <c r="J6943" s="123">
        <f>IF(OR(tbl_Metraj22[[#This Row],[TARIH]]="",tbl_Metraj22[[#This Row],[TARIH]]="-"),0,IF(tbl_Metraj22[[#This Row],[YUZDE]]=0,tbl_Metraj22[[#This Row],[METRAJ_BETON]],tbl_Metraj22[[#This Row],[YUZDE]]*tbl_Metraj22[[#This Row],[METRAJ_BETON]]))</f>
        <v>0</v>
      </c>
      <c r="K6943" s="2" t="e">
        <v>#N/A</v>
      </c>
    </row>
    <row r="6944" spans="1:11" ht="14.25" x14ac:dyDescent="0.2">
      <c r="A6944" s="2" t="s">
        <v>734</v>
      </c>
      <c r="B6944" s="124" t="s">
        <v>9427</v>
      </c>
      <c r="C6944" s="124"/>
      <c r="D6944" s="126">
        <v>3.36</v>
      </c>
      <c r="E6944" s="124" t="s">
        <v>769</v>
      </c>
      <c r="F6944" s="124">
        <v>-3</v>
      </c>
      <c r="G6944" s="2" t="s">
        <v>19529</v>
      </c>
      <c r="H6944" s="130"/>
      <c r="I6944" s="134"/>
      <c r="J6944" s="123">
        <f>IF(OR(tbl_Metraj22[[#This Row],[TARIH]]="",tbl_Metraj22[[#This Row],[TARIH]]="-"),0,IF(tbl_Metraj22[[#This Row],[YUZDE]]=0,tbl_Metraj22[[#This Row],[METRAJ_BETON]],tbl_Metraj22[[#This Row],[YUZDE]]*tbl_Metraj22[[#This Row],[METRAJ_BETON]]))</f>
        <v>0</v>
      </c>
      <c r="K6944" s="2" t="s">
        <v>23456</v>
      </c>
    </row>
    <row r="6945" spans="1:11" ht="14.25" x14ac:dyDescent="0.2">
      <c r="A6945" s="2" t="s">
        <v>734</v>
      </c>
      <c r="B6945" s="124" t="s">
        <v>9428</v>
      </c>
      <c r="C6945" s="124"/>
      <c r="D6945" s="126">
        <v>1.75</v>
      </c>
      <c r="E6945" s="124" t="s">
        <v>769</v>
      </c>
      <c r="F6945" s="124">
        <v>-3</v>
      </c>
      <c r="G6945" s="2" t="s">
        <v>19530</v>
      </c>
      <c r="H6945" s="130"/>
      <c r="I6945" s="134"/>
      <c r="J6945" s="123">
        <f>IF(OR(tbl_Metraj22[[#This Row],[TARIH]]="",tbl_Metraj22[[#This Row],[TARIH]]="-"),0,IF(tbl_Metraj22[[#This Row],[YUZDE]]=0,tbl_Metraj22[[#This Row],[METRAJ_BETON]],tbl_Metraj22[[#This Row],[YUZDE]]*tbl_Metraj22[[#This Row],[METRAJ_BETON]]))</f>
        <v>0</v>
      </c>
      <c r="K6945" s="2" t="s">
        <v>23419</v>
      </c>
    </row>
    <row r="6946" spans="1:11" ht="14.25" x14ac:dyDescent="0.2">
      <c r="A6946" s="2" t="s">
        <v>734</v>
      </c>
      <c r="B6946" s="124" t="s">
        <v>9429</v>
      </c>
      <c r="C6946" s="124"/>
      <c r="D6946" s="126">
        <v>0.99</v>
      </c>
      <c r="E6946" s="124" t="s">
        <v>769</v>
      </c>
      <c r="F6946" s="124">
        <v>-3</v>
      </c>
      <c r="G6946" s="2" t="s">
        <v>19531</v>
      </c>
      <c r="H6946" s="130"/>
      <c r="I6946" s="134"/>
      <c r="J6946" s="123">
        <f>IF(OR(tbl_Metraj22[[#This Row],[TARIH]]="",tbl_Metraj22[[#This Row],[TARIH]]="-"),0,IF(tbl_Metraj22[[#This Row],[YUZDE]]=0,tbl_Metraj22[[#This Row],[METRAJ_BETON]],tbl_Metraj22[[#This Row],[YUZDE]]*tbl_Metraj22[[#This Row],[METRAJ_BETON]]))</f>
        <v>0</v>
      </c>
      <c r="K6946" s="2" t="s">
        <v>23449</v>
      </c>
    </row>
    <row r="6947" spans="1:11" ht="14.25" x14ac:dyDescent="0.2">
      <c r="A6947" s="2" t="s">
        <v>734</v>
      </c>
      <c r="B6947" s="124" t="s">
        <v>9430</v>
      </c>
      <c r="C6947" s="124"/>
      <c r="D6947" s="126">
        <v>0.96</v>
      </c>
      <c r="E6947" s="124" t="s">
        <v>769</v>
      </c>
      <c r="F6947" s="124">
        <v>-3</v>
      </c>
      <c r="G6947" s="2" t="s">
        <v>19532</v>
      </c>
      <c r="H6947" s="130"/>
      <c r="I6947" s="134"/>
      <c r="J6947" s="123">
        <f>IF(OR(tbl_Metraj22[[#This Row],[TARIH]]="",tbl_Metraj22[[#This Row],[TARIH]]="-"),0,IF(tbl_Metraj22[[#This Row],[YUZDE]]=0,tbl_Metraj22[[#This Row],[METRAJ_BETON]],tbl_Metraj22[[#This Row],[YUZDE]]*tbl_Metraj22[[#This Row],[METRAJ_BETON]]))</f>
        <v>0</v>
      </c>
      <c r="K6947" s="2" t="e">
        <v>#N/A</v>
      </c>
    </row>
    <row r="6948" spans="1:11" ht="14.25" x14ac:dyDescent="0.2">
      <c r="A6948" s="2" t="s">
        <v>734</v>
      </c>
      <c r="B6948" s="124" t="s">
        <v>9431</v>
      </c>
      <c r="C6948" s="124"/>
      <c r="D6948" s="126">
        <v>3.36</v>
      </c>
      <c r="E6948" s="124" t="s">
        <v>769</v>
      </c>
      <c r="F6948" s="124">
        <v>-3</v>
      </c>
      <c r="G6948" s="2" t="s">
        <v>19533</v>
      </c>
      <c r="H6948" s="130"/>
      <c r="I6948" s="134"/>
      <c r="J6948" s="123">
        <f>IF(OR(tbl_Metraj22[[#This Row],[TARIH]]="",tbl_Metraj22[[#This Row],[TARIH]]="-"),0,IF(tbl_Metraj22[[#This Row],[YUZDE]]=0,tbl_Metraj22[[#This Row],[METRAJ_BETON]],tbl_Metraj22[[#This Row],[YUZDE]]*tbl_Metraj22[[#This Row],[METRAJ_BETON]]))</f>
        <v>0</v>
      </c>
      <c r="K6948" s="2" t="s">
        <v>23450</v>
      </c>
    </row>
    <row r="6949" spans="1:11" ht="14.25" x14ac:dyDescent="0.2">
      <c r="A6949" s="2" t="s">
        <v>734</v>
      </c>
      <c r="B6949" s="124" t="s">
        <v>9432</v>
      </c>
      <c r="C6949" s="124"/>
      <c r="D6949" s="126">
        <v>1.61</v>
      </c>
      <c r="E6949" s="124" t="s">
        <v>769</v>
      </c>
      <c r="F6949" s="124">
        <v>-3</v>
      </c>
      <c r="G6949" s="2" t="s">
        <v>19534</v>
      </c>
      <c r="H6949" s="130"/>
      <c r="I6949" s="134"/>
      <c r="J6949" s="123">
        <f>IF(OR(tbl_Metraj22[[#This Row],[TARIH]]="",tbl_Metraj22[[#This Row],[TARIH]]="-"),0,IF(tbl_Metraj22[[#This Row],[YUZDE]]=0,tbl_Metraj22[[#This Row],[METRAJ_BETON]],tbl_Metraj22[[#This Row],[YUZDE]]*tbl_Metraj22[[#This Row],[METRAJ_BETON]]))</f>
        <v>0</v>
      </c>
      <c r="K6949" s="2" t="s">
        <v>22713</v>
      </c>
    </row>
    <row r="6950" spans="1:11" ht="14.25" x14ac:dyDescent="0.2">
      <c r="A6950" s="2" t="s">
        <v>734</v>
      </c>
      <c r="B6950" s="124" t="s">
        <v>9433</v>
      </c>
      <c r="C6950" s="124"/>
      <c r="D6950" s="126">
        <v>1.98</v>
      </c>
      <c r="E6950" s="124" t="s">
        <v>769</v>
      </c>
      <c r="F6950" s="124">
        <v>-3</v>
      </c>
      <c r="G6950" s="2" t="s">
        <v>19535</v>
      </c>
      <c r="H6950" s="130"/>
      <c r="I6950" s="134"/>
      <c r="J6950" s="123">
        <f>IF(OR(tbl_Metraj22[[#This Row],[TARIH]]="",tbl_Metraj22[[#This Row],[TARIH]]="-"),0,IF(tbl_Metraj22[[#This Row],[YUZDE]]=0,tbl_Metraj22[[#This Row],[METRAJ_BETON]],tbl_Metraj22[[#This Row],[YUZDE]]*tbl_Metraj22[[#This Row],[METRAJ_BETON]]))</f>
        <v>0</v>
      </c>
      <c r="K6950" s="2" t="s">
        <v>22714</v>
      </c>
    </row>
    <row r="6951" spans="1:11" ht="14.25" x14ac:dyDescent="0.2">
      <c r="A6951" s="2" t="s">
        <v>734</v>
      </c>
      <c r="B6951" s="124" t="s">
        <v>9434</v>
      </c>
      <c r="C6951" s="124"/>
      <c r="D6951" s="126">
        <v>1.65</v>
      </c>
      <c r="E6951" s="124" t="s">
        <v>769</v>
      </c>
      <c r="F6951" s="124">
        <v>-3</v>
      </c>
      <c r="G6951" s="2" t="s">
        <v>19536</v>
      </c>
      <c r="H6951" s="130"/>
      <c r="I6951" s="134"/>
      <c r="J6951" s="123">
        <f>IF(OR(tbl_Metraj22[[#This Row],[TARIH]]="",tbl_Metraj22[[#This Row],[TARIH]]="-"),0,IF(tbl_Metraj22[[#This Row],[YUZDE]]=0,tbl_Metraj22[[#This Row],[METRAJ_BETON]],tbl_Metraj22[[#This Row],[YUZDE]]*tbl_Metraj22[[#This Row],[METRAJ_BETON]]))</f>
        <v>0</v>
      </c>
      <c r="K6951" s="2" t="s">
        <v>22715</v>
      </c>
    </row>
    <row r="6952" spans="1:11" ht="14.25" x14ac:dyDescent="0.2">
      <c r="A6952" s="2" t="s">
        <v>734</v>
      </c>
      <c r="B6952" s="124" t="s">
        <v>9435</v>
      </c>
      <c r="C6952" s="124"/>
      <c r="D6952" s="126">
        <v>1.98</v>
      </c>
      <c r="E6952" s="124" t="s">
        <v>769</v>
      </c>
      <c r="F6952" s="124">
        <v>-3</v>
      </c>
      <c r="G6952" s="2" t="s">
        <v>19537</v>
      </c>
      <c r="H6952" s="130"/>
      <c r="I6952" s="134"/>
      <c r="J6952" s="123">
        <f>IF(OR(tbl_Metraj22[[#This Row],[TARIH]]="",tbl_Metraj22[[#This Row],[TARIH]]="-"),0,IF(tbl_Metraj22[[#This Row],[YUZDE]]=0,tbl_Metraj22[[#This Row],[METRAJ_BETON]],tbl_Metraj22[[#This Row],[YUZDE]]*tbl_Metraj22[[#This Row],[METRAJ_BETON]]))</f>
        <v>0</v>
      </c>
      <c r="K6952" s="2" t="s">
        <v>22716</v>
      </c>
    </row>
    <row r="6953" spans="1:11" ht="14.25" x14ac:dyDescent="0.2">
      <c r="A6953" s="2" t="s">
        <v>734</v>
      </c>
      <c r="B6953" s="124" t="s">
        <v>9436</v>
      </c>
      <c r="C6953" s="124"/>
      <c r="D6953" s="126">
        <v>1.65</v>
      </c>
      <c r="E6953" s="124" t="s">
        <v>769</v>
      </c>
      <c r="F6953" s="124">
        <v>-3</v>
      </c>
      <c r="G6953" s="2" t="s">
        <v>19538</v>
      </c>
      <c r="H6953" s="130"/>
      <c r="I6953" s="134"/>
      <c r="J6953" s="123">
        <f>IF(OR(tbl_Metraj22[[#This Row],[TARIH]]="",tbl_Metraj22[[#This Row],[TARIH]]="-"),0,IF(tbl_Metraj22[[#This Row],[YUZDE]]=0,tbl_Metraj22[[#This Row],[METRAJ_BETON]],tbl_Metraj22[[#This Row],[YUZDE]]*tbl_Metraj22[[#This Row],[METRAJ_BETON]]))</f>
        <v>0</v>
      </c>
      <c r="K6953" s="2" t="s">
        <v>22717</v>
      </c>
    </row>
    <row r="6954" spans="1:11" ht="14.25" x14ac:dyDescent="0.2">
      <c r="A6954" s="2" t="s">
        <v>734</v>
      </c>
      <c r="B6954" s="124" t="s">
        <v>9437</v>
      </c>
      <c r="C6954" s="124"/>
      <c r="D6954" s="126">
        <v>1.99</v>
      </c>
      <c r="E6954" s="124" t="s">
        <v>769</v>
      </c>
      <c r="F6954" s="124">
        <v>-3</v>
      </c>
      <c r="G6954" s="2" t="s">
        <v>19539</v>
      </c>
      <c r="H6954" s="130"/>
      <c r="I6954" s="134"/>
      <c r="J6954" s="123">
        <f>IF(OR(tbl_Metraj22[[#This Row],[TARIH]]="",tbl_Metraj22[[#This Row],[TARIH]]="-"),0,IF(tbl_Metraj22[[#This Row],[YUZDE]]=0,tbl_Metraj22[[#This Row],[METRAJ_BETON]],tbl_Metraj22[[#This Row],[YUZDE]]*tbl_Metraj22[[#This Row],[METRAJ_BETON]]))</f>
        <v>0</v>
      </c>
      <c r="K6954" s="2" t="s">
        <v>22718</v>
      </c>
    </row>
    <row r="6955" spans="1:11" ht="14.25" x14ac:dyDescent="0.2">
      <c r="A6955" s="2" t="s">
        <v>734</v>
      </c>
      <c r="B6955" s="124" t="s">
        <v>9438</v>
      </c>
      <c r="C6955" s="124"/>
      <c r="D6955" s="126">
        <v>2.97</v>
      </c>
      <c r="E6955" s="124" t="s">
        <v>769</v>
      </c>
      <c r="F6955" s="124">
        <v>-3</v>
      </c>
      <c r="G6955" s="2" t="s">
        <v>19540</v>
      </c>
      <c r="H6955" s="130"/>
      <c r="I6955" s="134"/>
      <c r="J6955" s="123">
        <f>IF(OR(tbl_Metraj22[[#This Row],[TARIH]]="",tbl_Metraj22[[#This Row],[TARIH]]="-"),0,IF(tbl_Metraj22[[#This Row],[YUZDE]]=0,tbl_Metraj22[[#This Row],[METRAJ_BETON]],tbl_Metraj22[[#This Row],[YUZDE]]*tbl_Metraj22[[#This Row],[METRAJ_BETON]]))</f>
        <v>0</v>
      </c>
      <c r="K6955" s="2" t="s">
        <v>22719</v>
      </c>
    </row>
    <row r="6956" spans="1:11" ht="14.25" x14ac:dyDescent="0.2">
      <c r="A6956" s="2" t="s">
        <v>728</v>
      </c>
      <c r="B6956" s="124" t="s">
        <v>10123</v>
      </c>
      <c r="C6956" s="124"/>
      <c r="D6956" s="126">
        <v>1.26</v>
      </c>
      <c r="E6956" s="124" t="s">
        <v>769</v>
      </c>
      <c r="F6956" s="124">
        <v>-3</v>
      </c>
      <c r="G6956" s="2" t="s">
        <v>19541</v>
      </c>
      <c r="H6956" s="130">
        <v>45908</v>
      </c>
      <c r="I6956" s="134"/>
      <c r="J6956" s="123">
        <f>IF(OR(tbl_Metraj22[[#This Row],[TARIH]]="",tbl_Metraj22[[#This Row],[TARIH]]="-"),0,IF(tbl_Metraj22[[#This Row],[YUZDE]]=0,tbl_Metraj22[[#This Row],[METRAJ_BETON]],tbl_Metraj22[[#This Row],[YUZDE]]*tbl_Metraj22[[#This Row],[METRAJ_BETON]]))</f>
        <v>1.26</v>
      </c>
      <c r="K6956" s="2" t="s">
        <v>952</v>
      </c>
    </row>
    <row r="6957" spans="1:11" ht="14.25" x14ac:dyDescent="0.2">
      <c r="A6957" s="2" t="s">
        <v>728</v>
      </c>
      <c r="B6957" s="124" t="s">
        <v>10124</v>
      </c>
      <c r="C6957" s="124"/>
      <c r="D6957" s="126">
        <v>3.92</v>
      </c>
      <c r="E6957" s="124" t="s">
        <v>769</v>
      </c>
      <c r="F6957" s="124">
        <v>-3</v>
      </c>
      <c r="G6957" s="2" t="s">
        <v>19542</v>
      </c>
      <c r="H6957" s="130">
        <v>45907</v>
      </c>
      <c r="I6957" s="134"/>
      <c r="J6957" s="123">
        <f>IF(OR(tbl_Metraj22[[#This Row],[TARIH]]="",tbl_Metraj22[[#This Row],[TARIH]]="-"),0,IF(tbl_Metraj22[[#This Row],[YUZDE]]=0,tbl_Metraj22[[#This Row],[METRAJ_BETON]],tbl_Metraj22[[#This Row],[YUZDE]]*tbl_Metraj22[[#This Row],[METRAJ_BETON]]))</f>
        <v>3.92</v>
      </c>
      <c r="K6957" s="2" t="s">
        <v>990</v>
      </c>
    </row>
    <row r="6958" spans="1:11" ht="14.25" x14ac:dyDescent="0.2">
      <c r="A6958" s="2" t="s">
        <v>728</v>
      </c>
      <c r="B6958" s="124" t="s">
        <v>10125</v>
      </c>
      <c r="C6958" s="124"/>
      <c r="D6958" s="126">
        <v>3.92</v>
      </c>
      <c r="E6958" s="124" t="s">
        <v>769</v>
      </c>
      <c r="F6958" s="124">
        <v>-3</v>
      </c>
      <c r="G6958" s="2" t="s">
        <v>19543</v>
      </c>
      <c r="H6958" s="130">
        <v>45906</v>
      </c>
      <c r="I6958" s="134"/>
      <c r="J6958" s="123">
        <f>IF(OR(tbl_Metraj22[[#This Row],[TARIH]]="",tbl_Metraj22[[#This Row],[TARIH]]="-"),0,IF(tbl_Metraj22[[#This Row],[YUZDE]]=0,tbl_Metraj22[[#This Row],[METRAJ_BETON]],tbl_Metraj22[[#This Row],[YUZDE]]*tbl_Metraj22[[#This Row],[METRAJ_BETON]]))</f>
        <v>3.92</v>
      </c>
      <c r="K6958" s="2" t="s">
        <v>991</v>
      </c>
    </row>
    <row r="6959" spans="1:11" ht="14.25" x14ac:dyDescent="0.2">
      <c r="A6959" s="2" t="s">
        <v>728</v>
      </c>
      <c r="B6959" s="124" t="s">
        <v>10126</v>
      </c>
      <c r="C6959" s="124"/>
      <c r="D6959" s="126">
        <v>3.36</v>
      </c>
      <c r="E6959" s="124" t="s">
        <v>769</v>
      </c>
      <c r="F6959" s="124">
        <v>-3</v>
      </c>
      <c r="G6959" s="2" t="s">
        <v>19544</v>
      </c>
      <c r="H6959" s="130">
        <v>45905</v>
      </c>
      <c r="I6959" s="134"/>
      <c r="J6959" s="123">
        <f>IF(OR(tbl_Metraj22[[#This Row],[TARIH]]="",tbl_Metraj22[[#This Row],[TARIH]]="-"),0,IF(tbl_Metraj22[[#This Row],[YUZDE]]=0,tbl_Metraj22[[#This Row],[METRAJ_BETON]],tbl_Metraj22[[#This Row],[YUZDE]]*tbl_Metraj22[[#This Row],[METRAJ_BETON]]))</f>
        <v>3.36</v>
      </c>
      <c r="K6959" s="2" t="s">
        <v>992</v>
      </c>
    </row>
    <row r="6960" spans="1:11" ht="14.25" x14ac:dyDescent="0.2">
      <c r="A6960" s="2" t="s">
        <v>728</v>
      </c>
      <c r="B6960" s="124" t="s">
        <v>10127</v>
      </c>
      <c r="C6960" s="124"/>
      <c r="D6960" s="126">
        <v>4.32</v>
      </c>
      <c r="E6960" s="124" t="s">
        <v>769</v>
      </c>
      <c r="F6960" s="124">
        <v>-3</v>
      </c>
      <c r="G6960" s="2" t="s">
        <v>19545</v>
      </c>
      <c r="H6960" s="130">
        <v>45905</v>
      </c>
      <c r="I6960" s="134"/>
      <c r="J6960" s="123">
        <f>IF(OR(tbl_Metraj22[[#This Row],[TARIH]]="",tbl_Metraj22[[#This Row],[TARIH]]="-"),0,IF(tbl_Metraj22[[#This Row],[YUZDE]]=0,tbl_Metraj22[[#This Row],[METRAJ_BETON]],tbl_Metraj22[[#This Row],[YUZDE]]*tbl_Metraj22[[#This Row],[METRAJ_BETON]]))</f>
        <v>4.32</v>
      </c>
      <c r="K6960" s="2" t="s">
        <v>993</v>
      </c>
    </row>
    <row r="6961" spans="1:11" ht="14.25" x14ac:dyDescent="0.2">
      <c r="A6961" s="2" t="s">
        <v>728</v>
      </c>
      <c r="B6961" s="124" t="s">
        <v>10128</v>
      </c>
      <c r="C6961" s="124"/>
      <c r="D6961" s="126">
        <v>4.32</v>
      </c>
      <c r="E6961" s="124" t="s">
        <v>769</v>
      </c>
      <c r="F6961" s="124">
        <v>-3</v>
      </c>
      <c r="G6961" s="2" t="s">
        <v>19546</v>
      </c>
      <c r="H6961" s="130"/>
      <c r="I6961" s="134"/>
      <c r="J6961" s="123">
        <f>IF(OR(tbl_Metraj22[[#This Row],[TARIH]]="",tbl_Metraj22[[#This Row],[TARIH]]="-"),0,IF(tbl_Metraj22[[#This Row],[YUZDE]]=0,tbl_Metraj22[[#This Row],[METRAJ_BETON]],tbl_Metraj22[[#This Row],[YUZDE]]*tbl_Metraj22[[#This Row],[METRAJ_BETON]]))</f>
        <v>0</v>
      </c>
      <c r="K6961" s="2" t="s">
        <v>994</v>
      </c>
    </row>
    <row r="6962" spans="1:11" ht="14.25" x14ac:dyDescent="0.2">
      <c r="A6962" s="2" t="s">
        <v>728</v>
      </c>
      <c r="B6962" s="124" t="s">
        <v>10131</v>
      </c>
      <c r="C6962" s="124"/>
      <c r="D6962" s="126">
        <v>4.32</v>
      </c>
      <c r="E6962" s="124" t="s">
        <v>769</v>
      </c>
      <c r="F6962" s="124">
        <v>-3</v>
      </c>
      <c r="G6962" s="2" t="s">
        <v>19547</v>
      </c>
      <c r="H6962" s="130"/>
      <c r="I6962" s="134"/>
      <c r="J6962" s="123">
        <f>IF(OR(tbl_Metraj22[[#This Row],[TARIH]]="",tbl_Metraj22[[#This Row],[TARIH]]="-"),0,IF(tbl_Metraj22[[#This Row],[YUZDE]]=0,tbl_Metraj22[[#This Row],[METRAJ_BETON]],tbl_Metraj22[[#This Row],[YUZDE]]*tbl_Metraj22[[#This Row],[METRAJ_BETON]]))</f>
        <v>0</v>
      </c>
      <c r="K6962" s="2" t="s">
        <v>997</v>
      </c>
    </row>
    <row r="6963" spans="1:11" ht="14.25" x14ac:dyDescent="0.2">
      <c r="A6963" s="2" t="s">
        <v>728</v>
      </c>
      <c r="B6963" s="124" t="s">
        <v>10132</v>
      </c>
      <c r="C6963" s="124"/>
      <c r="D6963" s="126">
        <v>2.66</v>
      </c>
      <c r="E6963" s="124" t="s">
        <v>769</v>
      </c>
      <c r="F6963" s="124">
        <v>-3</v>
      </c>
      <c r="G6963" s="2" t="s">
        <v>19548</v>
      </c>
      <c r="H6963" s="130">
        <v>45905</v>
      </c>
      <c r="I6963" s="134"/>
      <c r="J6963" s="123">
        <f>IF(OR(tbl_Metraj22[[#This Row],[TARIH]]="",tbl_Metraj22[[#This Row],[TARIH]]="-"),0,IF(tbl_Metraj22[[#This Row],[YUZDE]]=0,tbl_Metraj22[[#This Row],[METRAJ_BETON]],tbl_Metraj22[[#This Row],[YUZDE]]*tbl_Metraj22[[#This Row],[METRAJ_BETON]]))</f>
        <v>2.66</v>
      </c>
      <c r="K6963" s="2" t="s">
        <v>998</v>
      </c>
    </row>
    <row r="6964" spans="1:11" ht="14.25" x14ac:dyDescent="0.2">
      <c r="A6964" s="2" t="s">
        <v>728</v>
      </c>
      <c r="B6964" s="124" t="s">
        <v>10133</v>
      </c>
      <c r="C6964" s="124"/>
      <c r="D6964" s="126">
        <v>2.31</v>
      </c>
      <c r="E6964" s="124" t="s">
        <v>769</v>
      </c>
      <c r="F6964" s="124">
        <v>-3</v>
      </c>
      <c r="G6964" s="2" t="s">
        <v>19549</v>
      </c>
      <c r="H6964" s="130">
        <v>45908</v>
      </c>
      <c r="I6964" s="134"/>
      <c r="J6964" s="123">
        <f>IF(OR(tbl_Metraj22[[#This Row],[TARIH]]="",tbl_Metraj22[[#This Row],[TARIH]]="-"),0,IF(tbl_Metraj22[[#This Row],[YUZDE]]=0,tbl_Metraj22[[#This Row],[METRAJ_BETON]],tbl_Metraj22[[#This Row],[YUZDE]]*tbl_Metraj22[[#This Row],[METRAJ_BETON]]))</f>
        <v>2.31</v>
      </c>
      <c r="K6964" s="2" t="s">
        <v>1031</v>
      </c>
    </row>
    <row r="6965" spans="1:11" ht="14.25" x14ac:dyDescent="0.2">
      <c r="A6965" s="2" t="s">
        <v>728</v>
      </c>
      <c r="B6965" s="124" t="s">
        <v>10136</v>
      </c>
      <c r="C6965" s="124"/>
      <c r="D6965" s="126">
        <v>2.31</v>
      </c>
      <c r="E6965" s="124" t="s">
        <v>769</v>
      </c>
      <c r="F6965" s="124">
        <v>-3</v>
      </c>
      <c r="G6965" s="2" t="s">
        <v>19550</v>
      </c>
      <c r="H6965" s="130">
        <v>45908</v>
      </c>
      <c r="I6965" s="134"/>
      <c r="J6965" s="123">
        <f>IF(OR(tbl_Metraj22[[#This Row],[TARIH]]="",tbl_Metraj22[[#This Row],[TARIH]]="-"),0,IF(tbl_Metraj22[[#This Row],[YUZDE]]=0,tbl_Metraj22[[#This Row],[METRAJ_BETON]],tbl_Metraj22[[#This Row],[YUZDE]]*tbl_Metraj22[[#This Row],[METRAJ_BETON]]))</f>
        <v>2.31</v>
      </c>
      <c r="K6965" s="2" t="s">
        <v>1030</v>
      </c>
    </row>
    <row r="6966" spans="1:11" ht="14.25" x14ac:dyDescent="0.2">
      <c r="A6966" s="2" t="s">
        <v>728</v>
      </c>
      <c r="B6966" s="124" t="s">
        <v>10138</v>
      </c>
      <c r="C6966" s="124"/>
      <c r="D6966" s="126">
        <v>4.3600000000000003</v>
      </c>
      <c r="E6966" s="124" t="s">
        <v>769</v>
      </c>
      <c r="F6966" s="124">
        <v>-3</v>
      </c>
      <c r="G6966" s="2" t="s">
        <v>19551</v>
      </c>
      <c r="H6966" s="130">
        <v>45905</v>
      </c>
      <c r="I6966" s="134"/>
      <c r="J6966" s="123">
        <f>IF(OR(tbl_Metraj22[[#This Row],[TARIH]]="",tbl_Metraj22[[#This Row],[TARIH]]="-"),0,IF(tbl_Metraj22[[#This Row],[YUZDE]]=0,tbl_Metraj22[[#This Row],[METRAJ_BETON]],tbl_Metraj22[[#This Row],[YUZDE]]*tbl_Metraj22[[#This Row],[METRAJ_BETON]]))</f>
        <v>4.3600000000000003</v>
      </c>
      <c r="K6966" s="2" t="s">
        <v>1021</v>
      </c>
    </row>
    <row r="6967" spans="1:11" ht="14.25" x14ac:dyDescent="0.2">
      <c r="A6967" s="2" t="s">
        <v>728</v>
      </c>
      <c r="B6967" s="124" t="s">
        <v>10178</v>
      </c>
      <c r="C6967" s="124"/>
      <c r="D6967" s="126">
        <v>3.08</v>
      </c>
      <c r="E6967" s="124" t="s">
        <v>769</v>
      </c>
      <c r="F6967" s="124">
        <v>-3</v>
      </c>
      <c r="G6967" s="2" t="s">
        <v>19552</v>
      </c>
      <c r="H6967" s="130">
        <v>45905</v>
      </c>
      <c r="I6967" s="134"/>
      <c r="J6967" s="123">
        <f>IF(OR(tbl_Metraj22[[#This Row],[TARIH]]="",tbl_Metraj22[[#This Row],[TARIH]]="-"),0,IF(tbl_Metraj22[[#This Row],[YUZDE]]=0,tbl_Metraj22[[#This Row],[METRAJ_BETON]],tbl_Metraj22[[#This Row],[YUZDE]]*tbl_Metraj22[[#This Row],[METRAJ_BETON]]))</f>
        <v>3.08</v>
      </c>
      <c r="K6967" s="2" t="s">
        <v>978</v>
      </c>
    </row>
    <row r="6968" spans="1:11" ht="14.25" x14ac:dyDescent="0.2">
      <c r="A6968" s="2" t="s">
        <v>728</v>
      </c>
      <c r="B6968" s="124" t="s">
        <v>10179</v>
      </c>
      <c r="C6968" s="124"/>
      <c r="D6968" s="126">
        <v>2.2400000000000002</v>
      </c>
      <c r="E6968" s="124" t="s">
        <v>769</v>
      </c>
      <c r="F6968" s="124">
        <v>-3</v>
      </c>
      <c r="G6968" s="2" t="s">
        <v>19553</v>
      </c>
      <c r="H6968" s="130"/>
      <c r="I6968" s="134"/>
      <c r="J6968" s="123">
        <f>IF(OR(tbl_Metraj22[[#This Row],[TARIH]]="",tbl_Metraj22[[#This Row],[TARIH]]="-"),0,IF(tbl_Metraj22[[#This Row],[YUZDE]]=0,tbl_Metraj22[[#This Row],[METRAJ_BETON]],tbl_Metraj22[[#This Row],[YUZDE]]*tbl_Metraj22[[#This Row],[METRAJ_BETON]]))</f>
        <v>0</v>
      </c>
      <c r="K6968" s="2" t="s">
        <v>1002</v>
      </c>
    </row>
    <row r="6969" spans="1:11" ht="14.25" x14ac:dyDescent="0.2">
      <c r="A6969" s="2" t="s">
        <v>728</v>
      </c>
      <c r="B6969" s="124" t="s">
        <v>10180</v>
      </c>
      <c r="C6969" s="124"/>
      <c r="D6969" s="126">
        <v>2.8</v>
      </c>
      <c r="E6969" s="124" t="s">
        <v>769</v>
      </c>
      <c r="F6969" s="124">
        <v>-3</v>
      </c>
      <c r="G6969" s="2" t="s">
        <v>19554</v>
      </c>
      <c r="H6969" s="130">
        <v>45905</v>
      </c>
      <c r="I6969" s="134"/>
      <c r="J6969" s="123">
        <f>IF(OR(tbl_Metraj22[[#This Row],[TARIH]]="",tbl_Metraj22[[#This Row],[TARIH]]="-"),0,IF(tbl_Metraj22[[#This Row],[YUZDE]]=0,tbl_Metraj22[[#This Row],[METRAJ_BETON]],tbl_Metraj22[[#This Row],[YUZDE]]*tbl_Metraj22[[#This Row],[METRAJ_BETON]]))</f>
        <v>2.8</v>
      </c>
      <c r="K6969" s="2" t="s">
        <v>979</v>
      </c>
    </row>
    <row r="6970" spans="1:11" ht="14.25" x14ac:dyDescent="0.2">
      <c r="A6970" s="2" t="s">
        <v>728</v>
      </c>
      <c r="B6970" s="124" t="s">
        <v>10181</v>
      </c>
      <c r="C6970" s="124"/>
      <c r="D6970" s="126">
        <v>2.2400000000000002</v>
      </c>
      <c r="E6970" s="124" t="s">
        <v>769</v>
      </c>
      <c r="F6970" s="124">
        <v>-3</v>
      </c>
      <c r="G6970" s="2" t="s">
        <v>19555</v>
      </c>
      <c r="H6970" s="130">
        <v>45906</v>
      </c>
      <c r="I6970" s="134"/>
      <c r="J6970" s="123">
        <f>IF(OR(tbl_Metraj22[[#This Row],[TARIH]]="",tbl_Metraj22[[#This Row],[TARIH]]="-"),0,IF(tbl_Metraj22[[#This Row],[YUZDE]]=0,tbl_Metraj22[[#This Row],[METRAJ_BETON]],tbl_Metraj22[[#This Row],[YUZDE]]*tbl_Metraj22[[#This Row],[METRAJ_BETON]]))</f>
        <v>2.2400000000000002</v>
      </c>
      <c r="K6970" s="2" t="s">
        <v>1003</v>
      </c>
    </row>
    <row r="6971" spans="1:11" ht="14.25" x14ac:dyDescent="0.2">
      <c r="A6971" s="2" t="s">
        <v>728</v>
      </c>
      <c r="B6971" s="124" t="s">
        <v>10182</v>
      </c>
      <c r="C6971" s="124"/>
      <c r="D6971" s="126">
        <v>5.56</v>
      </c>
      <c r="E6971" s="124" t="s">
        <v>769</v>
      </c>
      <c r="F6971" s="124">
        <v>-3</v>
      </c>
      <c r="G6971" s="2" t="s">
        <v>19556</v>
      </c>
      <c r="H6971" s="130">
        <v>45906</v>
      </c>
      <c r="I6971" s="134"/>
      <c r="J6971" s="123">
        <f>IF(OR(tbl_Metraj22[[#This Row],[TARIH]]="",tbl_Metraj22[[#This Row],[TARIH]]="-"),0,IF(tbl_Metraj22[[#This Row],[YUZDE]]=0,tbl_Metraj22[[#This Row],[METRAJ_BETON]],tbl_Metraj22[[#This Row],[YUZDE]]*tbl_Metraj22[[#This Row],[METRAJ_BETON]]))</f>
        <v>5.56</v>
      </c>
      <c r="K6971" s="2" t="s">
        <v>980</v>
      </c>
    </row>
    <row r="6972" spans="1:11" ht="14.25" x14ac:dyDescent="0.2">
      <c r="A6972" s="2" t="s">
        <v>728</v>
      </c>
      <c r="B6972" s="124" t="s">
        <v>10183</v>
      </c>
      <c r="C6972" s="124"/>
      <c r="D6972" s="126">
        <v>5.0199999999999996</v>
      </c>
      <c r="E6972" s="124" t="s">
        <v>769</v>
      </c>
      <c r="F6972" s="124">
        <v>-3</v>
      </c>
      <c r="G6972" s="2" t="s">
        <v>19557</v>
      </c>
      <c r="H6972" s="130">
        <v>45906</v>
      </c>
      <c r="I6972" s="134"/>
      <c r="J6972" s="123">
        <f>IF(OR(tbl_Metraj22[[#This Row],[TARIH]]="",tbl_Metraj22[[#This Row],[TARIH]]="-"),0,IF(tbl_Metraj22[[#This Row],[YUZDE]]=0,tbl_Metraj22[[#This Row],[METRAJ_BETON]],tbl_Metraj22[[#This Row],[YUZDE]]*tbl_Metraj22[[#This Row],[METRAJ_BETON]]))</f>
        <v>5.0199999999999996</v>
      </c>
      <c r="K6972" s="2" t="s">
        <v>981</v>
      </c>
    </row>
    <row r="6973" spans="1:11" ht="14.25" x14ac:dyDescent="0.2">
      <c r="A6973" s="2" t="s">
        <v>728</v>
      </c>
      <c r="B6973" s="124" t="s">
        <v>10184</v>
      </c>
      <c r="C6973" s="124"/>
      <c r="D6973" s="126">
        <v>5.0199999999999996</v>
      </c>
      <c r="E6973" s="124" t="s">
        <v>769</v>
      </c>
      <c r="F6973" s="124">
        <v>-3</v>
      </c>
      <c r="G6973" s="2" t="s">
        <v>19558</v>
      </c>
      <c r="H6973" s="130">
        <v>45907</v>
      </c>
      <c r="I6973" s="134"/>
      <c r="J6973" s="123">
        <f>IF(OR(tbl_Metraj22[[#This Row],[TARIH]]="",tbl_Metraj22[[#This Row],[TARIH]]="-"),0,IF(tbl_Metraj22[[#This Row],[YUZDE]]=0,tbl_Metraj22[[#This Row],[METRAJ_BETON]],tbl_Metraj22[[#This Row],[YUZDE]]*tbl_Metraj22[[#This Row],[METRAJ_BETON]]))</f>
        <v>5.0199999999999996</v>
      </c>
      <c r="K6973" s="2" t="s">
        <v>982</v>
      </c>
    </row>
    <row r="6974" spans="1:11" ht="14.25" x14ac:dyDescent="0.2">
      <c r="A6974" s="2" t="s">
        <v>728</v>
      </c>
      <c r="B6974" s="124" t="s">
        <v>10185</v>
      </c>
      <c r="C6974" s="124"/>
      <c r="D6974" s="126">
        <v>5.56</v>
      </c>
      <c r="E6974" s="124" t="s">
        <v>769</v>
      </c>
      <c r="F6974" s="124">
        <v>-3</v>
      </c>
      <c r="G6974" s="2" t="s">
        <v>19559</v>
      </c>
      <c r="H6974" s="130">
        <v>45907</v>
      </c>
      <c r="I6974" s="134"/>
      <c r="J6974" s="123">
        <f>IF(OR(tbl_Metraj22[[#This Row],[TARIH]]="",tbl_Metraj22[[#This Row],[TARIH]]="-"),0,IF(tbl_Metraj22[[#This Row],[YUZDE]]=0,tbl_Metraj22[[#This Row],[METRAJ_BETON]],tbl_Metraj22[[#This Row],[YUZDE]]*tbl_Metraj22[[#This Row],[METRAJ_BETON]]))</f>
        <v>5.56</v>
      </c>
      <c r="K6974" s="2" t="s">
        <v>983</v>
      </c>
    </row>
    <row r="6975" spans="1:11" ht="14.25" x14ac:dyDescent="0.2">
      <c r="A6975" s="2" t="s">
        <v>728</v>
      </c>
      <c r="B6975" s="124" t="s">
        <v>10186</v>
      </c>
      <c r="C6975" s="124"/>
      <c r="D6975" s="126">
        <v>2.2400000000000002</v>
      </c>
      <c r="E6975" s="124" t="s">
        <v>769</v>
      </c>
      <c r="F6975" s="124">
        <v>-3</v>
      </c>
      <c r="G6975" s="2" t="s">
        <v>19560</v>
      </c>
      <c r="H6975" s="130">
        <v>45908</v>
      </c>
      <c r="I6975" s="134"/>
      <c r="J6975" s="123">
        <f>IF(OR(tbl_Metraj22[[#This Row],[TARIH]]="",tbl_Metraj22[[#This Row],[TARIH]]="-"),0,IF(tbl_Metraj22[[#This Row],[YUZDE]]=0,tbl_Metraj22[[#This Row],[METRAJ_BETON]],tbl_Metraj22[[#This Row],[YUZDE]]*tbl_Metraj22[[#This Row],[METRAJ_BETON]]))</f>
        <v>2.2400000000000002</v>
      </c>
      <c r="K6975" s="2" t="s">
        <v>1010</v>
      </c>
    </row>
    <row r="6976" spans="1:11" ht="14.25" x14ac:dyDescent="0.2">
      <c r="A6976" s="2" t="s">
        <v>728</v>
      </c>
      <c r="B6976" s="124" t="s">
        <v>10187</v>
      </c>
      <c r="C6976" s="124"/>
      <c r="D6976" s="126">
        <v>2.2400000000000002</v>
      </c>
      <c r="E6976" s="124" t="s">
        <v>769</v>
      </c>
      <c r="F6976" s="124">
        <v>-3</v>
      </c>
      <c r="G6976" s="2" t="s">
        <v>19561</v>
      </c>
      <c r="H6976" s="130">
        <v>45908</v>
      </c>
      <c r="I6976" s="134"/>
      <c r="J6976" s="123">
        <f>IF(OR(tbl_Metraj22[[#This Row],[TARIH]]="",tbl_Metraj22[[#This Row],[TARIH]]="-"),0,IF(tbl_Metraj22[[#This Row],[YUZDE]]=0,tbl_Metraj22[[#This Row],[METRAJ_BETON]],tbl_Metraj22[[#This Row],[YUZDE]]*tbl_Metraj22[[#This Row],[METRAJ_BETON]]))</f>
        <v>2.2400000000000002</v>
      </c>
      <c r="K6976" s="2" t="s">
        <v>1011</v>
      </c>
    </row>
    <row r="6977" spans="1:11" ht="14.25" x14ac:dyDescent="0.2">
      <c r="A6977" s="2" t="s">
        <v>728</v>
      </c>
      <c r="B6977" s="124" t="s">
        <v>10188</v>
      </c>
      <c r="C6977" s="124"/>
      <c r="D6977" s="126">
        <v>2.2400000000000002</v>
      </c>
      <c r="E6977" s="124" t="s">
        <v>769</v>
      </c>
      <c r="F6977" s="124">
        <v>-3</v>
      </c>
      <c r="G6977" s="2" t="s">
        <v>19562</v>
      </c>
      <c r="H6977" s="130">
        <v>45907</v>
      </c>
      <c r="I6977" s="134"/>
      <c r="J6977" s="123">
        <f>IF(OR(tbl_Metraj22[[#This Row],[TARIH]]="",tbl_Metraj22[[#This Row],[TARIH]]="-"),0,IF(tbl_Metraj22[[#This Row],[YUZDE]]=0,tbl_Metraj22[[#This Row],[METRAJ_BETON]],tbl_Metraj22[[#This Row],[YUZDE]]*tbl_Metraj22[[#This Row],[METRAJ_BETON]]))</f>
        <v>2.2400000000000002</v>
      </c>
      <c r="K6977" s="2" t="s">
        <v>1008</v>
      </c>
    </row>
    <row r="6978" spans="1:11" ht="14.25" x14ac:dyDescent="0.2">
      <c r="A6978" s="2" t="s">
        <v>728</v>
      </c>
      <c r="B6978" s="124" t="s">
        <v>10189</v>
      </c>
      <c r="C6978" s="124"/>
      <c r="D6978" s="126">
        <v>2.2400000000000002</v>
      </c>
      <c r="E6978" s="124" t="s">
        <v>769</v>
      </c>
      <c r="F6978" s="124">
        <v>-3</v>
      </c>
      <c r="G6978" s="2" t="s">
        <v>19563</v>
      </c>
      <c r="H6978" s="130">
        <v>45906</v>
      </c>
      <c r="I6978" s="134"/>
      <c r="J6978" s="123">
        <f>IF(OR(tbl_Metraj22[[#This Row],[TARIH]]="",tbl_Metraj22[[#This Row],[TARIH]]="-"),0,IF(tbl_Metraj22[[#This Row],[YUZDE]]=0,tbl_Metraj22[[#This Row],[METRAJ_BETON]],tbl_Metraj22[[#This Row],[YUZDE]]*tbl_Metraj22[[#This Row],[METRAJ_BETON]]))</f>
        <v>2.2400000000000002</v>
      </c>
      <c r="K6978" s="2" t="s">
        <v>1009</v>
      </c>
    </row>
    <row r="6979" spans="1:11" ht="14.25" x14ac:dyDescent="0.2">
      <c r="A6979" s="2" t="s">
        <v>728</v>
      </c>
      <c r="B6979" s="124" t="s">
        <v>10190</v>
      </c>
      <c r="C6979" s="124"/>
      <c r="D6979" s="126">
        <v>2.2400000000000002</v>
      </c>
      <c r="E6979" s="124" t="s">
        <v>769</v>
      </c>
      <c r="F6979" s="124">
        <v>-3</v>
      </c>
      <c r="G6979" s="2" t="s">
        <v>19564</v>
      </c>
      <c r="H6979" s="130">
        <v>45907</v>
      </c>
      <c r="I6979" s="134"/>
      <c r="J6979" s="123">
        <f>IF(OR(tbl_Metraj22[[#This Row],[TARIH]]="",tbl_Metraj22[[#This Row],[TARIH]]="-"),0,IF(tbl_Metraj22[[#This Row],[YUZDE]]=0,tbl_Metraj22[[#This Row],[METRAJ_BETON]],tbl_Metraj22[[#This Row],[YUZDE]]*tbl_Metraj22[[#This Row],[METRAJ_BETON]]))</f>
        <v>2.2400000000000002</v>
      </c>
      <c r="K6979" s="2" t="s">
        <v>1007</v>
      </c>
    </row>
    <row r="6980" spans="1:11" ht="14.25" x14ac:dyDescent="0.2">
      <c r="A6980" s="2" t="s">
        <v>728</v>
      </c>
      <c r="B6980" s="124" t="s">
        <v>10191</v>
      </c>
      <c r="C6980" s="124"/>
      <c r="D6980" s="126">
        <v>2.2400000000000002</v>
      </c>
      <c r="E6980" s="124" t="s">
        <v>769</v>
      </c>
      <c r="F6980" s="124">
        <v>-3</v>
      </c>
      <c r="G6980" s="2" t="s">
        <v>19565</v>
      </c>
      <c r="H6980" s="130">
        <v>45907</v>
      </c>
      <c r="I6980" s="134"/>
      <c r="J6980" s="123">
        <f>IF(OR(tbl_Metraj22[[#This Row],[TARIH]]="",tbl_Metraj22[[#This Row],[TARIH]]="-"),0,IF(tbl_Metraj22[[#This Row],[YUZDE]]=0,tbl_Metraj22[[#This Row],[METRAJ_BETON]],tbl_Metraj22[[#This Row],[YUZDE]]*tbl_Metraj22[[#This Row],[METRAJ_BETON]]))</f>
        <v>2.2400000000000002</v>
      </c>
      <c r="K6980" s="2" t="s">
        <v>1004</v>
      </c>
    </row>
    <row r="6981" spans="1:11" ht="14.25" x14ac:dyDescent="0.2">
      <c r="A6981" s="2" t="s">
        <v>728</v>
      </c>
      <c r="B6981" s="124" t="s">
        <v>10192</v>
      </c>
      <c r="C6981" s="124"/>
      <c r="D6981" s="126">
        <v>2.2400000000000002</v>
      </c>
      <c r="E6981" s="124" t="s">
        <v>769</v>
      </c>
      <c r="F6981" s="124">
        <v>-3</v>
      </c>
      <c r="G6981" s="2" t="s">
        <v>19566</v>
      </c>
      <c r="H6981" s="130">
        <v>45907</v>
      </c>
      <c r="I6981" s="134"/>
      <c r="J6981" s="123">
        <f>IF(OR(tbl_Metraj22[[#This Row],[TARIH]]="",tbl_Metraj22[[#This Row],[TARIH]]="-"),0,IF(tbl_Metraj22[[#This Row],[YUZDE]]=0,tbl_Metraj22[[#This Row],[METRAJ_BETON]],tbl_Metraj22[[#This Row],[YUZDE]]*tbl_Metraj22[[#This Row],[METRAJ_BETON]]))</f>
        <v>2.2400000000000002</v>
      </c>
      <c r="K6981" s="2" t="s">
        <v>1005</v>
      </c>
    </row>
    <row r="6982" spans="1:11" ht="14.25" x14ac:dyDescent="0.2">
      <c r="A6982" s="2" t="s">
        <v>728</v>
      </c>
      <c r="B6982" s="124" t="s">
        <v>10193</v>
      </c>
      <c r="C6982" s="124"/>
      <c r="D6982" s="126">
        <v>2.2400000000000002</v>
      </c>
      <c r="E6982" s="124" t="s">
        <v>769</v>
      </c>
      <c r="F6982" s="124">
        <v>-3</v>
      </c>
      <c r="G6982" s="2" t="s">
        <v>19567</v>
      </c>
      <c r="H6982" s="130">
        <v>45907</v>
      </c>
      <c r="I6982" s="134"/>
      <c r="J6982" s="123">
        <f>IF(OR(tbl_Metraj22[[#This Row],[TARIH]]="",tbl_Metraj22[[#This Row],[TARIH]]="-"),0,IF(tbl_Metraj22[[#This Row],[YUZDE]]=0,tbl_Metraj22[[#This Row],[METRAJ_BETON]],tbl_Metraj22[[#This Row],[YUZDE]]*tbl_Metraj22[[#This Row],[METRAJ_BETON]]))</f>
        <v>2.2400000000000002</v>
      </c>
      <c r="K6982" s="2" t="s">
        <v>1006</v>
      </c>
    </row>
    <row r="6983" spans="1:11" ht="14.25" x14ac:dyDescent="0.2">
      <c r="A6983" s="2" t="s">
        <v>728</v>
      </c>
      <c r="B6983" s="124" t="s">
        <v>10194</v>
      </c>
      <c r="C6983" s="124"/>
      <c r="D6983" s="126">
        <v>2.31</v>
      </c>
      <c r="E6983" s="124" t="s">
        <v>769</v>
      </c>
      <c r="F6983" s="124">
        <v>-3</v>
      </c>
      <c r="G6983" s="2" t="s">
        <v>19568</v>
      </c>
      <c r="H6983" s="130">
        <v>45905</v>
      </c>
      <c r="I6983" s="134"/>
      <c r="J6983" s="123">
        <f>IF(OR(tbl_Metraj22[[#This Row],[TARIH]]="",tbl_Metraj22[[#This Row],[TARIH]]="-"),0,IF(tbl_Metraj22[[#This Row],[YUZDE]]=0,tbl_Metraj22[[#This Row],[METRAJ_BETON]],tbl_Metraj22[[#This Row],[YUZDE]]*tbl_Metraj22[[#This Row],[METRAJ_BETON]]))</f>
        <v>2.31</v>
      </c>
      <c r="K6983" s="2" t="s">
        <v>1033</v>
      </c>
    </row>
    <row r="6984" spans="1:11" ht="14.25" x14ac:dyDescent="0.2">
      <c r="A6984" s="2" t="s">
        <v>728</v>
      </c>
      <c r="B6984" s="124" t="s">
        <v>10195</v>
      </c>
      <c r="C6984" s="124"/>
      <c r="D6984" s="126">
        <v>3.15</v>
      </c>
      <c r="E6984" s="124" t="s">
        <v>769</v>
      </c>
      <c r="F6984" s="124">
        <v>-3</v>
      </c>
      <c r="G6984" s="2" t="s">
        <v>19569</v>
      </c>
      <c r="H6984" s="130">
        <v>45906</v>
      </c>
      <c r="I6984" s="134"/>
      <c r="J6984" s="123">
        <f>IF(OR(tbl_Metraj22[[#This Row],[TARIH]]="",tbl_Metraj22[[#This Row],[TARIH]]="-"),0,IF(tbl_Metraj22[[#This Row],[YUZDE]]=0,tbl_Metraj22[[#This Row],[METRAJ_BETON]],tbl_Metraj22[[#This Row],[YUZDE]]*tbl_Metraj22[[#This Row],[METRAJ_BETON]]))</f>
        <v>3.15</v>
      </c>
      <c r="K6984" s="2" t="s">
        <v>1032</v>
      </c>
    </row>
    <row r="6985" spans="1:11" ht="14.25" x14ac:dyDescent="0.2">
      <c r="A6985" s="2" t="s">
        <v>728</v>
      </c>
      <c r="B6985" s="124" t="s">
        <v>10196</v>
      </c>
      <c r="C6985" s="124"/>
      <c r="D6985" s="126">
        <v>2.73</v>
      </c>
      <c r="E6985" s="124" t="s">
        <v>769</v>
      </c>
      <c r="F6985" s="124">
        <v>-3</v>
      </c>
      <c r="G6985" s="2" t="s">
        <v>19570</v>
      </c>
      <c r="H6985" s="130">
        <v>45906</v>
      </c>
      <c r="I6985" s="134"/>
      <c r="J6985" s="123">
        <f>IF(OR(tbl_Metraj22[[#This Row],[TARIH]]="",tbl_Metraj22[[#This Row],[TARIH]]="-"),0,IF(tbl_Metraj22[[#This Row],[YUZDE]]=0,tbl_Metraj22[[#This Row],[METRAJ_BETON]],tbl_Metraj22[[#This Row],[YUZDE]]*tbl_Metraj22[[#This Row],[METRAJ_BETON]]))</f>
        <v>2.73</v>
      </c>
      <c r="K6985" s="2" t="s">
        <v>984</v>
      </c>
    </row>
    <row r="6986" spans="1:11" ht="14.25" x14ac:dyDescent="0.2">
      <c r="A6986" s="2" t="s">
        <v>728</v>
      </c>
      <c r="B6986" s="124" t="s">
        <v>10197</v>
      </c>
      <c r="C6986" s="124"/>
      <c r="D6986" s="126">
        <v>2.1</v>
      </c>
      <c r="E6986" s="124" t="s">
        <v>769</v>
      </c>
      <c r="F6986" s="124">
        <v>-3</v>
      </c>
      <c r="G6986" s="2" t="s">
        <v>19571</v>
      </c>
      <c r="H6986" s="130">
        <v>45907</v>
      </c>
      <c r="I6986" s="134"/>
      <c r="J6986" s="123">
        <f>IF(OR(tbl_Metraj22[[#This Row],[TARIH]]="",tbl_Metraj22[[#This Row],[TARIH]]="-"),0,IF(tbl_Metraj22[[#This Row],[YUZDE]]=0,tbl_Metraj22[[#This Row],[METRAJ_BETON]],tbl_Metraj22[[#This Row],[YUZDE]]*tbl_Metraj22[[#This Row],[METRAJ_BETON]]))</f>
        <v>2.1</v>
      </c>
      <c r="K6986" s="2" t="s">
        <v>985</v>
      </c>
    </row>
    <row r="6987" spans="1:11" ht="14.25" x14ac:dyDescent="0.2">
      <c r="A6987" s="2" t="s">
        <v>728</v>
      </c>
      <c r="B6987" s="124" t="s">
        <v>10198</v>
      </c>
      <c r="C6987" s="124"/>
      <c r="D6987" s="126">
        <v>2.1</v>
      </c>
      <c r="E6987" s="124" t="s">
        <v>769</v>
      </c>
      <c r="F6987" s="124">
        <v>-3</v>
      </c>
      <c r="G6987" s="2" t="s">
        <v>19572</v>
      </c>
      <c r="H6987" s="130">
        <v>45907</v>
      </c>
      <c r="I6987" s="134"/>
      <c r="J6987" s="123">
        <f>IF(OR(tbl_Metraj22[[#This Row],[TARIH]]="",tbl_Metraj22[[#This Row],[TARIH]]="-"),0,IF(tbl_Metraj22[[#This Row],[YUZDE]]=0,tbl_Metraj22[[#This Row],[METRAJ_BETON]],tbl_Metraj22[[#This Row],[YUZDE]]*tbl_Metraj22[[#This Row],[METRAJ_BETON]]))</f>
        <v>2.1</v>
      </c>
      <c r="K6987" s="2" t="s">
        <v>986</v>
      </c>
    </row>
    <row r="6988" spans="1:11" ht="14.25" x14ac:dyDescent="0.2">
      <c r="A6988" s="2" t="s">
        <v>728</v>
      </c>
      <c r="B6988" s="124" t="s">
        <v>10199</v>
      </c>
      <c r="C6988" s="124"/>
      <c r="D6988" s="126">
        <v>2.73</v>
      </c>
      <c r="E6988" s="124" t="s">
        <v>769</v>
      </c>
      <c r="F6988" s="124">
        <v>-3</v>
      </c>
      <c r="G6988" s="2" t="s">
        <v>19573</v>
      </c>
      <c r="H6988" s="130">
        <v>45907</v>
      </c>
      <c r="I6988" s="134"/>
      <c r="J6988" s="123">
        <f>IF(OR(tbl_Metraj22[[#This Row],[TARIH]]="",tbl_Metraj22[[#This Row],[TARIH]]="-"),0,IF(tbl_Metraj22[[#This Row],[YUZDE]]=0,tbl_Metraj22[[#This Row],[METRAJ_BETON]],tbl_Metraj22[[#This Row],[YUZDE]]*tbl_Metraj22[[#This Row],[METRAJ_BETON]]))</f>
        <v>2.73</v>
      </c>
      <c r="K6988" s="2" t="s">
        <v>987</v>
      </c>
    </row>
    <row r="6989" spans="1:11" ht="14.25" x14ac:dyDescent="0.2">
      <c r="A6989" s="2" t="s">
        <v>728</v>
      </c>
      <c r="B6989" s="124" t="s">
        <v>10200</v>
      </c>
      <c r="C6989" s="124"/>
      <c r="D6989" s="126">
        <v>2.89</v>
      </c>
      <c r="E6989" s="124" t="s">
        <v>769</v>
      </c>
      <c r="F6989" s="124">
        <v>-3</v>
      </c>
      <c r="G6989" s="2" t="s">
        <v>19574</v>
      </c>
      <c r="H6989" s="130">
        <v>45909</v>
      </c>
      <c r="I6989" s="134"/>
      <c r="J6989" s="123">
        <f>IF(OR(tbl_Metraj22[[#This Row],[TARIH]]="",tbl_Metraj22[[#This Row],[TARIH]]="-"),0,IF(tbl_Metraj22[[#This Row],[YUZDE]]=0,tbl_Metraj22[[#This Row],[METRAJ_BETON]],tbl_Metraj22[[#This Row],[YUZDE]]*tbl_Metraj22[[#This Row],[METRAJ_BETON]]))</f>
        <v>2.89</v>
      </c>
      <c r="K6989" s="2" t="s">
        <v>988</v>
      </c>
    </row>
    <row r="6990" spans="1:11" ht="14.25" x14ac:dyDescent="0.2">
      <c r="A6990" s="2" t="s">
        <v>728</v>
      </c>
      <c r="B6990" s="124" t="s">
        <v>10201</v>
      </c>
      <c r="C6990" s="124"/>
      <c r="D6990" s="126">
        <v>3.36</v>
      </c>
      <c r="E6990" s="124" t="s">
        <v>769</v>
      </c>
      <c r="F6990" s="124">
        <v>-3</v>
      </c>
      <c r="G6990" s="2" t="s">
        <v>19575</v>
      </c>
      <c r="H6990" s="130">
        <v>45909</v>
      </c>
      <c r="I6990" s="134"/>
      <c r="J6990" s="123">
        <f>IF(OR(tbl_Metraj22[[#This Row],[TARIH]]="",tbl_Metraj22[[#This Row],[TARIH]]="-"),0,IF(tbl_Metraj22[[#This Row],[YUZDE]]=0,tbl_Metraj22[[#This Row],[METRAJ_BETON]],tbl_Metraj22[[#This Row],[YUZDE]]*tbl_Metraj22[[#This Row],[METRAJ_BETON]]))</f>
        <v>3.36</v>
      </c>
      <c r="K6990" s="2" t="s">
        <v>989</v>
      </c>
    </row>
    <row r="6991" spans="1:11" ht="14.25" x14ac:dyDescent="0.2">
      <c r="A6991" s="2" t="s">
        <v>728</v>
      </c>
      <c r="B6991" s="124" t="s">
        <v>10202</v>
      </c>
      <c r="C6991" s="124"/>
      <c r="D6991" s="126">
        <v>0.84</v>
      </c>
      <c r="E6991" s="124" t="s">
        <v>769</v>
      </c>
      <c r="F6991" s="124">
        <v>-3</v>
      </c>
      <c r="G6991" s="2" t="s">
        <v>19576</v>
      </c>
      <c r="H6991" s="130"/>
      <c r="I6991" s="134"/>
      <c r="J6991" s="123">
        <f>IF(OR(tbl_Metraj22[[#This Row],[TARIH]]="",tbl_Metraj22[[#This Row],[TARIH]]="-"),0,IF(tbl_Metraj22[[#This Row],[YUZDE]]=0,tbl_Metraj22[[#This Row],[METRAJ_BETON]],tbl_Metraj22[[#This Row],[YUZDE]]*tbl_Metraj22[[#This Row],[METRAJ_BETON]]))</f>
        <v>0</v>
      </c>
      <c r="K6991" s="2" t="s">
        <v>965</v>
      </c>
    </row>
    <row r="6992" spans="1:11" ht="14.25" x14ac:dyDescent="0.2">
      <c r="A6992" s="2" t="s">
        <v>2977</v>
      </c>
      <c r="B6992" s="124" t="s">
        <v>8327</v>
      </c>
      <c r="C6992" s="124"/>
      <c r="D6992" s="126">
        <v>41.88</v>
      </c>
      <c r="E6992" s="124" t="s">
        <v>769</v>
      </c>
      <c r="F6992" s="124">
        <v>-3</v>
      </c>
      <c r="G6992" s="2" t="s">
        <v>19577</v>
      </c>
      <c r="H6992" s="130">
        <v>45905</v>
      </c>
      <c r="I6992" s="134"/>
      <c r="J6992" s="123">
        <f>IF(OR(tbl_Metraj22[[#This Row],[TARIH]]="",tbl_Metraj22[[#This Row],[TARIH]]="-"),0,IF(tbl_Metraj22[[#This Row],[YUZDE]]=0,tbl_Metraj22[[#This Row],[METRAJ_BETON]],tbl_Metraj22[[#This Row],[YUZDE]]*tbl_Metraj22[[#This Row],[METRAJ_BETON]]))</f>
        <v>41.88</v>
      </c>
      <c r="K6992" s="2" t="s">
        <v>1055</v>
      </c>
    </row>
    <row r="6993" spans="1:11" ht="14.25" x14ac:dyDescent="0.2">
      <c r="A6993" s="2" t="s">
        <v>2977</v>
      </c>
      <c r="B6993" s="124" t="s">
        <v>8328</v>
      </c>
      <c r="C6993" s="124"/>
      <c r="D6993" s="126">
        <v>5.42</v>
      </c>
      <c r="E6993" s="124" t="s">
        <v>769</v>
      </c>
      <c r="F6993" s="124">
        <v>-3</v>
      </c>
      <c r="G6993" s="2" t="s">
        <v>19578</v>
      </c>
      <c r="H6993" s="130">
        <v>45905</v>
      </c>
      <c r="I6993" s="134"/>
      <c r="J6993" s="123">
        <f>IF(OR(tbl_Metraj22[[#This Row],[TARIH]]="",tbl_Metraj22[[#This Row],[TARIH]]="-"),0,IF(tbl_Metraj22[[#This Row],[YUZDE]]=0,tbl_Metraj22[[#This Row],[METRAJ_BETON]],tbl_Metraj22[[#This Row],[YUZDE]]*tbl_Metraj22[[#This Row],[METRAJ_BETON]]))</f>
        <v>5.42</v>
      </c>
      <c r="K6993" s="2" t="s">
        <v>1054</v>
      </c>
    </row>
    <row r="6994" spans="1:11" ht="14.25" x14ac:dyDescent="0.2">
      <c r="A6994" s="2" t="s">
        <v>2977</v>
      </c>
      <c r="B6994" s="124" t="s">
        <v>8329</v>
      </c>
      <c r="C6994" s="124"/>
      <c r="D6994" s="126">
        <v>10.47</v>
      </c>
      <c r="E6994" s="124" t="s">
        <v>769</v>
      </c>
      <c r="F6994" s="124">
        <v>-3</v>
      </c>
      <c r="G6994" s="2" t="s">
        <v>19579</v>
      </c>
      <c r="H6994" s="130">
        <v>45905</v>
      </c>
      <c r="I6994" s="134"/>
      <c r="J6994" s="123">
        <f>IF(OR(tbl_Metraj22[[#This Row],[TARIH]]="",tbl_Metraj22[[#This Row],[TARIH]]="-"),0,IF(tbl_Metraj22[[#This Row],[YUZDE]]=0,tbl_Metraj22[[#This Row],[METRAJ_BETON]],tbl_Metraj22[[#This Row],[YUZDE]]*tbl_Metraj22[[#This Row],[METRAJ_BETON]]))</f>
        <v>10.47</v>
      </c>
      <c r="K6994" s="2" t="s">
        <v>1053</v>
      </c>
    </row>
    <row r="6995" spans="1:11" ht="14.25" x14ac:dyDescent="0.2">
      <c r="A6995" s="2" t="s">
        <v>2977</v>
      </c>
      <c r="B6995" s="124" t="s">
        <v>8330</v>
      </c>
      <c r="C6995" s="124"/>
      <c r="D6995" s="126">
        <v>6.61</v>
      </c>
      <c r="E6995" s="124" t="s">
        <v>769</v>
      </c>
      <c r="F6995" s="124">
        <v>-3</v>
      </c>
      <c r="G6995" s="2" t="s">
        <v>19580</v>
      </c>
      <c r="H6995" s="130">
        <v>45905</v>
      </c>
      <c r="I6995" s="134"/>
      <c r="J6995" s="123">
        <f>IF(OR(tbl_Metraj22[[#This Row],[TARIH]]="",tbl_Metraj22[[#This Row],[TARIH]]="-"),0,IF(tbl_Metraj22[[#This Row],[YUZDE]]=0,tbl_Metraj22[[#This Row],[METRAJ_BETON]],tbl_Metraj22[[#This Row],[YUZDE]]*tbl_Metraj22[[#This Row],[METRAJ_BETON]]))</f>
        <v>6.61</v>
      </c>
      <c r="K6995" s="2" t="s">
        <v>1052</v>
      </c>
    </row>
    <row r="6996" spans="1:11" ht="14.25" x14ac:dyDescent="0.2">
      <c r="A6996" s="2" t="s">
        <v>2977</v>
      </c>
      <c r="B6996" s="124" t="s">
        <v>8331</v>
      </c>
      <c r="C6996" s="124"/>
      <c r="D6996" s="126">
        <v>50.29</v>
      </c>
      <c r="E6996" s="124" t="s">
        <v>769</v>
      </c>
      <c r="F6996" s="124">
        <v>-3</v>
      </c>
      <c r="G6996" s="2" t="s">
        <v>19581</v>
      </c>
      <c r="H6996" s="130"/>
      <c r="I6996" s="134"/>
      <c r="J6996" s="123">
        <f>IF(OR(tbl_Metraj22[[#This Row],[TARIH]]="",tbl_Metraj22[[#This Row],[TARIH]]="-"),0,IF(tbl_Metraj22[[#This Row],[YUZDE]]=0,tbl_Metraj22[[#This Row],[METRAJ_BETON]],tbl_Metraj22[[#This Row],[YUZDE]]*tbl_Metraj22[[#This Row],[METRAJ_BETON]]))</f>
        <v>0</v>
      </c>
    </row>
    <row r="6997" spans="1:11" ht="14.25" x14ac:dyDescent="0.2">
      <c r="A6997" s="2" t="s">
        <v>2977</v>
      </c>
      <c r="B6997" s="124" t="s">
        <v>8332</v>
      </c>
      <c r="C6997" s="124"/>
      <c r="D6997" s="126">
        <v>48.31</v>
      </c>
      <c r="E6997" s="124" t="s">
        <v>769</v>
      </c>
      <c r="F6997" s="124">
        <v>-3</v>
      </c>
      <c r="G6997" s="2" t="s">
        <v>19582</v>
      </c>
      <c r="H6997" s="130"/>
      <c r="I6997" s="134"/>
      <c r="J6997" s="123">
        <f>IF(OR(tbl_Metraj22[[#This Row],[TARIH]]="",tbl_Metraj22[[#This Row],[TARIH]]="-"),0,IF(tbl_Metraj22[[#This Row],[YUZDE]]=0,tbl_Metraj22[[#This Row],[METRAJ_BETON]],tbl_Metraj22[[#This Row],[YUZDE]]*tbl_Metraj22[[#This Row],[METRAJ_BETON]]))</f>
        <v>0</v>
      </c>
    </row>
    <row r="6998" spans="1:11" ht="14.25" x14ac:dyDescent="0.2">
      <c r="A6998" s="2" t="s">
        <v>2977</v>
      </c>
      <c r="B6998" s="124" t="s">
        <v>8416</v>
      </c>
      <c r="C6998" s="124"/>
      <c r="D6998" s="126">
        <v>5.64</v>
      </c>
      <c r="E6998" s="124" t="s">
        <v>769</v>
      </c>
      <c r="F6998" s="124">
        <v>-3</v>
      </c>
      <c r="G6998" s="2" t="s">
        <v>19583</v>
      </c>
      <c r="H6998" s="130">
        <v>45909</v>
      </c>
      <c r="I6998" s="134"/>
      <c r="J6998" s="123">
        <f>IF(OR(tbl_Metraj22[[#This Row],[TARIH]]="",tbl_Metraj22[[#This Row],[TARIH]]="-"),0,IF(tbl_Metraj22[[#This Row],[YUZDE]]=0,tbl_Metraj22[[#This Row],[METRAJ_BETON]],tbl_Metraj22[[#This Row],[YUZDE]]*tbl_Metraj22[[#This Row],[METRAJ_BETON]]))</f>
        <v>5.64</v>
      </c>
      <c r="K6998" s="2" t="s">
        <v>945</v>
      </c>
    </row>
    <row r="6999" spans="1:11" ht="14.25" x14ac:dyDescent="0.2">
      <c r="A6999" s="2" t="s">
        <v>2977</v>
      </c>
      <c r="B6999" s="124" t="s">
        <v>8417</v>
      </c>
      <c r="C6999" s="124"/>
      <c r="D6999" s="126">
        <v>19.11</v>
      </c>
      <c r="E6999" s="124" t="s">
        <v>769</v>
      </c>
      <c r="F6999" s="124">
        <v>-3</v>
      </c>
      <c r="G6999" s="2" t="s">
        <v>19584</v>
      </c>
      <c r="H6999" s="130">
        <v>45909</v>
      </c>
      <c r="I6999" s="134"/>
      <c r="J6999" s="123">
        <f>IF(OR(tbl_Metraj22[[#This Row],[TARIH]]="",tbl_Metraj22[[#This Row],[TARIH]]="-"),0,IF(tbl_Metraj22[[#This Row],[YUZDE]]=0,tbl_Metraj22[[#This Row],[METRAJ_BETON]],tbl_Metraj22[[#This Row],[YUZDE]]*tbl_Metraj22[[#This Row],[METRAJ_BETON]]))</f>
        <v>19.11</v>
      </c>
      <c r="K6999" s="2" t="s">
        <v>946</v>
      </c>
    </row>
    <row r="7000" spans="1:11" ht="14.25" x14ac:dyDescent="0.2">
      <c r="A7000" s="2" t="s">
        <v>2977</v>
      </c>
      <c r="B7000" s="124" t="s">
        <v>8418</v>
      </c>
      <c r="C7000" s="124"/>
      <c r="D7000" s="126">
        <v>3.56</v>
      </c>
      <c r="E7000" s="124" t="s">
        <v>769</v>
      </c>
      <c r="F7000" s="124">
        <v>-3</v>
      </c>
      <c r="G7000" s="2" t="s">
        <v>19585</v>
      </c>
      <c r="H7000" s="130">
        <v>45910</v>
      </c>
      <c r="I7000" s="134"/>
      <c r="J7000" s="123">
        <f>IF(OR(tbl_Metraj22[[#This Row],[TARIH]]="",tbl_Metraj22[[#This Row],[TARIH]]="-"),0,IF(tbl_Metraj22[[#This Row],[YUZDE]]=0,tbl_Metraj22[[#This Row],[METRAJ_BETON]],tbl_Metraj22[[#This Row],[YUZDE]]*tbl_Metraj22[[#This Row],[METRAJ_BETON]]))</f>
        <v>3.56</v>
      </c>
      <c r="K7000" s="2" t="s">
        <v>948</v>
      </c>
    </row>
    <row r="7001" spans="1:11" ht="14.25" x14ac:dyDescent="0.2">
      <c r="A7001" s="2" t="s">
        <v>2977</v>
      </c>
      <c r="B7001" s="124" t="s">
        <v>8419</v>
      </c>
      <c r="C7001" s="124"/>
      <c r="D7001" s="126">
        <v>11.68</v>
      </c>
      <c r="E7001" s="124" t="s">
        <v>769</v>
      </c>
      <c r="F7001" s="124">
        <v>-3</v>
      </c>
      <c r="G7001" s="2" t="s">
        <v>19586</v>
      </c>
      <c r="H7001" s="130">
        <v>45910</v>
      </c>
      <c r="I7001" s="134"/>
      <c r="J7001" s="123">
        <f>IF(OR(tbl_Metraj22[[#This Row],[TARIH]]="",tbl_Metraj22[[#This Row],[TARIH]]="-"),0,IF(tbl_Metraj22[[#This Row],[YUZDE]]=0,tbl_Metraj22[[#This Row],[METRAJ_BETON]],tbl_Metraj22[[#This Row],[YUZDE]]*tbl_Metraj22[[#This Row],[METRAJ_BETON]]))</f>
        <v>11.68</v>
      </c>
      <c r="K7001" s="2" t="s">
        <v>947</v>
      </c>
    </row>
    <row r="7002" spans="1:11" ht="14.25" x14ac:dyDescent="0.2">
      <c r="A7002" s="2" t="s">
        <v>2977</v>
      </c>
      <c r="B7002" s="124" t="s">
        <v>8420</v>
      </c>
      <c r="C7002" s="124"/>
      <c r="D7002" s="126">
        <v>2.1800000000000002</v>
      </c>
      <c r="E7002" s="124" t="s">
        <v>769</v>
      </c>
      <c r="F7002" s="124">
        <v>-3</v>
      </c>
      <c r="G7002" s="2" t="s">
        <v>19587</v>
      </c>
      <c r="H7002" s="130">
        <v>45908</v>
      </c>
      <c r="I7002" s="134"/>
      <c r="J7002" s="123">
        <f>IF(OR(tbl_Metraj22[[#This Row],[TARIH]]="",tbl_Metraj22[[#This Row],[TARIH]]="-"),0,IF(tbl_Metraj22[[#This Row],[YUZDE]]=0,tbl_Metraj22[[#This Row],[METRAJ_BETON]],tbl_Metraj22[[#This Row],[YUZDE]]*tbl_Metraj22[[#This Row],[METRAJ_BETON]]))</f>
        <v>2.1800000000000002</v>
      </c>
      <c r="K7002" s="2" t="s">
        <v>944</v>
      </c>
    </row>
    <row r="7003" spans="1:11" ht="14.25" x14ac:dyDescent="0.2">
      <c r="A7003" s="2" t="s">
        <v>2977</v>
      </c>
      <c r="B7003" s="124" t="s">
        <v>8421</v>
      </c>
      <c r="C7003" s="124"/>
      <c r="D7003" s="126">
        <v>3.79</v>
      </c>
      <c r="E7003" s="124" t="s">
        <v>769</v>
      </c>
      <c r="F7003" s="124">
        <v>-3</v>
      </c>
      <c r="G7003" s="2" t="s">
        <v>19588</v>
      </c>
      <c r="H7003" s="130"/>
      <c r="I7003" s="134"/>
      <c r="J7003" s="123">
        <f>IF(OR(tbl_Metraj22[[#This Row],[TARIH]]="",tbl_Metraj22[[#This Row],[TARIH]]="-"),0,IF(tbl_Metraj22[[#This Row],[YUZDE]]=0,tbl_Metraj22[[#This Row],[METRAJ_BETON]],tbl_Metraj22[[#This Row],[YUZDE]]*tbl_Metraj22[[#This Row],[METRAJ_BETON]]))</f>
        <v>0</v>
      </c>
    </row>
    <row r="7004" spans="1:11" ht="14.25" x14ac:dyDescent="0.2">
      <c r="A7004" s="2" t="s">
        <v>2977</v>
      </c>
      <c r="B7004" s="124" t="s">
        <v>8422</v>
      </c>
      <c r="C7004" s="124"/>
      <c r="D7004" s="126">
        <v>6.34</v>
      </c>
      <c r="E7004" s="124" t="s">
        <v>769</v>
      </c>
      <c r="F7004" s="124">
        <v>-3</v>
      </c>
      <c r="G7004" s="2" t="s">
        <v>19589</v>
      </c>
      <c r="H7004" s="130">
        <v>45908</v>
      </c>
      <c r="I7004" s="134"/>
      <c r="J7004" s="123">
        <f>IF(OR(tbl_Metraj22[[#This Row],[TARIH]]="",tbl_Metraj22[[#This Row],[TARIH]]="-"),0,IF(tbl_Metraj22[[#This Row],[YUZDE]]=0,tbl_Metraj22[[#This Row],[METRAJ_BETON]],tbl_Metraj22[[#This Row],[YUZDE]]*tbl_Metraj22[[#This Row],[METRAJ_BETON]]))</f>
        <v>6.34</v>
      </c>
      <c r="K7004" s="2" t="s">
        <v>943</v>
      </c>
    </row>
    <row r="7005" spans="1:11" ht="14.25" x14ac:dyDescent="0.2">
      <c r="A7005" s="2" t="s">
        <v>2977</v>
      </c>
      <c r="B7005" s="124" t="s">
        <v>8423</v>
      </c>
      <c r="C7005" s="124"/>
      <c r="D7005" s="126">
        <v>11.29</v>
      </c>
      <c r="E7005" s="124" t="s">
        <v>769</v>
      </c>
      <c r="F7005" s="124">
        <v>-3</v>
      </c>
      <c r="G7005" s="2" t="s">
        <v>19590</v>
      </c>
      <c r="H7005" s="130">
        <v>45908</v>
      </c>
      <c r="I7005" s="134"/>
      <c r="J7005" s="123">
        <f>IF(OR(tbl_Metraj22[[#This Row],[TARIH]]="",tbl_Metraj22[[#This Row],[TARIH]]="-"),0,IF(tbl_Metraj22[[#This Row],[YUZDE]]=0,tbl_Metraj22[[#This Row],[METRAJ_BETON]],tbl_Metraj22[[#This Row],[YUZDE]]*tbl_Metraj22[[#This Row],[METRAJ_BETON]]))</f>
        <v>11.29</v>
      </c>
      <c r="K7005" s="2" t="s">
        <v>942</v>
      </c>
    </row>
    <row r="7006" spans="1:11" ht="14.25" x14ac:dyDescent="0.2">
      <c r="A7006" s="2" t="s">
        <v>2977</v>
      </c>
      <c r="B7006" s="124" t="s">
        <v>8424</v>
      </c>
      <c r="C7006" s="124"/>
      <c r="D7006" s="126">
        <v>12.67</v>
      </c>
      <c r="E7006" s="124" t="s">
        <v>769</v>
      </c>
      <c r="F7006" s="124">
        <v>-3</v>
      </c>
      <c r="G7006" s="2" t="s">
        <v>19591</v>
      </c>
      <c r="H7006" s="130">
        <v>45908</v>
      </c>
      <c r="I7006" s="134"/>
      <c r="J7006" s="123">
        <f>IF(OR(tbl_Metraj22[[#This Row],[TARIH]]="",tbl_Metraj22[[#This Row],[TARIH]]="-"),0,IF(tbl_Metraj22[[#This Row],[YUZDE]]=0,tbl_Metraj22[[#This Row],[METRAJ_BETON]],tbl_Metraj22[[#This Row],[YUZDE]]*tbl_Metraj22[[#This Row],[METRAJ_BETON]]))</f>
        <v>12.67</v>
      </c>
      <c r="K7006" s="2" t="s">
        <v>941</v>
      </c>
    </row>
    <row r="7007" spans="1:11" ht="14.25" x14ac:dyDescent="0.2">
      <c r="A7007" s="2" t="s">
        <v>2977</v>
      </c>
      <c r="B7007" s="124" t="s">
        <v>8425</v>
      </c>
      <c r="C7007" s="124"/>
      <c r="D7007" s="126">
        <v>3.86</v>
      </c>
      <c r="E7007" s="124" t="s">
        <v>769</v>
      </c>
      <c r="F7007" s="124">
        <v>-3</v>
      </c>
      <c r="G7007" s="2" t="s">
        <v>19592</v>
      </c>
      <c r="H7007" s="130">
        <v>45908</v>
      </c>
      <c r="I7007" s="134"/>
      <c r="J7007" s="123">
        <f>IF(OR(tbl_Metraj22[[#This Row],[TARIH]]="",tbl_Metraj22[[#This Row],[TARIH]]="-"),0,IF(tbl_Metraj22[[#This Row],[YUZDE]]=0,tbl_Metraj22[[#This Row],[METRAJ_BETON]],tbl_Metraj22[[#This Row],[YUZDE]]*tbl_Metraj22[[#This Row],[METRAJ_BETON]]))</f>
        <v>3.86</v>
      </c>
      <c r="K7007" s="2" t="s">
        <v>940</v>
      </c>
    </row>
    <row r="7008" spans="1:11" ht="14.25" x14ac:dyDescent="0.2">
      <c r="A7008" s="2" t="s">
        <v>2977</v>
      </c>
      <c r="B7008" s="124" t="s">
        <v>10529</v>
      </c>
      <c r="C7008" s="124"/>
      <c r="D7008" s="126">
        <v>11.43</v>
      </c>
      <c r="E7008" s="124" t="s">
        <v>769</v>
      </c>
      <c r="F7008" s="124">
        <v>-3</v>
      </c>
      <c r="G7008" s="2" t="s">
        <v>19593</v>
      </c>
      <c r="H7008" s="130">
        <v>45909</v>
      </c>
      <c r="I7008" s="134"/>
      <c r="J7008" s="123">
        <f>IF(OR(tbl_Metraj22[[#This Row],[TARIH]]="",tbl_Metraj22[[#This Row],[TARIH]]="-"),0,IF(tbl_Metraj22[[#This Row],[YUZDE]]=0,tbl_Metraj22[[#This Row],[METRAJ_BETON]],tbl_Metraj22[[#This Row],[YUZDE]]*tbl_Metraj22[[#This Row],[METRAJ_BETON]]))</f>
        <v>11.43</v>
      </c>
      <c r="K7008" s="2" t="s">
        <v>962</v>
      </c>
    </row>
    <row r="7009" spans="1:11" ht="14.25" x14ac:dyDescent="0.2">
      <c r="A7009" s="2" t="s">
        <v>2977</v>
      </c>
      <c r="B7009" s="124" t="s">
        <v>10533</v>
      </c>
      <c r="C7009" s="124"/>
      <c r="D7009" s="126">
        <v>12.97</v>
      </c>
      <c r="E7009" s="124" t="s">
        <v>769</v>
      </c>
      <c r="F7009" s="124">
        <v>-3</v>
      </c>
      <c r="G7009" s="2" t="s">
        <v>19594</v>
      </c>
      <c r="H7009" s="130">
        <v>45906</v>
      </c>
      <c r="I7009" s="134"/>
      <c r="J7009" s="123">
        <f>IF(OR(tbl_Metraj22[[#This Row],[TARIH]]="",tbl_Metraj22[[#This Row],[TARIH]]="-"),0,IF(tbl_Metraj22[[#This Row],[YUZDE]]=0,tbl_Metraj22[[#This Row],[METRAJ_BETON]],tbl_Metraj22[[#This Row],[YUZDE]]*tbl_Metraj22[[#This Row],[METRAJ_BETON]]))</f>
        <v>12.97</v>
      </c>
      <c r="K7009" s="2" t="s">
        <v>958</v>
      </c>
    </row>
    <row r="7010" spans="1:11" ht="14.25" x14ac:dyDescent="0.2">
      <c r="A7010" s="2" t="s">
        <v>2977</v>
      </c>
      <c r="B7010" s="124" t="s">
        <v>10534</v>
      </c>
      <c r="C7010" s="124"/>
      <c r="D7010" s="126">
        <v>12.08</v>
      </c>
      <c r="E7010" s="124" t="s">
        <v>769</v>
      </c>
      <c r="F7010" s="124">
        <v>-3</v>
      </c>
      <c r="G7010" s="2" t="s">
        <v>19595</v>
      </c>
      <c r="H7010" s="130">
        <v>45907</v>
      </c>
      <c r="I7010" s="134"/>
      <c r="J7010" s="123">
        <f>IF(OR(tbl_Metraj22[[#This Row],[TARIH]]="",tbl_Metraj22[[#This Row],[TARIH]]="-"),0,IF(tbl_Metraj22[[#This Row],[YUZDE]]=0,tbl_Metraj22[[#This Row],[METRAJ_BETON]],tbl_Metraj22[[#This Row],[YUZDE]]*tbl_Metraj22[[#This Row],[METRAJ_BETON]]))</f>
        <v>12.08</v>
      </c>
      <c r="K7010" s="2" t="s">
        <v>959</v>
      </c>
    </row>
    <row r="7011" spans="1:11" ht="14.25" x14ac:dyDescent="0.2">
      <c r="A7011" s="2" t="s">
        <v>2977</v>
      </c>
      <c r="B7011" s="124" t="s">
        <v>10535</v>
      </c>
      <c r="C7011" s="124"/>
      <c r="D7011" s="126">
        <v>13.99</v>
      </c>
      <c r="E7011" s="124" t="s">
        <v>769</v>
      </c>
      <c r="F7011" s="124">
        <v>-3</v>
      </c>
      <c r="G7011" s="2" t="s">
        <v>19596</v>
      </c>
      <c r="H7011" s="130">
        <v>45907</v>
      </c>
      <c r="I7011" s="134"/>
      <c r="J7011" s="123">
        <f>IF(OR(tbl_Metraj22[[#This Row],[TARIH]]="",tbl_Metraj22[[#This Row],[TARIH]]="-"),0,IF(tbl_Metraj22[[#This Row],[YUZDE]]=0,tbl_Metraj22[[#This Row],[METRAJ_BETON]],tbl_Metraj22[[#This Row],[YUZDE]]*tbl_Metraj22[[#This Row],[METRAJ_BETON]]))</f>
        <v>13.99</v>
      </c>
      <c r="K7011" s="2" t="s">
        <v>960</v>
      </c>
    </row>
    <row r="7012" spans="1:11" ht="14.25" x14ac:dyDescent="0.2">
      <c r="A7012" s="2" t="s">
        <v>2977</v>
      </c>
      <c r="B7012" s="124" t="s">
        <v>10536</v>
      </c>
      <c r="C7012" s="124"/>
      <c r="D7012" s="126">
        <v>15.97</v>
      </c>
      <c r="E7012" s="124" t="s">
        <v>769</v>
      </c>
      <c r="F7012" s="124">
        <v>-3</v>
      </c>
      <c r="G7012" s="2" t="s">
        <v>19597</v>
      </c>
      <c r="H7012" s="130">
        <v>45907</v>
      </c>
      <c r="I7012" s="134"/>
      <c r="J7012" s="123">
        <f>IF(OR(tbl_Metraj22[[#This Row],[TARIH]]="",tbl_Metraj22[[#This Row],[TARIH]]="-"),0,IF(tbl_Metraj22[[#This Row],[YUZDE]]=0,tbl_Metraj22[[#This Row],[METRAJ_BETON]],tbl_Metraj22[[#This Row],[YUZDE]]*tbl_Metraj22[[#This Row],[METRAJ_BETON]]))</f>
        <v>15.97</v>
      </c>
      <c r="K7012" s="2" t="s">
        <v>961</v>
      </c>
    </row>
    <row r="7013" spans="1:11" ht="14.25" x14ac:dyDescent="0.2">
      <c r="A7013" s="2" t="s">
        <v>2977</v>
      </c>
      <c r="B7013" s="124" t="s">
        <v>10537</v>
      </c>
      <c r="C7013" s="124"/>
      <c r="D7013" s="126">
        <v>7.92</v>
      </c>
      <c r="E7013" s="124" t="s">
        <v>769</v>
      </c>
      <c r="F7013" s="124">
        <v>-3</v>
      </c>
      <c r="G7013" s="2" t="s">
        <v>19598</v>
      </c>
      <c r="H7013" s="130">
        <v>45908</v>
      </c>
      <c r="I7013" s="134"/>
      <c r="J7013" s="123">
        <f>IF(OR(tbl_Metraj22[[#This Row],[TARIH]]="",tbl_Metraj22[[#This Row],[TARIH]]="-"),0,IF(tbl_Metraj22[[#This Row],[YUZDE]]=0,tbl_Metraj22[[#This Row],[METRAJ_BETON]],tbl_Metraj22[[#This Row],[YUZDE]]*tbl_Metraj22[[#This Row],[METRAJ_BETON]]))</f>
        <v>7.92</v>
      </c>
      <c r="K7013" s="2" t="s">
        <v>949</v>
      </c>
    </row>
    <row r="7014" spans="1:11" ht="14.25" x14ac:dyDescent="0.2">
      <c r="A7014" s="2" t="s">
        <v>2977</v>
      </c>
      <c r="B7014" s="124" t="s">
        <v>10538</v>
      </c>
      <c r="C7014" s="124"/>
      <c r="D7014" s="126">
        <v>7.33</v>
      </c>
      <c r="E7014" s="124" t="s">
        <v>769</v>
      </c>
      <c r="F7014" s="124">
        <v>-3</v>
      </c>
      <c r="G7014" s="2" t="s">
        <v>19599</v>
      </c>
      <c r="H7014" s="130">
        <v>45908</v>
      </c>
      <c r="I7014" s="134"/>
      <c r="J7014" s="123">
        <f>IF(OR(tbl_Metraj22[[#This Row],[TARIH]]="",tbl_Metraj22[[#This Row],[TARIH]]="-"),0,IF(tbl_Metraj22[[#This Row],[YUZDE]]=0,tbl_Metraj22[[#This Row],[METRAJ_BETON]],tbl_Metraj22[[#This Row],[YUZDE]]*tbl_Metraj22[[#This Row],[METRAJ_BETON]]))</f>
        <v>7.33</v>
      </c>
      <c r="K7014" s="2" t="s">
        <v>950</v>
      </c>
    </row>
    <row r="7015" spans="1:11" ht="14.25" x14ac:dyDescent="0.2">
      <c r="A7015" s="2" t="s">
        <v>787</v>
      </c>
      <c r="B7015" s="124" t="s">
        <v>9999</v>
      </c>
      <c r="C7015" s="124"/>
      <c r="D7015" s="126">
        <v>41.32</v>
      </c>
      <c r="E7015" s="124" t="s">
        <v>769</v>
      </c>
      <c r="F7015" s="124">
        <v>-2</v>
      </c>
      <c r="G7015" s="2" t="s">
        <v>19600</v>
      </c>
      <c r="H7015" s="130"/>
      <c r="I7015" s="134"/>
      <c r="J7015" s="123">
        <f>IF(OR(tbl_Metraj22[[#This Row],[TARIH]]="",tbl_Metraj22[[#This Row],[TARIH]]="-"),0,IF(tbl_Metraj22[[#This Row],[YUZDE]]=0,tbl_Metraj22[[#This Row],[METRAJ_BETON]],tbl_Metraj22[[#This Row],[YUZDE]]*tbl_Metraj22[[#This Row],[METRAJ_BETON]]))</f>
        <v>0</v>
      </c>
    </row>
    <row r="7016" spans="1:11" ht="14.25" x14ac:dyDescent="0.2">
      <c r="A7016" s="2" t="s">
        <v>787</v>
      </c>
      <c r="B7016" s="124" t="s">
        <v>10001</v>
      </c>
      <c r="C7016" s="124"/>
      <c r="D7016" s="126">
        <v>1.61</v>
      </c>
      <c r="E7016" s="124" t="s">
        <v>769</v>
      </c>
      <c r="F7016" s="124">
        <v>-2</v>
      </c>
      <c r="G7016" s="2" t="s">
        <v>19601</v>
      </c>
      <c r="H7016" s="130"/>
      <c r="I7016" s="134"/>
      <c r="J7016" s="123">
        <f>IF(OR(tbl_Metraj22[[#This Row],[TARIH]]="",tbl_Metraj22[[#This Row],[TARIH]]="-"),0,IF(tbl_Metraj22[[#This Row],[YUZDE]]=0,tbl_Metraj22[[#This Row],[METRAJ_BETON]],tbl_Metraj22[[#This Row],[YUZDE]]*tbl_Metraj22[[#This Row],[METRAJ_BETON]]))</f>
        <v>0</v>
      </c>
    </row>
    <row r="7017" spans="1:11" ht="14.25" x14ac:dyDescent="0.2">
      <c r="A7017" s="2" t="s">
        <v>787</v>
      </c>
      <c r="B7017" s="124" t="s">
        <v>10002</v>
      </c>
      <c r="C7017" s="124"/>
      <c r="D7017" s="126">
        <v>1.82</v>
      </c>
      <c r="E7017" s="124" t="s">
        <v>769</v>
      </c>
      <c r="F7017" s="124">
        <v>-2</v>
      </c>
      <c r="G7017" s="2" t="s">
        <v>19602</v>
      </c>
      <c r="H7017" s="130"/>
      <c r="I7017" s="134"/>
      <c r="J7017" s="123">
        <f>IF(OR(tbl_Metraj22[[#This Row],[TARIH]]="",tbl_Metraj22[[#This Row],[TARIH]]="-"),0,IF(tbl_Metraj22[[#This Row],[YUZDE]]=0,tbl_Metraj22[[#This Row],[METRAJ_BETON]],tbl_Metraj22[[#This Row],[YUZDE]]*tbl_Metraj22[[#This Row],[METRAJ_BETON]]))</f>
        <v>0</v>
      </c>
    </row>
    <row r="7018" spans="1:11" ht="14.25" x14ac:dyDescent="0.2">
      <c r="A7018" s="2" t="s">
        <v>787</v>
      </c>
      <c r="B7018" s="124" t="s">
        <v>10020</v>
      </c>
      <c r="C7018" s="124"/>
      <c r="D7018" s="126">
        <v>194.81</v>
      </c>
      <c r="E7018" s="124" t="s">
        <v>769</v>
      </c>
      <c r="F7018" s="124">
        <v>-2</v>
      </c>
      <c r="G7018" s="2" t="s">
        <v>19603</v>
      </c>
      <c r="H7018" s="130"/>
      <c r="I7018" s="134"/>
      <c r="J7018" s="123">
        <f>IF(OR(tbl_Metraj22[[#This Row],[TARIH]]="",tbl_Metraj22[[#This Row],[TARIH]]="-"),0,IF(tbl_Metraj22[[#This Row],[YUZDE]]=0,tbl_Metraj22[[#This Row],[METRAJ_BETON]],tbl_Metraj22[[#This Row],[YUZDE]]*tbl_Metraj22[[#This Row],[METRAJ_BETON]]))</f>
        <v>0</v>
      </c>
    </row>
    <row r="7019" spans="1:11" ht="14.25" x14ac:dyDescent="0.2">
      <c r="A7019" s="2" t="s">
        <v>787</v>
      </c>
      <c r="B7019" s="124" t="s">
        <v>10023</v>
      </c>
      <c r="C7019" s="124"/>
      <c r="D7019" s="126">
        <v>17.39</v>
      </c>
      <c r="E7019" s="124" t="s">
        <v>769</v>
      </c>
      <c r="F7019" s="124">
        <v>-2</v>
      </c>
      <c r="G7019" s="2" t="s">
        <v>19604</v>
      </c>
      <c r="H7019" s="130"/>
      <c r="I7019" s="134"/>
      <c r="J7019" s="123">
        <f>IF(OR(tbl_Metraj22[[#This Row],[TARIH]]="",tbl_Metraj22[[#This Row],[TARIH]]="-"),0,IF(tbl_Metraj22[[#This Row],[YUZDE]]=0,tbl_Metraj22[[#This Row],[METRAJ_BETON]],tbl_Metraj22[[#This Row],[YUZDE]]*tbl_Metraj22[[#This Row],[METRAJ_BETON]]))</f>
        <v>0</v>
      </c>
    </row>
    <row r="7020" spans="1:11" ht="14.25" x14ac:dyDescent="0.2">
      <c r="A7020" s="2" t="s">
        <v>787</v>
      </c>
      <c r="B7020" s="124" t="s">
        <v>10024</v>
      </c>
      <c r="C7020" s="124"/>
      <c r="D7020" s="126">
        <v>250.59</v>
      </c>
      <c r="E7020" s="124" t="s">
        <v>769</v>
      </c>
      <c r="F7020" s="124">
        <v>-2</v>
      </c>
      <c r="G7020" s="2" t="s">
        <v>19605</v>
      </c>
      <c r="H7020" s="130"/>
      <c r="I7020" s="134"/>
      <c r="J7020" s="123">
        <f>IF(OR(tbl_Metraj22[[#This Row],[TARIH]]="",tbl_Metraj22[[#This Row],[TARIH]]="-"),0,IF(tbl_Metraj22[[#This Row],[YUZDE]]=0,tbl_Metraj22[[#This Row],[METRAJ_BETON]],tbl_Metraj22[[#This Row],[YUZDE]]*tbl_Metraj22[[#This Row],[METRAJ_BETON]]))</f>
        <v>0</v>
      </c>
    </row>
    <row r="7021" spans="1:11" ht="14.25" x14ac:dyDescent="0.2">
      <c r="A7021" s="2" t="s">
        <v>787</v>
      </c>
      <c r="B7021" s="124" t="s">
        <v>10025</v>
      </c>
      <c r="C7021" s="124"/>
      <c r="D7021" s="126">
        <v>271.10000000000002</v>
      </c>
      <c r="E7021" s="124" t="s">
        <v>769</v>
      </c>
      <c r="F7021" s="124">
        <v>-2</v>
      </c>
      <c r="G7021" s="2" t="s">
        <v>19606</v>
      </c>
      <c r="H7021" s="130"/>
      <c r="I7021" s="134"/>
      <c r="J7021" s="123">
        <f>IF(OR(tbl_Metraj22[[#This Row],[TARIH]]="",tbl_Metraj22[[#This Row],[TARIH]]="-"),0,IF(tbl_Metraj22[[#This Row],[YUZDE]]=0,tbl_Metraj22[[#This Row],[METRAJ_BETON]],tbl_Metraj22[[#This Row],[YUZDE]]*tbl_Metraj22[[#This Row],[METRAJ_BETON]]))</f>
        <v>0</v>
      </c>
    </row>
    <row r="7022" spans="1:11" ht="14.25" x14ac:dyDescent="0.2">
      <c r="A7022" s="2" t="s">
        <v>734</v>
      </c>
      <c r="B7022" s="124" t="s">
        <v>9015</v>
      </c>
      <c r="C7022" s="124"/>
      <c r="D7022" s="126">
        <v>12.26</v>
      </c>
      <c r="E7022" s="124" t="s">
        <v>769</v>
      </c>
      <c r="F7022" s="124">
        <v>-2</v>
      </c>
      <c r="G7022" s="2" t="s">
        <v>19607</v>
      </c>
      <c r="H7022" s="130"/>
      <c r="I7022" s="134"/>
      <c r="J7022" s="123">
        <f>IF(OR(tbl_Metraj22[[#This Row],[TARIH]]="",tbl_Metraj22[[#This Row],[TARIH]]="-"),0,IF(tbl_Metraj22[[#This Row],[YUZDE]]=0,tbl_Metraj22[[#This Row],[METRAJ_BETON]],tbl_Metraj22[[#This Row],[YUZDE]]*tbl_Metraj22[[#This Row],[METRAJ_BETON]]))</f>
        <v>0</v>
      </c>
      <c r="K7022" s="2" t="s">
        <v>22873</v>
      </c>
    </row>
    <row r="7023" spans="1:11" ht="14.25" x14ac:dyDescent="0.2">
      <c r="A7023" s="2" t="s">
        <v>734</v>
      </c>
      <c r="B7023" s="124" t="s">
        <v>9016</v>
      </c>
      <c r="C7023" s="124"/>
      <c r="D7023" s="126">
        <v>0.93</v>
      </c>
      <c r="E7023" s="124" t="s">
        <v>769</v>
      </c>
      <c r="F7023" s="124">
        <v>-2</v>
      </c>
      <c r="G7023" s="2" t="s">
        <v>19608</v>
      </c>
      <c r="H7023" s="130"/>
      <c r="I7023" s="134"/>
      <c r="J7023" s="123">
        <f>IF(OR(tbl_Metraj22[[#This Row],[TARIH]]="",tbl_Metraj22[[#This Row],[TARIH]]="-"),0,IF(tbl_Metraj22[[#This Row],[YUZDE]]=0,tbl_Metraj22[[#This Row],[METRAJ_BETON]],tbl_Metraj22[[#This Row],[YUZDE]]*tbl_Metraj22[[#This Row],[METRAJ_BETON]]))</f>
        <v>0</v>
      </c>
      <c r="K7023" s="2" t="s">
        <v>23535</v>
      </c>
    </row>
    <row r="7024" spans="1:11" ht="14.25" x14ac:dyDescent="0.2">
      <c r="A7024" s="2" t="s">
        <v>734</v>
      </c>
      <c r="B7024" s="124" t="s">
        <v>9017</v>
      </c>
      <c r="C7024" s="124"/>
      <c r="D7024" s="126">
        <v>0.21</v>
      </c>
      <c r="E7024" s="124" t="s">
        <v>769</v>
      </c>
      <c r="F7024" s="124">
        <v>-2</v>
      </c>
      <c r="G7024" s="2" t="s">
        <v>19609</v>
      </c>
      <c r="H7024" s="130"/>
      <c r="I7024" s="134"/>
      <c r="J7024" s="123">
        <f>IF(OR(tbl_Metraj22[[#This Row],[TARIH]]="",tbl_Metraj22[[#This Row],[TARIH]]="-"),0,IF(tbl_Metraj22[[#This Row],[YUZDE]]=0,tbl_Metraj22[[#This Row],[METRAJ_BETON]],tbl_Metraj22[[#This Row],[YUZDE]]*tbl_Metraj22[[#This Row],[METRAJ_BETON]]))</f>
        <v>0</v>
      </c>
      <c r="K7024" s="2" t="s">
        <v>23559</v>
      </c>
    </row>
    <row r="7025" spans="1:11" ht="14.25" x14ac:dyDescent="0.2">
      <c r="A7025" s="2" t="s">
        <v>734</v>
      </c>
      <c r="B7025" s="124" t="s">
        <v>9018</v>
      </c>
      <c r="C7025" s="124"/>
      <c r="D7025" s="126">
        <v>3.64</v>
      </c>
      <c r="E7025" s="124" t="s">
        <v>769</v>
      </c>
      <c r="F7025" s="124">
        <v>-2</v>
      </c>
      <c r="G7025" s="2" t="s">
        <v>19610</v>
      </c>
      <c r="H7025" s="130"/>
      <c r="I7025" s="134"/>
      <c r="J7025" s="123">
        <f>IF(OR(tbl_Metraj22[[#This Row],[TARIH]]="",tbl_Metraj22[[#This Row],[TARIH]]="-"),0,IF(tbl_Metraj22[[#This Row],[YUZDE]]=0,tbl_Metraj22[[#This Row],[METRAJ_BETON]],tbl_Metraj22[[#This Row],[YUZDE]]*tbl_Metraj22[[#This Row],[METRAJ_BETON]]))</f>
        <v>0</v>
      </c>
      <c r="K7025" s="2" t="s">
        <v>22858</v>
      </c>
    </row>
    <row r="7026" spans="1:11" ht="14.25" x14ac:dyDescent="0.2">
      <c r="A7026" s="2" t="s">
        <v>734</v>
      </c>
      <c r="B7026" s="124" t="s">
        <v>9019</v>
      </c>
      <c r="C7026" s="124"/>
      <c r="D7026" s="126">
        <v>4.53</v>
      </c>
      <c r="E7026" s="124" t="s">
        <v>769</v>
      </c>
      <c r="F7026" s="124">
        <v>-2</v>
      </c>
      <c r="G7026" s="2" t="s">
        <v>19611</v>
      </c>
      <c r="H7026" s="130"/>
      <c r="I7026" s="134"/>
      <c r="J7026" s="123">
        <f>IF(OR(tbl_Metraj22[[#This Row],[TARIH]]="",tbl_Metraj22[[#This Row],[TARIH]]="-"),0,IF(tbl_Metraj22[[#This Row],[YUZDE]]=0,tbl_Metraj22[[#This Row],[METRAJ_BETON]],tbl_Metraj22[[#This Row],[YUZDE]]*tbl_Metraj22[[#This Row],[METRAJ_BETON]]))</f>
        <v>0</v>
      </c>
      <c r="K7026" s="2" t="s">
        <v>22869</v>
      </c>
    </row>
    <row r="7027" spans="1:11" ht="14.25" x14ac:dyDescent="0.2">
      <c r="A7027" s="2" t="s">
        <v>734</v>
      </c>
      <c r="B7027" s="124" t="s">
        <v>9020</v>
      </c>
      <c r="C7027" s="124"/>
      <c r="D7027" s="126">
        <v>0.86</v>
      </c>
      <c r="E7027" s="124" t="s">
        <v>769</v>
      </c>
      <c r="F7027" s="124">
        <v>-2</v>
      </c>
      <c r="G7027" s="2" t="s">
        <v>19612</v>
      </c>
      <c r="H7027" s="130"/>
      <c r="I7027" s="134"/>
      <c r="J7027" s="123">
        <f>IF(OR(tbl_Metraj22[[#This Row],[TARIH]]="",tbl_Metraj22[[#This Row],[TARIH]]="-"),0,IF(tbl_Metraj22[[#This Row],[YUZDE]]=0,tbl_Metraj22[[#This Row],[METRAJ_BETON]],tbl_Metraj22[[#This Row],[YUZDE]]*tbl_Metraj22[[#This Row],[METRAJ_BETON]]))</f>
        <v>0</v>
      </c>
      <c r="K7027" s="2" t="s">
        <v>23534</v>
      </c>
    </row>
    <row r="7028" spans="1:11" ht="14.25" x14ac:dyDescent="0.2">
      <c r="A7028" s="2" t="s">
        <v>734</v>
      </c>
      <c r="B7028" s="124" t="s">
        <v>9021</v>
      </c>
      <c r="C7028" s="124"/>
      <c r="D7028" s="126">
        <v>0.78</v>
      </c>
      <c r="E7028" s="124" t="s">
        <v>769</v>
      </c>
      <c r="F7028" s="124">
        <v>-2</v>
      </c>
      <c r="G7028" s="2" t="s">
        <v>19613</v>
      </c>
      <c r="H7028" s="130"/>
      <c r="I7028" s="134"/>
      <c r="J7028" s="123">
        <f>IF(OR(tbl_Metraj22[[#This Row],[TARIH]]="",tbl_Metraj22[[#This Row],[TARIH]]="-"),0,IF(tbl_Metraj22[[#This Row],[YUZDE]]=0,tbl_Metraj22[[#This Row],[METRAJ_BETON]],tbl_Metraj22[[#This Row],[YUZDE]]*tbl_Metraj22[[#This Row],[METRAJ_BETON]]))</f>
        <v>0</v>
      </c>
      <c r="K7028" s="2" t="s">
        <v>22888</v>
      </c>
    </row>
    <row r="7029" spans="1:11" ht="14.25" x14ac:dyDescent="0.2">
      <c r="A7029" s="2" t="s">
        <v>734</v>
      </c>
      <c r="B7029" s="124" t="s">
        <v>9022</v>
      </c>
      <c r="C7029" s="124"/>
      <c r="D7029" s="126">
        <v>0.27</v>
      </c>
      <c r="E7029" s="124" t="s">
        <v>769</v>
      </c>
      <c r="F7029" s="124">
        <v>-2</v>
      </c>
      <c r="G7029" s="2" t="s">
        <v>19614</v>
      </c>
      <c r="H7029" s="130"/>
      <c r="I7029" s="134"/>
      <c r="J7029" s="123">
        <f>IF(OR(tbl_Metraj22[[#This Row],[TARIH]]="",tbl_Metraj22[[#This Row],[TARIH]]="-"),0,IF(tbl_Metraj22[[#This Row],[YUZDE]]=0,tbl_Metraj22[[#This Row],[METRAJ_BETON]],tbl_Metraj22[[#This Row],[YUZDE]]*tbl_Metraj22[[#This Row],[METRAJ_BETON]]))</f>
        <v>0</v>
      </c>
      <c r="K7029" s="2" t="s">
        <v>22843</v>
      </c>
    </row>
    <row r="7030" spans="1:11" ht="14.25" x14ac:dyDescent="0.2">
      <c r="A7030" s="2" t="s">
        <v>734</v>
      </c>
      <c r="B7030" s="124" t="s">
        <v>9023</v>
      </c>
      <c r="C7030" s="124"/>
      <c r="D7030" s="126">
        <v>0.27</v>
      </c>
      <c r="E7030" s="124" t="s">
        <v>769</v>
      </c>
      <c r="F7030" s="124">
        <v>-2</v>
      </c>
      <c r="G7030" s="2" t="s">
        <v>19615</v>
      </c>
      <c r="H7030" s="130"/>
      <c r="I7030" s="134"/>
      <c r="J7030" s="123">
        <f>IF(OR(tbl_Metraj22[[#This Row],[TARIH]]="",tbl_Metraj22[[#This Row],[TARIH]]="-"),0,IF(tbl_Metraj22[[#This Row],[YUZDE]]=0,tbl_Metraj22[[#This Row],[METRAJ_BETON]],tbl_Metraj22[[#This Row],[YUZDE]]*tbl_Metraj22[[#This Row],[METRAJ_BETON]]))</f>
        <v>0</v>
      </c>
      <c r="K7030" s="2" t="s">
        <v>22838</v>
      </c>
    </row>
    <row r="7031" spans="1:11" ht="14.25" x14ac:dyDescent="0.2">
      <c r="A7031" s="2" t="s">
        <v>734</v>
      </c>
      <c r="B7031" s="124" t="s">
        <v>9024</v>
      </c>
      <c r="C7031" s="124"/>
      <c r="D7031" s="126">
        <v>1.45</v>
      </c>
      <c r="E7031" s="124" t="s">
        <v>769</v>
      </c>
      <c r="F7031" s="124">
        <v>-2</v>
      </c>
      <c r="G7031" s="2" t="s">
        <v>19616</v>
      </c>
      <c r="H7031" s="130"/>
      <c r="I7031" s="134"/>
      <c r="J7031" s="123">
        <f>IF(OR(tbl_Metraj22[[#This Row],[TARIH]]="",tbl_Metraj22[[#This Row],[TARIH]]="-"),0,IF(tbl_Metraj22[[#This Row],[YUZDE]]=0,tbl_Metraj22[[#This Row],[METRAJ_BETON]],tbl_Metraj22[[#This Row],[YUZDE]]*tbl_Metraj22[[#This Row],[METRAJ_BETON]]))</f>
        <v>0</v>
      </c>
      <c r="K7031" s="2" t="s">
        <v>24238</v>
      </c>
    </row>
    <row r="7032" spans="1:11" ht="14.25" x14ac:dyDescent="0.2">
      <c r="A7032" s="2" t="s">
        <v>734</v>
      </c>
      <c r="B7032" s="124" t="s">
        <v>9025</v>
      </c>
      <c r="C7032" s="124"/>
      <c r="D7032" s="126">
        <v>1.94</v>
      </c>
      <c r="E7032" s="124" t="s">
        <v>769</v>
      </c>
      <c r="F7032" s="124">
        <v>-2</v>
      </c>
      <c r="G7032" s="2" t="s">
        <v>19617</v>
      </c>
      <c r="H7032" s="130"/>
      <c r="I7032" s="134"/>
      <c r="J7032" s="123">
        <f>IF(OR(tbl_Metraj22[[#This Row],[TARIH]]="",tbl_Metraj22[[#This Row],[TARIH]]="-"),0,IF(tbl_Metraj22[[#This Row],[YUZDE]]=0,tbl_Metraj22[[#This Row],[METRAJ_BETON]],tbl_Metraj22[[#This Row],[YUZDE]]*tbl_Metraj22[[#This Row],[METRAJ_BETON]]))</f>
        <v>0</v>
      </c>
      <c r="K7032" s="2" t="s">
        <v>23520</v>
      </c>
    </row>
    <row r="7033" spans="1:11" ht="14.25" x14ac:dyDescent="0.2">
      <c r="A7033" s="2" t="s">
        <v>734</v>
      </c>
      <c r="B7033" s="124" t="s">
        <v>9026</v>
      </c>
      <c r="C7033" s="124"/>
      <c r="D7033" s="126">
        <v>1.71</v>
      </c>
      <c r="E7033" s="124" t="s">
        <v>769</v>
      </c>
      <c r="F7033" s="124">
        <v>-2</v>
      </c>
      <c r="G7033" s="2" t="s">
        <v>19618</v>
      </c>
      <c r="H7033" s="130"/>
      <c r="I7033" s="134"/>
      <c r="J7033" s="123">
        <f>IF(OR(tbl_Metraj22[[#This Row],[TARIH]]="",tbl_Metraj22[[#This Row],[TARIH]]="-"),0,IF(tbl_Metraj22[[#This Row],[YUZDE]]=0,tbl_Metraj22[[#This Row],[METRAJ_BETON]],tbl_Metraj22[[#This Row],[YUZDE]]*tbl_Metraj22[[#This Row],[METRAJ_BETON]]))</f>
        <v>0</v>
      </c>
      <c r="K7033" s="2" t="s">
        <v>22805</v>
      </c>
    </row>
    <row r="7034" spans="1:11" ht="14.25" x14ac:dyDescent="0.2">
      <c r="A7034" s="2" t="s">
        <v>734</v>
      </c>
      <c r="B7034" s="124" t="s">
        <v>9027</v>
      </c>
      <c r="C7034" s="124"/>
      <c r="D7034" s="126">
        <v>1.27</v>
      </c>
      <c r="E7034" s="124" t="s">
        <v>769</v>
      </c>
      <c r="F7034" s="124">
        <v>-2</v>
      </c>
      <c r="G7034" s="2" t="s">
        <v>19619</v>
      </c>
      <c r="H7034" s="130"/>
      <c r="I7034" s="134"/>
      <c r="J7034" s="123">
        <f>IF(OR(tbl_Metraj22[[#This Row],[TARIH]]="",tbl_Metraj22[[#This Row],[TARIH]]="-"),0,IF(tbl_Metraj22[[#This Row],[YUZDE]]=0,tbl_Metraj22[[#This Row],[METRAJ_BETON]],tbl_Metraj22[[#This Row],[YUZDE]]*tbl_Metraj22[[#This Row],[METRAJ_BETON]]))</f>
        <v>0</v>
      </c>
      <c r="K7034" s="2" t="s">
        <v>23570</v>
      </c>
    </row>
    <row r="7035" spans="1:11" ht="14.25" x14ac:dyDescent="0.2">
      <c r="A7035" s="2" t="s">
        <v>734</v>
      </c>
      <c r="B7035" s="124" t="s">
        <v>9028</v>
      </c>
      <c r="C7035" s="124"/>
      <c r="D7035" s="126">
        <v>1.85</v>
      </c>
      <c r="E7035" s="124" t="s">
        <v>769</v>
      </c>
      <c r="F7035" s="124">
        <v>-2</v>
      </c>
      <c r="G7035" s="2" t="s">
        <v>19620</v>
      </c>
      <c r="H7035" s="130"/>
      <c r="I7035" s="134"/>
      <c r="J7035" s="123">
        <f>IF(OR(tbl_Metraj22[[#This Row],[TARIH]]="",tbl_Metraj22[[#This Row],[TARIH]]="-"),0,IF(tbl_Metraj22[[#This Row],[YUZDE]]=0,tbl_Metraj22[[#This Row],[METRAJ_BETON]],tbl_Metraj22[[#This Row],[YUZDE]]*tbl_Metraj22[[#This Row],[METRAJ_BETON]]))</f>
        <v>0</v>
      </c>
      <c r="K7035" s="2" t="s">
        <v>23576</v>
      </c>
    </row>
    <row r="7036" spans="1:11" ht="14.25" x14ac:dyDescent="0.2">
      <c r="A7036" s="2" t="s">
        <v>734</v>
      </c>
      <c r="B7036" s="124" t="s">
        <v>9029</v>
      </c>
      <c r="C7036" s="124"/>
      <c r="D7036" s="126">
        <v>1.28</v>
      </c>
      <c r="E7036" s="124" t="s">
        <v>769</v>
      </c>
      <c r="F7036" s="124">
        <v>-2</v>
      </c>
      <c r="G7036" s="2" t="s">
        <v>19621</v>
      </c>
      <c r="H7036" s="130"/>
      <c r="I7036" s="134"/>
      <c r="J7036" s="123">
        <f>IF(OR(tbl_Metraj22[[#This Row],[TARIH]]="",tbl_Metraj22[[#This Row],[TARIH]]="-"),0,IF(tbl_Metraj22[[#This Row],[YUZDE]]=0,tbl_Metraj22[[#This Row],[METRAJ_BETON]],tbl_Metraj22[[#This Row],[YUZDE]]*tbl_Metraj22[[#This Row],[METRAJ_BETON]]))</f>
        <v>0</v>
      </c>
      <c r="K7036" s="2" t="s">
        <v>22825</v>
      </c>
    </row>
    <row r="7037" spans="1:11" ht="14.25" x14ac:dyDescent="0.2">
      <c r="A7037" s="2" t="s">
        <v>734</v>
      </c>
      <c r="B7037" s="124" t="s">
        <v>9030</v>
      </c>
      <c r="C7037" s="124"/>
      <c r="D7037" s="126">
        <v>1.56</v>
      </c>
      <c r="E7037" s="124" t="s">
        <v>769</v>
      </c>
      <c r="F7037" s="124">
        <v>-2</v>
      </c>
      <c r="G7037" s="2" t="s">
        <v>19622</v>
      </c>
      <c r="H7037" s="130"/>
      <c r="I7037" s="134"/>
      <c r="J7037" s="123">
        <f>IF(OR(tbl_Metraj22[[#This Row],[TARIH]]="",tbl_Metraj22[[#This Row],[TARIH]]="-"),0,IF(tbl_Metraj22[[#This Row],[YUZDE]]=0,tbl_Metraj22[[#This Row],[METRAJ_BETON]],tbl_Metraj22[[#This Row],[YUZDE]]*tbl_Metraj22[[#This Row],[METRAJ_BETON]]))</f>
        <v>0</v>
      </c>
      <c r="K7037" s="2" t="s">
        <v>22798</v>
      </c>
    </row>
    <row r="7038" spans="1:11" ht="14.25" x14ac:dyDescent="0.2">
      <c r="A7038" s="2" t="s">
        <v>734</v>
      </c>
      <c r="B7038" s="124" t="s">
        <v>9031</v>
      </c>
      <c r="C7038" s="124"/>
      <c r="D7038" s="126">
        <v>2.46</v>
      </c>
      <c r="E7038" s="124" t="s">
        <v>769</v>
      </c>
      <c r="F7038" s="124">
        <v>-2</v>
      </c>
      <c r="G7038" s="2" t="s">
        <v>19623</v>
      </c>
      <c r="H7038" s="130"/>
      <c r="I7038" s="134"/>
      <c r="J7038" s="123">
        <f>IF(OR(tbl_Metraj22[[#This Row],[TARIH]]="",tbl_Metraj22[[#This Row],[TARIH]]="-"),0,IF(tbl_Metraj22[[#This Row],[YUZDE]]=0,tbl_Metraj22[[#This Row],[METRAJ_BETON]],tbl_Metraj22[[#This Row],[YUZDE]]*tbl_Metraj22[[#This Row],[METRAJ_BETON]]))</f>
        <v>0</v>
      </c>
      <c r="K7038" s="2" t="s">
        <v>23571</v>
      </c>
    </row>
    <row r="7039" spans="1:11" ht="14.25" x14ac:dyDescent="0.2">
      <c r="A7039" s="2" t="s">
        <v>734</v>
      </c>
      <c r="B7039" s="124" t="s">
        <v>9032</v>
      </c>
      <c r="C7039" s="124"/>
      <c r="D7039" s="126">
        <v>1.71</v>
      </c>
      <c r="E7039" s="124" t="s">
        <v>769</v>
      </c>
      <c r="F7039" s="124">
        <v>-2</v>
      </c>
      <c r="G7039" s="2" t="s">
        <v>19624</v>
      </c>
      <c r="H7039" s="130"/>
      <c r="I7039" s="134"/>
      <c r="J7039" s="123">
        <f>IF(OR(tbl_Metraj22[[#This Row],[TARIH]]="",tbl_Metraj22[[#This Row],[TARIH]]="-"),0,IF(tbl_Metraj22[[#This Row],[YUZDE]]=0,tbl_Metraj22[[#This Row],[METRAJ_BETON]],tbl_Metraj22[[#This Row],[YUZDE]]*tbl_Metraj22[[#This Row],[METRAJ_BETON]]))</f>
        <v>0</v>
      </c>
      <c r="K7039" s="2" t="s">
        <v>22795</v>
      </c>
    </row>
    <row r="7040" spans="1:11" ht="14.25" x14ac:dyDescent="0.2">
      <c r="A7040" s="2" t="s">
        <v>734</v>
      </c>
      <c r="B7040" s="124" t="s">
        <v>9033</v>
      </c>
      <c r="C7040" s="124"/>
      <c r="D7040" s="126">
        <v>1.7</v>
      </c>
      <c r="E7040" s="124" t="s">
        <v>769</v>
      </c>
      <c r="F7040" s="124">
        <v>-2</v>
      </c>
      <c r="G7040" s="2" t="s">
        <v>19625</v>
      </c>
      <c r="H7040" s="130"/>
      <c r="I7040" s="134"/>
      <c r="J7040" s="123">
        <f>IF(OR(tbl_Metraj22[[#This Row],[TARIH]]="",tbl_Metraj22[[#This Row],[TARIH]]="-"),0,IF(tbl_Metraj22[[#This Row],[YUZDE]]=0,tbl_Metraj22[[#This Row],[METRAJ_BETON]],tbl_Metraj22[[#This Row],[YUZDE]]*tbl_Metraj22[[#This Row],[METRAJ_BETON]]))</f>
        <v>0</v>
      </c>
      <c r="K7040" s="2" t="s">
        <v>23569</v>
      </c>
    </row>
    <row r="7041" spans="1:11" ht="14.25" x14ac:dyDescent="0.2">
      <c r="A7041" s="2" t="s">
        <v>734</v>
      </c>
      <c r="B7041" s="124" t="s">
        <v>9034</v>
      </c>
      <c r="C7041" s="124"/>
      <c r="D7041" s="126">
        <v>1.3</v>
      </c>
      <c r="E7041" s="124" t="s">
        <v>769</v>
      </c>
      <c r="F7041" s="124">
        <v>-2</v>
      </c>
      <c r="G7041" s="2" t="s">
        <v>19626</v>
      </c>
      <c r="H7041" s="130"/>
      <c r="I7041" s="134"/>
      <c r="J7041" s="123">
        <f>IF(OR(tbl_Metraj22[[#This Row],[TARIH]]="",tbl_Metraj22[[#This Row],[TARIH]]="-"),0,IF(tbl_Metraj22[[#This Row],[YUZDE]]=0,tbl_Metraj22[[#This Row],[METRAJ_BETON]],tbl_Metraj22[[#This Row],[YUZDE]]*tbl_Metraj22[[#This Row],[METRAJ_BETON]]))</f>
        <v>0</v>
      </c>
      <c r="K7041" s="2" t="s">
        <v>22824</v>
      </c>
    </row>
    <row r="7042" spans="1:11" ht="14.25" x14ac:dyDescent="0.2">
      <c r="A7042" s="2" t="s">
        <v>734</v>
      </c>
      <c r="B7042" s="124" t="s">
        <v>9035</v>
      </c>
      <c r="C7042" s="124"/>
      <c r="D7042" s="126">
        <v>0.65</v>
      </c>
      <c r="E7042" s="124" t="s">
        <v>769</v>
      </c>
      <c r="F7042" s="124">
        <v>-2</v>
      </c>
      <c r="G7042" s="2" t="s">
        <v>19627</v>
      </c>
      <c r="H7042" s="130"/>
      <c r="I7042" s="134"/>
      <c r="J7042" s="123">
        <f>IF(OR(tbl_Metraj22[[#This Row],[TARIH]]="",tbl_Metraj22[[#This Row],[TARIH]]="-"),0,IF(tbl_Metraj22[[#This Row],[YUZDE]]=0,tbl_Metraj22[[#This Row],[METRAJ_BETON]],tbl_Metraj22[[#This Row],[YUZDE]]*tbl_Metraj22[[#This Row],[METRAJ_BETON]]))</f>
        <v>0</v>
      </c>
      <c r="K7042" s="2" t="s">
        <v>23533</v>
      </c>
    </row>
    <row r="7043" spans="1:11" ht="14.25" x14ac:dyDescent="0.2">
      <c r="A7043" s="2" t="s">
        <v>734</v>
      </c>
      <c r="B7043" s="124" t="s">
        <v>9036</v>
      </c>
      <c r="C7043" s="124"/>
      <c r="D7043" s="126">
        <v>1.69</v>
      </c>
      <c r="E7043" s="124" t="s">
        <v>769</v>
      </c>
      <c r="F7043" s="124">
        <v>-2</v>
      </c>
      <c r="G7043" s="2" t="s">
        <v>19628</v>
      </c>
      <c r="H7043" s="130"/>
      <c r="I7043" s="134"/>
      <c r="J7043" s="123">
        <f>IF(OR(tbl_Metraj22[[#This Row],[TARIH]]="",tbl_Metraj22[[#This Row],[TARIH]]="-"),0,IF(tbl_Metraj22[[#This Row],[YUZDE]]=0,tbl_Metraj22[[#This Row],[METRAJ_BETON]],tbl_Metraj22[[#This Row],[YUZDE]]*tbl_Metraj22[[#This Row],[METRAJ_BETON]]))</f>
        <v>0</v>
      </c>
      <c r="K7043" s="2" t="s">
        <v>23575</v>
      </c>
    </row>
    <row r="7044" spans="1:11" ht="14.25" x14ac:dyDescent="0.2">
      <c r="A7044" s="2" t="s">
        <v>734</v>
      </c>
      <c r="B7044" s="124" t="s">
        <v>9037</v>
      </c>
      <c r="C7044" s="124"/>
      <c r="D7044" s="126">
        <v>0.13</v>
      </c>
      <c r="E7044" s="124" t="s">
        <v>769</v>
      </c>
      <c r="F7044" s="124">
        <v>-2</v>
      </c>
      <c r="G7044" s="2" t="s">
        <v>19629</v>
      </c>
      <c r="H7044" s="130"/>
      <c r="I7044" s="134"/>
      <c r="J7044" s="123">
        <f>IF(OR(tbl_Metraj22[[#This Row],[TARIH]]="",tbl_Metraj22[[#This Row],[TARIH]]="-"),0,IF(tbl_Metraj22[[#This Row],[YUZDE]]=0,tbl_Metraj22[[#This Row],[METRAJ_BETON]],tbl_Metraj22[[#This Row],[YUZDE]]*tbl_Metraj22[[#This Row],[METRAJ_BETON]]))</f>
        <v>0</v>
      </c>
      <c r="K7044" s="2" t="s">
        <v>22847</v>
      </c>
    </row>
    <row r="7045" spans="1:11" ht="14.25" x14ac:dyDescent="0.2">
      <c r="A7045" s="2" t="s">
        <v>734</v>
      </c>
      <c r="B7045" s="124" t="s">
        <v>9038</v>
      </c>
      <c r="C7045" s="124"/>
      <c r="D7045" s="126">
        <v>1.07</v>
      </c>
      <c r="E7045" s="124" t="s">
        <v>769</v>
      </c>
      <c r="F7045" s="124">
        <v>-2</v>
      </c>
      <c r="G7045" s="2" t="s">
        <v>19630</v>
      </c>
      <c r="H7045" s="130"/>
      <c r="I7045" s="134"/>
      <c r="J7045" s="123">
        <f>IF(OR(tbl_Metraj22[[#This Row],[TARIH]]="",tbl_Metraj22[[#This Row],[TARIH]]="-"),0,IF(tbl_Metraj22[[#This Row],[YUZDE]]=0,tbl_Metraj22[[#This Row],[METRAJ_BETON]],tbl_Metraj22[[#This Row],[YUZDE]]*tbl_Metraj22[[#This Row],[METRAJ_BETON]]))</f>
        <v>0</v>
      </c>
      <c r="K7045" s="2" t="s">
        <v>23577</v>
      </c>
    </row>
    <row r="7046" spans="1:11" ht="14.25" x14ac:dyDescent="0.2">
      <c r="A7046" s="2" t="s">
        <v>734</v>
      </c>
      <c r="B7046" s="124" t="s">
        <v>9039</v>
      </c>
      <c r="C7046" s="124"/>
      <c r="D7046" s="126">
        <v>1.51</v>
      </c>
      <c r="E7046" s="124" t="s">
        <v>769</v>
      </c>
      <c r="F7046" s="124">
        <v>-2</v>
      </c>
      <c r="G7046" s="2" t="s">
        <v>19631</v>
      </c>
      <c r="H7046" s="130"/>
      <c r="I7046" s="134"/>
      <c r="J7046" s="123">
        <f>IF(OR(tbl_Metraj22[[#This Row],[TARIH]]="",tbl_Metraj22[[#This Row],[TARIH]]="-"),0,IF(tbl_Metraj22[[#This Row],[YUZDE]]=0,tbl_Metraj22[[#This Row],[METRAJ_BETON]],tbl_Metraj22[[#This Row],[YUZDE]]*tbl_Metraj22[[#This Row],[METRAJ_BETON]]))</f>
        <v>0</v>
      </c>
      <c r="K7046" s="2" t="s">
        <v>24084</v>
      </c>
    </row>
    <row r="7047" spans="1:11" ht="14.25" x14ac:dyDescent="0.2">
      <c r="A7047" s="2" t="s">
        <v>734</v>
      </c>
      <c r="B7047" s="124" t="s">
        <v>9040</v>
      </c>
      <c r="C7047" s="124"/>
      <c r="D7047" s="126">
        <v>1.17</v>
      </c>
      <c r="E7047" s="124" t="s">
        <v>769</v>
      </c>
      <c r="F7047" s="124">
        <v>-2</v>
      </c>
      <c r="G7047" s="2" t="s">
        <v>19632</v>
      </c>
      <c r="H7047" s="130"/>
      <c r="I7047" s="134"/>
      <c r="J7047" s="123">
        <f>IF(OR(tbl_Metraj22[[#This Row],[TARIH]]="",tbl_Metraj22[[#This Row],[TARIH]]="-"),0,IF(tbl_Metraj22[[#This Row],[YUZDE]]=0,tbl_Metraj22[[#This Row],[METRAJ_BETON]],tbl_Metraj22[[#This Row],[YUZDE]]*tbl_Metraj22[[#This Row],[METRAJ_BETON]]))</f>
        <v>0</v>
      </c>
      <c r="K7047" s="2" t="s">
        <v>23531</v>
      </c>
    </row>
    <row r="7048" spans="1:11" ht="14.25" x14ac:dyDescent="0.2">
      <c r="A7048" s="2" t="s">
        <v>734</v>
      </c>
      <c r="B7048" s="124" t="s">
        <v>9041</v>
      </c>
      <c r="C7048" s="124"/>
      <c r="D7048" s="126">
        <v>1.1599999999999999</v>
      </c>
      <c r="E7048" s="124" t="s">
        <v>769</v>
      </c>
      <c r="F7048" s="124">
        <v>-2</v>
      </c>
      <c r="G7048" s="2" t="s">
        <v>19633</v>
      </c>
      <c r="H7048" s="130"/>
      <c r="I7048" s="134"/>
      <c r="J7048" s="123">
        <f>IF(OR(tbl_Metraj22[[#This Row],[TARIH]]="",tbl_Metraj22[[#This Row],[TARIH]]="-"),0,IF(tbl_Metraj22[[#This Row],[YUZDE]]=0,tbl_Metraj22[[#This Row],[METRAJ_BETON]],tbl_Metraj22[[#This Row],[YUZDE]]*tbl_Metraj22[[#This Row],[METRAJ_BETON]]))</f>
        <v>0</v>
      </c>
      <c r="K7048" s="2" t="s">
        <v>22783</v>
      </c>
    </row>
    <row r="7049" spans="1:11" ht="14.25" x14ac:dyDescent="0.2">
      <c r="A7049" s="2" t="s">
        <v>734</v>
      </c>
      <c r="B7049" s="124" t="s">
        <v>9042</v>
      </c>
      <c r="C7049" s="124"/>
      <c r="D7049" s="126">
        <v>0.5</v>
      </c>
      <c r="E7049" s="124" t="s">
        <v>769</v>
      </c>
      <c r="F7049" s="124">
        <v>-2</v>
      </c>
      <c r="G7049" s="2" t="s">
        <v>19634</v>
      </c>
      <c r="H7049" s="130"/>
      <c r="I7049" s="134"/>
      <c r="J7049" s="123">
        <f>IF(OR(tbl_Metraj22[[#This Row],[TARIH]]="",tbl_Metraj22[[#This Row],[TARIH]]="-"),0,IF(tbl_Metraj22[[#This Row],[YUZDE]]=0,tbl_Metraj22[[#This Row],[METRAJ_BETON]],tbl_Metraj22[[#This Row],[YUZDE]]*tbl_Metraj22[[#This Row],[METRAJ_BETON]]))</f>
        <v>0</v>
      </c>
      <c r="K7049" s="2" t="s">
        <v>23527</v>
      </c>
    </row>
    <row r="7050" spans="1:11" ht="14.25" x14ac:dyDescent="0.2">
      <c r="A7050" s="2" t="s">
        <v>734</v>
      </c>
      <c r="B7050" s="124" t="s">
        <v>9043</v>
      </c>
      <c r="C7050" s="124"/>
      <c r="D7050" s="126">
        <v>0.49</v>
      </c>
      <c r="E7050" s="124" t="s">
        <v>769</v>
      </c>
      <c r="F7050" s="124">
        <v>-2</v>
      </c>
      <c r="G7050" s="2" t="s">
        <v>19635</v>
      </c>
      <c r="H7050" s="130"/>
      <c r="I7050" s="134"/>
      <c r="J7050" s="123">
        <f>IF(OR(tbl_Metraj22[[#This Row],[TARIH]]="",tbl_Metraj22[[#This Row],[TARIH]]="-"),0,IF(tbl_Metraj22[[#This Row],[YUZDE]]=0,tbl_Metraj22[[#This Row],[METRAJ_BETON]],tbl_Metraj22[[#This Row],[YUZDE]]*tbl_Metraj22[[#This Row],[METRAJ_BETON]]))</f>
        <v>0</v>
      </c>
      <c r="K7050" s="2" t="s">
        <v>23517</v>
      </c>
    </row>
    <row r="7051" spans="1:11" ht="14.25" x14ac:dyDescent="0.2">
      <c r="A7051" s="2" t="s">
        <v>734</v>
      </c>
      <c r="B7051" s="124" t="s">
        <v>9044</v>
      </c>
      <c r="C7051" s="124"/>
      <c r="D7051" s="126">
        <v>1.1399999999999999</v>
      </c>
      <c r="E7051" s="124" t="s">
        <v>769</v>
      </c>
      <c r="F7051" s="124">
        <v>-2</v>
      </c>
      <c r="G7051" s="2" t="s">
        <v>19636</v>
      </c>
      <c r="H7051" s="130"/>
      <c r="I7051" s="134"/>
      <c r="J7051" s="123">
        <f>IF(OR(tbl_Metraj22[[#This Row],[TARIH]]="",tbl_Metraj22[[#This Row],[TARIH]]="-"),0,IF(tbl_Metraj22[[#This Row],[YUZDE]]=0,tbl_Metraj22[[#This Row],[METRAJ_BETON]],tbl_Metraj22[[#This Row],[YUZDE]]*tbl_Metraj22[[#This Row],[METRAJ_BETON]]))</f>
        <v>0</v>
      </c>
      <c r="K7051" s="2" t="s">
        <v>22819</v>
      </c>
    </row>
    <row r="7052" spans="1:11" ht="14.25" x14ac:dyDescent="0.2">
      <c r="A7052" s="2" t="s">
        <v>734</v>
      </c>
      <c r="B7052" s="124" t="s">
        <v>9045</v>
      </c>
      <c r="C7052" s="124"/>
      <c r="D7052" s="126">
        <v>1.3</v>
      </c>
      <c r="E7052" s="124" t="s">
        <v>769</v>
      </c>
      <c r="F7052" s="124">
        <v>-2</v>
      </c>
      <c r="G7052" s="2" t="s">
        <v>19637</v>
      </c>
      <c r="H7052" s="130"/>
      <c r="I7052" s="134"/>
      <c r="J7052" s="123">
        <f>IF(OR(tbl_Metraj22[[#This Row],[TARIH]]="",tbl_Metraj22[[#This Row],[TARIH]]="-"),0,IF(tbl_Metraj22[[#This Row],[YUZDE]]=0,tbl_Metraj22[[#This Row],[METRAJ_BETON]],tbl_Metraj22[[#This Row],[YUZDE]]*tbl_Metraj22[[#This Row],[METRAJ_BETON]]))</f>
        <v>0</v>
      </c>
      <c r="K7052" s="2" t="s">
        <v>23532</v>
      </c>
    </row>
    <row r="7053" spans="1:11" ht="14.25" x14ac:dyDescent="0.2">
      <c r="A7053" s="2" t="s">
        <v>734</v>
      </c>
      <c r="B7053" s="124" t="s">
        <v>9046</v>
      </c>
      <c r="C7053" s="124"/>
      <c r="D7053" s="126">
        <v>0.5</v>
      </c>
      <c r="E7053" s="124" t="s">
        <v>769</v>
      </c>
      <c r="F7053" s="124">
        <v>-2</v>
      </c>
      <c r="G7053" s="2" t="s">
        <v>19638</v>
      </c>
      <c r="H7053" s="130"/>
      <c r="I7053" s="134"/>
      <c r="J7053" s="123">
        <f>IF(OR(tbl_Metraj22[[#This Row],[TARIH]]="",tbl_Metraj22[[#This Row],[TARIH]]="-"),0,IF(tbl_Metraj22[[#This Row],[YUZDE]]=0,tbl_Metraj22[[#This Row],[METRAJ_BETON]],tbl_Metraj22[[#This Row],[YUZDE]]*tbl_Metraj22[[#This Row],[METRAJ_BETON]]))</f>
        <v>0</v>
      </c>
      <c r="K7053" s="2" t="s">
        <v>22816</v>
      </c>
    </row>
    <row r="7054" spans="1:11" ht="14.25" x14ac:dyDescent="0.2">
      <c r="A7054" s="2" t="s">
        <v>734</v>
      </c>
      <c r="B7054" s="124" t="s">
        <v>9047</v>
      </c>
      <c r="C7054" s="124"/>
      <c r="D7054" s="126">
        <v>0.68</v>
      </c>
      <c r="E7054" s="124" t="s">
        <v>769</v>
      </c>
      <c r="F7054" s="124">
        <v>-2</v>
      </c>
      <c r="G7054" s="2" t="s">
        <v>19639</v>
      </c>
      <c r="H7054" s="130"/>
      <c r="I7054" s="134"/>
      <c r="J7054" s="123">
        <f>IF(OR(tbl_Metraj22[[#This Row],[TARIH]]="",tbl_Metraj22[[#This Row],[TARIH]]="-"),0,IF(tbl_Metraj22[[#This Row],[YUZDE]]=0,tbl_Metraj22[[#This Row],[METRAJ_BETON]],tbl_Metraj22[[#This Row],[YUZDE]]*tbl_Metraj22[[#This Row],[METRAJ_BETON]]))</f>
        <v>0</v>
      </c>
      <c r="K7054" s="2" t="s">
        <v>23562</v>
      </c>
    </row>
    <row r="7055" spans="1:11" ht="14.25" x14ac:dyDescent="0.2">
      <c r="A7055" s="2" t="s">
        <v>734</v>
      </c>
      <c r="B7055" s="124" t="s">
        <v>9048</v>
      </c>
      <c r="C7055" s="124"/>
      <c r="D7055" s="126">
        <v>0.55000000000000004</v>
      </c>
      <c r="E7055" s="124" t="s">
        <v>769</v>
      </c>
      <c r="F7055" s="124">
        <v>-2</v>
      </c>
      <c r="G7055" s="2" t="s">
        <v>19640</v>
      </c>
      <c r="H7055" s="130"/>
      <c r="I7055" s="134"/>
      <c r="J7055" s="123">
        <f>IF(OR(tbl_Metraj22[[#This Row],[TARIH]]="",tbl_Metraj22[[#This Row],[TARIH]]="-"),0,IF(tbl_Metraj22[[#This Row],[YUZDE]]=0,tbl_Metraj22[[#This Row],[METRAJ_BETON]],tbl_Metraj22[[#This Row],[YUZDE]]*tbl_Metraj22[[#This Row],[METRAJ_BETON]]))</f>
        <v>0</v>
      </c>
      <c r="K7055" s="2" t="e">
        <v>#N/A</v>
      </c>
    </row>
    <row r="7056" spans="1:11" ht="14.25" x14ac:dyDescent="0.2">
      <c r="A7056" s="2" t="s">
        <v>734</v>
      </c>
      <c r="B7056" s="124" t="s">
        <v>9049</v>
      </c>
      <c r="C7056" s="124"/>
      <c r="D7056" s="126">
        <v>0.77</v>
      </c>
      <c r="E7056" s="124" t="s">
        <v>769</v>
      </c>
      <c r="F7056" s="124">
        <v>-2</v>
      </c>
      <c r="G7056" s="2" t="s">
        <v>19641</v>
      </c>
      <c r="H7056" s="130"/>
      <c r="I7056" s="134"/>
      <c r="J7056" s="123">
        <f>IF(OR(tbl_Metraj22[[#This Row],[TARIH]]="",tbl_Metraj22[[#This Row],[TARIH]]="-"),0,IF(tbl_Metraj22[[#This Row],[YUZDE]]=0,tbl_Metraj22[[#This Row],[METRAJ_BETON]],tbl_Metraj22[[#This Row],[YUZDE]]*tbl_Metraj22[[#This Row],[METRAJ_BETON]]))</f>
        <v>0</v>
      </c>
      <c r="K7056" s="2" t="s">
        <v>23581</v>
      </c>
    </row>
    <row r="7057" spans="1:11" ht="14.25" x14ac:dyDescent="0.2">
      <c r="A7057" s="2" t="s">
        <v>734</v>
      </c>
      <c r="B7057" s="124" t="s">
        <v>9050</v>
      </c>
      <c r="C7057" s="124"/>
      <c r="D7057" s="126">
        <v>1.65</v>
      </c>
      <c r="E7057" s="124" t="s">
        <v>769</v>
      </c>
      <c r="F7057" s="124">
        <v>-2</v>
      </c>
      <c r="G7057" s="2" t="s">
        <v>19642</v>
      </c>
      <c r="H7057" s="130"/>
      <c r="I7057" s="134"/>
      <c r="J7057" s="123">
        <f>IF(OR(tbl_Metraj22[[#This Row],[TARIH]]="",tbl_Metraj22[[#This Row],[TARIH]]="-"),0,IF(tbl_Metraj22[[#This Row],[YUZDE]]=0,tbl_Metraj22[[#This Row],[METRAJ_BETON]],tbl_Metraj22[[#This Row],[YUZDE]]*tbl_Metraj22[[#This Row],[METRAJ_BETON]]))</f>
        <v>0</v>
      </c>
      <c r="K7057" s="2" t="s">
        <v>22814</v>
      </c>
    </row>
    <row r="7058" spans="1:11" ht="14.25" x14ac:dyDescent="0.2">
      <c r="A7058" s="2" t="s">
        <v>734</v>
      </c>
      <c r="B7058" s="124" t="s">
        <v>9051</v>
      </c>
      <c r="C7058" s="124"/>
      <c r="D7058" s="126">
        <v>0.15</v>
      </c>
      <c r="E7058" s="124" t="s">
        <v>769</v>
      </c>
      <c r="F7058" s="124">
        <v>-2</v>
      </c>
      <c r="G7058" s="2" t="s">
        <v>19643</v>
      </c>
      <c r="H7058" s="130"/>
      <c r="I7058" s="134"/>
      <c r="J7058" s="123">
        <f>IF(OR(tbl_Metraj22[[#This Row],[TARIH]]="",tbl_Metraj22[[#This Row],[TARIH]]="-"),0,IF(tbl_Metraj22[[#This Row],[YUZDE]]=0,tbl_Metraj22[[#This Row],[METRAJ_BETON]],tbl_Metraj22[[#This Row],[YUZDE]]*tbl_Metraj22[[#This Row],[METRAJ_BETON]]))</f>
        <v>0</v>
      </c>
      <c r="K7058" s="2" t="s">
        <v>22810</v>
      </c>
    </row>
    <row r="7059" spans="1:11" ht="14.25" x14ac:dyDescent="0.2">
      <c r="A7059" s="2" t="s">
        <v>734</v>
      </c>
      <c r="B7059" s="124" t="s">
        <v>9052</v>
      </c>
      <c r="C7059" s="124"/>
      <c r="D7059" s="126">
        <v>0.21</v>
      </c>
      <c r="E7059" s="124" t="s">
        <v>769</v>
      </c>
      <c r="F7059" s="124">
        <v>-2</v>
      </c>
      <c r="G7059" s="2" t="s">
        <v>19644</v>
      </c>
      <c r="H7059" s="130"/>
      <c r="I7059" s="134"/>
      <c r="J7059" s="123">
        <f>IF(OR(tbl_Metraj22[[#This Row],[TARIH]]="",tbl_Metraj22[[#This Row],[TARIH]]="-"),0,IF(tbl_Metraj22[[#This Row],[YUZDE]]=0,tbl_Metraj22[[#This Row],[METRAJ_BETON]],tbl_Metraj22[[#This Row],[YUZDE]]*tbl_Metraj22[[#This Row],[METRAJ_BETON]]))</f>
        <v>0</v>
      </c>
      <c r="K7059" s="2" t="e">
        <v>#N/A</v>
      </c>
    </row>
    <row r="7060" spans="1:11" ht="14.25" x14ac:dyDescent="0.2">
      <c r="A7060" s="2" t="s">
        <v>734</v>
      </c>
      <c r="B7060" s="124" t="s">
        <v>9053</v>
      </c>
      <c r="C7060" s="124"/>
      <c r="D7060" s="126">
        <v>0.13</v>
      </c>
      <c r="E7060" s="124" t="s">
        <v>769</v>
      </c>
      <c r="F7060" s="124">
        <v>-2</v>
      </c>
      <c r="G7060" s="2" t="s">
        <v>19645</v>
      </c>
      <c r="H7060" s="130"/>
      <c r="I7060" s="134"/>
      <c r="J7060" s="123">
        <f>IF(OR(tbl_Metraj22[[#This Row],[TARIH]]="",tbl_Metraj22[[#This Row],[TARIH]]="-"),0,IF(tbl_Metraj22[[#This Row],[YUZDE]]=0,tbl_Metraj22[[#This Row],[METRAJ_BETON]],tbl_Metraj22[[#This Row],[YUZDE]]*tbl_Metraj22[[#This Row],[METRAJ_BETON]]))</f>
        <v>0</v>
      </c>
      <c r="K7060" s="2" t="e">
        <v>#N/A</v>
      </c>
    </row>
    <row r="7061" spans="1:11" ht="14.25" x14ac:dyDescent="0.2">
      <c r="A7061" s="2" t="s">
        <v>734</v>
      </c>
      <c r="B7061" s="124" t="s">
        <v>9054</v>
      </c>
      <c r="C7061" s="124"/>
      <c r="D7061" s="126">
        <v>0.23</v>
      </c>
      <c r="E7061" s="124" t="s">
        <v>769</v>
      </c>
      <c r="F7061" s="124">
        <v>-2</v>
      </c>
      <c r="G7061" s="2" t="s">
        <v>19646</v>
      </c>
      <c r="H7061" s="130"/>
      <c r="I7061" s="134"/>
      <c r="J7061" s="123">
        <f>IF(OR(tbl_Metraj22[[#This Row],[TARIH]]="",tbl_Metraj22[[#This Row],[TARIH]]="-"),0,IF(tbl_Metraj22[[#This Row],[YUZDE]]=0,tbl_Metraj22[[#This Row],[METRAJ_BETON]],tbl_Metraj22[[#This Row],[YUZDE]]*tbl_Metraj22[[#This Row],[METRAJ_BETON]]))</f>
        <v>0</v>
      </c>
      <c r="K7061" s="2" t="s">
        <v>23580</v>
      </c>
    </row>
    <row r="7062" spans="1:11" ht="14.25" x14ac:dyDescent="0.2">
      <c r="A7062" s="2" t="s">
        <v>734</v>
      </c>
      <c r="B7062" s="124" t="s">
        <v>9055</v>
      </c>
      <c r="C7062" s="124"/>
      <c r="D7062" s="126">
        <v>0.43</v>
      </c>
      <c r="E7062" s="124" t="s">
        <v>769</v>
      </c>
      <c r="F7062" s="124">
        <v>-2</v>
      </c>
      <c r="G7062" s="2" t="s">
        <v>19647</v>
      </c>
      <c r="H7062" s="130"/>
      <c r="I7062" s="134"/>
      <c r="J7062" s="123">
        <f>IF(OR(tbl_Metraj22[[#This Row],[TARIH]]="",tbl_Metraj22[[#This Row],[TARIH]]="-"),0,IF(tbl_Metraj22[[#This Row],[YUZDE]]=0,tbl_Metraj22[[#This Row],[METRAJ_BETON]],tbl_Metraj22[[#This Row],[YUZDE]]*tbl_Metraj22[[#This Row],[METRAJ_BETON]]))</f>
        <v>0</v>
      </c>
      <c r="K7062" s="2" t="s">
        <v>22791</v>
      </c>
    </row>
    <row r="7063" spans="1:11" ht="14.25" x14ac:dyDescent="0.2">
      <c r="A7063" s="2" t="s">
        <v>734</v>
      </c>
      <c r="B7063" s="124" t="s">
        <v>9056</v>
      </c>
      <c r="C7063" s="124"/>
      <c r="D7063" s="126">
        <v>0.23</v>
      </c>
      <c r="E7063" s="124" t="s">
        <v>769</v>
      </c>
      <c r="F7063" s="124">
        <v>-2</v>
      </c>
      <c r="G7063" s="2" t="s">
        <v>19648</v>
      </c>
      <c r="H7063" s="130"/>
      <c r="I7063" s="134"/>
      <c r="J7063" s="123">
        <f>IF(OR(tbl_Metraj22[[#This Row],[TARIH]]="",tbl_Metraj22[[#This Row],[TARIH]]="-"),0,IF(tbl_Metraj22[[#This Row],[YUZDE]]=0,tbl_Metraj22[[#This Row],[METRAJ_BETON]],tbl_Metraj22[[#This Row],[YUZDE]]*tbl_Metraj22[[#This Row],[METRAJ_BETON]]))</f>
        <v>0</v>
      </c>
      <c r="K7063" s="2" t="s">
        <v>23563</v>
      </c>
    </row>
    <row r="7064" spans="1:11" ht="14.25" x14ac:dyDescent="0.2">
      <c r="A7064" s="2" t="s">
        <v>734</v>
      </c>
      <c r="B7064" s="124" t="s">
        <v>9057</v>
      </c>
      <c r="C7064" s="124"/>
      <c r="D7064" s="126">
        <v>0.26</v>
      </c>
      <c r="E7064" s="124" t="s">
        <v>769</v>
      </c>
      <c r="F7064" s="124">
        <v>-2</v>
      </c>
      <c r="G7064" s="2" t="s">
        <v>19649</v>
      </c>
      <c r="H7064" s="130"/>
      <c r="I7064" s="134"/>
      <c r="J7064" s="123">
        <f>IF(OR(tbl_Metraj22[[#This Row],[TARIH]]="",tbl_Metraj22[[#This Row],[TARIH]]="-"),0,IF(tbl_Metraj22[[#This Row],[YUZDE]]=0,tbl_Metraj22[[#This Row],[METRAJ_BETON]],tbl_Metraj22[[#This Row],[YUZDE]]*tbl_Metraj22[[#This Row],[METRAJ_BETON]]))</f>
        <v>0</v>
      </c>
      <c r="K7064" s="2" t="s">
        <v>23515</v>
      </c>
    </row>
    <row r="7065" spans="1:11" ht="14.25" x14ac:dyDescent="0.2">
      <c r="A7065" s="2" t="s">
        <v>734</v>
      </c>
      <c r="B7065" s="124" t="s">
        <v>9058</v>
      </c>
      <c r="C7065" s="124"/>
      <c r="D7065" s="126">
        <v>0.63</v>
      </c>
      <c r="E7065" s="124" t="s">
        <v>769</v>
      </c>
      <c r="F7065" s="124">
        <v>-2</v>
      </c>
      <c r="G7065" s="2" t="s">
        <v>19650</v>
      </c>
      <c r="H7065" s="130"/>
      <c r="I7065" s="134"/>
      <c r="J7065" s="123">
        <f>IF(OR(tbl_Metraj22[[#This Row],[TARIH]]="",tbl_Metraj22[[#This Row],[TARIH]]="-"),0,IF(tbl_Metraj22[[#This Row],[YUZDE]]=0,tbl_Metraj22[[#This Row],[METRAJ_BETON]],tbl_Metraj22[[#This Row],[YUZDE]]*tbl_Metraj22[[#This Row],[METRAJ_BETON]]))</f>
        <v>0</v>
      </c>
      <c r="K7065" s="2" t="s">
        <v>22875</v>
      </c>
    </row>
    <row r="7066" spans="1:11" ht="14.25" x14ac:dyDescent="0.2">
      <c r="A7066" s="2" t="s">
        <v>734</v>
      </c>
      <c r="B7066" s="124" t="s">
        <v>9059</v>
      </c>
      <c r="C7066" s="124"/>
      <c r="D7066" s="126">
        <v>0.27</v>
      </c>
      <c r="E7066" s="124" t="s">
        <v>769</v>
      </c>
      <c r="F7066" s="124">
        <v>-2</v>
      </c>
      <c r="G7066" s="2" t="s">
        <v>19651</v>
      </c>
      <c r="H7066" s="130"/>
      <c r="I7066" s="134"/>
      <c r="J7066" s="123">
        <f>IF(OR(tbl_Metraj22[[#This Row],[TARIH]]="",tbl_Metraj22[[#This Row],[TARIH]]="-"),0,IF(tbl_Metraj22[[#This Row],[YUZDE]]=0,tbl_Metraj22[[#This Row],[METRAJ_BETON]],tbl_Metraj22[[#This Row],[YUZDE]]*tbl_Metraj22[[#This Row],[METRAJ_BETON]]))</f>
        <v>0</v>
      </c>
      <c r="K7066" s="2" t="s">
        <v>23501</v>
      </c>
    </row>
    <row r="7067" spans="1:11" ht="14.25" x14ac:dyDescent="0.2">
      <c r="A7067" s="2" t="s">
        <v>734</v>
      </c>
      <c r="B7067" s="124" t="s">
        <v>9060</v>
      </c>
      <c r="C7067" s="124"/>
      <c r="D7067" s="126">
        <v>0.43</v>
      </c>
      <c r="E7067" s="124" t="s">
        <v>769</v>
      </c>
      <c r="F7067" s="124">
        <v>-2</v>
      </c>
      <c r="G7067" s="2" t="s">
        <v>19652</v>
      </c>
      <c r="H7067" s="130"/>
      <c r="I7067" s="134"/>
      <c r="J7067" s="123">
        <f>IF(OR(tbl_Metraj22[[#This Row],[TARIH]]="",tbl_Metraj22[[#This Row],[TARIH]]="-"),0,IF(tbl_Metraj22[[#This Row],[YUZDE]]=0,tbl_Metraj22[[#This Row],[METRAJ_BETON]],tbl_Metraj22[[#This Row],[YUZDE]]*tbl_Metraj22[[#This Row],[METRAJ_BETON]]))</f>
        <v>0</v>
      </c>
      <c r="K7067" s="2" t="s">
        <v>22826</v>
      </c>
    </row>
    <row r="7068" spans="1:11" ht="14.25" x14ac:dyDescent="0.2">
      <c r="A7068" s="2" t="s">
        <v>734</v>
      </c>
      <c r="B7068" s="124" t="s">
        <v>9061</v>
      </c>
      <c r="C7068" s="124"/>
      <c r="D7068" s="126">
        <v>0.7</v>
      </c>
      <c r="E7068" s="124" t="s">
        <v>769</v>
      </c>
      <c r="F7068" s="124">
        <v>-2</v>
      </c>
      <c r="G7068" s="2" t="s">
        <v>19653</v>
      </c>
      <c r="H7068" s="130"/>
      <c r="I7068" s="134"/>
      <c r="J7068" s="123">
        <f>IF(OR(tbl_Metraj22[[#This Row],[TARIH]]="",tbl_Metraj22[[#This Row],[TARIH]]="-"),0,IF(tbl_Metraj22[[#This Row],[YUZDE]]=0,tbl_Metraj22[[#This Row],[METRAJ_BETON]],tbl_Metraj22[[#This Row],[YUZDE]]*tbl_Metraj22[[#This Row],[METRAJ_BETON]]))</f>
        <v>0</v>
      </c>
      <c r="K7068" s="2" t="s">
        <v>23516</v>
      </c>
    </row>
    <row r="7069" spans="1:11" ht="14.25" x14ac:dyDescent="0.2">
      <c r="A7069" s="2" t="s">
        <v>734</v>
      </c>
      <c r="B7069" s="124" t="s">
        <v>9062</v>
      </c>
      <c r="C7069" s="124"/>
      <c r="D7069" s="126">
        <v>0.21</v>
      </c>
      <c r="E7069" s="124" t="s">
        <v>769</v>
      </c>
      <c r="F7069" s="124">
        <v>-2</v>
      </c>
      <c r="G7069" s="2" t="s">
        <v>19654</v>
      </c>
      <c r="H7069" s="130"/>
      <c r="I7069" s="134"/>
      <c r="J7069" s="123">
        <f>IF(OR(tbl_Metraj22[[#This Row],[TARIH]]="",tbl_Metraj22[[#This Row],[TARIH]]="-"),0,IF(tbl_Metraj22[[#This Row],[YUZDE]]=0,tbl_Metraj22[[#This Row],[METRAJ_BETON]],tbl_Metraj22[[#This Row],[YUZDE]]*tbl_Metraj22[[#This Row],[METRAJ_BETON]]))</f>
        <v>0</v>
      </c>
      <c r="K7069" s="2" t="s">
        <v>22755</v>
      </c>
    </row>
    <row r="7070" spans="1:11" ht="14.25" x14ac:dyDescent="0.2">
      <c r="A7070" s="2" t="s">
        <v>734</v>
      </c>
      <c r="B7070" s="124" t="s">
        <v>9063</v>
      </c>
      <c r="C7070" s="124"/>
      <c r="D7070" s="126">
        <v>0.26</v>
      </c>
      <c r="E7070" s="124" t="s">
        <v>769</v>
      </c>
      <c r="F7070" s="124">
        <v>-2</v>
      </c>
      <c r="G7070" s="2" t="s">
        <v>19655</v>
      </c>
      <c r="H7070" s="130"/>
      <c r="I7070" s="134"/>
      <c r="J7070" s="123">
        <f>IF(OR(tbl_Metraj22[[#This Row],[TARIH]]="",tbl_Metraj22[[#This Row],[TARIH]]="-"),0,IF(tbl_Metraj22[[#This Row],[YUZDE]]=0,tbl_Metraj22[[#This Row],[METRAJ_BETON]],tbl_Metraj22[[#This Row],[YUZDE]]*tbl_Metraj22[[#This Row],[METRAJ_BETON]]))</f>
        <v>0</v>
      </c>
      <c r="K7070" s="2" t="s">
        <v>22864</v>
      </c>
    </row>
    <row r="7071" spans="1:11" ht="14.25" x14ac:dyDescent="0.2">
      <c r="A7071" s="2" t="s">
        <v>734</v>
      </c>
      <c r="B7071" s="124" t="s">
        <v>9064</v>
      </c>
      <c r="C7071" s="124"/>
      <c r="D7071" s="126">
        <v>0.17</v>
      </c>
      <c r="E7071" s="124" t="s">
        <v>769</v>
      </c>
      <c r="F7071" s="124">
        <v>-2</v>
      </c>
      <c r="G7071" s="2" t="s">
        <v>19656</v>
      </c>
      <c r="H7071" s="130"/>
      <c r="I7071" s="134"/>
      <c r="J7071" s="123">
        <f>IF(OR(tbl_Metraj22[[#This Row],[TARIH]]="",tbl_Metraj22[[#This Row],[TARIH]]="-"),0,IF(tbl_Metraj22[[#This Row],[YUZDE]]=0,tbl_Metraj22[[#This Row],[METRAJ_BETON]],tbl_Metraj22[[#This Row],[YUZDE]]*tbl_Metraj22[[#This Row],[METRAJ_BETON]]))</f>
        <v>0</v>
      </c>
      <c r="K7071" s="2" t="e">
        <v>#N/A</v>
      </c>
    </row>
    <row r="7072" spans="1:11" ht="14.25" x14ac:dyDescent="0.2">
      <c r="A7072" s="2" t="s">
        <v>734</v>
      </c>
      <c r="B7072" s="124" t="s">
        <v>9065</v>
      </c>
      <c r="C7072" s="124"/>
      <c r="D7072" s="126">
        <v>0.77</v>
      </c>
      <c r="E7072" s="124" t="s">
        <v>769</v>
      </c>
      <c r="F7072" s="124">
        <v>-2</v>
      </c>
      <c r="G7072" s="2" t="s">
        <v>19657</v>
      </c>
      <c r="H7072" s="130"/>
      <c r="I7072" s="134"/>
      <c r="J7072" s="123">
        <f>IF(OR(tbl_Metraj22[[#This Row],[TARIH]]="",tbl_Metraj22[[#This Row],[TARIH]]="-"),0,IF(tbl_Metraj22[[#This Row],[YUZDE]]=0,tbl_Metraj22[[#This Row],[METRAJ_BETON]],tbl_Metraj22[[#This Row],[YUZDE]]*tbl_Metraj22[[#This Row],[METRAJ_BETON]]))</f>
        <v>0</v>
      </c>
      <c r="K7072" s="2" t="s">
        <v>22771</v>
      </c>
    </row>
    <row r="7073" spans="1:11" ht="14.25" x14ac:dyDescent="0.2">
      <c r="A7073" s="2" t="s">
        <v>734</v>
      </c>
      <c r="B7073" s="124" t="s">
        <v>9066</v>
      </c>
      <c r="C7073" s="124"/>
      <c r="D7073" s="126">
        <v>0.31</v>
      </c>
      <c r="E7073" s="124" t="s">
        <v>769</v>
      </c>
      <c r="F7073" s="124">
        <v>-2</v>
      </c>
      <c r="G7073" s="2" t="s">
        <v>19658</v>
      </c>
      <c r="H7073" s="130"/>
      <c r="I7073" s="134"/>
      <c r="J7073" s="123">
        <f>IF(OR(tbl_Metraj22[[#This Row],[TARIH]]="",tbl_Metraj22[[#This Row],[TARIH]]="-"),0,IF(tbl_Metraj22[[#This Row],[YUZDE]]=0,tbl_Metraj22[[#This Row],[METRAJ_BETON]],tbl_Metraj22[[#This Row],[YUZDE]]*tbl_Metraj22[[#This Row],[METRAJ_BETON]]))</f>
        <v>0</v>
      </c>
      <c r="K7073" s="2" t="s">
        <v>22770</v>
      </c>
    </row>
    <row r="7074" spans="1:11" ht="14.25" x14ac:dyDescent="0.2">
      <c r="A7074" s="2" t="s">
        <v>734</v>
      </c>
      <c r="B7074" s="124" t="s">
        <v>9067</v>
      </c>
      <c r="C7074" s="124"/>
      <c r="D7074" s="126">
        <v>0.91</v>
      </c>
      <c r="E7074" s="124" t="s">
        <v>769</v>
      </c>
      <c r="F7074" s="124">
        <v>-2</v>
      </c>
      <c r="G7074" s="2" t="s">
        <v>19659</v>
      </c>
      <c r="H7074" s="130"/>
      <c r="I7074" s="134"/>
      <c r="J7074" s="123">
        <f>IF(OR(tbl_Metraj22[[#This Row],[TARIH]]="",tbl_Metraj22[[#This Row],[TARIH]]="-"),0,IF(tbl_Metraj22[[#This Row],[YUZDE]]=0,tbl_Metraj22[[#This Row],[METRAJ_BETON]],tbl_Metraj22[[#This Row],[YUZDE]]*tbl_Metraj22[[#This Row],[METRAJ_BETON]]))</f>
        <v>0</v>
      </c>
      <c r="K7074" s="2" t="s">
        <v>22803</v>
      </c>
    </row>
    <row r="7075" spans="1:11" ht="14.25" x14ac:dyDescent="0.2">
      <c r="A7075" s="2" t="s">
        <v>734</v>
      </c>
      <c r="B7075" s="124" t="s">
        <v>9068</v>
      </c>
      <c r="C7075" s="124"/>
      <c r="D7075" s="126">
        <v>0.68</v>
      </c>
      <c r="E7075" s="124" t="s">
        <v>769</v>
      </c>
      <c r="F7075" s="124">
        <v>-2</v>
      </c>
      <c r="G7075" s="2" t="s">
        <v>19660</v>
      </c>
      <c r="H7075" s="130"/>
      <c r="I7075" s="134"/>
      <c r="J7075" s="123">
        <f>IF(OR(tbl_Metraj22[[#This Row],[TARIH]]="",tbl_Metraj22[[#This Row],[TARIH]]="-"),0,IF(tbl_Metraj22[[#This Row],[YUZDE]]=0,tbl_Metraj22[[#This Row],[METRAJ_BETON]],tbl_Metraj22[[#This Row],[YUZDE]]*tbl_Metraj22[[#This Row],[METRAJ_BETON]]))</f>
        <v>0</v>
      </c>
      <c r="K7075" s="2" t="e">
        <v>#N/A</v>
      </c>
    </row>
    <row r="7076" spans="1:11" ht="14.25" x14ac:dyDescent="0.2">
      <c r="A7076" s="2" t="s">
        <v>734</v>
      </c>
      <c r="B7076" s="124" t="s">
        <v>9069</v>
      </c>
      <c r="C7076" s="124"/>
      <c r="D7076" s="126">
        <v>0.56999999999999995</v>
      </c>
      <c r="E7076" s="124" t="s">
        <v>769</v>
      </c>
      <c r="F7076" s="124">
        <v>-2</v>
      </c>
      <c r="G7076" s="2" t="s">
        <v>19661</v>
      </c>
      <c r="H7076" s="130"/>
      <c r="I7076" s="134"/>
      <c r="J7076" s="123">
        <f>IF(OR(tbl_Metraj22[[#This Row],[TARIH]]="",tbl_Metraj22[[#This Row],[TARIH]]="-"),0,IF(tbl_Metraj22[[#This Row],[YUZDE]]=0,tbl_Metraj22[[#This Row],[METRAJ_BETON]],tbl_Metraj22[[#This Row],[YUZDE]]*tbl_Metraj22[[#This Row],[METRAJ_BETON]]))</f>
        <v>0</v>
      </c>
      <c r="K7076" s="2" t="e">
        <v>#N/A</v>
      </c>
    </row>
    <row r="7077" spans="1:11" ht="14.25" x14ac:dyDescent="0.2">
      <c r="A7077" s="2" t="s">
        <v>734</v>
      </c>
      <c r="B7077" s="124" t="s">
        <v>9070</v>
      </c>
      <c r="C7077" s="124"/>
      <c r="D7077" s="126">
        <v>1.65</v>
      </c>
      <c r="E7077" s="124" t="s">
        <v>769</v>
      </c>
      <c r="F7077" s="124">
        <v>-2</v>
      </c>
      <c r="G7077" s="2" t="s">
        <v>19662</v>
      </c>
      <c r="H7077" s="130"/>
      <c r="I7077" s="134"/>
      <c r="J7077" s="123">
        <f>IF(OR(tbl_Metraj22[[#This Row],[TARIH]]="",tbl_Metraj22[[#This Row],[TARIH]]="-"),0,IF(tbl_Metraj22[[#This Row],[YUZDE]]=0,tbl_Metraj22[[#This Row],[METRAJ_BETON]],tbl_Metraj22[[#This Row],[YUZDE]]*tbl_Metraj22[[#This Row],[METRAJ_BETON]]))</f>
        <v>0</v>
      </c>
      <c r="K7077" s="2" t="s">
        <v>22857</v>
      </c>
    </row>
    <row r="7078" spans="1:11" ht="14.25" x14ac:dyDescent="0.2">
      <c r="A7078" s="2" t="s">
        <v>734</v>
      </c>
      <c r="B7078" s="124" t="s">
        <v>9071</v>
      </c>
      <c r="C7078" s="124"/>
      <c r="D7078" s="126">
        <v>1.46</v>
      </c>
      <c r="E7078" s="124" t="s">
        <v>769</v>
      </c>
      <c r="F7078" s="124">
        <v>-2</v>
      </c>
      <c r="G7078" s="2" t="s">
        <v>19663</v>
      </c>
      <c r="H7078" s="130"/>
      <c r="I7078" s="134"/>
      <c r="J7078" s="123">
        <f>IF(OR(tbl_Metraj22[[#This Row],[TARIH]]="",tbl_Metraj22[[#This Row],[TARIH]]="-"),0,IF(tbl_Metraj22[[#This Row],[YUZDE]]=0,tbl_Metraj22[[#This Row],[METRAJ_BETON]],tbl_Metraj22[[#This Row],[YUZDE]]*tbl_Metraj22[[#This Row],[METRAJ_BETON]]))</f>
        <v>0</v>
      </c>
      <c r="K7078" s="2" t="s">
        <v>22850</v>
      </c>
    </row>
    <row r="7079" spans="1:11" ht="14.25" x14ac:dyDescent="0.2">
      <c r="A7079" s="2" t="s">
        <v>734</v>
      </c>
      <c r="B7079" s="124" t="s">
        <v>9072</v>
      </c>
      <c r="C7079" s="124"/>
      <c r="D7079" s="126">
        <v>1.9</v>
      </c>
      <c r="E7079" s="124" t="s">
        <v>769</v>
      </c>
      <c r="F7079" s="124">
        <v>-2</v>
      </c>
      <c r="G7079" s="2" t="s">
        <v>19664</v>
      </c>
      <c r="H7079" s="130"/>
      <c r="I7079" s="134"/>
      <c r="J7079" s="123">
        <f>IF(OR(tbl_Metraj22[[#This Row],[TARIH]]="",tbl_Metraj22[[#This Row],[TARIH]]="-"),0,IF(tbl_Metraj22[[#This Row],[YUZDE]]=0,tbl_Metraj22[[#This Row],[METRAJ_BETON]],tbl_Metraj22[[#This Row],[YUZDE]]*tbl_Metraj22[[#This Row],[METRAJ_BETON]]))</f>
        <v>0</v>
      </c>
      <c r="K7079" s="2" t="s">
        <v>23579</v>
      </c>
    </row>
    <row r="7080" spans="1:11" ht="14.25" x14ac:dyDescent="0.2">
      <c r="A7080" s="2" t="s">
        <v>734</v>
      </c>
      <c r="B7080" s="124" t="s">
        <v>9073</v>
      </c>
      <c r="C7080" s="124"/>
      <c r="D7080" s="126">
        <v>1.49</v>
      </c>
      <c r="E7080" s="124" t="s">
        <v>769</v>
      </c>
      <c r="F7080" s="124">
        <v>-2</v>
      </c>
      <c r="G7080" s="2" t="s">
        <v>19665</v>
      </c>
      <c r="H7080" s="130"/>
      <c r="I7080" s="134"/>
      <c r="J7080" s="123">
        <f>IF(OR(tbl_Metraj22[[#This Row],[TARIH]]="",tbl_Metraj22[[#This Row],[TARIH]]="-"),0,IF(tbl_Metraj22[[#This Row],[YUZDE]]=0,tbl_Metraj22[[#This Row],[METRAJ_BETON]],tbl_Metraj22[[#This Row],[YUZDE]]*tbl_Metraj22[[#This Row],[METRAJ_BETON]]))</f>
        <v>0</v>
      </c>
      <c r="K7080" s="2" t="s">
        <v>22846</v>
      </c>
    </row>
    <row r="7081" spans="1:11" ht="14.25" x14ac:dyDescent="0.2">
      <c r="A7081" s="2" t="s">
        <v>734</v>
      </c>
      <c r="B7081" s="124" t="s">
        <v>9074</v>
      </c>
      <c r="C7081" s="124"/>
      <c r="D7081" s="126">
        <v>1.9</v>
      </c>
      <c r="E7081" s="124" t="s">
        <v>769</v>
      </c>
      <c r="F7081" s="124">
        <v>-2</v>
      </c>
      <c r="G7081" s="2" t="s">
        <v>19666</v>
      </c>
      <c r="H7081" s="130"/>
      <c r="I7081" s="134"/>
      <c r="J7081" s="123">
        <f>IF(OR(tbl_Metraj22[[#This Row],[TARIH]]="",tbl_Metraj22[[#This Row],[TARIH]]="-"),0,IF(tbl_Metraj22[[#This Row],[YUZDE]]=0,tbl_Metraj22[[#This Row],[METRAJ_BETON]],tbl_Metraj22[[#This Row],[YUZDE]]*tbl_Metraj22[[#This Row],[METRAJ_BETON]]))</f>
        <v>0</v>
      </c>
      <c r="K7081" s="2" t="s">
        <v>22772</v>
      </c>
    </row>
    <row r="7082" spans="1:11" ht="14.25" x14ac:dyDescent="0.2">
      <c r="A7082" s="2" t="s">
        <v>734</v>
      </c>
      <c r="B7082" s="124" t="s">
        <v>9075</v>
      </c>
      <c r="C7082" s="124"/>
      <c r="D7082" s="126">
        <v>1.46</v>
      </c>
      <c r="E7082" s="124" t="s">
        <v>769</v>
      </c>
      <c r="F7082" s="124">
        <v>-2</v>
      </c>
      <c r="G7082" s="2" t="s">
        <v>19667</v>
      </c>
      <c r="H7082" s="130"/>
      <c r="I7082" s="134"/>
      <c r="J7082" s="123">
        <f>IF(OR(tbl_Metraj22[[#This Row],[TARIH]]="",tbl_Metraj22[[#This Row],[TARIH]]="-"),0,IF(tbl_Metraj22[[#This Row],[YUZDE]]=0,tbl_Metraj22[[#This Row],[METRAJ_BETON]],tbl_Metraj22[[#This Row],[YUZDE]]*tbl_Metraj22[[#This Row],[METRAJ_BETON]]))</f>
        <v>0</v>
      </c>
      <c r="K7082" s="2" t="s">
        <v>22852</v>
      </c>
    </row>
    <row r="7083" spans="1:11" ht="14.25" x14ac:dyDescent="0.2">
      <c r="A7083" s="2" t="s">
        <v>734</v>
      </c>
      <c r="B7083" s="124" t="s">
        <v>9076</v>
      </c>
      <c r="C7083" s="124"/>
      <c r="D7083" s="126">
        <v>1.17</v>
      </c>
      <c r="E7083" s="124" t="s">
        <v>769</v>
      </c>
      <c r="F7083" s="124">
        <v>-2</v>
      </c>
      <c r="G7083" s="2" t="s">
        <v>19668</v>
      </c>
      <c r="H7083" s="130"/>
      <c r="I7083" s="134"/>
      <c r="J7083" s="123">
        <f>IF(OR(tbl_Metraj22[[#This Row],[TARIH]]="",tbl_Metraj22[[#This Row],[TARIH]]="-"),0,IF(tbl_Metraj22[[#This Row],[YUZDE]]=0,tbl_Metraj22[[#This Row],[METRAJ_BETON]],tbl_Metraj22[[#This Row],[YUZDE]]*tbl_Metraj22[[#This Row],[METRAJ_BETON]]))</f>
        <v>0</v>
      </c>
      <c r="K7083" s="2" t="s">
        <v>22765</v>
      </c>
    </row>
    <row r="7084" spans="1:11" ht="14.25" x14ac:dyDescent="0.2">
      <c r="A7084" s="2" t="s">
        <v>734</v>
      </c>
      <c r="B7084" s="124" t="s">
        <v>9077</v>
      </c>
      <c r="C7084" s="124"/>
      <c r="D7084" s="126">
        <v>1.57</v>
      </c>
      <c r="E7084" s="124" t="s">
        <v>769</v>
      </c>
      <c r="F7084" s="124">
        <v>-2</v>
      </c>
      <c r="G7084" s="2" t="s">
        <v>19669</v>
      </c>
      <c r="H7084" s="130"/>
      <c r="I7084" s="134"/>
      <c r="J7084" s="123">
        <f>IF(OR(tbl_Metraj22[[#This Row],[TARIH]]="",tbl_Metraj22[[#This Row],[TARIH]]="-"),0,IF(tbl_Metraj22[[#This Row],[YUZDE]]=0,tbl_Metraj22[[#This Row],[METRAJ_BETON]],tbl_Metraj22[[#This Row],[YUZDE]]*tbl_Metraj22[[#This Row],[METRAJ_BETON]]))</f>
        <v>0</v>
      </c>
      <c r="K7084" s="2" t="s">
        <v>22801</v>
      </c>
    </row>
    <row r="7085" spans="1:11" ht="14.25" x14ac:dyDescent="0.2">
      <c r="A7085" s="2" t="s">
        <v>734</v>
      </c>
      <c r="B7085" s="124" t="s">
        <v>9078</v>
      </c>
      <c r="C7085" s="124"/>
      <c r="D7085" s="126">
        <v>1.1399999999999999</v>
      </c>
      <c r="E7085" s="124" t="s">
        <v>769</v>
      </c>
      <c r="F7085" s="124">
        <v>-2</v>
      </c>
      <c r="G7085" s="2" t="s">
        <v>19670</v>
      </c>
      <c r="H7085" s="130"/>
      <c r="I7085" s="134"/>
      <c r="J7085" s="123">
        <f>IF(OR(tbl_Metraj22[[#This Row],[TARIH]]="",tbl_Metraj22[[#This Row],[TARIH]]="-"),0,IF(tbl_Metraj22[[#This Row],[YUZDE]]=0,tbl_Metraj22[[#This Row],[METRAJ_BETON]],tbl_Metraj22[[#This Row],[YUZDE]]*tbl_Metraj22[[#This Row],[METRAJ_BETON]]))</f>
        <v>0</v>
      </c>
      <c r="K7085" s="2" t="s">
        <v>22891</v>
      </c>
    </row>
    <row r="7086" spans="1:11" ht="14.25" x14ac:dyDescent="0.2">
      <c r="A7086" s="2" t="s">
        <v>734</v>
      </c>
      <c r="B7086" s="124" t="s">
        <v>9079</v>
      </c>
      <c r="C7086" s="124"/>
      <c r="D7086" s="126">
        <v>1.08</v>
      </c>
      <c r="E7086" s="124" t="s">
        <v>769</v>
      </c>
      <c r="F7086" s="124">
        <v>-2</v>
      </c>
      <c r="G7086" s="2" t="s">
        <v>19671</v>
      </c>
      <c r="H7086" s="130"/>
      <c r="I7086" s="134"/>
      <c r="J7086" s="123">
        <f>IF(OR(tbl_Metraj22[[#This Row],[TARIH]]="",tbl_Metraj22[[#This Row],[TARIH]]="-"),0,IF(tbl_Metraj22[[#This Row],[YUZDE]]=0,tbl_Metraj22[[#This Row],[METRAJ_BETON]],tbl_Metraj22[[#This Row],[YUZDE]]*tbl_Metraj22[[#This Row],[METRAJ_BETON]]))</f>
        <v>0</v>
      </c>
      <c r="K7086" s="2" t="s">
        <v>22766</v>
      </c>
    </row>
    <row r="7087" spans="1:11" ht="14.25" x14ac:dyDescent="0.2">
      <c r="A7087" s="2" t="s">
        <v>734</v>
      </c>
      <c r="B7087" s="124" t="s">
        <v>9080</v>
      </c>
      <c r="C7087" s="124"/>
      <c r="D7087" s="126">
        <v>1.3</v>
      </c>
      <c r="E7087" s="124" t="s">
        <v>769</v>
      </c>
      <c r="F7087" s="124">
        <v>-2</v>
      </c>
      <c r="G7087" s="2" t="s">
        <v>19672</v>
      </c>
      <c r="H7087" s="130"/>
      <c r="I7087" s="134"/>
      <c r="J7087" s="123">
        <f>IF(OR(tbl_Metraj22[[#This Row],[TARIH]]="",tbl_Metraj22[[#This Row],[TARIH]]="-"),0,IF(tbl_Metraj22[[#This Row],[YUZDE]]=0,tbl_Metraj22[[#This Row],[METRAJ_BETON]],tbl_Metraj22[[#This Row],[YUZDE]]*tbl_Metraj22[[#This Row],[METRAJ_BETON]]))</f>
        <v>0</v>
      </c>
      <c r="K7087" s="2" t="s">
        <v>22767</v>
      </c>
    </row>
    <row r="7088" spans="1:11" ht="14.25" x14ac:dyDescent="0.2">
      <c r="A7088" s="2" t="s">
        <v>734</v>
      </c>
      <c r="B7088" s="124" t="s">
        <v>9081</v>
      </c>
      <c r="C7088" s="124"/>
      <c r="D7088" s="126">
        <v>1.47</v>
      </c>
      <c r="E7088" s="124" t="s">
        <v>769</v>
      </c>
      <c r="F7088" s="124">
        <v>-2</v>
      </c>
      <c r="G7088" s="2" t="s">
        <v>19673</v>
      </c>
      <c r="H7088" s="130"/>
      <c r="I7088" s="134"/>
      <c r="J7088" s="123">
        <f>IF(OR(tbl_Metraj22[[#This Row],[TARIH]]="",tbl_Metraj22[[#This Row],[TARIH]]="-"),0,IF(tbl_Metraj22[[#This Row],[YUZDE]]=0,tbl_Metraj22[[#This Row],[METRAJ_BETON]],tbl_Metraj22[[#This Row],[YUZDE]]*tbl_Metraj22[[#This Row],[METRAJ_BETON]]))</f>
        <v>0</v>
      </c>
      <c r="K7088" s="2" t="s">
        <v>22890</v>
      </c>
    </row>
    <row r="7089" spans="1:11" ht="14.25" x14ac:dyDescent="0.2">
      <c r="A7089" s="2" t="s">
        <v>734</v>
      </c>
      <c r="B7089" s="124" t="s">
        <v>9082</v>
      </c>
      <c r="C7089" s="124"/>
      <c r="D7089" s="126">
        <v>1.32</v>
      </c>
      <c r="E7089" s="124" t="s">
        <v>769</v>
      </c>
      <c r="F7089" s="124">
        <v>-2</v>
      </c>
      <c r="G7089" s="2" t="s">
        <v>19674</v>
      </c>
      <c r="H7089" s="130"/>
      <c r="I7089" s="134"/>
      <c r="J7089" s="123">
        <f>IF(OR(tbl_Metraj22[[#This Row],[TARIH]]="",tbl_Metraj22[[#This Row],[TARIH]]="-"),0,IF(tbl_Metraj22[[#This Row],[YUZDE]]=0,tbl_Metraj22[[#This Row],[METRAJ_BETON]],tbl_Metraj22[[#This Row],[YUZDE]]*tbl_Metraj22[[#This Row],[METRAJ_BETON]]))</f>
        <v>0</v>
      </c>
      <c r="K7089" s="2" t="s">
        <v>22871</v>
      </c>
    </row>
    <row r="7090" spans="1:11" ht="14.25" x14ac:dyDescent="0.2">
      <c r="A7090" s="2" t="s">
        <v>734</v>
      </c>
      <c r="B7090" s="124" t="s">
        <v>9083</v>
      </c>
      <c r="C7090" s="124"/>
      <c r="D7090" s="126">
        <v>1.55</v>
      </c>
      <c r="E7090" s="124" t="s">
        <v>769</v>
      </c>
      <c r="F7090" s="124">
        <v>-2</v>
      </c>
      <c r="G7090" s="2" t="s">
        <v>19675</v>
      </c>
      <c r="H7090" s="130"/>
      <c r="I7090" s="134"/>
      <c r="J7090" s="123">
        <f>IF(OR(tbl_Metraj22[[#This Row],[TARIH]]="",tbl_Metraj22[[#This Row],[TARIH]]="-"),0,IF(tbl_Metraj22[[#This Row],[YUZDE]]=0,tbl_Metraj22[[#This Row],[METRAJ_BETON]],tbl_Metraj22[[#This Row],[YUZDE]]*tbl_Metraj22[[#This Row],[METRAJ_BETON]]))</f>
        <v>0</v>
      </c>
      <c r="K7090" s="2" t="s">
        <v>22762</v>
      </c>
    </row>
    <row r="7091" spans="1:11" ht="14.25" x14ac:dyDescent="0.2">
      <c r="A7091" s="2" t="s">
        <v>734</v>
      </c>
      <c r="B7091" s="124" t="s">
        <v>9084</v>
      </c>
      <c r="C7091" s="124"/>
      <c r="D7091" s="126">
        <v>2.2799999999999998</v>
      </c>
      <c r="E7091" s="124" t="s">
        <v>769</v>
      </c>
      <c r="F7091" s="124">
        <v>-2</v>
      </c>
      <c r="G7091" s="2" t="s">
        <v>19676</v>
      </c>
      <c r="H7091" s="130"/>
      <c r="I7091" s="134"/>
      <c r="J7091" s="123">
        <f>IF(OR(tbl_Metraj22[[#This Row],[TARIH]]="",tbl_Metraj22[[#This Row],[TARIH]]="-"),0,IF(tbl_Metraj22[[#This Row],[YUZDE]]=0,tbl_Metraj22[[#This Row],[METRAJ_BETON]],tbl_Metraj22[[#This Row],[YUZDE]]*tbl_Metraj22[[#This Row],[METRAJ_BETON]]))</f>
        <v>0</v>
      </c>
      <c r="K7091" s="2" t="s">
        <v>22763</v>
      </c>
    </row>
    <row r="7092" spans="1:11" ht="14.25" x14ac:dyDescent="0.2">
      <c r="A7092" s="2" t="s">
        <v>734</v>
      </c>
      <c r="B7092" s="124" t="s">
        <v>9085</v>
      </c>
      <c r="C7092" s="124"/>
      <c r="D7092" s="126">
        <v>1.62</v>
      </c>
      <c r="E7092" s="124" t="s">
        <v>769</v>
      </c>
      <c r="F7092" s="124">
        <v>-2</v>
      </c>
      <c r="G7092" s="2" t="s">
        <v>19677</v>
      </c>
      <c r="H7092" s="130"/>
      <c r="I7092" s="134"/>
      <c r="J7092" s="123">
        <f>IF(OR(tbl_Metraj22[[#This Row],[TARIH]]="",tbl_Metraj22[[#This Row],[TARIH]]="-"),0,IF(tbl_Metraj22[[#This Row],[YUZDE]]=0,tbl_Metraj22[[#This Row],[METRAJ_BETON]],tbl_Metraj22[[#This Row],[YUZDE]]*tbl_Metraj22[[#This Row],[METRAJ_BETON]]))</f>
        <v>0</v>
      </c>
      <c r="K7092" s="2" t="s">
        <v>22764</v>
      </c>
    </row>
    <row r="7093" spans="1:11" ht="14.25" x14ac:dyDescent="0.2">
      <c r="A7093" s="2" t="s">
        <v>734</v>
      </c>
      <c r="B7093" s="124" t="s">
        <v>9086</v>
      </c>
      <c r="C7093" s="124"/>
      <c r="D7093" s="126">
        <v>0.81</v>
      </c>
      <c r="E7093" s="124" t="s">
        <v>769</v>
      </c>
      <c r="F7093" s="124">
        <v>-2</v>
      </c>
      <c r="G7093" s="2" t="s">
        <v>19678</v>
      </c>
      <c r="H7093" s="130"/>
      <c r="I7093" s="134"/>
      <c r="J7093" s="123">
        <f>IF(OR(tbl_Metraj22[[#This Row],[TARIH]]="",tbl_Metraj22[[#This Row],[TARIH]]="-"),0,IF(tbl_Metraj22[[#This Row],[YUZDE]]=0,tbl_Metraj22[[#This Row],[METRAJ_BETON]],tbl_Metraj22[[#This Row],[YUZDE]]*tbl_Metraj22[[#This Row],[METRAJ_BETON]]))</f>
        <v>0</v>
      </c>
      <c r="K7093" s="2" t="s">
        <v>22759</v>
      </c>
    </row>
    <row r="7094" spans="1:11" ht="14.25" x14ac:dyDescent="0.2">
      <c r="A7094" s="2" t="s">
        <v>734</v>
      </c>
      <c r="B7094" s="124" t="s">
        <v>9087</v>
      </c>
      <c r="C7094" s="124"/>
      <c r="D7094" s="126">
        <v>0.61</v>
      </c>
      <c r="E7094" s="124" t="s">
        <v>769</v>
      </c>
      <c r="F7094" s="124">
        <v>-2</v>
      </c>
      <c r="G7094" s="2" t="s">
        <v>19679</v>
      </c>
      <c r="H7094" s="130"/>
      <c r="I7094" s="134"/>
      <c r="J7094" s="123">
        <f>IF(OR(tbl_Metraj22[[#This Row],[TARIH]]="",tbl_Metraj22[[#This Row],[TARIH]]="-"),0,IF(tbl_Metraj22[[#This Row],[YUZDE]]=0,tbl_Metraj22[[#This Row],[METRAJ_BETON]],tbl_Metraj22[[#This Row],[YUZDE]]*tbl_Metraj22[[#This Row],[METRAJ_BETON]]))</f>
        <v>0</v>
      </c>
      <c r="K7094" s="2" t="s">
        <v>22760</v>
      </c>
    </row>
    <row r="7095" spans="1:11" ht="14.25" x14ac:dyDescent="0.2">
      <c r="A7095" s="2" t="s">
        <v>734</v>
      </c>
      <c r="B7095" s="124" t="s">
        <v>9088</v>
      </c>
      <c r="C7095" s="124"/>
      <c r="D7095" s="126">
        <v>0.63</v>
      </c>
      <c r="E7095" s="124" t="s">
        <v>769</v>
      </c>
      <c r="F7095" s="124">
        <v>-2</v>
      </c>
      <c r="G7095" s="2" t="s">
        <v>19680</v>
      </c>
      <c r="H7095" s="130"/>
      <c r="I7095" s="134"/>
      <c r="J7095" s="123">
        <f>IF(OR(tbl_Metraj22[[#This Row],[TARIH]]="",tbl_Metraj22[[#This Row],[TARIH]]="-"),0,IF(tbl_Metraj22[[#This Row],[YUZDE]]=0,tbl_Metraj22[[#This Row],[METRAJ_BETON]],tbl_Metraj22[[#This Row],[YUZDE]]*tbl_Metraj22[[#This Row],[METRAJ_BETON]]))</f>
        <v>0</v>
      </c>
      <c r="K7095" s="2" t="e">
        <v>#N/A</v>
      </c>
    </row>
    <row r="7096" spans="1:11" ht="14.25" x14ac:dyDescent="0.2">
      <c r="A7096" s="2" t="s">
        <v>734</v>
      </c>
      <c r="B7096" s="124" t="s">
        <v>9089</v>
      </c>
      <c r="C7096" s="124"/>
      <c r="D7096" s="126">
        <v>0.46</v>
      </c>
      <c r="E7096" s="124" t="s">
        <v>769</v>
      </c>
      <c r="F7096" s="124">
        <v>-2</v>
      </c>
      <c r="G7096" s="2" t="s">
        <v>19681</v>
      </c>
      <c r="H7096" s="130"/>
      <c r="I7096" s="134"/>
      <c r="J7096" s="123">
        <f>IF(OR(tbl_Metraj22[[#This Row],[TARIH]]="",tbl_Metraj22[[#This Row],[TARIH]]="-"),0,IF(tbl_Metraj22[[#This Row],[YUZDE]]=0,tbl_Metraj22[[#This Row],[METRAJ_BETON]],tbl_Metraj22[[#This Row],[YUZDE]]*tbl_Metraj22[[#This Row],[METRAJ_BETON]]))</f>
        <v>0</v>
      </c>
      <c r="K7096" s="2" t="s">
        <v>22761</v>
      </c>
    </row>
    <row r="7097" spans="1:11" ht="14.25" x14ac:dyDescent="0.2">
      <c r="A7097" s="2" t="s">
        <v>734</v>
      </c>
      <c r="B7097" s="124" t="s">
        <v>9090</v>
      </c>
      <c r="C7097" s="124"/>
      <c r="D7097" s="126">
        <v>0.46</v>
      </c>
      <c r="E7097" s="124" t="s">
        <v>769</v>
      </c>
      <c r="F7097" s="124">
        <v>-2</v>
      </c>
      <c r="G7097" s="2" t="s">
        <v>19682</v>
      </c>
      <c r="H7097" s="130"/>
      <c r="I7097" s="134"/>
      <c r="J7097" s="123">
        <f>IF(OR(tbl_Metraj22[[#This Row],[TARIH]]="",tbl_Metraj22[[#This Row],[TARIH]]="-"),0,IF(tbl_Metraj22[[#This Row],[YUZDE]]=0,tbl_Metraj22[[#This Row],[METRAJ_BETON]],tbl_Metraj22[[#This Row],[YUZDE]]*tbl_Metraj22[[#This Row],[METRAJ_BETON]]))</f>
        <v>0</v>
      </c>
      <c r="K7097" s="2" t="e">
        <v>#N/A</v>
      </c>
    </row>
    <row r="7098" spans="1:11" ht="14.25" x14ac:dyDescent="0.2">
      <c r="A7098" s="2" t="s">
        <v>734</v>
      </c>
      <c r="B7098" s="124" t="s">
        <v>9091</v>
      </c>
      <c r="C7098" s="124"/>
      <c r="D7098" s="126">
        <v>2.34</v>
      </c>
      <c r="E7098" s="124" t="s">
        <v>769</v>
      </c>
      <c r="F7098" s="124">
        <v>-2</v>
      </c>
      <c r="G7098" s="2" t="s">
        <v>19683</v>
      </c>
      <c r="H7098" s="130"/>
      <c r="I7098" s="134"/>
      <c r="J7098" s="123">
        <f>IF(OR(tbl_Metraj22[[#This Row],[TARIH]]="",tbl_Metraj22[[#This Row],[TARIH]]="-"),0,IF(tbl_Metraj22[[#This Row],[YUZDE]]=0,tbl_Metraj22[[#This Row],[METRAJ_BETON]],tbl_Metraj22[[#This Row],[YUZDE]]*tbl_Metraj22[[#This Row],[METRAJ_BETON]]))</f>
        <v>0</v>
      </c>
      <c r="K7098" s="2" t="s">
        <v>22856</v>
      </c>
    </row>
    <row r="7099" spans="1:11" ht="14.25" x14ac:dyDescent="0.2">
      <c r="A7099" s="2" t="s">
        <v>734</v>
      </c>
      <c r="B7099" s="124" t="s">
        <v>9092</v>
      </c>
      <c r="C7099" s="124"/>
      <c r="D7099" s="126">
        <v>3.12</v>
      </c>
      <c r="E7099" s="124" t="s">
        <v>769</v>
      </c>
      <c r="F7099" s="124">
        <v>-2</v>
      </c>
      <c r="G7099" s="2" t="s">
        <v>19684</v>
      </c>
      <c r="H7099" s="130"/>
      <c r="I7099" s="134"/>
      <c r="J7099" s="123">
        <f>IF(OR(tbl_Metraj22[[#This Row],[TARIH]]="",tbl_Metraj22[[#This Row],[TARIH]]="-"),0,IF(tbl_Metraj22[[#This Row],[YUZDE]]=0,tbl_Metraj22[[#This Row],[METRAJ_BETON]],tbl_Metraj22[[#This Row],[YUZDE]]*tbl_Metraj22[[#This Row],[METRAJ_BETON]]))</f>
        <v>0</v>
      </c>
      <c r="K7099" s="2" t="s">
        <v>22886</v>
      </c>
    </row>
    <row r="7100" spans="1:11" ht="14.25" x14ac:dyDescent="0.2">
      <c r="A7100" s="2" t="s">
        <v>734</v>
      </c>
      <c r="B7100" s="124" t="s">
        <v>9093</v>
      </c>
      <c r="C7100" s="124"/>
      <c r="D7100" s="126">
        <v>1.58</v>
      </c>
      <c r="E7100" s="124" t="s">
        <v>769</v>
      </c>
      <c r="F7100" s="124">
        <v>-2</v>
      </c>
      <c r="G7100" s="2" t="s">
        <v>19685</v>
      </c>
      <c r="H7100" s="130"/>
      <c r="I7100" s="134"/>
      <c r="J7100" s="123">
        <f>IF(OR(tbl_Metraj22[[#This Row],[TARIH]]="",tbl_Metraj22[[#This Row],[TARIH]]="-"),0,IF(tbl_Metraj22[[#This Row],[YUZDE]]=0,tbl_Metraj22[[#This Row],[METRAJ_BETON]],tbl_Metraj22[[#This Row],[YUZDE]]*tbl_Metraj22[[#This Row],[METRAJ_BETON]]))</f>
        <v>0</v>
      </c>
      <c r="K7100" s="2" t="s">
        <v>22800</v>
      </c>
    </row>
    <row r="7101" spans="1:11" ht="14.25" x14ac:dyDescent="0.2">
      <c r="A7101" s="2" t="s">
        <v>734</v>
      </c>
      <c r="B7101" s="124" t="s">
        <v>9094</v>
      </c>
      <c r="C7101" s="124"/>
      <c r="D7101" s="126">
        <v>3.15</v>
      </c>
      <c r="E7101" s="124" t="s">
        <v>769</v>
      </c>
      <c r="F7101" s="124">
        <v>-2</v>
      </c>
      <c r="G7101" s="2" t="s">
        <v>19686</v>
      </c>
      <c r="H7101" s="130"/>
      <c r="I7101" s="134"/>
      <c r="J7101" s="123">
        <f>IF(OR(tbl_Metraj22[[#This Row],[TARIH]]="",tbl_Metraj22[[#This Row],[TARIH]]="-"),0,IF(tbl_Metraj22[[#This Row],[YUZDE]]=0,tbl_Metraj22[[#This Row],[METRAJ_BETON]],tbl_Metraj22[[#This Row],[YUZDE]]*tbl_Metraj22[[#This Row],[METRAJ_BETON]]))</f>
        <v>0</v>
      </c>
      <c r="K7101" s="2" t="s">
        <v>22877</v>
      </c>
    </row>
    <row r="7102" spans="1:11" ht="14.25" x14ac:dyDescent="0.2">
      <c r="A7102" s="2" t="s">
        <v>734</v>
      </c>
      <c r="B7102" s="124" t="s">
        <v>9095</v>
      </c>
      <c r="C7102" s="124"/>
      <c r="D7102" s="126">
        <v>1.58</v>
      </c>
      <c r="E7102" s="124" t="s">
        <v>769</v>
      </c>
      <c r="F7102" s="124">
        <v>-2</v>
      </c>
      <c r="G7102" s="2" t="s">
        <v>19687</v>
      </c>
      <c r="H7102" s="130"/>
      <c r="I7102" s="134"/>
      <c r="J7102" s="123">
        <f>IF(OR(tbl_Metraj22[[#This Row],[TARIH]]="",tbl_Metraj22[[#This Row],[TARIH]]="-"),0,IF(tbl_Metraj22[[#This Row],[YUZDE]]=0,tbl_Metraj22[[#This Row],[METRAJ_BETON]],tbl_Metraj22[[#This Row],[YUZDE]]*tbl_Metraj22[[#This Row],[METRAJ_BETON]]))</f>
        <v>0</v>
      </c>
      <c r="K7102" s="2" t="s">
        <v>23522</v>
      </c>
    </row>
    <row r="7103" spans="1:11" ht="14.25" x14ac:dyDescent="0.2">
      <c r="A7103" s="2" t="s">
        <v>734</v>
      </c>
      <c r="B7103" s="124" t="s">
        <v>9179</v>
      </c>
      <c r="C7103" s="124"/>
      <c r="D7103" s="126">
        <v>2.06</v>
      </c>
      <c r="E7103" s="124" t="s">
        <v>769</v>
      </c>
      <c r="F7103" s="124">
        <v>-2</v>
      </c>
      <c r="G7103" s="2" t="s">
        <v>19688</v>
      </c>
      <c r="H7103" s="130"/>
      <c r="I7103" s="134"/>
      <c r="J7103" s="123">
        <f>IF(OR(tbl_Metraj22[[#This Row],[TARIH]]="",tbl_Metraj22[[#This Row],[TARIH]]="-"),0,IF(tbl_Metraj22[[#This Row],[YUZDE]]=0,tbl_Metraj22[[#This Row],[METRAJ_BETON]],tbl_Metraj22[[#This Row],[YUZDE]]*tbl_Metraj22[[#This Row],[METRAJ_BETON]]))</f>
        <v>0</v>
      </c>
      <c r="K7103" s="2" t="s">
        <v>22780</v>
      </c>
    </row>
    <row r="7104" spans="1:11" ht="14.25" x14ac:dyDescent="0.2">
      <c r="A7104" s="2" t="s">
        <v>734</v>
      </c>
      <c r="B7104" s="124" t="s">
        <v>9180</v>
      </c>
      <c r="C7104" s="124"/>
      <c r="D7104" s="126">
        <v>2.69</v>
      </c>
      <c r="E7104" s="124" t="s">
        <v>769</v>
      </c>
      <c r="F7104" s="124">
        <v>-2</v>
      </c>
      <c r="G7104" s="2" t="s">
        <v>19689</v>
      </c>
      <c r="H7104" s="130"/>
      <c r="I7104" s="134"/>
      <c r="J7104" s="123">
        <f>IF(OR(tbl_Metraj22[[#This Row],[TARIH]]="",tbl_Metraj22[[#This Row],[TARIH]]="-"),0,IF(tbl_Metraj22[[#This Row],[YUZDE]]=0,tbl_Metraj22[[#This Row],[METRAJ_BETON]],tbl_Metraj22[[#This Row],[YUZDE]]*tbl_Metraj22[[#This Row],[METRAJ_BETON]]))</f>
        <v>0</v>
      </c>
      <c r="K7104" s="2" t="s">
        <v>22757</v>
      </c>
    </row>
    <row r="7105" spans="1:11" ht="14.25" x14ac:dyDescent="0.2">
      <c r="A7105" s="2" t="s">
        <v>734</v>
      </c>
      <c r="B7105" s="124" t="s">
        <v>9181</v>
      </c>
      <c r="C7105" s="124"/>
      <c r="D7105" s="126">
        <v>2.06</v>
      </c>
      <c r="E7105" s="124" t="s">
        <v>769</v>
      </c>
      <c r="F7105" s="124">
        <v>-2</v>
      </c>
      <c r="G7105" s="2" t="s">
        <v>19690</v>
      </c>
      <c r="H7105" s="130"/>
      <c r="I7105" s="134"/>
      <c r="J7105" s="123">
        <f>IF(OR(tbl_Metraj22[[#This Row],[TARIH]]="",tbl_Metraj22[[#This Row],[TARIH]]="-"),0,IF(tbl_Metraj22[[#This Row],[YUZDE]]=0,tbl_Metraj22[[#This Row],[METRAJ_BETON]],tbl_Metraj22[[#This Row],[YUZDE]]*tbl_Metraj22[[#This Row],[METRAJ_BETON]]))</f>
        <v>0</v>
      </c>
      <c r="K7105" s="2" t="s">
        <v>22758</v>
      </c>
    </row>
    <row r="7106" spans="1:11" ht="14.25" x14ac:dyDescent="0.2">
      <c r="A7106" s="2" t="s">
        <v>734</v>
      </c>
      <c r="B7106" s="124" t="s">
        <v>9182</v>
      </c>
      <c r="C7106" s="124"/>
      <c r="D7106" s="126">
        <v>1.95</v>
      </c>
      <c r="E7106" s="124" t="s">
        <v>769</v>
      </c>
      <c r="F7106" s="124">
        <v>-2</v>
      </c>
      <c r="G7106" s="2" t="s">
        <v>19691</v>
      </c>
      <c r="H7106" s="130"/>
      <c r="I7106" s="134"/>
      <c r="J7106" s="123">
        <f>IF(OR(tbl_Metraj22[[#This Row],[TARIH]]="",tbl_Metraj22[[#This Row],[TARIH]]="-"),0,IF(tbl_Metraj22[[#This Row],[YUZDE]]=0,tbl_Metraj22[[#This Row],[METRAJ_BETON]],tbl_Metraj22[[#This Row],[YUZDE]]*tbl_Metraj22[[#This Row],[METRAJ_BETON]]))</f>
        <v>0</v>
      </c>
      <c r="K7106" s="2" t="s">
        <v>22768</v>
      </c>
    </row>
    <row r="7107" spans="1:11" ht="14.25" x14ac:dyDescent="0.2">
      <c r="A7107" s="2" t="s">
        <v>734</v>
      </c>
      <c r="B7107" s="124" t="s">
        <v>9183</v>
      </c>
      <c r="C7107" s="124"/>
      <c r="D7107" s="126">
        <v>3.07</v>
      </c>
      <c r="E7107" s="124" t="s">
        <v>769</v>
      </c>
      <c r="F7107" s="124">
        <v>-2</v>
      </c>
      <c r="G7107" s="2" t="s">
        <v>19692</v>
      </c>
      <c r="H7107" s="130"/>
      <c r="I7107" s="134"/>
      <c r="J7107" s="123">
        <f>IF(OR(tbl_Metraj22[[#This Row],[TARIH]]="",tbl_Metraj22[[#This Row],[TARIH]]="-"),0,IF(tbl_Metraj22[[#This Row],[YUZDE]]=0,tbl_Metraj22[[#This Row],[METRAJ_BETON]],tbl_Metraj22[[#This Row],[YUZDE]]*tbl_Metraj22[[#This Row],[METRAJ_BETON]]))</f>
        <v>0</v>
      </c>
      <c r="K7107" s="2" t="s">
        <v>22872</v>
      </c>
    </row>
    <row r="7108" spans="1:11" ht="14.25" x14ac:dyDescent="0.2">
      <c r="A7108" s="2" t="s">
        <v>734</v>
      </c>
      <c r="B7108" s="124" t="s">
        <v>9184</v>
      </c>
      <c r="C7108" s="124"/>
      <c r="D7108" s="126">
        <v>5.52</v>
      </c>
      <c r="E7108" s="124" t="s">
        <v>769</v>
      </c>
      <c r="F7108" s="124">
        <v>-2</v>
      </c>
      <c r="G7108" s="2" t="s">
        <v>19693</v>
      </c>
      <c r="H7108" s="130"/>
      <c r="I7108" s="134"/>
      <c r="J7108" s="123">
        <f>IF(OR(tbl_Metraj22[[#This Row],[TARIH]]="",tbl_Metraj22[[#This Row],[TARIH]]="-"),0,IF(tbl_Metraj22[[#This Row],[YUZDE]]=0,tbl_Metraj22[[#This Row],[METRAJ_BETON]],tbl_Metraj22[[#This Row],[YUZDE]]*tbl_Metraj22[[#This Row],[METRAJ_BETON]]))</f>
        <v>0</v>
      </c>
      <c r="K7108" s="2" t="s">
        <v>22878</v>
      </c>
    </row>
    <row r="7109" spans="1:11" ht="14.25" x14ac:dyDescent="0.2">
      <c r="A7109" s="2" t="s">
        <v>728</v>
      </c>
      <c r="B7109" s="124" t="s">
        <v>10032</v>
      </c>
      <c r="C7109" s="124"/>
      <c r="D7109" s="126">
        <v>1.83</v>
      </c>
      <c r="E7109" s="124" t="s">
        <v>769</v>
      </c>
      <c r="F7109" s="124">
        <v>-2</v>
      </c>
      <c r="G7109" s="2" t="s">
        <v>19694</v>
      </c>
      <c r="H7109" s="130"/>
      <c r="I7109" s="134"/>
      <c r="J7109" s="123">
        <f>IF(OR(tbl_Metraj22[[#This Row],[TARIH]]="",tbl_Metraj22[[#This Row],[TARIH]]="-"),0,IF(tbl_Metraj22[[#This Row],[YUZDE]]=0,tbl_Metraj22[[#This Row],[METRAJ_BETON]],tbl_Metraj22[[#This Row],[YUZDE]]*tbl_Metraj22[[#This Row],[METRAJ_BETON]]))</f>
        <v>0</v>
      </c>
      <c r="K7109" s="2" t="s">
        <v>905</v>
      </c>
    </row>
    <row r="7110" spans="1:11" ht="14.25" x14ac:dyDescent="0.2">
      <c r="A7110" s="2" t="s">
        <v>728</v>
      </c>
      <c r="B7110" s="124" t="s">
        <v>10033</v>
      </c>
      <c r="C7110" s="124"/>
      <c r="D7110" s="126">
        <v>1.89</v>
      </c>
      <c r="E7110" s="124" t="s">
        <v>769</v>
      </c>
      <c r="F7110" s="124">
        <v>-2</v>
      </c>
      <c r="G7110" s="2" t="s">
        <v>19695</v>
      </c>
      <c r="H7110" s="130"/>
      <c r="I7110" s="134"/>
      <c r="J7110" s="123">
        <f>IF(OR(tbl_Metraj22[[#This Row],[TARIH]]="",tbl_Metraj22[[#This Row],[TARIH]]="-"),0,IF(tbl_Metraj22[[#This Row],[YUZDE]]=0,tbl_Metraj22[[#This Row],[METRAJ_BETON]],tbl_Metraj22[[#This Row],[YUZDE]]*tbl_Metraj22[[#This Row],[METRAJ_BETON]]))</f>
        <v>0</v>
      </c>
      <c r="K7110" s="2" t="s">
        <v>906</v>
      </c>
    </row>
    <row r="7111" spans="1:11" ht="14.25" x14ac:dyDescent="0.2">
      <c r="A7111" s="2" t="s">
        <v>728</v>
      </c>
      <c r="B7111" s="124" t="s">
        <v>10042</v>
      </c>
      <c r="C7111" s="124"/>
      <c r="D7111" s="126">
        <v>2.38</v>
      </c>
      <c r="E7111" s="124" t="s">
        <v>769</v>
      </c>
      <c r="F7111" s="124">
        <v>-2</v>
      </c>
      <c r="G7111" s="2" t="s">
        <v>19696</v>
      </c>
      <c r="H7111" s="130"/>
      <c r="I7111" s="134"/>
      <c r="J7111" s="123">
        <f>IF(OR(tbl_Metraj22[[#This Row],[TARIH]]="",tbl_Metraj22[[#This Row],[TARIH]]="-"),0,IF(tbl_Metraj22[[#This Row],[YUZDE]]=0,tbl_Metraj22[[#This Row],[METRAJ_BETON]],tbl_Metraj22[[#This Row],[YUZDE]]*tbl_Metraj22[[#This Row],[METRAJ_BETON]]))</f>
        <v>0</v>
      </c>
      <c r="K7111" s="2" t="s">
        <v>835</v>
      </c>
    </row>
    <row r="7112" spans="1:11" ht="14.25" x14ac:dyDescent="0.2">
      <c r="A7112" s="2" t="s">
        <v>728</v>
      </c>
      <c r="B7112" s="124" t="s">
        <v>10043</v>
      </c>
      <c r="C7112" s="124"/>
      <c r="D7112" s="126">
        <v>1.58</v>
      </c>
      <c r="E7112" s="124" t="s">
        <v>769</v>
      </c>
      <c r="F7112" s="124">
        <v>-2</v>
      </c>
      <c r="G7112" s="2" t="s">
        <v>19697</v>
      </c>
      <c r="H7112" s="130"/>
      <c r="I7112" s="134"/>
      <c r="J7112" s="123">
        <f>IF(OR(tbl_Metraj22[[#This Row],[TARIH]]="",tbl_Metraj22[[#This Row],[TARIH]]="-"),0,IF(tbl_Metraj22[[#This Row],[YUZDE]]=0,tbl_Metraj22[[#This Row],[METRAJ_BETON]],tbl_Metraj22[[#This Row],[YUZDE]]*tbl_Metraj22[[#This Row],[METRAJ_BETON]]))</f>
        <v>0</v>
      </c>
      <c r="K7112" s="2" t="s">
        <v>926</v>
      </c>
    </row>
    <row r="7113" spans="1:11" ht="14.25" x14ac:dyDescent="0.2">
      <c r="A7113" s="2" t="s">
        <v>728</v>
      </c>
      <c r="B7113" s="124" t="s">
        <v>10084</v>
      </c>
      <c r="C7113" s="124"/>
      <c r="D7113" s="126">
        <v>4.22</v>
      </c>
      <c r="E7113" s="124" t="s">
        <v>769</v>
      </c>
      <c r="F7113" s="124">
        <v>-2</v>
      </c>
      <c r="G7113" s="2" t="s">
        <v>19698</v>
      </c>
      <c r="H7113" s="130"/>
      <c r="I7113" s="134"/>
      <c r="J7113" s="123">
        <f>IF(OR(tbl_Metraj22[[#This Row],[TARIH]]="",tbl_Metraj22[[#This Row],[TARIH]]="-"),0,IF(tbl_Metraj22[[#This Row],[YUZDE]]=0,tbl_Metraj22[[#This Row],[METRAJ_BETON]],tbl_Metraj22[[#This Row],[YUZDE]]*tbl_Metraj22[[#This Row],[METRAJ_BETON]]))</f>
        <v>0</v>
      </c>
      <c r="K7113" s="2" t="s">
        <v>913</v>
      </c>
    </row>
    <row r="7114" spans="1:11" ht="14.25" x14ac:dyDescent="0.2">
      <c r="A7114" s="2" t="s">
        <v>728</v>
      </c>
      <c r="B7114" s="124" t="s">
        <v>10085</v>
      </c>
      <c r="C7114" s="124"/>
      <c r="D7114" s="126">
        <v>4.22</v>
      </c>
      <c r="E7114" s="124" t="s">
        <v>769</v>
      </c>
      <c r="F7114" s="124">
        <v>-2</v>
      </c>
      <c r="G7114" s="2" t="s">
        <v>19699</v>
      </c>
      <c r="H7114" s="130"/>
      <c r="I7114" s="134"/>
      <c r="J7114" s="123">
        <f>IF(OR(tbl_Metraj22[[#This Row],[TARIH]]="",tbl_Metraj22[[#This Row],[TARIH]]="-"),0,IF(tbl_Metraj22[[#This Row],[YUZDE]]=0,tbl_Metraj22[[#This Row],[METRAJ_BETON]],tbl_Metraj22[[#This Row],[YUZDE]]*tbl_Metraj22[[#This Row],[METRAJ_BETON]]))</f>
        <v>0</v>
      </c>
      <c r="K7114" s="2" t="s">
        <v>889</v>
      </c>
    </row>
    <row r="7115" spans="1:11" ht="14.25" x14ac:dyDescent="0.2">
      <c r="A7115" s="2" t="s">
        <v>728</v>
      </c>
      <c r="B7115" s="124" t="s">
        <v>10086</v>
      </c>
      <c r="C7115" s="124"/>
      <c r="D7115" s="126">
        <v>4.22</v>
      </c>
      <c r="E7115" s="124" t="s">
        <v>769</v>
      </c>
      <c r="F7115" s="124">
        <v>-2</v>
      </c>
      <c r="G7115" s="2" t="s">
        <v>19700</v>
      </c>
      <c r="H7115" s="130"/>
      <c r="I7115" s="134"/>
      <c r="J7115" s="123">
        <f>IF(OR(tbl_Metraj22[[#This Row],[TARIH]]="",tbl_Metraj22[[#This Row],[TARIH]]="-"),0,IF(tbl_Metraj22[[#This Row],[YUZDE]]=0,tbl_Metraj22[[#This Row],[METRAJ_BETON]],tbl_Metraj22[[#This Row],[YUZDE]]*tbl_Metraj22[[#This Row],[METRAJ_BETON]]))</f>
        <v>0</v>
      </c>
      <c r="K7115" s="2" t="s">
        <v>912</v>
      </c>
    </row>
    <row r="7116" spans="1:11" ht="14.25" x14ac:dyDescent="0.2">
      <c r="A7116" s="2" t="s">
        <v>728</v>
      </c>
      <c r="B7116" s="124" t="s">
        <v>10087</v>
      </c>
      <c r="C7116" s="124"/>
      <c r="D7116" s="126">
        <v>4.22</v>
      </c>
      <c r="E7116" s="124" t="s">
        <v>769</v>
      </c>
      <c r="F7116" s="124">
        <v>-2</v>
      </c>
      <c r="G7116" s="2" t="s">
        <v>19701</v>
      </c>
      <c r="H7116" s="130"/>
      <c r="I7116" s="134"/>
      <c r="J7116" s="123">
        <f>IF(OR(tbl_Metraj22[[#This Row],[TARIH]]="",tbl_Metraj22[[#This Row],[TARIH]]="-"),0,IF(tbl_Metraj22[[#This Row],[YUZDE]]=0,tbl_Metraj22[[#This Row],[METRAJ_BETON]],tbl_Metraj22[[#This Row],[YUZDE]]*tbl_Metraj22[[#This Row],[METRAJ_BETON]]))</f>
        <v>0</v>
      </c>
      <c r="K7116" s="2" t="s">
        <v>888</v>
      </c>
    </row>
    <row r="7117" spans="1:11" ht="14.25" x14ac:dyDescent="0.2">
      <c r="A7117" s="2" t="s">
        <v>728</v>
      </c>
      <c r="B7117" s="124" t="s">
        <v>10088</v>
      </c>
      <c r="C7117" s="124"/>
      <c r="D7117" s="126">
        <v>10.49</v>
      </c>
      <c r="E7117" s="124" t="s">
        <v>769</v>
      </c>
      <c r="F7117" s="124">
        <v>-2</v>
      </c>
      <c r="G7117" s="2" t="s">
        <v>19702</v>
      </c>
      <c r="H7117" s="130"/>
      <c r="I7117" s="134"/>
      <c r="J7117" s="123">
        <f>IF(OR(tbl_Metraj22[[#This Row],[TARIH]]="",tbl_Metraj22[[#This Row],[TARIH]]="-"),0,IF(tbl_Metraj22[[#This Row],[YUZDE]]=0,tbl_Metraj22[[#This Row],[METRAJ_BETON]],tbl_Metraj22[[#This Row],[YUZDE]]*tbl_Metraj22[[#This Row],[METRAJ_BETON]]))</f>
        <v>0</v>
      </c>
      <c r="K7117" s="2" t="s">
        <v>911</v>
      </c>
    </row>
    <row r="7118" spans="1:11" ht="14.25" x14ac:dyDescent="0.2">
      <c r="A7118" s="2" t="s">
        <v>728</v>
      </c>
      <c r="B7118" s="124" t="s">
        <v>10089</v>
      </c>
      <c r="C7118" s="124"/>
      <c r="D7118" s="126">
        <v>9.4700000000000006</v>
      </c>
      <c r="E7118" s="124" t="s">
        <v>769</v>
      </c>
      <c r="F7118" s="124">
        <v>-2</v>
      </c>
      <c r="G7118" s="2" t="s">
        <v>19703</v>
      </c>
      <c r="H7118" s="130"/>
      <c r="I7118" s="134"/>
      <c r="J7118" s="123">
        <f>IF(OR(tbl_Metraj22[[#This Row],[TARIH]]="",tbl_Metraj22[[#This Row],[TARIH]]="-"),0,IF(tbl_Metraj22[[#This Row],[YUZDE]]=0,tbl_Metraj22[[#This Row],[METRAJ_BETON]],tbl_Metraj22[[#This Row],[YUZDE]]*tbl_Metraj22[[#This Row],[METRAJ_BETON]]))</f>
        <v>0</v>
      </c>
      <c r="K7118" s="2" t="s">
        <v>910</v>
      </c>
    </row>
    <row r="7119" spans="1:11" ht="14.25" x14ac:dyDescent="0.2">
      <c r="A7119" s="2" t="s">
        <v>728</v>
      </c>
      <c r="B7119" s="124" t="s">
        <v>10090</v>
      </c>
      <c r="C7119" s="124"/>
      <c r="D7119" s="126">
        <v>9.4700000000000006</v>
      </c>
      <c r="E7119" s="124" t="s">
        <v>769</v>
      </c>
      <c r="F7119" s="124">
        <v>-2</v>
      </c>
      <c r="G7119" s="2" t="s">
        <v>19704</v>
      </c>
      <c r="H7119" s="130"/>
      <c r="I7119" s="134"/>
      <c r="J7119" s="123">
        <f>IF(OR(tbl_Metraj22[[#This Row],[TARIH]]="",tbl_Metraj22[[#This Row],[TARIH]]="-"),0,IF(tbl_Metraj22[[#This Row],[YUZDE]]=0,tbl_Metraj22[[#This Row],[METRAJ_BETON]],tbl_Metraj22[[#This Row],[YUZDE]]*tbl_Metraj22[[#This Row],[METRAJ_BETON]]))</f>
        <v>0</v>
      </c>
      <c r="K7119" s="2" t="s">
        <v>909</v>
      </c>
    </row>
    <row r="7120" spans="1:11" ht="14.25" x14ac:dyDescent="0.2">
      <c r="A7120" s="2" t="s">
        <v>728</v>
      </c>
      <c r="B7120" s="124" t="s">
        <v>10091</v>
      </c>
      <c r="C7120" s="124"/>
      <c r="D7120" s="126">
        <v>10.49</v>
      </c>
      <c r="E7120" s="124" t="s">
        <v>769</v>
      </c>
      <c r="F7120" s="124">
        <v>-2</v>
      </c>
      <c r="G7120" s="2" t="s">
        <v>19705</v>
      </c>
      <c r="H7120" s="130"/>
      <c r="I7120" s="134"/>
      <c r="J7120" s="123">
        <f>IF(OR(tbl_Metraj22[[#This Row],[TARIH]]="",tbl_Metraj22[[#This Row],[TARIH]]="-"),0,IF(tbl_Metraj22[[#This Row],[YUZDE]]=0,tbl_Metraj22[[#This Row],[METRAJ_BETON]],tbl_Metraj22[[#This Row],[YUZDE]]*tbl_Metraj22[[#This Row],[METRAJ_BETON]]))</f>
        <v>0</v>
      </c>
      <c r="K7120" s="2" t="s">
        <v>908</v>
      </c>
    </row>
    <row r="7121" spans="1:11" ht="14.25" x14ac:dyDescent="0.2">
      <c r="A7121" s="2" t="s">
        <v>728</v>
      </c>
      <c r="B7121" s="124" t="s">
        <v>10092</v>
      </c>
      <c r="C7121" s="124"/>
      <c r="D7121" s="126">
        <v>4.22</v>
      </c>
      <c r="E7121" s="124" t="s">
        <v>769</v>
      </c>
      <c r="F7121" s="124">
        <v>-2</v>
      </c>
      <c r="G7121" s="2" t="s">
        <v>19706</v>
      </c>
      <c r="H7121" s="130"/>
      <c r="I7121" s="134"/>
      <c r="J7121" s="123">
        <f>IF(OR(tbl_Metraj22[[#This Row],[TARIH]]="",tbl_Metraj22[[#This Row],[TARIH]]="-"),0,IF(tbl_Metraj22[[#This Row],[YUZDE]]=0,tbl_Metraj22[[#This Row],[METRAJ_BETON]],tbl_Metraj22[[#This Row],[YUZDE]]*tbl_Metraj22[[#This Row],[METRAJ_BETON]]))</f>
        <v>0</v>
      </c>
      <c r="K7121" s="2" t="s">
        <v>881</v>
      </c>
    </row>
    <row r="7122" spans="1:11" ht="14.25" x14ac:dyDescent="0.2">
      <c r="A7122" s="2" t="s">
        <v>728</v>
      </c>
      <c r="B7122" s="124" t="s">
        <v>10093</v>
      </c>
      <c r="C7122" s="124"/>
      <c r="D7122" s="126">
        <v>4.22</v>
      </c>
      <c r="E7122" s="124" t="s">
        <v>769</v>
      </c>
      <c r="F7122" s="124">
        <v>-2</v>
      </c>
      <c r="G7122" s="2" t="s">
        <v>19707</v>
      </c>
      <c r="H7122" s="130"/>
      <c r="I7122" s="134"/>
      <c r="J7122" s="123">
        <f>IF(OR(tbl_Metraj22[[#This Row],[TARIH]]="",tbl_Metraj22[[#This Row],[TARIH]]="-"),0,IF(tbl_Metraj22[[#This Row],[YUZDE]]=0,tbl_Metraj22[[#This Row],[METRAJ_BETON]],tbl_Metraj22[[#This Row],[YUZDE]]*tbl_Metraj22[[#This Row],[METRAJ_BETON]]))</f>
        <v>0</v>
      </c>
      <c r="K7122" s="2" t="s">
        <v>880</v>
      </c>
    </row>
    <row r="7123" spans="1:11" ht="14.25" x14ac:dyDescent="0.2">
      <c r="A7123" s="2" t="s">
        <v>728</v>
      </c>
      <c r="B7123" s="124" t="s">
        <v>10094</v>
      </c>
      <c r="C7123" s="124"/>
      <c r="D7123" s="126">
        <v>4.22</v>
      </c>
      <c r="E7123" s="124" t="s">
        <v>769</v>
      </c>
      <c r="F7123" s="124">
        <v>-2</v>
      </c>
      <c r="G7123" s="2" t="s">
        <v>19708</v>
      </c>
      <c r="H7123" s="130"/>
      <c r="I7123" s="134"/>
      <c r="J7123" s="123">
        <f>IF(OR(tbl_Metraj22[[#This Row],[TARIH]]="",tbl_Metraj22[[#This Row],[TARIH]]="-"),0,IF(tbl_Metraj22[[#This Row],[YUZDE]]=0,tbl_Metraj22[[#This Row],[METRAJ_BETON]],tbl_Metraj22[[#This Row],[YUZDE]]*tbl_Metraj22[[#This Row],[METRAJ_BETON]]))</f>
        <v>0</v>
      </c>
      <c r="K7123" s="2" t="s">
        <v>883</v>
      </c>
    </row>
    <row r="7124" spans="1:11" ht="14.25" x14ac:dyDescent="0.2">
      <c r="A7124" s="2" t="s">
        <v>728</v>
      </c>
      <c r="B7124" s="124" t="s">
        <v>10095</v>
      </c>
      <c r="C7124" s="124"/>
      <c r="D7124" s="126">
        <v>4.22</v>
      </c>
      <c r="E7124" s="124" t="s">
        <v>769</v>
      </c>
      <c r="F7124" s="124">
        <v>-2</v>
      </c>
      <c r="G7124" s="2" t="s">
        <v>19709</v>
      </c>
      <c r="H7124" s="130"/>
      <c r="I7124" s="134"/>
      <c r="J7124" s="123">
        <f>IF(OR(tbl_Metraj22[[#This Row],[TARIH]]="",tbl_Metraj22[[#This Row],[TARIH]]="-"),0,IF(tbl_Metraj22[[#This Row],[YUZDE]]=0,tbl_Metraj22[[#This Row],[METRAJ_BETON]],tbl_Metraj22[[#This Row],[YUZDE]]*tbl_Metraj22[[#This Row],[METRAJ_BETON]]))</f>
        <v>0</v>
      </c>
      <c r="K7124" s="2" t="s">
        <v>882</v>
      </c>
    </row>
    <row r="7125" spans="1:11" ht="14.25" x14ac:dyDescent="0.2">
      <c r="A7125" s="2" t="s">
        <v>728</v>
      </c>
      <c r="B7125" s="124" t="s">
        <v>10096</v>
      </c>
      <c r="C7125" s="124"/>
      <c r="D7125" s="126">
        <v>4.22</v>
      </c>
      <c r="E7125" s="124" t="s">
        <v>769</v>
      </c>
      <c r="F7125" s="124">
        <v>-2</v>
      </c>
      <c r="G7125" s="2" t="s">
        <v>19710</v>
      </c>
      <c r="H7125" s="130"/>
      <c r="I7125" s="134"/>
      <c r="J7125" s="123">
        <f>IF(OR(tbl_Metraj22[[#This Row],[TARIH]]="",tbl_Metraj22[[#This Row],[TARIH]]="-"),0,IF(tbl_Metraj22[[#This Row],[YUZDE]]=0,tbl_Metraj22[[#This Row],[METRAJ_BETON]],tbl_Metraj22[[#This Row],[YUZDE]]*tbl_Metraj22[[#This Row],[METRAJ_BETON]]))</f>
        <v>0</v>
      </c>
      <c r="K7125" s="2" t="s">
        <v>884</v>
      </c>
    </row>
    <row r="7126" spans="1:11" ht="14.25" x14ac:dyDescent="0.2">
      <c r="A7126" s="2" t="s">
        <v>728</v>
      </c>
      <c r="B7126" s="124" t="s">
        <v>10097</v>
      </c>
      <c r="C7126" s="124"/>
      <c r="D7126" s="126">
        <v>4.22</v>
      </c>
      <c r="E7126" s="124" t="s">
        <v>769</v>
      </c>
      <c r="F7126" s="124">
        <v>-2</v>
      </c>
      <c r="G7126" s="2" t="s">
        <v>19711</v>
      </c>
      <c r="H7126" s="130"/>
      <c r="I7126" s="134"/>
      <c r="J7126" s="123">
        <f>IF(OR(tbl_Metraj22[[#This Row],[TARIH]]="",tbl_Metraj22[[#This Row],[TARIH]]="-"),0,IF(tbl_Metraj22[[#This Row],[YUZDE]]=0,tbl_Metraj22[[#This Row],[METRAJ_BETON]],tbl_Metraj22[[#This Row],[YUZDE]]*tbl_Metraj22[[#This Row],[METRAJ_BETON]]))</f>
        <v>0</v>
      </c>
      <c r="K7126" s="2" t="s">
        <v>887</v>
      </c>
    </row>
    <row r="7127" spans="1:11" ht="14.25" x14ac:dyDescent="0.2">
      <c r="A7127" s="2" t="s">
        <v>728</v>
      </c>
      <c r="B7127" s="124" t="s">
        <v>10098</v>
      </c>
      <c r="C7127" s="124"/>
      <c r="D7127" s="126">
        <v>4.22</v>
      </c>
      <c r="E7127" s="124" t="s">
        <v>769</v>
      </c>
      <c r="F7127" s="124">
        <v>-2</v>
      </c>
      <c r="G7127" s="2" t="s">
        <v>19712</v>
      </c>
      <c r="H7127" s="130"/>
      <c r="I7127" s="134"/>
      <c r="J7127" s="123">
        <f>IF(OR(tbl_Metraj22[[#This Row],[TARIH]]="",tbl_Metraj22[[#This Row],[TARIH]]="-"),0,IF(tbl_Metraj22[[#This Row],[YUZDE]]=0,tbl_Metraj22[[#This Row],[METRAJ_BETON]],tbl_Metraj22[[#This Row],[YUZDE]]*tbl_Metraj22[[#This Row],[METRAJ_BETON]]))</f>
        <v>0</v>
      </c>
      <c r="K7127" s="2" t="s">
        <v>886</v>
      </c>
    </row>
    <row r="7128" spans="1:11" ht="14.25" x14ac:dyDescent="0.2">
      <c r="A7128" s="2" t="s">
        <v>728</v>
      </c>
      <c r="B7128" s="124" t="s">
        <v>10099</v>
      </c>
      <c r="C7128" s="124"/>
      <c r="D7128" s="126">
        <v>4.22</v>
      </c>
      <c r="E7128" s="124" t="s">
        <v>769</v>
      </c>
      <c r="F7128" s="124">
        <v>-2</v>
      </c>
      <c r="G7128" s="2" t="s">
        <v>19713</v>
      </c>
      <c r="H7128" s="130"/>
      <c r="I7128" s="134"/>
      <c r="J7128" s="123">
        <f>IF(OR(tbl_Metraj22[[#This Row],[TARIH]]="",tbl_Metraj22[[#This Row],[TARIH]]="-"),0,IF(tbl_Metraj22[[#This Row],[YUZDE]]=0,tbl_Metraj22[[#This Row],[METRAJ_BETON]],tbl_Metraj22[[#This Row],[YUZDE]]*tbl_Metraj22[[#This Row],[METRAJ_BETON]]))</f>
        <v>0</v>
      </c>
      <c r="K7128" s="2" t="s">
        <v>885</v>
      </c>
    </row>
    <row r="7129" spans="1:11" ht="14.25" x14ac:dyDescent="0.2">
      <c r="A7129" s="2" t="s">
        <v>728</v>
      </c>
      <c r="B7129" s="124" t="s">
        <v>10100</v>
      </c>
      <c r="C7129" s="124"/>
      <c r="D7129" s="126">
        <v>3.89</v>
      </c>
      <c r="E7129" s="124" t="s">
        <v>769</v>
      </c>
      <c r="F7129" s="124">
        <v>-2</v>
      </c>
      <c r="G7129" s="2" t="s">
        <v>19714</v>
      </c>
      <c r="H7129" s="130"/>
      <c r="I7129" s="134"/>
      <c r="J7129" s="123">
        <f>IF(OR(tbl_Metraj22[[#This Row],[TARIH]]="",tbl_Metraj22[[#This Row],[TARIH]]="-"),0,IF(tbl_Metraj22[[#This Row],[YUZDE]]=0,tbl_Metraj22[[#This Row],[METRAJ_BETON]],tbl_Metraj22[[#This Row],[YUZDE]]*tbl_Metraj22[[#This Row],[METRAJ_BETON]]))</f>
        <v>0</v>
      </c>
      <c r="K7129" s="2" t="s">
        <v>858</v>
      </c>
    </row>
    <row r="7130" spans="1:11" ht="14.25" x14ac:dyDescent="0.2">
      <c r="A7130" s="2" t="s">
        <v>728</v>
      </c>
      <c r="B7130" s="124" t="s">
        <v>10101</v>
      </c>
      <c r="C7130" s="124"/>
      <c r="D7130" s="126">
        <v>5.31</v>
      </c>
      <c r="E7130" s="124" t="s">
        <v>769</v>
      </c>
      <c r="F7130" s="124">
        <v>-2</v>
      </c>
      <c r="G7130" s="2" t="s">
        <v>19715</v>
      </c>
      <c r="H7130" s="130"/>
      <c r="I7130" s="134"/>
      <c r="J7130" s="123">
        <f>IF(OR(tbl_Metraj22[[#This Row],[TARIH]]="",tbl_Metraj22[[#This Row],[TARIH]]="-"),0,IF(tbl_Metraj22[[#This Row],[YUZDE]]=0,tbl_Metraj22[[#This Row],[METRAJ_BETON]],tbl_Metraj22[[#This Row],[YUZDE]]*tbl_Metraj22[[#This Row],[METRAJ_BETON]]))</f>
        <v>0</v>
      </c>
      <c r="K7130" s="2" t="s">
        <v>859</v>
      </c>
    </row>
    <row r="7131" spans="1:11" ht="14.25" x14ac:dyDescent="0.2">
      <c r="A7131" s="2" t="s">
        <v>728</v>
      </c>
      <c r="B7131" s="124" t="s">
        <v>10102</v>
      </c>
      <c r="C7131" s="124"/>
      <c r="D7131" s="126">
        <v>5.15</v>
      </c>
      <c r="E7131" s="124" t="s">
        <v>769</v>
      </c>
      <c r="F7131" s="124">
        <v>-2</v>
      </c>
      <c r="G7131" s="2" t="s">
        <v>19716</v>
      </c>
      <c r="H7131" s="130"/>
      <c r="I7131" s="134"/>
      <c r="J7131" s="123">
        <f>IF(OR(tbl_Metraj22[[#This Row],[TARIH]]="",tbl_Metraj22[[#This Row],[TARIH]]="-"),0,IF(tbl_Metraj22[[#This Row],[YUZDE]]=0,tbl_Metraj22[[#This Row],[METRAJ_BETON]],tbl_Metraj22[[#This Row],[YUZDE]]*tbl_Metraj22[[#This Row],[METRAJ_BETON]]))</f>
        <v>0</v>
      </c>
      <c r="K7131" s="2" t="s">
        <v>907</v>
      </c>
    </row>
    <row r="7132" spans="1:11" ht="14.25" x14ac:dyDescent="0.2">
      <c r="A7132" s="2" t="s">
        <v>728</v>
      </c>
      <c r="B7132" s="124" t="s">
        <v>10103</v>
      </c>
      <c r="C7132" s="124"/>
      <c r="D7132" s="126">
        <v>3.96</v>
      </c>
      <c r="E7132" s="124" t="s">
        <v>769</v>
      </c>
      <c r="F7132" s="124">
        <v>-2</v>
      </c>
      <c r="G7132" s="2" t="s">
        <v>19717</v>
      </c>
      <c r="H7132" s="130"/>
      <c r="I7132" s="134"/>
      <c r="J7132" s="123">
        <f>IF(OR(tbl_Metraj22[[#This Row],[TARIH]]="",tbl_Metraj22[[#This Row],[TARIH]]="-"),0,IF(tbl_Metraj22[[#This Row],[YUZDE]]=0,tbl_Metraj22[[#This Row],[METRAJ_BETON]],tbl_Metraj22[[#This Row],[YUZDE]]*tbl_Metraj22[[#This Row],[METRAJ_BETON]]))</f>
        <v>0</v>
      </c>
      <c r="K7132" s="2" t="s">
        <v>906</v>
      </c>
    </row>
    <row r="7133" spans="1:11" ht="14.25" x14ac:dyDescent="0.2">
      <c r="A7133" s="2" t="s">
        <v>728</v>
      </c>
      <c r="B7133" s="124" t="s">
        <v>10104</v>
      </c>
      <c r="C7133" s="124"/>
      <c r="D7133" s="126">
        <v>3.96</v>
      </c>
      <c r="E7133" s="124" t="s">
        <v>769</v>
      </c>
      <c r="F7133" s="124">
        <v>-2</v>
      </c>
      <c r="G7133" s="2" t="s">
        <v>19718</v>
      </c>
      <c r="H7133" s="130"/>
      <c r="I7133" s="134"/>
      <c r="J7133" s="123">
        <f>IF(OR(tbl_Metraj22[[#This Row],[TARIH]]="",tbl_Metraj22[[#This Row],[TARIH]]="-"),0,IF(tbl_Metraj22[[#This Row],[YUZDE]]=0,tbl_Metraj22[[#This Row],[METRAJ_BETON]],tbl_Metraj22[[#This Row],[YUZDE]]*tbl_Metraj22[[#This Row],[METRAJ_BETON]]))</f>
        <v>0</v>
      </c>
      <c r="K7133" s="2" t="s">
        <v>905</v>
      </c>
    </row>
    <row r="7134" spans="1:11" ht="14.25" x14ac:dyDescent="0.2">
      <c r="A7134" s="2" t="s">
        <v>728</v>
      </c>
      <c r="B7134" s="124" t="s">
        <v>10105</v>
      </c>
      <c r="C7134" s="124"/>
      <c r="D7134" s="126">
        <v>5.15</v>
      </c>
      <c r="E7134" s="124" t="s">
        <v>769</v>
      </c>
      <c r="F7134" s="124">
        <v>-2</v>
      </c>
      <c r="G7134" s="2" t="s">
        <v>19719</v>
      </c>
      <c r="H7134" s="130"/>
      <c r="I7134" s="134"/>
      <c r="J7134" s="123">
        <f>IF(OR(tbl_Metraj22[[#This Row],[TARIH]]="",tbl_Metraj22[[#This Row],[TARIH]]="-"),0,IF(tbl_Metraj22[[#This Row],[YUZDE]]=0,tbl_Metraj22[[#This Row],[METRAJ_BETON]],tbl_Metraj22[[#This Row],[YUZDE]]*tbl_Metraj22[[#This Row],[METRAJ_BETON]]))</f>
        <v>0</v>
      </c>
      <c r="K7134" s="2" t="s">
        <v>904</v>
      </c>
    </row>
    <row r="7135" spans="1:11" ht="14.25" x14ac:dyDescent="0.2">
      <c r="A7135" s="2" t="s">
        <v>728</v>
      </c>
      <c r="B7135" s="124" t="s">
        <v>10106</v>
      </c>
      <c r="C7135" s="124"/>
      <c r="D7135" s="126">
        <v>5.44</v>
      </c>
      <c r="E7135" s="124" t="s">
        <v>769</v>
      </c>
      <c r="F7135" s="124">
        <v>-2</v>
      </c>
      <c r="G7135" s="2" t="s">
        <v>19720</v>
      </c>
      <c r="H7135" s="130"/>
      <c r="I7135" s="134"/>
      <c r="J7135" s="123">
        <f>IF(OR(tbl_Metraj22[[#This Row],[TARIH]]="",tbl_Metraj22[[#This Row],[TARIH]]="-"),0,IF(tbl_Metraj22[[#This Row],[YUZDE]]=0,tbl_Metraj22[[#This Row],[METRAJ_BETON]],tbl_Metraj22[[#This Row],[YUZDE]]*tbl_Metraj22[[#This Row],[METRAJ_BETON]]))</f>
        <v>0</v>
      </c>
      <c r="K7135" s="2" t="s">
        <v>903</v>
      </c>
    </row>
    <row r="7136" spans="1:11" ht="14.25" x14ac:dyDescent="0.2">
      <c r="A7136" s="2" t="s">
        <v>728</v>
      </c>
      <c r="B7136" s="124" t="s">
        <v>10107</v>
      </c>
      <c r="C7136" s="124"/>
      <c r="D7136" s="126">
        <v>6.34</v>
      </c>
      <c r="E7136" s="124" t="s">
        <v>769</v>
      </c>
      <c r="F7136" s="124">
        <v>-2</v>
      </c>
      <c r="G7136" s="2" t="s">
        <v>19721</v>
      </c>
      <c r="H7136" s="130"/>
      <c r="I7136" s="134"/>
      <c r="J7136" s="123">
        <f>IF(OR(tbl_Metraj22[[#This Row],[TARIH]]="",tbl_Metraj22[[#This Row],[TARIH]]="-"),0,IF(tbl_Metraj22[[#This Row],[YUZDE]]=0,tbl_Metraj22[[#This Row],[METRAJ_BETON]],tbl_Metraj22[[#This Row],[YUZDE]]*tbl_Metraj22[[#This Row],[METRAJ_BETON]]))</f>
        <v>0</v>
      </c>
      <c r="K7136" s="2" t="s">
        <v>902</v>
      </c>
    </row>
    <row r="7137" spans="1:11" ht="14.25" x14ac:dyDescent="0.2">
      <c r="A7137" s="2" t="s">
        <v>728</v>
      </c>
      <c r="B7137" s="124" t="s">
        <v>10108</v>
      </c>
      <c r="C7137" s="124"/>
      <c r="D7137" s="126">
        <v>7.39</v>
      </c>
      <c r="E7137" s="124" t="s">
        <v>769</v>
      </c>
      <c r="F7137" s="124">
        <v>-2</v>
      </c>
      <c r="G7137" s="2" t="s">
        <v>19722</v>
      </c>
      <c r="H7137" s="130"/>
      <c r="I7137" s="134"/>
      <c r="J7137" s="123">
        <f>IF(OR(tbl_Metraj22[[#This Row],[TARIH]]="",tbl_Metraj22[[#This Row],[TARIH]]="-"),0,IF(tbl_Metraj22[[#This Row],[YUZDE]]=0,tbl_Metraj22[[#This Row],[METRAJ_BETON]],tbl_Metraj22[[#This Row],[YUZDE]]*tbl_Metraj22[[#This Row],[METRAJ_BETON]]))</f>
        <v>0</v>
      </c>
      <c r="K7137" s="2" t="s">
        <v>901</v>
      </c>
    </row>
    <row r="7138" spans="1:11" ht="14.25" x14ac:dyDescent="0.2">
      <c r="A7138" s="2" t="s">
        <v>728</v>
      </c>
      <c r="B7138" s="124" t="s">
        <v>10109</v>
      </c>
      <c r="C7138" s="124"/>
      <c r="D7138" s="126">
        <v>7.39</v>
      </c>
      <c r="E7138" s="124" t="s">
        <v>769</v>
      </c>
      <c r="F7138" s="124">
        <v>-2</v>
      </c>
      <c r="G7138" s="2" t="s">
        <v>19723</v>
      </c>
      <c r="H7138" s="130"/>
      <c r="I7138" s="134"/>
      <c r="J7138" s="123">
        <f>IF(OR(tbl_Metraj22[[#This Row],[TARIH]]="",tbl_Metraj22[[#This Row],[TARIH]]="-"),0,IF(tbl_Metraj22[[#This Row],[YUZDE]]=0,tbl_Metraj22[[#This Row],[METRAJ_BETON]],tbl_Metraj22[[#This Row],[YUZDE]]*tbl_Metraj22[[#This Row],[METRAJ_BETON]]))</f>
        <v>0</v>
      </c>
      <c r="K7138" s="2" t="s">
        <v>900</v>
      </c>
    </row>
    <row r="7139" spans="1:11" ht="14.25" x14ac:dyDescent="0.2">
      <c r="A7139" s="2" t="s">
        <v>728</v>
      </c>
      <c r="B7139" s="124" t="s">
        <v>10110</v>
      </c>
      <c r="C7139" s="124"/>
      <c r="D7139" s="126">
        <v>6.34</v>
      </c>
      <c r="E7139" s="124" t="s">
        <v>769</v>
      </c>
      <c r="F7139" s="124">
        <v>-2</v>
      </c>
      <c r="G7139" s="2" t="s">
        <v>19724</v>
      </c>
      <c r="H7139" s="130"/>
      <c r="I7139" s="134"/>
      <c r="J7139" s="123">
        <f>IF(OR(tbl_Metraj22[[#This Row],[TARIH]]="",tbl_Metraj22[[#This Row],[TARIH]]="-"),0,IF(tbl_Metraj22[[#This Row],[YUZDE]]=0,tbl_Metraj22[[#This Row],[METRAJ_BETON]],tbl_Metraj22[[#This Row],[YUZDE]]*tbl_Metraj22[[#This Row],[METRAJ_BETON]]))</f>
        <v>0</v>
      </c>
      <c r="K7139" s="2" t="s">
        <v>899</v>
      </c>
    </row>
    <row r="7140" spans="1:11" ht="14.25" x14ac:dyDescent="0.2">
      <c r="A7140" s="2" t="s">
        <v>728</v>
      </c>
      <c r="B7140" s="124" t="s">
        <v>10111</v>
      </c>
      <c r="C7140" s="124"/>
      <c r="D7140" s="126">
        <v>4.3899999999999997</v>
      </c>
      <c r="E7140" s="124" t="s">
        <v>769</v>
      </c>
      <c r="F7140" s="124">
        <v>-2</v>
      </c>
      <c r="G7140" s="2" t="s">
        <v>19725</v>
      </c>
      <c r="H7140" s="130"/>
      <c r="I7140" s="134"/>
      <c r="J7140" s="123">
        <f>IF(OR(tbl_Metraj22[[#This Row],[TARIH]]="",tbl_Metraj22[[#This Row],[TARIH]]="-"),0,IF(tbl_Metraj22[[#This Row],[YUZDE]]=0,tbl_Metraj22[[#This Row],[METRAJ_BETON]],tbl_Metraj22[[#This Row],[YUZDE]]*tbl_Metraj22[[#This Row],[METRAJ_BETON]]))</f>
        <v>0</v>
      </c>
      <c r="K7140" s="2" t="s">
        <v>898</v>
      </c>
    </row>
    <row r="7141" spans="1:11" ht="14.25" x14ac:dyDescent="0.2">
      <c r="A7141" s="2" t="s">
        <v>728</v>
      </c>
      <c r="B7141" s="124" t="s">
        <v>10112</v>
      </c>
      <c r="C7141" s="124"/>
      <c r="D7141" s="126">
        <v>4.3899999999999997</v>
      </c>
      <c r="E7141" s="124" t="s">
        <v>769</v>
      </c>
      <c r="F7141" s="124">
        <v>-2</v>
      </c>
      <c r="G7141" s="2" t="s">
        <v>19726</v>
      </c>
      <c r="H7141" s="130"/>
      <c r="I7141" s="134"/>
      <c r="J7141" s="123">
        <f>IF(OR(tbl_Metraj22[[#This Row],[TARIH]]="",tbl_Metraj22[[#This Row],[TARIH]]="-"),0,IF(tbl_Metraj22[[#This Row],[YUZDE]]=0,tbl_Metraj22[[#This Row],[METRAJ_BETON]],tbl_Metraj22[[#This Row],[YUZDE]]*tbl_Metraj22[[#This Row],[METRAJ_BETON]]))</f>
        <v>0</v>
      </c>
      <c r="K7141" s="2" t="s">
        <v>897</v>
      </c>
    </row>
    <row r="7142" spans="1:11" ht="14.25" x14ac:dyDescent="0.2">
      <c r="A7142" s="2" t="s">
        <v>728</v>
      </c>
      <c r="B7142" s="124" t="s">
        <v>10114</v>
      </c>
      <c r="C7142" s="124"/>
      <c r="D7142" s="126">
        <v>6.01</v>
      </c>
      <c r="E7142" s="124" t="s">
        <v>769</v>
      </c>
      <c r="F7142" s="124">
        <v>-2</v>
      </c>
      <c r="G7142" s="2" t="s">
        <v>19727</v>
      </c>
      <c r="H7142" s="130"/>
      <c r="I7142" s="134"/>
      <c r="J7142" s="123">
        <f>IF(OR(tbl_Metraj22[[#This Row],[TARIH]]="",tbl_Metraj22[[#This Row],[TARIH]]="-"),0,IF(tbl_Metraj22[[#This Row],[YUZDE]]=0,tbl_Metraj22[[#This Row],[METRAJ_BETON]],tbl_Metraj22[[#This Row],[YUZDE]]*tbl_Metraj22[[#This Row],[METRAJ_BETON]]))</f>
        <v>0</v>
      </c>
      <c r="K7142" s="2" t="s">
        <v>894</v>
      </c>
    </row>
    <row r="7143" spans="1:11" ht="14.25" x14ac:dyDescent="0.2">
      <c r="A7143" s="2" t="s">
        <v>728</v>
      </c>
      <c r="B7143" s="124" t="s">
        <v>10115</v>
      </c>
      <c r="C7143" s="124"/>
      <c r="D7143" s="126">
        <v>4.3899999999999997</v>
      </c>
      <c r="E7143" s="124" t="s">
        <v>769</v>
      </c>
      <c r="F7143" s="124">
        <v>-2</v>
      </c>
      <c r="G7143" s="2" t="s">
        <v>19728</v>
      </c>
      <c r="H7143" s="130"/>
      <c r="I7143" s="134"/>
      <c r="J7143" s="123">
        <f>IF(OR(tbl_Metraj22[[#This Row],[TARIH]]="",tbl_Metraj22[[#This Row],[TARIH]]="-"),0,IF(tbl_Metraj22[[#This Row],[YUZDE]]=0,tbl_Metraj22[[#This Row],[METRAJ_BETON]],tbl_Metraj22[[#This Row],[YUZDE]]*tbl_Metraj22[[#This Row],[METRAJ_BETON]]))</f>
        <v>0</v>
      </c>
      <c r="K7143" s="2" t="s">
        <v>893</v>
      </c>
    </row>
    <row r="7144" spans="1:11" ht="14.25" x14ac:dyDescent="0.2">
      <c r="A7144" s="2" t="s">
        <v>728</v>
      </c>
      <c r="B7144" s="124" t="s">
        <v>10116</v>
      </c>
      <c r="C7144" s="124"/>
      <c r="D7144" s="126">
        <v>3.89</v>
      </c>
      <c r="E7144" s="124" t="s">
        <v>769</v>
      </c>
      <c r="F7144" s="124">
        <v>-2</v>
      </c>
      <c r="G7144" s="2" t="s">
        <v>19729</v>
      </c>
      <c r="H7144" s="130"/>
      <c r="I7144" s="134"/>
      <c r="J7144" s="123">
        <f>IF(OR(tbl_Metraj22[[#This Row],[TARIH]]="",tbl_Metraj22[[#This Row],[TARIH]]="-"),0,IF(tbl_Metraj22[[#This Row],[YUZDE]]=0,tbl_Metraj22[[#This Row],[METRAJ_BETON]],tbl_Metraj22[[#This Row],[YUZDE]]*tbl_Metraj22[[#This Row],[METRAJ_BETON]]))</f>
        <v>0</v>
      </c>
      <c r="K7144" s="2" t="s">
        <v>860</v>
      </c>
    </row>
    <row r="7145" spans="1:11" ht="14.25" x14ac:dyDescent="0.2">
      <c r="A7145" s="2" t="s">
        <v>728</v>
      </c>
      <c r="B7145" s="124" t="s">
        <v>10119</v>
      </c>
      <c r="C7145" s="124"/>
      <c r="D7145" s="126">
        <v>3.89</v>
      </c>
      <c r="E7145" s="124" t="s">
        <v>769</v>
      </c>
      <c r="F7145" s="124">
        <v>-2</v>
      </c>
      <c r="G7145" s="2" t="s">
        <v>19730</v>
      </c>
      <c r="H7145" s="130"/>
      <c r="I7145" s="134"/>
      <c r="J7145" s="123">
        <f>IF(OR(tbl_Metraj22[[#This Row],[TARIH]]="",tbl_Metraj22[[#This Row],[TARIH]]="-"),0,IF(tbl_Metraj22[[#This Row],[YUZDE]]=0,tbl_Metraj22[[#This Row],[METRAJ_BETON]],tbl_Metraj22[[#This Row],[YUZDE]]*tbl_Metraj22[[#This Row],[METRAJ_BETON]]))</f>
        <v>0</v>
      </c>
      <c r="K7145" s="2" t="s">
        <v>861</v>
      </c>
    </row>
    <row r="7146" spans="1:11" ht="14.25" x14ac:dyDescent="0.2">
      <c r="A7146" s="2" t="s">
        <v>728</v>
      </c>
      <c r="B7146" s="124" t="s">
        <v>10121</v>
      </c>
      <c r="C7146" s="124"/>
      <c r="D7146" s="126">
        <v>8.2200000000000006</v>
      </c>
      <c r="E7146" s="124" t="s">
        <v>769</v>
      </c>
      <c r="F7146" s="124">
        <v>-2</v>
      </c>
      <c r="G7146" s="2" t="s">
        <v>19731</v>
      </c>
      <c r="H7146" s="130"/>
      <c r="I7146" s="134"/>
      <c r="J7146" s="123">
        <f>IF(OR(tbl_Metraj22[[#This Row],[TARIH]]="",tbl_Metraj22[[#This Row],[TARIH]]="-"),0,IF(tbl_Metraj22[[#This Row],[YUZDE]]=0,tbl_Metraj22[[#This Row],[METRAJ_BETON]],tbl_Metraj22[[#This Row],[YUZDE]]*tbl_Metraj22[[#This Row],[METRAJ_BETON]]))</f>
        <v>0</v>
      </c>
      <c r="K7146" s="2" t="s">
        <v>870</v>
      </c>
    </row>
    <row r="7147" spans="1:11" ht="14.25" x14ac:dyDescent="0.2">
      <c r="A7147" s="2" t="s">
        <v>752</v>
      </c>
      <c r="B7147" s="124" t="s">
        <v>8551</v>
      </c>
      <c r="C7147" s="124"/>
      <c r="D7147" s="126">
        <v>0.99</v>
      </c>
      <c r="E7147" s="124" t="s">
        <v>769</v>
      </c>
      <c r="F7147" s="124">
        <v>-2</v>
      </c>
      <c r="G7147" s="2" t="s">
        <v>19732</v>
      </c>
      <c r="H7147" s="130"/>
      <c r="I7147" s="134"/>
      <c r="J7147" s="123">
        <f>IF(OR(tbl_Metraj22[[#This Row],[TARIH]]="",tbl_Metraj22[[#This Row],[TARIH]]="-"),0,IF(tbl_Metraj22[[#This Row],[YUZDE]]=0,tbl_Metraj22[[#This Row],[METRAJ_BETON]],tbl_Metraj22[[#This Row],[YUZDE]]*tbl_Metraj22[[#This Row],[METRAJ_BETON]]))</f>
        <v>0</v>
      </c>
    </row>
    <row r="7148" spans="1:11" ht="14.25" x14ac:dyDescent="0.2">
      <c r="A7148" s="2" t="s">
        <v>752</v>
      </c>
      <c r="B7148" s="124" t="s">
        <v>8552</v>
      </c>
      <c r="C7148" s="124"/>
      <c r="D7148" s="126">
        <v>0.19</v>
      </c>
      <c r="E7148" s="124" t="s">
        <v>769</v>
      </c>
      <c r="F7148" s="124">
        <v>-2</v>
      </c>
      <c r="G7148" s="2" t="s">
        <v>19733</v>
      </c>
      <c r="H7148" s="130"/>
      <c r="I7148" s="134"/>
      <c r="J7148" s="123">
        <f>IF(OR(tbl_Metraj22[[#This Row],[TARIH]]="",tbl_Metraj22[[#This Row],[TARIH]]="-"),0,IF(tbl_Metraj22[[#This Row],[YUZDE]]=0,tbl_Metraj22[[#This Row],[METRAJ_BETON]],tbl_Metraj22[[#This Row],[YUZDE]]*tbl_Metraj22[[#This Row],[METRAJ_BETON]]))</f>
        <v>0</v>
      </c>
    </row>
    <row r="7149" spans="1:11" ht="14.25" x14ac:dyDescent="0.2">
      <c r="A7149" s="2" t="s">
        <v>752</v>
      </c>
      <c r="B7149" s="124" t="s">
        <v>8553</v>
      </c>
      <c r="C7149" s="124"/>
      <c r="D7149" s="126">
        <v>0.89</v>
      </c>
      <c r="E7149" s="124" t="s">
        <v>769</v>
      </c>
      <c r="F7149" s="124">
        <v>-2</v>
      </c>
      <c r="G7149" s="2" t="s">
        <v>19734</v>
      </c>
      <c r="H7149" s="130"/>
      <c r="I7149" s="134"/>
      <c r="J7149" s="123">
        <f>IF(OR(tbl_Metraj22[[#This Row],[TARIH]]="",tbl_Metraj22[[#This Row],[TARIH]]="-"),0,IF(tbl_Metraj22[[#This Row],[YUZDE]]=0,tbl_Metraj22[[#This Row],[METRAJ_BETON]],tbl_Metraj22[[#This Row],[YUZDE]]*tbl_Metraj22[[#This Row],[METRAJ_BETON]]))</f>
        <v>0</v>
      </c>
    </row>
    <row r="7150" spans="1:11" ht="14.25" x14ac:dyDescent="0.2">
      <c r="A7150" s="2" t="s">
        <v>752</v>
      </c>
      <c r="B7150" s="124" t="s">
        <v>8554</v>
      </c>
      <c r="C7150" s="124"/>
      <c r="D7150" s="126">
        <v>0.17</v>
      </c>
      <c r="E7150" s="124" t="s">
        <v>769</v>
      </c>
      <c r="F7150" s="124">
        <v>-2</v>
      </c>
      <c r="G7150" s="2" t="s">
        <v>19735</v>
      </c>
      <c r="H7150" s="130"/>
      <c r="I7150" s="134"/>
      <c r="J7150" s="123">
        <f>IF(OR(tbl_Metraj22[[#This Row],[TARIH]]="",tbl_Metraj22[[#This Row],[TARIH]]="-"),0,IF(tbl_Metraj22[[#This Row],[YUZDE]]=0,tbl_Metraj22[[#This Row],[METRAJ_BETON]],tbl_Metraj22[[#This Row],[YUZDE]]*tbl_Metraj22[[#This Row],[METRAJ_BETON]]))</f>
        <v>0</v>
      </c>
    </row>
    <row r="7151" spans="1:11" ht="14.25" x14ac:dyDescent="0.2">
      <c r="A7151" s="2" t="s">
        <v>752</v>
      </c>
      <c r="B7151" s="124" t="s">
        <v>8555</v>
      </c>
      <c r="C7151" s="124"/>
      <c r="D7151" s="126">
        <v>1.9</v>
      </c>
      <c r="E7151" s="124" t="s">
        <v>769</v>
      </c>
      <c r="F7151" s="124">
        <v>-2</v>
      </c>
      <c r="G7151" s="2" t="s">
        <v>19736</v>
      </c>
      <c r="H7151" s="130"/>
      <c r="I7151" s="134"/>
      <c r="J7151" s="123">
        <f>IF(OR(tbl_Metraj22[[#This Row],[TARIH]]="",tbl_Metraj22[[#This Row],[TARIH]]="-"),0,IF(tbl_Metraj22[[#This Row],[YUZDE]]=0,tbl_Metraj22[[#This Row],[METRAJ_BETON]],tbl_Metraj22[[#This Row],[YUZDE]]*tbl_Metraj22[[#This Row],[METRAJ_BETON]]))</f>
        <v>0</v>
      </c>
    </row>
    <row r="7152" spans="1:11" ht="14.25" x14ac:dyDescent="0.2">
      <c r="A7152" s="2" t="s">
        <v>2977</v>
      </c>
      <c r="B7152" s="124" t="s">
        <v>8313</v>
      </c>
      <c r="C7152" s="124"/>
      <c r="D7152" s="126">
        <v>83.75</v>
      </c>
      <c r="E7152" s="124" t="s">
        <v>769</v>
      </c>
      <c r="F7152" s="124">
        <v>-2</v>
      </c>
      <c r="G7152" s="2" t="s">
        <v>19737</v>
      </c>
      <c r="H7152" s="130"/>
      <c r="I7152" s="134"/>
      <c r="J7152" s="123">
        <f>IF(OR(tbl_Metraj22[[#This Row],[TARIH]]="",tbl_Metraj22[[#This Row],[TARIH]]="-"),0,IF(tbl_Metraj22[[#This Row],[YUZDE]]=0,tbl_Metraj22[[#This Row],[METRAJ_BETON]],tbl_Metraj22[[#This Row],[YUZDE]]*tbl_Metraj22[[#This Row],[METRAJ_BETON]]))</f>
        <v>0</v>
      </c>
      <c r="K7152" s="2" t="s">
        <v>836</v>
      </c>
    </row>
    <row r="7153" spans="1:11" ht="14.25" x14ac:dyDescent="0.2">
      <c r="A7153" s="2" t="s">
        <v>2977</v>
      </c>
      <c r="B7153" s="124" t="s">
        <v>8314</v>
      </c>
      <c r="C7153" s="124"/>
      <c r="D7153" s="126">
        <v>10.84</v>
      </c>
      <c r="E7153" s="124" t="s">
        <v>769</v>
      </c>
      <c r="F7153" s="124">
        <v>-2</v>
      </c>
      <c r="G7153" s="2" t="s">
        <v>19738</v>
      </c>
      <c r="H7153" s="130"/>
      <c r="I7153" s="134"/>
      <c r="J7153" s="123">
        <f>IF(OR(tbl_Metraj22[[#This Row],[TARIH]]="",tbl_Metraj22[[#This Row],[TARIH]]="-"),0,IF(tbl_Metraj22[[#This Row],[YUZDE]]=0,tbl_Metraj22[[#This Row],[METRAJ_BETON]],tbl_Metraj22[[#This Row],[YUZDE]]*tbl_Metraj22[[#This Row],[METRAJ_BETON]]))</f>
        <v>0</v>
      </c>
      <c r="K7153" s="2" t="s">
        <v>837</v>
      </c>
    </row>
    <row r="7154" spans="1:11" ht="14.25" x14ac:dyDescent="0.2">
      <c r="A7154" s="2" t="s">
        <v>2977</v>
      </c>
      <c r="B7154" s="124" t="s">
        <v>8315</v>
      </c>
      <c r="C7154" s="124"/>
      <c r="D7154" s="126">
        <v>12.13</v>
      </c>
      <c r="E7154" s="124" t="s">
        <v>769</v>
      </c>
      <c r="F7154" s="124">
        <v>-2</v>
      </c>
      <c r="G7154" s="2" t="s">
        <v>19739</v>
      </c>
      <c r="H7154" s="130"/>
      <c r="I7154" s="134"/>
      <c r="J7154" s="123">
        <f>IF(OR(tbl_Metraj22[[#This Row],[TARIH]]="",tbl_Metraj22[[#This Row],[TARIH]]="-"),0,IF(tbl_Metraj22[[#This Row],[YUZDE]]=0,tbl_Metraj22[[#This Row],[METRAJ_BETON]],tbl_Metraj22[[#This Row],[YUZDE]]*tbl_Metraj22[[#This Row],[METRAJ_BETON]]))</f>
        <v>0</v>
      </c>
      <c r="K7154" s="2" t="s">
        <v>838</v>
      </c>
    </row>
    <row r="7155" spans="1:11" ht="14.25" x14ac:dyDescent="0.2">
      <c r="A7155" s="2" t="s">
        <v>2977</v>
      </c>
      <c r="B7155" s="124" t="s">
        <v>8316</v>
      </c>
      <c r="C7155" s="124"/>
      <c r="D7155" s="126">
        <v>13.21</v>
      </c>
      <c r="E7155" s="124" t="s">
        <v>769</v>
      </c>
      <c r="F7155" s="124">
        <v>-2</v>
      </c>
      <c r="G7155" s="2" t="s">
        <v>19740</v>
      </c>
      <c r="H7155" s="130"/>
      <c r="I7155" s="134"/>
      <c r="J7155" s="123">
        <f>IF(OR(tbl_Metraj22[[#This Row],[TARIH]]="",tbl_Metraj22[[#This Row],[TARIH]]="-"),0,IF(tbl_Metraj22[[#This Row],[YUZDE]]=0,tbl_Metraj22[[#This Row],[METRAJ_BETON]],tbl_Metraj22[[#This Row],[YUZDE]]*tbl_Metraj22[[#This Row],[METRAJ_BETON]]))</f>
        <v>0</v>
      </c>
      <c r="K7155" s="2" t="s">
        <v>839</v>
      </c>
    </row>
    <row r="7156" spans="1:11" ht="14.25" x14ac:dyDescent="0.2">
      <c r="A7156" s="2" t="s">
        <v>2977</v>
      </c>
      <c r="B7156" s="124" t="s">
        <v>8317</v>
      </c>
      <c r="C7156" s="124"/>
      <c r="D7156" s="126">
        <v>100.58</v>
      </c>
      <c r="E7156" s="124" t="s">
        <v>769</v>
      </c>
      <c r="F7156" s="124">
        <v>-2</v>
      </c>
      <c r="G7156" s="2" t="s">
        <v>19741</v>
      </c>
      <c r="H7156" s="130"/>
      <c r="I7156" s="134"/>
      <c r="J7156" s="123">
        <f>IF(OR(tbl_Metraj22[[#This Row],[TARIH]]="",tbl_Metraj22[[#This Row],[TARIH]]="-"),0,IF(tbl_Metraj22[[#This Row],[YUZDE]]=0,tbl_Metraj22[[#This Row],[METRAJ_BETON]],tbl_Metraj22[[#This Row],[YUZDE]]*tbl_Metraj22[[#This Row],[METRAJ_BETON]]))</f>
        <v>0</v>
      </c>
    </row>
    <row r="7157" spans="1:11" ht="14.25" x14ac:dyDescent="0.2">
      <c r="A7157" s="2" t="s">
        <v>2977</v>
      </c>
      <c r="B7157" s="124" t="s">
        <v>8318</v>
      </c>
      <c r="C7157" s="124"/>
      <c r="D7157" s="126">
        <v>96.62</v>
      </c>
      <c r="E7157" s="124" t="s">
        <v>769</v>
      </c>
      <c r="F7157" s="124">
        <v>-2</v>
      </c>
      <c r="G7157" s="2" t="s">
        <v>19742</v>
      </c>
      <c r="H7157" s="130"/>
      <c r="I7157" s="134"/>
      <c r="J7157" s="123">
        <f>IF(OR(tbl_Metraj22[[#This Row],[TARIH]]="",tbl_Metraj22[[#This Row],[TARIH]]="-"),0,IF(tbl_Metraj22[[#This Row],[YUZDE]]=0,tbl_Metraj22[[#This Row],[METRAJ_BETON]],tbl_Metraj22[[#This Row],[YUZDE]]*tbl_Metraj22[[#This Row],[METRAJ_BETON]]))</f>
        <v>0</v>
      </c>
    </row>
    <row r="7158" spans="1:11" ht="14.25" x14ac:dyDescent="0.2">
      <c r="A7158" s="2" t="s">
        <v>2977</v>
      </c>
      <c r="B7158" s="124" t="s">
        <v>8396</v>
      </c>
      <c r="C7158" s="124"/>
      <c r="D7158" s="126">
        <v>9.4</v>
      </c>
      <c r="E7158" s="124" t="s">
        <v>769</v>
      </c>
      <c r="F7158" s="124">
        <v>-2</v>
      </c>
      <c r="G7158" s="2" t="s">
        <v>19743</v>
      </c>
      <c r="H7158" s="130"/>
      <c r="I7158" s="134"/>
      <c r="J7158" s="123">
        <f>IF(OR(tbl_Metraj22[[#This Row],[TARIH]]="",tbl_Metraj22[[#This Row],[TARIH]]="-"),0,IF(tbl_Metraj22[[#This Row],[YUZDE]]=0,tbl_Metraj22[[#This Row],[METRAJ_BETON]],tbl_Metraj22[[#This Row],[YUZDE]]*tbl_Metraj22[[#This Row],[METRAJ_BETON]]))</f>
        <v>0</v>
      </c>
      <c r="K7158" s="2" t="s">
        <v>828</v>
      </c>
    </row>
    <row r="7159" spans="1:11" ht="14.25" x14ac:dyDescent="0.2">
      <c r="A7159" s="2" t="s">
        <v>2977</v>
      </c>
      <c r="B7159" s="124" t="s">
        <v>8397</v>
      </c>
      <c r="C7159" s="124"/>
      <c r="D7159" s="126">
        <v>38.21</v>
      </c>
      <c r="E7159" s="124" t="s">
        <v>769</v>
      </c>
      <c r="F7159" s="124">
        <v>-2</v>
      </c>
      <c r="G7159" s="2" t="s">
        <v>19744</v>
      </c>
      <c r="H7159" s="130"/>
      <c r="I7159" s="134"/>
      <c r="J7159" s="123">
        <f>IF(OR(tbl_Metraj22[[#This Row],[TARIH]]="",tbl_Metraj22[[#This Row],[TARIH]]="-"),0,IF(tbl_Metraj22[[#This Row],[YUZDE]]=0,tbl_Metraj22[[#This Row],[METRAJ_BETON]],tbl_Metraj22[[#This Row],[YUZDE]]*tbl_Metraj22[[#This Row],[METRAJ_BETON]]))</f>
        <v>0</v>
      </c>
      <c r="K7159" s="2" t="s">
        <v>829</v>
      </c>
    </row>
    <row r="7160" spans="1:11" ht="14.25" x14ac:dyDescent="0.2">
      <c r="A7160" s="2" t="s">
        <v>2977</v>
      </c>
      <c r="B7160" s="124" t="s">
        <v>8398</v>
      </c>
      <c r="C7160" s="124"/>
      <c r="D7160" s="126">
        <v>7.13</v>
      </c>
      <c r="E7160" s="124" t="s">
        <v>769</v>
      </c>
      <c r="F7160" s="124">
        <v>-2</v>
      </c>
      <c r="G7160" s="2" t="s">
        <v>19745</v>
      </c>
      <c r="H7160" s="130"/>
      <c r="I7160" s="134"/>
      <c r="J7160" s="123">
        <f>IF(OR(tbl_Metraj22[[#This Row],[TARIH]]="",tbl_Metraj22[[#This Row],[TARIH]]="-"),0,IF(tbl_Metraj22[[#This Row],[YUZDE]]=0,tbl_Metraj22[[#This Row],[METRAJ_BETON]],tbl_Metraj22[[#This Row],[YUZDE]]*tbl_Metraj22[[#This Row],[METRAJ_BETON]]))</f>
        <v>0</v>
      </c>
      <c r="K7160" s="2" t="s">
        <v>831</v>
      </c>
    </row>
    <row r="7161" spans="1:11" ht="14.25" x14ac:dyDescent="0.2">
      <c r="A7161" s="2" t="s">
        <v>2977</v>
      </c>
      <c r="B7161" s="124" t="s">
        <v>8399</v>
      </c>
      <c r="C7161" s="124"/>
      <c r="D7161" s="126">
        <v>23.36</v>
      </c>
      <c r="E7161" s="124" t="s">
        <v>769</v>
      </c>
      <c r="F7161" s="124">
        <v>-2</v>
      </c>
      <c r="G7161" s="2" t="s">
        <v>19746</v>
      </c>
      <c r="H7161" s="130"/>
      <c r="I7161" s="134"/>
      <c r="J7161" s="123">
        <f>IF(OR(tbl_Metraj22[[#This Row],[TARIH]]="",tbl_Metraj22[[#This Row],[TARIH]]="-"),0,IF(tbl_Metraj22[[#This Row],[YUZDE]]=0,tbl_Metraj22[[#This Row],[METRAJ_BETON]],tbl_Metraj22[[#This Row],[YUZDE]]*tbl_Metraj22[[#This Row],[METRAJ_BETON]]))</f>
        <v>0</v>
      </c>
      <c r="K7161" s="2" t="s">
        <v>830</v>
      </c>
    </row>
    <row r="7162" spans="1:11" ht="14.25" x14ac:dyDescent="0.2">
      <c r="A7162" s="2" t="s">
        <v>2977</v>
      </c>
      <c r="B7162" s="124" t="s">
        <v>8400</v>
      </c>
      <c r="C7162" s="124"/>
      <c r="D7162" s="126">
        <v>3.27</v>
      </c>
      <c r="E7162" s="124" t="s">
        <v>769</v>
      </c>
      <c r="F7162" s="124">
        <v>-2</v>
      </c>
      <c r="G7162" s="2" t="s">
        <v>19747</v>
      </c>
      <c r="H7162" s="130"/>
      <c r="I7162" s="134"/>
      <c r="J7162" s="123">
        <f>IF(OR(tbl_Metraj22[[#This Row],[TARIH]]="",tbl_Metraj22[[#This Row],[TARIH]]="-"),0,IF(tbl_Metraj22[[#This Row],[YUZDE]]=0,tbl_Metraj22[[#This Row],[METRAJ_BETON]],tbl_Metraj22[[#This Row],[YUZDE]]*tbl_Metraj22[[#This Row],[METRAJ_BETON]]))</f>
        <v>0</v>
      </c>
      <c r="K7162" s="2" t="s">
        <v>810</v>
      </c>
    </row>
    <row r="7163" spans="1:11" ht="14.25" x14ac:dyDescent="0.2">
      <c r="A7163" s="2" t="s">
        <v>2977</v>
      </c>
      <c r="B7163" s="124" t="s">
        <v>8401</v>
      </c>
      <c r="C7163" s="124"/>
      <c r="D7163" s="126">
        <v>8.02</v>
      </c>
      <c r="E7163" s="124" t="s">
        <v>769</v>
      </c>
      <c r="F7163" s="124">
        <v>-2</v>
      </c>
      <c r="G7163" s="2" t="s">
        <v>19748</v>
      </c>
      <c r="H7163" s="130"/>
      <c r="I7163" s="134"/>
      <c r="J7163" s="123">
        <f>IF(OR(tbl_Metraj22[[#This Row],[TARIH]]="",tbl_Metraj22[[#This Row],[TARIH]]="-"),0,IF(tbl_Metraj22[[#This Row],[YUZDE]]=0,tbl_Metraj22[[#This Row],[METRAJ_BETON]],tbl_Metraj22[[#This Row],[YUZDE]]*tbl_Metraj22[[#This Row],[METRAJ_BETON]]))</f>
        <v>0</v>
      </c>
      <c r="K7163" s="2" t="s">
        <v>827</v>
      </c>
    </row>
    <row r="7164" spans="1:11" ht="14.25" x14ac:dyDescent="0.2">
      <c r="A7164" s="2" t="s">
        <v>2977</v>
      </c>
      <c r="B7164" s="124" t="s">
        <v>8402</v>
      </c>
      <c r="C7164" s="124"/>
      <c r="D7164" s="126">
        <v>10.56</v>
      </c>
      <c r="E7164" s="124" t="s">
        <v>769</v>
      </c>
      <c r="F7164" s="124">
        <v>-2</v>
      </c>
      <c r="G7164" s="2" t="s">
        <v>19749</v>
      </c>
      <c r="H7164" s="130"/>
      <c r="I7164" s="134"/>
      <c r="J7164" s="123">
        <f>IF(OR(tbl_Metraj22[[#This Row],[TARIH]]="",tbl_Metraj22[[#This Row],[TARIH]]="-"),0,IF(tbl_Metraj22[[#This Row],[YUZDE]]=0,tbl_Metraj22[[#This Row],[METRAJ_BETON]],tbl_Metraj22[[#This Row],[YUZDE]]*tbl_Metraj22[[#This Row],[METRAJ_BETON]]))</f>
        <v>0</v>
      </c>
      <c r="K7164" s="2" t="s">
        <v>826</v>
      </c>
    </row>
    <row r="7165" spans="1:11" ht="14.25" x14ac:dyDescent="0.2">
      <c r="A7165" s="2" t="s">
        <v>2977</v>
      </c>
      <c r="B7165" s="124" t="s">
        <v>8403</v>
      </c>
      <c r="C7165" s="124"/>
      <c r="D7165" s="126">
        <v>18.48</v>
      </c>
      <c r="E7165" s="124" t="s">
        <v>769</v>
      </c>
      <c r="F7165" s="124">
        <v>-2</v>
      </c>
      <c r="G7165" s="2" t="s">
        <v>19750</v>
      </c>
      <c r="H7165" s="130"/>
      <c r="I7165" s="134"/>
      <c r="J7165" s="123">
        <f>IF(OR(tbl_Metraj22[[#This Row],[TARIH]]="",tbl_Metraj22[[#This Row],[TARIH]]="-"),0,IF(tbl_Metraj22[[#This Row],[YUZDE]]=0,tbl_Metraj22[[#This Row],[METRAJ_BETON]],tbl_Metraj22[[#This Row],[YUZDE]]*tbl_Metraj22[[#This Row],[METRAJ_BETON]]))</f>
        <v>0</v>
      </c>
      <c r="K7165" s="2" t="s">
        <v>825</v>
      </c>
    </row>
    <row r="7166" spans="1:11" ht="14.25" x14ac:dyDescent="0.2">
      <c r="A7166" s="2" t="s">
        <v>2977</v>
      </c>
      <c r="B7166" s="124" t="s">
        <v>8404</v>
      </c>
      <c r="C7166" s="124"/>
      <c r="D7166" s="126">
        <v>21.12</v>
      </c>
      <c r="E7166" s="124" t="s">
        <v>769</v>
      </c>
      <c r="F7166" s="124">
        <v>-2</v>
      </c>
      <c r="G7166" s="2" t="s">
        <v>19751</v>
      </c>
      <c r="H7166" s="130"/>
      <c r="I7166" s="134"/>
      <c r="J7166" s="123">
        <f>IF(OR(tbl_Metraj22[[#This Row],[TARIH]]="",tbl_Metraj22[[#This Row],[TARIH]]="-"),0,IF(tbl_Metraj22[[#This Row],[YUZDE]]=0,tbl_Metraj22[[#This Row],[METRAJ_BETON]],tbl_Metraj22[[#This Row],[YUZDE]]*tbl_Metraj22[[#This Row],[METRAJ_BETON]]))</f>
        <v>0</v>
      </c>
      <c r="K7166" s="2" t="s">
        <v>824</v>
      </c>
    </row>
    <row r="7167" spans="1:11" ht="14.25" x14ac:dyDescent="0.2">
      <c r="A7167" s="2" t="s">
        <v>2977</v>
      </c>
      <c r="B7167" s="124" t="s">
        <v>8405</v>
      </c>
      <c r="C7167" s="124"/>
      <c r="D7167" s="126">
        <v>6.1</v>
      </c>
      <c r="E7167" s="124" t="s">
        <v>769</v>
      </c>
      <c r="F7167" s="124">
        <v>-2</v>
      </c>
      <c r="G7167" s="2" t="s">
        <v>19752</v>
      </c>
      <c r="H7167" s="130"/>
      <c r="I7167" s="134"/>
      <c r="J7167" s="123">
        <f>IF(OR(tbl_Metraj22[[#This Row],[TARIH]]="",tbl_Metraj22[[#This Row],[TARIH]]="-"),0,IF(tbl_Metraj22[[#This Row],[YUZDE]]=0,tbl_Metraj22[[#This Row],[METRAJ_BETON]],tbl_Metraj22[[#This Row],[YUZDE]]*tbl_Metraj22[[#This Row],[METRAJ_BETON]]))</f>
        <v>0</v>
      </c>
      <c r="K7167" s="2" t="s">
        <v>823</v>
      </c>
    </row>
    <row r="7168" spans="1:11" ht="14.25" x14ac:dyDescent="0.2">
      <c r="A7168" s="2" t="s">
        <v>2977</v>
      </c>
      <c r="B7168" s="124" t="s">
        <v>10525</v>
      </c>
      <c r="C7168" s="124"/>
      <c r="D7168" s="126">
        <v>15.84</v>
      </c>
      <c r="E7168" s="124" t="s">
        <v>769</v>
      </c>
      <c r="F7168" s="124">
        <v>-2</v>
      </c>
      <c r="G7168" s="2" t="s">
        <v>19753</v>
      </c>
      <c r="H7168" s="130"/>
      <c r="I7168" s="134"/>
      <c r="J7168" s="123">
        <f>IF(OR(tbl_Metraj22[[#This Row],[TARIH]]="",tbl_Metraj22[[#This Row],[TARIH]]="-"),0,IF(tbl_Metraj22[[#This Row],[YUZDE]]=0,tbl_Metraj22[[#This Row],[METRAJ_BETON]],tbl_Metraj22[[#This Row],[YUZDE]]*tbl_Metraj22[[#This Row],[METRAJ_BETON]]))</f>
        <v>0</v>
      </c>
      <c r="K7168" s="2" t="s">
        <v>832</v>
      </c>
    </row>
    <row r="7169" spans="1:11" ht="14.25" x14ac:dyDescent="0.2">
      <c r="A7169" s="2" t="s">
        <v>2977</v>
      </c>
      <c r="B7169" s="124" t="s">
        <v>10526</v>
      </c>
      <c r="C7169" s="124"/>
      <c r="D7169" s="126">
        <v>11.55</v>
      </c>
      <c r="E7169" s="124" t="s">
        <v>769</v>
      </c>
      <c r="F7169" s="124">
        <v>-2</v>
      </c>
      <c r="G7169" s="2" t="s">
        <v>19754</v>
      </c>
      <c r="H7169" s="130"/>
      <c r="I7169" s="134"/>
      <c r="J7169" s="123">
        <f>IF(OR(tbl_Metraj22[[#This Row],[TARIH]]="",tbl_Metraj22[[#This Row],[TARIH]]="-"),0,IF(tbl_Metraj22[[#This Row],[YUZDE]]=0,tbl_Metraj22[[#This Row],[METRAJ_BETON]],tbl_Metraj22[[#This Row],[YUZDE]]*tbl_Metraj22[[#This Row],[METRAJ_BETON]]))</f>
        <v>0</v>
      </c>
      <c r="K7169" s="2" t="s">
        <v>833</v>
      </c>
    </row>
    <row r="7170" spans="1:11" ht="14.25" x14ac:dyDescent="0.2">
      <c r="A7170" s="2" t="s">
        <v>787</v>
      </c>
      <c r="B7170" s="124" t="s">
        <v>9995</v>
      </c>
      <c r="C7170" s="124"/>
      <c r="D7170" s="126">
        <v>10.63</v>
      </c>
      <c r="E7170" s="124" t="s">
        <v>769</v>
      </c>
      <c r="F7170" s="124">
        <v>-1</v>
      </c>
      <c r="G7170" s="2" t="s">
        <v>19755</v>
      </c>
      <c r="H7170" s="130"/>
      <c r="I7170" s="134"/>
      <c r="J7170" s="123">
        <f>IF(OR(tbl_Metraj22[[#This Row],[TARIH]]="",tbl_Metraj22[[#This Row],[TARIH]]="-"),0,IF(tbl_Metraj22[[#This Row],[YUZDE]]=0,tbl_Metraj22[[#This Row],[METRAJ_BETON]],tbl_Metraj22[[#This Row],[YUZDE]]*tbl_Metraj22[[#This Row],[METRAJ_BETON]]))</f>
        <v>0</v>
      </c>
    </row>
    <row r="7171" spans="1:11" ht="14.25" x14ac:dyDescent="0.2">
      <c r="A7171" s="2" t="s">
        <v>787</v>
      </c>
      <c r="B7171" s="124" t="s">
        <v>9997</v>
      </c>
      <c r="C7171" s="124"/>
      <c r="D7171" s="126">
        <v>103.12</v>
      </c>
      <c r="E7171" s="124" t="s">
        <v>769</v>
      </c>
      <c r="F7171" s="124">
        <v>-1</v>
      </c>
      <c r="G7171" s="2" t="s">
        <v>19756</v>
      </c>
      <c r="H7171" s="130"/>
      <c r="I7171" s="134"/>
      <c r="J7171" s="123">
        <f>IF(OR(tbl_Metraj22[[#This Row],[TARIH]]="",tbl_Metraj22[[#This Row],[TARIH]]="-"),0,IF(tbl_Metraj22[[#This Row],[YUZDE]]=0,tbl_Metraj22[[#This Row],[METRAJ_BETON]],tbl_Metraj22[[#This Row],[YUZDE]]*tbl_Metraj22[[#This Row],[METRAJ_BETON]]))</f>
        <v>0</v>
      </c>
    </row>
    <row r="7172" spans="1:11" ht="14.25" x14ac:dyDescent="0.2">
      <c r="A7172" s="2" t="s">
        <v>734</v>
      </c>
      <c r="B7172" s="124" t="s">
        <v>8922</v>
      </c>
      <c r="C7172" s="124"/>
      <c r="D7172" s="126">
        <v>1.71</v>
      </c>
      <c r="E7172" s="124" t="s">
        <v>769</v>
      </c>
      <c r="F7172" s="124">
        <v>-1</v>
      </c>
      <c r="G7172" s="2" t="s">
        <v>19757</v>
      </c>
      <c r="H7172" s="130"/>
      <c r="I7172" s="134"/>
      <c r="J7172" s="123">
        <f>IF(OR(tbl_Metraj22[[#This Row],[TARIH]]="",tbl_Metraj22[[#This Row],[TARIH]]="-"),0,IF(tbl_Metraj22[[#This Row],[YUZDE]]=0,tbl_Metraj22[[#This Row],[METRAJ_BETON]],tbl_Metraj22[[#This Row],[YUZDE]]*tbl_Metraj22[[#This Row],[METRAJ_BETON]]))</f>
        <v>0</v>
      </c>
      <c r="K7172" s="2" t="s">
        <v>22941</v>
      </c>
    </row>
    <row r="7173" spans="1:11" ht="14.25" x14ac:dyDescent="0.2">
      <c r="A7173" s="2" t="s">
        <v>734</v>
      </c>
      <c r="B7173" s="124" t="s">
        <v>8923</v>
      </c>
      <c r="C7173" s="124"/>
      <c r="D7173" s="126">
        <v>2.1800000000000002</v>
      </c>
      <c r="E7173" s="124" t="s">
        <v>769</v>
      </c>
      <c r="F7173" s="124">
        <v>-1</v>
      </c>
      <c r="G7173" s="2" t="s">
        <v>19758</v>
      </c>
      <c r="H7173" s="130"/>
      <c r="I7173" s="134"/>
      <c r="J7173" s="123">
        <f>IF(OR(tbl_Metraj22[[#This Row],[TARIH]]="",tbl_Metraj22[[#This Row],[TARIH]]="-"),0,IF(tbl_Metraj22[[#This Row],[YUZDE]]=0,tbl_Metraj22[[#This Row],[METRAJ_BETON]],tbl_Metraj22[[#This Row],[YUZDE]]*tbl_Metraj22[[#This Row],[METRAJ_BETON]]))</f>
        <v>0</v>
      </c>
      <c r="K7173" s="2" t="s">
        <v>23582</v>
      </c>
    </row>
    <row r="7174" spans="1:11" ht="14.25" x14ac:dyDescent="0.2">
      <c r="A7174" s="2" t="s">
        <v>734</v>
      </c>
      <c r="B7174" s="124" t="s">
        <v>8924</v>
      </c>
      <c r="C7174" s="124"/>
      <c r="D7174" s="126">
        <v>1.71</v>
      </c>
      <c r="E7174" s="124" t="s">
        <v>769</v>
      </c>
      <c r="F7174" s="124">
        <v>-1</v>
      </c>
      <c r="G7174" s="2" t="s">
        <v>19759</v>
      </c>
      <c r="H7174" s="130"/>
      <c r="I7174" s="134"/>
      <c r="J7174" s="123">
        <f>IF(OR(tbl_Metraj22[[#This Row],[TARIH]]="",tbl_Metraj22[[#This Row],[TARIH]]="-"),0,IF(tbl_Metraj22[[#This Row],[YUZDE]]=0,tbl_Metraj22[[#This Row],[METRAJ_BETON]],tbl_Metraj22[[#This Row],[YUZDE]]*tbl_Metraj22[[#This Row],[METRAJ_BETON]]))</f>
        <v>0</v>
      </c>
      <c r="K7174" s="2" t="s">
        <v>22909</v>
      </c>
    </row>
    <row r="7175" spans="1:11" ht="14.25" x14ac:dyDescent="0.2">
      <c r="A7175" s="2" t="s">
        <v>734</v>
      </c>
      <c r="B7175" s="124" t="s">
        <v>8925</v>
      </c>
      <c r="C7175" s="124"/>
      <c r="D7175" s="126">
        <v>1.81</v>
      </c>
      <c r="E7175" s="124" t="s">
        <v>769</v>
      </c>
      <c r="F7175" s="124">
        <v>-1</v>
      </c>
      <c r="G7175" s="2" t="s">
        <v>19760</v>
      </c>
      <c r="H7175" s="130"/>
      <c r="I7175" s="134"/>
      <c r="J7175" s="123">
        <f>IF(OR(tbl_Metraj22[[#This Row],[TARIH]]="",tbl_Metraj22[[#This Row],[TARIH]]="-"),0,IF(tbl_Metraj22[[#This Row],[YUZDE]]=0,tbl_Metraj22[[#This Row],[METRAJ_BETON]],tbl_Metraj22[[#This Row],[YUZDE]]*tbl_Metraj22[[#This Row],[METRAJ_BETON]]))</f>
        <v>0</v>
      </c>
      <c r="K7175" s="2" t="s">
        <v>23600</v>
      </c>
    </row>
    <row r="7176" spans="1:11" ht="14.25" x14ac:dyDescent="0.2">
      <c r="A7176" s="2" t="s">
        <v>734</v>
      </c>
      <c r="B7176" s="124" t="s">
        <v>8926</v>
      </c>
      <c r="C7176" s="124"/>
      <c r="D7176" s="126">
        <v>0.47</v>
      </c>
      <c r="E7176" s="124" t="s">
        <v>769</v>
      </c>
      <c r="F7176" s="124">
        <v>-1</v>
      </c>
      <c r="G7176" s="2" t="s">
        <v>19761</v>
      </c>
      <c r="H7176" s="130"/>
      <c r="I7176" s="134"/>
      <c r="J7176" s="123">
        <f>IF(OR(tbl_Metraj22[[#This Row],[TARIH]]="",tbl_Metraj22[[#This Row],[TARIH]]="-"),0,IF(tbl_Metraj22[[#This Row],[YUZDE]]=0,tbl_Metraj22[[#This Row],[METRAJ_BETON]],tbl_Metraj22[[#This Row],[YUZDE]]*tbl_Metraj22[[#This Row],[METRAJ_BETON]]))</f>
        <v>0</v>
      </c>
      <c r="K7176" s="2" t="s">
        <v>22893</v>
      </c>
    </row>
    <row r="7177" spans="1:11" ht="14.25" x14ac:dyDescent="0.2">
      <c r="A7177" s="2" t="s">
        <v>734</v>
      </c>
      <c r="B7177" s="124" t="s">
        <v>8927</v>
      </c>
      <c r="C7177" s="124"/>
      <c r="D7177" s="126">
        <v>0.97</v>
      </c>
      <c r="E7177" s="124" t="s">
        <v>769</v>
      </c>
      <c r="F7177" s="124">
        <v>-1</v>
      </c>
      <c r="G7177" s="2" t="s">
        <v>19762</v>
      </c>
      <c r="H7177" s="130"/>
      <c r="I7177" s="134"/>
      <c r="J7177" s="123">
        <f>IF(OR(tbl_Metraj22[[#This Row],[TARIH]]="",tbl_Metraj22[[#This Row],[TARIH]]="-"),0,IF(tbl_Metraj22[[#This Row],[YUZDE]]=0,tbl_Metraj22[[#This Row],[METRAJ_BETON]],tbl_Metraj22[[#This Row],[YUZDE]]*tbl_Metraj22[[#This Row],[METRAJ_BETON]]))</f>
        <v>0</v>
      </c>
      <c r="K7177" s="2" t="s">
        <v>23605</v>
      </c>
    </row>
    <row r="7178" spans="1:11" ht="14.25" x14ac:dyDescent="0.2">
      <c r="A7178" s="2" t="s">
        <v>734</v>
      </c>
      <c r="B7178" s="124" t="s">
        <v>8928</v>
      </c>
      <c r="C7178" s="124"/>
      <c r="D7178" s="126">
        <v>0.47</v>
      </c>
      <c r="E7178" s="124" t="s">
        <v>769</v>
      </c>
      <c r="F7178" s="124">
        <v>-1</v>
      </c>
      <c r="G7178" s="2" t="s">
        <v>19763</v>
      </c>
      <c r="H7178" s="130"/>
      <c r="I7178" s="134"/>
      <c r="J7178" s="123">
        <f>IF(OR(tbl_Metraj22[[#This Row],[TARIH]]="",tbl_Metraj22[[#This Row],[TARIH]]="-"),0,IF(tbl_Metraj22[[#This Row],[YUZDE]]=0,tbl_Metraj22[[#This Row],[METRAJ_BETON]],tbl_Metraj22[[#This Row],[YUZDE]]*tbl_Metraj22[[#This Row],[METRAJ_BETON]]))</f>
        <v>0</v>
      </c>
      <c r="K7178" s="2" t="s">
        <v>22935</v>
      </c>
    </row>
    <row r="7179" spans="1:11" ht="14.25" x14ac:dyDescent="0.2">
      <c r="A7179" s="2" t="s">
        <v>734</v>
      </c>
      <c r="B7179" s="124" t="s">
        <v>8929</v>
      </c>
      <c r="C7179" s="124"/>
      <c r="D7179" s="126">
        <v>1.3</v>
      </c>
      <c r="E7179" s="124" t="s">
        <v>769</v>
      </c>
      <c r="F7179" s="124">
        <v>-1</v>
      </c>
      <c r="G7179" s="2" t="s">
        <v>19764</v>
      </c>
      <c r="H7179" s="130"/>
      <c r="I7179" s="134"/>
      <c r="J7179" s="123">
        <f>IF(OR(tbl_Metraj22[[#This Row],[TARIH]]="",tbl_Metraj22[[#This Row],[TARIH]]="-"),0,IF(tbl_Metraj22[[#This Row],[YUZDE]]=0,tbl_Metraj22[[#This Row],[METRAJ_BETON]],tbl_Metraj22[[#This Row],[YUZDE]]*tbl_Metraj22[[#This Row],[METRAJ_BETON]]))</f>
        <v>0</v>
      </c>
      <c r="K7179" s="2" t="s">
        <v>22907</v>
      </c>
    </row>
    <row r="7180" spans="1:11" ht="14.25" x14ac:dyDescent="0.2">
      <c r="A7180" s="2" t="s">
        <v>734</v>
      </c>
      <c r="B7180" s="124" t="s">
        <v>8930</v>
      </c>
      <c r="C7180" s="124"/>
      <c r="D7180" s="126">
        <v>1.18</v>
      </c>
      <c r="E7180" s="124" t="s">
        <v>769</v>
      </c>
      <c r="F7180" s="124">
        <v>-1</v>
      </c>
      <c r="G7180" s="2" t="s">
        <v>19765</v>
      </c>
      <c r="H7180" s="130"/>
      <c r="I7180" s="134"/>
      <c r="J7180" s="123">
        <f>IF(OR(tbl_Metraj22[[#This Row],[TARIH]]="",tbl_Metraj22[[#This Row],[TARIH]]="-"),0,IF(tbl_Metraj22[[#This Row],[YUZDE]]=0,tbl_Metraj22[[#This Row],[METRAJ_BETON]],tbl_Metraj22[[#This Row],[YUZDE]]*tbl_Metraj22[[#This Row],[METRAJ_BETON]]))</f>
        <v>0</v>
      </c>
      <c r="K7180" s="2" t="s">
        <v>23603</v>
      </c>
    </row>
    <row r="7181" spans="1:11" ht="14.25" x14ac:dyDescent="0.2">
      <c r="A7181" s="2" t="s">
        <v>734</v>
      </c>
      <c r="B7181" s="124" t="s">
        <v>8931</v>
      </c>
      <c r="C7181" s="124"/>
      <c r="D7181" s="126">
        <v>1.73</v>
      </c>
      <c r="E7181" s="124" t="s">
        <v>769</v>
      </c>
      <c r="F7181" s="124">
        <v>-1</v>
      </c>
      <c r="G7181" s="2" t="s">
        <v>19766</v>
      </c>
      <c r="H7181" s="130"/>
      <c r="I7181" s="134"/>
      <c r="J7181" s="123">
        <f>IF(OR(tbl_Metraj22[[#This Row],[TARIH]]="",tbl_Metraj22[[#This Row],[TARIH]]="-"),0,IF(tbl_Metraj22[[#This Row],[YUZDE]]=0,tbl_Metraj22[[#This Row],[METRAJ_BETON]],tbl_Metraj22[[#This Row],[YUZDE]]*tbl_Metraj22[[#This Row],[METRAJ_BETON]]))</f>
        <v>0</v>
      </c>
      <c r="K7181" s="2" t="s">
        <v>22942</v>
      </c>
    </row>
    <row r="7182" spans="1:11" ht="14.25" x14ac:dyDescent="0.2">
      <c r="A7182" s="2" t="s">
        <v>734</v>
      </c>
      <c r="B7182" s="124" t="s">
        <v>8932</v>
      </c>
      <c r="C7182" s="124"/>
      <c r="D7182" s="126">
        <v>0.5</v>
      </c>
      <c r="E7182" s="124" t="s">
        <v>769</v>
      </c>
      <c r="F7182" s="124">
        <v>-1</v>
      </c>
      <c r="G7182" s="2" t="s">
        <v>19767</v>
      </c>
      <c r="H7182" s="130"/>
      <c r="I7182" s="134"/>
      <c r="J7182" s="123">
        <f>IF(OR(tbl_Metraj22[[#This Row],[TARIH]]="",tbl_Metraj22[[#This Row],[TARIH]]="-"),0,IF(tbl_Metraj22[[#This Row],[YUZDE]]=0,tbl_Metraj22[[#This Row],[METRAJ_BETON]],tbl_Metraj22[[#This Row],[YUZDE]]*tbl_Metraj22[[#This Row],[METRAJ_BETON]]))</f>
        <v>0</v>
      </c>
      <c r="K7182" s="2" t="s">
        <v>23584</v>
      </c>
    </row>
    <row r="7183" spans="1:11" ht="14.25" x14ac:dyDescent="0.2">
      <c r="A7183" s="2" t="s">
        <v>734</v>
      </c>
      <c r="B7183" s="124" t="s">
        <v>8933</v>
      </c>
      <c r="C7183" s="124"/>
      <c r="D7183" s="126">
        <v>0.23</v>
      </c>
      <c r="E7183" s="124" t="s">
        <v>769</v>
      </c>
      <c r="F7183" s="124">
        <v>-1</v>
      </c>
      <c r="G7183" s="2" t="s">
        <v>19768</v>
      </c>
      <c r="H7183" s="130"/>
      <c r="I7183" s="134"/>
      <c r="J7183" s="123">
        <f>IF(OR(tbl_Metraj22[[#This Row],[TARIH]]="",tbl_Metraj22[[#This Row],[TARIH]]="-"),0,IF(tbl_Metraj22[[#This Row],[YUZDE]]=0,tbl_Metraj22[[#This Row],[METRAJ_BETON]],tbl_Metraj22[[#This Row],[YUZDE]]*tbl_Metraj22[[#This Row],[METRAJ_BETON]]))</f>
        <v>0</v>
      </c>
      <c r="K7183" s="2" t="s">
        <v>23608</v>
      </c>
    </row>
    <row r="7184" spans="1:11" ht="14.25" x14ac:dyDescent="0.2">
      <c r="A7184" s="2" t="s">
        <v>734</v>
      </c>
      <c r="B7184" s="124" t="s">
        <v>8934</v>
      </c>
      <c r="C7184" s="124"/>
      <c r="D7184" s="126">
        <v>0.27</v>
      </c>
      <c r="E7184" s="124" t="s">
        <v>769</v>
      </c>
      <c r="F7184" s="124">
        <v>-1</v>
      </c>
      <c r="G7184" s="2" t="s">
        <v>19769</v>
      </c>
      <c r="H7184" s="130"/>
      <c r="I7184" s="134"/>
      <c r="J7184" s="123">
        <f>IF(OR(tbl_Metraj22[[#This Row],[TARIH]]="",tbl_Metraj22[[#This Row],[TARIH]]="-"),0,IF(tbl_Metraj22[[#This Row],[YUZDE]]=0,tbl_Metraj22[[#This Row],[METRAJ_BETON]],tbl_Metraj22[[#This Row],[YUZDE]]*tbl_Metraj22[[#This Row],[METRAJ_BETON]]))</f>
        <v>0</v>
      </c>
      <c r="K7184" s="2" t="s">
        <v>22896</v>
      </c>
    </row>
    <row r="7185" spans="1:11" ht="14.25" x14ac:dyDescent="0.2">
      <c r="A7185" s="2" t="s">
        <v>734</v>
      </c>
      <c r="B7185" s="124" t="s">
        <v>8935</v>
      </c>
      <c r="C7185" s="124"/>
      <c r="D7185" s="126">
        <v>0.47</v>
      </c>
      <c r="E7185" s="124" t="s">
        <v>769</v>
      </c>
      <c r="F7185" s="124">
        <v>-1</v>
      </c>
      <c r="G7185" s="2" t="s">
        <v>19770</v>
      </c>
      <c r="H7185" s="130"/>
      <c r="I7185" s="134"/>
      <c r="J7185" s="123">
        <f>IF(OR(tbl_Metraj22[[#This Row],[TARIH]]="",tbl_Metraj22[[#This Row],[TARIH]]="-"),0,IF(tbl_Metraj22[[#This Row],[YUZDE]]=0,tbl_Metraj22[[#This Row],[METRAJ_BETON]],tbl_Metraj22[[#This Row],[YUZDE]]*tbl_Metraj22[[#This Row],[METRAJ_BETON]]))</f>
        <v>0</v>
      </c>
      <c r="K7185" s="2" t="s">
        <v>23611</v>
      </c>
    </row>
    <row r="7186" spans="1:11" ht="14.25" x14ac:dyDescent="0.2">
      <c r="A7186" s="2" t="s">
        <v>734</v>
      </c>
      <c r="B7186" s="124" t="s">
        <v>8936</v>
      </c>
      <c r="C7186" s="124"/>
      <c r="D7186" s="126">
        <v>0.63</v>
      </c>
      <c r="E7186" s="124" t="s">
        <v>769</v>
      </c>
      <c r="F7186" s="124">
        <v>-1</v>
      </c>
      <c r="G7186" s="2" t="s">
        <v>19771</v>
      </c>
      <c r="H7186" s="130"/>
      <c r="I7186" s="134"/>
      <c r="J7186" s="123">
        <f>IF(OR(tbl_Metraj22[[#This Row],[TARIH]]="",tbl_Metraj22[[#This Row],[TARIH]]="-"),0,IF(tbl_Metraj22[[#This Row],[YUZDE]]=0,tbl_Metraj22[[#This Row],[METRAJ_BETON]],tbl_Metraj22[[#This Row],[YUZDE]]*tbl_Metraj22[[#This Row],[METRAJ_BETON]]))</f>
        <v>0</v>
      </c>
      <c r="K7186" s="2" t="s">
        <v>22898</v>
      </c>
    </row>
    <row r="7187" spans="1:11" ht="14.25" x14ac:dyDescent="0.2">
      <c r="A7187" s="2" t="s">
        <v>734</v>
      </c>
      <c r="B7187" s="124" t="s">
        <v>8937</v>
      </c>
      <c r="C7187" s="124"/>
      <c r="D7187" s="126">
        <v>0.26</v>
      </c>
      <c r="E7187" s="124" t="s">
        <v>769</v>
      </c>
      <c r="F7187" s="124">
        <v>-1</v>
      </c>
      <c r="G7187" s="2" t="s">
        <v>19772</v>
      </c>
      <c r="H7187" s="130"/>
      <c r="I7187" s="134"/>
      <c r="J7187" s="123">
        <f>IF(OR(tbl_Metraj22[[#This Row],[TARIH]]="",tbl_Metraj22[[#This Row],[TARIH]]="-"),0,IF(tbl_Metraj22[[#This Row],[YUZDE]]=0,tbl_Metraj22[[#This Row],[METRAJ_BETON]],tbl_Metraj22[[#This Row],[YUZDE]]*tbl_Metraj22[[#This Row],[METRAJ_BETON]]))</f>
        <v>0</v>
      </c>
      <c r="K7187" s="2" t="s">
        <v>23615</v>
      </c>
    </row>
    <row r="7188" spans="1:11" ht="14.25" x14ac:dyDescent="0.2">
      <c r="A7188" s="2" t="s">
        <v>734</v>
      </c>
      <c r="B7188" s="124" t="s">
        <v>8938</v>
      </c>
      <c r="C7188" s="124"/>
      <c r="D7188" s="126">
        <v>0.27</v>
      </c>
      <c r="E7188" s="124" t="s">
        <v>769</v>
      </c>
      <c r="F7188" s="124">
        <v>-1</v>
      </c>
      <c r="G7188" s="2" t="s">
        <v>19773</v>
      </c>
      <c r="H7188" s="130"/>
      <c r="I7188" s="134"/>
      <c r="J7188" s="123">
        <f>IF(OR(tbl_Metraj22[[#This Row],[TARIH]]="",tbl_Metraj22[[#This Row],[TARIH]]="-"),0,IF(tbl_Metraj22[[#This Row],[YUZDE]]=0,tbl_Metraj22[[#This Row],[METRAJ_BETON]],tbl_Metraj22[[#This Row],[YUZDE]]*tbl_Metraj22[[#This Row],[METRAJ_BETON]]))</f>
        <v>0</v>
      </c>
      <c r="K7188" s="2" t="s">
        <v>22905</v>
      </c>
    </row>
    <row r="7189" spans="1:11" ht="14.25" x14ac:dyDescent="0.2">
      <c r="A7189" s="2" t="s">
        <v>734</v>
      </c>
      <c r="B7189" s="124" t="s">
        <v>8939</v>
      </c>
      <c r="C7189" s="124"/>
      <c r="D7189" s="126">
        <v>1.37</v>
      </c>
      <c r="E7189" s="124" t="s">
        <v>769</v>
      </c>
      <c r="F7189" s="124">
        <v>-1</v>
      </c>
      <c r="G7189" s="2" t="s">
        <v>19774</v>
      </c>
      <c r="H7189" s="130"/>
      <c r="I7189" s="134"/>
      <c r="J7189" s="123">
        <f>IF(OR(tbl_Metraj22[[#This Row],[TARIH]]="",tbl_Metraj22[[#This Row],[TARIH]]="-"),0,IF(tbl_Metraj22[[#This Row],[YUZDE]]=0,tbl_Metraj22[[#This Row],[METRAJ_BETON]],tbl_Metraj22[[#This Row],[YUZDE]]*tbl_Metraj22[[#This Row],[METRAJ_BETON]]))</f>
        <v>0</v>
      </c>
      <c r="K7189" s="2" t="s">
        <v>22911</v>
      </c>
    </row>
    <row r="7190" spans="1:11" ht="14.25" x14ac:dyDescent="0.2">
      <c r="A7190" s="2" t="s">
        <v>734</v>
      </c>
      <c r="B7190" s="124" t="s">
        <v>8940</v>
      </c>
      <c r="C7190" s="124"/>
      <c r="D7190" s="126">
        <v>1.3</v>
      </c>
      <c r="E7190" s="124" t="s">
        <v>769</v>
      </c>
      <c r="F7190" s="124">
        <v>-1</v>
      </c>
      <c r="G7190" s="2" t="s">
        <v>19775</v>
      </c>
      <c r="H7190" s="130"/>
      <c r="I7190" s="134"/>
      <c r="J7190" s="123">
        <f>IF(OR(tbl_Metraj22[[#This Row],[TARIH]]="",tbl_Metraj22[[#This Row],[TARIH]]="-"),0,IF(tbl_Metraj22[[#This Row],[YUZDE]]=0,tbl_Metraj22[[#This Row],[METRAJ_BETON]],tbl_Metraj22[[#This Row],[YUZDE]]*tbl_Metraj22[[#This Row],[METRAJ_BETON]]))</f>
        <v>0</v>
      </c>
      <c r="K7190" s="2" t="s">
        <v>23606</v>
      </c>
    </row>
    <row r="7191" spans="1:11" ht="14.25" x14ac:dyDescent="0.2">
      <c r="A7191" s="2" t="s">
        <v>734</v>
      </c>
      <c r="B7191" s="124" t="s">
        <v>8941</v>
      </c>
      <c r="C7191" s="124"/>
      <c r="D7191" s="126">
        <v>1.65</v>
      </c>
      <c r="E7191" s="124" t="s">
        <v>769</v>
      </c>
      <c r="F7191" s="124">
        <v>-1</v>
      </c>
      <c r="G7191" s="2" t="s">
        <v>19776</v>
      </c>
      <c r="H7191" s="130"/>
      <c r="I7191" s="134"/>
      <c r="J7191" s="123">
        <f>IF(OR(tbl_Metraj22[[#This Row],[TARIH]]="",tbl_Metraj22[[#This Row],[TARIH]]="-"),0,IF(tbl_Metraj22[[#This Row],[YUZDE]]=0,tbl_Metraj22[[#This Row],[METRAJ_BETON]],tbl_Metraj22[[#This Row],[YUZDE]]*tbl_Metraj22[[#This Row],[METRAJ_BETON]]))</f>
        <v>0</v>
      </c>
      <c r="K7191" s="2" t="s">
        <v>22897</v>
      </c>
    </row>
    <row r="7192" spans="1:11" ht="14.25" x14ac:dyDescent="0.2">
      <c r="A7192" s="2" t="s">
        <v>734</v>
      </c>
      <c r="B7192" s="124" t="s">
        <v>8942</v>
      </c>
      <c r="C7192" s="124"/>
      <c r="D7192" s="126">
        <v>0.16</v>
      </c>
      <c r="E7192" s="124" t="s">
        <v>769</v>
      </c>
      <c r="F7192" s="124">
        <v>-1</v>
      </c>
      <c r="G7192" s="2" t="s">
        <v>19777</v>
      </c>
      <c r="H7192" s="130"/>
      <c r="I7192" s="134"/>
      <c r="J7192" s="123">
        <f>IF(OR(tbl_Metraj22[[#This Row],[TARIH]]="",tbl_Metraj22[[#This Row],[TARIH]]="-"),0,IF(tbl_Metraj22[[#This Row],[YUZDE]]=0,tbl_Metraj22[[#This Row],[METRAJ_BETON]],tbl_Metraj22[[#This Row],[YUZDE]]*tbl_Metraj22[[#This Row],[METRAJ_BETON]]))</f>
        <v>0</v>
      </c>
      <c r="K7192" s="2" t="s">
        <v>22926</v>
      </c>
    </row>
    <row r="7193" spans="1:11" ht="14.25" x14ac:dyDescent="0.2">
      <c r="A7193" s="2" t="s">
        <v>734</v>
      </c>
      <c r="B7193" s="124" t="s">
        <v>8943</v>
      </c>
      <c r="C7193" s="124"/>
      <c r="D7193" s="126">
        <v>0.21</v>
      </c>
      <c r="E7193" s="124" t="s">
        <v>769</v>
      </c>
      <c r="F7193" s="124">
        <v>-1</v>
      </c>
      <c r="G7193" s="2" t="s">
        <v>19778</v>
      </c>
      <c r="H7193" s="130"/>
      <c r="I7193" s="134"/>
      <c r="J7193" s="123">
        <f>IF(OR(tbl_Metraj22[[#This Row],[TARIH]]="",tbl_Metraj22[[#This Row],[TARIH]]="-"),0,IF(tbl_Metraj22[[#This Row],[YUZDE]]=0,tbl_Metraj22[[#This Row],[METRAJ_BETON]],tbl_Metraj22[[#This Row],[YUZDE]]*tbl_Metraj22[[#This Row],[METRAJ_BETON]]))</f>
        <v>0</v>
      </c>
      <c r="K7193" s="2" t="e">
        <v>#N/A</v>
      </c>
    </row>
    <row r="7194" spans="1:11" ht="14.25" x14ac:dyDescent="0.2">
      <c r="A7194" s="2" t="s">
        <v>734</v>
      </c>
      <c r="B7194" s="124" t="s">
        <v>8944</v>
      </c>
      <c r="C7194" s="124"/>
      <c r="D7194" s="126">
        <v>0.21</v>
      </c>
      <c r="E7194" s="124" t="s">
        <v>769</v>
      </c>
      <c r="F7194" s="124">
        <v>-1</v>
      </c>
      <c r="G7194" s="2" t="s">
        <v>19779</v>
      </c>
      <c r="H7194" s="130"/>
      <c r="I7194" s="134"/>
      <c r="J7194" s="123">
        <f>IF(OR(tbl_Metraj22[[#This Row],[TARIH]]="",tbl_Metraj22[[#This Row],[TARIH]]="-"),0,IF(tbl_Metraj22[[#This Row],[YUZDE]]=0,tbl_Metraj22[[#This Row],[METRAJ_BETON]],tbl_Metraj22[[#This Row],[YUZDE]]*tbl_Metraj22[[#This Row],[METRAJ_BETON]]))</f>
        <v>0</v>
      </c>
      <c r="K7194" s="2" t="e">
        <v>#N/A</v>
      </c>
    </row>
    <row r="7195" spans="1:11" ht="14.25" x14ac:dyDescent="0.2">
      <c r="A7195" s="2" t="s">
        <v>734</v>
      </c>
      <c r="B7195" s="124" t="s">
        <v>8945</v>
      </c>
      <c r="C7195" s="124"/>
      <c r="D7195" s="126">
        <v>0.43</v>
      </c>
      <c r="E7195" s="124" t="s">
        <v>769</v>
      </c>
      <c r="F7195" s="124">
        <v>-1</v>
      </c>
      <c r="G7195" s="2" t="s">
        <v>19780</v>
      </c>
      <c r="H7195" s="130"/>
      <c r="I7195" s="134"/>
      <c r="J7195" s="123">
        <f>IF(OR(tbl_Metraj22[[#This Row],[TARIH]]="",tbl_Metraj22[[#This Row],[TARIH]]="-"),0,IF(tbl_Metraj22[[#This Row],[YUZDE]]=0,tbl_Metraj22[[#This Row],[METRAJ_BETON]],tbl_Metraj22[[#This Row],[YUZDE]]*tbl_Metraj22[[#This Row],[METRAJ_BETON]]))</f>
        <v>0</v>
      </c>
      <c r="K7195" s="2" t="s">
        <v>22928</v>
      </c>
    </row>
    <row r="7196" spans="1:11" ht="14.25" x14ac:dyDescent="0.2">
      <c r="A7196" s="2" t="s">
        <v>734</v>
      </c>
      <c r="B7196" s="124" t="s">
        <v>8946</v>
      </c>
      <c r="C7196" s="124"/>
      <c r="D7196" s="126">
        <v>0.27</v>
      </c>
      <c r="E7196" s="124" t="s">
        <v>769</v>
      </c>
      <c r="F7196" s="124">
        <v>-1</v>
      </c>
      <c r="G7196" s="2" t="s">
        <v>19781</v>
      </c>
      <c r="H7196" s="130"/>
      <c r="I7196" s="134"/>
      <c r="J7196" s="123">
        <f>IF(OR(tbl_Metraj22[[#This Row],[TARIH]]="",tbl_Metraj22[[#This Row],[TARIH]]="-"),0,IF(tbl_Metraj22[[#This Row],[YUZDE]]=0,tbl_Metraj22[[#This Row],[METRAJ_BETON]],tbl_Metraj22[[#This Row],[YUZDE]]*tbl_Metraj22[[#This Row],[METRAJ_BETON]]))</f>
        <v>0</v>
      </c>
      <c r="K7196" s="2" t="e">
        <v>#N/A</v>
      </c>
    </row>
    <row r="7197" spans="1:11" ht="14.25" x14ac:dyDescent="0.2">
      <c r="A7197" s="2" t="s">
        <v>734</v>
      </c>
      <c r="B7197" s="124" t="s">
        <v>8947</v>
      </c>
      <c r="C7197" s="124"/>
      <c r="D7197" s="126">
        <v>0.21</v>
      </c>
      <c r="E7197" s="124" t="s">
        <v>769</v>
      </c>
      <c r="F7197" s="124">
        <v>-1</v>
      </c>
      <c r="G7197" s="2" t="s">
        <v>19782</v>
      </c>
      <c r="H7197" s="130"/>
      <c r="I7197" s="134"/>
      <c r="J7197" s="123">
        <f>IF(OR(tbl_Metraj22[[#This Row],[TARIH]]="",tbl_Metraj22[[#This Row],[TARIH]]="-"),0,IF(tbl_Metraj22[[#This Row],[YUZDE]]=0,tbl_Metraj22[[#This Row],[METRAJ_BETON]],tbl_Metraj22[[#This Row],[YUZDE]]*tbl_Metraj22[[#This Row],[METRAJ_BETON]]))</f>
        <v>0</v>
      </c>
      <c r="K7197" s="2" t="s">
        <v>22932</v>
      </c>
    </row>
    <row r="7198" spans="1:11" ht="14.25" x14ac:dyDescent="0.2">
      <c r="A7198" s="2" t="s">
        <v>734</v>
      </c>
      <c r="B7198" s="124" t="s">
        <v>8948</v>
      </c>
      <c r="C7198" s="124"/>
      <c r="D7198" s="126">
        <v>0.56000000000000005</v>
      </c>
      <c r="E7198" s="124" t="s">
        <v>769</v>
      </c>
      <c r="F7198" s="124">
        <v>-1</v>
      </c>
      <c r="G7198" s="2" t="s">
        <v>19783</v>
      </c>
      <c r="H7198" s="130"/>
      <c r="I7198" s="134"/>
      <c r="J7198" s="123">
        <f>IF(OR(tbl_Metraj22[[#This Row],[TARIH]]="",tbl_Metraj22[[#This Row],[TARIH]]="-"),0,IF(tbl_Metraj22[[#This Row],[YUZDE]]=0,tbl_Metraj22[[#This Row],[METRAJ_BETON]],tbl_Metraj22[[#This Row],[YUZDE]]*tbl_Metraj22[[#This Row],[METRAJ_BETON]]))</f>
        <v>0</v>
      </c>
      <c r="K7198" s="2" t="s">
        <v>23614</v>
      </c>
    </row>
    <row r="7199" spans="1:11" ht="14.25" x14ac:dyDescent="0.2">
      <c r="A7199" s="2" t="s">
        <v>734</v>
      </c>
      <c r="B7199" s="124" t="s">
        <v>8949</v>
      </c>
      <c r="C7199" s="124"/>
      <c r="D7199" s="126">
        <v>0.24</v>
      </c>
      <c r="E7199" s="124" t="s">
        <v>769</v>
      </c>
      <c r="F7199" s="124">
        <v>-1</v>
      </c>
      <c r="G7199" s="2" t="s">
        <v>19784</v>
      </c>
      <c r="H7199" s="130"/>
      <c r="I7199" s="134"/>
      <c r="J7199" s="123">
        <f>IF(OR(tbl_Metraj22[[#This Row],[TARIH]]="",tbl_Metraj22[[#This Row],[TARIH]]="-"),0,IF(tbl_Metraj22[[#This Row],[YUZDE]]=0,tbl_Metraj22[[#This Row],[METRAJ_BETON]],tbl_Metraj22[[#This Row],[YUZDE]]*tbl_Metraj22[[#This Row],[METRAJ_BETON]]))</f>
        <v>0</v>
      </c>
      <c r="K7199" s="2" t="s">
        <v>23624</v>
      </c>
    </row>
    <row r="7200" spans="1:11" ht="14.25" x14ac:dyDescent="0.2">
      <c r="A7200" s="2" t="s">
        <v>734</v>
      </c>
      <c r="B7200" s="124" t="s">
        <v>8950</v>
      </c>
      <c r="C7200" s="124"/>
      <c r="D7200" s="126">
        <v>0.43</v>
      </c>
      <c r="E7200" s="124" t="s">
        <v>769</v>
      </c>
      <c r="F7200" s="124">
        <v>-1</v>
      </c>
      <c r="G7200" s="2" t="s">
        <v>19785</v>
      </c>
      <c r="H7200" s="130"/>
      <c r="I7200" s="134"/>
      <c r="J7200" s="123">
        <f>IF(OR(tbl_Metraj22[[#This Row],[TARIH]]="",tbl_Metraj22[[#This Row],[TARIH]]="-"),0,IF(tbl_Metraj22[[#This Row],[YUZDE]]=0,tbl_Metraj22[[#This Row],[METRAJ_BETON]],tbl_Metraj22[[#This Row],[YUZDE]]*tbl_Metraj22[[#This Row],[METRAJ_BETON]]))</f>
        <v>0</v>
      </c>
      <c r="K7200" s="2" t="s">
        <v>22933</v>
      </c>
    </row>
    <row r="7201" spans="1:11" ht="14.25" x14ac:dyDescent="0.2">
      <c r="A7201" s="2" t="s">
        <v>734</v>
      </c>
      <c r="B7201" s="124" t="s">
        <v>8951</v>
      </c>
      <c r="C7201" s="124"/>
      <c r="D7201" s="126">
        <v>0.7</v>
      </c>
      <c r="E7201" s="124" t="s">
        <v>769</v>
      </c>
      <c r="F7201" s="124">
        <v>-1</v>
      </c>
      <c r="G7201" s="2" t="s">
        <v>19786</v>
      </c>
      <c r="H7201" s="130"/>
      <c r="I7201" s="134"/>
      <c r="J7201" s="123">
        <f>IF(OR(tbl_Metraj22[[#This Row],[TARIH]]="",tbl_Metraj22[[#This Row],[TARIH]]="-"),0,IF(tbl_Metraj22[[#This Row],[YUZDE]]=0,tbl_Metraj22[[#This Row],[METRAJ_BETON]],tbl_Metraj22[[#This Row],[YUZDE]]*tbl_Metraj22[[#This Row],[METRAJ_BETON]]))</f>
        <v>0</v>
      </c>
      <c r="K7201" s="2" t="s">
        <v>22918</v>
      </c>
    </row>
    <row r="7202" spans="1:11" ht="14.25" x14ac:dyDescent="0.2">
      <c r="A7202" s="2" t="s">
        <v>734</v>
      </c>
      <c r="B7202" s="124" t="s">
        <v>8952</v>
      </c>
      <c r="C7202" s="124"/>
      <c r="D7202" s="126">
        <v>0.56999999999999995</v>
      </c>
      <c r="E7202" s="124" t="s">
        <v>769</v>
      </c>
      <c r="F7202" s="124">
        <v>-1</v>
      </c>
      <c r="G7202" s="2" t="s">
        <v>19787</v>
      </c>
      <c r="H7202" s="130"/>
      <c r="I7202" s="134"/>
      <c r="J7202" s="123">
        <f>IF(OR(tbl_Metraj22[[#This Row],[TARIH]]="",tbl_Metraj22[[#This Row],[TARIH]]="-"),0,IF(tbl_Metraj22[[#This Row],[YUZDE]]=0,tbl_Metraj22[[#This Row],[METRAJ_BETON]],tbl_Metraj22[[#This Row],[YUZDE]]*tbl_Metraj22[[#This Row],[METRAJ_BETON]]))</f>
        <v>0</v>
      </c>
      <c r="K7202" s="2" t="e">
        <v>#N/A</v>
      </c>
    </row>
    <row r="7203" spans="1:11" ht="14.25" x14ac:dyDescent="0.2">
      <c r="A7203" s="2" t="s">
        <v>734</v>
      </c>
      <c r="B7203" s="124" t="s">
        <v>8953</v>
      </c>
      <c r="C7203" s="124"/>
      <c r="D7203" s="126">
        <v>1.7</v>
      </c>
      <c r="E7203" s="124" t="s">
        <v>769</v>
      </c>
      <c r="F7203" s="124">
        <v>-1</v>
      </c>
      <c r="G7203" s="2" t="s">
        <v>19788</v>
      </c>
      <c r="H7203" s="130"/>
      <c r="I7203" s="134"/>
      <c r="J7203" s="123">
        <f>IF(OR(tbl_Metraj22[[#This Row],[TARIH]]="",tbl_Metraj22[[#This Row],[TARIH]]="-"),0,IF(tbl_Metraj22[[#This Row],[YUZDE]]=0,tbl_Metraj22[[#This Row],[METRAJ_BETON]],tbl_Metraj22[[#This Row],[YUZDE]]*tbl_Metraj22[[#This Row],[METRAJ_BETON]]))</f>
        <v>0</v>
      </c>
      <c r="K7203" s="2" t="s">
        <v>22908</v>
      </c>
    </row>
    <row r="7204" spans="1:11" ht="14.25" x14ac:dyDescent="0.2">
      <c r="A7204" s="2" t="s">
        <v>734</v>
      </c>
      <c r="B7204" s="124" t="s">
        <v>8954</v>
      </c>
      <c r="C7204" s="124"/>
      <c r="D7204" s="126">
        <v>1.68</v>
      </c>
      <c r="E7204" s="124" t="s">
        <v>769</v>
      </c>
      <c r="F7204" s="124">
        <v>-1</v>
      </c>
      <c r="G7204" s="2" t="s">
        <v>19789</v>
      </c>
      <c r="H7204" s="130"/>
      <c r="I7204" s="134"/>
      <c r="J7204" s="123">
        <f>IF(OR(tbl_Metraj22[[#This Row],[TARIH]]="",tbl_Metraj22[[#This Row],[TARIH]]="-"),0,IF(tbl_Metraj22[[#This Row],[YUZDE]]=0,tbl_Metraj22[[#This Row],[METRAJ_BETON]],tbl_Metraj22[[#This Row],[YUZDE]]*tbl_Metraj22[[#This Row],[METRAJ_BETON]]))</f>
        <v>0</v>
      </c>
      <c r="K7204" s="2" t="s">
        <v>22904</v>
      </c>
    </row>
    <row r="7205" spans="1:11" ht="14.25" x14ac:dyDescent="0.2">
      <c r="A7205" s="2" t="s">
        <v>734</v>
      </c>
      <c r="B7205" s="124" t="s">
        <v>8955</v>
      </c>
      <c r="C7205" s="124"/>
      <c r="D7205" s="126">
        <v>0.65</v>
      </c>
      <c r="E7205" s="124" t="s">
        <v>769</v>
      </c>
      <c r="F7205" s="124">
        <v>-1</v>
      </c>
      <c r="G7205" s="2" t="s">
        <v>19790</v>
      </c>
      <c r="H7205" s="130"/>
      <c r="I7205" s="134"/>
      <c r="J7205" s="123">
        <f>IF(OR(tbl_Metraj22[[#This Row],[TARIH]]="",tbl_Metraj22[[#This Row],[TARIH]]="-"),0,IF(tbl_Metraj22[[#This Row],[YUZDE]]=0,tbl_Metraj22[[#This Row],[METRAJ_BETON]],tbl_Metraj22[[#This Row],[YUZDE]]*tbl_Metraj22[[#This Row],[METRAJ_BETON]]))</f>
        <v>0</v>
      </c>
      <c r="K7205" s="2" t="s">
        <v>24239</v>
      </c>
    </row>
    <row r="7206" spans="1:11" ht="14.25" x14ac:dyDescent="0.2">
      <c r="A7206" s="2" t="s">
        <v>734</v>
      </c>
      <c r="B7206" s="124" t="s">
        <v>8956</v>
      </c>
      <c r="C7206" s="124"/>
      <c r="D7206" s="126">
        <v>1.32</v>
      </c>
      <c r="E7206" s="124" t="s">
        <v>769</v>
      </c>
      <c r="F7206" s="124">
        <v>-1</v>
      </c>
      <c r="G7206" s="2" t="s">
        <v>19791</v>
      </c>
      <c r="H7206" s="130"/>
      <c r="I7206" s="134"/>
      <c r="J7206" s="123">
        <f>IF(OR(tbl_Metraj22[[#This Row],[TARIH]]="",tbl_Metraj22[[#This Row],[TARIH]]="-"),0,IF(tbl_Metraj22[[#This Row],[YUZDE]]=0,tbl_Metraj22[[#This Row],[METRAJ_BETON]],tbl_Metraj22[[#This Row],[YUZDE]]*tbl_Metraj22[[#This Row],[METRAJ_BETON]]))</f>
        <v>0</v>
      </c>
      <c r="K7206" s="2" t="s">
        <v>22920</v>
      </c>
    </row>
    <row r="7207" spans="1:11" ht="14.25" x14ac:dyDescent="0.2">
      <c r="A7207" s="2" t="s">
        <v>734</v>
      </c>
      <c r="B7207" s="124" t="s">
        <v>8957</v>
      </c>
      <c r="C7207" s="124"/>
      <c r="D7207" s="126">
        <v>1.19</v>
      </c>
      <c r="E7207" s="124" t="s">
        <v>769</v>
      </c>
      <c r="F7207" s="124">
        <v>-1</v>
      </c>
      <c r="G7207" s="2" t="s">
        <v>19792</v>
      </c>
      <c r="H7207" s="130"/>
      <c r="I7207" s="134"/>
      <c r="J7207" s="123">
        <f>IF(OR(tbl_Metraj22[[#This Row],[TARIH]]="",tbl_Metraj22[[#This Row],[TARIH]]="-"),0,IF(tbl_Metraj22[[#This Row],[YUZDE]]=0,tbl_Metraj22[[#This Row],[METRAJ_BETON]],tbl_Metraj22[[#This Row],[YUZDE]]*tbl_Metraj22[[#This Row],[METRAJ_BETON]]))</f>
        <v>0</v>
      </c>
      <c r="K7207" s="2" t="s">
        <v>23623</v>
      </c>
    </row>
    <row r="7208" spans="1:11" ht="14.25" x14ac:dyDescent="0.2">
      <c r="A7208" s="2" t="s">
        <v>734</v>
      </c>
      <c r="B7208" s="124" t="s">
        <v>8958</v>
      </c>
      <c r="C7208" s="124"/>
      <c r="D7208" s="126">
        <v>1.76</v>
      </c>
      <c r="E7208" s="124" t="s">
        <v>769</v>
      </c>
      <c r="F7208" s="124">
        <v>-1</v>
      </c>
      <c r="G7208" s="2" t="s">
        <v>19793</v>
      </c>
      <c r="H7208" s="130"/>
      <c r="I7208" s="134"/>
      <c r="J7208" s="123">
        <f>IF(OR(tbl_Metraj22[[#This Row],[TARIH]]="",tbl_Metraj22[[#This Row],[TARIH]]="-"),0,IF(tbl_Metraj22[[#This Row],[YUZDE]]=0,tbl_Metraj22[[#This Row],[METRAJ_BETON]],tbl_Metraj22[[#This Row],[YUZDE]]*tbl_Metraj22[[#This Row],[METRAJ_BETON]]))</f>
        <v>0</v>
      </c>
      <c r="K7208" s="2" t="s">
        <v>22906</v>
      </c>
    </row>
    <row r="7209" spans="1:11" ht="14.25" x14ac:dyDescent="0.2">
      <c r="A7209" s="2" t="s">
        <v>734</v>
      </c>
      <c r="B7209" s="124" t="s">
        <v>8959</v>
      </c>
      <c r="C7209" s="124"/>
      <c r="D7209" s="126">
        <v>0.45</v>
      </c>
      <c r="E7209" s="124" t="s">
        <v>769</v>
      </c>
      <c r="F7209" s="124">
        <v>-1</v>
      </c>
      <c r="G7209" s="2" t="s">
        <v>19794</v>
      </c>
      <c r="H7209" s="130"/>
      <c r="I7209" s="134"/>
      <c r="J7209" s="123">
        <f>IF(OR(tbl_Metraj22[[#This Row],[TARIH]]="",tbl_Metraj22[[#This Row],[TARIH]]="-"),0,IF(tbl_Metraj22[[#This Row],[YUZDE]]=0,tbl_Metraj22[[#This Row],[METRAJ_BETON]],tbl_Metraj22[[#This Row],[YUZDE]]*tbl_Metraj22[[#This Row],[METRAJ_BETON]]))</f>
        <v>0</v>
      </c>
      <c r="K7209" s="2" t="s">
        <v>22944</v>
      </c>
    </row>
    <row r="7210" spans="1:11" ht="14.25" x14ac:dyDescent="0.2">
      <c r="A7210" s="2" t="s">
        <v>734</v>
      </c>
      <c r="B7210" s="124" t="s">
        <v>8960</v>
      </c>
      <c r="C7210" s="124"/>
      <c r="D7210" s="126">
        <v>1.1599999999999999</v>
      </c>
      <c r="E7210" s="124" t="s">
        <v>769</v>
      </c>
      <c r="F7210" s="124">
        <v>-1</v>
      </c>
      <c r="G7210" s="2" t="s">
        <v>19795</v>
      </c>
      <c r="H7210" s="130"/>
      <c r="I7210" s="134"/>
      <c r="J7210" s="123">
        <f>IF(OR(tbl_Metraj22[[#This Row],[TARIH]]="",tbl_Metraj22[[#This Row],[TARIH]]="-"),0,IF(tbl_Metraj22[[#This Row],[YUZDE]]=0,tbl_Metraj22[[#This Row],[METRAJ_BETON]],tbl_Metraj22[[#This Row],[YUZDE]]*tbl_Metraj22[[#This Row],[METRAJ_BETON]]))</f>
        <v>0</v>
      </c>
      <c r="K7210" s="2" t="s">
        <v>23617</v>
      </c>
    </row>
    <row r="7211" spans="1:11" ht="14.25" x14ac:dyDescent="0.2">
      <c r="A7211" s="2" t="s">
        <v>734</v>
      </c>
      <c r="B7211" s="124" t="s">
        <v>8961</v>
      </c>
      <c r="C7211" s="124"/>
      <c r="D7211" s="126">
        <v>0.45</v>
      </c>
      <c r="E7211" s="124" t="s">
        <v>769</v>
      </c>
      <c r="F7211" s="124">
        <v>-1</v>
      </c>
      <c r="G7211" s="2" t="s">
        <v>19796</v>
      </c>
      <c r="H7211" s="130"/>
      <c r="I7211" s="134"/>
      <c r="J7211" s="123">
        <f>IF(OR(tbl_Metraj22[[#This Row],[TARIH]]="",tbl_Metraj22[[#This Row],[TARIH]]="-"),0,IF(tbl_Metraj22[[#This Row],[YUZDE]]=0,tbl_Metraj22[[#This Row],[METRAJ_BETON]],tbl_Metraj22[[#This Row],[YUZDE]]*tbl_Metraj22[[#This Row],[METRAJ_BETON]]))</f>
        <v>0</v>
      </c>
      <c r="K7211" s="2" t="s">
        <v>22910</v>
      </c>
    </row>
    <row r="7212" spans="1:11" ht="14.25" x14ac:dyDescent="0.2">
      <c r="A7212" s="2" t="s">
        <v>734</v>
      </c>
      <c r="B7212" s="124" t="s">
        <v>8962</v>
      </c>
      <c r="C7212" s="124"/>
      <c r="D7212" s="126">
        <v>1.19</v>
      </c>
      <c r="E7212" s="124" t="s">
        <v>769</v>
      </c>
      <c r="F7212" s="124">
        <v>-1</v>
      </c>
      <c r="G7212" s="2" t="s">
        <v>19797</v>
      </c>
      <c r="H7212" s="130"/>
      <c r="I7212" s="134"/>
      <c r="J7212" s="123">
        <f>IF(OR(tbl_Metraj22[[#This Row],[TARIH]]="",tbl_Metraj22[[#This Row],[TARIH]]="-"),0,IF(tbl_Metraj22[[#This Row],[YUZDE]]=0,tbl_Metraj22[[#This Row],[METRAJ_BETON]],tbl_Metraj22[[#This Row],[YUZDE]]*tbl_Metraj22[[#This Row],[METRAJ_BETON]]))</f>
        <v>0</v>
      </c>
      <c r="K7212" s="2" t="s">
        <v>23625</v>
      </c>
    </row>
    <row r="7213" spans="1:11" ht="14.25" x14ac:dyDescent="0.2">
      <c r="A7213" s="2" t="s">
        <v>734</v>
      </c>
      <c r="B7213" s="124" t="s">
        <v>8963</v>
      </c>
      <c r="C7213" s="124"/>
      <c r="D7213" s="126">
        <v>0.38</v>
      </c>
      <c r="E7213" s="124" t="s">
        <v>769</v>
      </c>
      <c r="F7213" s="124">
        <v>-1</v>
      </c>
      <c r="G7213" s="2" t="s">
        <v>19798</v>
      </c>
      <c r="H7213" s="130"/>
      <c r="I7213" s="134"/>
      <c r="J7213" s="123">
        <f>IF(OR(tbl_Metraj22[[#This Row],[TARIH]]="",tbl_Metraj22[[#This Row],[TARIH]]="-"),0,IF(tbl_Metraj22[[#This Row],[YUZDE]]=0,tbl_Metraj22[[#This Row],[METRAJ_BETON]],tbl_Metraj22[[#This Row],[YUZDE]]*tbl_Metraj22[[#This Row],[METRAJ_BETON]]))</f>
        <v>0</v>
      </c>
      <c r="K7213" s="2" t="s">
        <v>22934</v>
      </c>
    </row>
    <row r="7214" spans="1:11" ht="14.25" x14ac:dyDescent="0.2">
      <c r="A7214" s="2" t="s">
        <v>734</v>
      </c>
      <c r="B7214" s="124" t="s">
        <v>8964</v>
      </c>
      <c r="C7214" s="124"/>
      <c r="D7214" s="126">
        <v>3.74</v>
      </c>
      <c r="E7214" s="124" t="s">
        <v>769</v>
      </c>
      <c r="F7214" s="124">
        <v>-1</v>
      </c>
      <c r="G7214" s="2" t="s">
        <v>19799</v>
      </c>
      <c r="H7214" s="130"/>
      <c r="I7214" s="134"/>
      <c r="J7214" s="123">
        <f>IF(OR(tbl_Metraj22[[#This Row],[TARIH]]="",tbl_Metraj22[[#This Row],[TARIH]]="-"),0,IF(tbl_Metraj22[[#This Row],[YUZDE]]=0,tbl_Metraj22[[#This Row],[METRAJ_BETON]],tbl_Metraj22[[#This Row],[YUZDE]]*tbl_Metraj22[[#This Row],[METRAJ_BETON]]))</f>
        <v>0</v>
      </c>
      <c r="K7214" s="2" t="s">
        <v>22925</v>
      </c>
    </row>
    <row r="7215" spans="1:11" ht="14.25" x14ac:dyDescent="0.2">
      <c r="A7215" s="2" t="s">
        <v>734</v>
      </c>
      <c r="B7215" s="124" t="s">
        <v>8965</v>
      </c>
      <c r="C7215" s="124"/>
      <c r="D7215" s="126">
        <v>3.15</v>
      </c>
      <c r="E7215" s="124" t="s">
        <v>769</v>
      </c>
      <c r="F7215" s="124">
        <v>-1</v>
      </c>
      <c r="G7215" s="2" t="s">
        <v>19800</v>
      </c>
      <c r="H7215" s="130"/>
      <c r="I7215" s="134"/>
      <c r="J7215" s="123">
        <f>IF(OR(tbl_Metraj22[[#This Row],[TARIH]]="",tbl_Metraj22[[#This Row],[TARIH]]="-"),0,IF(tbl_Metraj22[[#This Row],[YUZDE]]=0,tbl_Metraj22[[#This Row],[METRAJ_BETON]],tbl_Metraj22[[#This Row],[YUZDE]]*tbl_Metraj22[[#This Row],[METRAJ_BETON]]))</f>
        <v>0</v>
      </c>
      <c r="K7215" s="2" t="s">
        <v>22901</v>
      </c>
    </row>
    <row r="7216" spans="1:11" ht="14.25" x14ac:dyDescent="0.2">
      <c r="A7216" s="2" t="s">
        <v>734</v>
      </c>
      <c r="B7216" s="124" t="s">
        <v>8966</v>
      </c>
      <c r="C7216" s="124"/>
      <c r="D7216" s="126">
        <v>1.19</v>
      </c>
      <c r="E7216" s="124" t="s">
        <v>769</v>
      </c>
      <c r="F7216" s="124">
        <v>-1</v>
      </c>
      <c r="G7216" s="2" t="s">
        <v>19801</v>
      </c>
      <c r="H7216" s="130"/>
      <c r="I7216" s="134"/>
      <c r="J7216" s="123">
        <f>IF(OR(tbl_Metraj22[[#This Row],[TARIH]]="",tbl_Metraj22[[#This Row],[TARIH]]="-"),0,IF(tbl_Metraj22[[#This Row],[YUZDE]]=0,tbl_Metraj22[[#This Row],[METRAJ_BETON]],tbl_Metraj22[[#This Row],[YUZDE]]*tbl_Metraj22[[#This Row],[METRAJ_BETON]]))</f>
        <v>0</v>
      </c>
      <c r="K7216" s="2" t="s">
        <v>23618</v>
      </c>
    </row>
    <row r="7217" spans="1:11" ht="14.25" x14ac:dyDescent="0.2">
      <c r="A7217" s="2" t="s">
        <v>734</v>
      </c>
      <c r="B7217" s="124" t="s">
        <v>8967</v>
      </c>
      <c r="C7217" s="124"/>
      <c r="D7217" s="126">
        <v>0.6</v>
      </c>
      <c r="E7217" s="124" t="s">
        <v>769</v>
      </c>
      <c r="F7217" s="124">
        <v>-1</v>
      </c>
      <c r="G7217" s="2" t="s">
        <v>19802</v>
      </c>
      <c r="H7217" s="130"/>
      <c r="I7217" s="134"/>
      <c r="J7217" s="123">
        <f>IF(OR(tbl_Metraj22[[#This Row],[TARIH]]="",tbl_Metraj22[[#This Row],[TARIH]]="-"),0,IF(tbl_Metraj22[[#This Row],[YUZDE]]=0,tbl_Metraj22[[#This Row],[METRAJ_BETON]],tbl_Metraj22[[#This Row],[YUZDE]]*tbl_Metraj22[[#This Row],[METRAJ_BETON]]))</f>
        <v>0</v>
      </c>
      <c r="K7217" s="2" t="s">
        <v>22937</v>
      </c>
    </row>
    <row r="7218" spans="1:11" ht="14.25" x14ac:dyDescent="0.2">
      <c r="A7218" s="2" t="s">
        <v>728</v>
      </c>
      <c r="B7218" s="124" t="s">
        <v>10204</v>
      </c>
      <c r="C7218" s="124"/>
      <c r="D7218" s="126">
        <v>0.84</v>
      </c>
      <c r="E7218" s="124" t="s">
        <v>769</v>
      </c>
      <c r="F7218" s="124">
        <v>-1</v>
      </c>
      <c r="G7218" s="2" t="s">
        <v>19803</v>
      </c>
      <c r="H7218" s="130"/>
      <c r="I7218" s="134"/>
      <c r="J7218" s="123">
        <f>IF(OR(tbl_Metraj22[[#This Row],[TARIH]]="",tbl_Metraj22[[#This Row],[TARIH]]="-"),0,IF(tbl_Metraj22[[#This Row],[YUZDE]]=0,tbl_Metraj22[[#This Row],[METRAJ_BETON]],tbl_Metraj22[[#This Row],[YUZDE]]*tbl_Metraj22[[#This Row],[METRAJ_BETON]]))</f>
        <v>0</v>
      </c>
      <c r="K7218" s="2" t="s">
        <v>1078</v>
      </c>
    </row>
    <row r="7219" spans="1:11" ht="14.25" x14ac:dyDescent="0.2">
      <c r="A7219" s="2" t="s">
        <v>728</v>
      </c>
      <c r="B7219" s="124" t="s">
        <v>10216</v>
      </c>
      <c r="C7219" s="124"/>
      <c r="D7219" s="126">
        <v>2.2400000000000002</v>
      </c>
      <c r="E7219" s="124" t="s">
        <v>769</v>
      </c>
      <c r="F7219" s="124">
        <v>-1</v>
      </c>
      <c r="G7219" s="2" t="s">
        <v>19804</v>
      </c>
      <c r="H7219" s="130"/>
      <c r="I7219" s="134"/>
      <c r="J7219" s="123">
        <f>IF(OR(tbl_Metraj22[[#This Row],[TARIH]]="",tbl_Metraj22[[#This Row],[TARIH]]="-"),0,IF(tbl_Metraj22[[#This Row],[YUZDE]]=0,tbl_Metraj22[[#This Row],[METRAJ_BETON]],tbl_Metraj22[[#This Row],[YUZDE]]*tbl_Metraj22[[#This Row],[METRAJ_BETON]]))</f>
        <v>0</v>
      </c>
      <c r="K7219" s="2" t="s">
        <v>1121</v>
      </c>
    </row>
    <row r="7220" spans="1:11" ht="14.25" x14ac:dyDescent="0.2">
      <c r="A7220" s="2" t="s">
        <v>728</v>
      </c>
      <c r="B7220" s="124" t="s">
        <v>10217</v>
      </c>
      <c r="C7220" s="124"/>
      <c r="D7220" s="126">
        <v>2.2400000000000002</v>
      </c>
      <c r="E7220" s="124" t="s">
        <v>769</v>
      </c>
      <c r="F7220" s="124">
        <v>-1</v>
      </c>
      <c r="G7220" s="2" t="s">
        <v>19805</v>
      </c>
      <c r="H7220" s="130"/>
      <c r="I7220" s="134"/>
      <c r="J7220" s="123">
        <f>IF(OR(tbl_Metraj22[[#This Row],[TARIH]]="",tbl_Metraj22[[#This Row],[TARIH]]="-"),0,IF(tbl_Metraj22[[#This Row],[YUZDE]]=0,tbl_Metraj22[[#This Row],[METRAJ_BETON]],tbl_Metraj22[[#This Row],[YUZDE]]*tbl_Metraj22[[#This Row],[METRAJ_BETON]]))</f>
        <v>0</v>
      </c>
      <c r="K7220" s="2" t="s">
        <v>1118</v>
      </c>
    </row>
    <row r="7221" spans="1:11" ht="14.25" x14ac:dyDescent="0.2">
      <c r="A7221" s="2" t="s">
        <v>728</v>
      </c>
      <c r="B7221" s="124" t="s">
        <v>10218</v>
      </c>
      <c r="C7221" s="124"/>
      <c r="D7221" s="126">
        <v>2.2400000000000002</v>
      </c>
      <c r="E7221" s="124" t="s">
        <v>769</v>
      </c>
      <c r="F7221" s="124">
        <v>-1</v>
      </c>
      <c r="G7221" s="2" t="s">
        <v>19806</v>
      </c>
      <c r="H7221" s="130"/>
      <c r="I7221" s="134"/>
      <c r="J7221" s="123">
        <f>IF(OR(tbl_Metraj22[[#This Row],[TARIH]]="",tbl_Metraj22[[#This Row],[TARIH]]="-"),0,IF(tbl_Metraj22[[#This Row],[YUZDE]]=0,tbl_Metraj22[[#This Row],[METRAJ_BETON]],tbl_Metraj22[[#This Row],[YUZDE]]*tbl_Metraj22[[#This Row],[METRAJ_BETON]]))</f>
        <v>0</v>
      </c>
      <c r="K7221" s="2" t="s">
        <v>1119</v>
      </c>
    </row>
    <row r="7222" spans="1:11" ht="14.25" x14ac:dyDescent="0.2">
      <c r="A7222" s="2" t="s">
        <v>728</v>
      </c>
      <c r="B7222" s="124" t="s">
        <v>10219</v>
      </c>
      <c r="C7222" s="124"/>
      <c r="D7222" s="126">
        <v>2.2400000000000002</v>
      </c>
      <c r="E7222" s="124" t="s">
        <v>769</v>
      </c>
      <c r="F7222" s="124">
        <v>-1</v>
      </c>
      <c r="G7222" s="2" t="s">
        <v>19807</v>
      </c>
      <c r="H7222" s="130"/>
      <c r="I7222" s="134"/>
      <c r="J7222" s="123">
        <f>IF(OR(tbl_Metraj22[[#This Row],[TARIH]]="",tbl_Metraj22[[#This Row],[TARIH]]="-"),0,IF(tbl_Metraj22[[#This Row],[YUZDE]]=0,tbl_Metraj22[[#This Row],[METRAJ_BETON]],tbl_Metraj22[[#This Row],[YUZDE]]*tbl_Metraj22[[#This Row],[METRAJ_BETON]]))</f>
        <v>0</v>
      </c>
      <c r="K7222" s="2" t="s">
        <v>1120</v>
      </c>
    </row>
    <row r="7223" spans="1:11" ht="14.25" x14ac:dyDescent="0.2">
      <c r="A7223" s="2" t="s">
        <v>728</v>
      </c>
      <c r="B7223" s="124" t="s">
        <v>10220</v>
      </c>
      <c r="C7223" s="124"/>
      <c r="D7223" s="126">
        <v>2.73</v>
      </c>
      <c r="E7223" s="124" t="s">
        <v>769</v>
      </c>
      <c r="F7223" s="124">
        <v>-1</v>
      </c>
      <c r="G7223" s="2" t="s">
        <v>19808</v>
      </c>
      <c r="H7223" s="130"/>
      <c r="I7223" s="134"/>
      <c r="J7223" s="123">
        <f>IF(OR(tbl_Metraj22[[#This Row],[TARIH]]="",tbl_Metraj22[[#This Row],[TARIH]]="-"),0,IF(tbl_Metraj22[[#This Row],[YUZDE]]=0,tbl_Metraj22[[#This Row],[METRAJ_BETON]],tbl_Metraj22[[#This Row],[YUZDE]]*tbl_Metraj22[[#This Row],[METRAJ_BETON]]))</f>
        <v>0</v>
      </c>
      <c r="K7223" s="2" t="s">
        <v>1098</v>
      </c>
    </row>
    <row r="7224" spans="1:11" ht="14.25" x14ac:dyDescent="0.2">
      <c r="A7224" s="2" t="s">
        <v>728</v>
      </c>
      <c r="B7224" s="124" t="s">
        <v>10221</v>
      </c>
      <c r="C7224" s="124"/>
      <c r="D7224" s="126">
        <v>2.1</v>
      </c>
      <c r="E7224" s="124" t="s">
        <v>769</v>
      </c>
      <c r="F7224" s="124">
        <v>-1</v>
      </c>
      <c r="G7224" s="2" t="s">
        <v>19809</v>
      </c>
      <c r="H7224" s="130"/>
      <c r="I7224" s="134"/>
      <c r="J7224" s="123">
        <f>IF(OR(tbl_Metraj22[[#This Row],[TARIH]]="",tbl_Metraj22[[#This Row],[TARIH]]="-"),0,IF(tbl_Metraj22[[#This Row],[YUZDE]]=0,tbl_Metraj22[[#This Row],[METRAJ_BETON]],tbl_Metraj22[[#This Row],[YUZDE]]*tbl_Metraj22[[#This Row],[METRAJ_BETON]]))</f>
        <v>0</v>
      </c>
      <c r="K7224" s="2" t="s">
        <v>1099</v>
      </c>
    </row>
    <row r="7225" spans="1:11" ht="14.25" x14ac:dyDescent="0.2">
      <c r="A7225" s="2" t="s">
        <v>728</v>
      </c>
      <c r="B7225" s="124" t="s">
        <v>10222</v>
      </c>
      <c r="C7225" s="124"/>
      <c r="D7225" s="126">
        <v>2.1</v>
      </c>
      <c r="E7225" s="124" t="s">
        <v>769</v>
      </c>
      <c r="F7225" s="124">
        <v>-1</v>
      </c>
      <c r="G7225" s="2" t="s">
        <v>19810</v>
      </c>
      <c r="H7225" s="130"/>
      <c r="I7225" s="134"/>
      <c r="J7225" s="123">
        <f>IF(OR(tbl_Metraj22[[#This Row],[TARIH]]="",tbl_Metraj22[[#This Row],[TARIH]]="-"),0,IF(tbl_Metraj22[[#This Row],[YUZDE]]=0,tbl_Metraj22[[#This Row],[METRAJ_BETON]],tbl_Metraj22[[#This Row],[YUZDE]]*tbl_Metraj22[[#This Row],[METRAJ_BETON]]))</f>
        <v>0</v>
      </c>
      <c r="K7225" s="2" t="s">
        <v>1100</v>
      </c>
    </row>
    <row r="7226" spans="1:11" ht="14.25" x14ac:dyDescent="0.2">
      <c r="A7226" s="2" t="s">
        <v>728</v>
      </c>
      <c r="B7226" s="124" t="s">
        <v>10223</v>
      </c>
      <c r="C7226" s="124"/>
      <c r="D7226" s="126">
        <v>2.73</v>
      </c>
      <c r="E7226" s="124" t="s">
        <v>769</v>
      </c>
      <c r="F7226" s="124">
        <v>-1</v>
      </c>
      <c r="G7226" s="2" t="s">
        <v>19811</v>
      </c>
      <c r="H7226" s="130"/>
      <c r="I7226" s="134"/>
      <c r="J7226" s="123">
        <f>IF(OR(tbl_Metraj22[[#This Row],[TARIH]]="",tbl_Metraj22[[#This Row],[TARIH]]="-"),0,IF(tbl_Metraj22[[#This Row],[YUZDE]]=0,tbl_Metraj22[[#This Row],[METRAJ_BETON]],tbl_Metraj22[[#This Row],[YUZDE]]*tbl_Metraj22[[#This Row],[METRAJ_BETON]]))</f>
        <v>0</v>
      </c>
      <c r="K7226" s="2" t="s">
        <v>1101</v>
      </c>
    </row>
    <row r="7227" spans="1:11" ht="14.25" x14ac:dyDescent="0.2">
      <c r="A7227" s="2" t="s">
        <v>728</v>
      </c>
      <c r="B7227" s="124" t="s">
        <v>10224</v>
      </c>
      <c r="C7227" s="124"/>
      <c r="D7227" s="126">
        <v>2.89</v>
      </c>
      <c r="E7227" s="124" t="s">
        <v>769</v>
      </c>
      <c r="F7227" s="124">
        <v>-1</v>
      </c>
      <c r="G7227" s="2" t="s">
        <v>19812</v>
      </c>
      <c r="H7227" s="130"/>
      <c r="I7227" s="134"/>
      <c r="J7227" s="123">
        <f>IF(OR(tbl_Metraj22[[#This Row],[TARIH]]="",tbl_Metraj22[[#This Row],[TARIH]]="-"),0,IF(tbl_Metraj22[[#This Row],[YUZDE]]=0,tbl_Metraj22[[#This Row],[METRAJ_BETON]],tbl_Metraj22[[#This Row],[YUZDE]]*tbl_Metraj22[[#This Row],[METRAJ_BETON]]))</f>
        <v>0</v>
      </c>
      <c r="K7227" s="2" t="s">
        <v>1102</v>
      </c>
    </row>
    <row r="7228" spans="1:11" ht="14.25" x14ac:dyDescent="0.2">
      <c r="A7228" s="2" t="s">
        <v>728</v>
      </c>
      <c r="B7228" s="124" t="s">
        <v>10225</v>
      </c>
      <c r="C7228" s="124"/>
      <c r="D7228" s="126">
        <v>3.36</v>
      </c>
      <c r="E7228" s="124" t="s">
        <v>769</v>
      </c>
      <c r="F7228" s="124">
        <v>-1</v>
      </c>
      <c r="G7228" s="2" t="s">
        <v>19813</v>
      </c>
      <c r="H7228" s="130"/>
      <c r="I7228" s="134"/>
      <c r="J7228" s="123">
        <f>IF(OR(tbl_Metraj22[[#This Row],[TARIH]]="",tbl_Metraj22[[#This Row],[TARIH]]="-"),0,IF(tbl_Metraj22[[#This Row],[YUZDE]]=0,tbl_Metraj22[[#This Row],[METRAJ_BETON]],tbl_Metraj22[[#This Row],[YUZDE]]*tbl_Metraj22[[#This Row],[METRAJ_BETON]]))</f>
        <v>0</v>
      </c>
      <c r="K7228" s="2" t="s">
        <v>1103</v>
      </c>
    </row>
    <row r="7229" spans="1:11" ht="14.25" x14ac:dyDescent="0.2">
      <c r="A7229" s="2" t="s">
        <v>728</v>
      </c>
      <c r="B7229" s="124" t="s">
        <v>10226</v>
      </c>
      <c r="C7229" s="124"/>
      <c r="D7229" s="126">
        <v>3.36</v>
      </c>
      <c r="E7229" s="124" t="s">
        <v>769</v>
      </c>
      <c r="F7229" s="124">
        <v>-1</v>
      </c>
      <c r="G7229" s="2" t="s">
        <v>19814</v>
      </c>
      <c r="H7229" s="130"/>
      <c r="I7229" s="134"/>
      <c r="J7229" s="123">
        <f>IF(OR(tbl_Metraj22[[#This Row],[TARIH]]="",tbl_Metraj22[[#This Row],[TARIH]]="-"),0,IF(tbl_Metraj22[[#This Row],[YUZDE]]=0,tbl_Metraj22[[#This Row],[METRAJ_BETON]],tbl_Metraj22[[#This Row],[YUZDE]]*tbl_Metraj22[[#This Row],[METRAJ_BETON]]))</f>
        <v>0</v>
      </c>
      <c r="K7229" s="2" t="s">
        <v>1106</v>
      </c>
    </row>
    <row r="7230" spans="1:11" ht="14.25" x14ac:dyDescent="0.2">
      <c r="A7230" s="2" t="s">
        <v>728</v>
      </c>
      <c r="B7230" s="124" t="s">
        <v>10227</v>
      </c>
      <c r="C7230" s="124"/>
      <c r="D7230" s="126">
        <v>2.33</v>
      </c>
      <c r="E7230" s="124" t="s">
        <v>769</v>
      </c>
      <c r="F7230" s="124">
        <v>-1</v>
      </c>
      <c r="G7230" s="2" t="s">
        <v>19815</v>
      </c>
      <c r="H7230" s="130"/>
      <c r="I7230" s="134"/>
      <c r="J7230" s="123">
        <f>IF(OR(tbl_Metraj22[[#This Row],[TARIH]]="",tbl_Metraj22[[#This Row],[TARIH]]="-"),0,IF(tbl_Metraj22[[#This Row],[YUZDE]]=0,tbl_Metraj22[[#This Row],[METRAJ_BETON]],tbl_Metraj22[[#This Row],[YUZDE]]*tbl_Metraj22[[#This Row],[METRAJ_BETON]]))</f>
        <v>0</v>
      </c>
      <c r="K7230" s="2" t="s">
        <v>1107</v>
      </c>
    </row>
    <row r="7231" spans="1:11" ht="14.25" x14ac:dyDescent="0.2">
      <c r="A7231" s="2" t="s">
        <v>728</v>
      </c>
      <c r="B7231" s="124" t="s">
        <v>10228</v>
      </c>
      <c r="C7231" s="124"/>
      <c r="D7231" s="126">
        <v>2.33</v>
      </c>
      <c r="E7231" s="124" t="s">
        <v>769</v>
      </c>
      <c r="F7231" s="124">
        <v>-1</v>
      </c>
      <c r="G7231" s="2" t="s">
        <v>19816</v>
      </c>
      <c r="H7231" s="130"/>
      <c r="I7231" s="134"/>
      <c r="J7231" s="123">
        <f>IF(OR(tbl_Metraj22[[#This Row],[TARIH]]="",tbl_Metraj22[[#This Row],[TARIH]]="-"),0,IF(tbl_Metraj22[[#This Row],[YUZDE]]=0,tbl_Metraj22[[#This Row],[METRAJ_BETON]],tbl_Metraj22[[#This Row],[YUZDE]]*tbl_Metraj22[[#This Row],[METRAJ_BETON]]))</f>
        <v>0</v>
      </c>
      <c r="K7231" s="2" t="s">
        <v>1108</v>
      </c>
    </row>
    <row r="7232" spans="1:11" ht="14.25" x14ac:dyDescent="0.2">
      <c r="A7232" s="2" t="s">
        <v>728</v>
      </c>
      <c r="B7232" s="124" t="s">
        <v>10231</v>
      </c>
      <c r="C7232" s="124"/>
      <c r="D7232" s="126">
        <v>3.19</v>
      </c>
      <c r="E7232" s="124" t="s">
        <v>769</v>
      </c>
      <c r="F7232" s="124">
        <v>-1</v>
      </c>
      <c r="G7232" s="2" t="s">
        <v>19817</v>
      </c>
      <c r="H7232" s="130"/>
      <c r="I7232" s="134"/>
      <c r="J7232" s="123">
        <f>IF(OR(tbl_Metraj22[[#This Row],[TARIH]]="",tbl_Metraj22[[#This Row],[TARIH]]="-"),0,IF(tbl_Metraj22[[#This Row],[YUZDE]]=0,tbl_Metraj22[[#This Row],[METRAJ_BETON]],tbl_Metraj22[[#This Row],[YUZDE]]*tbl_Metraj22[[#This Row],[METRAJ_BETON]]))</f>
        <v>0</v>
      </c>
      <c r="K7232" s="2" t="s">
        <v>1111</v>
      </c>
    </row>
    <row r="7233" spans="1:11" ht="14.25" x14ac:dyDescent="0.2">
      <c r="A7233" s="2" t="s">
        <v>728</v>
      </c>
      <c r="B7233" s="124" t="s">
        <v>10232</v>
      </c>
      <c r="C7233" s="124"/>
      <c r="D7233" s="126">
        <v>2.33</v>
      </c>
      <c r="E7233" s="124" t="s">
        <v>769</v>
      </c>
      <c r="F7233" s="124">
        <v>-1</v>
      </c>
      <c r="G7233" s="2" t="s">
        <v>19818</v>
      </c>
      <c r="H7233" s="130"/>
      <c r="I7233" s="134"/>
      <c r="J7233" s="123">
        <f>IF(OR(tbl_Metraj22[[#This Row],[TARIH]]="",tbl_Metraj22[[#This Row],[TARIH]]="-"),0,IF(tbl_Metraj22[[#This Row],[YUZDE]]=0,tbl_Metraj22[[#This Row],[METRAJ_BETON]],tbl_Metraj22[[#This Row],[YUZDE]]*tbl_Metraj22[[#This Row],[METRAJ_BETON]]))</f>
        <v>0</v>
      </c>
      <c r="K7233" s="2" t="s">
        <v>1112</v>
      </c>
    </row>
    <row r="7234" spans="1:11" ht="14.25" x14ac:dyDescent="0.2">
      <c r="A7234" s="2" t="s">
        <v>728</v>
      </c>
      <c r="B7234" s="124" t="s">
        <v>10235</v>
      </c>
      <c r="C7234" s="124"/>
      <c r="D7234" s="126">
        <v>4.3600000000000003</v>
      </c>
      <c r="E7234" s="124" t="s">
        <v>769</v>
      </c>
      <c r="F7234" s="124">
        <v>-1</v>
      </c>
      <c r="G7234" s="2" t="s">
        <v>19819</v>
      </c>
      <c r="H7234" s="130"/>
      <c r="I7234" s="134"/>
      <c r="J7234" s="123">
        <f>IF(OR(tbl_Metraj22[[#This Row],[TARIH]]="",tbl_Metraj22[[#This Row],[TARIH]]="-"),0,IF(tbl_Metraj22[[#This Row],[YUZDE]]=0,tbl_Metraj22[[#This Row],[METRAJ_BETON]],tbl_Metraj22[[#This Row],[YUZDE]]*tbl_Metraj22[[#This Row],[METRAJ_BETON]]))</f>
        <v>0</v>
      </c>
      <c r="K7234" s="2" t="s">
        <v>1135</v>
      </c>
    </row>
    <row r="7235" spans="1:11" ht="14.25" x14ac:dyDescent="0.2">
      <c r="A7235" s="2" t="s">
        <v>728</v>
      </c>
      <c r="B7235" s="124" t="s">
        <v>10237</v>
      </c>
      <c r="C7235" s="124"/>
      <c r="D7235" s="126">
        <v>3.92</v>
      </c>
      <c r="E7235" s="124" t="s">
        <v>769</v>
      </c>
      <c r="F7235" s="124">
        <v>-1</v>
      </c>
      <c r="G7235" s="2" t="s">
        <v>19820</v>
      </c>
      <c r="H7235" s="130"/>
      <c r="I7235" s="134"/>
      <c r="J7235" s="123">
        <f>IF(OR(tbl_Metraj22[[#This Row],[TARIH]]="",tbl_Metraj22[[#This Row],[TARIH]]="-"),0,IF(tbl_Metraj22[[#This Row],[YUZDE]]=0,tbl_Metraj22[[#This Row],[METRAJ_BETON]],tbl_Metraj22[[#This Row],[YUZDE]]*tbl_Metraj22[[#This Row],[METRAJ_BETON]]))</f>
        <v>0</v>
      </c>
      <c r="K7235" s="2" t="s">
        <v>1105</v>
      </c>
    </row>
    <row r="7236" spans="1:11" ht="14.25" x14ac:dyDescent="0.2">
      <c r="A7236" s="2" t="s">
        <v>728</v>
      </c>
      <c r="B7236" s="124" t="s">
        <v>10238</v>
      </c>
      <c r="C7236" s="124"/>
      <c r="D7236" s="126">
        <v>3.92</v>
      </c>
      <c r="E7236" s="124" t="s">
        <v>769</v>
      </c>
      <c r="F7236" s="124">
        <v>-1</v>
      </c>
      <c r="G7236" s="2" t="s">
        <v>19821</v>
      </c>
      <c r="H7236" s="130"/>
      <c r="I7236" s="134"/>
      <c r="J7236" s="123">
        <f>IF(OR(tbl_Metraj22[[#This Row],[TARIH]]="",tbl_Metraj22[[#This Row],[TARIH]]="-"),0,IF(tbl_Metraj22[[#This Row],[YUZDE]]=0,tbl_Metraj22[[#This Row],[METRAJ_BETON]],tbl_Metraj22[[#This Row],[YUZDE]]*tbl_Metraj22[[#This Row],[METRAJ_BETON]]))</f>
        <v>0</v>
      </c>
      <c r="K7236" s="2" t="s">
        <v>1104</v>
      </c>
    </row>
    <row r="7237" spans="1:11" ht="14.25" x14ac:dyDescent="0.2">
      <c r="A7237" s="2" t="s">
        <v>728</v>
      </c>
      <c r="B7237" s="124" t="s">
        <v>10239</v>
      </c>
      <c r="C7237" s="124"/>
      <c r="D7237" s="126">
        <v>2.2400000000000002</v>
      </c>
      <c r="E7237" s="124" t="s">
        <v>769</v>
      </c>
      <c r="F7237" s="124">
        <v>-1</v>
      </c>
      <c r="G7237" s="2" t="s">
        <v>19822</v>
      </c>
      <c r="H7237" s="130"/>
      <c r="I7237" s="134"/>
      <c r="J7237" s="123">
        <f>IF(OR(tbl_Metraj22[[#This Row],[TARIH]]="",tbl_Metraj22[[#This Row],[TARIH]]="-"),0,IF(tbl_Metraj22[[#This Row],[YUZDE]]=0,tbl_Metraj22[[#This Row],[METRAJ_BETON]],tbl_Metraj22[[#This Row],[YUZDE]]*tbl_Metraj22[[#This Row],[METRAJ_BETON]]))</f>
        <v>0</v>
      </c>
      <c r="K7237" s="2" t="s">
        <v>1123</v>
      </c>
    </row>
    <row r="7238" spans="1:11" ht="14.25" x14ac:dyDescent="0.2">
      <c r="A7238" s="2" t="s">
        <v>728</v>
      </c>
      <c r="B7238" s="124" t="s">
        <v>10240</v>
      </c>
      <c r="C7238" s="124"/>
      <c r="D7238" s="126">
        <v>2.2400000000000002</v>
      </c>
      <c r="E7238" s="124" t="s">
        <v>769</v>
      </c>
      <c r="F7238" s="124">
        <v>-1</v>
      </c>
      <c r="G7238" s="2" t="s">
        <v>19823</v>
      </c>
      <c r="H7238" s="130"/>
      <c r="I7238" s="134"/>
      <c r="J7238" s="123">
        <f>IF(OR(tbl_Metraj22[[#This Row],[TARIH]]="",tbl_Metraj22[[#This Row],[TARIH]]="-"),0,IF(tbl_Metraj22[[#This Row],[YUZDE]]=0,tbl_Metraj22[[#This Row],[METRAJ_BETON]],tbl_Metraj22[[#This Row],[YUZDE]]*tbl_Metraj22[[#This Row],[METRAJ_BETON]]))</f>
        <v>0</v>
      </c>
      <c r="K7238" s="2" t="s">
        <v>1122</v>
      </c>
    </row>
    <row r="7239" spans="1:11" ht="14.25" x14ac:dyDescent="0.2">
      <c r="A7239" s="2" t="s">
        <v>728</v>
      </c>
      <c r="B7239" s="124" t="s">
        <v>10241</v>
      </c>
      <c r="C7239" s="124"/>
      <c r="D7239" s="126">
        <v>2.2400000000000002</v>
      </c>
      <c r="E7239" s="124" t="s">
        <v>769</v>
      </c>
      <c r="F7239" s="124">
        <v>-1</v>
      </c>
      <c r="G7239" s="2" t="s">
        <v>19824</v>
      </c>
      <c r="H7239" s="130"/>
      <c r="I7239" s="134"/>
      <c r="J7239" s="123">
        <f>IF(OR(tbl_Metraj22[[#This Row],[TARIH]]="",tbl_Metraj22[[#This Row],[TARIH]]="-"),0,IF(tbl_Metraj22[[#This Row],[YUZDE]]=0,tbl_Metraj22[[#This Row],[METRAJ_BETON]],tbl_Metraj22[[#This Row],[YUZDE]]*tbl_Metraj22[[#This Row],[METRAJ_BETON]]))</f>
        <v>0</v>
      </c>
      <c r="K7239" s="2" t="s">
        <v>1125</v>
      </c>
    </row>
    <row r="7240" spans="1:11" ht="14.25" x14ac:dyDescent="0.2">
      <c r="A7240" s="2" t="s">
        <v>728</v>
      </c>
      <c r="B7240" s="124" t="s">
        <v>10242</v>
      </c>
      <c r="C7240" s="124"/>
      <c r="D7240" s="126">
        <v>2.2400000000000002</v>
      </c>
      <c r="E7240" s="124" t="s">
        <v>769</v>
      </c>
      <c r="F7240" s="124">
        <v>-1</v>
      </c>
      <c r="G7240" s="2" t="s">
        <v>19825</v>
      </c>
      <c r="H7240" s="130"/>
      <c r="I7240" s="134"/>
      <c r="J7240" s="123">
        <f>IF(OR(tbl_Metraj22[[#This Row],[TARIH]]="",tbl_Metraj22[[#This Row],[TARIH]]="-"),0,IF(tbl_Metraj22[[#This Row],[YUZDE]]=0,tbl_Metraj22[[#This Row],[METRAJ_BETON]],tbl_Metraj22[[#This Row],[YUZDE]]*tbl_Metraj22[[#This Row],[METRAJ_BETON]]))</f>
        <v>0</v>
      </c>
      <c r="K7240" s="2" t="s">
        <v>1124</v>
      </c>
    </row>
    <row r="7241" spans="1:11" ht="14.25" x14ac:dyDescent="0.2">
      <c r="A7241" s="2" t="s">
        <v>728</v>
      </c>
      <c r="B7241" s="124" t="s">
        <v>10243</v>
      </c>
      <c r="C7241" s="124"/>
      <c r="D7241" s="126">
        <v>5.56</v>
      </c>
      <c r="E7241" s="124" t="s">
        <v>769</v>
      </c>
      <c r="F7241" s="124">
        <v>-1</v>
      </c>
      <c r="G7241" s="2" t="s">
        <v>19826</v>
      </c>
      <c r="H7241" s="130"/>
      <c r="I7241" s="134"/>
      <c r="J7241" s="123">
        <f>IF(OR(tbl_Metraj22[[#This Row],[TARIH]]="",tbl_Metraj22[[#This Row],[TARIH]]="-"),0,IF(tbl_Metraj22[[#This Row],[YUZDE]]=0,tbl_Metraj22[[#This Row],[METRAJ_BETON]],tbl_Metraj22[[#This Row],[YUZDE]]*tbl_Metraj22[[#This Row],[METRAJ_BETON]]))</f>
        <v>0</v>
      </c>
      <c r="K7241" s="2" t="s">
        <v>1097</v>
      </c>
    </row>
    <row r="7242" spans="1:11" ht="14.25" x14ac:dyDescent="0.2">
      <c r="A7242" s="2" t="s">
        <v>728</v>
      </c>
      <c r="B7242" s="124" t="s">
        <v>10244</v>
      </c>
      <c r="C7242" s="124"/>
      <c r="D7242" s="126">
        <v>5.0199999999999996</v>
      </c>
      <c r="E7242" s="124" t="s">
        <v>769</v>
      </c>
      <c r="F7242" s="124">
        <v>-1</v>
      </c>
      <c r="G7242" s="2" t="s">
        <v>19827</v>
      </c>
      <c r="H7242" s="130"/>
      <c r="I7242" s="134"/>
      <c r="J7242" s="123">
        <f>IF(OR(tbl_Metraj22[[#This Row],[TARIH]]="",tbl_Metraj22[[#This Row],[TARIH]]="-"),0,IF(tbl_Metraj22[[#This Row],[YUZDE]]=0,tbl_Metraj22[[#This Row],[METRAJ_BETON]],tbl_Metraj22[[#This Row],[YUZDE]]*tbl_Metraj22[[#This Row],[METRAJ_BETON]]))</f>
        <v>0</v>
      </c>
      <c r="K7242" s="2" t="s">
        <v>1096</v>
      </c>
    </row>
    <row r="7243" spans="1:11" ht="14.25" x14ac:dyDescent="0.2">
      <c r="A7243" s="2" t="s">
        <v>728</v>
      </c>
      <c r="B7243" s="124" t="s">
        <v>10245</v>
      </c>
      <c r="C7243" s="124"/>
      <c r="D7243" s="126">
        <v>5.0199999999999996</v>
      </c>
      <c r="E7243" s="124" t="s">
        <v>769</v>
      </c>
      <c r="F7243" s="124">
        <v>-1</v>
      </c>
      <c r="G7243" s="2" t="s">
        <v>19828</v>
      </c>
      <c r="H7243" s="130"/>
      <c r="I7243" s="134"/>
      <c r="J7243" s="123">
        <f>IF(OR(tbl_Metraj22[[#This Row],[TARIH]]="",tbl_Metraj22[[#This Row],[TARIH]]="-"),0,IF(tbl_Metraj22[[#This Row],[YUZDE]]=0,tbl_Metraj22[[#This Row],[METRAJ_BETON]],tbl_Metraj22[[#This Row],[YUZDE]]*tbl_Metraj22[[#This Row],[METRAJ_BETON]]))</f>
        <v>0</v>
      </c>
      <c r="K7243" s="2" t="s">
        <v>1095</v>
      </c>
    </row>
    <row r="7244" spans="1:11" ht="14.25" x14ac:dyDescent="0.2">
      <c r="A7244" s="2" t="s">
        <v>728</v>
      </c>
      <c r="B7244" s="124" t="s">
        <v>10246</v>
      </c>
      <c r="C7244" s="124"/>
      <c r="D7244" s="126">
        <v>5.56</v>
      </c>
      <c r="E7244" s="124" t="s">
        <v>769</v>
      </c>
      <c r="F7244" s="124">
        <v>-1</v>
      </c>
      <c r="G7244" s="2" t="s">
        <v>19829</v>
      </c>
      <c r="H7244" s="130"/>
      <c r="I7244" s="134"/>
      <c r="J7244" s="123">
        <f>IF(OR(tbl_Metraj22[[#This Row],[TARIH]]="",tbl_Metraj22[[#This Row],[TARIH]]="-"),0,IF(tbl_Metraj22[[#This Row],[YUZDE]]=0,tbl_Metraj22[[#This Row],[METRAJ_BETON]],tbl_Metraj22[[#This Row],[YUZDE]]*tbl_Metraj22[[#This Row],[METRAJ_BETON]]))</f>
        <v>0</v>
      </c>
      <c r="K7244" s="2" t="s">
        <v>1094</v>
      </c>
    </row>
    <row r="7245" spans="1:11" ht="14.25" x14ac:dyDescent="0.2">
      <c r="A7245" s="2" t="s">
        <v>728</v>
      </c>
      <c r="B7245" s="124" t="s">
        <v>10247</v>
      </c>
      <c r="C7245" s="124"/>
      <c r="D7245" s="126">
        <v>2.2400000000000002</v>
      </c>
      <c r="E7245" s="124" t="s">
        <v>769</v>
      </c>
      <c r="F7245" s="124">
        <v>-1</v>
      </c>
      <c r="G7245" s="2" t="s">
        <v>19830</v>
      </c>
      <c r="H7245" s="130"/>
      <c r="I7245" s="134"/>
      <c r="J7245" s="123">
        <f>IF(OR(tbl_Metraj22[[#This Row],[TARIH]]="",tbl_Metraj22[[#This Row],[TARIH]]="-"),0,IF(tbl_Metraj22[[#This Row],[YUZDE]]=0,tbl_Metraj22[[#This Row],[METRAJ_BETON]],tbl_Metraj22[[#This Row],[YUZDE]]*tbl_Metraj22[[#This Row],[METRAJ_BETON]]))</f>
        <v>0</v>
      </c>
      <c r="K7245" s="2" t="s">
        <v>1117</v>
      </c>
    </row>
    <row r="7246" spans="1:11" ht="14.25" x14ac:dyDescent="0.2">
      <c r="A7246" s="2" t="s">
        <v>728</v>
      </c>
      <c r="B7246" s="124" t="s">
        <v>10248</v>
      </c>
      <c r="C7246" s="124"/>
      <c r="D7246" s="126">
        <v>2.2400000000000002</v>
      </c>
      <c r="E7246" s="124" t="s">
        <v>769</v>
      </c>
      <c r="F7246" s="124">
        <v>-1</v>
      </c>
      <c r="G7246" s="2" t="s">
        <v>19831</v>
      </c>
      <c r="H7246" s="130"/>
      <c r="I7246" s="134"/>
      <c r="J7246" s="123">
        <f>IF(OR(tbl_Metraj22[[#This Row],[TARIH]]="",tbl_Metraj22[[#This Row],[TARIH]]="-"),0,IF(tbl_Metraj22[[#This Row],[YUZDE]]=0,tbl_Metraj22[[#This Row],[METRAJ_BETON]],tbl_Metraj22[[#This Row],[YUZDE]]*tbl_Metraj22[[#This Row],[METRAJ_BETON]]))</f>
        <v>0</v>
      </c>
      <c r="K7246" s="2" t="s">
        <v>1093</v>
      </c>
    </row>
    <row r="7247" spans="1:11" ht="14.25" x14ac:dyDescent="0.2">
      <c r="A7247" s="2" t="s">
        <v>728</v>
      </c>
      <c r="B7247" s="124" t="s">
        <v>10249</v>
      </c>
      <c r="C7247" s="124"/>
      <c r="D7247" s="126">
        <v>2.2400000000000002</v>
      </c>
      <c r="E7247" s="124" t="s">
        <v>769</v>
      </c>
      <c r="F7247" s="124">
        <v>-1</v>
      </c>
      <c r="G7247" s="2" t="s">
        <v>19832</v>
      </c>
      <c r="H7247" s="130"/>
      <c r="I7247" s="134"/>
      <c r="J7247" s="123">
        <f>IF(OR(tbl_Metraj22[[#This Row],[TARIH]]="",tbl_Metraj22[[#This Row],[TARIH]]="-"),0,IF(tbl_Metraj22[[#This Row],[YUZDE]]=0,tbl_Metraj22[[#This Row],[METRAJ_BETON]],tbl_Metraj22[[#This Row],[YUZDE]]*tbl_Metraj22[[#This Row],[METRAJ_BETON]]))</f>
        <v>0</v>
      </c>
      <c r="K7247" s="2" t="s">
        <v>1116</v>
      </c>
    </row>
    <row r="7248" spans="1:11" ht="14.25" x14ac:dyDescent="0.2">
      <c r="A7248" s="2" t="s">
        <v>728</v>
      </c>
      <c r="B7248" s="124" t="s">
        <v>10250</v>
      </c>
      <c r="C7248" s="124"/>
      <c r="D7248" s="126">
        <v>2.2400000000000002</v>
      </c>
      <c r="E7248" s="124" t="s">
        <v>769</v>
      </c>
      <c r="F7248" s="124">
        <v>-1</v>
      </c>
      <c r="G7248" s="2" t="s">
        <v>19833</v>
      </c>
      <c r="H7248" s="130"/>
      <c r="I7248" s="134"/>
      <c r="J7248" s="123">
        <f>IF(OR(tbl_Metraj22[[#This Row],[TARIH]]="",tbl_Metraj22[[#This Row],[TARIH]]="-"),0,IF(tbl_Metraj22[[#This Row],[YUZDE]]=0,tbl_Metraj22[[#This Row],[METRAJ_BETON]],tbl_Metraj22[[#This Row],[YUZDE]]*tbl_Metraj22[[#This Row],[METRAJ_BETON]]))</f>
        <v>0</v>
      </c>
      <c r="K7248" s="2" t="s">
        <v>1092</v>
      </c>
    </row>
    <row r="7249" spans="1:11" ht="14.25" x14ac:dyDescent="0.2">
      <c r="A7249" s="2" t="s">
        <v>2977</v>
      </c>
      <c r="B7249" s="124" t="s">
        <v>8283</v>
      </c>
      <c r="C7249" s="124"/>
      <c r="D7249" s="126">
        <v>4.99</v>
      </c>
      <c r="E7249" s="124" t="s">
        <v>769</v>
      </c>
      <c r="F7249" s="124">
        <v>-1</v>
      </c>
      <c r="G7249" s="2" t="s">
        <v>19834</v>
      </c>
      <c r="H7249" s="130"/>
      <c r="I7249" s="134"/>
      <c r="J7249" s="123">
        <f>IF(OR(tbl_Metraj22[[#This Row],[TARIH]]="",tbl_Metraj22[[#This Row],[TARIH]]="-"),0,IF(tbl_Metraj22[[#This Row],[YUZDE]]=0,tbl_Metraj22[[#This Row],[METRAJ_BETON]],tbl_Metraj22[[#This Row],[YUZDE]]*tbl_Metraj22[[#This Row],[METRAJ_BETON]]))</f>
        <v>0</v>
      </c>
      <c r="K7249" s="2" t="s">
        <v>1071</v>
      </c>
    </row>
    <row r="7250" spans="1:11" ht="14.25" x14ac:dyDescent="0.2">
      <c r="A7250" s="2" t="s">
        <v>2977</v>
      </c>
      <c r="B7250" s="124" t="s">
        <v>8284</v>
      </c>
      <c r="C7250" s="124"/>
      <c r="D7250" s="126">
        <v>20.260000000000002</v>
      </c>
      <c r="E7250" s="124" t="s">
        <v>769</v>
      </c>
      <c r="F7250" s="124">
        <v>-1</v>
      </c>
      <c r="G7250" s="2" t="s">
        <v>19835</v>
      </c>
      <c r="H7250" s="130"/>
      <c r="I7250" s="134"/>
      <c r="J7250" s="123">
        <f>IF(OR(tbl_Metraj22[[#This Row],[TARIH]]="",tbl_Metraj22[[#This Row],[TARIH]]="-"),0,IF(tbl_Metraj22[[#This Row],[YUZDE]]=0,tbl_Metraj22[[#This Row],[METRAJ_BETON]],tbl_Metraj22[[#This Row],[YUZDE]]*tbl_Metraj22[[#This Row],[METRAJ_BETON]]))</f>
        <v>0</v>
      </c>
      <c r="K7250" s="2" t="s">
        <v>1072</v>
      </c>
    </row>
    <row r="7251" spans="1:11" ht="14.25" x14ac:dyDescent="0.2">
      <c r="A7251" s="2" t="s">
        <v>2977</v>
      </c>
      <c r="B7251" s="124" t="s">
        <v>8285</v>
      </c>
      <c r="C7251" s="124"/>
      <c r="D7251" s="126">
        <v>3.78</v>
      </c>
      <c r="E7251" s="124" t="s">
        <v>769</v>
      </c>
      <c r="F7251" s="124">
        <v>-1</v>
      </c>
      <c r="G7251" s="2" t="s">
        <v>19836</v>
      </c>
      <c r="H7251" s="130"/>
      <c r="I7251" s="134"/>
      <c r="J7251" s="123">
        <f>IF(OR(tbl_Metraj22[[#This Row],[TARIH]]="",tbl_Metraj22[[#This Row],[TARIH]]="-"),0,IF(tbl_Metraj22[[#This Row],[YUZDE]]=0,tbl_Metraj22[[#This Row],[METRAJ_BETON]],tbl_Metraj22[[#This Row],[YUZDE]]*tbl_Metraj22[[#This Row],[METRAJ_BETON]]))</f>
        <v>0</v>
      </c>
      <c r="K7251" s="2" t="s">
        <v>1074</v>
      </c>
    </row>
    <row r="7252" spans="1:11" ht="14.25" x14ac:dyDescent="0.2">
      <c r="A7252" s="2" t="s">
        <v>2977</v>
      </c>
      <c r="B7252" s="124" t="s">
        <v>8286</v>
      </c>
      <c r="C7252" s="124"/>
      <c r="D7252" s="126">
        <v>7.81</v>
      </c>
      <c r="E7252" s="124" t="s">
        <v>769</v>
      </c>
      <c r="F7252" s="124">
        <v>-1</v>
      </c>
      <c r="G7252" s="2" t="s">
        <v>19837</v>
      </c>
      <c r="H7252" s="130"/>
      <c r="I7252" s="134"/>
      <c r="J7252" s="123">
        <f>IF(OR(tbl_Metraj22[[#This Row],[TARIH]]="",tbl_Metraj22[[#This Row],[TARIH]]="-"),0,IF(tbl_Metraj22[[#This Row],[YUZDE]]=0,tbl_Metraj22[[#This Row],[METRAJ_BETON]],tbl_Metraj22[[#This Row],[YUZDE]]*tbl_Metraj22[[#This Row],[METRAJ_BETON]]))</f>
        <v>0</v>
      </c>
      <c r="K7252" s="2" t="s">
        <v>1073</v>
      </c>
    </row>
    <row r="7253" spans="1:11" ht="14.25" x14ac:dyDescent="0.2">
      <c r="A7253" s="2" t="s">
        <v>2977</v>
      </c>
      <c r="B7253" s="124" t="s">
        <v>8287</v>
      </c>
      <c r="C7253" s="124"/>
      <c r="D7253" s="126">
        <v>1.4</v>
      </c>
      <c r="E7253" s="124" t="s">
        <v>769</v>
      </c>
      <c r="F7253" s="124">
        <v>-1</v>
      </c>
      <c r="G7253" s="2" t="s">
        <v>19838</v>
      </c>
      <c r="H7253" s="130"/>
      <c r="I7253" s="134"/>
      <c r="J7253" s="123">
        <f>IF(OR(tbl_Metraj22[[#This Row],[TARIH]]="",tbl_Metraj22[[#This Row],[TARIH]]="-"),0,IF(tbl_Metraj22[[#This Row],[YUZDE]]=0,tbl_Metraj22[[#This Row],[METRAJ_BETON]],tbl_Metraj22[[#This Row],[YUZDE]]*tbl_Metraj22[[#This Row],[METRAJ_BETON]]))</f>
        <v>0</v>
      </c>
      <c r="K7253" s="2" t="s">
        <v>1056</v>
      </c>
    </row>
    <row r="7254" spans="1:11" ht="14.25" x14ac:dyDescent="0.2">
      <c r="A7254" s="2" t="s">
        <v>2977</v>
      </c>
      <c r="B7254" s="124" t="s">
        <v>8288</v>
      </c>
      <c r="C7254" s="124"/>
      <c r="D7254" s="126">
        <v>3.85</v>
      </c>
      <c r="E7254" s="124" t="s">
        <v>769</v>
      </c>
      <c r="F7254" s="124">
        <v>-1</v>
      </c>
      <c r="G7254" s="2" t="s">
        <v>19839</v>
      </c>
      <c r="H7254" s="130"/>
      <c r="I7254" s="134"/>
      <c r="J7254" s="123">
        <f>IF(OR(tbl_Metraj22[[#This Row],[TARIH]]="",tbl_Metraj22[[#This Row],[TARIH]]="-"),0,IF(tbl_Metraj22[[#This Row],[YUZDE]]=0,tbl_Metraj22[[#This Row],[METRAJ_BETON]],tbl_Metraj22[[#This Row],[YUZDE]]*tbl_Metraj22[[#This Row],[METRAJ_BETON]]))</f>
        <v>0</v>
      </c>
      <c r="K7254" s="2" t="s">
        <v>1070</v>
      </c>
    </row>
    <row r="7255" spans="1:11" ht="14.25" x14ac:dyDescent="0.2">
      <c r="A7255" s="2" t="s">
        <v>2977</v>
      </c>
      <c r="B7255" s="124" t="s">
        <v>8289</v>
      </c>
      <c r="C7255" s="124"/>
      <c r="D7255" s="126">
        <v>5.42</v>
      </c>
      <c r="E7255" s="124" t="s">
        <v>769</v>
      </c>
      <c r="F7255" s="124">
        <v>-1</v>
      </c>
      <c r="G7255" s="2" t="s">
        <v>19840</v>
      </c>
      <c r="H7255" s="130"/>
      <c r="I7255" s="134"/>
      <c r="J7255" s="123">
        <f>IF(OR(tbl_Metraj22[[#This Row],[TARIH]]="",tbl_Metraj22[[#This Row],[TARIH]]="-"),0,IF(tbl_Metraj22[[#This Row],[YUZDE]]=0,tbl_Metraj22[[#This Row],[METRAJ_BETON]],tbl_Metraj22[[#This Row],[YUZDE]]*tbl_Metraj22[[#This Row],[METRAJ_BETON]]))</f>
        <v>0</v>
      </c>
      <c r="K7255" s="2" t="s">
        <v>1069</v>
      </c>
    </row>
    <row r="7256" spans="1:11" ht="14.25" x14ac:dyDescent="0.2">
      <c r="A7256" s="2" t="s">
        <v>2977</v>
      </c>
      <c r="B7256" s="124" t="s">
        <v>8290</v>
      </c>
      <c r="C7256" s="124"/>
      <c r="D7256" s="126">
        <v>7.84</v>
      </c>
      <c r="E7256" s="124" t="s">
        <v>769</v>
      </c>
      <c r="F7256" s="124">
        <v>-1</v>
      </c>
      <c r="G7256" s="2" t="s">
        <v>19841</v>
      </c>
      <c r="H7256" s="130"/>
      <c r="I7256" s="134"/>
      <c r="J7256" s="123">
        <f>IF(OR(tbl_Metraj22[[#This Row],[TARIH]]="",tbl_Metraj22[[#This Row],[TARIH]]="-"),0,IF(tbl_Metraj22[[#This Row],[YUZDE]]=0,tbl_Metraj22[[#This Row],[METRAJ_BETON]],tbl_Metraj22[[#This Row],[YUZDE]]*tbl_Metraj22[[#This Row],[METRAJ_BETON]]))</f>
        <v>0</v>
      </c>
      <c r="K7256" s="2" t="s">
        <v>1068</v>
      </c>
    </row>
    <row r="7257" spans="1:11" ht="14.25" x14ac:dyDescent="0.2">
      <c r="A7257" s="2" t="s">
        <v>2977</v>
      </c>
      <c r="B7257" s="124" t="s">
        <v>8291</v>
      </c>
      <c r="C7257" s="124"/>
      <c r="D7257" s="126">
        <v>8.9600000000000009</v>
      </c>
      <c r="E7257" s="124" t="s">
        <v>769</v>
      </c>
      <c r="F7257" s="124">
        <v>-1</v>
      </c>
      <c r="G7257" s="2" t="s">
        <v>19842</v>
      </c>
      <c r="H7257" s="130"/>
      <c r="I7257" s="134"/>
      <c r="J7257" s="123">
        <f>IF(OR(tbl_Metraj22[[#This Row],[TARIH]]="",tbl_Metraj22[[#This Row],[TARIH]]="-"),0,IF(tbl_Metraj22[[#This Row],[YUZDE]]=0,tbl_Metraj22[[#This Row],[METRAJ_BETON]],tbl_Metraj22[[#This Row],[YUZDE]]*tbl_Metraj22[[#This Row],[METRAJ_BETON]]))</f>
        <v>0</v>
      </c>
      <c r="K7257" s="2" t="s">
        <v>1067</v>
      </c>
    </row>
    <row r="7258" spans="1:11" ht="14.25" x14ac:dyDescent="0.2">
      <c r="A7258" s="2" t="s">
        <v>2977</v>
      </c>
      <c r="B7258" s="124" t="s">
        <v>8292</v>
      </c>
      <c r="C7258" s="124"/>
      <c r="D7258" s="126">
        <v>3.06</v>
      </c>
      <c r="E7258" s="124" t="s">
        <v>769</v>
      </c>
      <c r="F7258" s="124">
        <v>-1</v>
      </c>
      <c r="G7258" s="2" t="s">
        <v>19843</v>
      </c>
      <c r="H7258" s="130"/>
      <c r="I7258" s="134"/>
      <c r="J7258" s="123">
        <f>IF(OR(tbl_Metraj22[[#This Row],[TARIH]]="",tbl_Metraj22[[#This Row],[TARIH]]="-"),0,IF(tbl_Metraj22[[#This Row],[YUZDE]]=0,tbl_Metraj22[[#This Row],[METRAJ_BETON]],tbl_Metraj22[[#This Row],[YUZDE]]*tbl_Metraj22[[#This Row],[METRAJ_BETON]]))</f>
        <v>0</v>
      </c>
      <c r="K7258" s="2" t="s">
        <v>1066</v>
      </c>
    </row>
    <row r="7259" spans="1:11" ht="14.25" x14ac:dyDescent="0.2">
      <c r="A7259" s="2" t="s">
        <v>2977</v>
      </c>
      <c r="B7259" s="124" t="s">
        <v>8382</v>
      </c>
      <c r="C7259" s="124"/>
      <c r="D7259" s="126">
        <v>4.99</v>
      </c>
      <c r="E7259" s="124" t="s">
        <v>769</v>
      </c>
      <c r="F7259" s="124">
        <v>-1</v>
      </c>
      <c r="G7259" s="2" t="s">
        <v>19844</v>
      </c>
      <c r="H7259" s="130"/>
      <c r="I7259" s="134"/>
      <c r="J7259" s="123">
        <f>IF(OR(tbl_Metraj22[[#This Row],[TARIH]]="",tbl_Metraj22[[#This Row],[TARIH]]="-"),0,IF(tbl_Metraj22[[#This Row],[YUZDE]]=0,tbl_Metraj22[[#This Row],[METRAJ_BETON]],tbl_Metraj22[[#This Row],[YUZDE]]*tbl_Metraj22[[#This Row],[METRAJ_BETON]]))</f>
        <v>0</v>
      </c>
    </row>
    <row r="7260" spans="1:11" ht="14.25" x14ac:dyDescent="0.2">
      <c r="A7260" s="2" t="s">
        <v>2977</v>
      </c>
      <c r="B7260" s="124" t="s">
        <v>8383</v>
      </c>
      <c r="C7260" s="124"/>
      <c r="D7260" s="126">
        <v>20.260000000000002</v>
      </c>
      <c r="E7260" s="124" t="s">
        <v>769</v>
      </c>
      <c r="F7260" s="124">
        <v>-1</v>
      </c>
      <c r="G7260" s="2" t="s">
        <v>19845</v>
      </c>
      <c r="H7260" s="130"/>
      <c r="I7260" s="134"/>
      <c r="J7260" s="123">
        <f>IF(OR(tbl_Metraj22[[#This Row],[TARIH]]="",tbl_Metraj22[[#This Row],[TARIH]]="-"),0,IF(tbl_Metraj22[[#This Row],[YUZDE]]=0,tbl_Metraj22[[#This Row],[METRAJ_BETON]],tbl_Metraj22[[#This Row],[YUZDE]]*tbl_Metraj22[[#This Row],[METRAJ_BETON]]))</f>
        <v>0</v>
      </c>
    </row>
    <row r="7261" spans="1:11" ht="14.25" x14ac:dyDescent="0.2">
      <c r="A7261" s="2" t="s">
        <v>2977</v>
      </c>
      <c r="B7261" s="124" t="s">
        <v>8384</v>
      </c>
      <c r="C7261" s="124"/>
      <c r="D7261" s="126">
        <v>7.81</v>
      </c>
      <c r="E7261" s="124" t="s">
        <v>769</v>
      </c>
      <c r="F7261" s="124">
        <v>-1</v>
      </c>
      <c r="G7261" s="2" t="s">
        <v>19846</v>
      </c>
      <c r="H7261" s="130"/>
      <c r="I7261" s="134"/>
      <c r="J7261" s="123">
        <f>IF(OR(tbl_Metraj22[[#This Row],[TARIH]]="",tbl_Metraj22[[#This Row],[TARIH]]="-"),0,IF(tbl_Metraj22[[#This Row],[YUZDE]]=0,tbl_Metraj22[[#This Row],[METRAJ_BETON]],tbl_Metraj22[[#This Row],[YUZDE]]*tbl_Metraj22[[#This Row],[METRAJ_BETON]]))</f>
        <v>0</v>
      </c>
    </row>
    <row r="7262" spans="1:11" ht="14.25" x14ac:dyDescent="0.2">
      <c r="A7262" s="2" t="s">
        <v>2977</v>
      </c>
      <c r="B7262" s="124" t="s">
        <v>8385</v>
      </c>
      <c r="C7262" s="124"/>
      <c r="D7262" s="126">
        <v>1.4</v>
      </c>
      <c r="E7262" s="124" t="s">
        <v>769</v>
      </c>
      <c r="F7262" s="124">
        <v>-1</v>
      </c>
      <c r="G7262" s="2" t="s">
        <v>19847</v>
      </c>
      <c r="H7262" s="130"/>
      <c r="I7262" s="134"/>
      <c r="J7262" s="123">
        <f>IF(OR(tbl_Metraj22[[#This Row],[TARIH]]="",tbl_Metraj22[[#This Row],[TARIH]]="-"),0,IF(tbl_Metraj22[[#This Row],[YUZDE]]=0,tbl_Metraj22[[#This Row],[METRAJ_BETON]],tbl_Metraj22[[#This Row],[YUZDE]]*tbl_Metraj22[[#This Row],[METRAJ_BETON]]))</f>
        <v>0</v>
      </c>
    </row>
    <row r="7263" spans="1:11" ht="14.25" x14ac:dyDescent="0.2">
      <c r="A7263" s="2" t="s">
        <v>2977</v>
      </c>
      <c r="B7263" s="124" t="s">
        <v>8386</v>
      </c>
      <c r="C7263" s="124"/>
      <c r="D7263" s="126">
        <v>3.85</v>
      </c>
      <c r="E7263" s="124" t="s">
        <v>769</v>
      </c>
      <c r="F7263" s="124">
        <v>-1</v>
      </c>
      <c r="G7263" s="2" t="s">
        <v>19848</v>
      </c>
      <c r="H7263" s="130"/>
      <c r="I7263" s="134"/>
      <c r="J7263" s="123">
        <f>IF(OR(tbl_Metraj22[[#This Row],[TARIH]]="",tbl_Metraj22[[#This Row],[TARIH]]="-"),0,IF(tbl_Metraj22[[#This Row],[YUZDE]]=0,tbl_Metraj22[[#This Row],[METRAJ_BETON]],tbl_Metraj22[[#This Row],[YUZDE]]*tbl_Metraj22[[#This Row],[METRAJ_BETON]]))</f>
        <v>0</v>
      </c>
    </row>
    <row r="7264" spans="1:11" ht="14.25" x14ac:dyDescent="0.2">
      <c r="A7264" s="2" t="s">
        <v>2977</v>
      </c>
      <c r="B7264" s="124" t="s">
        <v>8387</v>
      </c>
      <c r="C7264" s="124"/>
      <c r="D7264" s="126">
        <v>5.42</v>
      </c>
      <c r="E7264" s="124" t="s">
        <v>769</v>
      </c>
      <c r="F7264" s="124">
        <v>-1</v>
      </c>
      <c r="G7264" s="2" t="s">
        <v>19849</v>
      </c>
      <c r="H7264" s="130"/>
      <c r="I7264" s="134"/>
      <c r="J7264" s="123">
        <f>IF(OR(tbl_Metraj22[[#This Row],[TARIH]]="",tbl_Metraj22[[#This Row],[TARIH]]="-"),0,IF(tbl_Metraj22[[#This Row],[YUZDE]]=0,tbl_Metraj22[[#This Row],[METRAJ_BETON]],tbl_Metraj22[[#This Row],[YUZDE]]*tbl_Metraj22[[#This Row],[METRAJ_BETON]]))</f>
        <v>0</v>
      </c>
    </row>
    <row r="7265" spans="1:11" ht="14.25" x14ac:dyDescent="0.2">
      <c r="A7265" s="2" t="s">
        <v>2977</v>
      </c>
      <c r="B7265" s="124" t="s">
        <v>8388</v>
      </c>
      <c r="C7265" s="124"/>
      <c r="D7265" s="126">
        <v>7.84</v>
      </c>
      <c r="E7265" s="124" t="s">
        <v>769</v>
      </c>
      <c r="F7265" s="124">
        <v>-1</v>
      </c>
      <c r="G7265" s="2" t="s">
        <v>19850</v>
      </c>
      <c r="H7265" s="130"/>
      <c r="I7265" s="134"/>
      <c r="J7265" s="123">
        <f>IF(OR(tbl_Metraj22[[#This Row],[TARIH]]="",tbl_Metraj22[[#This Row],[TARIH]]="-"),0,IF(tbl_Metraj22[[#This Row],[YUZDE]]=0,tbl_Metraj22[[#This Row],[METRAJ_BETON]],tbl_Metraj22[[#This Row],[YUZDE]]*tbl_Metraj22[[#This Row],[METRAJ_BETON]]))</f>
        <v>0</v>
      </c>
    </row>
    <row r="7266" spans="1:11" ht="14.25" x14ac:dyDescent="0.2">
      <c r="A7266" s="2" t="s">
        <v>2977</v>
      </c>
      <c r="B7266" s="124" t="s">
        <v>8389</v>
      </c>
      <c r="C7266" s="124"/>
      <c r="D7266" s="126">
        <v>8.9600000000000009</v>
      </c>
      <c r="E7266" s="124" t="s">
        <v>769</v>
      </c>
      <c r="F7266" s="124">
        <v>-1</v>
      </c>
      <c r="G7266" s="2" t="s">
        <v>19851</v>
      </c>
      <c r="H7266" s="130"/>
      <c r="I7266" s="134"/>
      <c r="J7266" s="123">
        <f>IF(OR(tbl_Metraj22[[#This Row],[TARIH]]="",tbl_Metraj22[[#This Row],[TARIH]]="-"),0,IF(tbl_Metraj22[[#This Row],[YUZDE]]=0,tbl_Metraj22[[#This Row],[METRAJ_BETON]],tbl_Metraj22[[#This Row],[YUZDE]]*tbl_Metraj22[[#This Row],[METRAJ_BETON]]))</f>
        <v>0</v>
      </c>
    </row>
    <row r="7267" spans="1:11" ht="14.25" x14ac:dyDescent="0.2">
      <c r="A7267" s="2" t="s">
        <v>2977</v>
      </c>
      <c r="B7267" s="124" t="s">
        <v>10543</v>
      </c>
      <c r="C7267" s="124"/>
      <c r="D7267" s="126">
        <v>6.72</v>
      </c>
      <c r="E7267" s="124" t="s">
        <v>769</v>
      </c>
      <c r="F7267" s="124">
        <v>-1</v>
      </c>
      <c r="G7267" s="2" t="s">
        <v>19852</v>
      </c>
      <c r="H7267" s="130"/>
      <c r="I7267" s="134"/>
      <c r="J7267" s="123">
        <f>IF(OR(tbl_Metraj22[[#This Row],[TARIH]]="",tbl_Metraj22[[#This Row],[TARIH]]="-"),0,IF(tbl_Metraj22[[#This Row],[YUZDE]]=0,tbl_Metraj22[[#This Row],[METRAJ_BETON]],tbl_Metraj22[[#This Row],[YUZDE]]*tbl_Metraj22[[#This Row],[METRAJ_BETON]]))</f>
        <v>0</v>
      </c>
      <c r="K7267" s="2" t="s">
        <v>1075</v>
      </c>
    </row>
    <row r="7268" spans="1:11" ht="14.25" x14ac:dyDescent="0.2">
      <c r="A7268" s="2" t="s">
        <v>2977</v>
      </c>
      <c r="B7268" s="124" t="s">
        <v>10544</v>
      </c>
      <c r="C7268" s="124"/>
      <c r="D7268" s="126">
        <v>6.12</v>
      </c>
      <c r="E7268" s="124" t="s">
        <v>769</v>
      </c>
      <c r="F7268" s="124">
        <v>-1</v>
      </c>
      <c r="G7268" s="2" t="s">
        <v>19853</v>
      </c>
      <c r="H7268" s="130"/>
      <c r="I7268" s="134"/>
      <c r="J7268" s="123">
        <f>IF(OR(tbl_Metraj22[[#This Row],[TARIH]]="",tbl_Metraj22[[#This Row],[TARIH]]="-"),0,IF(tbl_Metraj22[[#This Row],[YUZDE]]=0,tbl_Metraj22[[#This Row],[METRAJ_BETON]],tbl_Metraj22[[#This Row],[YUZDE]]*tbl_Metraj22[[#This Row],[METRAJ_BETON]]))</f>
        <v>0</v>
      </c>
      <c r="K7268" s="2" t="s">
        <v>1076</v>
      </c>
    </row>
    <row r="7269" spans="1:11" ht="14.25" x14ac:dyDescent="0.2">
      <c r="A7269" s="2" t="s">
        <v>787</v>
      </c>
      <c r="B7269" s="124" t="s">
        <v>9993</v>
      </c>
      <c r="C7269" s="124"/>
      <c r="D7269" s="126">
        <v>267.74</v>
      </c>
      <c r="E7269" s="124" t="s">
        <v>769</v>
      </c>
      <c r="F7269" s="124">
        <v>0</v>
      </c>
      <c r="G7269" s="2" t="s">
        <v>19854</v>
      </c>
      <c r="H7269" s="130"/>
      <c r="I7269" s="134"/>
      <c r="J7269" s="123">
        <f>IF(OR(tbl_Metraj22[[#This Row],[TARIH]]="",tbl_Metraj22[[#This Row],[TARIH]]="-"),0,IF(tbl_Metraj22[[#This Row],[YUZDE]]=0,tbl_Metraj22[[#This Row],[METRAJ_BETON]],tbl_Metraj22[[#This Row],[YUZDE]]*tbl_Metraj22[[#This Row],[METRAJ_BETON]]))</f>
        <v>0</v>
      </c>
    </row>
    <row r="7270" spans="1:11" ht="14.25" x14ac:dyDescent="0.2">
      <c r="A7270" s="2" t="s">
        <v>787</v>
      </c>
      <c r="B7270" s="124" t="s">
        <v>9994</v>
      </c>
      <c r="C7270" s="124"/>
      <c r="D7270" s="126">
        <v>300.12</v>
      </c>
      <c r="E7270" s="124" t="s">
        <v>769</v>
      </c>
      <c r="F7270" s="124">
        <v>0</v>
      </c>
      <c r="G7270" s="2" t="s">
        <v>19855</v>
      </c>
      <c r="H7270" s="130"/>
      <c r="I7270" s="134"/>
      <c r="J7270" s="123">
        <f>IF(OR(tbl_Metraj22[[#This Row],[TARIH]]="",tbl_Metraj22[[#This Row],[TARIH]]="-"),0,IF(tbl_Metraj22[[#This Row],[YUZDE]]=0,tbl_Metraj22[[#This Row],[METRAJ_BETON]],tbl_Metraj22[[#This Row],[YUZDE]]*tbl_Metraj22[[#This Row],[METRAJ_BETON]]))</f>
        <v>0</v>
      </c>
    </row>
    <row r="7271" spans="1:11" ht="14.25" x14ac:dyDescent="0.2">
      <c r="A7271" s="2" t="s">
        <v>734</v>
      </c>
      <c r="B7271" s="124" t="s">
        <v>8735</v>
      </c>
      <c r="C7271" s="124"/>
      <c r="D7271" s="126">
        <v>4.28</v>
      </c>
      <c r="E7271" s="124" t="s">
        <v>769</v>
      </c>
      <c r="F7271" s="124">
        <v>0</v>
      </c>
      <c r="G7271" s="2" t="s">
        <v>19856</v>
      </c>
      <c r="H7271" s="130"/>
      <c r="I7271" s="134"/>
      <c r="J7271" s="123">
        <f>IF(OR(tbl_Metraj22[[#This Row],[TARIH]]="",tbl_Metraj22[[#This Row],[TARIH]]="-"),0,IF(tbl_Metraj22[[#This Row],[YUZDE]]=0,tbl_Metraj22[[#This Row],[METRAJ_BETON]],tbl_Metraj22[[#This Row],[YUZDE]]*tbl_Metraj22[[#This Row],[METRAJ_BETON]]))</f>
        <v>0</v>
      </c>
      <c r="K7271" s="2" t="s">
        <v>23012</v>
      </c>
    </row>
    <row r="7272" spans="1:11" ht="14.25" x14ac:dyDescent="0.2">
      <c r="A7272" s="2" t="s">
        <v>734</v>
      </c>
      <c r="B7272" s="124" t="s">
        <v>8736</v>
      </c>
      <c r="C7272" s="124"/>
      <c r="D7272" s="126">
        <v>1.7</v>
      </c>
      <c r="E7272" s="124" t="s">
        <v>769</v>
      </c>
      <c r="F7272" s="124">
        <v>0</v>
      </c>
      <c r="G7272" s="2" t="s">
        <v>19857</v>
      </c>
      <c r="H7272" s="130"/>
      <c r="I7272" s="134"/>
      <c r="J7272" s="123">
        <f>IF(OR(tbl_Metraj22[[#This Row],[TARIH]]="",tbl_Metraj22[[#This Row],[TARIH]]="-"),0,IF(tbl_Metraj22[[#This Row],[YUZDE]]=0,tbl_Metraj22[[#This Row],[METRAJ_BETON]],tbl_Metraj22[[#This Row],[YUZDE]]*tbl_Metraj22[[#This Row],[METRAJ_BETON]]))</f>
        <v>0</v>
      </c>
      <c r="K7272" s="2" t="s">
        <v>23682</v>
      </c>
    </row>
    <row r="7273" spans="1:11" ht="14.25" x14ac:dyDescent="0.2">
      <c r="A7273" s="2" t="s">
        <v>734</v>
      </c>
      <c r="B7273" s="124" t="s">
        <v>8737</v>
      </c>
      <c r="C7273" s="124"/>
      <c r="D7273" s="126">
        <v>1.94</v>
      </c>
      <c r="E7273" s="124" t="s">
        <v>769</v>
      </c>
      <c r="F7273" s="124">
        <v>0</v>
      </c>
      <c r="G7273" s="2" t="s">
        <v>19858</v>
      </c>
      <c r="H7273" s="130"/>
      <c r="I7273" s="134"/>
      <c r="J7273" s="123">
        <f>IF(OR(tbl_Metraj22[[#This Row],[TARIH]]="",tbl_Metraj22[[#This Row],[TARIH]]="-"),0,IF(tbl_Metraj22[[#This Row],[YUZDE]]=0,tbl_Metraj22[[#This Row],[METRAJ_BETON]],tbl_Metraj22[[#This Row],[YUZDE]]*tbl_Metraj22[[#This Row],[METRAJ_BETON]]))</f>
        <v>0</v>
      </c>
      <c r="K7273" s="2" t="s">
        <v>23684</v>
      </c>
    </row>
    <row r="7274" spans="1:11" ht="14.25" x14ac:dyDescent="0.2">
      <c r="A7274" s="2" t="s">
        <v>734</v>
      </c>
      <c r="B7274" s="124" t="s">
        <v>8738</v>
      </c>
      <c r="C7274" s="124"/>
      <c r="D7274" s="126">
        <v>1.07</v>
      </c>
      <c r="E7274" s="124" t="s">
        <v>769</v>
      </c>
      <c r="F7274" s="124">
        <v>0</v>
      </c>
      <c r="G7274" s="2" t="s">
        <v>19859</v>
      </c>
      <c r="H7274" s="130"/>
      <c r="I7274" s="134"/>
      <c r="J7274" s="123">
        <f>IF(OR(tbl_Metraj22[[#This Row],[TARIH]]="",tbl_Metraj22[[#This Row],[TARIH]]="-"),0,IF(tbl_Metraj22[[#This Row],[YUZDE]]=0,tbl_Metraj22[[#This Row],[METRAJ_BETON]],tbl_Metraj22[[#This Row],[YUZDE]]*tbl_Metraj22[[#This Row],[METRAJ_BETON]]))</f>
        <v>0</v>
      </c>
      <c r="K7274" s="2" t="s">
        <v>22980</v>
      </c>
    </row>
    <row r="7275" spans="1:11" ht="14.25" x14ac:dyDescent="0.2">
      <c r="A7275" s="2" t="s">
        <v>734</v>
      </c>
      <c r="B7275" s="124" t="s">
        <v>8739</v>
      </c>
      <c r="C7275" s="124"/>
      <c r="D7275" s="126">
        <v>1.73</v>
      </c>
      <c r="E7275" s="124" t="s">
        <v>769</v>
      </c>
      <c r="F7275" s="124">
        <v>0</v>
      </c>
      <c r="G7275" s="2" t="s">
        <v>19860</v>
      </c>
      <c r="H7275" s="130"/>
      <c r="I7275" s="134"/>
      <c r="J7275" s="123">
        <f>IF(OR(tbl_Metraj22[[#This Row],[TARIH]]="",tbl_Metraj22[[#This Row],[TARIH]]="-"),0,IF(tbl_Metraj22[[#This Row],[YUZDE]]=0,tbl_Metraj22[[#This Row],[METRAJ_BETON]],tbl_Metraj22[[#This Row],[YUZDE]]*tbl_Metraj22[[#This Row],[METRAJ_BETON]]))</f>
        <v>0</v>
      </c>
      <c r="K7275" s="2" t="s">
        <v>22981</v>
      </c>
    </row>
    <row r="7276" spans="1:11" ht="14.25" x14ac:dyDescent="0.2">
      <c r="A7276" s="2" t="s">
        <v>734</v>
      </c>
      <c r="B7276" s="124" t="s">
        <v>8740</v>
      </c>
      <c r="C7276" s="124"/>
      <c r="D7276" s="126">
        <v>1.94</v>
      </c>
      <c r="E7276" s="124" t="s">
        <v>769</v>
      </c>
      <c r="F7276" s="124">
        <v>0</v>
      </c>
      <c r="G7276" s="2" t="s">
        <v>19861</v>
      </c>
      <c r="H7276" s="130"/>
      <c r="I7276" s="134"/>
      <c r="J7276" s="123">
        <f>IF(OR(tbl_Metraj22[[#This Row],[TARIH]]="",tbl_Metraj22[[#This Row],[TARIH]]="-"),0,IF(tbl_Metraj22[[#This Row],[YUZDE]]=0,tbl_Metraj22[[#This Row],[METRAJ_BETON]],tbl_Metraj22[[#This Row],[YUZDE]]*tbl_Metraj22[[#This Row],[METRAJ_BETON]]))</f>
        <v>0</v>
      </c>
      <c r="K7276" s="2" t="s">
        <v>23688</v>
      </c>
    </row>
    <row r="7277" spans="1:11" ht="14.25" x14ac:dyDescent="0.2">
      <c r="A7277" s="2" t="s">
        <v>734</v>
      </c>
      <c r="B7277" s="124" t="s">
        <v>8741</v>
      </c>
      <c r="C7277" s="124"/>
      <c r="D7277" s="126">
        <v>1.71</v>
      </c>
      <c r="E7277" s="124" t="s">
        <v>769</v>
      </c>
      <c r="F7277" s="124">
        <v>0</v>
      </c>
      <c r="G7277" s="2" t="s">
        <v>19862</v>
      </c>
      <c r="H7277" s="130"/>
      <c r="I7277" s="134"/>
      <c r="J7277" s="123">
        <f>IF(OR(tbl_Metraj22[[#This Row],[TARIH]]="",tbl_Metraj22[[#This Row],[TARIH]]="-"),0,IF(tbl_Metraj22[[#This Row],[YUZDE]]=0,tbl_Metraj22[[#This Row],[METRAJ_BETON]],tbl_Metraj22[[#This Row],[YUZDE]]*tbl_Metraj22[[#This Row],[METRAJ_BETON]]))</f>
        <v>0</v>
      </c>
      <c r="K7277" s="2" t="s">
        <v>22964</v>
      </c>
    </row>
    <row r="7278" spans="1:11" ht="14.25" x14ac:dyDescent="0.2">
      <c r="A7278" s="2" t="s">
        <v>734</v>
      </c>
      <c r="B7278" s="124" t="s">
        <v>8742</v>
      </c>
      <c r="C7278" s="124"/>
      <c r="D7278" s="126">
        <v>1.7</v>
      </c>
      <c r="E7278" s="124" t="s">
        <v>769</v>
      </c>
      <c r="F7278" s="124">
        <v>0</v>
      </c>
      <c r="G7278" s="2" t="s">
        <v>19863</v>
      </c>
      <c r="H7278" s="130"/>
      <c r="I7278" s="134"/>
      <c r="J7278" s="123">
        <f>IF(OR(tbl_Metraj22[[#This Row],[TARIH]]="",tbl_Metraj22[[#This Row],[TARIH]]="-"),0,IF(tbl_Metraj22[[#This Row],[YUZDE]]=0,tbl_Metraj22[[#This Row],[METRAJ_BETON]],tbl_Metraj22[[#This Row],[YUZDE]]*tbl_Metraj22[[#This Row],[METRAJ_BETON]]))</f>
        <v>0</v>
      </c>
      <c r="K7278" s="2" t="s">
        <v>23691</v>
      </c>
    </row>
    <row r="7279" spans="1:11" ht="14.25" x14ac:dyDescent="0.2">
      <c r="A7279" s="2" t="s">
        <v>734</v>
      </c>
      <c r="B7279" s="124" t="s">
        <v>8743</v>
      </c>
      <c r="C7279" s="124"/>
      <c r="D7279" s="126">
        <v>3.77</v>
      </c>
      <c r="E7279" s="124" t="s">
        <v>769</v>
      </c>
      <c r="F7279" s="124">
        <v>0</v>
      </c>
      <c r="G7279" s="2" t="s">
        <v>19864</v>
      </c>
      <c r="H7279" s="130"/>
      <c r="I7279" s="134"/>
      <c r="J7279" s="123">
        <f>IF(OR(tbl_Metraj22[[#This Row],[TARIH]]="",tbl_Metraj22[[#This Row],[TARIH]]="-"),0,IF(tbl_Metraj22[[#This Row],[YUZDE]]=0,tbl_Metraj22[[#This Row],[METRAJ_BETON]],tbl_Metraj22[[#This Row],[YUZDE]]*tbl_Metraj22[[#This Row],[METRAJ_BETON]]))</f>
        <v>0</v>
      </c>
      <c r="K7279" s="2" t="s">
        <v>22985</v>
      </c>
    </row>
    <row r="7280" spans="1:11" ht="14.25" x14ac:dyDescent="0.2">
      <c r="A7280" s="2" t="s">
        <v>734</v>
      </c>
      <c r="B7280" s="124" t="s">
        <v>8744</v>
      </c>
      <c r="C7280" s="124"/>
      <c r="D7280" s="126">
        <v>1.08</v>
      </c>
      <c r="E7280" s="124" t="s">
        <v>769</v>
      </c>
      <c r="F7280" s="124">
        <v>0</v>
      </c>
      <c r="G7280" s="2" t="s">
        <v>19865</v>
      </c>
      <c r="H7280" s="130"/>
      <c r="I7280" s="134"/>
      <c r="J7280" s="123">
        <f>IF(OR(tbl_Metraj22[[#This Row],[TARIH]]="",tbl_Metraj22[[#This Row],[TARIH]]="-"),0,IF(tbl_Metraj22[[#This Row],[YUZDE]]=0,tbl_Metraj22[[#This Row],[METRAJ_BETON]],tbl_Metraj22[[#This Row],[YUZDE]]*tbl_Metraj22[[#This Row],[METRAJ_BETON]]))</f>
        <v>0</v>
      </c>
      <c r="K7280" s="2" t="s">
        <v>23718</v>
      </c>
    </row>
    <row r="7281" spans="1:11" ht="14.25" x14ac:dyDescent="0.2">
      <c r="A7281" s="2" t="s">
        <v>734</v>
      </c>
      <c r="B7281" s="124" t="s">
        <v>8745</v>
      </c>
      <c r="C7281" s="124"/>
      <c r="D7281" s="126">
        <v>1.3</v>
      </c>
      <c r="E7281" s="124" t="s">
        <v>769</v>
      </c>
      <c r="F7281" s="124">
        <v>0</v>
      </c>
      <c r="G7281" s="2" t="s">
        <v>19866</v>
      </c>
      <c r="H7281" s="130"/>
      <c r="I7281" s="134"/>
      <c r="J7281" s="123">
        <f>IF(OR(tbl_Metraj22[[#This Row],[TARIH]]="",tbl_Metraj22[[#This Row],[TARIH]]="-"),0,IF(tbl_Metraj22[[#This Row],[YUZDE]]=0,tbl_Metraj22[[#This Row],[METRAJ_BETON]],tbl_Metraj22[[#This Row],[YUZDE]]*tbl_Metraj22[[#This Row],[METRAJ_BETON]]))</f>
        <v>0</v>
      </c>
      <c r="K7281" s="2" t="s">
        <v>22950</v>
      </c>
    </row>
    <row r="7282" spans="1:11" ht="14.25" x14ac:dyDescent="0.2">
      <c r="A7282" s="2" t="s">
        <v>734</v>
      </c>
      <c r="B7282" s="124" t="s">
        <v>8746</v>
      </c>
      <c r="C7282" s="124"/>
      <c r="D7282" s="126">
        <v>1.37</v>
      </c>
      <c r="E7282" s="124" t="s">
        <v>769</v>
      </c>
      <c r="F7282" s="124">
        <v>0</v>
      </c>
      <c r="G7282" s="2" t="s">
        <v>19867</v>
      </c>
      <c r="H7282" s="130"/>
      <c r="I7282" s="134"/>
      <c r="J7282" s="123">
        <f>IF(OR(tbl_Metraj22[[#This Row],[TARIH]]="",tbl_Metraj22[[#This Row],[TARIH]]="-"),0,IF(tbl_Metraj22[[#This Row],[YUZDE]]=0,tbl_Metraj22[[#This Row],[METRAJ_BETON]],tbl_Metraj22[[#This Row],[YUZDE]]*tbl_Metraj22[[#This Row],[METRAJ_BETON]]))</f>
        <v>0</v>
      </c>
      <c r="K7282" s="2" t="s">
        <v>22975</v>
      </c>
    </row>
    <row r="7283" spans="1:11" ht="14.25" x14ac:dyDescent="0.2">
      <c r="A7283" s="2" t="s">
        <v>734</v>
      </c>
      <c r="B7283" s="124" t="s">
        <v>8747</v>
      </c>
      <c r="C7283" s="124"/>
      <c r="D7283" s="126">
        <v>1.08</v>
      </c>
      <c r="E7283" s="124" t="s">
        <v>769</v>
      </c>
      <c r="F7283" s="124">
        <v>0</v>
      </c>
      <c r="G7283" s="2" t="s">
        <v>19868</v>
      </c>
      <c r="H7283" s="130"/>
      <c r="I7283" s="134"/>
      <c r="J7283" s="123">
        <f>IF(OR(tbl_Metraj22[[#This Row],[TARIH]]="",tbl_Metraj22[[#This Row],[TARIH]]="-"),0,IF(tbl_Metraj22[[#This Row],[YUZDE]]=0,tbl_Metraj22[[#This Row],[METRAJ_BETON]],tbl_Metraj22[[#This Row],[YUZDE]]*tbl_Metraj22[[#This Row],[METRAJ_BETON]]))</f>
        <v>0</v>
      </c>
      <c r="K7283" s="2" t="s">
        <v>23715</v>
      </c>
    </row>
    <row r="7284" spans="1:11" ht="14.25" x14ac:dyDescent="0.2">
      <c r="A7284" s="2" t="s">
        <v>734</v>
      </c>
      <c r="B7284" s="124" t="s">
        <v>8748</v>
      </c>
      <c r="C7284" s="124"/>
      <c r="D7284" s="126">
        <v>1.32</v>
      </c>
      <c r="E7284" s="124" t="s">
        <v>769</v>
      </c>
      <c r="F7284" s="124">
        <v>0</v>
      </c>
      <c r="G7284" s="2" t="s">
        <v>19869</v>
      </c>
      <c r="H7284" s="130"/>
      <c r="I7284" s="134"/>
      <c r="J7284" s="123">
        <f>IF(OR(tbl_Metraj22[[#This Row],[TARIH]]="",tbl_Metraj22[[#This Row],[TARIH]]="-"),0,IF(tbl_Metraj22[[#This Row],[YUZDE]]=0,tbl_Metraj22[[#This Row],[METRAJ_BETON]],tbl_Metraj22[[#This Row],[YUZDE]]*tbl_Metraj22[[#This Row],[METRAJ_BETON]]))</f>
        <v>0</v>
      </c>
      <c r="K7284" s="2" t="s">
        <v>22982</v>
      </c>
    </row>
    <row r="7285" spans="1:11" ht="14.25" x14ac:dyDescent="0.2">
      <c r="A7285" s="2" t="s">
        <v>734</v>
      </c>
      <c r="B7285" s="124" t="s">
        <v>8749</v>
      </c>
      <c r="C7285" s="124"/>
      <c r="D7285" s="126">
        <v>1.28</v>
      </c>
      <c r="E7285" s="124" t="s">
        <v>769</v>
      </c>
      <c r="F7285" s="124">
        <v>0</v>
      </c>
      <c r="G7285" s="2" t="s">
        <v>19870</v>
      </c>
      <c r="H7285" s="130"/>
      <c r="I7285" s="134"/>
      <c r="J7285" s="123">
        <f>IF(OR(tbl_Metraj22[[#This Row],[TARIH]]="",tbl_Metraj22[[#This Row],[TARIH]]="-"),0,IF(tbl_Metraj22[[#This Row],[YUZDE]]=0,tbl_Metraj22[[#This Row],[METRAJ_BETON]],tbl_Metraj22[[#This Row],[YUZDE]]*tbl_Metraj22[[#This Row],[METRAJ_BETON]]))</f>
        <v>0</v>
      </c>
      <c r="K7285" s="2" t="s">
        <v>23692</v>
      </c>
    </row>
    <row r="7286" spans="1:11" ht="14.25" x14ac:dyDescent="0.2">
      <c r="A7286" s="2" t="s">
        <v>734</v>
      </c>
      <c r="B7286" s="124" t="s">
        <v>8750</v>
      </c>
      <c r="C7286" s="124"/>
      <c r="D7286" s="126">
        <v>1.03</v>
      </c>
      <c r="E7286" s="124" t="s">
        <v>769</v>
      </c>
      <c r="F7286" s="124">
        <v>0</v>
      </c>
      <c r="G7286" s="2" t="s">
        <v>19871</v>
      </c>
      <c r="H7286" s="130"/>
      <c r="I7286" s="134"/>
      <c r="J7286" s="123">
        <f>IF(OR(tbl_Metraj22[[#This Row],[TARIH]]="",tbl_Metraj22[[#This Row],[TARIH]]="-"),0,IF(tbl_Metraj22[[#This Row],[YUZDE]]=0,tbl_Metraj22[[#This Row],[METRAJ_BETON]],tbl_Metraj22[[#This Row],[YUZDE]]*tbl_Metraj22[[#This Row],[METRAJ_BETON]]))</f>
        <v>0</v>
      </c>
      <c r="K7286" s="2" t="s">
        <v>23036</v>
      </c>
    </row>
    <row r="7287" spans="1:11" ht="14.25" x14ac:dyDescent="0.2">
      <c r="A7287" s="2" t="s">
        <v>734</v>
      </c>
      <c r="B7287" s="124" t="s">
        <v>8751</v>
      </c>
      <c r="C7287" s="124"/>
      <c r="D7287" s="126">
        <v>1.08</v>
      </c>
      <c r="E7287" s="124" t="s">
        <v>769</v>
      </c>
      <c r="F7287" s="124">
        <v>0</v>
      </c>
      <c r="G7287" s="2" t="s">
        <v>19872</v>
      </c>
      <c r="H7287" s="130"/>
      <c r="I7287" s="134"/>
      <c r="J7287" s="123">
        <f>IF(OR(tbl_Metraj22[[#This Row],[TARIH]]="",tbl_Metraj22[[#This Row],[TARIH]]="-"),0,IF(tbl_Metraj22[[#This Row],[YUZDE]]=0,tbl_Metraj22[[#This Row],[METRAJ_BETON]],tbl_Metraj22[[#This Row],[YUZDE]]*tbl_Metraj22[[#This Row],[METRAJ_BETON]]))</f>
        <v>0</v>
      </c>
      <c r="K7287" s="2" t="s">
        <v>23683</v>
      </c>
    </row>
    <row r="7288" spans="1:11" ht="14.25" x14ac:dyDescent="0.2">
      <c r="A7288" s="2" t="s">
        <v>734</v>
      </c>
      <c r="B7288" s="124" t="s">
        <v>8752</v>
      </c>
      <c r="C7288" s="124"/>
      <c r="D7288" s="126">
        <v>0.23</v>
      </c>
      <c r="E7288" s="124" t="s">
        <v>769</v>
      </c>
      <c r="F7288" s="124">
        <v>0</v>
      </c>
      <c r="G7288" s="2" t="s">
        <v>19873</v>
      </c>
      <c r="H7288" s="130"/>
      <c r="I7288" s="134"/>
      <c r="J7288" s="123">
        <f>IF(OR(tbl_Metraj22[[#This Row],[TARIH]]="",tbl_Metraj22[[#This Row],[TARIH]]="-"),0,IF(tbl_Metraj22[[#This Row],[YUZDE]]=0,tbl_Metraj22[[#This Row],[METRAJ_BETON]],tbl_Metraj22[[#This Row],[YUZDE]]*tbl_Metraj22[[#This Row],[METRAJ_BETON]]))</f>
        <v>0</v>
      </c>
      <c r="K7288" s="2" t="s">
        <v>23712</v>
      </c>
    </row>
    <row r="7289" spans="1:11" ht="14.25" x14ac:dyDescent="0.2">
      <c r="A7289" s="2" t="s">
        <v>734</v>
      </c>
      <c r="B7289" s="124" t="s">
        <v>8753</v>
      </c>
      <c r="C7289" s="124"/>
      <c r="D7289" s="126">
        <v>0.23</v>
      </c>
      <c r="E7289" s="124" t="s">
        <v>769</v>
      </c>
      <c r="F7289" s="124">
        <v>0</v>
      </c>
      <c r="G7289" s="2" t="s">
        <v>19874</v>
      </c>
      <c r="H7289" s="130"/>
      <c r="I7289" s="134"/>
      <c r="J7289" s="123">
        <f>IF(OR(tbl_Metraj22[[#This Row],[TARIH]]="",tbl_Metraj22[[#This Row],[TARIH]]="-"),0,IF(tbl_Metraj22[[#This Row],[YUZDE]]=0,tbl_Metraj22[[#This Row],[METRAJ_BETON]],tbl_Metraj22[[#This Row],[YUZDE]]*tbl_Metraj22[[#This Row],[METRAJ_BETON]]))</f>
        <v>0</v>
      </c>
      <c r="K7289" s="2" t="s">
        <v>23719</v>
      </c>
    </row>
    <row r="7290" spans="1:11" ht="14.25" x14ac:dyDescent="0.2">
      <c r="A7290" s="2" t="s">
        <v>734</v>
      </c>
      <c r="B7290" s="124" t="s">
        <v>8754</v>
      </c>
      <c r="C7290" s="124"/>
      <c r="D7290" s="126">
        <v>0.43</v>
      </c>
      <c r="E7290" s="124" t="s">
        <v>769</v>
      </c>
      <c r="F7290" s="124">
        <v>0</v>
      </c>
      <c r="G7290" s="2" t="s">
        <v>19875</v>
      </c>
      <c r="H7290" s="130"/>
      <c r="I7290" s="134"/>
      <c r="J7290" s="123">
        <f>IF(OR(tbl_Metraj22[[#This Row],[TARIH]]="",tbl_Metraj22[[#This Row],[TARIH]]="-"),0,IF(tbl_Metraj22[[#This Row],[YUZDE]]=0,tbl_Metraj22[[#This Row],[METRAJ_BETON]],tbl_Metraj22[[#This Row],[YUZDE]]*tbl_Metraj22[[#This Row],[METRAJ_BETON]]))</f>
        <v>0</v>
      </c>
      <c r="K7290" s="2" t="s">
        <v>22994</v>
      </c>
    </row>
    <row r="7291" spans="1:11" ht="14.25" x14ac:dyDescent="0.2">
      <c r="A7291" s="2" t="s">
        <v>734</v>
      </c>
      <c r="B7291" s="124" t="s">
        <v>8755</v>
      </c>
      <c r="C7291" s="124"/>
      <c r="D7291" s="126">
        <v>0.27</v>
      </c>
      <c r="E7291" s="124" t="s">
        <v>769</v>
      </c>
      <c r="F7291" s="124">
        <v>0</v>
      </c>
      <c r="G7291" s="2" t="s">
        <v>19876</v>
      </c>
      <c r="H7291" s="130"/>
      <c r="I7291" s="134"/>
      <c r="J7291" s="123">
        <f>IF(OR(tbl_Metraj22[[#This Row],[TARIH]]="",tbl_Metraj22[[#This Row],[TARIH]]="-"),0,IF(tbl_Metraj22[[#This Row],[YUZDE]]=0,tbl_Metraj22[[#This Row],[METRAJ_BETON]],tbl_Metraj22[[#This Row],[YUZDE]]*tbl_Metraj22[[#This Row],[METRAJ_BETON]]))</f>
        <v>0</v>
      </c>
      <c r="K7291" s="2" t="s">
        <v>23020</v>
      </c>
    </row>
    <row r="7292" spans="1:11" ht="14.25" x14ac:dyDescent="0.2">
      <c r="A7292" s="2" t="s">
        <v>734</v>
      </c>
      <c r="B7292" s="124" t="s">
        <v>8756</v>
      </c>
      <c r="C7292" s="124"/>
      <c r="D7292" s="126">
        <v>0.26</v>
      </c>
      <c r="E7292" s="124" t="s">
        <v>769</v>
      </c>
      <c r="F7292" s="124">
        <v>0</v>
      </c>
      <c r="G7292" s="2" t="s">
        <v>19877</v>
      </c>
      <c r="H7292" s="130"/>
      <c r="I7292" s="134"/>
      <c r="J7292" s="123">
        <f>IF(OR(tbl_Metraj22[[#This Row],[TARIH]]="",tbl_Metraj22[[#This Row],[TARIH]]="-"),0,IF(tbl_Metraj22[[#This Row],[YUZDE]]=0,tbl_Metraj22[[#This Row],[METRAJ_BETON]],tbl_Metraj22[[#This Row],[YUZDE]]*tbl_Metraj22[[#This Row],[METRAJ_BETON]]))</f>
        <v>0</v>
      </c>
      <c r="K7292" s="2" t="s">
        <v>23714</v>
      </c>
    </row>
    <row r="7293" spans="1:11" ht="14.25" x14ac:dyDescent="0.2">
      <c r="A7293" s="2" t="s">
        <v>734</v>
      </c>
      <c r="B7293" s="124" t="s">
        <v>8757</v>
      </c>
      <c r="C7293" s="124"/>
      <c r="D7293" s="126">
        <v>0.63</v>
      </c>
      <c r="E7293" s="124" t="s">
        <v>769</v>
      </c>
      <c r="F7293" s="124">
        <v>0</v>
      </c>
      <c r="G7293" s="2" t="s">
        <v>19878</v>
      </c>
      <c r="H7293" s="130"/>
      <c r="I7293" s="134"/>
      <c r="J7293" s="123">
        <f>IF(OR(tbl_Metraj22[[#This Row],[TARIH]]="",tbl_Metraj22[[#This Row],[TARIH]]="-"),0,IF(tbl_Metraj22[[#This Row],[YUZDE]]=0,tbl_Metraj22[[#This Row],[METRAJ_BETON]],tbl_Metraj22[[#This Row],[YUZDE]]*tbl_Metraj22[[#This Row],[METRAJ_BETON]]))</f>
        <v>0</v>
      </c>
      <c r="K7293" s="2" t="s">
        <v>22957</v>
      </c>
    </row>
    <row r="7294" spans="1:11" ht="14.25" x14ac:dyDescent="0.2">
      <c r="A7294" s="2" t="s">
        <v>734</v>
      </c>
      <c r="B7294" s="124" t="s">
        <v>8758</v>
      </c>
      <c r="C7294" s="124"/>
      <c r="D7294" s="126">
        <v>1.98</v>
      </c>
      <c r="E7294" s="124" t="s">
        <v>769</v>
      </c>
      <c r="F7294" s="124">
        <v>0</v>
      </c>
      <c r="G7294" s="2" t="s">
        <v>19879</v>
      </c>
      <c r="H7294" s="130"/>
      <c r="I7294" s="134"/>
      <c r="J7294" s="123">
        <f>IF(OR(tbl_Metraj22[[#This Row],[TARIH]]="",tbl_Metraj22[[#This Row],[TARIH]]="-"),0,IF(tbl_Metraj22[[#This Row],[YUZDE]]=0,tbl_Metraj22[[#This Row],[METRAJ_BETON]],tbl_Metraj22[[#This Row],[YUZDE]]*tbl_Metraj22[[#This Row],[METRAJ_BETON]]))</f>
        <v>0</v>
      </c>
      <c r="K7294" s="2" t="s">
        <v>22979</v>
      </c>
    </row>
    <row r="7295" spans="1:11" ht="14.25" x14ac:dyDescent="0.2">
      <c r="A7295" s="2" t="s">
        <v>734</v>
      </c>
      <c r="B7295" s="124" t="s">
        <v>8759</v>
      </c>
      <c r="C7295" s="124"/>
      <c r="D7295" s="126">
        <v>1.9</v>
      </c>
      <c r="E7295" s="124" t="s">
        <v>769</v>
      </c>
      <c r="F7295" s="124">
        <v>0</v>
      </c>
      <c r="G7295" s="2" t="s">
        <v>19880</v>
      </c>
      <c r="H7295" s="130"/>
      <c r="I7295" s="134"/>
      <c r="J7295" s="123">
        <f>IF(OR(tbl_Metraj22[[#This Row],[TARIH]]="",tbl_Metraj22[[#This Row],[TARIH]]="-"),0,IF(tbl_Metraj22[[#This Row],[YUZDE]]=0,tbl_Metraj22[[#This Row],[METRAJ_BETON]],tbl_Metraj22[[#This Row],[YUZDE]]*tbl_Metraj22[[#This Row],[METRAJ_BETON]]))</f>
        <v>0</v>
      </c>
      <c r="K7295" s="2" t="s">
        <v>23716</v>
      </c>
    </row>
    <row r="7296" spans="1:11" ht="14.25" x14ac:dyDescent="0.2">
      <c r="A7296" s="2" t="s">
        <v>734</v>
      </c>
      <c r="B7296" s="124" t="s">
        <v>8760</v>
      </c>
      <c r="C7296" s="124"/>
      <c r="D7296" s="126">
        <v>1.95</v>
      </c>
      <c r="E7296" s="124" t="s">
        <v>769</v>
      </c>
      <c r="F7296" s="124">
        <v>0</v>
      </c>
      <c r="G7296" s="2" t="s">
        <v>19881</v>
      </c>
      <c r="H7296" s="130"/>
      <c r="I7296" s="134"/>
      <c r="J7296" s="123">
        <f>IF(OR(tbl_Metraj22[[#This Row],[TARIH]]="",tbl_Metraj22[[#This Row],[TARIH]]="-"),0,IF(tbl_Metraj22[[#This Row],[YUZDE]]=0,tbl_Metraj22[[#This Row],[METRAJ_BETON]],tbl_Metraj22[[#This Row],[YUZDE]]*tbl_Metraj22[[#This Row],[METRAJ_BETON]]))</f>
        <v>0</v>
      </c>
      <c r="K7296" s="2" t="s">
        <v>23658</v>
      </c>
    </row>
    <row r="7297" spans="1:11" ht="14.25" x14ac:dyDescent="0.2">
      <c r="A7297" s="2" t="s">
        <v>734</v>
      </c>
      <c r="B7297" s="124" t="s">
        <v>8761</v>
      </c>
      <c r="C7297" s="124"/>
      <c r="D7297" s="126">
        <v>1.63</v>
      </c>
      <c r="E7297" s="124" t="s">
        <v>769</v>
      </c>
      <c r="F7297" s="124">
        <v>0</v>
      </c>
      <c r="G7297" s="2" t="s">
        <v>19882</v>
      </c>
      <c r="H7297" s="130"/>
      <c r="I7297" s="134"/>
      <c r="J7297" s="123">
        <f>IF(OR(tbl_Metraj22[[#This Row],[TARIH]]="",tbl_Metraj22[[#This Row],[TARIH]]="-"),0,IF(tbl_Metraj22[[#This Row],[YUZDE]]=0,tbl_Metraj22[[#This Row],[METRAJ_BETON]],tbl_Metraj22[[#This Row],[YUZDE]]*tbl_Metraj22[[#This Row],[METRAJ_BETON]]))</f>
        <v>0</v>
      </c>
      <c r="K7297" s="2" t="s">
        <v>23015</v>
      </c>
    </row>
    <row r="7298" spans="1:11" ht="14.25" x14ac:dyDescent="0.2">
      <c r="A7298" s="2" t="s">
        <v>734</v>
      </c>
      <c r="B7298" s="124" t="s">
        <v>8762</v>
      </c>
      <c r="C7298" s="124"/>
      <c r="D7298" s="126">
        <v>0.21</v>
      </c>
      <c r="E7298" s="124" t="s">
        <v>769</v>
      </c>
      <c r="F7298" s="124">
        <v>0</v>
      </c>
      <c r="G7298" s="2" t="s">
        <v>19883</v>
      </c>
      <c r="H7298" s="130"/>
      <c r="I7298" s="134"/>
      <c r="J7298" s="123">
        <f>IF(OR(tbl_Metraj22[[#This Row],[TARIH]]="",tbl_Metraj22[[#This Row],[TARIH]]="-"),0,IF(tbl_Metraj22[[#This Row],[YUZDE]]=0,tbl_Metraj22[[#This Row],[METRAJ_BETON]],tbl_Metraj22[[#This Row],[YUZDE]]*tbl_Metraj22[[#This Row],[METRAJ_BETON]]))</f>
        <v>0</v>
      </c>
      <c r="K7298" s="2" t="e">
        <v>#N/A</v>
      </c>
    </row>
    <row r="7299" spans="1:11" ht="14.25" x14ac:dyDescent="0.2">
      <c r="A7299" s="2" t="s">
        <v>734</v>
      </c>
      <c r="B7299" s="124" t="s">
        <v>8763</v>
      </c>
      <c r="C7299" s="124"/>
      <c r="D7299" s="126">
        <v>0.16</v>
      </c>
      <c r="E7299" s="124" t="s">
        <v>769</v>
      </c>
      <c r="F7299" s="124">
        <v>0</v>
      </c>
      <c r="G7299" s="2" t="s">
        <v>19884</v>
      </c>
      <c r="H7299" s="130"/>
      <c r="I7299" s="134"/>
      <c r="J7299" s="123">
        <f>IF(OR(tbl_Metraj22[[#This Row],[TARIH]]="",tbl_Metraj22[[#This Row],[TARIH]]="-"),0,IF(tbl_Metraj22[[#This Row],[YUZDE]]=0,tbl_Metraj22[[#This Row],[METRAJ_BETON]],tbl_Metraj22[[#This Row],[YUZDE]]*tbl_Metraj22[[#This Row],[METRAJ_BETON]]))</f>
        <v>0</v>
      </c>
      <c r="K7299" s="2" t="s">
        <v>23033</v>
      </c>
    </row>
    <row r="7300" spans="1:11" ht="14.25" x14ac:dyDescent="0.2">
      <c r="A7300" s="2" t="s">
        <v>734</v>
      </c>
      <c r="B7300" s="124" t="s">
        <v>8764</v>
      </c>
      <c r="C7300" s="124"/>
      <c r="D7300" s="126">
        <v>0.21</v>
      </c>
      <c r="E7300" s="124" t="s">
        <v>769</v>
      </c>
      <c r="F7300" s="124">
        <v>0</v>
      </c>
      <c r="G7300" s="2" t="s">
        <v>19885</v>
      </c>
      <c r="H7300" s="130"/>
      <c r="I7300" s="134"/>
      <c r="J7300" s="123">
        <f>IF(OR(tbl_Metraj22[[#This Row],[TARIH]]="",tbl_Metraj22[[#This Row],[TARIH]]="-"),0,IF(tbl_Metraj22[[#This Row],[YUZDE]]=0,tbl_Metraj22[[#This Row],[METRAJ_BETON]],tbl_Metraj22[[#This Row],[YUZDE]]*tbl_Metraj22[[#This Row],[METRAJ_BETON]]))</f>
        <v>0</v>
      </c>
      <c r="K7300" s="2" t="e">
        <v>#N/A</v>
      </c>
    </row>
    <row r="7301" spans="1:11" ht="14.25" x14ac:dyDescent="0.2">
      <c r="A7301" s="2" t="s">
        <v>734</v>
      </c>
      <c r="B7301" s="124" t="s">
        <v>8765</v>
      </c>
      <c r="C7301" s="124"/>
      <c r="D7301" s="126">
        <v>0.24</v>
      </c>
      <c r="E7301" s="124" t="s">
        <v>769</v>
      </c>
      <c r="F7301" s="124">
        <v>0</v>
      </c>
      <c r="G7301" s="2" t="s">
        <v>19886</v>
      </c>
      <c r="H7301" s="130"/>
      <c r="I7301" s="134"/>
      <c r="J7301" s="123">
        <f>IF(OR(tbl_Metraj22[[#This Row],[TARIH]]="",tbl_Metraj22[[#This Row],[TARIH]]="-"),0,IF(tbl_Metraj22[[#This Row],[YUZDE]]=0,tbl_Metraj22[[#This Row],[METRAJ_BETON]],tbl_Metraj22[[#This Row],[YUZDE]]*tbl_Metraj22[[#This Row],[METRAJ_BETON]]))</f>
        <v>0</v>
      </c>
      <c r="K7301" s="2" t="s">
        <v>23687</v>
      </c>
    </row>
    <row r="7302" spans="1:11" ht="14.25" x14ac:dyDescent="0.2">
      <c r="A7302" s="2" t="s">
        <v>734</v>
      </c>
      <c r="B7302" s="124" t="s">
        <v>8766</v>
      </c>
      <c r="C7302" s="124"/>
      <c r="D7302" s="126">
        <v>0.43</v>
      </c>
      <c r="E7302" s="124" t="s">
        <v>769</v>
      </c>
      <c r="F7302" s="124">
        <v>0</v>
      </c>
      <c r="G7302" s="2" t="s">
        <v>19887</v>
      </c>
      <c r="H7302" s="130"/>
      <c r="I7302" s="134"/>
      <c r="J7302" s="123">
        <f>IF(OR(tbl_Metraj22[[#This Row],[TARIH]]="",tbl_Metraj22[[#This Row],[TARIH]]="-"),0,IF(tbl_Metraj22[[#This Row],[YUZDE]]=0,tbl_Metraj22[[#This Row],[METRAJ_BETON]],tbl_Metraj22[[#This Row],[YUZDE]]*tbl_Metraj22[[#This Row],[METRAJ_BETON]]))</f>
        <v>0</v>
      </c>
      <c r="K7302" s="2" t="s">
        <v>23001</v>
      </c>
    </row>
    <row r="7303" spans="1:11" ht="14.25" x14ac:dyDescent="0.2">
      <c r="A7303" s="2" t="s">
        <v>734</v>
      </c>
      <c r="B7303" s="124" t="s">
        <v>8767</v>
      </c>
      <c r="C7303" s="124"/>
      <c r="D7303" s="126">
        <v>0.56000000000000005</v>
      </c>
      <c r="E7303" s="124" t="s">
        <v>769</v>
      </c>
      <c r="F7303" s="124">
        <v>0</v>
      </c>
      <c r="G7303" s="2" t="s">
        <v>19888</v>
      </c>
      <c r="H7303" s="130"/>
      <c r="I7303" s="134"/>
      <c r="J7303" s="123">
        <f>IF(OR(tbl_Metraj22[[#This Row],[TARIH]]="",tbl_Metraj22[[#This Row],[TARIH]]="-"),0,IF(tbl_Metraj22[[#This Row],[YUZDE]]=0,tbl_Metraj22[[#This Row],[METRAJ_BETON]],tbl_Metraj22[[#This Row],[YUZDE]]*tbl_Metraj22[[#This Row],[METRAJ_BETON]]))</f>
        <v>0</v>
      </c>
      <c r="K7303" s="2" t="s">
        <v>23713</v>
      </c>
    </row>
    <row r="7304" spans="1:11" ht="14.25" x14ac:dyDescent="0.2">
      <c r="A7304" s="2" t="s">
        <v>734</v>
      </c>
      <c r="B7304" s="124" t="s">
        <v>8768</v>
      </c>
      <c r="C7304" s="124"/>
      <c r="D7304" s="126">
        <v>0.21</v>
      </c>
      <c r="E7304" s="124" t="s">
        <v>769</v>
      </c>
      <c r="F7304" s="124">
        <v>0</v>
      </c>
      <c r="G7304" s="2" t="s">
        <v>19889</v>
      </c>
      <c r="H7304" s="130"/>
      <c r="I7304" s="134"/>
      <c r="J7304" s="123">
        <f>IF(OR(tbl_Metraj22[[#This Row],[TARIH]]="",tbl_Metraj22[[#This Row],[TARIH]]="-"),0,IF(tbl_Metraj22[[#This Row],[YUZDE]]=0,tbl_Metraj22[[#This Row],[METRAJ_BETON]],tbl_Metraj22[[#This Row],[YUZDE]]*tbl_Metraj22[[#This Row],[METRAJ_BETON]]))</f>
        <v>0</v>
      </c>
      <c r="K7304" s="2" t="s">
        <v>22967</v>
      </c>
    </row>
    <row r="7305" spans="1:11" ht="14.25" x14ac:dyDescent="0.2">
      <c r="A7305" s="2" t="s">
        <v>734</v>
      </c>
      <c r="B7305" s="124" t="s">
        <v>8769</v>
      </c>
      <c r="C7305" s="124"/>
      <c r="D7305" s="126">
        <v>0.27</v>
      </c>
      <c r="E7305" s="124" t="s">
        <v>769</v>
      </c>
      <c r="F7305" s="124">
        <v>0</v>
      </c>
      <c r="G7305" s="2" t="s">
        <v>19890</v>
      </c>
      <c r="H7305" s="130"/>
      <c r="I7305" s="134"/>
      <c r="J7305" s="123">
        <f>IF(OR(tbl_Metraj22[[#This Row],[TARIH]]="",tbl_Metraj22[[#This Row],[TARIH]]="-"),0,IF(tbl_Metraj22[[#This Row],[YUZDE]]=0,tbl_Metraj22[[#This Row],[METRAJ_BETON]],tbl_Metraj22[[#This Row],[YUZDE]]*tbl_Metraj22[[#This Row],[METRAJ_BETON]]))</f>
        <v>0</v>
      </c>
      <c r="K7305" s="2" t="e">
        <v>#N/A</v>
      </c>
    </row>
    <row r="7306" spans="1:11" ht="14.25" x14ac:dyDescent="0.2">
      <c r="A7306" s="2" t="s">
        <v>734</v>
      </c>
      <c r="B7306" s="124" t="s">
        <v>8770</v>
      </c>
      <c r="C7306" s="124"/>
      <c r="D7306" s="126">
        <v>0.43</v>
      </c>
      <c r="E7306" s="124" t="s">
        <v>769</v>
      </c>
      <c r="F7306" s="124">
        <v>0</v>
      </c>
      <c r="G7306" s="2" t="s">
        <v>19891</v>
      </c>
      <c r="H7306" s="130"/>
      <c r="I7306" s="134"/>
      <c r="J7306" s="123">
        <f>IF(OR(tbl_Metraj22[[#This Row],[TARIH]]="",tbl_Metraj22[[#This Row],[TARIH]]="-"),0,IF(tbl_Metraj22[[#This Row],[YUZDE]]=0,tbl_Metraj22[[#This Row],[METRAJ_BETON]],tbl_Metraj22[[#This Row],[YUZDE]]*tbl_Metraj22[[#This Row],[METRAJ_BETON]]))</f>
        <v>0</v>
      </c>
      <c r="K7306" s="2" t="s">
        <v>23690</v>
      </c>
    </row>
    <row r="7307" spans="1:11" ht="14.25" x14ac:dyDescent="0.2">
      <c r="A7307" s="2" t="s">
        <v>734</v>
      </c>
      <c r="B7307" s="124" t="s">
        <v>8771</v>
      </c>
      <c r="C7307" s="124"/>
      <c r="D7307" s="126">
        <v>0.77</v>
      </c>
      <c r="E7307" s="124" t="s">
        <v>769</v>
      </c>
      <c r="F7307" s="124">
        <v>0</v>
      </c>
      <c r="G7307" s="2" t="s">
        <v>19892</v>
      </c>
      <c r="H7307" s="130"/>
      <c r="I7307" s="134"/>
      <c r="J7307" s="123">
        <f>IF(OR(tbl_Metraj22[[#This Row],[TARIH]]="",tbl_Metraj22[[#This Row],[TARIH]]="-"),0,IF(tbl_Metraj22[[#This Row],[YUZDE]]=0,tbl_Metraj22[[#This Row],[METRAJ_BETON]],tbl_Metraj22[[#This Row],[YUZDE]]*tbl_Metraj22[[#This Row],[METRAJ_BETON]]))</f>
        <v>0</v>
      </c>
      <c r="K7307" s="2" t="s">
        <v>23717</v>
      </c>
    </row>
    <row r="7308" spans="1:11" ht="14.25" x14ac:dyDescent="0.2">
      <c r="A7308" s="2" t="s">
        <v>734</v>
      </c>
      <c r="B7308" s="124" t="s">
        <v>8772</v>
      </c>
      <c r="C7308" s="124"/>
      <c r="D7308" s="126">
        <v>0.96</v>
      </c>
      <c r="E7308" s="124" t="s">
        <v>769</v>
      </c>
      <c r="F7308" s="124">
        <v>0</v>
      </c>
      <c r="G7308" s="2" t="s">
        <v>19893</v>
      </c>
      <c r="H7308" s="130"/>
      <c r="I7308" s="134"/>
      <c r="J7308" s="123">
        <f>IF(OR(tbl_Metraj22[[#This Row],[TARIH]]="",tbl_Metraj22[[#This Row],[TARIH]]="-"),0,IF(tbl_Metraj22[[#This Row],[YUZDE]]=0,tbl_Metraj22[[#This Row],[METRAJ_BETON]],tbl_Metraj22[[#This Row],[YUZDE]]*tbl_Metraj22[[#This Row],[METRAJ_BETON]]))</f>
        <v>0</v>
      </c>
      <c r="K7308" s="2" t="s">
        <v>23037</v>
      </c>
    </row>
    <row r="7309" spans="1:11" ht="14.25" x14ac:dyDescent="0.2">
      <c r="A7309" s="2" t="s">
        <v>734</v>
      </c>
      <c r="B7309" s="124" t="s">
        <v>8773</v>
      </c>
      <c r="C7309" s="124"/>
      <c r="D7309" s="126">
        <v>1.77</v>
      </c>
      <c r="E7309" s="124" t="s">
        <v>769</v>
      </c>
      <c r="F7309" s="124">
        <v>0</v>
      </c>
      <c r="G7309" s="2" t="s">
        <v>19894</v>
      </c>
      <c r="H7309" s="130"/>
      <c r="I7309" s="134"/>
      <c r="J7309" s="123">
        <f>IF(OR(tbl_Metraj22[[#This Row],[TARIH]]="",tbl_Metraj22[[#This Row],[TARIH]]="-"),0,IF(tbl_Metraj22[[#This Row],[YUZDE]]=0,tbl_Metraj22[[#This Row],[METRAJ_BETON]],tbl_Metraj22[[#This Row],[YUZDE]]*tbl_Metraj22[[#This Row],[METRAJ_BETON]]))</f>
        <v>0</v>
      </c>
      <c r="K7309" s="2" t="s">
        <v>23039</v>
      </c>
    </row>
    <row r="7310" spans="1:11" ht="14.25" x14ac:dyDescent="0.2">
      <c r="A7310" s="2" t="s">
        <v>734</v>
      </c>
      <c r="B7310" s="124" t="s">
        <v>8774</v>
      </c>
      <c r="C7310" s="124"/>
      <c r="D7310" s="126">
        <v>1.1200000000000001</v>
      </c>
      <c r="E7310" s="124" t="s">
        <v>769</v>
      </c>
      <c r="F7310" s="124">
        <v>0</v>
      </c>
      <c r="G7310" s="2" t="s">
        <v>19895</v>
      </c>
      <c r="H7310" s="130"/>
      <c r="I7310" s="134"/>
      <c r="J7310" s="123">
        <f>IF(OR(tbl_Metraj22[[#This Row],[TARIH]]="",tbl_Metraj22[[#This Row],[TARIH]]="-"),0,IF(tbl_Metraj22[[#This Row],[YUZDE]]=0,tbl_Metraj22[[#This Row],[METRAJ_BETON]],tbl_Metraj22[[#This Row],[YUZDE]]*tbl_Metraj22[[#This Row],[METRAJ_BETON]]))</f>
        <v>0</v>
      </c>
      <c r="K7310" s="2" t="s">
        <v>24141</v>
      </c>
    </row>
    <row r="7311" spans="1:11" ht="14.25" x14ac:dyDescent="0.2">
      <c r="A7311" s="2" t="s">
        <v>734</v>
      </c>
      <c r="B7311" s="124" t="s">
        <v>8775</v>
      </c>
      <c r="C7311" s="124"/>
      <c r="D7311" s="126">
        <v>1.1200000000000001</v>
      </c>
      <c r="E7311" s="124" t="s">
        <v>769</v>
      </c>
      <c r="F7311" s="124">
        <v>0</v>
      </c>
      <c r="G7311" s="2" t="s">
        <v>19896</v>
      </c>
      <c r="H7311" s="130"/>
      <c r="I7311" s="134"/>
      <c r="J7311" s="123">
        <f>IF(OR(tbl_Metraj22[[#This Row],[TARIH]]="",tbl_Metraj22[[#This Row],[TARIH]]="-"),0,IF(tbl_Metraj22[[#This Row],[YUZDE]]=0,tbl_Metraj22[[#This Row],[METRAJ_BETON]],tbl_Metraj22[[#This Row],[YUZDE]]*tbl_Metraj22[[#This Row],[METRAJ_BETON]]))</f>
        <v>0</v>
      </c>
      <c r="K7311" s="2" t="s">
        <v>23017</v>
      </c>
    </row>
    <row r="7312" spans="1:11" ht="14.25" x14ac:dyDescent="0.2">
      <c r="A7312" s="2" t="s">
        <v>734</v>
      </c>
      <c r="B7312" s="124" t="s">
        <v>8776</v>
      </c>
      <c r="C7312" s="124"/>
      <c r="D7312" s="126">
        <v>1.39</v>
      </c>
      <c r="E7312" s="124" t="s">
        <v>769</v>
      </c>
      <c r="F7312" s="124">
        <v>0</v>
      </c>
      <c r="G7312" s="2" t="s">
        <v>19897</v>
      </c>
      <c r="H7312" s="130"/>
      <c r="I7312" s="134"/>
      <c r="J7312" s="123">
        <f>IF(OR(tbl_Metraj22[[#This Row],[TARIH]]="",tbl_Metraj22[[#This Row],[TARIH]]="-"),0,IF(tbl_Metraj22[[#This Row],[YUZDE]]=0,tbl_Metraj22[[#This Row],[METRAJ_BETON]],tbl_Metraj22[[#This Row],[YUZDE]]*tbl_Metraj22[[#This Row],[METRAJ_BETON]]))</f>
        <v>0</v>
      </c>
      <c r="K7312" s="2" t="s">
        <v>23005</v>
      </c>
    </row>
    <row r="7313" spans="1:11" ht="14.25" x14ac:dyDescent="0.2">
      <c r="A7313" s="2" t="s">
        <v>734</v>
      </c>
      <c r="B7313" s="124" t="s">
        <v>8777</v>
      </c>
      <c r="C7313" s="124"/>
      <c r="D7313" s="126">
        <v>1.08</v>
      </c>
      <c r="E7313" s="124" t="s">
        <v>769</v>
      </c>
      <c r="F7313" s="124">
        <v>0</v>
      </c>
      <c r="G7313" s="2" t="s">
        <v>19898</v>
      </c>
      <c r="H7313" s="130"/>
      <c r="I7313" s="134"/>
      <c r="J7313" s="123">
        <f>IF(OR(tbl_Metraj22[[#This Row],[TARIH]]="",tbl_Metraj22[[#This Row],[TARIH]]="-"),0,IF(tbl_Metraj22[[#This Row],[YUZDE]]=0,tbl_Metraj22[[#This Row],[METRAJ_BETON]],tbl_Metraj22[[#This Row],[YUZDE]]*tbl_Metraj22[[#This Row],[METRAJ_BETON]]))</f>
        <v>0</v>
      </c>
      <c r="K7313" s="2" t="s">
        <v>23666</v>
      </c>
    </row>
    <row r="7314" spans="1:11" ht="14.25" x14ac:dyDescent="0.2">
      <c r="A7314" s="2" t="s">
        <v>734</v>
      </c>
      <c r="B7314" s="124" t="s">
        <v>8778</v>
      </c>
      <c r="C7314" s="124"/>
      <c r="D7314" s="126">
        <v>1.08</v>
      </c>
      <c r="E7314" s="124" t="s">
        <v>769</v>
      </c>
      <c r="F7314" s="124">
        <v>0</v>
      </c>
      <c r="G7314" s="2" t="s">
        <v>19899</v>
      </c>
      <c r="H7314" s="130"/>
      <c r="I7314" s="134"/>
      <c r="J7314" s="123">
        <f>IF(OR(tbl_Metraj22[[#This Row],[TARIH]]="",tbl_Metraj22[[#This Row],[TARIH]]="-"),0,IF(tbl_Metraj22[[#This Row],[YUZDE]]=0,tbl_Metraj22[[#This Row],[METRAJ_BETON]],tbl_Metraj22[[#This Row],[YUZDE]]*tbl_Metraj22[[#This Row],[METRAJ_BETON]]))</f>
        <v>0</v>
      </c>
      <c r="K7314" s="2" t="s">
        <v>23665</v>
      </c>
    </row>
    <row r="7315" spans="1:11" ht="14.25" x14ac:dyDescent="0.2">
      <c r="A7315" s="2" t="s">
        <v>734</v>
      </c>
      <c r="B7315" s="124" t="s">
        <v>8779</v>
      </c>
      <c r="C7315" s="124"/>
      <c r="D7315" s="126">
        <v>1.32</v>
      </c>
      <c r="E7315" s="124" t="s">
        <v>769</v>
      </c>
      <c r="F7315" s="124">
        <v>0</v>
      </c>
      <c r="G7315" s="2" t="s">
        <v>19900</v>
      </c>
      <c r="H7315" s="130"/>
      <c r="I7315" s="134"/>
      <c r="J7315" s="123">
        <f>IF(OR(tbl_Metraj22[[#This Row],[TARIH]]="",tbl_Metraj22[[#This Row],[TARIH]]="-"),0,IF(tbl_Metraj22[[#This Row],[YUZDE]]=0,tbl_Metraj22[[#This Row],[METRAJ_BETON]],tbl_Metraj22[[#This Row],[YUZDE]]*tbl_Metraj22[[#This Row],[METRAJ_BETON]]))</f>
        <v>0</v>
      </c>
      <c r="K7315" s="2" t="s">
        <v>23007</v>
      </c>
    </row>
    <row r="7316" spans="1:11" ht="14.25" x14ac:dyDescent="0.2">
      <c r="A7316" s="2" t="s">
        <v>734</v>
      </c>
      <c r="B7316" s="124" t="s">
        <v>8780</v>
      </c>
      <c r="C7316" s="124"/>
      <c r="D7316" s="126">
        <v>1.64</v>
      </c>
      <c r="E7316" s="124" t="s">
        <v>769</v>
      </c>
      <c r="F7316" s="124">
        <v>0</v>
      </c>
      <c r="G7316" s="2" t="s">
        <v>19901</v>
      </c>
      <c r="H7316" s="130"/>
      <c r="I7316" s="134"/>
      <c r="J7316" s="123">
        <f>IF(OR(tbl_Metraj22[[#This Row],[TARIH]]="",tbl_Metraj22[[#This Row],[TARIH]]="-"),0,IF(tbl_Metraj22[[#This Row],[YUZDE]]=0,tbl_Metraj22[[#This Row],[METRAJ_BETON]],tbl_Metraj22[[#This Row],[YUZDE]]*tbl_Metraj22[[#This Row],[METRAJ_BETON]]))</f>
        <v>0</v>
      </c>
      <c r="K7316" s="2" t="s">
        <v>22983</v>
      </c>
    </row>
    <row r="7317" spans="1:11" ht="14.25" x14ac:dyDescent="0.2">
      <c r="A7317" s="2" t="s">
        <v>734</v>
      </c>
      <c r="B7317" s="124" t="s">
        <v>8781</v>
      </c>
      <c r="C7317" s="124"/>
      <c r="D7317" s="126">
        <v>3.08</v>
      </c>
      <c r="E7317" s="124" t="s">
        <v>769</v>
      </c>
      <c r="F7317" s="124">
        <v>0</v>
      </c>
      <c r="G7317" s="2" t="s">
        <v>19902</v>
      </c>
      <c r="H7317" s="130"/>
      <c r="I7317" s="134"/>
      <c r="J7317" s="123">
        <f>IF(OR(tbl_Metraj22[[#This Row],[TARIH]]="",tbl_Metraj22[[#This Row],[TARIH]]="-"),0,IF(tbl_Metraj22[[#This Row],[YUZDE]]=0,tbl_Metraj22[[#This Row],[METRAJ_BETON]],tbl_Metraj22[[#This Row],[YUZDE]]*tbl_Metraj22[[#This Row],[METRAJ_BETON]]))</f>
        <v>0</v>
      </c>
      <c r="K7317" s="2" t="s">
        <v>23680</v>
      </c>
    </row>
    <row r="7318" spans="1:11" ht="14.25" x14ac:dyDescent="0.2">
      <c r="A7318" s="2" t="s">
        <v>734</v>
      </c>
      <c r="B7318" s="124" t="s">
        <v>8782</v>
      </c>
      <c r="C7318" s="124"/>
      <c r="D7318" s="126">
        <v>0.9</v>
      </c>
      <c r="E7318" s="124" t="s">
        <v>769</v>
      </c>
      <c r="F7318" s="124">
        <v>0</v>
      </c>
      <c r="G7318" s="2" t="s">
        <v>19903</v>
      </c>
      <c r="H7318" s="130"/>
      <c r="I7318" s="134"/>
      <c r="J7318" s="123">
        <f>IF(OR(tbl_Metraj22[[#This Row],[TARIH]]="",tbl_Metraj22[[#This Row],[TARIH]]="-"),0,IF(tbl_Metraj22[[#This Row],[YUZDE]]=0,tbl_Metraj22[[#This Row],[METRAJ_BETON]],tbl_Metraj22[[#This Row],[YUZDE]]*tbl_Metraj22[[#This Row],[METRAJ_BETON]]))</f>
        <v>0</v>
      </c>
      <c r="K7318" s="2" t="e">
        <v>#N/A</v>
      </c>
    </row>
    <row r="7319" spans="1:11" ht="14.25" x14ac:dyDescent="0.2">
      <c r="A7319" s="2" t="s">
        <v>734</v>
      </c>
      <c r="B7319" s="124" t="s">
        <v>8783</v>
      </c>
      <c r="C7319" s="124"/>
      <c r="D7319" s="126">
        <v>1.34</v>
      </c>
      <c r="E7319" s="124" t="s">
        <v>769</v>
      </c>
      <c r="F7319" s="124">
        <v>0</v>
      </c>
      <c r="G7319" s="2" t="s">
        <v>19904</v>
      </c>
      <c r="H7319" s="130"/>
      <c r="I7319" s="134"/>
      <c r="J7319" s="123">
        <f>IF(OR(tbl_Metraj22[[#This Row],[TARIH]]="",tbl_Metraj22[[#This Row],[TARIH]]="-"),0,IF(tbl_Metraj22[[#This Row],[YUZDE]]=0,tbl_Metraj22[[#This Row],[METRAJ_BETON]],tbl_Metraj22[[#This Row],[YUZDE]]*tbl_Metraj22[[#This Row],[METRAJ_BETON]]))</f>
        <v>0</v>
      </c>
      <c r="K7319" s="2" t="s">
        <v>22990</v>
      </c>
    </row>
    <row r="7320" spans="1:11" ht="14.25" x14ac:dyDescent="0.2">
      <c r="A7320" s="2" t="s">
        <v>734</v>
      </c>
      <c r="B7320" s="124" t="s">
        <v>8784</v>
      </c>
      <c r="C7320" s="124"/>
      <c r="D7320" s="126">
        <v>3.08</v>
      </c>
      <c r="E7320" s="124" t="s">
        <v>769</v>
      </c>
      <c r="F7320" s="124">
        <v>0</v>
      </c>
      <c r="G7320" s="2" t="s">
        <v>19905</v>
      </c>
      <c r="H7320" s="130"/>
      <c r="I7320" s="134"/>
      <c r="J7320" s="123">
        <f>IF(OR(tbl_Metraj22[[#This Row],[TARIH]]="",tbl_Metraj22[[#This Row],[TARIH]]="-"),0,IF(tbl_Metraj22[[#This Row],[YUZDE]]=0,tbl_Metraj22[[#This Row],[METRAJ_BETON]],tbl_Metraj22[[#This Row],[YUZDE]]*tbl_Metraj22[[#This Row],[METRAJ_BETON]]))</f>
        <v>0</v>
      </c>
      <c r="K7320" s="2" t="s">
        <v>23694</v>
      </c>
    </row>
    <row r="7321" spans="1:11" ht="14.25" x14ac:dyDescent="0.2">
      <c r="A7321" s="2" t="s">
        <v>734</v>
      </c>
      <c r="B7321" s="124" t="s">
        <v>8785</v>
      </c>
      <c r="C7321" s="124"/>
      <c r="D7321" s="126">
        <v>0.9</v>
      </c>
      <c r="E7321" s="124" t="s">
        <v>769</v>
      </c>
      <c r="F7321" s="124">
        <v>0</v>
      </c>
      <c r="G7321" s="2" t="s">
        <v>19906</v>
      </c>
      <c r="H7321" s="130"/>
      <c r="I7321" s="134"/>
      <c r="J7321" s="123">
        <f>IF(OR(tbl_Metraj22[[#This Row],[TARIH]]="",tbl_Metraj22[[#This Row],[TARIH]]="-"),0,IF(tbl_Metraj22[[#This Row],[YUZDE]]=0,tbl_Metraj22[[#This Row],[METRAJ_BETON]],tbl_Metraj22[[#This Row],[YUZDE]]*tbl_Metraj22[[#This Row],[METRAJ_BETON]]))</f>
        <v>0</v>
      </c>
      <c r="K7321" s="2" t="s">
        <v>23711</v>
      </c>
    </row>
    <row r="7322" spans="1:11" ht="14.25" x14ac:dyDescent="0.2">
      <c r="A7322" s="2" t="s">
        <v>734</v>
      </c>
      <c r="B7322" s="124" t="s">
        <v>8786</v>
      </c>
      <c r="C7322" s="124"/>
      <c r="D7322" s="126">
        <v>2.13</v>
      </c>
      <c r="E7322" s="124" t="s">
        <v>769</v>
      </c>
      <c r="F7322" s="124">
        <v>0</v>
      </c>
      <c r="G7322" s="2" t="s">
        <v>19907</v>
      </c>
      <c r="H7322" s="130"/>
      <c r="I7322" s="134"/>
      <c r="J7322" s="123">
        <f>IF(OR(tbl_Metraj22[[#This Row],[TARIH]]="",tbl_Metraj22[[#This Row],[TARIH]]="-"),0,IF(tbl_Metraj22[[#This Row],[YUZDE]]=0,tbl_Metraj22[[#This Row],[METRAJ_BETON]],tbl_Metraj22[[#This Row],[YUZDE]]*tbl_Metraj22[[#This Row],[METRAJ_BETON]]))</f>
        <v>0</v>
      </c>
      <c r="K7322" s="2" t="s">
        <v>23014</v>
      </c>
    </row>
    <row r="7323" spans="1:11" ht="14.25" x14ac:dyDescent="0.2">
      <c r="A7323" s="2" t="s">
        <v>734</v>
      </c>
      <c r="B7323" s="124" t="s">
        <v>8787</v>
      </c>
      <c r="C7323" s="124"/>
      <c r="D7323" s="126">
        <v>1.1599999999999999</v>
      </c>
      <c r="E7323" s="124" t="s">
        <v>769</v>
      </c>
      <c r="F7323" s="124">
        <v>0</v>
      </c>
      <c r="G7323" s="2" t="s">
        <v>19908</v>
      </c>
      <c r="H7323" s="130"/>
      <c r="I7323" s="134"/>
      <c r="J7323" s="123">
        <f>IF(OR(tbl_Metraj22[[#This Row],[TARIH]]="",tbl_Metraj22[[#This Row],[TARIH]]="-"),0,IF(tbl_Metraj22[[#This Row],[YUZDE]]=0,tbl_Metraj22[[#This Row],[METRAJ_BETON]],tbl_Metraj22[[#This Row],[YUZDE]]*tbl_Metraj22[[#This Row],[METRAJ_BETON]]))</f>
        <v>0</v>
      </c>
      <c r="K7323" s="2" t="s">
        <v>22989</v>
      </c>
    </row>
    <row r="7324" spans="1:11" ht="14.25" x14ac:dyDescent="0.2">
      <c r="A7324" s="2" t="s">
        <v>734</v>
      </c>
      <c r="B7324" s="124" t="s">
        <v>8788</v>
      </c>
      <c r="C7324" s="124"/>
      <c r="D7324" s="126">
        <v>1.9</v>
      </c>
      <c r="E7324" s="124" t="s">
        <v>769</v>
      </c>
      <c r="F7324" s="124">
        <v>0</v>
      </c>
      <c r="G7324" s="2" t="s">
        <v>19909</v>
      </c>
      <c r="H7324" s="130"/>
      <c r="I7324" s="134"/>
      <c r="J7324" s="123">
        <f>IF(OR(tbl_Metraj22[[#This Row],[TARIH]]="",tbl_Metraj22[[#This Row],[TARIH]]="-"),0,IF(tbl_Metraj22[[#This Row],[YUZDE]]=0,tbl_Metraj22[[#This Row],[METRAJ_BETON]],tbl_Metraj22[[#This Row],[YUZDE]]*tbl_Metraj22[[#This Row],[METRAJ_BETON]]))</f>
        <v>0</v>
      </c>
      <c r="K7324" s="2" t="s">
        <v>23721</v>
      </c>
    </row>
    <row r="7325" spans="1:11" ht="14.25" x14ac:dyDescent="0.2">
      <c r="A7325" s="2" t="s">
        <v>734</v>
      </c>
      <c r="B7325" s="124" t="s">
        <v>8789</v>
      </c>
      <c r="C7325" s="124"/>
      <c r="D7325" s="126">
        <v>1.95</v>
      </c>
      <c r="E7325" s="124" t="s">
        <v>769</v>
      </c>
      <c r="F7325" s="124">
        <v>0</v>
      </c>
      <c r="G7325" s="2" t="s">
        <v>19910</v>
      </c>
      <c r="H7325" s="130"/>
      <c r="I7325" s="134"/>
      <c r="J7325" s="123">
        <f>IF(OR(tbl_Metraj22[[#This Row],[TARIH]]="",tbl_Metraj22[[#This Row],[TARIH]]="-"),0,IF(tbl_Metraj22[[#This Row],[YUZDE]]=0,tbl_Metraj22[[#This Row],[METRAJ_BETON]],tbl_Metraj22[[#This Row],[YUZDE]]*tbl_Metraj22[[#This Row],[METRAJ_BETON]]))</f>
        <v>0</v>
      </c>
      <c r="K7325" s="2" t="s">
        <v>23042</v>
      </c>
    </row>
    <row r="7326" spans="1:11" ht="14.25" x14ac:dyDescent="0.2">
      <c r="A7326" s="2" t="s">
        <v>734</v>
      </c>
      <c r="B7326" s="124" t="s">
        <v>8790</v>
      </c>
      <c r="C7326" s="124"/>
      <c r="D7326" s="126">
        <v>1.46</v>
      </c>
      <c r="E7326" s="124" t="s">
        <v>769</v>
      </c>
      <c r="F7326" s="124">
        <v>0</v>
      </c>
      <c r="G7326" s="2" t="s">
        <v>19911</v>
      </c>
      <c r="H7326" s="130"/>
      <c r="I7326" s="134"/>
      <c r="J7326" s="123">
        <f>IF(OR(tbl_Metraj22[[#This Row],[TARIH]]="",tbl_Metraj22[[#This Row],[TARIH]]="-"),0,IF(tbl_Metraj22[[#This Row],[YUZDE]]=0,tbl_Metraj22[[#This Row],[METRAJ_BETON]],tbl_Metraj22[[#This Row],[YUZDE]]*tbl_Metraj22[[#This Row],[METRAJ_BETON]]))</f>
        <v>0</v>
      </c>
      <c r="K7326" s="2" t="s">
        <v>23685</v>
      </c>
    </row>
    <row r="7327" spans="1:11" ht="14.25" x14ac:dyDescent="0.2">
      <c r="A7327" s="2" t="s">
        <v>734</v>
      </c>
      <c r="B7327" s="124" t="s">
        <v>8791</v>
      </c>
      <c r="C7327" s="124"/>
      <c r="D7327" s="126">
        <v>0.9</v>
      </c>
      <c r="E7327" s="124" t="s">
        <v>769</v>
      </c>
      <c r="F7327" s="124">
        <v>0</v>
      </c>
      <c r="G7327" s="2" t="s">
        <v>19912</v>
      </c>
      <c r="H7327" s="130"/>
      <c r="I7327" s="134"/>
      <c r="J7327" s="123">
        <f>IF(OR(tbl_Metraj22[[#This Row],[TARIH]]="",tbl_Metraj22[[#This Row],[TARIH]]="-"),0,IF(tbl_Metraj22[[#This Row],[YUZDE]]=0,tbl_Metraj22[[#This Row],[METRAJ_BETON]],tbl_Metraj22[[#This Row],[YUZDE]]*tbl_Metraj22[[#This Row],[METRAJ_BETON]]))</f>
        <v>0</v>
      </c>
      <c r="K7327" s="2" t="e">
        <v>#N/A</v>
      </c>
    </row>
    <row r="7328" spans="1:11" ht="14.25" x14ac:dyDescent="0.2">
      <c r="A7328" s="2" t="s">
        <v>734</v>
      </c>
      <c r="B7328" s="124" t="s">
        <v>8792</v>
      </c>
      <c r="C7328" s="124"/>
      <c r="D7328" s="126">
        <v>1.62</v>
      </c>
      <c r="E7328" s="124" t="s">
        <v>769</v>
      </c>
      <c r="F7328" s="124">
        <v>0</v>
      </c>
      <c r="G7328" s="2" t="s">
        <v>19913</v>
      </c>
      <c r="H7328" s="130"/>
      <c r="I7328" s="134"/>
      <c r="J7328" s="123">
        <f>IF(OR(tbl_Metraj22[[#This Row],[TARIH]]="",tbl_Metraj22[[#This Row],[TARIH]]="-"),0,IF(tbl_Metraj22[[#This Row],[YUZDE]]=0,tbl_Metraj22[[#This Row],[METRAJ_BETON]],tbl_Metraj22[[#This Row],[YUZDE]]*tbl_Metraj22[[#This Row],[METRAJ_BETON]]))</f>
        <v>0</v>
      </c>
      <c r="K7328" s="2" t="s">
        <v>22996</v>
      </c>
    </row>
    <row r="7329" spans="1:11" ht="14.25" x14ac:dyDescent="0.2">
      <c r="A7329" s="2" t="s">
        <v>734</v>
      </c>
      <c r="B7329" s="124" t="s">
        <v>8793</v>
      </c>
      <c r="C7329" s="124"/>
      <c r="D7329" s="126">
        <v>0.9</v>
      </c>
      <c r="E7329" s="124" t="s">
        <v>769</v>
      </c>
      <c r="F7329" s="124">
        <v>0</v>
      </c>
      <c r="G7329" s="2" t="s">
        <v>19914</v>
      </c>
      <c r="H7329" s="130"/>
      <c r="I7329" s="134"/>
      <c r="J7329" s="123">
        <f>IF(OR(tbl_Metraj22[[#This Row],[TARIH]]="",tbl_Metraj22[[#This Row],[TARIH]]="-"),0,IF(tbl_Metraj22[[#This Row],[YUZDE]]=0,tbl_Metraj22[[#This Row],[METRAJ_BETON]],tbl_Metraj22[[#This Row],[YUZDE]]*tbl_Metraj22[[#This Row],[METRAJ_BETON]]))</f>
        <v>0</v>
      </c>
      <c r="K7329" s="2" t="s">
        <v>23693</v>
      </c>
    </row>
    <row r="7330" spans="1:11" ht="14.25" x14ac:dyDescent="0.2">
      <c r="A7330" s="2" t="s">
        <v>734</v>
      </c>
      <c r="B7330" s="124" t="s">
        <v>8794</v>
      </c>
      <c r="C7330" s="124"/>
      <c r="D7330" s="126">
        <v>2.59</v>
      </c>
      <c r="E7330" s="124" t="s">
        <v>769</v>
      </c>
      <c r="F7330" s="124">
        <v>0</v>
      </c>
      <c r="G7330" s="2" t="s">
        <v>19915</v>
      </c>
      <c r="H7330" s="130"/>
      <c r="I7330" s="134"/>
      <c r="J7330" s="123">
        <f>IF(OR(tbl_Metraj22[[#This Row],[TARIH]]="",tbl_Metraj22[[#This Row],[TARIH]]="-"),0,IF(tbl_Metraj22[[#This Row],[YUZDE]]=0,tbl_Metraj22[[#This Row],[METRAJ_BETON]],tbl_Metraj22[[#This Row],[YUZDE]]*tbl_Metraj22[[#This Row],[METRAJ_BETON]]))</f>
        <v>0</v>
      </c>
      <c r="K7330" s="2" t="s">
        <v>23023</v>
      </c>
    </row>
    <row r="7331" spans="1:11" ht="14.25" x14ac:dyDescent="0.2">
      <c r="A7331" s="2" t="s">
        <v>734</v>
      </c>
      <c r="B7331" s="124" t="s">
        <v>8795</v>
      </c>
      <c r="C7331" s="124"/>
      <c r="D7331" s="126">
        <v>3.51</v>
      </c>
      <c r="E7331" s="124" t="s">
        <v>769</v>
      </c>
      <c r="F7331" s="124">
        <v>0</v>
      </c>
      <c r="G7331" s="2" t="s">
        <v>19916</v>
      </c>
      <c r="H7331" s="130"/>
      <c r="I7331" s="134"/>
      <c r="J7331" s="123">
        <f>IF(OR(tbl_Metraj22[[#This Row],[TARIH]]="",tbl_Metraj22[[#This Row],[TARIH]]="-"),0,IF(tbl_Metraj22[[#This Row],[YUZDE]]=0,tbl_Metraj22[[#This Row],[METRAJ_BETON]],tbl_Metraj22[[#This Row],[YUZDE]]*tbl_Metraj22[[#This Row],[METRAJ_BETON]]))</f>
        <v>0</v>
      </c>
      <c r="K7331" s="2" t="s">
        <v>24140</v>
      </c>
    </row>
    <row r="7332" spans="1:11" ht="14.25" x14ac:dyDescent="0.2">
      <c r="A7332" s="2" t="s">
        <v>734</v>
      </c>
      <c r="B7332" s="124" t="s">
        <v>8796</v>
      </c>
      <c r="C7332" s="124"/>
      <c r="D7332" s="126">
        <v>2.65</v>
      </c>
      <c r="E7332" s="124" t="s">
        <v>769</v>
      </c>
      <c r="F7332" s="124">
        <v>0</v>
      </c>
      <c r="G7332" s="2" t="s">
        <v>19917</v>
      </c>
      <c r="H7332" s="130"/>
      <c r="I7332" s="134"/>
      <c r="J7332" s="123">
        <f>IF(OR(tbl_Metraj22[[#This Row],[TARIH]]="",tbl_Metraj22[[#This Row],[TARIH]]="-"),0,IF(tbl_Metraj22[[#This Row],[YUZDE]]=0,tbl_Metraj22[[#This Row],[METRAJ_BETON]],tbl_Metraj22[[#This Row],[YUZDE]]*tbl_Metraj22[[#This Row],[METRAJ_BETON]]))</f>
        <v>0</v>
      </c>
      <c r="K7332" s="2" t="s">
        <v>23025</v>
      </c>
    </row>
    <row r="7333" spans="1:11" ht="14.25" x14ac:dyDescent="0.2">
      <c r="A7333" s="2" t="s">
        <v>734</v>
      </c>
      <c r="B7333" s="124" t="s">
        <v>8797</v>
      </c>
      <c r="C7333" s="124"/>
      <c r="D7333" s="126">
        <v>0.78</v>
      </c>
      <c r="E7333" s="124" t="s">
        <v>769</v>
      </c>
      <c r="F7333" s="124">
        <v>0</v>
      </c>
      <c r="G7333" s="2" t="s">
        <v>19918</v>
      </c>
      <c r="H7333" s="130"/>
      <c r="I7333" s="134"/>
      <c r="J7333" s="123">
        <f>IF(OR(tbl_Metraj22[[#This Row],[TARIH]]="",tbl_Metraj22[[#This Row],[TARIH]]="-"),0,IF(tbl_Metraj22[[#This Row],[YUZDE]]=0,tbl_Metraj22[[#This Row],[METRAJ_BETON]],tbl_Metraj22[[#This Row],[YUZDE]]*tbl_Metraj22[[#This Row],[METRAJ_BETON]]))</f>
        <v>0</v>
      </c>
      <c r="K7333" s="2" t="e">
        <v>#N/A</v>
      </c>
    </row>
    <row r="7334" spans="1:11" ht="14.25" x14ac:dyDescent="0.2">
      <c r="A7334" s="2" t="s">
        <v>734</v>
      </c>
      <c r="B7334" s="124" t="s">
        <v>8798</v>
      </c>
      <c r="C7334" s="124"/>
      <c r="D7334" s="126">
        <v>0.74</v>
      </c>
      <c r="E7334" s="124" t="s">
        <v>769</v>
      </c>
      <c r="F7334" s="124">
        <v>0</v>
      </c>
      <c r="G7334" s="2" t="s">
        <v>19919</v>
      </c>
      <c r="H7334" s="130"/>
      <c r="I7334" s="134"/>
      <c r="J7334" s="123">
        <f>IF(OR(tbl_Metraj22[[#This Row],[TARIH]]="",tbl_Metraj22[[#This Row],[TARIH]]="-"),0,IF(tbl_Metraj22[[#This Row],[YUZDE]]=0,tbl_Metraj22[[#This Row],[METRAJ_BETON]],tbl_Metraj22[[#This Row],[YUZDE]]*tbl_Metraj22[[#This Row],[METRAJ_BETON]]))</f>
        <v>0</v>
      </c>
      <c r="K7334" s="2" t="s">
        <v>23052</v>
      </c>
    </row>
    <row r="7335" spans="1:11" ht="14.25" x14ac:dyDescent="0.2">
      <c r="A7335" s="2" t="s">
        <v>734</v>
      </c>
      <c r="B7335" s="124" t="s">
        <v>8799</v>
      </c>
      <c r="C7335" s="124"/>
      <c r="D7335" s="126">
        <v>1.65</v>
      </c>
      <c r="E7335" s="124" t="s">
        <v>769</v>
      </c>
      <c r="F7335" s="124">
        <v>0</v>
      </c>
      <c r="G7335" s="2" t="s">
        <v>19920</v>
      </c>
      <c r="H7335" s="130"/>
      <c r="I7335" s="134"/>
      <c r="J7335" s="123">
        <f>IF(OR(tbl_Metraj22[[#This Row],[TARIH]]="",tbl_Metraj22[[#This Row],[TARIH]]="-"),0,IF(tbl_Metraj22[[#This Row],[YUZDE]]=0,tbl_Metraj22[[#This Row],[METRAJ_BETON]],tbl_Metraj22[[#This Row],[YUZDE]]*tbl_Metraj22[[#This Row],[METRAJ_BETON]]))</f>
        <v>0</v>
      </c>
      <c r="K7335" s="2" t="s">
        <v>24186</v>
      </c>
    </row>
    <row r="7336" spans="1:11" ht="14.25" x14ac:dyDescent="0.2">
      <c r="A7336" s="2" t="s">
        <v>734</v>
      </c>
      <c r="B7336" s="124" t="s">
        <v>8800</v>
      </c>
      <c r="C7336" s="124"/>
      <c r="D7336" s="126">
        <v>4.41</v>
      </c>
      <c r="E7336" s="124" t="s">
        <v>769</v>
      </c>
      <c r="F7336" s="124">
        <v>0</v>
      </c>
      <c r="G7336" s="2" t="s">
        <v>19921</v>
      </c>
      <c r="H7336" s="130"/>
      <c r="I7336" s="134"/>
      <c r="J7336" s="123">
        <f>IF(OR(tbl_Metraj22[[#This Row],[TARIH]]="",tbl_Metraj22[[#This Row],[TARIH]]="-"),0,IF(tbl_Metraj22[[#This Row],[YUZDE]]=0,tbl_Metraj22[[#This Row],[METRAJ_BETON]],tbl_Metraj22[[#This Row],[YUZDE]]*tbl_Metraj22[[#This Row],[METRAJ_BETON]]))</f>
        <v>0</v>
      </c>
      <c r="K7336" s="2" t="s">
        <v>23013</v>
      </c>
    </row>
    <row r="7337" spans="1:11" ht="14.25" x14ac:dyDescent="0.2">
      <c r="A7337" s="2" t="s">
        <v>734</v>
      </c>
      <c r="B7337" s="124" t="s">
        <v>8801</v>
      </c>
      <c r="C7337" s="124"/>
      <c r="D7337" s="126">
        <v>1.7</v>
      </c>
      <c r="E7337" s="124" t="s">
        <v>769</v>
      </c>
      <c r="F7337" s="124">
        <v>0</v>
      </c>
      <c r="G7337" s="2" t="s">
        <v>19922</v>
      </c>
      <c r="H7337" s="130"/>
      <c r="I7337" s="134"/>
      <c r="J7337" s="123">
        <f>IF(OR(tbl_Metraj22[[#This Row],[TARIH]]="",tbl_Metraj22[[#This Row],[TARIH]]="-"),0,IF(tbl_Metraj22[[#This Row],[YUZDE]]=0,tbl_Metraj22[[#This Row],[METRAJ_BETON]],tbl_Metraj22[[#This Row],[YUZDE]]*tbl_Metraj22[[#This Row],[METRAJ_BETON]]))</f>
        <v>0</v>
      </c>
      <c r="K7337" s="2" t="s">
        <v>23650</v>
      </c>
    </row>
    <row r="7338" spans="1:11" ht="14.25" x14ac:dyDescent="0.2">
      <c r="A7338" s="2" t="s">
        <v>734</v>
      </c>
      <c r="B7338" s="124" t="s">
        <v>8802</v>
      </c>
      <c r="C7338" s="124"/>
      <c r="D7338" s="126">
        <v>2.2799999999999998</v>
      </c>
      <c r="E7338" s="124" t="s">
        <v>769</v>
      </c>
      <c r="F7338" s="124">
        <v>0</v>
      </c>
      <c r="G7338" s="2" t="s">
        <v>19923</v>
      </c>
      <c r="H7338" s="130"/>
      <c r="I7338" s="134"/>
      <c r="J7338" s="123">
        <f>IF(OR(tbl_Metraj22[[#This Row],[TARIH]]="",tbl_Metraj22[[#This Row],[TARIH]]="-"),0,IF(tbl_Metraj22[[#This Row],[YUZDE]]=0,tbl_Metraj22[[#This Row],[METRAJ_BETON]],tbl_Metraj22[[#This Row],[YUZDE]]*tbl_Metraj22[[#This Row],[METRAJ_BETON]]))</f>
        <v>0</v>
      </c>
      <c r="K7338" s="2" t="s">
        <v>24191</v>
      </c>
    </row>
    <row r="7339" spans="1:11" ht="14.25" x14ac:dyDescent="0.2">
      <c r="A7339" s="2" t="s">
        <v>734</v>
      </c>
      <c r="B7339" s="124" t="s">
        <v>8803</v>
      </c>
      <c r="C7339" s="124"/>
      <c r="D7339" s="126">
        <v>1.42</v>
      </c>
      <c r="E7339" s="124" t="s">
        <v>769</v>
      </c>
      <c r="F7339" s="124">
        <v>0</v>
      </c>
      <c r="G7339" s="2" t="s">
        <v>19924</v>
      </c>
      <c r="H7339" s="130"/>
      <c r="I7339" s="134"/>
      <c r="J7339" s="123">
        <f>IF(OR(tbl_Metraj22[[#This Row],[TARIH]]="",tbl_Metraj22[[#This Row],[TARIH]]="-"),0,IF(tbl_Metraj22[[#This Row],[YUZDE]]=0,tbl_Metraj22[[#This Row],[METRAJ_BETON]],tbl_Metraj22[[#This Row],[YUZDE]]*tbl_Metraj22[[#This Row],[METRAJ_BETON]]))</f>
        <v>0</v>
      </c>
      <c r="K7339" s="2" t="s">
        <v>24240</v>
      </c>
    </row>
    <row r="7340" spans="1:11" ht="14.25" x14ac:dyDescent="0.2">
      <c r="A7340" s="2" t="s">
        <v>734</v>
      </c>
      <c r="B7340" s="124" t="s">
        <v>8804</v>
      </c>
      <c r="C7340" s="124"/>
      <c r="D7340" s="126">
        <v>0.54</v>
      </c>
      <c r="E7340" s="124" t="s">
        <v>769</v>
      </c>
      <c r="F7340" s="124">
        <v>0</v>
      </c>
      <c r="G7340" s="2" t="s">
        <v>19925</v>
      </c>
      <c r="H7340" s="130"/>
      <c r="I7340" s="134"/>
      <c r="J7340" s="123">
        <f>IF(OR(tbl_Metraj22[[#This Row],[TARIH]]="",tbl_Metraj22[[#This Row],[TARIH]]="-"),0,IF(tbl_Metraj22[[#This Row],[YUZDE]]=0,tbl_Metraj22[[#This Row],[METRAJ_BETON]],tbl_Metraj22[[#This Row],[YUZDE]]*tbl_Metraj22[[#This Row],[METRAJ_BETON]]))</f>
        <v>0</v>
      </c>
      <c r="K7340" s="2" t="s">
        <v>23651</v>
      </c>
    </row>
    <row r="7341" spans="1:11" ht="14.25" x14ac:dyDescent="0.2">
      <c r="A7341" s="2" t="s">
        <v>734</v>
      </c>
      <c r="B7341" s="124" t="s">
        <v>8805</v>
      </c>
      <c r="C7341" s="124"/>
      <c r="D7341" s="126">
        <v>0.54</v>
      </c>
      <c r="E7341" s="124" t="s">
        <v>769</v>
      </c>
      <c r="F7341" s="124">
        <v>0</v>
      </c>
      <c r="G7341" s="2" t="s">
        <v>19926</v>
      </c>
      <c r="H7341" s="130"/>
      <c r="I7341" s="134"/>
      <c r="J7341" s="123">
        <f>IF(OR(tbl_Metraj22[[#This Row],[TARIH]]="",tbl_Metraj22[[#This Row],[TARIH]]="-"),0,IF(tbl_Metraj22[[#This Row],[YUZDE]]=0,tbl_Metraj22[[#This Row],[METRAJ_BETON]],tbl_Metraj22[[#This Row],[YUZDE]]*tbl_Metraj22[[#This Row],[METRAJ_BETON]]))</f>
        <v>0</v>
      </c>
      <c r="K7341" s="2" t="s">
        <v>24164</v>
      </c>
    </row>
    <row r="7342" spans="1:11" ht="14.25" x14ac:dyDescent="0.2">
      <c r="A7342" s="2" t="s">
        <v>734</v>
      </c>
      <c r="B7342" s="124" t="s">
        <v>8806</v>
      </c>
      <c r="C7342" s="124"/>
      <c r="D7342" s="126">
        <v>0.54</v>
      </c>
      <c r="E7342" s="124" t="s">
        <v>769</v>
      </c>
      <c r="F7342" s="124">
        <v>0</v>
      </c>
      <c r="G7342" s="2" t="s">
        <v>19927</v>
      </c>
      <c r="H7342" s="130"/>
      <c r="I7342" s="134"/>
      <c r="J7342" s="123">
        <f>IF(OR(tbl_Metraj22[[#This Row],[TARIH]]="",tbl_Metraj22[[#This Row],[TARIH]]="-"),0,IF(tbl_Metraj22[[#This Row],[YUZDE]]=0,tbl_Metraj22[[#This Row],[METRAJ_BETON]],tbl_Metraj22[[#This Row],[YUZDE]]*tbl_Metraj22[[#This Row],[METRAJ_BETON]]))</f>
        <v>0</v>
      </c>
      <c r="K7342" s="2" t="e">
        <v>#N/A</v>
      </c>
    </row>
    <row r="7343" spans="1:11" ht="14.25" x14ac:dyDescent="0.2">
      <c r="A7343" s="2" t="s">
        <v>734</v>
      </c>
      <c r="B7343" s="124" t="s">
        <v>8807</v>
      </c>
      <c r="C7343" s="124"/>
      <c r="D7343" s="126">
        <v>0.54</v>
      </c>
      <c r="E7343" s="124" t="s">
        <v>769</v>
      </c>
      <c r="F7343" s="124">
        <v>0</v>
      </c>
      <c r="G7343" s="2" t="s">
        <v>19928</v>
      </c>
      <c r="H7343" s="130"/>
      <c r="I7343" s="134"/>
      <c r="J7343" s="123">
        <f>IF(OR(tbl_Metraj22[[#This Row],[TARIH]]="",tbl_Metraj22[[#This Row],[TARIH]]="-"),0,IF(tbl_Metraj22[[#This Row],[YUZDE]]=0,tbl_Metraj22[[#This Row],[METRAJ_BETON]],tbl_Metraj22[[#This Row],[YUZDE]]*tbl_Metraj22[[#This Row],[METRAJ_BETON]]))</f>
        <v>0</v>
      </c>
      <c r="K7343" s="2" t="e">
        <v>#N/A</v>
      </c>
    </row>
    <row r="7344" spans="1:11" ht="14.25" x14ac:dyDescent="0.2">
      <c r="A7344" s="2" t="s">
        <v>734</v>
      </c>
      <c r="B7344" s="124" t="s">
        <v>8808</v>
      </c>
      <c r="C7344" s="124"/>
      <c r="D7344" s="126">
        <v>3.91</v>
      </c>
      <c r="E7344" s="124" t="s">
        <v>769</v>
      </c>
      <c r="F7344" s="124">
        <v>0</v>
      </c>
      <c r="G7344" s="2" t="s">
        <v>19929</v>
      </c>
      <c r="H7344" s="130"/>
      <c r="I7344" s="134"/>
      <c r="J7344" s="123">
        <f>IF(OR(tbl_Metraj22[[#This Row],[TARIH]]="",tbl_Metraj22[[#This Row],[TARIH]]="-"),0,IF(tbl_Metraj22[[#This Row],[YUZDE]]=0,tbl_Metraj22[[#This Row],[METRAJ_BETON]],tbl_Metraj22[[#This Row],[YUZDE]]*tbl_Metraj22[[#This Row],[METRAJ_BETON]]))</f>
        <v>0</v>
      </c>
      <c r="K7344" s="2" t="s">
        <v>22986</v>
      </c>
    </row>
    <row r="7345" spans="1:11" ht="14.25" x14ac:dyDescent="0.2">
      <c r="A7345" s="2" t="s">
        <v>734</v>
      </c>
      <c r="B7345" s="124" t="s">
        <v>8809</v>
      </c>
      <c r="C7345" s="124"/>
      <c r="D7345" s="126">
        <v>2.46</v>
      </c>
      <c r="E7345" s="124" t="s">
        <v>769</v>
      </c>
      <c r="F7345" s="124">
        <v>0</v>
      </c>
      <c r="G7345" s="2" t="s">
        <v>19930</v>
      </c>
      <c r="H7345" s="130"/>
      <c r="I7345" s="134"/>
      <c r="J7345" s="123">
        <f>IF(OR(tbl_Metraj22[[#This Row],[TARIH]]="",tbl_Metraj22[[#This Row],[TARIH]]="-"),0,IF(tbl_Metraj22[[#This Row],[YUZDE]]=0,tbl_Metraj22[[#This Row],[METRAJ_BETON]],tbl_Metraj22[[#This Row],[YUZDE]]*tbl_Metraj22[[#This Row],[METRAJ_BETON]]))</f>
        <v>0</v>
      </c>
      <c r="K7345" s="2" t="s">
        <v>23051</v>
      </c>
    </row>
    <row r="7346" spans="1:11" ht="14.25" x14ac:dyDescent="0.2">
      <c r="A7346" s="2" t="s">
        <v>734</v>
      </c>
      <c r="B7346" s="124" t="s">
        <v>8810</v>
      </c>
      <c r="C7346" s="124"/>
      <c r="D7346" s="126">
        <v>9.39</v>
      </c>
      <c r="E7346" s="124" t="s">
        <v>769</v>
      </c>
      <c r="F7346" s="124">
        <v>0</v>
      </c>
      <c r="G7346" s="2" t="s">
        <v>19931</v>
      </c>
      <c r="H7346" s="130"/>
      <c r="I7346" s="134"/>
      <c r="J7346" s="123">
        <f>IF(OR(tbl_Metraj22[[#This Row],[TARIH]]="",tbl_Metraj22[[#This Row],[TARIH]]="-"),0,IF(tbl_Metraj22[[#This Row],[YUZDE]]=0,tbl_Metraj22[[#This Row],[METRAJ_BETON]],tbl_Metraj22[[#This Row],[YUZDE]]*tbl_Metraj22[[#This Row],[METRAJ_BETON]]))</f>
        <v>0</v>
      </c>
      <c r="K7346" s="2" t="s">
        <v>22987</v>
      </c>
    </row>
    <row r="7347" spans="1:11" ht="14.25" x14ac:dyDescent="0.2">
      <c r="A7347" s="2" t="s">
        <v>734</v>
      </c>
      <c r="B7347" s="124" t="s">
        <v>8811</v>
      </c>
      <c r="C7347" s="124"/>
      <c r="D7347" s="126">
        <v>0.39</v>
      </c>
      <c r="E7347" s="124" t="s">
        <v>769</v>
      </c>
      <c r="F7347" s="124">
        <v>0</v>
      </c>
      <c r="G7347" s="2" t="s">
        <v>19932</v>
      </c>
      <c r="H7347" s="130"/>
      <c r="I7347" s="134"/>
      <c r="J7347" s="123">
        <f>IF(OR(tbl_Metraj22[[#This Row],[TARIH]]="",tbl_Metraj22[[#This Row],[TARIH]]="-"),0,IF(tbl_Metraj22[[#This Row],[YUZDE]]=0,tbl_Metraj22[[#This Row],[METRAJ_BETON]],tbl_Metraj22[[#This Row],[YUZDE]]*tbl_Metraj22[[#This Row],[METRAJ_BETON]]))</f>
        <v>0</v>
      </c>
      <c r="K7347" s="2" t="s">
        <v>24241</v>
      </c>
    </row>
    <row r="7348" spans="1:11" ht="14.25" x14ac:dyDescent="0.2">
      <c r="A7348" s="2" t="s">
        <v>734</v>
      </c>
      <c r="B7348" s="124" t="s">
        <v>8812</v>
      </c>
      <c r="C7348" s="124"/>
      <c r="D7348" s="126">
        <v>0.39</v>
      </c>
      <c r="E7348" s="124" t="s">
        <v>769</v>
      </c>
      <c r="F7348" s="124">
        <v>0</v>
      </c>
      <c r="G7348" s="2" t="s">
        <v>19933</v>
      </c>
      <c r="H7348" s="130"/>
      <c r="I7348" s="134"/>
      <c r="J7348" s="123">
        <f>IF(OR(tbl_Metraj22[[#This Row],[TARIH]]="",tbl_Metraj22[[#This Row],[TARIH]]="-"),0,IF(tbl_Metraj22[[#This Row],[YUZDE]]=0,tbl_Metraj22[[#This Row],[METRAJ_BETON]],tbl_Metraj22[[#This Row],[YUZDE]]*tbl_Metraj22[[#This Row],[METRAJ_BETON]]))</f>
        <v>0</v>
      </c>
      <c r="K7348" s="2" t="s">
        <v>24242</v>
      </c>
    </row>
    <row r="7349" spans="1:11" ht="14.25" x14ac:dyDescent="0.2">
      <c r="A7349" s="2" t="s">
        <v>734</v>
      </c>
      <c r="B7349" s="124" t="s">
        <v>8813</v>
      </c>
      <c r="C7349" s="124"/>
      <c r="D7349" s="126">
        <v>0.39</v>
      </c>
      <c r="E7349" s="124" t="s">
        <v>769</v>
      </c>
      <c r="F7349" s="124">
        <v>0</v>
      </c>
      <c r="G7349" s="2" t="s">
        <v>19934</v>
      </c>
      <c r="H7349" s="130"/>
      <c r="I7349" s="134"/>
      <c r="J7349" s="123">
        <f>IF(OR(tbl_Metraj22[[#This Row],[TARIH]]="",tbl_Metraj22[[#This Row],[TARIH]]="-"),0,IF(tbl_Metraj22[[#This Row],[YUZDE]]=0,tbl_Metraj22[[#This Row],[METRAJ_BETON]],tbl_Metraj22[[#This Row],[YUZDE]]*tbl_Metraj22[[#This Row],[METRAJ_BETON]]))</f>
        <v>0</v>
      </c>
      <c r="K7349" s="2" t="s">
        <v>24165</v>
      </c>
    </row>
    <row r="7350" spans="1:11" ht="14.25" x14ac:dyDescent="0.2">
      <c r="A7350" s="2" t="s">
        <v>734</v>
      </c>
      <c r="B7350" s="124" t="s">
        <v>8814</v>
      </c>
      <c r="C7350" s="124"/>
      <c r="D7350" s="126">
        <v>0.35</v>
      </c>
      <c r="E7350" s="124" t="s">
        <v>769</v>
      </c>
      <c r="F7350" s="124">
        <v>0</v>
      </c>
      <c r="G7350" s="2" t="s">
        <v>19935</v>
      </c>
      <c r="H7350" s="130"/>
      <c r="I7350" s="134"/>
      <c r="J7350" s="123">
        <f>IF(OR(tbl_Metraj22[[#This Row],[TARIH]]="",tbl_Metraj22[[#This Row],[TARIH]]="-"),0,IF(tbl_Metraj22[[#This Row],[YUZDE]]=0,tbl_Metraj22[[#This Row],[METRAJ_BETON]],tbl_Metraj22[[#This Row],[YUZDE]]*tbl_Metraj22[[#This Row],[METRAJ_BETON]]))</f>
        <v>0</v>
      </c>
      <c r="K7350" s="2" t="e">
        <v>#N/A</v>
      </c>
    </row>
    <row r="7351" spans="1:11" ht="14.25" x14ac:dyDescent="0.2">
      <c r="A7351" s="2" t="s">
        <v>734</v>
      </c>
      <c r="B7351" s="124" t="s">
        <v>8815</v>
      </c>
      <c r="C7351" s="124"/>
      <c r="D7351" s="126">
        <v>0.35</v>
      </c>
      <c r="E7351" s="124" t="s">
        <v>769</v>
      </c>
      <c r="F7351" s="124">
        <v>0</v>
      </c>
      <c r="G7351" s="2" t="s">
        <v>19936</v>
      </c>
      <c r="H7351" s="130"/>
      <c r="I7351" s="134"/>
      <c r="J7351" s="123">
        <f>IF(OR(tbl_Metraj22[[#This Row],[TARIH]]="",tbl_Metraj22[[#This Row],[TARIH]]="-"),0,IF(tbl_Metraj22[[#This Row],[YUZDE]]=0,tbl_Metraj22[[#This Row],[METRAJ_BETON]],tbl_Metraj22[[#This Row],[YUZDE]]*tbl_Metraj22[[#This Row],[METRAJ_BETON]]))</f>
        <v>0</v>
      </c>
      <c r="K7351" s="2" t="e">
        <v>#N/A</v>
      </c>
    </row>
    <row r="7352" spans="1:11" ht="14.25" x14ac:dyDescent="0.2">
      <c r="A7352" s="2" t="s">
        <v>734</v>
      </c>
      <c r="B7352" s="124" t="s">
        <v>8816</v>
      </c>
      <c r="C7352" s="124"/>
      <c r="D7352" s="126">
        <v>0.35</v>
      </c>
      <c r="E7352" s="124" t="s">
        <v>769</v>
      </c>
      <c r="F7352" s="124">
        <v>0</v>
      </c>
      <c r="G7352" s="2" t="s">
        <v>19937</v>
      </c>
      <c r="H7352" s="130"/>
      <c r="I7352" s="134"/>
      <c r="J7352" s="123">
        <f>IF(OR(tbl_Metraj22[[#This Row],[TARIH]]="",tbl_Metraj22[[#This Row],[TARIH]]="-"),0,IF(tbl_Metraj22[[#This Row],[YUZDE]]=0,tbl_Metraj22[[#This Row],[METRAJ_BETON]],tbl_Metraj22[[#This Row],[YUZDE]]*tbl_Metraj22[[#This Row],[METRAJ_BETON]]))</f>
        <v>0</v>
      </c>
      <c r="K7352" s="2" t="e">
        <v>#N/A</v>
      </c>
    </row>
    <row r="7353" spans="1:11" ht="14.25" x14ac:dyDescent="0.2">
      <c r="A7353" s="2" t="s">
        <v>734</v>
      </c>
      <c r="B7353" s="124" t="s">
        <v>8817</v>
      </c>
      <c r="C7353" s="124"/>
      <c r="D7353" s="126">
        <v>0.43</v>
      </c>
      <c r="E7353" s="124" t="s">
        <v>769</v>
      </c>
      <c r="F7353" s="124">
        <v>0</v>
      </c>
      <c r="G7353" s="2" t="s">
        <v>19938</v>
      </c>
      <c r="H7353" s="130"/>
      <c r="I7353" s="134"/>
      <c r="J7353" s="123">
        <f>IF(OR(tbl_Metraj22[[#This Row],[TARIH]]="",tbl_Metraj22[[#This Row],[TARIH]]="-"),0,IF(tbl_Metraj22[[#This Row],[YUZDE]]=0,tbl_Metraj22[[#This Row],[METRAJ_BETON]],tbl_Metraj22[[#This Row],[YUZDE]]*tbl_Metraj22[[#This Row],[METRAJ_BETON]]))</f>
        <v>0</v>
      </c>
      <c r="K7353" s="2" t="e">
        <v>#N/A</v>
      </c>
    </row>
    <row r="7354" spans="1:11" ht="14.25" x14ac:dyDescent="0.2">
      <c r="A7354" s="2" t="s">
        <v>734</v>
      </c>
      <c r="B7354" s="124" t="s">
        <v>8818</v>
      </c>
      <c r="C7354" s="124"/>
      <c r="D7354" s="126">
        <v>0.43</v>
      </c>
      <c r="E7354" s="124" t="s">
        <v>769</v>
      </c>
      <c r="F7354" s="124">
        <v>0</v>
      </c>
      <c r="G7354" s="2" t="s">
        <v>19939</v>
      </c>
      <c r="H7354" s="130"/>
      <c r="I7354" s="134"/>
      <c r="J7354" s="123">
        <f>IF(OR(tbl_Metraj22[[#This Row],[TARIH]]="",tbl_Metraj22[[#This Row],[TARIH]]="-"),0,IF(tbl_Metraj22[[#This Row],[YUZDE]]=0,tbl_Metraj22[[#This Row],[METRAJ_BETON]],tbl_Metraj22[[#This Row],[YUZDE]]*tbl_Metraj22[[#This Row],[METRAJ_BETON]]))</f>
        <v>0</v>
      </c>
      <c r="K7354" s="2" t="e">
        <v>#N/A</v>
      </c>
    </row>
    <row r="7355" spans="1:11" ht="14.25" x14ac:dyDescent="0.2">
      <c r="A7355" s="2" t="s">
        <v>734</v>
      </c>
      <c r="B7355" s="124" t="s">
        <v>8819</v>
      </c>
      <c r="C7355" s="124"/>
      <c r="D7355" s="126">
        <v>0.43</v>
      </c>
      <c r="E7355" s="124" t="s">
        <v>769</v>
      </c>
      <c r="F7355" s="124">
        <v>0</v>
      </c>
      <c r="G7355" s="2" t="s">
        <v>19940</v>
      </c>
      <c r="H7355" s="130"/>
      <c r="I7355" s="134"/>
      <c r="J7355" s="123">
        <f>IF(OR(tbl_Metraj22[[#This Row],[TARIH]]="",tbl_Metraj22[[#This Row],[TARIH]]="-"),0,IF(tbl_Metraj22[[#This Row],[YUZDE]]=0,tbl_Metraj22[[#This Row],[METRAJ_BETON]],tbl_Metraj22[[#This Row],[YUZDE]]*tbl_Metraj22[[#This Row],[METRAJ_BETON]]))</f>
        <v>0</v>
      </c>
      <c r="K7355" s="2" t="e">
        <v>#N/A</v>
      </c>
    </row>
    <row r="7356" spans="1:11" ht="14.25" x14ac:dyDescent="0.2">
      <c r="A7356" s="2" t="s">
        <v>734</v>
      </c>
      <c r="B7356" s="124" t="s">
        <v>8820</v>
      </c>
      <c r="C7356" s="124"/>
      <c r="D7356" s="126">
        <v>1.58</v>
      </c>
      <c r="E7356" s="124" t="s">
        <v>769</v>
      </c>
      <c r="F7356" s="124">
        <v>0</v>
      </c>
      <c r="G7356" s="2" t="s">
        <v>19941</v>
      </c>
      <c r="H7356" s="130"/>
      <c r="I7356" s="134"/>
      <c r="J7356" s="123">
        <f>IF(OR(tbl_Metraj22[[#This Row],[TARIH]]="",tbl_Metraj22[[#This Row],[TARIH]]="-"),0,IF(tbl_Metraj22[[#This Row],[YUZDE]]=0,tbl_Metraj22[[#This Row],[METRAJ_BETON]],tbl_Metraj22[[#This Row],[YUZDE]]*tbl_Metraj22[[#This Row],[METRAJ_BETON]]))</f>
        <v>0</v>
      </c>
      <c r="K7356" s="2" t="s">
        <v>22963</v>
      </c>
    </row>
    <row r="7357" spans="1:11" ht="14.25" x14ac:dyDescent="0.2">
      <c r="A7357" s="2" t="s">
        <v>734</v>
      </c>
      <c r="B7357" s="124" t="s">
        <v>8821</v>
      </c>
      <c r="C7357" s="124"/>
      <c r="D7357" s="126">
        <v>1.58</v>
      </c>
      <c r="E7357" s="124" t="s">
        <v>769</v>
      </c>
      <c r="F7357" s="124">
        <v>0</v>
      </c>
      <c r="G7357" s="2" t="s">
        <v>19942</v>
      </c>
      <c r="H7357" s="130"/>
      <c r="I7357" s="134"/>
      <c r="J7357" s="123">
        <f>IF(OR(tbl_Metraj22[[#This Row],[TARIH]]="",tbl_Metraj22[[#This Row],[TARIH]]="-"),0,IF(tbl_Metraj22[[#This Row],[YUZDE]]=0,tbl_Metraj22[[#This Row],[METRAJ_BETON]],tbl_Metraj22[[#This Row],[YUZDE]]*tbl_Metraj22[[#This Row],[METRAJ_BETON]]))</f>
        <v>0</v>
      </c>
      <c r="K7357" s="2" t="s">
        <v>23027</v>
      </c>
    </row>
    <row r="7358" spans="1:11" ht="14.25" x14ac:dyDescent="0.2">
      <c r="A7358" s="2" t="s">
        <v>734</v>
      </c>
      <c r="B7358" s="124" t="s">
        <v>8822</v>
      </c>
      <c r="C7358" s="124"/>
      <c r="D7358" s="126">
        <v>3.73</v>
      </c>
      <c r="E7358" s="124" t="s">
        <v>769</v>
      </c>
      <c r="F7358" s="124">
        <v>0</v>
      </c>
      <c r="G7358" s="2" t="s">
        <v>19943</v>
      </c>
      <c r="H7358" s="130"/>
      <c r="I7358" s="134"/>
      <c r="J7358" s="123">
        <f>IF(OR(tbl_Metraj22[[#This Row],[TARIH]]="",tbl_Metraj22[[#This Row],[TARIH]]="-"),0,IF(tbl_Metraj22[[#This Row],[YUZDE]]=0,tbl_Metraj22[[#This Row],[METRAJ_BETON]],tbl_Metraj22[[#This Row],[YUZDE]]*tbl_Metraj22[[#This Row],[METRAJ_BETON]]))</f>
        <v>0</v>
      </c>
      <c r="K7358" s="2" t="s">
        <v>23003</v>
      </c>
    </row>
    <row r="7359" spans="1:11" ht="14.25" x14ac:dyDescent="0.2">
      <c r="A7359" s="2" t="s">
        <v>734</v>
      </c>
      <c r="B7359" s="124" t="s">
        <v>8823</v>
      </c>
      <c r="C7359" s="124"/>
      <c r="D7359" s="126">
        <v>0.44</v>
      </c>
      <c r="E7359" s="124" t="s">
        <v>769</v>
      </c>
      <c r="F7359" s="124">
        <v>0</v>
      </c>
      <c r="G7359" s="2" t="s">
        <v>19944</v>
      </c>
      <c r="H7359" s="130"/>
      <c r="I7359" s="134"/>
      <c r="J7359" s="123">
        <f>IF(OR(tbl_Metraj22[[#This Row],[TARIH]]="",tbl_Metraj22[[#This Row],[TARIH]]="-"),0,IF(tbl_Metraj22[[#This Row],[YUZDE]]=0,tbl_Metraj22[[#This Row],[METRAJ_BETON]],tbl_Metraj22[[#This Row],[YUZDE]]*tbl_Metraj22[[#This Row],[METRAJ_BETON]]))</f>
        <v>0</v>
      </c>
      <c r="K7359" s="2" t="s">
        <v>23652</v>
      </c>
    </row>
    <row r="7360" spans="1:11" ht="14.25" x14ac:dyDescent="0.2">
      <c r="A7360" s="2" t="s">
        <v>734</v>
      </c>
      <c r="B7360" s="124" t="s">
        <v>8824</v>
      </c>
      <c r="C7360" s="124"/>
      <c r="D7360" s="126">
        <v>0.37</v>
      </c>
      <c r="E7360" s="124" t="s">
        <v>769</v>
      </c>
      <c r="F7360" s="124">
        <v>0</v>
      </c>
      <c r="G7360" s="2" t="s">
        <v>19945</v>
      </c>
      <c r="H7360" s="130"/>
      <c r="I7360" s="134"/>
      <c r="J7360" s="123">
        <f>IF(OR(tbl_Metraj22[[#This Row],[TARIH]]="",tbl_Metraj22[[#This Row],[TARIH]]="-"),0,IF(tbl_Metraj22[[#This Row],[YUZDE]]=0,tbl_Metraj22[[#This Row],[METRAJ_BETON]],tbl_Metraj22[[#This Row],[YUZDE]]*tbl_Metraj22[[#This Row],[METRAJ_BETON]]))</f>
        <v>0</v>
      </c>
      <c r="K7360" s="2" t="e">
        <v>#N/A</v>
      </c>
    </row>
    <row r="7361" spans="1:11" ht="14.25" x14ac:dyDescent="0.2">
      <c r="A7361" s="2" t="s">
        <v>734</v>
      </c>
      <c r="B7361" s="124" t="s">
        <v>8825</v>
      </c>
      <c r="C7361" s="124"/>
      <c r="D7361" s="126">
        <v>1.58</v>
      </c>
      <c r="E7361" s="124" t="s">
        <v>769</v>
      </c>
      <c r="F7361" s="124">
        <v>0</v>
      </c>
      <c r="G7361" s="2" t="s">
        <v>19946</v>
      </c>
      <c r="H7361" s="130"/>
      <c r="I7361" s="134"/>
      <c r="J7361" s="123">
        <f>IF(OR(tbl_Metraj22[[#This Row],[TARIH]]="",tbl_Metraj22[[#This Row],[TARIH]]="-"),0,IF(tbl_Metraj22[[#This Row],[YUZDE]]=0,tbl_Metraj22[[#This Row],[METRAJ_BETON]],tbl_Metraj22[[#This Row],[YUZDE]]*tbl_Metraj22[[#This Row],[METRAJ_BETON]]))</f>
        <v>0</v>
      </c>
      <c r="K7361" s="2" t="s">
        <v>23702</v>
      </c>
    </row>
    <row r="7362" spans="1:11" ht="14.25" x14ac:dyDescent="0.2">
      <c r="A7362" s="2" t="s">
        <v>734</v>
      </c>
      <c r="B7362" s="124" t="s">
        <v>8826</v>
      </c>
      <c r="C7362" s="124"/>
      <c r="D7362" s="126">
        <v>2.76</v>
      </c>
      <c r="E7362" s="124" t="s">
        <v>769</v>
      </c>
      <c r="F7362" s="124">
        <v>0</v>
      </c>
      <c r="G7362" s="2" t="s">
        <v>19947</v>
      </c>
      <c r="H7362" s="130"/>
      <c r="I7362" s="134"/>
      <c r="J7362" s="123">
        <f>IF(OR(tbl_Metraj22[[#This Row],[TARIH]]="",tbl_Metraj22[[#This Row],[TARIH]]="-"),0,IF(tbl_Metraj22[[#This Row],[YUZDE]]=0,tbl_Metraj22[[#This Row],[METRAJ_BETON]],tbl_Metraj22[[#This Row],[YUZDE]]*tbl_Metraj22[[#This Row],[METRAJ_BETON]]))</f>
        <v>0</v>
      </c>
      <c r="K7362" s="2" t="s">
        <v>22984</v>
      </c>
    </row>
    <row r="7363" spans="1:11" ht="14.25" x14ac:dyDescent="0.2">
      <c r="A7363" s="2" t="s">
        <v>728</v>
      </c>
      <c r="B7363" s="124" t="s">
        <v>10301</v>
      </c>
      <c r="C7363" s="124"/>
      <c r="D7363" s="126">
        <v>2.8</v>
      </c>
      <c r="E7363" s="124" t="s">
        <v>769</v>
      </c>
      <c r="F7363" s="124">
        <v>0</v>
      </c>
      <c r="G7363" s="2" t="s">
        <v>19948</v>
      </c>
      <c r="H7363" s="130"/>
      <c r="I7363" s="134"/>
      <c r="J7363" s="123">
        <f>IF(OR(tbl_Metraj22[[#This Row],[TARIH]]="",tbl_Metraj22[[#This Row],[TARIH]]="-"),0,IF(tbl_Metraj22[[#This Row],[YUZDE]]=0,tbl_Metraj22[[#This Row],[METRAJ_BETON]],tbl_Metraj22[[#This Row],[YUZDE]]*tbl_Metraj22[[#This Row],[METRAJ_BETON]]))</f>
        <v>0</v>
      </c>
      <c r="K7363" s="2" t="s">
        <v>1300</v>
      </c>
    </row>
    <row r="7364" spans="1:11" ht="14.25" x14ac:dyDescent="0.2">
      <c r="A7364" s="2" t="s">
        <v>728</v>
      </c>
      <c r="B7364" s="124" t="s">
        <v>10307</v>
      </c>
      <c r="C7364" s="124"/>
      <c r="D7364" s="126">
        <v>0.82</v>
      </c>
      <c r="E7364" s="124" t="s">
        <v>769</v>
      </c>
      <c r="F7364" s="124">
        <v>0</v>
      </c>
      <c r="G7364" s="2" t="s">
        <v>19949</v>
      </c>
      <c r="H7364" s="130"/>
      <c r="I7364" s="134"/>
      <c r="J7364" s="123">
        <f>IF(OR(tbl_Metraj22[[#This Row],[TARIH]]="",tbl_Metraj22[[#This Row],[TARIH]]="-"),0,IF(tbl_Metraj22[[#This Row],[YUZDE]]=0,tbl_Metraj22[[#This Row],[METRAJ_BETON]],tbl_Metraj22[[#This Row],[YUZDE]]*tbl_Metraj22[[#This Row],[METRAJ_BETON]]))</f>
        <v>0</v>
      </c>
      <c r="K7364" s="2" t="s">
        <v>1323</v>
      </c>
    </row>
    <row r="7365" spans="1:11" ht="14.25" x14ac:dyDescent="0.2">
      <c r="A7365" s="2" t="s">
        <v>728</v>
      </c>
      <c r="B7365" s="124" t="s">
        <v>10308</v>
      </c>
      <c r="C7365" s="124"/>
      <c r="D7365" s="126">
        <v>4.2300000000000004</v>
      </c>
      <c r="E7365" s="124" t="s">
        <v>769</v>
      </c>
      <c r="F7365" s="124">
        <v>0</v>
      </c>
      <c r="G7365" s="2" t="s">
        <v>19950</v>
      </c>
      <c r="H7365" s="130"/>
      <c r="I7365" s="134"/>
      <c r="J7365" s="123">
        <f>IF(OR(tbl_Metraj22[[#This Row],[TARIH]]="",tbl_Metraj22[[#This Row],[TARIH]]="-"),0,IF(tbl_Metraj22[[#This Row],[YUZDE]]=0,tbl_Metraj22[[#This Row],[METRAJ_BETON]],tbl_Metraj22[[#This Row],[YUZDE]]*tbl_Metraj22[[#This Row],[METRAJ_BETON]]))</f>
        <v>0</v>
      </c>
      <c r="K7365" s="2" t="s">
        <v>1267</v>
      </c>
    </row>
    <row r="7366" spans="1:11" ht="14.25" x14ac:dyDescent="0.2">
      <c r="A7366" s="2" t="s">
        <v>728</v>
      </c>
      <c r="B7366" s="124" t="s">
        <v>10312</v>
      </c>
      <c r="C7366" s="124"/>
      <c r="D7366" s="126">
        <v>2.2599999999999998</v>
      </c>
      <c r="E7366" s="124" t="s">
        <v>769</v>
      </c>
      <c r="F7366" s="124">
        <v>0</v>
      </c>
      <c r="G7366" s="2" t="s">
        <v>19951</v>
      </c>
      <c r="H7366" s="130"/>
      <c r="I7366" s="134"/>
      <c r="J7366" s="123">
        <f>IF(OR(tbl_Metraj22[[#This Row],[TARIH]]="",tbl_Metraj22[[#This Row],[TARIH]]="-"),0,IF(tbl_Metraj22[[#This Row],[YUZDE]]=0,tbl_Metraj22[[#This Row],[METRAJ_BETON]],tbl_Metraj22[[#This Row],[YUZDE]]*tbl_Metraj22[[#This Row],[METRAJ_BETON]]))</f>
        <v>0</v>
      </c>
      <c r="K7366" s="2" t="s">
        <v>1290</v>
      </c>
    </row>
    <row r="7367" spans="1:11" ht="14.25" x14ac:dyDescent="0.2">
      <c r="A7367" s="2" t="s">
        <v>728</v>
      </c>
      <c r="B7367" s="124" t="s">
        <v>10313</v>
      </c>
      <c r="C7367" s="124"/>
      <c r="D7367" s="126">
        <v>3.09</v>
      </c>
      <c r="E7367" s="124" t="s">
        <v>769</v>
      </c>
      <c r="F7367" s="124">
        <v>0</v>
      </c>
      <c r="G7367" s="2" t="s">
        <v>19952</v>
      </c>
      <c r="H7367" s="130"/>
      <c r="I7367" s="134"/>
      <c r="J7367" s="123">
        <f>IF(OR(tbl_Metraj22[[#This Row],[TARIH]]="",tbl_Metraj22[[#This Row],[TARIH]]="-"),0,IF(tbl_Metraj22[[#This Row],[YUZDE]]=0,tbl_Metraj22[[#This Row],[METRAJ_BETON]],tbl_Metraj22[[#This Row],[YUZDE]]*tbl_Metraj22[[#This Row],[METRAJ_BETON]]))</f>
        <v>0</v>
      </c>
      <c r="K7367" s="2" t="s">
        <v>1291</v>
      </c>
    </row>
    <row r="7368" spans="1:11" ht="14.25" x14ac:dyDescent="0.2">
      <c r="A7368" s="2" t="s">
        <v>728</v>
      </c>
      <c r="B7368" s="124" t="s">
        <v>10316</v>
      </c>
      <c r="C7368" s="124"/>
      <c r="D7368" s="126">
        <v>2.2599999999999998</v>
      </c>
      <c r="E7368" s="124" t="s">
        <v>769</v>
      </c>
      <c r="F7368" s="124">
        <v>0</v>
      </c>
      <c r="G7368" s="2" t="s">
        <v>19953</v>
      </c>
      <c r="H7368" s="130"/>
      <c r="I7368" s="134"/>
      <c r="J7368" s="123">
        <f>IF(OR(tbl_Metraj22[[#This Row],[TARIH]]="",tbl_Metraj22[[#This Row],[TARIH]]="-"),0,IF(tbl_Metraj22[[#This Row],[YUZDE]]=0,tbl_Metraj22[[#This Row],[METRAJ_BETON]],tbl_Metraj22[[#This Row],[YUZDE]]*tbl_Metraj22[[#This Row],[METRAJ_BETON]]))</f>
        <v>0</v>
      </c>
      <c r="K7368" s="2" t="s">
        <v>1294</v>
      </c>
    </row>
    <row r="7369" spans="1:11" ht="14.25" x14ac:dyDescent="0.2">
      <c r="A7369" s="2" t="s">
        <v>728</v>
      </c>
      <c r="B7369" s="124" t="s">
        <v>10317</v>
      </c>
      <c r="C7369" s="124"/>
      <c r="D7369" s="126">
        <v>2.2599999999999998</v>
      </c>
      <c r="E7369" s="124" t="s">
        <v>769</v>
      </c>
      <c r="F7369" s="124">
        <v>0</v>
      </c>
      <c r="G7369" s="2" t="s">
        <v>19954</v>
      </c>
      <c r="H7369" s="130"/>
      <c r="I7369" s="134"/>
      <c r="J7369" s="123">
        <f>IF(OR(tbl_Metraj22[[#This Row],[TARIH]]="",tbl_Metraj22[[#This Row],[TARIH]]="-"),0,IF(tbl_Metraj22[[#This Row],[YUZDE]]=0,tbl_Metraj22[[#This Row],[METRAJ_BETON]],tbl_Metraj22[[#This Row],[YUZDE]]*tbl_Metraj22[[#This Row],[METRAJ_BETON]]))</f>
        <v>0</v>
      </c>
      <c r="K7369" s="2" t="s">
        <v>1295</v>
      </c>
    </row>
    <row r="7370" spans="1:11" ht="14.25" x14ac:dyDescent="0.2">
      <c r="A7370" s="2" t="s">
        <v>728</v>
      </c>
      <c r="B7370" s="124" t="s">
        <v>10318</v>
      </c>
      <c r="C7370" s="124"/>
      <c r="D7370" s="126">
        <v>3.26</v>
      </c>
      <c r="E7370" s="124" t="s">
        <v>769</v>
      </c>
      <c r="F7370" s="124">
        <v>0</v>
      </c>
      <c r="G7370" s="2" t="s">
        <v>19955</v>
      </c>
      <c r="H7370" s="130"/>
      <c r="I7370" s="134"/>
      <c r="J7370" s="123">
        <f>IF(OR(tbl_Metraj22[[#This Row],[TARIH]]="",tbl_Metraj22[[#This Row],[TARIH]]="-"),0,IF(tbl_Metraj22[[#This Row],[YUZDE]]=0,tbl_Metraj22[[#This Row],[METRAJ_BETON]],tbl_Metraj22[[#This Row],[YUZDE]]*tbl_Metraj22[[#This Row],[METRAJ_BETON]]))</f>
        <v>0</v>
      </c>
      <c r="K7370" s="2" t="s">
        <v>1296</v>
      </c>
    </row>
    <row r="7371" spans="1:11" ht="14.25" x14ac:dyDescent="0.2">
      <c r="A7371" s="2" t="s">
        <v>728</v>
      </c>
      <c r="B7371" s="124" t="s">
        <v>10319</v>
      </c>
      <c r="C7371" s="124"/>
      <c r="D7371" s="126">
        <v>7.95</v>
      </c>
      <c r="E7371" s="124" t="s">
        <v>769</v>
      </c>
      <c r="F7371" s="124">
        <v>0</v>
      </c>
      <c r="G7371" s="2" t="s">
        <v>19956</v>
      </c>
      <c r="H7371" s="130"/>
      <c r="I7371" s="134"/>
      <c r="J7371" s="123">
        <f>IF(OR(tbl_Metraj22[[#This Row],[TARIH]]="",tbl_Metraj22[[#This Row],[TARIH]]="-"),0,IF(tbl_Metraj22[[#This Row],[YUZDE]]=0,tbl_Metraj22[[#This Row],[METRAJ_BETON]],tbl_Metraj22[[#This Row],[YUZDE]]*tbl_Metraj22[[#This Row],[METRAJ_BETON]]))</f>
        <v>0</v>
      </c>
      <c r="K7371" s="2" t="s">
        <v>1297</v>
      </c>
    </row>
    <row r="7372" spans="1:11" ht="14.25" x14ac:dyDescent="0.2">
      <c r="A7372" s="2" t="s">
        <v>728</v>
      </c>
      <c r="B7372" s="124" t="s">
        <v>10320</v>
      </c>
      <c r="C7372" s="124"/>
      <c r="D7372" s="126">
        <v>7.95</v>
      </c>
      <c r="E7372" s="124" t="s">
        <v>769</v>
      </c>
      <c r="F7372" s="124">
        <v>0</v>
      </c>
      <c r="G7372" s="2" t="s">
        <v>19957</v>
      </c>
      <c r="H7372" s="130"/>
      <c r="I7372" s="134"/>
      <c r="J7372" s="123">
        <f>IF(OR(tbl_Metraj22[[#This Row],[TARIH]]="",tbl_Metraj22[[#This Row],[TARIH]]="-"),0,IF(tbl_Metraj22[[#This Row],[YUZDE]]=0,tbl_Metraj22[[#This Row],[METRAJ_BETON]],tbl_Metraj22[[#This Row],[YUZDE]]*tbl_Metraj22[[#This Row],[METRAJ_BETON]]))</f>
        <v>0</v>
      </c>
      <c r="K7372" s="2" t="s">
        <v>1298</v>
      </c>
    </row>
    <row r="7373" spans="1:11" ht="14.25" x14ac:dyDescent="0.2">
      <c r="A7373" s="2" t="s">
        <v>728</v>
      </c>
      <c r="B7373" s="124" t="s">
        <v>10321</v>
      </c>
      <c r="C7373" s="124"/>
      <c r="D7373" s="126">
        <v>3.26</v>
      </c>
      <c r="E7373" s="124" t="s">
        <v>769</v>
      </c>
      <c r="F7373" s="124">
        <v>0</v>
      </c>
      <c r="G7373" s="2" t="s">
        <v>19958</v>
      </c>
      <c r="H7373" s="130"/>
      <c r="I7373" s="134"/>
      <c r="J7373" s="123">
        <f>IF(OR(tbl_Metraj22[[#This Row],[TARIH]]="",tbl_Metraj22[[#This Row],[TARIH]]="-"),0,IF(tbl_Metraj22[[#This Row],[YUZDE]]=0,tbl_Metraj22[[#This Row],[METRAJ_BETON]],tbl_Metraj22[[#This Row],[YUZDE]]*tbl_Metraj22[[#This Row],[METRAJ_BETON]]))</f>
        <v>0</v>
      </c>
      <c r="K7373" s="2" t="s">
        <v>1299</v>
      </c>
    </row>
    <row r="7374" spans="1:11" ht="14.25" x14ac:dyDescent="0.2">
      <c r="A7374" s="2" t="s">
        <v>728</v>
      </c>
      <c r="B7374" s="124" t="s">
        <v>10322</v>
      </c>
      <c r="C7374" s="124"/>
      <c r="D7374" s="126">
        <v>2.5</v>
      </c>
      <c r="E7374" s="124" t="s">
        <v>769</v>
      </c>
      <c r="F7374" s="124">
        <v>0</v>
      </c>
      <c r="G7374" s="2" t="s">
        <v>19959</v>
      </c>
      <c r="H7374" s="130"/>
      <c r="I7374" s="134"/>
      <c r="J7374" s="123">
        <f>IF(OR(tbl_Metraj22[[#This Row],[TARIH]]="",tbl_Metraj22[[#This Row],[TARIH]]="-"),0,IF(tbl_Metraj22[[#This Row],[YUZDE]]=0,tbl_Metraj22[[#This Row],[METRAJ_BETON]],tbl_Metraj22[[#This Row],[YUZDE]]*tbl_Metraj22[[#This Row],[METRAJ_BETON]]))</f>
        <v>0</v>
      </c>
      <c r="K7374" s="2" t="s">
        <v>1301</v>
      </c>
    </row>
    <row r="7375" spans="1:11" ht="14.25" x14ac:dyDescent="0.2">
      <c r="A7375" s="2" t="s">
        <v>728</v>
      </c>
      <c r="B7375" s="124" t="s">
        <v>10323</v>
      </c>
      <c r="C7375" s="124"/>
      <c r="D7375" s="126">
        <v>1.92</v>
      </c>
      <c r="E7375" s="124" t="s">
        <v>769</v>
      </c>
      <c r="F7375" s="124">
        <v>0</v>
      </c>
      <c r="G7375" s="2" t="s">
        <v>19960</v>
      </c>
      <c r="H7375" s="130"/>
      <c r="I7375" s="134"/>
      <c r="J7375" s="123">
        <f>IF(OR(tbl_Metraj22[[#This Row],[TARIH]]="",tbl_Metraj22[[#This Row],[TARIH]]="-"),0,IF(tbl_Metraj22[[#This Row],[YUZDE]]=0,tbl_Metraj22[[#This Row],[METRAJ_BETON]],tbl_Metraj22[[#This Row],[YUZDE]]*tbl_Metraj22[[#This Row],[METRAJ_BETON]]))</f>
        <v>0</v>
      </c>
      <c r="K7375" s="2" t="s">
        <v>1302</v>
      </c>
    </row>
    <row r="7376" spans="1:11" ht="14.25" x14ac:dyDescent="0.2">
      <c r="A7376" s="2" t="s">
        <v>728</v>
      </c>
      <c r="B7376" s="124" t="s">
        <v>10324</v>
      </c>
      <c r="C7376" s="124"/>
      <c r="D7376" s="126">
        <v>1.92</v>
      </c>
      <c r="E7376" s="124" t="s">
        <v>769</v>
      </c>
      <c r="F7376" s="124">
        <v>0</v>
      </c>
      <c r="G7376" s="2" t="s">
        <v>19961</v>
      </c>
      <c r="H7376" s="130"/>
      <c r="I7376" s="134"/>
      <c r="J7376" s="123">
        <f>IF(OR(tbl_Metraj22[[#This Row],[TARIH]]="",tbl_Metraj22[[#This Row],[TARIH]]="-"),0,IF(tbl_Metraj22[[#This Row],[YUZDE]]=0,tbl_Metraj22[[#This Row],[METRAJ_BETON]],tbl_Metraj22[[#This Row],[YUZDE]]*tbl_Metraj22[[#This Row],[METRAJ_BETON]]))</f>
        <v>0</v>
      </c>
      <c r="K7376" s="2" t="s">
        <v>1303</v>
      </c>
    </row>
    <row r="7377" spans="1:11" ht="14.25" x14ac:dyDescent="0.2">
      <c r="A7377" s="2" t="s">
        <v>728</v>
      </c>
      <c r="B7377" s="124" t="s">
        <v>10325</v>
      </c>
      <c r="C7377" s="124"/>
      <c r="D7377" s="126">
        <v>2.5</v>
      </c>
      <c r="E7377" s="124" t="s">
        <v>769</v>
      </c>
      <c r="F7377" s="124">
        <v>0</v>
      </c>
      <c r="G7377" s="2" t="s">
        <v>19962</v>
      </c>
      <c r="H7377" s="130"/>
      <c r="I7377" s="134"/>
      <c r="J7377" s="123">
        <f>IF(OR(tbl_Metraj22[[#This Row],[TARIH]]="",tbl_Metraj22[[#This Row],[TARIH]]="-"),0,IF(tbl_Metraj22[[#This Row],[YUZDE]]=0,tbl_Metraj22[[#This Row],[METRAJ_BETON]],tbl_Metraj22[[#This Row],[YUZDE]]*tbl_Metraj22[[#This Row],[METRAJ_BETON]]))</f>
        <v>0</v>
      </c>
      <c r="K7377" s="2" t="s">
        <v>1304</v>
      </c>
    </row>
    <row r="7378" spans="1:11" ht="14.25" x14ac:dyDescent="0.2">
      <c r="A7378" s="2" t="s">
        <v>728</v>
      </c>
      <c r="B7378" s="124" t="s">
        <v>10326</v>
      </c>
      <c r="C7378" s="124"/>
      <c r="D7378" s="126">
        <v>2.1800000000000002</v>
      </c>
      <c r="E7378" s="124" t="s">
        <v>769</v>
      </c>
      <c r="F7378" s="124">
        <v>0</v>
      </c>
      <c r="G7378" s="2" t="s">
        <v>19963</v>
      </c>
      <c r="H7378" s="130"/>
      <c r="I7378" s="134"/>
      <c r="J7378" s="123">
        <f>IF(OR(tbl_Metraj22[[#This Row],[TARIH]]="",tbl_Metraj22[[#This Row],[TARIH]]="-"),0,IF(tbl_Metraj22[[#This Row],[YUZDE]]=0,tbl_Metraj22[[#This Row],[METRAJ_BETON]],tbl_Metraj22[[#This Row],[YUZDE]]*tbl_Metraj22[[#This Row],[METRAJ_BETON]]))</f>
        <v>0</v>
      </c>
      <c r="K7378" s="2" t="s">
        <v>1282</v>
      </c>
    </row>
    <row r="7379" spans="1:11" ht="14.25" x14ac:dyDescent="0.2">
      <c r="A7379" s="2" t="s">
        <v>728</v>
      </c>
      <c r="B7379" s="124" t="s">
        <v>10327</v>
      </c>
      <c r="C7379" s="124"/>
      <c r="D7379" s="126">
        <v>2.1800000000000002</v>
      </c>
      <c r="E7379" s="124" t="s">
        <v>769</v>
      </c>
      <c r="F7379" s="124">
        <v>0</v>
      </c>
      <c r="G7379" s="2" t="s">
        <v>19964</v>
      </c>
      <c r="H7379" s="130"/>
      <c r="I7379" s="134"/>
      <c r="J7379" s="123">
        <f>IF(OR(tbl_Metraj22[[#This Row],[TARIH]]="",tbl_Metraj22[[#This Row],[TARIH]]="-"),0,IF(tbl_Metraj22[[#This Row],[YUZDE]]=0,tbl_Metraj22[[#This Row],[METRAJ_BETON]],tbl_Metraj22[[#This Row],[YUZDE]]*tbl_Metraj22[[#This Row],[METRAJ_BETON]]))</f>
        <v>0</v>
      </c>
      <c r="K7379" s="2" t="s">
        <v>1283</v>
      </c>
    </row>
    <row r="7380" spans="1:11" ht="14.25" x14ac:dyDescent="0.2">
      <c r="A7380" s="2" t="s">
        <v>728</v>
      </c>
      <c r="B7380" s="124" t="s">
        <v>10328</v>
      </c>
      <c r="C7380" s="124"/>
      <c r="D7380" s="126">
        <v>2.1800000000000002</v>
      </c>
      <c r="E7380" s="124" t="s">
        <v>769</v>
      </c>
      <c r="F7380" s="124">
        <v>0</v>
      </c>
      <c r="G7380" s="2" t="s">
        <v>19965</v>
      </c>
      <c r="H7380" s="130"/>
      <c r="I7380" s="134"/>
      <c r="J7380" s="123">
        <f>IF(OR(tbl_Metraj22[[#This Row],[TARIH]]="",tbl_Metraj22[[#This Row],[TARIH]]="-"),0,IF(tbl_Metraj22[[#This Row],[YUZDE]]=0,tbl_Metraj22[[#This Row],[METRAJ_BETON]],tbl_Metraj22[[#This Row],[YUZDE]]*tbl_Metraj22[[#This Row],[METRAJ_BETON]]))</f>
        <v>0</v>
      </c>
      <c r="K7380" s="2" t="s">
        <v>1284</v>
      </c>
    </row>
    <row r="7381" spans="1:11" ht="14.25" x14ac:dyDescent="0.2">
      <c r="A7381" s="2" t="s">
        <v>728</v>
      </c>
      <c r="B7381" s="124" t="s">
        <v>10329</v>
      </c>
      <c r="C7381" s="124"/>
      <c r="D7381" s="126">
        <v>2.1800000000000002</v>
      </c>
      <c r="E7381" s="124" t="s">
        <v>769</v>
      </c>
      <c r="F7381" s="124">
        <v>0</v>
      </c>
      <c r="G7381" s="2" t="s">
        <v>19966</v>
      </c>
      <c r="H7381" s="130"/>
      <c r="I7381" s="134"/>
      <c r="J7381" s="123">
        <f>IF(OR(tbl_Metraj22[[#This Row],[TARIH]]="",tbl_Metraj22[[#This Row],[TARIH]]="-"),0,IF(tbl_Metraj22[[#This Row],[YUZDE]]=0,tbl_Metraj22[[#This Row],[METRAJ_BETON]],tbl_Metraj22[[#This Row],[YUZDE]]*tbl_Metraj22[[#This Row],[METRAJ_BETON]]))</f>
        <v>0</v>
      </c>
      <c r="K7381" s="2" t="s">
        <v>1281</v>
      </c>
    </row>
    <row r="7382" spans="1:11" ht="14.25" x14ac:dyDescent="0.2">
      <c r="A7382" s="2" t="s">
        <v>728</v>
      </c>
      <c r="B7382" s="124" t="s">
        <v>10330</v>
      </c>
      <c r="C7382" s="124"/>
      <c r="D7382" s="126">
        <v>4.0999999999999996</v>
      </c>
      <c r="E7382" s="124" t="s">
        <v>769</v>
      </c>
      <c r="F7382" s="124">
        <v>0</v>
      </c>
      <c r="G7382" s="2" t="s">
        <v>19967</v>
      </c>
      <c r="H7382" s="130"/>
      <c r="I7382" s="134"/>
      <c r="J7382" s="123">
        <f>IF(OR(tbl_Metraj22[[#This Row],[TARIH]]="",tbl_Metraj22[[#This Row],[TARIH]]="-"),0,IF(tbl_Metraj22[[#This Row],[YUZDE]]=0,tbl_Metraj22[[#This Row],[METRAJ_BETON]],tbl_Metraj22[[#This Row],[YUZDE]]*tbl_Metraj22[[#This Row],[METRAJ_BETON]]))</f>
        <v>0</v>
      </c>
      <c r="K7382" s="2" t="s">
        <v>1279</v>
      </c>
    </row>
    <row r="7383" spans="1:11" ht="14.25" x14ac:dyDescent="0.2">
      <c r="A7383" s="2" t="s">
        <v>728</v>
      </c>
      <c r="B7383" s="124" t="s">
        <v>10331</v>
      </c>
      <c r="C7383" s="124"/>
      <c r="D7383" s="126">
        <v>4.0999999999999996</v>
      </c>
      <c r="E7383" s="124" t="s">
        <v>769</v>
      </c>
      <c r="F7383" s="124">
        <v>0</v>
      </c>
      <c r="G7383" s="2" t="s">
        <v>19968</v>
      </c>
      <c r="H7383" s="130"/>
      <c r="I7383" s="134"/>
      <c r="J7383" s="123">
        <f>IF(OR(tbl_Metraj22[[#This Row],[TARIH]]="",tbl_Metraj22[[#This Row],[TARIH]]="-"),0,IF(tbl_Metraj22[[#This Row],[YUZDE]]=0,tbl_Metraj22[[#This Row],[METRAJ_BETON]],tbl_Metraj22[[#This Row],[YUZDE]]*tbl_Metraj22[[#This Row],[METRAJ_BETON]]))</f>
        <v>0</v>
      </c>
      <c r="K7383" s="2" t="s">
        <v>1280</v>
      </c>
    </row>
    <row r="7384" spans="1:11" ht="14.25" x14ac:dyDescent="0.2">
      <c r="A7384" s="2" t="s">
        <v>728</v>
      </c>
      <c r="B7384" s="124" t="s">
        <v>10332</v>
      </c>
      <c r="C7384" s="124"/>
      <c r="D7384" s="126">
        <v>4.0999999999999996</v>
      </c>
      <c r="E7384" s="124" t="s">
        <v>769</v>
      </c>
      <c r="F7384" s="124">
        <v>0</v>
      </c>
      <c r="G7384" s="2" t="s">
        <v>19969</v>
      </c>
      <c r="H7384" s="130"/>
      <c r="I7384" s="134"/>
      <c r="J7384" s="123">
        <f>IF(OR(tbl_Metraj22[[#This Row],[TARIH]]="",tbl_Metraj22[[#This Row],[TARIH]]="-"),0,IF(tbl_Metraj22[[#This Row],[YUZDE]]=0,tbl_Metraj22[[#This Row],[METRAJ_BETON]],tbl_Metraj22[[#This Row],[YUZDE]]*tbl_Metraj22[[#This Row],[METRAJ_BETON]]))</f>
        <v>0</v>
      </c>
      <c r="K7384" s="2" t="s">
        <v>1277</v>
      </c>
    </row>
    <row r="7385" spans="1:11" ht="14.25" x14ac:dyDescent="0.2">
      <c r="A7385" s="2" t="s">
        <v>728</v>
      </c>
      <c r="B7385" s="124" t="s">
        <v>10333</v>
      </c>
      <c r="C7385" s="124"/>
      <c r="D7385" s="126">
        <v>4.0999999999999996</v>
      </c>
      <c r="E7385" s="124" t="s">
        <v>769</v>
      </c>
      <c r="F7385" s="124">
        <v>0</v>
      </c>
      <c r="G7385" s="2" t="s">
        <v>19970</v>
      </c>
      <c r="H7385" s="130"/>
      <c r="I7385" s="134"/>
      <c r="J7385" s="123">
        <f>IF(OR(tbl_Metraj22[[#This Row],[TARIH]]="",tbl_Metraj22[[#This Row],[TARIH]]="-"),0,IF(tbl_Metraj22[[#This Row],[YUZDE]]=0,tbl_Metraj22[[#This Row],[METRAJ_BETON]],tbl_Metraj22[[#This Row],[YUZDE]]*tbl_Metraj22[[#This Row],[METRAJ_BETON]]))</f>
        <v>0</v>
      </c>
      <c r="K7385" s="2" t="s">
        <v>1278</v>
      </c>
    </row>
    <row r="7386" spans="1:11" ht="14.25" x14ac:dyDescent="0.2">
      <c r="A7386" s="2" t="s">
        <v>728</v>
      </c>
      <c r="B7386" s="124" t="s">
        <v>10334</v>
      </c>
      <c r="C7386" s="124"/>
      <c r="D7386" s="126">
        <v>11.29</v>
      </c>
      <c r="E7386" s="124" t="s">
        <v>769</v>
      </c>
      <c r="F7386" s="124">
        <v>0</v>
      </c>
      <c r="G7386" s="2" t="s">
        <v>19971</v>
      </c>
      <c r="H7386" s="130"/>
      <c r="I7386" s="134"/>
      <c r="J7386" s="123">
        <f>IF(OR(tbl_Metraj22[[#This Row],[TARIH]]="",tbl_Metraj22[[#This Row],[TARIH]]="-"),0,IF(tbl_Metraj22[[#This Row],[YUZDE]]=0,tbl_Metraj22[[#This Row],[METRAJ_BETON]],tbl_Metraj22[[#This Row],[YUZDE]]*tbl_Metraj22[[#This Row],[METRAJ_BETON]]))</f>
        <v>0</v>
      </c>
      <c r="K7386" s="2" t="s">
        <v>1305</v>
      </c>
    </row>
    <row r="7387" spans="1:11" ht="14.25" x14ac:dyDescent="0.2">
      <c r="A7387" s="2" t="s">
        <v>728</v>
      </c>
      <c r="B7387" s="124" t="s">
        <v>10335</v>
      </c>
      <c r="C7387" s="124"/>
      <c r="D7387" s="126">
        <v>10.19</v>
      </c>
      <c r="E7387" s="124" t="s">
        <v>769</v>
      </c>
      <c r="F7387" s="124">
        <v>0</v>
      </c>
      <c r="G7387" s="2" t="s">
        <v>19972</v>
      </c>
      <c r="H7387" s="130"/>
      <c r="I7387" s="134"/>
      <c r="J7387" s="123">
        <f>IF(OR(tbl_Metraj22[[#This Row],[TARIH]]="",tbl_Metraj22[[#This Row],[TARIH]]="-"),0,IF(tbl_Metraj22[[#This Row],[YUZDE]]=0,tbl_Metraj22[[#This Row],[METRAJ_BETON]],tbl_Metraj22[[#This Row],[YUZDE]]*tbl_Metraj22[[#This Row],[METRAJ_BETON]]))</f>
        <v>0</v>
      </c>
      <c r="K7387" s="2" t="s">
        <v>1306</v>
      </c>
    </row>
    <row r="7388" spans="1:11" ht="14.25" x14ac:dyDescent="0.2">
      <c r="A7388" s="2" t="s">
        <v>728</v>
      </c>
      <c r="B7388" s="124" t="s">
        <v>10336</v>
      </c>
      <c r="C7388" s="124"/>
      <c r="D7388" s="126">
        <v>10.19</v>
      </c>
      <c r="E7388" s="124" t="s">
        <v>769</v>
      </c>
      <c r="F7388" s="124">
        <v>0</v>
      </c>
      <c r="G7388" s="2" t="s">
        <v>19973</v>
      </c>
      <c r="H7388" s="130"/>
      <c r="I7388" s="134"/>
      <c r="J7388" s="123">
        <f>IF(OR(tbl_Metraj22[[#This Row],[TARIH]]="",tbl_Metraj22[[#This Row],[TARIH]]="-"),0,IF(tbl_Metraj22[[#This Row],[YUZDE]]=0,tbl_Metraj22[[#This Row],[METRAJ_BETON]],tbl_Metraj22[[#This Row],[YUZDE]]*tbl_Metraj22[[#This Row],[METRAJ_BETON]]))</f>
        <v>0</v>
      </c>
      <c r="K7388" s="2" t="s">
        <v>1307</v>
      </c>
    </row>
    <row r="7389" spans="1:11" ht="14.25" x14ac:dyDescent="0.2">
      <c r="A7389" s="2" t="s">
        <v>728</v>
      </c>
      <c r="B7389" s="124" t="s">
        <v>10337</v>
      </c>
      <c r="C7389" s="124"/>
      <c r="D7389" s="126">
        <v>11.29</v>
      </c>
      <c r="E7389" s="124" t="s">
        <v>769</v>
      </c>
      <c r="F7389" s="124">
        <v>0</v>
      </c>
      <c r="G7389" s="2" t="s">
        <v>19974</v>
      </c>
      <c r="H7389" s="130"/>
      <c r="I7389" s="134"/>
      <c r="J7389" s="123">
        <f>IF(OR(tbl_Metraj22[[#This Row],[TARIH]]="",tbl_Metraj22[[#This Row],[TARIH]]="-"),0,IF(tbl_Metraj22[[#This Row],[YUZDE]]=0,tbl_Metraj22[[#This Row],[METRAJ_BETON]],tbl_Metraj22[[#This Row],[YUZDE]]*tbl_Metraj22[[#This Row],[METRAJ_BETON]]))</f>
        <v>0</v>
      </c>
      <c r="K7389" s="2" t="s">
        <v>1308</v>
      </c>
    </row>
    <row r="7390" spans="1:11" ht="14.25" x14ac:dyDescent="0.2">
      <c r="A7390" s="2" t="s">
        <v>728</v>
      </c>
      <c r="B7390" s="124" t="s">
        <v>10338</v>
      </c>
      <c r="C7390" s="124"/>
      <c r="D7390" s="126">
        <v>4.0999999999999996</v>
      </c>
      <c r="E7390" s="124" t="s">
        <v>769</v>
      </c>
      <c r="F7390" s="124">
        <v>0</v>
      </c>
      <c r="G7390" s="2" t="s">
        <v>19975</v>
      </c>
      <c r="H7390" s="130"/>
      <c r="I7390" s="134"/>
      <c r="J7390" s="123">
        <f>IF(OR(tbl_Metraj22[[#This Row],[TARIH]]="",tbl_Metraj22[[#This Row],[TARIH]]="-"),0,IF(tbl_Metraj22[[#This Row],[YUZDE]]=0,tbl_Metraj22[[#This Row],[METRAJ_BETON]],tbl_Metraj22[[#This Row],[YUZDE]]*tbl_Metraj22[[#This Row],[METRAJ_BETON]]))</f>
        <v>0</v>
      </c>
      <c r="K7390" s="2" t="s">
        <v>1285</v>
      </c>
    </row>
    <row r="7391" spans="1:11" ht="14.25" x14ac:dyDescent="0.2">
      <c r="A7391" s="2" t="s">
        <v>728</v>
      </c>
      <c r="B7391" s="124" t="s">
        <v>10339</v>
      </c>
      <c r="C7391" s="124"/>
      <c r="D7391" s="126">
        <v>4.54</v>
      </c>
      <c r="E7391" s="124" t="s">
        <v>769</v>
      </c>
      <c r="F7391" s="124">
        <v>0</v>
      </c>
      <c r="G7391" s="2" t="s">
        <v>19976</v>
      </c>
      <c r="H7391" s="130"/>
      <c r="I7391" s="134"/>
      <c r="J7391" s="123">
        <f>IF(OR(tbl_Metraj22[[#This Row],[TARIH]]="",tbl_Metraj22[[#This Row],[TARIH]]="-"),0,IF(tbl_Metraj22[[#This Row],[YUZDE]]=0,tbl_Metraj22[[#This Row],[METRAJ_BETON]],tbl_Metraj22[[#This Row],[YUZDE]]*tbl_Metraj22[[#This Row],[METRAJ_BETON]]))</f>
        <v>0</v>
      </c>
      <c r="K7391" s="2" t="s">
        <v>1309</v>
      </c>
    </row>
    <row r="7392" spans="1:11" ht="14.25" x14ac:dyDescent="0.2">
      <c r="A7392" s="2" t="s">
        <v>728</v>
      </c>
      <c r="B7392" s="124" t="s">
        <v>10340</v>
      </c>
      <c r="C7392" s="124"/>
      <c r="D7392" s="126">
        <v>4.0999999999999996</v>
      </c>
      <c r="E7392" s="124" t="s">
        <v>769</v>
      </c>
      <c r="F7392" s="124">
        <v>0</v>
      </c>
      <c r="G7392" s="2" t="s">
        <v>19977</v>
      </c>
      <c r="H7392" s="130"/>
      <c r="I7392" s="134"/>
      <c r="J7392" s="123">
        <f>IF(OR(tbl_Metraj22[[#This Row],[TARIH]]="",tbl_Metraj22[[#This Row],[TARIH]]="-"),0,IF(tbl_Metraj22[[#This Row],[YUZDE]]=0,tbl_Metraj22[[#This Row],[METRAJ_BETON]],tbl_Metraj22[[#This Row],[YUZDE]]*tbl_Metraj22[[#This Row],[METRAJ_BETON]]))</f>
        <v>0</v>
      </c>
      <c r="K7392" s="2" t="s">
        <v>1286</v>
      </c>
    </row>
    <row r="7393" spans="1:11" ht="14.25" x14ac:dyDescent="0.2">
      <c r="A7393" s="2" t="s">
        <v>728</v>
      </c>
      <c r="B7393" s="124" t="s">
        <v>10341</v>
      </c>
      <c r="C7393" s="124"/>
      <c r="D7393" s="126">
        <v>4.54</v>
      </c>
      <c r="E7393" s="124" t="s">
        <v>769</v>
      </c>
      <c r="F7393" s="124">
        <v>0</v>
      </c>
      <c r="G7393" s="2" t="s">
        <v>19978</v>
      </c>
      <c r="H7393" s="130"/>
      <c r="I7393" s="134"/>
      <c r="J7393" s="123">
        <f>IF(OR(tbl_Metraj22[[#This Row],[TARIH]]="",tbl_Metraj22[[#This Row],[TARIH]]="-"),0,IF(tbl_Metraj22[[#This Row],[YUZDE]]=0,tbl_Metraj22[[#This Row],[METRAJ_BETON]],tbl_Metraj22[[#This Row],[YUZDE]]*tbl_Metraj22[[#This Row],[METRAJ_BETON]]))</f>
        <v>0</v>
      </c>
      <c r="K7393" s="2" t="s">
        <v>1310</v>
      </c>
    </row>
    <row r="7394" spans="1:11" ht="14.25" x14ac:dyDescent="0.2">
      <c r="A7394" s="2" t="s">
        <v>2977</v>
      </c>
      <c r="B7394" s="124" t="s">
        <v>8503</v>
      </c>
      <c r="C7394" s="124"/>
      <c r="D7394" s="126">
        <v>4.84</v>
      </c>
      <c r="E7394" s="124" t="s">
        <v>769</v>
      </c>
      <c r="F7394" s="124">
        <v>0</v>
      </c>
      <c r="G7394" s="2" t="s">
        <v>19979</v>
      </c>
      <c r="H7394" s="130"/>
      <c r="I7394" s="134"/>
      <c r="J7394" s="123">
        <f>IF(OR(tbl_Metraj22[[#This Row],[TARIH]]="",tbl_Metraj22[[#This Row],[TARIH]]="-"),0,IF(tbl_Metraj22[[#This Row],[YUZDE]]=0,tbl_Metraj22[[#This Row],[METRAJ_BETON]],tbl_Metraj22[[#This Row],[YUZDE]]*tbl_Metraj22[[#This Row],[METRAJ_BETON]]))</f>
        <v>0</v>
      </c>
      <c r="K7394" s="2" t="s">
        <v>1153</v>
      </c>
    </row>
    <row r="7395" spans="1:11" ht="14.25" x14ac:dyDescent="0.2">
      <c r="A7395" s="2" t="s">
        <v>2977</v>
      </c>
      <c r="B7395" s="124" t="s">
        <v>8504</v>
      </c>
      <c r="C7395" s="124"/>
      <c r="D7395" s="126">
        <v>19.690000000000001</v>
      </c>
      <c r="E7395" s="124" t="s">
        <v>769</v>
      </c>
      <c r="F7395" s="124">
        <v>0</v>
      </c>
      <c r="G7395" s="2" t="s">
        <v>19980</v>
      </c>
      <c r="H7395" s="130"/>
      <c r="I7395" s="134"/>
      <c r="J7395" s="123">
        <f>IF(OR(tbl_Metraj22[[#This Row],[TARIH]]="",tbl_Metraj22[[#This Row],[TARIH]]="-"),0,IF(tbl_Metraj22[[#This Row],[YUZDE]]=0,tbl_Metraj22[[#This Row],[METRAJ_BETON]],tbl_Metraj22[[#This Row],[YUZDE]]*tbl_Metraj22[[#This Row],[METRAJ_BETON]]))</f>
        <v>0</v>
      </c>
      <c r="K7395" s="2" t="s">
        <v>1154</v>
      </c>
    </row>
    <row r="7396" spans="1:11" ht="14.25" x14ac:dyDescent="0.2">
      <c r="A7396" s="2" t="s">
        <v>2977</v>
      </c>
      <c r="B7396" s="124" t="s">
        <v>8505</v>
      </c>
      <c r="C7396" s="124"/>
      <c r="D7396" s="126">
        <v>3.67</v>
      </c>
      <c r="E7396" s="124" t="s">
        <v>769</v>
      </c>
      <c r="F7396" s="124">
        <v>0</v>
      </c>
      <c r="G7396" s="2" t="s">
        <v>19981</v>
      </c>
      <c r="H7396" s="130"/>
      <c r="I7396" s="134"/>
      <c r="J7396" s="123">
        <f>IF(OR(tbl_Metraj22[[#This Row],[TARIH]]="",tbl_Metraj22[[#This Row],[TARIH]]="-"),0,IF(tbl_Metraj22[[#This Row],[YUZDE]]=0,tbl_Metraj22[[#This Row],[METRAJ_BETON]],tbl_Metraj22[[#This Row],[YUZDE]]*tbl_Metraj22[[#This Row],[METRAJ_BETON]]))</f>
        <v>0</v>
      </c>
      <c r="K7396" s="2" t="s">
        <v>1156</v>
      </c>
    </row>
    <row r="7397" spans="1:11" ht="14.25" x14ac:dyDescent="0.2">
      <c r="A7397" s="2" t="s">
        <v>2977</v>
      </c>
      <c r="B7397" s="124" t="s">
        <v>8506</v>
      </c>
      <c r="C7397" s="124"/>
      <c r="D7397" s="126">
        <v>9.6300000000000008</v>
      </c>
      <c r="E7397" s="124" t="s">
        <v>769</v>
      </c>
      <c r="F7397" s="124">
        <v>0</v>
      </c>
      <c r="G7397" s="2" t="s">
        <v>19982</v>
      </c>
      <c r="H7397" s="130"/>
      <c r="I7397" s="134"/>
      <c r="J7397" s="123">
        <f>IF(OR(tbl_Metraj22[[#This Row],[TARIH]]="",tbl_Metraj22[[#This Row],[TARIH]]="-"),0,IF(tbl_Metraj22[[#This Row],[YUZDE]]=0,tbl_Metraj22[[#This Row],[METRAJ_BETON]],tbl_Metraj22[[#This Row],[YUZDE]]*tbl_Metraj22[[#This Row],[METRAJ_BETON]]))</f>
        <v>0</v>
      </c>
      <c r="K7397" s="2" t="s">
        <v>1155</v>
      </c>
    </row>
    <row r="7398" spans="1:11" ht="14.25" x14ac:dyDescent="0.2">
      <c r="A7398" s="2" t="s">
        <v>2977</v>
      </c>
      <c r="B7398" s="124" t="s">
        <v>8507</v>
      </c>
      <c r="C7398" s="124"/>
      <c r="D7398" s="126">
        <v>1.36</v>
      </c>
      <c r="E7398" s="124" t="s">
        <v>769</v>
      </c>
      <c r="F7398" s="124">
        <v>0</v>
      </c>
      <c r="G7398" s="2" t="s">
        <v>19983</v>
      </c>
      <c r="H7398" s="130"/>
      <c r="I7398" s="134"/>
      <c r="J7398" s="123">
        <f>IF(OR(tbl_Metraj22[[#This Row],[TARIH]]="",tbl_Metraj22[[#This Row],[TARIH]]="-"),0,IF(tbl_Metraj22[[#This Row],[YUZDE]]=0,tbl_Metraj22[[#This Row],[METRAJ_BETON]],tbl_Metraj22[[#This Row],[YUZDE]]*tbl_Metraj22[[#This Row],[METRAJ_BETON]]))</f>
        <v>0</v>
      </c>
      <c r="K7398" s="2" t="s">
        <v>1136</v>
      </c>
    </row>
    <row r="7399" spans="1:11" ht="14.25" x14ac:dyDescent="0.2">
      <c r="A7399" s="2" t="s">
        <v>2977</v>
      </c>
      <c r="B7399" s="124" t="s">
        <v>8508</v>
      </c>
      <c r="C7399" s="124"/>
      <c r="D7399" s="126">
        <v>3.74</v>
      </c>
      <c r="E7399" s="124" t="s">
        <v>769</v>
      </c>
      <c r="F7399" s="124">
        <v>0</v>
      </c>
      <c r="G7399" s="2" t="s">
        <v>19984</v>
      </c>
      <c r="H7399" s="130"/>
      <c r="I7399" s="134"/>
      <c r="J7399" s="123">
        <f>IF(OR(tbl_Metraj22[[#This Row],[TARIH]]="",tbl_Metraj22[[#This Row],[TARIH]]="-"),0,IF(tbl_Metraj22[[#This Row],[YUZDE]]=0,tbl_Metraj22[[#This Row],[METRAJ_BETON]],tbl_Metraj22[[#This Row],[YUZDE]]*tbl_Metraj22[[#This Row],[METRAJ_BETON]]))</f>
        <v>0</v>
      </c>
      <c r="K7399" s="2" t="s">
        <v>1152</v>
      </c>
    </row>
    <row r="7400" spans="1:11" ht="14.25" x14ac:dyDescent="0.2">
      <c r="A7400" s="2" t="s">
        <v>2977</v>
      </c>
      <c r="B7400" s="124" t="s">
        <v>8509</v>
      </c>
      <c r="C7400" s="124"/>
      <c r="D7400" s="126">
        <v>5.27</v>
      </c>
      <c r="E7400" s="124" t="s">
        <v>769</v>
      </c>
      <c r="F7400" s="124">
        <v>0</v>
      </c>
      <c r="G7400" s="2" t="s">
        <v>19985</v>
      </c>
      <c r="H7400" s="130"/>
      <c r="I7400" s="134"/>
      <c r="J7400" s="123">
        <f>IF(OR(tbl_Metraj22[[#This Row],[TARIH]]="",tbl_Metraj22[[#This Row],[TARIH]]="-"),0,IF(tbl_Metraj22[[#This Row],[YUZDE]]=0,tbl_Metraj22[[#This Row],[METRAJ_BETON]],tbl_Metraj22[[#This Row],[YUZDE]]*tbl_Metraj22[[#This Row],[METRAJ_BETON]]))</f>
        <v>0</v>
      </c>
      <c r="K7400" s="2" t="s">
        <v>1151</v>
      </c>
    </row>
    <row r="7401" spans="1:11" ht="14.25" x14ac:dyDescent="0.2">
      <c r="A7401" s="2" t="s">
        <v>2977</v>
      </c>
      <c r="B7401" s="124" t="s">
        <v>8510</v>
      </c>
      <c r="C7401" s="124"/>
      <c r="D7401" s="126">
        <v>7.62</v>
      </c>
      <c r="E7401" s="124" t="s">
        <v>769</v>
      </c>
      <c r="F7401" s="124">
        <v>0</v>
      </c>
      <c r="G7401" s="2" t="s">
        <v>19986</v>
      </c>
      <c r="H7401" s="130"/>
      <c r="I7401" s="134"/>
      <c r="J7401" s="123">
        <f>IF(OR(tbl_Metraj22[[#This Row],[TARIH]]="",tbl_Metraj22[[#This Row],[TARIH]]="-"),0,IF(tbl_Metraj22[[#This Row],[YUZDE]]=0,tbl_Metraj22[[#This Row],[METRAJ_BETON]],tbl_Metraj22[[#This Row],[YUZDE]]*tbl_Metraj22[[#This Row],[METRAJ_BETON]]))</f>
        <v>0</v>
      </c>
      <c r="K7401" s="2" t="s">
        <v>1150</v>
      </c>
    </row>
    <row r="7402" spans="1:11" ht="14.25" x14ac:dyDescent="0.2">
      <c r="A7402" s="2" t="s">
        <v>2977</v>
      </c>
      <c r="B7402" s="124" t="s">
        <v>8511</v>
      </c>
      <c r="C7402" s="124"/>
      <c r="D7402" s="126">
        <v>8.6999999999999993</v>
      </c>
      <c r="E7402" s="124" t="s">
        <v>769</v>
      </c>
      <c r="F7402" s="124">
        <v>0</v>
      </c>
      <c r="G7402" s="2" t="s">
        <v>19987</v>
      </c>
      <c r="H7402" s="130"/>
      <c r="I7402" s="134"/>
      <c r="J7402" s="123">
        <f>IF(OR(tbl_Metraj22[[#This Row],[TARIH]]="",tbl_Metraj22[[#This Row],[TARIH]]="-"),0,IF(tbl_Metraj22[[#This Row],[YUZDE]]=0,tbl_Metraj22[[#This Row],[METRAJ_BETON]],tbl_Metraj22[[#This Row],[YUZDE]]*tbl_Metraj22[[#This Row],[METRAJ_BETON]]))</f>
        <v>0</v>
      </c>
      <c r="K7402" s="2" t="s">
        <v>1149</v>
      </c>
    </row>
    <row r="7403" spans="1:11" ht="14.25" x14ac:dyDescent="0.2">
      <c r="A7403" s="2" t="s">
        <v>2977</v>
      </c>
      <c r="B7403" s="124" t="s">
        <v>8512</v>
      </c>
      <c r="C7403" s="124"/>
      <c r="D7403" s="126">
        <v>2.97</v>
      </c>
      <c r="E7403" s="124" t="s">
        <v>769</v>
      </c>
      <c r="F7403" s="124">
        <v>0</v>
      </c>
      <c r="G7403" s="2" t="s">
        <v>19988</v>
      </c>
      <c r="H7403" s="130"/>
      <c r="I7403" s="134"/>
      <c r="J7403" s="123">
        <f>IF(OR(tbl_Metraj22[[#This Row],[TARIH]]="",tbl_Metraj22[[#This Row],[TARIH]]="-"),0,IF(tbl_Metraj22[[#This Row],[YUZDE]]=0,tbl_Metraj22[[#This Row],[METRAJ_BETON]],tbl_Metraj22[[#This Row],[YUZDE]]*tbl_Metraj22[[#This Row],[METRAJ_BETON]]))</f>
        <v>0</v>
      </c>
      <c r="K7403" s="2" t="s">
        <v>1148</v>
      </c>
    </row>
    <row r="7404" spans="1:11" ht="14.25" x14ac:dyDescent="0.2">
      <c r="A7404" s="2" t="s">
        <v>2977</v>
      </c>
      <c r="B7404" s="124" t="s">
        <v>10565</v>
      </c>
      <c r="C7404" s="124"/>
      <c r="D7404" s="126">
        <v>5.95</v>
      </c>
      <c r="E7404" s="124" t="s">
        <v>769</v>
      </c>
      <c r="F7404" s="124">
        <v>0</v>
      </c>
      <c r="G7404" s="2" t="s">
        <v>19989</v>
      </c>
      <c r="H7404" s="130"/>
      <c r="I7404" s="134"/>
      <c r="J7404" s="123">
        <f>IF(OR(tbl_Metraj22[[#This Row],[TARIH]]="",tbl_Metraj22[[#This Row],[TARIH]]="-"),0,IF(tbl_Metraj22[[#This Row],[YUZDE]]=0,tbl_Metraj22[[#This Row],[METRAJ_BETON]],tbl_Metraj22[[#This Row],[YUZDE]]*tbl_Metraj22[[#This Row],[METRAJ_BETON]]))</f>
        <v>0</v>
      </c>
      <c r="K7404" s="2" t="s">
        <v>1158</v>
      </c>
    </row>
    <row r="7405" spans="1:11" ht="14.25" x14ac:dyDescent="0.2">
      <c r="A7405" s="2" t="s">
        <v>2977</v>
      </c>
      <c r="B7405" s="124" t="s">
        <v>10566</v>
      </c>
      <c r="C7405" s="124"/>
      <c r="D7405" s="126">
        <v>6.53</v>
      </c>
      <c r="E7405" s="124" t="s">
        <v>769</v>
      </c>
      <c r="F7405" s="124">
        <v>0</v>
      </c>
      <c r="G7405" s="2" t="s">
        <v>19990</v>
      </c>
      <c r="H7405" s="130"/>
      <c r="I7405" s="134"/>
      <c r="J7405" s="123">
        <f>IF(OR(tbl_Metraj22[[#This Row],[TARIH]]="",tbl_Metraj22[[#This Row],[TARIH]]="-"),0,IF(tbl_Metraj22[[#This Row],[YUZDE]]=0,tbl_Metraj22[[#This Row],[METRAJ_BETON]],tbl_Metraj22[[#This Row],[YUZDE]]*tbl_Metraj22[[#This Row],[METRAJ_BETON]]))</f>
        <v>0</v>
      </c>
      <c r="K7405" s="2" t="s">
        <v>1157</v>
      </c>
    </row>
    <row r="7406" spans="1:11" ht="14.25" x14ac:dyDescent="0.2">
      <c r="A7406" s="2" t="s">
        <v>787</v>
      </c>
      <c r="B7406" s="124" t="s">
        <v>9986</v>
      </c>
      <c r="C7406" s="124"/>
      <c r="D7406" s="126">
        <v>59.35</v>
      </c>
      <c r="E7406" s="124" t="s">
        <v>769</v>
      </c>
      <c r="F7406" s="124">
        <v>1</v>
      </c>
      <c r="G7406" s="2" t="s">
        <v>19991</v>
      </c>
      <c r="H7406" s="130"/>
      <c r="I7406" s="134"/>
      <c r="J7406" s="123">
        <f>IF(OR(tbl_Metraj22[[#This Row],[TARIH]]="",tbl_Metraj22[[#This Row],[TARIH]]="-"),0,IF(tbl_Metraj22[[#This Row],[YUZDE]]=0,tbl_Metraj22[[#This Row],[METRAJ_BETON]],tbl_Metraj22[[#This Row],[YUZDE]]*tbl_Metraj22[[#This Row],[METRAJ_BETON]]))</f>
        <v>0</v>
      </c>
    </row>
    <row r="7407" spans="1:11" ht="14.25" x14ac:dyDescent="0.2">
      <c r="A7407" s="2" t="s">
        <v>787</v>
      </c>
      <c r="B7407" s="124" t="s">
        <v>9987</v>
      </c>
      <c r="C7407" s="124"/>
      <c r="D7407" s="126">
        <v>1.1100000000000001</v>
      </c>
      <c r="E7407" s="124" t="s">
        <v>769</v>
      </c>
      <c r="F7407" s="124">
        <v>1</v>
      </c>
      <c r="G7407" s="2" t="s">
        <v>19992</v>
      </c>
      <c r="H7407" s="130"/>
      <c r="I7407" s="134"/>
      <c r="J7407" s="123">
        <f>IF(OR(tbl_Metraj22[[#This Row],[TARIH]]="",tbl_Metraj22[[#This Row],[TARIH]]="-"),0,IF(tbl_Metraj22[[#This Row],[YUZDE]]=0,tbl_Metraj22[[#This Row],[METRAJ_BETON]],tbl_Metraj22[[#This Row],[YUZDE]]*tbl_Metraj22[[#This Row],[METRAJ_BETON]]))</f>
        <v>0</v>
      </c>
    </row>
    <row r="7408" spans="1:11" ht="14.25" x14ac:dyDescent="0.2">
      <c r="A7408" s="2" t="s">
        <v>787</v>
      </c>
      <c r="B7408" s="124" t="s">
        <v>9988</v>
      </c>
      <c r="C7408" s="124"/>
      <c r="D7408" s="126">
        <v>3.31</v>
      </c>
      <c r="E7408" s="124" t="s">
        <v>769</v>
      </c>
      <c r="F7408" s="124">
        <v>1</v>
      </c>
      <c r="G7408" s="2" t="s">
        <v>19993</v>
      </c>
      <c r="H7408" s="130"/>
      <c r="I7408" s="134"/>
      <c r="J7408" s="123">
        <f>IF(OR(tbl_Metraj22[[#This Row],[TARIH]]="",tbl_Metraj22[[#This Row],[TARIH]]="-"),0,IF(tbl_Metraj22[[#This Row],[YUZDE]]=0,tbl_Metraj22[[#This Row],[METRAJ_BETON]],tbl_Metraj22[[#This Row],[YUZDE]]*tbl_Metraj22[[#This Row],[METRAJ_BETON]]))</f>
        <v>0</v>
      </c>
    </row>
    <row r="7409" spans="1:11" ht="14.25" x14ac:dyDescent="0.2">
      <c r="A7409" s="2" t="s">
        <v>787</v>
      </c>
      <c r="B7409" s="124" t="s">
        <v>9989</v>
      </c>
      <c r="C7409" s="124"/>
      <c r="D7409" s="126">
        <v>167.32</v>
      </c>
      <c r="E7409" s="124" t="s">
        <v>769</v>
      </c>
      <c r="F7409" s="124">
        <v>1</v>
      </c>
      <c r="G7409" s="2" t="s">
        <v>19994</v>
      </c>
      <c r="H7409" s="130"/>
      <c r="I7409" s="134"/>
      <c r="J7409" s="123">
        <f>IF(OR(tbl_Metraj22[[#This Row],[TARIH]]="",tbl_Metraj22[[#This Row],[TARIH]]="-"),0,IF(tbl_Metraj22[[#This Row],[YUZDE]]=0,tbl_Metraj22[[#This Row],[METRAJ_BETON]],tbl_Metraj22[[#This Row],[YUZDE]]*tbl_Metraj22[[#This Row],[METRAJ_BETON]]))</f>
        <v>0</v>
      </c>
    </row>
    <row r="7410" spans="1:11" ht="14.25" x14ac:dyDescent="0.2">
      <c r="A7410" s="2" t="s">
        <v>734</v>
      </c>
      <c r="B7410" s="124" t="s">
        <v>8565</v>
      </c>
      <c r="C7410" s="124"/>
      <c r="D7410" s="126">
        <v>0.41</v>
      </c>
      <c r="E7410" s="124" t="s">
        <v>769</v>
      </c>
      <c r="F7410" s="124">
        <v>1</v>
      </c>
      <c r="G7410" s="2" t="s">
        <v>19995</v>
      </c>
      <c r="H7410" s="130"/>
      <c r="I7410" s="134"/>
      <c r="J7410" s="123">
        <f>IF(OR(tbl_Metraj22[[#This Row],[TARIH]]="",tbl_Metraj22[[#This Row],[TARIH]]="-"),0,IF(tbl_Metraj22[[#This Row],[YUZDE]]=0,tbl_Metraj22[[#This Row],[METRAJ_BETON]],tbl_Metraj22[[#This Row],[YUZDE]]*tbl_Metraj22[[#This Row],[METRAJ_BETON]]))</f>
        <v>0</v>
      </c>
      <c r="K7410" s="2" t="s">
        <v>24209</v>
      </c>
    </row>
    <row r="7411" spans="1:11" ht="14.25" x14ac:dyDescent="0.2">
      <c r="A7411" s="2" t="s">
        <v>734</v>
      </c>
      <c r="B7411" s="124" t="s">
        <v>8566</v>
      </c>
      <c r="C7411" s="124"/>
      <c r="D7411" s="126">
        <v>0.41</v>
      </c>
      <c r="E7411" s="124" t="s">
        <v>769</v>
      </c>
      <c r="F7411" s="124">
        <v>1</v>
      </c>
      <c r="G7411" s="2" t="s">
        <v>19996</v>
      </c>
      <c r="H7411" s="130"/>
      <c r="I7411" s="134"/>
      <c r="J7411" s="123">
        <f>IF(OR(tbl_Metraj22[[#This Row],[TARIH]]="",tbl_Metraj22[[#This Row],[TARIH]]="-"),0,IF(tbl_Metraj22[[#This Row],[YUZDE]]=0,tbl_Metraj22[[#This Row],[METRAJ_BETON]],tbl_Metraj22[[#This Row],[YUZDE]]*tbl_Metraj22[[#This Row],[METRAJ_BETON]]))</f>
        <v>0</v>
      </c>
      <c r="K7411" s="2" t="s">
        <v>24203</v>
      </c>
    </row>
    <row r="7412" spans="1:11" ht="14.25" x14ac:dyDescent="0.2">
      <c r="A7412" s="2" t="s">
        <v>734</v>
      </c>
      <c r="B7412" s="124" t="s">
        <v>8567</v>
      </c>
      <c r="C7412" s="124"/>
      <c r="D7412" s="126">
        <v>0.34</v>
      </c>
      <c r="E7412" s="124" t="s">
        <v>769</v>
      </c>
      <c r="F7412" s="124">
        <v>1</v>
      </c>
      <c r="G7412" s="2" t="s">
        <v>19997</v>
      </c>
      <c r="H7412" s="130"/>
      <c r="I7412" s="134"/>
      <c r="J7412" s="123">
        <f>IF(OR(tbl_Metraj22[[#This Row],[TARIH]]="",tbl_Metraj22[[#This Row],[TARIH]]="-"),0,IF(tbl_Metraj22[[#This Row],[YUZDE]]=0,tbl_Metraj22[[#This Row],[METRAJ_BETON]],tbl_Metraj22[[#This Row],[YUZDE]]*tbl_Metraj22[[#This Row],[METRAJ_BETON]]))</f>
        <v>0</v>
      </c>
      <c r="K7412" s="2" t="s">
        <v>24200</v>
      </c>
    </row>
    <row r="7413" spans="1:11" ht="14.25" x14ac:dyDescent="0.2">
      <c r="A7413" s="2" t="s">
        <v>734</v>
      </c>
      <c r="B7413" s="124" t="s">
        <v>8568</v>
      </c>
      <c r="C7413" s="124"/>
      <c r="D7413" s="126">
        <v>0.34</v>
      </c>
      <c r="E7413" s="124" t="s">
        <v>769</v>
      </c>
      <c r="F7413" s="124">
        <v>1</v>
      </c>
      <c r="G7413" s="2" t="s">
        <v>19998</v>
      </c>
      <c r="H7413" s="130"/>
      <c r="I7413" s="134"/>
      <c r="J7413" s="123">
        <f>IF(OR(tbl_Metraj22[[#This Row],[TARIH]]="",tbl_Metraj22[[#This Row],[TARIH]]="-"),0,IF(tbl_Metraj22[[#This Row],[YUZDE]]=0,tbl_Metraj22[[#This Row],[METRAJ_BETON]],tbl_Metraj22[[#This Row],[YUZDE]]*tbl_Metraj22[[#This Row],[METRAJ_BETON]]))</f>
        <v>0</v>
      </c>
      <c r="K7413" s="2" t="s">
        <v>23116</v>
      </c>
    </row>
    <row r="7414" spans="1:11" ht="14.25" x14ac:dyDescent="0.2">
      <c r="A7414" s="2" t="s">
        <v>734</v>
      </c>
      <c r="B7414" s="124" t="s">
        <v>8569</v>
      </c>
      <c r="C7414" s="124"/>
      <c r="D7414" s="126">
        <v>0.26</v>
      </c>
      <c r="E7414" s="124" t="s">
        <v>769</v>
      </c>
      <c r="F7414" s="124">
        <v>1</v>
      </c>
      <c r="G7414" s="2" t="s">
        <v>19999</v>
      </c>
      <c r="H7414" s="130"/>
      <c r="I7414" s="134"/>
      <c r="J7414" s="123">
        <f>IF(OR(tbl_Metraj22[[#This Row],[TARIH]]="",tbl_Metraj22[[#This Row],[TARIH]]="-"),0,IF(tbl_Metraj22[[#This Row],[YUZDE]]=0,tbl_Metraj22[[#This Row],[METRAJ_BETON]],tbl_Metraj22[[#This Row],[YUZDE]]*tbl_Metraj22[[#This Row],[METRAJ_BETON]]))</f>
        <v>0</v>
      </c>
      <c r="K7414" s="2" t="e">
        <v>#N/A</v>
      </c>
    </row>
    <row r="7415" spans="1:11" ht="14.25" x14ac:dyDescent="0.2">
      <c r="A7415" s="2" t="s">
        <v>734</v>
      </c>
      <c r="B7415" s="124" t="s">
        <v>8570</v>
      </c>
      <c r="C7415" s="124"/>
      <c r="D7415" s="126">
        <v>0.26</v>
      </c>
      <c r="E7415" s="124" t="s">
        <v>769</v>
      </c>
      <c r="F7415" s="124">
        <v>1</v>
      </c>
      <c r="G7415" s="2" t="s">
        <v>20000</v>
      </c>
      <c r="H7415" s="130"/>
      <c r="I7415" s="134"/>
      <c r="J7415" s="123">
        <f>IF(OR(tbl_Metraj22[[#This Row],[TARIH]]="",tbl_Metraj22[[#This Row],[TARIH]]="-"),0,IF(tbl_Metraj22[[#This Row],[YUZDE]]=0,tbl_Metraj22[[#This Row],[METRAJ_BETON]],tbl_Metraj22[[#This Row],[YUZDE]]*tbl_Metraj22[[#This Row],[METRAJ_BETON]]))</f>
        <v>0</v>
      </c>
      <c r="K7415" s="2" t="e">
        <v>#N/A</v>
      </c>
    </row>
    <row r="7416" spans="1:11" ht="14.25" x14ac:dyDescent="0.2">
      <c r="A7416" s="2" t="s">
        <v>734</v>
      </c>
      <c r="B7416" s="124" t="s">
        <v>8571</v>
      </c>
      <c r="C7416" s="124"/>
      <c r="D7416" s="126">
        <v>1.97</v>
      </c>
      <c r="E7416" s="124" t="s">
        <v>769</v>
      </c>
      <c r="F7416" s="124">
        <v>1</v>
      </c>
      <c r="G7416" s="2" t="s">
        <v>20001</v>
      </c>
      <c r="H7416" s="130"/>
      <c r="I7416" s="134"/>
      <c r="J7416" s="123">
        <f>IF(OR(tbl_Metraj22[[#This Row],[TARIH]]="",tbl_Metraj22[[#This Row],[TARIH]]="-"),0,IF(tbl_Metraj22[[#This Row],[YUZDE]]=0,tbl_Metraj22[[#This Row],[METRAJ_BETON]],tbl_Metraj22[[#This Row],[YUZDE]]*tbl_Metraj22[[#This Row],[METRAJ_BETON]]))</f>
        <v>0</v>
      </c>
      <c r="K7416" s="2" t="s">
        <v>24202</v>
      </c>
    </row>
    <row r="7417" spans="1:11" ht="14.25" x14ac:dyDescent="0.2">
      <c r="A7417" s="2" t="s">
        <v>734</v>
      </c>
      <c r="B7417" s="124" t="s">
        <v>8572</v>
      </c>
      <c r="C7417" s="124"/>
      <c r="D7417" s="126">
        <v>1.97</v>
      </c>
      <c r="E7417" s="124" t="s">
        <v>769</v>
      </c>
      <c r="F7417" s="124">
        <v>1</v>
      </c>
      <c r="G7417" s="2" t="s">
        <v>20002</v>
      </c>
      <c r="H7417" s="130"/>
      <c r="I7417" s="134"/>
      <c r="J7417" s="123">
        <f>IF(OR(tbl_Metraj22[[#This Row],[TARIH]]="",tbl_Metraj22[[#This Row],[TARIH]]="-"),0,IF(tbl_Metraj22[[#This Row],[YUZDE]]=0,tbl_Metraj22[[#This Row],[METRAJ_BETON]],tbl_Metraj22[[#This Row],[YUZDE]]*tbl_Metraj22[[#This Row],[METRAJ_BETON]]))</f>
        <v>0</v>
      </c>
      <c r="K7417" s="2" t="s">
        <v>23063</v>
      </c>
    </row>
    <row r="7418" spans="1:11" ht="14.25" x14ac:dyDescent="0.2">
      <c r="A7418" s="2" t="s">
        <v>734</v>
      </c>
      <c r="B7418" s="124" t="s">
        <v>8573</v>
      </c>
      <c r="C7418" s="124"/>
      <c r="D7418" s="126">
        <v>1.97</v>
      </c>
      <c r="E7418" s="124" t="s">
        <v>769</v>
      </c>
      <c r="F7418" s="124">
        <v>1</v>
      </c>
      <c r="G7418" s="2" t="s">
        <v>20003</v>
      </c>
      <c r="H7418" s="130"/>
      <c r="I7418" s="134"/>
      <c r="J7418" s="123">
        <f>IF(OR(tbl_Metraj22[[#This Row],[TARIH]]="",tbl_Metraj22[[#This Row],[TARIH]]="-"),0,IF(tbl_Metraj22[[#This Row],[YUZDE]]=0,tbl_Metraj22[[#This Row],[METRAJ_BETON]],tbl_Metraj22[[#This Row],[YUZDE]]*tbl_Metraj22[[#This Row],[METRAJ_BETON]]))</f>
        <v>0</v>
      </c>
      <c r="K7418" s="2" t="s">
        <v>23085</v>
      </c>
    </row>
    <row r="7419" spans="1:11" ht="14.25" x14ac:dyDescent="0.2">
      <c r="A7419" s="2" t="s">
        <v>734</v>
      </c>
      <c r="B7419" s="124" t="s">
        <v>8574</v>
      </c>
      <c r="C7419" s="124"/>
      <c r="D7419" s="126">
        <v>0.38</v>
      </c>
      <c r="E7419" s="124" t="s">
        <v>769</v>
      </c>
      <c r="F7419" s="124">
        <v>1</v>
      </c>
      <c r="G7419" s="2" t="s">
        <v>20004</v>
      </c>
      <c r="H7419" s="130"/>
      <c r="I7419" s="134"/>
      <c r="J7419" s="123">
        <f>IF(OR(tbl_Metraj22[[#This Row],[TARIH]]="",tbl_Metraj22[[#This Row],[TARIH]]="-"),0,IF(tbl_Metraj22[[#This Row],[YUZDE]]=0,tbl_Metraj22[[#This Row],[METRAJ_BETON]],tbl_Metraj22[[#This Row],[YUZDE]]*tbl_Metraj22[[#This Row],[METRAJ_BETON]]))</f>
        <v>0</v>
      </c>
      <c r="K7419" s="2" t="e">
        <v>#N/A</v>
      </c>
    </row>
    <row r="7420" spans="1:11" ht="14.25" x14ac:dyDescent="0.2">
      <c r="A7420" s="2" t="s">
        <v>734</v>
      </c>
      <c r="B7420" s="124" t="s">
        <v>8575</v>
      </c>
      <c r="C7420" s="124"/>
      <c r="D7420" s="126">
        <v>0.38</v>
      </c>
      <c r="E7420" s="124" t="s">
        <v>769</v>
      </c>
      <c r="F7420" s="124">
        <v>1</v>
      </c>
      <c r="G7420" s="2" t="s">
        <v>20005</v>
      </c>
      <c r="H7420" s="130"/>
      <c r="I7420" s="134"/>
      <c r="J7420" s="123">
        <f>IF(OR(tbl_Metraj22[[#This Row],[TARIH]]="",tbl_Metraj22[[#This Row],[TARIH]]="-"),0,IF(tbl_Metraj22[[#This Row],[YUZDE]]=0,tbl_Metraj22[[#This Row],[METRAJ_BETON]],tbl_Metraj22[[#This Row],[YUZDE]]*tbl_Metraj22[[#This Row],[METRAJ_BETON]]))</f>
        <v>0</v>
      </c>
      <c r="K7420" s="2" t="e">
        <v>#N/A</v>
      </c>
    </row>
    <row r="7421" spans="1:11" ht="14.25" x14ac:dyDescent="0.2">
      <c r="A7421" s="2" t="s">
        <v>734</v>
      </c>
      <c r="B7421" s="124" t="s">
        <v>8576</v>
      </c>
      <c r="C7421" s="124"/>
      <c r="D7421" s="126">
        <v>0.28999999999999998</v>
      </c>
      <c r="E7421" s="124" t="s">
        <v>769</v>
      </c>
      <c r="F7421" s="124">
        <v>1</v>
      </c>
      <c r="G7421" s="2" t="s">
        <v>20006</v>
      </c>
      <c r="H7421" s="130"/>
      <c r="I7421" s="134"/>
      <c r="J7421" s="123">
        <f>IF(OR(tbl_Metraj22[[#This Row],[TARIH]]="",tbl_Metraj22[[#This Row],[TARIH]]="-"),0,IF(tbl_Metraj22[[#This Row],[YUZDE]]=0,tbl_Metraj22[[#This Row],[METRAJ_BETON]],tbl_Metraj22[[#This Row],[YUZDE]]*tbl_Metraj22[[#This Row],[METRAJ_BETON]]))</f>
        <v>0</v>
      </c>
      <c r="K7421" s="2" t="s">
        <v>24243</v>
      </c>
    </row>
    <row r="7422" spans="1:11" ht="14.25" x14ac:dyDescent="0.2">
      <c r="A7422" s="2" t="s">
        <v>734</v>
      </c>
      <c r="B7422" s="124" t="s">
        <v>8577</v>
      </c>
      <c r="C7422" s="124"/>
      <c r="D7422" s="126">
        <v>0.28999999999999998</v>
      </c>
      <c r="E7422" s="124" t="s">
        <v>769</v>
      </c>
      <c r="F7422" s="124">
        <v>1</v>
      </c>
      <c r="G7422" s="2" t="s">
        <v>20007</v>
      </c>
      <c r="H7422" s="130"/>
      <c r="I7422" s="134"/>
      <c r="J7422" s="123">
        <f>IF(OR(tbl_Metraj22[[#This Row],[TARIH]]="",tbl_Metraj22[[#This Row],[TARIH]]="-"),0,IF(tbl_Metraj22[[#This Row],[YUZDE]]=0,tbl_Metraj22[[#This Row],[METRAJ_BETON]],tbl_Metraj22[[#This Row],[YUZDE]]*tbl_Metraj22[[#This Row],[METRAJ_BETON]]))</f>
        <v>0</v>
      </c>
      <c r="K7422" s="2" t="s">
        <v>23106</v>
      </c>
    </row>
    <row r="7423" spans="1:11" ht="14.25" x14ac:dyDescent="0.2">
      <c r="A7423" s="2" t="s">
        <v>734</v>
      </c>
      <c r="B7423" s="124" t="s">
        <v>8578</v>
      </c>
      <c r="C7423" s="124"/>
      <c r="D7423" s="126">
        <v>0.39</v>
      </c>
      <c r="E7423" s="124" t="s">
        <v>769</v>
      </c>
      <c r="F7423" s="124">
        <v>1</v>
      </c>
      <c r="G7423" s="2" t="s">
        <v>20008</v>
      </c>
      <c r="H7423" s="130"/>
      <c r="I7423" s="134"/>
      <c r="J7423" s="123">
        <f>IF(OR(tbl_Metraj22[[#This Row],[TARIH]]="",tbl_Metraj22[[#This Row],[TARIH]]="-"),0,IF(tbl_Metraj22[[#This Row],[YUZDE]]=0,tbl_Metraj22[[#This Row],[METRAJ_BETON]],tbl_Metraj22[[#This Row],[YUZDE]]*tbl_Metraj22[[#This Row],[METRAJ_BETON]]))</f>
        <v>0</v>
      </c>
      <c r="K7423" s="2" t="e">
        <v>#N/A</v>
      </c>
    </row>
    <row r="7424" spans="1:11" ht="14.25" x14ac:dyDescent="0.2">
      <c r="A7424" s="2" t="s">
        <v>734</v>
      </c>
      <c r="B7424" s="124" t="s">
        <v>8579</v>
      </c>
      <c r="C7424" s="124"/>
      <c r="D7424" s="126">
        <v>0.39</v>
      </c>
      <c r="E7424" s="124" t="s">
        <v>769</v>
      </c>
      <c r="F7424" s="124">
        <v>1</v>
      </c>
      <c r="G7424" s="2" t="s">
        <v>20009</v>
      </c>
      <c r="H7424" s="130"/>
      <c r="I7424" s="134"/>
      <c r="J7424" s="123">
        <f>IF(OR(tbl_Metraj22[[#This Row],[TARIH]]="",tbl_Metraj22[[#This Row],[TARIH]]="-"),0,IF(tbl_Metraj22[[#This Row],[YUZDE]]=0,tbl_Metraj22[[#This Row],[METRAJ_BETON]],tbl_Metraj22[[#This Row],[YUZDE]]*tbl_Metraj22[[#This Row],[METRAJ_BETON]]))</f>
        <v>0</v>
      </c>
      <c r="K7424" s="2" t="e">
        <v>#N/A</v>
      </c>
    </row>
    <row r="7425" spans="1:11" ht="14.25" x14ac:dyDescent="0.2">
      <c r="A7425" s="2" t="s">
        <v>734</v>
      </c>
      <c r="B7425" s="124" t="s">
        <v>8580</v>
      </c>
      <c r="C7425" s="124"/>
      <c r="D7425" s="126">
        <v>3.45</v>
      </c>
      <c r="E7425" s="124" t="s">
        <v>769</v>
      </c>
      <c r="F7425" s="124">
        <v>1</v>
      </c>
      <c r="G7425" s="2" t="s">
        <v>20010</v>
      </c>
      <c r="H7425" s="130"/>
      <c r="I7425" s="134"/>
      <c r="J7425" s="123">
        <f>IF(OR(tbl_Metraj22[[#This Row],[TARIH]]="",tbl_Metraj22[[#This Row],[TARIH]]="-"),0,IF(tbl_Metraj22[[#This Row],[YUZDE]]=0,tbl_Metraj22[[#This Row],[METRAJ_BETON]],tbl_Metraj22[[#This Row],[YUZDE]]*tbl_Metraj22[[#This Row],[METRAJ_BETON]]))</f>
        <v>0</v>
      </c>
      <c r="K7425" s="2" t="s">
        <v>23096</v>
      </c>
    </row>
    <row r="7426" spans="1:11" ht="14.25" x14ac:dyDescent="0.2">
      <c r="A7426" s="2" t="s">
        <v>734</v>
      </c>
      <c r="B7426" s="124" t="s">
        <v>8581</v>
      </c>
      <c r="C7426" s="124"/>
      <c r="D7426" s="126">
        <v>1.97</v>
      </c>
      <c r="E7426" s="124" t="s">
        <v>769</v>
      </c>
      <c r="F7426" s="124">
        <v>1</v>
      </c>
      <c r="G7426" s="2" t="s">
        <v>20011</v>
      </c>
      <c r="H7426" s="130"/>
      <c r="I7426" s="134"/>
      <c r="J7426" s="123">
        <f>IF(OR(tbl_Metraj22[[#This Row],[TARIH]]="",tbl_Metraj22[[#This Row],[TARIH]]="-"),0,IF(tbl_Metraj22[[#This Row],[YUZDE]]=0,tbl_Metraj22[[#This Row],[METRAJ_BETON]],tbl_Metraj22[[#This Row],[YUZDE]]*tbl_Metraj22[[#This Row],[METRAJ_BETON]]))</f>
        <v>0</v>
      </c>
      <c r="K7426" s="2" t="s">
        <v>23094</v>
      </c>
    </row>
    <row r="7427" spans="1:11" ht="14.25" x14ac:dyDescent="0.2">
      <c r="A7427" s="2" t="s">
        <v>734</v>
      </c>
      <c r="B7427" s="124" t="s">
        <v>8582</v>
      </c>
      <c r="C7427" s="124"/>
      <c r="D7427" s="126">
        <v>1.97</v>
      </c>
      <c r="E7427" s="124" t="s">
        <v>769</v>
      </c>
      <c r="F7427" s="124">
        <v>1</v>
      </c>
      <c r="G7427" s="2" t="s">
        <v>20012</v>
      </c>
      <c r="H7427" s="130"/>
      <c r="I7427" s="134"/>
      <c r="J7427" s="123">
        <f>IF(OR(tbl_Metraj22[[#This Row],[TARIH]]="",tbl_Metraj22[[#This Row],[TARIH]]="-"),0,IF(tbl_Metraj22[[#This Row],[YUZDE]]=0,tbl_Metraj22[[#This Row],[METRAJ_BETON]],tbl_Metraj22[[#This Row],[YUZDE]]*tbl_Metraj22[[#This Row],[METRAJ_BETON]]))</f>
        <v>0</v>
      </c>
      <c r="K7427" s="2" t="s">
        <v>23081</v>
      </c>
    </row>
    <row r="7428" spans="1:11" ht="14.25" x14ac:dyDescent="0.2">
      <c r="A7428" s="2" t="s">
        <v>734</v>
      </c>
      <c r="B7428" s="124" t="s">
        <v>8583</v>
      </c>
      <c r="C7428" s="124"/>
      <c r="D7428" s="126">
        <v>0.36</v>
      </c>
      <c r="E7428" s="124" t="s">
        <v>769</v>
      </c>
      <c r="F7428" s="124">
        <v>1</v>
      </c>
      <c r="G7428" s="2" t="s">
        <v>20013</v>
      </c>
      <c r="H7428" s="130"/>
      <c r="I7428" s="134"/>
      <c r="J7428" s="123">
        <f>IF(OR(tbl_Metraj22[[#This Row],[TARIH]]="",tbl_Metraj22[[#This Row],[TARIH]]="-"),0,IF(tbl_Metraj22[[#This Row],[YUZDE]]=0,tbl_Metraj22[[#This Row],[METRAJ_BETON]],tbl_Metraj22[[#This Row],[YUZDE]]*tbl_Metraj22[[#This Row],[METRAJ_BETON]]))</f>
        <v>0</v>
      </c>
      <c r="K7428" s="2" t="e">
        <v>#N/A</v>
      </c>
    </row>
    <row r="7429" spans="1:11" ht="14.25" x14ac:dyDescent="0.2">
      <c r="A7429" s="2" t="s">
        <v>734</v>
      </c>
      <c r="B7429" s="124" t="s">
        <v>8584</v>
      </c>
      <c r="C7429" s="124"/>
      <c r="D7429" s="126">
        <v>0.36</v>
      </c>
      <c r="E7429" s="124" t="s">
        <v>769</v>
      </c>
      <c r="F7429" s="124">
        <v>1</v>
      </c>
      <c r="G7429" s="2" t="s">
        <v>20014</v>
      </c>
      <c r="H7429" s="130"/>
      <c r="I7429" s="134"/>
      <c r="J7429" s="123">
        <f>IF(OR(tbl_Metraj22[[#This Row],[TARIH]]="",tbl_Metraj22[[#This Row],[TARIH]]="-"),0,IF(tbl_Metraj22[[#This Row],[YUZDE]]=0,tbl_Metraj22[[#This Row],[METRAJ_BETON]],tbl_Metraj22[[#This Row],[YUZDE]]*tbl_Metraj22[[#This Row],[METRAJ_BETON]]))</f>
        <v>0</v>
      </c>
      <c r="K7429" s="2" t="e">
        <v>#N/A</v>
      </c>
    </row>
    <row r="7430" spans="1:11" ht="14.25" x14ac:dyDescent="0.2">
      <c r="A7430" s="2" t="s">
        <v>734</v>
      </c>
      <c r="B7430" s="124" t="s">
        <v>8585</v>
      </c>
      <c r="C7430" s="124"/>
      <c r="D7430" s="126">
        <v>3.45</v>
      </c>
      <c r="E7430" s="124" t="s">
        <v>769</v>
      </c>
      <c r="F7430" s="124">
        <v>1</v>
      </c>
      <c r="G7430" s="2" t="s">
        <v>20015</v>
      </c>
      <c r="H7430" s="130"/>
      <c r="I7430" s="134"/>
      <c r="J7430" s="123">
        <f>IF(OR(tbl_Metraj22[[#This Row],[TARIH]]="",tbl_Metraj22[[#This Row],[TARIH]]="-"),0,IF(tbl_Metraj22[[#This Row],[YUZDE]]=0,tbl_Metraj22[[#This Row],[METRAJ_BETON]],tbl_Metraj22[[#This Row],[YUZDE]]*tbl_Metraj22[[#This Row],[METRAJ_BETON]]))</f>
        <v>0</v>
      </c>
      <c r="K7430" s="2" t="s">
        <v>23089</v>
      </c>
    </row>
    <row r="7431" spans="1:11" ht="14.25" x14ac:dyDescent="0.2">
      <c r="A7431" s="2" t="s">
        <v>734</v>
      </c>
      <c r="B7431" s="124" t="s">
        <v>8586</v>
      </c>
      <c r="C7431" s="124"/>
      <c r="D7431" s="126">
        <v>3.45</v>
      </c>
      <c r="E7431" s="124" t="s">
        <v>769</v>
      </c>
      <c r="F7431" s="124">
        <v>1</v>
      </c>
      <c r="G7431" s="2" t="s">
        <v>20016</v>
      </c>
      <c r="H7431" s="130"/>
      <c r="I7431" s="134"/>
      <c r="J7431" s="123">
        <f>IF(OR(tbl_Metraj22[[#This Row],[TARIH]]="",tbl_Metraj22[[#This Row],[TARIH]]="-"),0,IF(tbl_Metraj22[[#This Row],[YUZDE]]=0,tbl_Metraj22[[#This Row],[METRAJ_BETON]],tbl_Metraj22[[#This Row],[YUZDE]]*tbl_Metraj22[[#This Row],[METRAJ_BETON]]))</f>
        <v>0</v>
      </c>
      <c r="K7431" s="2" t="s">
        <v>23725</v>
      </c>
    </row>
    <row r="7432" spans="1:11" ht="14.25" x14ac:dyDescent="0.2">
      <c r="A7432" s="2" t="s">
        <v>734</v>
      </c>
      <c r="B7432" s="124" t="s">
        <v>8587</v>
      </c>
      <c r="C7432" s="124"/>
      <c r="D7432" s="126">
        <v>2.85</v>
      </c>
      <c r="E7432" s="124" t="s">
        <v>769</v>
      </c>
      <c r="F7432" s="124">
        <v>1</v>
      </c>
      <c r="G7432" s="2" t="s">
        <v>20017</v>
      </c>
      <c r="H7432" s="130"/>
      <c r="I7432" s="134"/>
      <c r="J7432" s="123">
        <f>IF(OR(tbl_Metraj22[[#This Row],[TARIH]]="",tbl_Metraj22[[#This Row],[TARIH]]="-"),0,IF(tbl_Metraj22[[#This Row],[YUZDE]]=0,tbl_Metraj22[[#This Row],[METRAJ_BETON]],tbl_Metraj22[[#This Row],[YUZDE]]*tbl_Metraj22[[#This Row],[METRAJ_BETON]]))</f>
        <v>0</v>
      </c>
      <c r="K7432" s="2" t="s">
        <v>23114</v>
      </c>
    </row>
    <row r="7433" spans="1:11" ht="14.25" x14ac:dyDescent="0.2">
      <c r="A7433" s="2" t="s">
        <v>734</v>
      </c>
      <c r="B7433" s="124" t="s">
        <v>8588</v>
      </c>
      <c r="C7433" s="124"/>
      <c r="D7433" s="126">
        <v>2.12</v>
      </c>
      <c r="E7433" s="124" t="s">
        <v>769</v>
      </c>
      <c r="F7433" s="124">
        <v>1</v>
      </c>
      <c r="G7433" s="2" t="s">
        <v>20018</v>
      </c>
      <c r="H7433" s="130"/>
      <c r="I7433" s="134"/>
      <c r="J7433" s="123">
        <f>IF(OR(tbl_Metraj22[[#This Row],[TARIH]]="",tbl_Metraj22[[#This Row],[TARIH]]="-"),0,IF(tbl_Metraj22[[#This Row],[YUZDE]]=0,tbl_Metraj22[[#This Row],[METRAJ_BETON]],tbl_Metraj22[[#This Row],[YUZDE]]*tbl_Metraj22[[#This Row],[METRAJ_BETON]]))</f>
        <v>0</v>
      </c>
      <c r="K7433" s="2" t="s">
        <v>23109</v>
      </c>
    </row>
    <row r="7434" spans="1:11" ht="14.25" x14ac:dyDescent="0.2">
      <c r="A7434" s="2" t="s">
        <v>734</v>
      </c>
      <c r="B7434" s="124" t="s">
        <v>8589</v>
      </c>
      <c r="C7434" s="124"/>
      <c r="D7434" s="126">
        <v>1.21</v>
      </c>
      <c r="E7434" s="124" t="s">
        <v>769</v>
      </c>
      <c r="F7434" s="124">
        <v>1</v>
      </c>
      <c r="G7434" s="2" t="s">
        <v>20019</v>
      </c>
      <c r="H7434" s="130"/>
      <c r="I7434" s="134"/>
      <c r="J7434" s="123">
        <f>IF(OR(tbl_Metraj22[[#This Row],[TARIH]]="",tbl_Metraj22[[#This Row],[TARIH]]="-"),0,IF(tbl_Metraj22[[#This Row],[YUZDE]]=0,tbl_Metraj22[[#This Row],[METRAJ_BETON]],tbl_Metraj22[[#This Row],[YUZDE]]*tbl_Metraj22[[#This Row],[METRAJ_BETON]]))</f>
        <v>0</v>
      </c>
      <c r="K7434" s="2" t="s">
        <v>24207</v>
      </c>
    </row>
    <row r="7435" spans="1:11" ht="14.25" x14ac:dyDescent="0.2">
      <c r="A7435" s="2" t="s">
        <v>734</v>
      </c>
      <c r="B7435" s="124" t="s">
        <v>8590</v>
      </c>
      <c r="C7435" s="124"/>
      <c r="D7435" s="126">
        <v>0.47</v>
      </c>
      <c r="E7435" s="124" t="s">
        <v>769</v>
      </c>
      <c r="F7435" s="124">
        <v>1</v>
      </c>
      <c r="G7435" s="2" t="s">
        <v>20020</v>
      </c>
      <c r="H7435" s="130"/>
      <c r="I7435" s="134"/>
      <c r="J7435" s="123">
        <f>IF(OR(tbl_Metraj22[[#This Row],[TARIH]]="",tbl_Metraj22[[#This Row],[TARIH]]="-"),0,IF(tbl_Metraj22[[#This Row],[YUZDE]]=0,tbl_Metraj22[[#This Row],[METRAJ_BETON]],tbl_Metraj22[[#This Row],[YUZDE]]*tbl_Metraj22[[#This Row],[METRAJ_BETON]]))</f>
        <v>0</v>
      </c>
      <c r="K7435" s="2" t="s">
        <v>23108</v>
      </c>
    </row>
    <row r="7436" spans="1:11" ht="14.25" x14ac:dyDescent="0.2">
      <c r="A7436" s="2" t="s">
        <v>734</v>
      </c>
      <c r="B7436" s="124" t="s">
        <v>8591</v>
      </c>
      <c r="C7436" s="124"/>
      <c r="D7436" s="126">
        <v>0.47</v>
      </c>
      <c r="E7436" s="124" t="s">
        <v>769</v>
      </c>
      <c r="F7436" s="124">
        <v>1</v>
      </c>
      <c r="G7436" s="2" t="s">
        <v>20021</v>
      </c>
      <c r="H7436" s="130"/>
      <c r="I7436" s="134"/>
      <c r="J7436" s="123">
        <f>IF(OR(tbl_Metraj22[[#This Row],[TARIH]]="",tbl_Metraj22[[#This Row],[TARIH]]="-"),0,IF(tbl_Metraj22[[#This Row],[YUZDE]]=0,tbl_Metraj22[[#This Row],[METRAJ_BETON]],tbl_Metraj22[[#This Row],[YUZDE]]*tbl_Metraj22[[#This Row],[METRAJ_BETON]]))</f>
        <v>0</v>
      </c>
      <c r="K7436" s="2" t="s">
        <v>23103</v>
      </c>
    </row>
    <row r="7437" spans="1:11" ht="14.25" x14ac:dyDescent="0.2">
      <c r="A7437" s="2" t="s">
        <v>734</v>
      </c>
      <c r="B7437" s="124" t="s">
        <v>8592</v>
      </c>
      <c r="C7437" s="124"/>
      <c r="D7437" s="126">
        <v>1.1000000000000001</v>
      </c>
      <c r="E7437" s="124" t="s">
        <v>769</v>
      </c>
      <c r="F7437" s="124">
        <v>1</v>
      </c>
      <c r="G7437" s="2" t="s">
        <v>20022</v>
      </c>
      <c r="H7437" s="130"/>
      <c r="I7437" s="134"/>
      <c r="J7437" s="123">
        <f>IF(OR(tbl_Metraj22[[#This Row],[TARIH]]="",tbl_Metraj22[[#This Row],[TARIH]]="-"),0,IF(tbl_Metraj22[[#This Row],[YUZDE]]=0,tbl_Metraj22[[#This Row],[METRAJ_BETON]],tbl_Metraj22[[#This Row],[YUZDE]]*tbl_Metraj22[[#This Row],[METRAJ_BETON]]))</f>
        <v>0</v>
      </c>
      <c r="K7437" s="2" t="s">
        <v>23743</v>
      </c>
    </row>
    <row r="7438" spans="1:11" ht="14.25" x14ac:dyDescent="0.2">
      <c r="A7438" s="2" t="s">
        <v>734</v>
      </c>
      <c r="B7438" s="124" t="s">
        <v>8593</v>
      </c>
      <c r="C7438" s="124"/>
      <c r="D7438" s="126">
        <v>0.34</v>
      </c>
      <c r="E7438" s="124" t="s">
        <v>769</v>
      </c>
      <c r="F7438" s="124">
        <v>1</v>
      </c>
      <c r="G7438" s="2" t="s">
        <v>20023</v>
      </c>
      <c r="H7438" s="130"/>
      <c r="I7438" s="134"/>
      <c r="J7438" s="123">
        <f>IF(OR(tbl_Metraj22[[#This Row],[TARIH]]="",tbl_Metraj22[[#This Row],[TARIH]]="-"),0,IF(tbl_Metraj22[[#This Row],[YUZDE]]=0,tbl_Metraj22[[#This Row],[METRAJ_BETON]],tbl_Metraj22[[#This Row],[YUZDE]]*tbl_Metraj22[[#This Row],[METRAJ_BETON]]))</f>
        <v>0</v>
      </c>
      <c r="K7438" s="2" t="s">
        <v>23111</v>
      </c>
    </row>
    <row r="7439" spans="1:11" ht="14.25" x14ac:dyDescent="0.2">
      <c r="A7439" s="2" t="s">
        <v>734</v>
      </c>
      <c r="B7439" s="124" t="s">
        <v>8594</v>
      </c>
      <c r="C7439" s="124"/>
      <c r="D7439" s="126">
        <v>0.34</v>
      </c>
      <c r="E7439" s="124" t="s">
        <v>769</v>
      </c>
      <c r="F7439" s="124">
        <v>1</v>
      </c>
      <c r="G7439" s="2" t="s">
        <v>20024</v>
      </c>
      <c r="H7439" s="130"/>
      <c r="I7439" s="134"/>
      <c r="J7439" s="123">
        <f>IF(OR(tbl_Metraj22[[#This Row],[TARIH]]="",tbl_Metraj22[[#This Row],[TARIH]]="-"),0,IF(tbl_Metraj22[[#This Row],[YUZDE]]=0,tbl_Metraj22[[#This Row],[METRAJ_BETON]],tbl_Metraj22[[#This Row],[YUZDE]]*tbl_Metraj22[[#This Row],[METRAJ_BETON]]))</f>
        <v>0</v>
      </c>
      <c r="K7439" s="2" t="s">
        <v>23117</v>
      </c>
    </row>
    <row r="7440" spans="1:11" ht="14.25" x14ac:dyDescent="0.2">
      <c r="A7440" s="2" t="s">
        <v>734</v>
      </c>
      <c r="B7440" s="124" t="s">
        <v>8595</v>
      </c>
      <c r="C7440" s="124"/>
      <c r="D7440" s="126">
        <v>0.26</v>
      </c>
      <c r="E7440" s="124" t="s">
        <v>769</v>
      </c>
      <c r="F7440" s="124">
        <v>1</v>
      </c>
      <c r="G7440" s="2" t="s">
        <v>20025</v>
      </c>
      <c r="H7440" s="130"/>
      <c r="I7440" s="134"/>
      <c r="J7440" s="123">
        <f>IF(OR(tbl_Metraj22[[#This Row],[TARIH]]="",tbl_Metraj22[[#This Row],[TARIH]]="-"),0,IF(tbl_Metraj22[[#This Row],[YUZDE]]=0,tbl_Metraj22[[#This Row],[METRAJ_BETON]],tbl_Metraj22[[#This Row],[YUZDE]]*tbl_Metraj22[[#This Row],[METRAJ_BETON]]))</f>
        <v>0</v>
      </c>
      <c r="K7440" s="2" t="e">
        <v>#N/A</v>
      </c>
    </row>
    <row r="7441" spans="1:11" ht="14.25" x14ac:dyDescent="0.2">
      <c r="A7441" s="2" t="s">
        <v>734</v>
      </c>
      <c r="B7441" s="124" t="s">
        <v>8596</v>
      </c>
      <c r="C7441" s="124"/>
      <c r="D7441" s="126">
        <v>0.26</v>
      </c>
      <c r="E7441" s="124" t="s">
        <v>769</v>
      </c>
      <c r="F7441" s="124">
        <v>1</v>
      </c>
      <c r="G7441" s="2" t="s">
        <v>20026</v>
      </c>
      <c r="H7441" s="130"/>
      <c r="I7441" s="134"/>
      <c r="J7441" s="123">
        <f>IF(OR(tbl_Metraj22[[#This Row],[TARIH]]="",tbl_Metraj22[[#This Row],[TARIH]]="-"),0,IF(tbl_Metraj22[[#This Row],[YUZDE]]=0,tbl_Metraj22[[#This Row],[METRAJ_BETON]],tbl_Metraj22[[#This Row],[YUZDE]]*tbl_Metraj22[[#This Row],[METRAJ_BETON]]))</f>
        <v>0</v>
      </c>
      <c r="K7441" s="2" t="e">
        <v>#N/A</v>
      </c>
    </row>
    <row r="7442" spans="1:11" ht="14.25" x14ac:dyDescent="0.2">
      <c r="A7442" s="2" t="s">
        <v>734</v>
      </c>
      <c r="B7442" s="124" t="s">
        <v>8597</v>
      </c>
      <c r="C7442" s="124"/>
      <c r="D7442" s="126">
        <v>1.34</v>
      </c>
      <c r="E7442" s="124" t="s">
        <v>769</v>
      </c>
      <c r="F7442" s="124">
        <v>1</v>
      </c>
      <c r="G7442" s="2" t="s">
        <v>20027</v>
      </c>
      <c r="H7442" s="130"/>
      <c r="I7442" s="134"/>
      <c r="J7442" s="123">
        <f>IF(OR(tbl_Metraj22[[#This Row],[TARIH]]="",tbl_Metraj22[[#This Row],[TARIH]]="-"),0,IF(tbl_Metraj22[[#This Row],[YUZDE]]=0,tbl_Metraj22[[#This Row],[METRAJ_BETON]],tbl_Metraj22[[#This Row],[YUZDE]]*tbl_Metraj22[[#This Row],[METRAJ_BETON]]))</f>
        <v>0</v>
      </c>
      <c r="K7442" s="2" t="s">
        <v>23064</v>
      </c>
    </row>
    <row r="7443" spans="1:11" ht="14.25" x14ac:dyDescent="0.2">
      <c r="A7443" s="2" t="s">
        <v>734</v>
      </c>
      <c r="B7443" s="124" t="s">
        <v>8598</v>
      </c>
      <c r="C7443" s="124"/>
      <c r="D7443" s="126">
        <v>1.34</v>
      </c>
      <c r="E7443" s="124" t="s">
        <v>769</v>
      </c>
      <c r="F7443" s="124">
        <v>1</v>
      </c>
      <c r="G7443" s="2" t="s">
        <v>20028</v>
      </c>
      <c r="H7443" s="130"/>
      <c r="I7443" s="134"/>
      <c r="J7443" s="123">
        <f>IF(OR(tbl_Metraj22[[#This Row],[TARIH]]="",tbl_Metraj22[[#This Row],[TARIH]]="-"),0,IF(tbl_Metraj22[[#This Row],[YUZDE]]=0,tbl_Metraj22[[#This Row],[METRAJ_BETON]],tbl_Metraj22[[#This Row],[YUZDE]]*tbl_Metraj22[[#This Row],[METRAJ_BETON]]))</f>
        <v>0</v>
      </c>
      <c r="K7443" s="2" t="s">
        <v>23084</v>
      </c>
    </row>
    <row r="7444" spans="1:11" ht="14.25" x14ac:dyDescent="0.2">
      <c r="A7444" s="2" t="s">
        <v>734</v>
      </c>
      <c r="B7444" s="124" t="s">
        <v>8599</v>
      </c>
      <c r="C7444" s="124"/>
      <c r="D7444" s="126">
        <v>0.38</v>
      </c>
      <c r="E7444" s="124" t="s">
        <v>769</v>
      </c>
      <c r="F7444" s="124">
        <v>1</v>
      </c>
      <c r="G7444" s="2" t="s">
        <v>20029</v>
      </c>
      <c r="H7444" s="130"/>
      <c r="I7444" s="134"/>
      <c r="J7444" s="123">
        <f>IF(OR(tbl_Metraj22[[#This Row],[TARIH]]="",tbl_Metraj22[[#This Row],[TARIH]]="-"),0,IF(tbl_Metraj22[[#This Row],[YUZDE]]=0,tbl_Metraj22[[#This Row],[METRAJ_BETON]],tbl_Metraj22[[#This Row],[YUZDE]]*tbl_Metraj22[[#This Row],[METRAJ_BETON]]))</f>
        <v>0</v>
      </c>
      <c r="K7444" s="2" t="e">
        <v>#N/A</v>
      </c>
    </row>
    <row r="7445" spans="1:11" ht="14.25" x14ac:dyDescent="0.2">
      <c r="A7445" s="2" t="s">
        <v>734</v>
      </c>
      <c r="B7445" s="124" t="s">
        <v>8600</v>
      </c>
      <c r="C7445" s="124"/>
      <c r="D7445" s="126">
        <v>0.38</v>
      </c>
      <c r="E7445" s="124" t="s">
        <v>769</v>
      </c>
      <c r="F7445" s="124">
        <v>1</v>
      </c>
      <c r="G7445" s="2" t="s">
        <v>20030</v>
      </c>
      <c r="H7445" s="130"/>
      <c r="I7445" s="134"/>
      <c r="J7445" s="123">
        <f>IF(OR(tbl_Metraj22[[#This Row],[TARIH]]="",tbl_Metraj22[[#This Row],[TARIH]]="-"),0,IF(tbl_Metraj22[[#This Row],[YUZDE]]=0,tbl_Metraj22[[#This Row],[METRAJ_BETON]],tbl_Metraj22[[#This Row],[YUZDE]]*tbl_Metraj22[[#This Row],[METRAJ_BETON]]))</f>
        <v>0</v>
      </c>
      <c r="K7445" s="2" t="e">
        <v>#N/A</v>
      </c>
    </row>
    <row r="7446" spans="1:11" ht="14.25" x14ac:dyDescent="0.2">
      <c r="A7446" s="2" t="s">
        <v>734</v>
      </c>
      <c r="B7446" s="124" t="s">
        <v>8601</v>
      </c>
      <c r="C7446" s="124"/>
      <c r="D7446" s="126">
        <v>0.35</v>
      </c>
      <c r="E7446" s="124" t="s">
        <v>769</v>
      </c>
      <c r="F7446" s="124">
        <v>1</v>
      </c>
      <c r="G7446" s="2" t="s">
        <v>20031</v>
      </c>
      <c r="H7446" s="130"/>
      <c r="I7446" s="134"/>
      <c r="J7446" s="123">
        <f>IF(OR(tbl_Metraj22[[#This Row],[TARIH]]="",tbl_Metraj22[[#This Row],[TARIH]]="-"),0,IF(tbl_Metraj22[[#This Row],[YUZDE]]=0,tbl_Metraj22[[#This Row],[METRAJ_BETON]],tbl_Metraj22[[#This Row],[YUZDE]]*tbl_Metraj22[[#This Row],[METRAJ_BETON]]))</f>
        <v>0</v>
      </c>
      <c r="K7446" s="2" t="s">
        <v>23110</v>
      </c>
    </row>
    <row r="7447" spans="1:11" ht="14.25" x14ac:dyDescent="0.2">
      <c r="A7447" s="2" t="s">
        <v>734</v>
      </c>
      <c r="B7447" s="124" t="s">
        <v>8602</v>
      </c>
      <c r="C7447" s="124"/>
      <c r="D7447" s="126">
        <v>0.35</v>
      </c>
      <c r="E7447" s="124" t="s">
        <v>769</v>
      </c>
      <c r="F7447" s="124">
        <v>1</v>
      </c>
      <c r="G7447" s="2" t="s">
        <v>20032</v>
      </c>
      <c r="H7447" s="130"/>
      <c r="I7447" s="134"/>
      <c r="J7447" s="123">
        <f>IF(OR(tbl_Metraj22[[#This Row],[TARIH]]="",tbl_Metraj22[[#This Row],[TARIH]]="-"),0,IF(tbl_Metraj22[[#This Row],[YUZDE]]=0,tbl_Metraj22[[#This Row],[METRAJ_BETON]],tbl_Metraj22[[#This Row],[YUZDE]]*tbl_Metraj22[[#This Row],[METRAJ_BETON]]))</f>
        <v>0</v>
      </c>
      <c r="K7447" s="2" t="s">
        <v>23120</v>
      </c>
    </row>
    <row r="7448" spans="1:11" ht="14.25" x14ac:dyDescent="0.2">
      <c r="A7448" s="2" t="s">
        <v>734</v>
      </c>
      <c r="B7448" s="124" t="s">
        <v>8603</v>
      </c>
      <c r="C7448" s="124"/>
      <c r="D7448" s="126">
        <v>1.1000000000000001</v>
      </c>
      <c r="E7448" s="124" t="s">
        <v>769</v>
      </c>
      <c r="F7448" s="124">
        <v>1</v>
      </c>
      <c r="G7448" s="2" t="s">
        <v>20033</v>
      </c>
      <c r="H7448" s="130"/>
      <c r="I7448" s="134"/>
      <c r="J7448" s="123">
        <f>IF(OR(tbl_Metraj22[[#This Row],[TARIH]]="",tbl_Metraj22[[#This Row],[TARIH]]="-"),0,IF(tbl_Metraj22[[#This Row],[YUZDE]]=0,tbl_Metraj22[[#This Row],[METRAJ_BETON]],tbl_Metraj22[[#This Row],[YUZDE]]*tbl_Metraj22[[#This Row],[METRAJ_BETON]]))</f>
        <v>0</v>
      </c>
      <c r="K7448" s="2" t="s">
        <v>23091</v>
      </c>
    </row>
    <row r="7449" spans="1:11" ht="14.25" x14ac:dyDescent="0.2">
      <c r="A7449" s="2" t="s">
        <v>734</v>
      </c>
      <c r="B7449" s="124" t="s">
        <v>8604</v>
      </c>
      <c r="C7449" s="124"/>
      <c r="D7449" s="126">
        <v>1.34</v>
      </c>
      <c r="E7449" s="124" t="s">
        <v>769</v>
      </c>
      <c r="F7449" s="124">
        <v>1</v>
      </c>
      <c r="G7449" s="2" t="s">
        <v>20034</v>
      </c>
      <c r="H7449" s="130"/>
      <c r="I7449" s="134"/>
      <c r="J7449" s="123">
        <f>IF(OR(tbl_Metraj22[[#This Row],[TARIH]]="",tbl_Metraj22[[#This Row],[TARIH]]="-"),0,IF(tbl_Metraj22[[#This Row],[YUZDE]]=0,tbl_Metraj22[[#This Row],[METRAJ_BETON]],tbl_Metraj22[[#This Row],[YUZDE]]*tbl_Metraj22[[#This Row],[METRAJ_BETON]]))</f>
        <v>0</v>
      </c>
      <c r="K7449" s="2" t="s">
        <v>23088</v>
      </c>
    </row>
    <row r="7450" spans="1:11" ht="14.25" x14ac:dyDescent="0.2">
      <c r="A7450" s="2" t="s">
        <v>734</v>
      </c>
      <c r="B7450" s="124" t="s">
        <v>8605</v>
      </c>
      <c r="C7450" s="124"/>
      <c r="D7450" s="126">
        <v>0.39</v>
      </c>
      <c r="E7450" s="124" t="s">
        <v>769</v>
      </c>
      <c r="F7450" s="124">
        <v>1</v>
      </c>
      <c r="G7450" s="2" t="s">
        <v>20035</v>
      </c>
      <c r="H7450" s="130"/>
      <c r="I7450" s="134"/>
      <c r="J7450" s="123">
        <f>IF(OR(tbl_Metraj22[[#This Row],[TARIH]]="",tbl_Metraj22[[#This Row],[TARIH]]="-"),0,IF(tbl_Metraj22[[#This Row],[YUZDE]]=0,tbl_Metraj22[[#This Row],[METRAJ_BETON]],tbl_Metraj22[[#This Row],[YUZDE]]*tbl_Metraj22[[#This Row],[METRAJ_BETON]]))</f>
        <v>0</v>
      </c>
      <c r="K7450" s="2" t="e">
        <v>#N/A</v>
      </c>
    </row>
    <row r="7451" spans="1:11" ht="14.25" x14ac:dyDescent="0.2">
      <c r="A7451" s="2" t="s">
        <v>734</v>
      </c>
      <c r="B7451" s="124" t="s">
        <v>8606</v>
      </c>
      <c r="C7451" s="124"/>
      <c r="D7451" s="126">
        <v>0.39</v>
      </c>
      <c r="E7451" s="124" t="s">
        <v>769</v>
      </c>
      <c r="F7451" s="124">
        <v>1</v>
      </c>
      <c r="G7451" s="2" t="s">
        <v>20036</v>
      </c>
      <c r="H7451" s="130"/>
      <c r="I7451" s="134"/>
      <c r="J7451" s="123">
        <f>IF(OR(tbl_Metraj22[[#This Row],[TARIH]]="",tbl_Metraj22[[#This Row],[TARIH]]="-"),0,IF(tbl_Metraj22[[#This Row],[YUZDE]]=0,tbl_Metraj22[[#This Row],[METRAJ_BETON]],tbl_Metraj22[[#This Row],[YUZDE]]*tbl_Metraj22[[#This Row],[METRAJ_BETON]]))</f>
        <v>0</v>
      </c>
      <c r="K7451" s="2" t="e">
        <v>#N/A</v>
      </c>
    </row>
    <row r="7452" spans="1:11" ht="14.25" x14ac:dyDescent="0.2">
      <c r="A7452" s="2" t="s">
        <v>734</v>
      </c>
      <c r="B7452" s="124" t="s">
        <v>8607</v>
      </c>
      <c r="C7452" s="124"/>
      <c r="D7452" s="126">
        <v>1.34</v>
      </c>
      <c r="E7452" s="124" t="s">
        <v>769</v>
      </c>
      <c r="F7452" s="124">
        <v>1</v>
      </c>
      <c r="G7452" s="2" t="s">
        <v>20037</v>
      </c>
      <c r="H7452" s="130"/>
      <c r="I7452" s="134"/>
      <c r="J7452" s="123">
        <f>IF(OR(tbl_Metraj22[[#This Row],[TARIH]]="",tbl_Metraj22[[#This Row],[TARIH]]="-"),0,IF(tbl_Metraj22[[#This Row],[YUZDE]]=0,tbl_Metraj22[[#This Row],[METRAJ_BETON]],tbl_Metraj22[[#This Row],[YUZDE]]*tbl_Metraj22[[#This Row],[METRAJ_BETON]]))</f>
        <v>0</v>
      </c>
      <c r="K7452" s="2" t="s">
        <v>23080</v>
      </c>
    </row>
    <row r="7453" spans="1:11" ht="14.25" x14ac:dyDescent="0.2">
      <c r="A7453" s="2" t="s">
        <v>734</v>
      </c>
      <c r="B7453" s="124" t="s">
        <v>8608</v>
      </c>
      <c r="C7453" s="124"/>
      <c r="D7453" s="126">
        <v>0.36</v>
      </c>
      <c r="E7453" s="124" t="s">
        <v>769</v>
      </c>
      <c r="F7453" s="124">
        <v>1</v>
      </c>
      <c r="G7453" s="2" t="s">
        <v>20038</v>
      </c>
      <c r="H7453" s="130"/>
      <c r="I7453" s="134"/>
      <c r="J7453" s="123">
        <f>IF(OR(tbl_Metraj22[[#This Row],[TARIH]]="",tbl_Metraj22[[#This Row],[TARIH]]="-"),0,IF(tbl_Metraj22[[#This Row],[YUZDE]]=0,tbl_Metraj22[[#This Row],[METRAJ_BETON]],tbl_Metraj22[[#This Row],[YUZDE]]*tbl_Metraj22[[#This Row],[METRAJ_BETON]]))</f>
        <v>0</v>
      </c>
      <c r="K7453" s="2" t="e">
        <v>#N/A</v>
      </c>
    </row>
    <row r="7454" spans="1:11" ht="14.25" x14ac:dyDescent="0.2">
      <c r="A7454" s="2" t="s">
        <v>734</v>
      </c>
      <c r="B7454" s="124" t="s">
        <v>8609</v>
      </c>
      <c r="C7454" s="124"/>
      <c r="D7454" s="126">
        <v>0.36</v>
      </c>
      <c r="E7454" s="124" t="s">
        <v>769</v>
      </c>
      <c r="F7454" s="124">
        <v>1</v>
      </c>
      <c r="G7454" s="2" t="s">
        <v>20039</v>
      </c>
      <c r="H7454" s="130"/>
      <c r="I7454" s="134"/>
      <c r="J7454" s="123">
        <f>IF(OR(tbl_Metraj22[[#This Row],[TARIH]]="",tbl_Metraj22[[#This Row],[TARIH]]="-"),0,IF(tbl_Metraj22[[#This Row],[YUZDE]]=0,tbl_Metraj22[[#This Row],[METRAJ_BETON]],tbl_Metraj22[[#This Row],[YUZDE]]*tbl_Metraj22[[#This Row],[METRAJ_BETON]]))</f>
        <v>0</v>
      </c>
      <c r="K7454" s="2" t="e">
        <v>#N/A</v>
      </c>
    </row>
    <row r="7455" spans="1:11" ht="14.25" x14ac:dyDescent="0.2">
      <c r="A7455" s="2" t="s">
        <v>734</v>
      </c>
      <c r="B7455" s="124" t="s">
        <v>8610</v>
      </c>
      <c r="C7455" s="124"/>
      <c r="D7455" s="126">
        <v>2.11</v>
      </c>
      <c r="E7455" s="124" t="s">
        <v>769</v>
      </c>
      <c r="F7455" s="124">
        <v>1</v>
      </c>
      <c r="G7455" s="2" t="s">
        <v>20040</v>
      </c>
      <c r="H7455" s="130"/>
      <c r="I7455" s="134"/>
      <c r="J7455" s="123">
        <f>IF(OR(tbl_Metraj22[[#This Row],[TARIH]]="",tbl_Metraj22[[#This Row],[TARIH]]="-"),0,IF(tbl_Metraj22[[#This Row],[YUZDE]]=0,tbl_Metraj22[[#This Row],[METRAJ_BETON]],tbl_Metraj22[[#This Row],[YUZDE]]*tbl_Metraj22[[#This Row],[METRAJ_BETON]]))</f>
        <v>0</v>
      </c>
      <c r="K7455" s="2" t="s">
        <v>23097</v>
      </c>
    </row>
    <row r="7456" spans="1:11" ht="14.25" x14ac:dyDescent="0.2">
      <c r="A7456" s="2" t="s">
        <v>734</v>
      </c>
      <c r="B7456" s="124" t="s">
        <v>8611</v>
      </c>
      <c r="C7456" s="124"/>
      <c r="D7456" s="126">
        <v>0.97</v>
      </c>
      <c r="E7456" s="124" t="s">
        <v>769</v>
      </c>
      <c r="F7456" s="124">
        <v>1</v>
      </c>
      <c r="G7456" s="2" t="s">
        <v>20041</v>
      </c>
      <c r="H7456" s="130"/>
      <c r="I7456" s="134"/>
      <c r="J7456" s="123">
        <f>IF(OR(tbl_Metraj22[[#This Row],[TARIH]]="",tbl_Metraj22[[#This Row],[TARIH]]="-"),0,IF(tbl_Metraj22[[#This Row],[YUZDE]]=0,tbl_Metraj22[[#This Row],[METRAJ_BETON]],tbl_Metraj22[[#This Row],[YUZDE]]*tbl_Metraj22[[#This Row],[METRAJ_BETON]]))</f>
        <v>0</v>
      </c>
      <c r="K7456" s="2" t="s">
        <v>23112</v>
      </c>
    </row>
    <row r="7457" spans="1:11" ht="14.25" x14ac:dyDescent="0.2">
      <c r="A7457" s="2" t="s">
        <v>734</v>
      </c>
      <c r="B7457" s="124" t="s">
        <v>8612</v>
      </c>
      <c r="C7457" s="124"/>
      <c r="D7457" s="126">
        <v>0</v>
      </c>
      <c r="E7457" s="124" t="s">
        <v>769</v>
      </c>
      <c r="F7457" s="124">
        <v>1</v>
      </c>
      <c r="G7457" s="2" t="s">
        <v>20042</v>
      </c>
      <c r="H7457" s="130"/>
      <c r="I7457" s="134"/>
      <c r="J7457" s="123">
        <f>IF(OR(tbl_Metraj22[[#This Row],[TARIH]]="",tbl_Metraj22[[#This Row],[TARIH]]="-"),0,IF(tbl_Metraj22[[#This Row],[YUZDE]]=0,tbl_Metraj22[[#This Row],[METRAJ_BETON]],tbl_Metraj22[[#This Row],[YUZDE]]*tbl_Metraj22[[#This Row],[METRAJ_BETON]]))</f>
        <v>0</v>
      </c>
      <c r="K7457" s="2" t="s">
        <v>24229</v>
      </c>
    </row>
    <row r="7458" spans="1:11" ht="14.25" x14ac:dyDescent="0.2">
      <c r="A7458" s="2" t="s">
        <v>734</v>
      </c>
      <c r="B7458" s="124" t="s">
        <v>8613</v>
      </c>
      <c r="C7458" s="124"/>
      <c r="D7458" s="126">
        <v>0.34</v>
      </c>
      <c r="E7458" s="124" t="s">
        <v>769</v>
      </c>
      <c r="F7458" s="124">
        <v>1</v>
      </c>
      <c r="G7458" s="2" t="s">
        <v>20043</v>
      </c>
      <c r="H7458" s="130"/>
      <c r="I7458" s="134"/>
      <c r="J7458" s="123">
        <f>IF(OR(tbl_Metraj22[[#This Row],[TARIH]]="",tbl_Metraj22[[#This Row],[TARIH]]="-"),0,IF(tbl_Metraj22[[#This Row],[YUZDE]]=0,tbl_Metraj22[[#This Row],[METRAJ_BETON]],tbl_Metraj22[[#This Row],[YUZDE]]*tbl_Metraj22[[#This Row],[METRAJ_BETON]]))</f>
        <v>0</v>
      </c>
      <c r="K7458" s="2" t="s">
        <v>23073</v>
      </c>
    </row>
    <row r="7459" spans="1:11" ht="14.25" x14ac:dyDescent="0.2">
      <c r="A7459" s="2" t="s">
        <v>734</v>
      </c>
      <c r="B7459" s="124" t="s">
        <v>8614</v>
      </c>
      <c r="C7459" s="124"/>
      <c r="D7459" s="126">
        <v>0.24</v>
      </c>
      <c r="E7459" s="124" t="s">
        <v>769</v>
      </c>
      <c r="F7459" s="124">
        <v>1</v>
      </c>
      <c r="G7459" s="2" t="s">
        <v>20044</v>
      </c>
      <c r="H7459" s="130"/>
      <c r="I7459" s="134"/>
      <c r="J7459" s="123">
        <f>IF(OR(tbl_Metraj22[[#This Row],[TARIH]]="",tbl_Metraj22[[#This Row],[TARIH]]="-"),0,IF(tbl_Metraj22[[#This Row],[YUZDE]]=0,tbl_Metraj22[[#This Row],[METRAJ_BETON]],tbl_Metraj22[[#This Row],[YUZDE]]*tbl_Metraj22[[#This Row],[METRAJ_BETON]]))</f>
        <v>0</v>
      </c>
      <c r="K7459" s="2" t="s">
        <v>23061</v>
      </c>
    </row>
    <row r="7460" spans="1:11" ht="14.25" x14ac:dyDescent="0.2">
      <c r="A7460" s="2" t="s">
        <v>734</v>
      </c>
      <c r="B7460" s="124" t="s">
        <v>8615</v>
      </c>
      <c r="C7460" s="124"/>
      <c r="D7460" s="126">
        <v>0.2</v>
      </c>
      <c r="E7460" s="124" t="s">
        <v>769</v>
      </c>
      <c r="F7460" s="124">
        <v>1</v>
      </c>
      <c r="G7460" s="2" t="s">
        <v>20045</v>
      </c>
      <c r="H7460" s="130"/>
      <c r="I7460" s="134"/>
      <c r="J7460" s="123">
        <f>IF(OR(tbl_Metraj22[[#This Row],[TARIH]]="",tbl_Metraj22[[#This Row],[TARIH]]="-"),0,IF(tbl_Metraj22[[#This Row],[YUZDE]]=0,tbl_Metraj22[[#This Row],[METRAJ_BETON]],tbl_Metraj22[[#This Row],[YUZDE]]*tbl_Metraj22[[#This Row],[METRAJ_BETON]]))</f>
        <v>0</v>
      </c>
      <c r="K7460" s="2" t="s">
        <v>24244</v>
      </c>
    </row>
    <row r="7461" spans="1:11" ht="14.25" x14ac:dyDescent="0.2">
      <c r="A7461" s="2" t="s">
        <v>734</v>
      </c>
      <c r="B7461" s="124" t="s">
        <v>8616</v>
      </c>
      <c r="C7461" s="124"/>
      <c r="D7461" s="126">
        <v>0.41</v>
      </c>
      <c r="E7461" s="124" t="s">
        <v>769</v>
      </c>
      <c r="F7461" s="124">
        <v>1</v>
      </c>
      <c r="G7461" s="2" t="s">
        <v>20046</v>
      </c>
      <c r="H7461" s="130"/>
      <c r="I7461" s="134"/>
      <c r="J7461" s="123">
        <f>IF(OR(tbl_Metraj22[[#This Row],[TARIH]]="",tbl_Metraj22[[#This Row],[TARIH]]="-"),0,IF(tbl_Metraj22[[#This Row],[YUZDE]]=0,tbl_Metraj22[[#This Row],[METRAJ_BETON]],tbl_Metraj22[[#This Row],[YUZDE]]*tbl_Metraj22[[#This Row],[METRAJ_BETON]]))</f>
        <v>0</v>
      </c>
      <c r="K7461" s="2" t="s">
        <v>23102</v>
      </c>
    </row>
    <row r="7462" spans="1:11" ht="14.25" x14ac:dyDescent="0.2">
      <c r="A7462" s="2" t="s">
        <v>734</v>
      </c>
      <c r="B7462" s="124" t="s">
        <v>8617</v>
      </c>
      <c r="C7462" s="124"/>
      <c r="D7462" s="126">
        <v>0.44</v>
      </c>
      <c r="E7462" s="124" t="s">
        <v>769</v>
      </c>
      <c r="F7462" s="124">
        <v>1</v>
      </c>
      <c r="G7462" s="2" t="s">
        <v>20047</v>
      </c>
      <c r="H7462" s="130"/>
      <c r="I7462" s="134"/>
      <c r="J7462" s="123">
        <f>IF(OR(tbl_Metraj22[[#This Row],[TARIH]]="",tbl_Metraj22[[#This Row],[TARIH]]="-"),0,IF(tbl_Metraj22[[#This Row],[YUZDE]]=0,tbl_Metraj22[[#This Row],[METRAJ_BETON]],tbl_Metraj22[[#This Row],[YUZDE]]*tbl_Metraj22[[#This Row],[METRAJ_BETON]]))</f>
        <v>0</v>
      </c>
      <c r="K7462" s="2" t="s">
        <v>23071</v>
      </c>
    </row>
    <row r="7463" spans="1:11" ht="14.25" x14ac:dyDescent="0.2">
      <c r="A7463" s="2" t="s">
        <v>734</v>
      </c>
      <c r="B7463" s="124" t="s">
        <v>8618</v>
      </c>
      <c r="C7463" s="124"/>
      <c r="D7463" s="126">
        <v>0.22</v>
      </c>
      <c r="E7463" s="124" t="s">
        <v>769</v>
      </c>
      <c r="F7463" s="124">
        <v>1</v>
      </c>
      <c r="G7463" s="2" t="s">
        <v>20048</v>
      </c>
      <c r="H7463" s="130"/>
      <c r="I7463" s="134"/>
      <c r="J7463" s="123">
        <f>IF(OR(tbl_Metraj22[[#This Row],[TARIH]]="",tbl_Metraj22[[#This Row],[TARIH]]="-"),0,IF(tbl_Metraj22[[#This Row],[YUZDE]]=0,tbl_Metraj22[[#This Row],[METRAJ_BETON]],tbl_Metraj22[[#This Row],[YUZDE]]*tbl_Metraj22[[#This Row],[METRAJ_BETON]]))</f>
        <v>0</v>
      </c>
      <c r="K7463" s="2" t="s">
        <v>23107</v>
      </c>
    </row>
    <row r="7464" spans="1:11" ht="14.25" x14ac:dyDescent="0.2">
      <c r="A7464" s="2" t="s">
        <v>734</v>
      </c>
      <c r="B7464" s="124" t="s">
        <v>8619</v>
      </c>
      <c r="C7464" s="124"/>
      <c r="D7464" s="126">
        <v>0.24</v>
      </c>
      <c r="E7464" s="124" t="s">
        <v>769</v>
      </c>
      <c r="F7464" s="124">
        <v>1</v>
      </c>
      <c r="G7464" s="2" t="s">
        <v>20049</v>
      </c>
      <c r="H7464" s="130"/>
      <c r="I7464" s="134"/>
      <c r="J7464" s="123">
        <f>IF(OR(tbl_Metraj22[[#This Row],[TARIH]]="",tbl_Metraj22[[#This Row],[TARIH]]="-"),0,IF(tbl_Metraj22[[#This Row],[YUZDE]]=0,tbl_Metraj22[[#This Row],[METRAJ_BETON]],tbl_Metraj22[[#This Row],[YUZDE]]*tbl_Metraj22[[#This Row],[METRAJ_BETON]]))</f>
        <v>0</v>
      </c>
      <c r="K7464" s="2" t="s">
        <v>23105</v>
      </c>
    </row>
    <row r="7465" spans="1:11" ht="14.25" x14ac:dyDescent="0.2">
      <c r="A7465" s="2" t="s">
        <v>734</v>
      </c>
      <c r="B7465" s="124" t="s">
        <v>8620</v>
      </c>
      <c r="C7465" s="124"/>
      <c r="D7465" s="126">
        <v>0.18</v>
      </c>
      <c r="E7465" s="124" t="s">
        <v>769</v>
      </c>
      <c r="F7465" s="124">
        <v>1</v>
      </c>
      <c r="G7465" s="2" t="s">
        <v>20050</v>
      </c>
      <c r="H7465" s="130"/>
      <c r="I7465" s="134"/>
      <c r="J7465" s="123">
        <f>IF(OR(tbl_Metraj22[[#This Row],[TARIH]]="",tbl_Metraj22[[#This Row],[TARIH]]="-"),0,IF(tbl_Metraj22[[#This Row],[YUZDE]]=0,tbl_Metraj22[[#This Row],[METRAJ_BETON]],tbl_Metraj22[[#This Row],[YUZDE]]*tbl_Metraj22[[#This Row],[METRAJ_BETON]]))</f>
        <v>0</v>
      </c>
      <c r="K7465" s="2" t="s">
        <v>23082</v>
      </c>
    </row>
    <row r="7466" spans="1:11" ht="14.25" x14ac:dyDescent="0.2">
      <c r="A7466" s="2" t="s">
        <v>734</v>
      </c>
      <c r="B7466" s="124" t="s">
        <v>8621</v>
      </c>
      <c r="C7466" s="124"/>
      <c r="D7466" s="126">
        <v>0.21</v>
      </c>
      <c r="E7466" s="124" t="s">
        <v>769</v>
      </c>
      <c r="F7466" s="124">
        <v>1</v>
      </c>
      <c r="G7466" s="2" t="s">
        <v>20051</v>
      </c>
      <c r="H7466" s="130"/>
      <c r="I7466" s="134"/>
      <c r="J7466" s="123">
        <f>IF(OR(tbl_Metraj22[[#This Row],[TARIH]]="",tbl_Metraj22[[#This Row],[TARIH]]="-"),0,IF(tbl_Metraj22[[#This Row],[YUZDE]]=0,tbl_Metraj22[[#This Row],[METRAJ_BETON]],tbl_Metraj22[[#This Row],[YUZDE]]*tbl_Metraj22[[#This Row],[METRAJ_BETON]]))</f>
        <v>0</v>
      </c>
      <c r="K7466" s="2" t="s">
        <v>23118</v>
      </c>
    </row>
    <row r="7467" spans="1:11" ht="14.25" x14ac:dyDescent="0.2">
      <c r="A7467" s="2" t="s">
        <v>734</v>
      </c>
      <c r="B7467" s="124" t="s">
        <v>8622</v>
      </c>
      <c r="C7467" s="124"/>
      <c r="D7467" s="126">
        <v>0.38</v>
      </c>
      <c r="E7467" s="124" t="s">
        <v>769</v>
      </c>
      <c r="F7467" s="124">
        <v>1</v>
      </c>
      <c r="G7467" s="2" t="s">
        <v>20052</v>
      </c>
      <c r="H7467" s="130"/>
      <c r="I7467" s="134"/>
      <c r="J7467" s="123">
        <f>IF(OR(tbl_Metraj22[[#This Row],[TARIH]]="",tbl_Metraj22[[#This Row],[TARIH]]="-"),0,IF(tbl_Metraj22[[#This Row],[YUZDE]]=0,tbl_Metraj22[[#This Row],[METRAJ_BETON]],tbl_Metraj22[[#This Row],[YUZDE]]*tbl_Metraj22[[#This Row],[METRAJ_BETON]]))</f>
        <v>0</v>
      </c>
      <c r="K7467" s="2" t="s">
        <v>23054</v>
      </c>
    </row>
    <row r="7468" spans="1:11" ht="14.25" x14ac:dyDescent="0.2">
      <c r="A7468" s="2" t="s">
        <v>734</v>
      </c>
      <c r="B7468" s="124" t="s">
        <v>8623</v>
      </c>
      <c r="C7468" s="124"/>
      <c r="D7468" s="126">
        <v>0.49</v>
      </c>
      <c r="E7468" s="124" t="s">
        <v>769</v>
      </c>
      <c r="F7468" s="124">
        <v>1</v>
      </c>
      <c r="G7468" s="2" t="s">
        <v>20053</v>
      </c>
      <c r="H7468" s="130"/>
      <c r="I7468" s="134"/>
      <c r="J7468" s="123">
        <f>IF(OR(tbl_Metraj22[[#This Row],[TARIH]]="",tbl_Metraj22[[#This Row],[TARIH]]="-"),0,IF(tbl_Metraj22[[#This Row],[YUZDE]]=0,tbl_Metraj22[[#This Row],[METRAJ_BETON]],tbl_Metraj22[[#This Row],[YUZDE]]*tbl_Metraj22[[#This Row],[METRAJ_BETON]]))</f>
        <v>0</v>
      </c>
      <c r="K7468" s="2" t="s">
        <v>23104</v>
      </c>
    </row>
    <row r="7469" spans="1:11" ht="14.25" x14ac:dyDescent="0.2">
      <c r="A7469" s="2" t="s">
        <v>734</v>
      </c>
      <c r="B7469" s="124" t="s">
        <v>8624</v>
      </c>
      <c r="C7469" s="124"/>
      <c r="D7469" s="126">
        <v>0.18</v>
      </c>
      <c r="E7469" s="124" t="s">
        <v>769</v>
      </c>
      <c r="F7469" s="124">
        <v>1</v>
      </c>
      <c r="G7469" s="2" t="s">
        <v>20054</v>
      </c>
      <c r="H7469" s="130"/>
      <c r="I7469" s="134"/>
      <c r="J7469" s="123">
        <f>IF(OR(tbl_Metraj22[[#This Row],[TARIH]]="",tbl_Metraj22[[#This Row],[TARIH]]="-"),0,IF(tbl_Metraj22[[#This Row],[YUZDE]]=0,tbl_Metraj22[[#This Row],[METRAJ_BETON]],tbl_Metraj22[[#This Row],[YUZDE]]*tbl_Metraj22[[#This Row],[METRAJ_BETON]]))</f>
        <v>0</v>
      </c>
      <c r="K7469" s="2" t="s">
        <v>24245</v>
      </c>
    </row>
    <row r="7470" spans="1:11" ht="14.25" x14ac:dyDescent="0.2">
      <c r="A7470" s="2" t="s">
        <v>734</v>
      </c>
      <c r="B7470" s="124" t="s">
        <v>8625</v>
      </c>
      <c r="C7470" s="124"/>
      <c r="D7470" s="126">
        <v>0.14000000000000001</v>
      </c>
      <c r="E7470" s="124" t="s">
        <v>769</v>
      </c>
      <c r="F7470" s="124">
        <v>1</v>
      </c>
      <c r="G7470" s="2" t="s">
        <v>20055</v>
      </c>
      <c r="H7470" s="130"/>
      <c r="I7470" s="134"/>
      <c r="J7470" s="123">
        <f>IF(OR(tbl_Metraj22[[#This Row],[TARIH]]="",tbl_Metraj22[[#This Row],[TARIH]]="-"),0,IF(tbl_Metraj22[[#This Row],[YUZDE]]=0,tbl_Metraj22[[#This Row],[METRAJ_BETON]],tbl_Metraj22[[#This Row],[YUZDE]]*tbl_Metraj22[[#This Row],[METRAJ_BETON]]))</f>
        <v>0</v>
      </c>
      <c r="K7470" s="2" t="s">
        <v>23057</v>
      </c>
    </row>
    <row r="7471" spans="1:11" ht="14.25" x14ac:dyDescent="0.2">
      <c r="A7471" s="2" t="s">
        <v>734</v>
      </c>
      <c r="B7471" s="124" t="s">
        <v>8626</v>
      </c>
      <c r="C7471" s="124"/>
      <c r="D7471" s="126">
        <v>0.18</v>
      </c>
      <c r="E7471" s="124" t="s">
        <v>769</v>
      </c>
      <c r="F7471" s="124">
        <v>1</v>
      </c>
      <c r="G7471" s="2" t="s">
        <v>20056</v>
      </c>
      <c r="H7471" s="130"/>
      <c r="I7471" s="134"/>
      <c r="J7471" s="123">
        <f>IF(OR(tbl_Metraj22[[#This Row],[TARIH]]="",tbl_Metraj22[[#This Row],[TARIH]]="-"),0,IF(tbl_Metraj22[[#This Row],[YUZDE]]=0,tbl_Metraj22[[#This Row],[METRAJ_BETON]],tbl_Metraj22[[#This Row],[YUZDE]]*tbl_Metraj22[[#This Row],[METRAJ_BETON]]))</f>
        <v>0</v>
      </c>
      <c r="K7471" s="2" t="s">
        <v>24246</v>
      </c>
    </row>
    <row r="7472" spans="1:11" ht="14.25" x14ac:dyDescent="0.2">
      <c r="A7472" s="2" t="s">
        <v>734</v>
      </c>
      <c r="B7472" s="124" t="s">
        <v>8627</v>
      </c>
      <c r="C7472" s="124"/>
      <c r="D7472" s="126">
        <v>0.3</v>
      </c>
      <c r="E7472" s="124" t="s">
        <v>769</v>
      </c>
      <c r="F7472" s="124">
        <v>1</v>
      </c>
      <c r="G7472" s="2" t="s">
        <v>20057</v>
      </c>
      <c r="H7472" s="130"/>
      <c r="I7472" s="134"/>
      <c r="J7472" s="123">
        <f>IF(OR(tbl_Metraj22[[#This Row],[TARIH]]="",tbl_Metraj22[[#This Row],[TARIH]]="-"),0,IF(tbl_Metraj22[[#This Row],[YUZDE]]=0,tbl_Metraj22[[#This Row],[METRAJ_BETON]],tbl_Metraj22[[#This Row],[YUZDE]]*tbl_Metraj22[[#This Row],[METRAJ_BETON]]))</f>
        <v>0</v>
      </c>
      <c r="K7472" s="2" t="s">
        <v>23075</v>
      </c>
    </row>
    <row r="7473" spans="1:11" ht="14.25" x14ac:dyDescent="0.2">
      <c r="A7473" s="2" t="s">
        <v>734</v>
      </c>
      <c r="B7473" s="124" t="s">
        <v>8628</v>
      </c>
      <c r="C7473" s="124"/>
      <c r="D7473" s="126">
        <v>0.71</v>
      </c>
      <c r="E7473" s="124" t="s">
        <v>769</v>
      </c>
      <c r="F7473" s="124">
        <v>1</v>
      </c>
      <c r="G7473" s="2" t="s">
        <v>20058</v>
      </c>
      <c r="H7473" s="130"/>
      <c r="I7473" s="134"/>
      <c r="J7473" s="123">
        <f>IF(OR(tbl_Metraj22[[#This Row],[TARIH]]="",tbl_Metraj22[[#This Row],[TARIH]]="-"),0,IF(tbl_Metraj22[[#This Row],[YUZDE]]=0,tbl_Metraj22[[#This Row],[METRAJ_BETON]],tbl_Metraj22[[#This Row],[YUZDE]]*tbl_Metraj22[[#This Row],[METRAJ_BETON]]))</f>
        <v>0</v>
      </c>
      <c r="K7473" s="2" t="s">
        <v>23070</v>
      </c>
    </row>
    <row r="7474" spans="1:11" ht="14.25" x14ac:dyDescent="0.2">
      <c r="A7474" s="2" t="s">
        <v>734</v>
      </c>
      <c r="B7474" s="124" t="s">
        <v>8629</v>
      </c>
      <c r="C7474" s="124"/>
      <c r="D7474" s="126">
        <v>0.95</v>
      </c>
      <c r="E7474" s="124" t="s">
        <v>769</v>
      </c>
      <c r="F7474" s="124">
        <v>1</v>
      </c>
      <c r="G7474" s="2" t="s">
        <v>20059</v>
      </c>
      <c r="H7474" s="130"/>
      <c r="I7474" s="134"/>
      <c r="J7474" s="123">
        <f>IF(OR(tbl_Metraj22[[#This Row],[TARIH]]="",tbl_Metraj22[[#This Row],[TARIH]]="-"),0,IF(tbl_Metraj22[[#This Row],[YUZDE]]=0,tbl_Metraj22[[#This Row],[METRAJ_BETON]],tbl_Metraj22[[#This Row],[YUZDE]]*tbl_Metraj22[[#This Row],[METRAJ_BETON]]))</f>
        <v>0</v>
      </c>
      <c r="K7474" s="2" t="s">
        <v>23068</v>
      </c>
    </row>
    <row r="7475" spans="1:11" ht="14.25" x14ac:dyDescent="0.2">
      <c r="A7475" s="2" t="s">
        <v>734</v>
      </c>
      <c r="B7475" s="124" t="s">
        <v>8630</v>
      </c>
      <c r="C7475" s="124"/>
      <c r="D7475" s="126">
        <v>0.71</v>
      </c>
      <c r="E7475" s="124" t="s">
        <v>769</v>
      </c>
      <c r="F7475" s="124">
        <v>1</v>
      </c>
      <c r="G7475" s="2" t="s">
        <v>20060</v>
      </c>
      <c r="H7475" s="130"/>
      <c r="I7475" s="134"/>
      <c r="J7475" s="123">
        <f>IF(OR(tbl_Metraj22[[#This Row],[TARIH]]="",tbl_Metraj22[[#This Row],[TARIH]]="-"),0,IF(tbl_Metraj22[[#This Row],[YUZDE]]=0,tbl_Metraj22[[#This Row],[METRAJ_BETON]],tbl_Metraj22[[#This Row],[YUZDE]]*tbl_Metraj22[[#This Row],[METRAJ_BETON]]))</f>
        <v>0</v>
      </c>
      <c r="K7475" s="2" t="s">
        <v>23090</v>
      </c>
    </row>
    <row r="7476" spans="1:11" ht="14.25" x14ac:dyDescent="0.2">
      <c r="A7476" s="2" t="s">
        <v>734</v>
      </c>
      <c r="B7476" s="124" t="s">
        <v>8631</v>
      </c>
      <c r="C7476" s="124"/>
      <c r="D7476" s="126">
        <v>0.78</v>
      </c>
      <c r="E7476" s="124" t="s">
        <v>769</v>
      </c>
      <c r="F7476" s="124">
        <v>1</v>
      </c>
      <c r="G7476" s="2" t="s">
        <v>20061</v>
      </c>
      <c r="H7476" s="130"/>
      <c r="I7476" s="134"/>
      <c r="J7476" s="123">
        <f>IF(OR(tbl_Metraj22[[#This Row],[TARIH]]="",tbl_Metraj22[[#This Row],[TARIH]]="-"),0,IF(tbl_Metraj22[[#This Row],[YUZDE]]=0,tbl_Metraj22[[#This Row],[METRAJ_BETON]],tbl_Metraj22[[#This Row],[YUZDE]]*tbl_Metraj22[[#This Row],[METRAJ_BETON]]))</f>
        <v>0</v>
      </c>
      <c r="K7476" s="2" t="s">
        <v>24247</v>
      </c>
    </row>
    <row r="7477" spans="1:11" ht="14.25" x14ac:dyDescent="0.2">
      <c r="A7477" s="2" t="s">
        <v>734</v>
      </c>
      <c r="B7477" s="124" t="s">
        <v>8632</v>
      </c>
      <c r="C7477" s="124"/>
      <c r="D7477" s="126">
        <v>0.78</v>
      </c>
      <c r="E7477" s="124" t="s">
        <v>769</v>
      </c>
      <c r="F7477" s="124">
        <v>1</v>
      </c>
      <c r="G7477" s="2" t="s">
        <v>20062</v>
      </c>
      <c r="H7477" s="130"/>
      <c r="I7477" s="134"/>
      <c r="J7477" s="123">
        <f>IF(OR(tbl_Metraj22[[#This Row],[TARIH]]="",tbl_Metraj22[[#This Row],[TARIH]]="-"),0,IF(tbl_Metraj22[[#This Row],[YUZDE]]=0,tbl_Metraj22[[#This Row],[METRAJ_BETON]],tbl_Metraj22[[#This Row],[YUZDE]]*tbl_Metraj22[[#This Row],[METRAJ_BETON]]))</f>
        <v>0</v>
      </c>
      <c r="K7477" s="2" t="s">
        <v>24248</v>
      </c>
    </row>
    <row r="7478" spans="1:11" ht="14.25" x14ac:dyDescent="0.2">
      <c r="A7478" s="2" t="s">
        <v>734</v>
      </c>
      <c r="B7478" s="124" t="s">
        <v>8633</v>
      </c>
      <c r="C7478" s="124"/>
      <c r="D7478" s="126">
        <v>1.23</v>
      </c>
      <c r="E7478" s="124" t="s">
        <v>769</v>
      </c>
      <c r="F7478" s="124">
        <v>1</v>
      </c>
      <c r="G7478" s="2" t="s">
        <v>20063</v>
      </c>
      <c r="H7478" s="130"/>
      <c r="I7478" s="134"/>
      <c r="J7478" s="123">
        <f>IF(OR(tbl_Metraj22[[#This Row],[TARIH]]="",tbl_Metraj22[[#This Row],[TARIH]]="-"),0,IF(tbl_Metraj22[[#This Row],[YUZDE]]=0,tbl_Metraj22[[#This Row],[METRAJ_BETON]],tbl_Metraj22[[#This Row],[YUZDE]]*tbl_Metraj22[[#This Row],[METRAJ_BETON]]))</f>
        <v>0</v>
      </c>
      <c r="K7478" s="2" t="s">
        <v>23113</v>
      </c>
    </row>
    <row r="7479" spans="1:11" ht="14.25" x14ac:dyDescent="0.2">
      <c r="A7479" s="2" t="s">
        <v>734</v>
      </c>
      <c r="B7479" s="124" t="s">
        <v>8634</v>
      </c>
      <c r="C7479" s="124"/>
      <c r="D7479" s="126">
        <v>1.25</v>
      </c>
      <c r="E7479" s="124" t="s">
        <v>769</v>
      </c>
      <c r="F7479" s="124">
        <v>1</v>
      </c>
      <c r="G7479" s="2" t="s">
        <v>20064</v>
      </c>
      <c r="H7479" s="130"/>
      <c r="I7479" s="134"/>
      <c r="J7479" s="123">
        <f>IF(OR(tbl_Metraj22[[#This Row],[TARIH]]="",tbl_Metraj22[[#This Row],[TARIH]]="-"),0,IF(tbl_Metraj22[[#This Row],[YUZDE]]=0,tbl_Metraj22[[#This Row],[METRAJ_BETON]],tbl_Metraj22[[#This Row],[YUZDE]]*tbl_Metraj22[[#This Row],[METRAJ_BETON]]))</f>
        <v>0</v>
      </c>
      <c r="K7479" s="2" t="s">
        <v>23115</v>
      </c>
    </row>
    <row r="7480" spans="1:11" ht="14.25" x14ac:dyDescent="0.2">
      <c r="A7480" s="2" t="s">
        <v>734</v>
      </c>
      <c r="B7480" s="124" t="s">
        <v>8635</v>
      </c>
      <c r="C7480" s="124"/>
      <c r="D7480" s="126">
        <v>1.17</v>
      </c>
      <c r="E7480" s="124" t="s">
        <v>769</v>
      </c>
      <c r="F7480" s="124">
        <v>1</v>
      </c>
      <c r="G7480" s="2" t="s">
        <v>20065</v>
      </c>
      <c r="H7480" s="130"/>
      <c r="I7480" s="134"/>
      <c r="J7480" s="123">
        <f>IF(OR(tbl_Metraj22[[#This Row],[TARIH]]="",tbl_Metraj22[[#This Row],[TARIH]]="-"),0,IF(tbl_Metraj22[[#This Row],[YUZDE]]=0,tbl_Metraj22[[#This Row],[METRAJ_BETON]],tbl_Metraj22[[#This Row],[YUZDE]]*tbl_Metraj22[[#This Row],[METRAJ_BETON]]))</f>
        <v>0</v>
      </c>
      <c r="K7480" s="2" t="s">
        <v>23119</v>
      </c>
    </row>
    <row r="7481" spans="1:11" ht="14.25" x14ac:dyDescent="0.2">
      <c r="A7481" s="2" t="s">
        <v>734</v>
      </c>
      <c r="B7481" s="124" t="s">
        <v>8636</v>
      </c>
      <c r="C7481" s="124"/>
      <c r="D7481" s="126">
        <v>1.3</v>
      </c>
      <c r="E7481" s="124" t="s">
        <v>769</v>
      </c>
      <c r="F7481" s="124">
        <v>1</v>
      </c>
      <c r="G7481" s="2" t="s">
        <v>20066</v>
      </c>
      <c r="H7481" s="130"/>
      <c r="I7481" s="134"/>
      <c r="J7481" s="123">
        <f>IF(OR(tbl_Metraj22[[#This Row],[TARIH]]="",tbl_Metraj22[[#This Row],[TARIH]]="-"),0,IF(tbl_Metraj22[[#This Row],[YUZDE]]=0,tbl_Metraj22[[#This Row],[METRAJ_BETON]],tbl_Metraj22[[#This Row],[YUZDE]]*tbl_Metraj22[[#This Row],[METRAJ_BETON]]))</f>
        <v>0</v>
      </c>
      <c r="K7481" s="2" t="s">
        <v>23734</v>
      </c>
    </row>
    <row r="7482" spans="1:11" ht="14.25" x14ac:dyDescent="0.2">
      <c r="A7482" s="2" t="s">
        <v>734</v>
      </c>
      <c r="B7482" s="124" t="s">
        <v>8637</v>
      </c>
      <c r="C7482" s="124"/>
      <c r="D7482" s="126">
        <v>1.25</v>
      </c>
      <c r="E7482" s="124" t="s">
        <v>769</v>
      </c>
      <c r="F7482" s="124">
        <v>1</v>
      </c>
      <c r="G7482" s="2" t="s">
        <v>20067</v>
      </c>
      <c r="H7482" s="130"/>
      <c r="I7482" s="134"/>
      <c r="J7482" s="123">
        <f>IF(OR(tbl_Metraj22[[#This Row],[TARIH]]="",tbl_Metraj22[[#This Row],[TARIH]]="-"),0,IF(tbl_Metraj22[[#This Row],[YUZDE]]=0,tbl_Metraj22[[#This Row],[METRAJ_BETON]],tbl_Metraj22[[#This Row],[YUZDE]]*tbl_Metraj22[[#This Row],[METRAJ_BETON]]))</f>
        <v>0</v>
      </c>
      <c r="K7482" s="2" t="s">
        <v>24208</v>
      </c>
    </row>
    <row r="7483" spans="1:11" ht="14.25" x14ac:dyDescent="0.2">
      <c r="A7483" s="2" t="s">
        <v>734</v>
      </c>
      <c r="B7483" s="124" t="s">
        <v>8638</v>
      </c>
      <c r="C7483" s="124"/>
      <c r="D7483" s="126">
        <v>0.36</v>
      </c>
      <c r="E7483" s="124" t="s">
        <v>769</v>
      </c>
      <c r="F7483" s="124">
        <v>1</v>
      </c>
      <c r="G7483" s="2" t="s">
        <v>20068</v>
      </c>
      <c r="H7483" s="130"/>
      <c r="I7483" s="134"/>
      <c r="J7483" s="123">
        <f>IF(OR(tbl_Metraj22[[#This Row],[TARIH]]="",tbl_Metraj22[[#This Row],[TARIH]]="-"),0,IF(tbl_Metraj22[[#This Row],[YUZDE]]=0,tbl_Metraj22[[#This Row],[METRAJ_BETON]],tbl_Metraj22[[#This Row],[YUZDE]]*tbl_Metraj22[[#This Row],[METRAJ_BETON]]))</f>
        <v>0</v>
      </c>
      <c r="K7483" s="2" t="s">
        <v>24249</v>
      </c>
    </row>
    <row r="7484" spans="1:11" ht="14.25" x14ac:dyDescent="0.2">
      <c r="A7484" s="2" t="s">
        <v>734</v>
      </c>
      <c r="B7484" s="124" t="s">
        <v>8639</v>
      </c>
      <c r="C7484" s="124"/>
      <c r="D7484" s="126">
        <v>1.0900000000000001</v>
      </c>
      <c r="E7484" s="124" t="s">
        <v>769</v>
      </c>
      <c r="F7484" s="124">
        <v>1</v>
      </c>
      <c r="G7484" s="2" t="s">
        <v>20069</v>
      </c>
      <c r="H7484" s="130"/>
      <c r="I7484" s="134"/>
      <c r="J7484" s="123">
        <f>IF(OR(tbl_Metraj22[[#This Row],[TARIH]]="",tbl_Metraj22[[#This Row],[TARIH]]="-"),0,IF(tbl_Metraj22[[#This Row],[YUZDE]]=0,tbl_Metraj22[[#This Row],[METRAJ_BETON]],tbl_Metraj22[[#This Row],[YUZDE]]*tbl_Metraj22[[#This Row],[METRAJ_BETON]]))</f>
        <v>0</v>
      </c>
      <c r="K7484" s="2" t="s">
        <v>24250</v>
      </c>
    </row>
    <row r="7485" spans="1:11" ht="14.25" x14ac:dyDescent="0.2">
      <c r="A7485" s="2" t="s">
        <v>734</v>
      </c>
      <c r="B7485" s="124" t="s">
        <v>8640</v>
      </c>
      <c r="C7485" s="124"/>
      <c r="D7485" s="126">
        <v>0.86</v>
      </c>
      <c r="E7485" s="124" t="s">
        <v>769</v>
      </c>
      <c r="F7485" s="124">
        <v>1</v>
      </c>
      <c r="G7485" s="2" t="s">
        <v>20070</v>
      </c>
      <c r="H7485" s="130"/>
      <c r="I7485" s="134"/>
      <c r="J7485" s="123">
        <f>IF(OR(tbl_Metraj22[[#This Row],[TARIH]]="",tbl_Metraj22[[#This Row],[TARIH]]="-"),0,IF(tbl_Metraj22[[#This Row],[YUZDE]]=0,tbl_Metraj22[[#This Row],[METRAJ_BETON]],tbl_Metraj22[[#This Row],[YUZDE]]*tbl_Metraj22[[#This Row],[METRAJ_BETON]]))</f>
        <v>0</v>
      </c>
      <c r="K7485" s="2" t="s">
        <v>24251</v>
      </c>
    </row>
    <row r="7486" spans="1:11" ht="14.25" x14ac:dyDescent="0.2">
      <c r="A7486" s="2" t="s">
        <v>734</v>
      </c>
      <c r="B7486" s="124" t="s">
        <v>8641</v>
      </c>
      <c r="C7486" s="124"/>
      <c r="D7486" s="126">
        <v>0.6</v>
      </c>
      <c r="E7486" s="124" t="s">
        <v>769</v>
      </c>
      <c r="F7486" s="124">
        <v>1</v>
      </c>
      <c r="G7486" s="2" t="s">
        <v>20071</v>
      </c>
      <c r="H7486" s="130"/>
      <c r="I7486" s="134"/>
      <c r="J7486" s="123">
        <f>IF(OR(tbl_Metraj22[[#This Row],[TARIH]]="",tbl_Metraj22[[#This Row],[TARIH]]="-"),0,IF(tbl_Metraj22[[#This Row],[YUZDE]]=0,tbl_Metraj22[[#This Row],[METRAJ_BETON]],tbl_Metraj22[[#This Row],[YUZDE]]*tbl_Metraj22[[#This Row],[METRAJ_BETON]]))</f>
        <v>0</v>
      </c>
      <c r="K7486" s="2" t="s">
        <v>24252</v>
      </c>
    </row>
    <row r="7487" spans="1:11" ht="14.25" x14ac:dyDescent="0.2">
      <c r="A7487" s="2" t="s">
        <v>734</v>
      </c>
      <c r="B7487" s="124" t="s">
        <v>8642</v>
      </c>
      <c r="C7487" s="124"/>
      <c r="D7487" s="126">
        <v>0.6</v>
      </c>
      <c r="E7487" s="124" t="s">
        <v>769</v>
      </c>
      <c r="F7487" s="124">
        <v>1</v>
      </c>
      <c r="G7487" s="2" t="s">
        <v>20072</v>
      </c>
      <c r="H7487" s="130"/>
      <c r="I7487" s="134"/>
      <c r="J7487" s="123">
        <f>IF(OR(tbl_Metraj22[[#This Row],[TARIH]]="",tbl_Metraj22[[#This Row],[TARIH]]="-"),0,IF(tbl_Metraj22[[#This Row],[YUZDE]]=0,tbl_Metraj22[[#This Row],[METRAJ_BETON]],tbl_Metraj22[[#This Row],[YUZDE]]*tbl_Metraj22[[#This Row],[METRAJ_BETON]]))</f>
        <v>0</v>
      </c>
      <c r="K7487" s="2" t="s">
        <v>24253</v>
      </c>
    </row>
    <row r="7488" spans="1:11" ht="14.25" x14ac:dyDescent="0.2">
      <c r="A7488" s="2" t="s">
        <v>734</v>
      </c>
      <c r="B7488" s="124" t="s">
        <v>8643</v>
      </c>
      <c r="C7488" s="124"/>
      <c r="D7488" s="126">
        <v>1.17</v>
      </c>
      <c r="E7488" s="124" t="s">
        <v>769</v>
      </c>
      <c r="F7488" s="124">
        <v>1</v>
      </c>
      <c r="G7488" s="2" t="s">
        <v>20073</v>
      </c>
      <c r="H7488" s="130"/>
      <c r="I7488" s="134"/>
      <c r="J7488" s="123">
        <f>IF(OR(tbl_Metraj22[[#This Row],[TARIH]]="",tbl_Metraj22[[#This Row],[TARIH]]="-"),0,IF(tbl_Metraj22[[#This Row],[YUZDE]]=0,tbl_Metraj22[[#This Row],[METRAJ_BETON]],tbl_Metraj22[[#This Row],[YUZDE]]*tbl_Metraj22[[#This Row],[METRAJ_BETON]]))</f>
        <v>0</v>
      </c>
      <c r="K7488" s="2" t="s">
        <v>24254</v>
      </c>
    </row>
    <row r="7489" spans="1:11" ht="14.25" x14ac:dyDescent="0.2">
      <c r="A7489" s="2" t="s">
        <v>734</v>
      </c>
      <c r="B7489" s="124" t="s">
        <v>8644</v>
      </c>
      <c r="C7489" s="124"/>
      <c r="D7489" s="126">
        <v>2</v>
      </c>
      <c r="E7489" s="124" t="s">
        <v>769</v>
      </c>
      <c r="F7489" s="124">
        <v>1</v>
      </c>
      <c r="G7489" s="2" t="s">
        <v>20074</v>
      </c>
      <c r="H7489" s="130"/>
      <c r="I7489" s="134"/>
      <c r="J7489" s="123">
        <f>IF(OR(tbl_Metraj22[[#This Row],[TARIH]]="",tbl_Metraj22[[#This Row],[TARIH]]="-"),0,IF(tbl_Metraj22[[#This Row],[YUZDE]]=0,tbl_Metraj22[[#This Row],[METRAJ_BETON]],tbl_Metraj22[[#This Row],[YUZDE]]*tbl_Metraj22[[#This Row],[METRAJ_BETON]]))</f>
        <v>0</v>
      </c>
      <c r="K7489" s="2" t="s">
        <v>23737</v>
      </c>
    </row>
    <row r="7490" spans="1:11" ht="14.25" x14ac:dyDescent="0.2">
      <c r="A7490" s="2" t="s">
        <v>734</v>
      </c>
      <c r="B7490" s="124" t="s">
        <v>8645</v>
      </c>
      <c r="C7490" s="124"/>
      <c r="D7490" s="126">
        <v>1.08</v>
      </c>
      <c r="E7490" s="124" t="s">
        <v>769</v>
      </c>
      <c r="F7490" s="124">
        <v>1</v>
      </c>
      <c r="G7490" s="2" t="s">
        <v>20075</v>
      </c>
      <c r="H7490" s="130"/>
      <c r="I7490" s="134"/>
      <c r="J7490" s="123">
        <f>IF(OR(tbl_Metraj22[[#This Row],[TARIH]]="",tbl_Metraj22[[#This Row],[TARIH]]="-"),0,IF(tbl_Metraj22[[#This Row],[YUZDE]]=0,tbl_Metraj22[[#This Row],[METRAJ_BETON]],tbl_Metraj22[[#This Row],[YUZDE]]*tbl_Metraj22[[#This Row],[METRAJ_BETON]]))</f>
        <v>0</v>
      </c>
      <c r="K7490" s="2" t="s">
        <v>24255</v>
      </c>
    </row>
    <row r="7491" spans="1:11" ht="14.25" x14ac:dyDescent="0.2">
      <c r="A7491" s="2" t="s">
        <v>734</v>
      </c>
      <c r="B7491" s="124" t="s">
        <v>8646</v>
      </c>
      <c r="C7491" s="124"/>
      <c r="D7491" s="126">
        <v>0.52</v>
      </c>
      <c r="E7491" s="124" t="s">
        <v>769</v>
      </c>
      <c r="F7491" s="124">
        <v>1</v>
      </c>
      <c r="G7491" s="2" t="s">
        <v>20076</v>
      </c>
      <c r="H7491" s="130"/>
      <c r="I7491" s="134"/>
      <c r="J7491" s="123">
        <f>IF(OR(tbl_Metraj22[[#This Row],[TARIH]]="",tbl_Metraj22[[#This Row],[TARIH]]="-"),0,IF(tbl_Metraj22[[#This Row],[YUZDE]]=0,tbl_Metraj22[[#This Row],[METRAJ_BETON]],tbl_Metraj22[[#This Row],[YUZDE]]*tbl_Metraj22[[#This Row],[METRAJ_BETON]]))</f>
        <v>0</v>
      </c>
      <c r="K7491" s="2" t="s">
        <v>23744</v>
      </c>
    </row>
    <row r="7492" spans="1:11" ht="14.25" x14ac:dyDescent="0.2">
      <c r="A7492" s="2" t="s">
        <v>734</v>
      </c>
      <c r="B7492" s="124" t="s">
        <v>8647</v>
      </c>
      <c r="C7492" s="124"/>
      <c r="D7492" s="126">
        <v>1.1399999999999999</v>
      </c>
      <c r="E7492" s="124" t="s">
        <v>769</v>
      </c>
      <c r="F7492" s="124">
        <v>1</v>
      </c>
      <c r="G7492" s="2" t="s">
        <v>20077</v>
      </c>
      <c r="H7492" s="130"/>
      <c r="I7492" s="134"/>
      <c r="J7492" s="123">
        <f>IF(OR(tbl_Metraj22[[#This Row],[TARIH]]="",tbl_Metraj22[[#This Row],[TARIH]]="-"),0,IF(tbl_Metraj22[[#This Row],[YUZDE]]=0,tbl_Metraj22[[#This Row],[METRAJ_BETON]],tbl_Metraj22[[#This Row],[YUZDE]]*tbl_Metraj22[[#This Row],[METRAJ_BETON]]))</f>
        <v>0</v>
      </c>
      <c r="K7492" s="2" t="s">
        <v>24256</v>
      </c>
    </row>
    <row r="7493" spans="1:11" ht="14.25" x14ac:dyDescent="0.2">
      <c r="A7493" s="2" t="s">
        <v>734</v>
      </c>
      <c r="B7493" s="124" t="s">
        <v>8648</v>
      </c>
      <c r="C7493" s="124"/>
      <c r="D7493" s="126">
        <v>1</v>
      </c>
      <c r="E7493" s="124" t="s">
        <v>769</v>
      </c>
      <c r="F7493" s="124">
        <v>1</v>
      </c>
      <c r="G7493" s="2" t="s">
        <v>20078</v>
      </c>
      <c r="H7493" s="130"/>
      <c r="I7493" s="134"/>
      <c r="J7493" s="123">
        <f>IF(OR(tbl_Metraj22[[#This Row],[TARIH]]="",tbl_Metraj22[[#This Row],[TARIH]]="-"),0,IF(tbl_Metraj22[[#This Row],[YUZDE]]=0,tbl_Metraj22[[#This Row],[METRAJ_BETON]],tbl_Metraj22[[#This Row],[YUZDE]]*tbl_Metraj22[[#This Row],[METRAJ_BETON]]))</f>
        <v>0</v>
      </c>
      <c r="K7493" s="2" t="s">
        <v>24257</v>
      </c>
    </row>
    <row r="7494" spans="1:11" ht="14.25" x14ac:dyDescent="0.2">
      <c r="A7494" s="2" t="s">
        <v>734</v>
      </c>
      <c r="B7494" s="124" t="s">
        <v>8649</v>
      </c>
      <c r="C7494" s="124"/>
      <c r="D7494" s="126">
        <v>0.52</v>
      </c>
      <c r="E7494" s="124" t="s">
        <v>769</v>
      </c>
      <c r="F7494" s="124">
        <v>1</v>
      </c>
      <c r="G7494" s="2" t="s">
        <v>20079</v>
      </c>
      <c r="H7494" s="130"/>
      <c r="I7494" s="134"/>
      <c r="J7494" s="123">
        <f>IF(OR(tbl_Metraj22[[#This Row],[TARIH]]="",tbl_Metraj22[[#This Row],[TARIH]]="-"),0,IF(tbl_Metraj22[[#This Row],[YUZDE]]=0,tbl_Metraj22[[#This Row],[METRAJ_BETON]],tbl_Metraj22[[#This Row],[YUZDE]]*tbl_Metraj22[[#This Row],[METRAJ_BETON]]))</f>
        <v>0</v>
      </c>
      <c r="K7494" s="2" t="s">
        <v>23076</v>
      </c>
    </row>
    <row r="7495" spans="1:11" ht="14.25" x14ac:dyDescent="0.2">
      <c r="A7495" s="2" t="s">
        <v>728</v>
      </c>
      <c r="B7495" s="124" t="s">
        <v>10262</v>
      </c>
      <c r="C7495" s="124"/>
      <c r="D7495" s="126">
        <v>0.82</v>
      </c>
      <c r="E7495" s="124" t="s">
        <v>769</v>
      </c>
      <c r="F7495" s="124">
        <v>1</v>
      </c>
      <c r="G7495" s="2" t="s">
        <v>20080</v>
      </c>
      <c r="H7495" s="130"/>
      <c r="I7495" s="134"/>
      <c r="J7495" s="123">
        <f>IF(OR(tbl_Metraj22[[#This Row],[TARIH]]="",tbl_Metraj22[[#This Row],[TARIH]]="-"),0,IF(tbl_Metraj22[[#This Row],[YUZDE]]=0,tbl_Metraj22[[#This Row],[METRAJ_BETON]],tbl_Metraj22[[#This Row],[YUZDE]]*tbl_Metraj22[[#This Row],[METRAJ_BETON]]))</f>
        <v>0</v>
      </c>
      <c r="K7495" s="2" t="s">
        <v>1207</v>
      </c>
    </row>
    <row r="7496" spans="1:11" ht="14.25" x14ac:dyDescent="0.2">
      <c r="A7496" s="2" t="s">
        <v>728</v>
      </c>
      <c r="B7496" s="124" t="s">
        <v>10264</v>
      </c>
      <c r="C7496" s="124"/>
      <c r="D7496" s="126">
        <v>2.96</v>
      </c>
      <c r="E7496" s="124" t="s">
        <v>769</v>
      </c>
      <c r="F7496" s="124">
        <v>1</v>
      </c>
      <c r="G7496" s="2" t="s">
        <v>20081</v>
      </c>
      <c r="H7496" s="130"/>
      <c r="I7496" s="134"/>
      <c r="J7496" s="123">
        <f>IF(OR(tbl_Metraj22[[#This Row],[TARIH]]="",tbl_Metraj22[[#This Row],[TARIH]]="-"),0,IF(tbl_Metraj22[[#This Row],[YUZDE]]=0,tbl_Metraj22[[#This Row],[METRAJ_BETON]],tbl_Metraj22[[#This Row],[YUZDE]]*tbl_Metraj22[[#This Row],[METRAJ_BETON]]))</f>
        <v>0</v>
      </c>
      <c r="K7496" s="2" t="s">
        <v>1208</v>
      </c>
    </row>
    <row r="7497" spans="1:11" ht="14.25" x14ac:dyDescent="0.2">
      <c r="A7497" s="2" t="s">
        <v>728</v>
      </c>
      <c r="B7497" s="124" t="s">
        <v>10278</v>
      </c>
      <c r="C7497" s="124"/>
      <c r="D7497" s="126">
        <v>1.67</v>
      </c>
      <c r="E7497" s="124" t="s">
        <v>769</v>
      </c>
      <c r="F7497" s="124">
        <v>1</v>
      </c>
      <c r="G7497" s="2" t="s">
        <v>20082</v>
      </c>
      <c r="H7497" s="130"/>
      <c r="I7497" s="134"/>
      <c r="J7497" s="123">
        <f>IF(OR(tbl_Metraj22[[#This Row],[TARIH]]="",tbl_Metraj22[[#This Row],[TARIH]]="-"),0,IF(tbl_Metraj22[[#This Row],[YUZDE]]=0,tbl_Metraj22[[#This Row],[METRAJ_BETON]],tbl_Metraj22[[#This Row],[YUZDE]]*tbl_Metraj22[[#This Row],[METRAJ_BETON]]))</f>
        <v>0</v>
      </c>
      <c r="K7497" s="2" t="s">
        <v>1222</v>
      </c>
    </row>
    <row r="7498" spans="1:11" ht="14.25" x14ac:dyDescent="0.2">
      <c r="A7498" s="2" t="s">
        <v>728</v>
      </c>
      <c r="B7498" s="124" t="s">
        <v>10279</v>
      </c>
      <c r="C7498" s="124"/>
      <c r="D7498" s="126">
        <v>1.67</v>
      </c>
      <c r="E7498" s="124" t="s">
        <v>769</v>
      </c>
      <c r="F7498" s="124">
        <v>1</v>
      </c>
      <c r="G7498" s="2" t="s">
        <v>20083</v>
      </c>
      <c r="H7498" s="130"/>
      <c r="I7498" s="134"/>
      <c r="J7498" s="123">
        <f>IF(OR(tbl_Metraj22[[#This Row],[TARIH]]="",tbl_Metraj22[[#This Row],[TARIH]]="-"),0,IF(tbl_Metraj22[[#This Row],[YUZDE]]=0,tbl_Metraj22[[#This Row],[METRAJ_BETON]],tbl_Metraj22[[#This Row],[YUZDE]]*tbl_Metraj22[[#This Row],[METRAJ_BETON]]))</f>
        <v>0</v>
      </c>
      <c r="K7498" s="2" t="s">
        <v>1223</v>
      </c>
    </row>
    <row r="7499" spans="1:11" ht="14.25" x14ac:dyDescent="0.2">
      <c r="A7499" s="2" t="s">
        <v>728</v>
      </c>
      <c r="B7499" s="124" t="s">
        <v>10280</v>
      </c>
      <c r="C7499" s="124"/>
      <c r="D7499" s="126">
        <v>1.7</v>
      </c>
      <c r="E7499" s="124" t="s">
        <v>769</v>
      </c>
      <c r="F7499" s="124">
        <v>1</v>
      </c>
      <c r="G7499" s="2" t="s">
        <v>20084</v>
      </c>
      <c r="H7499" s="130"/>
      <c r="I7499" s="134"/>
      <c r="J7499" s="123">
        <f>IF(OR(tbl_Metraj22[[#This Row],[TARIH]]="",tbl_Metraj22[[#This Row],[TARIH]]="-"),0,IF(tbl_Metraj22[[#This Row],[YUZDE]]=0,tbl_Metraj22[[#This Row],[METRAJ_BETON]],tbl_Metraj22[[#This Row],[YUZDE]]*tbl_Metraj22[[#This Row],[METRAJ_BETON]]))</f>
        <v>0</v>
      </c>
      <c r="K7499" s="2" t="s">
        <v>1224</v>
      </c>
    </row>
    <row r="7500" spans="1:11" ht="14.25" x14ac:dyDescent="0.2">
      <c r="A7500" s="2" t="s">
        <v>728</v>
      </c>
      <c r="B7500" s="124" t="s">
        <v>10281</v>
      </c>
      <c r="C7500" s="124"/>
      <c r="D7500" s="126">
        <v>2.79</v>
      </c>
      <c r="E7500" s="124" t="s">
        <v>769</v>
      </c>
      <c r="F7500" s="124">
        <v>1</v>
      </c>
      <c r="G7500" s="2" t="s">
        <v>20085</v>
      </c>
      <c r="H7500" s="130"/>
      <c r="I7500" s="134"/>
      <c r="J7500" s="123">
        <f>IF(OR(tbl_Metraj22[[#This Row],[TARIH]]="",tbl_Metraj22[[#This Row],[TARIH]]="-"),0,IF(tbl_Metraj22[[#This Row],[YUZDE]]=0,tbl_Metraj22[[#This Row],[METRAJ_BETON]],tbl_Metraj22[[#This Row],[YUZDE]]*tbl_Metraj22[[#This Row],[METRAJ_BETON]]))</f>
        <v>0</v>
      </c>
      <c r="K7500" s="2" t="s">
        <v>1225</v>
      </c>
    </row>
    <row r="7501" spans="1:11" ht="14.25" x14ac:dyDescent="0.2">
      <c r="A7501" s="2" t="s">
        <v>728</v>
      </c>
      <c r="B7501" s="124" t="s">
        <v>10282</v>
      </c>
      <c r="C7501" s="124"/>
      <c r="D7501" s="126">
        <v>2.79</v>
      </c>
      <c r="E7501" s="124" t="s">
        <v>769</v>
      </c>
      <c r="F7501" s="124">
        <v>1</v>
      </c>
      <c r="G7501" s="2" t="s">
        <v>20086</v>
      </c>
      <c r="H7501" s="130"/>
      <c r="I7501" s="134"/>
      <c r="J7501" s="123">
        <f>IF(OR(tbl_Metraj22[[#This Row],[TARIH]]="",tbl_Metraj22[[#This Row],[TARIH]]="-"),0,IF(tbl_Metraj22[[#This Row],[YUZDE]]=0,tbl_Metraj22[[#This Row],[METRAJ_BETON]],tbl_Metraj22[[#This Row],[YUZDE]]*tbl_Metraj22[[#This Row],[METRAJ_BETON]]))</f>
        <v>0</v>
      </c>
      <c r="K7501" s="2" t="s">
        <v>1226</v>
      </c>
    </row>
    <row r="7502" spans="1:11" ht="14.25" x14ac:dyDescent="0.2">
      <c r="A7502" s="2" t="s">
        <v>728</v>
      </c>
      <c r="B7502" s="124" t="s">
        <v>10283</v>
      </c>
      <c r="C7502" s="124"/>
      <c r="D7502" s="126">
        <v>1.7</v>
      </c>
      <c r="E7502" s="124" t="s">
        <v>769</v>
      </c>
      <c r="F7502" s="124">
        <v>1</v>
      </c>
      <c r="G7502" s="2" t="s">
        <v>20087</v>
      </c>
      <c r="H7502" s="130"/>
      <c r="I7502" s="134"/>
      <c r="J7502" s="123">
        <f>IF(OR(tbl_Metraj22[[#This Row],[TARIH]]="",tbl_Metraj22[[#This Row],[TARIH]]="-"),0,IF(tbl_Metraj22[[#This Row],[YUZDE]]=0,tbl_Metraj22[[#This Row],[METRAJ_BETON]],tbl_Metraj22[[#This Row],[YUZDE]]*tbl_Metraj22[[#This Row],[METRAJ_BETON]]))</f>
        <v>0</v>
      </c>
      <c r="K7502" s="2" t="s">
        <v>1227</v>
      </c>
    </row>
    <row r="7503" spans="1:11" ht="14.25" x14ac:dyDescent="0.2">
      <c r="A7503" s="2" t="s">
        <v>728</v>
      </c>
      <c r="B7503" s="124" t="s">
        <v>10284</v>
      </c>
      <c r="C7503" s="124"/>
      <c r="D7503" s="126">
        <v>1.5</v>
      </c>
      <c r="E7503" s="124" t="s">
        <v>769</v>
      </c>
      <c r="F7503" s="124">
        <v>1</v>
      </c>
      <c r="G7503" s="2" t="s">
        <v>20088</v>
      </c>
      <c r="H7503" s="130"/>
      <c r="I7503" s="134"/>
      <c r="J7503" s="123">
        <f>IF(OR(tbl_Metraj22[[#This Row],[TARIH]]="",tbl_Metraj22[[#This Row],[TARIH]]="-"),0,IF(tbl_Metraj22[[#This Row],[YUZDE]]=0,tbl_Metraj22[[#This Row],[METRAJ_BETON]],tbl_Metraj22[[#This Row],[YUZDE]]*tbl_Metraj22[[#This Row],[METRAJ_BETON]]))</f>
        <v>0</v>
      </c>
      <c r="K7503" s="2" t="s">
        <v>1228</v>
      </c>
    </row>
    <row r="7504" spans="1:11" ht="14.25" x14ac:dyDescent="0.2">
      <c r="A7504" s="2" t="s">
        <v>728</v>
      </c>
      <c r="B7504" s="124" t="s">
        <v>10285</v>
      </c>
      <c r="C7504" s="124"/>
      <c r="D7504" s="126">
        <v>1.0900000000000001</v>
      </c>
      <c r="E7504" s="124" t="s">
        <v>769</v>
      </c>
      <c r="F7504" s="124">
        <v>1</v>
      </c>
      <c r="G7504" s="2" t="s">
        <v>20089</v>
      </c>
      <c r="H7504" s="130"/>
      <c r="I7504" s="134"/>
      <c r="J7504" s="123">
        <f>IF(OR(tbl_Metraj22[[#This Row],[TARIH]]="",tbl_Metraj22[[#This Row],[TARIH]]="-"),0,IF(tbl_Metraj22[[#This Row],[YUZDE]]=0,tbl_Metraj22[[#This Row],[METRAJ_BETON]],tbl_Metraj22[[#This Row],[YUZDE]]*tbl_Metraj22[[#This Row],[METRAJ_BETON]]))</f>
        <v>0</v>
      </c>
      <c r="K7504" s="2" t="s">
        <v>1229</v>
      </c>
    </row>
    <row r="7505" spans="1:11" ht="14.25" x14ac:dyDescent="0.2">
      <c r="A7505" s="2" t="s">
        <v>728</v>
      </c>
      <c r="B7505" s="124" t="s">
        <v>10286</v>
      </c>
      <c r="C7505" s="124"/>
      <c r="D7505" s="126">
        <v>1.0900000000000001</v>
      </c>
      <c r="E7505" s="124" t="s">
        <v>769</v>
      </c>
      <c r="F7505" s="124">
        <v>1</v>
      </c>
      <c r="G7505" s="2" t="s">
        <v>20090</v>
      </c>
      <c r="H7505" s="130"/>
      <c r="I7505" s="134"/>
      <c r="J7505" s="123">
        <f>IF(OR(tbl_Metraj22[[#This Row],[TARIH]]="",tbl_Metraj22[[#This Row],[TARIH]]="-"),0,IF(tbl_Metraj22[[#This Row],[YUZDE]]=0,tbl_Metraj22[[#This Row],[METRAJ_BETON]],tbl_Metraj22[[#This Row],[YUZDE]]*tbl_Metraj22[[#This Row],[METRAJ_BETON]]))</f>
        <v>0</v>
      </c>
      <c r="K7505" s="2" t="s">
        <v>1230</v>
      </c>
    </row>
    <row r="7506" spans="1:11" ht="14.25" x14ac:dyDescent="0.2">
      <c r="A7506" s="2" t="s">
        <v>728</v>
      </c>
      <c r="B7506" s="124" t="s">
        <v>10287</v>
      </c>
      <c r="C7506" s="124"/>
      <c r="D7506" s="126">
        <v>1.5</v>
      </c>
      <c r="E7506" s="124" t="s">
        <v>769</v>
      </c>
      <c r="F7506" s="124">
        <v>1</v>
      </c>
      <c r="G7506" s="2" t="s">
        <v>20091</v>
      </c>
      <c r="H7506" s="130"/>
      <c r="I7506" s="134"/>
      <c r="J7506" s="123">
        <f>IF(OR(tbl_Metraj22[[#This Row],[TARIH]]="",tbl_Metraj22[[#This Row],[TARIH]]="-"),0,IF(tbl_Metraj22[[#This Row],[YUZDE]]=0,tbl_Metraj22[[#This Row],[METRAJ_BETON]],tbl_Metraj22[[#This Row],[YUZDE]]*tbl_Metraj22[[#This Row],[METRAJ_BETON]]))</f>
        <v>0</v>
      </c>
      <c r="K7506" s="2" t="s">
        <v>1231</v>
      </c>
    </row>
    <row r="7507" spans="1:11" ht="14.25" x14ac:dyDescent="0.2">
      <c r="A7507" s="2" t="s">
        <v>728</v>
      </c>
      <c r="B7507" s="124" t="s">
        <v>10288</v>
      </c>
      <c r="C7507" s="124"/>
      <c r="D7507" s="126">
        <v>1.43</v>
      </c>
      <c r="E7507" s="124" t="s">
        <v>769</v>
      </c>
      <c r="F7507" s="124">
        <v>1</v>
      </c>
      <c r="G7507" s="2" t="s">
        <v>20092</v>
      </c>
      <c r="H7507" s="130"/>
      <c r="I7507" s="134"/>
      <c r="J7507" s="123">
        <f>IF(OR(tbl_Metraj22[[#This Row],[TARIH]]="",tbl_Metraj22[[#This Row],[TARIH]]="-"),0,IF(tbl_Metraj22[[#This Row],[YUZDE]]=0,tbl_Metraj22[[#This Row],[METRAJ_BETON]],tbl_Metraj22[[#This Row],[YUZDE]]*tbl_Metraj22[[#This Row],[METRAJ_BETON]]))</f>
        <v>0</v>
      </c>
      <c r="K7507" s="2" t="s">
        <v>1232</v>
      </c>
    </row>
    <row r="7508" spans="1:11" ht="14.25" x14ac:dyDescent="0.2">
      <c r="A7508" s="2" t="s">
        <v>728</v>
      </c>
      <c r="B7508" s="124" t="s">
        <v>10289</v>
      </c>
      <c r="C7508" s="124"/>
      <c r="D7508" s="126">
        <v>2.1800000000000002</v>
      </c>
      <c r="E7508" s="124" t="s">
        <v>769</v>
      </c>
      <c r="F7508" s="124">
        <v>1</v>
      </c>
      <c r="G7508" s="2" t="s">
        <v>20093</v>
      </c>
      <c r="H7508" s="130"/>
      <c r="I7508" s="134"/>
      <c r="J7508" s="123">
        <f>IF(OR(tbl_Metraj22[[#This Row],[TARIH]]="",tbl_Metraj22[[#This Row],[TARIH]]="-"),0,IF(tbl_Metraj22[[#This Row],[YUZDE]]=0,tbl_Metraj22[[#This Row],[METRAJ_BETON]],tbl_Metraj22[[#This Row],[YUZDE]]*tbl_Metraj22[[#This Row],[METRAJ_BETON]]))</f>
        <v>0</v>
      </c>
      <c r="K7508" s="2" t="s">
        <v>1233</v>
      </c>
    </row>
    <row r="7509" spans="1:11" ht="14.25" x14ac:dyDescent="0.2">
      <c r="A7509" s="2" t="s">
        <v>728</v>
      </c>
      <c r="B7509" s="124" t="s">
        <v>10290</v>
      </c>
      <c r="C7509" s="124"/>
      <c r="D7509" s="126">
        <v>2.1800000000000002</v>
      </c>
      <c r="E7509" s="124" t="s">
        <v>769</v>
      </c>
      <c r="F7509" s="124">
        <v>1</v>
      </c>
      <c r="G7509" s="2" t="s">
        <v>20094</v>
      </c>
      <c r="H7509" s="130"/>
      <c r="I7509" s="134"/>
      <c r="J7509" s="123">
        <f>IF(OR(tbl_Metraj22[[#This Row],[TARIH]]="",tbl_Metraj22[[#This Row],[TARIH]]="-"),0,IF(tbl_Metraj22[[#This Row],[YUZDE]]=0,tbl_Metraj22[[#This Row],[METRAJ_BETON]],tbl_Metraj22[[#This Row],[YUZDE]]*tbl_Metraj22[[#This Row],[METRAJ_BETON]]))</f>
        <v>0</v>
      </c>
      <c r="K7509" s="2" t="s">
        <v>1234</v>
      </c>
    </row>
    <row r="7510" spans="1:11" ht="14.25" x14ac:dyDescent="0.2">
      <c r="A7510" s="2" t="s">
        <v>728</v>
      </c>
      <c r="B7510" s="124" t="s">
        <v>10291</v>
      </c>
      <c r="C7510" s="124"/>
      <c r="D7510" s="126">
        <v>2.1800000000000002</v>
      </c>
      <c r="E7510" s="124" t="s">
        <v>769</v>
      </c>
      <c r="F7510" s="124">
        <v>1</v>
      </c>
      <c r="G7510" s="2" t="s">
        <v>20095</v>
      </c>
      <c r="H7510" s="130"/>
      <c r="I7510" s="134"/>
      <c r="J7510" s="123">
        <f>IF(OR(tbl_Metraj22[[#This Row],[TARIH]]="",tbl_Metraj22[[#This Row],[TARIH]]="-"),0,IF(tbl_Metraj22[[#This Row],[YUZDE]]=0,tbl_Metraj22[[#This Row],[METRAJ_BETON]],tbl_Metraj22[[#This Row],[YUZDE]]*tbl_Metraj22[[#This Row],[METRAJ_BETON]]))</f>
        <v>0</v>
      </c>
      <c r="K7510" s="2" t="s">
        <v>1235</v>
      </c>
    </row>
    <row r="7511" spans="1:11" ht="14.25" x14ac:dyDescent="0.2">
      <c r="A7511" s="2" t="s">
        <v>728</v>
      </c>
      <c r="B7511" s="124" t="s">
        <v>10292</v>
      </c>
      <c r="C7511" s="124"/>
      <c r="D7511" s="126">
        <v>2.1800000000000002</v>
      </c>
      <c r="E7511" s="124" t="s">
        <v>769</v>
      </c>
      <c r="F7511" s="124">
        <v>1</v>
      </c>
      <c r="G7511" s="2" t="s">
        <v>20096</v>
      </c>
      <c r="H7511" s="130"/>
      <c r="I7511" s="134"/>
      <c r="J7511" s="123">
        <f>IF(OR(tbl_Metraj22[[#This Row],[TARIH]]="",tbl_Metraj22[[#This Row],[TARIH]]="-"),0,IF(tbl_Metraj22[[#This Row],[YUZDE]]=0,tbl_Metraj22[[#This Row],[METRAJ_BETON]],tbl_Metraj22[[#This Row],[YUZDE]]*tbl_Metraj22[[#This Row],[METRAJ_BETON]]))</f>
        <v>0</v>
      </c>
      <c r="K7511" s="2" t="s">
        <v>1236</v>
      </c>
    </row>
    <row r="7512" spans="1:11" ht="14.25" x14ac:dyDescent="0.2">
      <c r="A7512" s="2" t="s">
        <v>728</v>
      </c>
      <c r="B7512" s="124" t="s">
        <v>10293</v>
      </c>
      <c r="C7512" s="124"/>
      <c r="D7512" s="126">
        <v>1.67</v>
      </c>
      <c r="E7512" s="124" t="s">
        <v>769</v>
      </c>
      <c r="F7512" s="124">
        <v>1</v>
      </c>
      <c r="G7512" s="2" t="s">
        <v>20097</v>
      </c>
      <c r="H7512" s="130"/>
      <c r="I7512" s="134"/>
      <c r="J7512" s="123">
        <f>IF(OR(tbl_Metraj22[[#This Row],[TARIH]]="",tbl_Metraj22[[#This Row],[TARIH]]="-"),0,IF(tbl_Metraj22[[#This Row],[YUZDE]]=0,tbl_Metraj22[[#This Row],[METRAJ_BETON]],tbl_Metraj22[[#This Row],[YUZDE]]*tbl_Metraj22[[#This Row],[METRAJ_BETON]]))</f>
        <v>0</v>
      </c>
      <c r="K7512" s="2" t="s">
        <v>1237</v>
      </c>
    </row>
    <row r="7513" spans="1:11" ht="14.25" x14ac:dyDescent="0.2">
      <c r="A7513" s="2" t="s">
        <v>728</v>
      </c>
      <c r="B7513" s="124" t="s">
        <v>10294</v>
      </c>
      <c r="C7513" s="124"/>
      <c r="D7513" s="126">
        <v>1.67</v>
      </c>
      <c r="E7513" s="124" t="s">
        <v>769</v>
      </c>
      <c r="F7513" s="124">
        <v>1</v>
      </c>
      <c r="G7513" s="2" t="s">
        <v>20098</v>
      </c>
      <c r="H7513" s="130"/>
      <c r="I7513" s="134"/>
      <c r="J7513" s="123">
        <f>IF(OR(tbl_Metraj22[[#This Row],[TARIH]]="",tbl_Metraj22[[#This Row],[TARIH]]="-"),0,IF(tbl_Metraj22[[#This Row],[YUZDE]]=0,tbl_Metraj22[[#This Row],[METRAJ_BETON]],tbl_Metraj22[[#This Row],[YUZDE]]*tbl_Metraj22[[#This Row],[METRAJ_BETON]]))</f>
        <v>0</v>
      </c>
      <c r="K7513" s="2" t="s">
        <v>1238</v>
      </c>
    </row>
    <row r="7514" spans="1:11" ht="14.25" x14ac:dyDescent="0.2">
      <c r="A7514" s="2" t="s">
        <v>728</v>
      </c>
      <c r="B7514" s="124" t="s">
        <v>10297</v>
      </c>
      <c r="C7514" s="124"/>
      <c r="D7514" s="126">
        <v>2.14</v>
      </c>
      <c r="E7514" s="124" t="s">
        <v>769</v>
      </c>
      <c r="F7514" s="124">
        <v>1</v>
      </c>
      <c r="G7514" s="2" t="s">
        <v>20099</v>
      </c>
      <c r="H7514" s="130"/>
      <c r="I7514" s="134"/>
      <c r="J7514" s="123">
        <f>IF(OR(tbl_Metraj22[[#This Row],[TARIH]]="",tbl_Metraj22[[#This Row],[TARIH]]="-"),0,IF(tbl_Metraj22[[#This Row],[YUZDE]]=0,tbl_Metraj22[[#This Row],[METRAJ_BETON]],tbl_Metraj22[[#This Row],[YUZDE]]*tbl_Metraj22[[#This Row],[METRAJ_BETON]]))</f>
        <v>0</v>
      </c>
      <c r="K7514" s="2" t="s">
        <v>1241</v>
      </c>
    </row>
    <row r="7515" spans="1:11" ht="14.25" x14ac:dyDescent="0.2">
      <c r="A7515" s="2" t="s">
        <v>728</v>
      </c>
      <c r="B7515" s="124" t="s">
        <v>10298</v>
      </c>
      <c r="C7515" s="124"/>
      <c r="D7515" s="126">
        <v>1.67</v>
      </c>
      <c r="E7515" s="124" t="s">
        <v>769</v>
      </c>
      <c r="F7515" s="124">
        <v>1</v>
      </c>
      <c r="G7515" s="2" t="s">
        <v>20100</v>
      </c>
      <c r="H7515" s="130"/>
      <c r="I7515" s="134"/>
      <c r="J7515" s="123">
        <f>IF(OR(tbl_Metraj22[[#This Row],[TARIH]]="",tbl_Metraj22[[#This Row],[TARIH]]="-"),0,IF(tbl_Metraj22[[#This Row],[YUZDE]]=0,tbl_Metraj22[[#This Row],[METRAJ_BETON]],tbl_Metraj22[[#This Row],[YUZDE]]*tbl_Metraj22[[#This Row],[METRAJ_BETON]]))</f>
        <v>0</v>
      </c>
      <c r="K7515" s="2" t="s">
        <v>1242</v>
      </c>
    </row>
    <row r="7516" spans="1:11" ht="14.25" x14ac:dyDescent="0.2">
      <c r="A7516" s="2" t="s">
        <v>2977</v>
      </c>
      <c r="B7516" s="124" t="s">
        <v>8484</v>
      </c>
      <c r="C7516" s="124"/>
      <c r="D7516" s="126">
        <v>3.74</v>
      </c>
      <c r="E7516" s="124" t="s">
        <v>769</v>
      </c>
      <c r="F7516" s="124">
        <v>1</v>
      </c>
      <c r="G7516" s="2" t="s">
        <v>20101</v>
      </c>
      <c r="H7516" s="130"/>
      <c r="I7516" s="134"/>
      <c r="J7516" s="123">
        <f>IF(OR(tbl_Metraj22[[#This Row],[TARIH]]="",tbl_Metraj22[[#This Row],[TARIH]]="-"),0,IF(tbl_Metraj22[[#This Row],[YUZDE]]=0,tbl_Metraj22[[#This Row],[METRAJ_BETON]],tbl_Metraj22[[#This Row],[YUZDE]]*tbl_Metraj22[[#This Row],[METRAJ_BETON]]))</f>
        <v>0</v>
      </c>
      <c r="K7516" s="2" t="s">
        <v>1261</v>
      </c>
    </row>
    <row r="7517" spans="1:11" ht="14.25" x14ac:dyDescent="0.2">
      <c r="A7517" s="2" t="s">
        <v>2977</v>
      </c>
      <c r="B7517" s="124" t="s">
        <v>8485</v>
      </c>
      <c r="C7517" s="124"/>
      <c r="D7517" s="126">
        <v>15.75</v>
      </c>
      <c r="E7517" s="124" t="s">
        <v>769</v>
      </c>
      <c r="F7517" s="124">
        <v>1</v>
      </c>
      <c r="G7517" s="2" t="s">
        <v>20102</v>
      </c>
      <c r="H7517" s="130"/>
      <c r="I7517" s="134"/>
      <c r="J7517" s="123">
        <f>IF(OR(tbl_Metraj22[[#This Row],[TARIH]]="",tbl_Metraj22[[#This Row],[TARIH]]="-"),0,IF(tbl_Metraj22[[#This Row],[YUZDE]]=0,tbl_Metraj22[[#This Row],[METRAJ_BETON]],tbl_Metraj22[[#This Row],[YUZDE]]*tbl_Metraj22[[#This Row],[METRAJ_BETON]]))</f>
        <v>0</v>
      </c>
      <c r="K7517" s="2" t="s">
        <v>1262</v>
      </c>
    </row>
    <row r="7518" spans="1:11" ht="14.25" x14ac:dyDescent="0.2">
      <c r="A7518" s="2" t="s">
        <v>2977</v>
      </c>
      <c r="B7518" s="124" t="s">
        <v>8486</v>
      </c>
      <c r="C7518" s="124"/>
      <c r="D7518" s="126">
        <v>3.67</v>
      </c>
      <c r="E7518" s="124" t="s">
        <v>769</v>
      </c>
      <c r="F7518" s="124">
        <v>1</v>
      </c>
      <c r="G7518" s="2" t="s">
        <v>20103</v>
      </c>
      <c r="H7518" s="130"/>
      <c r="I7518" s="134"/>
      <c r="J7518" s="123">
        <f>IF(OR(tbl_Metraj22[[#This Row],[TARIH]]="",tbl_Metraj22[[#This Row],[TARIH]]="-"),0,IF(tbl_Metraj22[[#This Row],[YUZDE]]=0,tbl_Metraj22[[#This Row],[METRAJ_BETON]],tbl_Metraj22[[#This Row],[YUZDE]]*tbl_Metraj22[[#This Row],[METRAJ_BETON]]))</f>
        <v>0</v>
      </c>
      <c r="K7518" s="2" t="s">
        <v>1264</v>
      </c>
    </row>
    <row r="7519" spans="1:11" ht="14.25" x14ac:dyDescent="0.2">
      <c r="A7519" s="2" t="s">
        <v>2977</v>
      </c>
      <c r="B7519" s="124" t="s">
        <v>8487</v>
      </c>
      <c r="C7519" s="124"/>
      <c r="D7519" s="126">
        <v>7.59</v>
      </c>
      <c r="E7519" s="124" t="s">
        <v>769</v>
      </c>
      <c r="F7519" s="124">
        <v>1</v>
      </c>
      <c r="G7519" s="2" t="s">
        <v>20104</v>
      </c>
      <c r="H7519" s="130"/>
      <c r="I7519" s="134"/>
      <c r="J7519" s="123">
        <f>IF(OR(tbl_Metraj22[[#This Row],[TARIH]]="",tbl_Metraj22[[#This Row],[TARIH]]="-"),0,IF(tbl_Metraj22[[#This Row],[YUZDE]]=0,tbl_Metraj22[[#This Row],[METRAJ_BETON]],tbl_Metraj22[[#This Row],[YUZDE]]*tbl_Metraj22[[#This Row],[METRAJ_BETON]]))</f>
        <v>0</v>
      </c>
      <c r="K7519" s="2" t="s">
        <v>1263</v>
      </c>
    </row>
    <row r="7520" spans="1:11" ht="14.25" x14ac:dyDescent="0.2">
      <c r="A7520" s="2" t="s">
        <v>2977</v>
      </c>
      <c r="B7520" s="124" t="s">
        <v>8488</v>
      </c>
      <c r="C7520" s="124"/>
      <c r="D7520" s="126">
        <v>8.6999999999999993</v>
      </c>
      <c r="E7520" s="124" t="s">
        <v>769</v>
      </c>
      <c r="F7520" s="124">
        <v>1</v>
      </c>
      <c r="G7520" s="2" t="s">
        <v>20105</v>
      </c>
      <c r="H7520" s="130"/>
      <c r="I7520" s="134"/>
      <c r="J7520" s="123">
        <f>IF(OR(tbl_Metraj22[[#This Row],[TARIH]]="",tbl_Metraj22[[#This Row],[TARIH]]="-"),0,IF(tbl_Metraj22[[#This Row],[YUZDE]]=0,tbl_Metraj22[[#This Row],[METRAJ_BETON]],tbl_Metraj22[[#This Row],[YUZDE]]*tbl_Metraj22[[#This Row],[METRAJ_BETON]]))</f>
        <v>0</v>
      </c>
      <c r="K7520" s="2" t="s">
        <v>1257</v>
      </c>
    </row>
    <row r="7521" spans="1:11" ht="14.25" x14ac:dyDescent="0.2">
      <c r="A7521" s="2" t="s">
        <v>2977</v>
      </c>
      <c r="B7521" s="124" t="s">
        <v>8489</v>
      </c>
      <c r="C7521" s="124"/>
      <c r="D7521" s="126">
        <v>2.38</v>
      </c>
      <c r="E7521" s="124" t="s">
        <v>769</v>
      </c>
      <c r="F7521" s="124">
        <v>1</v>
      </c>
      <c r="G7521" s="2" t="s">
        <v>20106</v>
      </c>
      <c r="H7521" s="130"/>
      <c r="I7521" s="134"/>
      <c r="J7521" s="123">
        <f>IF(OR(tbl_Metraj22[[#This Row],[TARIH]]="",tbl_Metraj22[[#This Row],[TARIH]]="-"),0,IF(tbl_Metraj22[[#This Row],[YUZDE]]=0,tbl_Metraj22[[#This Row],[METRAJ_BETON]],tbl_Metraj22[[#This Row],[YUZDE]]*tbl_Metraj22[[#This Row],[METRAJ_BETON]]))</f>
        <v>0</v>
      </c>
      <c r="K7521" s="2" t="s">
        <v>1256</v>
      </c>
    </row>
    <row r="7522" spans="1:11" ht="14.25" x14ac:dyDescent="0.2">
      <c r="A7522" s="2" t="s">
        <v>2977</v>
      </c>
      <c r="B7522" s="124" t="s">
        <v>8490</v>
      </c>
      <c r="C7522" s="124"/>
      <c r="D7522" s="126">
        <v>0.82</v>
      </c>
      <c r="E7522" s="124" t="s">
        <v>769</v>
      </c>
      <c r="F7522" s="124">
        <v>1</v>
      </c>
      <c r="G7522" s="2" t="s">
        <v>20107</v>
      </c>
      <c r="H7522" s="130"/>
      <c r="I7522" s="134"/>
      <c r="J7522" s="123">
        <f>IF(OR(tbl_Metraj22[[#This Row],[TARIH]]="",tbl_Metraj22[[#This Row],[TARIH]]="-"),0,IF(tbl_Metraj22[[#This Row],[YUZDE]]=0,tbl_Metraj22[[#This Row],[METRAJ_BETON]],tbl_Metraj22[[#This Row],[YUZDE]]*tbl_Metraj22[[#This Row],[METRAJ_BETON]]))</f>
        <v>0</v>
      </c>
    </row>
    <row r="7523" spans="1:11" ht="14.25" x14ac:dyDescent="0.2">
      <c r="A7523" s="2" t="s">
        <v>2977</v>
      </c>
      <c r="B7523" s="124" t="s">
        <v>8491</v>
      </c>
      <c r="C7523" s="124"/>
      <c r="D7523" s="126">
        <v>4.28</v>
      </c>
      <c r="E7523" s="124" t="s">
        <v>769</v>
      </c>
      <c r="F7523" s="124">
        <v>1</v>
      </c>
      <c r="G7523" s="2" t="s">
        <v>20108</v>
      </c>
      <c r="H7523" s="130"/>
      <c r="I7523" s="134"/>
      <c r="J7523" s="123">
        <f>IF(OR(tbl_Metraj22[[#This Row],[TARIH]]="",tbl_Metraj22[[#This Row],[TARIH]]="-"),0,IF(tbl_Metraj22[[#This Row],[YUZDE]]=0,tbl_Metraj22[[#This Row],[METRAJ_BETON]],tbl_Metraj22[[#This Row],[YUZDE]]*tbl_Metraj22[[#This Row],[METRAJ_BETON]]))</f>
        <v>0</v>
      </c>
      <c r="K7523" s="2" t="s">
        <v>1260</v>
      </c>
    </row>
    <row r="7524" spans="1:11" ht="14.25" x14ac:dyDescent="0.2">
      <c r="A7524" s="2" t="s">
        <v>2977</v>
      </c>
      <c r="B7524" s="124" t="s">
        <v>8492</v>
      </c>
      <c r="C7524" s="124"/>
      <c r="D7524" s="126">
        <v>4.22</v>
      </c>
      <c r="E7524" s="124" t="s">
        <v>769</v>
      </c>
      <c r="F7524" s="124">
        <v>1</v>
      </c>
      <c r="G7524" s="2" t="s">
        <v>20109</v>
      </c>
      <c r="H7524" s="130"/>
      <c r="I7524" s="134"/>
      <c r="J7524" s="123">
        <f>IF(OR(tbl_Metraj22[[#This Row],[TARIH]]="",tbl_Metraj22[[#This Row],[TARIH]]="-"),0,IF(tbl_Metraj22[[#This Row],[YUZDE]]=0,tbl_Metraj22[[#This Row],[METRAJ_BETON]],tbl_Metraj22[[#This Row],[YUZDE]]*tbl_Metraj22[[#This Row],[METRAJ_BETON]]))</f>
        <v>0</v>
      </c>
      <c r="K7524" s="2" t="s">
        <v>1259</v>
      </c>
    </row>
    <row r="7525" spans="1:11" ht="14.25" x14ac:dyDescent="0.2">
      <c r="A7525" s="2" t="s">
        <v>2977</v>
      </c>
      <c r="B7525" s="124" t="s">
        <v>8493</v>
      </c>
      <c r="C7525" s="124"/>
      <c r="D7525" s="126">
        <v>7.48</v>
      </c>
      <c r="E7525" s="124" t="s">
        <v>769</v>
      </c>
      <c r="F7525" s="124">
        <v>1</v>
      </c>
      <c r="G7525" s="2" t="s">
        <v>20110</v>
      </c>
      <c r="H7525" s="130"/>
      <c r="I7525" s="134"/>
      <c r="J7525" s="123">
        <f>IF(OR(tbl_Metraj22[[#This Row],[TARIH]]="",tbl_Metraj22[[#This Row],[TARIH]]="-"),0,IF(tbl_Metraj22[[#This Row],[YUZDE]]=0,tbl_Metraj22[[#This Row],[METRAJ_BETON]],tbl_Metraj22[[#This Row],[YUZDE]]*tbl_Metraj22[[#This Row],[METRAJ_BETON]]))</f>
        <v>0</v>
      </c>
      <c r="K7525" s="2" t="s">
        <v>1258</v>
      </c>
    </row>
    <row r="7526" spans="1:11" ht="14.25" x14ac:dyDescent="0.2">
      <c r="A7526" s="2" t="s">
        <v>2977</v>
      </c>
      <c r="B7526" s="124" t="s">
        <v>10547</v>
      </c>
      <c r="C7526" s="124"/>
      <c r="D7526" s="126">
        <v>6.53</v>
      </c>
      <c r="E7526" s="124" t="s">
        <v>769</v>
      </c>
      <c r="F7526" s="124">
        <v>1</v>
      </c>
      <c r="G7526" s="2" t="s">
        <v>20111</v>
      </c>
      <c r="H7526" s="130"/>
      <c r="I7526" s="134"/>
      <c r="J7526" s="123">
        <f>IF(OR(tbl_Metraj22[[#This Row],[TARIH]]="",tbl_Metraj22[[#This Row],[TARIH]]="-"),0,IF(tbl_Metraj22[[#This Row],[YUZDE]]=0,tbl_Metraj22[[#This Row],[METRAJ_BETON]],tbl_Metraj22[[#This Row],[YUZDE]]*tbl_Metraj22[[#This Row],[METRAJ_BETON]]))</f>
        <v>0</v>
      </c>
      <c r="K7526" s="2" t="s">
        <v>1265</v>
      </c>
    </row>
    <row r="7527" spans="1:11" ht="14.25" x14ac:dyDescent="0.2">
      <c r="A7527" s="2" t="s">
        <v>2977</v>
      </c>
      <c r="B7527" s="124" t="s">
        <v>10548</v>
      </c>
      <c r="C7527" s="124"/>
      <c r="D7527" s="126">
        <v>4.76</v>
      </c>
      <c r="E7527" s="124" t="s">
        <v>769</v>
      </c>
      <c r="F7527" s="124">
        <v>1</v>
      </c>
      <c r="G7527" s="2" t="s">
        <v>20112</v>
      </c>
      <c r="H7527" s="130"/>
      <c r="I7527" s="134"/>
      <c r="J7527" s="123">
        <f>IF(OR(tbl_Metraj22[[#This Row],[TARIH]]="",tbl_Metraj22[[#This Row],[TARIH]]="-"),0,IF(tbl_Metraj22[[#This Row],[YUZDE]]=0,tbl_Metraj22[[#This Row],[METRAJ_BETON]],tbl_Metraj22[[#This Row],[YUZDE]]*tbl_Metraj22[[#This Row],[METRAJ_BETON]]))</f>
        <v>0</v>
      </c>
      <c r="K7527" s="2" t="s">
        <v>1266</v>
      </c>
    </row>
    <row r="7528" spans="1:11" ht="14.25" x14ac:dyDescent="0.2">
      <c r="A7528" s="2" t="s">
        <v>787</v>
      </c>
      <c r="B7528" s="124" t="s">
        <v>12141</v>
      </c>
      <c r="C7528" s="124"/>
      <c r="D7528" s="126">
        <v>368.1</v>
      </c>
      <c r="E7528" s="124" t="s">
        <v>770</v>
      </c>
      <c r="F7528" s="124">
        <v>-5</v>
      </c>
      <c r="G7528" s="2" t="s">
        <v>20113</v>
      </c>
      <c r="H7528" s="130"/>
      <c r="I7528" s="134"/>
      <c r="J7528" s="123">
        <f>IF(OR(tbl_Metraj22[[#This Row],[TARIH]]="",tbl_Metraj22[[#This Row],[TARIH]]="-"),0,IF(tbl_Metraj22[[#This Row],[YUZDE]]=0,tbl_Metraj22[[#This Row],[METRAJ_BETON]],tbl_Metraj22[[#This Row],[YUZDE]]*tbl_Metraj22[[#This Row],[METRAJ_BETON]]))</f>
        <v>0</v>
      </c>
    </row>
    <row r="7529" spans="1:11" ht="14.25" x14ac:dyDescent="0.2">
      <c r="A7529" s="2" t="s">
        <v>734</v>
      </c>
      <c r="B7529" s="124" t="s">
        <v>11922</v>
      </c>
      <c r="C7529" s="124"/>
      <c r="D7529" s="126">
        <v>0.73</v>
      </c>
      <c r="E7529" s="124" t="s">
        <v>770</v>
      </c>
      <c r="F7529" s="124">
        <v>-5</v>
      </c>
      <c r="G7529" s="2" t="s">
        <v>20114</v>
      </c>
      <c r="H7529" s="130">
        <v>45904</v>
      </c>
      <c r="I7529" s="134"/>
      <c r="J7529" s="123">
        <f>IF(OR(tbl_Metraj22[[#This Row],[TARIH]]="",tbl_Metraj22[[#This Row],[TARIH]]="-"),0,IF(tbl_Metraj22[[#This Row],[YUZDE]]=0,tbl_Metraj22[[#This Row],[METRAJ_BETON]],tbl_Metraj22[[#This Row],[YUZDE]]*tbl_Metraj22[[#This Row],[METRAJ_BETON]]))</f>
        <v>0.73</v>
      </c>
      <c r="K7529" s="2" t="s">
        <v>22243</v>
      </c>
    </row>
    <row r="7530" spans="1:11" ht="14.25" x14ac:dyDescent="0.2">
      <c r="A7530" s="2" t="s">
        <v>734</v>
      </c>
      <c r="B7530" s="124" t="s">
        <v>11956</v>
      </c>
      <c r="C7530" s="124"/>
      <c r="D7530" s="126">
        <v>1.23</v>
      </c>
      <c r="E7530" s="124" t="s">
        <v>770</v>
      </c>
      <c r="F7530" s="124">
        <v>-5</v>
      </c>
      <c r="G7530" s="2" t="s">
        <v>20115</v>
      </c>
      <c r="H7530" s="130"/>
      <c r="I7530" s="134"/>
      <c r="J7530" s="123">
        <f>IF(OR(tbl_Metraj22[[#This Row],[TARIH]]="",tbl_Metraj22[[#This Row],[TARIH]]="-"),0,IF(tbl_Metraj22[[#This Row],[YUZDE]]=0,tbl_Metraj22[[#This Row],[METRAJ_BETON]],tbl_Metraj22[[#This Row],[YUZDE]]*tbl_Metraj22[[#This Row],[METRAJ_BETON]]))</f>
        <v>0</v>
      </c>
      <c r="K7530" s="2" t="s">
        <v>22264</v>
      </c>
    </row>
    <row r="7531" spans="1:11" ht="14.25" x14ac:dyDescent="0.2">
      <c r="A7531" s="2" t="s">
        <v>734</v>
      </c>
      <c r="B7531" s="124" t="s">
        <v>11961</v>
      </c>
      <c r="C7531" s="124"/>
      <c r="D7531" s="126">
        <v>1.93</v>
      </c>
      <c r="E7531" s="124" t="s">
        <v>770</v>
      </c>
      <c r="F7531" s="124">
        <v>-5</v>
      </c>
      <c r="G7531" s="2" t="s">
        <v>20116</v>
      </c>
      <c r="H7531" s="130"/>
      <c r="I7531" s="134"/>
      <c r="J7531" s="123">
        <f>IF(OR(tbl_Metraj22[[#This Row],[TARIH]]="",tbl_Metraj22[[#This Row],[TARIH]]="-"),0,IF(tbl_Metraj22[[#This Row],[YUZDE]]=0,tbl_Metraj22[[#This Row],[METRAJ_BETON]],tbl_Metraj22[[#This Row],[YUZDE]]*tbl_Metraj22[[#This Row],[METRAJ_BETON]]))</f>
        <v>0</v>
      </c>
      <c r="K7531" s="2" t="s">
        <v>22252</v>
      </c>
    </row>
    <row r="7532" spans="1:11" ht="14.25" x14ac:dyDescent="0.2">
      <c r="A7532" s="2" t="s">
        <v>734</v>
      </c>
      <c r="B7532" s="124" t="s">
        <v>11965</v>
      </c>
      <c r="C7532" s="124"/>
      <c r="D7532" s="126">
        <v>1.55</v>
      </c>
      <c r="E7532" s="124" t="s">
        <v>770</v>
      </c>
      <c r="F7532" s="124">
        <v>-5</v>
      </c>
      <c r="G7532" s="2" t="s">
        <v>20117</v>
      </c>
      <c r="H7532" s="130"/>
      <c r="I7532" s="134"/>
      <c r="J7532" s="123">
        <f>IF(OR(tbl_Metraj22[[#This Row],[TARIH]]="",tbl_Metraj22[[#This Row],[TARIH]]="-"),0,IF(tbl_Metraj22[[#This Row],[YUZDE]]=0,tbl_Metraj22[[#This Row],[METRAJ_BETON]],tbl_Metraj22[[#This Row],[YUZDE]]*tbl_Metraj22[[#This Row],[METRAJ_BETON]]))</f>
        <v>0</v>
      </c>
      <c r="K7532" s="2" t="s">
        <v>22257</v>
      </c>
    </row>
    <row r="7533" spans="1:11" ht="14.25" x14ac:dyDescent="0.2">
      <c r="A7533" s="2" t="s">
        <v>734</v>
      </c>
      <c r="B7533" s="124" t="s">
        <v>11966</v>
      </c>
      <c r="C7533" s="124"/>
      <c r="D7533" s="126">
        <v>3.12</v>
      </c>
      <c r="E7533" s="124" t="s">
        <v>770</v>
      </c>
      <c r="F7533" s="124">
        <v>-5</v>
      </c>
      <c r="G7533" s="2" t="s">
        <v>20118</v>
      </c>
      <c r="H7533" s="130"/>
      <c r="I7533" s="134"/>
      <c r="J7533" s="123">
        <f>IF(OR(tbl_Metraj22[[#This Row],[TARIH]]="",tbl_Metraj22[[#This Row],[TARIH]]="-"),0,IF(tbl_Metraj22[[#This Row],[YUZDE]]=0,tbl_Metraj22[[#This Row],[METRAJ_BETON]],tbl_Metraj22[[#This Row],[YUZDE]]*tbl_Metraj22[[#This Row],[METRAJ_BETON]]))</f>
        <v>0</v>
      </c>
      <c r="K7533" s="2" t="s">
        <v>22199</v>
      </c>
    </row>
    <row r="7534" spans="1:11" ht="14.25" x14ac:dyDescent="0.2">
      <c r="A7534" s="2" t="s">
        <v>734</v>
      </c>
      <c r="B7534" s="124" t="s">
        <v>11967</v>
      </c>
      <c r="C7534" s="124"/>
      <c r="D7534" s="126">
        <v>0.97</v>
      </c>
      <c r="E7534" s="124" t="s">
        <v>770</v>
      </c>
      <c r="F7534" s="124">
        <v>-5</v>
      </c>
      <c r="G7534" s="2" t="s">
        <v>20119</v>
      </c>
      <c r="H7534" s="130"/>
      <c r="I7534" s="134"/>
      <c r="J7534" s="123">
        <f>IF(OR(tbl_Metraj22[[#This Row],[TARIH]]="",tbl_Metraj22[[#This Row],[TARIH]]="-"),0,IF(tbl_Metraj22[[#This Row],[YUZDE]]=0,tbl_Metraj22[[#This Row],[METRAJ_BETON]],tbl_Metraj22[[#This Row],[YUZDE]]*tbl_Metraj22[[#This Row],[METRAJ_BETON]]))</f>
        <v>0</v>
      </c>
      <c r="K7534" s="2" t="s">
        <v>22267</v>
      </c>
    </row>
    <row r="7535" spans="1:11" ht="14.25" x14ac:dyDescent="0.2">
      <c r="A7535" s="2" t="s">
        <v>734</v>
      </c>
      <c r="B7535" s="124" t="s">
        <v>11968</v>
      </c>
      <c r="C7535" s="124"/>
      <c r="D7535" s="126">
        <v>0.79</v>
      </c>
      <c r="E7535" s="124" t="s">
        <v>770</v>
      </c>
      <c r="F7535" s="124">
        <v>-5</v>
      </c>
      <c r="G7535" s="2" t="s">
        <v>20120</v>
      </c>
      <c r="H7535" s="130"/>
      <c r="I7535" s="134"/>
      <c r="J7535" s="123">
        <f>IF(OR(tbl_Metraj22[[#This Row],[TARIH]]="",tbl_Metraj22[[#This Row],[TARIH]]="-"),0,IF(tbl_Metraj22[[#This Row],[YUZDE]]=0,tbl_Metraj22[[#This Row],[METRAJ_BETON]],tbl_Metraj22[[#This Row],[YUZDE]]*tbl_Metraj22[[#This Row],[METRAJ_BETON]]))</f>
        <v>0</v>
      </c>
      <c r="K7535" s="2" t="s">
        <v>22255</v>
      </c>
    </row>
    <row r="7536" spans="1:11" ht="14.25" x14ac:dyDescent="0.2">
      <c r="A7536" s="2" t="s">
        <v>734</v>
      </c>
      <c r="B7536" s="124" t="s">
        <v>11969</v>
      </c>
      <c r="C7536" s="124"/>
      <c r="D7536" s="126">
        <v>0.79</v>
      </c>
      <c r="E7536" s="124" t="s">
        <v>770</v>
      </c>
      <c r="F7536" s="124">
        <v>-5</v>
      </c>
      <c r="G7536" s="2" t="s">
        <v>20121</v>
      </c>
      <c r="H7536" s="130"/>
      <c r="I7536" s="134"/>
      <c r="J7536" s="123">
        <f>IF(OR(tbl_Metraj22[[#This Row],[TARIH]]="",tbl_Metraj22[[#This Row],[TARIH]]="-"),0,IF(tbl_Metraj22[[#This Row],[YUZDE]]=0,tbl_Metraj22[[#This Row],[METRAJ_BETON]],tbl_Metraj22[[#This Row],[YUZDE]]*tbl_Metraj22[[#This Row],[METRAJ_BETON]]))</f>
        <v>0</v>
      </c>
      <c r="K7536" s="2" t="s">
        <v>22249</v>
      </c>
    </row>
    <row r="7537" spans="1:11" ht="14.25" x14ac:dyDescent="0.2">
      <c r="A7537" s="2" t="s">
        <v>734</v>
      </c>
      <c r="B7537" s="124" t="s">
        <v>11970</v>
      </c>
      <c r="C7537" s="124"/>
      <c r="D7537" s="126">
        <v>0.74</v>
      </c>
      <c r="E7537" s="124" t="s">
        <v>770</v>
      </c>
      <c r="F7537" s="124">
        <v>-5</v>
      </c>
      <c r="G7537" s="2" t="s">
        <v>20122</v>
      </c>
      <c r="H7537" s="130"/>
      <c r="I7537" s="134"/>
      <c r="J7537" s="123">
        <f>IF(OR(tbl_Metraj22[[#This Row],[TARIH]]="",tbl_Metraj22[[#This Row],[TARIH]]="-"),0,IF(tbl_Metraj22[[#This Row],[YUZDE]]=0,tbl_Metraj22[[#This Row],[METRAJ_BETON]],tbl_Metraj22[[#This Row],[YUZDE]]*tbl_Metraj22[[#This Row],[METRAJ_BETON]]))</f>
        <v>0</v>
      </c>
      <c r="K7537" s="2" t="e">
        <v>#N/A</v>
      </c>
    </row>
    <row r="7538" spans="1:11" ht="14.25" x14ac:dyDescent="0.2">
      <c r="A7538" s="2" t="s">
        <v>734</v>
      </c>
      <c r="B7538" s="124" t="s">
        <v>11971</v>
      </c>
      <c r="C7538" s="124"/>
      <c r="D7538" s="126">
        <v>0.74</v>
      </c>
      <c r="E7538" s="124" t="s">
        <v>770</v>
      </c>
      <c r="F7538" s="124">
        <v>-5</v>
      </c>
      <c r="G7538" s="2" t="s">
        <v>20123</v>
      </c>
      <c r="H7538" s="130"/>
      <c r="I7538" s="134"/>
      <c r="J7538" s="123">
        <f>IF(OR(tbl_Metraj22[[#This Row],[TARIH]]="",tbl_Metraj22[[#This Row],[TARIH]]="-"),0,IF(tbl_Metraj22[[#This Row],[YUZDE]]=0,tbl_Metraj22[[#This Row],[METRAJ_BETON]],tbl_Metraj22[[#This Row],[YUZDE]]*tbl_Metraj22[[#This Row],[METRAJ_BETON]]))</f>
        <v>0</v>
      </c>
      <c r="K7538" s="2" t="e">
        <v>#N/A</v>
      </c>
    </row>
    <row r="7539" spans="1:11" ht="14.25" x14ac:dyDescent="0.2">
      <c r="A7539" s="2" t="s">
        <v>734</v>
      </c>
      <c r="B7539" s="124" t="s">
        <v>11972</v>
      </c>
      <c r="C7539" s="124"/>
      <c r="D7539" s="126">
        <v>1.92</v>
      </c>
      <c r="E7539" s="124" t="s">
        <v>770</v>
      </c>
      <c r="F7539" s="124">
        <v>-5</v>
      </c>
      <c r="G7539" s="2" t="s">
        <v>20124</v>
      </c>
      <c r="H7539" s="130"/>
      <c r="I7539" s="134"/>
      <c r="J7539" s="123">
        <f>IF(OR(tbl_Metraj22[[#This Row],[TARIH]]="",tbl_Metraj22[[#This Row],[TARIH]]="-"),0,IF(tbl_Metraj22[[#This Row],[YUZDE]]=0,tbl_Metraj22[[#This Row],[METRAJ_BETON]],tbl_Metraj22[[#This Row],[YUZDE]]*tbl_Metraj22[[#This Row],[METRAJ_BETON]]))</f>
        <v>0</v>
      </c>
      <c r="K7539" s="2" t="s">
        <v>22327</v>
      </c>
    </row>
    <row r="7540" spans="1:11" ht="14.25" x14ac:dyDescent="0.2">
      <c r="A7540" s="2" t="s">
        <v>734</v>
      </c>
      <c r="B7540" s="124" t="s">
        <v>11973</v>
      </c>
      <c r="C7540" s="124"/>
      <c r="D7540" s="126">
        <v>3.06</v>
      </c>
      <c r="E7540" s="124" t="s">
        <v>770</v>
      </c>
      <c r="F7540" s="124">
        <v>-5</v>
      </c>
      <c r="G7540" s="2" t="s">
        <v>20125</v>
      </c>
      <c r="H7540" s="130"/>
      <c r="I7540" s="134"/>
      <c r="J7540" s="123">
        <f>IF(OR(tbl_Metraj22[[#This Row],[TARIH]]="",tbl_Metraj22[[#This Row],[TARIH]]="-"),0,IF(tbl_Metraj22[[#This Row],[YUZDE]]=0,tbl_Metraj22[[#This Row],[METRAJ_BETON]],tbl_Metraj22[[#This Row],[YUZDE]]*tbl_Metraj22[[#This Row],[METRAJ_BETON]]))</f>
        <v>0</v>
      </c>
      <c r="K7540" s="2" t="s">
        <v>22333</v>
      </c>
    </row>
    <row r="7541" spans="1:11" ht="14.25" x14ac:dyDescent="0.2">
      <c r="A7541" s="2" t="s">
        <v>734</v>
      </c>
      <c r="B7541" s="124" t="s">
        <v>11974</v>
      </c>
      <c r="C7541" s="124"/>
      <c r="D7541" s="126">
        <v>1.55</v>
      </c>
      <c r="E7541" s="124" t="s">
        <v>770</v>
      </c>
      <c r="F7541" s="124">
        <v>-5</v>
      </c>
      <c r="G7541" s="2" t="s">
        <v>20126</v>
      </c>
      <c r="H7541" s="130">
        <v>45904</v>
      </c>
      <c r="I7541" s="134"/>
      <c r="J7541" s="123">
        <f>IF(OR(tbl_Metraj22[[#This Row],[TARIH]]="",tbl_Metraj22[[#This Row],[TARIH]]="-"),0,IF(tbl_Metraj22[[#This Row],[YUZDE]]=0,tbl_Metraj22[[#This Row],[METRAJ_BETON]],tbl_Metraj22[[#This Row],[YUZDE]]*tbl_Metraj22[[#This Row],[METRAJ_BETON]]))</f>
        <v>1.55</v>
      </c>
      <c r="K7541" s="2" t="s">
        <v>22247</v>
      </c>
    </row>
    <row r="7542" spans="1:11" ht="14.25" x14ac:dyDescent="0.2">
      <c r="A7542" s="2" t="s">
        <v>734</v>
      </c>
      <c r="B7542" s="124" t="s">
        <v>11975</v>
      </c>
      <c r="C7542" s="124"/>
      <c r="D7542" s="126">
        <v>3.26</v>
      </c>
      <c r="E7542" s="124" t="s">
        <v>770</v>
      </c>
      <c r="F7542" s="124">
        <v>-5</v>
      </c>
      <c r="G7542" s="2" t="s">
        <v>20127</v>
      </c>
      <c r="H7542" s="130">
        <v>45904</v>
      </c>
      <c r="I7542" s="134"/>
      <c r="J7542" s="123">
        <f>IF(OR(tbl_Metraj22[[#This Row],[TARIH]]="",tbl_Metraj22[[#This Row],[TARIH]]="-"),0,IF(tbl_Metraj22[[#This Row],[YUZDE]]=0,tbl_Metraj22[[#This Row],[METRAJ_BETON]],tbl_Metraj22[[#This Row],[YUZDE]]*tbl_Metraj22[[#This Row],[METRAJ_BETON]]))</f>
        <v>3.26</v>
      </c>
      <c r="K7542" s="2" t="s">
        <v>22269</v>
      </c>
    </row>
    <row r="7543" spans="1:11" ht="14.25" x14ac:dyDescent="0.2">
      <c r="A7543" s="2" t="s">
        <v>734</v>
      </c>
      <c r="B7543" s="124" t="s">
        <v>11976</v>
      </c>
      <c r="C7543" s="124"/>
      <c r="D7543" s="126">
        <v>3.53</v>
      </c>
      <c r="E7543" s="124" t="s">
        <v>770</v>
      </c>
      <c r="F7543" s="124">
        <v>-5</v>
      </c>
      <c r="G7543" s="2" t="s">
        <v>20128</v>
      </c>
      <c r="H7543" s="130"/>
      <c r="I7543" s="134"/>
      <c r="J7543" s="123">
        <f>IF(OR(tbl_Metraj22[[#This Row],[TARIH]]="",tbl_Metraj22[[#This Row],[TARIH]]="-"),0,IF(tbl_Metraj22[[#This Row],[YUZDE]]=0,tbl_Metraj22[[#This Row],[METRAJ_BETON]],tbl_Metraj22[[#This Row],[YUZDE]]*tbl_Metraj22[[#This Row],[METRAJ_BETON]]))</f>
        <v>0</v>
      </c>
      <c r="K7543" s="2" t="s">
        <v>22206</v>
      </c>
    </row>
    <row r="7544" spans="1:11" ht="14.25" x14ac:dyDescent="0.2">
      <c r="A7544" s="2" t="s">
        <v>734</v>
      </c>
      <c r="B7544" s="124" t="s">
        <v>11977</v>
      </c>
      <c r="C7544" s="124"/>
      <c r="D7544" s="126">
        <v>0.53</v>
      </c>
      <c r="E7544" s="124" t="s">
        <v>770</v>
      </c>
      <c r="F7544" s="124">
        <v>-5</v>
      </c>
      <c r="G7544" s="2" t="s">
        <v>20129</v>
      </c>
      <c r="H7544" s="130"/>
      <c r="I7544" s="134"/>
      <c r="J7544" s="123">
        <f>IF(OR(tbl_Metraj22[[#This Row],[TARIH]]="",tbl_Metraj22[[#This Row],[TARIH]]="-"),0,IF(tbl_Metraj22[[#This Row],[YUZDE]]=0,tbl_Metraj22[[#This Row],[METRAJ_BETON]],tbl_Metraj22[[#This Row],[YUZDE]]*tbl_Metraj22[[#This Row],[METRAJ_BETON]]))</f>
        <v>0</v>
      </c>
      <c r="K7544" s="2" t="e">
        <v>#N/A</v>
      </c>
    </row>
    <row r="7545" spans="1:11" ht="14.25" x14ac:dyDescent="0.2">
      <c r="A7545" s="2" t="s">
        <v>734</v>
      </c>
      <c r="B7545" s="124" t="s">
        <v>11978</v>
      </c>
      <c r="C7545" s="124"/>
      <c r="D7545" s="126">
        <v>0.53</v>
      </c>
      <c r="E7545" s="124" t="s">
        <v>770</v>
      </c>
      <c r="F7545" s="124">
        <v>-5</v>
      </c>
      <c r="G7545" s="2" t="s">
        <v>20130</v>
      </c>
      <c r="H7545" s="130"/>
      <c r="I7545" s="134"/>
      <c r="J7545" s="123">
        <f>IF(OR(tbl_Metraj22[[#This Row],[TARIH]]="",tbl_Metraj22[[#This Row],[TARIH]]="-"),0,IF(tbl_Metraj22[[#This Row],[YUZDE]]=0,tbl_Metraj22[[#This Row],[METRAJ_BETON]],tbl_Metraj22[[#This Row],[YUZDE]]*tbl_Metraj22[[#This Row],[METRAJ_BETON]]))</f>
        <v>0</v>
      </c>
      <c r="K7545" s="2" t="s">
        <v>22253</v>
      </c>
    </row>
    <row r="7546" spans="1:11" ht="14.25" x14ac:dyDescent="0.2">
      <c r="A7546" s="2" t="s">
        <v>734</v>
      </c>
      <c r="B7546" s="124" t="s">
        <v>11979</v>
      </c>
      <c r="C7546" s="124"/>
      <c r="D7546" s="126">
        <v>1.92</v>
      </c>
      <c r="E7546" s="124" t="s">
        <v>770</v>
      </c>
      <c r="F7546" s="124">
        <v>-5</v>
      </c>
      <c r="G7546" s="2" t="s">
        <v>20131</v>
      </c>
      <c r="H7546" s="130"/>
      <c r="I7546" s="134"/>
      <c r="J7546" s="123">
        <f>IF(OR(tbl_Metraj22[[#This Row],[TARIH]]="",tbl_Metraj22[[#This Row],[TARIH]]="-"),0,IF(tbl_Metraj22[[#This Row],[YUZDE]]=0,tbl_Metraj22[[#This Row],[METRAJ_BETON]],tbl_Metraj22[[#This Row],[YUZDE]]*tbl_Metraj22[[#This Row],[METRAJ_BETON]]))</f>
        <v>0</v>
      </c>
      <c r="K7546" s="2" t="s">
        <v>22250</v>
      </c>
    </row>
    <row r="7547" spans="1:11" ht="14.25" x14ac:dyDescent="0.2">
      <c r="A7547" s="2" t="s">
        <v>734</v>
      </c>
      <c r="B7547" s="124" t="s">
        <v>11980</v>
      </c>
      <c r="C7547" s="124"/>
      <c r="D7547" s="126">
        <v>2.3199999999999998</v>
      </c>
      <c r="E7547" s="124" t="s">
        <v>770</v>
      </c>
      <c r="F7547" s="124">
        <v>-5</v>
      </c>
      <c r="G7547" s="2" t="s">
        <v>20132</v>
      </c>
      <c r="H7547" s="130">
        <v>45904</v>
      </c>
      <c r="I7547" s="134"/>
      <c r="J7547" s="123">
        <f>IF(OR(tbl_Metraj22[[#This Row],[TARIH]]="",tbl_Metraj22[[#This Row],[TARIH]]="-"),0,IF(tbl_Metraj22[[#This Row],[YUZDE]]=0,tbl_Metraj22[[#This Row],[METRAJ_BETON]],tbl_Metraj22[[#This Row],[YUZDE]]*tbl_Metraj22[[#This Row],[METRAJ_BETON]]))</f>
        <v>2.3199999999999998</v>
      </c>
      <c r="K7547" s="2" t="s">
        <v>22296</v>
      </c>
    </row>
    <row r="7548" spans="1:11" ht="14.25" x14ac:dyDescent="0.2">
      <c r="A7548" s="2" t="s">
        <v>734</v>
      </c>
      <c r="B7548" s="124" t="s">
        <v>11981</v>
      </c>
      <c r="C7548" s="124"/>
      <c r="D7548" s="126">
        <v>3.52</v>
      </c>
      <c r="E7548" s="124" t="s">
        <v>770</v>
      </c>
      <c r="F7548" s="124">
        <v>-5</v>
      </c>
      <c r="G7548" s="2" t="s">
        <v>20133</v>
      </c>
      <c r="H7548" s="130"/>
      <c r="I7548" s="134"/>
      <c r="J7548" s="123">
        <f>IF(OR(tbl_Metraj22[[#This Row],[TARIH]]="",tbl_Metraj22[[#This Row],[TARIH]]="-"),0,IF(tbl_Metraj22[[#This Row],[YUZDE]]=0,tbl_Metraj22[[#This Row],[METRAJ_BETON]],tbl_Metraj22[[#This Row],[YUZDE]]*tbl_Metraj22[[#This Row],[METRAJ_BETON]]))</f>
        <v>0</v>
      </c>
      <c r="K7548" s="2" t="s">
        <v>22218</v>
      </c>
    </row>
    <row r="7549" spans="1:11" ht="14.25" x14ac:dyDescent="0.2">
      <c r="A7549" s="2" t="s">
        <v>734</v>
      </c>
      <c r="B7549" s="124" t="s">
        <v>11982</v>
      </c>
      <c r="C7549" s="124"/>
      <c r="D7549" s="126">
        <v>0.88</v>
      </c>
      <c r="E7549" s="124" t="s">
        <v>770</v>
      </c>
      <c r="F7549" s="124">
        <v>-5</v>
      </c>
      <c r="G7549" s="2" t="s">
        <v>20134</v>
      </c>
      <c r="H7549" s="130"/>
      <c r="I7549" s="134"/>
      <c r="J7549" s="123">
        <f>IF(OR(tbl_Metraj22[[#This Row],[TARIH]]="",tbl_Metraj22[[#This Row],[TARIH]]="-"),0,IF(tbl_Metraj22[[#This Row],[YUZDE]]=0,tbl_Metraj22[[#This Row],[METRAJ_BETON]],tbl_Metraj22[[#This Row],[YUZDE]]*tbl_Metraj22[[#This Row],[METRAJ_BETON]]))</f>
        <v>0</v>
      </c>
      <c r="K7549" s="2" t="s">
        <v>22240</v>
      </c>
    </row>
    <row r="7550" spans="1:11" ht="14.25" x14ac:dyDescent="0.2">
      <c r="A7550" s="2" t="s">
        <v>734</v>
      </c>
      <c r="B7550" s="124" t="s">
        <v>11983</v>
      </c>
      <c r="C7550" s="124"/>
      <c r="D7550" s="126">
        <v>2.09</v>
      </c>
      <c r="E7550" s="124" t="s">
        <v>770</v>
      </c>
      <c r="F7550" s="124">
        <v>-5</v>
      </c>
      <c r="G7550" s="2" t="s">
        <v>20135</v>
      </c>
      <c r="H7550" s="130"/>
      <c r="I7550" s="134"/>
      <c r="J7550" s="123">
        <f>IF(OR(tbl_Metraj22[[#This Row],[TARIH]]="",tbl_Metraj22[[#This Row],[TARIH]]="-"),0,IF(tbl_Metraj22[[#This Row],[YUZDE]]=0,tbl_Metraj22[[#This Row],[METRAJ_BETON]],tbl_Metraj22[[#This Row],[YUZDE]]*tbl_Metraj22[[#This Row],[METRAJ_BETON]]))</f>
        <v>0</v>
      </c>
      <c r="K7550" s="2" t="s">
        <v>22287</v>
      </c>
    </row>
    <row r="7551" spans="1:11" ht="14.25" x14ac:dyDescent="0.2">
      <c r="A7551" s="2" t="s">
        <v>734</v>
      </c>
      <c r="B7551" s="124" t="s">
        <v>11984</v>
      </c>
      <c r="C7551" s="124"/>
      <c r="D7551" s="126">
        <v>0.66</v>
      </c>
      <c r="E7551" s="124" t="s">
        <v>770</v>
      </c>
      <c r="F7551" s="124">
        <v>-5</v>
      </c>
      <c r="G7551" s="2" t="s">
        <v>20136</v>
      </c>
      <c r="H7551" s="130"/>
      <c r="I7551" s="134"/>
      <c r="J7551" s="123">
        <f>IF(OR(tbl_Metraj22[[#This Row],[TARIH]]="",tbl_Metraj22[[#This Row],[TARIH]]="-"),0,IF(tbl_Metraj22[[#This Row],[YUZDE]]=0,tbl_Metraj22[[#This Row],[METRAJ_BETON]],tbl_Metraj22[[#This Row],[YUZDE]]*tbl_Metraj22[[#This Row],[METRAJ_BETON]]))</f>
        <v>0</v>
      </c>
      <c r="K7551" s="2" t="s">
        <v>22238</v>
      </c>
    </row>
    <row r="7552" spans="1:11" ht="14.25" x14ac:dyDescent="0.2">
      <c r="A7552" s="2" t="s">
        <v>734</v>
      </c>
      <c r="B7552" s="124" t="s">
        <v>11985</v>
      </c>
      <c r="C7552" s="124"/>
      <c r="D7552" s="126">
        <v>0.64</v>
      </c>
      <c r="E7552" s="124" t="s">
        <v>770</v>
      </c>
      <c r="F7552" s="124">
        <v>-5</v>
      </c>
      <c r="G7552" s="2" t="s">
        <v>20137</v>
      </c>
      <c r="H7552" s="130"/>
      <c r="I7552" s="134"/>
      <c r="J7552" s="123">
        <f>IF(OR(tbl_Metraj22[[#This Row],[TARIH]]="",tbl_Metraj22[[#This Row],[TARIH]]="-"),0,IF(tbl_Metraj22[[#This Row],[YUZDE]]=0,tbl_Metraj22[[#This Row],[METRAJ_BETON]],tbl_Metraj22[[#This Row],[YUZDE]]*tbl_Metraj22[[#This Row],[METRAJ_BETON]]))</f>
        <v>0</v>
      </c>
      <c r="K7552" s="2" t="e">
        <v>#N/A</v>
      </c>
    </row>
    <row r="7553" spans="1:11" ht="14.25" x14ac:dyDescent="0.2">
      <c r="A7553" s="2" t="s">
        <v>734</v>
      </c>
      <c r="B7553" s="124" t="s">
        <v>11986</v>
      </c>
      <c r="C7553" s="124"/>
      <c r="D7553" s="126">
        <v>1.92</v>
      </c>
      <c r="E7553" s="124" t="s">
        <v>770</v>
      </c>
      <c r="F7553" s="124">
        <v>-5</v>
      </c>
      <c r="G7553" s="2" t="s">
        <v>20138</v>
      </c>
      <c r="H7553" s="130"/>
      <c r="I7553" s="134"/>
      <c r="J7553" s="123">
        <f>IF(OR(tbl_Metraj22[[#This Row],[TARIH]]="",tbl_Metraj22[[#This Row],[TARIH]]="-"),0,IF(tbl_Metraj22[[#This Row],[YUZDE]]=0,tbl_Metraj22[[#This Row],[METRAJ_BETON]],tbl_Metraj22[[#This Row],[YUZDE]]*tbl_Metraj22[[#This Row],[METRAJ_BETON]]))</f>
        <v>0</v>
      </c>
      <c r="K7553" s="2" t="s">
        <v>22275</v>
      </c>
    </row>
    <row r="7554" spans="1:11" ht="14.25" x14ac:dyDescent="0.2">
      <c r="A7554" s="2" t="s">
        <v>734</v>
      </c>
      <c r="B7554" s="124" t="s">
        <v>11987</v>
      </c>
      <c r="C7554" s="124"/>
      <c r="D7554" s="126">
        <v>1.76</v>
      </c>
      <c r="E7554" s="124" t="s">
        <v>770</v>
      </c>
      <c r="F7554" s="124">
        <v>-5</v>
      </c>
      <c r="G7554" s="2" t="s">
        <v>20139</v>
      </c>
      <c r="H7554" s="130">
        <v>45904</v>
      </c>
      <c r="I7554" s="134"/>
      <c r="J7554" s="123">
        <f>IF(OR(tbl_Metraj22[[#This Row],[TARIH]]="",tbl_Metraj22[[#This Row],[TARIH]]="-"),0,IF(tbl_Metraj22[[#This Row],[YUZDE]]=0,tbl_Metraj22[[#This Row],[METRAJ_BETON]],tbl_Metraj22[[#This Row],[YUZDE]]*tbl_Metraj22[[#This Row],[METRAJ_BETON]]))</f>
        <v>1.76</v>
      </c>
      <c r="K7554" s="2" t="s">
        <v>22298</v>
      </c>
    </row>
    <row r="7555" spans="1:11" ht="14.25" x14ac:dyDescent="0.2">
      <c r="A7555" s="2" t="s">
        <v>734</v>
      </c>
      <c r="B7555" s="124" t="s">
        <v>11988</v>
      </c>
      <c r="C7555" s="124"/>
      <c r="D7555" s="126">
        <v>2.8</v>
      </c>
      <c r="E7555" s="124" t="s">
        <v>770</v>
      </c>
      <c r="F7555" s="124">
        <v>-5</v>
      </c>
      <c r="G7555" s="2" t="s">
        <v>20140</v>
      </c>
      <c r="H7555" s="130">
        <v>45904</v>
      </c>
      <c r="I7555" s="134"/>
      <c r="J7555" s="123">
        <f>IF(OR(tbl_Metraj22[[#This Row],[TARIH]]="",tbl_Metraj22[[#This Row],[TARIH]]="-"),0,IF(tbl_Metraj22[[#This Row],[YUZDE]]=0,tbl_Metraj22[[#This Row],[METRAJ_BETON]],tbl_Metraj22[[#This Row],[YUZDE]]*tbl_Metraj22[[#This Row],[METRAJ_BETON]]))</f>
        <v>2.8</v>
      </c>
      <c r="K7555" s="2" t="s">
        <v>23792</v>
      </c>
    </row>
    <row r="7556" spans="1:11" ht="14.25" x14ac:dyDescent="0.2">
      <c r="A7556" s="2" t="s">
        <v>734</v>
      </c>
      <c r="B7556" s="124" t="s">
        <v>11989</v>
      </c>
      <c r="C7556" s="124"/>
      <c r="D7556" s="126">
        <v>1.5</v>
      </c>
      <c r="E7556" s="124" t="s">
        <v>770</v>
      </c>
      <c r="F7556" s="124">
        <v>-5</v>
      </c>
      <c r="G7556" s="2" t="s">
        <v>20141</v>
      </c>
      <c r="H7556" s="130">
        <v>45904</v>
      </c>
      <c r="I7556" s="134"/>
      <c r="J7556" s="123">
        <f>IF(OR(tbl_Metraj22[[#This Row],[TARIH]]="",tbl_Metraj22[[#This Row],[TARIH]]="-"),0,IF(tbl_Metraj22[[#This Row],[YUZDE]]=0,tbl_Metraj22[[#This Row],[METRAJ_BETON]],tbl_Metraj22[[#This Row],[YUZDE]]*tbl_Metraj22[[#This Row],[METRAJ_BETON]]))</f>
        <v>1.5</v>
      </c>
      <c r="K7556" s="2" t="s">
        <v>22290</v>
      </c>
    </row>
    <row r="7557" spans="1:11" ht="14.25" x14ac:dyDescent="0.2">
      <c r="A7557" s="2" t="s">
        <v>734</v>
      </c>
      <c r="B7557" s="124" t="s">
        <v>11990</v>
      </c>
      <c r="C7557" s="124"/>
      <c r="D7557" s="126">
        <v>1.17</v>
      </c>
      <c r="E7557" s="124" t="s">
        <v>770</v>
      </c>
      <c r="F7557" s="124">
        <v>-5</v>
      </c>
      <c r="G7557" s="2" t="s">
        <v>20142</v>
      </c>
      <c r="H7557" s="130">
        <v>45904</v>
      </c>
      <c r="I7557" s="134"/>
      <c r="J7557" s="123">
        <f>IF(OR(tbl_Metraj22[[#This Row],[TARIH]]="",tbl_Metraj22[[#This Row],[TARIH]]="-"),0,IF(tbl_Metraj22[[#This Row],[YUZDE]]=0,tbl_Metraj22[[#This Row],[METRAJ_BETON]],tbl_Metraj22[[#This Row],[YUZDE]]*tbl_Metraj22[[#This Row],[METRAJ_BETON]]))</f>
        <v>1.17</v>
      </c>
      <c r="K7557" s="2" t="s">
        <v>22311</v>
      </c>
    </row>
    <row r="7558" spans="1:11" ht="14.25" x14ac:dyDescent="0.2">
      <c r="A7558" s="2" t="s">
        <v>734</v>
      </c>
      <c r="B7558" s="124" t="s">
        <v>11991</v>
      </c>
      <c r="C7558" s="124"/>
      <c r="D7558" s="126">
        <v>1.46</v>
      </c>
      <c r="E7558" s="124" t="s">
        <v>770</v>
      </c>
      <c r="F7558" s="124">
        <v>-5</v>
      </c>
      <c r="G7558" s="2" t="s">
        <v>20143</v>
      </c>
      <c r="H7558" s="130">
        <v>45904</v>
      </c>
      <c r="I7558" s="134"/>
      <c r="J7558" s="123">
        <f>IF(OR(tbl_Metraj22[[#This Row],[TARIH]]="",tbl_Metraj22[[#This Row],[TARIH]]="-"),0,IF(tbl_Metraj22[[#This Row],[YUZDE]]=0,tbl_Metraj22[[#This Row],[METRAJ_BETON]],tbl_Metraj22[[#This Row],[YUZDE]]*tbl_Metraj22[[#This Row],[METRAJ_BETON]]))</f>
        <v>1.46</v>
      </c>
      <c r="K7558" s="2" t="s">
        <v>22205</v>
      </c>
    </row>
    <row r="7559" spans="1:11" ht="14.25" x14ac:dyDescent="0.2">
      <c r="A7559" s="2" t="s">
        <v>734</v>
      </c>
      <c r="B7559" s="124" t="s">
        <v>11992</v>
      </c>
      <c r="C7559" s="124"/>
      <c r="D7559" s="126">
        <v>1.35</v>
      </c>
      <c r="E7559" s="124" t="s">
        <v>770</v>
      </c>
      <c r="F7559" s="124">
        <v>-5</v>
      </c>
      <c r="G7559" s="2" t="s">
        <v>20144</v>
      </c>
      <c r="H7559" s="130">
        <v>45904</v>
      </c>
      <c r="I7559" s="134"/>
      <c r="J7559" s="123">
        <f>IF(OR(tbl_Metraj22[[#This Row],[TARIH]]="",tbl_Metraj22[[#This Row],[TARIH]]="-"),0,IF(tbl_Metraj22[[#This Row],[YUZDE]]=0,tbl_Metraj22[[#This Row],[METRAJ_BETON]],tbl_Metraj22[[#This Row],[YUZDE]]*tbl_Metraj22[[#This Row],[METRAJ_BETON]]))</f>
        <v>1.35</v>
      </c>
      <c r="K7559" s="2" t="s">
        <v>22242</v>
      </c>
    </row>
    <row r="7560" spans="1:11" ht="14.25" x14ac:dyDescent="0.2">
      <c r="A7560" s="2" t="s">
        <v>734</v>
      </c>
      <c r="B7560" s="124" t="s">
        <v>11993</v>
      </c>
      <c r="C7560" s="124"/>
      <c r="D7560" s="126">
        <v>1.08</v>
      </c>
      <c r="E7560" s="124" t="s">
        <v>770</v>
      </c>
      <c r="F7560" s="124">
        <v>-5</v>
      </c>
      <c r="G7560" s="2" t="s">
        <v>20145</v>
      </c>
      <c r="H7560" s="130">
        <v>45904</v>
      </c>
      <c r="I7560" s="134"/>
      <c r="J7560" s="123">
        <f>IF(OR(tbl_Metraj22[[#This Row],[TARIH]]="",tbl_Metraj22[[#This Row],[TARIH]]="-"),0,IF(tbl_Metraj22[[#This Row],[YUZDE]]=0,tbl_Metraj22[[#This Row],[METRAJ_BETON]],tbl_Metraj22[[#This Row],[YUZDE]]*tbl_Metraj22[[#This Row],[METRAJ_BETON]]))</f>
        <v>1.08</v>
      </c>
      <c r="K7560" s="2" t="s">
        <v>22271</v>
      </c>
    </row>
    <row r="7561" spans="1:11" ht="14.25" x14ac:dyDescent="0.2">
      <c r="A7561" s="2" t="s">
        <v>734</v>
      </c>
      <c r="B7561" s="124" t="s">
        <v>11994</v>
      </c>
      <c r="C7561" s="124"/>
      <c r="D7561" s="126">
        <v>1.31</v>
      </c>
      <c r="E7561" s="124" t="s">
        <v>770</v>
      </c>
      <c r="F7561" s="124">
        <v>-5</v>
      </c>
      <c r="G7561" s="2" t="s">
        <v>20146</v>
      </c>
      <c r="H7561" s="130">
        <v>45904</v>
      </c>
      <c r="I7561" s="134"/>
      <c r="J7561" s="123">
        <f>IF(OR(tbl_Metraj22[[#This Row],[TARIH]]="",tbl_Metraj22[[#This Row],[TARIH]]="-"),0,IF(tbl_Metraj22[[#This Row],[YUZDE]]=0,tbl_Metraj22[[#This Row],[METRAJ_BETON]],tbl_Metraj22[[#This Row],[YUZDE]]*tbl_Metraj22[[#This Row],[METRAJ_BETON]]))</f>
        <v>1.31</v>
      </c>
      <c r="K7561" s="2" t="s">
        <v>22223</v>
      </c>
    </row>
    <row r="7562" spans="1:11" ht="14.25" x14ac:dyDescent="0.2">
      <c r="A7562" s="2" t="s">
        <v>734</v>
      </c>
      <c r="B7562" s="124" t="s">
        <v>11995</v>
      </c>
      <c r="C7562" s="124"/>
      <c r="D7562" s="126">
        <v>1.74</v>
      </c>
      <c r="E7562" s="124" t="s">
        <v>770</v>
      </c>
      <c r="F7562" s="124">
        <v>-5</v>
      </c>
      <c r="G7562" s="2" t="s">
        <v>20147</v>
      </c>
      <c r="H7562" s="130">
        <v>45904</v>
      </c>
      <c r="I7562" s="134"/>
      <c r="J7562" s="123">
        <f>IF(OR(tbl_Metraj22[[#This Row],[TARIH]]="",tbl_Metraj22[[#This Row],[TARIH]]="-"),0,IF(tbl_Metraj22[[#This Row],[YUZDE]]=0,tbl_Metraj22[[#This Row],[METRAJ_BETON]],tbl_Metraj22[[#This Row],[YUZDE]]*tbl_Metraj22[[#This Row],[METRAJ_BETON]]))</f>
        <v>1.74</v>
      </c>
      <c r="K7562" s="2" t="s">
        <v>22215</v>
      </c>
    </row>
    <row r="7563" spans="1:11" ht="14.25" x14ac:dyDescent="0.2">
      <c r="A7563" s="2" t="s">
        <v>734</v>
      </c>
      <c r="B7563" s="124" t="s">
        <v>11996</v>
      </c>
      <c r="C7563" s="124"/>
      <c r="D7563" s="126">
        <v>1.6</v>
      </c>
      <c r="E7563" s="124" t="s">
        <v>770</v>
      </c>
      <c r="F7563" s="124">
        <v>-5</v>
      </c>
      <c r="G7563" s="2" t="s">
        <v>20148</v>
      </c>
      <c r="H7563" s="130">
        <v>45904</v>
      </c>
      <c r="I7563" s="134"/>
      <c r="J7563" s="123">
        <f>IF(OR(tbl_Metraj22[[#This Row],[TARIH]]="",tbl_Metraj22[[#This Row],[TARIH]]="-"),0,IF(tbl_Metraj22[[#This Row],[YUZDE]]=0,tbl_Metraj22[[#This Row],[METRAJ_BETON]],tbl_Metraj22[[#This Row],[YUZDE]]*tbl_Metraj22[[#This Row],[METRAJ_BETON]]))</f>
        <v>1.6</v>
      </c>
      <c r="K7563" s="2" t="s">
        <v>22180</v>
      </c>
    </row>
    <row r="7564" spans="1:11" ht="14.25" x14ac:dyDescent="0.2">
      <c r="A7564" s="2" t="s">
        <v>734</v>
      </c>
      <c r="B7564" s="124" t="s">
        <v>11997</v>
      </c>
      <c r="C7564" s="124"/>
      <c r="D7564" s="126">
        <v>1.87</v>
      </c>
      <c r="E7564" s="124" t="s">
        <v>770</v>
      </c>
      <c r="F7564" s="124">
        <v>-5</v>
      </c>
      <c r="G7564" s="2" t="s">
        <v>20149</v>
      </c>
      <c r="H7564" s="130">
        <v>45904</v>
      </c>
      <c r="I7564" s="134"/>
      <c r="J7564" s="123">
        <f>IF(OR(tbl_Metraj22[[#This Row],[TARIH]]="",tbl_Metraj22[[#This Row],[TARIH]]="-"),0,IF(tbl_Metraj22[[#This Row],[YUZDE]]=0,tbl_Metraj22[[#This Row],[METRAJ_BETON]],tbl_Metraj22[[#This Row],[YUZDE]]*tbl_Metraj22[[#This Row],[METRAJ_BETON]]))</f>
        <v>1.87</v>
      </c>
      <c r="K7564" s="2" t="s">
        <v>22302</v>
      </c>
    </row>
    <row r="7565" spans="1:11" ht="14.25" x14ac:dyDescent="0.2">
      <c r="A7565" s="2" t="s">
        <v>734</v>
      </c>
      <c r="B7565" s="124" t="s">
        <v>11998</v>
      </c>
      <c r="C7565" s="124"/>
      <c r="D7565" s="126">
        <v>1.49</v>
      </c>
      <c r="E7565" s="124" t="s">
        <v>770</v>
      </c>
      <c r="F7565" s="124">
        <v>-5</v>
      </c>
      <c r="G7565" s="2" t="s">
        <v>20150</v>
      </c>
      <c r="H7565" s="130">
        <v>45904</v>
      </c>
      <c r="I7565" s="134"/>
      <c r="J7565" s="123">
        <f>IF(OR(tbl_Metraj22[[#This Row],[TARIH]]="",tbl_Metraj22[[#This Row],[TARIH]]="-"),0,IF(tbl_Metraj22[[#This Row],[YUZDE]]=0,tbl_Metraj22[[#This Row],[METRAJ_BETON]],tbl_Metraj22[[#This Row],[YUZDE]]*tbl_Metraj22[[#This Row],[METRAJ_BETON]]))</f>
        <v>1.49</v>
      </c>
      <c r="K7565" s="2" t="s">
        <v>22231</v>
      </c>
    </row>
    <row r="7566" spans="1:11" ht="14.25" x14ac:dyDescent="0.2">
      <c r="A7566" s="2" t="s">
        <v>734</v>
      </c>
      <c r="B7566" s="124" t="s">
        <v>11999</v>
      </c>
      <c r="C7566" s="124"/>
      <c r="D7566" s="126">
        <v>0.27</v>
      </c>
      <c r="E7566" s="124" t="s">
        <v>770</v>
      </c>
      <c r="F7566" s="124">
        <v>-5</v>
      </c>
      <c r="G7566" s="2" t="s">
        <v>20151</v>
      </c>
      <c r="H7566" s="130">
        <v>45904</v>
      </c>
      <c r="I7566" s="134"/>
      <c r="J7566" s="123">
        <f>IF(OR(tbl_Metraj22[[#This Row],[TARIH]]="",tbl_Metraj22[[#This Row],[TARIH]]="-"),0,IF(tbl_Metraj22[[#This Row],[YUZDE]]=0,tbl_Metraj22[[#This Row],[METRAJ_BETON]],tbl_Metraj22[[#This Row],[YUZDE]]*tbl_Metraj22[[#This Row],[METRAJ_BETON]]))</f>
        <v>0.27</v>
      </c>
      <c r="K7566" s="2" t="s">
        <v>22316</v>
      </c>
    </row>
    <row r="7567" spans="1:11" ht="14.25" x14ac:dyDescent="0.2">
      <c r="A7567" s="2" t="s">
        <v>734</v>
      </c>
      <c r="B7567" s="124" t="s">
        <v>12000</v>
      </c>
      <c r="C7567" s="124"/>
      <c r="D7567" s="126">
        <v>0.32</v>
      </c>
      <c r="E7567" s="124" t="s">
        <v>770</v>
      </c>
      <c r="F7567" s="124">
        <v>-5</v>
      </c>
      <c r="G7567" s="2" t="s">
        <v>20152</v>
      </c>
      <c r="H7567" s="130">
        <v>45904</v>
      </c>
      <c r="I7567" s="134"/>
      <c r="J7567" s="123">
        <f>IF(OR(tbl_Metraj22[[#This Row],[TARIH]]="",tbl_Metraj22[[#This Row],[TARIH]]="-"),0,IF(tbl_Metraj22[[#This Row],[YUZDE]]=0,tbl_Metraj22[[#This Row],[METRAJ_BETON]],tbl_Metraj22[[#This Row],[YUZDE]]*tbl_Metraj22[[#This Row],[METRAJ_BETON]]))</f>
        <v>0.32</v>
      </c>
      <c r="K7567" s="2" t="s">
        <v>22310</v>
      </c>
    </row>
    <row r="7568" spans="1:11" ht="14.25" x14ac:dyDescent="0.2">
      <c r="A7568" s="2" t="s">
        <v>734</v>
      </c>
      <c r="B7568" s="124" t="s">
        <v>12001</v>
      </c>
      <c r="C7568" s="124"/>
      <c r="D7568" s="126">
        <v>0.28999999999999998</v>
      </c>
      <c r="E7568" s="124" t="s">
        <v>770</v>
      </c>
      <c r="F7568" s="124">
        <v>-5</v>
      </c>
      <c r="G7568" s="2" t="s">
        <v>20153</v>
      </c>
      <c r="H7568" s="130">
        <v>45904</v>
      </c>
      <c r="I7568" s="134"/>
      <c r="J7568" s="123">
        <f>IF(OR(tbl_Metraj22[[#This Row],[TARIH]]="",tbl_Metraj22[[#This Row],[TARIH]]="-"),0,IF(tbl_Metraj22[[#This Row],[YUZDE]]=0,tbl_Metraj22[[#This Row],[METRAJ_BETON]],tbl_Metraj22[[#This Row],[YUZDE]]*tbl_Metraj22[[#This Row],[METRAJ_BETON]]))</f>
        <v>0.28999999999999998</v>
      </c>
      <c r="K7568" s="2" t="s">
        <v>22307</v>
      </c>
    </row>
    <row r="7569" spans="1:11" ht="14.25" x14ac:dyDescent="0.2">
      <c r="A7569" s="2" t="s">
        <v>734</v>
      </c>
      <c r="B7569" s="124" t="s">
        <v>12002</v>
      </c>
      <c r="C7569" s="124"/>
      <c r="D7569" s="126">
        <v>0.73</v>
      </c>
      <c r="E7569" s="124" t="s">
        <v>770</v>
      </c>
      <c r="F7569" s="124">
        <v>-5</v>
      </c>
      <c r="G7569" s="2" t="s">
        <v>20154</v>
      </c>
      <c r="H7569" s="130">
        <v>45904</v>
      </c>
      <c r="I7569" s="134"/>
      <c r="J7569" s="123">
        <f>IF(OR(tbl_Metraj22[[#This Row],[TARIH]]="",tbl_Metraj22[[#This Row],[TARIH]]="-"),0,IF(tbl_Metraj22[[#This Row],[YUZDE]]=0,tbl_Metraj22[[#This Row],[METRAJ_BETON]],tbl_Metraj22[[#This Row],[YUZDE]]*tbl_Metraj22[[#This Row],[METRAJ_BETON]]))</f>
        <v>0.73</v>
      </c>
      <c r="K7569" s="2" t="s">
        <v>22208</v>
      </c>
    </row>
    <row r="7570" spans="1:11" ht="14.25" x14ac:dyDescent="0.2">
      <c r="A7570" s="2" t="s">
        <v>734</v>
      </c>
      <c r="B7570" s="124" t="s">
        <v>12003</v>
      </c>
      <c r="C7570" s="124"/>
      <c r="D7570" s="126">
        <v>1.34</v>
      </c>
      <c r="E7570" s="124" t="s">
        <v>770</v>
      </c>
      <c r="F7570" s="124">
        <v>-5</v>
      </c>
      <c r="G7570" s="2" t="s">
        <v>20155</v>
      </c>
      <c r="H7570" s="130">
        <v>45904</v>
      </c>
      <c r="I7570" s="134"/>
      <c r="J7570" s="123">
        <f>IF(OR(tbl_Metraj22[[#This Row],[TARIH]]="",tbl_Metraj22[[#This Row],[TARIH]]="-"),0,IF(tbl_Metraj22[[#This Row],[YUZDE]]=0,tbl_Metraj22[[#This Row],[METRAJ_BETON]],tbl_Metraj22[[#This Row],[YUZDE]]*tbl_Metraj22[[#This Row],[METRAJ_BETON]]))</f>
        <v>1.34</v>
      </c>
      <c r="K7570" s="2" t="s">
        <v>22227</v>
      </c>
    </row>
    <row r="7571" spans="1:11" ht="14.25" x14ac:dyDescent="0.2">
      <c r="A7571" s="2" t="s">
        <v>734</v>
      </c>
      <c r="B7571" s="124" t="s">
        <v>12004</v>
      </c>
      <c r="C7571" s="124"/>
      <c r="D7571" s="126">
        <v>1.08</v>
      </c>
      <c r="E7571" s="124" t="s">
        <v>770</v>
      </c>
      <c r="F7571" s="124">
        <v>-5</v>
      </c>
      <c r="G7571" s="2" t="s">
        <v>20156</v>
      </c>
      <c r="H7571" s="130">
        <v>45904</v>
      </c>
      <c r="I7571" s="134"/>
      <c r="J7571" s="123">
        <f>IF(OR(tbl_Metraj22[[#This Row],[TARIH]]="",tbl_Metraj22[[#This Row],[TARIH]]="-"),0,IF(tbl_Metraj22[[#This Row],[YUZDE]]=0,tbl_Metraj22[[#This Row],[METRAJ_BETON]],tbl_Metraj22[[#This Row],[YUZDE]]*tbl_Metraj22[[#This Row],[METRAJ_BETON]]))</f>
        <v>1.08</v>
      </c>
      <c r="K7571" s="2" t="s">
        <v>22300</v>
      </c>
    </row>
    <row r="7572" spans="1:11" ht="14.25" x14ac:dyDescent="0.2">
      <c r="A7572" s="2" t="s">
        <v>734</v>
      </c>
      <c r="B7572" s="124" t="s">
        <v>12005</v>
      </c>
      <c r="C7572" s="124"/>
      <c r="D7572" s="126">
        <v>1.1100000000000001</v>
      </c>
      <c r="E7572" s="124" t="s">
        <v>770</v>
      </c>
      <c r="F7572" s="124">
        <v>-5</v>
      </c>
      <c r="G7572" s="2" t="s">
        <v>20157</v>
      </c>
      <c r="H7572" s="130">
        <v>45904</v>
      </c>
      <c r="I7572" s="134"/>
      <c r="J7572" s="123">
        <f>IF(OR(tbl_Metraj22[[#This Row],[TARIH]]="",tbl_Metraj22[[#This Row],[TARIH]]="-"),0,IF(tbl_Metraj22[[#This Row],[YUZDE]]=0,tbl_Metraj22[[#This Row],[METRAJ_BETON]],tbl_Metraj22[[#This Row],[YUZDE]]*tbl_Metraj22[[#This Row],[METRAJ_BETON]]))</f>
        <v>1.1100000000000001</v>
      </c>
      <c r="K7572" s="2" t="s">
        <v>22291</v>
      </c>
    </row>
    <row r="7573" spans="1:11" ht="14.25" x14ac:dyDescent="0.2">
      <c r="A7573" s="2" t="s">
        <v>734</v>
      </c>
      <c r="B7573" s="124" t="s">
        <v>12006</v>
      </c>
      <c r="C7573" s="124"/>
      <c r="D7573" s="126">
        <v>2.2400000000000002</v>
      </c>
      <c r="E7573" s="124" t="s">
        <v>770</v>
      </c>
      <c r="F7573" s="124">
        <v>-5</v>
      </c>
      <c r="G7573" s="2" t="s">
        <v>20158</v>
      </c>
      <c r="H7573" s="130">
        <v>45904</v>
      </c>
      <c r="I7573" s="134"/>
      <c r="J7573" s="123">
        <f>IF(OR(tbl_Metraj22[[#This Row],[TARIH]]="",tbl_Metraj22[[#This Row],[TARIH]]="-"),0,IF(tbl_Metraj22[[#This Row],[YUZDE]]=0,tbl_Metraj22[[#This Row],[METRAJ_BETON]],tbl_Metraj22[[#This Row],[YUZDE]]*tbl_Metraj22[[#This Row],[METRAJ_BETON]]))</f>
        <v>2.2400000000000002</v>
      </c>
      <c r="K7573" s="2" t="s">
        <v>22295</v>
      </c>
    </row>
    <row r="7574" spans="1:11" ht="14.25" x14ac:dyDescent="0.2">
      <c r="A7574" s="2" t="s">
        <v>734</v>
      </c>
      <c r="B7574" s="124" t="s">
        <v>12007</v>
      </c>
      <c r="C7574" s="124"/>
      <c r="D7574" s="126">
        <v>1.3</v>
      </c>
      <c r="E7574" s="124" t="s">
        <v>770</v>
      </c>
      <c r="F7574" s="124">
        <v>-5</v>
      </c>
      <c r="G7574" s="2" t="s">
        <v>20159</v>
      </c>
      <c r="H7574" s="130">
        <v>45904</v>
      </c>
      <c r="I7574" s="134"/>
      <c r="J7574" s="123">
        <f>IF(OR(tbl_Metraj22[[#This Row],[TARIH]]="",tbl_Metraj22[[#This Row],[TARIH]]="-"),0,IF(tbl_Metraj22[[#This Row],[YUZDE]]=0,tbl_Metraj22[[#This Row],[METRAJ_BETON]],tbl_Metraj22[[#This Row],[YUZDE]]*tbl_Metraj22[[#This Row],[METRAJ_BETON]]))</f>
        <v>1.3</v>
      </c>
      <c r="K7574" s="2" t="s">
        <v>22259</v>
      </c>
    </row>
    <row r="7575" spans="1:11" ht="14.25" x14ac:dyDescent="0.2">
      <c r="A7575" s="2" t="s">
        <v>734</v>
      </c>
      <c r="B7575" s="124" t="s">
        <v>12008</v>
      </c>
      <c r="C7575" s="124"/>
      <c r="D7575" s="126">
        <v>1.18</v>
      </c>
      <c r="E7575" s="124" t="s">
        <v>770</v>
      </c>
      <c r="F7575" s="124">
        <v>-5</v>
      </c>
      <c r="G7575" s="2" t="s">
        <v>20160</v>
      </c>
      <c r="H7575" s="130">
        <v>45904</v>
      </c>
      <c r="I7575" s="134"/>
      <c r="J7575" s="123">
        <f>IF(OR(tbl_Metraj22[[#This Row],[TARIH]]="",tbl_Metraj22[[#This Row],[TARIH]]="-"),0,IF(tbl_Metraj22[[#This Row],[YUZDE]]=0,tbl_Metraj22[[#This Row],[METRAJ_BETON]],tbl_Metraj22[[#This Row],[YUZDE]]*tbl_Metraj22[[#This Row],[METRAJ_BETON]]))</f>
        <v>1.18</v>
      </c>
      <c r="K7575" s="2" t="s">
        <v>22175</v>
      </c>
    </row>
    <row r="7576" spans="1:11" ht="14.25" x14ac:dyDescent="0.2">
      <c r="A7576" s="2" t="s">
        <v>734</v>
      </c>
      <c r="B7576" s="124" t="s">
        <v>12009</v>
      </c>
      <c r="C7576" s="124"/>
      <c r="D7576" s="126">
        <v>1.2</v>
      </c>
      <c r="E7576" s="124" t="s">
        <v>770</v>
      </c>
      <c r="F7576" s="124">
        <v>-5</v>
      </c>
      <c r="G7576" s="2" t="s">
        <v>20161</v>
      </c>
      <c r="H7576" s="130">
        <v>45904</v>
      </c>
      <c r="I7576" s="134"/>
      <c r="J7576" s="123">
        <f>IF(OR(tbl_Metraj22[[#This Row],[TARIH]]="",tbl_Metraj22[[#This Row],[TARIH]]="-"),0,IF(tbl_Metraj22[[#This Row],[YUZDE]]=0,tbl_Metraj22[[#This Row],[METRAJ_BETON]],tbl_Metraj22[[#This Row],[YUZDE]]*tbl_Metraj22[[#This Row],[METRAJ_BETON]]))</f>
        <v>1.2</v>
      </c>
      <c r="K7576" s="2" t="s">
        <v>22244</v>
      </c>
    </row>
    <row r="7577" spans="1:11" ht="14.25" x14ac:dyDescent="0.2">
      <c r="A7577" s="2" t="s">
        <v>734</v>
      </c>
      <c r="B7577" s="124" t="s">
        <v>12010</v>
      </c>
      <c r="C7577" s="124"/>
      <c r="D7577" s="126">
        <v>2.2400000000000002</v>
      </c>
      <c r="E7577" s="124" t="s">
        <v>770</v>
      </c>
      <c r="F7577" s="124">
        <v>-5</v>
      </c>
      <c r="G7577" s="2" t="s">
        <v>20162</v>
      </c>
      <c r="H7577" s="130">
        <v>45904</v>
      </c>
      <c r="I7577" s="134"/>
      <c r="J7577" s="123">
        <f>IF(OR(tbl_Metraj22[[#This Row],[TARIH]]="",tbl_Metraj22[[#This Row],[TARIH]]="-"),0,IF(tbl_Metraj22[[#This Row],[YUZDE]]=0,tbl_Metraj22[[#This Row],[METRAJ_BETON]],tbl_Metraj22[[#This Row],[YUZDE]]*tbl_Metraj22[[#This Row],[METRAJ_BETON]]))</f>
        <v>2.2400000000000002</v>
      </c>
      <c r="K7577" s="2" t="s">
        <v>22293</v>
      </c>
    </row>
    <row r="7578" spans="1:11" ht="14.25" x14ac:dyDescent="0.2">
      <c r="A7578" s="2" t="s">
        <v>734</v>
      </c>
      <c r="B7578" s="124" t="s">
        <v>12011</v>
      </c>
      <c r="C7578" s="124"/>
      <c r="D7578" s="126">
        <v>0.43</v>
      </c>
      <c r="E7578" s="124" t="s">
        <v>770</v>
      </c>
      <c r="F7578" s="124">
        <v>-5</v>
      </c>
      <c r="G7578" s="2" t="s">
        <v>20163</v>
      </c>
      <c r="H7578" s="130">
        <v>45904</v>
      </c>
      <c r="I7578" s="134"/>
      <c r="J7578" s="123">
        <f>IF(OR(tbl_Metraj22[[#This Row],[TARIH]]="",tbl_Metraj22[[#This Row],[TARIH]]="-"),0,IF(tbl_Metraj22[[#This Row],[YUZDE]]=0,tbl_Metraj22[[#This Row],[METRAJ_BETON]],tbl_Metraj22[[#This Row],[YUZDE]]*tbl_Metraj22[[#This Row],[METRAJ_BETON]]))</f>
        <v>0.43</v>
      </c>
      <c r="K7578" s="2" t="s">
        <v>22299</v>
      </c>
    </row>
    <row r="7579" spans="1:11" ht="14.25" x14ac:dyDescent="0.2">
      <c r="A7579" s="2" t="s">
        <v>734</v>
      </c>
      <c r="B7579" s="124" t="s">
        <v>12012</v>
      </c>
      <c r="C7579" s="124"/>
      <c r="D7579" s="126">
        <v>0.7</v>
      </c>
      <c r="E7579" s="124" t="s">
        <v>770</v>
      </c>
      <c r="F7579" s="124">
        <v>-5</v>
      </c>
      <c r="G7579" s="2" t="s">
        <v>20164</v>
      </c>
      <c r="H7579" s="130">
        <v>45904</v>
      </c>
      <c r="I7579" s="134"/>
      <c r="J7579" s="123">
        <f>IF(OR(tbl_Metraj22[[#This Row],[TARIH]]="",tbl_Metraj22[[#This Row],[TARIH]]="-"),0,IF(tbl_Metraj22[[#This Row],[YUZDE]]=0,tbl_Metraj22[[#This Row],[METRAJ_BETON]],tbl_Metraj22[[#This Row],[YUZDE]]*tbl_Metraj22[[#This Row],[METRAJ_BETON]]))</f>
        <v>0.7</v>
      </c>
      <c r="K7579" s="2" t="s">
        <v>22274</v>
      </c>
    </row>
    <row r="7580" spans="1:11" ht="14.25" x14ac:dyDescent="0.2">
      <c r="A7580" s="2" t="s">
        <v>734</v>
      </c>
      <c r="B7580" s="124" t="s">
        <v>12013</v>
      </c>
      <c r="C7580" s="124"/>
      <c r="D7580" s="126">
        <v>0.21</v>
      </c>
      <c r="E7580" s="124" t="s">
        <v>770</v>
      </c>
      <c r="F7580" s="124">
        <v>-5</v>
      </c>
      <c r="G7580" s="2" t="s">
        <v>20165</v>
      </c>
      <c r="H7580" s="130">
        <v>45904</v>
      </c>
      <c r="I7580" s="134"/>
      <c r="J7580" s="123">
        <f>IF(OR(tbl_Metraj22[[#This Row],[TARIH]]="",tbl_Metraj22[[#This Row],[TARIH]]="-"),0,IF(tbl_Metraj22[[#This Row],[YUZDE]]=0,tbl_Metraj22[[#This Row],[METRAJ_BETON]],tbl_Metraj22[[#This Row],[YUZDE]]*tbl_Metraj22[[#This Row],[METRAJ_BETON]]))</f>
        <v>0.21</v>
      </c>
      <c r="K7580" s="2" t="s">
        <v>22277</v>
      </c>
    </row>
    <row r="7581" spans="1:11" ht="14.25" x14ac:dyDescent="0.2">
      <c r="A7581" s="2" t="s">
        <v>734</v>
      </c>
      <c r="B7581" s="124" t="s">
        <v>12014</v>
      </c>
      <c r="C7581" s="124"/>
      <c r="D7581" s="126">
        <v>0.49</v>
      </c>
      <c r="E7581" s="124" t="s">
        <v>770</v>
      </c>
      <c r="F7581" s="124">
        <v>-5</v>
      </c>
      <c r="G7581" s="2" t="s">
        <v>20166</v>
      </c>
      <c r="H7581" s="130">
        <v>45904</v>
      </c>
      <c r="I7581" s="134"/>
      <c r="J7581" s="123">
        <f>IF(OR(tbl_Metraj22[[#This Row],[TARIH]]="",tbl_Metraj22[[#This Row],[TARIH]]="-"),0,IF(tbl_Metraj22[[#This Row],[YUZDE]]=0,tbl_Metraj22[[#This Row],[METRAJ_BETON]],tbl_Metraj22[[#This Row],[YUZDE]]*tbl_Metraj22[[#This Row],[METRAJ_BETON]]))</f>
        <v>0.49</v>
      </c>
      <c r="K7581" s="2" t="s">
        <v>22306</v>
      </c>
    </row>
    <row r="7582" spans="1:11" ht="14.25" x14ac:dyDescent="0.2">
      <c r="A7582" s="2" t="s">
        <v>734</v>
      </c>
      <c r="B7582" s="124" t="s">
        <v>12015</v>
      </c>
      <c r="C7582" s="124"/>
      <c r="D7582" s="126">
        <v>0.25</v>
      </c>
      <c r="E7582" s="124" t="s">
        <v>770</v>
      </c>
      <c r="F7582" s="124">
        <v>-5</v>
      </c>
      <c r="G7582" s="2" t="s">
        <v>20167</v>
      </c>
      <c r="H7582" s="130"/>
      <c r="I7582" s="134"/>
      <c r="J7582" s="123">
        <f>IF(OR(tbl_Metraj22[[#This Row],[TARIH]]="",tbl_Metraj22[[#This Row],[TARIH]]="-"),0,IF(tbl_Metraj22[[#This Row],[YUZDE]]=0,tbl_Metraj22[[#This Row],[METRAJ_BETON]],tbl_Metraj22[[#This Row],[YUZDE]]*tbl_Metraj22[[#This Row],[METRAJ_BETON]]))</f>
        <v>0</v>
      </c>
      <c r="K7582" s="2" t="e">
        <v>#N/A</v>
      </c>
    </row>
    <row r="7583" spans="1:11" ht="14.25" x14ac:dyDescent="0.2">
      <c r="A7583" s="2" t="s">
        <v>734</v>
      </c>
      <c r="B7583" s="124" t="s">
        <v>12016</v>
      </c>
      <c r="C7583" s="124"/>
      <c r="D7583" s="126">
        <v>0.21</v>
      </c>
      <c r="E7583" s="124" t="s">
        <v>770</v>
      </c>
      <c r="F7583" s="124">
        <v>-5</v>
      </c>
      <c r="G7583" s="2" t="s">
        <v>20168</v>
      </c>
      <c r="H7583" s="130"/>
      <c r="I7583" s="134"/>
      <c r="J7583" s="123">
        <f>IF(OR(tbl_Metraj22[[#This Row],[TARIH]]="",tbl_Metraj22[[#This Row],[TARIH]]="-"),0,IF(tbl_Metraj22[[#This Row],[YUZDE]]=0,tbl_Metraj22[[#This Row],[METRAJ_BETON]],tbl_Metraj22[[#This Row],[YUZDE]]*tbl_Metraj22[[#This Row],[METRAJ_BETON]]))</f>
        <v>0</v>
      </c>
      <c r="K7583" s="2" t="e">
        <v>#N/A</v>
      </c>
    </row>
    <row r="7584" spans="1:11" ht="14.25" x14ac:dyDescent="0.2">
      <c r="A7584" s="2" t="s">
        <v>734</v>
      </c>
      <c r="B7584" s="124" t="s">
        <v>12017</v>
      </c>
      <c r="C7584" s="124"/>
      <c r="D7584" s="126">
        <v>0.21</v>
      </c>
      <c r="E7584" s="124" t="s">
        <v>770</v>
      </c>
      <c r="F7584" s="124">
        <v>-5</v>
      </c>
      <c r="G7584" s="2" t="s">
        <v>20169</v>
      </c>
      <c r="H7584" s="130"/>
      <c r="I7584" s="134"/>
      <c r="J7584" s="123">
        <f>IF(OR(tbl_Metraj22[[#This Row],[TARIH]]="",tbl_Metraj22[[#This Row],[TARIH]]="-"),0,IF(tbl_Metraj22[[#This Row],[YUZDE]]=0,tbl_Metraj22[[#This Row],[METRAJ_BETON]],tbl_Metraj22[[#This Row],[YUZDE]]*tbl_Metraj22[[#This Row],[METRAJ_BETON]]))</f>
        <v>0</v>
      </c>
      <c r="K7584" s="2" t="e">
        <v>#N/A</v>
      </c>
    </row>
    <row r="7585" spans="1:11" ht="14.25" x14ac:dyDescent="0.2">
      <c r="A7585" s="2" t="s">
        <v>734</v>
      </c>
      <c r="B7585" s="124" t="s">
        <v>12018</v>
      </c>
      <c r="C7585" s="124"/>
      <c r="D7585" s="126">
        <v>0.16</v>
      </c>
      <c r="E7585" s="124" t="s">
        <v>770</v>
      </c>
      <c r="F7585" s="124">
        <v>-5</v>
      </c>
      <c r="G7585" s="2" t="s">
        <v>20170</v>
      </c>
      <c r="H7585" s="130">
        <v>45904</v>
      </c>
      <c r="I7585" s="134"/>
      <c r="J7585" s="123">
        <f>IF(OR(tbl_Metraj22[[#This Row],[TARIH]]="",tbl_Metraj22[[#This Row],[TARIH]]="-"),0,IF(tbl_Metraj22[[#This Row],[YUZDE]]=0,tbl_Metraj22[[#This Row],[METRAJ_BETON]],tbl_Metraj22[[#This Row],[YUZDE]]*tbl_Metraj22[[#This Row],[METRAJ_BETON]]))</f>
        <v>0.16</v>
      </c>
      <c r="K7585" s="2" t="s">
        <v>22217</v>
      </c>
    </row>
    <row r="7586" spans="1:11" ht="14.25" x14ac:dyDescent="0.2">
      <c r="A7586" s="2" t="s">
        <v>734</v>
      </c>
      <c r="B7586" s="124" t="s">
        <v>12019</v>
      </c>
      <c r="C7586" s="124"/>
      <c r="D7586" s="126">
        <v>0.43</v>
      </c>
      <c r="E7586" s="124" t="s">
        <v>770</v>
      </c>
      <c r="F7586" s="124">
        <v>-5</v>
      </c>
      <c r="G7586" s="2" t="s">
        <v>20171</v>
      </c>
      <c r="H7586" s="130">
        <v>45904</v>
      </c>
      <c r="I7586" s="134"/>
      <c r="J7586" s="123">
        <f>IF(OR(tbl_Metraj22[[#This Row],[TARIH]]="",tbl_Metraj22[[#This Row],[TARIH]]="-"),0,IF(tbl_Metraj22[[#This Row],[YUZDE]]=0,tbl_Metraj22[[#This Row],[METRAJ_BETON]],tbl_Metraj22[[#This Row],[YUZDE]]*tbl_Metraj22[[#This Row],[METRAJ_BETON]]))</f>
        <v>0.43</v>
      </c>
      <c r="K7586" s="2" t="s">
        <v>22326</v>
      </c>
    </row>
    <row r="7587" spans="1:11" ht="14.25" x14ac:dyDescent="0.2">
      <c r="A7587" s="2" t="s">
        <v>734</v>
      </c>
      <c r="B7587" s="124" t="s">
        <v>12020</v>
      </c>
      <c r="C7587" s="124"/>
      <c r="D7587" s="126">
        <v>1.87</v>
      </c>
      <c r="E7587" s="124" t="s">
        <v>770</v>
      </c>
      <c r="F7587" s="124">
        <v>-5</v>
      </c>
      <c r="G7587" s="2" t="s">
        <v>20172</v>
      </c>
      <c r="H7587" s="130">
        <v>45904</v>
      </c>
      <c r="I7587" s="134"/>
      <c r="J7587" s="123">
        <f>IF(OR(tbl_Metraj22[[#This Row],[TARIH]]="",tbl_Metraj22[[#This Row],[TARIH]]="-"),0,IF(tbl_Metraj22[[#This Row],[YUZDE]]=0,tbl_Metraj22[[#This Row],[METRAJ_BETON]],tbl_Metraj22[[#This Row],[YUZDE]]*tbl_Metraj22[[#This Row],[METRAJ_BETON]]))</f>
        <v>1.87</v>
      </c>
      <c r="K7587" s="2" t="s">
        <v>22322</v>
      </c>
    </row>
    <row r="7588" spans="1:11" ht="14.25" x14ac:dyDescent="0.2">
      <c r="A7588" s="2" t="s">
        <v>734</v>
      </c>
      <c r="B7588" s="124" t="s">
        <v>12021</v>
      </c>
      <c r="C7588" s="124"/>
      <c r="D7588" s="126">
        <v>0.28999999999999998</v>
      </c>
      <c r="E7588" s="124" t="s">
        <v>770</v>
      </c>
      <c r="F7588" s="124">
        <v>-5</v>
      </c>
      <c r="G7588" s="2" t="s">
        <v>20173</v>
      </c>
      <c r="H7588" s="130">
        <v>45904</v>
      </c>
      <c r="I7588" s="134"/>
      <c r="J7588" s="123">
        <f>IF(OR(tbl_Metraj22[[#This Row],[TARIH]]="",tbl_Metraj22[[#This Row],[TARIH]]="-"),0,IF(tbl_Metraj22[[#This Row],[YUZDE]]=0,tbl_Metraj22[[#This Row],[METRAJ_BETON]],tbl_Metraj22[[#This Row],[YUZDE]]*tbl_Metraj22[[#This Row],[METRAJ_BETON]]))</f>
        <v>0.28999999999999998</v>
      </c>
      <c r="K7588" s="2" t="s">
        <v>22304</v>
      </c>
    </row>
    <row r="7589" spans="1:11" ht="14.25" x14ac:dyDescent="0.2">
      <c r="A7589" s="2" t="s">
        <v>734</v>
      </c>
      <c r="B7589" s="124" t="s">
        <v>12022</v>
      </c>
      <c r="C7589" s="124"/>
      <c r="D7589" s="126">
        <v>1.53</v>
      </c>
      <c r="E7589" s="124" t="s">
        <v>770</v>
      </c>
      <c r="F7589" s="124">
        <v>-5</v>
      </c>
      <c r="G7589" s="2" t="s">
        <v>20174</v>
      </c>
      <c r="H7589" s="130">
        <v>45904</v>
      </c>
      <c r="I7589" s="134"/>
      <c r="J7589" s="123">
        <f>IF(OR(tbl_Metraj22[[#This Row],[TARIH]]="",tbl_Metraj22[[#This Row],[TARIH]]="-"),0,IF(tbl_Metraj22[[#This Row],[YUZDE]]=0,tbl_Metraj22[[#This Row],[METRAJ_BETON]],tbl_Metraj22[[#This Row],[YUZDE]]*tbl_Metraj22[[#This Row],[METRAJ_BETON]]))</f>
        <v>1.53</v>
      </c>
      <c r="K7589" s="2" t="s">
        <v>22176</v>
      </c>
    </row>
    <row r="7590" spans="1:11" ht="14.25" x14ac:dyDescent="0.2">
      <c r="A7590" s="2" t="s">
        <v>734</v>
      </c>
      <c r="B7590" s="124" t="s">
        <v>12023</v>
      </c>
      <c r="C7590" s="124"/>
      <c r="D7590" s="126">
        <v>2.02</v>
      </c>
      <c r="E7590" s="124" t="s">
        <v>770</v>
      </c>
      <c r="F7590" s="124">
        <v>-5</v>
      </c>
      <c r="G7590" s="2" t="s">
        <v>20175</v>
      </c>
      <c r="H7590" s="130">
        <v>45904</v>
      </c>
      <c r="I7590" s="134"/>
      <c r="J7590" s="123">
        <f>IF(OR(tbl_Metraj22[[#This Row],[TARIH]]="",tbl_Metraj22[[#This Row],[TARIH]]="-"),0,IF(tbl_Metraj22[[#This Row],[YUZDE]]=0,tbl_Metraj22[[#This Row],[METRAJ_BETON]],tbl_Metraj22[[#This Row],[YUZDE]]*tbl_Metraj22[[#This Row],[METRAJ_BETON]]))</f>
        <v>2.02</v>
      </c>
      <c r="K7590" s="2" t="s">
        <v>22285</v>
      </c>
    </row>
    <row r="7591" spans="1:11" ht="14.25" x14ac:dyDescent="0.2">
      <c r="A7591" s="2" t="s">
        <v>734</v>
      </c>
      <c r="B7591" s="124" t="s">
        <v>12024</v>
      </c>
      <c r="C7591" s="124"/>
      <c r="D7591" s="126">
        <v>1.2</v>
      </c>
      <c r="E7591" s="124" t="s">
        <v>770</v>
      </c>
      <c r="F7591" s="124">
        <v>-5</v>
      </c>
      <c r="G7591" s="2" t="s">
        <v>20176</v>
      </c>
      <c r="H7591" s="130">
        <v>45904</v>
      </c>
      <c r="I7591" s="134"/>
      <c r="J7591" s="123">
        <f>IF(OR(tbl_Metraj22[[#This Row],[TARIH]]="",tbl_Metraj22[[#This Row],[TARIH]]="-"),0,IF(tbl_Metraj22[[#This Row],[YUZDE]]=0,tbl_Metraj22[[#This Row],[METRAJ_BETON]],tbl_Metraj22[[#This Row],[YUZDE]]*tbl_Metraj22[[#This Row],[METRAJ_BETON]]))</f>
        <v>1.2</v>
      </c>
      <c r="K7591" s="2" t="s">
        <v>22276</v>
      </c>
    </row>
    <row r="7592" spans="1:11" ht="14.25" x14ac:dyDescent="0.2">
      <c r="A7592" s="2" t="s">
        <v>734</v>
      </c>
      <c r="B7592" s="124" t="s">
        <v>12025</v>
      </c>
      <c r="C7592" s="124"/>
      <c r="D7592" s="126">
        <v>2.2400000000000002</v>
      </c>
      <c r="E7592" s="124" t="s">
        <v>770</v>
      </c>
      <c r="F7592" s="124">
        <v>-5</v>
      </c>
      <c r="G7592" s="2" t="s">
        <v>20177</v>
      </c>
      <c r="H7592" s="130">
        <v>45904</v>
      </c>
      <c r="I7592" s="134"/>
      <c r="J7592" s="123">
        <f>IF(OR(tbl_Metraj22[[#This Row],[TARIH]]="",tbl_Metraj22[[#This Row],[TARIH]]="-"),0,IF(tbl_Metraj22[[#This Row],[YUZDE]]=0,tbl_Metraj22[[#This Row],[METRAJ_BETON]],tbl_Metraj22[[#This Row],[YUZDE]]*tbl_Metraj22[[#This Row],[METRAJ_BETON]]))</f>
        <v>2.2400000000000002</v>
      </c>
      <c r="K7592" s="2" t="s">
        <v>22317</v>
      </c>
    </row>
    <row r="7593" spans="1:11" ht="14.25" x14ac:dyDescent="0.2">
      <c r="A7593" s="2" t="s">
        <v>734</v>
      </c>
      <c r="B7593" s="124" t="s">
        <v>12026</v>
      </c>
      <c r="C7593" s="124"/>
      <c r="D7593" s="126">
        <v>1.18</v>
      </c>
      <c r="E7593" s="124" t="s">
        <v>770</v>
      </c>
      <c r="F7593" s="124">
        <v>-5</v>
      </c>
      <c r="G7593" s="2" t="s">
        <v>20178</v>
      </c>
      <c r="H7593" s="130">
        <v>45904</v>
      </c>
      <c r="I7593" s="134"/>
      <c r="J7593" s="123">
        <f>IF(OR(tbl_Metraj22[[#This Row],[TARIH]]="",tbl_Metraj22[[#This Row],[TARIH]]="-"),0,IF(tbl_Metraj22[[#This Row],[YUZDE]]=0,tbl_Metraj22[[#This Row],[METRAJ_BETON]],tbl_Metraj22[[#This Row],[YUZDE]]*tbl_Metraj22[[#This Row],[METRAJ_BETON]]))</f>
        <v>1.18</v>
      </c>
      <c r="K7593" s="2" t="s">
        <v>22211</v>
      </c>
    </row>
    <row r="7594" spans="1:11" ht="14.25" x14ac:dyDescent="0.2">
      <c r="A7594" s="2" t="s">
        <v>734</v>
      </c>
      <c r="B7594" s="124" t="s">
        <v>12027</v>
      </c>
      <c r="C7594" s="124"/>
      <c r="D7594" s="126">
        <v>2.2400000000000002</v>
      </c>
      <c r="E7594" s="124" t="s">
        <v>770</v>
      </c>
      <c r="F7594" s="124">
        <v>-5</v>
      </c>
      <c r="G7594" s="2" t="s">
        <v>20179</v>
      </c>
      <c r="H7594" s="130">
        <v>45904</v>
      </c>
      <c r="I7594" s="134"/>
      <c r="J7594" s="123">
        <f>IF(OR(tbl_Metraj22[[#This Row],[TARIH]]="",tbl_Metraj22[[#This Row],[TARIH]]="-"),0,IF(tbl_Metraj22[[#This Row],[YUZDE]]=0,tbl_Metraj22[[#This Row],[METRAJ_BETON]],tbl_Metraj22[[#This Row],[YUZDE]]*tbl_Metraj22[[#This Row],[METRAJ_BETON]]))</f>
        <v>2.2400000000000002</v>
      </c>
      <c r="K7594" s="2" t="s">
        <v>22284</v>
      </c>
    </row>
    <row r="7595" spans="1:11" ht="14.25" x14ac:dyDescent="0.2">
      <c r="A7595" s="2" t="s">
        <v>734</v>
      </c>
      <c r="B7595" s="124" t="s">
        <v>12028</v>
      </c>
      <c r="C7595" s="124"/>
      <c r="D7595" s="126">
        <v>1.29</v>
      </c>
      <c r="E7595" s="124" t="s">
        <v>770</v>
      </c>
      <c r="F7595" s="124">
        <v>-5</v>
      </c>
      <c r="G7595" s="2" t="s">
        <v>20180</v>
      </c>
      <c r="H7595" s="130">
        <v>45904</v>
      </c>
      <c r="I7595" s="134"/>
      <c r="J7595" s="123">
        <f>IF(OR(tbl_Metraj22[[#This Row],[TARIH]]="",tbl_Metraj22[[#This Row],[TARIH]]="-"),0,IF(tbl_Metraj22[[#This Row],[YUZDE]]=0,tbl_Metraj22[[#This Row],[METRAJ_BETON]],tbl_Metraj22[[#This Row],[YUZDE]]*tbl_Metraj22[[#This Row],[METRAJ_BETON]]))</f>
        <v>1.29</v>
      </c>
      <c r="K7595" s="2" t="s">
        <v>22278</v>
      </c>
    </row>
    <row r="7596" spans="1:11" ht="14.25" x14ac:dyDescent="0.2">
      <c r="A7596" s="2" t="s">
        <v>734</v>
      </c>
      <c r="B7596" s="124" t="s">
        <v>12029</v>
      </c>
      <c r="C7596" s="124"/>
      <c r="D7596" s="126">
        <v>1.65</v>
      </c>
      <c r="E7596" s="124" t="s">
        <v>770</v>
      </c>
      <c r="F7596" s="124">
        <v>-5</v>
      </c>
      <c r="G7596" s="2" t="s">
        <v>20181</v>
      </c>
      <c r="H7596" s="130">
        <v>45904</v>
      </c>
      <c r="I7596" s="134"/>
      <c r="J7596" s="123">
        <f>IF(OR(tbl_Metraj22[[#This Row],[TARIH]]="",tbl_Metraj22[[#This Row],[TARIH]]="-"),0,IF(tbl_Metraj22[[#This Row],[YUZDE]]=0,tbl_Metraj22[[#This Row],[METRAJ_BETON]],tbl_Metraj22[[#This Row],[YUZDE]]*tbl_Metraj22[[#This Row],[METRAJ_BETON]]))</f>
        <v>1.65</v>
      </c>
      <c r="K7596" s="2" t="s">
        <v>22248</v>
      </c>
    </row>
    <row r="7597" spans="1:11" ht="14.25" x14ac:dyDescent="0.2">
      <c r="A7597" s="2" t="s">
        <v>734</v>
      </c>
      <c r="B7597" s="124" t="s">
        <v>12030</v>
      </c>
      <c r="C7597" s="124"/>
      <c r="D7597" s="126">
        <v>0.54</v>
      </c>
      <c r="E7597" s="124" t="s">
        <v>770</v>
      </c>
      <c r="F7597" s="124">
        <v>-5</v>
      </c>
      <c r="G7597" s="2" t="s">
        <v>20182</v>
      </c>
      <c r="H7597" s="130"/>
      <c r="I7597" s="134"/>
      <c r="J7597" s="123">
        <f>IF(OR(tbl_Metraj22[[#This Row],[TARIH]]="",tbl_Metraj22[[#This Row],[TARIH]]="-"),0,IF(tbl_Metraj22[[#This Row],[YUZDE]]=0,tbl_Metraj22[[#This Row],[METRAJ_BETON]],tbl_Metraj22[[#This Row],[YUZDE]]*tbl_Metraj22[[#This Row],[METRAJ_BETON]]))</f>
        <v>0</v>
      </c>
      <c r="K7597" s="2" t="e">
        <v>#N/A</v>
      </c>
    </row>
    <row r="7598" spans="1:11" ht="14.25" x14ac:dyDescent="0.2">
      <c r="A7598" s="2" t="s">
        <v>734</v>
      </c>
      <c r="B7598" s="124" t="s">
        <v>12031</v>
      </c>
      <c r="C7598" s="124"/>
      <c r="D7598" s="126">
        <v>0.5</v>
      </c>
      <c r="E7598" s="124" t="s">
        <v>770</v>
      </c>
      <c r="F7598" s="124">
        <v>-5</v>
      </c>
      <c r="G7598" s="2" t="s">
        <v>20183</v>
      </c>
      <c r="H7598" s="130">
        <v>45904</v>
      </c>
      <c r="I7598" s="134"/>
      <c r="J7598" s="123">
        <f>IF(OR(tbl_Metraj22[[#This Row],[TARIH]]="",tbl_Metraj22[[#This Row],[TARIH]]="-"),0,IF(tbl_Metraj22[[#This Row],[YUZDE]]=0,tbl_Metraj22[[#This Row],[METRAJ_BETON]],tbl_Metraj22[[#This Row],[YUZDE]]*tbl_Metraj22[[#This Row],[METRAJ_BETON]]))</f>
        <v>0.5</v>
      </c>
      <c r="K7598" s="2" t="s">
        <v>24258</v>
      </c>
    </row>
    <row r="7599" spans="1:11" ht="14.25" x14ac:dyDescent="0.2">
      <c r="A7599" s="2" t="s">
        <v>734</v>
      </c>
      <c r="B7599" s="124" t="s">
        <v>12032</v>
      </c>
      <c r="C7599" s="124"/>
      <c r="D7599" s="126">
        <v>0.68</v>
      </c>
      <c r="E7599" s="124" t="s">
        <v>770</v>
      </c>
      <c r="F7599" s="124">
        <v>-5</v>
      </c>
      <c r="G7599" s="2" t="s">
        <v>20184</v>
      </c>
      <c r="H7599" s="130">
        <v>45904</v>
      </c>
      <c r="I7599" s="134"/>
      <c r="J7599" s="123">
        <f>IF(OR(tbl_Metraj22[[#This Row],[TARIH]]="",tbl_Metraj22[[#This Row],[TARIH]]="-"),0,IF(tbl_Metraj22[[#This Row],[YUZDE]]=0,tbl_Metraj22[[#This Row],[METRAJ_BETON]],tbl_Metraj22[[#This Row],[YUZDE]]*tbl_Metraj22[[#This Row],[METRAJ_BETON]]))</f>
        <v>0.68</v>
      </c>
      <c r="K7599" s="2" t="s">
        <v>22254</v>
      </c>
    </row>
    <row r="7600" spans="1:11" ht="14.25" x14ac:dyDescent="0.2">
      <c r="A7600" s="2" t="s">
        <v>734</v>
      </c>
      <c r="B7600" s="124" t="s">
        <v>12033</v>
      </c>
      <c r="C7600" s="124"/>
      <c r="D7600" s="126">
        <v>1.08</v>
      </c>
      <c r="E7600" s="124" t="s">
        <v>770</v>
      </c>
      <c r="F7600" s="124">
        <v>-5</v>
      </c>
      <c r="G7600" s="2" t="s">
        <v>20185</v>
      </c>
      <c r="H7600" s="130">
        <v>45904</v>
      </c>
      <c r="I7600" s="134"/>
      <c r="J7600" s="123">
        <f>IF(OR(tbl_Metraj22[[#This Row],[TARIH]]="",tbl_Metraj22[[#This Row],[TARIH]]="-"),0,IF(tbl_Metraj22[[#This Row],[YUZDE]]=0,tbl_Metraj22[[#This Row],[METRAJ_BETON]],tbl_Metraj22[[#This Row],[YUZDE]]*tbl_Metraj22[[#This Row],[METRAJ_BETON]]))</f>
        <v>1.08</v>
      </c>
      <c r="K7600" s="2" t="s">
        <v>22319</v>
      </c>
    </row>
    <row r="7601" spans="1:11" ht="14.25" x14ac:dyDescent="0.2">
      <c r="A7601" s="2" t="s">
        <v>734</v>
      </c>
      <c r="B7601" s="124" t="s">
        <v>12034</v>
      </c>
      <c r="C7601" s="124"/>
      <c r="D7601" s="126">
        <v>1.37</v>
      </c>
      <c r="E7601" s="124" t="s">
        <v>770</v>
      </c>
      <c r="F7601" s="124">
        <v>-5</v>
      </c>
      <c r="G7601" s="2" t="s">
        <v>20186</v>
      </c>
      <c r="H7601" s="130">
        <v>45904</v>
      </c>
      <c r="I7601" s="134"/>
      <c r="J7601" s="123">
        <f>IF(OR(tbl_Metraj22[[#This Row],[TARIH]]="",tbl_Metraj22[[#This Row],[TARIH]]="-"),0,IF(tbl_Metraj22[[#This Row],[YUZDE]]=0,tbl_Metraj22[[#This Row],[METRAJ_BETON]],tbl_Metraj22[[#This Row],[YUZDE]]*tbl_Metraj22[[#This Row],[METRAJ_BETON]]))</f>
        <v>1.37</v>
      </c>
      <c r="K7601" s="2" t="s">
        <v>22229</v>
      </c>
    </row>
    <row r="7602" spans="1:11" ht="14.25" x14ac:dyDescent="0.2">
      <c r="A7602" s="2" t="s">
        <v>734</v>
      </c>
      <c r="B7602" s="124" t="s">
        <v>12035</v>
      </c>
      <c r="C7602" s="124"/>
      <c r="D7602" s="126">
        <v>1.17</v>
      </c>
      <c r="E7602" s="124" t="s">
        <v>770</v>
      </c>
      <c r="F7602" s="124">
        <v>-5</v>
      </c>
      <c r="G7602" s="2" t="s">
        <v>20187</v>
      </c>
      <c r="H7602" s="130">
        <v>45904</v>
      </c>
      <c r="I7602" s="134"/>
      <c r="J7602" s="123">
        <f>IF(OR(tbl_Metraj22[[#This Row],[TARIH]]="",tbl_Metraj22[[#This Row],[TARIH]]="-"),0,IF(tbl_Metraj22[[#This Row],[YUZDE]]=0,tbl_Metraj22[[#This Row],[METRAJ_BETON]],tbl_Metraj22[[#This Row],[YUZDE]]*tbl_Metraj22[[#This Row],[METRAJ_BETON]]))</f>
        <v>1.17</v>
      </c>
      <c r="K7602" s="2" t="s">
        <v>22325</v>
      </c>
    </row>
    <row r="7603" spans="1:11" ht="14.25" x14ac:dyDescent="0.2">
      <c r="A7603" s="2" t="s">
        <v>734</v>
      </c>
      <c r="B7603" s="124" t="s">
        <v>12036</v>
      </c>
      <c r="C7603" s="124"/>
      <c r="D7603" s="126">
        <v>2.08</v>
      </c>
      <c r="E7603" s="124" t="s">
        <v>770</v>
      </c>
      <c r="F7603" s="124">
        <v>-5</v>
      </c>
      <c r="G7603" s="2" t="s">
        <v>20188</v>
      </c>
      <c r="H7603" s="130">
        <v>45904</v>
      </c>
      <c r="I7603" s="134"/>
      <c r="J7603" s="123">
        <f>IF(OR(tbl_Metraj22[[#This Row],[TARIH]]="",tbl_Metraj22[[#This Row],[TARIH]]="-"),0,IF(tbl_Metraj22[[#This Row],[YUZDE]]=0,tbl_Metraj22[[#This Row],[METRAJ_BETON]],tbl_Metraj22[[#This Row],[YUZDE]]*tbl_Metraj22[[#This Row],[METRAJ_BETON]]))</f>
        <v>2.08</v>
      </c>
      <c r="K7603" s="2" t="s">
        <v>22232</v>
      </c>
    </row>
    <row r="7604" spans="1:11" ht="14.25" x14ac:dyDescent="0.2">
      <c r="A7604" s="2" t="s">
        <v>734</v>
      </c>
      <c r="B7604" s="124" t="s">
        <v>12037</v>
      </c>
      <c r="C7604" s="124"/>
      <c r="D7604" s="126">
        <v>1.51</v>
      </c>
      <c r="E7604" s="124" t="s">
        <v>770</v>
      </c>
      <c r="F7604" s="124">
        <v>-5</v>
      </c>
      <c r="G7604" s="2" t="s">
        <v>20189</v>
      </c>
      <c r="H7604" s="130">
        <v>45904</v>
      </c>
      <c r="I7604" s="134"/>
      <c r="J7604" s="123">
        <f>IF(OR(tbl_Metraj22[[#This Row],[TARIH]]="",tbl_Metraj22[[#This Row],[TARIH]]="-"),0,IF(tbl_Metraj22[[#This Row],[YUZDE]]=0,tbl_Metraj22[[#This Row],[METRAJ_BETON]],tbl_Metraj22[[#This Row],[YUZDE]]*tbl_Metraj22[[#This Row],[METRAJ_BETON]]))</f>
        <v>1.51</v>
      </c>
      <c r="K7604" s="2" t="s">
        <v>22234</v>
      </c>
    </row>
    <row r="7605" spans="1:11" ht="14.25" x14ac:dyDescent="0.2">
      <c r="A7605" s="2" t="s">
        <v>734</v>
      </c>
      <c r="B7605" s="124" t="s">
        <v>12038</v>
      </c>
      <c r="C7605" s="124"/>
      <c r="D7605" s="126">
        <v>1.3</v>
      </c>
      <c r="E7605" s="124" t="s">
        <v>770</v>
      </c>
      <c r="F7605" s="124">
        <v>-5</v>
      </c>
      <c r="G7605" s="2" t="s">
        <v>20190</v>
      </c>
      <c r="H7605" s="130">
        <v>45904</v>
      </c>
      <c r="I7605" s="134"/>
      <c r="J7605" s="123">
        <f>IF(OR(tbl_Metraj22[[#This Row],[TARIH]]="",tbl_Metraj22[[#This Row],[TARIH]]="-"),0,IF(tbl_Metraj22[[#This Row],[YUZDE]]=0,tbl_Metraj22[[#This Row],[METRAJ_BETON]],tbl_Metraj22[[#This Row],[YUZDE]]*tbl_Metraj22[[#This Row],[METRAJ_BETON]]))</f>
        <v>1.3</v>
      </c>
      <c r="K7605" s="2" t="s">
        <v>22294</v>
      </c>
    </row>
    <row r="7606" spans="1:11" ht="14.25" x14ac:dyDescent="0.2">
      <c r="A7606" s="2" t="s">
        <v>734</v>
      </c>
      <c r="B7606" s="124" t="s">
        <v>12039</v>
      </c>
      <c r="C7606" s="124"/>
      <c r="D7606" s="126">
        <v>1.65</v>
      </c>
      <c r="E7606" s="124" t="s">
        <v>770</v>
      </c>
      <c r="F7606" s="124">
        <v>-5</v>
      </c>
      <c r="G7606" s="2" t="s">
        <v>20191</v>
      </c>
      <c r="H7606" s="130">
        <v>45904</v>
      </c>
      <c r="I7606" s="134"/>
      <c r="J7606" s="123">
        <f>IF(OR(tbl_Metraj22[[#This Row],[TARIH]]="",tbl_Metraj22[[#This Row],[TARIH]]="-"),0,IF(tbl_Metraj22[[#This Row],[YUZDE]]=0,tbl_Metraj22[[#This Row],[METRAJ_BETON]],tbl_Metraj22[[#This Row],[YUZDE]]*tbl_Metraj22[[#This Row],[METRAJ_BETON]]))</f>
        <v>1.65</v>
      </c>
      <c r="K7606" s="2" t="s">
        <v>22301</v>
      </c>
    </row>
    <row r="7607" spans="1:11" ht="14.25" x14ac:dyDescent="0.2">
      <c r="A7607" s="2" t="s">
        <v>734</v>
      </c>
      <c r="B7607" s="124" t="s">
        <v>12040</v>
      </c>
      <c r="C7607" s="124"/>
      <c r="D7607" s="126">
        <v>1.56</v>
      </c>
      <c r="E7607" s="124" t="s">
        <v>770</v>
      </c>
      <c r="F7607" s="124">
        <v>-5</v>
      </c>
      <c r="G7607" s="2" t="s">
        <v>20192</v>
      </c>
      <c r="H7607" s="130">
        <v>45904</v>
      </c>
      <c r="I7607" s="134"/>
      <c r="J7607" s="123">
        <f>IF(OR(tbl_Metraj22[[#This Row],[TARIH]]="",tbl_Metraj22[[#This Row],[TARIH]]="-"),0,IF(tbl_Metraj22[[#This Row],[YUZDE]]=0,tbl_Metraj22[[#This Row],[METRAJ_BETON]],tbl_Metraj22[[#This Row],[YUZDE]]*tbl_Metraj22[[#This Row],[METRAJ_BETON]]))</f>
        <v>1.56</v>
      </c>
      <c r="K7607" s="2" t="s">
        <v>22265</v>
      </c>
    </row>
    <row r="7608" spans="1:11" ht="14.25" x14ac:dyDescent="0.2">
      <c r="A7608" s="2" t="s">
        <v>734</v>
      </c>
      <c r="B7608" s="124" t="s">
        <v>12041</v>
      </c>
      <c r="C7608" s="124"/>
      <c r="D7608" s="126">
        <v>2.46</v>
      </c>
      <c r="E7608" s="124" t="s">
        <v>770</v>
      </c>
      <c r="F7608" s="124">
        <v>-5</v>
      </c>
      <c r="G7608" s="2" t="s">
        <v>20193</v>
      </c>
      <c r="H7608" s="130">
        <v>45904</v>
      </c>
      <c r="I7608" s="134"/>
      <c r="J7608" s="123">
        <f>IF(OR(tbl_Metraj22[[#This Row],[TARIH]]="",tbl_Metraj22[[#This Row],[TARIH]]="-"),0,IF(tbl_Metraj22[[#This Row],[YUZDE]]=0,tbl_Metraj22[[#This Row],[METRAJ_BETON]],tbl_Metraj22[[#This Row],[YUZDE]]*tbl_Metraj22[[#This Row],[METRAJ_BETON]]))</f>
        <v>2.46</v>
      </c>
      <c r="K7608" s="2" t="s">
        <v>22286</v>
      </c>
    </row>
    <row r="7609" spans="1:11" ht="14.25" x14ac:dyDescent="0.2">
      <c r="A7609" s="2" t="s">
        <v>734</v>
      </c>
      <c r="B7609" s="124" t="s">
        <v>12042</v>
      </c>
      <c r="C7609" s="124"/>
      <c r="D7609" s="126">
        <v>1.69</v>
      </c>
      <c r="E7609" s="124" t="s">
        <v>770</v>
      </c>
      <c r="F7609" s="124">
        <v>-5</v>
      </c>
      <c r="G7609" s="2" t="s">
        <v>20194</v>
      </c>
      <c r="H7609" s="130">
        <v>45904</v>
      </c>
      <c r="I7609" s="134"/>
      <c r="J7609" s="123">
        <f>IF(OR(tbl_Metraj22[[#This Row],[TARIH]]="",tbl_Metraj22[[#This Row],[TARIH]]="-"),0,IF(tbl_Metraj22[[#This Row],[YUZDE]]=0,tbl_Metraj22[[#This Row],[METRAJ_BETON]],tbl_Metraj22[[#This Row],[YUZDE]]*tbl_Metraj22[[#This Row],[METRAJ_BETON]]))</f>
        <v>1.69</v>
      </c>
      <c r="K7609" s="2" t="s">
        <v>22282</v>
      </c>
    </row>
    <row r="7610" spans="1:11" ht="14.25" x14ac:dyDescent="0.2">
      <c r="A7610" s="2" t="s">
        <v>734</v>
      </c>
      <c r="B7610" s="124" t="s">
        <v>12043</v>
      </c>
      <c r="C7610" s="124"/>
      <c r="D7610" s="126">
        <v>1.94</v>
      </c>
      <c r="E7610" s="124" t="s">
        <v>770</v>
      </c>
      <c r="F7610" s="124">
        <v>-5</v>
      </c>
      <c r="G7610" s="2" t="s">
        <v>20195</v>
      </c>
      <c r="H7610" s="130">
        <v>45904</v>
      </c>
      <c r="I7610" s="134"/>
      <c r="J7610" s="123">
        <f>IF(OR(tbl_Metraj22[[#This Row],[TARIH]]="",tbl_Metraj22[[#This Row],[TARIH]]="-"),0,IF(tbl_Metraj22[[#This Row],[YUZDE]]=0,tbl_Metraj22[[#This Row],[METRAJ_BETON]],tbl_Metraj22[[#This Row],[YUZDE]]*tbl_Metraj22[[#This Row],[METRAJ_BETON]]))</f>
        <v>1.94</v>
      </c>
      <c r="K7610" s="2" t="s">
        <v>22279</v>
      </c>
    </row>
    <row r="7611" spans="1:11" ht="14.25" x14ac:dyDescent="0.2">
      <c r="A7611" s="2" t="s">
        <v>734</v>
      </c>
      <c r="B7611" s="124" t="s">
        <v>12044</v>
      </c>
      <c r="C7611" s="124"/>
      <c r="D7611" s="126">
        <v>1.42</v>
      </c>
      <c r="E7611" s="124" t="s">
        <v>770</v>
      </c>
      <c r="F7611" s="124">
        <v>-5</v>
      </c>
      <c r="G7611" s="2" t="s">
        <v>20196</v>
      </c>
      <c r="H7611" s="130">
        <v>45904</v>
      </c>
      <c r="I7611" s="134"/>
      <c r="J7611" s="123">
        <f>IF(OR(tbl_Metraj22[[#This Row],[TARIH]]="",tbl_Metraj22[[#This Row],[TARIH]]="-"),0,IF(tbl_Metraj22[[#This Row],[YUZDE]]=0,tbl_Metraj22[[#This Row],[METRAJ_BETON]],tbl_Metraj22[[#This Row],[YUZDE]]*tbl_Metraj22[[#This Row],[METRAJ_BETON]]))</f>
        <v>1.42</v>
      </c>
      <c r="K7611" s="2" t="s">
        <v>22328</v>
      </c>
    </row>
    <row r="7612" spans="1:11" ht="14.25" x14ac:dyDescent="0.2">
      <c r="A7612" s="2" t="s">
        <v>734</v>
      </c>
      <c r="B7612" s="124" t="s">
        <v>12045</v>
      </c>
      <c r="C7612" s="124"/>
      <c r="D7612" s="126">
        <v>2.2400000000000002</v>
      </c>
      <c r="E7612" s="124" t="s">
        <v>770</v>
      </c>
      <c r="F7612" s="124">
        <v>-5</v>
      </c>
      <c r="G7612" s="2" t="s">
        <v>20197</v>
      </c>
      <c r="H7612" s="130">
        <v>45904</v>
      </c>
      <c r="I7612" s="134"/>
      <c r="J7612" s="123">
        <f>IF(OR(tbl_Metraj22[[#This Row],[TARIH]]="",tbl_Metraj22[[#This Row],[TARIH]]="-"),0,IF(tbl_Metraj22[[#This Row],[YUZDE]]=0,tbl_Metraj22[[#This Row],[METRAJ_BETON]],tbl_Metraj22[[#This Row],[YUZDE]]*tbl_Metraj22[[#This Row],[METRAJ_BETON]]))</f>
        <v>2.2400000000000002</v>
      </c>
      <c r="K7612" s="2" t="s">
        <v>22331</v>
      </c>
    </row>
    <row r="7613" spans="1:11" ht="14.25" x14ac:dyDescent="0.2">
      <c r="A7613" s="2" t="s">
        <v>734</v>
      </c>
      <c r="B7613" s="124" t="s">
        <v>12046</v>
      </c>
      <c r="C7613" s="124"/>
      <c r="D7613" s="126">
        <v>1.71</v>
      </c>
      <c r="E7613" s="124" t="s">
        <v>770</v>
      </c>
      <c r="F7613" s="124">
        <v>-5</v>
      </c>
      <c r="G7613" s="2" t="s">
        <v>20198</v>
      </c>
      <c r="H7613" s="130">
        <v>45904</v>
      </c>
      <c r="I7613" s="134"/>
      <c r="J7613" s="123">
        <f>IF(OR(tbl_Metraj22[[#This Row],[TARIH]]="",tbl_Metraj22[[#This Row],[TARIH]]="-"),0,IF(tbl_Metraj22[[#This Row],[YUZDE]]=0,tbl_Metraj22[[#This Row],[METRAJ_BETON]],tbl_Metraj22[[#This Row],[YUZDE]]*tbl_Metraj22[[#This Row],[METRAJ_BETON]]))</f>
        <v>1.71</v>
      </c>
      <c r="K7613" s="2" t="s">
        <v>22321</v>
      </c>
    </row>
    <row r="7614" spans="1:11" ht="14.25" x14ac:dyDescent="0.2">
      <c r="A7614" s="2" t="s">
        <v>734</v>
      </c>
      <c r="B7614" s="124" t="s">
        <v>12047</v>
      </c>
      <c r="C7614" s="124"/>
      <c r="D7614" s="126">
        <v>1.71</v>
      </c>
      <c r="E7614" s="124" t="s">
        <v>770</v>
      </c>
      <c r="F7614" s="124">
        <v>-5</v>
      </c>
      <c r="G7614" s="2" t="s">
        <v>20199</v>
      </c>
      <c r="H7614" s="130">
        <v>45904</v>
      </c>
      <c r="I7614" s="134"/>
      <c r="J7614" s="123">
        <f>IF(OR(tbl_Metraj22[[#This Row],[TARIH]]="",tbl_Metraj22[[#This Row],[TARIH]]="-"),0,IF(tbl_Metraj22[[#This Row],[YUZDE]]=0,tbl_Metraj22[[#This Row],[METRAJ_BETON]],tbl_Metraj22[[#This Row],[YUZDE]]*tbl_Metraj22[[#This Row],[METRAJ_BETON]]))</f>
        <v>1.71</v>
      </c>
      <c r="K7614" s="2" t="s">
        <v>22236</v>
      </c>
    </row>
    <row r="7615" spans="1:11" ht="14.25" x14ac:dyDescent="0.2">
      <c r="A7615" s="2" t="s">
        <v>734</v>
      </c>
      <c r="B7615" s="124" t="s">
        <v>12048</v>
      </c>
      <c r="C7615" s="124"/>
      <c r="D7615" s="126">
        <v>2.4700000000000002</v>
      </c>
      <c r="E7615" s="124" t="s">
        <v>770</v>
      </c>
      <c r="F7615" s="124">
        <v>-5</v>
      </c>
      <c r="G7615" s="2" t="s">
        <v>20200</v>
      </c>
      <c r="H7615" s="130">
        <v>45904</v>
      </c>
      <c r="I7615" s="134"/>
      <c r="J7615" s="123">
        <f>IF(OR(tbl_Metraj22[[#This Row],[TARIH]]="",tbl_Metraj22[[#This Row],[TARIH]]="-"),0,IF(tbl_Metraj22[[#This Row],[YUZDE]]=0,tbl_Metraj22[[#This Row],[METRAJ_BETON]],tbl_Metraj22[[#This Row],[YUZDE]]*tbl_Metraj22[[#This Row],[METRAJ_BETON]]))</f>
        <v>2.4700000000000002</v>
      </c>
      <c r="K7615" s="2" t="s">
        <v>22336</v>
      </c>
    </row>
    <row r="7616" spans="1:11" ht="14.25" x14ac:dyDescent="0.2">
      <c r="A7616" s="2" t="s">
        <v>734</v>
      </c>
      <c r="B7616" s="124" t="s">
        <v>12082</v>
      </c>
      <c r="C7616" s="124"/>
      <c r="D7616" s="126">
        <v>1.71</v>
      </c>
      <c r="E7616" s="124" t="s">
        <v>770</v>
      </c>
      <c r="F7616" s="124">
        <v>-5</v>
      </c>
      <c r="G7616" s="2" t="s">
        <v>20201</v>
      </c>
      <c r="H7616" s="130">
        <v>45904</v>
      </c>
      <c r="I7616" s="134"/>
      <c r="J7616" s="123">
        <f>IF(OR(tbl_Metraj22[[#This Row],[TARIH]]="",tbl_Metraj22[[#This Row],[TARIH]]="-"),0,IF(tbl_Metraj22[[#This Row],[YUZDE]]=0,tbl_Metraj22[[#This Row],[METRAJ_BETON]],tbl_Metraj22[[#This Row],[YUZDE]]*tbl_Metraj22[[#This Row],[METRAJ_BETON]]))</f>
        <v>1.71</v>
      </c>
      <c r="K7616" s="2" t="s">
        <v>22312</v>
      </c>
    </row>
    <row r="7617" spans="1:11" ht="14.25" x14ac:dyDescent="0.2">
      <c r="A7617" s="2" t="s">
        <v>734</v>
      </c>
      <c r="B7617" s="124" t="s">
        <v>12083</v>
      </c>
      <c r="C7617" s="124"/>
      <c r="D7617" s="126">
        <v>1.1599999999999999</v>
      </c>
      <c r="E7617" s="124" t="s">
        <v>770</v>
      </c>
      <c r="F7617" s="124">
        <v>-5</v>
      </c>
      <c r="G7617" s="2" t="s">
        <v>20202</v>
      </c>
      <c r="H7617" s="130">
        <v>45904</v>
      </c>
      <c r="I7617" s="134"/>
      <c r="J7617" s="123">
        <f>IF(OR(tbl_Metraj22[[#This Row],[TARIH]]="",tbl_Metraj22[[#This Row],[TARIH]]="-"),0,IF(tbl_Metraj22[[#This Row],[YUZDE]]=0,tbl_Metraj22[[#This Row],[METRAJ_BETON]],tbl_Metraj22[[#This Row],[YUZDE]]*tbl_Metraj22[[#This Row],[METRAJ_BETON]]))</f>
        <v>1.1599999999999999</v>
      </c>
      <c r="K7617" s="2" t="s">
        <v>22266</v>
      </c>
    </row>
    <row r="7618" spans="1:11" ht="14.25" x14ac:dyDescent="0.2">
      <c r="A7618" s="2" t="s">
        <v>734</v>
      </c>
      <c r="B7618" s="124" t="s">
        <v>12084</v>
      </c>
      <c r="C7618" s="124"/>
      <c r="D7618" s="126">
        <v>1.71</v>
      </c>
      <c r="E7618" s="124" t="s">
        <v>770</v>
      </c>
      <c r="F7618" s="124">
        <v>-5</v>
      </c>
      <c r="G7618" s="2" t="s">
        <v>20203</v>
      </c>
      <c r="H7618" s="130">
        <v>45904</v>
      </c>
      <c r="I7618" s="134"/>
      <c r="J7618" s="123">
        <f>IF(OR(tbl_Metraj22[[#This Row],[TARIH]]="",tbl_Metraj22[[#This Row],[TARIH]]="-"),0,IF(tbl_Metraj22[[#This Row],[YUZDE]]=0,tbl_Metraj22[[#This Row],[METRAJ_BETON]],tbl_Metraj22[[#This Row],[YUZDE]]*tbl_Metraj22[[#This Row],[METRAJ_BETON]]))</f>
        <v>1.71</v>
      </c>
      <c r="K7618" s="2" t="s">
        <v>22309</v>
      </c>
    </row>
    <row r="7619" spans="1:11" ht="14.25" x14ac:dyDescent="0.2">
      <c r="A7619" s="2" t="s">
        <v>734</v>
      </c>
      <c r="B7619" s="124" t="s">
        <v>12085</v>
      </c>
      <c r="C7619" s="124"/>
      <c r="D7619" s="126">
        <v>1.42</v>
      </c>
      <c r="E7619" s="124" t="s">
        <v>770</v>
      </c>
      <c r="F7619" s="124">
        <v>-5</v>
      </c>
      <c r="G7619" s="2" t="s">
        <v>20204</v>
      </c>
      <c r="H7619" s="130">
        <v>45904</v>
      </c>
      <c r="I7619" s="134"/>
      <c r="J7619" s="123">
        <f>IF(OR(tbl_Metraj22[[#This Row],[TARIH]]="",tbl_Metraj22[[#This Row],[TARIH]]="-"),0,IF(tbl_Metraj22[[#This Row],[YUZDE]]=0,tbl_Metraj22[[#This Row],[METRAJ_BETON]],tbl_Metraj22[[#This Row],[YUZDE]]*tbl_Metraj22[[#This Row],[METRAJ_BETON]]))</f>
        <v>1.42</v>
      </c>
      <c r="K7619" s="2" t="s">
        <v>22337</v>
      </c>
    </row>
    <row r="7620" spans="1:11" ht="14.25" x14ac:dyDescent="0.2">
      <c r="A7620" s="2" t="s">
        <v>734</v>
      </c>
      <c r="B7620" s="124" t="s">
        <v>12086</v>
      </c>
      <c r="C7620" s="124"/>
      <c r="D7620" s="126">
        <v>2.2400000000000002</v>
      </c>
      <c r="E7620" s="124" t="s">
        <v>770</v>
      </c>
      <c r="F7620" s="124">
        <v>-5</v>
      </c>
      <c r="G7620" s="2" t="s">
        <v>20205</v>
      </c>
      <c r="H7620" s="130">
        <v>45904</v>
      </c>
      <c r="I7620" s="134"/>
      <c r="J7620" s="123">
        <f>IF(OR(tbl_Metraj22[[#This Row],[TARIH]]="",tbl_Metraj22[[#This Row],[TARIH]]="-"),0,IF(tbl_Metraj22[[#This Row],[YUZDE]]=0,tbl_Metraj22[[#This Row],[METRAJ_BETON]],tbl_Metraj22[[#This Row],[YUZDE]]*tbl_Metraj22[[#This Row],[METRAJ_BETON]]))</f>
        <v>2.2400000000000002</v>
      </c>
      <c r="K7620" s="2" t="s">
        <v>22338</v>
      </c>
    </row>
    <row r="7621" spans="1:11" ht="14.25" x14ac:dyDescent="0.2">
      <c r="A7621" s="2" t="s">
        <v>728</v>
      </c>
      <c r="B7621" s="124" t="s">
        <v>12282</v>
      </c>
      <c r="C7621" s="124"/>
      <c r="D7621" s="126">
        <v>1.19</v>
      </c>
      <c r="E7621" s="124" t="s">
        <v>770</v>
      </c>
      <c r="F7621" s="124">
        <v>-5</v>
      </c>
      <c r="G7621" s="2" t="s">
        <v>20206</v>
      </c>
      <c r="H7621" s="130">
        <v>45888</v>
      </c>
      <c r="I7621" s="134"/>
      <c r="J7621" s="123">
        <f>IF(OR(tbl_Metraj22[[#This Row],[TARIH]]="",tbl_Metraj22[[#This Row],[TARIH]]="-"),0,IF(tbl_Metraj22[[#This Row],[YUZDE]]=0,tbl_Metraj22[[#This Row],[METRAJ_BETON]],tbl_Metraj22[[#This Row],[YUZDE]]*tbl_Metraj22[[#This Row],[METRAJ_BETON]]))</f>
        <v>1.19</v>
      </c>
      <c r="K7621" s="2" t="s">
        <v>1496</v>
      </c>
    </row>
    <row r="7622" spans="1:11" ht="14.25" x14ac:dyDescent="0.2">
      <c r="A7622" s="2" t="s">
        <v>728</v>
      </c>
      <c r="B7622" s="124" t="s">
        <v>12283</v>
      </c>
      <c r="C7622" s="124"/>
      <c r="D7622" s="126">
        <v>2.11</v>
      </c>
      <c r="E7622" s="124" t="s">
        <v>770</v>
      </c>
      <c r="F7622" s="124">
        <v>-5</v>
      </c>
      <c r="G7622" s="2" t="s">
        <v>20207</v>
      </c>
      <c r="H7622" s="130">
        <v>45887</v>
      </c>
      <c r="I7622" s="134"/>
      <c r="J7622" s="123">
        <f>IF(OR(tbl_Metraj22[[#This Row],[TARIH]]="",tbl_Metraj22[[#This Row],[TARIH]]="-"),0,IF(tbl_Metraj22[[#This Row],[YUZDE]]=0,tbl_Metraj22[[#This Row],[METRAJ_BETON]],tbl_Metraj22[[#This Row],[YUZDE]]*tbl_Metraj22[[#This Row],[METRAJ_BETON]]))</f>
        <v>2.11</v>
      </c>
      <c r="K7622" s="2" t="s">
        <v>1505</v>
      </c>
    </row>
    <row r="7623" spans="1:11" ht="14.25" x14ac:dyDescent="0.2">
      <c r="A7623" s="2" t="s">
        <v>728</v>
      </c>
      <c r="B7623" s="124" t="s">
        <v>12285</v>
      </c>
      <c r="C7623" s="124"/>
      <c r="D7623" s="126">
        <v>2.11</v>
      </c>
      <c r="E7623" s="124" t="s">
        <v>770</v>
      </c>
      <c r="F7623" s="124">
        <v>-5</v>
      </c>
      <c r="G7623" s="2" t="s">
        <v>20208</v>
      </c>
      <c r="H7623" s="130">
        <v>45888</v>
      </c>
      <c r="I7623" s="134"/>
      <c r="J7623" s="123">
        <f>IF(OR(tbl_Metraj22[[#This Row],[TARIH]]="",tbl_Metraj22[[#This Row],[TARIH]]="-"),0,IF(tbl_Metraj22[[#This Row],[YUZDE]]=0,tbl_Metraj22[[#This Row],[METRAJ_BETON]],tbl_Metraj22[[#This Row],[YUZDE]]*tbl_Metraj22[[#This Row],[METRAJ_BETON]]))</f>
        <v>2.11</v>
      </c>
      <c r="K7623" s="2" t="s">
        <v>1509</v>
      </c>
    </row>
    <row r="7624" spans="1:11" ht="14.25" x14ac:dyDescent="0.2">
      <c r="A7624" s="2" t="s">
        <v>728</v>
      </c>
      <c r="B7624" s="124" t="s">
        <v>12286</v>
      </c>
      <c r="C7624" s="124"/>
      <c r="D7624" s="126">
        <v>2.1800000000000002</v>
      </c>
      <c r="E7624" s="124" t="s">
        <v>770</v>
      </c>
      <c r="F7624" s="124">
        <v>-5</v>
      </c>
      <c r="G7624" s="2" t="s">
        <v>20209</v>
      </c>
      <c r="H7624" s="130">
        <v>45888</v>
      </c>
      <c r="I7624" s="134"/>
      <c r="J7624" s="123">
        <f>IF(OR(tbl_Metraj22[[#This Row],[TARIH]]="",tbl_Metraj22[[#This Row],[TARIH]]="-"),0,IF(tbl_Metraj22[[#This Row],[YUZDE]]=0,tbl_Metraj22[[#This Row],[METRAJ_BETON]],tbl_Metraj22[[#This Row],[YUZDE]]*tbl_Metraj22[[#This Row],[METRAJ_BETON]]))</f>
        <v>2.1800000000000002</v>
      </c>
      <c r="K7624" s="2" t="s">
        <v>1500</v>
      </c>
    </row>
    <row r="7625" spans="1:11" ht="14.25" x14ac:dyDescent="0.2">
      <c r="A7625" s="2" t="s">
        <v>728</v>
      </c>
      <c r="B7625" s="124" t="s">
        <v>12287</v>
      </c>
      <c r="C7625" s="124"/>
      <c r="D7625" s="126">
        <v>3.7</v>
      </c>
      <c r="E7625" s="124" t="s">
        <v>770</v>
      </c>
      <c r="F7625" s="124">
        <v>-5</v>
      </c>
      <c r="G7625" s="2" t="s">
        <v>20210</v>
      </c>
      <c r="H7625" s="130"/>
      <c r="I7625" s="134"/>
      <c r="J7625" s="123">
        <f>IF(OR(tbl_Metraj22[[#This Row],[TARIH]]="",tbl_Metraj22[[#This Row],[TARIH]]="-"),0,IF(tbl_Metraj22[[#This Row],[YUZDE]]=0,tbl_Metraj22[[#This Row],[METRAJ_BETON]],tbl_Metraj22[[#This Row],[YUZDE]]*tbl_Metraj22[[#This Row],[METRAJ_BETON]]))</f>
        <v>0</v>
      </c>
      <c r="K7625" s="2" t="s">
        <v>1906</v>
      </c>
    </row>
    <row r="7626" spans="1:11" ht="14.25" x14ac:dyDescent="0.2">
      <c r="A7626" s="2" t="s">
        <v>728</v>
      </c>
      <c r="B7626" s="124" t="s">
        <v>12288</v>
      </c>
      <c r="C7626" s="124"/>
      <c r="D7626" s="126">
        <v>3.7</v>
      </c>
      <c r="E7626" s="124" t="s">
        <v>770</v>
      </c>
      <c r="F7626" s="124">
        <v>-5</v>
      </c>
      <c r="G7626" s="2" t="s">
        <v>20211</v>
      </c>
      <c r="H7626" s="130">
        <v>45885</v>
      </c>
      <c r="I7626" s="134"/>
      <c r="J7626" s="123">
        <f>IF(OR(tbl_Metraj22[[#This Row],[TARIH]]="",tbl_Metraj22[[#This Row],[TARIH]]="-"),0,IF(tbl_Metraj22[[#This Row],[YUZDE]]=0,tbl_Metraj22[[#This Row],[METRAJ_BETON]],tbl_Metraj22[[#This Row],[YUZDE]]*tbl_Metraj22[[#This Row],[METRAJ_BETON]]))</f>
        <v>3.7</v>
      </c>
      <c r="K7626" s="2" t="s">
        <v>1925</v>
      </c>
    </row>
    <row r="7627" spans="1:11" ht="14.25" x14ac:dyDescent="0.2">
      <c r="A7627" s="2" t="s">
        <v>728</v>
      </c>
      <c r="B7627" s="124" t="s">
        <v>12291</v>
      </c>
      <c r="C7627" s="124"/>
      <c r="D7627" s="126">
        <v>2.57</v>
      </c>
      <c r="E7627" s="124" t="s">
        <v>770</v>
      </c>
      <c r="F7627" s="124">
        <v>-5</v>
      </c>
      <c r="G7627" s="2" t="s">
        <v>20212</v>
      </c>
      <c r="H7627" s="130">
        <v>45886</v>
      </c>
      <c r="I7627" s="134"/>
      <c r="J7627" s="123">
        <f>IF(OR(tbl_Metraj22[[#This Row],[TARIH]]="",tbl_Metraj22[[#This Row],[TARIH]]="-"),0,IF(tbl_Metraj22[[#This Row],[YUZDE]]=0,tbl_Metraj22[[#This Row],[METRAJ_BETON]],tbl_Metraj22[[#This Row],[YUZDE]]*tbl_Metraj22[[#This Row],[METRAJ_BETON]]))</f>
        <v>2.57</v>
      </c>
      <c r="K7627" s="2" t="s">
        <v>1903</v>
      </c>
    </row>
    <row r="7628" spans="1:11" ht="14.25" x14ac:dyDescent="0.2">
      <c r="A7628" s="2" t="s">
        <v>728</v>
      </c>
      <c r="B7628" s="124" t="s">
        <v>12292</v>
      </c>
      <c r="C7628" s="124"/>
      <c r="D7628" s="126">
        <v>5.25</v>
      </c>
      <c r="E7628" s="124" t="s">
        <v>770</v>
      </c>
      <c r="F7628" s="124">
        <v>-5</v>
      </c>
      <c r="G7628" s="2" t="s">
        <v>20213</v>
      </c>
      <c r="H7628" s="130">
        <v>45889</v>
      </c>
      <c r="I7628" s="134"/>
      <c r="J7628" s="123">
        <f>IF(OR(tbl_Metraj22[[#This Row],[TARIH]]="",tbl_Metraj22[[#This Row],[TARIH]]="-"),0,IF(tbl_Metraj22[[#This Row],[YUZDE]]=0,tbl_Metraj22[[#This Row],[METRAJ_BETON]],tbl_Metraj22[[#This Row],[YUZDE]]*tbl_Metraj22[[#This Row],[METRAJ_BETON]]))</f>
        <v>5.25</v>
      </c>
      <c r="K7628" s="2" t="s">
        <v>1910</v>
      </c>
    </row>
    <row r="7629" spans="1:11" ht="14.25" x14ac:dyDescent="0.2">
      <c r="A7629" s="2" t="s">
        <v>728</v>
      </c>
      <c r="B7629" s="124" t="s">
        <v>12302</v>
      </c>
      <c r="C7629" s="124"/>
      <c r="D7629" s="126">
        <v>2.11</v>
      </c>
      <c r="E7629" s="124" t="s">
        <v>770</v>
      </c>
      <c r="F7629" s="124">
        <v>-5</v>
      </c>
      <c r="G7629" s="2" t="s">
        <v>20214</v>
      </c>
      <c r="H7629" s="130">
        <v>45889</v>
      </c>
      <c r="I7629" s="134"/>
      <c r="J7629" s="123">
        <f>IF(OR(tbl_Metraj22[[#This Row],[TARIH]]="",tbl_Metraj22[[#This Row],[TARIH]]="-"),0,IF(tbl_Metraj22[[#This Row],[YUZDE]]=0,tbl_Metraj22[[#This Row],[METRAJ_BETON]],tbl_Metraj22[[#This Row],[YUZDE]]*tbl_Metraj22[[#This Row],[METRAJ_BETON]]))</f>
        <v>2.11</v>
      </c>
      <c r="K7629" s="2" t="s">
        <v>1513</v>
      </c>
    </row>
    <row r="7630" spans="1:11" ht="14.25" x14ac:dyDescent="0.2">
      <c r="A7630" s="2" t="s">
        <v>728</v>
      </c>
      <c r="B7630" s="124" t="s">
        <v>12303</v>
      </c>
      <c r="C7630" s="124"/>
      <c r="D7630" s="126">
        <v>4.74</v>
      </c>
      <c r="E7630" s="124" t="s">
        <v>770</v>
      </c>
      <c r="F7630" s="124">
        <v>-5</v>
      </c>
      <c r="G7630" s="2" t="s">
        <v>20215</v>
      </c>
      <c r="H7630" s="130">
        <v>45886</v>
      </c>
      <c r="I7630" s="134"/>
      <c r="J7630" s="123">
        <f>IF(OR(tbl_Metraj22[[#This Row],[TARIH]]="",tbl_Metraj22[[#This Row],[TARIH]]="-"),0,IF(tbl_Metraj22[[#This Row],[YUZDE]]=0,tbl_Metraj22[[#This Row],[METRAJ_BETON]],tbl_Metraj22[[#This Row],[YUZDE]]*tbl_Metraj22[[#This Row],[METRAJ_BETON]]))</f>
        <v>4.74</v>
      </c>
      <c r="K7630" s="2" t="s">
        <v>1909</v>
      </c>
    </row>
    <row r="7631" spans="1:11" ht="14.25" x14ac:dyDescent="0.2">
      <c r="A7631" s="2" t="s">
        <v>728</v>
      </c>
      <c r="B7631" s="124" t="s">
        <v>12304</v>
      </c>
      <c r="C7631" s="124"/>
      <c r="D7631" s="126">
        <v>4.74</v>
      </c>
      <c r="E7631" s="124" t="s">
        <v>770</v>
      </c>
      <c r="F7631" s="124">
        <v>-5</v>
      </c>
      <c r="G7631" s="2" t="s">
        <v>20216</v>
      </c>
      <c r="H7631" s="130">
        <v>45889</v>
      </c>
      <c r="I7631" s="134"/>
      <c r="J7631" s="123">
        <f>IF(OR(tbl_Metraj22[[#This Row],[TARIH]]="",tbl_Metraj22[[#This Row],[TARIH]]="-"),0,IF(tbl_Metraj22[[#This Row],[YUZDE]]=0,tbl_Metraj22[[#This Row],[METRAJ_BETON]],tbl_Metraj22[[#This Row],[YUZDE]]*tbl_Metraj22[[#This Row],[METRAJ_BETON]]))</f>
        <v>4.74</v>
      </c>
      <c r="K7631" s="2" t="s">
        <v>1908</v>
      </c>
    </row>
    <row r="7632" spans="1:11" ht="14.25" x14ac:dyDescent="0.2">
      <c r="A7632" s="2" t="s">
        <v>728</v>
      </c>
      <c r="B7632" s="124" t="s">
        <v>12305</v>
      </c>
      <c r="C7632" s="124"/>
      <c r="D7632" s="126">
        <v>5.25</v>
      </c>
      <c r="E7632" s="124" t="s">
        <v>770</v>
      </c>
      <c r="F7632" s="124">
        <v>-5</v>
      </c>
      <c r="G7632" s="2" t="s">
        <v>20217</v>
      </c>
      <c r="H7632" s="130">
        <v>45889</v>
      </c>
      <c r="I7632" s="134"/>
      <c r="J7632" s="123">
        <f>IF(OR(tbl_Metraj22[[#This Row],[TARIH]]="",tbl_Metraj22[[#This Row],[TARIH]]="-"),0,IF(tbl_Metraj22[[#This Row],[YUZDE]]=0,tbl_Metraj22[[#This Row],[METRAJ_BETON]],tbl_Metraj22[[#This Row],[YUZDE]]*tbl_Metraj22[[#This Row],[METRAJ_BETON]]))</f>
        <v>5.25</v>
      </c>
      <c r="K7632" s="2" t="s">
        <v>1907</v>
      </c>
    </row>
    <row r="7633" spans="1:11" ht="14.25" x14ac:dyDescent="0.2">
      <c r="A7633" s="2" t="s">
        <v>728</v>
      </c>
      <c r="B7633" s="124" t="s">
        <v>12306</v>
      </c>
      <c r="C7633" s="124"/>
      <c r="D7633" s="126">
        <v>3.17</v>
      </c>
      <c r="E7633" s="124" t="s">
        <v>770</v>
      </c>
      <c r="F7633" s="124">
        <v>-5</v>
      </c>
      <c r="G7633" s="2" t="s">
        <v>20218</v>
      </c>
      <c r="H7633" s="130">
        <v>45885</v>
      </c>
      <c r="I7633" s="134"/>
      <c r="J7633" s="123">
        <f>IF(OR(tbl_Metraj22[[#This Row],[TARIH]]="",tbl_Metraj22[[#This Row],[TARIH]]="-"),0,IF(tbl_Metraj22[[#This Row],[YUZDE]]=0,tbl_Metraj22[[#This Row],[METRAJ_BETON]],tbl_Metraj22[[#This Row],[YUZDE]]*tbl_Metraj22[[#This Row],[METRAJ_BETON]]))</f>
        <v>3.17</v>
      </c>
      <c r="K7633" s="2" t="s">
        <v>1924</v>
      </c>
    </row>
    <row r="7634" spans="1:11" ht="14.25" x14ac:dyDescent="0.2">
      <c r="A7634" s="2" t="s">
        <v>728</v>
      </c>
      <c r="B7634" s="124" t="s">
        <v>12307</v>
      </c>
      <c r="C7634" s="124"/>
      <c r="D7634" s="126">
        <v>1.98</v>
      </c>
      <c r="E7634" s="124" t="s">
        <v>770</v>
      </c>
      <c r="F7634" s="124">
        <v>-5</v>
      </c>
      <c r="G7634" s="2" t="s">
        <v>20219</v>
      </c>
      <c r="H7634" s="130">
        <v>45886</v>
      </c>
      <c r="I7634" s="134"/>
      <c r="J7634" s="123">
        <f>IF(OR(tbl_Metraj22[[#This Row],[TARIH]]="",tbl_Metraj22[[#This Row],[TARIH]]="-"),0,IF(tbl_Metraj22[[#This Row],[YUZDE]]=0,tbl_Metraj22[[#This Row],[METRAJ_BETON]],tbl_Metraj22[[#This Row],[YUZDE]]*tbl_Metraj22[[#This Row],[METRAJ_BETON]]))</f>
        <v>1.98</v>
      </c>
      <c r="K7634" s="2" t="s">
        <v>1902</v>
      </c>
    </row>
    <row r="7635" spans="1:11" ht="14.25" x14ac:dyDescent="0.2">
      <c r="A7635" s="2" t="s">
        <v>728</v>
      </c>
      <c r="B7635" s="124" t="s">
        <v>12308</v>
      </c>
      <c r="C7635" s="124"/>
      <c r="D7635" s="126">
        <v>1.98</v>
      </c>
      <c r="E7635" s="124" t="s">
        <v>770</v>
      </c>
      <c r="F7635" s="124">
        <v>-5</v>
      </c>
      <c r="G7635" s="2" t="s">
        <v>20220</v>
      </c>
      <c r="H7635" s="130">
        <v>45886</v>
      </c>
      <c r="I7635" s="134"/>
      <c r="J7635" s="123">
        <f>IF(OR(tbl_Metraj22[[#This Row],[TARIH]]="",tbl_Metraj22[[#This Row],[TARIH]]="-"),0,IF(tbl_Metraj22[[#This Row],[YUZDE]]=0,tbl_Metraj22[[#This Row],[METRAJ_BETON]],tbl_Metraj22[[#This Row],[YUZDE]]*tbl_Metraj22[[#This Row],[METRAJ_BETON]]))</f>
        <v>1.98</v>
      </c>
      <c r="K7635" s="2" t="s">
        <v>1901</v>
      </c>
    </row>
    <row r="7636" spans="1:11" ht="14.25" x14ac:dyDescent="0.2">
      <c r="A7636" s="2" t="s">
        <v>728</v>
      </c>
      <c r="B7636" s="124" t="s">
        <v>12309</v>
      </c>
      <c r="C7636" s="124"/>
      <c r="D7636" s="126">
        <v>2.57</v>
      </c>
      <c r="E7636" s="124" t="s">
        <v>770</v>
      </c>
      <c r="F7636" s="124">
        <v>-5</v>
      </c>
      <c r="G7636" s="2" t="s">
        <v>20221</v>
      </c>
      <c r="H7636" s="130">
        <v>45885</v>
      </c>
      <c r="I7636" s="134"/>
      <c r="J7636" s="123">
        <f>IF(OR(tbl_Metraj22[[#This Row],[TARIH]]="",tbl_Metraj22[[#This Row],[TARIH]]="-"),0,IF(tbl_Metraj22[[#This Row],[YUZDE]]=0,tbl_Metraj22[[#This Row],[METRAJ_BETON]],tbl_Metraj22[[#This Row],[YUZDE]]*tbl_Metraj22[[#This Row],[METRAJ_BETON]]))</f>
        <v>2.57</v>
      </c>
      <c r="K7636" s="2" t="s">
        <v>1900</v>
      </c>
    </row>
    <row r="7637" spans="1:11" ht="14.25" x14ac:dyDescent="0.2">
      <c r="A7637" s="2" t="s">
        <v>728</v>
      </c>
      <c r="B7637" s="124" t="s">
        <v>12310</v>
      </c>
      <c r="C7637" s="124"/>
      <c r="D7637" s="126">
        <v>2.1800000000000002</v>
      </c>
      <c r="E7637" s="124" t="s">
        <v>770</v>
      </c>
      <c r="F7637" s="124">
        <v>-5</v>
      </c>
      <c r="G7637" s="2" t="s">
        <v>20222</v>
      </c>
      <c r="H7637" s="130">
        <v>45885</v>
      </c>
      <c r="I7637" s="134"/>
      <c r="J7637" s="123">
        <f>IF(OR(tbl_Metraj22[[#This Row],[TARIH]]="",tbl_Metraj22[[#This Row],[TARIH]]="-"),0,IF(tbl_Metraj22[[#This Row],[YUZDE]]=0,tbl_Metraj22[[#This Row],[METRAJ_BETON]],tbl_Metraj22[[#This Row],[YUZDE]]*tbl_Metraj22[[#This Row],[METRAJ_BETON]]))</f>
        <v>2.1800000000000002</v>
      </c>
      <c r="K7637" s="2" t="s">
        <v>1511</v>
      </c>
    </row>
    <row r="7638" spans="1:11" ht="14.25" x14ac:dyDescent="0.2">
      <c r="A7638" s="2" t="s">
        <v>728</v>
      </c>
      <c r="B7638" s="124" t="s">
        <v>12312</v>
      </c>
      <c r="C7638" s="124"/>
      <c r="D7638" s="126">
        <v>2.11</v>
      </c>
      <c r="E7638" s="124" t="s">
        <v>770</v>
      </c>
      <c r="F7638" s="124">
        <v>-5</v>
      </c>
      <c r="G7638" s="2" t="s">
        <v>20223</v>
      </c>
      <c r="H7638" s="130">
        <v>45885</v>
      </c>
      <c r="I7638" s="134"/>
      <c r="J7638" s="123">
        <f>IF(OR(tbl_Metraj22[[#This Row],[TARIH]]="",tbl_Metraj22[[#This Row],[TARIH]]="-"),0,IF(tbl_Metraj22[[#This Row],[YUZDE]]=0,tbl_Metraj22[[#This Row],[METRAJ_BETON]],tbl_Metraj22[[#This Row],[YUZDE]]*tbl_Metraj22[[#This Row],[METRAJ_BETON]]))</f>
        <v>2.11</v>
      </c>
      <c r="K7638" s="2" t="s">
        <v>1504</v>
      </c>
    </row>
    <row r="7639" spans="1:11" ht="14.25" x14ac:dyDescent="0.2">
      <c r="A7639" s="2" t="s">
        <v>728</v>
      </c>
      <c r="B7639" s="124" t="s">
        <v>12313</v>
      </c>
      <c r="C7639" s="124"/>
      <c r="D7639" s="126">
        <v>2.11</v>
      </c>
      <c r="E7639" s="124" t="s">
        <v>770</v>
      </c>
      <c r="F7639" s="124">
        <v>-5</v>
      </c>
      <c r="G7639" s="2" t="s">
        <v>20224</v>
      </c>
      <c r="H7639" s="130">
        <v>45885</v>
      </c>
      <c r="I7639" s="134"/>
      <c r="J7639" s="123">
        <f>IF(OR(tbl_Metraj22[[#This Row],[TARIH]]="",tbl_Metraj22[[#This Row],[TARIH]]="-"),0,IF(tbl_Metraj22[[#This Row],[YUZDE]]=0,tbl_Metraj22[[#This Row],[METRAJ_BETON]],tbl_Metraj22[[#This Row],[YUZDE]]*tbl_Metraj22[[#This Row],[METRAJ_BETON]]))</f>
        <v>2.11</v>
      </c>
      <c r="K7639" s="2" t="s">
        <v>1507</v>
      </c>
    </row>
    <row r="7640" spans="1:11" ht="14.25" x14ac:dyDescent="0.2">
      <c r="A7640" s="2" t="s">
        <v>728</v>
      </c>
      <c r="B7640" s="124" t="s">
        <v>12314</v>
      </c>
      <c r="C7640" s="124"/>
      <c r="D7640" s="126">
        <v>2.11</v>
      </c>
      <c r="E7640" s="124" t="s">
        <v>770</v>
      </c>
      <c r="F7640" s="124">
        <v>-5</v>
      </c>
      <c r="G7640" s="2" t="s">
        <v>20225</v>
      </c>
      <c r="H7640" s="130"/>
      <c r="I7640" s="134"/>
      <c r="J7640" s="123">
        <f>IF(OR(tbl_Metraj22[[#This Row],[TARIH]]="",tbl_Metraj22[[#This Row],[TARIH]]="-"),0,IF(tbl_Metraj22[[#This Row],[YUZDE]]=0,tbl_Metraj22[[#This Row],[METRAJ_BETON]],tbl_Metraj22[[#This Row],[YUZDE]]*tbl_Metraj22[[#This Row],[METRAJ_BETON]]))</f>
        <v>0</v>
      </c>
      <c r="K7640" s="2" t="s">
        <v>1498</v>
      </c>
    </row>
    <row r="7641" spans="1:11" ht="14.25" x14ac:dyDescent="0.2">
      <c r="A7641" s="2" t="s">
        <v>728</v>
      </c>
      <c r="B7641" s="124" t="s">
        <v>12315</v>
      </c>
      <c r="C7641" s="124"/>
      <c r="D7641" s="126">
        <v>2.11</v>
      </c>
      <c r="E7641" s="124" t="s">
        <v>770</v>
      </c>
      <c r="F7641" s="124">
        <v>-5</v>
      </c>
      <c r="G7641" s="2" t="s">
        <v>20226</v>
      </c>
      <c r="H7641" s="130">
        <v>45886</v>
      </c>
      <c r="I7641" s="134"/>
      <c r="J7641" s="123">
        <f>IF(OR(tbl_Metraj22[[#This Row],[TARIH]]="",tbl_Metraj22[[#This Row],[TARIH]]="-"),0,IF(tbl_Metraj22[[#This Row],[YUZDE]]=0,tbl_Metraj22[[#This Row],[METRAJ_BETON]],tbl_Metraj22[[#This Row],[YUZDE]]*tbl_Metraj22[[#This Row],[METRAJ_BETON]]))</f>
        <v>2.11</v>
      </c>
      <c r="K7641" s="2" t="s">
        <v>1506</v>
      </c>
    </row>
    <row r="7642" spans="1:11" ht="14.25" x14ac:dyDescent="0.2">
      <c r="A7642" s="2" t="s">
        <v>728</v>
      </c>
      <c r="B7642" s="124" t="s">
        <v>12316</v>
      </c>
      <c r="C7642" s="124"/>
      <c r="D7642" s="126">
        <v>2.11</v>
      </c>
      <c r="E7642" s="124" t="s">
        <v>770</v>
      </c>
      <c r="F7642" s="124">
        <v>-5</v>
      </c>
      <c r="G7642" s="2" t="s">
        <v>20227</v>
      </c>
      <c r="H7642" s="130">
        <v>45888</v>
      </c>
      <c r="I7642" s="134"/>
      <c r="J7642" s="123">
        <f>IF(OR(tbl_Metraj22[[#This Row],[TARIH]]="",tbl_Metraj22[[#This Row],[TARIH]]="-"),0,IF(tbl_Metraj22[[#This Row],[YUZDE]]=0,tbl_Metraj22[[#This Row],[METRAJ_BETON]],tbl_Metraj22[[#This Row],[YUZDE]]*tbl_Metraj22[[#This Row],[METRAJ_BETON]]))</f>
        <v>2.11</v>
      </c>
      <c r="K7642" s="2" t="s">
        <v>1497</v>
      </c>
    </row>
    <row r="7643" spans="1:11" ht="14.25" x14ac:dyDescent="0.2">
      <c r="A7643" s="2" t="s">
        <v>728</v>
      </c>
      <c r="B7643" s="124" t="s">
        <v>12317</v>
      </c>
      <c r="C7643" s="124"/>
      <c r="D7643" s="126">
        <v>3.17</v>
      </c>
      <c r="E7643" s="124" t="s">
        <v>770</v>
      </c>
      <c r="F7643" s="124">
        <v>-5</v>
      </c>
      <c r="G7643" s="2" t="s">
        <v>20228</v>
      </c>
      <c r="H7643" s="130">
        <v>45888</v>
      </c>
      <c r="I7643" s="134"/>
      <c r="J7643" s="123">
        <f>IF(OR(tbl_Metraj22[[#This Row],[TARIH]]="",tbl_Metraj22[[#This Row],[TARIH]]="-"),0,IF(tbl_Metraj22[[#This Row],[YUZDE]]=0,tbl_Metraj22[[#This Row],[METRAJ_BETON]],tbl_Metraj22[[#This Row],[YUZDE]]*tbl_Metraj22[[#This Row],[METRAJ_BETON]]))</f>
        <v>3.17</v>
      </c>
      <c r="K7643" s="2" t="s">
        <v>1905</v>
      </c>
    </row>
    <row r="7644" spans="1:11" ht="14.25" x14ac:dyDescent="0.2">
      <c r="A7644" s="2" t="s">
        <v>728</v>
      </c>
      <c r="B7644" s="124" t="s">
        <v>12319</v>
      </c>
      <c r="C7644" s="124"/>
      <c r="D7644" s="126">
        <v>3.46</v>
      </c>
      <c r="E7644" s="124" t="s">
        <v>770</v>
      </c>
      <c r="F7644" s="124">
        <v>-5</v>
      </c>
      <c r="G7644" s="2" t="s">
        <v>20229</v>
      </c>
      <c r="H7644" s="130">
        <v>45888</v>
      </c>
      <c r="I7644" s="134"/>
      <c r="J7644" s="123">
        <f>IF(OR(tbl_Metraj22[[#This Row],[TARIH]]="",tbl_Metraj22[[#This Row],[TARIH]]="-"),0,IF(tbl_Metraj22[[#This Row],[YUZDE]]=0,tbl_Metraj22[[#This Row],[METRAJ_BETON]],tbl_Metraj22[[#This Row],[YUZDE]]*tbl_Metraj22[[#This Row],[METRAJ_BETON]]))</f>
        <v>3.46</v>
      </c>
      <c r="K7644" s="2" t="s">
        <v>1904</v>
      </c>
    </row>
    <row r="7645" spans="1:11" ht="14.25" x14ac:dyDescent="0.2">
      <c r="A7645" s="2" t="s">
        <v>728</v>
      </c>
      <c r="B7645" s="124" t="s">
        <v>12323</v>
      </c>
      <c r="C7645" s="124"/>
      <c r="D7645" s="126">
        <v>2.11</v>
      </c>
      <c r="E7645" s="124" t="s">
        <v>770</v>
      </c>
      <c r="F7645" s="124">
        <v>-5</v>
      </c>
      <c r="G7645" s="2" t="s">
        <v>20230</v>
      </c>
      <c r="H7645" s="130">
        <v>45888</v>
      </c>
      <c r="I7645" s="134"/>
      <c r="J7645" s="123">
        <f>IF(OR(tbl_Metraj22[[#This Row],[TARIH]]="",tbl_Metraj22[[#This Row],[TARIH]]="-"),0,IF(tbl_Metraj22[[#This Row],[YUZDE]]=0,tbl_Metraj22[[#This Row],[METRAJ_BETON]],tbl_Metraj22[[#This Row],[YUZDE]]*tbl_Metraj22[[#This Row],[METRAJ_BETON]]))</f>
        <v>2.11</v>
      </c>
      <c r="K7645" s="2" t="s">
        <v>1508</v>
      </c>
    </row>
    <row r="7646" spans="1:11" ht="14.25" x14ac:dyDescent="0.2">
      <c r="A7646" s="2" t="s">
        <v>728</v>
      </c>
      <c r="B7646" s="124" t="s">
        <v>12324</v>
      </c>
      <c r="C7646" s="124"/>
      <c r="D7646" s="126">
        <v>4.1100000000000003</v>
      </c>
      <c r="E7646" s="124" t="s">
        <v>770</v>
      </c>
      <c r="F7646" s="124">
        <v>-5</v>
      </c>
      <c r="G7646" s="2" t="s">
        <v>20231</v>
      </c>
      <c r="H7646" s="130"/>
      <c r="I7646" s="134"/>
      <c r="J7646" s="123">
        <f>IF(OR(tbl_Metraj22[[#This Row],[TARIH]]="",tbl_Metraj22[[#This Row],[TARIH]]="-"),0,IF(tbl_Metraj22[[#This Row],[YUZDE]]=0,tbl_Metraj22[[#This Row],[METRAJ_BETON]],tbl_Metraj22[[#This Row],[YUZDE]]*tbl_Metraj22[[#This Row],[METRAJ_BETON]]))</f>
        <v>0</v>
      </c>
      <c r="K7646" s="2" t="s">
        <v>1926</v>
      </c>
    </row>
    <row r="7647" spans="1:11" ht="14.25" x14ac:dyDescent="0.2">
      <c r="A7647" s="2" t="s">
        <v>728</v>
      </c>
      <c r="B7647" s="124" t="s">
        <v>12332</v>
      </c>
      <c r="C7647" s="124"/>
      <c r="D7647" s="126">
        <v>2.64</v>
      </c>
      <c r="E7647" s="124" t="s">
        <v>770</v>
      </c>
      <c r="F7647" s="124">
        <v>-5</v>
      </c>
      <c r="G7647" s="2" t="s">
        <v>20232</v>
      </c>
      <c r="H7647" s="130">
        <v>45886</v>
      </c>
      <c r="I7647" s="134"/>
      <c r="J7647" s="123">
        <f>IF(OR(tbl_Metraj22[[#This Row],[TARIH]]="",tbl_Metraj22[[#This Row],[TARIH]]="-"),0,IF(tbl_Metraj22[[#This Row],[YUZDE]]=0,tbl_Metraj22[[#This Row],[METRAJ_BETON]],tbl_Metraj22[[#This Row],[YUZDE]]*tbl_Metraj22[[#This Row],[METRAJ_BETON]]))</f>
        <v>2.64</v>
      </c>
      <c r="K7647" s="2" t="s">
        <v>1472</v>
      </c>
    </row>
    <row r="7648" spans="1:11" ht="14.25" x14ac:dyDescent="0.2">
      <c r="A7648" s="2" t="s">
        <v>728</v>
      </c>
      <c r="B7648" s="124" t="s">
        <v>12333</v>
      </c>
      <c r="C7648" s="124"/>
      <c r="D7648" s="126">
        <v>4.08</v>
      </c>
      <c r="E7648" s="124" t="s">
        <v>770</v>
      </c>
      <c r="F7648" s="124">
        <v>-5</v>
      </c>
      <c r="G7648" s="2" t="s">
        <v>20233</v>
      </c>
      <c r="H7648" s="130">
        <v>45886</v>
      </c>
      <c r="I7648" s="134"/>
      <c r="J7648" s="123">
        <f>IF(OR(tbl_Metraj22[[#This Row],[TARIH]]="",tbl_Metraj22[[#This Row],[TARIH]]="-"),0,IF(tbl_Metraj22[[#This Row],[YUZDE]]=0,tbl_Metraj22[[#This Row],[METRAJ_BETON]],tbl_Metraj22[[#This Row],[YUZDE]]*tbl_Metraj22[[#This Row],[METRAJ_BETON]]))</f>
        <v>4.08</v>
      </c>
      <c r="K7648" s="2" t="s">
        <v>1490</v>
      </c>
    </row>
    <row r="7649" spans="1:11" ht="14.25" x14ac:dyDescent="0.2">
      <c r="A7649" s="2" t="s">
        <v>728</v>
      </c>
      <c r="B7649" s="124" t="s">
        <v>12334</v>
      </c>
      <c r="C7649" s="124"/>
      <c r="D7649" s="126">
        <v>4.08</v>
      </c>
      <c r="E7649" s="124" t="s">
        <v>770</v>
      </c>
      <c r="F7649" s="124">
        <v>-5</v>
      </c>
      <c r="G7649" s="2" t="s">
        <v>20234</v>
      </c>
      <c r="H7649" s="130">
        <v>45885</v>
      </c>
      <c r="I7649" s="134"/>
      <c r="J7649" s="123">
        <f>IF(OR(tbl_Metraj22[[#This Row],[TARIH]]="",tbl_Metraj22[[#This Row],[TARIH]]="-"),0,IF(tbl_Metraj22[[#This Row],[YUZDE]]=0,tbl_Metraj22[[#This Row],[METRAJ_BETON]],tbl_Metraj22[[#This Row],[YUZDE]]*tbl_Metraj22[[#This Row],[METRAJ_BETON]]))</f>
        <v>4.08</v>
      </c>
      <c r="K7649" s="2" t="s">
        <v>1491</v>
      </c>
    </row>
    <row r="7650" spans="1:11" ht="14.25" x14ac:dyDescent="0.2">
      <c r="A7650" s="2" t="s">
        <v>728</v>
      </c>
      <c r="B7650" s="124" t="s">
        <v>12335</v>
      </c>
      <c r="C7650" s="124"/>
      <c r="D7650" s="126">
        <v>2.97</v>
      </c>
      <c r="E7650" s="124" t="s">
        <v>770</v>
      </c>
      <c r="F7650" s="124">
        <v>-5</v>
      </c>
      <c r="G7650" s="2" t="s">
        <v>20235</v>
      </c>
      <c r="H7650" s="130">
        <v>45886</v>
      </c>
      <c r="I7650" s="134"/>
      <c r="J7650" s="123">
        <f>IF(OR(tbl_Metraj22[[#This Row],[TARIH]]="",tbl_Metraj22[[#This Row],[TARIH]]="-"),0,IF(tbl_Metraj22[[#This Row],[YUZDE]]=0,tbl_Metraj22[[#This Row],[METRAJ_BETON]],tbl_Metraj22[[#This Row],[YUZDE]]*tbl_Metraj22[[#This Row],[METRAJ_BETON]]))</f>
        <v>2.97</v>
      </c>
      <c r="K7650" s="2" t="s">
        <v>1512</v>
      </c>
    </row>
    <row r="7651" spans="1:11" ht="14.25" x14ac:dyDescent="0.2">
      <c r="A7651" s="2" t="s">
        <v>2977</v>
      </c>
      <c r="B7651" s="124" t="s">
        <v>10739</v>
      </c>
      <c r="C7651" s="124"/>
      <c r="D7651" s="126">
        <v>50.68</v>
      </c>
      <c r="E7651" s="124" t="s">
        <v>770</v>
      </c>
      <c r="F7651" s="124">
        <v>-5</v>
      </c>
      <c r="G7651" s="2" t="s">
        <v>20236</v>
      </c>
      <c r="H7651" s="130"/>
      <c r="I7651" s="134"/>
      <c r="J7651" s="123">
        <f>IF(OR(tbl_Metraj22[[#This Row],[TARIH]]="",tbl_Metraj22[[#This Row],[TARIH]]="-"),0,IF(tbl_Metraj22[[#This Row],[YUZDE]]=0,tbl_Metraj22[[#This Row],[METRAJ_BETON]],tbl_Metraj22[[#This Row],[YUZDE]]*tbl_Metraj22[[#This Row],[METRAJ_BETON]]))</f>
        <v>0</v>
      </c>
      <c r="K7651" s="2" t="s">
        <v>1444</v>
      </c>
    </row>
    <row r="7652" spans="1:11" ht="14.25" x14ac:dyDescent="0.2">
      <c r="A7652" s="2" t="s">
        <v>2977</v>
      </c>
      <c r="B7652" s="124" t="s">
        <v>10740</v>
      </c>
      <c r="C7652" s="124"/>
      <c r="D7652" s="126">
        <v>4.75</v>
      </c>
      <c r="E7652" s="124" t="s">
        <v>770</v>
      </c>
      <c r="F7652" s="124">
        <v>-5</v>
      </c>
      <c r="G7652" s="2" t="s">
        <v>20237</v>
      </c>
      <c r="H7652" s="130">
        <v>45888</v>
      </c>
      <c r="I7652" s="134"/>
      <c r="J7652" s="123">
        <f>IF(OR(tbl_Metraj22[[#This Row],[TARIH]]="",tbl_Metraj22[[#This Row],[TARIH]]="-"),0,IF(tbl_Metraj22[[#This Row],[YUZDE]]=0,tbl_Metraj22[[#This Row],[METRAJ_BETON]],tbl_Metraj22[[#This Row],[YUZDE]]*tbl_Metraj22[[#This Row],[METRAJ_BETON]]))</f>
        <v>4.75</v>
      </c>
      <c r="K7652" s="2" t="s">
        <v>1436</v>
      </c>
    </row>
    <row r="7653" spans="1:11" ht="14.25" x14ac:dyDescent="0.2">
      <c r="A7653" s="2" t="s">
        <v>2977</v>
      </c>
      <c r="B7653" s="124" t="s">
        <v>10741</v>
      </c>
      <c r="C7653" s="124"/>
      <c r="D7653" s="126">
        <v>12.96</v>
      </c>
      <c r="E7653" s="124" t="s">
        <v>770</v>
      </c>
      <c r="F7653" s="124">
        <v>-5</v>
      </c>
      <c r="G7653" s="2" t="s">
        <v>20238</v>
      </c>
      <c r="H7653" s="130">
        <v>45888</v>
      </c>
      <c r="I7653" s="134"/>
      <c r="J7653" s="123">
        <f>IF(OR(tbl_Metraj22[[#This Row],[TARIH]]="",tbl_Metraj22[[#This Row],[TARIH]]="-"),0,IF(tbl_Metraj22[[#This Row],[YUZDE]]=0,tbl_Metraj22[[#This Row],[METRAJ_BETON]],tbl_Metraj22[[#This Row],[YUZDE]]*tbl_Metraj22[[#This Row],[METRAJ_BETON]]))</f>
        <v>12.96</v>
      </c>
      <c r="K7653" s="2" t="s">
        <v>1452</v>
      </c>
    </row>
    <row r="7654" spans="1:11" ht="14.25" x14ac:dyDescent="0.2">
      <c r="A7654" s="2" t="s">
        <v>2977</v>
      </c>
      <c r="B7654" s="124" t="s">
        <v>10742</v>
      </c>
      <c r="C7654" s="124"/>
      <c r="D7654" s="126">
        <v>7.12</v>
      </c>
      <c r="E7654" s="124" t="s">
        <v>770</v>
      </c>
      <c r="F7654" s="124">
        <v>-5</v>
      </c>
      <c r="G7654" s="2" t="s">
        <v>20239</v>
      </c>
      <c r="H7654" s="130">
        <v>45888</v>
      </c>
      <c r="I7654" s="134"/>
      <c r="J7654" s="123">
        <f>IF(OR(tbl_Metraj22[[#This Row],[TARIH]]="",tbl_Metraj22[[#This Row],[TARIH]]="-"),0,IF(tbl_Metraj22[[#This Row],[YUZDE]]=0,tbl_Metraj22[[#This Row],[METRAJ_BETON]],tbl_Metraj22[[#This Row],[YUZDE]]*tbl_Metraj22[[#This Row],[METRAJ_BETON]]))</f>
        <v>7.12</v>
      </c>
      <c r="K7654" s="2" t="s">
        <v>1434</v>
      </c>
    </row>
    <row r="7655" spans="1:11" ht="14.25" x14ac:dyDescent="0.2">
      <c r="A7655" s="2" t="s">
        <v>2977</v>
      </c>
      <c r="B7655" s="124" t="s">
        <v>10743</v>
      </c>
      <c r="C7655" s="124"/>
      <c r="D7655" s="126">
        <v>40.69</v>
      </c>
      <c r="E7655" s="124" t="s">
        <v>770</v>
      </c>
      <c r="F7655" s="124">
        <v>-5</v>
      </c>
      <c r="G7655" s="2" t="s">
        <v>20240</v>
      </c>
      <c r="H7655" s="130"/>
      <c r="I7655" s="134"/>
      <c r="J7655" s="123">
        <f>IF(OR(tbl_Metraj22[[#This Row],[TARIH]]="",tbl_Metraj22[[#This Row],[TARIH]]="-"),0,IF(tbl_Metraj22[[#This Row],[YUZDE]]=0,tbl_Metraj22[[#This Row],[METRAJ_BETON]],tbl_Metraj22[[#This Row],[YUZDE]]*tbl_Metraj22[[#This Row],[METRAJ_BETON]]))</f>
        <v>0</v>
      </c>
      <c r="K7655" s="2" t="s">
        <v>1446</v>
      </c>
    </row>
    <row r="7656" spans="1:11" ht="14.25" x14ac:dyDescent="0.2">
      <c r="A7656" s="2" t="s">
        <v>2977</v>
      </c>
      <c r="B7656" s="124" t="s">
        <v>10754</v>
      </c>
      <c r="C7656" s="124"/>
      <c r="D7656" s="126">
        <v>2.67</v>
      </c>
      <c r="E7656" s="124" t="s">
        <v>770</v>
      </c>
      <c r="F7656" s="124">
        <v>-5</v>
      </c>
      <c r="G7656" s="2" t="s">
        <v>20241</v>
      </c>
      <c r="H7656" s="130">
        <v>45886</v>
      </c>
      <c r="I7656" s="134"/>
      <c r="J7656" s="123">
        <f>IF(OR(tbl_Metraj22[[#This Row],[TARIH]]="",tbl_Metraj22[[#This Row],[TARIH]]="-"),0,IF(tbl_Metraj22[[#This Row],[YUZDE]]=0,tbl_Metraj22[[#This Row],[METRAJ_BETON]],tbl_Metraj22[[#This Row],[YUZDE]]*tbl_Metraj22[[#This Row],[METRAJ_BETON]]))</f>
        <v>2.67</v>
      </c>
      <c r="K7656" s="2" t="s">
        <v>1800</v>
      </c>
    </row>
    <row r="7657" spans="1:11" ht="14.25" x14ac:dyDescent="0.2">
      <c r="A7657" s="2" t="s">
        <v>2977</v>
      </c>
      <c r="B7657" s="124" t="s">
        <v>10755</v>
      </c>
      <c r="C7657" s="124"/>
      <c r="D7657" s="126">
        <v>13.86</v>
      </c>
      <c r="E7657" s="124" t="s">
        <v>770</v>
      </c>
      <c r="F7657" s="124">
        <v>-5</v>
      </c>
      <c r="G7657" s="2" t="s">
        <v>20242</v>
      </c>
      <c r="H7657" s="130">
        <v>45886</v>
      </c>
      <c r="I7657" s="134"/>
      <c r="J7657" s="123">
        <f>IF(OR(tbl_Metraj22[[#This Row],[TARIH]]="",tbl_Metraj22[[#This Row],[TARIH]]="-"),0,IF(tbl_Metraj22[[#This Row],[YUZDE]]=0,tbl_Metraj22[[#This Row],[METRAJ_BETON]],tbl_Metraj22[[#This Row],[YUZDE]]*tbl_Metraj22[[#This Row],[METRAJ_BETON]]))</f>
        <v>13.86</v>
      </c>
      <c r="K7657" s="2" t="s">
        <v>1799</v>
      </c>
    </row>
    <row r="7658" spans="1:11" ht="14.25" x14ac:dyDescent="0.2">
      <c r="A7658" s="2" t="s">
        <v>2977</v>
      </c>
      <c r="B7658" s="124" t="s">
        <v>10756</v>
      </c>
      <c r="C7658" s="124"/>
      <c r="D7658" s="126">
        <v>11.29</v>
      </c>
      <c r="E7658" s="124" t="s">
        <v>770</v>
      </c>
      <c r="F7658" s="124">
        <v>-5</v>
      </c>
      <c r="G7658" s="2" t="s">
        <v>20243</v>
      </c>
      <c r="H7658" s="130">
        <v>45885</v>
      </c>
      <c r="I7658" s="134"/>
      <c r="J7658" s="123">
        <f>IF(OR(tbl_Metraj22[[#This Row],[TARIH]]="",tbl_Metraj22[[#This Row],[TARIH]]="-"),0,IF(tbl_Metraj22[[#This Row],[YUZDE]]=0,tbl_Metraj22[[#This Row],[METRAJ_BETON]],tbl_Metraj22[[#This Row],[YUZDE]]*tbl_Metraj22[[#This Row],[METRAJ_BETON]]))</f>
        <v>11.29</v>
      </c>
      <c r="K7658" s="2" t="s">
        <v>1796</v>
      </c>
    </row>
    <row r="7659" spans="1:11" ht="14.25" x14ac:dyDescent="0.2">
      <c r="A7659" s="2" t="s">
        <v>2977</v>
      </c>
      <c r="B7659" s="124" t="s">
        <v>10757</v>
      </c>
      <c r="C7659" s="124"/>
      <c r="D7659" s="126">
        <v>6.34</v>
      </c>
      <c r="E7659" s="124" t="s">
        <v>770</v>
      </c>
      <c r="F7659" s="124">
        <v>-5</v>
      </c>
      <c r="G7659" s="2" t="s">
        <v>20244</v>
      </c>
      <c r="H7659" s="130">
        <v>45885</v>
      </c>
      <c r="I7659" s="134"/>
      <c r="J7659" s="123">
        <f>IF(OR(tbl_Metraj22[[#This Row],[TARIH]]="",tbl_Metraj22[[#This Row],[TARIH]]="-"),0,IF(tbl_Metraj22[[#This Row],[YUZDE]]=0,tbl_Metraj22[[#This Row],[METRAJ_BETON]],tbl_Metraj22[[#This Row],[YUZDE]]*tbl_Metraj22[[#This Row],[METRAJ_BETON]]))</f>
        <v>6.34</v>
      </c>
      <c r="K7659" s="2" t="s">
        <v>1797</v>
      </c>
    </row>
    <row r="7660" spans="1:11" ht="14.25" x14ac:dyDescent="0.2">
      <c r="A7660" s="2" t="s">
        <v>2977</v>
      </c>
      <c r="B7660" s="124" t="s">
        <v>10758</v>
      </c>
      <c r="C7660" s="124"/>
      <c r="D7660" s="126">
        <v>4.68</v>
      </c>
      <c r="E7660" s="124" t="s">
        <v>770</v>
      </c>
      <c r="F7660" s="124">
        <v>-5</v>
      </c>
      <c r="G7660" s="2" t="s">
        <v>20245</v>
      </c>
      <c r="H7660" s="130">
        <v>45885</v>
      </c>
      <c r="I7660" s="134"/>
      <c r="J7660" s="123">
        <f>IF(OR(tbl_Metraj22[[#This Row],[TARIH]]="",tbl_Metraj22[[#This Row],[TARIH]]="-"),0,IF(tbl_Metraj22[[#This Row],[YUZDE]]=0,tbl_Metraj22[[#This Row],[METRAJ_BETON]],tbl_Metraj22[[#This Row],[YUZDE]]*tbl_Metraj22[[#This Row],[METRAJ_BETON]]))</f>
        <v>4.68</v>
      </c>
      <c r="K7660" s="2" t="s">
        <v>1798</v>
      </c>
    </row>
    <row r="7661" spans="1:11" ht="14.25" x14ac:dyDescent="0.2">
      <c r="A7661" s="2" t="s">
        <v>2977</v>
      </c>
      <c r="B7661" s="124" t="s">
        <v>10759</v>
      </c>
      <c r="C7661" s="124"/>
      <c r="D7661" s="126">
        <v>1.29</v>
      </c>
      <c r="E7661" s="124" t="s">
        <v>770</v>
      </c>
      <c r="F7661" s="124">
        <v>-5</v>
      </c>
      <c r="G7661" s="2" t="s">
        <v>20246</v>
      </c>
      <c r="H7661" s="130">
        <v>45885</v>
      </c>
      <c r="I7661" s="134"/>
      <c r="J7661" s="123">
        <f>IF(OR(tbl_Metraj22[[#This Row],[TARIH]]="",tbl_Metraj22[[#This Row],[TARIH]]="-"),0,IF(tbl_Metraj22[[#This Row],[YUZDE]]=0,tbl_Metraj22[[#This Row],[METRAJ_BETON]],tbl_Metraj22[[#This Row],[YUZDE]]*tbl_Metraj22[[#This Row],[METRAJ_BETON]]))</f>
        <v>1.29</v>
      </c>
      <c r="K7661" s="2" t="s">
        <v>1793</v>
      </c>
    </row>
    <row r="7662" spans="1:11" ht="14.25" x14ac:dyDescent="0.2">
      <c r="A7662" s="2" t="s">
        <v>2977</v>
      </c>
      <c r="B7662" s="124" t="s">
        <v>10760</v>
      </c>
      <c r="C7662" s="124"/>
      <c r="D7662" s="126">
        <v>4.22</v>
      </c>
      <c r="E7662" s="124" t="s">
        <v>770</v>
      </c>
      <c r="F7662" s="124">
        <v>-5</v>
      </c>
      <c r="G7662" s="2" t="s">
        <v>20247</v>
      </c>
      <c r="H7662" s="130">
        <v>45886</v>
      </c>
      <c r="I7662" s="134"/>
      <c r="J7662" s="123">
        <f>IF(OR(tbl_Metraj22[[#This Row],[TARIH]]="",tbl_Metraj22[[#This Row],[TARIH]]="-"),0,IF(tbl_Metraj22[[#This Row],[YUZDE]]=0,tbl_Metraj22[[#This Row],[METRAJ_BETON]],tbl_Metraj22[[#This Row],[YUZDE]]*tbl_Metraj22[[#This Row],[METRAJ_BETON]]))</f>
        <v>4.22</v>
      </c>
      <c r="K7662" s="2" t="s">
        <v>1803</v>
      </c>
    </row>
    <row r="7663" spans="1:11" ht="14.25" x14ac:dyDescent="0.2">
      <c r="A7663" s="2" t="s">
        <v>2977</v>
      </c>
      <c r="B7663" s="124" t="s">
        <v>10761</v>
      </c>
      <c r="C7663" s="124"/>
      <c r="D7663" s="126">
        <v>4.6500000000000004</v>
      </c>
      <c r="E7663" s="124" t="s">
        <v>770</v>
      </c>
      <c r="F7663" s="124">
        <v>-5</v>
      </c>
      <c r="G7663" s="2" t="s">
        <v>20248</v>
      </c>
      <c r="H7663" s="130">
        <v>45886</v>
      </c>
      <c r="I7663" s="134"/>
      <c r="J7663" s="123">
        <f>IF(OR(tbl_Metraj22[[#This Row],[TARIH]]="",tbl_Metraj22[[#This Row],[TARIH]]="-"),0,IF(tbl_Metraj22[[#This Row],[YUZDE]]=0,tbl_Metraj22[[#This Row],[METRAJ_BETON]],tbl_Metraj22[[#This Row],[YUZDE]]*tbl_Metraj22[[#This Row],[METRAJ_BETON]]))</f>
        <v>4.6500000000000004</v>
      </c>
      <c r="K7663" s="2" t="s">
        <v>1795</v>
      </c>
    </row>
    <row r="7664" spans="1:11" ht="14.25" x14ac:dyDescent="0.2">
      <c r="A7664" s="2" t="s">
        <v>2977</v>
      </c>
      <c r="B7664" s="124" t="s">
        <v>10762</v>
      </c>
      <c r="C7664" s="124"/>
      <c r="D7664" s="126">
        <v>20.100000000000001</v>
      </c>
      <c r="E7664" s="124" t="s">
        <v>770</v>
      </c>
      <c r="F7664" s="124">
        <v>-5</v>
      </c>
      <c r="G7664" s="2" t="s">
        <v>20249</v>
      </c>
      <c r="H7664" s="130">
        <v>45886</v>
      </c>
      <c r="I7664" s="134"/>
      <c r="J7664" s="123">
        <f>IF(OR(tbl_Metraj22[[#This Row],[TARIH]]="",tbl_Metraj22[[#This Row],[TARIH]]="-"),0,IF(tbl_Metraj22[[#This Row],[YUZDE]]=0,tbl_Metraj22[[#This Row],[METRAJ_BETON]],tbl_Metraj22[[#This Row],[YUZDE]]*tbl_Metraj22[[#This Row],[METRAJ_BETON]]))</f>
        <v>20.100000000000001</v>
      </c>
      <c r="K7664" s="2" t="s">
        <v>1794</v>
      </c>
    </row>
    <row r="7665" spans="1:11" ht="14.25" x14ac:dyDescent="0.2">
      <c r="A7665" s="2" t="s">
        <v>2977</v>
      </c>
      <c r="B7665" s="124" t="s">
        <v>10763</v>
      </c>
      <c r="C7665" s="124"/>
      <c r="D7665" s="126">
        <v>11.02</v>
      </c>
      <c r="E7665" s="124" t="s">
        <v>770</v>
      </c>
      <c r="F7665" s="124">
        <v>-5</v>
      </c>
      <c r="G7665" s="2" t="s">
        <v>20250</v>
      </c>
      <c r="H7665" s="130">
        <v>45886</v>
      </c>
      <c r="I7665" s="134"/>
      <c r="J7665" s="123">
        <f>IF(OR(tbl_Metraj22[[#This Row],[TARIH]]="",tbl_Metraj22[[#This Row],[TARIH]]="-"),0,IF(tbl_Metraj22[[#This Row],[YUZDE]]=0,tbl_Metraj22[[#This Row],[METRAJ_BETON]],tbl_Metraj22[[#This Row],[YUZDE]]*tbl_Metraj22[[#This Row],[METRAJ_BETON]]))</f>
        <v>11.02</v>
      </c>
      <c r="K7665" s="2" t="s">
        <v>1802</v>
      </c>
    </row>
    <row r="7666" spans="1:11" ht="14.25" x14ac:dyDescent="0.2">
      <c r="A7666" s="2" t="s">
        <v>2977</v>
      </c>
      <c r="B7666" s="124" t="s">
        <v>12051</v>
      </c>
      <c r="C7666" s="124"/>
      <c r="D7666" s="126">
        <v>15.97</v>
      </c>
      <c r="E7666" s="124" t="s">
        <v>770</v>
      </c>
      <c r="F7666" s="124">
        <v>-5</v>
      </c>
      <c r="G7666" s="2" t="s">
        <v>20251</v>
      </c>
      <c r="H7666" s="130">
        <v>45888</v>
      </c>
      <c r="I7666" s="134"/>
      <c r="J7666" s="123">
        <f>IF(OR(tbl_Metraj22[[#This Row],[TARIH]]="",tbl_Metraj22[[#This Row],[TARIH]]="-"),0,IF(tbl_Metraj22[[#This Row],[YUZDE]]=0,tbl_Metraj22[[#This Row],[METRAJ_BETON]],tbl_Metraj22[[#This Row],[YUZDE]]*tbl_Metraj22[[#This Row],[METRAJ_BETON]]))</f>
        <v>15.97</v>
      </c>
      <c r="K7666" s="2" t="s">
        <v>1433</v>
      </c>
    </row>
    <row r="7667" spans="1:11" ht="14.25" x14ac:dyDescent="0.2">
      <c r="A7667" s="2" t="s">
        <v>2977</v>
      </c>
      <c r="B7667" s="124" t="s">
        <v>12077</v>
      </c>
      <c r="C7667" s="124"/>
      <c r="D7667" s="126">
        <v>12.59</v>
      </c>
      <c r="E7667" s="124" t="s">
        <v>770</v>
      </c>
      <c r="F7667" s="124">
        <v>-5</v>
      </c>
      <c r="G7667" s="2" t="s">
        <v>20252</v>
      </c>
      <c r="H7667" s="130"/>
      <c r="I7667" s="134"/>
      <c r="J7667" s="123">
        <f>IF(OR(tbl_Metraj22[[#This Row],[TARIH]]="",tbl_Metraj22[[#This Row],[TARIH]]="-"),0,IF(tbl_Metraj22[[#This Row],[YUZDE]]=0,tbl_Metraj22[[#This Row],[METRAJ_BETON]],tbl_Metraj22[[#This Row],[YUZDE]]*tbl_Metraj22[[#This Row],[METRAJ_BETON]]))</f>
        <v>0</v>
      </c>
    </row>
    <row r="7668" spans="1:11" ht="14.25" x14ac:dyDescent="0.2">
      <c r="A7668" s="2" t="s">
        <v>2977</v>
      </c>
      <c r="B7668" s="124" t="s">
        <v>12078</v>
      </c>
      <c r="C7668" s="124"/>
      <c r="D7668" s="126">
        <v>18.829999999999998</v>
      </c>
      <c r="E7668" s="124" t="s">
        <v>770</v>
      </c>
      <c r="F7668" s="124">
        <v>-5</v>
      </c>
      <c r="G7668" s="2" t="s">
        <v>20253</v>
      </c>
      <c r="H7668" s="130"/>
      <c r="I7668" s="134"/>
      <c r="J7668" s="123">
        <f>IF(OR(tbl_Metraj22[[#This Row],[TARIH]]="",tbl_Metraj22[[#This Row],[TARIH]]="-"),0,IF(tbl_Metraj22[[#This Row],[YUZDE]]=0,tbl_Metraj22[[#This Row],[METRAJ_BETON]],tbl_Metraj22[[#This Row],[YUZDE]]*tbl_Metraj22[[#This Row],[METRAJ_BETON]]))</f>
        <v>0</v>
      </c>
    </row>
    <row r="7669" spans="1:11" ht="14.25" x14ac:dyDescent="0.2">
      <c r="A7669" s="2" t="s">
        <v>2977</v>
      </c>
      <c r="B7669" s="124" t="s">
        <v>12079</v>
      </c>
      <c r="C7669" s="124"/>
      <c r="D7669" s="126">
        <v>12.97</v>
      </c>
      <c r="E7669" s="124" t="s">
        <v>770</v>
      </c>
      <c r="F7669" s="124">
        <v>-5</v>
      </c>
      <c r="G7669" s="2" t="s">
        <v>20254</v>
      </c>
      <c r="H7669" s="130">
        <v>45889</v>
      </c>
      <c r="I7669" s="134"/>
      <c r="J7669" s="123">
        <f>IF(OR(tbl_Metraj22[[#This Row],[TARIH]]="",tbl_Metraj22[[#This Row],[TARIH]]="-"),0,IF(tbl_Metraj22[[#This Row],[YUZDE]]=0,tbl_Metraj22[[#This Row],[METRAJ_BETON]],tbl_Metraj22[[#This Row],[YUZDE]]*tbl_Metraj22[[#This Row],[METRAJ_BETON]]))</f>
        <v>12.97</v>
      </c>
      <c r="K7669" s="2" t="s">
        <v>1454</v>
      </c>
    </row>
    <row r="7670" spans="1:11" ht="14.25" x14ac:dyDescent="0.2">
      <c r="A7670" s="2" t="s">
        <v>2977</v>
      </c>
      <c r="B7670" s="124" t="s">
        <v>12080</v>
      </c>
      <c r="C7670" s="124"/>
      <c r="D7670" s="126">
        <v>12.08</v>
      </c>
      <c r="E7670" s="124" t="s">
        <v>770</v>
      </c>
      <c r="F7670" s="124">
        <v>-5</v>
      </c>
      <c r="G7670" s="2" t="s">
        <v>20255</v>
      </c>
      <c r="H7670" s="130">
        <v>45889</v>
      </c>
      <c r="I7670" s="134"/>
      <c r="J7670" s="123">
        <f>IF(OR(tbl_Metraj22[[#This Row],[TARIH]]="",tbl_Metraj22[[#This Row],[TARIH]]="-"),0,IF(tbl_Metraj22[[#This Row],[YUZDE]]=0,tbl_Metraj22[[#This Row],[METRAJ_BETON]],tbl_Metraj22[[#This Row],[YUZDE]]*tbl_Metraj22[[#This Row],[METRAJ_BETON]]))</f>
        <v>12.08</v>
      </c>
      <c r="K7670" s="2" t="s">
        <v>1450</v>
      </c>
    </row>
    <row r="7671" spans="1:11" ht="14.25" x14ac:dyDescent="0.2">
      <c r="A7671" s="2" t="s">
        <v>2977</v>
      </c>
      <c r="B7671" s="124" t="s">
        <v>12081</v>
      </c>
      <c r="C7671" s="124"/>
      <c r="D7671" s="126">
        <v>13.99</v>
      </c>
      <c r="E7671" s="124" t="s">
        <v>770</v>
      </c>
      <c r="F7671" s="124">
        <v>-5</v>
      </c>
      <c r="G7671" s="2" t="s">
        <v>20256</v>
      </c>
      <c r="H7671" s="130">
        <v>45888</v>
      </c>
      <c r="I7671" s="134"/>
      <c r="J7671" s="123">
        <f>IF(OR(tbl_Metraj22[[#This Row],[TARIH]]="",tbl_Metraj22[[#This Row],[TARIH]]="-"),0,IF(tbl_Metraj22[[#This Row],[YUZDE]]=0,tbl_Metraj22[[#This Row],[METRAJ_BETON]],tbl_Metraj22[[#This Row],[YUZDE]]*tbl_Metraj22[[#This Row],[METRAJ_BETON]]))</f>
        <v>13.99</v>
      </c>
      <c r="K7671" s="2" t="s">
        <v>1431</v>
      </c>
    </row>
    <row r="7672" spans="1:11" ht="14.25" x14ac:dyDescent="0.2">
      <c r="A7672" s="2" t="s">
        <v>2977</v>
      </c>
      <c r="B7672" s="124" t="s">
        <v>12153</v>
      </c>
      <c r="C7672" s="124"/>
      <c r="D7672" s="126">
        <v>10.69</v>
      </c>
      <c r="E7672" s="124" t="s">
        <v>770</v>
      </c>
      <c r="F7672" s="124">
        <v>-5</v>
      </c>
      <c r="G7672" s="2" t="s">
        <v>20257</v>
      </c>
      <c r="H7672" s="130">
        <v>45888</v>
      </c>
      <c r="I7672" s="134"/>
      <c r="J7672" s="123">
        <f>IF(OR(tbl_Metraj22[[#This Row],[TARIH]]="",tbl_Metraj22[[#This Row],[TARIH]]="-"),0,IF(tbl_Metraj22[[#This Row],[YUZDE]]=0,tbl_Metraj22[[#This Row],[METRAJ_BETON]],tbl_Metraj22[[#This Row],[YUZDE]]*tbl_Metraj22[[#This Row],[METRAJ_BETON]]))</f>
        <v>10.69</v>
      </c>
      <c r="K7672" s="2" t="s">
        <v>1435</v>
      </c>
    </row>
    <row r="7673" spans="1:11" ht="14.25" x14ac:dyDescent="0.2">
      <c r="A7673" s="2" t="s">
        <v>2977</v>
      </c>
      <c r="B7673" s="124" t="s">
        <v>12154</v>
      </c>
      <c r="C7673" s="124"/>
      <c r="D7673" s="126">
        <v>0.79</v>
      </c>
      <c r="E7673" s="124" t="s">
        <v>770</v>
      </c>
      <c r="F7673" s="124">
        <v>-5</v>
      </c>
      <c r="G7673" s="2" t="s">
        <v>20258</v>
      </c>
      <c r="H7673" s="130"/>
      <c r="I7673" s="134"/>
      <c r="J7673" s="123">
        <f>IF(OR(tbl_Metraj22[[#This Row],[TARIH]]="",tbl_Metraj22[[#This Row],[TARIH]]="-"),0,IF(tbl_Metraj22[[#This Row],[YUZDE]]=0,tbl_Metraj22[[#This Row],[METRAJ_BETON]],tbl_Metraj22[[#This Row],[YUZDE]]*tbl_Metraj22[[#This Row],[METRAJ_BETON]]))</f>
        <v>0</v>
      </c>
    </row>
    <row r="7674" spans="1:11" ht="14.25" x14ac:dyDescent="0.2">
      <c r="A7674" s="2" t="s">
        <v>2977</v>
      </c>
      <c r="B7674" s="124" t="s">
        <v>12155</v>
      </c>
      <c r="C7674" s="124"/>
      <c r="D7674" s="126">
        <v>7.92</v>
      </c>
      <c r="E7674" s="124" t="s">
        <v>770</v>
      </c>
      <c r="F7674" s="124">
        <v>-5</v>
      </c>
      <c r="G7674" s="2" t="s">
        <v>20259</v>
      </c>
      <c r="H7674" s="130">
        <v>45889</v>
      </c>
      <c r="I7674" s="134"/>
      <c r="J7674" s="123">
        <f>IF(OR(tbl_Metraj22[[#This Row],[TARIH]]="",tbl_Metraj22[[#This Row],[TARIH]]="-"),0,IF(tbl_Metraj22[[#This Row],[YUZDE]]=0,tbl_Metraj22[[#This Row],[METRAJ_BETON]],tbl_Metraj22[[#This Row],[YUZDE]]*tbl_Metraj22[[#This Row],[METRAJ_BETON]]))</f>
        <v>7.92</v>
      </c>
      <c r="K7674" s="2" t="s">
        <v>1804</v>
      </c>
    </row>
    <row r="7675" spans="1:11" ht="14.25" x14ac:dyDescent="0.2">
      <c r="A7675" s="2" t="s">
        <v>2977</v>
      </c>
      <c r="B7675" s="124" t="s">
        <v>12158</v>
      </c>
      <c r="C7675" s="124"/>
      <c r="D7675" s="126">
        <v>7.33</v>
      </c>
      <c r="E7675" s="124" t="s">
        <v>770</v>
      </c>
      <c r="F7675" s="124">
        <v>-5</v>
      </c>
      <c r="G7675" s="2" t="s">
        <v>20260</v>
      </c>
      <c r="H7675" s="130">
        <v>45887</v>
      </c>
      <c r="I7675" s="134"/>
      <c r="J7675" s="123">
        <f>IF(OR(tbl_Metraj22[[#This Row],[TARIH]]="",tbl_Metraj22[[#This Row],[TARIH]]="-"),0,IF(tbl_Metraj22[[#This Row],[YUZDE]]=0,tbl_Metraj22[[#This Row],[METRAJ_BETON]],tbl_Metraj22[[#This Row],[YUZDE]]*tbl_Metraj22[[#This Row],[METRAJ_BETON]]))</f>
        <v>7.33</v>
      </c>
      <c r="K7675" s="2" t="s">
        <v>1801</v>
      </c>
    </row>
    <row r="7676" spans="1:11" ht="14.25" x14ac:dyDescent="0.2">
      <c r="A7676" s="2" t="s">
        <v>754</v>
      </c>
      <c r="B7676" s="124" t="s">
        <v>12561</v>
      </c>
      <c r="C7676" s="124"/>
      <c r="D7676" s="126">
        <v>-4.26</v>
      </c>
      <c r="E7676" s="124" t="s">
        <v>770</v>
      </c>
      <c r="F7676" s="124">
        <v>-5</v>
      </c>
      <c r="G7676" s="2" t="s">
        <v>20261</v>
      </c>
      <c r="H7676" s="130"/>
      <c r="I7676" s="134"/>
      <c r="J7676" s="123">
        <f>IF(OR(tbl_Metraj22[[#This Row],[TARIH]]="",tbl_Metraj22[[#This Row],[TARIH]]="-"),0,IF(tbl_Metraj22[[#This Row],[YUZDE]]=0,tbl_Metraj22[[#This Row],[METRAJ_BETON]],tbl_Metraj22[[#This Row],[YUZDE]]*tbl_Metraj22[[#This Row],[METRAJ_BETON]]))</f>
        <v>0</v>
      </c>
    </row>
    <row r="7677" spans="1:11" ht="14.25" x14ac:dyDescent="0.2">
      <c r="A7677" s="2" t="s">
        <v>754</v>
      </c>
      <c r="B7677" s="124" t="s">
        <v>12562</v>
      </c>
      <c r="C7677" s="124"/>
      <c r="D7677" s="126">
        <v>-6.77</v>
      </c>
      <c r="E7677" s="124" t="s">
        <v>770</v>
      </c>
      <c r="F7677" s="124">
        <v>-5</v>
      </c>
      <c r="G7677" s="2" t="s">
        <v>20262</v>
      </c>
      <c r="H7677" s="130"/>
      <c r="I7677" s="134"/>
      <c r="J7677" s="123">
        <f>IF(OR(tbl_Metraj22[[#This Row],[TARIH]]="",tbl_Metraj22[[#This Row],[TARIH]]="-"),0,IF(tbl_Metraj22[[#This Row],[YUZDE]]=0,tbl_Metraj22[[#This Row],[METRAJ_BETON]],tbl_Metraj22[[#This Row],[YUZDE]]*tbl_Metraj22[[#This Row],[METRAJ_BETON]]))</f>
        <v>0</v>
      </c>
    </row>
    <row r="7678" spans="1:11" ht="14.25" x14ac:dyDescent="0.2">
      <c r="A7678" s="2" t="s">
        <v>754</v>
      </c>
      <c r="B7678" s="124" t="s">
        <v>12565</v>
      </c>
      <c r="C7678" s="124"/>
      <c r="D7678" s="126">
        <v>84.73</v>
      </c>
      <c r="E7678" s="124" t="s">
        <v>770</v>
      </c>
      <c r="F7678" s="124">
        <v>-5</v>
      </c>
      <c r="G7678" s="2" t="s">
        <v>20263</v>
      </c>
      <c r="H7678" s="130"/>
      <c r="I7678" s="134"/>
      <c r="J7678" s="123">
        <f>IF(OR(tbl_Metraj22[[#This Row],[TARIH]]="",tbl_Metraj22[[#This Row],[TARIH]]="-"),0,IF(tbl_Metraj22[[#This Row],[YUZDE]]=0,tbl_Metraj22[[#This Row],[METRAJ_BETON]],tbl_Metraj22[[#This Row],[YUZDE]]*tbl_Metraj22[[#This Row],[METRAJ_BETON]]))</f>
        <v>0</v>
      </c>
    </row>
    <row r="7679" spans="1:11" ht="14.25" x14ac:dyDescent="0.2">
      <c r="A7679" s="2" t="s">
        <v>754</v>
      </c>
      <c r="B7679" s="124" t="s">
        <v>12570</v>
      </c>
      <c r="C7679" s="124"/>
      <c r="D7679" s="126">
        <v>19.03</v>
      </c>
      <c r="E7679" s="124" t="s">
        <v>770</v>
      </c>
      <c r="F7679" s="124">
        <v>-5</v>
      </c>
      <c r="G7679" s="2" t="s">
        <v>20264</v>
      </c>
      <c r="H7679" s="130"/>
      <c r="I7679" s="134"/>
      <c r="J7679" s="123">
        <f>IF(OR(tbl_Metraj22[[#This Row],[TARIH]]="",tbl_Metraj22[[#This Row],[TARIH]]="-"),0,IF(tbl_Metraj22[[#This Row],[YUZDE]]=0,tbl_Metraj22[[#This Row],[METRAJ_BETON]],tbl_Metraj22[[#This Row],[YUZDE]]*tbl_Metraj22[[#This Row],[METRAJ_BETON]]))</f>
        <v>0</v>
      </c>
    </row>
    <row r="7680" spans="1:11" ht="14.25" x14ac:dyDescent="0.2">
      <c r="A7680" s="2" t="s">
        <v>754</v>
      </c>
      <c r="B7680" s="124" t="s">
        <v>12571</v>
      </c>
      <c r="C7680" s="124"/>
      <c r="D7680" s="126">
        <v>16.079999999999998</v>
      </c>
      <c r="E7680" s="124" t="s">
        <v>770</v>
      </c>
      <c r="F7680" s="124">
        <v>-5</v>
      </c>
      <c r="G7680" s="2" t="s">
        <v>20265</v>
      </c>
      <c r="H7680" s="130"/>
      <c r="I7680" s="134"/>
      <c r="J7680" s="123">
        <f>IF(OR(tbl_Metraj22[[#This Row],[TARIH]]="",tbl_Metraj22[[#This Row],[TARIH]]="-"),0,IF(tbl_Metraj22[[#This Row],[YUZDE]]=0,tbl_Metraj22[[#This Row],[METRAJ_BETON]],tbl_Metraj22[[#This Row],[YUZDE]]*tbl_Metraj22[[#This Row],[METRAJ_BETON]]))</f>
        <v>0</v>
      </c>
    </row>
    <row r="7681" spans="1:11" ht="14.25" x14ac:dyDescent="0.2">
      <c r="A7681" s="2" t="s">
        <v>754</v>
      </c>
      <c r="B7681" s="124" t="s">
        <v>12572</v>
      </c>
      <c r="C7681" s="124"/>
      <c r="D7681" s="126">
        <v>16.22</v>
      </c>
      <c r="E7681" s="124" t="s">
        <v>770</v>
      </c>
      <c r="F7681" s="124">
        <v>-5</v>
      </c>
      <c r="G7681" s="2" t="s">
        <v>20266</v>
      </c>
      <c r="H7681" s="130"/>
      <c r="I7681" s="134"/>
      <c r="J7681" s="123">
        <f>IF(OR(tbl_Metraj22[[#This Row],[TARIH]]="",tbl_Metraj22[[#This Row],[TARIH]]="-"),0,IF(tbl_Metraj22[[#This Row],[YUZDE]]=0,tbl_Metraj22[[#This Row],[METRAJ_BETON]],tbl_Metraj22[[#This Row],[YUZDE]]*tbl_Metraj22[[#This Row],[METRAJ_BETON]]))</f>
        <v>0</v>
      </c>
    </row>
    <row r="7682" spans="1:11" ht="14.25" x14ac:dyDescent="0.2">
      <c r="A7682" s="2" t="s">
        <v>754</v>
      </c>
      <c r="B7682" s="124" t="s">
        <v>12573</v>
      </c>
      <c r="C7682" s="124"/>
      <c r="D7682" s="126">
        <v>31.82</v>
      </c>
      <c r="E7682" s="124" t="s">
        <v>770</v>
      </c>
      <c r="F7682" s="124">
        <v>-5</v>
      </c>
      <c r="G7682" s="2" t="s">
        <v>20267</v>
      </c>
      <c r="H7682" s="130"/>
      <c r="I7682" s="134"/>
      <c r="J7682" s="123">
        <f>IF(OR(tbl_Metraj22[[#This Row],[TARIH]]="",tbl_Metraj22[[#This Row],[TARIH]]="-"),0,IF(tbl_Metraj22[[#This Row],[YUZDE]]=0,tbl_Metraj22[[#This Row],[METRAJ_BETON]],tbl_Metraj22[[#This Row],[YUZDE]]*tbl_Metraj22[[#This Row],[METRAJ_BETON]]))</f>
        <v>0</v>
      </c>
    </row>
    <row r="7683" spans="1:11" ht="14.25" x14ac:dyDescent="0.2">
      <c r="A7683" s="2" t="s">
        <v>754</v>
      </c>
      <c r="B7683" s="124" t="s">
        <v>12575</v>
      </c>
      <c r="C7683" s="124"/>
      <c r="D7683" s="126">
        <v>863.91</v>
      </c>
      <c r="E7683" s="124" t="s">
        <v>770</v>
      </c>
      <c r="F7683" s="124">
        <v>-5</v>
      </c>
      <c r="G7683" s="2" t="s">
        <v>20268</v>
      </c>
      <c r="H7683" s="130"/>
      <c r="I7683" s="134"/>
      <c r="J7683" s="123">
        <f>IF(OR(tbl_Metraj22[[#This Row],[TARIH]]="",tbl_Metraj22[[#This Row],[TARIH]]="-"),0,IF(tbl_Metraj22[[#This Row],[YUZDE]]=0,tbl_Metraj22[[#This Row],[METRAJ_BETON]],tbl_Metraj22[[#This Row],[YUZDE]]*tbl_Metraj22[[#This Row],[METRAJ_BETON]]))</f>
        <v>0</v>
      </c>
    </row>
    <row r="7684" spans="1:11" ht="14.25" x14ac:dyDescent="0.2">
      <c r="A7684" s="2" t="s">
        <v>754</v>
      </c>
      <c r="B7684" s="124" t="s">
        <v>12576</v>
      </c>
      <c r="C7684" s="124"/>
      <c r="D7684" s="126">
        <v>31.92</v>
      </c>
      <c r="E7684" s="124" t="s">
        <v>770</v>
      </c>
      <c r="F7684" s="124">
        <v>-5</v>
      </c>
      <c r="G7684" s="2" t="s">
        <v>20269</v>
      </c>
      <c r="H7684" s="130"/>
      <c r="I7684" s="134"/>
      <c r="J7684" s="123">
        <f>IF(OR(tbl_Metraj22[[#This Row],[TARIH]]="",tbl_Metraj22[[#This Row],[TARIH]]="-"),0,IF(tbl_Metraj22[[#This Row],[YUZDE]]=0,tbl_Metraj22[[#This Row],[METRAJ_BETON]],tbl_Metraj22[[#This Row],[YUZDE]]*tbl_Metraj22[[#This Row],[METRAJ_BETON]]))</f>
        <v>0</v>
      </c>
    </row>
    <row r="7685" spans="1:11" ht="14.25" x14ac:dyDescent="0.2">
      <c r="A7685" s="2" t="s">
        <v>754</v>
      </c>
      <c r="B7685" s="124" t="s">
        <v>12577</v>
      </c>
      <c r="C7685" s="124"/>
      <c r="D7685" s="126">
        <v>10.94</v>
      </c>
      <c r="E7685" s="124" t="s">
        <v>770</v>
      </c>
      <c r="F7685" s="124">
        <v>-5</v>
      </c>
      <c r="G7685" s="2" t="s">
        <v>20270</v>
      </c>
      <c r="H7685" s="130"/>
      <c r="I7685" s="134"/>
      <c r="J7685" s="123">
        <f>IF(OR(tbl_Metraj22[[#This Row],[TARIH]]="",tbl_Metraj22[[#This Row],[TARIH]]="-"),0,IF(tbl_Metraj22[[#This Row],[YUZDE]]=0,tbl_Metraj22[[#This Row],[METRAJ_BETON]],tbl_Metraj22[[#This Row],[YUZDE]]*tbl_Metraj22[[#This Row],[METRAJ_BETON]]))</f>
        <v>0</v>
      </c>
    </row>
    <row r="7686" spans="1:11" ht="14.25" x14ac:dyDescent="0.2">
      <c r="A7686" s="2" t="s">
        <v>754</v>
      </c>
      <c r="B7686" s="124" t="s">
        <v>12578</v>
      </c>
      <c r="C7686" s="124"/>
      <c r="D7686" s="126">
        <v>10.94</v>
      </c>
      <c r="E7686" s="124" t="s">
        <v>770</v>
      </c>
      <c r="F7686" s="124">
        <v>-5</v>
      </c>
      <c r="G7686" s="2" t="s">
        <v>20271</v>
      </c>
      <c r="H7686" s="130"/>
      <c r="I7686" s="134"/>
      <c r="J7686" s="123">
        <f>IF(OR(tbl_Metraj22[[#This Row],[TARIH]]="",tbl_Metraj22[[#This Row],[TARIH]]="-"),0,IF(tbl_Metraj22[[#This Row],[YUZDE]]=0,tbl_Metraj22[[#This Row],[METRAJ_BETON]],tbl_Metraj22[[#This Row],[YUZDE]]*tbl_Metraj22[[#This Row],[METRAJ_BETON]]))</f>
        <v>0</v>
      </c>
    </row>
    <row r="7687" spans="1:11" ht="14.25" x14ac:dyDescent="0.2">
      <c r="A7687" s="2" t="s">
        <v>754</v>
      </c>
      <c r="B7687" s="124" t="s">
        <v>12579</v>
      </c>
      <c r="C7687" s="124"/>
      <c r="D7687" s="126">
        <v>9.2200000000000006</v>
      </c>
      <c r="E7687" s="124" t="s">
        <v>770</v>
      </c>
      <c r="F7687" s="124">
        <v>-5</v>
      </c>
      <c r="G7687" s="2" t="s">
        <v>20272</v>
      </c>
      <c r="H7687" s="130"/>
      <c r="I7687" s="134"/>
      <c r="J7687" s="123">
        <f>IF(OR(tbl_Metraj22[[#This Row],[TARIH]]="",tbl_Metraj22[[#This Row],[TARIH]]="-"),0,IF(tbl_Metraj22[[#This Row],[YUZDE]]=0,tbl_Metraj22[[#This Row],[METRAJ_BETON]],tbl_Metraj22[[#This Row],[YUZDE]]*tbl_Metraj22[[#This Row],[METRAJ_BETON]]))</f>
        <v>0</v>
      </c>
    </row>
    <row r="7688" spans="1:11" ht="14.25" x14ac:dyDescent="0.2">
      <c r="A7688" s="2" t="s">
        <v>754</v>
      </c>
      <c r="B7688" s="124" t="s">
        <v>12580</v>
      </c>
      <c r="C7688" s="124"/>
      <c r="D7688" s="126">
        <v>10.94</v>
      </c>
      <c r="E7688" s="124" t="s">
        <v>770</v>
      </c>
      <c r="F7688" s="124">
        <v>-5</v>
      </c>
      <c r="G7688" s="2" t="s">
        <v>20273</v>
      </c>
      <c r="H7688" s="130"/>
      <c r="I7688" s="134"/>
      <c r="J7688" s="123">
        <f>IF(OR(tbl_Metraj22[[#This Row],[TARIH]]="",tbl_Metraj22[[#This Row],[TARIH]]="-"),0,IF(tbl_Metraj22[[#This Row],[YUZDE]]=0,tbl_Metraj22[[#This Row],[METRAJ_BETON]],tbl_Metraj22[[#This Row],[YUZDE]]*tbl_Metraj22[[#This Row],[METRAJ_BETON]]))</f>
        <v>0</v>
      </c>
    </row>
    <row r="7689" spans="1:11" ht="14.25" x14ac:dyDescent="0.2">
      <c r="A7689" s="2" t="s">
        <v>787</v>
      </c>
      <c r="B7689" s="124" t="s">
        <v>12136</v>
      </c>
      <c r="C7689" s="124"/>
      <c r="D7689" s="126">
        <v>64.900000000000006</v>
      </c>
      <c r="E7689" s="124" t="s">
        <v>770</v>
      </c>
      <c r="F7689" s="124">
        <v>-4</v>
      </c>
      <c r="G7689" s="2" t="s">
        <v>20274</v>
      </c>
      <c r="H7689" s="130"/>
      <c r="I7689" s="134"/>
      <c r="J7689" s="123">
        <f>IF(OR(tbl_Metraj22[[#This Row],[TARIH]]="",tbl_Metraj22[[#This Row],[TARIH]]="-"),0,IF(tbl_Metraj22[[#This Row],[YUZDE]]=0,tbl_Metraj22[[#This Row],[METRAJ_BETON]],tbl_Metraj22[[#This Row],[YUZDE]]*tbl_Metraj22[[#This Row],[METRAJ_BETON]]))</f>
        <v>0</v>
      </c>
    </row>
    <row r="7690" spans="1:11" ht="14.25" x14ac:dyDescent="0.2">
      <c r="A7690" s="2" t="s">
        <v>787</v>
      </c>
      <c r="B7690" s="124" t="s">
        <v>12137</v>
      </c>
      <c r="C7690" s="124"/>
      <c r="D7690" s="126">
        <v>305.64</v>
      </c>
      <c r="E7690" s="124" t="s">
        <v>770</v>
      </c>
      <c r="F7690" s="124">
        <v>-4</v>
      </c>
      <c r="G7690" s="2" t="s">
        <v>20275</v>
      </c>
      <c r="H7690" s="130"/>
      <c r="I7690" s="134"/>
      <c r="J7690" s="123">
        <f>IF(OR(tbl_Metraj22[[#This Row],[TARIH]]="",tbl_Metraj22[[#This Row],[TARIH]]="-"),0,IF(tbl_Metraj22[[#This Row],[YUZDE]]=0,tbl_Metraj22[[#This Row],[METRAJ_BETON]],tbl_Metraj22[[#This Row],[YUZDE]]*tbl_Metraj22[[#This Row],[METRAJ_BETON]]))</f>
        <v>0</v>
      </c>
    </row>
    <row r="7691" spans="1:11" ht="14.25" x14ac:dyDescent="0.2">
      <c r="A7691" s="2" t="s">
        <v>787</v>
      </c>
      <c r="B7691" s="124" t="s">
        <v>12138</v>
      </c>
      <c r="C7691" s="124"/>
      <c r="D7691" s="126">
        <v>368.1</v>
      </c>
      <c r="E7691" s="124" t="s">
        <v>770</v>
      </c>
      <c r="F7691" s="124">
        <v>-4</v>
      </c>
      <c r="G7691" s="2" t="s">
        <v>20276</v>
      </c>
      <c r="H7691" s="130"/>
      <c r="I7691" s="134"/>
      <c r="J7691" s="123">
        <f>IF(OR(tbl_Metraj22[[#This Row],[TARIH]]="",tbl_Metraj22[[#This Row],[TARIH]]="-"),0,IF(tbl_Metraj22[[#This Row],[YUZDE]]=0,tbl_Metraj22[[#This Row],[METRAJ_BETON]],tbl_Metraj22[[#This Row],[YUZDE]]*tbl_Metraj22[[#This Row],[METRAJ_BETON]]))</f>
        <v>0</v>
      </c>
    </row>
    <row r="7692" spans="1:11" ht="14.25" x14ac:dyDescent="0.2">
      <c r="A7692" s="2" t="s">
        <v>734</v>
      </c>
      <c r="B7692" s="124" t="s">
        <v>11706</v>
      </c>
      <c r="C7692" s="124"/>
      <c r="D7692" s="126">
        <v>2.02</v>
      </c>
      <c r="E7692" s="124" t="s">
        <v>770</v>
      </c>
      <c r="F7692" s="124">
        <v>-4</v>
      </c>
      <c r="G7692" s="2" t="s">
        <v>20277</v>
      </c>
      <c r="H7692" s="130"/>
      <c r="I7692" s="134"/>
      <c r="J7692" s="123">
        <f>IF(OR(tbl_Metraj22[[#This Row],[TARIH]]="",tbl_Metraj22[[#This Row],[TARIH]]="-"),0,IF(tbl_Metraj22[[#This Row],[YUZDE]]=0,tbl_Metraj22[[#This Row],[METRAJ_BETON]],tbl_Metraj22[[#This Row],[YUZDE]]*tbl_Metraj22[[#This Row],[METRAJ_BETON]]))</f>
        <v>0</v>
      </c>
      <c r="K7692" s="2" t="s">
        <v>22503</v>
      </c>
    </row>
    <row r="7693" spans="1:11" ht="14.25" x14ac:dyDescent="0.2">
      <c r="A7693" s="2" t="s">
        <v>734</v>
      </c>
      <c r="B7693" s="124" t="s">
        <v>11780</v>
      </c>
      <c r="C7693" s="124"/>
      <c r="D7693" s="126">
        <v>1.23</v>
      </c>
      <c r="E7693" s="124" t="s">
        <v>770</v>
      </c>
      <c r="F7693" s="124">
        <v>-4</v>
      </c>
      <c r="G7693" s="2" t="s">
        <v>20278</v>
      </c>
      <c r="H7693" s="130"/>
      <c r="I7693" s="134"/>
      <c r="J7693" s="123">
        <f>IF(OR(tbl_Metraj22[[#This Row],[TARIH]]="",tbl_Metraj22[[#This Row],[TARIH]]="-"),0,IF(tbl_Metraj22[[#This Row],[YUZDE]]=0,tbl_Metraj22[[#This Row],[METRAJ_BETON]],tbl_Metraj22[[#This Row],[YUZDE]]*tbl_Metraj22[[#This Row],[METRAJ_BETON]]))</f>
        <v>0</v>
      </c>
      <c r="K7693" s="2" t="s">
        <v>22440</v>
      </c>
    </row>
    <row r="7694" spans="1:11" ht="14.25" x14ac:dyDescent="0.2">
      <c r="A7694" s="2" t="s">
        <v>734</v>
      </c>
      <c r="B7694" s="124" t="s">
        <v>11785</v>
      </c>
      <c r="C7694" s="124"/>
      <c r="D7694" s="126">
        <v>1.93</v>
      </c>
      <c r="E7694" s="124" t="s">
        <v>770</v>
      </c>
      <c r="F7694" s="124">
        <v>-4</v>
      </c>
      <c r="G7694" s="2" t="s">
        <v>20279</v>
      </c>
      <c r="H7694" s="130"/>
      <c r="I7694" s="134"/>
      <c r="J7694" s="123">
        <f>IF(OR(tbl_Metraj22[[#This Row],[TARIH]]="",tbl_Metraj22[[#This Row],[TARIH]]="-"),0,IF(tbl_Metraj22[[#This Row],[YUZDE]]=0,tbl_Metraj22[[#This Row],[METRAJ_BETON]],tbl_Metraj22[[#This Row],[YUZDE]]*tbl_Metraj22[[#This Row],[METRAJ_BETON]]))</f>
        <v>0</v>
      </c>
      <c r="K7694" s="2" t="s">
        <v>22401</v>
      </c>
    </row>
    <row r="7695" spans="1:11" ht="14.25" x14ac:dyDescent="0.2">
      <c r="A7695" s="2" t="s">
        <v>734</v>
      </c>
      <c r="B7695" s="124" t="s">
        <v>11789</v>
      </c>
      <c r="C7695" s="124"/>
      <c r="D7695" s="126">
        <v>1.55</v>
      </c>
      <c r="E7695" s="124" t="s">
        <v>770</v>
      </c>
      <c r="F7695" s="124">
        <v>-4</v>
      </c>
      <c r="G7695" s="2" t="s">
        <v>20280</v>
      </c>
      <c r="H7695" s="130"/>
      <c r="I7695" s="134"/>
      <c r="J7695" s="123">
        <f>IF(OR(tbl_Metraj22[[#This Row],[TARIH]]="",tbl_Metraj22[[#This Row],[TARIH]]="-"),0,IF(tbl_Metraj22[[#This Row],[YUZDE]]=0,tbl_Metraj22[[#This Row],[METRAJ_BETON]],tbl_Metraj22[[#This Row],[YUZDE]]*tbl_Metraj22[[#This Row],[METRAJ_BETON]]))</f>
        <v>0</v>
      </c>
      <c r="K7695" s="2" t="s">
        <v>22421</v>
      </c>
    </row>
    <row r="7696" spans="1:11" ht="14.25" x14ac:dyDescent="0.2">
      <c r="A7696" s="2" t="s">
        <v>734</v>
      </c>
      <c r="B7696" s="124" t="s">
        <v>11790</v>
      </c>
      <c r="C7696" s="124"/>
      <c r="D7696" s="126">
        <v>3.12</v>
      </c>
      <c r="E7696" s="124" t="s">
        <v>770</v>
      </c>
      <c r="F7696" s="124">
        <v>-4</v>
      </c>
      <c r="G7696" s="2" t="s">
        <v>20281</v>
      </c>
      <c r="H7696" s="130"/>
      <c r="I7696" s="134"/>
      <c r="J7696" s="123">
        <f>IF(OR(tbl_Metraj22[[#This Row],[TARIH]]="",tbl_Metraj22[[#This Row],[TARIH]]="-"),0,IF(tbl_Metraj22[[#This Row],[YUZDE]]=0,tbl_Metraj22[[#This Row],[METRAJ_BETON]],tbl_Metraj22[[#This Row],[YUZDE]]*tbl_Metraj22[[#This Row],[METRAJ_BETON]]))</f>
        <v>0</v>
      </c>
      <c r="K7696" s="2" t="s">
        <v>22428</v>
      </c>
    </row>
    <row r="7697" spans="1:11" ht="14.25" x14ac:dyDescent="0.2">
      <c r="A7697" s="2" t="s">
        <v>734</v>
      </c>
      <c r="B7697" s="124" t="s">
        <v>11791</v>
      </c>
      <c r="C7697" s="124"/>
      <c r="D7697" s="126">
        <v>0.97</v>
      </c>
      <c r="E7697" s="124" t="s">
        <v>770</v>
      </c>
      <c r="F7697" s="124">
        <v>-4</v>
      </c>
      <c r="G7697" s="2" t="s">
        <v>20282</v>
      </c>
      <c r="H7697" s="130"/>
      <c r="I7697" s="134"/>
      <c r="J7697" s="123">
        <f>IF(OR(tbl_Metraj22[[#This Row],[TARIH]]="",tbl_Metraj22[[#This Row],[TARIH]]="-"),0,IF(tbl_Metraj22[[#This Row],[YUZDE]]=0,tbl_Metraj22[[#This Row],[METRAJ_BETON]],tbl_Metraj22[[#This Row],[YUZDE]]*tbl_Metraj22[[#This Row],[METRAJ_BETON]]))</f>
        <v>0</v>
      </c>
      <c r="K7697" s="2" t="s">
        <v>22450</v>
      </c>
    </row>
    <row r="7698" spans="1:11" ht="14.25" x14ac:dyDescent="0.2">
      <c r="A7698" s="2" t="s">
        <v>734</v>
      </c>
      <c r="B7698" s="124" t="s">
        <v>11792</v>
      </c>
      <c r="C7698" s="124"/>
      <c r="D7698" s="126">
        <v>0.79</v>
      </c>
      <c r="E7698" s="124" t="s">
        <v>770</v>
      </c>
      <c r="F7698" s="124">
        <v>-4</v>
      </c>
      <c r="G7698" s="2" t="s">
        <v>20283</v>
      </c>
      <c r="H7698" s="130"/>
      <c r="I7698" s="134"/>
      <c r="J7698" s="123">
        <f>IF(OR(tbl_Metraj22[[#This Row],[TARIH]]="",tbl_Metraj22[[#This Row],[TARIH]]="-"),0,IF(tbl_Metraj22[[#This Row],[YUZDE]]=0,tbl_Metraj22[[#This Row],[METRAJ_BETON]],tbl_Metraj22[[#This Row],[YUZDE]]*tbl_Metraj22[[#This Row],[METRAJ_BETON]]))</f>
        <v>0</v>
      </c>
      <c r="K7698" s="2" t="s">
        <v>22429</v>
      </c>
    </row>
    <row r="7699" spans="1:11" ht="14.25" x14ac:dyDescent="0.2">
      <c r="A7699" s="2" t="s">
        <v>734</v>
      </c>
      <c r="B7699" s="124" t="s">
        <v>11793</v>
      </c>
      <c r="C7699" s="124"/>
      <c r="D7699" s="126">
        <v>0.79</v>
      </c>
      <c r="E7699" s="124" t="s">
        <v>770</v>
      </c>
      <c r="F7699" s="124">
        <v>-4</v>
      </c>
      <c r="G7699" s="2" t="s">
        <v>20284</v>
      </c>
      <c r="H7699" s="130"/>
      <c r="I7699" s="134"/>
      <c r="J7699" s="123">
        <f>IF(OR(tbl_Metraj22[[#This Row],[TARIH]]="",tbl_Metraj22[[#This Row],[TARIH]]="-"),0,IF(tbl_Metraj22[[#This Row],[YUZDE]]=0,tbl_Metraj22[[#This Row],[METRAJ_BETON]],tbl_Metraj22[[#This Row],[YUZDE]]*tbl_Metraj22[[#This Row],[METRAJ_BETON]]))</f>
        <v>0</v>
      </c>
      <c r="K7699" s="2" t="s">
        <v>22459</v>
      </c>
    </row>
    <row r="7700" spans="1:11" ht="14.25" x14ac:dyDescent="0.2">
      <c r="A7700" s="2" t="s">
        <v>734</v>
      </c>
      <c r="B7700" s="124" t="s">
        <v>11794</v>
      </c>
      <c r="C7700" s="124"/>
      <c r="D7700" s="126">
        <v>0.74</v>
      </c>
      <c r="E7700" s="124" t="s">
        <v>770</v>
      </c>
      <c r="F7700" s="124">
        <v>-4</v>
      </c>
      <c r="G7700" s="2" t="s">
        <v>20285</v>
      </c>
      <c r="H7700" s="130"/>
      <c r="I7700" s="134"/>
      <c r="J7700" s="123">
        <f>IF(OR(tbl_Metraj22[[#This Row],[TARIH]]="",tbl_Metraj22[[#This Row],[TARIH]]="-"),0,IF(tbl_Metraj22[[#This Row],[YUZDE]]=0,tbl_Metraj22[[#This Row],[METRAJ_BETON]],tbl_Metraj22[[#This Row],[YUZDE]]*tbl_Metraj22[[#This Row],[METRAJ_BETON]]))</f>
        <v>0</v>
      </c>
      <c r="K7700" s="2" t="e">
        <v>#N/A</v>
      </c>
    </row>
    <row r="7701" spans="1:11" ht="14.25" x14ac:dyDescent="0.2">
      <c r="A7701" s="2" t="s">
        <v>734</v>
      </c>
      <c r="B7701" s="124" t="s">
        <v>11795</v>
      </c>
      <c r="C7701" s="124"/>
      <c r="D7701" s="126">
        <v>0.74</v>
      </c>
      <c r="E7701" s="124" t="s">
        <v>770</v>
      </c>
      <c r="F7701" s="124">
        <v>-4</v>
      </c>
      <c r="G7701" s="2" t="s">
        <v>20286</v>
      </c>
      <c r="H7701" s="130"/>
      <c r="I7701" s="134"/>
      <c r="J7701" s="123">
        <f>IF(OR(tbl_Metraj22[[#This Row],[TARIH]]="",tbl_Metraj22[[#This Row],[TARIH]]="-"),0,IF(tbl_Metraj22[[#This Row],[YUZDE]]=0,tbl_Metraj22[[#This Row],[METRAJ_BETON]],tbl_Metraj22[[#This Row],[YUZDE]]*tbl_Metraj22[[#This Row],[METRAJ_BETON]]))</f>
        <v>0</v>
      </c>
      <c r="K7701" s="2" t="e">
        <v>#N/A</v>
      </c>
    </row>
    <row r="7702" spans="1:11" ht="14.25" x14ac:dyDescent="0.2">
      <c r="A7702" s="2" t="s">
        <v>734</v>
      </c>
      <c r="B7702" s="124" t="s">
        <v>11796</v>
      </c>
      <c r="C7702" s="124"/>
      <c r="D7702" s="126">
        <v>1.92</v>
      </c>
      <c r="E7702" s="124" t="s">
        <v>770</v>
      </c>
      <c r="F7702" s="124">
        <v>-4</v>
      </c>
      <c r="G7702" s="2" t="s">
        <v>20287</v>
      </c>
      <c r="H7702" s="130"/>
      <c r="I7702" s="134"/>
      <c r="J7702" s="123">
        <f>IF(OR(tbl_Metraj22[[#This Row],[TARIH]]="",tbl_Metraj22[[#This Row],[TARIH]]="-"),0,IF(tbl_Metraj22[[#This Row],[YUZDE]]=0,tbl_Metraj22[[#This Row],[METRAJ_BETON]],tbl_Metraj22[[#This Row],[YUZDE]]*tbl_Metraj22[[#This Row],[METRAJ_BETON]]))</f>
        <v>0</v>
      </c>
      <c r="K7702" s="2" t="s">
        <v>22492</v>
      </c>
    </row>
    <row r="7703" spans="1:11" ht="14.25" x14ac:dyDescent="0.2">
      <c r="A7703" s="2" t="s">
        <v>734</v>
      </c>
      <c r="B7703" s="124" t="s">
        <v>11797</v>
      </c>
      <c r="C7703" s="124"/>
      <c r="D7703" s="126">
        <v>3.06</v>
      </c>
      <c r="E7703" s="124" t="s">
        <v>770</v>
      </c>
      <c r="F7703" s="124">
        <v>-4</v>
      </c>
      <c r="G7703" s="2" t="s">
        <v>20288</v>
      </c>
      <c r="H7703" s="130"/>
      <c r="I7703" s="134"/>
      <c r="J7703" s="123">
        <f>IF(OR(tbl_Metraj22[[#This Row],[TARIH]]="",tbl_Metraj22[[#This Row],[TARIH]]="-"),0,IF(tbl_Metraj22[[#This Row],[YUZDE]]=0,tbl_Metraj22[[#This Row],[METRAJ_BETON]],tbl_Metraj22[[#This Row],[YUZDE]]*tbl_Metraj22[[#This Row],[METRAJ_BETON]]))</f>
        <v>0</v>
      </c>
      <c r="K7703" s="2" t="s">
        <v>22399</v>
      </c>
    </row>
    <row r="7704" spans="1:11" ht="14.25" x14ac:dyDescent="0.2">
      <c r="A7704" s="2" t="s">
        <v>734</v>
      </c>
      <c r="B7704" s="124" t="s">
        <v>11798</v>
      </c>
      <c r="C7704" s="124"/>
      <c r="D7704" s="126">
        <v>1.55</v>
      </c>
      <c r="E7704" s="124" t="s">
        <v>770</v>
      </c>
      <c r="F7704" s="124">
        <v>-4</v>
      </c>
      <c r="G7704" s="2" t="s">
        <v>20289</v>
      </c>
      <c r="H7704" s="130"/>
      <c r="I7704" s="134"/>
      <c r="J7704" s="123">
        <f>IF(OR(tbl_Metraj22[[#This Row],[TARIH]]="",tbl_Metraj22[[#This Row],[TARIH]]="-"),0,IF(tbl_Metraj22[[#This Row],[YUZDE]]=0,tbl_Metraj22[[#This Row],[METRAJ_BETON]],tbl_Metraj22[[#This Row],[YUZDE]]*tbl_Metraj22[[#This Row],[METRAJ_BETON]]))</f>
        <v>0</v>
      </c>
      <c r="K7704" s="2" t="s">
        <v>22453</v>
      </c>
    </row>
    <row r="7705" spans="1:11" ht="14.25" x14ac:dyDescent="0.2">
      <c r="A7705" s="2" t="s">
        <v>734</v>
      </c>
      <c r="B7705" s="124" t="s">
        <v>11799</v>
      </c>
      <c r="C7705" s="124"/>
      <c r="D7705" s="126">
        <v>3.26</v>
      </c>
      <c r="E7705" s="124" t="s">
        <v>770</v>
      </c>
      <c r="F7705" s="124">
        <v>-4</v>
      </c>
      <c r="G7705" s="2" t="s">
        <v>20290</v>
      </c>
      <c r="H7705" s="130"/>
      <c r="I7705" s="134"/>
      <c r="J7705" s="123">
        <f>IF(OR(tbl_Metraj22[[#This Row],[TARIH]]="",tbl_Metraj22[[#This Row],[TARIH]]="-"),0,IF(tbl_Metraj22[[#This Row],[YUZDE]]=0,tbl_Metraj22[[#This Row],[METRAJ_BETON]],tbl_Metraj22[[#This Row],[YUZDE]]*tbl_Metraj22[[#This Row],[METRAJ_BETON]]))</f>
        <v>0</v>
      </c>
      <c r="K7705" s="2" t="s">
        <v>22432</v>
      </c>
    </row>
    <row r="7706" spans="1:11" ht="14.25" x14ac:dyDescent="0.2">
      <c r="A7706" s="2" t="s">
        <v>734</v>
      </c>
      <c r="B7706" s="124" t="s">
        <v>11800</v>
      </c>
      <c r="C7706" s="124"/>
      <c r="D7706" s="126">
        <v>3.53</v>
      </c>
      <c r="E7706" s="124" t="s">
        <v>770</v>
      </c>
      <c r="F7706" s="124">
        <v>-4</v>
      </c>
      <c r="G7706" s="2" t="s">
        <v>20291</v>
      </c>
      <c r="H7706" s="130"/>
      <c r="I7706" s="134"/>
      <c r="J7706" s="123">
        <f>IF(OR(tbl_Metraj22[[#This Row],[TARIH]]="",tbl_Metraj22[[#This Row],[TARIH]]="-"),0,IF(tbl_Metraj22[[#This Row],[YUZDE]]=0,tbl_Metraj22[[#This Row],[METRAJ_BETON]],tbl_Metraj22[[#This Row],[YUZDE]]*tbl_Metraj22[[#This Row],[METRAJ_BETON]]))</f>
        <v>0</v>
      </c>
      <c r="K7706" s="2" t="s">
        <v>22374</v>
      </c>
    </row>
    <row r="7707" spans="1:11" ht="14.25" x14ac:dyDescent="0.2">
      <c r="A7707" s="2" t="s">
        <v>734</v>
      </c>
      <c r="B7707" s="124" t="s">
        <v>11801</v>
      </c>
      <c r="C7707" s="124"/>
      <c r="D7707" s="126">
        <v>0.53</v>
      </c>
      <c r="E7707" s="124" t="s">
        <v>770</v>
      </c>
      <c r="F7707" s="124">
        <v>-4</v>
      </c>
      <c r="G7707" s="2" t="s">
        <v>20292</v>
      </c>
      <c r="H7707" s="130"/>
      <c r="I7707" s="134"/>
      <c r="J7707" s="123">
        <f>IF(OR(tbl_Metraj22[[#This Row],[TARIH]]="",tbl_Metraj22[[#This Row],[TARIH]]="-"),0,IF(tbl_Metraj22[[#This Row],[YUZDE]]=0,tbl_Metraj22[[#This Row],[METRAJ_BETON]],tbl_Metraj22[[#This Row],[YUZDE]]*tbl_Metraj22[[#This Row],[METRAJ_BETON]]))</f>
        <v>0</v>
      </c>
      <c r="K7707" s="2" t="e">
        <v>#N/A</v>
      </c>
    </row>
    <row r="7708" spans="1:11" ht="14.25" x14ac:dyDescent="0.2">
      <c r="A7708" s="2" t="s">
        <v>734</v>
      </c>
      <c r="B7708" s="124" t="s">
        <v>11802</v>
      </c>
      <c r="C7708" s="124"/>
      <c r="D7708" s="126">
        <v>0.53</v>
      </c>
      <c r="E7708" s="124" t="s">
        <v>770</v>
      </c>
      <c r="F7708" s="124">
        <v>-4</v>
      </c>
      <c r="G7708" s="2" t="s">
        <v>20293</v>
      </c>
      <c r="H7708" s="130"/>
      <c r="I7708" s="134"/>
      <c r="J7708" s="123">
        <f>IF(OR(tbl_Metraj22[[#This Row],[TARIH]]="",tbl_Metraj22[[#This Row],[TARIH]]="-"),0,IF(tbl_Metraj22[[#This Row],[YUZDE]]=0,tbl_Metraj22[[#This Row],[METRAJ_BETON]],tbl_Metraj22[[#This Row],[YUZDE]]*tbl_Metraj22[[#This Row],[METRAJ_BETON]]))</f>
        <v>0</v>
      </c>
      <c r="K7708" s="2" t="s">
        <v>22449</v>
      </c>
    </row>
    <row r="7709" spans="1:11" ht="14.25" x14ac:dyDescent="0.2">
      <c r="A7709" s="2" t="s">
        <v>734</v>
      </c>
      <c r="B7709" s="124" t="s">
        <v>11803</v>
      </c>
      <c r="C7709" s="124"/>
      <c r="D7709" s="126">
        <v>1.92</v>
      </c>
      <c r="E7709" s="124" t="s">
        <v>770</v>
      </c>
      <c r="F7709" s="124">
        <v>-4</v>
      </c>
      <c r="G7709" s="2" t="s">
        <v>20294</v>
      </c>
      <c r="H7709" s="130"/>
      <c r="I7709" s="134"/>
      <c r="J7709" s="123">
        <f>IF(OR(tbl_Metraj22[[#This Row],[TARIH]]="",tbl_Metraj22[[#This Row],[TARIH]]="-"),0,IF(tbl_Metraj22[[#This Row],[YUZDE]]=0,tbl_Metraj22[[#This Row],[METRAJ_BETON]],tbl_Metraj22[[#This Row],[YUZDE]]*tbl_Metraj22[[#This Row],[METRAJ_BETON]]))</f>
        <v>0</v>
      </c>
      <c r="K7709" s="2" t="s">
        <v>22483</v>
      </c>
    </row>
    <row r="7710" spans="1:11" ht="14.25" x14ac:dyDescent="0.2">
      <c r="A7710" s="2" t="s">
        <v>734</v>
      </c>
      <c r="B7710" s="124" t="s">
        <v>11804</v>
      </c>
      <c r="C7710" s="124"/>
      <c r="D7710" s="126">
        <v>2.3199999999999998</v>
      </c>
      <c r="E7710" s="124" t="s">
        <v>770</v>
      </c>
      <c r="F7710" s="124">
        <v>-4</v>
      </c>
      <c r="G7710" s="2" t="s">
        <v>20295</v>
      </c>
      <c r="H7710" s="130"/>
      <c r="I7710" s="134"/>
      <c r="J7710" s="123">
        <f>IF(OR(tbl_Metraj22[[#This Row],[TARIH]]="",tbl_Metraj22[[#This Row],[TARIH]]="-"),0,IF(tbl_Metraj22[[#This Row],[YUZDE]]=0,tbl_Metraj22[[#This Row],[METRAJ_BETON]],tbl_Metraj22[[#This Row],[YUZDE]]*tbl_Metraj22[[#This Row],[METRAJ_BETON]]))</f>
        <v>0</v>
      </c>
      <c r="K7710" s="2" t="s">
        <v>22434</v>
      </c>
    </row>
    <row r="7711" spans="1:11" ht="14.25" x14ac:dyDescent="0.2">
      <c r="A7711" s="2" t="s">
        <v>734</v>
      </c>
      <c r="B7711" s="124" t="s">
        <v>11805</v>
      </c>
      <c r="C7711" s="124"/>
      <c r="D7711" s="126">
        <v>3.52</v>
      </c>
      <c r="E7711" s="124" t="s">
        <v>770</v>
      </c>
      <c r="F7711" s="124">
        <v>-4</v>
      </c>
      <c r="G7711" s="2" t="s">
        <v>20296</v>
      </c>
      <c r="H7711" s="130"/>
      <c r="I7711" s="134"/>
      <c r="J7711" s="123">
        <f>IF(OR(tbl_Metraj22[[#This Row],[TARIH]]="",tbl_Metraj22[[#This Row],[TARIH]]="-"),0,IF(tbl_Metraj22[[#This Row],[YUZDE]]=0,tbl_Metraj22[[#This Row],[METRAJ_BETON]],tbl_Metraj22[[#This Row],[YUZDE]]*tbl_Metraj22[[#This Row],[METRAJ_BETON]]))</f>
        <v>0</v>
      </c>
      <c r="K7711" s="2" t="s">
        <v>22390</v>
      </c>
    </row>
    <row r="7712" spans="1:11" ht="14.25" x14ac:dyDescent="0.2">
      <c r="A7712" s="2" t="s">
        <v>734</v>
      </c>
      <c r="B7712" s="124" t="s">
        <v>11806</v>
      </c>
      <c r="C7712" s="124"/>
      <c r="D7712" s="126">
        <v>0.88</v>
      </c>
      <c r="E7712" s="124" t="s">
        <v>770</v>
      </c>
      <c r="F7712" s="124">
        <v>-4</v>
      </c>
      <c r="G7712" s="2" t="s">
        <v>20297</v>
      </c>
      <c r="H7712" s="130"/>
      <c r="I7712" s="134"/>
      <c r="J7712" s="123">
        <f>IF(OR(tbl_Metraj22[[#This Row],[TARIH]]="",tbl_Metraj22[[#This Row],[TARIH]]="-"),0,IF(tbl_Metraj22[[#This Row],[YUZDE]]=0,tbl_Metraj22[[#This Row],[METRAJ_BETON]],tbl_Metraj22[[#This Row],[YUZDE]]*tbl_Metraj22[[#This Row],[METRAJ_BETON]]))</f>
        <v>0</v>
      </c>
      <c r="K7712" s="2" t="s">
        <v>23248</v>
      </c>
    </row>
    <row r="7713" spans="1:11" ht="14.25" x14ac:dyDescent="0.2">
      <c r="A7713" s="2" t="s">
        <v>734</v>
      </c>
      <c r="B7713" s="124" t="s">
        <v>11807</v>
      </c>
      <c r="C7713" s="124"/>
      <c r="D7713" s="126">
        <v>2.09</v>
      </c>
      <c r="E7713" s="124" t="s">
        <v>770</v>
      </c>
      <c r="F7713" s="124">
        <v>-4</v>
      </c>
      <c r="G7713" s="2" t="s">
        <v>20298</v>
      </c>
      <c r="H7713" s="130"/>
      <c r="I7713" s="134"/>
      <c r="J7713" s="123">
        <f>IF(OR(tbl_Metraj22[[#This Row],[TARIH]]="",tbl_Metraj22[[#This Row],[TARIH]]="-"),0,IF(tbl_Metraj22[[#This Row],[YUZDE]]=0,tbl_Metraj22[[#This Row],[METRAJ_BETON]],tbl_Metraj22[[#This Row],[YUZDE]]*tbl_Metraj22[[#This Row],[METRAJ_BETON]]))</f>
        <v>0</v>
      </c>
      <c r="K7713" s="2" t="s">
        <v>22513</v>
      </c>
    </row>
    <row r="7714" spans="1:11" ht="14.25" x14ac:dyDescent="0.2">
      <c r="A7714" s="2" t="s">
        <v>734</v>
      </c>
      <c r="B7714" s="124" t="s">
        <v>11808</v>
      </c>
      <c r="C7714" s="124"/>
      <c r="D7714" s="126">
        <v>0.66</v>
      </c>
      <c r="E7714" s="124" t="s">
        <v>770</v>
      </c>
      <c r="F7714" s="124">
        <v>-4</v>
      </c>
      <c r="G7714" s="2" t="s">
        <v>20299</v>
      </c>
      <c r="H7714" s="130"/>
      <c r="I7714" s="134"/>
      <c r="J7714" s="123">
        <f>IF(OR(tbl_Metraj22[[#This Row],[TARIH]]="",tbl_Metraj22[[#This Row],[TARIH]]="-"),0,IF(tbl_Metraj22[[#This Row],[YUZDE]]=0,tbl_Metraj22[[#This Row],[METRAJ_BETON]],tbl_Metraj22[[#This Row],[YUZDE]]*tbl_Metraj22[[#This Row],[METRAJ_BETON]]))</f>
        <v>0</v>
      </c>
      <c r="K7714" s="2" t="s">
        <v>22447</v>
      </c>
    </row>
    <row r="7715" spans="1:11" ht="14.25" x14ac:dyDescent="0.2">
      <c r="A7715" s="2" t="s">
        <v>734</v>
      </c>
      <c r="B7715" s="124" t="s">
        <v>11809</v>
      </c>
      <c r="C7715" s="124"/>
      <c r="D7715" s="126">
        <v>0.64</v>
      </c>
      <c r="E7715" s="124" t="s">
        <v>770</v>
      </c>
      <c r="F7715" s="124">
        <v>-4</v>
      </c>
      <c r="G7715" s="2" t="s">
        <v>20300</v>
      </c>
      <c r="H7715" s="130"/>
      <c r="I7715" s="134"/>
      <c r="J7715" s="123">
        <f>IF(OR(tbl_Metraj22[[#This Row],[TARIH]]="",tbl_Metraj22[[#This Row],[TARIH]]="-"),0,IF(tbl_Metraj22[[#This Row],[YUZDE]]=0,tbl_Metraj22[[#This Row],[METRAJ_BETON]],tbl_Metraj22[[#This Row],[YUZDE]]*tbl_Metraj22[[#This Row],[METRAJ_BETON]]))</f>
        <v>0</v>
      </c>
      <c r="K7715" s="2" t="e">
        <v>#N/A</v>
      </c>
    </row>
    <row r="7716" spans="1:11" ht="14.25" x14ac:dyDescent="0.2">
      <c r="A7716" s="2" t="s">
        <v>734</v>
      </c>
      <c r="B7716" s="124" t="s">
        <v>11810</v>
      </c>
      <c r="C7716" s="124"/>
      <c r="D7716" s="126">
        <v>1.92</v>
      </c>
      <c r="E7716" s="124" t="s">
        <v>770</v>
      </c>
      <c r="F7716" s="124">
        <v>-4</v>
      </c>
      <c r="G7716" s="2" t="s">
        <v>20301</v>
      </c>
      <c r="H7716" s="130"/>
      <c r="I7716" s="134"/>
      <c r="J7716" s="123">
        <f>IF(OR(tbl_Metraj22[[#This Row],[TARIH]]="",tbl_Metraj22[[#This Row],[TARIH]]="-"),0,IF(tbl_Metraj22[[#This Row],[YUZDE]]=0,tbl_Metraj22[[#This Row],[METRAJ_BETON]],tbl_Metraj22[[#This Row],[YUZDE]]*tbl_Metraj22[[#This Row],[METRAJ_BETON]]))</f>
        <v>0</v>
      </c>
      <c r="K7716" s="2" t="s">
        <v>22465</v>
      </c>
    </row>
    <row r="7717" spans="1:11" ht="14.25" x14ac:dyDescent="0.2">
      <c r="A7717" s="2" t="s">
        <v>734</v>
      </c>
      <c r="B7717" s="124" t="s">
        <v>11811</v>
      </c>
      <c r="C7717" s="124"/>
      <c r="D7717" s="126">
        <v>1.76</v>
      </c>
      <c r="E7717" s="124" t="s">
        <v>770</v>
      </c>
      <c r="F7717" s="124">
        <v>-4</v>
      </c>
      <c r="G7717" s="2" t="s">
        <v>20302</v>
      </c>
      <c r="H7717" s="130"/>
      <c r="I7717" s="134"/>
      <c r="J7717" s="123">
        <f>IF(OR(tbl_Metraj22[[#This Row],[TARIH]]="",tbl_Metraj22[[#This Row],[TARIH]]="-"),0,IF(tbl_Metraj22[[#This Row],[YUZDE]]=0,tbl_Metraj22[[#This Row],[METRAJ_BETON]],tbl_Metraj22[[#This Row],[YUZDE]]*tbl_Metraj22[[#This Row],[METRAJ_BETON]]))</f>
        <v>0</v>
      </c>
      <c r="K7717" s="2" t="s">
        <v>22424</v>
      </c>
    </row>
    <row r="7718" spans="1:11" ht="14.25" x14ac:dyDescent="0.2">
      <c r="A7718" s="2" t="s">
        <v>734</v>
      </c>
      <c r="B7718" s="124" t="s">
        <v>11812</v>
      </c>
      <c r="C7718" s="124"/>
      <c r="D7718" s="126">
        <v>2.8</v>
      </c>
      <c r="E7718" s="124" t="s">
        <v>770</v>
      </c>
      <c r="F7718" s="124">
        <v>-4</v>
      </c>
      <c r="G7718" s="2" t="s">
        <v>20303</v>
      </c>
      <c r="H7718" s="130"/>
      <c r="I7718" s="134"/>
      <c r="J7718" s="123">
        <f>IF(OR(tbl_Metraj22[[#This Row],[TARIH]]="",tbl_Metraj22[[#This Row],[TARIH]]="-"),0,IF(tbl_Metraj22[[#This Row],[YUZDE]]=0,tbl_Metraj22[[#This Row],[METRAJ_BETON]],tbl_Metraj22[[#This Row],[YUZDE]]*tbl_Metraj22[[#This Row],[METRAJ_BETON]]))</f>
        <v>0</v>
      </c>
      <c r="K7718" s="2" t="s">
        <v>22423</v>
      </c>
    </row>
    <row r="7719" spans="1:11" ht="14.25" x14ac:dyDescent="0.2">
      <c r="A7719" s="2" t="s">
        <v>734</v>
      </c>
      <c r="B7719" s="124" t="s">
        <v>11813</v>
      </c>
      <c r="C7719" s="124"/>
      <c r="D7719" s="126">
        <v>1.5</v>
      </c>
      <c r="E7719" s="124" t="s">
        <v>770</v>
      </c>
      <c r="F7719" s="124">
        <v>-4</v>
      </c>
      <c r="G7719" s="2" t="s">
        <v>20304</v>
      </c>
      <c r="H7719" s="130"/>
      <c r="I7719" s="134"/>
      <c r="J7719" s="123">
        <f>IF(OR(tbl_Metraj22[[#This Row],[TARIH]]="",tbl_Metraj22[[#This Row],[TARIH]]="-"),0,IF(tbl_Metraj22[[#This Row],[YUZDE]]=0,tbl_Metraj22[[#This Row],[METRAJ_BETON]],tbl_Metraj22[[#This Row],[YUZDE]]*tbl_Metraj22[[#This Row],[METRAJ_BETON]]))</f>
        <v>0</v>
      </c>
      <c r="K7719" s="2" t="s">
        <v>22437</v>
      </c>
    </row>
    <row r="7720" spans="1:11" ht="14.25" x14ac:dyDescent="0.2">
      <c r="A7720" s="2" t="s">
        <v>734</v>
      </c>
      <c r="B7720" s="124" t="s">
        <v>11814</v>
      </c>
      <c r="C7720" s="124"/>
      <c r="D7720" s="126">
        <v>1.17</v>
      </c>
      <c r="E7720" s="124" t="s">
        <v>770</v>
      </c>
      <c r="F7720" s="124">
        <v>-4</v>
      </c>
      <c r="G7720" s="2" t="s">
        <v>20305</v>
      </c>
      <c r="H7720" s="130"/>
      <c r="I7720" s="134"/>
      <c r="J7720" s="123">
        <f>IF(OR(tbl_Metraj22[[#This Row],[TARIH]]="",tbl_Metraj22[[#This Row],[TARIH]]="-"),0,IF(tbl_Metraj22[[#This Row],[YUZDE]]=0,tbl_Metraj22[[#This Row],[METRAJ_BETON]],tbl_Metraj22[[#This Row],[YUZDE]]*tbl_Metraj22[[#This Row],[METRAJ_BETON]]))</f>
        <v>0</v>
      </c>
      <c r="K7720" s="2" t="s">
        <v>22468</v>
      </c>
    </row>
    <row r="7721" spans="1:11" ht="14.25" x14ac:dyDescent="0.2">
      <c r="A7721" s="2" t="s">
        <v>734</v>
      </c>
      <c r="B7721" s="124" t="s">
        <v>11815</v>
      </c>
      <c r="C7721" s="124"/>
      <c r="D7721" s="126">
        <v>1.46</v>
      </c>
      <c r="E7721" s="124" t="s">
        <v>770</v>
      </c>
      <c r="F7721" s="124">
        <v>-4</v>
      </c>
      <c r="G7721" s="2" t="s">
        <v>20306</v>
      </c>
      <c r="H7721" s="130"/>
      <c r="I7721" s="134"/>
      <c r="J7721" s="123">
        <f>IF(OR(tbl_Metraj22[[#This Row],[TARIH]]="",tbl_Metraj22[[#This Row],[TARIH]]="-"),0,IF(tbl_Metraj22[[#This Row],[YUZDE]]=0,tbl_Metraj22[[#This Row],[METRAJ_BETON]],tbl_Metraj22[[#This Row],[YUZDE]]*tbl_Metraj22[[#This Row],[METRAJ_BETON]]))</f>
        <v>0</v>
      </c>
      <c r="K7721" s="2" t="s">
        <v>22469</v>
      </c>
    </row>
    <row r="7722" spans="1:11" ht="14.25" x14ac:dyDescent="0.2">
      <c r="A7722" s="2" t="s">
        <v>734</v>
      </c>
      <c r="B7722" s="124" t="s">
        <v>11816</v>
      </c>
      <c r="C7722" s="124"/>
      <c r="D7722" s="126">
        <v>1.35</v>
      </c>
      <c r="E7722" s="124" t="s">
        <v>770</v>
      </c>
      <c r="F7722" s="124">
        <v>-4</v>
      </c>
      <c r="G7722" s="2" t="s">
        <v>20307</v>
      </c>
      <c r="H7722" s="130"/>
      <c r="I7722" s="134"/>
      <c r="J7722" s="123">
        <f>IF(OR(tbl_Metraj22[[#This Row],[TARIH]]="",tbl_Metraj22[[#This Row],[TARIH]]="-"),0,IF(tbl_Metraj22[[#This Row],[YUZDE]]=0,tbl_Metraj22[[#This Row],[METRAJ_BETON]],tbl_Metraj22[[#This Row],[YUZDE]]*tbl_Metraj22[[#This Row],[METRAJ_BETON]]))</f>
        <v>0</v>
      </c>
      <c r="K7722" s="2" t="s">
        <v>22425</v>
      </c>
    </row>
    <row r="7723" spans="1:11" ht="14.25" x14ac:dyDescent="0.2">
      <c r="A7723" s="2" t="s">
        <v>734</v>
      </c>
      <c r="B7723" s="124" t="s">
        <v>11817</v>
      </c>
      <c r="C7723" s="124"/>
      <c r="D7723" s="126">
        <v>1.08</v>
      </c>
      <c r="E7723" s="124" t="s">
        <v>770</v>
      </c>
      <c r="F7723" s="124">
        <v>-4</v>
      </c>
      <c r="G7723" s="2" t="s">
        <v>20308</v>
      </c>
      <c r="H7723" s="130"/>
      <c r="I7723" s="134"/>
      <c r="J7723" s="123">
        <f>IF(OR(tbl_Metraj22[[#This Row],[TARIH]]="",tbl_Metraj22[[#This Row],[TARIH]]="-"),0,IF(tbl_Metraj22[[#This Row],[YUZDE]]=0,tbl_Metraj22[[#This Row],[METRAJ_BETON]],tbl_Metraj22[[#This Row],[YUZDE]]*tbl_Metraj22[[#This Row],[METRAJ_BETON]]))</f>
        <v>0</v>
      </c>
      <c r="K7723" s="2" t="s">
        <v>22427</v>
      </c>
    </row>
    <row r="7724" spans="1:11" ht="14.25" x14ac:dyDescent="0.2">
      <c r="A7724" s="2" t="s">
        <v>734</v>
      </c>
      <c r="B7724" s="124" t="s">
        <v>11818</v>
      </c>
      <c r="C7724" s="124"/>
      <c r="D7724" s="126">
        <v>1.31</v>
      </c>
      <c r="E7724" s="124" t="s">
        <v>770</v>
      </c>
      <c r="F7724" s="124">
        <v>-4</v>
      </c>
      <c r="G7724" s="2" t="s">
        <v>20309</v>
      </c>
      <c r="H7724" s="130"/>
      <c r="I7724" s="134"/>
      <c r="J7724" s="123">
        <f>IF(OR(tbl_Metraj22[[#This Row],[TARIH]]="",tbl_Metraj22[[#This Row],[TARIH]]="-"),0,IF(tbl_Metraj22[[#This Row],[YUZDE]]=0,tbl_Metraj22[[#This Row],[METRAJ_BETON]],tbl_Metraj22[[#This Row],[YUZDE]]*tbl_Metraj22[[#This Row],[METRAJ_BETON]]))</f>
        <v>0</v>
      </c>
      <c r="K7724" s="2" t="s">
        <v>22376</v>
      </c>
    </row>
    <row r="7725" spans="1:11" ht="14.25" x14ac:dyDescent="0.2">
      <c r="A7725" s="2" t="s">
        <v>734</v>
      </c>
      <c r="B7725" s="124" t="s">
        <v>11819</v>
      </c>
      <c r="C7725" s="124"/>
      <c r="D7725" s="126">
        <v>1.74</v>
      </c>
      <c r="E7725" s="124" t="s">
        <v>770</v>
      </c>
      <c r="F7725" s="124">
        <v>-4</v>
      </c>
      <c r="G7725" s="2" t="s">
        <v>20310</v>
      </c>
      <c r="H7725" s="130"/>
      <c r="I7725" s="134"/>
      <c r="J7725" s="123">
        <f>IF(OR(tbl_Metraj22[[#This Row],[TARIH]]="",tbl_Metraj22[[#This Row],[TARIH]]="-"),0,IF(tbl_Metraj22[[#This Row],[YUZDE]]=0,tbl_Metraj22[[#This Row],[METRAJ_BETON]],tbl_Metraj22[[#This Row],[YUZDE]]*tbl_Metraj22[[#This Row],[METRAJ_BETON]]))</f>
        <v>0</v>
      </c>
      <c r="K7725" s="2" t="s">
        <v>22412</v>
      </c>
    </row>
    <row r="7726" spans="1:11" ht="14.25" x14ac:dyDescent="0.2">
      <c r="A7726" s="2" t="s">
        <v>734</v>
      </c>
      <c r="B7726" s="124" t="s">
        <v>11820</v>
      </c>
      <c r="C7726" s="124"/>
      <c r="D7726" s="126">
        <v>1.6</v>
      </c>
      <c r="E7726" s="124" t="s">
        <v>770</v>
      </c>
      <c r="F7726" s="124">
        <v>-4</v>
      </c>
      <c r="G7726" s="2" t="s">
        <v>20311</v>
      </c>
      <c r="H7726" s="130"/>
      <c r="I7726" s="134"/>
      <c r="J7726" s="123">
        <f>IF(OR(tbl_Metraj22[[#This Row],[TARIH]]="",tbl_Metraj22[[#This Row],[TARIH]]="-"),0,IF(tbl_Metraj22[[#This Row],[YUZDE]]=0,tbl_Metraj22[[#This Row],[METRAJ_BETON]],tbl_Metraj22[[#This Row],[YUZDE]]*tbl_Metraj22[[#This Row],[METRAJ_BETON]]))</f>
        <v>0</v>
      </c>
      <c r="K7726" s="2" t="s">
        <v>22359</v>
      </c>
    </row>
    <row r="7727" spans="1:11" ht="14.25" x14ac:dyDescent="0.2">
      <c r="A7727" s="2" t="s">
        <v>734</v>
      </c>
      <c r="B7727" s="124" t="s">
        <v>11821</v>
      </c>
      <c r="C7727" s="124"/>
      <c r="D7727" s="126">
        <v>1.87</v>
      </c>
      <c r="E7727" s="124" t="s">
        <v>770</v>
      </c>
      <c r="F7727" s="124">
        <v>-4</v>
      </c>
      <c r="G7727" s="2" t="s">
        <v>20312</v>
      </c>
      <c r="H7727" s="130"/>
      <c r="I7727" s="134"/>
      <c r="J7727" s="123">
        <f>IF(OR(tbl_Metraj22[[#This Row],[TARIH]]="",tbl_Metraj22[[#This Row],[TARIH]]="-"),0,IF(tbl_Metraj22[[#This Row],[YUZDE]]=0,tbl_Metraj22[[#This Row],[METRAJ_BETON]],tbl_Metraj22[[#This Row],[YUZDE]]*tbl_Metraj22[[#This Row],[METRAJ_BETON]]))</f>
        <v>0</v>
      </c>
      <c r="K7727" s="2" t="s">
        <v>22464</v>
      </c>
    </row>
    <row r="7728" spans="1:11" ht="14.25" x14ac:dyDescent="0.2">
      <c r="A7728" s="2" t="s">
        <v>734</v>
      </c>
      <c r="B7728" s="124" t="s">
        <v>11822</v>
      </c>
      <c r="C7728" s="124"/>
      <c r="D7728" s="126">
        <v>1.49</v>
      </c>
      <c r="E7728" s="124" t="s">
        <v>770</v>
      </c>
      <c r="F7728" s="124">
        <v>-4</v>
      </c>
      <c r="G7728" s="2" t="s">
        <v>20313</v>
      </c>
      <c r="H7728" s="130"/>
      <c r="I7728" s="134"/>
      <c r="J7728" s="123">
        <f>IF(OR(tbl_Metraj22[[#This Row],[TARIH]]="",tbl_Metraj22[[#This Row],[TARIH]]="-"),0,IF(tbl_Metraj22[[#This Row],[YUZDE]]=0,tbl_Metraj22[[#This Row],[METRAJ_BETON]],tbl_Metraj22[[#This Row],[YUZDE]]*tbl_Metraj22[[#This Row],[METRAJ_BETON]]))</f>
        <v>0</v>
      </c>
      <c r="K7728" s="2" t="s">
        <v>22472</v>
      </c>
    </row>
    <row r="7729" spans="1:11" ht="14.25" x14ac:dyDescent="0.2">
      <c r="A7729" s="2" t="s">
        <v>734</v>
      </c>
      <c r="B7729" s="124" t="s">
        <v>11823</v>
      </c>
      <c r="C7729" s="124"/>
      <c r="D7729" s="126">
        <v>0.27</v>
      </c>
      <c r="E7729" s="124" t="s">
        <v>770</v>
      </c>
      <c r="F7729" s="124">
        <v>-4</v>
      </c>
      <c r="G7729" s="2" t="s">
        <v>20314</v>
      </c>
      <c r="H7729" s="130"/>
      <c r="I7729" s="134"/>
      <c r="J7729" s="123">
        <f>IF(OR(tbl_Metraj22[[#This Row],[TARIH]]="",tbl_Metraj22[[#This Row],[TARIH]]="-"),0,IF(tbl_Metraj22[[#This Row],[YUZDE]]=0,tbl_Metraj22[[#This Row],[METRAJ_BETON]],tbl_Metraj22[[#This Row],[YUZDE]]*tbl_Metraj22[[#This Row],[METRAJ_BETON]]))</f>
        <v>0</v>
      </c>
      <c r="K7729" s="2" t="s">
        <v>22467</v>
      </c>
    </row>
    <row r="7730" spans="1:11" ht="14.25" x14ac:dyDescent="0.2">
      <c r="A7730" s="2" t="s">
        <v>734</v>
      </c>
      <c r="B7730" s="124" t="s">
        <v>11824</v>
      </c>
      <c r="C7730" s="124"/>
      <c r="D7730" s="126">
        <v>0.32</v>
      </c>
      <c r="E7730" s="124" t="s">
        <v>770</v>
      </c>
      <c r="F7730" s="124">
        <v>-4</v>
      </c>
      <c r="G7730" s="2" t="s">
        <v>20315</v>
      </c>
      <c r="H7730" s="130"/>
      <c r="I7730" s="134"/>
      <c r="J7730" s="123">
        <f>IF(OR(tbl_Metraj22[[#This Row],[TARIH]]="",tbl_Metraj22[[#This Row],[TARIH]]="-"),0,IF(tbl_Metraj22[[#This Row],[YUZDE]]=0,tbl_Metraj22[[#This Row],[METRAJ_BETON]],tbl_Metraj22[[#This Row],[YUZDE]]*tbl_Metraj22[[#This Row],[METRAJ_BETON]]))</f>
        <v>0</v>
      </c>
      <c r="K7730" s="2" t="s">
        <v>22509</v>
      </c>
    </row>
    <row r="7731" spans="1:11" ht="14.25" x14ac:dyDescent="0.2">
      <c r="A7731" s="2" t="s">
        <v>734</v>
      </c>
      <c r="B7731" s="124" t="s">
        <v>11825</v>
      </c>
      <c r="C7731" s="124"/>
      <c r="D7731" s="126">
        <v>0.28999999999999998</v>
      </c>
      <c r="E7731" s="124" t="s">
        <v>770</v>
      </c>
      <c r="F7731" s="124">
        <v>-4</v>
      </c>
      <c r="G7731" s="2" t="s">
        <v>20316</v>
      </c>
      <c r="H7731" s="130"/>
      <c r="I7731" s="134"/>
      <c r="J7731" s="123">
        <f>IF(OR(tbl_Metraj22[[#This Row],[TARIH]]="",tbl_Metraj22[[#This Row],[TARIH]]="-"),0,IF(tbl_Metraj22[[#This Row],[YUZDE]]=0,tbl_Metraj22[[#This Row],[METRAJ_BETON]],tbl_Metraj22[[#This Row],[YUZDE]]*tbl_Metraj22[[#This Row],[METRAJ_BETON]]))</f>
        <v>0</v>
      </c>
      <c r="K7731" s="2" t="s">
        <v>22470</v>
      </c>
    </row>
    <row r="7732" spans="1:11" ht="14.25" x14ac:dyDescent="0.2">
      <c r="A7732" s="2" t="s">
        <v>734</v>
      </c>
      <c r="B7732" s="124" t="s">
        <v>11826</v>
      </c>
      <c r="C7732" s="124"/>
      <c r="D7732" s="126">
        <v>0.73</v>
      </c>
      <c r="E7732" s="124" t="s">
        <v>770</v>
      </c>
      <c r="F7732" s="124">
        <v>-4</v>
      </c>
      <c r="G7732" s="2" t="s">
        <v>20317</v>
      </c>
      <c r="H7732" s="130"/>
      <c r="I7732" s="134"/>
      <c r="J7732" s="123">
        <f>IF(OR(tbl_Metraj22[[#This Row],[TARIH]]="",tbl_Metraj22[[#This Row],[TARIH]]="-"),0,IF(tbl_Metraj22[[#This Row],[YUZDE]]=0,tbl_Metraj22[[#This Row],[METRAJ_BETON]],tbl_Metraj22[[#This Row],[YUZDE]]*tbl_Metraj22[[#This Row],[METRAJ_BETON]]))</f>
        <v>0</v>
      </c>
      <c r="K7732" s="2" t="s">
        <v>22372</v>
      </c>
    </row>
    <row r="7733" spans="1:11" ht="14.25" x14ac:dyDescent="0.2">
      <c r="A7733" s="2" t="s">
        <v>734</v>
      </c>
      <c r="B7733" s="124" t="s">
        <v>11827</v>
      </c>
      <c r="C7733" s="124"/>
      <c r="D7733" s="126">
        <v>1.34</v>
      </c>
      <c r="E7733" s="124" t="s">
        <v>770</v>
      </c>
      <c r="F7733" s="124">
        <v>-4</v>
      </c>
      <c r="G7733" s="2" t="s">
        <v>20318</v>
      </c>
      <c r="H7733" s="130"/>
      <c r="I7733" s="134"/>
      <c r="J7733" s="123">
        <f>IF(OR(tbl_Metraj22[[#This Row],[TARIH]]="",tbl_Metraj22[[#This Row],[TARIH]]="-"),0,IF(tbl_Metraj22[[#This Row],[YUZDE]]=0,tbl_Metraj22[[#This Row],[METRAJ_BETON]],tbl_Metraj22[[#This Row],[YUZDE]]*tbl_Metraj22[[#This Row],[METRAJ_BETON]]))</f>
        <v>0</v>
      </c>
      <c r="K7733" s="2" t="s">
        <v>22405</v>
      </c>
    </row>
    <row r="7734" spans="1:11" ht="14.25" x14ac:dyDescent="0.2">
      <c r="A7734" s="2" t="s">
        <v>734</v>
      </c>
      <c r="B7734" s="124" t="s">
        <v>11828</v>
      </c>
      <c r="C7734" s="124"/>
      <c r="D7734" s="126">
        <v>1.08</v>
      </c>
      <c r="E7734" s="124" t="s">
        <v>770</v>
      </c>
      <c r="F7734" s="124">
        <v>-4</v>
      </c>
      <c r="G7734" s="2" t="s">
        <v>20319</v>
      </c>
      <c r="H7734" s="130"/>
      <c r="I7734" s="134"/>
      <c r="J7734" s="123">
        <f>IF(OR(tbl_Metraj22[[#This Row],[TARIH]]="",tbl_Metraj22[[#This Row],[TARIH]]="-"),0,IF(tbl_Metraj22[[#This Row],[YUZDE]]=0,tbl_Metraj22[[#This Row],[METRAJ_BETON]],tbl_Metraj22[[#This Row],[YUZDE]]*tbl_Metraj22[[#This Row],[METRAJ_BETON]]))</f>
        <v>0</v>
      </c>
      <c r="K7734" s="2" t="s">
        <v>22426</v>
      </c>
    </row>
    <row r="7735" spans="1:11" ht="14.25" x14ac:dyDescent="0.2">
      <c r="A7735" s="2" t="s">
        <v>734</v>
      </c>
      <c r="B7735" s="124" t="s">
        <v>11829</v>
      </c>
      <c r="C7735" s="124"/>
      <c r="D7735" s="126">
        <v>1.1100000000000001</v>
      </c>
      <c r="E7735" s="124" t="s">
        <v>770</v>
      </c>
      <c r="F7735" s="124">
        <v>-4</v>
      </c>
      <c r="G7735" s="2" t="s">
        <v>20320</v>
      </c>
      <c r="H7735" s="130"/>
      <c r="I7735" s="134"/>
      <c r="J7735" s="123">
        <f>IF(OR(tbl_Metraj22[[#This Row],[TARIH]]="",tbl_Metraj22[[#This Row],[TARIH]]="-"),0,IF(tbl_Metraj22[[#This Row],[YUZDE]]=0,tbl_Metraj22[[#This Row],[METRAJ_BETON]],tbl_Metraj22[[#This Row],[YUZDE]]*tbl_Metraj22[[#This Row],[METRAJ_BETON]]))</f>
        <v>0</v>
      </c>
      <c r="K7735" s="2" t="s">
        <v>22455</v>
      </c>
    </row>
    <row r="7736" spans="1:11" ht="14.25" x14ac:dyDescent="0.2">
      <c r="A7736" s="2" t="s">
        <v>734</v>
      </c>
      <c r="B7736" s="124" t="s">
        <v>11830</v>
      </c>
      <c r="C7736" s="124"/>
      <c r="D7736" s="126">
        <v>2.2400000000000002</v>
      </c>
      <c r="E7736" s="124" t="s">
        <v>770</v>
      </c>
      <c r="F7736" s="124">
        <v>-4</v>
      </c>
      <c r="G7736" s="2" t="s">
        <v>20321</v>
      </c>
      <c r="H7736" s="130"/>
      <c r="I7736" s="134"/>
      <c r="J7736" s="123">
        <f>IF(OR(tbl_Metraj22[[#This Row],[TARIH]]="",tbl_Metraj22[[#This Row],[TARIH]]="-"),0,IF(tbl_Metraj22[[#This Row],[YUZDE]]=0,tbl_Metraj22[[#This Row],[METRAJ_BETON]],tbl_Metraj22[[#This Row],[YUZDE]]*tbl_Metraj22[[#This Row],[METRAJ_BETON]]))</f>
        <v>0</v>
      </c>
      <c r="K7736" s="2" t="s">
        <v>22462</v>
      </c>
    </row>
    <row r="7737" spans="1:11" ht="14.25" x14ac:dyDescent="0.2">
      <c r="A7737" s="2" t="s">
        <v>734</v>
      </c>
      <c r="B7737" s="124" t="s">
        <v>11831</v>
      </c>
      <c r="C7737" s="124"/>
      <c r="D7737" s="126">
        <v>1.3</v>
      </c>
      <c r="E7737" s="124" t="s">
        <v>770</v>
      </c>
      <c r="F7737" s="124">
        <v>-4</v>
      </c>
      <c r="G7737" s="2" t="s">
        <v>20322</v>
      </c>
      <c r="H7737" s="130"/>
      <c r="I7737" s="134"/>
      <c r="J7737" s="123">
        <f>IF(OR(tbl_Metraj22[[#This Row],[TARIH]]="",tbl_Metraj22[[#This Row],[TARIH]]="-"),0,IF(tbl_Metraj22[[#This Row],[YUZDE]]=0,tbl_Metraj22[[#This Row],[METRAJ_BETON]],tbl_Metraj22[[#This Row],[YUZDE]]*tbl_Metraj22[[#This Row],[METRAJ_BETON]]))</f>
        <v>0</v>
      </c>
      <c r="K7737" s="2" t="s">
        <v>22414</v>
      </c>
    </row>
    <row r="7738" spans="1:11" ht="14.25" x14ac:dyDescent="0.2">
      <c r="A7738" s="2" t="s">
        <v>734</v>
      </c>
      <c r="B7738" s="124" t="s">
        <v>11832</v>
      </c>
      <c r="C7738" s="124"/>
      <c r="D7738" s="126">
        <v>1.18</v>
      </c>
      <c r="E7738" s="124" t="s">
        <v>770</v>
      </c>
      <c r="F7738" s="124">
        <v>-4</v>
      </c>
      <c r="G7738" s="2" t="s">
        <v>20323</v>
      </c>
      <c r="H7738" s="130"/>
      <c r="I7738" s="134"/>
      <c r="J7738" s="123">
        <f>IF(OR(tbl_Metraj22[[#This Row],[TARIH]]="",tbl_Metraj22[[#This Row],[TARIH]]="-"),0,IF(tbl_Metraj22[[#This Row],[YUZDE]]=0,tbl_Metraj22[[#This Row],[METRAJ_BETON]],tbl_Metraj22[[#This Row],[YUZDE]]*tbl_Metraj22[[#This Row],[METRAJ_BETON]]))</f>
        <v>0</v>
      </c>
      <c r="K7738" s="2" t="s">
        <v>22366</v>
      </c>
    </row>
    <row r="7739" spans="1:11" ht="14.25" x14ac:dyDescent="0.2">
      <c r="A7739" s="2" t="s">
        <v>734</v>
      </c>
      <c r="B7739" s="124" t="s">
        <v>11833</v>
      </c>
      <c r="C7739" s="124"/>
      <c r="D7739" s="126">
        <v>1.2</v>
      </c>
      <c r="E7739" s="124" t="s">
        <v>770</v>
      </c>
      <c r="F7739" s="124">
        <v>-4</v>
      </c>
      <c r="G7739" s="2" t="s">
        <v>20324</v>
      </c>
      <c r="H7739" s="130"/>
      <c r="I7739" s="134"/>
      <c r="J7739" s="123">
        <f>IF(OR(tbl_Metraj22[[#This Row],[TARIH]]="",tbl_Metraj22[[#This Row],[TARIH]]="-"),0,IF(tbl_Metraj22[[#This Row],[YUZDE]]=0,tbl_Metraj22[[#This Row],[METRAJ_BETON]],tbl_Metraj22[[#This Row],[YUZDE]]*tbl_Metraj22[[#This Row],[METRAJ_BETON]]))</f>
        <v>0</v>
      </c>
      <c r="K7739" s="2" t="s">
        <v>22457</v>
      </c>
    </row>
    <row r="7740" spans="1:11" ht="14.25" x14ac:dyDescent="0.2">
      <c r="A7740" s="2" t="s">
        <v>734</v>
      </c>
      <c r="B7740" s="124" t="s">
        <v>11834</v>
      </c>
      <c r="C7740" s="124"/>
      <c r="D7740" s="126">
        <v>2.2400000000000002</v>
      </c>
      <c r="E7740" s="124" t="s">
        <v>770</v>
      </c>
      <c r="F7740" s="124">
        <v>-4</v>
      </c>
      <c r="G7740" s="2" t="s">
        <v>20325</v>
      </c>
      <c r="H7740" s="130"/>
      <c r="I7740" s="134"/>
      <c r="J7740" s="123">
        <f>IF(OR(tbl_Metraj22[[#This Row],[TARIH]]="",tbl_Metraj22[[#This Row],[TARIH]]="-"),0,IF(tbl_Metraj22[[#This Row],[YUZDE]]=0,tbl_Metraj22[[#This Row],[METRAJ_BETON]],tbl_Metraj22[[#This Row],[YUZDE]]*tbl_Metraj22[[#This Row],[METRAJ_BETON]]))</f>
        <v>0</v>
      </c>
      <c r="K7740" s="2" t="s">
        <v>22458</v>
      </c>
    </row>
    <row r="7741" spans="1:11" ht="14.25" x14ac:dyDescent="0.2">
      <c r="A7741" s="2" t="s">
        <v>734</v>
      </c>
      <c r="B7741" s="124" t="s">
        <v>11835</v>
      </c>
      <c r="C7741" s="124"/>
      <c r="D7741" s="126">
        <v>0.43</v>
      </c>
      <c r="E7741" s="124" t="s">
        <v>770</v>
      </c>
      <c r="F7741" s="124">
        <v>-4</v>
      </c>
      <c r="G7741" s="2" t="s">
        <v>20326</v>
      </c>
      <c r="H7741" s="130"/>
      <c r="I7741" s="134"/>
      <c r="J7741" s="123">
        <f>IF(OR(tbl_Metraj22[[#This Row],[TARIH]]="",tbl_Metraj22[[#This Row],[TARIH]]="-"),0,IF(tbl_Metraj22[[#This Row],[YUZDE]]=0,tbl_Metraj22[[#This Row],[METRAJ_BETON]],tbl_Metraj22[[#This Row],[YUZDE]]*tbl_Metraj22[[#This Row],[METRAJ_BETON]]))</f>
        <v>0</v>
      </c>
      <c r="K7741" s="2" t="s">
        <v>22451</v>
      </c>
    </row>
    <row r="7742" spans="1:11" ht="14.25" x14ac:dyDescent="0.2">
      <c r="A7742" s="2" t="s">
        <v>734</v>
      </c>
      <c r="B7742" s="124" t="s">
        <v>11836</v>
      </c>
      <c r="C7742" s="124"/>
      <c r="D7742" s="126">
        <v>0.7</v>
      </c>
      <c r="E7742" s="124" t="s">
        <v>770</v>
      </c>
      <c r="F7742" s="124">
        <v>-4</v>
      </c>
      <c r="G7742" s="2" t="s">
        <v>20327</v>
      </c>
      <c r="H7742" s="130"/>
      <c r="I7742" s="134"/>
      <c r="J7742" s="123">
        <f>IF(OR(tbl_Metraj22[[#This Row],[TARIH]]="",tbl_Metraj22[[#This Row],[TARIH]]="-"),0,IF(tbl_Metraj22[[#This Row],[YUZDE]]=0,tbl_Metraj22[[#This Row],[METRAJ_BETON]],tbl_Metraj22[[#This Row],[YUZDE]]*tbl_Metraj22[[#This Row],[METRAJ_BETON]]))</f>
        <v>0</v>
      </c>
      <c r="K7742" s="2" t="s">
        <v>22482</v>
      </c>
    </row>
    <row r="7743" spans="1:11" ht="14.25" x14ac:dyDescent="0.2">
      <c r="A7743" s="2" t="s">
        <v>734</v>
      </c>
      <c r="B7743" s="124" t="s">
        <v>11837</v>
      </c>
      <c r="C7743" s="124"/>
      <c r="D7743" s="126">
        <v>0.21</v>
      </c>
      <c r="E7743" s="124" t="s">
        <v>770</v>
      </c>
      <c r="F7743" s="124">
        <v>-4</v>
      </c>
      <c r="G7743" s="2" t="s">
        <v>20328</v>
      </c>
      <c r="H7743" s="130"/>
      <c r="I7743" s="134"/>
      <c r="J7743" s="123">
        <f>IF(OR(tbl_Metraj22[[#This Row],[TARIH]]="",tbl_Metraj22[[#This Row],[TARIH]]="-"),0,IF(tbl_Metraj22[[#This Row],[YUZDE]]=0,tbl_Metraj22[[#This Row],[METRAJ_BETON]],tbl_Metraj22[[#This Row],[YUZDE]]*tbl_Metraj22[[#This Row],[METRAJ_BETON]]))</f>
        <v>0</v>
      </c>
      <c r="K7743" s="2" t="s">
        <v>22379</v>
      </c>
    </row>
    <row r="7744" spans="1:11" ht="14.25" x14ac:dyDescent="0.2">
      <c r="A7744" s="2" t="s">
        <v>734</v>
      </c>
      <c r="B7744" s="124" t="s">
        <v>11838</v>
      </c>
      <c r="C7744" s="124"/>
      <c r="D7744" s="126">
        <v>0.49</v>
      </c>
      <c r="E7744" s="124" t="s">
        <v>770</v>
      </c>
      <c r="F7744" s="124">
        <v>-4</v>
      </c>
      <c r="G7744" s="2" t="s">
        <v>20329</v>
      </c>
      <c r="H7744" s="130"/>
      <c r="I7744" s="134"/>
      <c r="J7744" s="123">
        <f>IF(OR(tbl_Metraj22[[#This Row],[TARIH]]="",tbl_Metraj22[[#This Row],[TARIH]]="-"),0,IF(tbl_Metraj22[[#This Row],[YUZDE]]=0,tbl_Metraj22[[#This Row],[METRAJ_BETON]],tbl_Metraj22[[#This Row],[YUZDE]]*tbl_Metraj22[[#This Row],[METRAJ_BETON]]))</f>
        <v>0</v>
      </c>
      <c r="K7744" s="2" t="s">
        <v>22357</v>
      </c>
    </row>
    <row r="7745" spans="1:11" ht="14.25" x14ac:dyDescent="0.2">
      <c r="A7745" s="2" t="s">
        <v>734</v>
      </c>
      <c r="B7745" s="124" t="s">
        <v>11839</v>
      </c>
      <c r="C7745" s="124"/>
      <c r="D7745" s="126">
        <v>0.25</v>
      </c>
      <c r="E7745" s="124" t="s">
        <v>770</v>
      </c>
      <c r="F7745" s="124">
        <v>-4</v>
      </c>
      <c r="G7745" s="2" t="s">
        <v>20330</v>
      </c>
      <c r="H7745" s="130"/>
      <c r="I7745" s="134"/>
      <c r="J7745" s="123">
        <f>IF(OR(tbl_Metraj22[[#This Row],[TARIH]]="",tbl_Metraj22[[#This Row],[TARIH]]="-"),0,IF(tbl_Metraj22[[#This Row],[YUZDE]]=0,tbl_Metraj22[[#This Row],[METRAJ_BETON]],tbl_Metraj22[[#This Row],[YUZDE]]*tbl_Metraj22[[#This Row],[METRAJ_BETON]]))</f>
        <v>0</v>
      </c>
      <c r="K7745" s="2" t="e">
        <v>#N/A</v>
      </c>
    </row>
    <row r="7746" spans="1:11" ht="14.25" x14ac:dyDescent="0.2">
      <c r="A7746" s="2" t="s">
        <v>734</v>
      </c>
      <c r="B7746" s="124" t="s">
        <v>11840</v>
      </c>
      <c r="C7746" s="124"/>
      <c r="D7746" s="126">
        <v>0.21</v>
      </c>
      <c r="E7746" s="124" t="s">
        <v>770</v>
      </c>
      <c r="F7746" s="124">
        <v>-4</v>
      </c>
      <c r="G7746" s="2" t="s">
        <v>20331</v>
      </c>
      <c r="H7746" s="130"/>
      <c r="I7746" s="134"/>
      <c r="J7746" s="123">
        <f>IF(OR(tbl_Metraj22[[#This Row],[TARIH]]="",tbl_Metraj22[[#This Row],[TARIH]]="-"),0,IF(tbl_Metraj22[[#This Row],[YUZDE]]=0,tbl_Metraj22[[#This Row],[METRAJ_BETON]],tbl_Metraj22[[#This Row],[YUZDE]]*tbl_Metraj22[[#This Row],[METRAJ_BETON]]))</f>
        <v>0</v>
      </c>
      <c r="K7746" s="2" t="e">
        <v>#N/A</v>
      </c>
    </row>
    <row r="7747" spans="1:11" ht="14.25" x14ac:dyDescent="0.2">
      <c r="A7747" s="2" t="s">
        <v>734</v>
      </c>
      <c r="B7747" s="124" t="s">
        <v>11841</v>
      </c>
      <c r="C7747" s="124"/>
      <c r="D7747" s="126">
        <v>0.21</v>
      </c>
      <c r="E7747" s="124" t="s">
        <v>770</v>
      </c>
      <c r="F7747" s="124">
        <v>-4</v>
      </c>
      <c r="G7747" s="2" t="s">
        <v>20332</v>
      </c>
      <c r="H7747" s="130"/>
      <c r="I7747" s="134"/>
      <c r="J7747" s="123">
        <f>IF(OR(tbl_Metraj22[[#This Row],[TARIH]]="",tbl_Metraj22[[#This Row],[TARIH]]="-"),0,IF(tbl_Metraj22[[#This Row],[YUZDE]]=0,tbl_Metraj22[[#This Row],[METRAJ_BETON]],tbl_Metraj22[[#This Row],[YUZDE]]*tbl_Metraj22[[#This Row],[METRAJ_BETON]]))</f>
        <v>0</v>
      </c>
      <c r="K7747" s="2" t="e">
        <v>#N/A</v>
      </c>
    </row>
    <row r="7748" spans="1:11" ht="14.25" x14ac:dyDescent="0.2">
      <c r="A7748" s="2" t="s">
        <v>734</v>
      </c>
      <c r="B7748" s="124" t="s">
        <v>11842</v>
      </c>
      <c r="C7748" s="124"/>
      <c r="D7748" s="126">
        <v>0.16</v>
      </c>
      <c r="E7748" s="124" t="s">
        <v>770</v>
      </c>
      <c r="F7748" s="124">
        <v>-4</v>
      </c>
      <c r="G7748" s="2" t="s">
        <v>20333</v>
      </c>
      <c r="H7748" s="130"/>
      <c r="I7748" s="134"/>
      <c r="J7748" s="123">
        <f>IF(OR(tbl_Metraj22[[#This Row],[TARIH]]="",tbl_Metraj22[[#This Row],[TARIH]]="-"),0,IF(tbl_Metraj22[[#This Row],[YUZDE]]=0,tbl_Metraj22[[#This Row],[METRAJ_BETON]],tbl_Metraj22[[#This Row],[YUZDE]]*tbl_Metraj22[[#This Row],[METRAJ_BETON]]))</f>
        <v>0</v>
      </c>
      <c r="K7748" s="2" t="s">
        <v>22409</v>
      </c>
    </row>
    <row r="7749" spans="1:11" ht="14.25" x14ac:dyDescent="0.2">
      <c r="A7749" s="2" t="s">
        <v>734</v>
      </c>
      <c r="B7749" s="124" t="s">
        <v>11843</v>
      </c>
      <c r="C7749" s="124"/>
      <c r="D7749" s="126">
        <v>0.43</v>
      </c>
      <c r="E7749" s="124" t="s">
        <v>770</v>
      </c>
      <c r="F7749" s="124">
        <v>-4</v>
      </c>
      <c r="G7749" s="2" t="s">
        <v>20334</v>
      </c>
      <c r="H7749" s="130"/>
      <c r="I7749" s="134"/>
      <c r="J7749" s="123">
        <f>IF(OR(tbl_Metraj22[[#This Row],[TARIH]]="",tbl_Metraj22[[#This Row],[TARIH]]="-"),0,IF(tbl_Metraj22[[#This Row],[YUZDE]]=0,tbl_Metraj22[[#This Row],[METRAJ_BETON]],tbl_Metraj22[[#This Row],[YUZDE]]*tbl_Metraj22[[#This Row],[METRAJ_BETON]]))</f>
        <v>0</v>
      </c>
      <c r="K7749" s="2" t="s">
        <v>22476</v>
      </c>
    </row>
    <row r="7750" spans="1:11" ht="14.25" x14ac:dyDescent="0.2">
      <c r="A7750" s="2" t="s">
        <v>734</v>
      </c>
      <c r="B7750" s="124" t="s">
        <v>11844</v>
      </c>
      <c r="C7750" s="124"/>
      <c r="D7750" s="126">
        <v>1.87</v>
      </c>
      <c r="E7750" s="124" t="s">
        <v>770</v>
      </c>
      <c r="F7750" s="124">
        <v>-4</v>
      </c>
      <c r="G7750" s="2" t="s">
        <v>20335</v>
      </c>
      <c r="H7750" s="130"/>
      <c r="I7750" s="134"/>
      <c r="J7750" s="123">
        <f>IF(OR(tbl_Metraj22[[#This Row],[TARIH]]="",tbl_Metraj22[[#This Row],[TARIH]]="-"),0,IF(tbl_Metraj22[[#This Row],[YUZDE]]=0,tbl_Metraj22[[#This Row],[METRAJ_BETON]],tbl_Metraj22[[#This Row],[YUZDE]]*tbl_Metraj22[[#This Row],[METRAJ_BETON]]))</f>
        <v>0</v>
      </c>
      <c r="K7750" s="2" t="s">
        <v>22481</v>
      </c>
    </row>
    <row r="7751" spans="1:11" ht="14.25" x14ac:dyDescent="0.2">
      <c r="A7751" s="2" t="s">
        <v>734</v>
      </c>
      <c r="B7751" s="124" t="s">
        <v>11845</v>
      </c>
      <c r="C7751" s="124"/>
      <c r="D7751" s="126">
        <v>0.28999999999999998</v>
      </c>
      <c r="E7751" s="124" t="s">
        <v>770</v>
      </c>
      <c r="F7751" s="124">
        <v>-4</v>
      </c>
      <c r="G7751" s="2" t="s">
        <v>20336</v>
      </c>
      <c r="H7751" s="130"/>
      <c r="I7751" s="134"/>
      <c r="J7751" s="123">
        <f>IF(OR(tbl_Metraj22[[#This Row],[TARIH]]="",tbl_Metraj22[[#This Row],[TARIH]]="-"),0,IF(tbl_Metraj22[[#This Row],[YUZDE]]=0,tbl_Metraj22[[#This Row],[METRAJ_BETON]],tbl_Metraj22[[#This Row],[YUZDE]]*tbl_Metraj22[[#This Row],[METRAJ_BETON]]))</f>
        <v>0</v>
      </c>
      <c r="K7751" s="2" t="s">
        <v>22511</v>
      </c>
    </row>
    <row r="7752" spans="1:11" ht="14.25" x14ac:dyDescent="0.2">
      <c r="A7752" s="2" t="s">
        <v>734</v>
      </c>
      <c r="B7752" s="124" t="s">
        <v>11846</v>
      </c>
      <c r="C7752" s="124"/>
      <c r="D7752" s="126">
        <v>1.53</v>
      </c>
      <c r="E7752" s="124" t="s">
        <v>770</v>
      </c>
      <c r="F7752" s="124">
        <v>-4</v>
      </c>
      <c r="G7752" s="2" t="s">
        <v>20337</v>
      </c>
      <c r="H7752" s="130"/>
      <c r="I7752" s="134"/>
      <c r="J7752" s="123">
        <f>IF(OR(tbl_Metraj22[[#This Row],[TARIH]]="",tbl_Metraj22[[#This Row],[TARIH]]="-"),0,IF(tbl_Metraj22[[#This Row],[YUZDE]]=0,tbl_Metraj22[[#This Row],[METRAJ_BETON]],tbl_Metraj22[[#This Row],[YUZDE]]*tbl_Metraj22[[#This Row],[METRAJ_BETON]]))</f>
        <v>0</v>
      </c>
      <c r="K7752" s="2" t="s">
        <v>22385</v>
      </c>
    </row>
    <row r="7753" spans="1:11" ht="14.25" x14ac:dyDescent="0.2">
      <c r="A7753" s="2" t="s">
        <v>734</v>
      </c>
      <c r="B7753" s="124" t="s">
        <v>11847</v>
      </c>
      <c r="C7753" s="124"/>
      <c r="D7753" s="126">
        <v>1.2</v>
      </c>
      <c r="E7753" s="124" t="s">
        <v>770</v>
      </c>
      <c r="F7753" s="124">
        <v>-4</v>
      </c>
      <c r="G7753" s="2" t="s">
        <v>20338</v>
      </c>
      <c r="H7753" s="130"/>
      <c r="I7753" s="134"/>
      <c r="J7753" s="123">
        <f>IF(OR(tbl_Metraj22[[#This Row],[TARIH]]="",tbl_Metraj22[[#This Row],[TARIH]]="-"),0,IF(tbl_Metraj22[[#This Row],[YUZDE]]=0,tbl_Metraj22[[#This Row],[METRAJ_BETON]],tbl_Metraj22[[#This Row],[YUZDE]]*tbl_Metraj22[[#This Row],[METRAJ_BETON]]))</f>
        <v>0</v>
      </c>
      <c r="K7753" s="2" t="s">
        <v>22507</v>
      </c>
    </row>
    <row r="7754" spans="1:11" ht="14.25" x14ac:dyDescent="0.2">
      <c r="A7754" s="2" t="s">
        <v>734</v>
      </c>
      <c r="B7754" s="124" t="s">
        <v>11848</v>
      </c>
      <c r="C7754" s="124"/>
      <c r="D7754" s="126">
        <v>2.2400000000000002</v>
      </c>
      <c r="E7754" s="124" t="s">
        <v>770</v>
      </c>
      <c r="F7754" s="124">
        <v>-4</v>
      </c>
      <c r="G7754" s="2" t="s">
        <v>20339</v>
      </c>
      <c r="H7754" s="130"/>
      <c r="I7754" s="134"/>
      <c r="J7754" s="123">
        <f>IF(OR(tbl_Metraj22[[#This Row],[TARIH]]="",tbl_Metraj22[[#This Row],[TARIH]]="-"),0,IF(tbl_Metraj22[[#This Row],[YUZDE]]=0,tbl_Metraj22[[#This Row],[METRAJ_BETON]],tbl_Metraj22[[#This Row],[YUZDE]]*tbl_Metraj22[[#This Row],[METRAJ_BETON]]))</f>
        <v>0</v>
      </c>
      <c r="K7754" s="2" t="s">
        <v>22487</v>
      </c>
    </row>
    <row r="7755" spans="1:11" ht="14.25" x14ac:dyDescent="0.2">
      <c r="A7755" s="2" t="s">
        <v>734</v>
      </c>
      <c r="B7755" s="124" t="s">
        <v>11849</v>
      </c>
      <c r="C7755" s="124"/>
      <c r="D7755" s="126">
        <v>1.18</v>
      </c>
      <c r="E7755" s="124" t="s">
        <v>770</v>
      </c>
      <c r="F7755" s="124">
        <v>-4</v>
      </c>
      <c r="G7755" s="2" t="s">
        <v>20340</v>
      </c>
      <c r="H7755" s="130"/>
      <c r="I7755" s="134"/>
      <c r="J7755" s="123">
        <f>IF(OR(tbl_Metraj22[[#This Row],[TARIH]]="",tbl_Metraj22[[#This Row],[TARIH]]="-"),0,IF(tbl_Metraj22[[#This Row],[YUZDE]]=0,tbl_Metraj22[[#This Row],[METRAJ_BETON]],tbl_Metraj22[[#This Row],[YUZDE]]*tbl_Metraj22[[#This Row],[METRAJ_BETON]]))</f>
        <v>0</v>
      </c>
      <c r="K7755" s="2" t="s">
        <v>22389</v>
      </c>
    </row>
    <row r="7756" spans="1:11" ht="14.25" x14ac:dyDescent="0.2">
      <c r="A7756" s="2" t="s">
        <v>734</v>
      </c>
      <c r="B7756" s="124" t="s">
        <v>11850</v>
      </c>
      <c r="C7756" s="124"/>
      <c r="D7756" s="126">
        <v>2.2400000000000002</v>
      </c>
      <c r="E7756" s="124" t="s">
        <v>770</v>
      </c>
      <c r="F7756" s="124">
        <v>-4</v>
      </c>
      <c r="G7756" s="2" t="s">
        <v>20341</v>
      </c>
      <c r="H7756" s="130"/>
      <c r="I7756" s="134"/>
      <c r="J7756" s="123">
        <f>IF(OR(tbl_Metraj22[[#This Row],[TARIH]]="",tbl_Metraj22[[#This Row],[TARIH]]="-"),0,IF(tbl_Metraj22[[#This Row],[YUZDE]]=0,tbl_Metraj22[[#This Row],[METRAJ_BETON]],tbl_Metraj22[[#This Row],[YUZDE]]*tbl_Metraj22[[#This Row],[METRAJ_BETON]]))</f>
        <v>0</v>
      </c>
      <c r="K7756" s="2" t="s">
        <v>22479</v>
      </c>
    </row>
    <row r="7757" spans="1:11" ht="14.25" x14ac:dyDescent="0.2">
      <c r="A7757" s="2" t="s">
        <v>734</v>
      </c>
      <c r="B7757" s="124" t="s">
        <v>11851</v>
      </c>
      <c r="C7757" s="124"/>
      <c r="D7757" s="126">
        <v>1.29</v>
      </c>
      <c r="E7757" s="124" t="s">
        <v>770</v>
      </c>
      <c r="F7757" s="124">
        <v>-4</v>
      </c>
      <c r="G7757" s="2" t="s">
        <v>20342</v>
      </c>
      <c r="H7757" s="130"/>
      <c r="I7757" s="134"/>
      <c r="J7757" s="123">
        <f>IF(OR(tbl_Metraj22[[#This Row],[TARIH]]="",tbl_Metraj22[[#This Row],[TARIH]]="-"),0,IF(tbl_Metraj22[[#This Row],[YUZDE]]=0,tbl_Metraj22[[#This Row],[METRAJ_BETON]],tbl_Metraj22[[#This Row],[YUZDE]]*tbl_Metraj22[[#This Row],[METRAJ_BETON]]))</f>
        <v>0</v>
      </c>
      <c r="K7757" s="2" t="s">
        <v>22475</v>
      </c>
    </row>
    <row r="7758" spans="1:11" ht="14.25" x14ac:dyDescent="0.2">
      <c r="A7758" s="2" t="s">
        <v>734</v>
      </c>
      <c r="B7758" s="124" t="s">
        <v>11852</v>
      </c>
      <c r="C7758" s="124"/>
      <c r="D7758" s="126">
        <v>1.65</v>
      </c>
      <c r="E7758" s="124" t="s">
        <v>770</v>
      </c>
      <c r="F7758" s="124">
        <v>-4</v>
      </c>
      <c r="G7758" s="2" t="s">
        <v>20343</v>
      </c>
      <c r="H7758" s="130"/>
      <c r="I7758" s="134"/>
      <c r="J7758" s="123">
        <f>IF(OR(tbl_Metraj22[[#This Row],[TARIH]]="",tbl_Metraj22[[#This Row],[TARIH]]="-"),0,IF(tbl_Metraj22[[#This Row],[YUZDE]]=0,tbl_Metraj22[[#This Row],[METRAJ_BETON]],tbl_Metraj22[[#This Row],[YUZDE]]*tbl_Metraj22[[#This Row],[METRAJ_BETON]]))</f>
        <v>0</v>
      </c>
      <c r="K7758" s="2" t="s">
        <v>22454</v>
      </c>
    </row>
    <row r="7759" spans="1:11" ht="14.25" x14ac:dyDescent="0.2">
      <c r="A7759" s="2" t="s">
        <v>734</v>
      </c>
      <c r="B7759" s="124" t="s">
        <v>11853</v>
      </c>
      <c r="C7759" s="124"/>
      <c r="D7759" s="126">
        <v>0.55000000000000004</v>
      </c>
      <c r="E7759" s="124" t="s">
        <v>770</v>
      </c>
      <c r="F7759" s="124">
        <v>-4</v>
      </c>
      <c r="G7759" s="2" t="s">
        <v>20344</v>
      </c>
      <c r="H7759" s="130"/>
      <c r="I7759" s="134"/>
      <c r="J7759" s="123">
        <f>IF(OR(tbl_Metraj22[[#This Row],[TARIH]]="",tbl_Metraj22[[#This Row],[TARIH]]="-"),0,IF(tbl_Metraj22[[#This Row],[YUZDE]]=0,tbl_Metraj22[[#This Row],[METRAJ_BETON]],tbl_Metraj22[[#This Row],[YUZDE]]*tbl_Metraj22[[#This Row],[METRAJ_BETON]]))</f>
        <v>0</v>
      </c>
      <c r="K7759" s="2" t="e">
        <v>#N/A</v>
      </c>
    </row>
    <row r="7760" spans="1:11" ht="14.25" x14ac:dyDescent="0.2">
      <c r="A7760" s="2" t="s">
        <v>734</v>
      </c>
      <c r="B7760" s="124" t="s">
        <v>11854</v>
      </c>
      <c r="C7760" s="124"/>
      <c r="D7760" s="126">
        <v>0.5</v>
      </c>
      <c r="E7760" s="124" t="s">
        <v>770</v>
      </c>
      <c r="F7760" s="124">
        <v>-4</v>
      </c>
      <c r="G7760" s="2" t="s">
        <v>20345</v>
      </c>
      <c r="H7760" s="130"/>
      <c r="I7760" s="134"/>
      <c r="J7760" s="123">
        <f>IF(OR(tbl_Metraj22[[#This Row],[TARIH]]="",tbl_Metraj22[[#This Row],[TARIH]]="-"),0,IF(tbl_Metraj22[[#This Row],[YUZDE]]=0,tbl_Metraj22[[#This Row],[METRAJ_BETON]],tbl_Metraj22[[#This Row],[YUZDE]]*tbl_Metraj22[[#This Row],[METRAJ_BETON]]))</f>
        <v>0</v>
      </c>
      <c r="K7760" s="2" t="e">
        <v>#N/A</v>
      </c>
    </row>
    <row r="7761" spans="1:11" ht="14.25" x14ac:dyDescent="0.2">
      <c r="A7761" s="2" t="s">
        <v>734</v>
      </c>
      <c r="B7761" s="124" t="s">
        <v>11855</v>
      </c>
      <c r="C7761" s="124"/>
      <c r="D7761" s="126">
        <v>0.68</v>
      </c>
      <c r="E7761" s="124" t="s">
        <v>770</v>
      </c>
      <c r="F7761" s="124">
        <v>-4</v>
      </c>
      <c r="G7761" s="2" t="s">
        <v>20346</v>
      </c>
      <c r="H7761" s="130"/>
      <c r="I7761" s="134"/>
      <c r="J7761" s="123">
        <f>IF(OR(tbl_Metraj22[[#This Row],[TARIH]]="",tbl_Metraj22[[#This Row],[TARIH]]="-"),0,IF(tbl_Metraj22[[#This Row],[YUZDE]]=0,tbl_Metraj22[[#This Row],[METRAJ_BETON]],tbl_Metraj22[[#This Row],[YUZDE]]*tbl_Metraj22[[#This Row],[METRAJ_BETON]]))</f>
        <v>0</v>
      </c>
      <c r="K7761" s="2" t="s">
        <v>22438</v>
      </c>
    </row>
    <row r="7762" spans="1:11" ht="14.25" x14ac:dyDescent="0.2">
      <c r="A7762" s="2" t="s">
        <v>734</v>
      </c>
      <c r="B7762" s="124" t="s">
        <v>11856</v>
      </c>
      <c r="C7762" s="124"/>
      <c r="D7762" s="126">
        <v>1.08</v>
      </c>
      <c r="E7762" s="124" t="s">
        <v>770</v>
      </c>
      <c r="F7762" s="124">
        <v>-4</v>
      </c>
      <c r="G7762" s="2" t="s">
        <v>20347</v>
      </c>
      <c r="H7762" s="130"/>
      <c r="I7762" s="134"/>
      <c r="J7762" s="123">
        <f>IF(OR(tbl_Metraj22[[#This Row],[TARIH]]="",tbl_Metraj22[[#This Row],[TARIH]]="-"),0,IF(tbl_Metraj22[[#This Row],[YUZDE]]=0,tbl_Metraj22[[#This Row],[METRAJ_BETON]],tbl_Metraj22[[#This Row],[YUZDE]]*tbl_Metraj22[[#This Row],[METRAJ_BETON]]))</f>
        <v>0</v>
      </c>
      <c r="K7762" s="2" t="s">
        <v>22495</v>
      </c>
    </row>
    <row r="7763" spans="1:11" ht="14.25" x14ac:dyDescent="0.2">
      <c r="A7763" s="2" t="s">
        <v>734</v>
      </c>
      <c r="B7763" s="124" t="s">
        <v>11857</v>
      </c>
      <c r="C7763" s="124"/>
      <c r="D7763" s="126">
        <v>1.37</v>
      </c>
      <c r="E7763" s="124" t="s">
        <v>770</v>
      </c>
      <c r="F7763" s="124">
        <v>-4</v>
      </c>
      <c r="G7763" s="2" t="s">
        <v>20348</v>
      </c>
      <c r="H7763" s="130"/>
      <c r="I7763" s="134"/>
      <c r="J7763" s="123">
        <f>IF(OR(tbl_Metraj22[[#This Row],[TARIH]]="",tbl_Metraj22[[#This Row],[TARIH]]="-"),0,IF(tbl_Metraj22[[#This Row],[YUZDE]]=0,tbl_Metraj22[[#This Row],[METRAJ_BETON]],tbl_Metraj22[[#This Row],[YUZDE]]*tbl_Metraj22[[#This Row],[METRAJ_BETON]]))</f>
        <v>0</v>
      </c>
      <c r="K7763" s="2" t="s">
        <v>22394</v>
      </c>
    </row>
    <row r="7764" spans="1:11" ht="14.25" x14ac:dyDescent="0.2">
      <c r="A7764" s="2" t="s">
        <v>734</v>
      </c>
      <c r="B7764" s="124" t="s">
        <v>11858</v>
      </c>
      <c r="C7764" s="124"/>
      <c r="D7764" s="126">
        <v>1.17</v>
      </c>
      <c r="E7764" s="124" t="s">
        <v>770</v>
      </c>
      <c r="F7764" s="124">
        <v>-4</v>
      </c>
      <c r="G7764" s="2" t="s">
        <v>20349</v>
      </c>
      <c r="H7764" s="130"/>
      <c r="I7764" s="134"/>
      <c r="J7764" s="123">
        <f>IF(OR(tbl_Metraj22[[#This Row],[TARIH]]="",tbl_Metraj22[[#This Row],[TARIH]]="-"),0,IF(tbl_Metraj22[[#This Row],[YUZDE]]=0,tbl_Metraj22[[#This Row],[METRAJ_BETON]],tbl_Metraj22[[#This Row],[YUZDE]]*tbl_Metraj22[[#This Row],[METRAJ_BETON]]))</f>
        <v>0</v>
      </c>
      <c r="K7764" s="2" t="s">
        <v>22473</v>
      </c>
    </row>
    <row r="7765" spans="1:11" ht="14.25" x14ac:dyDescent="0.2">
      <c r="A7765" s="2" t="s">
        <v>734</v>
      </c>
      <c r="B7765" s="124" t="s">
        <v>11859</v>
      </c>
      <c r="C7765" s="124"/>
      <c r="D7765" s="126">
        <v>2.08</v>
      </c>
      <c r="E7765" s="124" t="s">
        <v>770</v>
      </c>
      <c r="F7765" s="124">
        <v>-4</v>
      </c>
      <c r="G7765" s="2" t="s">
        <v>20350</v>
      </c>
      <c r="H7765" s="130"/>
      <c r="I7765" s="134"/>
      <c r="J7765" s="123">
        <f>IF(OR(tbl_Metraj22[[#This Row],[TARIH]]="",tbl_Metraj22[[#This Row],[TARIH]]="-"),0,IF(tbl_Metraj22[[#This Row],[YUZDE]]=0,tbl_Metraj22[[#This Row],[METRAJ_BETON]],tbl_Metraj22[[#This Row],[YUZDE]]*tbl_Metraj22[[#This Row],[METRAJ_BETON]]))</f>
        <v>0</v>
      </c>
      <c r="K7765" s="2" t="s">
        <v>22474</v>
      </c>
    </row>
    <row r="7766" spans="1:11" ht="14.25" x14ac:dyDescent="0.2">
      <c r="A7766" s="2" t="s">
        <v>734</v>
      </c>
      <c r="B7766" s="124" t="s">
        <v>11860</v>
      </c>
      <c r="C7766" s="124"/>
      <c r="D7766" s="126">
        <v>1.51</v>
      </c>
      <c r="E7766" s="124" t="s">
        <v>770</v>
      </c>
      <c r="F7766" s="124">
        <v>-4</v>
      </c>
      <c r="G7766" s="2" t="s">
        <v>20351</v>
      </c>
      <c r="H7766" s="130"/>
      <c r="I7766" s="134"/>
      <c r="J7766" s="123">
        <f>IF(OR(tbl_Metraj22[[#This Row],[TARIH]]="",tbl_Metraj22[[#This Row],[TARIH]]="-"),0,IF(tbl_Metraj22[[#This Row],[YUZDE]]=0,tbl_Metraj22[[#This Row],[METRAJ_BETON]],tbl_Metraj22[[#This Row],[YUZDE]]*tbl_Metraj22[[#This Row],[METRAJ_BETON]]))</f>
        <v>0</v>
      </c>
      <c r="K7766" s="2" t="s">
        <v>22404</v>
      </c>
    </row>
    <row r="7767" spans="1:11" ht="14.25" x14ac:dyDescent="0.2">
      <c r="A7767" s="2" t="s">
        <v>734</v>
      </c>
      <c r="B7767" s="124" t="s">
        <v>11861</v>
      </c>
      <c r="C7767" s="124"/>
      <c r="D7767" s="126">
        <v>1.3</v>
      </c>
      <c r="E7767" s="124" t="s">
        <v>770</v>
      </c>
      <c r="F7767" s="124">
        <v>-4</v>
      </c>
      <c r="G7767" s="2" t="s">
        <v>20352</v>
      </c>
      <c r="H7767" s="130"/>
      <c r="I7767" s="134"/>
      <c r="J7767" s="123">
        <f>IF(OR(tbl_Metraj22[[#This Row],[TARIH]]="",tbl_Metraj22[[#This Row],[TARIH]]="-"),0,IF(tbl_Metraj22[[#This Row],[YUZDE]]=0,tbl_Metraj22[[#This Row],[METRAJ_BETON]],tbl_Metraj22[[#This Row],[YUZDE]]*tbl_Metraj22[[#This Row],[METRAJ_BETON]]))</f>
        <v>0</v>
      </c>
      <c r="K7767" s="2" t="s">
        <v>22452</v>
      </c>
    </row>
    <row r="7768" spans="1:11" ht="14.25" x14ac:dyDescent="0.2">
      <c r="A7768" s="2" t="s">
        <v>734</v>
      </c>
      <c r="B7768" s="124" t="s">
        <v>11862</v>
      </c>
      <c r="C7768" s="124"/>
      <c r="D7768" s="126">
        <v>1.65</v>
      </c>
      <c r="E7768" s="124" t="s">
        <v>770</v>
      </c>
      <c r="F7768" s="124">
        <v>-4</v>
      </c>
      <c r="G7768" s="2" t="s">
        <v>20353</v>
      </c>
      <c r="H7768" s="130"/>
      <c r="I7768" s="134"/>
      <c r="J7768" s="123">
        <f>IF(OR(tbl_Metraj22[[#This Row],[TARIH]]="",tbl_Metraj22[[#This Row],[TARIH]]="-"),0,IF(tbl_Metraj22[[#This Row],[YUZDE]]=0,tbl_Metraj22[[#This Row],[METRAJ_BETON]],tbl_Metraj22[[#This Row],[YUZDE]]*tbl_Metraj22[[#This Row],[METRAJ_BETON]]))</f>
        <v>0</v>
      </c>
      <c r="K7768" s="2" t="s">
        <v>22486</v>
      </c>
    </row>
    <row r="7769" spans="1:11" ht="14.25" x14ac:dyDescent="0.2">
      <c r="A7769" s="2" t="s">
        <v>734</v>
      </c>
      <c r="B7769" s="124" t="s">
        <v>11863</v>
      </c>
      <c r="C7769" s="124"/>
      <c r="D7769" s="126">
        <v>1.56</v>
      </c>
      <c r="E7769" s="124" t="s">
        <v>770</v>
      </c>
      <c r="F7769" s="124">
        <v>-4</v>
      </c>
      <c r="G7769" s="2" t="s">
        <v>20354</v>
      </c>
      <c r="H7769" s="130"/>
      <c r="I7769" s="134"/>
      <c r="J7769" s="123">
        <f>IF(OR(tbl_Metraj22[[#This Row],[TARIH]]="",tbl_Metraj22[[#This Row],[TARIH]]="-"),0,IF(tbl_Metraj22[[#This Row],[YUZDE]]=0,tbl_Metraj22[[#This Row],[METRAJ_BETON]],tbl_Metraj22[[#This Row],[YUZDE]]*tbl_Metraj22[[#This Row],[METRAJ_BETON]]))</f>
        <v>0</v>
      </c>
      <c r="K7769" s="2" t="s">
        <v>22418</v>
      </c>
    </row>
    <row r="7770" spans="1:11" ht="14.25" x14ac:dyDescent="0.2">
      <c r="A7770" s="2" t="s">
        <v>734</v>
      </c>
      <c r="B7770" s="124" t="s">
        <v>11864</v>
      </c>
      <c r="C7770" s="124"/>
      <c r="D7770" s="126">
        <v>2.46</v>
      </c>
      <c r="E7770" s="124" t="s">
        <v>770</v>
      </c>
      <c r="F7770" s="124">
        <v>-4</v>
      </c>
      <c r="G7770" s="2" t="s">
        <v>20355</v>
      </c>
      <c r="H7770" s="130"/>
      <c r="I7770" s="134"/>
      <c r="J7770" s="123">
        <f>IF(OR(tbl_Metraj22[[#This Row],[TARIH]]="",tbl_Metraj22[[#This Row],[TARIH]]="-"),0,IF(tbl_Metraj22[[#This Row],[YUZDE]]=0,tbl_Metraj22[[#This Row],[METRAJ_BETON]],tbl_Metraj22[[#This Row],[YUZDE]]*tbl_Metraj22[[#This Row],[METRAJ_BETON]]))</f>
        <v>0</v>
      </c>
      <c r="K7770" s="2" t="s">
        <v>22514</v>
      </c>
    </row>
    <row r="7771" spans="1:11" ht="14.25" x14ac:dyDescent="0.2">
      <c r="A7771" s="2" t="s">
        <v>734</v>
      </c>
      <c r="B7771" s="124" t="s">
        <v>11865</v>
      </c>
      <c r="C7771" s="124"/>
      <c r="D7771" s="126">
        <v>1.69</v>
      </c>
      <c r="E7771" s="124" t="s">
        <v>770</v>
      </c>
      <c r="F7771" s="124">
        <v>-4</v>
      </c>
      <c r="G7771" s="2" t="s">
        <v>20356</v>
      </c>
      <c r="H7771" s="130"/>
      <c r="I7771" s="134"/>
      <c r="J7771" s="123">
        <f>IF(OR(tbl_Metraj22[[#This Row],[TARIH]]="",tbl_Metraj22[[#This Row],[TARIH]]="-"),0,IF(tbl_Metraj22[[#This Row],[YUZDE]]=0,tbl_Metraj22[[#This Row],[METRAJ_BETON]],tbl_Metraj22[[#This Row],[YUZDE]]*tbl_Metraj22[[#This Row],[METRAJ_BETON]]))</f>
        <v>0</v>
      </c>
      <c r="K7771" s="2" t="s">
        <v>22504</v>
      </c>
    </row>
    <row r="7772" spans="1:11" ht="14.25" x14ac:dyDescent="0.2">
      <c r="A7772" s="2" t="s">
        <v>734</v>
      </c>
      <c r="B7772" s="124" t="s">
        <v>11866</v>
      </c>
      <c r="C7772" s="124"/>
      <c r="D7772" s="126">
        <v>1.94</v>
      </c>
      <c r="E7772" s="124" t="s">
        <v>770</v>
      </c>
      <c r="F7772" s="124">
        <v>-4</v>
      </c>
      <c r="G7772" s="2" t="s">
        <v>20357</v>
      </c>
      <c r="H7772" s="130"/>
      <c r="I7772" s="134"/>
      <c r="J7772" s="123">
        <f>IF(OR(tbl_Metraj22[[#This Row],[TARIH]]="",tbl_Metraj22[[#This Row],[TARIH]]="-"),0,IF(tbl_Metraj22[[#This Row],[YUZDE]]=0,tbl_Metraj22[[#This Row],[METRAJ_BETON]],tbl_Metraj22[[#This Row],[YUZDE]]*tbl_Metraj22[[#This Row],[METRAJ_BETON]]))</f>
        <v>0</v>
      </c>
      <c r="K7772" s="2" t="s">
        <v>22505</v>
      </c>
    </row>
    <row r="7773" spans="1:11" ht="14.25" x14ac:dyDescent="0.2">
      <c r="A7773" s="2" t="s">
        <v>734</v>
      </c>
      <c r="B7773" s="124" t="s">
        <v>11867</v>
      </c>
      <c r="C7773" s="124"/>
      <c r="D7773" s="126">
        <v>1.42</v>
      </c>
      <c r="E7773" s="124" t="s">
        <v>770</v>
      </c>
      <c r="F7773" s="124">
        <v>-4</v>
      </c>
      <c r="G7773" s="2" t="s">
        <v>20358</v>
      </c>
      <c r="H7773" s="130"/>
      <c r="I7773" s="134"/>
      <c r="J7773" s="123">
        <f>IF(OR(tbl_Metraj22[[#This Row],[TARIH]]="",tbl_Metraj22[[#This Row],[TARIH]]="-"),0,IF(tbl_Metraj22[[#This Row],[YUZDE]]=0,tbl_Metraj22[[#This Row],[METRAJ_BETON]],tbl_Metraj22[[#This Row],[YUZDE]]*tbl_Metraj22[[#This Row],[METRAJ_BETON]]))</f>
        <v>0</v>
      </c>
      <c r="K7773" s="2" t="s">
        <v>22491</v>
      </c>
    </row>
    <row r="7774" spans="1:11" ht="14.25" x14ac:dyDescent="0.2">
      <c r="A7774" s="2" t="s">
        <v>734</v>
      </c>
      <c r="B7774" s="124" t="s">
        <v>11868</v>
      </c>
      <c r="C7774" s="124"/>
      <c r="D7774" s="126">
        <v>2.2400000000000002</v>
      </c>
      <c r="E7774" s="124" t="s">
        <v>770</v>
      </c>
      <c r="F7774" s="124">
        <v>-4</v>
      </c>
      <c r="G7774" s="2" t="s">
        <v>20359</v>
      </c>
      <c r="H7774" s="130"/>
      <c r="I7774" s="134"/>
      <c r="J7774" s="123">
        <f>IF(OR(tbl_Metraj22[[#This Row],[TARIH]]="",tbl_Metraj22[[#This Row],[TARIH]]="-"),0,IF(tbl_Metraj22[[#This Row],[YUZDE]]=0,tbl_Metraj22[[#This Row],[METRAJ_BETON]],tbl_Metraj22[[#This Row],[YUZDE]]*tbl_Metraj22[[#This Row],[METRAJ_BETON]]))</f>
        <v>0</v>
      </c>
      <c r="K7774" s="2" t="s">
        <v>22493</v>
      </c>
    </row>
    <row r="7775" spans="1:11" ht="14.25" x14ac:dyDescent="0.2">
      <c r="A7775" s="2" t="s">
        <v>734</v>
      </c>
      <c r="B7775" s="124" t="s">
        <v>11869</v>
      </c>
      <c r="C7775" s="124"/>
      <c r="D7775" s="126">
        <v>1.71</v>
      </c>
      <c r="E7775" s="124" t="s">
        <v>770</v>
      </c>
      <c r="F7775" s="124">
        <v>-4</v>
      </c>
      <c r="G7775" s="2" t="s">
        <v>20360</v>
      </c>
      <c r="H7775" s="130"/>
      <c r="I7775" s="134"/>
      <c r="J7775" s="123">
        <f>IF(OR(tbl_Metraj22[[#This Row],[TARIH]]="",tbl_Metraj22[[#This Row],[TARIH]]="-"),0,IF(tbl_Metraj22[[#This Row],[YUZDE]]=0,tbl_Metraj22[[#This Row],[METRAJ_BETON]],tbl_Metraj22[[#This Row],[YUZDE]]*tbl_Metraj22[[#This Row],[METRAJ_BETON]]))</f>
        <v>0</v>
      </c>
      <c r="K7775" s="2" t="s">
        <v>22466</v>
      </c>
    </row>
    <row r="7776" spans="1:11" ht="14.25" x14ac:dyDescent="0.2">
      <c r="A7776" s="2" t="s">
        <v>734</v>
      </c>
      <c r="B7776" s="124" t="s">
        <v>11870</v>
      </c>
      <c r="C7776" s="124"/>
      <c r="D7776" s="126">
        <v>1.71</v>
      </c>
      <c r="E7776" s="124" t="s">
        <v>770</v>
      </c>
      <c r="F7776" s="124">
        <v>-4</v>
      </c>
      <c r="G7776" s="2" t="s">
        <v>20361</v>
      </c>
      <c r="H7776" s="130"/>
      <c r="I7776" s="134"/>
      <c r="J7776" s="123">
        <f>IF(OR(tbl_Metraj22[[#This Row],[TARIH]]="",tbl_Metraj22[[#This Row],[TARIH]]="-"),0,IF(tbl_Metraj22[[#This Row],[YUZDE]]=0,tbl_Metraj22[[#This Row],[METRAJ_BETON]],tbl_Metraj22[[#This Row],[YUZDE]]*tbl_Metraj22[[#This Row],[METRAJ_BETON]]))</f>
        <v>0</v>
      </c>
      <c r="K7776" s="2" t="s">
        <v>22496</v>
      </c>
    </row>
    <row r="7777" spans="1:11" ht="14.25" x14ac:dyDescent="0.2">
      <c r="A7777" s="2" t="s">
        <v>734</v>
      </c>
      <c r="B7777" s="124" t="s">
        <v>11871</v>
      </c>
      <c r="C7777" s="124"/>
      <c r="D7777" s="126">
        <v>2.4700000000000002</v>
      </c>
      <c r="E7777" s="124" t="s">
        <v>770</v>
      </c>
      <c r="F7777" s="124">
        <v>-4</v>
      </c>
      <c r="G7777" s="2" t="s">
        <v>20362</v>
      </c>
      <c r="H7777" s="130"/>
      <c r="I7777" s="134"/>
      <c r="J7777" s="123">
        <f>IF(OR(tbl_Metraj22[[#This Row],[TARIH]]="",tbl_Metraj22[[#This Row],[TARIH]]="-"),0,IF(tbl_Metraj22[[#This Row],[YUZDE]]=0,tbl_Metraj22[[#This Row],[METRAJ_BETON]],tbl_Metraj22[[#This Row],[YUZDE]]*tbl_Metraj22[[#This Row],[METRAJ_BETON]]))</f>
        <v>0</v>
      </c>
      <c r="K7777" s="2" t="s">
        <v>22498</v>
      </c>
    </row>
    <row r="7778" spans="1:11" ht="14.25" x14ac:dyDescent="0.2">
      <c r="A7778" s="2" t="s">
        <v>734</v>
      </c>
      <c r="B7778" s="124" t="s">
        <v>11872</v>
      </c>
      <c r="C7778" s="124"/>
      <c r="D7778" s="126">
        <v>1.71</v>
      </c>
      <c r="E7778" s="124" t="s">
        <v>770</v>
      </c>
      <c r="F7778" s="124">
        <v>-4</v>
      </c>
      <c r="G7778" s="2" t="s">
        <v>20363</v>
      </c>
      <c r="H7778" s="130"/>
      <c r="I7778" s="134"/>
      <c r="J7778" s="123">
        <f>IF(OR(tbl_Metraj22[[#This Row],[TARIH]]="",tbl_Metraj22[[#This Row],[TARIH]]="-"),0,IF(tbl_Metraj22[[#This Row],[YUZDE]]=0,tbl_Metraj22[[#This Row],[METRAJ_BETON]],tbl_Metraj22[[#This Row],[YUZDE]]*tbl_Metraj22[[#This Row],[METRAJ_BETON]]))</f>
        <v>0</v>
      </c>
      <c r="K7778" s="2" t="s">
        <v>22456</v>
      </c>
    </row>
    <row r="7779" spans="1:11" ht="14.25" x14ac:dyDescent="0.2">
      <c r="A7779" s="2" t="s">
        <v>734</v>
      </c>
      <c r="B7779" s="124" t="s">
        <v>11873</v>
      </c>
      <c r="C7779" s="124"/>
      <c r="D7779" s="126">
        <v>1.1599999999999999</v>
      </c>
      <c r="E7779" s="124" t="s">
        <v>770</v>
      </c>
      <c r="F7779" s="124">
        <v>-4</v>
      </c>
      <c r="G7779" s="2" t="s">
        <v>20364</v>
      </c>
      <c r="H7779" s="130"/>
      <c r="I7779" s="134"/>
      <c r="J7779" s="123">
        <f>IF(OR(tbl_Metraj22[[#This Row],[TARIH]]="",tbl_Metraj22[[#This Row],[TARIH]]="-"),0,IF(tbl_Metraj22[[#This Row],[YUZDE]]=0,tbl_Metraj22[[#This Row],[METRAJ_BETON]],tbl_Metraj22[[#This Row],[YUZDE]]*tbl_Metraj22[[#This Row],[METRAJ_BETON]]))</f>
        <v>0</v>
      </c>
      <c r="K7779" s="2" t="s">
        <v>22420</v>
      </c>
    </row>
    <row r="7780" spans="1:11" ht="14.25" x14ac:dyDescent="0.2">
      <c r="A7780" s="2" t="s">
        <v>734</v>
      </c>
      <c r="B7780" s="124" t="s">
        <v>11874</v>
      </c>
      <c r="C7780" s="124"/>
      <c r="D7780" s="126">
        <v>1.71</v>
      </c>
      <c r="E7780" s="124" t="s">
        <v>770</v>
      </c>
      <c r="F7780" s="124">
        <v>-4</v>
      </c>
      <c r="G7780" s="2" t="s">
        <v>20365</v>
      </c>
      <c r="H7780" s="130"/>
      <c r="I7780" s="134"/>
      <c r="J7780" s="123">
        <f>IF(OR(tbl_Metraj22[[#This Row],[TARIH]]="",tbl_Metraj22[[#This Row],[TARIH]]="-"),0,IF(tbl_Metraj22[[#This Row],[YUZDE]]=0,tbl_Metraj22[[#This Row],[METRAJ_BETON]],tbl_Metraj22[[#This Row],[YUZDE]]*tbl_Metraj22[[#This Row],[METRAJ_BETON]]))</f>
        <v>0</v>
      </c>
      <c r="K7780" s="2" t="s">
        <v>22506</v>
      </c>
    </row>
    <row r="7781" spans="1:11" ht="14.25" x14ac:dyDescent="0.2">
      <c r="A7781" s="2" t="s">
        <v>734</v>
      </c>
      <c r="B7781" s="124" t="s">
        <v>11875</v>
      </c>
      <c r="C7781" s="124"/>
      <c r="D7781" s="126">
        <v>1.42</v>
      </c>
      <c r="E7781" s="124" t="s">
        <v>770</v>
      </c>
      <c r="F7781" s="124">
        <v>-4</v>
      </c>
      <c r="G7781" s="2" t="s">
        <v>20366</v>
      </c>
      <c r="H7781" s="130"/>
      <c r="I7781" s="134"/>
      <c r="J7781" s="123">
        <f>IF(OR(tbl_Metraj22[[#This Row],[TARIH]]="",tbl_Metraj22[[#This Row],[TARIH]]="-"),0,IF(tbl_Metraj22[[#This Row],[YUZDE]]=0,tbl_Metraj22[[#This Row],[METRAJ_BETON]],tbl_Metraj22[[#This Row],[YUZDE]]*tbl_Metraj22[[#This Row],[METRAJ_BETON]]))</f>
        <v>0</v>
      </c>
      <c r="K7781" s="2" t="s">
        <v>22500</v>
      </c>
    </row>
    <row r="7782" spans="1:11" ht="14.25" x14ac:dyDescent="0.2">
      <c r="A7782" s="2" t="s">
        <v>734</v>
      </c>
      <c r="B7782" s="124" t="s">
        <v>11876</v>
      </c>
      <c r="C7782" s="124"/>
      <c r="D7782" s="126">
        <v>2.2400000000000002</v>
      </c>
      <c r="E7782" s="124" t="s">
        <v>770</v>
      </c>
      <c r="F7782" s="124">
        <v>-4</v>
      </c>
      <c r="G7782" s="2" t="s">
        <v>20367</v>
      </c>
      <c r="H7782" s="130"/>
      <c r="I7782" s="134"/>
      <c r="J7782" s="123">
        <f>IF(OR(tbl_Metraj22[[#This Row],[TARIH]]="",tbl_Metraj22[[#This Row],[TARIH]]="-"),0,IF(tbl_Metraj22[[#This Row],[YUZDE]]=0,tbl_Metraj22[[#This Row],[METRAJ_BETON]],tbl_Metraj22[[#This Row],[YUZDE]]*tbl_Metraj22[[#This Row],[METRAJ_BETON]]))</f>
        <v>0</v>
      </c>
      <c r="K7782" s="2" t="s">
        <v>22501</v>
      </c>
    </row>
    <row r="7783" spans="1:11" ht="14.25" x14ac:dyDescent="0.2">
      <c r="A7783" s="2" t="s">
        <v>734</v>
      </c>
      <c r="B7783" s="124" t="s">
        <v>11921</v>
      </c>
      <c r="C7783" s="124"/>
      <c r="D7783" s="126">
        <v>0.73</v>
      </c>
      <c r="E7783" s="124" t="s">
        <v>770</v>
      </c>
      <c r="F7783" s="124">
        <v>-4</v>
      </c>
      <c r="G7783" s="2" t="s">
        <v>20368</v>
      </c>
      <c r="H7783" s="130"/>
      <c r="I7783" s="134"/>
      <c r="J7783" s="123">
        <f>IF(OR(tbl_Metraj22[[#This Row],[TARIH]]="",tbl_Metraj22[[#This Row],[TARIH]]="-"),0,IF(tbl_Metraj22[[#This Row],[YUZDE]]=0,tbl_Metraj22[[#This Row],[METRAJ_BETON]],tbl_Metraj22[[#This Row],[YUZDE]]*tbl_Metraj22[[#This Row],[METRAJ_BETON]]))</f>
        <v>0</v>
      </c>
      <c r="K7783" s="2" t="s">
        <v>22484</v>
      </c>
    </row>
    <row r="7784" spans="1:11" ht="14.25" x14ac:dyDescent="0.2">
      <c r="A7784" s="2" t="s">
        <v>728</v>
      </c>
      <c r="B7784" s="124" t="s">
        <v>12223</v>
      </c>
      <c r="C7784" s="124"/>
      <c r="D7784" s="126">
        <v>1.19</v>
      </c>
      <c r="E7784" s="124" t="s">
        <v>770</v>
      </c>
      <c r="F7784" s="124">
        <v>-4</v>
      </c>
      <c r="G7784" s="2" t="s">
        <v>20369</v>
      </c>
      <c r="H7784" s="130">
        <v>45921</v>
      </c>
      <c r="I7784" s="134"/>
      <c r="J7784" s="123">
        <f>IF(OR(tbl_Metraj22[[#This Row],[TARIH]]="",tbl_Metraj22[[#This Row],[TARIH]]="-"),0,IF(tbl_Metraj22[[#This Row],[YUZDE]]=0,tbl_Metraj22[[#This Row],[METRAJ_BETON]],tbl_Metraj22[[#This Row],[YUZDE]]*tbl_Metraj22[[#This Row],[METRAJ_BETON]]))</f>
        <v>1.19</v>
      </c>
      <c r="K7784" s="2" t="s">
        <v>1382</v>
      </c>
    </row>
    <row r="7785" spans="1:11" ht="14.25" x14ac:dyDescent="0.2">
      <c r="A7785" s="2" t="s">
        <v>728</v>
      </c>
      <c r="B7785" s="124" t="s">
        <v>12225</v>
      </c>
      <c r="C7785" s="124"/>
      <c r="D7785" s="126">
        <v>3.17</v>
      </c>
      <c r="E7785" s="124" t="s">
        <v>770</v>
      </c>
      <c r="F7785" s="124">
        <v>-4</v>
      </c>
      <c r="G7785" s="2" t="s">
        <v>20370</v>
      </c>
      <c r="H7785" s="130"/>
      <c r="I7785" s="134"/>
      <c r="J7785" s="123">
        <f>IF(OR(tbl_Metraj22[[#This Row],[TARIH]]="",tbl_Metraj22[[#This Row],[TARIH]]="-"),0,IF(tbl_Metraj22[[#This Row],[YUZDE]]=0,tbl_Metraj22[[#This Row],[METRAJ_BETON]],tbl_Metraj22[[#This Row],[YUZDE]]*tbl_Metraj22[[#This Row],[METRAJ_BETON]]))</f>
        <v>0</v>
      </c>
      <c r="K7785" s="2" t="s">
        <v>1891</v>
      </c>
    </row>
    <row r="7786" spans="1:11" ht="14.25" x14ac:dyDescent="0.2">
      <c r="A7786" s="2" t="s">
        <v>728</v>
      </c>
      <c r="B7786" s="124" t="s">
        <v>12227</v>
      </c>
      <c r="C7786" s="124"/>
      <c r="D7786" s="126">
        <v>3.46</v>
      </c>
      <c r="E7786" s="124" t="s">
        <v>770</v>
      </c>
      <c r="F7786" s="124">
        <v>-4</v>
      </c>
      <c r="G7786" s="2" t="s">
        <v>20371</v>
      </c>
      <c r="H7786" s="130"/>
      <c r="I7786" s="134"/>
      <c r="J7786" s="123">
        <f>IF(OR(tbl_Metraj22[[#This Row],[TARIH]]="",tbl_Metraj22[[#This Row],[TARIH]]="-"),0,IF(tbl_Metraj22[[#This Row],[YUZDE]]=0,tbl_Metraj22[[#This Row],[METRAJ_BETON]],tbl_Metraj22[[#This Row],[YUZDE]]*tbl_Metraj22[[#This Row],[METRAJ_BETON]]))</f>
        <v>0</v>
      </c>
      <c r="K7786" s="2" t="s">
        <v>1892</v>
      </c>
    </row>
    <row r="7787" spans="1:11" ht="14.25" x14ac:dyDescent="0.2">
      <c r="A7787" s="2" t="s">
        <v>728</v>
      </c>
      <c r="B7787" s="124" t="s">
        <v>12232</v>
      </c>
      <c r="C7787" s="124"/>
      <c r="D7787" s="126">
        <v>2.11</v>
      </c>
      <c r="E7787" s="124" t="s">
        <v>770</v>
      </c>
      <c r="F7787" s="124">
        <v>-4</v>
      </c>
      <c r="G7787" s="2" t="s">
        <v>20372</v>
      </c>
      <c r="H7787" s="130">
        <v>45911</v>
      </c>
      <c r="I7787" s="134"/>
      <c r="J7787" s="123">
        <f>IF(OR(tbl_Metraj22[[#This Row],[TARIH]]="",tbl_Metraj22[[#This Row],[TARIH]]="-"),0,IF(tbl_Metraj22[[#This Row],[YUZDE]]=0,tbl_Metraj22[[#This Row],[METRAJ_BETON]],tbl_Metraj22[[#This Row],[YUZDE]]*tbl_Metraj22[[#This Row],[METRAJ_BETON]]))</f>
        <v>2.11</v>
      </c>
      <c r="K7787" s="2" t="s">
        <v>1370</v>
      </c>
    </row>
    <row r="7788" spans="1:11" ht="14.25" x14ac:dyDescent="0.2">
      <c r="A7788" s="2" t="s">
        <v>728</v>
      </c>
      <c r="B7788" s="124" t="s">
        <v>12233</v>
      </c>
      <c r="C7788" s="124"/>
      <c r="D7788" s="126">
        <v>4.1100000000000003</v>
      </c>
      <c r="E7788" s="124" t="s">
        <v>770</v>
      </c>
      <c r="F7788" s="124">
        <v>-4</v>
      </c>
      <c r="G7788" s="2" t="s">
        <v>20373</v>
      </c>
      <c r="H7788" s="130">
        <v>45918</v>
      </c>
      <c r="I7788" s="134"/>
      <c r="J7788" s="123">
        <f>IF(OR(tbl_Metraj22[[#This Row],[TARIH]]="",tbl_Metraj22[[#This Row],[TARIH]]="-"),0,IF(tbl_Metraj22[[#This Row],[YUZDE]]=0,tbl_Metraj22[[#This Row],[METRAJ_BETON]],tbl_Metraj22[[#This Row],[YUZDE]]*tbl_Metraj22[[#This Row],[METRAJ_BETON]]))</f>
        <v>4.1100000000000003</v>
      </c>
      <c r="K7788" s="2" t="s">
        <v>1870</v>
      </c>
    </row>
    <row r="7789" spans="1:11" ht="14.25" x14ac:dyDescent="0.2">
      <c r="A7789" s="2" t="s">
        <v>728</v>
      </c>
      <c r="B7789" s="124" t="s">
        <v>12241</v>
      </c>
      <c r="C7789" s="124"/>
      <c r="D7789" s="126">
        <v>2.11</v>
      </c>
      <c r="E7789" s="124" t="s">
        <v>770</v>
      </c>
      <c r="F7789" s="124">
        <v>-4</v>
      </c>
      <c r="G7789" s="2" t="s">
        <v>20374</v>
      </c>
      <c r="H7789" s="130">
        <v>45909</v>
      </c>
      <c r="I7789" s="134"/>
      <c r="J7789" s="123">
        <f>IF(OR(tbl_Metraj22[[#This Row],[TARIH]]="",tbl_Metraj22[[#This Row],[TARIH]]="-"),0,IF(tbl_Metraj22[[#This Row],[YUZDE]]=0,tbl_Metraj22[[#This Row],[METRAJ_BETON]],tbl_Metraj22[[#This Row],[YUZDE]]*tbl_Metraj22[[#This Row],[METRAJ_BETON]]))</f>
        <v>2.11</v>
      </c>
      <c r="K7789" s="2" t="s">
        <v>1380</v>
      </c>
    </row>
    <row r="7790" spans="1:11" ht="14.25" x14ac:dyDescent="0.2">
      <c r="A7790" s="2" t="s">
        <v>728</v>
      </c>
      <c r="B7790" s="124" t="s">
        <v>12242</v>
      </c>
      <c r="C7790" s="124"/>
      <c r="D7790" s="126">
        <v>2.11</v>
      </c>
      <c r="E7790" s="124" t="s">
        <v>770</v>
      </c>
      <c r="F7790" s="124">
        <v>-4</v>
      </c>
      <c r="G7790" s="2" t="s">
        <v>20375</v>
      </c>
      <c r="H7790" s="130"/>
      <c r="I7790" s="134"/>
      <c r="J7790" s="123">
        <f>IF(OR(tbl_Metraj22[[#This Row],[TARIH]]="",tbl_Metraj22[[#This Row],[TARIH]]="-"),0,IF(tbl_Metraj22[[#This Row],[YUZDE]]=0,tbl_Metraj22[[#This Row],[METRAJ_BETON]],tbl_Metraj22[[#This Row],[YUZDE]]*tbl_Metraj22[[#This Row],[METRAJ_BETON]]))</f>
        <v>0</v>
      </c>
      <c r="K7790" s="2" t="s">
        <v>1372</v>
      </c>
    </row>
    <row r="7791" spans="1:11" ht="14.25" x14ac:dyDescent="0.2">
      <c r="A7791" s="2" t="s">
        <v>728</v>
      </c>
      <c r="B7791" s="124" t="s">
        <v>12243</v>
      </c>
      <c r="C7791" s="124"/>
      <c r="D7791" s="126">
        <v>2.11</v>
      </c>
      <c r="E7791" s="124" t="s">
        <v>770</v>
      </c>
      <c r="F7791" s="124">
        <v>-4</v>
      </c>
      <c r="G7791" s="2" t="s">
        <v>20376</v>
      </c>
      <c r="H7791" s="130">
        <v>45918</v>
      </c>
      <c r="I7791" s="134"/>
      <c r="J7791" s="123">
        <f>IF(OR(tbl_Metraj22[[#This Row],[TARIH]]="",tbl_Metraj22[[#This Row],[TARIH]]="-"),0,IF(tbl_Metraj22[[#This Row],[YUZDE]]=0,tbl_Metraj22[[#This Row],[METRAJ_BETON]],tbl_Metraj22[[#This Row],[YUZDE]]*tbl_Metraj22[[#This Row],[METRAJ_BETON]]))</f>
        <v>2.11</v>
      </c>
      <c r="K7791" s="2" t="s">
        <v>1373</v>
      </c>
    </row>
    <row r="7792" spans="1:11" ht="14.25" x14ac:dyDescent="0.2">
      <c r="A7792" s="2" t="s">
        <v>728</v>
      </c>
      <c r="B7792" s="124" t="s">
        <v>12244</v>
      </c>
      <c r="C7792" s="124"/>
      <c r="D7792" s="126">
        <v>2.11</v>
      </c>
      <c r="E7792" s="124" t="s">
        <v>770</v>
      </c>
      <c r="F7792" s="124">
        <v>-4</v>
      </c>
      <c r="G7792" s="2" t="s">
        <v>20377</v>
      </c>
      <c r="H7792" s="130">
        <v>45911</v>
      </c>
      <c r="I7792" s="134"/>
      <c r="J7792" s="123">
        <f>IF(OR(tbl_Metraj22[[#This Row],[TARIH]]="",tbl_Metraj22[[#This Row],[TARIH]]="-"),0,IF(tbl_Metraj22[[#This Row],[YUZDE]]=0,tbl_Metraj22[[#This Row],[METRAJ_BETON]],tbl_Metraj22[[#This Row],[YUZDE]]*tbl_Metraj22[[#This Row],[METRAJ_BETON]]))</f>
        <v>2.11</v>
      </c>
      <c r="K7792" s="2" t="s">
        <v>1381</v>
      </c>
    </row>
    <row r="7793" spans="1:11" ht="14.25" x14ac:dyDescent="0.2">
      <c r="A7793" s="2" t="s">
        <v>728</v>
      </c>
      <c r="B7793" s="124" t="s">
        <v>12245</v>
      </c>
      <c r="C7793" s="124"/>
      <c r="D7793" s="126">
        <v>2.11</v>
      </c>
      <c r="E7793" s="124" t="s">
        <v>770</v>
      </c>
      <c r="F7793" s="124">
        <v>-4</v>
      </c>
      <c r="G7793" s="2" t="s">
        <v>20378</v>
      </c>
      <c r="H7793" s="130">
        <v>45911</v>
      </c>
      <c r="I7793" s="134"/>
      <c r="J7793" s="123">
        <f>IF(OR(tbl_Metraj22[[#This Row],[TARIH]]="",tbl_Metraj22[[#This Row],[TARIH]]="-"),0,IF(tbl_Metraj22[[#This Row],[YUZDE]]=0,tbl_Metraj22[[#This Row],[METRAJ_BETON]],tbl_Metraj22[[#This Row],[YUZDE]]*tbl_Metraj22[[#This Row],[METRAJ_BETON]]))</f>
        <v>2.11</v>
      </c>
      <c r="K7793" s="2" t="s">
        <v>1369</v>
      </c>
    </row>
    <row r="7794" spans="1:11" ht="14.25" x14ac:dyDescent="0.2">
      <c r="A7794" s="2" t="s">
        <v>728</v>
      </c>
      <c r="B7794" s="124" t="s">
        <v>12246</v>
      </c>
      <c r="C7794" s="124"/>
      <c r="D7794" s="126">
        <v>2.1800000000000002</v>
      </c>
      <c r="E7794" s="124" t="s">
        <v>770</v>
      </c>
      <c r="F7794" s="124">
        <v>-4</v>
      </c>
      <c r="G7794" s="2" t="s">
        <v>20379</v>
      </c>
      <c r="H7794" s="130">
        <v>45918</v>
      </c>
      <c r="I7794" s="134"/>
      <c r="J7794" s="123">
        <f>IF(OR(tbl_Metraj22[[#This Row],[TARIH]]="",tbl_Metraj22[[#This Row],[TARIH]]="-"),0,IF(tbl_Metraj22[[#This Row],[YUZDE]]=0,tbl_Metraj22[[#This Row],[METRAJ_BETON]],tbl_Metraj22[[#This Row],[YUZDE]]*tbl_Metraj22[[#This Row],[METRAJ_BETON]]))</f>
        <v>2.1800000000000002</v>
      </c>
      <c r="K7794" s="2" t="s">
        <v>1378</v>
      </c>
    </row>
    <row r="7795" spans="1:11" ht="14.25" x14ac:dyDescent="0.2">
      <c r="A7795" s="2" t="s">
        <v>728</v>
      </c>
      <c r="B7795" s="124" t="s">
        <v>12247</v>
      </c>
      <c r="C7795" s="124"/>
      <c r="D7795" s="126">
        <v>3.7</v>
      </c>
      <c r="E7795" s="124" t="s">
        <v>770</v>
      </c>
      <c r="F7795" s="124">
        <v>-4</v>
      </c>
      <c r="G7795" s="2" t="s">
        <v>20380</v>
      </c>
      <c r="H7795" s="130">
        <v>45909</v>
      </c>
      <c r="I7795" s="134"/>
      <c r="J7795" s="123">
        <f>IF(OR(tbl_Metraj22[[#This Row],[TARIH]]="",tbl_Metraj22[[#This Row],[TARIH]]="-"),0,IF(tbl_Metraj22[[#This Row],[YUZDE]]=0,tbl_Metraj22[[#This Row],[METRAJ_BETON]],tbl_Metraj22[[#This Row],[YUZDE]]*tbl_Metraj22[[#This Row],[METRAJ_BETON]]))</f>
        <v>3.7</v>
      </c>
      <c r="K7795" s="2" t="s">
        <v>1890</v>
      </c>
    </row>
    <row r="7796" spans="1:11" ht="14.25" x14ac:dyDescent="0.2">
      <c r="A7796" s="2" t="s">
        <v>728</v>
      </c>
      <c r="B7796" s="124" t="s">
        <v>12248</v>
      </c>
      <c r="C7796" s="124"/>
      <c r="D7796" s="126">
        <v>3.7</v>
      </c>
      <c r="E7796" s="124" t="s">
        <v>770</v>
      </c>
      <c r="F7796" s="124">
        <v>-4</v>
      </c>
      <c r="G7796" s="2" t="s">
        <v>20381</v>
      </c>
      <c r="H7796" s="130">
        <v>45921</v>
      </c>
      <c r="I7796" s="134"/>
      <c r="J7796" s="123">
        <f>IF(OR(tbl_Metraj22[[#This Row],[TARIH]]="",tbl_Metraj22[[#This Row],[TARIH]]="-"),0,IF(tbl_Metraj22[[#This Row],[YUZDE]]=0,tbl_Metraj22[[#This Row],[METRAJ_BETON]],tbl_Metraj22[[#This Row],[YUZDE]]*tbl_Metraj22[[#This Row],[METRAJ_BETON]]))</f>
        <v>3.7</v>
      </c>
      <c r="K7796" s="2" t="s">
        <v>1871</v>
      </c>
    </row>
    <row r="7797" spans="1:11" ht="14.25" x14ac:dyDescent="0.2">
      <c r="A7797" s="2" t="s">
        <v>728</v>
      </c>
      <c r="B7797" s="124" t="s">
        <v>12251</v>
      </c>
      <c r="C7797" s="124"/>
      <c r="D7797" s="126">
        <v>2.57</v>
      </c>
      <c r="E7797" s="124" t="s">
        <v>770</v>
      </c>
      <c r="F7797" s="124">
        <v>-4</v>
      </c>
      <c r="G7797" s="2" t="s">
        <v>20382</v>
      </c>
      <c r="H7797" s="130">
        <v>45921</v>
      </c>
      <c r="I7797" s="134"/>
      <c r="J7797" s="123">
        <f>IF(OR(tbl_Metraj22[[#This Row],[TARIH]]="",tbl_Metraj22[[#This Row],[TARIH]]="-"),0,IF(tbl_Metraj22[[#This Row],[YUZDE]]=0,tbl_Metraj22[[#This Row],[METRAJ_BETON]],tbl_Metraj22[[#This Row],[YUZDE]]*tbl_Metraj22[[#This Row],[METRAJ_BETON]]))</f>
        <v>2.57</v>
      </c>
      <c r="K7797" s="2" t="s">
        <v>1893</v>
      </c>
    </row>
    <row r="7798" spans="1:11" ht="14.25" x14ac:dyDescent="0.2">
      <c r="A7798" s="2" t="s">
        <v>728</v>
      </c>
      <c r="B7798" s="124" t="s">
        <v>12252</v>
      </c>
      <c r="C7798" s="124"/>
      <c r="D7798" s="126">
        <v>5.25</v>
      </c>
      <c r="E7798" s="124" t="s">
        <v>770</v>
      </c>
      <c r="F7798" s="124">
        <v>-4</v>
      </c>
      <c r="G7798" s="2" t="s">
        <v>20383</v>
      </c>
      <c r="H7798" s="130">
        <v>45918</v>
      </c>
      <c r="I7798" s="134"/>
      <c r="J7798" s="123">
        <f>IF(OR(tbl_Metraj22[[#This Row],[TARIH]]="",tbl_Metraj22[[#This Row],[TARIH]]="-"),0,IF(tbl_Metraj22[[#This Row],[YUZDE]]=0,tbl_Metraj22[[#This Row],[METRAJ_BETON]],tbl_Metraj22[[#This Row],[YUZDE]]*tbl_Metraj22[[#This Row],[METRAJ_BETON]]))</f>
        <v>5.25</v>
      </c>
      <c r="K7798" s="2" t="s">
        <v>1886</v>
      </c>
    </row>
    <row r="7799" spans="1:11" ht="14.25" x14ac:dyDescent="0.2">
      <c r="A7799" s="2" t="s">
        <v>728</v>
      </c>
      <c r="B7799" s="124" t="s">
        <v>12261</v>
      </c>
      <c r="C7799" s="124"/>
      <c r="D7799" s="126">
        <v>2.97</v>
      </c>
      <c r="E7799" s="124" t="s">
        <v>770</v>
      </c>
      <c r="F7799" s="124">
        <v>-4</v>
      </c>
      <c r="G7799" s="2" t="s">
        <v>20384</v>
      </c>
      <c r="H7799" s="130">
        <v>45921</v>
      </c>
      <c r="I7799" s="134"/>
      <c r="J7799" s="123">
        <f>IF(OR(tbl_Metraj22[[#This Row],[TARIH]]="",tbl_Metraj22[[#This Row],[TARIH]]="-"),0,IF(tbl_Metraj22[[#This Row],[YUZDE]]=0,tbl_Metraj22[[#This Row],[METRAJ_BETON]],tbl_Metraj22[[#This Row],[YUZDE]]*tbl_Metraj22[[#This Row],[METRAJ_BETON]]))</f>
        <v>2.97</v>
      </c>
      <c r="K7799" s="2" t="s">
        <v>1366</v>
      </c>
    </row>
    <row r="7800" spans="1:11" ht="14.25" x14ac:dyDescent="0.2">
      <c r="A7800" s="2" t="s">
        <v>728</v>
      </c>
      <c r="B7800" s="124" t="s">
        <v>12262</v>
      </c>
      <c r="C7800" s="124"/>
      <c r="D7800" s="126">
        <v>2.11</v>
      </c>
      <c r="E7800" s="124" t="s">
        <v>770</v>
      </c>
      <c r="F7800" s="124">
        <v>-4</v>
      </c>
      <c r="G7800" s="2" t="s">
        <v>20385</v>
      </c>
      <c r="H7800" s="130">
        <v>45918</v>
      </c>
      <c r="I7800" s="134"/>
      <c r="J7800" s="123">
        <f>IF(OR(tbl_Metraj22[[#This Row],[TARIH]]="",tbl_Metraj22[[#This Row],[TARIH]]="-"),0,IF(tbl_Metraj22[[#This Row],[YUZDE]]=0,tbl_Metraj22[[#This Row],[METRAJ_BETON]],tbl_Metraj22[[#This Row],[YUZDE]]*tbl_Metraj22[[#This Row],[METRAJ_BETON]]))</f>
        <v>2.11</v>
      </c>
      <c r="K7800" s="2" t="s">
        <v>1365</v>
      </c>
    </row>
    <row r="7801" spans="1:11" ht="14.25" x14ac:dyDescent="0.2">
      <c r="A7801" s="2" t="s">
        <v>728</v>
      </c>
      <c r="B7801" s="124" t="s">
        <v>12263</v>
      </c>
      <c r="C7801" s="124"/>
      <c r="D7801" s="126">
        <v>4.74</v>
      </c>
      <c r="E7801" s="124" t="s">
        <v>770</v>
      </c>
      <c r="F7801" s="124">
        <v>-4</v>
      </c>
      <c r="G7801" s="2" t="s">
        <v>20386</v>
      </c>
      <c r="H7801" s="130">
        <v>45921</v>
      </c>
      <c r="I7801" s="134"/>
      <c r="J7801" s="123">
        <f>IF(OR(tbl_Metraj22[[#This Row],[TARIH]]="",tbl_Metraj22[[#This Row],[TARIH]]="-"),0,IF(tbl_Metraj22[[#This Row],[YUZDE]]=0,tbl_Metraj22[[#This Row],[METRAJ_BETON]],tbl_Metraj22[[#This Row],[YUZDE]]*tbl_Metraj22[[#This Row],[METRAJ_BETON]]))</f>
        <v>4.74</v>
      </c>
      <c r="K7801" s="2" t="s">
        <v>1887</v>
      </c>
    </row>
    <row r="7802" spans="1:11" ht="14.25" x14ac:dyDescent="0.2">
      <c r="A7802" s="2" t="s">
        <v>728</v>
      </c>
      <c r="B7802" s="124" t="s">
        <v>12264</v>
      </c>
      <c r="C7802" s="124"/>
      <c r="D7802" s="126">
        <v>4.74</v>
      </c>
      <c r="E7802" s="124" t="s">
        <v>770</v>
      </c>
      <c r="F7802" s="124">
        <v>-4</v>
      </c>
      <c r="G7802" s="2" t="s">
        <v>20387</v>
      </c>
      <c r="H7802" s="130"/>
      <c r="I7802" s="134"/>
      <c r="J7802" s="123">
        <f>IF(OR(tbl_Metraj22[[#This Row],[TARIH]]="",tbl_Metraj22[[#This Row],[TARIH]]="-"),0,IF(tbl_Metraj22[[#This Row],[YUZDE]]=0,tbl_Metraj22[[#This Row],[METRAJ_BETON]],tbl_Metraj22[[#This Row],[YUZDE]]*tbl_Metraj22[[#This Row],[METRAJ_BETON]]))</f>
        <v>0</v>
      </c>
      <c r="K7802" s="2" t="s">
        <v>1888</v>
      </c>
    </row>
    <row r="7803" spans="1:11" ht="14.25" x14ac:dyDescent="0.2">
      <c r="A7803" s="2" t="s">
        <v>728</v>
      </c>
      <c r="B7803" s="124" t="s">
        <v>12265</v>
      </c>
      <c r="C7803" s="124"/>
      <c r="D7803" s="126">
        <v>5.25</v>
      </c>
      <c r="E7803" s="124" t="s">
        <v>770</v>
      </c>
      <c r="F7803" s="124">
        <v>-4</v>
      </c>
      <c r="G7803" s="2" t="s">
        <v>20388</v>
      </c>
      <c r="H7803" s="130"/>
      <c r="I7803" s="134"/>
      <c r="J7803" s="123">
        <f>IF(OR(tbl_Metraj22[[#This Row],[TARIH]]="",tbl_Metraj22[[#This Row],[TARIH]]="-"),0,IF(tbl_Metraj22[[#This Row],[YUZDE]]=0,tbl_Metraj22[[#This Row],[METRAJ_BETON]],tbl_Metraj22[[#This Row],[YUZDE]]*tbl_Metraj22[[#This Row],[METRAJ_BETON]]))</f>
        <v>0</v>
      </c>
      <c r="K7803" s="2" t="s">
        <v>1889</v>
      </c>
    </row>
    <row r="7804" spans="1:11" ht="14.25" x14ac:dyDescent="0.2">
      <c r="A7804" s="2" t="s">
        <v>728</v>
      </c>
      <c r="B7804" s="124" t="s">
        <v>12266</v>
      </c>
      <c r="C7804" s="124"/>
      <c r="D7804" s="126">
        <v>3.17</v>
      </c>
      <c r="E7804" s="124" t="s">
        <v>770</v>
      </c>
      <c r="F7804" s="124">
        <v>-4</v>
      </c>
      <c r="G7804" s="2" t="s">
        <v>20389</v>
      </c>
      <c r="H7804" s="130">
        <v>45918</v>
      </c>
      <c r="I7804" s="134"/>
      <c r="J7804" s="123">
        <f>IF(OR(tbl_Metraj22[[#This Row],[TARIH]]="",tbl_Metraj22[[#This Row],[TARIH]]="-"),0,IF(tbl_Metraj22[[#This Row],[YUZDE]]=0,tbl_Metraj22[[#This Row],[METRAJ_BETON]],tbl_Metraj22[[#This Row],[YUZDE]]*tbl_Metraj22[[#This Row],[METRAJ_BETON]]))</f>
        <v>3.17</v>
      </c>
      <c r="K7804" s="2" t="s">
        <v>1872</v>
      </c>
    </row>
    <row r="7805" spans="1:11" ht="14.25" x14ac:dyDescent="0.2">
      <c r="A7805" s="2" t="s">
        <v>728</v>
      </c>
      <c r="B7805" s="124" t="s">
        <v>12267</v>
      </c>
      <c r="C7805" s="124"/>
      <c r="D7805" s="126">
        <v>1.98</v>
      </c>
      <c r="E7805" s="124" t="s">
        <v>770</v>
      </c>
      <c r="F7805" s="124">
        <v>-4</v>
      </c>
      <c r="G7805" s="2" t="s">
        <v>20390</v>
      </c>
      <c r="H7805" s="130">
        <v>45921</v>
      </c>
      <c r="I7805" s="134"/>
      <c r="J7805" s="123">
        <f>IF(OR(tbl_Metraj22[[#This Row],[TARIH]]="",tbl_Metraj22[[#This Row],[TARIH]]="-"),0,IF(tbl_Metraj22[[#This Row],[YUZDE]]=0,tbl_Metraj22[[#This Row],[METRAJ_BETON]],tbl_Metraj22[[#This Row],[YUZDE]]*tbl_Metraj22[[#This Row],[METRAJ_BETON]]))</f>
        <v>1.98</v>
      </c>
      <c r="K7805" s="2" t="s">
        <v>1894</v>
      </c>
    </row>
    <row r="7806" spans="1:11" ht="14.25" x14ac:dyDescent="0.2">
      <c r="A7806" s="2" t="s">
        <v>728</v>
      </c>
      <c r="B7806" s="124" t="s">
        <v>12268</v>
      </c>
      <c r="C7806" s="124"/>
      <c r="D7806" s="126">
        <v>1.98</v>
      </c>
      <c r="E7806" s="124" t="s">
        <v>770</v>
      </c>
      <c r="F7806" s="124">
        <v>-4</v>
      </c>
      <c r="G7806" s="2" t="s">
        <v>20391</v>
      </c>
      <c r="H7806" s="130">
        <v>45921</v>
      </c>
      <c r="I7806" s="134"/>
      <c r="J7806" s="123">
        <f>IF(OR(tbl_Metraj22[[#This Row],[TARIH]]="",tbl_Metraj22[[#This Row],[TARIH]]="-"),0,IF(tbl_Metraj22[[#This Row],[YUZDE]]=0,tbl_Metraj22[[#This Row],[METRAJ_BETON]],tbl_Metraj22[[#This Row],[YUZDE]]*tbl_Metraj22[[#This Row],[METRAJ_BETON]]))</f>
        <v>1.98</v>
      </c>
      <c r="K7806" s="2" t="s">
        <v>1895</v>
      </c>
    </row>
    <row r="7807" spans="1:11" ht="14.25" x14ac:dyDescent="0.2">
      <c r="A7807" s="2" t="s">
        <v>728</v>
      </c>
      <c r="B7807" s="124" t="s">
        <v>12269</v>
      </c>
      <c r="C7807" s="124"/>
      <c r="D7807" s="126">
        <v>2.57</v>
      </c>
      <c r="E7807" s="124" t="s">
        <v>770</v>
      </c>
      <c r="F7807" s="124">
        <v>-4</v>
      </c>
      <c r="G7807" s="2" t="s">
        <v>20392</v>
      </c>
      <c r="H7807" s="130">
        <v>45912</v>
      </c>
      <c r="I7807" s="134"/>
      <c r="J7807" s="123">
        <f>IF(OR(tbl_Metraj22[[#This Row],[TARIH]]="",tbl_Metraj22[[#This Row],[TARIH]]="-"),0,IF(tbl_Metraj22[[#This Row],[YUZDE]]=0,tbl_Metraj22[[#This Row],[METRAJ_BETON]],tbl_Metraj22[[#This Row],[YUZDE]]*tbl_Metraj22[[#This Row],[METRAJ_BETON]]))</f>
        <v>2.57</v>
      </c>
      <c r="K7807" s="2" t="s">
        <v>1896</v>
      </c>
    </row>
    <row r="7808" spans="1:11" ht="14.25" x14ac:dyDescent="0.2">
      <c r="A7808" s="2" t="s">
        <v>728</v>
      </c>
      <c r="B7808" s="124" t="s">
        <v>12270</v>
      </c>
      <c r="C7808" s="124"/>
      <c r="D7808" s="126">
        <v>2.1800000000000002</v>
      </c>
      <c r="E7808" s="124" t="s">
        <v>770</v>
      </c>
      <c r="F7808" s="124">
        <v>-4</v>
      </c>
      <c r="G7808" s="2" t="s">
        <v>20393</v>
      </c>
      <c r="H7808" s="130">
        <v>45909</v>
      </c>
      <c r="I7808" s="134"/>
      <c r="J7808" s="123">
        <f>IF(OR(tbl_Metraj22[[#This Row],[TARIH]]="",tbl_Metraj22[[#This Row],[TARIH]]="-"),0,IF(tbl_Metraj22[[#This Row],[YUZDE]]=0,tbl_Metraj22[[#This Row],[METRAJ_BETON]],tbl_Metraj22[[#This Row],[YUZDE]]*tbl_Metraj22[[#This Row],[METRAJ_BETON]]))</f>
        <v>2.1800000000000002</v>
      </c>
      <c r="K7808" s="2" t="s">
        <v>1367</v>
      </c>
    </row>
    <row r="7809" spans="1:11" ht="14.25" x14ac:dyDescent="0.2">
      <c r="A7809" s="2" t="s">
        <v>728</v>
      </c>
      <c r="B7809" s="124" t="s">
        <v>12271</v>
      </c>
      <c r="C7809" s="124"/>
      <c r="D7809" s="126">
        <v>2.64</v>
      </c>
      <c r="E7809" s="124" t="s">
        <v>770</v>
      </c>
      <c r="F7809" s="124">
        <v>-4</v>
      </c>
      <c r="G7809" s="2" t="s">
        <v>20394</v>
      </c>
      <c r="H7809" s="130">
        <v>45918</v>
      </c>
      <c r="I7809" s="134"/>
      <c r="J7809" s="123">
        <f>IF(OR(tbl_Metraj22[[#This Row],[TARIH]]="",tbl_Metraj22[[#This Row],[TARIH]]="-"),0,IF(tbl_Metraj22[[#This Row],[YUZDE]]=0,tbl_Metraj22[[#This Row],[METRAJ_BETON]],tbl_Metraj22[[#This Row],[YUZDE]]*tbl_Metraj22[[#This Row],[METRAJ_BETON]]))</f>
        <v>2.64</v>
      </c>
      <c r="K7809" s="2" t="s">
        <v>1406</v>
      </c>
    </row>
    <row r="7810" spans="1:11" ht="14.25" x14ac:dyDescent="0.2">
      <c r="A7810" s="2" t="s">
        <v>728</v>
      </c>
      <c r="B7810" s="124" t="s">
        <v>12272</v>
      </c>
      <c r="C7810" s="124"/>
      <c r="D7810" s="126">
        <v>4.08</v>
      </c>
      <c r="E7810" s="124" t="s">
        <v>770</v>
      </c>
      <c r="F7810" s="124">
        <v>-4</v>
      </c>
      <c r="G7810" s="2" t="s">
        <v>20395</v>
      </c>
      <c r="H7810" s="130">
        <v>45921</v>
      </c>
      <c r="I7810" s="134"/>
      <c r="J7810" s="123">
        <f>IF(OR(tbl_Metraj22[[#This Row],[TARIH]]="",tbl_Metraj22[[#This Row],[TARIH]]="-"),0,IF(tbl_Metraj22[[#This Row],[YUZDE]]=0,tbl_Metraj22[[#This Row],[METRAJ_BETON]],tbl_Metraj22[[#This Row],[YUZDE]]*tbl_Metraj22[[#This Row],[METRAJ_BETON]]))</f>
        <v>4.08</v>
      </c>
      <c r="K7810" s="2" t="s">
        <v>1388</v>
      </c>
    </row>
    <row r="7811" spans="1:11" ht="14.25" x14ac:dyDescent="0.2">
      <c r="A7811" s="2" t="s">
        <v>728</v>
      </c>
      <c r="B7811" s="124" t="s">
        <v>12274</v>
      </c>
      <c r="C7811" s="124"/>
      <c r="D7811" s="126">
        <v>4.08</v>
      </c>
      <c r="E7811" s="124" t="s">
        <v>770</v>
      </c>
      <c r="F7811" s="124">
        <v>-4</v>
      </c>
      <c r="G7811" s="2" t="s">
        <v>20396</v>
      </c>
      <c r="H7811" s="130">
        <v>45921</v>
      </c>
      <c r="I7811" s="134"/>
      <c r="J7811" s="123">
        <f>IF(OR(tbl_Metraj22[[#This Row],[TARIH]]="",tbl_Metraj22[[#This Row],[TARIH]]="-"),0,IF(tbl_Metraj22[[#This Row],[YUZDE]]=0,tbl_Metraj22[[#This Row],[METRAJ_BETON]],tbl_Metraj22[[#This Row],[YUZDE]]*tbl_Metraj22[[#This Row],[METRAJ_BETON]]))</f>
        <v>4.08</v>
      </c>
      <c r="K7811" s="2" t="s">
        <v>1387</v>
      </c>
    </row>
    <row r="7812" spans="1:11" ht="14.25" x14ac:dyDescent="0.2">
      <c r="A7812" s="2" t="s">
        <v>728</v>
      </c>
      <c r="B7812" s="124" t="s">
        <v>12275</v>
      </c>
      <c r="C7812" s="124"/>
      <c r="D7812" s="126">
        <v>2.11</v>
      </c>
      <c r="E7812" s="124" t="s">
        <v>770</v>
      </c>
      <c r="F7812" s="124">
        <v>-4</v>
      </c>
      <c r="G7812" s="2" t="s">
        <v>20397</v>
      </c>
      <c r="H7812" s="130"/>
      <c r="I7812" s="134"/>
      <c r="J7812" s="123">
        <f>IF(OR(tbl_Metraj22[[#This Row],[TARIH]]="",tbl_Metraj22[[#This Row],[TARIH]]="-"),0,IF(tbl_Metraj22[[#This Row],[YUZDE]]=0,tbl_Metraj22[[#This Row],[METRAJ_BETON]],tbl_Metraj22[[#This Row],[YUZDE]]*tbl_Metraj22[[#This Row],[METRAJ_BETON]]))</f>
        <v>0</v>
      </c>
      <c r="K7812" s="2" t="s">
        <v>1374</v>
      </c>
    </row>
    <row r="7813" spans="1:11" ht="14.25" x14ac:dyDescent="0.2">
      <c r="A7813" s="2" t="s">
        <v>728</v>
      </c>
      <c r="B7813" s="124" t="s">
        <v>12276</v>
      </c>
      <c r="C7813" s="124"/>
      <c r="D7813" s="126">
        <v>2.11</v>
      </c>
      <c r="E7813" s="124" t="s">
        <v>770</v>
      </c>
      <c r="F7813" s="124">
        <v>-4</v>
      </c>
      <c r="G7813" s="2" t="s">
        <v>20398</v>
      </c>
      <c r="H7813" s="130">
        <v>45909</v>
      </c>
      <c r="I7813" s="134"/>
      <c r="J7813" s="123">
        <f>IF(OR(tbl_Metraj22[[#This Row],[TARIH]]="",tbl_Metraj22[[#This Row],[TARIH]]="-"),0,IF(tbl_Metraj22[[#This Row],[YUZDE]]=0,tbl_Metraj22[[#This Row],[METRAJ_BETON]],tbl_Metraj22[[#This Row],[YUZDE]]*tbl_Metraj22[[#This Row],[METRAJ_BETON]]))</f>
        <v>2.11</v>
      </c>
      <c r="K7813" s="2" t="s">
        <v>1371</v>
      </c>
    </row>
    <row r="7814" spans="1:11" ht="14.25" x14ac:dyDescent="0.2">
      <c r="A7814" s="2" t="s">
        <v>728</v>
      </c>
      <c r="B7814" s="124" t="s">
        <v>12277</v>
      </c>
      <c r="C7814" s="124"/>
      <c r="D7814" s="126">
        <v>0.79</v>
      </c>
      <c r="E7814" s="124" t="s">
        <v>770</v>
      </c>
      <c r="F7814" s="124">
        <v>-4</v>
      </c>
      <c r="G7814" s="2" t="s">
        <v>20399</v>
      </c>
      <c r="H7814" s="130">
        <v>45921</v>
      </c>
      <c r="I7814" s="134"/>
      <c r="J7814" s="123">
        <f>IF(OR(tbl_Metraj22[[#This Row],[TARIH]]="",tbl_Metraj22[[#This Row],[TARIH]]="-"),0,IF(tbl_Metraj22[[#This Row],[YUZDE]]=0,tbl_Metraj22[[#This Row],[METRAJ_BETON]],tbl_Metraj22[[#This Row],[YUZDE]]*tbl_Metraj22[[#This Row],[METRAJ_BETON]]))</f>
        <v>0.79</v>
      </c>
      <c r="K7814" s="2" t="s">
        <v>1898</v>
      </c>
    </row>
    <row r="7815" spans="1:11" ht="14.25" x14ac:dyDescent="0.2">
      <c r="A7815" s="2" t="s">
        <v>2977</v>
      </c>
      <c r="B7815" s="124" t="s">
        <v>10681</v>
      </c>
      <c r="C7815" s="124"/>
      <c r="D7815" s="126">
        <v>50.31</v>
      </c>
      <c r="E7815" s="124" t="s">
        <v>770</v>
      </c>
      <c r="F7815" s="124">
        <v>-4</v>
      </c>
      <c r="G7815" s="2" t="s">
        <v>20400</v>
      </c>
      <c r="H7815" s="130"/>
      <c r="I7815" s="134"/>
      <c r="J7815" s="123">
        <f>IF(OR(tbl_Metraj22[[#This Row],[TARIH]]="",tbl_Metraj22[[#This Row],[TARIH]]="-"),0,IF(tbl_Metraj22[[#This Row],[YUZDE]]=0,tbl_Metraj22[[#This Row],[METRAJ_BETON]],tbl_Metraj22[[#This Row],[YUZDE]]*tbl_Metraj22[[#This Row],[METRAJ_BETON]]))</f>
        <v>0</v>
      </c>
      <c r="K7815" s="2" t="s">
        <v>1338</v>
      </c>
    </row>
    <row r="7816" spans="1:11" ht="14.25" x14ac:dyDescent="0.2">
      <c r="A7816" s="2" t="s">
        <v>2977</v>
      </c>
      <c r="B7816" s="124" t="s">
        <v>10712</v>
      </c>
      <c r="C7816" s="124"/>
      <c r="D7816" s="126">
        <v>4.75</v>
      </c>
      <c r="E7816" s="124" t="s">
        <v>770</v>
      </c>
      <c r="F7816" s="124">
        <v>-4</v>
      </c>
      <c r="G7816" s="2" t="s">
        <v>20401</v>
      </c>
      <c r="H7816" s="130">
        <v>45913</v>
      </c>
      <c r="I7816" s="134"/>
      <c r="J7816" s="123">
        <f>IF(OR(tbl_Metraj22[[#This Row],[TARIH]]="",tbl_Metraj22[[#This Row],[TARIH]]="-"),0,IF(tbl_Metraj22[[#This Row],[YUZDE]]=0,tbl_Metraj22[[#This Row],[METRAJ_BETON]],tbl_Metraj22[[#This Row],[YUZDE]]*tbl_Metraj22[[#This Row],[METRAJ_BETON]]))</f>
        <v>4.75</v>
      </c>
      <c r="K7816" s="2" t="s">
        <v>1425</v>
      </c>
    </row>
    <row r="7817" spans="1:11" ht="14.25" x14ac:dyDescent="0.2">
      <c r="A7817" s="2" t="s">
        <v>2977</v>
      </c>
      <c r="B7817" s="124" t="s">
        <v>10713</v>
      </c>
      <c r="C7817" s="124"/>
      <c r="D7817" s="126">
        <v>12.96</v>
      </c>
      <c r="E7817" s="124" t="s">
        <v>770</v>
      </c>
      <c r="F7817" s="124">
        <v>-4</v>
      </c>
      <c r="G7817" s="2" t="s">
        <v>20402</v>
      </c>
      <c r="H7817" s="130">
        <v>45913</v>
      </c>
      <c r="I7817" s="134"/>
      <c r="J7817" s="123">
        <f>IF(OR(tbl_Metraj22[[#This Row],[TARIH]]="",tbl_Metraj22[[#This Row],[TARIH]]="-"),0,IF(tbl_Metraj22[[#This Row],[YUZDE]]=0,tbl_Metraj22[[#This Row],[METRAJ_BETON]],tbl_Metraj22[[#This Row],[YUZDE]]*tbl_Metraj22[[#This Row],[METRAJ_BETON]]))</f>
        <v>12.96</v>
      </c>
      <c r="K7817" s="2" t="s">
        <v>1330</v>
      </c>
    </row>
    <row r="7818" spans="1:11" ht="14.25" x14ac:dyDescent="0.2">
      <c r="A7818" s="2" t="s">
        <v>2977</v>
      </c>
      <c r="B7818" s="124" t="s">
        <v>10714</v>
      </c>
      <c r="C7818" s="124"/>
      <c r="D7818" s="126">
        <v>7.12</v>
      </c>
      <c r="E7818" s="124" t="s">
        <v>770</v>
      </c>
      <c r="F7818" s="124">
        <v>-4</v>
      </c>
      <c r="G7818" s="2" t="s">
        <v>20403</v>
      </c>
      <c r="H7818" s="130">
        <v>45913</v>
      </c>
      <c r="I7818" s="134"/>
      <c r="J7818" s="123">
        <f>IF(OR(tbl_Metraj22[[#This Row],[TARIH]]="",tbl_Metraj22[[#This Row],[TARIH]]="-"),0,IF(tbl_Metraj22[[#This Row],[YUZDE]]=0,tbl_Metraj22[[#This Row],[METRAJ_BETON]],tbl_Metraj22[[#This Row],[YUZDE]]*tbl_Metraj22[[#This Row],[METRAJ_BETON]]))</f>
        <v>7.12</v>
      </c>
      <c r="K7818" s="2" t="s">
        <v>1427</v>
      </c>
    </row>
    <row r="7819" spans="1:11" ht="14.25" x14ac:dyDescent="0.2">
      <c r="A7819" s="2" t="s">
        <v>2977</v>
      </c>
      <c r="B7819" s="124" t="s">
        <v>10715</v>
      </c>
      <c r="C7819" s="124"/>
      <c r="D7819" s="126">
        <v>40.69</v>
      </c>
      <c r="E7819" s="124" t="s">
        <v>770</v>
      </c>
      <c r="F7819" s="124">
        <v>-4</v>
      </c>
      <c r="G7819" s="2" t="s">
        <v>20404</v>
      </c>
      <c r="H7819" s="130">
        <v>45910</v>
      </c>
      <c r="I7819" s="134"/>
      <c r="J7819" s="123">
        <f>IF(OR(tbl_Metraj22[[#This Row],[TARIH]]="",tbl_Metraj22[[#This Row],[TARIH]]="-"),0,IF(tbl_Metraj22[[#This Row],[YUZDE]]=0,tbl_Metraj22[[#This Row],[METRAJ_BETON]],tbl_Metraj22[[#This Row],[YUZDE]]*tbl_Metraj22[[#This Row],[METRAJ_BETON]]))</f>
        <v>40.69</v>
      </c>
      <c r="K7819" s="2" t="s">
        <v>1336</v>
      </c>
    </row>
    <row r="7820" spans="1:11" ht="14.25" x14ac:dyDescent="0.2">
      <c r="A7820" s="2" t="s">
        <v>2977</v>
      </c>
      <c r="B7820" s="124" t="s">
        <v>10726</v>
      </c>
      <c r="C7820" s="124"/>
      <c r="D7820" s="126">
        <v>2.67</v>
      </c>
      <c r="E7820" s="124" t="s">
        <v>770</v>
      </c>
      <c r="F7820" s="124">
        <v>-4</v>
      </c>
      <c r="G7820" s="2" t="s">
        <v>20405</v>
      </c>
      <c r="H7820" s="130"/>
      <c r="I7820" s="134"/>
      <c r="J7820" s="123">
        <f>IF(OR(tbl_Metraj22[[#This Row],[TARIH]]="",tbl_Metraj22[[#This Row],[TARIH]]="-"),0,IF(tbl_Metraj22[[#This Row],[YUZDE]]=0,tbl_Metraj22[[#This Row],[METRAJ_BETON]],tbl_Metraj22[[#This Row],[YUZDE]]*tbl_Metraj22[[#This Row],[METRAJ_BETON]]))</f>
        <v>0</v>
      </c>
      <c r="K7820" s="2" t="s">
        <v>1777</v>
      </c>
    </row>
    <row r="7821" spans="1:11" ht="14.25" x14ac:dyDescent="0.2">
      <c r="A7821" s="2" t="s">
        <v>2977</v>
      </c>
      <c r="B7821" s="124" t="s">
        <v>10727</v>
      </c>
      <c r="C7821" s="124"/>
      <c r="D7821" s="126">
        <v>13.86</v>
      </c>
      <c r="E7821" s="124" t="s">
        <v>770</v>
      </c>
      <c r="F7821" s="124">
        <v>-4</v>
      </c>
      <c r="G7821" s="2" t="s">
        <v>20406</v>
      </c>
      <c r="H7821" s="130">
        <v>45919</v>
      </c>
      <c r="I7821" s="134"/>
      <c r="J7821" s="123">
        <f>IF(OR(tbl_Metraj22[[#This Row],[TARIH]]="",tbl_Metraj22[[#This Row],[TARIH]]="-"),0,IF(tbl_Metraj22[[#This Row],[YUZDE]]=0,tbl_Metraj22[[#This Row],[METRAJ_BETON]],tbl_Metraj22[[#This Row],[YUZDE]]*tbl_Metraj22[[#This Row],[METRAJ_BETON]]))</f>
        <v>13.86</v>
      </c>
      <c r="K7821" s="2" t="s">
        <v>1776</v>
      </c>
    </row>
    <row r="7822" spans="1:11" ht="14.25" x14ac:dyDescent="0.2">
      <c r="A7822" s="2" t="s">
        <v>2977</v>
      </c>
      <c r="B7822" s="124" t="s">
        <v>10728</v>
      </c>
      <c r="C7822" s="124"/>
      <c r="D7822" s="126">
        <v>11.29</v>
      </c>
      <c r="E7822" s="124" t="s">
        <v>770</v>
      </c>
      <c r="F7822" s="124">
        <v>-4</v>
      </c>
      <c r="G7822" s="2" t="s">
        <v>20407</v>
      </c>
      <c r="H7822" s="130">
        <v>45918</v>
      </c>
      <c r="I7822" s="134"/>
      <c r="J7822" s="123">
        <f>IF(OR(tbl_Metraj22[[#This Row],[TARIH]]="",tbl_Metraj22[[#This Row],[TARIH]]="-"),0,IF(tbl_Metraj22[[#This Row],[YUZDE]]=0,tbl_Metraj22[[#This Row],[METRAJ_BETON]],tbl_Metraj22[[#This Row],[YUZDE]]*tbl_Metraj22[[#This Row],[METRAJ_BETON]]))</f>
        <v>11.29</v>
      </c>
      <c r="K7822" s="2" t="s">
        <v>1773</v>
      </c>
    </row>
    <row r="7823" spans="1:11" ht="14.25" x14ac:dyDescent="0.2">
      <c r="A7823" s="2" t="s">
        <v>2977</v>
      </c>
      <c r="B7823" s="124" t="s">
        <v>10729</v>
      </c>
      <c r="C7823" s="124"/>
      <c r="D7823" s="126">
        <v>6.34</v>
      </c>
      <c r="E7823" s="124" t="s">
        <v>770</v>
      </c>
      <c r="F7823" s="124">
        <v>-4</v>
      </c>
      <c r="G7823" s="2" t="s">
        <v>20408</v>
      </c>
      <c r="H7823" s="130">
        <v>45918</v>
      </c>
      <c r="I7823" s="134"/>
      <c r="J7823" s="123">
        <f>IF(OR(tbl_Metraj22[[#This Row],[TARIH]]="",tbl_Metraj22[[#This Row],[TARIH]]="-"),0,IF(tbl_Metraj22[[#This Row],[YUZDE]]=0,tbl_Metraj22[[#This Row],[METRAJ_BETON]],tbl_Metraj22[[#This Row],[YUZDE]]*tbl_Metraj22[[#This Row],[METRAJ_BETON]]))</f>
        <v>6.34</v>
      </c>
      <c r="K7823" s="2" t="s">
        <v>1774</v>
      </c>
    </row>
    <row r="7824" spans="1:11" ht="14.25" x14ac:dyDescent="0.2">
      <c r="A7824" s="2" t="s">
        <v>2977</v>
      </c>
      <c r="B7824" s="124" t="s">
        <v>10730</v>
      </c>
      <c r="C7824" s="124"/>
      <c r="D7824" s="126">
        <v>4.68</v>
      </c>
      <c r="E7824" s="124" t="s">
        <v>770</v>
      </c>
      <c r="F7824" s="124">
        <v>-4</v>
      </c>
      <c r="G7824" s="2" t="s">
        <v>20409</v>
      </c>
      <c r="H7824" s="130">
        <v>45918</v>
      </c>
      <c r="I7824" s="134"/>
      <c r="J7824" s="123">
        <f>IF(OR(tbl_Metraj22[[#This Row],[TARIH]]="",tbl_Metraj22[[#This Row],[TARIH]]="-"),0,IF(tbl_Metraj22[[#This Row],[YUZDE]]=0,tbl_Metraj22[[#This Row],[METRAJ_BETON]],tbl_Metraj22[[#This Row],[YUZDE]]*tbl_Metraj22[[#This Row],[METRAJ_BETON]]))</f>
        <v>4.68</v>
      </c>
      <c r="K7824" s="2" t="s">
        <v>1775</v>
      </c>
    </row>
    <row r="7825" spans="1:11" ht="14.25" x14ac:dyDescent="0.2">
      <c r="A7825" s="2" t="s">
        <v>2977</v>
      </c>
      <c r="B7825" s="124" t="s">
        <v>10731</v>
      </c>
      <c r="C7825" s="124"/>
      <c r="D7825" s="126">
        <v>1.29</v>
      </c>
      <c r="E7825" s="124" t="s">
        <v>770</v>
      </c>
      <c r="F7825" s="124">
        <v>-4</v>
      </c>
      <c r="G7825" s="2" t="s">
        <v>20410</v>
      </c>
      <c r="H7825" s="130">
        <v>45918</v>
      </c>
      <c r="I7825" s="134"/>
      <c r="J7825" s="123">
        <f>IF(OR(tbl_Metraj22[[#This Row],[TARIH]]="",tbl_Metraj22[[#This Row],[TARIH]]="-"),0,IF(tbl_Metraj22[[#This Row],[YUZDE]]=0,tbl_Metraj22[[#This Row],[METRAJ_BETON]],tbl_Metraj22[[#This Row],[YUZDE]]*tbl_Metraj22[[#This Row],[METRAJ_BETON]]))</f>
        <v>1.29</v>
      </c>
      <c r="K7825" s="2" t="s">
        <v>1770</v>
      </c>
    </row>
    <row r="7826" spans="1:11" ht="14.25" x14ac:dyDescent="0.2">
      <c r="A7826" s="2" t="s">
        <v>2977</v>
      </c>
      <c r="B7826" s="124" t="s">
        <v>10732</v>
      </c>
      <c r="C7826" s="124"/>
      <c r="D7826" s="126">
        <v>4.22</v>
      </c>
      <c r="E7826" s="124" t="s">
        <v>770</v>
      </c>
      <c r="F7826" s="124">
        <v>-4</v>
      </c>
      <c r="G7826" s="2" t="s">
        <v>20411</v>
      </c>
      <c r="H7826" s="130">
        <v>45911</v>
      </c>
      <c r="I7826" s="134"/>
      <c r="J7826" s="123">
        <f>IF(OR(tbl_Metraj22[[#This Row],[TARIH]]="",tbl_Metraj22[[#This Row],[TARIH]]="-"),0,IF(tbl_Metraj22[[#This Row],[YUZDE]]=0,tbl_Metraj22[[#This Row],[METRAJ_BETON]],tbl_Metraj22[[#This Row],[YUZDE]]*tbl_Metraj22[[#This Row],[METRAJ_BETON]]))</f>
        <v>4.22</v>
      </c>
      <c r="K7826" s="2" t="s">
        <v>1780</v>
      </c>
    </row>
    <row r="7827" spans="1:11" ht="14.25" x14ac:dyDescent="0.2">
      <c r="A7827" s="2" t="s">
        <v>2977</v>
      </c>
      <c r="B7827" s="124" t="s">
        <v>10733</v>
      </c>
      <c r="C7827" s="124"/>
      <c r="D7827" s="126">
        <v>4.6500000000000004</v>
      </c>
      <c r="E7827" s="124" t="s">
        <v>770</v>
      </c>
      <c r="F7827" s="124">
        <v>-4</v>
      </c>
      <c r="G7827" s="2" t="s">
        <v>20412</v>
      </c>
      <c r="H7827" s="130">
        <v>45911</v>
      </c>
      <c r="I7827" s="134"/>
      <c r="J7827" s="123">
        <f>IF(OR(tbl_Metraj22[[#This Row],[TARIH]]="",tbl_Metraj22[[#This Row],[TARIH]]="-"),0,IF(tbl_Metraj22[[#This Row],[YUZDE]]=0,tbl_Metraj22[[#This Row],[METRAJ_BETON]],tbl_Metraj22[[#This Row],[YUZDE]]*tbl_Metraj22[[#This Row],[METRAJ_BETON]]))</f>
        <v>4.6500000000000004</v>
      </c>
      <c r="K7827" s="2" t="s">
        <v>1772</v>
      </c>
    </row>
    <row r="7828" spans="1:11" ht="14.25" x14ac:dyDescent="0.2">
      <c r="A7828" s="2" t="s">
        <v>2977</v>
      </c>
      <c r="B7828" s="124" t="s">
        <v>10734</v>
      </c>
      <c r="C7828" s="124"/>
      <c r="D7828" s="126">
        <v>20.100000000000001</v>
      </c>
      <c r="E7828" s="124" t="s">
        <v>770</v>
      </c>
      <c r="F7828" s="124">
        <v>-4</v>
      </c>
      <c r="G7828" s="2" t="s">
        <v>20413</v>
      </c>
      <c r="H7828" s="130">
        <v>45911</v>
      </c>
      <c r="I7828" s="134"/>
      <c r="J7828" s="123">
        <f>IF(OR(tbl_Metraj22[[#This Row],[TARIH]]="",tbl_Metraj22[[#This Row],[TARIH]]="-"),0,IF(tbl_Metraj22[[#This Row],[YUZDE]]=0,tbl_Metraj22[[#This Row],[METRAJ_BETON]],tbl_Metraj22[[#This Row],[YUZDE]]*tbl_Metraj22[[#This Row],[METRAJ_BETON]]))</f>
        <v>20.100000000000001</v>
      </c>
      <c r="K7828" s="2" t="s">
        <v>1771</v>
      </c>
    </row>
    <row r="7829" spans="1:11" ht="14.25" x14ac:dyDescent="0.2">
      <c r="A7829" s="2" t="s">
        <v>2977</v>
      </c>
      <c r="B7829" s="124" t="s">
        <v>10735</v>
      </c>
      <c r="C7829" s="124"/>
      <c r="D7829" s="126">
        <v>11.02</v>
      </c>
      <c r="E7829" s="124" t="s">
        <v>770</v>
      </c>
      <c r="F7829" s="124">
        <v>-4</v>
      </c>
      <c r="G7829" s="2" t="s">
        <v>20414</v>
      </c>
      <c r="H7829" s="130">
        <v>45915</v>
      </c>
      <c r="I7829" s="134"/>
      <c r="J7829" s="123">
        <f>IF(OR(tbl_Metraj22[[#This Row],[TARIH]]="",tbl_Metraj22[[#This Row],[TARIH]]="-"),0,IF(tbl_Metraj22[[#This Row],[YUZDE]]=0,tbl_Metraj22[[#This Row],[METRAJ_BETON]],tbl_Metraj22[[#This Row],[YUZDE]]*tbl_Metraj22[[#This Row],[METRAJ_BETON]]))</f>
        <v>11.02</v>
      </c>
      <c r="K7829" s="2" t="s">
        <v>1779</v>
      </c>
    </row>
    <row r="7830" spans="1:11" ht="14.25" x14ac:dyDescent="0.2">
      <c r="A7830" s="2" t="s">
        <v>2977</v>
      </c>
      <c r="B7830" s="124" t="s">
        <v>12050</v>
      </c>
      <c r="C7830" s="124"/>
      <c r="D7830" s="126">
        <v>15.97</v>
      </c>
      <c r="E7830" s="124" t="s">
        <v>770</v>
      </c>
      <c r="F7830" s="124">
        <v>-4</v>
      </c>
      <c r="G7830" s="2" t="s">
        <v>20415</v>
      </c>
      <c r="H7830" s="130">
        <v>45911</v>
      </c>
      <c r="I7830" s="134"/>
      <c r="J7830" s="123">
        <f>IF(OR(tbl_Metraj22[[#This Row],[TARIH]]="",tbl_Metraj22[[#This Row],[TARIH]]="-"),0,IF(tbl_Metraj22[[#This Row],[YUZDE]]=0,tbl_Metraj22[[#This Row],[METRAJ_BETON]],tbl_Metraj22[[#This Row],[YUZDE]]*tbl_Metraj22[[#This Row],[METRAJ_BETON]]))</f>
        <v>15.97</v>
      </c>
      <c r="K7830" s="2" t="s">
        <v>1428</v>
      </c>
    </row>
    <row r="7831" spans="1:11" ht="14.25" x14ac:dyDescent="0.2">
      <c r="A7831" s="2" t="s">
        <v>2977</v>
      </c>
      <c r="B7831" s="124" t="s">
        <v>12068</v>
      </c>
      <c r="C7831" s="124"/>
      <c r="D7831" s="126">
        <v>12.59</v>
      </c>
      <c r="E7831" s="124" t="s">
        <v>770</v>
      </c>
      <c r="F7831" s="124">
        <v>-4</v>
      </c>
      <c r="G7831" s="2" t="s">
        <v>20416</v>
      </c>
      <c r="H7831" s="130"/>
      <c r="I7831" s="134"/>
      <c r="J7831" s="123">
        <f>IF(OR(tbl_Metraj22[[#This Row],[TARIH]]="",tbl_Metraj22[[#This Row],[TARIH]]="-"),0,IF(tbl_Metraj22[[#This Row],[YUZDE]]=0,tbl_Metraj22[[#This Row],[METRAJ_BETON]],tbl_Metraj22[[#This Row],[YUZDE]]*tbl_Metraj22[[#This Row],[METRAJ_BETON]]))</f>
        <v>0</v>
      </c>
    </row>
    <row r="7832" spans="1:11" ht="14.25" x14ac:dyDescent="0.2">
      <c r="A7832" s="2" t="s">
        <v>2977</v>
      </c>
      <c r="B7832" s="124" t="s">
        <v>12069</v>
      </c>
      <c r="C7832" s="124"/>
      <c r="D7832" s="126">
        <v>18.829999999999998</v>
      </c>
      <c r="E7832" s="124" t="s">
        <v>770</v>
      </c>
      <c r="F7832" s="124">
        <v>-4</v>
      </c>
      <c r="G7832" s="2" t="s">
        <v>20417</v>
      </c>
      <c r="H7832" s="130"/>
      <c r="I7832" s="134"/>
      <c r="J7832" s="123">
        <f>IF(OR(tbl_Metraj22[[#This Row],[TARIH]]="",tbl_Metraj22[[#This Row],[TARIH]]="-"),0,IF(tbl_Metraj22[[#This Row],[YUZDE]]=0,tbl_Metraj22[[#This Row],[METRAJ_BETON]],tbl_Metraj22[[#This Row],[YUZDE]]*tbl_Metraj22[[#This Row],[METRAJ_BETON]]))</f>
        <v>0</v>
      </c>
    </row>
    <row r="7833" spans="1:11" ht="14.25" x14ac:dyDescent="0.2">
      <c r="A7833" s="2" t="s">
        <v>2977</v>
      </c>
      <c r="B7833" s="124" t="s">
        <v>12070</v>
      </c>
      <c r="C7833" s="124"/>
      <c r="D7833" s="126">
        <v>12.97</v>
      </c>
      <c r="E7833" s="124" t="s">
        <v>770</v>
      </c>
      <c r="F7833" s="124">
        <v>-4</v>
      </c>
      <c r="G7833" s="2" t="s">
        <v>20418</v>
      </c>
      <c r="H7833" s="130">
        <v>45918</v>
      </c>
      <c r="I7833" s="134"/>
      <c r="J7833" s="123">
        <f>IF(OR(tbl_Metraj22[[#This Row],[TARIH]]="",tbl_Metraj22[[#This Row],[TARIH]]="-"),0,IF(tbl_Metraj22[[#This Row],[YUZDE]]=0,tbl_Metraj22[[#This Row],[METRAJ_BETON]],tbl_Metraj22[[#This Row],[YUZDE]]*tbl_Metraj22[[#This Row],[METRAJ_BETON]]))</f>
        <v>12.97</v>
      </c>
      <c r="K7833" s="2" t="s">
        <v>1328</v>
      </c>
    </row>
    <row r="7834" spans="1:11" ht="14.25" x14ac:dyDescent="0.2">
      <c r="A7834" s="2" t="s">
        <v>2977</v>
      </c>
      <c r="B7834" s="124" t="s">
        <v>12071</v>
      </c>
      <c r="C7834" s="124"/>
      <c r="D7834" s="126">
        <v>12.08</v>
      </c>
      <c r="E7834" s="124" t="s">
        <v>770</v>
      </c>
      <c r="F7834" s="124">
        <v>-4</v>
      </c>
      <c r="G7834" s="2" t="s">
        <v>20419</v>
      </c>
      <c r="H7834" s="130"/>
      <c r="I7834" s="134"/>
      <c r="J7834" s="123">
        <f>IF(OR(tbl_Metraj22[[#This Row],[TARIH]]="",tbl_Metraj22[[#This Row],[TARIH]]="-"),0,IF(tbl_Metraj22[[#This Row],[YUZDE]]=0,tbl_Metraj22[[#This Row],[METRAJ_BETON]],tbl_Metraj22[[#This Row],[YUZDE]]*tbl_Metraj22[[#This Row],[METRAJ_BETON]]))</f>
        <v>0</v>
      </c>
      <c r="K7834" s="2" t="s">
        <v>1332</v>
      </c>
    </row>
    <row r="7835" spans="1:11" ht="14.25" x14ac:dyDescent="0.2">
      <c r="A7835" s="2" t="s">
        <v>2977</v>
      </c>
      <c r="B7835" s="124" t="s">
        <v>12072</v>
      </c>
      <c r="C7835" s="124"/>
      <c r="D7835" s="126">
        <v>13.99</v>
      </c>
      <c r="E7835" s="124" t="s">
        <v>770</v>
      </c>
      <c r="F7835" s="124">
        <v>-4</v>
      </c>
      <c r="G7835" s="2" t="s">
        <v>20420</v>
      </c>
      <c r="H7835" s="130">
        <v>45911</v>
      </c>
      <c r="I7835" s="134"/>
      <c r="J7835" s="123">
        <f>IF(OR(tbl_Metraj22[[#This Row],[TARIH]]="",tbl_Metraj22[[#This Row],[TARIH]]="-"),0,IF(tbl_Metraj22[[#This Row],[YUZDE]]=0,tbl_Metraj22[[#This Row],[METRAJ_BETON]],tbl_Metraj22[[#This Row],[YUZDE]]*tbl_Metraj22[[#This Row],[METRAJ_BETON]]))</f>
        <v>13.99</v>
      </c>
      <c r="K7835" s="2" t="s">
        <v>1868</v>
      </c>
    </row>
    <row r="7836" spans="1:11" ht="14.25" x14ac:dyDescent="0.2">
      <c r="A7836" s="2" t="s">
        <v>2977</v>
      </c>
      <c r="B7836" s="124" t="s">
        <v>12142</v>
      </c>
      <c r="C7836" s="124"/>
      <c r="D7836" s="126">
        <v>10.69</v>
      </c>
      <c r="E7836" s="124" t="s">
        <v>770</v>
      </c>
      <c r="F7836" s="124">
        <v>-4</v>
      </c>
      <c r="G7836" s="2" t="s">
        <v>20421</v>
      </c>
      <c r="H7836" s="130"/>
      <c r="I7836" s="134"/>
      <c r="J7836" s="123">
        <f>IF(OR(tbl_Metraj22[[#This Row],[TARIH]]="",tbl_Metraj22[[#This Row],[TARIH]]="-"),0,IF(tbl_Metraj22[[#This Row],[YUZDE]]=0,tbl_Metraj22[[#This Row],[METRAJ_BETON]],tbl_Metraj22[[#This Row],[YUZDE]]*tbl_Metraj22[[#This Row],[METRAJ_BETON]]))</f>
        <v>0</v>
      </c>
      <c r="K7836" s="2" t="s">
        <v>1426</v>
      </c>
    </row>
    <row r="7837" spans="1:11" ht="14.25" x14ac:dyDescent="0.2">
      <c r="A7837" s="2" t="s">
        <v>2977</v>
      </c>
      <c r="B7837" s="124" t="s">
        <v>12150</v>
      </c>
      <c r="C7837" s="124"/>
      <c r="D7837" s="126">
        <v>7.92</v>
      </c>
      <c r="E7837" s="124" t="s">
        <v>770</v>
      </c>
      <c r="F7837" s="124">
        <v>-4</v>
      </c>
      <c r="G7837" s="2" t="s">
        <v>20422</v>
      </c>
      <c r="H7837" s="130">
        <v>45915</v>
      </c>
      <c r="I7837" s="134"/>
      <c r="J7837" s="123">
        <f>IF(OR(tbl_Metraj22[[#This Row],[TARIH]]="",tbl_Metraj22[[#This Row],[TARIH]]="-"),0,IF(tbl_Metraj22[[#This Row],[YUZDE]]=0,tbl_Metraj22[[#This Row],[METRAJ_BETON]],tbl_Metraj22[[#This Row],[YUZDE]]*tbl_Metraj22[[#This Row],[METRAJ_BETON]]))</f>
        <v>7.92</v>
      </c>
      <c r="K7837" s="2" t="s">
        <v>1781</v>
      </c>
    </row>
    <row r="7838" spans="1:11" ht="14.25" x14ac:dyDescent="0.2">
      <c r="A7838" s="2" t="s">
        <v>2977</v>
      </c>
      <c r="B7838" s="124" t="s">
        <v>12151</v>
      </c>
      <c r="C7838" s="124"/>
      <c r="D7838" s="126">
        <v>7.33</v>
      </c>
      <c r="E7838" s="124" t="s">
        <v>770</v>
      </c>
      <c r="F7838" s="124">
        <v>-4</v>
      </c>
      <c r="G7838" s="2" t="s">
        <v>20423</v>
      </c>
      <c r="H7838" s="130">
        <v>45910</v>
      </c>
      <c r="I7838" s="134"/>
      <c r="J7838" s="123">
        <f>IF(OR(tbl_Metraj22[[#This Row],[TARIH]]="",tbl_Metraj22[[#This Row],[TARIH]]="-"),0,IF(tbl_Metraj22[[#This Row],[YUZDE]]=0,tbl_Metraj22[[#This Row],[METRAJ_BETON]],tbl_Metraj22[[#This Row],[YUZDE]]*tbl_Metraj22[[#This Row],[METRAJ_BETON]]))</f>
        <v>7.33</v>
      </c>
      <c r="K7838" s="2" t="s">
        <v>1778</v>
      </c>
    </row>
    <row r="7839" spans="1:11" ht="14.25" x14ac:dyDescent="0.2">
      <c r="B7839" s="124" t="s">
        <v>12551</v>
      </c>
      <c r="C7839" s="124"/>
      <c r="D7839" s="126">
        <v>0</v>
      </c>
      <c r="E7839" s="124" t="s">
        <v>770</v>
      </c>
      <c r="F7839" s="124">
        <v>-4</v>
      </c>
      <c r="G7839" s="2" t="s">
        <v>20424</v>
      </c>
      <c r="H7839" s="130"/>
      <c r="I7839" s="134"/>
      <c r="J7839" s="123">
        <f>IF(OR(tbl_Metraj22[[#This Row],[TARIH]]="",tbl_Metraj22[[#This Row],[TARIH]]="-"),0,IF(tbl_Metraj22[[#This Row],[YUZDE]]=0,tbl_Metraj22[[#This Row],[METRAJ_BETON]],tbl_Metraj22[[#This Row],[YUZDE]]*tbl_Metraj22[[#This Row],[METRAJ_BETON]]))</f>
        <v>0</v>
      </c>
    </row>
    <row r="7840" spans="1:11" ht="14.25" x14ac:dyDescent="0.2">
      <c r="B7840" s="124" t="s">
        <v>12552</v>
      </c>
      <c r="C7840" s="124"/>
      <c r="D7840" s="126">
        <v>0</v>
      </c>
      <c r="E7840" s="124" t="s">
        <v>770</v>
      </c>
      <c r="F7840" s="124">
        <v>-4</v>
      </c>
      <c r="G7840" s="2" t="s">
        <v>20425</v>
      </c>
      <c r="H7840" s="130"/>
      <c r="I7840" s="134"/>
      <c r="J7840" s="123">
        <f>IF(OR(tbl_Metraj22[[#This Row],[TARIH]]="",tbl_Metraj22[[#This Row],[TARIH]]="-"),0,IF(tbl_Metraj22[[#This Row],[YUZDE]]=0,tbl_Metraj22[[#This Row],[METRAJ_BETON]],tbl_Metraj22[[#This Row],[YUZDE]]*tbl_Metraj22[[#This Row],[METRAJ_BETON]]))</f>
        <v>0</v>
      </c>
    </row>
    <row r="7841" spans="1:11" ht="14.25" x14ac:dyDescent="0.2">
      <c r="A7841" s="2" t="s">
        <v>787</v>
      </c>
      <c r="B7841" s="124" t="s">
        <v>12134</v>
      </c>
      <c r="C7841" s="124"/>
      <c r="D7841" s="126">
        <v>348.91</v>
      </c>
      <c r="E7841" s="124" t="s">
        <v>770</v>
      </c>
      <c r="F7841" s="124">
        <v>-3</v>
      </c>
      <c r="G7841" s="2" t="s">
        <v>20426</v>
      </c>
      <c r="H7841" s="130"/>
      <c r="I7841" s="134"/>
      <c r="J7841" s="123">
        <f>IF(OR(tbl_Metraj22[[#This Row],[TARIH]]="",tbl_Metraj22[[#This Row],[TARIH]]="-"),0,IF(tbl_Metraj22[[#This Row],[YUZDE]]=0,tbl_Metraj22[[#This Row],[METRAJ_BETON]],tbl_Metraj22[[#This Row],[YUZDE]]*tbl_Metraj22[[#This Row],[METRAJ_BETON]]))</f>
        <v>0</v>
      </c>
    </row>
    <row r="7842" spans="1:11" ht="14.25" x14ac:dyDescent="0.2">
      <c r="A7842" s="2" t="s">
        <v>787</v>
      </c>
      <c r="B7842" s="124" t="s">
        <v>12135</v>
      </c>
      <c r="C7842" s="124"/>
      <c r="D7842" s="126">
        <v>368.1</v>
      </c>
      <c r="E7842" s="124" t="s">
        <v>770</v>
      </c>
      <c r="F7842" s="124">
        <v>-3</v>
      </c>
      <c r="G7842" s="2" t="s">
        <v>20427</v>
      </c>
      <c r="H7842" s="130"/>
      <c r="I7842" s="134"/>
      <c r="J7842" s="123">
        <f>IF(OR(tbl_Metraj22[[#This Row],[TARIH]]="",tbl_Metraj22[[#This Row],[TARIH]]="-"),0,IF(tbl_Metraj22[[#This Row],[YUZDE]]=0,tbl_Metraj22[[#This Row],[METRAJ_BETON]],tbl_Metraj22[[#This Row],[YUZDE]]*tbl_Metraj22[[#This Row],[METRAJ_BETON]]))</f>
        <v>0</v>
      </c>
    </row>
    <row r="7843" spans="1:11" ht="14.25" x14ac:dyDescent="0.2">
      <c r="A7843" s="2" t="s">
        <v>734</v>
      </c>
      <c r="B7843" s="124" t="s">
        <v>11505</v>
      </c>
      <c r="C7843" s="124"/>
      <c r="D7843" s="126">
        <v>0.13</v>
      </c>
      <c r="E7843" s="124" t="s">
        <v>770</v>
      </c>
      <c r="F7843" s="124">
        <v>-3</v>
      </c>
      <c r="G7843" s="2" t="s">
        <v>20428</v>
      </c>
      <c r="H7843" s="130"/>
      <c r="I7843" s="134"/>
      <c r="J7843" s="123">
        <f>IF(OR(tbl_Metraj22[[#This Row],[TARIH]]="",tbl_Metraj22[[#This Row],[TARIH]]="-"),0,IF(tbl_Metraj22[[#This Row],[YUZDE]]=0,tbl_Metraj22[[#This Row],[METRAJ_BETON]],tbl_Metraj22[[#This Row],[YUZDE]]*tbl_Metraj22[[#This Row],[METRAJ_BETON]]))</f>
        <v>0</v>
      </c>
      <c r="K7843" s="2" t="s">
        <v>22537</v>
      </c>
    </row>
    <row r="7844" spans="1:11" ht="14.25" x14ac:dyDescent="0.2">
      <c r="A7844" s="2" t="s">
        <v>734</v>
      </c>
      <c r="B7844" s="124" t="s">
        <v>11506</v>
      </c>
      <c r="C7844" s="124"/>
      <c r="D7844" s="126">
        <v>0.86</v>
      </c>
      <c r="E7844" s="124" t="s">
        <v>770</v>
      </c>
      <c r="F7844" s="124">
        <v>-3</v>
      </c>
      <c r="G7844" s="2" t="s">
        <v>20429</v>
      </c>
      <c r="H7844" s="130"/>
      <c r="I7844" s="134"/>
      <c r="J7844" s="123">
        <f>IF(OR(tbl_Metraj22[[#This Row],[TARIH]]="",tbl_Metraj22[[#This Row],[TARIH]]="-"),0,IF(tbl_Metraj22[[#This Row],[YUZDE]]=0,tbl_Metraj22[[#This Row],[METRAJ_BETON]],tbl_Metraj22[[#This Row],[YUZDE]]*tbl_Metraj22[[#This Row],[METRAJ_BETON]]))</f>
        <v>0</v>
      </c>
      <c r="K7844" s="2" t="s">
        <v>22711</v>
      </c>
    </row>
    <row r="7845" spans="1:11" ht="14.25" x14ac:dyDescent="0.2">
      <c r="A7845" s="2" t="s">
        <v>734</v>
      </c>
      <c r="B7845" s="124" t="s">
        <v>11507</v>
      </c>
      <c r="C7845" s="124"/>
      <c r="D7845" s="126">
        <v>0.36</v>
      </c>
      <c r="E7845" s="124" t="s">
        <v>770</v>
      </c>
      <c r="F7845" s="124">
        <v>-3</v>
      </c>
      <c r="G7845" s="2" t="s">
        <v>20430</v>
      </c>
      <c r="H7845" s="130"/>
      <c r="I7845" s="134"/>
      <c r="J7845" s="123">
        <f>IF(OR(tbl_Metraj22[[#This Row],[TARIH]]="",tbl_Metraj22[[#This Row],[TARIH]]="-"),0,IF(tbl_Metraj22[[#This Row],[YUZDE]]=0,tbl_Metraj22[[#This Row],[METRAJ_BETON]],tbl_Metraj22[[#This Row],[YUZDE]]*tbl_Metraj22[[#This Row],[METRAJ_BETON]]))</f>
        <v>0</v>
      </c>
      <c r="K7845" s="2" t="e">
        <v>#N/A</v>
      </c>
    </row>
    <row r="7846" spans="1:11" ht="14.25" x14ac:dyDescent="0.2">
      <c r="A7846" s="2" t="s">
        <v>734</v>
      </c>
      <c r="B7846" s="124" t="s">
        <v>11508</v>
      </c>
      <c r="C7846" s="124"/>
      <c r="D7846" s="126">
        <v>0.36</v>
      </c>
      <c r="E7846" s="124" t="s">
        <v>770</v>
      </c>
      <c r="F7846" s="124">
        <v>-3</v>
      </c>
      <c r="G7846" s="2" t="s">
        <v>20431</v>
      </c>
      <c r="H7846" s="130"/>
      <c r="I7846" s="134"/>
      <c r="J7846" s="123">
        <f>IF(OR(tbl_Metraj22[[#This Row],[TARIH]]="",tbl_Metraj22[[#This Row],[TARIH]]="-"),0,IF(tbl_Metraj22[[#This Row],[YUZDE]]=0,tbl_Metraj22[[#This Row],[METRAJ_BETON]],tbl_Metraj22[[#This Row],[YUZDE]]*tbl_Metraj22[[#This Row],[METRAJ_BETON]]))</f>
        <v>0</v>
      </c>
      <c r="K7846" s="2" t="s">
        <v>22580</v>
      </c>
    </row>
    <row r="7847" spans="1:11" ht="14.25" x14ac:dyDescent="0.2">
      <c r="A7847" s="2" t="s">
        <v>734</v>
      </c>
      <c r="B7847" s="124" t="s">
        <v>11509</v>
      </c>
      <c r="C7847" s="124"/>
      <c r="D7847" s="126">
        <v>0.98</v>
      </c>
      <c r="E7847" s="124" t="s">
        <v>770</v>
      </c>
      <c r="F7847" s="124">
        <v>-3</v>
      </c>
      <c r="G7847" s="2" t="s">
        <v>20432</v>
      </c>
      <c r="H7847" s="130"/>
      <c r="I7847" s="134"/>
      <c r="J7847" s="123">
        <f>IF(OR(tbl_Metraj22[[#This Row],[TARIH]]="",tbl_Metraj22[[#This Row],[TARIH]]="-"),0,IF(tbl_Metraj22[[#This Row],[YUZDE]]=0,tbl_Metraj22[[#This Row],[METRAJ_BETON]],tbl_Metraj22[[#This Row],[YUZDE]]*tbl_Metraj22[[#This Row],[METRAJ_BETON]]))</f>
        <v>0</v>
      </c>
      <c r="K7847" s="2" t="s">
        <v>22705</v>
      </c>
    </row>
    <row r="7848" spans="1:11" ht="14.25" x14ac:dyDescent="0.2">
      <c r="A7848" s="2" t="s">
        <v>734</v>
      </c>
      <c r="B7848" s="124" t="s">
        <v>11510</v>
      </c>
      <c r="C7848" s="124"/>
      <c r="D7848" s="126">
        <v>0.99</v>
      </c>
      <c r="E7848" s="124" t="s">
        <v>770</v>
      </c>
      <c r="F7848" s="124">
        <v>-3</v>
      </c>
      <c r="G7848" s="2" t="s">
        <v>20433</v>
      </c>
      <c r="H7848" s="130"/>
      <c r="I7848" s="134"/>
      <c r="J7848" s="123">
        <f>IF(OR(tbl_Metraj22[[#This Row],[TARIH]]="",tbl_Metraj22[[#This Row],[TARIH]]="-"),0,IF(tbl_Metraj22[[#This Row],[YUZDE]]=0,tbl_Metraj22[[#This Row],[METRAJ_BETON]],tbl_Metraj22[[#This Row],[YUZDE]]*tbl_Metraj22[[#This Row],[METRAJ_BETON]]))</f>
        <v>0</v>
      </c>
      <c r="K7848" s="2" t="s">
        <v>22662</v>
      </c>
    </row>
    <row r="7849" spans="1:11" ht="14.25" x14ac:dyDescent="0.2">
      <c r="A7849" s="2" t="s">
        <v>734</v>
      </c>
      <c r="B7849" s="124" t="s">
        <v>11511</v>
      </c>
      <c r="C7849" s="124"/>
      <c r="D7849" s="126">
        <v>0.96</v>
      </c>
      <c r="E7849" s="124" t="s">
        <v>770</v>
      </c>
      <c r="F7849" s="124">
        <v>-3</v>
      </c>
      <c r="G7849" s="2" t="s">
        <v>20434</v>
      </c>
      <c r="H7849" s="130"/>
      <c r="I7849" s="134"/>
      <c r="J7849" s="123">
        <f>IF(OR(tbl_Metraj22[[#This Row],[TARIH]]="",tbl_Metraj22[[#This Row],[TARIH]]="-"),0,IF(tbl_Metraj22[[#This Row],[YUZDE]]=0,tbl_Metraj22[[#This Row],[METRAJ_BETON]],tbl_Metraj22[[#This Row],[YUZDE]]*tbl_Metraj22[[#This Row],[METRAJ_BETON]]))</f>
        <v>0</v>
      </c>
      <c r="K7849" s="2" t="e">
        <v>#N/A</v>
      </c>
    </row>
    <row r="7850" spans="1:11" ht="14.25" x14ac:dyDescent="0.2">
      <c r="A7850" s="2" t="s">
        <v>734</v>
      </c>
      <c r="B7850" s="124" t="s">
        <v>11512</v>
      </c>
      <c r="C7850" s="124"/>
      <c r="D7850" s="126">
        <v>1.99</v>
      </c>
      <c r="E7850" s="124" t="s">
        <v>770</v>
      </c>
      <c r="F7850" s="124">
        <v>-3</v>
      </c>
      <c r="G7850" s="2" t="s">
        <v>20435</v>
      </c>
      <c r="H7850" s="130"/>
      <c r="I7850" s="134"/>
      <c r="J7850" s="123">
        <f>IF(OR(tbl_Metraj22[[#This Row],[TARIH]]="",tbl_Metraj22[[#This Row],[TARIH]]="-"),0,IF(tbl_Metraj22[[#This Row],[YUZDE]]=0,tbl_Metraj22[[#This Row],[METRAJ_BETON]],tbl_Metraj22[[#This Row],[YUZDE]]*tbl_Metraj22[[#This Row],[METRAJ_BETON]]))</f>
        <v>0</v>
      </c>
      <c r="K7850" s="2" t="s">
        <v>22742</v>
      </c>
    </row>
    <row r="7851" spans="1:11" ht="14.25" x14ac:dyDescent="0.2">
      <c r="A7851" s="2" t="s">
        <v>734</v>
      </c>
      <c r="B7851" s="124" t="s">
        <v>11513</v>
      </c>
      <c r="C7851" s="124"/>
      <c r="D7851" s="126">
        <v>0.99</v>
      </c>
      <c r="E7851" s="124" t="s">
        <v>770</v>
      </c>
      <c r="F7851" s="124">
        <v>-3</v>
      </c>
      <c r="G7851" s="2" t="s">
        <v>20436</v>
      </c>
      <c r="H7851" s="130"/>
      <c r="I7851" s="134"/>
      <c r="J7851" s="123">
        <f>IF(OR(tbl_Metraj22[[#This Row],[TARIH]]="",tbl_Metraj22[[#This Row],[TARIH]]="-"),0,IF(tbl_Metraj22[[#This Row],[YUZDE]]=0,tbl_Metraj22[[#This Row],[METRAJ_BETON]],tbl_Metraj22[[#This Row],[YUZDE]]*tbl_Metraj22[[#This Row],[METRAJ_BETON]]))</f>
        <v>0</v>
      </c>
      <c r="K7851" s="2" t="s">
        <v>22708</v>
      </c>
    </row>
    <row r="7852" spans="1:11" ht="14.25" x14ac:dyDescent="0.2">
      <c r="A7852" s="2" t="s">
        <v>734</v>
      </c>
      <c r="B7852" s="124" t="s">
        <v>11514</v>
      </c>
      <c r="C7852" s="124"/>
      <c r="D7852" s="126">
        <v>0.96</v>
      </c>
      <c r="E7852" s="124" t="s">
        <v>770</v>
      </c>
      <c r="F7852" s="124">
        <v>-3</v>
      </c>
      <c r="G7852" s="2" t="s">
        <v>20437</v>
      </c>
      <c r="H7852" s="130"/>
      <c r="I7852" s="134"/>
      <c r="J7852" s="123">
        <f>IF(OR(tbl_Metraj22[[#This Row],[TARIH]]="",tbl_Metraj22[[#This Row],[TARIH]]="-"),0,IF(tbl_Metraj22[[#This Row],[YUZDE]]=0,tbl_Metraj22[[#This Row],[METRAJ_BETON]],tbl_Metraj22[[#This Row],[YUZDE]]*tbl_Metraj22[[#This Row],[METRAJ_BETON]]))</f>
        <v>0</v>
      </c>
      <c r="K7852" s="2" t="e">
        <v>#N/A</v>
      </c>
    </row>
    <row r="7853" spans="1:11" ht="14.25" x14ac:dyDescent="0.2">
      <c r="A7853" s="2" t="s">
        <v>734</v>
      </c>
      <c r="B7853" s="124" t="s">
        <v>11515</v>
      </c>
      <c r="C7853" s="124"/>
      <c r="D7853" s="126">
        <v>1.65</v>
      </c>
      <c r="E7853" s="124" t="s">
        <v>770</v>
      </c>
      <c r="F7853" s="124">
        <v>-3</v>
      </c>
      <c r="G7853" s="2" t="s">
        <v>20438</v>
      </c>
      <c r="H7853" s="130"/>
      <c r="I7853" s="134"/>
      <c r="J7853" s="123">
        <f>IF(OR(tbl_Metraj22[[#This Row],[TARIH]]="",tbl_Metraj22[[#This Row],[TARIH]]="-"),0,IF(tbl_Metraj22[[#This Row],[YUZDE]]=0,tbl_Metraj22[[#This Row],[METRAJ_BETON]],tbl_Metraj22[[#This Row],[YUZDE]]*tbl_Metraj22[[#This Row],[METRAJ_BETON]]))</f>
        <v>0</v>
      </c>
      <c r="K7853" s="2" t="s">
        <v>22743</v>
      </c>
    </row>
    <row r="7854" spans="1:11" ht="14.25" x14ac:dyDescent="0.2">
      <c r="A7854" s="2" t="s">
        <v>734</v>
      </c>
      <c r="B7854" s="124" t="s">
        <v>11516</v>
      </c>
      <c r="C7854" s="124"/>
      <c r="D7854" s="126">
        <v>0.99</v>
      </c>
      <c r="E7854" s="124" t="s">
        <v>770</v>
      </c>
      <c r="F7854" s="124">
        <v>-3</v>
      </c>
      <c r="G7854" s="2" t="s">
        <v>20439</v>
      </c>
      <c r="H7854" s="130"/>
      <c r="I7854" s="134"/>
      <c r="J7854" s="123">
        <f>IF(OR(tbl_Metraj22[[#This Row],[TARIH]]="",tbl_Metraj22[[#This Row],[TARIH]]="-"),0,IF(tbl_Metraj22[[#This Row],[YUZDE]]=0,tbl_Metraj22[[#This Row],[METRAJ_BETON]],tbl_Metraj22[[#This Row],[YUZDE]]*tbl_Metraj22[[#This Row],[METRAJ_BETON]]))</f>
        <v>0</v>
      </c>
      <c r="K7854" s="2" t="s">
        <v>22677</v>
      </c>
    </row>
    <row r="7855" spans="1:11" ht="14.25" x14ac:dyDescent="0.2">
      <c r="A7855" s="2" t="s">
        <v>734</v>
      </c>
      <c r="B7855" s="124" t="s">
        <v>11517</v>
      </c>
      <c r="C7855" s="124"/>
      <c r="D7855" s="126">
        <v>0.96</v>
      </c>
      <c r="E7855" s="124" t="s">
        <v>770</v>
      </c>
      <c r="F7855" s="124">
        <v>-3</v>
      </c>
      <c r="G7855" s="2" t="s">
        <v>20440</v>
      </c>
      <c r="H7855" s="130"/>
      <c r="I7855" s="134"/>
      <c r="J7855" s="123">
        <f>IF(OR(tbl_Metraj22[[#This Row],[TARIH]]="",tbl_Metraj22[[#This Row],[TARIH]]="-"),0,IF(tbl_Metraj22[[#This Row],[YUZDE]]=0,tbl_Metraj22[[#This Row],[METRAJ_BETON]],tbl_Metraj22[[#This Row],[YUZDE]]*tbl_Metraj22[[#This Row],[METRAJ_BETON]]))</f>
        <v>0</v>
      </c>
      <c r="K7855" s="2" t="e">
        <v>#N/A</v>
      </c>
    </row>
    <row r="7856" spans="1:11" ht="14.25" x14ac:dyDescent="0.2">
      <c r="A7856" s="2" t="s">
        <v>734</v>
      </c>
      <c r="B7856" s="124" t="s">
        <v>11518</v>
      </c>
      <c r="C7856" s="124"/>
      <c r="D7856" s="126">
        <v>1.98</v>
      </c>
      <c r="E7856" s="124" t="s">
        <v>770</v>
      </c>
      <c r="F7856" s="124">
        <v>-3</v>
      </c>
      <c r="G7856" s="2" t="s">
        <v>20441</v>
      </c>
      <c r="H7856" s="130"/>
      <c r="I7856" s="134"/>
      <c r="J7856" s="123">
        <f>IF(OR(tbl_Metraj22[[#This Row],[TARIH]]="",tbl_Metraj22[[#This Row],[TARIH]]="-"),0,IF(tbl_Metraj22[[#This Row],[YUZDE]]=0,tbl_Metraj22[[#This Row],[METRAJ_BETON]],tbl_Metraj22[[#This Row],[YUZDE]]*tbl_Metraj22[[#This Row],[METRAJ_BETON]]))</f>
        <v>0</v>
      </c>
      <c r="K7856" s="2" t="s">
        <v>22744</v>
      </c>
    </row>
    <row r="7857" spans="1:11" ht="14.25" x14ac:dyDescent="0.2">
      <c r="A7857" s="2" t="s">
        <v>734</v>
      </c>
      <c r="B7857" s="124" t="s">
        <v>11519</v>
      </c>
      <c r="C7857" s="124"/>
      <c r="D7857" s="126">
        <v>0.99</v>
      </c>
      <c r="E7857" s="124" t="s">
        <v>770</v>
      </c>
      <c r="F7857" s="124">
        <v>-3</v>
      </c>
      <c r="G7857" s="2" t="s">
        <v>20442</v>
      </c>
      <c r="H7857" s="130"/>
      <c r="I7857" s="134"/>
      <c r="J7857" s="123">
        <f>IF(OR(tbl_Metraj22[[#This Row],[TARIH]]="",tbl_Metraj22[[#This Row],[TARIH]]="-"),0,IF(tbl_Metraj22[[#This Row],[YUZDE]]=0,tbl_Metraj22[[#This Row],[METRAJ_BETON]],tbl_Metraj22[[#This Row],[YUZDE]]*tbl_Metraj22[[#This Row],[METRAJ_BETON]]))</f>
        <v>0</v>
      </c>
      <c r="K7857" s="2" t="s">
        <v>22696</v>
      </c>
    </row>
    <row r="7858" spans="1:11" ht="14.25" x14ac:dyDescent="0.2">
      <c r="A7858" s="2" t="s">
        <v>734</v>
      </c>
      <c r="B7858" s="124" t="s">
        <v>11520</v>
      </c>
      <c r="C7858" s="124"/>
      <c r="D7858" s="126">
        <v>0.96</v>
      </c>
      <c r="E7858" s="124" t="s">
        <v>770</v>
      </c>
      <c r="F7858" s="124">
        <v>-3</v>
      </c>
      <c r="G7858" s="2" t="s">
        <v>20443</v>
      </c>
      <c r="H7858" s="130"/>
      <c r="I7858" s="134"/>
      <c r="J7858" s="123">
        <f>IF(OR(tbl_Metraj22[[#This Row],[TARIH]]="",tbl_Metraj22[[#This Row],[TARIH]]="-"),0,IF(tbl_Metraj22[[#This Row],[YUZDE]]=0,tbl_Metraj22[[#This Row],[METRAJ_BETON]],tbl_Metraj22[[#This Row],[YUZDE]]*tbl_Metraj22[[#This Row],[METRAJ_BETON]]))</f>
        <v>0</v>
      </c>
      <c r="K7858" s="2" t="e">
        <v>#N/A</v>
      </c>
    </row>
    <row r="7859" spans="1:11" ht="14.25" x14ac:dyDescent="0.2">
      <c r="A7859" s="2" t="s">
        <v>734</v>
      </c>
      <c r="B7859" s="124" t="s">
        <v>11521</v>
      </c>
      <c r="C7859" s="124"/>
      <c r="D7859" s="126">
        <v>1.65</v>
      </c>
      <c r="E7859" s="124" t="s">
        <v>770</v>
      </c>
      <c r="F7859" s="124">
        <v>-3</v>
      </c>
      <c r="G7859" s="2" t="s">
        <v>20444</v>
      </c>
      <c r="H7859" s="130"/>
      <c r="I7859" s="134"/>
      <c r="J7859" s="123">
        <f>IF(OR(tbl_Metraj22[[#This Row],[TARIH]]="",tbl_Metraj22[[#This Row],[TARIH]]="-"),0,IF(tbl_Metraj22[[#This Row],[YUZDE]]=0,tbl_Metraj22[[#This Row],[METRAJ_BETON]],tbl_Metraj22[[#This Row],[YUZDE]]*tbl_Metraj22[[#This Row],[METRAJ_BETON]]))</f>
        <v>0</v>
      </c>
      <c r="K7859" s="2" t="s">
        <v>22745</v>
      </c>
    </row>
    <row r="7860" spans="1:11" ht="14.25" x14ac:dyDescent="0.2">
      <c r="A7860" s="2" t="s">
        <v>734</v>
      </c>
      <c r="B7860" s="124" t="s">
        <v>11522</v>
      </c>
      <c r="C7860" s="124"/>
      <c r="D7860" s="126">
        <v>0.99</v>
      </c>
      <c r="E7860" s="124" t="s">
        <v>770</v>
      </c>
      <c r="F7860" s="124">
        <v>-3</v>
      </c>
      <c r="G7860" s="2" t="s">
        <v>20445</v>
      </c>
      <c r="H7860" s="130"/>
      <c r="I7860" s="134"/>
      <c r="J7860" s="123">
        <f>IF(OR(tbl_Metraj22[[#This Row],[TARIH]]="",tbl_Metraj22[[#This Row],[TARIH]]="-"),0,IF(tbl_Metraj22[[#This Row],[YUZDE]]=0,tbl_Metraj22[[#This Row],[METRAJ_BETON]],tbl_Metraj22[[#This Row],[YUZDE]]*tbl_Metraj22[[#This Row],[METRAJ_BETON]]))</f>
        <v>0</v>
      </c>
      <c r="K7860" s="2" t="s">
        <v>22706</v>
      </c>
    </row>
    <row r="7861" spans="1:11" ht="14.25" x14ac:dyDescent="0.2">
      <c r="A7861" s="2" t="s">
        <v>734</v>
      </c>
      <c r="B7861" s="124" t="s">
        <v>11523</v>
      </c>
      <c r="C7861" s="124"/>
      <c r="D7861" s="126">
        <v>0.96</v>
      </c>
      <c r="E7861" s="124" t="s">
        <v>770</v>
      </c>
      <c r="F7861" s="124">
        <v>-3</v>
      </c>
      <c r="G7861" s="2" t="s">
        <v>20446</v>
      </c>
      <c r="H7861" s="130"/>
      <c r="I7861" s="134"/>
      <c r="J7861" s="123">
        <f>IF(OR(tbl_Metraj22[[#This Row],[TARIH]]="",tbl_Metraj22[[#This Row],[TARIH]]="-"),0,IF(tbl_Metraj22[[#This Row],[YUZDE]]=0,tbl_Metraj22[[#This Row],[METRAJ_BETON]],tbl_Metraj22[[#This Row],[YUZDE]]*tbl_Metraj22[[#This Row],[METRAJ_BETON]]))</f>
        <v>0</v>
      </c>
      <c r="K7861" s="2" t="e">
        <v>#N/A</v>
      </c>
    </row>
    <row r="7862" spans="1:11" ht="14.25" x14ac:dyDescent="0.2">
      <c r="A7862" s="2" t="s">
        <v>734</v>
      </c>
      <c r="B7862" s="124" t="s">
        <v>11524</v>
      </c>
      <c r="C7862" s="124"/>
      <c r="D7862" s="126">
        <v>1.98</v>
      </c>
      <c r="E7862" s="124" t="s">
        <v>770</v>
      </c>
      <c r="F7862" s="124">
        <v>-3</v>
      </c>
      <c r="G7862" s="2" t="s">
        <v>20447</v>
      </c>
      <c r="H7862" s="130"/>
      <c r="I7862" s="134"/>
      <c r="J7862" s="123">
        <f>IF(OR(tbl_Metraj22[[#This Row],[TARIH]]="",tbl_Metraj22[[#This Row],[TARIH]]="-"),0,IF(tbl_Metraj22[[#This Row],[YUZDE]]=0,tbl_Metraj22[[#This Row],[METRAJ_BETON]],tbl_Metraj22[[#This Row],[YUZDE]]*tbl_Metraj22[[#This Row],[METRAJ_BETON]]))</f>
        <v>0</v>
      </c>
      <c r="K7862" s="2" t="s">
        <v>22746</v>
      </c>
    </row>
    <row r="7863" spans="1:11" ht="14.25" x14ac:dyDescent="0.2">
      <c r="A7863" s="2" t="s">
        <v>734</v>
      </c>
      <c r="B7863" s="124" t="s">
        <v>11525</v>
      </c>
      <c r="C7863" s="124"/>
      <c r="D7863" s="126">
        <v>1.6</v>
      </c>
      <c r="E7863" s="124" t="s">
        <v>770</v>
      </c>
      <c r="F7863" s="124">
        <v>-3</v>
      </c>
      <c r="G7863" s="2" t="s">
        <v>20448</v>
      </c>
      <c r="H7863" s="130"/>
      <c r="I7863" s="134"/>
      <c r="J7863" s="123">
        <f>IF(OR(tbl_Metraj22[[#This Row],[TARIH]]="",tbl_Metraj22[[#This Row],[TARIH]]="-"),0,IF(tbl_Metraj22[[#This Row],[YUZDE]]=0,tbl_Metraj22[[#This Row],[METRAJ_BETON]],tbl_Metraj22[[#This Row],[YUZDE]]*tbl_Metraj22[[#This Row],[METRAJ_BETON]]))</f>
        <v>0</v>
      </c>
      <c r="K7863" s="2" t="s">
        <v>22747</v>
      </c>
    </row>
    <row r="7864" spans="1:11" ht="14.25" x14ac:dyDescent="0.2">
      <c r="A7864" s="2" t="s">
        <v>734</v>
      </c>
      <c r="B7864" s="124" t="s">
        <v>11526</v>
      </c>
      <c r="C7864" s="124"/>
      <c r="D7864" s="126">
        <v>2.1</v>
      </c>
      <c r="E7864" s="124" t="s">
        <v>770</v>
      </c>
      <c r="F7864" s="124">
        <v>-3</v>
      </c>
      <c r="G7864" s="2" t="s">
        <v>20449</v>
      </c>
      <c r="H7864" s="130"/>
      <c r="I7864" s="134"/>
      <c r="J7864" s="123">
        <f>IF(OR(tbl_Metraj22[[#This Row],[TARIH]]="",tbl_Metraj22[[#This Row],[TARIH]]="-"),0,IF(tbl_Metraj22[[#This Row],[YUZDE]]=0,tbl_Metraj22[[#This Row],[METRAJ_BETON]],tbl_Metraj22[[#This Row],[YUZDE]]*tbl_Metraj22[[#This Row],[METRAJ_BETON]]))</f>
        <v>0</v>
      </c>
      <c r="K7864" s="2" t="s">
        <v>22605</v>
      </c>
    </row>
    <row r="7865" spans="1:11" ht="14.25" x14ac:dyDescent="0.2">
      <c r="A7865" s="2" t="s">
        <v>734</v>
      </c>
      <c r="B7865" s="124" t="s">
        <v>11527</v>
      </c>
      <c r="C7865" s="124"/>
      <c r="D7865" s="126">
        <v>0.37</v>
      </c>
      <c r="E7865" s="124" t="s">
        <v>770</v>
      </c>
      <c r="F7865" s="124">
        <v>-3</v>
      </c>
      <c r="G7865" s="2" t="s">
        <v>20450</v>
      </c>
      <c r="H7865" s="130"/>
      <c r="I7865" s="134"/>
      <c r="J7865" s="123">
        <f>IF(OR(tbl_Metraj22[[#This Row],[TARIH]]="",tbl_Metraj22[[#This Row],[TARIH]]="-"),0,IF(tbl_Metraj22[[#This Row],[YUZDE]]=0,tbl_Metraj22[[#This Row],[METRAJ_BETON]],tbl_Metraj22[[#This Row],[YUZDE]]*tbl_Metraj22[[#This Row],[METRAJ_BETON]]))</f>
        <v>0</v>
      </c>
      <c r="K7865" s="2" t="s">
        <v>22697</v>
      </c>
    </row>
    <row r="7866" spans="1:11" ht="14.25" x14ac:dyDescent="0.2">
      <c r="A7866" s="2" t="s">
        <v>734</v>
      </c>
      <c r="B7866" s="124" t="s">
        <v>11528</v>
      </c>
      <c r="C7866" s="124"/>
      <c r="D7866" s="126">
        <v>0.37</v>
      </c>
      <c r="E7866" s="124" t="s">
        <v>770</v>
      </c>
      <c r="F7866" s="124">
        <v>-3</v>
      </c>
      <c r="G7866" s="2" t="s">
        <v>20451</v>
      </c>
      <c r="H7866" s="130"/>
      <c r="I7866" s="134"/>
      <c r="J7866" s="123">
        <f>IF(OR(tbl_Metraj22[[#This Row],[TARIH]]="",tbl_Metraj22[[#This Row],[TARIH]]="-"),0,IF(tbl_Metraj22[[#This Row],[YUZDE]]=0,tbl_Metraj22[[#This Row],[METRAJ_BETON]],tbl_Metraj22[[#This Row],[YUZDE]]*tbl_Metraj22[[#This Row],[METRAJ_BETON]]))</f>
        <v>0</v>
      </c>
      <c r="K7866" s="2" t="s">
        <v>22694</v>
      </c>
    </row>
    <row r="7867" spans="1:11" ht="14.25" x14ac:dyDescent="0.2">
      <c r="A7867" s="2" t="s">
        <v>734</v>
      </c>
      <c r="B7867" s="124" t="s">
        <v>11529</v>
      </c>
      <c r="C7867" s="124"/>
      <c r="D7867" s="126">
        <v>1.1399999999999999</v>
      </c>
      <c r="E7867" s="124" t="s">
        <v>770</v>
      </c>
      <c r="F7867" s="124">
        <v>-3</v>
      </c>
      <c r="G7867" s="2" t="s">
        <v>20452</v>
      </c>
      <c r="H7867" s="130"/>
      <c r="I7867" s="134"/>
      <c r="J7867" s="123">
        <f>IF(OR(tbl_Metraj22[[#This Row],[TARIH]]="",tbl_Metraj22[[#This Row],[TARIH]]="-"),0,IF(tbl_Metraj22[[#This Row],[YUZDE]]=0,tbl_Metraj22[[#This Row],[METRAJ_BETON]],tbl_Metraj22[[#This Row],[YUZDE]]*tbl_Metraj22[[#This Row],[METRAJ_BETON]]))</f>
        <v>0</v>
      </c>
      <c r="K7867" s="2" t="e">
        <v>#N/A</v>
      </c>
    </row>
    <row r="7868" spans="1:11" ht="14.25" x14ac:dyDescent="0.2">
      <c r="A7868" s="2" t="s">
        <v>734</v>
      </c>
      <c r="B7868" s="124" t="s">
        <v>11603</v>
      </c>
      <c r="C7868" s="124"/>
      <c r="D7868" s="126">
        <v>1.23</v>
      </c>
      <c r="E7868" s="124" t="s">
        <v>770</v>
      </c>
      <c r="F7868" s="124">
        <v>-3</v>
      </c>
      <c r="G7868" s="2" t="s">
        <v>20453</v>
      </c>
      <c r="H7868" s="130"/>
      <c r="I7868" s="134"/>
      <c r="J7868" s="123">
        <f>IF(OR(tbl_Metraj22[[#This Row],[TARIH]]="",tbl_Metraj22[[#This Row],[TARIH]]="-"),0,IF(tbl_Metraj22[[#This Row],[YUZDE]]=0,tbl_Metraj22[[#This Row],[METRAJ_BETON]],tbl_Metraj22[[#This Row],[YUZDE]]*tbl_Metraj22[[#This Row],[METRAJ_BETON]]))</f>
        <v>0</v>
      </c>
      <c r="K7868" s="2" t="s">
        <v>22637</v>
      </c>
    </row>
    <row r="7869" spans="1:11" ht="14.25" x14ac:dyDescent="0.2">
      <c r="A7869" s="2" t="s">
        <v>734</v>
      </c>
      <c r="B7869" s="124" t="s">
        <v>11608</v>
      </c>
      <c r="C7869" s="124"/>
      <c r="D7869" s="126">
        <v>2.9</v>
      </c>
      <c r="E7869" s="124" t="s">
        <v>770</v>
      </c>
      <c r="F7869" s="124">
        <v>-3</v>
      </c>
      <c r="G7869" s="2" t="s">
        <v>20454</v>
      </c>
      <c r="H7869" s="130"/>
      <c r="I7869" s="134"/>
      <c r="J7869" s="123">
        <f>IF(OR(tbl_Metraj22[[#This Row],[TARIH]]="",tbl_Metraj22[[#This Row],[TARIH]]="-"),0,IF(tbl_Metraj22[[#This Row],[YUZDE]]=0,tbl_Metraj22[[#This Row],[METRAJ_BETON]],tbl_Metraj22[[#This Row],[YUZDE]]*tbl_Metraj22[[#This Row],[METRAJ_BETON]]))</f>
        <v>0</v>
      </c>
      <c r="K7869" s="2" t="s">
        <v>22638</v>
      </c>
    </row>
    <row r="7870" spans="1:11" ht="14.25" x14ac:dyDescent="0.2">
      <c r="A7870" s="2" t="s">
        <v>734</v>
      </c>
      <c r="B7870" s="124" t="s">
        <v>11612</v>
      </c>
      <c r="C7870" s="124"/>
      <c r="D7870" s="126">
        <v>1.55</v>
      </c>
      <c r="E7870" s="124" t="s">
        <v>770</v>
      </c>
      <c r="F7870" s="124">
        <v>-3</v>
      </c>
      <c r="G7870" s="2" t="s">
        <v>20455</v>
      </c>
      <c r="H7870" s="130"/>
      <c r="I7870" s="134"/>
      <c r="J7870" s="123">
        <f>IF(OR(tbl_Metraj22[[#This Row],[TARIH]]="",tbl_Metraj22[[#This Row],[TARIH]]="-"),0,IF(tbl_Metraj22[[#This Row],[YUZDE]]=0,tbl_Metraj22[[#This Row],[METRAJ_BETON]],tbl_Metraj22[[#This Row],[YUZDE]]*tbl_Metraj22[[#This Row],[METRAJ_BETON]]))</f>
        <v>0</v>
      </c>
      <c r="K7870" s="2" t="s">
        <v>24009</v>
      </c>
    </row>
    <row r="7871" spans="1:11" ht="14.25" x14ac:dyDescent="0.2">
      <c r="A7871" s="2" t="s">
        <v>734</v>
      </c>
      <c r="B7871" s="124" t="s">
        <v>11613</v>
      </c>
      <c r="C7871" s="124"/>
      <c r="D7871" s="126">
        <v>3.12</v>
      </c>
      <c r="E7871" s="124" t="s">
        <v>770</v>
      </c>
      <c r="F7871" s="124">
        <v>-3</v>
      </c>
      <c r="G7871" s="2" t="s">
        <v>20456</v>
      </c>
      <c r="H7871" s="130"/>
      <c r="I7871" s="134"/>
      <c r="J7871" s="123">
        <f>IF(OR(tbl_Metraj22[[#This Row],[TARIH]]="",tbl_Metraj22[[#This Row],[TARIH]]="-"),0,IF(tbl_Metraj22[[#This Row],[YUZDE]]=0,tbl_Metraj22[[#This Row],[METRAJ_BETON]],tbl_Metraj22[[#This Row],[YUZDE]]*tbl_Metraj22[[#This Row],[METRAJ_BETON]]))</f>
        <v>0</v>
      </c>
      <c r="K7871" s="2" t="s">
        <v>22679</v>
      </c>
    </row>
    <row r="7872" spans="1:11" ht="14.25" x14ac:dyDescent="0.2">
      <c r="A7872" s="2" t="s">
        <v>734</v>
      </c>
      <c r="B7872" s="124" t="s">
        <v>11614</v>
      </c>
      <c r="C7872" s="124"/>
      <c r="D7872" s="126">
        <v>0.97</v>
      </c>
      <c r="E7872" s="124" t="s">
        <v>770</v>
      </c>
      <c r="F7872" s="124">
        <v>-3</v>
      </c>
      <c r="G7872" s="2" t="s">
        <v>20457</v>
      </c>
      <c r="H7872" s="130"/>
      <c r="I7872" s="134"/>
      <c r="J7872" s="123">
        <f>IF(OR(tbl_Metraj22[[#This Row],[TARIH]]="",tbl_Metraj22[[#This Row],[TARIH]]="-"),0,IF(tbl_Metraj22[[#This Row],[YUZDE]]=0,tbl_Metraj22[[#This Row],[METRAJ_BETON]],tbl_Metraj22[[#This Row],[YUZDE]]*tbl_Metraj22[[#This Row],[METRAJ_BETON]]))</f>
        <v>0</v>
      </c>
      <c r="K7872" s="2" t="s">
        <v>22646</v>
      </c>
    </row>
    <row r="7873" spans="1:11" ht="14.25" x14ac:dyDescent="0.2">
      <c r="A7873" s="2" t="s">
        <v>734</v>
      </c>
      <c r="B7873" s="124" t="s">
        <v>11615</v>
      </c>
      <c r="C7873" s="124"/>
      <c r="D7873" s="126">
        <v>0.8</v>
      </c>
      <c r="E7873" s="124" t="s">
        <v>770</v>
      </c>
      <c r="F7873" s="124">
        <v>-3</v>
      </c>
      <c r="G7873" s="2" t="s">
        <v>20458</v>
      </c>
      <c r="H7873" s="130"/>
      <c r="I7873" s="134"/>
      <c r="J7873" s="123">
        <f>IF(OR(tbl_Metraj22[[#This Row],[TARIH]]="",tbl_Metraj22[[#This Row],[TARIH]]="-"),0,IF(tbl_Metraj22[[#This Row],[YUZDE]]=0,tbl_Metraj22[[#This Row],[METRAJ_BETON]],tbl_Metraj22[[#This Row],[YUZDE]]*tbl_Metraj22[[#This Row],[METRAJ_BETON]]))</f>
        <v>0</v>
      </c>
      <c r="K7873" s="2" t="s">
        <v>22733</v>
      </c>
    </row>
    <row r="7874" spans="1:11" ht="14.25" x14ac:dyDescent="0.2">
      <c r="A7874" s="2" t="s">
        <v>734</v>
      </c>
      <c r="B7874" s="124" t="s">
        <v>11616</v>
      </c>
      <c r="C7874" s="124"/>
      <c r="D7874" s="126">
        <v>0.8</v>
      </c>
      <c r="E7874" s="124" t="s">
        <v>770</v>
      </c>
      <c r="F7874" s="124">
        <v>-3</v>
      </c>
      <c r="G7874" s="2" t="s">
        <v>20459</v>
      </c>
      <c r="H7874" s="130"/>
      <c r="I7874" s="134"/>
      <c r="J7874" s="123">
        <f>IF(OR(tbl_Metraj22[[#This Row],[TARIH]]="",tbl_Metraj22[[#This Row],[TARIH]]="-"),0,IF(tbl_Metraj22[[#This Row],[YUZDE]]=0,tbl_Metraj22[[#This Row],[METRAJ_BETON]],tbl_Metraj22[[#This Row],[YUZDE]]*tbl_Metraj22[[#This Row],[METRAJ_BETON]]))</f>
        <v>0</v>
      </c>
      <c r="K7874" s="2" t="s">
        <v>22651</v>
      </c>
    </row>
    <row r="7875" spans="1:11" ht="14.25" x14ac:dyDescent="0.2">
      <c r="A7875" s="2" t="s">
        <v>734</v>
      </c>
      <c r="B7875" s="124" t="s">
        <v>11617</v>
      </c>
      <c r="C7875" s="124"/>
      <c r="D7875" s="126">
        <v>0.73</v>
      </c>
      <c r="E7875" s="124" t="s">
        <v>770</v>
      </c>
      <c r="F7875" s="124">
        <v>-3</v>
      </c>
      <c r="G7875" s="2" t="s">
        <v>20460</v>
      </c>
      <c r="H7875" s="130"/>
      <c r="I7875" s="134"/>
      <c r="J7875" s="123">
        <f>IF(OR(tbl_Metraj22[[#This Row],[TARIH]]="",tbl_Metraj22[[#This Row],[TARIH]]="-"),0,IF(tbl_Metraj22[[#This Row],[YUZDE]]=0,tbl_Metraj22[[#This Row],[METRAJ_BETON]],tbl_Metraj22[[#This Row],[YUZDE]]*tbl_Metraj22[[#This Row],[METRAJ_BETON]]))</f>
        <v>0</v>
      </c>
      <c r="K7875" s="2" t="e">
        <v>#N/A</v>
      </c>
    </row>
    <row r="7876" spans="1:11" ht="14.25" x14ac:dyDescent="0.2">
      <c r="A7876" s="2" t="s">
        <v>734</v>
      </c>
      <c r="B7876" s="124" t="s">
        <v>11618</v>
      </c>
      <c r="C7876" s="124"/>
      <c r="D7876" s="126">
        <v>0.73</v>
      </c>
      <c r="E7876" s="124" t="s">
        <v>770</v>
      </c>
      <c r="F7876" s="124">
        <v>-3</v>
      </c>
      <c r="G7876" s="2" t="s">
        <v>20461</v>
      </c>
      <c r="H7876" s="130"/>
      <c r="I7876" s="134"/>
      <c r="J7876" s="123">
        <f>IF(OR(tbl_Metraj22[[#This Row],[TARIH]]="",tbl_Metraj22[[#This Row],[TARIH]]="-"),0,IF(tbl_Metraj22[[#This Row],[YUZDE]]=0,tbl_Metraj22[[#This Row],[METRAJ_BETON]],tbl_Metraj22[[#This Row],[YUZDE]]*tbl_Metraj22[[#This Row],[METRAJ_BETON]]))</f>
        <v>0</v>
      </c>
      <c r="K7876" s="2" t="e">
        <v>#N/A</v>
      </c>
    </row>
    <row r="7877" spans="1:11" ht="14.25" x14ac:dyDescent="0.2">
      <c r="A7877" s="2" t="s">
        <v>734</v>
      </c>
      <c r="B7877" s="124" t="s">
        <v>11619</v>
      </c>
      <c r="C7877" s="124"/>
      <c r="D7877" s="126">
        <v>1.92</v>
      </c>
      <c r="E7877" s="124" t="s">
        <v>770</v>
      </c>
      <c r="F7877" s="124">
        <v>-3</v>
      </c>
      <c r="G7877" s="2" t="s">
        <v>20462</v>
      </c>
      <c r="H7877" s="130"/>
      <c r="I7877" s="134"/>
      <c r="J7877" s="123">
        <f>IF(OR(tbl_Metraj22[[#This Row],[TARIH]]="",tbl_Metraj22[[#This Row],[TARIH]]="-"),0,IF(tbl_Metraj22[[#This Row],[YUZDE]]=0,tbl_Metraj22[[#This Row],[METRAJ_BETON]],tbl_Metraj22[[#This Row],[YUZDE]]*tbl_Metraj22[[#This Row],[METRAJ_BETON]]))</f>
        <v>0</v>
      </c>
      <c r="K7877" s="2" t="s">
        <v>22681</v>
      </c>
    </row>
    <row r="7878" spans="1:11" ht="14.25" x14ac:dyDescent="0.2">
      <c r="A7878" s="2" t="s">
        <v>734</v>
      </c>
      <c r="B7878" s="124" t="s">
        <v>11620</v>
      </c>
      <c r="C7878" s="124"/>
      <c r="D7878" s="126">
        <v>3.06</v>
      </c>
      <c r="E7878" s="124" t="s">
        <v>770</v>
      </c>
      <c r="F7878" s="124">
        <v>-3</v>
      </c>
      <c r="G7878" s="2" t="s">
        <v>20463</v>
      </c>
      <c r="H7878" s="130"/>
      <c r="I7878" s="134"/>
      <c r="J7878" s="123">
        <f>IF(OR(tbl_Metraj22[[#This Row],[TARIH]]="",tbl_Metraj22[[#This Row],[TARIH]]="-"),0,IF(tbl_Metraj22[[#This Row],[YUZDE]]=0,tbl_Metraj22[[#This Row],[METRAJ_BETON]],tbl_Metraj22[[#This Row],[YUZDE]]*tbl_Metraj22[[#This Row],[METRAJ_BETON]]))</f>
        <v>0</v>
      </c>
      <c r="K7878" s="2" t="s">
        <v>22601</v>
      </c>
    </row>
    <row r="7879" spans="1:11" ht="14.25" x14ac:dyDescent="0.2">
      <c r="A7879" s="2" t="s">
        <v>734</v>
      </c>
      <c r="B7879" s="124" t="s">
        <v>11621</v>
      </c>
      <c r="C7879" s="124"/>
      <c r="D7879" s="126">
        <v>1.55</v>
      </c>
      <c r="E7879" s="124" t="s">
        <v>770</v>
      </c>
      <c r="F7879" s="124">
        <v>-3</v>
      </c>
      <c r="G7879" s="2" t="s">
        <v>20464</v>
      </c>
      <c r="H7879" s="130"/>
      <c r="I7879" s="134"/>
      <c r="J7879" s="123">
        <f>IF(OR(tbl_Metraj22[[#This Row],[TARIH]]="",tbl_Metraj22[[#This Row],[TARIH]]="-"),0,IF(tbl_Metraj22[[#This Row],[YUZDE]]=0,tbl_Metraj22[[#This Row],[METRAJ_BETON]],tbl_Metraj22[[#This Row],[YUZDE]]*tbl_Metraj22[[#This Row],[METRAJ_BETON]]))</f>
        <v>0</v>
      </c>
      <c r="K7879" s="2" t="s">
        <v>22665</v>
      </c>
    </row>
    <row r="7880" spans="1:11" ht="14.25" x14ac:dyDescent="0.2">
      <c r="A7880" s="2" t="s">
        <v>734</v>
      </c>
      <c r="B7880" s="124" t="s">
        <v>11622</v>
      </c>
      <c r="C7880" s="124"/>
      <c r="D7880" s="126">
        <v>3.26</v>
      </c>
      <c r="E7880" s="124" t="s">
        <v>770</v>
      </c>
      <c r="F7880" s="124">
        <v>-3</v>
      </c>
      <c r="G7880" s="2" t="s">
        <v>20465</v>
      </c>
      <c r="H7880" s="130"/>
      <c r="I7880" s="134"/>
      <c r="J7880" s="123">
        <f>IF(OR(tbl_Metraj22[[#This Row],[TARIH]]="",tbl_Metraj22[[#This Row],[TARIH]]="-"),0,IF(tbl_Metraj22[[#This Row],[YUZDE]]=0,tbl_Metraj22[[#This Row],[METRAJ_BETON]],tbl_Metraj22[[#This Row],[YUZDE]]*tbl_Metraj22[[#This Row],[METRAJ_BETON]]))</f>
        <v>0</v>
      </c>
      <c r="K7880" s="2" t="s">
        <v>22661</v>
      </c>
    </row>
    <row r="7881" spans="1:11" ht="14.25" x14ac:dyDescent="0.2">
      <c r="A7881" s="2" t="s">
        <v>734</v>
      </c>
      <c r="B7881" s="124" t="s">
        <v>11623</v>
      </c>
      <c r="C7881" s="124"/>
      <c r="D7881" s="126">
        <v>3.53</v>
      </c>
      <c r="E7881" s="124" t="s">
        <v>770</v>
      </c>
      <c r="F7881" s="124">
        <v>-3</v>
      </c>
      <c r="G7881" s="2" t="s">
        <v>20466</v>
      </c>
      <c r="H7881" s="130"/>
      <c r="I7881" s="134"/>
      <c r="J7881" s="123">
        <f>IF(OR(tbl_Metraj22[[#This Row],[TARIH]]="",tbl_Metraj22[[#This Row],[TARIH]]="-"),0,IF(tbl_Metraj22[[#This Row],[YUZDE]]=0,tbl_Metraj22[[#This Row],[METRAJ_BETON]],tbl_Metraj22[[#This Row],[YUZDE]]*tbl_Metraj22[[#This Row],[METRAJ_BETON]]))</f>
        <v>0</v>
      </c>
      <c r="K7881" s="2" t="s">
        <v>22702</v>
      </c>
    </row>
    <row r="7882" spans="1:11" ht="14.25" x14ac:dyDescent="0.2">
      <c r="A7882" s="2" t="s">
        <v>734</v>
      </c>
      <c r="B7882" s="124" t="s">
        <v>11624</v>
      </c>
      <c r="C7882" s="124"/>
      <c r="D7882" s="126">
        <v>0.53</v>
      </c>
      <c r="E7882" s="124" t="s">
        <v>770</v>
      </c>
      <c r="F7882" s="124">
        <v>-3</v>
      </c>
      <c r="G7882" s="2" t="s">
        <v>20467</v>
      </c>
      <c r="H7882" s="130"/>
      <c r="I7882" s="134"/>
      <c r="J7882" s="123">
        <f>IF(OR(tbl_Metraj22[[#This Row],[TARIH]]="",tbl_Metraj22[[#This Row],[TARIH]]="-"),0,IF(tbl_Metraj22[[#This Row],[YUZDE]]=0,tbl_Metraj22[[#This Row],[METRAJ_BETON]],tbl_Metraj22[[#This Row],[YUZDE]]*tbl_Metraj22[[#This Row],[METRAJ_BETON]]))</f>
        <v>0</v>
      </c>
      <c r="K7882" s="2" t="e">
        <v>#N/A</v>
      </c>
    </row>
    <row r="7883" spans="1:11" ht="14.25" x14ac:dyDescent="0.2">
      <c r="A7883" s="2" t="s">
        <v>734</v>
      </c>
      <c r="B7883" s="124" t="s">
        <v>11625</v>
      </c>
      <c r="C7883" s="124"/>
      <c r="D7883" s="126">
        <v>0.53</v>
      </c>
      <c r="E7883" s="124" t="s">
        <v>770</v>
      </c>
      <c r="F7883" s="124">
        <v>-3</v>
      </c>
      <c r="G7883" s="2" t="s">
        <v>20468</v>
      </c>
      <c r="H7883" s="130"/>
      <c r="I7883" s="134"/>
      <c r="J7883" s="123">
        <f>IF(OR(tbl_Metraj22[[#This Row],[TARIH]]="",tbl_Metraj22[[#This Row],[TARIH]]="-"),0,IF(tbl_Metraj22[[#This Row],[YUZDE]]=0,tbl_Metraj22[[#This Row],[METRAJ_BETON]],tbl_Metraj22[[#This Row],[YUZDE]]*tbl_Metraj22[[#This Row],[METRAJ_BETON]]))</f>
        <v>0</v>
      </c>
      <c r="K7883" s="2" t="s">
        <v>22648</v>
      </c>
    </row>
    <row r="7884" spans="1:11" ht="14.25" x14ac:dyDescent="0.2">
      <c r="A7884" s="2" t="s">
        <v>734</v>
      </c>
      <c r="B7884" s="124" t="s">
        <v>11626</v>
      </c>
      <c r="C7884" s="124"/>
      <c r="D7884" s="126">
        <v>1.92</v>
      </c>
      <c r="E7884" s="124" t="s">
        <v>770</v>
      </c>
      <c r="F7884" s="124">
        <v>-3</v>
      </c>
      <c r="G7884" s="2" t="s">
        <v>20469</v>
      </c>
      <c r="H7884" s="130"/>
      <c r="I7884" s="134"/>
      <c r="J7884" s="123">
        <f>IF(OR(tbl_Metraj22[[#This Row],[TARIH]]="",tbl_Metraj22[[#This Row],[TARIH]]="-"),0,IF(tbl_Metraj22[[#This Row],[YUZDE]]=0,tbl_Metraj22[[#This Row],[METRAJ_BETON]],tbl_Metraj22[[#This Row],[YUZDE]]*tbl_Metraj22[[#This Row],[METRAJ_BETON]]))</f>
        <v>0</v>
      </c>
      <c r="K7884" s="2" t="s">
        <v>22653</v>
      </c>
    </row>
    <row r="7885" spans="1:11" ht="14.25" x14ac:dyDescent="0.2">
      <c r="A7885" s="2" t="s">
        <v>734</v>
      </c>
      <c r="B7885" s="124" t="s">
        <v>11627</v>
      </c>
      <c r="C7885" s="124"/>
      <c r="D7885" s="126">
        <v>2.3199999999999998</v>
      </c>
      <c r="E7885" s="124" t="s">
        <v>770</v>
      </c>
      <c r="F7885" s="124">
        <v>-3</v>
      </c>
      <c r="G7885" s="2" t="s">
        <v>20470</v>
      </c>
      <c r="H7885" s="130"/>
      <c r="I7885" s="134"/>
      <c r="J7885" s="123">
        <f>IF(OR(tbl_Metraj22[[#This Row],[TARIH]]="",tbl_Metraj22[[#This Row],[TARIH]]="-"),0,IF(tbl_Metraj22[[#This Row],[YUZDE]]=0,tbl_Metraj22[[#This Row],[METRAJ_BETON]],tbl_Metraj22[[#This Row],[YUZDE]]*tbl_Metraj22[[#This Row],[METRAJ_BETON]]))</f>
        <v>0</v>
      </c>
      <c r="K7885" s="2" t="s">
        <v>22654</v>
      </c>
    </row>
    <row r="7886" spans="1:11" ht="14.25" x14ac:dyDescent="0.2">
      <c r="A7886" s="2" t="s">
        <v>734</v>
      </c>
      <c r="B7886" s="124" t="s">
        <v>11628</v>
      </c>
      <c r="C7886" s="124"/>
      <c r="D7886" s="126">
        <v>3.53</v>
      </c>
      <c r="E7886" s="124" t="s">
        <v>770</v>
      </c>
      <c r="F7886" s="124">
        <v>-3</v>
      </c>
      <c r="G7886" s="2" t="s">
        <v>20471</v>
      </c>
      <c r="H7886" s="130"/>
      <c r="I7886" s="134"/>
      <c r="J7886" s="123">
        <f>IF(OR(tbl_Metraj22[[#This Row],[TARIH]]="",tbl_Metraj22[[#This Row],[TARIH]]="-"),0,IF(tbl_Metraj22[[#This Row],[YUZDE]]=0,tbl_Metraj22[[#This Row],[METRAJ_BETON]],tbl_Metraj22[[#This Row],[YUZDE]]*tbl_Metraj22[[#This Row],[METRAJ_BETON]]))</f>
        <v>0</v>
      </c>
      <c r="K7886" s="2" t="s">
        <v>22624</v>
      </c>
    </row>
    <row r="7887" spans="1:11" ht="14.25" x14ac:dyDescent="0.2">
      <c r="A7887" s="2" t="s">
        <v>734</v>
      </c>
      <c r="B7887" s="124" t="s">
        <v>11629</v>
      </c>
      <c r="C7887" s="124"/>
      <c r="D7887" s="126">
        <v>0.88</v>
      </c>
      <c r="E7887" s="124" t="s">
        <v>770</v>
      </c>
      <c r="F7887" s="124">
        <v>-3</v>
      </c>
      <c r="G7887" s="2" t="s">
        <v>20472</v>
      </c>
      <c r="H7887" s="130"/>
      <c r="I7887" s="134"/>
      <c r="J7887" s="123">
        <f>IF(OR(tbl_Metraj22[[#This Row],[TARIH]]="",tbl_Metraj22[[#This Row],[TARIH]]="-"),0,IF(tbl_Metraj22[[#This Row],[YUZDE]]=0,tbl_Metraj22[[#This Row],[METRAJ_BETON]],tbl_Metraj22[[#This Row],[YUZDE]]*tbl_Metraj22[[#This Row],[METRAJ_BETON]]))</f>
        <v>0</v>
      </c>
      <c r="K7887" s="2" t="s">
        <v>22636</v>
      </c>
    </row>
    <row r="7888" spans="1:11" ht="14.25" x14ac:dyDescent="0.2">
      <c r="A7888" s="2" t="s">
        <v>734</v>
      </c>
      <c r="B7888" s="124" t="s">
        <v>11630</v>
      </c>
      <c r="C7888" s="124"/>
      <c r="D7888" s="126">
        <v>3.13</v>
      </c>
      <c r="E7888" s="124" t="s">
        <v>770</v>
      </c>
      <c r="F7888" s="124">
        <v>-3</v>
      </c>
      <c r="G7888" s="2" t="s">
        <v>20473</v>
      </c>
      <c r="H7888" s="130"/>
      <c r="I7888" s="134"/>
      <c r="J7888" s="123">
        <f>IF(OR(tbl_Metraj22[[#This Row],[TARIH]]="",tbl_Metraj22[[#This Row],[TARIH]]="-"),0,IF(tbl_Metraj22[[#This Row],[YUZDE]]=0,tbl_Metraj22[[#This Row],[METRAJ_BETON]],tbl_Metraj22[[#This Row],[YUZDE]]*tbl_Metraj22[[#This Row],[METRAJ_BETON]]))</f>
        <v>0</v>
      </c>
      <c r="K7888" s="2" t="s">
        <v>22582</v>
      </c>
    </row>
    <row r="7889" spans="1:11" ht="14.25" x14ac:dyDescent="0.2">
      <c r="A7889" s="2" t="s">
        <v>734</v>
      </c>
      <c r="B7889" s="124" t="s">
        <v>11631</v>
      </c>
      <c r="C7889" s="124"/>
      <c r="D7889" s="126">
        <v>0.99</v>
      </c>
      <c r="E7889" s="124" t="s">
        <v>770</v>
      </c>
      <c r="F7889" s="124">
        <v>-3</v>
      </c>
      <c r="G7889" s="2" t="s">
        <v>20474</v>
      </c>
      <c r="H7889" s="130"/>
      <c r="I7889" s="134"/>
      <c r="J7889" s="123">
        <f>IF(OR(tbl_Metraj22[[#This Row],[TARIH]]="",tbl_Metraj22[[#This Row],[TARIH]]="-"),0,IF(tbl_Metraj22[[#This Row],[YUZDE]]=0,tbl_Metraj22[[#This Row],[METRAJ_BETON]],tbl_Metraj22[[#This Row],[YUZDE]]*tbl_Metraj22[[#This Row],[METRAJ_BETON]]))</f>
        <v>0</v>
      </c>
      <c r="K7889" s="2" t="s">
        <v>22639</v>
      </c>
    </row>
    <row r="7890" spans="1:11" ht="14.25" x14ac:dyDescent="0.2">
      <c r="A7890" s="2" t="s">
        <v>734</v>
      </c>
      <c r="B7890" s="124" t="s">
        <v>11632</v>
      </c>
      <c r="C7890" s="124"/>
      <c r="D7890" s="126">
        <v>0.96</v>
      </c>
      <c r="E7890" s="124" t="s">
        <v>770</v>
      </c>
      <c r="F7890" s="124">
        <v>-3</v>
      </c>
      <c r="G7890" s="2" t="s">
        <v>20475</v>
      </c>
      <c r="H7890" s="130"/>
      <c r="I7890" s="134"/>
      <c r="J7890" s="123">
        <f>IF(OR(tbl_Metraj22[[#This Row],[TARIH]]="",tbl_Metraj22[[#This Row],[TARIH]]="-"),0,IF(tbl_Metraj22[[#This Row],[YUZDE]]=0,tbl_Metraj22[[#This Row],[METRAJ_BETON]],tbl_Metraj22[[#This Row],[YUZDE]]*tbl_Metraj22[[#This Row],[METRAJ_BETON]]))</f>
        <v>0</v>
      </c>
      <c r="K7890" s="2" t="e">
        <v>#N/A</v>
      </c>
    </row>
    <row r="7891" spans="1:11" ht="14.25" x14ac:dyDescent="0.2">
      <c r="A7891" s="2" t="s">
        <v>734</v>
      </c>
      <c r="B7891" s="124" t="s">
        <v>11633</v>
      </c>
      <c r="C7891" s="124"/>
      <c r="D7891" s="126">
        <v>2.88</v>
      </c>
      <c r="E7891" s="124" t="s">
        <v>770</v>
      </c>
      <c r="F7891" s="124">
        <v>-3</v>
      </c>
      <c r="G7891" s="2" t="s">
        <v>20476</v>
      </c>
      <c r="H7891" s="130"/>
      <c r="I7891" s="134"/>
      <c r="J7891" s="123">
        <f>IF(OR(tbl_Metraj22[[#This Row],[TARIH]]="",tbl_Metraj22[[#This Row],[TARIH]]="-"),0,IF(tbl_Metraj22[[#This Row],[YUZDE]]=0,tbl_Metraj22[[#This Row],[METRAJ_BETON]],tbl_Metraj22[[#This Row],[YUZDE]]*tbl_Metraj22[[#This Row],[METRAJ_BETON]]))</f>
        <v>0</v>
      </c>
      <c r="K7891" s="2" t="s">
        <v>22741</v>
      </c>
    </row>
    <row r="7892" spans="1:11" ht="14.25" x14ac:dyDescent="0.2">
      <c r="A7892" s="2" t="s">
        <v>734</v>
      </c>
      <c r="B7892" s="124" t="s">
        <v>11634</v>
      </c>
      <c r="C7892" s="124"/>
      <c r="D7892" s="126">
        <v>1.76</v>
      </c>
      <c r="E7892" s="124" t="s">
        <v>770</v>
      </c>
      <c r="F7892" s="124">
        <v>-3</v>
      </c>
      <c r="G7892" s="2" t="s">
        <v>20477</v>
      </c>
      <c r="H7892" s="130"/>
      <c r="I7892" s="134"/>
      <c r="J7892" s="123">
        <f>IF(OR(tbl_Metraj22[[#This Row],[TARIH]]="",tbl_Metraj22[[#This Row],[TARIH]]="-"),0,IF(tbl_Metraj22[[#This Row],[YUZDE]]=0,tbl_Metraj22[[#This Row],[METRAJ_BETON]],tbl_Metraj22[[#This Row],[YUZDE]]*tbl_Metraj22[[#This Row],[METRAJ_BETON]]))</f>
        <v>0</v>
      </c>
      <c r="K7892" s="2" t="s">
        <v>22734</v>
      </c>
    </row>
    <row r="7893" spans="1:11" ht="14.25" x14ac:dyDescent="0.2">
      <c r="A7893" s="2" t="s">
        <v>734</v>
      </c>
      <c r="B7893" s="124" t="s">
        <v>11635</v>
      </c>
      <c r="C7893" s="124"/>
      <c r="D7893" s="126">
        <v>4.2</v>
      </c>
      <c r="E7893" s="124" t="s">
        <v>770</v>
      </c>
      <c r="F7893" s="124">
        <v>-3</v>
      </c>
      <c r="G7893" s="2" t="s">
        <v>20478</v>
      </c>
      <c r="H7893" s="130"/>
      <c r="I7893" s="134"/>
      <c r="J7893" s="123">
        <f>IF(OR(tbl_Metraj22[[#This Row],[TARIH]]="",tbl_Metraj22[[#This Row],[TARIH]]="-"),0,IF(tbl_Metraj22[[#This Row],[YUZDE]]=0,tbl_Metraj22[[#This Row],[METRAJ_BETON]],tbl_Metraj22[[#This Row],[YUZDE]]*tbl_Metraj22[[#This Row],[METRAJ_BETON]]))</f>
        <v>0</v>
      </c>
      <c r="K7893" s="2" t="s">
        <v>22663</v>
      </c>
    </row>
    <row r="7894" spans="1:11" ht="14.25" x14ac:dyDescent="0.2">
      <c r="A7894" s="2" t="s">
        <v>734</v>
      </c>
      <c r="B7894" s="124" t="s">
        <v>11636</v>
      </c>
      <c r="C7894" s="124"/>
      <c r="D7894" s="126">
        <v>1.5</v>
      </c>
      <c r="E7894" s="124" t="s">
        <v>770</v>
      </c>
      <c r="F7894" s="124">
        <v>-3</v>
      </c>
      <c r="G7894" s="2" t="s">
        <v>20479</v>
      </c>
      <c r="H7894" s="130"/>
      <c r="I7894" s="134"/>
      <c r="J7894" s="123">
        <f>IF(OR(tbl_Metraj22[[#This Row],[TARIH]]="",tbl_Metraj22[[#This Row],[TARIH]]="-"),0,IF(tbl_Metraj22[[#This Row],[YUZDE]]=0,tbl_Metraj22[[#This Row],[METRAJ_BETON]],tbl_Metraj22[[#This Row],[YUZDE]]*tbl_Metraj22[[#This Row],[METRAJ_BETON]]))</f>
        <v>0</v>
      </c>
      <c r="K7894" s="2" t="s">
        <v>22612</v>
      </c>
    </row>
    <row r="7895" spans="1:11" ht="14.25" x14ac:dyDescent="0.2">
      <c r="A7895" s="2" t="s">
        <v>734</v>
      </c>
      <c r="B7895" s="124" t="s">
        <v>11637</v>
      </c>
      <c r="C7895" s="124"/>
      <c r="D7895" s="126">
        <v>1.17</v>
      </c>
      <c r="E7895" s="124" t="s">
        <v>770</v>
      </c>
      <c r="F7895" s="124">
        <v>-3</v>
      </c>
      <c r="G7895" s="2" t="s">
        <v>20480</v>
      </c>
      <c r="H7895" s="130"/>
      <c r="I7895" s="134"/>
      <c r="J7895" s="123">
        <f>IF(OR(tbl_Metraj22[[#This Row],[TARIH]]="",tbl_Metraj22[[#This Row],[TARIH]]="-"),0,IF(tbl_Metraj22[[#This Row],[YUZDE]]=0,tbl_Metraj22[[#This Row],[METRAJ_BETON]],tbl_Metraj22[[#This Row],[YUZDE]]*tbl_Metraj22[[#This Row],[METRAJ_BETON]]))</f>
        <v>0</v>
      </c>
      <c r="K7895" s="2" t="s">
        <v>22667</v>
      </c>
    </row>
    <row r="7896" spans="1:11" ht="14.25" x14ac:dyDescent="0.2">
      <c r="A7896" s="2" t="s">
        <v>734</v>
      </c>
      <c r="B7896" s="124" t="s">
        <v>11638</v>
      </c>
      <c r="C7896" s="124"/>
      <c r="D7896" s="126">
        <v>1.46</v>
      </c>
      <c r="E7896" s="124" t="s">
        <v>770</v>
      </c>
      <c r="F7896" s="124">
        <v>-3</v>
      </c>
      <c r="G7896" s="2" t="s">
        <v>20481</v>
      </c>
      <c r="H7896" s="130"/>
      <c r="I7896" s="134"/>
      <c r="J7896" s="123">
        <f>IF(OR(tbl_Metraj22[[#This Row],[TARIH]]="",tbl_Metraj22[[#This Row],[TARIH]]="-"),0,IF(tbl_Metraj22[[#This Row],[YUZDE]]=0,tbl_Metraj22[[#This Row],[METRAJ_BETON]],tbl_Metraj22[[#This Row],[YUZDE]]*tbl_Metraj22[[#This Row],[METRAJ_BETON]]))</f>
        <v>0</v>
      </c>
      <c r="K7896" s="2" t="s">
        <v>22693</v>
      </c>
    </row>
    <row r="7897" spans="1:11" ht="14.25" x14ac:dyDescent="0.2">
      <c r="A7897" s="2" t="s">
        <v>734</v>
      </c>
      <c r="B7897" s="124" t="s">
        <v>11639</v>
      </c>
      <c r="C7897" s="124"/>
      <c r="D7897" s="126">
        <v>1.35</v>
      </c>
      <c r="E7897" s="124" t="s">
        <v>770</v>
      </c>
      <c r="F7897" s="124">
        <v>-3</v>
      </c>
      <c r="G7897" s="2" t="s">
        <v>20482</v>
      </c>
      <c r="H7897" s="130"/>
      <c r="I7897" s="134"/>
      <c r="J7897" s="123">
        <f>IF(OR(tbl_Metraj22[[#This Row],[TARIH]]="",tbl_Metraj22[[#This Row],[TARIH]]="-"),0,IF(tbl_Metraj22[[#This Row],[YUZDE]]=0,tbl_Metraj22[[#This Row],[METRAJ_BETON]],tbl_Metraj22[[#This Row],[YUZDE]]*tbl_Metraj22[[#This Row],[METRAJ_BETON]]))</f>
        <v>0</v>
      </c>
      <c r="K7897" s="2" t="s">
        <v>22519</v>
      </c>
    </row>
    <row r="7898" spans="1:11" ht="14.25" x14ac:dyDescent="0.2">
      <c r="A7898" s="2" t="s">
        <v>734</v>
      </c>
      <c r="B7898" s="124" t="s">
        <v>11640</v>
      </c>
      <c r="C7898" s="124"/>
      <c r="D7898" s="126">
        <v>1.08</v>
      </c>
      <c r="E7898" s="124" t="s">
        <v>770</v>
      </c>
      <c r="F7898" s="124">
        <v>-3</v>
      </c>
      <c r="G7898" s="2" t="s">
        <v>20483</v>
      </c>
      <c r="H7898" s="130"/>
      <c r="I7898" s="134"/>
      <c r="J7898" s="123">
        <f>IF(OR(tbl_Metraj22[[#This Row],[TARIH]]="",tbl_Metraj22[[#This Row],[TARIH]]="-"),0,IF(tbl_Metraj22[[#This Row],[YUZDE]]=0,tbl_Metraj22[[#This Row],[METRAJ_BETON]],tbl_Metraj22[[#This Row],[YUZDE]]*tbl_Metraj22[[#This Row],[METRAJ_BETON]]))</f>
        <v>0</v>
      </c>
      <c r="K7898" s="2" t="s">
        <v>22735</v>
      </c>
    </row>
    <row r="7899" spans="1:11" ht="14.25" x14ac:dyDescent="0.2">
      <c r="A7899" s="2" t="s">
        <v>734</v>
      </c>
      <c r="B7899" s="124" t="s">
        <v>11641</v>
      </c>
      <c r="C7899" s="124"/>
      <c r="D7899" s="126">
        <v>1.31</v>
      </c>
      <c r="E7899" s="124" t="s">
        <v>770</v>
      </c>
      <c r="F7899" s="124">
        <v>-3</v>
      </c>
      <c r="G7899" s="2" t="s">
        <v>20484</v>
      </c>
      <c r="H7899" s="130"/>
      <c r="I7899" s="134"/>
      <c r="J7899" s="123">
        <f>IF(OR(tbl_Metraj22[[#This Row],[TARIH]]="",tbl_Metraj22[[#This Row],[TARIH]]="-"),0,IF(tbl_Metraj22[[#This Row],[YUZDE]]=0,tbl_Metraj22[[#This Row],[METRAJ_BETON]],tbl_Metraj22[[#This Row],[YUZDE]]*tbl_Metraj22[[#This Row],[METRAJ_BETON]]))</f>
        <v>0</v>
      </c>
      <c r="K7899" s="2" t="s">
        <v>22613</v>
      </c>
    </row>
    <row r="7900" spans="1:11" ht="14.25" x14ac:dyDescent="0.2">
      <c r="A7900" s="2" t="s">
        <v>734</v>
      </c>
      <c r="B7900" s="124" t="s">
        <v>11642</v>
      </c>
      <c r="C7900" s="124"/>
      <c r="D7900" s="126">
        <v>1.74</v>
      </c>
      <c r="E7900" s="124" t="s">
        <v>770</v>
      </c>
      <c r="F7900" s="124">
        <v>-3</v>
      </c>
      <c r="G7900" s="2" t="s">
        <v>20485</v>
      </c>
      <c r="H7900" s="130"/>
      <c r="I7900" s="134"/>
      <c r="J7900" s="123">
        <f>IF(OR(tbl_Metraj22[[#This Row],[TARIH]]="",tbl_Metraj22[[#This Row],[TARIH]]="-"),0,IF(tbl_Metraj22[[#This Row],[YUZDE]]=0,tbl_Metraj22[[#This Row],[METRAJ_BETON]],tbl_Metraj22[[#This Row],[YUZDE]]*tbl_Metraj22[[#This Row],[METRAJ_BETON]]))</f>
        <v>0</v>
      </c>
      <c r="K7900" s="2" t="s">
        <v>22633</v>
      </c>
    </row>
    <row r="7901" spans="1:11" ht="14.25" x14ac:dyDescent="0.2">
      <c r="A7901" s="2" t="s">
        <v>734</v>
      </c>
      <c r="B7901" s="124" t="s">
        <v>11643</v>
      </c>
      <c r="C7901" s="124"/>
      <c r="D7901" s="126">
        <v>2.39</v>
      </c>
      <c r="E7901" s="124" t="s">
        <v>770</v>
      </c>
      <c r="F7901" s="124">
        <v>-3</v>
      </c>
      <c r="G7901" s="2" t="s">
        <v>20486</v>
      </c>
      <c r="H7901" s="130"/>
      <c r="I7901" s="134"/>
      <c r="J7901" s="123">
        <f>IF(OR(tbl_Metraj22[[#This Row],[TARIH]]="",tbl_Metraj22[[#This Row],[TARIH]]="-"),0,IF(tbl_Metraj22[[#This Row],[YUZDE]]=0,tbl_Metraj22[[#This Row],[METRAJ_BETON]],tbl_Metraj22[[#This Row],[YUZDE]]*tbl_Metraj22[[#This Row],[METRAJ_BETON]]))</f>
        <v>0</v>
      </c>
      <c r="K7901" s="2" t="s">
        <v>22713</v>
      </c>
    </row>
    <row r="7902" spans="1:11" ht="14.25" x14ac:dyDescent="0.2">
      <c r="A7902" s="2" t="s">
        <v>734</v>
      </c>
      <c r="B7902" s="124" t="s">
        <v>11644</v>
      </c>
      <c r="C7902" s="124"/>
      <c r="D7902" s="126">
        <v>1.87</v>
      </c>
      <c r="E7902" s="124" t="s">
        <v>770</v>
      </c>
      <c r="F7902" s="124">
        <v>-3</v>
      </c>
      <c r="G7902" s="2" t="s">
        <v>20487</v>
      </c>
      <c r="H7902" s="130"/>
      <c r="I7902" s="134"/>
      <c r="J7902" s="123">
        <f>IF(OR(tbl_Metraj22[[#This Row],[TARIH]]="",tbl_Metraj22[[#This Row],[TARIH]]="-"),0,IF(tbl_Metraj22[[#This Row],[YUZDE]]=0,tbl_Metraj22[[#This Row],[METRAJ_BETON]],tbl_Metraj22[[#This Row],[YUZDE]]*tbl_Metraj22[[#This Row],[METRAJ_BETON]]))</f>
        <v>0</v>
      </c>
      <c r="K7902" s="2" t="s">
        <v>22669</v>
      </c>
    </row>
    <row r="7903" spans="1:11" ht="14.25" x14ac:dyDescent="0.2">
      <c r="A7903" s="2" t="s">
        <v>734</v>
      </c>
      <c r="B7903" s="124" t="s">
        <v>11645</v>
      </c>
      <c r="C7903" s="124"/>
      <c r="D7903" s="126">
        <v>1.49</v>
      </c>
      <c r="E7903" s="124" t="s">
        <v>770</v>
      </c>
      <c r="F7903" s="124">
        <v>-3</v>
      </c>
      <c r="G7903" s="2" t="s">
        <v>20488</v>
      </c>
      <c r="H7903" s="130"/>
      <c r="I7903" s="134"/>
      <c r="J7903" s="123">
        <f>IF(OR(tbl_Metraj22[[#This Row],[TARIH]]="",tbl_Metraj22[[#This Row],[TARIH]]="-"),0,IF(tbl_Metraj22[[#This Row],[YUZDE]]=0,tbl_Metraj22[[#This Row],[METRAJ_BETON]],tbl_Metraj22[[#This Row],[YUZDE]]*tbl_Metraj22[[#This Row],[METRAJ_BETON]]))</f>
        <v>0</v>
      </c>
      <c r="K7903" s="2" t="s">
        <v>22698</v>
      </c>
    </row>
    <row r="7904" spans="1:11" ht="14.25" x14ac:dyDescent="0.2">
      <c r="A7904" s="2" t="s">
        <v>734</v>
      </c>
      <c r="B7904" s="124" t="s">
        <v>11646</v>
      </c>
      <c r="C7904" s="124"/>
      <c r="D7904" s="126">
        <v>0.27</v>
      </c>
      <c r="E7904" s="124" t="s">
        <v>770</v>
      </c>
      <c r="F7904" s="124">
        <v>-3</v>
      </c>
      <c r="G7904" s="2" t="s">
        <v>20489</v>
      </c>
      <c r="H7904" s="130"/>
      <c r="I7904" s="134"/>
      <c r="J7904" s="123">
        <f>IF(OR(tbl_Metraj22[[#This Row],[TARIH]]="",tbl_Metraj22[[#This Row],[TARIH]]="-"),0,IF(tbl_Metraj22[[#This Row],[YUZDE]]=0,tbl_Metraj22[[#This Row],[METRAJ_BETON]],tbl_Metraj22[[#This Row],[YUZDE]]*tbl_Metraj22[[#This Row],[METRAJ_BETON]]))</f>
        <v>0</v>
      </c>
      <c r="K7904" s="2" t="s">
        <v>22596</v>
      </c>
    </row>
    <row r="7905" spans="1:11" ht="14.25" x14ac:dyDescent="0.2">
      <c r="A7905" s="2" t="s">
        <v>734</v>
      </c>
      <c r="B7905" s="124" t="s">
        <v>11647</v>
      </c>
      <c r="C7905" s="124"/>
      <c r="D7905" s="126">
        <v>0.32</v>
      </c>
      <c r="E7905" s="124" t="s">
        <v>770</v>
      </c>
      <c r="F7905" s="124">
        <v>-3</v>
      </c>
      <c r="G7905" s="2" t="s">
        <v>20490</v>
      </c>
      <c r="H7905" s="130"/>
      <c r="I7905" s="134"/>
      <c r="J7905" s="123">
        <f>IF(OR(tbl_Metraj22[[#This Row],[TARIH]]="",tbl_Metraj22[[#This Row],[TARIH]]="-"),0,IF(tbl_Metraj22[[#This Row],[YUZDE]]=0,tbl_Metraj22[[#This Row],[METRAJ_BETON]],tbl_Metraj22[[#This Row],[YUZDE]]*tbl_Metraj22[[#This Row],[METRAJ_BETON]]))</f>
        <v>0</v>
      </c>
      <c r="K7905" s="2" t="s">
        <v>22672</v>
      </c>
    </row>
    <row r="7906" spans="1:11" ht="14.25" x14ac:dyDescent="0.2">
      <c r="A7906" s="2" t="s">
        <v>734</v>
      </c>
      <c r="B7906" s="124" t="s">
        <v>11648</v>
      </c>
      <c r="C7906" s="124"/>
      <c r="D7906" s="126">
        <v>0.28999999999999998</v>
      </c>
      <c r="E7906" s="124" t="s">
        <v>770</v>
      </c>
      <c r="F7906" s="124">
        <v>-3</v>
      </c>
      <c r="G7906" s="2" t="s">
        <v>20491</v>
      </c>
      <c r="H7906" s="130"/>
      <c r="I7906" s="134"/>
      <c r="J7906" s="123">
        <f>IF(OR(tbl_Metraj22[[#This Row],[TARIH]]="",tbl_Metraj22[[#This Row],[TARIH]]="-"),0,IF(tbl_Metraj22[[#This Row],[YUZDE]]=0,tbl_Metraj22[[#This Row],[METRAJ_BETON]],tbl_Metraj22[[#This Row],[YUZDE]]*tbl_Metraj22[[#This Row],[METRAJ_BETON]]))</f>
        <v>0</v>
      </c>
      <c r="K7906" s="2" t="s">
        <v>22710</v>
      </c>
    </row>
    <row r="7907" spans="1:11" ht="14.25" x14ac:dyDescent="0.2">
      <c r="A7907" s="2" t="s">
        <v>734</v>
      </c>
      <c r="B7907" s="124" t="s">
        <v>11649</v>
      </c>
      <c r="C7907" s="124"/>
      <c r="D7907" s="126">
        <v>0.73</v>
      </c>
      <c r="E7907" s="124" t="s">
        <v>770</v>
      </c>
      <c r="F7907" s="124">
        <v>-3</v>
      </c>
      <c r="G7907" s="2" t="s">
        <v>20492</v>
      </c>
      <c r="H7907" s="130"/>
      <c r="I7907" s="134"/>
      <c r="J7907" s="123">
        <f>IF(OR(tbl_Metraj22[[#This Row],[TARIH]]="",tbl_Metraj22[[#This Row],[TARIH]]="-"),0,IF(tbl_Metraj22[[#This Row],[YUZDE]]=0,tbl_Metraj22[[#This Row],[METRAJ_BETON]],tbl_Metraj22[[#This Row],[YUZDE]]*tbl_Metraj22[[#This Row],[METRAJ_BETON]]))</f>
        <v>0</v>
      </c>
      <c r="K7907" s="2" t="s">
        <v>22561</v>
      </c>
    </row>
    <row r="7908" spans="1:11" ht="14.25" x14ac:dyDescent="0.2">
      <c r="A7908" s="2" t="s">
        <v>734</v>
      </c>
      <c r="B7908" s="124" t="s">
        <v>11650</v>
      </c>
      <c r="C7908" s="124"/>
      <c r="D7908" s="126">
        <v>1.34</v>
      </c>
      <c r="E7908" s="124" t="s">
        <v>770</v>
      </c>
      <c r="F7908" s="124">
        <v>-3</v>
      </c>
      <c r="G7908" s="2" t="s">
        <v>20493</v>
      </c>
      <c r="H7908" s="130"/>
      <c r="I7908" s="134"/>
      <c r="J7908" s="123">
        <f>IF(OR(tbl_Metraj22[[#This Row],[TARIH]]="",tbl_Metraj22[[#This Row],[TARIH]]="-"),0,IF(tbl_Metraj22[[#This Row],[YUZDE]]=0,tbl_Metraj22[[#This Row],[METRAJ_BETON]],tbl_Metraj22[[#This Row],[YUZDE]]*tbl_Metraj22[[#This Row],[METRAJ_BETON]]))</f>
        <v>0</v>
      </c>
      <c r="K7908" s="2" t="s">
        <v>22614</v>
      </c>
    </row>
    <row r="7909" spans="1:11" ht="14.25" x14ac:dyDescent="0.2">
      <c r="A7909" s="2" t="s">
        <v>734</v>
      </c>
      <c r="B7909" s="124" t="s">
        <v>11651</v>
      </c>
      <c r="C7909" s="124"/>
      <c r="D7909" s="126">
        <v>1.08</v>
      </c>
      <c r="E7909" s="124" t="s">
        <v>770</v>
      </c>
      <c r="F7909" s="124">
        <v>-3</v>
      </c>
      <c r="G7909" s="2" t="s">
        <v>20494</v>
      </c>
      <c r="H7909" s="130"/>
      <c r="I7909" s="134"/>
      <c r="J7909" s="123">
        <f>IF(OR(tbl_Metraj22[[#This Row],[TARIH]]="",tbl_Metraj22[[#This Row],[TARIH]]="-"),0,IF(tbl_Metraj22[[#This Row],[YUZDE]]=0,tbl_Metraj22[[#This Row],[METRAJ_BETON]],tbl_Metraj22[[#This Row],[YUZDE]]*tbl_Metraj22[[#This Row],[METRAJ_BETON]]))</f>
        <v>0</v>
      </c>
      <c r="K7909" s="2" t="s">
        <v>22656</v>
      </c>
    </row>
    <row r="7910" spans="1:11" ht="14.25" x14ac:dyDescent="0.2">
      <c r="A7910" s="2" t="s">
        <v>734</v>
      </c>
      <c r="B7910" s="124" t="s">
        <v>11652</v>
      </c>
      <c r="C7910" s="124"/>
      <c r="D7910" s="126">
        <v>1.1100000000000001</v>
      </c>
      <c r="E7910" s="124" t="s">
        <v>770</v>
      </c>
      <c r="F7910" s="124">
        <v>-3</v>
      </c>
      <c r="G7910" s="2" t="s">
        <v>20495</v>
      </c>
      <c r="H7910" s="130"/>
      <c r="I7910" s="134"/>
      <c r="J7910" s="123">
        <f>IF(OR(tbl_Metraj22[[#This Row],[TARIH]]="",tbl_Metraj22[[#This Row],[TARIH]]="-"),0,IF(tbl_Metraj22[[#This Row],[YUZDE]]=0,tbl_Metraj22[[#This Row],[METRAJ_BETON]],tbl_Metraj22[[#This Row],[YUZDE]]*tbl_Metraj22[[#This Row],[METRAJ_BETON]]))</f>
        <v>0</v>
      </c>
      <c r="K7910" s="2" t="s">
        <v>22657</v>
      </c>
    </row>
    <row r="7911" spans="1:11" ht="14.25" x14ac:dyDescent="0.2">
      <c r="A7911" s="2" t="s">
        <v>734</v>
      </c>
      <c r="B7911" s="124" t="s">
        <v>11653</v>
      </c>
      <c r="C7911" s="124"/>
      <c r="D7911" s="126">
        <v>3.36</v>
      </c>
      <c r="E7911" s="124" t="s">
        <v>770</v>
      </c>
      <c r="F7911" s="124">
        <v>-3</v>
      </c>
      <c r="G7911" s="2" t="s">
        <v>20496</v>
      </c>
      <c r="H7911" s="130"/>
      <c r="I7911" s="134"/>
      <c r="J7911" s="123">
        <f>IF(OR(tbl_Metraj22[[#This Row],[TARIH]]="",tbl_Metraj22[[#This Row],[TARIH]]="-"),0,IF(tbl_Metraj22[[#This Row],[YUZDE]]=0,tbl_Metraj22[[#This Row],[METRAJ_BETON]],tbl_Metraj22[[#This Row],[YUZDE]]*tbl_Metraj22[[#This Row],[METRAJ_BETON]]))</f>
        <v>0</v>
      </c>
      <c r="K7911" s="2" t="s">
        <v>22707</v>
      </c>
    </row>
    <row r="7912" spans="1:11" ht="14.25" x14ac:dyDescent="0.2">
      <c r="A7912" s="2" t="s">
        <v>734</v>
      </c>
      <c r="B7912" s="124" t="s">
        <v>11654</v>
      </c>
      <c r="C7912" s="124"/>
      <c r="D7912" s="126">
        <v>1.3</v>
      </c>
      <c r="E7912" s="124" t="s">
        <v>770</v>
      </c>
      <c r="F7912" s="124">
        <v>-3</v>
      </c>
      <c r="G7912" s="2" t="s">
        <v>20497</v>
      </c>
      <c r="H7912" s="130"/>
      <c r="I7912" s="134"/>
      <c r="J7912" s="123">
        <f>IF(OR(tbl_Metraj22[[#This Row],[TARIH]]="",tbl_Metraj22[[#This Row],[TARIH]]="-"),0,IF(tbl_Metraj22[[#This Row],[YUZDE]]=0,tbl_Metraj22[[#This Row],[METRAJ_BETON]],tbl_Metraj22[[#This Row],[YUZDE]]*tbl_Metraj22[[#This Row],[METRAJ_BETON]]))</f>
        <v>0</v>
      </c>
      <c r="K7912" s="2" t="s">
        <v>22652</v>
      </c>
    </row>
    <row r="7913" spans="1:11" ht="14.25" x14ac:dyDescent="0.2">
      <c r="A7913" s="2" t="s">
        <v>734</v>
      </c>
      <c r="B7913" s="124" t="s">
        <v>11655</v>
      </c>
      <c r="C7913" s="124"/>
      <c r="D7913" s="126">
        <v>1.76</v>
      </c>
      <c r="E7913" s="124" t="s">
        <v>770</v>
      </c>
      <c r="F7913" s="124">
        <v>-3</v>
      </c>
      <c r="G7913" s="2" t="s">
        <v>20498</v>
      </c>
      <c r="H7913" s="130"/>
      <c r="I7913" s="134"/>
      <c r="J7913" s="123">
        <f>IF(OR(tbl_Metraj22[[#This Row],[TARIH]]="",tbl_Metraj22[[#This Row],[TARIH]]="-"),0,IF(tbl_Metraj22[[#This Row],[YUZDE]]=0,tbl_Metraj22[[#This Row],[METRAJ_BETON]],tbl_Metraj22[[#This Row],[YUZDE]]*tbl_Metraj22[[#This Row],[METRAJ_BETON]]))</f>
        <v>0</v>
      </c>
      <c r="K7913" s="2" t="s">
        <v>22714</v>
      </c>
    </row>
    <row r="7914" spans="1:11" ht="14.25" x14ac:dyDescent="0.2">
      <c r="A7914" s="2" t="s">
        <v>734</v>
      </c>
      <c r="B7914" s="124" t="s">
        <v>11656</v>
      </c>
      <c r="C7914" s="124"/>
      <c r="D7914" s="126">
        <v>1.2</v>
      </c>
      <c r="E7914" s="124" t="s">
        <v>770</v>
      </c>
      <c r="F7914" s="124">
        <v>-3</v>
      </c>
      <c r="G7914" s="2" t="s">
        <v>20499</v>
      </c>
      <c r="H7914" s="130"/>
      <c r="I7914" s="134"/>
      <c r="J7914" s="123">
        <f>IF(OR(tbl_Metraj22[[#This Row],[TARIH]]="",tbl_Metraj22[[#This Row],[TARIH]]="-"),0,IF(tbl_Metraj22[[#This Row],[YUZDE]]=0,tbl_Metraj22[[#This Row],[METRAJ_BETON]],tbl_Metraj22[[#This Row],[YUZDE]]*tbl_Metraj22[[#This Row],[METRAJ_BETON]]))</f>
        <v>0</v>
      </c>
      <c r="K7914" s="2" t="s">
        <v>22671</v>
      </c>
    </row>
    <row r="7915" spans="1:11" ht="14.25" x14ac:dyDescent="0.2">
      <c r="A7915" s="2" t="s">
        <v>734</v>
      </c>
      <c r="B7915" s="124" t="s">
        <v>11657</v>
      </c>
      <c r="C7915" s="124"/>
      <c r="D7915" s="126">
        <v>3.36</v>
      </c>
      <c r="E7915" s="124" t="s">
        <v>770</v>
      </c>
      <c r="F7915" s="124">
        <v>-3</v>
      </c>
      <c r="G7915" s="2" t="s">
        <v>20500</v>
      </c>
      <c r="H7915" s="130"/>
      <c r="I7915" s="134"/>
      <c r="J7915" s="123">
        <f>IF(OR(tbl_Metraj22[[#This Row],[TARIH]]="",tbl_Metraj22[[#This Row],[TARIH]]="-"),0,IF(tbl_Metraj22[[#This Row],[YUZDE]]=0,tbl_Metraj22[[#This Row],[METRAJ_BETON]],tbl_Metraj22[[#This Row],[YUZDE]]*tbl_Metraj22[[#This Row],[METRAJ_BETON]]))</f>
        <v>0</v>
      </c>
      <c r="K7915" s="2" t="s">
        <v>22658</v>
      </c>
    </row>
    <row r="7916" spans="1:11" ht="14.25" x14ac:dyDescent="0.2">
      <c r="A7916" s="2" t="s">
        <v>734</v>
      </c>
      <c r="B7916" s="124" t="s">
        <v>11658</v>
      </c>
      <c r="C7916" s="124"/>
      <c r="D7916" s="126">
        <v>0.43</v>
      </c>
      <c r="E7916" s="124" t="s">
        <v>770</v>
      </c>
      <c r="F7916" s="124">
        <v>-3</v>
      </c>
      <c r="G7916" s="2" t="s">
        <v>20501</v>
      </c>
      <c r="H7916" s="130"/>
      <c r="I7916" s="134"/>
      <c r="J7916" s="123">
        <f>IF(OR(tbl_Metraj22[[#This Row],[TARIH]]="",tbl_Metraj22[[#This Row],[TARIH]]="-"),0,IF(tbl_Metraj22[[#This Row],[YUZDE]]=0,tbl_Metraj22[[#This Row],[METRAJ_BETON]],tbl_Metraj22[[#This Row],[YUZDE]]*tbl_Metraj22[[#This Row],[METRAJ_BETON]]))</f>
        <v>0</v>
      </c>
      <c r="K7916" s="2" t="s">
        <v>22595</v>
      </c>
    </row>
    <row r="7917" spans="1:11" ht="14.25" x14ac:dyDescent="0.2">
      <c r="A7917" s="2" t="s">
        <v>734</v>
      </c>
      <c r="B7917" s="124" t="s">
        <v>11659</v>
      </c>
      <c r="C7917" s="124"/>
      <c r="D7917" s="126">
        <v>0.7</v>
      </c>
      <c r="E7917" s="124" t="s">
        <v>770</v>
      </c>
      <c r="F7917" s="124">
        <v>-3</v>
      </c>
      <c r="G7917" s="2" t="s">
        <v>20502</v>
      </c>
      <c r="H7917" s="130"/>
      <c r="I7917" s="134"/>
      <c r="J7917" s="123">
        <f>IF(OR(tbl_Metraj22[[#This Row],[TARIH]]="",tbl_Metraj22[[#This Row],[TARIH]]="-"),0,IF(tbl_Metraj22[[#This Row],[YUZDE]]=0,tbl_Metraj22[[#This Row],[METRAJ_BETON]],tbl_Metraj22[[#This Row],[YUZDE]]*tbl_Metraj22[[#This Row],[METRAJ_BETON]]))</f>
        <v>0</v>
      </c>
      <c r="K7917" s="2" t="s">
        <v>22673</v>
      </c>
    </row>
    <row r="7918" spans="1:11" ht="14.25" x14ac:dyDescent="0.2">
      <c r="A7918" s="2" t="s">
        <v>734</v>
      </c>
      <c r="B7918" s="124" t="s">
        <v>11660</v>
      </c>
      <c r="C7918" s="124"/>
      <c r="D7918" s="126">
        <v>0.21</v>
      </c>
      <c r="E7918" s="124" t="s">
        <v>770</v>
      </c>
      <c r="F7918" s="124">
        <v>-3</v>
      </c>
      <c r="G7918" s="2" t="s">
        <v>20503</v>
      </c>
      <c r="H7918" s="130"/>
      <c r="I7918" s="134"/>
      <c r="J7918" s="123">
        <f>IF(OR(tbl_Metraj22[[#This Row],[TARIH]]="",tbl_Metraj22[[#This Row],[TARIH]]="-"),0,IF(tbl_Metraj22[[#This Row],[YUZDE]]=0,tbl_Metraj22[[#This Row],[METRAJ_BETON]],tbl_Metraj22[[#This Row],[YUZDE]]*tbl_Metraj22[[#This Row],[METRAJ_BETON]]))</f>
        <v>0</v>
      </c>
      <c r="K7918" s="2" t="s">
        <v>22631</v>
      </c>
    </row>
    <row r="7919" spans="1:11" ht="14.25" x14ac:dyDescent="0.2">
      <c r="A7919" s="2" t="s">
        <v>734</v>
      </c>
      <c r="B7919" s="124" t="s">
        <v>11661</v>
      </c>
      <c r="C7919" s="124"/>
      <c r="D7919" s="126">
        <v>0.49</v>
      </c>
      <c r="E7919" s="124" t="s">
        <v>770</v>
      </c>
      <c r="F7919" s="124">
        <v>-3</v>
      </c>
      <c r="G7919" s="2" t="s">
        <v>20504</v>
      </c>
      <c r="H7919" s="130"/>
      <c r="I7919" s="134"/>
      <c r="J7919" s="123">
        <f>IF(OR(tbl_Metraj22[[#This Row],[TARIH]]="",tbl_Metraj22[[#This Row],[TARIH]]="-"),0,IF(tbl_Metraj22[[#This Row],[YUZDE]]=0,tbl_Metraj22[[#This Row],[METRAJ_BETON]],tbl_Metraj22[[#This Row],[YUZDE]]*tbl_Metraj22[[#This Row],[METRAJ_BETON]]))</f>
        <v>0</v>
      </c>
      <c r="K7919" s="2" t="s">
        <v>22688</v>
      </c>
    </row>
    <row r="7920" spans="1:11" ht="14.25" x14ac:dyDescent="0.2">
      <c r="A7920" s="2" t="s">
        <v>734</v>
      </c>
      <c r="B7920" s="124" t="s">
        <v>11662</v>
      </c>
      <c r="C7920" s="124"/>
      <c r="D7920" s="126">
        <v>0.25</v>
      </c>
      <c r="E7920" s="124" t="s">
        <v>770</v>
      </c>
      <c r="F7920" s="124">
        <v>-3</v>
      </c>
      <c r="G7920" s="2" t="s">
        <v>20505</v>
      </c>
      <c r="H7920" s="130"/>
      <c r="I7920" s="134"/>
      <c r="J7920" s="123">
        <f>IF(OR(tbl_Metraj22[[#This Row],[TARIH]]="",tbl_Metraj22[[#This Row],[TARIH]]="-"),0,IF(tbl_Metraj22[[#This Row],[YUZDE]]=0,tbl_Metraj22[[#This Row],[METRAJ_BETON]],tbl_Metraj22[[#This Row],[YUZDE]]*tbl_Metraj22[[#This Row],[METRAJ_BETON]]))</f>
        <v>0</v>
      </c>
      <c r="K7920" s="2" t="e">
        <v>#N/A</v>
      </c>
    </row>
    <row r="7921" spans="1:11" ht="14.25" x14ac:dyDescent="0.2">
      <c r="A7921" s="2" t="s">
        <v>734</v>
      </c>
      <c r="B7921" s="124" t="s">
        <v>11663</v>
      </c>
      <c r="C7921" s="124"/>
      <c r="D7921" s="126">
        <v>0.21</v>
      </c>
      <c r="E7921" s="124" t="s">
        <v>770</v>
      </c>
      <c r="F7921" s="124">
        <v>-3</v>
      </c>
      <c r="G7921" s="2" t="s">
        <v>20506</v>
      </c>
      <c r="H7921" s="130"/>
      <c r="I7921" s="134"/>
      <c r="J7921" s="123">
        <f>IF(OR(tbl_Metraj22[[#This Row],[TARIH]]="",tbl_Metraj22[[#This Row],[TARIH]]="-"),0,IF(tbl_Metraj22[[#This Row],[YUZDE]]=0,tbl_Metraj22[[#This Row],[METRAJ_BETON]],tbl_Metraj22[[#This Row],[YUZDE]]*tbl_Metraj22[[#This Row],[METRAJ_BETON]]))</f>
        <v>0</v>
      </c>
      <c r="K7921" s="2" t="e">
        <v>#N/A</v>
      </c>
    </row>
    <row r="7922" spans="1:11" ht="14.25" x14ac:dyDescent="0.2">
      <c r="A7922" s="2" t="s">
        <v>734</v>
      </c>
      <c r="B7922" s="124" t="s">
        <v>11664</v>
      </c>
      <c r="C7922" s="124"/>
      <c r="D7922" s="126">
        <v>0.21</v>
      </c>
      <c r="E7922" s="124" t="s">
        <v>770</v>
      </c>
      <c r="F7922" s="124">
        <v>-3</v>
      </c>
      <c r="G7922" s="2" t="s">
        <v>20507</v>
      </c>
      <c r="H7922" s="130"/>
      <c r="I7922" s="134"/>
      <c r="J7922" s="123">
        <f>IF(OR(tbl_Metraj22[[#This Row],[TARIH]]="",tbl_Metraj22[[#This Row],[TARIH]]="-"),0,IF(tbl_Metraj22[[#This Row],[YUZDE]]=0,tbl_Metraj22[[#This Row],[METRAJ_BETON]],tbl_Metraj22[[#This Row],[YUZDE]]*tbl_Metraj22[[#This Row],[METRAJ_BETON]]))</f>
        <v>0</v>
      </c>
      <c r="K7922" s="2" t="e">
        <v>#N/A</v>
      </c>
    </row>
    <row r="7923" spans="1:11" ht="14.25" x14ac:dyDescent="0.2">
      <c r="A7923" s="2" t="s">
        <v>734</v>
      </c>
      <c r="B7923" s="124" t="s">
        <v>11665</v>
      </c>
      <c r="C7923" s="124"/>
      <c r="D7923" s="126">
        <v>0.16</v>
      </c>
      <c r="E7923" s="124" t="s">
        <v>770</v>
      </c>
      <c r="F7923" s="124">
        <v>-3</v>
      </c>
      <c r="G7923" s="2" t="s">
        <v>20508</v>
      </c>
      <c r="H7923" s="130"/>
      <c r="I7923" s="134"/>
      <c r="J7923" s="123">
        <f>IF(OR(tbl_Metraj22[[#This Row],[TARIH]]="",tbl_Metraj22[[#This Row],[TARIH]]="-"),0,IF(tbl_Metraj22[[#This Row],[YUZDE]]=0,tbl_Metraj22[[#This Row],[METRAJ_BETON]],tbl_Metraj22[[#This Row],[YUZDE]]*tbl_Metraj22[[#This Row],[METRAJ_BETON]]))</f>
        <v>0</v>
      </c>
      <c r="K7923" s="2" t="s">
        <v>22630</v>
      </c>
    </row>
    <row r="7924" spans="1:11" ht="14.25" x14ac:dyDescent="0.2">
      <c r="A7924" s="2" t="s">
        <v>734</v>
      </c>
      <c r="B7924" s="124" t="s">
        <v>11666</v>
      </c>
      <c r="C7924" s="124"/>
      <c r="D7924" s="126">
        <v>0.43</v>
      </c>
      <c r="E7924" s="124" t="s">
        <v>770</v>
      </c>
      <c r="F7924" s="124">
        <v>-3</v>
      </c>
      <c r="G7924" s="2" t="s">
        <v>20509</v>
      </c>
      <c r="H7924" s="130"/>
      <c r="I7924" s="134"/>
      <c r="J7924" s="123">
        <f>IF(OR(tbl_Metraj22[[#This Row],[TARIH]]="",tbl_Metraj22[[#This Row],[TARIH]]="-"),0,IF(tbl_Metraj22[[#This Row],[YUZDE]]=0,tbl_Metraj22[[#This Row],[METRAJ_BETON]],tbl_Metraj22[[#This Row],[YUZDE]]*tbl_Metraj22[[#This Row],[METRAJ_BETON]]))</f>
        <v>0</v>
      </c>
      <c r="K7924" s="2" t="s">
        <v>22563</v>
      </c>
    </row>
    <row r="7925" spans="1:11" ht="14.25" x14ac:dyDescent="0.2">
      <c r="A7925" s="2" t="s">
        <v>734</v>
      </c>
      <c r="B7925" s="124" t="s">
        <v>11667</v>
      </c>
      <c r="C7925" s="124"/>
      <c r="D7925" s="126">
        <v>1.87</v>
      </c>
      <c r="E7925" s="124" t="s">
        <v>770</v>
      </c>
      <c r="F7925" s="124">
        <v>-3</v>
      </c>
      <c r="G7925" s="2" t="s">
        <v>20510</v>
      </c>
      <c r="H7925" s="130"/>
      <c r="I7925" s="134"/>
      <c r="J7925" s="123">
        <f>IF(OR(tbl_Metraj22[[#This Row],[TARIH]]="",tbl_Metraj22[[#This Row],[TARIH]]="-"),0,IF(tbl_Metraj22[[#This Row],[YUZDE]]=0,tbl_Metraj22[[#This Row],[METRAJ_BETON]],tbl_Metraj22[[#This Row],[YUZDE]]*tbl_Metraj22[[#This Row],[METRAJ_BETON]]))</f>
        <v>0</v>
      </c>
      <c r="K7925" s="2" t="s">
        <v>22685</v>
      </c>
    </row>
    <row r="7926" spans="1:11" ht="14.25" x14ac:dyDescent="0.2">
      <c r="A7926" s="2" t="s">
        <v>734</v>
      </c>
      <c r="B7926" s="124" t="s">
        <v>11668</v>
      </c>
      <c r="C7926" s="124"/>
      <c r="D7926" s="126">
        <v>0.28999999999999998</v>
      </c>
      <c r="E7926" s="124" t="s">
        <v>770</v>
      </c>
      <c r="F7926" s="124">
        <v>-3</v>
      </c>
      <c r="G7926" s="2" t="s">
        <v>20511</v>
      </c>
      <c r="H7926" s="130"/>
      <c r="I7926" s="134"/>
      <c r="J7926" s="123">
        <f>IF(OR(tbl_Metraj22[[#This Row],[TARIH]]="",tbl_Metraj22[[#This Row],[TARIH]]="-"),0,IF(tbl_Metraj22[[#This Row],[YUZDE]]=0,tbl_Metraj22[[#This Row],[METRAJ_BETON]],tbl_Metraj22[[#This Row],[YUZDE]]*tbl_Metraj22[[#This Row],[METRAJ_BETON]]))</f>
        <v>0</v>
      </c>
      <c r="K7926" s="2" t="s">
        <v>22691</v>
      </c>
    </row>
    <row r="7927" spans="1:11" ht="14.25" x14ac:dyDescent="0.2">
      <c r="A7927" s="2" t="s">
        <v>734</v>
      </c>
      <c r="B7927" s="124" t="s">
        <v>11669</v>
      </c>
      <c r="C7927" s="124"/>
      <c r="D7927" s="126">
        <v>2.29</v>
      </c>
      <c r="E7927" s="124" t="s">
        <v>770</v>
      </c>
      <c r="F7927" s="124">
        <v>-3</v>
      </c>
      <c r="G7927" s="2" t="s">
        <v>20512</v>
      </c>
      <c r="H7927" s="130"/>
      <c r="I7927" s="134"/>
      <c r="J7927" s="123">
        <f>IF(OR(tbl_Metraj22[[#This Row],[TARIH]]="",tbl_Metraj22[[#This Row],[TARIH]]="-"),0,IF(tbl_Metraj22[[#This Row],[YUZDE]]=0,tbl_Metraj22[[#This Row],[METRAJ_BETON]],tbl_Metraj22[[#This Row],[YUZDE]]*tbl_Metraj22[[#This Row],[METRAJ_BETON]]))</f>
        <v>0</v>
      </c>
      <c r="K7927" s="2" t="s">
        <v>22715</v>
      </c>
    </row>
    <row r="7928" spans="1:11" ht="14.25" x14ac:dyDescent="0.2">
      <c r="A7928" s="2" t="s">
        <v>734</v>
      </c>
      <c r="B7928" s="124" t="s">
        <v>11670</v>
      </c>
      <c r="C7928" s="124"/>
      <c r="D7928" s="126">
        <v>1.2</v>
      </c>
      <c r="E7928" s="124" t="s">
        <v>770</v>
      </c>
      <c r="F7928" s="124">
        <v>-3</v>
      </c>
      <c r="G7928" s="2" t="s">
        <v>20513</v>
      </c>
      <c r="H7928" s="130"/>
      <c r="I7928" s="134"/>
      <c r="J7928" s="123">
        <f>IF(OR(tbl_Metraj22[[#This Row],[TARIH]]="",tbl_Metraj22[[#This Row],[TARIH]]="-"),0,IF(tbl_Metraj22[[#This Row],[YUZDE]]=0,tbl_Metraj22[[#This Row],[METRAJ_BETON]],tbl_Metraj22[[#This Row],[YUZDE]]*tbl_Metraj22[[#This Row],[METRAJ_BETON]]))</f>
        <v>0</v>
      </c>
      <c r="K7928" s="2" t="s">
        <v>22683</v>
      </c>
    </row>
    <row r="7929" spans="1:11" ht="14.25" x14ac:dyDescent="0.2">
      <c r="A7929" s="2" t="s">
        <v>734</v>
      </c>
      <c r="B7929" s="124" t="s">
        <v>11671</v>
      </c>
      <c r="C7929" s="124"/>
      <c r="D7929" s="126">
        <v>3.36</v>
      </c>
      <c r="E7929" s="124" t="s">
        <v>770</v>
      </c>
      <c r="F7929" s="124">
        <v>-3</v>
      </c>
      <c r="G7929" s="2" t="s">
        <v>20514</v>
      </c>
      <c r="H7929" s="130"/>
      <c r="I7929" s="134"/>
      <c r="J7929" s="123">
        <f>IF(OR(tbl_Metraj22[[#This Row],[TARIH]]="",tbl_Metraj22[[#This Row],[TARIH]]="-"),0,IF(tbl_Metraj22[[#This Row],[YUZDE]]=0,tbl_Metraj22[[#This Row],[METRAJ_BETON]],tbl_Metraj22[[#This Row],[YUZDE]]*tbl_Metraj22[[#This Row],[METRAJ_BETON]]))</f>
        <v>0</v>
      </c>
      <c r="K7929" s="2" t="s">
        <v>22684</v>
      </c>
    </row>
    <row r="7930" spans="1:11" ht="14.25" x14ac:dyDescent="0.2">
      <c r="A7930" s="2" t="s">
        <v>734</v>
      </c>
      <c r="B7930" s="124" t="s">
        <v>11672</v>
      </c>
      <c r="C7930" s="124"/>
      <c r="D7930" s="126">
        <v>1.76</v>
      </c>
      <c r="E7930" s="124" t="s">
        <v>770</v>
      </c>
      <c r="F7930" s="124">
        <v>-3</v>
      </c>
      <c r="G7930" s="2" t="s">
        <v>20515</v>
      </c>
      <c r="H7930" s="130"/>
      <c r="I7930" s="134"/>
      <c r="J7930" s="123">
        <f>IF(OR(tbl_Metraj22[[#This Row],[TARIH]]="",tbl_Metraj22[[#This Row],[TARIH]]="-"),0,IF(tbl_Metraj22[[#This Row],[YUZDE]]=0,tbl_Metraj22[[#This Row],[METRAJ_BETON]],tbl_Metraj22[[#This Row],[YUZDE]]*tbl_Metraj22[[#This Row],[METRAJ_BETON]]))</f>
        <v>0</v>
      </c>
      <c r="K7930" s="2" t="s">
        <v>22716</v>
      </c>
    </row>
    <row r="7931" spans="1:11" ht="14.25" x14ac:dyDescent="0.2">
      <c r="A7931" s="2" t="s">
        <v>734</v>
      </c>
      <c r="B7931" s="124" t="s">
        <v>11673</v>
      </c>
      <c r="C7931" s="124"/>
      <c r="D7931" s="126">
        <v>2.2400000000000002</v>
      </c>
      <c r="E7931" s="124" t="s">
        <v>770</v>
      </c>
      <c r="F7931" s="124">
        <v>-3</v>
      </c>
      <c r="G7931" s="2" t="s">
        <v>20516</v>
      </c>
      <c r="H7931" s="130"/>
      <c r="I7931" s="134"/>
      <c r="J7931" s="123">
        <f>IF(OR(tbl_Metraj22[[#This Row],[TARIH]]="",tbl_Metraj22[[#This Row],[TARIH]]="-"),0,IF(tbl_Metraj22[[#This Row],[YUZDE]]=0,tbl_Metraj22[[#This Row],[METRAJ_BETON]],tbl_Metraj22[[#This Row],[YUZDE]]*tbl_Metraj22[[#This Row],[METRAJ_BETON]]))</f>
        <v>0</v>
      </c>
      <c r="K7931" s="2" t="s">
        <v>22737</v>
      </c>
    </row>
    <row r="7932" spans="1:11" ht="14.25" x14ac:dyDescent="0.2">
      <c r="A7932" s="2" t="s">
        <v>734</v>
      </c>
      <c r="B7932" s="124" t="s">
        <v>11674</v>
      </c>
      <c r="C7932" s="124"/>
      <c r="D7932" s="126">
        <v>0.64</v>
      </c>
      <c r="E7932" s="124" t="s">
        <v>770</v>
      </c>
      <c r="F7932" s="124">
        <v>-3</v>
      </c>
      <c r="G7932" s="2" t="s">
        <v>20517</v>
      </c>
      <c r="H7932" s="130"/>
      <c r="I7932" s="134"/>
      <c r="J7932" s="123">
        <f>IF(OR(tbl_Metraj22[[#This Row],[TARIH]]="",tbl_Metraj22[[#This Row],[TARIH]]="-"),0,IF(tbl_Metraj22[[#This Row],[YUZDE]]=0,tbl_Metraj22[[#This Row],[METRAJ_BETON]],tbl_Metraj22[[#This Row],[YUZDE]]*tbl_Metraj22[[#This Row],[METRAJ_BETON]]))</f>
        <v>0</v>
      </c>
      <c r="K7932" s="2" t="s">
        <v>22699</v>
      </c>
    </row>
    <row r="7933" spans="1:11" ht="14.25" x14ac:dyDescent="0.2">
      <c r="A7933" s="2" t="s">
        <v>734</v>
      </c>
      <c r="B7933" s="124" t="s">
        <v>11675</v>
      </c>
      <c r="C7933" s="124"/>
      <c r="D7933" s="126">
        <v>1.65</v>
      </c>
      <c r="E7933" s="124" t="s">
        <v>770</v>
      </c>
      <c r="F7933" s="124">
        <v>-3</v>
      </c>
      <c r="G7933" s="2" t="s">
        <v>20518</v>
      </c>
      <c r="H7933" s="130"/>
      <c r="I7933" s="134"/>
      <c r="J7933" s="123">
        <f>IF(OR(tbl_Metraj22[[#This Row],[TARIH]]="",tbl_Metraj22[[#This Row],[TARIH]]="-"),0,IF(tbl_Metraj22[[#This Row],[YUZDE]]=0,tbl_Metraj22[[#This Row],[METRAJ_BETON]],tbl_Metraj22[[#This Row],[YUZDE]]*tbl_Metraj22[[#This Row],[METRAJ_BETON]]))</f>
        <v>0</v>
      </c>
      <c r="K7933" s="2" t="s">
        <v>22526</v>
      </c>
    </row>
    <row r="7934" spans="1:11" ht="14.25" x14ac:dyDescent="0.2">
      <c r="A7934" s="2" t="s">
        <v>734</v>
      </c>
      <c r="B7934" s="124" t="s">
        <v>11676</v>
      </c>
      <c r="C7934" s="124"/>
      <c r="D7934" s="126">
        <v>0.55000000000000004</v>
      </c>
      <c r="E7934" s="124" t="s">
        <v>770</v>
      </c>
      <c r="F7934" s="124">
        <v>-3</v>
      </c>
      <c r="G7934" s="2" t="s">
        <v>20519</v>
      </c>
      <c r="H7934" s="130"/>
      <c r="I7934" s="134"/>
      <c r="J7934" s="123">
        <f>IF(OR(tbl_Metraj22[[#This Row],[TARIH]]="",tbl_Metraj22[[#This Row],[TARIH]]="-"),0,IF(tbl_Metraj22[[#This Row],[YUZDE]]=0,tbl_Metraj22[[#This Row],[METRAJ_BETON]],tbl_Metraj22[[#This Row],[YUZDE]]*tbl_Metraj22[[#This Row],[METRAJ_BETON]]))</f>
        <v>0</v>
      </c>
      <c r="K7934" s="2" t="e">
        <v>#N/A</v>
      </c>
    </row>
    <row r="7935" spans="1:11" ht="14.25" x14ac:dyDescent="0.2">
      <c r="A7935" s="2" t="s">
        <v>734</v>
      </c>
      <c r="B7935" s="124" t="s">
        <v>11677</v>
      </c>
      <c r="C7935" s="124"/>
      <c r="D7935" s="126">
        <v>0.5</v>
      </c>
      <c r="E7935" s="124" t="s">
        <v>770</v>
      </c>
      <c r="F7935" s="124">
        <v>-3</v>
      </c>
      <c r="G7935" s="2" t="s">
        <v>20520</v>
      </c>
      <c r="H7935" s="130"/>
      <c r="I7935" s="134"/>
      <c r="J7935" s="123">
        <f>IF(OR(tbl_Metraj22[[#This Row],[TARIH]]="",tbl_Metraj22[[#This Row],[TARIH]]="-"),0,IF(tbl_Metraj22[[#This Row],[YUZDE]]=0,tbl_Metraj22[[#This Row],[METRAJ_BETON]],tbl_Metraj22[[#This Row],[YUZDE]]*tbl_Metraj22[[#This Row],[METRAJ_BETON]]))</f>
        <v>0</v>
      </c>
      <c r="K7935" s="2" t="e">
        <v>#N/A</v>
      </c>
    </row>
    <row r="7936" spans="1:11" ht="14.25" x14ac:dyDescent="0.2">
      <c r="A7936" s="2" t="s">
        <v>734</v>
      </c>
      <c r="B7936" s="124" t="s">
        <v>11678</v>
      </c>
      <c r="C7936" s="124"/>
      <c r="D7936" s="126">
        <v>0.68</v>
      </c>
      <c r="E7936" s="124" t="s">
        <v>770</v>
      </c>
      <c r="F7936" s="124">
        <v>-3</v>
      </c>
      <c r="G7936" s="2" t="s">
        <v>20521</v>
      </c>
      <c r="H7936" s="130"/>
      <c r="I7936" s="134"/>
      <c r="J7936" s="123">
        <f>IF(OR(tbl_Metraj22[[#This Row],[TARIH]]="",tbl_Metraj22[[#This Row],[TARIH]]="-"),0,IF(tbl_Metraj22[[#This Row],[YUZDE]]=0,tbl_Metraj22[[#This Row],[METRAJ_BETON]],tbl_Metraj22[[#This Row],[YUZDE]]*tbl_Metraj22[[#This Row],[METRAJ_BETON]]))</f>
        <v>0</v>
      </c>
      <c r="K7936" s="2" t="s">
        <v>22531</v>
      </c>
    </row>
    <row r="7937" spans="1:11" ht="14.25" x14ac:dyDescent="0.2">
      <c r="A7937" s="2" t="s">
        <v>734</v>
      </c>
      <c r="B7937" s="124" t="s">
        <v>11679</v>
      </c>
      <c r="C7937" s="124"/>
      <c r="D7937" s="126">
        <v>1.29</v>
      </c>
      <c r="E7937" s="124" t="s">
        <v>770</v>
      </c>
      <c r="F7937" s="124">
        <v>-3</v>
      </c>
      <c r="G7937" s="2" t="s">
        <v>20522</v>
      </c>
      <c r="H7937" s="130"/>
      <c r="I7937" s="134"/>
      <c r="J7937" s="123">
        <f>IF(OR(tbl_Metraj22[[#This Row],[TARIH]]="",tbl_Metraj22[[#This Row],[TARIH]]="-"),0,IF(tbl_Metraj22[[#This Row],[YUZDE]]=0,tbl_Metraj22[[#This Row],[METRAJ_BETON]],tbl_Metraj22[[#This Row],[YUZDE]]*tbl_Metraj22[[#This Row],[METRAJ_BETON]]))</f>
        <v>0</v>
      </c>
      <c r="K7937" s="2" t="s">
        <v>22738</v>
      </c>
    </row>
    <row r="7938" spans="1:11" ht="14.25" x14ac:dyDescent="0.2">
      <c r="A7938" s="2" t="s">
        <v>734</v>
      </c>
      <c r="B7938" s="124" t="s">
        <v>11680</v>
      </c>
      <c r="C7938" s="124"/>
      <c r="D7938" s="126">
        <v>1.37</v>
      </c>
      <c r="E7938" s="124" t="s">
        <v>770</v>
      </c>
      <c r="F7938" s="124">
        <v>-3</v>
      </c>
      <c r="G7938" s="2" t="s">
        <v>20523</v>
      </c>
      <c r="H7938" s="130"/>
      <c r="I7938" s="134"/>
      <c r="J7938" s="123">
        <f>IF(OR(tbl_Metraj22[[#This Row],[TARIH]]="",tbl_Metraj22[[#This Row],[TARIH]]="-"),0,IF(tbl_Metraj22[[#This Row],[YUZDE]]=0,tbl_Metraj22[[#This Row],[METRAJ_BETON]],tbl_Metraj22[[#This Row],[YUZDE]]*tbl_Metraj22[[#This Row],[METRAJ_BETON]]))</f>
        <v>0</v>
      </c>
      <c r="K7938" s="2" t="s">
        <v>22635</v>
      </c>
    </row>
    <row r="7939" spans="1:11" ht="14.25" x14ac:dyDescent="0.2">
      <c r="A7939" s="2" t="s">
        <v>734</v>
      </c>
      <c r="B7939" s="124" t="s">
        <v>11681</v>
      </c>
      <c r="C7939" s="124"/>
      <c r="D7939" s="126">
        <v>1.17</v>
      </c>
      <c r="E7939" s="124" t="s">
        <v>770</v>
      </c>
      <c r="F7939" s="124">
        <v>-3</v>
      </c>
      <c r="G7939" s="2" t="s">
        <v>20524</v>
      </c>
      <c r="H7939" s="130"/>
      <c r="I7939" s="134"/>
      <c r="J7939" s="123">
        <f>IF(OR(tbl_Metraj22[[#This Row],[TARIH]]="",tbl_Metraj22[[#This Row],[TARIH]]="-"),0,IF(tbl_Metraj22[[#This Row],[YUZDE]]=0,tbl_Metraj22[[#This Row],[METRAJ_BETON]],tbl_Metraj22[[#This Row],[YUZDE]]*tbl_Metraj22[[#This Row],[METRAJ_BETON]]))</f>
        <v>0</v>
      </c>
      <c r="K7939" s="2" t="s">
        <v>22712</v>
      </c>
    </row>
    <row r="7940" spans="1:11" ht="14.25" x14ac:dyDescent="0.2">
      <c r="A7940" s="2" t="s">
        <v>734</v>
      </c>
      <c r="B7940" s="124" t="s">
        <v>11682</v>
      </c>
      <c r="C7940" s="124"/>
      <c r="D7940" s="126">
        <v>2.08</v>
      </c>
      <c r="E7940" s="124" t="s">
        <v>770</v>
      </c>
      <c r="F7940" s="124">
        <v>-3</v>
      </c>
      <c r="G7940" s="2" t="s">
        <v>20525</v>
      </c>
      <c r="H7940" s="130"/>
      <c r="I7940" s="134"/>
      <c r="J7940" s="123">
        <f>IF(OR(tbl_Metraj22[[#This Row],[TARIH]]="",tbl_Metraj22[[#This Row],[TARIH]]="-"),0,IF(tbl_Metraj22[[#This Row],[YUZDE]]=0,tbl_Metraj22[[#This Row],[METRAJ_BETON]],tbl_Metraj22[[#This Row],[YUZDE]]*tbl_Metraj22[[#This Row],[METRAJ_BETON]]))</f>
        <v>0</v>
      </c>
      <c r="K7940" s="2" t="s">
        <v>22664</v>
      </c>
    </row>
    <row r="7941" spans="1:11" ht="14.25" x14ac:dyDescent="0.2">
      <c r="A7941" s="2" t="s">
        <v>734</v>
      </c>
      <c r="B7941" s="124" t="s">
        <v>11683</v>
      </c>
      <c r="C7941" s="124"/>
      <c r="D7941" s="126">
        <v>1.51</v>
      </c>
      <c r="E7941" s="124" t="s">
        <v>770</v>
      </c>
      <c r="F7941" s="124">
        <v>-3</v>
      </c>
      <c r="G7941" s="2" t="s">
        <v>20526</v>
      </c>
      <c r="H7941" s="130"/>
      <c r="I7941" s="134"/>
      <c r="J7941" s="123">
        <f>IF(OR(tbl_Metraj22[[#This Row],[TARIH]]="",tbl_Metraj22[[#This Row],[TARIH]]="-"),0,IF(tbl_Metraj22[[#This Row],[YUZDE]]=0,tbl_Metraj22[[#This Row],[METRAJ_BETON]],tbl_Metraj22[[#This Row],[YUZDE]]*tbl_Metraj22[[#This Row],[METRAJ_BETON]]))</f>
        <v>0</v>
      </c>
      <c r="K7941" s="2" t="s">
        <v>22649</v>
      </c>
    </row>
    <row r="7942" spans="1:11" ht="14.25" x14ac:dyDescent="0.2">
      <c r="A7942" s="2" t="s">
        <v>734</v>
      </c>
      <c r="B7942" s="124" t="s">
        <v>11684</v>
      </c>
      <c r="C7942" s="124"/>
      <c r="D7942" s="126">
        <v>1.3</v>
      </c>
      <c r="E7942" s="124" t="s">
        <v>770</v>
      </c>
      <c r="F7942" s="124">
        <v>-3</v>
      </c>
      <c r="G7942" s="2" t="s">
        <v>20527</v>
      </c>
      <c r="H7942" s="130"/>
      <c r="I7942" s="134"/>
      <c r="J7942" s="123">
        <f>IF(OR(tbl_Metraj22[[#This Row],[TARIH]]="",tbl_Metraj22[[#This Row],[TARIH]]="-"),0,IF(tbl_Metraj22[[#This Row],[YUZDE]]=0,tbl_Metraj22[[#This Row],[METRAJ_BETON]],tbl_Metraj22[[#This Row],[YUZDE]]*tbl_Metraj22[[#This Row],[METRAJ_BETON]]))</f>
        <v>0</v>
      </c>
      <c r="K7942" s="2" t="s">
        <v>22534</v>
      </c>
    </row>
    <row r="7943" spans="1:11" ht="14.25" x14ac:dyDescent="0.2">
      <c r="A7943" s="2" t="s">
        <v>734</v>
      </c>
      <c r="B7943" s="124" t="s">
        <v>11685</v>
      </c>
      <c r="C7943" s="124"/>
      <c r="D7943" s="126">
        <v>1.64</v>
      </c>
      <c r="E7943" s="124" t="s">
        <v>770</v>
      </c>
      <c r="F7943" s="124">
        <v>-3</v>
      </c>
      <c r="G7943" s="2" t="s">
        <v>20528</v>
      </c>
      <c r="H7943" s="130"/>
      <c r="I7943" s="134"/>
      <c r="J7943" s="123">
        <f>IF(OR(tbl_Metraj22[[#This Row],[TARIH]]="",tbl_Metraj22[[#This Row],[TARIH]]="-"),0,IF(tbl_Metraj22[[#This Row],[YUZDE]]=0,tbl_Metraj22[[#This Row],[METRAJ_BETON]],tbl_Metraj22[[#This Row],[YUZDE]]*tbl_Metraj22[[#This Row],[METRAJ_BETON]]))</f>
        <v>0</v>
      </c>
      <c r="K7943" s="2" t="s">
        <v>22536</v>
      </c>
    </row>
    <row r="7944" spans="1:11" ht="14.25" x14ac:dyDescent="0.2">
      <c r="A7944" s="2" t="s">
        <v>734</v>
      </c>
      <c r="B7944" s="124" t="s">
        <v>11686</v>
      </c>
      <c r="C7944" s="124"/>
      <c r="D7944" s="126">
        <v>2.34</v>
      </c>
      <c r="E7944" s="124" t="s">
        <v>770</v>
      </c>
      <c r="F7944" s="124">
        <v>-3</v>
      </c>
      <c r="G7944" s="2" t="s">
        <v>20529</v>
      </c>
      <c r="H7944" s="130"/>
      <c r="I7944" s="134"/>
      <c r="J7944" s="123">
        <f>IF(OR(tbl_Metraj22[[#This Row],[TARIH]]="",tbl_Metraj22[[#This Row],[TARIH]]="-"),0,IF(tbl_Metraj22[[#This Row],[YUZDE]]=0,tbl_Metraj22[[#This Row],[METRAJ_BETON]],tbl_Metraj22[[#This Row],[YUZDE]]*tbl_Metraj22[[#This Row],[METRAJ_BETON]]))</f>
        <v>0</v>
      </c>
      <c r="K7944" s="2" t="s">
        <v>22717</v>
      </c>
    </row>
    <row r="7945" spans="1:11" ht="14.25" x14ac:dyDescent="0.2">
      <c r="A7945" s="2" t="s">
        <v>734</v>
      </c>
      <c r="B7945" s="124" t="s">
        <v>11687</v>
      </c>
      <c r="C7945" s="124"/>
      <c r="D7945" s="126">
        <v>2.46</v>
      </c>
      <c r="E7945" s="124" t="s">
        <v>770</v>
      </c>
      <c r="F7945" s="124">
        <v>-3</v>
      </c>
      <c r="G7945" s="2" t="s">
        <v>20530</v>
      </c>
      <c r="H7945" s="130"/>
      <c r="I7945" s="134"/>
      <c r="J7945" s="123">
        <f>IF(OR(tbl_Metraj22[[#This Row],[TARIH]]="",tbl_Metraj22[[#This Row],[TARIH]]="-"),0,IF(tbl_Metraj22[[#This Row],[YUZDE]]=0,tbl_Metraj22[[#This Row],[METRAJ_BETON]],tbl_Metraj22[[#This Row],[YUZDE]]*tbl_Metraj22[[#This Row],[METRAJ_BETON]]))</f>
        <v>0</v>
      </c>
      <c r="K7945" s="2" t="s">
        <v>22547</v>
      </c>
    </row>
    <row r="7946" spans="1:11" ht="14.25" x14ac:dyDescent="0.2">
      <c r="A7946" s="2" t="s">
        <v>734</v>
      </c>
      <c r="B7946" s="124" t="s">
        <v>11688</v>
      </c>
      <c r="C7946" s="124"/>
      <c r="D7946" s="126">
        <v>1.69</v>
      </c>
      <c r="E7946" s="124" t="s">
        <v>770</v>
      </c>
      <c r="F7946" s="124">
        <v>-3</v>
      </c>
      <c r="G7946" s="2" t="s">
        <v>20531</v>
      </c>
      <c r="H7946" s="130"/>
      <c r="I7946" s="134"/>
      <c r="J7946" s="123">
        <f>IF(OR(tbl_Metraj22[[#This Row],[TARIH]]="",tbl_Metraj22[[#This Row],[TARIH]]="-"),0,IF(tbl_Metraj22[[#This Row],[YUZDE]]=0,tbl_Metraj22[[#This Row],[METRAJ_BETON]],tbl_Metraj22[[#This Row],[YUZDE]]*tbl_Metraj22[[#This Row],[METRAJ_BETON]]))</f>
        <v>0</v>
      </c>
      <c r="K7946" s="2" t="s">
        <v>22557</v>
      </c>
    </row>
    <row r="7947" spans="1:11" ht="14.25" x14ac:dyDescent="0.2">
      <c r="A7947" s="2" t="s">
        <v>734</v>
      </c>
      <c r="B7947" s="124" t="s">
        <v>11689</v>
      </c>
      <c r="C7947" s="124"/>
      <c r="D7947" s="126">
        <v>1.94</v>
      </c>
      <c r="E7947" s="124" t="s">
        <v>770</v>
      </c>
      <c r="F7947" s="124">
        <v>-3</v>
      </c>
      <c r="G7947" s="2" t="s">
        <v>20532</v>
      </c>
      <c r="H7947" s="130"/>
      <c r="I7947" s="134"/>
      <c r="J7947" s="123">
        <f>IF(OR(tbl_Metraj22[[#This Row],[TARIH]]="",tbl_Metraj22[[#This Row],[TARIH]]="-"),0,IF(tbl_Metraj22[[#This Row],[YUZDE]]=0,tbl_Metraj22[[#This Row],[METRAJ_BETON]],tbl_Metraj22[[#This Row],[YUZDE]]*tbl_Metraj22[[#This Row],[METRAJ_BETON]]))</f>
        <v>0</v>
      </c>
      <c r="K7947" s="2" t="s">
        <v>22555</v>
      </c>
    </row>
    <row r="7948" spans="1:11" ht="14.25" x14ac:dyDescent="0.2">
      <c r="A7948" s="2" t="s">
        <v>734</v>
      </c>
      <c r="B7948" s="124" t="s">
        <v>11690</v>
      </c>
      <c r="C7948" s="124"/>
      <c r="D7948" s="126">
        <v>1.42</v>
      </c>
      <c r="E7948" s="124" t="s">
        <v>770</v>
      </c>
      <c r="F7948" s="124">
        <v>-3</v>
      </c>
      <c r="G7948" s="2" t="s">
        <v>20533</v>
      </c>
      <c r="H7948" s="130"/>
      <c r="I7948" s="134"/>
      <c r="J7948" s="123">
        <f>IF(OR(tbl_Metraj22[[#This Row],[TARIH]]="",tbl_Metraj22[[#This Row],[TARIH]]="-"),0,IF(tbl_Metraj22[[#This Row],[YUZDE]]=0,tbl_Metraj22[[#This Row],[METRAJ_BETON]],tbl_Metraj22[[#This Row],[YUZDE]]*tbl_Metraj22[[#This Row],[METRAJ_BETON]]))</f>
        <v>0</v>
      </c>
      <c r="K7948" s="2" t="s">
        <v>22643</v>
      </c>
    </row>
    <row r="7949" spans="1:11" ht="14.25" x14ac:dyDescent="0.2">
      <c r="A7949" s="2" t="s">
        <v>734</v>
      </c>
      <c r="B7949" s="124" t="s">
        <v>11691</v>
      </c>
      <c r="C7949" s="124"/>
      <c r="D7949" s="126">
        <v>2.2400000000000002</v>
      </c>
      <c r="E7949" s="124" t="s">
        <v>770</v>
      </c>
      <c r="F7949" s="124">
        <v>-3</v>
      </c>
      <c r="G7949" s="2" t="s">
        <v>20534</v>
      </c>
      <c r="H7949" s="130"/>
      <c r="I7949" s="134"/>
      <c r="J7949" s="123">
        <f>IF(OR(tbl_Metraj22[[#This Row],[TARIH]]="",tbl_Metraj22[[#This Row],[TARIH]]="-"),0,IF(tbl_Metraj22[[#This Row],[YUZDE]]=0,tbl_Metraj22[[#This Row],[METRAJ_BETON]],tbl_Metraj22[[#This Row],[YUZDE]]*tbl_Metraj22[[#This Row],[METRAJ_BETON]]))</f>
        <v>0</v>
      </c>
      <c r="K7949" s="2" t="s">
        <v>22704</v>
      </c>
    </row>
    <row r="7950" spans="1:11" ht="14.25" x14ac:dyDescent="0.2">
      <c r="A7950" s="2" t="s">
        <v>734</v>
      </c>
      <c r="B7950" s="124" t="s">
        <v>11692</v>
      </c>
      <c r="C7950" s="124"/>
      <c r="D7950" s="126">
        <v>1.71</v>
      </c>
      <c r="E7950" s="124" t="s">
        <v>770</v>
      </c>
      <c r="F7950" s="124">
        <v>-3</v>
      </c>
      <c r="G7950" s="2" t="s">
        <v>20535</v>
      </c>
      <c r="H7950" s="130"/>
      <c r="I7950" s="134"/>
      <c r="J7950" s="123">
        <f>IF(OR(tbl_Metraj22[[#This Row],[TARIH]]="",tbl_Metraj22[[#This Row],[TARIH]]="-"),0,IF(tbl_Metraj22[[#This Row],[YUZDE]]=0,tbl_Metraj22[[#This Row],[METRAJ_BETON]],tbl_Metraj22[[#This Row],[YUZDE]]*tbl_Metraj22[[#This Row],[METRAJ_BETON]]))</f>
        <v>0</v>
      </c>
      <c r="K7950" s="2" t="s">
        <v>22538</v>
      </c>
    </row>
    <row r="7951" spans="1:11" ht="14.25" x14ac:dyDescent="0.2">
      <c r="A7951" s="2" t="s">
        <v>734</v>
      </c>
      <c r="B7951" s="124" t="s">
        <v>11693</v>
      </c>
      <c r="C7951" s="124"/>
      <c r="D7951" s="126">
        <v>1.71</v>
      </c>
      <c r="E7951" s="124" t="s">
        <v>770</v>
      </c>
      <c r="F7951" s="124">
        <v>-3</v>
      </c>
      <c r="G7951" s="2" t="s">
        <v>20536</v>
      </c>
      <c r="H7951" s="130"/>
      <c r="I7951" s="134"/>
      <c r="J7951" s="123">
        <f>IF(OR(tbl_Metraj22[[#This Row],[TARIH]]="",tbl_Metraj22[[#This Row],[TARIH]]="-"),0,IF(tbl_Metraj22[[#This Row],[YUZDE]]=0,tbl_Metraj22[[#This Row],[METRAJ_BETON]],tbl_Metraj22[[#This Row],[YUZDE]]*tbl_Metraj22[[#This Row],[METRAJ_BETON]]))</f>
        <v>0</v>
      </c>
      <c r="K7951" s="2" t="s">
        <v>22670</v>
      </c>
    </row>
    <row r="7952" spans="1:11" ht="14.25" x14ac:dyDescent="0.2">
      <c r="A7952" s="2" t="s">
        <v>734</v>
      </c>
      <c r="B7952" s="124" t="s">
        <v>11694</v>
      </c>
      <c r="C7952" s="124"/>
      <c r="D7952" s="126">
        <v>2.4700000000000002</v>
      </c>
      <c r="E7952" s="124" t="s">
        <v>770</v>
      </c>
      <c r="F7952" s="124">
        <v>-3</v>
      </c>
      <c r="G7952" s="2" t="s">
        <v>20537</v>
      </c>
      <c r="H7952" s="130"/>
      <c r="I7952" s="134"/>
      <c r="J7952" s="123">
        <f>IF(OR(tbl_Metraj22[[#This Row],[TARIH]]="",tbl_Metraj22[[#This Row],[TARIH]]="-"),0,IF(tbl_Metraj22[[#This Row],[YUZDE]]=0,tbl_Metraj22[[#This Row],[METRAJ_BETON]],tbl_Metraj22[[#This Row],[YUZDE]]*tbl_Metraj22[[#This Row],[METRAJ_BETON]]))</f>
        <v>0</v>
      </c>
      <c r="K7952" s="2" t="s">
        <v>23975</v>
      </c>
    </row>
    <row r="7953" spans="1:11" ht="14.25" x14ac:dyDescent="0.2">
      <c r="A7953" s="2" t="s">
        <v>734</v>
      </c>
      <c r="B7953" s="124" t="s">
        <v>11695</v>
      </c>
      <c r="C7953" s="124"/>
      <c r="D7953" s="126">
        <v>1.71</v>
      </c>
      <c r="E7953" s="124" t="s">
        <v>770</v>
      </c>
      <c r="F7953" s="124">
        <v>-3</v>
      </c>
      <c r="G7953" s="2" t="s">
        <v>20538</v>
      </c>
      <c r="H7953" s="130"/>
      <c r="I7953" s="134"/>
      <c r="J7953" s="123">
        <f>IF(OR(tbl_Metraj22[[#This Row],[TARIH]]="",tbl_Metraj22[[#This Row],[TARIH]]="-"),0,IF(tbl_Metraj22[[#This Row],[YUZDE]]=0,tbl_Metraj22[[#This Row],[METRAJ_BETON]],tbl_Metraj22[[#This Row],[YUZDE]]*tbl_Metraj22[[#This Row],[METRAJ_BETON]]))</f>
        <v>0</v>
      </c>
      <c r="K7953" s="2" t="s">
        <v>22565</v>
      </c>
    </row>
    <row r="7954" spans="1:11" ht="14.25" x14ac:dyDescent="0.2">
      <c r="A7954" s="2" t="s">
        <v>734</v>
      </c>
      <c r="B7954" s="124" t="s">
        <v>11696</v>
      </c>
      <c r="C7954" s="124"/>
      <c r="D7954" s="126">
        <v>1.75</v>
      </c>
      <c r="E7954" s="124" t="s">
        <v>770</v>
      </c>
      <c r="F7954" s="124">
        <v>-3</v>
      </c>
      <c r="G7954" s="2" t="s">
        <v>20539</v>
      </c>
      <c r="H7954" s="130"/>
      <c r="I7954" s="134"/>
      <c r="J7954" s="123">
        <f>IF(OR(tbl_Metraj22[[#This Row],[TARIH]]="",tbl_Metraj22[[#This Row],[TARIH]]="-"),0,IF(tbl_Metraj22[[#This Row],[YUZDE]]=0,tbl_Metraj22[[#This Row],[METRAJ_BETON]],tbl_Metraj22[[#This Row],[YUZDE]]*tbl_Metraj22[[#This Row],[METRAJ_BETON]]))</f>
        <v>0</v>
      </c>
      <c r="K7954" s="2" t="s">
        <v>22718</v>
      </c>
    </row>
    <row r="7955" spans="1:11" ht="14.25" x14ac:dyDescent="0.2">
      <c r="A7955" s="2" t="s">
        <v>734</v>
      </c>
      <c r="B7955" s="124" t="s">
        <v>11697</v>
      </c>
      <c r="C7955" s="124"/>
      <c r="D7955" s="126">
        <v>1.71</v>
      </c>
      <c r="E7955" s="124" t="s">
        <v>770</v>
      </c>
      <c r="F7955" s="124">
        <v>-3</v>
      </c>
      <c r="G7955" s="2" t="s">
        <v>20540</v>
      </c>
      <c r="H7955" s="130"/>
      <c r="I7955" s="134"/>
      <c r="J7955" s="123">
        <f>IF(OR(tbl_Metraj22[[#This Row],[TARIH]]="",tbl_Metraj22[[#This Row],[TARIH]]="-"),0,IF(tbl_Metraj22[[#This Row],[YUZDE]]=0,tbl_Metraj22[[#This Row],[METRAJ_BETON]],tbl_Metraj22[[#This Row],[YUZDE]]*tbl_Metraj22[[#This Row],[METRAJ_BETON]]))</f>
        <v>0</v>
      </c>
      <c r="K7955" s="2" t="s">
        <v>22568</v>
      </c>
    </row>
    <row r="7956" spans="1:11" ht="14.25" x14ac:dyDescent="0.2">
      <c r="A7956" s="2" t="s">
        <v>734</v>
      </c>
      <c r="B7956" s="124" t="s">
        <v>11698</v>
      </c>
      <c r="C7956" s="124"/>
      <c r="D7956" s="126">
        <v>1.42</v>
      </c>
      <c r="E7956" s="124" t="s">
        <v>770</v>
      </c>
      <c r="F7956" s="124">
        <v>-3</v>
      </c>
      <c r="G7956" s="2" t="s">
        <v>20541</v>
      </c>
      <c r="H7956" s="130"/>
      <c r="I7956" s="134"/>
      <c r="J7956" s="123">
        <f>IF(OR(tbl_Metraj22[[#This Row],[TARIH]]="",tbl_Metraj22[[#This Row],[TARIH]]="-"),0,IF(tbl_Metraj22[[#This Row],[YUZDE]]=0,tbl_Metraj22[[#This Row],[METRAJ_BETON]],tbl_Metraj22[[#This Row],[YUZDE]]*tbl_Metraj22[[#This Row],[METRAJ_BETON]]))</f>
        <v>0</v>
      </c>
      <c r="K7956" s="2" t="s">
        <v>22610</v>
      </c>
    </row>
    <row r="7957" spans="1:11" ht="14.25" x14ac:dyDescent="0.2">
      <c r="A7957" s="2" t="s">
        <v>734</v>
      </c>
      <c r="B7957" s="124" t="s">
        <v>11699</v>
      </c>
      <c r="C7957" s="124"/>
      <c r="D7957" s="126">
        <v>2.2400000000000002</v>
      </c>
      <c r="E7957" s="124" t="s">
        <v>770</v>
      </c>
      <c r="F7957" s="124">
        <v>-3</v>
      </c>
      <c r="G7957" s="2" t="s">
        <v>20542</v>
      </c>
      <c r="H7957" s="130"/>
      <c r="I7957" s="134"/>
      <c r="J7957" s="123">
        <f>IF(OR(tbl_Metraj22[[#This Row],[TARIH]]="",tbl_Metraj22[[#This Row],[TARIH]]="-"),0,IF(tbl_Metraj22[[#This Row],[YUZDE]]=0,tbl_Metraj22[[#This Row],[METRAJ_BETON]],tbl_Metraj22[[#This Row],[YUZDE]]*tbl_Metraj22[[#This Row],[METRAJ_BETON]]))</f>
        <v>0</v>
      </c>
      <c r="K7957" s="2" t="s">
        <v>22609</v>
      </c>
    </row>
    <row r="7958" spans="1:11" ht="14.25" x14ac:dyDescent="0.2">
      <c r="A7958" s="2" t="s">
        <v>734</v>
      </c>
      <c r="B7958" s="124" t="s">
        <v>11705</v>
      </c>
      <c r="C7958" s="124"/>
      <c r="D7958" s="126">
        <v>2.02</v>
      </c>
      <c r="E7958" s="124" t="s">
        <v>770</v>
      </c>
      <c r="F7958" s="124">
        <v>-3</v>
      </c>
      <c r="G7958" s="2" t="s">
        <v>20543</v>
      </c>
      <c r="H7958" s="130"/>
      <c r="I7958" s="134"/>
      <c r="J7958" s="123">
        <f>IF(OR(tbl_Metraj22[[#This Row],[TARIH]]="",tbl_Metraj22[[#This Row],[TARIH]]="-"),0,IF(tbl_Metraj22[[#This Row],[YUZDE]]=0,tbl_Metraj22[[#This Row],[METRAJ_BETON]],tbl_Metraj22[[#This Row],[YUZDE]]*tbl_Metraj22[[#This Row],[METRAJ_BETON]]))</f>
        <v>0</v>
      </c>
      <c r="K7958" s="2" t="s">
        <v>22748</v>
      </c>
    </row>
    <row r="7959" spans="1:11" ht="14.25" x14ac:dyDescent="0.2">
      <c r="A7959" s="2" t="s">
        <v>734</v>
      </c>
      <c r="B7959" s="124" t="s">
        <v>11919</v>
      </c>
      <c r="C7959" s="124"/>
      <c r="D7959" s="126">
        <v>0.73</v>
      </c>
      <c r="E7959" s="124" t="s">
        <v>770</v>
      </c>
      <c r="F7959" s="124">
        <v>-3</v>
      </c>
      <c r="G7959" s="2" t="s">
        <v>20544</v>
      </c>
      <c r="H7959" s="130"/>
      <c r="I7959" s="134"/>
      <c r="J7959" s="123">
        <f>IF(OR(tbl_Metraj22[[#This Row],[TARIH]]="",tbl_Metraj22[[#This Row],[TARIH]]="-"),0,IF(tbl_Metraj22[[#This Row],[YUZDE]]=0,tbl_Metraj22[[#This Row],[METRAJ_BETON]],tbl_Metraj22[[#This Row],[YUZDE]]*tbl_Metraj22[[#This Row],[METRAJ_BETON]]))</f>
        <v>0</v>
      </c>
      <c r="K7959" s="2" t="s">
        <v>22675</v>
      </c>
    </row>
    <row r="7960" spans="1:11" ht="14.25" x14ac:dyDescent="0.2">
      <c r="A7960" s="2" t="s">
        <v>728</v>
      </c>
      <c r="B7960" s="124" t="s">
        <v>12494</v>
      </c>
      <c r="C7960" s="124"/>
      <c r="D7960" s="126">
        <v>1.19</v>
      </c>
      <c r="E7960" s="124" t="s">
        <v>770</v>
      </c>
      <c r="F7960" s="124">
        <v>-3</v>
      </c>
      <c r="G7960" s="2" t="s">
        <v>20545</v>
      </c>
      <c r="H7960" s="130"/>
      <c r="I7960" s="134"/>
      <c r="J7960" s="123">
        <f>IF(OR(tbl_Metraj22[[#This Row],[TARIH]]="",tbl_Metraj22[[#This Row],[TARIH]]="-"),0,IF(tbl_Metraj22[[#This Row],[YUZDE]]=0,tbl_Metraj22[[#This Row],[METRAJ_BETON]],tbl_Metraj22[[#This Row],[YUZDE]]*tbl_Metraj22[[#This Row],[METRAJ_BETON]]))</f>
        <v>0</v>
      </c>
      <c r="K7960" s="2" t="s">
        <v>1001</v>
      </c>
    </row>
    <row r="7961" spans="1:11" ht="14.25" x14ac:dyDescent="0.2">
      <c r="A7961" s="2" t="s">
        <v>728</v>
      </c>
      <c r="B7961" s="124" t="s">
        <v>12497</v>
      </c>
      <c r="C7961" s="124"/>
      <c r="D7961" s="126">
        <v>0.79</v>
      </c>
      <c r="E7961" s="124" t="s">
        <v>770</v>
      </c>
      <c r="F7961" s="124">
        <v>-3</v>
      </c>
      <c r="G7961" s="2" t="s">
        <v>20546</v>
      </c>
      <c r="H7961" s="130"/>
      <c r="I7961" s="134"/>
      <c r="J7961" s="123">
        <f>IF(OR(tbl_Metraj22[[#This Row],[TARIH]]="",tbl_Metraj22[[#This Row],[TARIH]]="-"),0,IF(tbl_Metraj22[[#This Row],[YUZDE]]=0,tbl_Metraj22[[#This Row],[METRAJ_BETON]],tbl_Metraj22[[#This Row],[YUZDE]]*tbl_Metraj22[[#This Row],[METRAJ_BETON]]))</f>
        <v>0</v>
      </c>
      <c r="K7961" s="2" t="s">
        <v>1675</v>
      </c>
    </row>
    <row r="7962" spans="1:11" ht="14.25" x14ac:dyDescent="0.2">
      <c r="A7962" s="2" t="s">
        <v>728</v>
      </c>
      <c r="B7962" s="124" t="s">
        <v>12498</v>
      </c>
      <c r="C7962" s="124"/>
      <c r="D7962" s="126">
        <v>2.57</v>
      </c>
      <c r="E7962" s="124" t="s">
        <v>770</v>
      </c>
      <c r="F7962" s="124">
        <v>-3</v>
      </c>
      <c r="G7962" s="2" t="s">
        <v>20547</v>
      </c>
      <c r="H7962" s="130"/>
      <c r="I7962" s="134"/>
      <c r="J7962" s="123">
        <f>IF(OR(tbl_Metraj22[[#This Row],[TARIH]]="",tbl_Metraj22[[#This Row],[TARIH]]="-"),0,IF(tbl_Metraj22[[#This Row],[YUZDE]]=0,tbl_Metraj22[[#This Row],[METRAJ_BETON]],tbl_Metraj22[[#This Row],[YUZDE]]*tbl_Metraj22[[#This Row],[METRAJ_BETON]]))</f>
        <v>0</v>
      </c>
      <c r="K7962" s="2" t="s">
        <v>1670</v>
      </c>
    </row>
    <row r="7963" spans="1:11" ht="14.25" x14ac:dyDescent="0.2">
      <c r="A7963" s="2" t="s">
        <v>728</v>
      </c>
      <c r="B7963" s="124" t="s">
        <v>12499</v>
      </c>
      <c r="C7963" s="124"/>
      <c r="D7963" s="126">
        <v>5.25</v>
      </c>
      <c r="E7963" s="124" t="s">
        <v>770</v>
      </c>
      <c r="F7963" s="124">
        <v>-3</v>
      </c>
      <c r="G7963" s="2" t="s">
        <v>20548</v>
      </c>
      <c r="H7963" s="130"/>
      <c r="I7963" s="134"/>
      <c r="J7963" s="123">
        <f>IF(OR(tbl_Metraj22[[#This Row],[TARIH]]="",tbl_Metraj22[[#This Row],[TARIH]]="-"),0,IF(tbl_Metraj22[[#This Row],[YUZDE]]=0,tbl_Metraj22[[#This Row],[METRAJ_BETON]],tbl_Metraj22[[#This Row],[YUZDE]]*tbl_Metraj22[[#This Row],[METRAJ_BETON]]))</f>
        <v>0</v>
      </c>
      <c r="K7963" s="2" t="s">
        <v>1663</v>
      </c>
    </row>
    <row r="7964" spans="1:11" ht="14.25" x14ac:dyDescent="0.2">
      <c r="A7964" s="2" t="s">
        <v>728</v>
      </c>
      <c r="B7964" s="124" t="s">
        <v>12509</v>
      </c>
      <c r="C7964" s="124"/>
      <c r="D7964" s="126">
        <v>2.97</v>
      </c>
      <c r="E7964" s="124" t="s">
        <v>770</v>
      </c>
      <c r="F7964" s="124">
        <v>-3</v>
      </c>
      <c r="G7964" s="2" t="s">
        <v>20549</v>
      </c>
      <c r="H7964" s="130"/>
      <c r="I7964" s="134"/>
      <c r="J7964" s="123">
        <f>IF(OR(tbl_Metraj22[[#This Row],[TARIH]]="",tbl_Metraj22[[#This Row],[TARIH]]="-"),0,IF(tbl_Metraj22[[#This Row],[YUZDE]]=0,tbl_Metraj22[[#This Row],[METRAJ_BETON]],tbl_Metraj22[[#This Row],[YUZDE]]*tbl_Metraj22[[#This Row],[METRAJ_BETON]]))</f>
        <v>0</v>
      </c>
      <c r="K7964" s="2" t="s">
        <v>1017</v>
      </c>
    </row>
    <row r="7965" spans="1:11" ht="14.25" x14ac:dyDescent="0.2">
      <c r="A7965" s="2" t="s">
        <v>728</v>
      </c>
      <c r="B7965" s="124" t="s">
        <v>12510</v>
      </c>
      <c r="C7965" s="124"/>
      <c r="D7965" s="126">
        <v>2.11</v>
      </c>
      <c r="E7965" s="124" t="s">
        <v>770</v>
      </c>
      <c r="F7965" s="124">
        <v>-3</v>
      </c>
      <c r="G7965" s="2" t="s">
        <v>20550</v>
      </c>
      <c r="H7965" s="130"/>
      <c r="I7965" s="134"/>
      <c r="J7965" s="123">
        <f>IF(OR(tbl_Metraj22[[#This Row],[TARIH]]="",tbl_Metraj22[[#This Row],[TARIH]]="-"),0,IF(tbl_Metraj22[[#This Row],[YUZDE]]=0,tbl_Metraj22[[#This Row],[METRAJ_BETON]],tbl_Metraj22[[#This Row],[YUZDE]]*tbl_Metraj22[[#This Row],[METRAJ_BETON]]))</f>
        <v>0</v>
      </c>
      <c r="K7965" s="2" t="s">
        <v>1018</v>
      </c>
    </row>
    <row r="7966" spans="1:11" ht="14.25" x14ac:dyDescent="0.2">
      <c r="A7966" s="2" t="s">
        <v>728</v>
      </c>
      <c r="B7966" s="124" t="s">
        <v>12511</v>
      </c>
      <c r="C7966" s="124"/>
      <c r="D7966" s="126">
        <v>4.74</v>
      </c>
      <c r="E7966" s="124" t="s">
        <v>770</v>
      </c>
      <c r="F7966" s="124">
        <v>-3</v>
      </c>
      <c r="G7966" s="2" t="s">
        <v>20551</v>
      </c>
      <c r="H7966" s="130"/>
      <c r="I7966" s="134"/>
      <c r="J7966" s="123">
        <f>IF(OR(tbl_Metraj22[[#This Row],[TARIH]]="",tbl_Metraj22[[#This Row],[TARIH]]="-"),0,IF(tbl_Metraj22[[#This Row],[YUZDE]]=0,tbl_Metraj22[[#This Row],[METRAJ_BETON]],tbl_Metraj22[[#This Row],[YUZDE]]*tbl_Metraj22[[#This Row],[METRAJ_BETON]]))</f>
        <v>0</v>
      </c>
      <c r="K7966" s="2" t="s">
        <v>1664</v>
      </c>
    </row>
    <row r="7967" spans="1:11" ht="14.25" x14ac:dyDescent="0.2">
      <c r="A7967" s="2" t="s">
        <v>728</v>
      </c>
      <c r="B7967" s="124" t="s">
        <v>12512</v>
      </c>
      <c r="C7967" s="124"/>
      <c r="D7967" s="126">
        <v>4.74</v>
      </c>
      <c r="E7967" s="124" t="s">
        <v>770</v>
      </c>
      <c r="F7967" s="124">
        <v>-3</v>
      </c>
      <c r="G7967" s="2" t="s">
        <v>20552</v>
      </c>
      <c r="H7967" s="130"/>
      <c r="I7967" s="134"/>
      <c r="J7967" s="123">
        <f>IF(OR(tbl_Metraj22[[#This Row],[TARIH]]="",tbl_Metraj22[[#This Row],[TARIH]]="-"),0,IF(tbl_Metraj22[[#This Row],[YUZDE]]=0,tbl_Metraj22[[#This Row],[METRAJ_BETON]],tbl_Metraj22[[#This Row],[YUZDE]]*tbl_Metraj22[[#This Row],[METRAJ_BETON]]))</f>
        <v>0</v>
      </c>
      <c r="K7967" s="2" t="s">
        <v>1665</v>
      </c>
    </row>
    <row r="7968" spans="1:11" ht="14.25" x14ac:dyDescent="0.2">
      <c r="A7968" s="2" t="s">
        <v>728</v>
      </c>
      <c r="B7968" s="124" t="s">
        <v>12513</v>
      </c>
      <c r="C7968" s="124"/>
      <c r="D7968" s="126">
        <v>5.25</v>
      </c>
      <c r="E7968" s="124" t="s">
        <v>770</v>
      </c>
      <c r="F7968" s="124">
        <v>-3</v>
      </c>
      <c r="G7968" s="2" t="s">
        <v>20553</v>
      </c>
      <c r="H7968" s="130"/>
      <c r="I7968" s="134"/>
      <c r="J7968" s="123">
        <f>IF(OR(tbl_Metraj22[[#This Row],[TARIH]]="",tbl_Metraj22[[#This Row],[TARIH]]="-"),0,IF(tbl_Metraj22[[#This Row],[YUZDE]]=0,tbl_Metraj22[[#This Row],[METRAJ_BETON]],tbl_Metraj22[[#This Row],[YUZDE]]*tbl_Metraj22[[#This Row],[METRAJ_BETON]]))</f>
        <v>0</v>
      </c>
      <c r="K7968" s="2" t="s">
        <v>1666</v>
      </c>
    </row>
    <row r="7969" spans="1:11" ht="14.25" x14ac:dyDescent="0.2">
      <c r="A7969" s="2" t="s">
        <v>728</v>
      </c>
      <c r="B7969" s="124" t="s">
        <v>12514</v>
      </c>
      <c r="C7969" s="124"/>
      <c r="D7969" s="126">
        <v>3.17</v>
      </c>
      <c r="E7969" s="124" t="s">
        <v>770</v>
      </c>
      <c r="F7969" s="124">
        <v>-3</v>
      </c>
      <c r="G7969" s="2" t="s">
        <v>20554</v>
      </c>
      <c r="H7969" s="130"/>
      <c r="I7969" s="134"/>
      <c r="J7969" s="123">
        <f>IF(OR(tbl_Metraj22[[#This Row],[TARIH]]="",tbl_Metraj22[[#This Row],[TARIH]]="-"),0,IF(tbl_Metraj22[[#This Row],[YUZDE]]=0,tbl_Metraj22[[#This Row],[METRAJ_BETON]],tbl_Metraj22[[#This Row],[YUZDE]]*tbl_Metraj22[[#This Row],[METRAJ_BETON]]))</f>
        <v>0</v>
      </c>
      <c r="K7969" s="2" t="s">
        <v>1649</v>
      </c>
    </row>
    <row r="7970" spans="1:11" ht="14.25" x14ac:dyDescent="0.2">
      <c r="A7970" s="2" t="s">
        <v>728</v>
      </c>
      <c r="B7970" s="124" t="s">
        <v>12515</v>
      </c>
      <c r="C7970" s="124"/>
      <c r="D7970" s="126">
        <v>1.98</v>
      </c>
      <c r="E7970" s="124" t="s">
        <v>770</v>
      </c>
      <c r="F7970" s="124">
        <v>-3</v>
      </c>
      <c r="G7970" s="2" t="s">
        <v>20555</v>
      </c>
      <c r="H7970" s="130"/>
      <c r="I7970" s="134"/>
      <c r="J7970" s="123">
        <f>IF(OR(tbl_Metraj22[[#This Row],[TARIH]]="",tbl_Metraj22[[#This Row],[TARIH]]="-"),0,IF(tbl_Metraj22[[#This Row],[YUZDE]]=0,tbl_Metraj22[[#This Row],[METRAJ_BETON]],tbl_Metraj22[[#This Row],[YUZDE]]*tbl_Metraj22[[#This Row],[METRAJ_BETON]]))</f>
        <v>0</v>
      </c>
      <c r="K7970" s="2" t="s">
        <v>1671</v>
      </c>
    </row>
    <row r="7971" spans="1:11" ht="14.25" x14ac:dyDescent="0.2">
      <c r="A7971" s="2" t="s">
        <v>728</v>
      </c>
      <c r="B7971" s="124" t="s">
        <v>12516</v>
      </c>
      <c r="C7971" s="124"/>
      <c r="D7971" s="126">
        <v>1.98</v>
      </c>
      <c r="E7971" s="124" t="s">
        <v>770</v>
      </c>
      <c r="F7971" s="124">
        <v>-3</v>
      </c>
      <c r="G7971" s="2" t="s">
        <v>20556</v>
      </c>
      <c r="H7971" s="130"/>
      <c r="I7971" s="134"/>
      <c r="J7971" s="123">
        <f>IF(OR(tbl_Metraj22[[#This Row],[TARIH]]="",tbl_Metraj22[[#This Row],[TARIH]]="-"),0,IF(tbl_Metraj22[[#This Row],[YUZDE]]=0,tbl_Metraj22[[#This Row],[METRAJ_BETON]],tbl_Metraj22[[#This Row],[YUZDE]]*tbl_Metraj22[[#This Row],[METRAJ_BETON]]))</f>
        <v>0</v>
      </c>
      <c r="K7971" s="2" t="s">
        <v>1672</v>
      </c>
    </row>
    <row r="7972" spans="1:11" ht="14.25" x14ac:dyDescent="0.2">
      <c r="A7972" s="2" t="s">
        <v>728</v>
      </c>
      <c r="B7972" s="124" t="s">
        <v>12517</v>
      </c>
      <c r="C7972" s="124"/>
      <c r="D7972" s="126">
        <v>2.57</v>
      </c>
      <c r="E7972" s="124" t="s">
        <v>770</v>
      </c>
      <c r="F7972" s="124">
        <v>-3</v>
      </c>
      <c r="G7972" s="2" t="s">
        <v>20557</v>
      </c>
      <c r="H7972" s="130"/>
      <c r="I7972" s="134"/>
      <c r="J7972" s="123">
        <f>IF(OR(tbl_Metraj22[[#This Row],[TARIH]]="",tbl_Metraj22[[#This Row],[TARIH]]="-"),0,IF(tbl_Metraj22[[#This Row],[YUZDE]]=0,tbl_Metraj22[[#This Row],[METRAJ_BETON]],tbl_Metraj22[[#This Row],[YUZDE]]*tbl_Metraj22[[#This Row],[METRAJ_BETON]]))</f>
        <v>0</v>
      </c>
      <c r="K7972" s="2" t="s">
        <v>1673</v>
      </c>
    </row>
    <row r="7973" spans="1:11" ht="14.25" x14ac:dyDescent="0.2">
      <c r="A7973" s="2" t="s">
        <v>728</v>
      </c>
      <c r="B7973" s="124" t="s">
        <v>12518</v>
      </c>
      <c r="C7973" s="124"/>
      <c r="D7973" s="126">
        <v>2.1800000000000002</v>
      </c>
      <c r="E7973" s="124" t="s">
        <v>770</v>
      </c>
      <c r="F7973" s="124">
        <v>-3</v>
      </c>
      <c r="G7973" s="2" t="s">
        <v>20558</v>
      </c>
      <c r="H7973" s="130"/>
      <c r="I7973" s="134"/>
      <c r="J7973" s="123">
        <f>IF(OR(tbl_Metraj22[[#This Row],[TARIH]]="",tbl_Metraj22[[#This Row],[TARIH]]="-"),0,IF(tbl_Metraj22[[#This Row],[YUZDE]]=0,tbl_Metraj22[[#This Row],[METRAJ_BETON]],tbl_Metraj22[[#This Row],[YUZDE]]*tbl_Metraj22[[#This Row],[METRAJ_BETON]]))</f>
        <v>0</v>
      </c>
      <c r="K7973" s="2" t="s">
        <v>1016</v>
      </c>
    </row>
    <row r="7974" spans="1:11" ht="14.25" x14ac:dyDescent="0.2">
      <c r="A7974" s="2" t="s">
        <v>728</v>
      </c>
      <c r="B7974" s="124" t="s">
        <v>12519</v>
      </c>
      <c r="C7974" s="124"/>
      <c r="D7974" s="126">
        <v>2.64</v>
      </c>
      <c r="E7974" s="124" t="s">
        <v>770</v>
      </c>
      <c r="F7974" s="124">
        <v>-3</v>
      </c>
      <c r="G7974" s="2" t="s">
        <v>20559</v>
      </c>
      <c r="H7974" s="130"/>
      <c r="I7974" s="134"/>
      <c r="J7974" s="123">
        <f>IF(OR(tbl_Metraj22[[#This Row],[TARIH]]="",tbl_Metraj22[[#This Row],[TARIH]]="-"),0,IF(tbl_Metraj22[[#This Row],[YUZDE]]=0,tbl_Metraj22[[#This Row],[METRAJ_BETON]],tbl_Metraj22[[#This Row],[YUZDE]]*tbl_Metraj22[[#This Row],[METRAJ_BETON]]))</f>
        <v>0</v>
      </c>
      <c r="K7974" s="2" t="s">
        <v>977</v>
      </c>
    </row>
    <row r="7975" spans="1:11" ht="14.25" x14ac:dyDescent="0.2">
      <c r="A7975" s="2" t="s">
        <v>728</v>
      </c>
      <c r="B7975" s="124" t="s">
        <v>12520</v>
      </c>
      <c r="C7975" s="124"/>
      <c r="D7975" s="126">
        <v>4.08</v>
      </c>
      <c r="E7975" s="124" t="s">
        <v>770</v>
      </c>
      <c r="F7975" s="124">
        <v>-3</v>
      </c>
      <c r="G7975" s="2" t="s">
        <v>20560</v>
      </c>
      <c r="H7975" s="130"/>
      <c r="I7975" s="134"/>
      <c r="J7975" s="123">
        <f>IF(OR(tbl_Metraj22[[#This Row],[TARIH]]="",tbl_Metraj22[[#This Row],[TARIH]]="-"),0,IF(tbl_Metraj22[[#This Row],[YUZDE]]=0,tbl_Metraj22[[#This Row],[METRAJ_BETON]],tbl_Metraj22[[#This Row],[YUZDE]]*tbl_Metraj22[[#This Row],[METRAJ_BETON]]))</f>
        <v>0</v>
      </c>
      <c r="K7975" s="2" t="s">
        <v>995</v>
      </c>
    </row>
    <row r="7976" spans="1:11" ht="14.25" x14ac:dyDescent="0.2">
      <c r="A7976" s="2" t="s">
        <v>728</v>
      </c>
      <c r="B7976" s="124" t="s">
        <v>12522</v>
      </c>
      <c r="C7976" s="124"/>
      <c r="D7976" s="126">
        <v>4.08</v>
      </c>
      <c r="E7976" s="124" t="s">
        <v>770</v>
      </c>
      <c r="F7976" s="124">
        <v>-3</v>
      </c>
      <c r="G7976" s="2" t="s">
        <v>20561</v>
      </c>
      <c r="H7976" s="130"/>
      <c r="I7976" s="134"/>
      <c r="J7976" s="123">
        <f>IF(OR(tbl_Metraj22[[#This Row],[TARIH]]="",tbl_Metraj22[[#This Row],[TARIH]]="-"),0,IF(tbl_Metraj22[[#This Row],[YUZDE]]=0,tbl_Metraj22[[#This Row],[METRAJ_BETON]],tbl_Metraj22[[#This Row],[YUZDE]]*tbl_Metraj22[[#This Row],[METRAJ_BETON]]))</f>
        <v>0</v>
      </c>
      <c r="K7976" s="2" t="s">
        <v>996</v>
      </c>
    </row>
    <row r="7977" spans="1:11" ht="14.25" x14ac:dyDescent="0.2">
      <c r="A7977" s="2" t="s">
        <v>728</v>
      </c>
      <c r="B7977" s="124" t="s">
        <v>12523</v>
      </c>
      <c r="C7977" s="124"/>
      <c r="D7977" s="126">
        <v>2.11</v>
      </c>
      <c r="E7977" s="124" t="s">
        <v>770</v>
      </c>
      <c r="F7977" s="124">
        <v>-3</v>
      </c>
      <c r="G7977" s="2" t="s">
        <v>20562</v>
      </c>
      <c r="H7977" s="130"/>
      <c r="I7977" s="134"/>
      <c r="J7977" s="123">
        <f>IF(OR(tbl_Metraj22[[#This Row],[TARIH]]="",tbl_Metraj22[[#This Row],[TARIH]]="-"),0,IF(tbl_Metraj22[[#This Row],[YUZDE]]=0,tbl_Metraj22[[#This Row],[METRAJ_BETON]],tbl_Metraj22[[#This Row],[YUZDE]]*tbl_Metraj22[[#This Row],[METRAJ_BETON]]))</f>
        <v>0</v>
      </c>
      <c r="K7977" s="2" t="s">
        <v>1009</v>
      </c>
    </row>
    <row r="7978" spans="1:11" ht="14.25" x14ac:dyDescent="0.2">
      <c r="A7978" s="2" t="s">
        <v>728</v>
      </c>
      <c r="B7978" s="124" t="s">
        <v>12524</v>
      </c>
      <c r="C7978" s="124"/>
      <c r="D7978" s="126">
        <v>2.11</v>
      </c>
      <c r="E7978" s="124" t="s">
        <v>770</v>
      </c>
      <c r="F7978" s="124">
        <v>-3</v>
      </c>
      <c r="G7978" s="2" t="s">
        <v>20563</v>
      </c>
      <c r="H7978" s="130"/>
      <c r="I7978" s="134"/>
      <c r="J7978" s="123">
        <f>IF(OR(tbl_Metraj22[[#This Row],[TARIH]]="",tbl_Metraj22[[#This Row],[TARIH]]="-"),0,IF(tbl_Metraj22[[#This Row],[YUZDE]]=0,tbl_Metraj22[[#This Row],[METRAJ_BETON]],tbl_Metraj22[[#This Row],[YUZDE]]*tbl_Metraj22[[#This Row],[METRAJ_BETON]]))</f>
        <v>0</v>
      </c>
      <c r="K7978" s="2" t="s">
        <v>1012</v>
      </c>
    </row>
    <row r="7979" spans="1:11" ht="14.25" x14ac:dyDescent="0.2">
      <c r="A7979" s="2" t="s">
        <v>728</v>
      </c>
      <c r="B7979" s="124" t="s">
        <v>12525</v>
      </c>
      <c r="C7979" s="124"/>
      <c r="D7979" s="126">
        <v>2.11</v>
      </c>
      <c r="E7979" s="124" t="s">
        <v>770</v>
      </c>
      <c r="F7979" s="124">
        <v>-3</v>
      </c>
      <c r="G7979" s="2" t="s">
        <v>20564</v>
      </c>
      <c r="H7979" s="130"/>
      <c r="I7979" s="134"/>
      <c r="J7979" s="123">
        <f>IF(OR(tbl_Metraj22[[#This Row],[TARIH]]="",tbl_Metraj22[[#This Row],[TARIH]]="-"),0,IF(tbl_Metraj22[[#This Row],[YUZDE]]=0,tbl_Metraj22[[#This Row],[METRAJ_BETON]],tbl_Metraj22[[#This Row],[YUZDE]]*tbl_Metraj22[[#This Row],[METRAJ_BETON]]))</f>
        <v>0</v>
      </c>
      <c r="K7979" s="2" t="s">
        <v>1003</v>
      </c>
    </row>
    <row r="7980" spans="1:11" ht="14.25" x14ac:dyDescent="0.2">
      <c r="A7980" s="2" t="s">
        <v>728</v>
      </c>
      <c r="B7980" s="124" t="s">
        <v>12526</v>
      </c>
      <c r="C7980" s="124"/>
      <c r="D7980" s="126">
        <v>2.11</v>
      </c>
      <c r="E7980" s="124" t="s">
        <v>770</v>
      </c>
      <c r="F7980" s="124">
        <v>-3</v>
      </c>
      <c r="G7980" s="2" t="s">
        <v>20565</v>
      </c>
      <c r="H7980" s="130"/>
      <c r="I7980" s="134"/>
      <c r="J7980" s="123">
        <f>IF(OR(tbl_Metraj22[[#This Row],[TARIH]]="",tbl_Metraj22[[#This Row],[TARIH]]="-"),0,IF(tbl_Metraj22[[#This Row],[YUZDE]]=0,tbl_Metraj22[[#This Row],[METRAJ_BETON]],tbl_Metraj22[[#This Row],[YUZDE]]*tbl_Metraj22[[#This Row],[METRAJ_BETON]]))</f>
        <v>0</v>
      </c>
      <c r="K7980" s="2" t="s">
        <v>1011</v>
      </c>
    </row>
    <row r="7981" spans="1:11" ht="14.25" x14ac:dyDescent="0.2">
      <c r="A7981" s="2" t="s">
        <v>728</v>
      </c>
      <c r="B7981" s="124" t="s">
        <v>12527</v>
      </c>
      <c r="C7981" s="124"/>
      <c r="D7981" s="126">
        <v>2.11</v>
      </c>
      <c r="E7981" s="124" t="s">
        <v>770</v>
      </c>
      <c r="F7981" s="124">
        <v>-3</v>
      </c>
      <c r="G7981" s="2" t="s">
        <v>20566</v>
      </c>
      <c r="H7981" s="130"/>
      <c r="I7981" s="134"/>
      <c r="J7981" s="123">
        <f>IF(OR(tbl_Metraj22[[#This Row],[TARIH]]="",tbl_Metraj22[[#This Row],[TARIH]]="-"),0,IF(tbl_Metraj22[[#This Row],[YUZDE]]=0,tbl_Metraj22[[#This Row],[METRAJ_BETON]],tbl_Metraj22[[#This Row],[YUZDE]]*tbl_Metraj22[[#This Row],[METRAJ_BETON]]))</f>
        <v>0</v>
      </c>
      <c r="K7981" s="2" t="s">
        <v>1010</v>
      </c>
    </row>
    <row r="7982" spans="1:11" ht="14.25" x14ac:dyDescent="0.2">
      <c r="A7982" s="2" t="s">
        <v>728</v>
      </c>
      <c r="B7982" s="124" t="s">
        <v>12528</v>
      </c>
      <c r="C7982" s="124"/>
      <c r="D7982" s="126">
        <v>2.11</v>
      </c>
      <c r="E7982" s="124" t="s">
        <v>770</v>
      </c>
      <c r="F7982" s="124">
        <v>-3</v>
      </c>
      <c r="G7982" s="2" t="s">
        <v>20567</v>
      </c>
      <c r="H7982" s="130"/>
      <c r="I7982" s="134"/>
      <c r="J7982" s="123">
        <f>IF(OR(tbl_Metraj22[[#This Row],[TARIH]]="",tbl_Metraj22[[#This Row],[TARIH]]="-"),0,IF(tbl_Metraj22[[#This Row],[YUZDE]]=0,tbl_Metraj22[[#This Row],[METRAJ_BETON]],tbl_Metraj22[[#This Row],[YUZDE]]*tbl_Metraj22[[#This Row],[METRAJ_BETON]]))</f>
        <v>0</v>
      </c>
      <c r="K7982" s="2" t="s">
        <v>1002</v>
      </c>
    </row>
    <row r="7983" spans="1:11" ht="14.25" x14ac:dyDescent="0.2">
      <c r="A7983" s="2" t="s">
        <v>728</v>
      </c>
      <c r="B7983" s="124" t="s">
        <v>12529</v>
      </c>
      <c r="C7983" s="124"/>
      <c r="D7983" s="126">
        <v>2.11</v>
      </c>
      <c r="E7983" s="124" t="s">
        <v>770</v>
      </c>
      <c r="F7983" s="124">
        <v>-3</v>
      </c>
      <c r="G7983" s="2" t="s">
        <v>20568</v>
      </c>
      <c r="H7983" s="130"/>
      <c r="I7983" s="134"/>
      <c r="J7983" s="123">
        <f>IF(OR(tbl_Metraj22[[#This Row],[TARIH]]="",tbl_Metraj22[[#This Row],[TARIH]]="-"),0,IF(tbl_Metraj22[[#This Row],[YUZDE]]=0,tbl_Metraj22[[#This Row],[METRAJ_BETON]],tbl_Metraj22[[#This Row],[YUZDE]]*tbl_Metraj22[[#This Row],[METRAJ_BETON]]))</f>
        <v>0</v>
      </c>
      <c r="K7983" s="2" t="s">
        <v>1014</v>
      </c>
    </row>
    <row r="7984" spans="1:11" ht="14.25" x14ac:dyDescent="0.2">
      <c r="A7984" s="2" t="s">
        <v>728</v>
      </c>
      <c r="B7984" s="124" t="s">
        <v>12530</v>
      </c>
      <c r="C7984" s="124"/>
      <c r="D7984" s="126">
        <v>2.1800000000000002</v>
      </c>
      <c r="E7984" s="124" t="s">
        <v>770</v>
      </c>
      <c r="F7984" s="124">
        <v>-3</v>
      </c>
      <c r="G7984" s="2" t="s">
        <v>20569</v>
      </c>
      <c r="H7984" s="130"/>
      <c r="I7984" s="134"/>
      <c r="J7984" s="123">
        <f>IF(OR(tbl_Metraj22[[#This Row],[TARIH]]="",tbl_Metraj22[[#This Row],[TARIH]]="-"),0,IF(tbl_Metraj22[[#This Row],[YUZDE]]=0,tbl_Metraj22[[#This Row],[METRAJ_BETON]],tbl_Metraj22[[#This Row],[YUZDE]]*tbl_Metraj22[[#This Row],[METRAJ_BETON]]))</f>
        <v>0</v>
      </c>
      <c r="K7984" s="2" t="s">
        <v>1005</v>
      </c>
    </row>
    <row r="7985" spans="1:11" ht="14.25" x14ac:dyDescent="0.2">
      <c r="A7985" s="2" t="s">
        <v>728</v>
      </c>
      <c r="B7985" s="124" t="s">
        <v>12531</v>
      </c>
      <c r="C7985" s="124"/>
      <c r="D7985" s="126">
        <v>3.7</v>
      </c>
      <c r="E7985" s="124" t="s">
        <v>770</v>
      </c>
      <c r="F7985" s="124">
        <v>-3</v>
      </c>
      <c r="G7985" s="2" t="s">
        <v>20570</v>
      </c>
      <c r="H7985" s="130"/>
      <c r="I7985" s="134"/>
      <c r="J7985" s="123">
        <f>IF(OR(tbl_Metraj22[[#This Row],[TARIH]]="",tbl_Metraj22[[#This Row],[TARIH]]="-"),0,IF(tbl_Metraj22[[#This Row],[YUZDE]]=0,tbl_Metraj22[[#This Row],[METRAJ_BETON]],tbl_Metraj22[[#This Row],[YUZDE]]*tbl_Metraj22[[#This Row],[METRAJ_BETON]]))</f>
        <v>0</v>
      </c>
      <c r="K7985" s="2" t="s">
        <v>1667</v>
      </c>
    </row>
    <row r="7986" spans="1:11" ht="14.25" x14ac:dyDescent="0.2">
      <c r="A7986" s="2" t="s">
        <v>728</v>
      </c>
      <c r="B7986" s="124" t="s">
        <v>12532</v>
      </c>
      <c r="C7986" s="124"/>
      <c r="D7986" s="126">
        <v>3.7</v>
      </c>
      <c r="E7986" s="124" t="s">
        <v>770</v>
      </c>
      <c r="F7986" s="124">
        <v>-3</v>
      </c>
      <c r="G7986" s="2" t="s">
        <v>20571</v>
      </c>
      <c r="H7986" s="130"/>
      <c r="I7986" s="134"/>
      <c r="J7986" s="123">
        <f>IF(OR(tbl_Metraj22[[#This Row],[TARIH]]="",tbl_Metraj22[[#This Row],[TARIH]]="-"),0,IF(tbl_Metraj22[[#This Row],[YUZDE]]=0,tbl_Metraj22[[#This Row],[METRAJ_BETON]],tbl_Metraj22[[#This Row],[YUZDE]]*tbl_Metraj22[[#This Row],[METRAJ_BETON]]))</f>
        <v>0</v>
      </c>
      <c r="K7986" s="2" t="s">
        <v>1648</v>
      </c>
    </row>
    <row r="7987" spans="1:11" ht="14.25" x14ac:dyDescent="0.2">
      <c r="A7987" s="2" t="s">
        <v>728</v>
      </c>
      <c r="B7987" s="124" t="s">
        <v>12535</v>
      </c>
      <c r="C7987" s="124"/>
      <c r="D7987" s="126">
        <v>3.17</v>
      </c>
      <c r="E7987" s="124" t="s">
        <v>770</v>
      </c>
      <c r="F7987" s="124">
        <v>-3</v>
      </c>
      <c r="G7987" s="2" t="s">
        <v>20572</v>
      </c>
      <c r="H7987" s="130"/>
      <c r="I7987" s="134"/>
      <c r="J7987" s="123">
        <f>IF(OR(tbl_Metraj22[[#This Row],[TARIH]]="",tbl_Metraj22[[#This Row],[TARIH]]="-"),0,IF(tbl_Metraj22[[#This Row],[YUZDE]]=0,tbl_Metraj22[[#This Row],[METRAJ_BETON]],tbl_Metraj22[[#This Row],[YUZDE]]*tbl_Metraj22[[#This Row],[METRAJ_BETON]]))</f>
        <v>0</v>
      </c>
      <c r="K7987" s="2" t="s">
        <v>1668</v>
      </c>
    </row>
    <row r="7988" spans="1:11" ht="14.25" x14ac:dyDescent="0.2">
      <c r="A7988" s="2" t="s">
        <v>728</v>
      </c>
      <c r="B7988" s="124" t="s">
        <v>12537</v>
      </c>
      <c r="C7988" s="124"/>
      <c r="D7988" s="126">
        <v>3.46</v>
      </c>
      <c r="E7988" s="124" t="s">
        <v>770</v>
      </c>
      <c r="F7988" s="124">
        <v>-3</v>
      </c>
      <c r="G7988" s="2" t="s">
        <v>20573</v>
      </c>
      <c r="H7988" s="130"/>
      <c r="I7988" s="134"/>
      <c r="J7988" s="123">
        <f>IF(OR(tbl_Metraj22[[#This Row],[TARIH]]="",tbl_Metraj22[[#This Row],[TARIH]]="-"),0,IF(tbl_Metraj22[[#This Row],[YUZDE]]=0,tbl_Metraj22[[#This Row],[METRAJ_BETON]],tbl_Metraj22[[#This Row],[YUZDE]]*tbl_Metraj22[[#This Row],[METRAJ_BETON]]))</f>
        <v>0</v>
      </c>
      <c r="K7988" s="2" t="s">
        <v>1669</v>
      </c>
    </row>
    <row r="7989" spans="1:11" ht="14.25" x14ac:dyDescent="0.2">
      <c r="A7989" s="2" t="s">
        <v>728</v>
      </c>
      <c r="B7989" s="124" t="s">
        <v>12542</v>
      </c>
      <c r="C7989" s="124"/>
      <c r="D7989" s="126">
        <v>2.11</v>
      </c>
      <c r="E7989" s="124" t="s">
        <v>770</v>
      </c>
      <c r="F7989" s="124">
        <v>-3</v>
      </c>
      <c r="G7989" s="2" t="s">
        <v>20574</v>
      </c>
      <c r="H7989" s="130"/>
      <c r="I7989" s="134"/>
      <c r="J7989" s="123">
        <f>IF(OR(tbl_Metraj22[[#This Row],[TARIH]]="",tbl_Metraj22[[#This Row],[TARIH]]="-"),0,IF(tbl_Metraj22[[#This Row],[YUZDE]]=0,tbl_Metraj22[[#This Row],[METRAJ_BETON]],tbl_Metraj22[[#This Row],[YUZDE]]*tbl_Metraj22[[#This Row],[METRAJ_BETON]]))</f>
        <v>0</v>
      </c>
      <c r="K7989" s="2" t="s">
        <v>1013</v>
      </c>
    </row>
    <row r="7990" spans="1:11" ht="14.25" x14ac:dyDescent="0.2">
      <c r="A7990" s="2" t="s">
        <v>728</v>
      </c>
      <c r="B7990" s="124" t="s">
        <v>12543</v>
      </c>
      <c r="C7990" s="124"/>
      <c r="D7990" s="126">
        <v>4.1100000000000003</v>
      </c>
      <c r="E7990" s="124" t="s">
        <v>770</v>
      </c>
      <c r="F7990" s="124">
        <v>-3</v>
      </c>
      <c r="G7990" s="2" t="s">
        <v>20575</v>
      </c>
      <c r="H7990" s="130"/>
      <c r="I7990" s="134"/>
      <c r="J7990" s="123">
        <f>IF(OR(tbl_Metraj22[[#This Row],[TARIH]]="",tbl_Metraj22[[#This Row],[TARIH]]="-"),0,IF(tbl_Metraj22[[#This Row],[YUZDE]]=0,tbl_Metraj22[[#This Row],[METRAJ_BETON]],tbl_Metraj22[[#This Row],[YUZDE]]*tbl_Metraj22[[#This Row],[METRAJ_BETON]]))</f>
        <v>0</v>
      </c>
      <c r="K7990" s="2" t="s">
        <v>1647</v>
      </c>
    </row>
    <row r="7991" spans="1:11" ht="14.25" x14ac:dyDescent="0.2">
      <c r="A7991" s="2" t="s">
        <v>2977</v>
      </c>
      <c r="B7991" s="124" t="s">
        <v>10685</v>
      </c>
      <c r="C7991" s="124"/>
      <c r="D7991" s="126">
        <v>50.29</v>
      </c>
      <c r="E7991" s="124" t="s">
        <v>770</v>
      </c>
      <c r="F7991" s="124">
        <v>-3</v>
      </c>
      <c r="G7991" s="2" t="s">
        <v>20576</v>
      </c>
      <c r="H7991" s="130"/>
      <c r="I7991" s="134"/>
      <c r="J7991" s="123">
        <f>IF(OR(tbl_Metraj22[[#This Row],[TARIH]]="",tbl_Metraj22[[#This Row],[TARIH]]="-"),0,IF(tbl_Metraj22[[#This Row],[YUZDE]]=0,tbl_Metraj22[[#This Row],[METRAJ_BETON]],tbl_Metraj22[[#This Row],[YUZDE]]*tbl_Metraj22[[#This Row],[METRAJ_BETON]]))</f>
        <v>0</v>
      </c>
      <c r="K7991" s="2" t="s">
        <v>1045</v>
      </c>
    </row>
    <row r="7992" spans="1:11" ht="14.25" x14ac:dyDescent="0.2">
      <c r="A7992" s="2" t="s">
        <v>2977</v>
      </c>
      <c r="B7992" s="124" t="s">
        <v>10686</v>
      </c>
      <c r="C7992" s="124"/>
      <c r="D7992" s="126">
        <v>4.8099999999999996</v>
      </c>
      <c r="E7992" s="124" t="s">
        <v>770</v>
      </c>
      <c r="F7992" s="124">
        <v>-3</v>
      </c>
      <c r="G7992" s="2" t="s">
        <v>20577</v>
      </c>
      <c r="H7992" s="130"/>
      <c r="I7992" s="134"/>
      <c r="J7992" s="123">
        <f>IF(OR(tbl_Metraj22[[#This Row],[TARIH]]="",tbl_Metraj22[[#This Row],[TARIH]]="-"),0,IF(tbl_Metraj22[[#This Row],[YUZDE]]=0,tbl_Metraj22[[#This Row],[METRAJ_BETON]],tbl_Metraj22[[#This Row],[YUZDE]]*tbl_Metraj22[[#This Row],[METRAJ_BETON]]))</f>
        <v>0</v>
      </c>
    </row>
    <row r="7993" spans="1:11" ht="14.25" x14ac:dyDescent="0.2">
      <c r="A7993" s="2" t="s">
        <v>2977</v>
      </c>
      <c r="B7993" s="124" t="s">
        <v>10687</v>
      </c>
      <c r="C7993" s="124"/>
      <c r="D7993" s="126">
        <v>12.14</v>
      </c>
      <c r="E7993" s="124" t="s">
        <v>770</v>
      </c>
      <c r="F7993" s="124">
        <v>-3</v>
      </c>
      <c r="G7993" s="2" t="s">
        <v>20578</v>
      </c>
      <c r="H7993" s="130"/>
      <c r="I7993" s="134"/>
      <c r="J7993" s="123">
        <f>IF(OR(tbl_Metraj22[[#This Row],[TARIH]]="",tbl_Metraj22[[#This Row],[TARIH]]="-"),0,IF(tbl_Metraj22[[#This Row],[YUZDE]]=0,tbl_Metraj22[[#This Row],[METRAJ_BETON]],tbl_Metraj22[[#This Row],[YUZDE]]*tbl_Metraj22[[#This Row],[METRAJ_BETON]]))</f>
        <v>0</v>
      </c>
      <c r="K7993" s="2" t="s">
        <v>1053</v>
      </c>
    </row>
    <row r="7994" spans="1:11" ht="14.25" x14ac:dyDescent="0.2">
      <c r="A7994" s="2" t="s">
        <v>2977</v>
      </c>
      <c r="B7994" s="124" t="s">
        <v>10688</v>
      </c>
      <c r="C7994" s="124"/>
      <c r="D7994" s="126">
        <v>7.12</v>
      </c>
      <c r="E7994" s="124" t="s">
        <v>770</v>
      </c>
      <c r="F7994" s="124">
        <v>-3</v>
      </c>
      <c r="G7994" s="2" t="s">
        <v>20579</v>
      </c>
      <c r="H7994" s="130"/>
      <c r="I7994" s="134"/>
      <c r="J7994" s="123">
        <f>IF(OR(tbl_Metraj22[[#This Row],[TARIH]]="",tbl_Metraj22[[#This Row],[TARIH]]="-"),0,IF(tbl_Metraj22[[#This Row],[YUZDE]]=0,tbl_Metraj22[[#This Row],[METRAJ_BETON]],tbl_Metraj22[[#This Row],[YUZDE]]*tbl_Metraj22[[#This Row],[METRAJ_BETON]]))</f>
        <v>0</v>
      </c>
      <c r="K7994" s="2" t="s">
        <v>956</v>
      </c>
    </row>
    <row r="7995" spans="1:11" ht="14.25" x14ac:dyDescent="0.2">
      <c r="A7995" s="2" t="s">
        <v>2977</v>
      </c>
      <c r="B7995" s="124" t="s">
        <v>10689</v>
      </c>
      <c r="C7995" s="124"/>
      <c r="D7995" s="126">
        <v>40.69</v>
      </c>
      <c r="E7995" s="124" t="s">
        <v>770</v>
      </c>
      <c r="F7995" s="124">
        <v>-3</v>
      </c>
      <c r="G7995" s="2" t="s">
        <v>20580</v>
      </c>
      <c r="H7995" s="130"/>
      <c r="I7995" s="134"/>
      <c r="J7995" s="123">
        <f>IF(OR(tbl_Metraj22[[#This Row],[TARIH]]="",tbl_Metraj22[[#This Row],[TARIH]]="-"),0,IF(tbl_Metraj22[[#This Row],[YUZDE]]=0,tbl_Metraj22[[#This Row],[METRAJ_BETON]],tbl_Metraj22[[#This Row],[YUZDE]]*tbl_Metraj22[[#This Row],[METRAJ_BETON]]))</f>
        <v>0</v>
      </c>
      <c r="K7995" s="2" t="s">
        <v>1047</v>
      </c>
    </row>
    <row r="7996" spans="1:11" ht="14.25" x14ac:dyDescent="0.2">
      <c r="A7996" s="2" t="s">
        <v>2977</v>
      </c>
      <c r="B7996" s="124" t="s">
        <v>10700</v>
      </c>
      <c r="C7996" s="124"/>
      <c r="D7996" s="126">
        <v>2.67</v>
      </c>
      <c r="E7996" s="124" t="s">
        <v>770</v>
      </c>
      <c r="F7996" s="124">
        <v>-3</v>
      </c>
      <c r="G7996" s="2" t="s">
        <v>20581</v>
      </c>
      <c r="H7996" s="130"/>
      <c r="I7996" s="134"/>
      <c r="J7996" s="123">
        <f>IF(OR(tbl_Metraj22[[#This Row],[TARIH]]="",tbl_Metraj22[[#This Row],[TARIH]]="-"),0,IF(tbl_Metraj22[[#This Row],[YUZDE]]=0,tbl_Metraj22[[#This Row],[METRAJ_BETON]],tbl_Metraj22[[#This Row],[YUZDE]]*tbl_Metraj22[[#This Row],[METRAJ_BETON]]))</f>
        <v>0</v>
      </c>
      <c r="K7996" s="2" t="s">
        <v>1753</v>
      </c>
    </row>
    <row r="7997" spans="1:11" ht="14.25" x14ac:dyDescent="0.2">
      <c r="A7997" s="2" t="s">
        <v>2977</v>
      </c>
      <c r="B7997" s="124" t="s">
        <v>10701</v>
      </c>
      <c r="C7997" s="124"/>
      <c r="D7997" s="126">
        <v>13.86</v>
      </c>
      <c r="E7997" s="124" t="s">
        <v>770</v>
      </c>
      <c r="F7997" s="124">
        <v>-3</v>
      </c>
      <c r="G7997" s="2" t="s">
        <v>20582</v>
      </c>
      <c r="H7997" s="130"/>
      <c r="I7997" s="134"/>
      <c r="J7997" s="123">
        <f>IF(OR(tbl_Metraj22[[#This Row],[TARIH]]="",tbl_Metraj22[[#This Row],[TARIH]]="-"),0,IF(tbl_Metraj22[[#This Row],[YUZDE]]=0,tbl_Metraj22[[#This Row],[METRAJ_BETON]],tbl_Metraj22[[#This Row],[YUZDE]]*tbl_Metraj22[[#This Row],[METRAJ_BETON]]))</f>
        <v>0</v>
      </c>
      <c r="K7997" s="2" t="s">
        <v>1752</v>
      </c>
    </row>
    <row r="7998" spans="1:11" ht="14.25" x14ac:dyDescent="0.2">
      <c r="A7998" s="2" t="s">
        <v>2977</v>
      </c>
      <c r="B7998" s="124" t="s">
        <v>10702</v>
      </c>
      <c r="C7998" s="124"/>
      <c r="D7998" s="126">
        <v>11.29</v>
      </c>
      <c r="E7998" s="124" t="s">
        <v>770</v>
      </c>
      <c r="F7998" s="124">
        <v>-3</v>
      </c>
      <c r="G7998" s="2" t="s">
        <v>20583</v>
      </c>
      <c r="H7998" s="130"/>
      <c r="I7998" s="134"/>
      <c r="J7998" s="123">
        <f>IF(OR(tbl_Metraj22[[#This Row],[TARIH]]="",tbl_Metraj22[[#This Row],[TARIH]]="-"),0,IF(tbl_Metraj22[[#This Row],[YUZDE]]=0,tbl_Metraj22[[#This Row],[METRAJ_BETON]],tbl_Metraj22[[#This Row],[YUZDE]]*tbl_Metraj22[[#This Row],[METRAJ_BETON]]))</f>
        <v>0</v>
      </c>
      <c r="K7998" s="2" t="s">
        <v>1749</v>
      </c>
    </row>
    <row r="7999" spans="1:11" ht="14.25" x14ac:dyDescent="0.2">
      <c r="A7999" s="2" t="s">
        <v>2977</v>
      </c>
      <c r="B7999" s="124" t="s">
        <v>10703</v>
      </c>
      <c r="C7999" s="124"/>
      <c r="D7999" s="126">
        <v>6.34</v>
      </c>
      <c r="E7999" s="124" t="s">
        <v>770</v>
      </c>
      <c r="F7999" s="124">
        <v>-3</v>
      </c>
      <c r="G7999" s="2" t="s">
        <v>20584</v>
      </c>
      <c r="H7999" s="130"/>
      <c r="I7999" s="134"/>
      <c r="J7999" s="123">
        <f>IF(OR(tbl_Metraj22[[#This Row],[TARIH]]="",tbl_Metraj22[[#This Row],[TARIH]]="-"),0,IF(tbl_Metraj22[[#This Row],[YUZDE]]=0,tbl_Metraj22[[#This Row],[METRAJ_BETON]],tbl_Metraj22[[#This Row],[YUZDE]]*tbl_Metraj22[[#This Row],[METRAJ_BETON]]))</f>
        <v>0</v>
      </c>
      <c r="K7999" s="2" t="s">
        <v>1750</v>
      </c>
    </row>
    <row r="8000" spans="1:11" ht="14.25" x14ac:dyDescent="0.2">
      <c r="A8000" s="2" t="s">
        <v>2977</v>
      </c>
      <c r="B8000" s="124" t="s">
        <v>10704</v>
      </c>
      <c r="C8000" s="124"/>
      <c r="D8000" s="126">
        <v>4.68</v>
      </c>
      <c r="E8000" s="124" t="s">
        <v>770</v>
      </c>
      <c r="F8000" s="124">
        <v>-3</v>
      </c>
      <c r="G8000" s="2" t="s">
        <v>20585</v>
      </c>
      <c r="H8000" s="130"/>
      <c r="I8000" s="134"/>
      <c r="J8000" s="123">
        <f>IF(OR(tbl_Metraj22[[#This Row],[TARIH]]="",tbl_Metraj22[[#This Row],[TARIH]]="-"),0,IF(tbl_Metraj22[[#This Row],[YUZDE]]=0,tbl_Metraj22[[#This Row],[METRAJ_BETON]],tbl_Metraj22[[#This Row],[YUZDE]]*tbl_Metraj22[[#This Row],[METRAJ_BETON]]))</f>
        <v>0</v>
      </c>
      <c r="K8000" s="2" t="s">
        <v>1751</v>
      </c>
    </row>
    <row r="8001" spans="1:11" ht="14.25" x14ac:dyDescent="0.2">
      <c r="A8001" s="2" t="s">
        <v>2977</v>
      </c>
      <c r="B8001" s="124" t="s">
        <v>10705</v>
      </c>
      <c r="C8001" s="124"/>
      <c r="D8001" s="126">
        <v>1.29</v>
      </c>
      <c r="E8001" s="124" t="s">
        <v>770</v>
      </c>
      <c r="F8001" s="124">
        <v>-3</v>
      </c>
      <c r="G8001" s="2" t="s">
        <v>20586</v>
      </c>
      <c r="H8001" s="130"/>
      <c r="I8001" s="134"/>
      <c r="J8001" s="123">
        <f>IF(OR(tbl_Metraj22[[#This Row],[TARIH]]="",tbl_Metraj22[[#This Row],[TARIH]]="-"),0,IF(tbl_Metraj22[[#This Row],[YUZDE]]=0,tbl_Metraj22[[#This Row],[METRAJ_BETON]],tbl_Metraj22[[#This Row],[YUZDE]]*tbl_Metraj22[[#This Row],[METRAJ_BETON]]))</f>
        <v>0</v>
      </c>
      <c r="K8001" s="2" t="s">
        <v>1746</v>
      </c>
    </row>
    <row r="8002" spans="1:11" ht="14.25" x14ac:dyDescent="0.2">
      <c r="A8002" s="2" t="s">
        <v>2977</v>
      </c>
      <c r="B8002" s="124" t="s">
        <v>10706</v>
      </c>
      <c r="C8002" s="124"/>
      <c r="D8002" s="126">
        <v>4.22</v>
      </c>
      <c r="E8002" s="124" t="s">
        <v>770</v>
      </c>
      <c r="F8002" s="124">
        <v>-3</v>
      </c>
      <c r="G8002" s="2" t="s">
        <v>20587</v>
      </c>
      <c r="H8002" s="130"/>
      <c r="I8002" s="134"/>
      <c r="J8002" s="123">
        <f>IF(OR(tbl_Metraj22[[#This Row],[TARIH]]="",tbl_Metraj22[[#This Row],[TARIH]]="-"),0,IF(tbl_Metraj22[[#This Row],[YUZDE]]=0,tbl_Metraj22[[#This Row],[METRAJ_BETON]],tbl_Metraj22[[#This Row],[YUZDE]]*tbl_Metraj22[[#This Row],[METRAJ_BETON]]))</f>
        <v>0</v>
      </c>
      <c r="K8002" s="2" t="s">
        <v>1756</v>
      </c>
    </row>
    <row r="8003" spans="1:11" ht="14.25" x14ac:dyDescent="0.2">
      <c r="A8003" s="2" t="s">
        <v>2977</v>
      </c>
      <c r="B8003" s="124" t="s">
        <v>10707</v>
      </c>
      <c r="C8003" s="124"/>
      <c r="D8003" s="126">
        <v>4.6500000000000004</v>
      </c>
      <c r="E8003" s="124" t="s">
        <v>770</v>
      </c>
      <c r="F8003" s="124">
        <v>-3</v>
      </c>
      <c r="G8003" s="2" t="s">
        <v>20588</v>
      </c>
      <c r="H8003" s="130"/>
      <c r="I8003" s="134"/>
      <c r="J8003" s="123">
        <f>IF(OR(tbl_Metraj22[[#This Row],[TARIH]]="",tbl_Metraj22[[#This Row],[TARIH]]="-"),0,IF(tbl_Metraj22[[#This Row],[YUZDE]]=0,tbl_Metraj22[[#This Row],[METRAJ_BETON]],tbl_Metraj22[[#This Row],[YUZDE]]*tbl_Metraj22[[#This Row],[METRAJ_BETON]]))</f>
        <v>0</v>
      </c>
      <c r="K8003" s="2" t="s">
        <v>1748</v>
      </c>
    </row>
    <row r="8004" spans="1:11" ht="14.25" x14ac:dyDescent="0.2">
      <c r="A8004" s="2" t="s">
        <v>2977</v>
      </c>
      <c r="B8004" s="124" t="s">
        <v>10708</v>
      </c>
      <c r="C8004" s="124"/>
      <c r="D8004" s="126">
        <v>20.100000000000001</v>
      </c>
      <c r="E8004" s="124" t="s">
        <v>770</v>
      </c>
      <c r="F8004" s="124">
        <v>-3</v>
      </c>
      <c r="G8004" s="2" t="s">
        <v>20589</v>
      </c>
      <c r="H8004" s="130"/>
      <c r="I8004" s="134"/>
      <c r="J8004" s="123">
        <f>IF(OR(tbl_Metraj22[[#This Row],[TARIH]]="",tbl_Metraj22[[#This Row],[TARIH]]="-"),0,IF(tbl_Metraj22[[#This Row],[YUZDE]]=0,tbl_Metraj22[[#This Row],[METRAJ_BETON]],tbl_Metraj22[[#This Row],[YUZDE]]*tbl_Metraj22[[#This Row],[METRAJ_BETON]]))</f>
        <v>0</v>
      </c>
      <c r="K8004" s="2" t="s">
        <v>1747</v>
      </c>
    </row>
    <row r="8005" spans="1:11" ht="14.25" x14ac:dyDescent="0.2">
      <c r="A8005" s="2" t="s">
        <v>2977</v>
      </c>
      <c r="B8005" s="124" t="s">
        <v>10709</v>
      </c>
      <c r="C8005" s="124"/>
      <c r="D8005" s="126">
        <v>11.02</v>
      </c>
      <c r="E8005" s="124" t="s">
        <v>770</v>
      </c>
      <c r="F8005" s="124">
        <v>-3</v>
      </c>
      <c r="G8005" s="2" t="s">
        <v>20590</v>
      </c>
      <c r="H8005" s="130"/>
      <c r="I8005" s="134"/>
      <c r="J8005" s="123">
        <f>IF(OR(tbl_Metraj22[[#This Row],[TARIH]]="",tbl_Metraj22[[#This Row],[TARIH]]="-"),0,IF(tbl_Metraj22[[#This Row],[YUZDE]]=0,tbl_Metraj22[[#This Row],[METRAJ_BETON]],tbl_Metraj22[[#This Row],[YUZDE]]*tbl_Metraj22[[#This Row],[METRAJ_BETON]]))</f>
        <v>0</v>
      </c>
      <c r="K8005" s="2" t="s">
        <v>1755</v>
      </c>
    </row>
    <row r="8006" spans="1:11" ht="14.25" x14ac:dyDescent="0.2">
      <c r="A8006" s="2" t="s">
        <v>2977</v>
      </c>
      <c r="B8006" s="124" t="s">
        <v>12049</v>
      </c>
      <c r="C8006" s="124"/>
      <c r="D8006" s="126">
        <v>15.97</v>
      </c>
      <c r="E8006" s="124" t="s">
        <v>770</v>
      </c>
      <c r="F8006" s="124">
        <v>-3</v>
      </c>
      <c r="G8006" s="2" t="s">
        <v>20591</v>
      </c>
      <c r="H8006" s="130"/>
      <c r="I8006" s="134"/>
      <c r="J8006" s="123">
        <f>IF(OR(tbl_Metraj22[[#This Row],[TARIH]]="",tbl_Metraj22[[#This Row],[TARIH]]="-"),0,IF(tbl_Metraj22[[#This Row],[YUZDE]]=0,tbl_Metraj22[[#This Row],[METRAJ_BETON]],tbl_Metraj22[[#This Row],[YUZDE]]*tbl_Metraj22[[#This Row],[METRAJ_BETON]]))</f>
        <v>0</v>
      </c>
      <c r="K8006" s="2" t="s">
        <v>955</v>
      </c>
    </row>
    <row r="8007" spans="1:11" ht="14.25" x14ac:dyDescent="0.2">
      <c r="A8007" s="2" t="s">
        <v>2977</v>
      </c>
      <c r="B8007" s="124" t="s">
        <v>12059</v>
      </c>
      <c r="C8007" s="124"/>
      <c r="D8007" s="126">
        <v>12.59</v>
      </c>
      <c r="E8007" s="124" t="s">
        <v>770</v>
      </c>
      <c r="F8007" s="124">
        <v>-3</v>
      </c>
      <c r="G8007" s="2" t="s">
        <v>20592</v>
      </c>
      <c r="H8007" s="130"/>
      <c r="I8007" s="134"/>
      <c r="J8007" s="123">
        <f>IF(OR(tbl_Metraj22[[#This Row],[TARIH]]="",tbl_Metraj22[[#This Row],[TARIH]]="-"),0,IF(tbl_Metraj22[[#This Row],[YUZDE]]=0,tbl_Metraj22[[#This Row],[METRAJ_BETON]],tbl_Metraj22[[#This Row],[YUZDE]]*tbl_Metraj22[[#This Row],[METRAJ_BETON]]))</f>
        <v>0</v>
      </c>
    </row>
    <row r="8008" spans="1:11" ht="14.25" x14ac:dyDescent="0.2">
      <c r="A8008" s="2" t="s">
        <v>2977</v>
      </c>
      <c r="B8008" s="124" t="s">
        <v>12060</v>
      </c>
      <c r="C8008" s="124"/>
      <c r="D8008" s="126">
        <v>18.829999999999998</v>
      </c>
      <c r="E8008" s="124" t="s">
        <v>770</v>
      </c>
      <c r="F8008" s="124">
        <v>-3</v>
      </c>
      <c r="G8008" s="2" t="s">
        <v>20593</v>
      </c>
      <c r="H8008" s="130"/>
      <c r="I8008" s="134"/>
      <c r="J8008" s="123">
        <f>IF(OR(tbl_Metraj22[[#This Row],[TARIH]]="",tbl_Metraj22[[#This Row],[TARIH]]="-"),0,IF(tbl_Metraj22[[#This Row],[YUZDE]]=0,tbl_Metraj22[[#This Row],[METRAJ_BETON]],tbl_Metraj22[[#This Row],[YUZDE]]*tbl_Metraj22[[#This Row],[METRAJ_BETON]]))</f>
        <v>0</v>
      </c>
    </row>
    <row r="8009" spans="1:11" ht="14.25" x14ac:dyDescent="0.2">
      <c r="A8009" s="2" t="s">
        <v>2977</v>
      </c>
      <c r="B8009" s="124" t="s">
        <v>12061</v>
      </c>
      <c r="C8009" s="124"/>
      <c r="D8009" s="126">
        <v>12.97</v>
      </c>
      <c r="E8009" s="124" t="s">
        <v>770</v>
      </c>
      <c r="F8009" s="124">
        <v>-3</v>
      </c>
      <c r="G8009" s="2" t="s">
        <v>20594</v>
      </c>
      <c r="H8009" s="130"/>
      <c r="I8009" s="134"/>
      <c r="J8009" s="123">
        <f>IF(OR(tbl_Metraj22[[#This Row],[TARIH]]="",tbl_Metraj22[[#This Row],[TARIH]]="-"),0,IF(tbl_Metraj22[[#This Row],[YUZDE]]=0,tbl_Metraj22[[#This Row],[METRAJ_BETON]],tbl_Metraj22[[#This Row],[YUZDE]]*tbl_Metraj22[[#This Row],[METRAJ_BETON]]))</f>
        <v>0</v>
      </c>
      <c r="K8009" s="2" t="s">
        <v>1055</v>
      </c>
    </row>
    <row r="8010" spans="1:11" ht="14.25" x14ac:dyDescent="0.2">
      <c r="A8010" s="2" t="s">
        <v>2977</v>
      </c>
      <c r="B8010" s="124" t="s">
        <v>12062</v>
      </c>
      <c r="C8010" s="124"/>
      <c r="D8010" s="126">
        <v>12.08</v>
      </c>
      <c r="E8010" s="124" t="s">
        <v>770</v>
      </c>
      <c r="F8010" s="124">
        <v>-3</v>
      </c>
      <c r="G8010" s="2" t="s">
        <v>20595</v>
      </c>
      <c r="H8010" s="130"/>
      <c r="I8010" s="134"/>
      <c r="J8010" s="123">
        <f>IF(OR(tbl_Metraj22[[#This Row],[TARIH]]="",tbl_Metraj22[[#This Row],[TARIH]]="-"),0,IF(tbl_Metraj22[[#This Row],[YUZDE]]=0,tbl_Metraj22[[#This Row],[METRAJ_BETON]],tbl_Metraj22[[#This Row],[YUZDE]]*tbl_Metraj22[[#This Row],[METRAJ_BETON]]))</f>
        <v>0</v>
      </c>
      <c r="K8010" s="2" t="s">
        <v>1051</v>
      </c>
    </row>
    <row r="8011" spans="1:11" ht="14.25" x14ac:dyDescent="0.2">
      <c r="A8011" s="2" t="s">
        <v>2977</v>
      </c>
      <c r="B8011" s="124" t="s">
        <v>12063</v>
      </c>
      <c r="C8011" s="124"/>
      <c r="D8011" s="126">
        <v>13.99</v>
      </c>
      <c r="E8011" s="124" t="s">
        <v>770</v>
      </c>
      <c r="F8011" s="124">
        <v>-3</v>
      </c>
      <c r="G8011" s="2" t="s">
        <v>20596</v>
      </c>
      <c r="H8011" s="130"/>
      <c r="I8011" s="134"/>
      <c r="J8011" s="123">
        <f>IF(OR(tbl_Metraj22[[#This Row],[TARIH]]="",tbl_Metraj22[[#This Row],[TARIH]]="-"),0,IF(tbl_Metraj22[[#This Row],[YUZDE]]=0,tbl_Metraj22[[#This Row],[METRAJ_BETON]],tbl_Metraj22[[#This Row],[YUZDE]]*tbl_Metraj22[[#This Row],[METRAJ_BETON]]))</f>
        <v>0</v>
      </c>
      <c r="K8011" s="2" t="s">
        <v>1932</v>
      </c>
    </row>
    <row r="8012" spans="1:11" ht="14.25" x14ac:dyDescent="0.2">
      <c r="A8012" s="2" t="s">
        <v>2977</v>
      </c>
      <c r="B8012" s="124" t="s">
        <v>12143</v>
      </c>
      <c r="C8012" s="124"/>
      <c r="D8012" s="126">
        <v>10.69</v>
      </c>
      <c r="E8012" s="124" t="s">
        <v>770</v>
      </c>
      <c r="F8012" s="124">
        <v>-3</v>
      </c>
      <c r="G8012" s="2" t="s">
        <v>20597</v>
      </c>
      <c r="H8012" s="130"/>
      <c r="I8012" s="134"/>
      <c r="J8012" s="123">
        <f>IF(OR(tbl_Metraj22[[#This Row],[TARIH]]="",tbl_Metraj22[[#This Row],[TARIH]]="-"),0,IF(tbl_Metraj22[[#This Row],[YUZDE]]=0,tbl_Metraj22[[#This Row],[METRAJ_BETON]],tbl_Metraj22[[#This Row],[YUZDE]]*tbl_Metraj22[[#This Row],[METRAJ_BETON]]))</f>
        <v>0</v>
      </c>
      <c r="K8012" s="2" t="s">
        <v>957</v>
      </c>
    </row>
    <row r="8013" spans="1:11" ht="14.25" x14ac:dyDescent="0.2">
      <c r="A8013" s="2" t="s">
        <v>2977</v>
      </c>
      <c r="B8013" s="124" t="s">
        <v>12168</v>
      </c>
      <c r="C8013" s="124"/>
      <c r="D8013" s="126">
        <v>7.92</v>
      </c>
      <c r="E8013" s="124" t="s">
        <v>770</v>
      </c>
      <c r="F8013" s="124">
        <v>-3</v>
      </c>
      <c r="G8013" s="2" t="s">
        <v>20598</v>
      </c>
      <c r="H8013" s="130"/>
      <c r="I8013" s="134"/>
      <c r="J8013" s="123">
        <f>IF(OR(tbl_Metraj22[[#This Row],[TARIH]]="",tbl_Metraj22[[#This Row],[TARIH]]="-"),0,IF(tbl_Metraj22[[#This Row],[YUZDE]]=0,tbl_Metraj22[[#This Row],[METRAJ_BETON]],tbl_Metraj22[[#This Row],[YUZDE]]*tbl_Metraj22[[#This Row],[METRAJ_BETON]]))</f>
        <v>0</v>
      </c>
      <c r="K8013" s="2" t="s">
        <v>1757</v>
      </c>
    </row>
    <row r="8014" spans="1:11" ht="14.25" x14ac:dyDescent="0.2">
      <c r="A8014" s="2" t="s">
        <v>2977</v>
      </c>
      <c r="B8014" s="124" t="s">
        <v>12169</v>
      </c>
      <c r="C8014" s="124"/>
      <c r="D8014" s="126">
        <v>7.33</v>
      </c>
      <c r="E8014" s="124" t="s">
        <v>770</v>
      </c>
      <c r="F8014" s="124">
        <v>-3</v>
      </c>
      <c r="G8014" s="2" t="s">
        <v>20599</v>
      </c>
      <c r="H8014" s="130"/>
      <c r="I8014" s="134"/>
      <c r="J8014" s="123">
        <f>IF(OR(tbl_Metraj22[[#This Row],[TARIH]]="",tbl_Metraj22[[#This Row],[TARIH]]="-"),0,IF(tbl_Metraj22[[#This Row],[YUZDE]]=0,tbl_Metraj22[[#This Row],[METRAJ_BETON]],tbl_Metraj22[[#This Row],[YUZDE]]*tbl_Metraj22[[#This Row],[METRAJ_BETON]]))</f>
        <v>0</v>
      </c>
      <c r="K8014" s="2" t="s">
        <v>1754</v>
      </c>
    </row>
    <row r="8015" spans="1:11" ht="14.25" x14ac:dyDescent="0.2">
      <c r="A8015" s="2" t="s">
        <v>787</v>
      </c>
      <c r="B8015" s="124" t="s">
        <v>12111</v>
      </c>
      <c r="C8015" s="124"/>
      <c r="D8015" s="126">
        <v>1.61</v>
      </c>
      <c r="E8015" s="124" t="s">
        <v>770</v>
      </c>
      <c r="F8015" s="124">
        <v>-2</v>
      </c>
      <c r="G8015" s="2" t="s">
        <v>20600</v>
      </c>
      <c r="H8015" s="130"/>
      <c r="I8015" s="134"/>
      <c r="J8015" s="123">
        <f>IF(OR(tbl_Metraj22[[#This Row],[TARIH]]="",tbl_Metraj22[[#This Row],[TARIH]]="-"),0,IF(tbl_Metraj22[[#This Row],[YUZDE]]=0,tbl_Metraj22[[#This Row],[METRAJ_BETON]],tbl_Metraj22[[#This Row],[YUZDE]]*tbl_Metraj22[[#This Row],[METRAJ_BETON]]))</f>
        <v>0</v>
      </c>
    </row>
    <row r="8016" spans="1:11" ht="14.25" x14ac:dyDescent="0.2">
      <c r="A8016" s="2" t="s">
        <v>787</v>
      </c>
      <c r="B8016" s="124" t="s">
        <v>12112</v>
      </c>
      <c r="C8016" s="124"/>
      <c r="D8016" s="126">
        <v>1.82</v>
      </c>
      <c r="E8016" s="124" t="s">
        <v>770</v>
      </c>
      <c r="F8016" s="124">
        <v>-2</v>
      </c>
      <c r="G8016" s="2" t="s">
        <v>20601</v>
      </c>
      <c r="H8016" s="130"/>
      <c r="I8016" s="134"/>
      <c r="J8016" s="123">
        <f>IF(OR(tbl_Metraj22[[#This Row],[TARIH]]="",tbl_Metraj22[[#This Row],[TARIH]]="-"),0,IF(tbl_Metraj22[[#This Row],[YUZDE]]=0,tbl_Metraj22[[#This Row],[METRAJ_BETON]],tbl_Metraj22[[#This Row],[YUZDE]]*tbl_Metraj22[[#This Row],[METRAJ_BETON]]))</f>
        <v>0</v>
      </c>
    </row>
    <row r="8017" spans="1:11" ht="14.25" x14ac:dyDescent="0.2">
      <c r="A8017" s="2" t="s">
        <v>787</v>
      </c>
      <c r="B8017" s="124" t="s">
        <v>12113</v>
      </c>
      <c r="C8017" s="124"/>
      <c r="D8017" s="126">
        <v>1.61</v>
      </c>
      <c r="E8017" s="124" t="s">
        <v>770</v>
      </c>
      <c r="F8017" s="124">
        <v>-2</v>
      </c>
      <c r="G8017" s="2" t="s">
        <v>20602</v>
      </c>
      <c r="H8017" s="130"/>
      <c r="I8017" s="134"/>
      <c r="J8017" s="123">
        <f>IF(OR(tbl_Metraj22[[#This Row],[TARIH]]="",tbl_Metraj22[[#This Row],[TARIH]]="-"),0,IF(tbl_Metraj22[[#This Row],[YUZDE]]=0,tbl_Metraj22[[#This Row],[METRAJ_BETON]],tbl_Metraj22[[#This Row],[YUZDE]]*tbl_Metraj22[[#This Row],[METRAJ_BETON]]))</f>
        <v>0</v>
      </c>
    </row>
    <row r="8018" spans="1:11" ht="14.25" x14ac:dyDescent="0.2">
      <c r="A8018" s="2" t="s">
        <v>787</v>
      </c>
      <c r="B8018" s="124" t="s">
        <v>12116</v>
      </c>
      <c r="C8018" s="124"/>
      <c r="D8018" s="126">
        <v>48</v>
      </c>
      <c r="E8018" s="124" t="s">
        <v>770</v>
      </c>
      <c r="F8018" s="124">
        <v>-2</v>
      </c>
      <c r="G8018" s="2" t="s">
        <v>20603</v>
      </c>
      <c r="H8018" s="130"/>
      <c r="I8018" s="134"/>
      <c r="J8018" s="123">
        <f>IF(OR(tbl_Metraj22[[#This Row],[TARIH]]="",tbl_Metraj22[[#This Row],[TARIH]]="-"),0,IF(tbl_Metraj22[[#This Row],[YUZDE]]=0,tbl_Metraj22[[#This Row],[METRAJ_BETON]],tbl_Metraj22[[#This Row],[YUZDE]]*tbl_Metraj22[[#This Row],[METRAJ_BETON]]))</f>
        <v>0</v>
      </c>
    </row>
    <row r="8019" spans="1:11" ht="14.25" x14ac:dyDescent="0.2">
      <c r="A8019" s="2" t="s">
        <v>787</v>
      </c>
      <c r="B8019" s="124" t="s">
        <v>12118</v>
      </c>
      <c r="C8019" s="124"/>
      <c r="D8019" s="126">
        <v>195.72</v>
      </c>
      <c r="E8019" s="124" t="s">
        <v>770</v>
      </c>
      <c r="F8019" s="124">
        <v>-2</v>
      </c>
      <c r="G8019" s="2" t="s">
        <v>20604</v>
      </c>
      <c r="H8019" s="130"/>
      <c r="I8019" s="134"/>
      <c r="J8019" s="123">
        <f>IF(OR(tbl_Metraj22[[#This Row],[TARIH]]="",tbl_Metraj22[[#This Row],[TARIH]]="-"),0,IF(tbl_Metraj22[[#This Row],[YUZDE]]=0,tbl_Metraj22[[#This Row],[METRAJ_BETON]],tbl_Metraj22[[#This Row],[YUZDE]]*tbl_Metraj22[[#This Row],[METRAJ_BETON]]))</f>
        <v>0</v>
      </c>
    </row>
    <row r="8020" spans="1:11" ht="14.25" x14ac:dyDescent="0.2">
      <c r="A8020" s="2" t="s">
        <v>787</v>
      </c>
      <c r="B8020" s="124" t="s">
        <v>12120</v>
      </c>
      <c r="C8020" s="124"/>
      <c r="D8020" s="126">
        <v>251.48</v>
      </c>
      <c r="E8020" s="124" t="s">
        <v>770</v>
      </c>
      <c r="F8020" s="124">
        <v>-2</v>
      </c>
      <c r="G8020" s="2" t="s">
        <v>20605</v>
      </c>
      <c r="H8020" s="130"/>
      <c r="I8020" s="134"/>
      <c r="J8020" s="123">
        <f>IF(OR(tbl_Metraj22[[#This Row],[TARIH]]="",tbl_Metraj22[[#This Row],[TARIH]]="-"),0,IF(tbl_Metraj22[[#This Row],[YUZDE]]=0,tbl_Metraj22[[#This Row],[METRAJ_BETON]],tbl_Metraj22[[#This Row],[YUZDE]]*tbl_Metraj22[[#This Row],[METRAJ_BETON]]))</f>
        <v>0</v>
      </c>
    </row>
    <row r="8021" spans="1:11" ht="14.25" x14ac:dyDescent="0.2">
      <c r="A8021" s="2" t="s">
        <v>787</v>
      </c>
      <c r="B8021" s="124" t="s">
        <v>12129</v>
      </c>
      <c r="C8021" s="124"/>
      <c r="D8021" s="126">
        <v>13.88</v>
      </c>
      <c r="E8021" s="124" t="s">
        <v>770</v>
      </c>
      <c r="F8021" s="124">
        <v>-2</v>
      </c>
      <c r="G8021" s="2" t="s">
        <v>20606</v>
      </c>
      <c r="H8021" s="130"/>
      <c r="I8021" s="134"/>
      <c r="J8021" s="123">
        <f>IF(OR(tbl_Metraj22[[#This Row],[TARIH]]="",tbl_Metraj22[[#This Row],[TARIH]]="-"),0,IF(tbl_Metraj22[[#This Row],[YUZDE]]=0,tbl_Metraj22[[#This Row],[METRAJ_BETON]],tbl_Metraj22[[#This Row],[YUZDE]]*tbl_Metraj22[[#This Row],[METRAJ_BETON]]))</f>
        <v>0</v>
      </c>
    </row>
    <row r="8022" spans="1:11" ht="14.25" x14ac:dyDescent="0.2">
      <c r="A8022" s="2" t="s">
        <v>734</v>
      </c>
      <c r="B8022" s="124" t="s">
        <v>11275</v>
      </c>
      <c r="C8022" s="124"/>
      <c r="D8022" s="126">
        <v>1.87</v>
      </c>
      <c r="E8022" s="124" t="s">
        <v>770</v>
      </c>
      <c r="F8022" s="124">
        <v>-2</v>
      </c>
      <c r="G8022" s="2" t="s">
        <v>20607</v>
      </c>
      <c r="H8022" s="130"/>
      <c r="I8022" s="134"/>
      <c r="J8022" s="123">
        <f>IF(OR(tbl_Metraj22[[#This Row],[TARIH]]="",tbl_Metraj22[[#This Row],[TARIH]]="-"),0,IF(tbl_Metraj22[[#This Row],[YUZDE]]=0,tbl_Metraj22[[#This Row],[METRAJ_BETON]],tbl_Metraj22[[#This Row],[YUZDE]]*tbl_Metraj22[[#This Row],[METRAJ_BETON]]))</f>
        <v>0</v>
      </c>
      <c r="K8022" s="2" t="e">
        <v>#N/A</v>
      </c>
    </row>
    <row r="8023" spans="1:11" ht="14.25" x14ac:dyDescent="0.2">
      <c r="A8023" s="2" t="s">
        <v>734</v>
      </c>
      <c r="B8023" s="124" t="s">
        <v>11280</v>
      </c>
      <c r="C8023" s="124"/>
      <c r="D8023" s="126">
        <v>1.55</v>
      </c>
      <c r="E8023" s="124" t="s">
        <v>770</v>
      </c>
      <c r="F8023" s="124">
        <v>-2</v>
      </c>
      <c r="G8023" s="2" t="s">
        <v>20608</v>
      </c>
      <c r="H8023" s="130"/>
      <c r="I8023" s="134"/>
      <c r="J8023" s="123">
        <f>IF(OR(tbl_Metraj22[[#This Row],[TARIH]]="",tbl_Metraj22[[#This Row],[TARIH]]="-"),0,IF(tbl_Metraj22[[#This Row],[YUZDE]]=0,tbl_Metraj22[[#This Row],[METRAJ_BETON]],tbl_Metraj22[[#This Row],[YUZDE]]*tbl_Metraj22[[#This Row],[METRAJ_BETON]]))</f>
        <v>0</v>
      </c>
      <c r="K8023" s="2" t="e">
        <v>#N/A</v>
      </c>
    </row>
    <row r="8024" spans="1:11" ht="14.25" x14ac:dyDescent="0.2">
      <c r="A8024" s="2" t="s">
        <v>734</v>
      </c>
      <c r="B8024" s="124" t="s">
        <v>11281</v>
      </c>
      <c r="C8024" s="124"/>
      <c r="D8024" s="126">
        <v>1.53</v>
      </c>
      <c r="E8024" s="124" t="s">
        <v>770</v>
      </c>
      <c r="F8024" s="124">
        <v>-2</v>
      </c>
      <c r="G8024" s="2" t="s">
        <v>20609</v>
      </c>
      <c r="H8024" s="130"/>
      <c r="I8024" s="134"/>
      <c r="J8024" s="123">
        <f>IF(OR(tbl_Metraj22[[#This Row],[TARIH]]="",tbl_Metraj22[[#This Row],[TARIH]]="-"),0,IF(tbl_Metraj22[[#This Row],[YUZDE]]=0,tbl_Metraj22[[#This Row],[METRAJ_BETON]],tbl_Metraj22[[#This Row],[YUZDE]]*tbl_Metraj22[[#This Row],[METRAJ_BETON]]))</f>
        <v>0</v>
      </c>
      <c r="K8024" s="2" t="e">
        <v>#N/A</v>
      </c>
    </row>
    <row r="8025" spans="1:11" ht="14.25" x14ac:dyDescent="0.2">
      <c r="A8025" s="2" t="s">
        <v>734</v>
      </c>
      <c r="B8025" s="124" t="s">
        <v>11341</v>
      </c>
      <c r="C8025" s="124"/>
      <c r="D8025" s="126">
        <v>5.46</v>
      </c>
      <c r="E8025" s="124" t="s">
        <v>770</v>
      </c>
      <c r="F8025" s="124">
        <v>-2</v>
      </c>
      <c r="G8025" s="2" t="s">
        <v>20610</v>
      </c>
      <c r="H8025" s="130"/>
      <c r="I8025" s="134"/>
      <c r="J8025" s="123">
        <f>IF(OR(tbl_Metraj22[[#This Row],[TARIH]]="",tbl_Metraj22[[#This Row],[TARIH]]="-"),0,IF(tbl_Metraj22[[#This Row],[YUZDE]]=0,tbl_Metraj22[[#This Row],[METRAJ_BETON]],tbl_Metraj22[[#This Row],[YUZDE]]*tbl_Metraj22[[#This Row],[METRAJ_BETON]]))</f>
        <v>0</v>
      </c>
      <c r="K8025" s="2" t="s">
        <v>24084</v>
      </c>
    </row>
    <row r="8026" spans="1:11" ht="14.25" x14ac:dyDescent="0.2">
      <c r="A8026" s="2" t="s">
        <v>734</v>
      </c>
      <c r="B8026" s="124" t="s">
        <v>11342</v>
      </c>
      <c r="C8026" s="124"/>
      <c r="D8026" s="126">
        <v>3.12</v>
      </c>
      <c r="E8026" s="124" t="s">
        <v>770</v>
      </c>
      <c r="F8026" s="124">
        <v>-2</v>
      </c>
      <c r="G8026" s="2" t="s">
        <v>20611</v>
      </c>
      <c r="H8026" s="130"/>
      <c r="I8026" s="134"/>
      <c r="J8026" s="123">
        <f>IF(OR(tbl_Metraj22[[#This Row],[TARIH]]="",tbl_Metraj22[[#This Row],[TARIH]]="-"),0,IF(tbl_Metraj22[[#This Row],[YUZDE]]=0,tbl_Metraj22[[#This Row],[METRAJ_BETON]],tbl_Metraj22[[#This Row],[YUZDE]]*tbl_Metraj22[[#This Row],[METRAJ_BETON]]))</f>
        <v>0</v>
      </c>
      <c r="K8026" s="2" t="s">
        <v>22865</v>
      </c>
    </row>
    <row r="8027" spans="1:11" ht="14.25" x14ac:dyDescent="0.2">
      <c r="A8027" s="2" t="s">
        <v>734</v>
      </c>
      <c r="B8027" s="124" t="s">
        <v>11343</v>
      </c>
      <c r="C8027" s="124"/>
      <c r="D8027" s="126">
        <v>0.97</v>
      </c>
      <c r="E8027" s="124" t="s">
        <v>770</v>
      </c>
      <c r="F8027" s="124">
        <v>-2</v>
      </c>
      <c r="G8027" s="2" t="s">
        <v>20612</v>
      </c>
      <c r="H8027" s="130"/>
      <c r="I8027" s="134"/>
      <c r="J8027" s="123">
        <f>IF(OR(tbl_Metraj22[[#This Row],[TARIH]]="",tbl_Metraj22[[#This Row],[TARIH]]="-"),0,IF(tbl_Metraj22[[#This Row],[YUZDE]]=0,tbl_Metraj22[[#This Row],[METRAJ_BETON]],tbl_Metraj22[[#This Row],[YUZDE]]*tbl_Metraj22[[#This Row],[METRAJ_BETON]]))</f>
        <v>0</v>
      </c>
      <c r="K8027" s="2" t="s">
        <v>22790</v>
      </c>
    </row>
    <row r="8028" spans="1:11" ht="14.25" x14ac:dyDescent="0.2">
      <c r="A8028" s="2" t="s">
        <v>734</v>
      </c>
      <c r="B8028" s="124" t="s">
        <v>11344</v>
      </c>
      <c r="C8028" s="124"/>
      <c r="D8028" s="126">
        <v>0.53</v>
      </c>
      <c r="E8028" s="124" t="s">
        <v>770</v>
      </c>
      <c r="F8028" s="124">
        <v>-2</v>
      </c>
      <c r="G8028" s="2" t="s">
        <v>20613</v>
      </c>
      <c r="H8028" s="130"/>
      <c r="I8028" s="134"/>
      <c r="J8028" s="123">
        <f>IF(OR(tbl_Metraj22[[#This Row],[TARIH]]="",tbl_Metraj22[[#This Row],[TARIH]]="-"),0,IF(tbl_Metraj22[[#This Row],[YUZDE]]=0,tbl_Metraj22[[#This Row],[METRAJ_BETON]],tbl_Metraj22[[#This Row],[YUZDE]]*tbl_Metraj22[[#This Row],[METRAJ_BETON]]))</f>
        <v>0</v>
      </c>
      <c r="K8028" s="2" t="s">
        <v>22883</v>
      </c>
    </row>
    <row r="8029" spans="1:11" ht="14.25" x14ac:dyDescent="0.2">
      <c r="A8029" s="2" t="s">
        <v>734</v>
      </c>
      <c r="B8029" s="124" t="s">
        <v>11345</v>
      </c>
      <c r="C8029" s="124"/>
      <c r="D8029" s="126">
        <v>0.53</v>
      </c>
      <c r="E8029" s="124" t="s">
        <v>770</v>
      </c>
      <c r="F8029" s="124">
        <v>-2</v>
      </c>
      <c r="G8029" s="2" t="s">
        <v>20614</v>
      </c>
      <c r="H8029" s="130"/>
      <c r="I8029" s="134"/>
      <c r="J8029" s="123">
        <f>IF(OR(tbl_Metraj22[[#This Row],[TARIH]]="",tbl_Metraj22[[#This Row],[TARIH]]="-"),0,IF(tbl_Metraj22[[#This Row],[YUZDE]]=0,tbl_Metraj22[[#This Row],[METRAJ_BETON]],tbl_Metraj22[[#This Row],[YUZDE]]*tbl_Metraj22[[#This Row],[METRAJ_BETON]]))</f>
        <v>0</v>
      </c>
      <c r="K8029" s="2" t="s">
        <v>22785</v>
      </c>
    </row>
    <row r="8030" spans="1:11" ht="14.25" x14ac:dyDescent="0.2">
      <c r="A8030" s="2" t="s">
        <v>734</v>
      </c>
      <c r="B8030" s="124" t="s">
        <v>11346</v>
      </c>
      <c r="C8030" s="124"/>
      <c r="D8030" s="126">
        <v>0.56000000000000005</v>
      </c>
      <c r="E8030" s="124" t="s">
        <v>770</v>
      </c>
      <c r="F8030" s="124">
        <v>-2</v>
      </c>
      <c r="G8030" s="2" t="s">
        <v>20615</v>
      </c>
      <c r="H8030" s="130"/>
      <c r="I8030" s="134"/>
      <c r="J8030" s="123">
        <f>IF(OR(tbl_Metraj22[[#This Row],[TARIH]]="",tbl_Metraj22[[#This Row],[TARIH]]="-"),0,IF(tbl_Metraj22[[#This Row],[YUZDE]]=0,tbl_Metraj22[[#This Row],[METRAJ_BETON]],tbl_Metraj22[[#This Row],[YUZDE]]*tbl_Metraj22[[#This Row],[METRAJ_BETON]]))</f>
        <v>0</v>
      </c>
      <c r="K8030" s="2" t="e">
        <v>#N/A</v>
      </c>
    </row>
    <row r="8031" spans="1:11" ht="14.25" x14ac:dyDescent="0.2">
      <c r="A8031" s="2" t="s">
        <v>734</v>
      </c>
      <c r="B8031" s="124" t="s">
        <v>11347</v>
      </c>
      <c r="C8031" s="124"/>
      <c r="D8031" s="126">
        <v>0.56000000000000005</v>
      </c>
      <c r="E8031" s="124" t="s">
        <v>770</v>
      </c>
      <c r="F8031" s="124">
        <v>-2</v>
      </c>
      <c r="G8031" s="2" t="s">
        <v>20616</v>
      </c>
      <c r="H8031" s="130"/>
      <c r="I8031" s="134"/>
      <c r="J8031" s="123">
        <f>IF(OR(tbl_Metraj22[[#This Row],[TARIH]]="",tbl_Metraj22[[#This Row],[TARIH]]="-"),0,IF(tbl_Metraj22[[#This Row],[YUZDE]]=0,tbl_Metraj22[[#This Row],[METRAJ_BETON]],tbl_Metraj22[[#This Row],[YUZDE]]*tbl_Metraj22[[#This Row],[METRAJ_BETON]]))</f>
        <v>0</v>
      </c>
      <c r="K8031" s="2" t="e">
        <v>#N/A</v>
      </c>
    </row>
    <row r="8032" spans="1:11" ht="14.25" x14ac:dyDescent="0.2">
      <c r="A8032" s="2" t="s">
        <v>734</v>
      </c>
      <c r="B8032" s="124" t="s">
        <v>11348</v>
      </c>
      <c r="C8032" s="124"/>
      <c r="D8032" s="126">
        <v>1.97</v>
      </c>
      <c r="E8032" s="124" t="s">
        <v>770</v>
      </c>
      <c r="F8032" s="124">
        <v>-2</v>
      </c>
      <c r="G8032" s="2" t="s">
        <v>20617</v>
      </c>
      <c r="H8032" s="130"/>
      <c r="I8032" s="134"/>
      <c r="J8032" s="123">
        <f>IF(OR(tbl_Metraj22[[#This Row],[TARIH]]="",tbl_Metraj22[[#This Row],[TARIH]]="-"),0,IF(tbl_Metraj22[[#This Row],[YUZDE]]=0,tbl_Metraj22[[#This Row],[METRAJ_BETON]],tbl_Metraj22[[#This Row],[YUZDE]]*tbl_Metraj22[[#This Row],[METRAJ_BETON]]))</f>
        <v>0</v>
      </c>
      <c r="K8032" s="2" t="s">
        <v>22756</v>
      </c>
    </row>
    <row r="8033" spans="1:11" ht="14.25" x14ac:dyDescent="0.2">
      <c r="A8033" s="2" t="s">
        <v>734</v>
      </c>
      <c r="B8033" s="124" t="s">
        <v>11349</v>
      </c>
      <c r="C8033" s="124"/>
      <c r="D8033" s="126">
        <v>1.62</v>
      </c>
      <c r="E8033" s="124" t="s">
        <v>770</v>
      </c>
      <c r="F8033" s="124">
        <v>-2</v>
      </c>
      <c r="G8033" s="2" t="s">
        <v>20618</v>
      </c>
      <c r="H8033" s="130"/>
      <c r="I8033" s="134"/>
      <c r="J8033" s="123">
        <f>IF(OR(tbl_Metraj22[[#This Row],[TARIH]]="",tbl_Metraj22[[#This Row],[TARIH]]="-"),0,IF(tbl_Metraj22[[#This Row],[YUZDE]]=0,tbl_Metraj22[[#This Row],[METRAJ_BETON]],tbl_Metraj22[[#This Row],[YUZDE]]*tbl_Metraj22[[#This Row],[METRAJ_BETON]]))</f>
        <v>0</v>
      </c>
      <c r="K8033" s="2" t="s">
        <v>22788</v>
      </c>
    </row>
    <row r="8034" spans="1:11" ht="14.25" x14ac:dyDescent="0.2">
      <c r="A8034" s="2" t="s">
        <v>734</v>
      </c>
      <c r="B8034" s="124" t="s">
        <v>11350</v>
      </c>
      <c r="C8034" s="124"/>
      <c r="D8034" s="126">
        <v>0.66</v>
      </c>
      <c r="E8034" s="124" t="s">
        <v>770</v>
      </c>
      <c r="F8034" s="124">
        <v>-2</v>
      </c>
      <c r="G8034" s="2" t="s">
        <v>20619</v>
      </c>
      <c r="H8034" s="130"/>
      <c r="I8034" s="134"/>
      <c r="J8034" s="123">
        <f>IF(OR(tbl_Metraj22[[#This Row],[TARIH]]="",tbl_Metraj22[[#This Row],[TARIH]]="-"),0,IF(tbl_Metraj22[[#This Row],[YUZDE]]=0,tbl_Metraj22[[#This Row],[METRAJ_BETON]],tbl_Metraj22[[#This Row],[YUZDE]]*tbl_Metraj22[[#This Row],[METRAJ_BETON]]))</f>
        <v>0</v>
      </c>
      <c r="K8034" s="2" t="s">
        <v>22871</v>
      </c>
    </row>
    <row r="8035" spans="1:11" ht="14.25" x14ac:dyDescent="0.2">
      <c r="A8035" s="2" t="s">
        <v>734</v>
      </c>
      <c r="B8035" s="124" t="s">
        <v>11351</v>
      </c>
      <c r="C8035" s="124"/>
      <c r="D8035" s="126">
        <v>1.08</v>
      </c>
      <c r="E8035" s="124" t="s">
        <v>770</v>
      </c>
      <c r="F8035" s="124">
        <v>-2</v>
      </c>
      <c r="G8035" s="2" t="s">
        <v>20620</v>
      </c>
      <c r="H8035" s="130"/>
      <c r="I8035" s="134"/>
      <c r="J8035" s="123">
        <f>IF(OR(tbl_Metraj22[[#This Row],[TARIH]]="",tbl_Metraj22[[#This Row],[TARIH]]="-"),0,IF(tbl_Metraj22[[#This Row],[YUZDE]]=0,tbl_Metraj22[[#This Row],[METRAJ_BETON]],tbl_Metraj22[[#This Row],[YUZDE]]*tbl_Metraj22[[#This Row],[METRAJ_BETON]]))</f>
        <v>0</v>
      </c>
      <c r="K8035" s="2" t="s">
        <v>22807</v>
      </c>
    </row>
    <row r="8036" spans="1:11" ht="14.25" x14ac:dyDescent="0.2">
      <c r="A8036" s="2" t="s">
        <v>734</v>
      </c>
      <c r="B8036" s="124" t="s">
        <v>11352</v>
      </c>
      <c r="C8036" s="124"/>
      <c r="D8036" s="126">
        <v>0.57999999999999996</v>
      </c>
      <c r="E8036" s="124" t="s">
        <v>770</v>
      </c>
      <c r="F8036" s="124">
        <v>-2</v>
      </c>
      <c r="G8036" s="2" t="s">
        <v>20621</v>
      </c>
      <c r="H8036" s="130"/>
      <c r="I8036" s="134"/>
      <c r="J8036" s="123">
        <f>IF(OR(tbl_Metraj22[[#This Row],[TARIH]]="",tbl_Metraj22[[#This Row],[TARIH]]="-"),0,IF(tbl_Metraj22[[#This Row],[YUZDE]]=0,tbl_Metraj22[[#This Row],[METRAJ_BETON]],tbl_Metraj22[[#This Row],[YUZDE]]*tbl_Metraj22[[#This Row],[METRAJ_BETON]]))</f>
        <v>0</v>
      </c>
      <c r="K8036" s="2" t="e">
        <v>#N/A</v>
      </c>
    </row>
    <row r="8037" spans="1:11" ht="14.25" x14ac:dyDescent="0.2">
      <c r="A8037" s="2" t="s">
        <v>734</v>
      </c>
      <c r="B8037" s="124" t="s">
        <v>11353</v>
      </c>
      <c r="C8037" s="124"/>
      <c r="D8037" s="126">
        <v>0.68</v>
      </c>
      <c r="E8037" s="124" t="s">
        <v>770</v>
      </c>
      <c r="F8037" s="124">
        <v>-2</v>
      </c>
      <c r="G8037" s="2" t="s">
        <v>20622</v>
      </c>
      <c r="H8037" s="130"/>
      <c r="I8037" s="134"/>
      <c r="J8037" s="123">
        <f>IF(OR(tbl_Metraj22[[#This Row],[TARIH]]="",tbl_Metraj22[[#This Row],[TARIH]]="-"),0,IF(tbl_Metraj22[[#This Row],[YUZDE]]=0,tbl_Metraj22[[#This Row],[METRAJ_BETON]],tbl_Metraj22[[#This Row],[YUZDE]]*tbl_Metraj22[[#This Row],[METRAJ_BETON]]))</f>
        <v>0</v>
      </c>
      <c r="K8037" s="2" t="s">
        <v>22851</v>
      </c>
    </row>
    <row r="8038" spans="1:11" ht="14.25" x14ac:dyDescent="0.2">
      <c r="A8038" s="2" t="s">
        <v>734</v>
      </c>
      <c r="B8038" s="124" t="s">
        <v>11354</v>
      </c>
      <c r="C8038" s="124"/>
      <c r="D8038" s="126">
        <v>1.32</v>
      </c>
      <c r="E8038" s="124" t="s">
        <v>770</v>
      </c>
      <c r="F8038" s="124">
        <v>-2</v>
      </c>
      <c r="G8038" s="2" t="s">
        <v>20623</v>
      </c>
      <c r="H8038" s="130"/>
      <c r="I8038" s="134"/>
      <c r="J8038" s="123">
        <f>IF(OR(tbl_Metraj22[[#This Row],[TARIH]]="",tbl_Metraj22[[#This Row],[TARIH]]="-"),0,IF(tbl_Metraj22[[#This Row],[YUZDE]]=0,tbl_Metraj22[[#This Row],[METRAJ_BETON]],tbl_Metraj22[[#This Row],[YUZDE]]*tbl_Metraj22[[#This Row],[METRAJ_BETON]]))</f>
        <v>0</v>
      </c>
      <c r="K8038" s="2" t="s">
        <v>22816</v>
      </c>
    </row>
    <row r="8039" spans="1:11" ht="14.25" x14ac:dyDescent="0.2">
      <c r="A8039" s="2" t="s">
        <v>734</v>
      </c>
      <c r="B8039" s="124" t="s">
        <v>11355</v>
      </c>
      <c r="C8039" s="124"/>
      <c r="D8039" s="126">
        <v>3.99</v>
      </c>
      <c r="E8039" s="124" t="s">
        <v>770</v>
      </c>
      <c r="F8039" s="124">
        <v>-2</v>
      </c>
      <c r="G8039" s="2" t="s">
        <v>20624</v>
      </c>
      <c r="H8039" s="130"/>
      <c r="I8039" s="134"/>
      <c r="J8039" s="123">
        <f>IF(OR(tbl_Metraj22[[#This Row],[TARIH]]="",tbl_Metraj22[[#This Row],[TARIH]]="-"),0,IF(tbl_Metraj22[[#This Row],[YUZDE]]=0,tbl_Metraj22[[#This Row],[METRAJ_BETON]],tbl_Metraj22[[#This Row],[YUZDE]]*tbl_Metraj22[[#This Row],[METRAJ_BETON]]))</f>
        <v>0</v>
      </c>
      <c r="K8039" s="2" t="s">
        <v>22839</v>
      </c>
    </row>
    <row r="8040" spans="1:11" ht="14.25" x14ac:dyDescent="0.2">
      <c r="A8040" s="2" t="s">
        <v>734</v>
      </c>
      <c r="B8040" s="124" t="s">
        <v>11356</v>
      </c>
      <c r="C8040" s="124"/>
      <c r="D8040" s="126">
        <v>1.47</v>
      </c>
      <c r="E8040" s="124" t="s">
        <v>770</v>
      </c>
      <c r="F8040" s="124">
        <v>-2</v>
      </c>
      <c r="G8040" s="2" t="s">
        <v>20625</v>
      </c>
      <c r="H8040" s="130"/>
      <c r="I8040" s="134"/>
      <c r="J8040" s="123">
        <f>IF(OR(tbl_Metraj22[[#This Row],[TARIH]]="",tbl_Metraj22[[#This Row],[TARIH]]="-"),0,IF(tbl_Metraj22[[#This Row],[YUZDE]]=0,tbl_Metraj22[[#This Row],[METRAJ_BETON]],tbl_Metraj22[[#This Row],[YUZDE]]*tbl_Metraj22[[#This Row],[METRAJ_BETON]]))</f>
        <v>0</v>
      </c>
      <c r="K8040" s="2" t="s">
        <v>22783</v>
      </c>
    </row>
    <row r="8041" spans="1:11" ht="14.25" x14ac:dyDescent="0.2">
      <c r="A8041" s="2" t="s">
        <v>734</v>
      </c>
      <c r="B8041" s="124" t="s">
        <v>11357</v>
      </c>
      <c r="C8041" s="124"/>
      <c r="D8041" s="126">
        <v>1.55</v>
      </c>
      <c r="E8041" s="124" t="s">
        <v>770</v>
      </c>
      <c r="F8041" s="124">
        <v>-2</v>
      </c>
      <c r="G8041" s="2" t="s">
        <v>20626</v>
      </c>
      <c r="H8041" s="130"/>
      <c r="I8041" s="134"/>
      <c r="J8041" s="123">
        <f>IF(OR(tbl_Metraj22[[#This Row],[TARIH]]="",tbl_Metraj22[[#This Row],[TARIH]]="-"),0,IF(tbl_Metraj22[[#This Row],[YUZDE]]=0,tbl_Metraj22[[#This Row],[METRAJ_BETON]],tbl_Metraj22[[#This Row],[YUZDE]]*tbl_Metraj22[[#This Row],[METRAJ_BETON]]))</f>
        <v>0</v>
      </c>
      <c r="K8041" s="2" t="s">
        <v>22809</v>
      </c>
    </row>
    <row r="8042" spans="1:11" ht="14.25" x14ac:dyDescent="0.2">
      <c r="A8042" s="2" t="s">
        <v>734</v>
      </c>
      <c r="B8042" s="124" t="s">
        <v>11358</v>
      </c>
      <c r="C8042" s="124"/>
      <c r="D8042" s="126">
        <v>1.57</v>
      </c>
      <c r="E8042" s="124" t="s">
        <v>770</v>
      </c>
      <c r="F8042" s="124">
        <v>-2</v>
      </c>
      <c r="G8042" s="2" t="s">
        <v>20627</v>
      </c>
      <c r="H8042" s="130"/>
      <c r="I8042" s="134"/>
      <c r="J8042" s="123">
        <f>IF(OR(tbl_Metraj22[[#This Row],[TARIH]]="",tbl_Metraj22[[#This Row],[TARIH]]="-"),0,IF(tbl_Metraj22[[#This Row],[YUZDE]]=0,tbl_Metraj22[[#This Row],[METRAJ_BETON]],tbl_Metraj22[[#This Row],[YUZDE]]*tbl_Metraj22[[#This Row],[METRAJ_BETON]]))</f>
        <v>0</v>
      </c>
      <c r="K8042" s="2" t="s">
        <v>22866</v>
      </c>
    </row>
    <row r="8043" spans="1:11" ht="14.25" x14ac:dyDescent="0.2">
      <c r="A8043" s="2" t="s">
        <v>734</v>
      </c>
      <c r="B8043" s="124" t="s">
        <v>11359</v>
      </c>
      <c r="C8043" s="124"/>
      <c r="D8043" s="126">
        <v>1.17</v>
      </c>
      <c r="E8043" s="124" t="s">
        <v>770</v>
      </c>
      <c r="F8043" s="124">
        <v>-2</v>
      </c>
      <c r="G8043" s="2" t="s">
        <v>20628</v>
      </c>
      <c r="H8043" s="130"/>
      <c r="I8043" s="134"/>
      <c r="J8043" s="123">
        <f>IF(OR(tbl_Metraj22[[#This Row],[TARIH]]="",tbl_Metraj22[[#This Row],[TARIH]]="-"),0,IF(tbl_Metraj22[[#This Row],[YUZDE]]=0,tbl_Metraj22[[#This Row],[METRAJ_BETON]],tbl_Metraj22[[#This Row],[YUZDE]]*tbl_Metraj22[[#This Row],[METRAJ_BETON]]))</f>
        <v>0</v>
      </c>
      <c r="K8043" s="2" t="s">
        <v>22880</v>
      </c>
    </row>
    <row r="8044" spans="1:11" ht="14.25" x14ac:dyDescent="0.2">
      <c r="A8044" s="2" t="s">
        <v>734</v>
      </c>
      <c r="B8044" s="124" t="s">
        <v>11360</v>
      </c>
      <c r="C8044" s="124"/>
      <c r="D8044" s="126">
        <v>1.08</v>
      </c>
      <c r="E8044" s="124" t="s">
        <v>770</v>
      </c>
      <c r="F8044" s="124">
        <v>-2</v>
      </c>
      <c r="G8044" s="2" t="s">
        <v>20629</v>
      </c>
      <c r="H8044" s="130"/>
      <c r="I8044" s="134"/>
      <c r="J8044" s="123">
        <f>IF(OR(tbl_Metraj22[[#This Row],[TARIH]]="",tbl_Metraj22[[#This Row],[TARIH]]="-"),0,IF(tbl_Metraj22[[#This Row],[YUZDE]]=0,tbl_Metraj22[[#This Row],[METRAJ_BETON]],tbl_Metraj22[[#This Row],[YUZDE]]*tbl_Metraj22[[#This Row],[METRAJ_BETON]]))</f>
        <v>0</v>
      </c>
      <c r="K8044" s="2" t="s">
        <v>22786</v>
      </c>
    </row>
    <row r="8045" spans="1:11" ht="14.25" x14ac:dyDescent="0.2">
      <c r="A8045" s="2" t="s">
        <v>734</v>
      </c>
      <c r="B8045" s="124" t="s">
        <v>11361</v>
      </c>
      <c r="C8045" s="124"/>
      <c r="D8045" s="126">
        <v>1.37</v>
      </c>
      <c r="E8045" s="124" t="s">
        <v>770</v>
      </c>
      <c r="F8045" s="124">
        <v>-2</v>
      </c>
      <c r="G8045" s="2" t="s">
        <v>20630</v>
      </c>
      <c r="H8045" s="130"/>
      <c r="I8045" s="134"/>
      <c r="J8045" s="123">
        <f>IF(OR(tbl_Metraj22[[#This Row],[TARIH]]="",tbl_Metraj22[[#This Row],[TARIH]]="-"),0,IF(tbl_Metraj22[[#This Row],[YUZDE]]=0,tbl_Metraj22[[#This Row],[METRAJ_BETON]],tbl_Metraj22[[#This Row],[YUZDE]]*tbl_Metraj22[[#This Row],[METRAJ_BETON]]))</f>
        <v>0</v>
      </c>
      <c r="K8045" s="2" t="s">
        <v>22881</v>
      </c>
    </row>
    <row r="8046" spans="1:11" ht="14.25" x14ac:dyDescent="0.2">
      <c r="A8046" s="2" t="s">
        <v>734</v>
      </c>
      <c r="B8046" s="124" t="s">
        <v>11362</v>
      </c>
      <c r="C8046" s="124"/>
      <c r="D8046" s="126">
        <v>1.46</v>
      </c>
      <c r="E8046" s="124" t="s">
        <v>770</v>
      </c>
      <c r="F8046" s="124">
        <v>-2</v>
      </c>
      <c r="G8046" s="2" t="s">
        <v>20631</v>
      </c>
      <c r="H8046" s="130"/>
      <c r="I8046" s="134"/>
      <c r="J8046" s="123">
        <f>IF(OR(tbl_Metraj22[[#This Row],[TARIH]]="",tbl_Metraj22[[#This Row],[TARIH]]="-"),0,IF(tbl_Metraj22[[#This Row],[YUZDE]]=0,tbl_Metraj22[[#This Row],[METRAJ_BETON]],tbl_Metraj22[[#This Row],[YUZDE]]*tbl_Metraj22[[#This Row],[METRAJ_BETON]]))</f>
        <v>0</v>
      </c>
      <c r="K8046" s="2" t="s">
        <v>22867</v>
      </c>
    </row>
    <row r="8047" spans="1:11" ht="14.25" x14ac:dyDescent="0.2">
      <c r="A8047" s="2" t="s">
        <v>734</v>
      </c>
      <c r="B8047" s="124" t="s">
        <v>11363</v>
      </c>
      <c r="C8047" s="124"/>
      <c r="D8047" s="126">
        <v>1.89</v>
      </c>
      <c r="E8047" s="124" t="s">
        <v>770</v>
      </c>
      <c r="F8047" s="124">
        <v>-2</v>
      </c>
      <c r="G8047" s="2" t="s">
        <v>20632</v>
      </c>
      <c r="H8047" s="130"/>
      <c r="I8047" s="134"/>
      <c r="J8047" s="123">
        <f>IF(OR(tbl_Metraj22[[#This Row],[TARIH]]="",tbl_Metraj22[[#This Row],[TARIH]]="-"),0,IF(tbl_Metraj22[[#This Row],[YUZDE]]=0,tbl_Metraj22[[#This Row],[METRAJ_BETON]],tbl_Metraj22[[#This Row],[YUZDE]]*tbl_Metraj22[[#This Row],[METRAJ_BETON]]))</f>
        <v>0</v>
      </c>
      <c r="K8047" s="2" t="s">
        <v>22804</v>
      </c>
    </row>
    <row r="8048" spans="1:11" ht="14.25" x14ac:dyDescent="0.2">
      <c r="A8048" s="2" t="s">
        <v>734</v>
      </c>
      <c r="B8048" s="124" t="s">
        <v>11364</v>
      </c>
      <c r="C8048" s="124"/>
      <c r="D8048" s="126">
        <v>0.61</v>
      </c>
      <c r="E8048" s="124" t="s">
        <v>770</v>
      </c>
      <c r="F8048" s="124">
        <v>-2</v>
      </c>
      <c r="G8048" s="2" t="s">
        <v>20633</v>
      </c>
      <c r="H8048" s="130"/>
      <c r="I8048" s="134"/>
      <c r="J8048" s="123">
        <f>IF(OR(tbl_Metraj22[[#This Row],[TARIH]]="",tbl_Metraj22[[#This Row],[TARIH]]="-"),0,IF(tbl_Metraj22[[#This Row],[YUZDE]]=0,tbl_Metraj22[[#This Row],[METRAJ_BETON]],tbl_Metraj22[[#This Row],[YUZDE]]*tbl_Metraj22[[#This Row],[METRAJ_BETON]]))</f>
        <v>0</v>
      </c>
      <c r="K8048" s="2" t="s">
        <v>22834</v>
      </c>
    </row>
    <row r="8049" spans="1:11" ht="14.25" x14ac:dyDescent="0.2">
      <c r="A8049" s="2" t="s">
        <v>734</v>
      </c>
      <c r="B8049" s="124" t="s">
        <v>11365</v>
      </c>
      <c r="C8049" s="124"/>
      <c r="D8049" s="126">
        <v>2.76</v>
      </c>
      <c r="E8049" s="124" t="s">
        <v>770</v>
      </c>
      <c r="F8049" s="124">
        <v>-2</v>
      </c>
      <c r="G8049" s="2" t="s">
        <v>20634</v>
      </c>
      <c r="H8049" s="130"/>
      <c r="I8049" s="134"/>
      <c r="J8049" s="123">
        <f>IF(OR(tbl_Metraj22[[#This Row],[TARIH]]="",tbl_Metraj22[[#This Row],[TARIH]]="-"),0,IF(tbl_Metraj22[[#This Row],[YUZDE]]=0,tbl_Metraj22[[#This Row],[METRAJ_BETON]],tbl_Metraj22[[#This Row],[YUZDE]]*tbl_Metraj22[[#This Row],[METRAJ_BETON]]))</f>
        <v>0</v>
      </c>
      <c r="K8049" s="2" t="s">
        <v>22789</v>
      </c>
    </row>
    <row r="8050" spans="1:11" ht="14.25" x14ac:dyDescent="0.2">
      <c r="A8050" s="2" t="s">
        <v>734</v>
      </c>
      <c r="B8050" s="124" t="s">
        <v>11366</v>
      </c>
      <c r="C8050" s="124"/>
      <c r="D8050" s="126">
        <v>1.34</v>
      </c>
      <c r="E8050" s="124" t="s">
        <v>770</v>
      </c>
      <c r="F8050" s="124">
        <v>-2</v>
      </c>
      <c r="G8050" s="2" t="s">
        <v>20635</v>
      </c>
      <c r="H8050" s="130"/>
      <c r="I8050" s="134"/>
      <c r="J8050" s="123">
        <f>IF(OR(tbl_Metraj22[[#This Row],[TARIH]]="",tbl_Metraj22[[#This Row],[TARIH]]="-"),0,IF(tbl_Metraj22[[#This Row],[YUZDE]]=0,tbl_Metraj22[[#This Row],[METRAJ_BETON]],tbl_Metraj22[[#This Row],[YUZDE]]*tbl_Metraj22[[#This Row],[METRAJ_BETON]]))</f>
        <v>0</v>
      </c>
      <c r="K8050" s="2" t="s">
        <v>22784</v>
      </c>
    </row>
    <row r="8051" spans="1:11" ht="14.25" x14ac:dyDescent="0.2">
      <c r="A8051" s="2" t="s">
        <v>734</v>
      </c>
      <c r="B8051" s="124" t="s">
        <v>11367</v>
      </c>
      <c r="C8051" s="124"/>
      <c r="D8051" s="126">
        <v>1.34</v>
      </c>
      <c r="E8051" s="124" t="s">
        <v>770</v>
      </c>
      <c r="F8051" s="124">
        <v>-2</v>
      </c>
      <c r="G8051" s="2" t="s">
        <v>20636</v>
      </c>
      <c r="H8051" s="130"/>
      <c r="I8051" s="134"/>
      <c r="J8051" s="123">
        <f>IF(OR(tbl_Metraj22[[#This Row],[TARIH]]="",tbl_Metraj22[[#This Row],[TARIH]]="-"),0,IF(tbl_Metraj22[[#This Row],[YUZDE]]=0,tbl_Metraj22[[#This Row],[METRAJ_BETON]],tbl_Metraj22[[#This Row],[YUZDE]]*tbl_Metraj22[[#This Row],[METRAJ_BETON]]))</f>
        <v>0</v>
      </c>
      <c r="K8051" s="2" t="s">
        <v>22882</v>
      </c>
    </row>
    <row r="8052" spans="1:11" ht="14.25" x14ac:dyDescent="0.2">
      <c r="A8052" s="2" t="s">
        <v>734</v>
      </c>
      <c r="B8052" s="124" t="s">
        <v>11368</v>
      </c>
      <c r="C8052" s="124"/>
      <c r="D8052" s="126">
        <v>6.55</v>
      </c>
      <c r="E8052" s="124" t="s">
        <v>770</v>
      </c>
      <c r="F8052" s="124">
        <v>-2</v>
      </c>
      <c r="G8052" s="2" t="s">
        <v>20637</v>
      </c>
      <c r="H8052" s="130"/>
      <c r="I8052" s="134"/>
      <c r="J8052" s="123">
        <f>IF(OR(tbl_Metraj22[[#This Row],[TARIH]]="",tbl_Metraj22[[#This Row],[TARIH]]="-"),0,IF(tbl_Metraj22[[#This Row],[YUZDE]]=0,tbl_Metraj22[[#This Row],[METRAJ_BETON]],tbl_Metraj22[[#This Row],[YUZDE]]*tbl_Metraj22[[#This Row],[METRAJ_BETON]]))</f>
        <v>0</v>
      </c>
      <c r="K8052" s="2" t="s">
        <v>22824</v>
      </c>
    </row>
    <row r="8053" spans="1:11" ht="14.25" x14ac:dyDescent="0.2">
      <c r="A8053" s="2" t="s">
        <v>734</v>
      </c>
      <c r="B8053" s="124" t="s">
        <v>11369</v>
      </c>
      <c r="C8053" s="124"/>
      <c r="D8053" s="126">
        <v>1.69</v>
      </c>
      <c r="E8053" s="124" t="s">
        <v>770</v>
      </c>
      <c r="F8053" s="124">
        <v>-2</v>
      </c>
      <c r="G8053" s="2" t="s">
        <v>20638</v>
      </c>
      <c r="H8053" s="130"/>
      <c r="I8053" s="134"/>
      <c r="J8053" s="123">
        <f>IF(OR(tbl_Metraj22[[#This Row],[TARIH]]="",tbl_Metraj22[[#This Row],[TARIH]]="-"),0,IF(tbl_Metraj22[[#This Row],[YUZDE]]=0,tbl_Metraj22[[#This Row],[METRAJ_BETON]],tbl_Metraj22[[#This Row],[YUZDE]]*tbl_Metraj22[[#This Row],[METRAJ_BETON]]))</f>
        <v>0</v>
      </c>
      <c r="K8053" s="2" t="s">
        <v>22827</v>
      </c>
    </row>
    <row r="8054" spans="1:11" ht="14.25" x14ac:dyDescent="0.2">
      <c r="A8054" s="2" t="s">
        <v>734</v>
      </c>
      <c r="B8054" s="124" t="s">
        <v>11370</v>
      </c>
      <c r="C8054" s="124"/>
      <c r="D8054" s="126">
        <v>3.88</v>
      </c>
      <c r="E8054" s="124" t="s">
        <v>770</v>
      </c>
      <c r="F8054" s="124">
        <v>-2</v>
      </c>
      <c r="G8054" s="2" t="s">
        <v>20639</v>
      </c>
      <c r="H8054" s="130"/>
      <c r="I8054" s="134"/>
      <c r="J8054" s="123">
        <f>IF(OR(tbl_Metraj22[[#This Row],[TARIH]]="",tbl_Metraj22[[#This Row],[TARIH]]="-"),0,IF(tbl_Metraj22[[#This Row],[YUZDE]]=0,tbl_Metraj22[[#This Row],[METRAJ_BETON]],tbl_Metraj22[[#This Row],[YUZDE]]*tbl_Metraj22[[#This Row],[METRAJ_BETON]]))</f>
        <v>0</v>
      </c>
      <c r="K8054" s="2" t="s">
        <v>22878</v>
      </c>
    </row>
    <row r="8055" spans="1:11" ht="14.25" x14ac:dyDescent="0.2">
      <c r="A8055" s="2" t="s">
        <v>734</v>
      </c>
      <c r="B8055" s="124" t="s">
        <v>11371</v>
      </c>
      <c r="C8055" s="124"/>
      <c r="D8055" s="126">
        <v>5.52</v>
      </c>
      <c r="E8055" s="124" t="s">
        <v>770</v>
      </c>
      <c r="F8055" s="124">
        <v>-2</v>
      </c>
      <c r="G8055" s="2" t="s">
        <v>20640</v>
      </c>
      <c r="H8055" s="130"/>
      <c r="I8055" s="134"/>
      <c r="J8055" s="123">
        <f>IF(OR(tbl_Metraj22[[#This Row],[TARIH]]="",tbl_Metraj22[[#This Row],[TARIH]]="-"),0,IF(tbl_Metraj22[[#This Row],[YUZDE]]=0,tbl_Metraj22[[#This Row],[METRAJ_BETON]],tbl_Metraj22[[#This Row],[YUZDE]]*tbl_Metraj22[[#This Row],[METRAJ_BETON]]))</f>
        <v>0</v>
      </c>
      <c r="K8055" s="2" t="s">
        <v>22835</v>
      </c>
    </row>
    <row r="8056" spans="1:11" ht="14.25" x14ac:dyDescent="0.2">
      <c r="A8056" s="2" t="s">
        <v>734</v>
      </c>
      <c r="B8056" s="124" t="s">
        <v>11372</v>
      </c>
      <c r="C8056" s="124"/>
      <c r="D8056" s="126">
        <v>3.73</v>
      </c>
      <c r="E8056" s="124" t="s">
        <v>770</v>
      </c>
      <c r="F8056" s="124">
        <v>-2</v>
      </c>
      <c r="G8056" s="2" t="s">
        <v>20641</v>
      </c>
      <c r="H8056" s="130"/>
      <c r="I8056" s="134"/>
      <c r="J8056" s="123">
        <f>IF(OR(tbl_Metraj22[[#This Row],[TARIH]]="",tbl_Metraj22[[#This Row],[TARIH]]="-"),0,IF(tbl_Metraj22[[#This Row],[YUZDE]]=0,tbl_Metraj22[[#This Row],[METRAJ_BETON]],tbl_Metraj22[[#This Row],[YUZDE]]*tbl_Metraj22[[#This Row],[METRAJ_BETON]]))</f>
        <v>0</v>
      </c>
      <c r="K8056" s="2" t="s">
        <v>22864</v>
      </c>
    </row>
    <row r="8057" spans="1:11" ht="14.25" x14ac:dyDescent="0.2">
      <c r="A8057" s="2" t="s">
        <v>734</v>
      </c>
      <c r="B8057" s="124" t="s">
        <v>11373</v>
      </c>
      <c r="C8057" s="124"/>
      <c r="D8057" s="126">
        <v>2.37</v>
      </c>
      <c r="E8057" s="124" t="s">
        <v>770</v>
      </c>
      <c r="F8057" s="124">
        <v>-2</v>
      </c>
      <c r="G8057" s="2" t="s">
        <v>20642</v>
      </c>
      <c r="H8057" s="130"/>
      <c r="I8057" s="134"/>
      <c r="J8057" s="123">
        <f>IF(OR(tbl_Metraj22[[#This Row],[TARIH]]="",tbl_Metraj22[[#This Row],[TARIH]]="-"),0,IF(tbl_Metraj22[[#This Row],[YUZDE]]=0,tbl_Metraj22[[#This Row],[METRAJ_BETON]],tbl_Metraj22[[#This Row],[YUZDE]]*tbl_Metraj22[[#This Row],[METRAJ_BETON]]))</f>
        <v>0</v>
      </c>
      <c r="K8057" s="2" t="s">
        <v>22808</v>
      </c>
    </row>
    <row r="8058" spans="1:11" ht="14.25" x14ac:dyDescent="0.2">
      <c r="A8058" s="2" t="s">
        <v>734</v>
      </c>
      <c r="B8058" s="124" t="s">
        <v>11374</v>
      </c>
      <c r="C8058" s="124"/>
      <c r="D8058" s="126">
        <v>2.06</v>
      </c>
      <c r="E8058" s="124" t="s">
        <v>770</v>
      </c>
      <c r="F8058" s="124">
        <v>-2</v>
      </c>
      <c r="G8058" s="2" t="s">
        <v>20643</v>
      </c>
      <c r="H8058" s="130"/>
      <c r="I8058" s="134"/>
      <c r="J8058" s="123">
        <f>IF(OR(tbl_Metraj22[[#This Row],[TARIH]]="",tbl_Metraj22[[#This Row],[TARIH]]="-"),0,IF(tbl_Metraj22[[#This Row],[YUZDE]]=0,tbl_Metraj22[[#This Row],[METRAJ_BETON]],tbl_Metraj22[[#This Row],[YUZDE]]*tbl_Metraj22[[#This Row],[METRAJ_BETON]]))</f>
        <v>0</v>
      </c>
      <c r="K8058" s="2" t="s">
        <v>22841</v>
      </c>
    </row>
    <row r="8059" spans="1:11" ht="14.25" x14ac:dyDescent="0.2">
      <c r="A8059" s="2" t="s">
        <v>734</v>
      </c>
      <c r="B8059" s="124" t="s">
        <v>11375</v>
      </c>
      <c r="C8059" s="124"/>
      <c r="D8059" s="126">
        <v>2.69</v>
      </c>
      <c r="E8059" s="124" t="s">
        <v>770</v>
      </c>
      <c r="F8059" s="124">
        <v>-2</v>
      </c>
      <c r="G8059" s="2" t="s">
        <v>20644</v>
      </c>
      <c r="H8059" s="130"/>
      <c r="I8059" s="134"/>
      <c r="J8059" s="123">
        <f>IF(OR(tbl_Metraj22[[#This Row],[TARIH]]="",tbl_Metraj22[[#This Row],[TARIH]]="-"),0,IF(tbl_Metraj22[[#This Row],[YUZDE]]=0,tbl_Metraj22[[#This Row],[METRAJ_BETON]],tbl_Metraj22[[#This Row],[YUZDE]]*tbl_Metraj22[[#This Row],[METRAJ_BETON]]))</f>
        <v>0</v>
      </c>
      <c r="K8059" s="2" t="s">
        <v>22845</v>
      </c>
    </row>
    <row r="8060" spans="1:11" ht="14.25" x14ac:dyDescent="0.2">
      <c r="A8060" s="2" t="s">
        <v>734</v>
      </c>
      <c r="B8060" s="124" t="s">
        <v>11376</v>
      </c>
      <c r="C8060" s="124"/>
      <c r="D8060" s="126">
        <v>2.06</v>
      </c>
      <c r="E8060" s="124" t="s">
        <v>770</v>
      </c>
      <c r="F8060" s="124">
        <v>-2</v>
      </c>
      <c r="G8060" s="2" t="s">
        <v>20645</v>
      </c>
      <c r="H8060" s="130"/>
      <c r="I8060" s="134"/>
      <c r="J8060" s="123">
        <f>IF(OR(tbl_Metraj22[[#This Row],[TARIH]]="",tbl_Metraj22[[#This Row],[TARIH]]="-"),0,IF(tbl_Metraj22[[#This Row],[YUZDE]]=0,tbl_Metraj22[[#This Row],[METRAJ_BETON]],tbl_Metraj22[[#This Row],[YUZDE]]*tbl_Metraj22[[#This Row],[METRAJ_BETON]]))</f>
        <v>0</v>
      </c>
      <c r="K8060" s="2" t="s">
        <v>22848</v>
      </c>
    </row>
    <row r="8061" spans="1:11" ht="14.25" x14ac:dyDescent="0.2">
      <c r="A8061" s="2" t="s">
        <v>734</v>
      </c>
      <c r="B8061" s="124" t="s">
        <v>11377</v>
      </c>
      <c r="C8061" s="124"/>
      <c r="D8061" s="126">
        <v>3.64</v>
      </c>
      <c r="E8061" s="124" t="s">
        <v>770</v>
      </c>
      <c r="F8061" s="124">
        <v>-2</v>
      </c>
      <c r="G8061" s="2" t="s">
        <v>20646</v>
      </c>
      <c r="H8061" s="130"/>
      <c r="I8061" s="134"/>
      <c r="J8061" s="123">
        <f>IF(OR(tbl_Metraj22[[#This Row],[TARIH]]="",tbl_Metraj22[[#This Row],[TARIH]]="-"),0,IF(tbl_Metraj22[[#This Row],[YUZDE]]=0,tbl_Metraj22[[#This Row],[METRAJ_BETON]],tbl_Metraj22[[#This Row],[YUZDE]]*tbl_Metraj22[[#This Row],[METRAJ_BETON]]))</f>
        <v>0</v>
      </c>
      <c r="K8061" s="2" t="s">
        <v>22754</v>
      </c>
    </row>
    <row r="8062" spans="1:11" ht="14.25" x14ac:dyDescent="0.2">
      <c r="A8062" s="2" t="s">
        <v>734</v>
      </c>
      <c r="B8062" s="124" t="s">
        <v>11378</v>
      </c>
      <c r="C8062" s="124"/>
      <c r="D8062" s="126">
        <v>0.18</v>
      </c>
      <c r="E8062" s="124" t="s">
        <v>770</v>
      </c>
      <c r="F8062" s="124">
        <v>-2</v>
      </c>
      <c r="G8062" s="2" t="s">
        <v>20647</v>
      </c>
      <c r="H8062" s="130"/>
      <c r="I8062" s="134"/>
      <c r="J8062" s="123">
        <f>IF(OR(tbl_Metraj22[[#This Row],[TARIH]]="",tbl_Metraj22[[#This Row],[TARIH]]="-"),0,IF(tbl_Metraj22[[#This Row],[YUZDE]]=0,tbl_Metraj22[[#This Row],[METRAJ_BETON]],tbl_Metraj22[[#This Row],[YUZDE]]*tbl_Metraj22[[#This Row],[METRAJ_BETON]]))</f>
        <v>0</v>
      </c>
      <c r="K8062" s="2" t="s">
        <v>22888</v>
      </c>
    </row>
    <row r="8063" spans="1:11" ht="14.25" x14ac:dyDescent="0.2">
      <c r="A8063" s="2" t="s">
        <v>734</v>
      </c>
      <c r="B8063" s="124" t="s">
        <v>11379</v>
      </c>
      <c r="C8063" s="124"/>
      <c r="D8063" s="126">
        <v>0.18</v>
      </c>
      <c r="E8063" s="124" t="s">
        <v>770</v>
      </c>
      <c r="F8063" s="124">
        <v>-2</v>
      </c>
      <c r="G8063" s="2" t="s">
        <v>20648</v>
      </c>
      <c r="H8063" s="130"/>
      <c r="I8063" s="134"/>
      <c r="J8063" s="123">
        <f>IF(OR(tbl_Metraj22[[#This Row],[TARIH]]="",tbl_Metraj22[[#This Row],[TARIH]]="-"),0,IF(tbl_Metraj22[[#This Row],[YUZDE]]=0,tbl_Metraj22[[#This Row],[METRAJ_BETON]],tbl_Metraj22[[#This Row],[YUZDE]]*tbl_Metraj22[[#This Row],[METRAJ_BETON]]))</f>
        <v>0</v>
      </c>
      <c r="K8063" s="2" t="s">
        <v>22847</v>
      </c>
    </row>
    <row r="8064" spans="1:11" ht="14.25" x14ac:dyDescent="0.2">
      <c r="A8064" s="2" t="s">
        <v>734</v>
      </c>
      <c r="B8064" s="124" t="s">
        <v>11380</v>
      </c>
      <c r="C8064" s="124"/>
      <c r="D8064" s="126">
        <v>0.49</v>
      </c>
      <c r="E8064" s="124" t="s">
        <v>770</v>
      </c>
      <c r="F8064" s="124">
        <v>-2</v>
      </c>
      <c r="G8064" s="2" t="s">
        <v>20649</v>
      </c>
      <c r="H8064" s="130"/>
      <c r="I8064" s="134"/>
      <c r="J8064" s="123">
        <f>IF(OR(tbl_Metraj22[[#This Row],[TARIH]]="",tbl_Metraj22[[#This Row],[TARIH]]="-"),0,IF(tbl_Metraj22[[#This Row],[YUZDE]]=0,tbl_Metraj22[[#This Row],[METRAJ_BETON]],tbl_Metraj22[[#This Row],[YUZDE]]*tbl_Metraj22[[#This Row],[METRAJ_BETON]]))</f>
        <v>0</v>
      </c>
      <c r="K8064" s="2" t="s">
        <v>24080</v>
      </c>
    </row>
    <row r="8065" spans="1:11" ht="14.25" x14ac:dyDescent="0.2">
      <c r="A8065" s="2" t="s">
        <v>734</v>
      </c>
      <c r="B8065" s="124" t="s">
        <v>11381</v>
      </c>
      <c r="C8065" s="124"/>
      <c r="D8065" s="126">
        <v>0.78</v>
      </c>
      <c r="E8065" s="124" t="s">
        <v>770</v>
      </c>
      <c r="F8065" s="124">
        <v>-2</v>
      </c>
      <c r="G8065" s="2" t="s">
        <v>20650</v>
      </c>
      <c r="H8065" s="130"/>
      <c r="I8065" s="134"/>
      <c r="J8065" s="123">
        <f>IF(OR(tbl_Metraj22[[#This Row],[TARIH]]="",tbl_Metraj22[[#This Row],[TARIH]]="-"),0,IF(tbl_Metraj22[[#This Row],[YUZDE]]=0,tbl_Metraj22[[#This Row],[METRAJ_BETON]],tbl_Metraj22[[#This Row],[YUZDE]]*tbl_Metraj22[[#This Row],[METRAJ_BETON]]))</f>
        <v>0</v>
      </c>
      <c r="K8065" s="2" t="s">
        <v>22868</v>
      </c>
    </row>
    <row r="8066" spans="1:11" ht="14.25" x14ac:dyDescent="0.2">
      <c r="A8066" s="2" t="s">
        <v>734</v>
      </c>
      <c r="B8066" s="124" t="s">
        <v>11382</v>
      </c>
      <c r="C8066" s="124"/>
      <c r="D8066" s="126">
        <v>0.71</v>
      </c>
      <c r="E8066" s="124" t="s">
        <v>770</v>
      </c>
      <c r="F8066" s="124">
        <v>-2</v>
      </c>
      <c r="G8066" s="2" t="s">
        <v>20651</v>
      </c>
      <c r="H8066" s="130"/>
      <c r="I8066" s="134"/>
      <c r="J8066" s="123">
        <f>IF(OR(tbl_Metraj22[[#This Row],[TARIH]]="",tbl_Metraj22[[#This Row],[TARIH]]="-"),0,IF(tbl_Metraj22[[#This Row],[YUZDE]]=0,tbl_Metraj22[[#This Row],[METRAJ_BETON]],tbl_Metraj22[[#This Row],[YUZDE]]*tbl_Metraj22[[#This Row],[METRAJ_BETON]]))</f>
        <v>0</v>
      </c>
      <c r="K8066" s="2" t="s">
        <v>22852</v>
      </c>
    </row>
    <row r="8067" spans="1:11" ht="14.25" x14ac:dyDescent="0.2">
      <c r="A8067" s="2" t="s">
        <v>734</v>
      </c>
      <c r="B8067" s="124" t="s">
        <v>11383</v>
      </c>
      <c r="C8067" s="124"/>
      <c r="D8067" s="126">
        <v>1.1200000000000001</v>
      </c>
      <c r="E8067" s="124" t="s">
        <v>770</v>
      </c>
      <c r="F8067" s="124">
        <v>-2</v>
      </c>
      <c r="G8067" s="2" t="s">
        <v>20652</v>
      </c>
      <c r="H8067" s="130"/>
      <c r="I8067" s="134"/>
      <c r="J8067" s="123">
        <f>IF(OR(tbl_Metraj22[[#This Row],[TARIH]]="",tbl_Metraj22[[#This Row],[TARIH]]="-"),0,IF(tbl_Metraj22[[#This Row],[YUZDE]]=0,tbl_Metraj22[[#This Row],[METRAJ_BETON]],tbl_Metraj22[[#This Row],[YUZDE]]*tbl_Metraj22[[#This Row],[METRAJ_BETON]]))</f>
        <v>0</v>
      </c>
      <c r="K8067" s="2" t="s">
        <v>22846</v>
      </c>
    </row>
    <row r="8068" spans="1:11" ht="14.25" x14ac:dyDescent="0.2">
      <c r="A8068" s="2" t="s">
        <v>734</v>
      </c>
      <c r="B8068" s="124" t="s">
        <v>11384</v>
      </c>
      <c r="C8068" s="124"/>
      <c r="D8068" s="126">
        <v>1.65</v>
      </c>
      <c r="E8068" s="124" t="s">
        <v>770</v>
      </c>
      <c r="F8068" s="124">
        <v>-2</v>
      </c>
      <c r="G8068" s="2" t="s">
        <v>20653</v>
      </c>
      <c r="H8068" s="130"/>
      <c r="I8068" s="134"/>
      <c r="J8068" s="123">
        <f>IF(OR(tbl_Metraj22[[#This Row],[TARIH]]="",tbl_Metraj22[[#This Row],[TARIH]]="-"),0,IF(tbl_Metraj22[[#This Row],[YUZDE]]=0,tbl_Metraj22[[#This Row],[METRAJ_BETON]],tbl_Metraj22[[#This Row],[YUZDE]]*tbl_Metraj22[[#This Row],[METRAJ_BETON]]))</f>
        <v>0</v>
      </c>
      <c r="K8068" s="2" t="s">
        <v>22781</v>
      </c>
    </row>
    <row r="8069" spans="1:11" ht="14.25" x14ac:dyDescent="0.2">
      <c r="A8069" s="2" t="s">
        <v>734</v>
      </c>
      <c r="B8069" s="124" t="s">
        <v>11385</v>
      </c>
      <c r="C8069" s="124"/>
      <c r="D8069" s="126">
        <v>1.23</v>
      </c>
      <c r="E8069" s="124" t="s">
        <v>770</v>
      </c>
      <c r="F8069" s="124">
        <v>-2</v>
      </c>
      <c r="G8069" s="2" t="s">
        <v>20654</v>
      </c>
      <c r="H8069" s="130"/>
      <c r="I8069" s="134"/>
      <c r="J8069" s="123">
        <f>IF(OR(tbl_Metraj22[[#This Row],[TARIH]]="",tbl_Metraj22[[#This Row],[TARIH]]="-"),0,IF(tbl_Metraj22[[#This Row],[YUZDE]]=0,tbl_Metraj22[[#This Row],[METRAJ_BETON]],tbl_Metraj22[[#This Row],[YUZDE]]*tbl_Metraj22[[#This Row],[METRAJ_BETON]]))</f>
        <v>0</v>
      </c>
      <c r="K8069" s="2" t="s">
        <v>22812</v>
      </c>
    </row>
    <row r="8070" spans="1:11" ht="14.25" x14ac:dyDescent="0.2">
      <c r="A8070" s="2" t="s">
        <v>734</v>
      </c>
      <c r="B8070" s="124" t="s">
        <v>11386</v>
      </c>
      <c r="C8070" s="124"/>
      <c r="D8070" s="126">
        <v>0.13</v>
      </c>
      <c r="E8070" s="124" t="s">
        <v>770</v>
      </c>
      <c r="F8070" s="124">
        <v>-2</v>
      </c>
      <c r="G8070" s="2" t="s">
        <v>20655</v>
      </c>
      <c r="H8070" s="130"/>
      <c r="I8070" s="134"/>
      <c r="J8070" s="123">
        <f>IF(OR(tbl_Metraj22[[#This Row],[TARIH]]="",tbl_Metraj22[[#This Row],[TARIH]]="-"),0,IF(tbl_Metraj22[[#This Row],[YUZDE]]=0,tbl_Metraj22[[#This Row],[METRAJ_BETON]],tbl_Metraj22[[#This Row],[YUZDE]]*tbl_Metraj22[[#This Row],[METRAJ_BETON]]))</f>
        <v>0</v>
      </c>
      <c r="K8070" s="2" t="s">
        <v>22874</v>
      </c>
    </row>
    <row r="8071" spans="1:11" ht="14.25" x14ac:dyDescent="0.2">
      <c r="A8071" s="2" t="s">
        <v>734</v>
      </c>
      <c r="B8071" s="124" t="s">
        <v>11387</v>
      </c>
      <c r="C8071" s="124"/>
      <c r="D8071" s="126">
        <v>0.21</v>
      </c>
      <c r="E8071" s="124" t="s">
        <v>770</v>
      </c>
      <c r="F8071" s="124">
        <v>-2</v>
      </c>
      <c r="G8071" s="2" t="s">
        <v>20656</v>
      </c>
      <c r="H8071" s="130"/>
      <c r="I8071" s="134"/>
      <c r="J8071" s="123">
        <f>IF(OR(tbl_Metraj22[[#This Row],[TARIH]]="",tbl_Metraj22[[#This Row],[TARIH]]="-"),0,IF(tbl_Metraj22[[#This Row],[YUZDE]]=0,tbl_Metraj22[[#This Row],[METRAJ_BETON]],tbl_Metraj22[[#This Row],[YUZDE]]*tbl_Metraj22[[#This Row],[METRAJ_BETON]]))</f>
        <v>0</v>
      </c>
      <c r="K8071" s="2" t="s">
        <v>23553</v>
      </c>
    </row>
    <row r="8072" spans="1:11" ht="14.25" x14ac:dyDescent="0.2">
      <c r="A8072" s="2" t="s">
        <v>734</v>
      </c>
      <c r="B8072" s="124" t="s">
        <v>11388</v>
      </c>
      <c r="C8072" s="124"/>
      <c r="D8072" s="126">
        <v>1.23</v>
      </c>
      <c r="E8072" s="124" t="s">
        <v>770</v>
      </c>
      <c r="F8072" s="124">
        <v>-2</v>
      </c>
      <c r="G8072" s="2" t="s">
        <v>20657</v>
      </c>
      <c r="H8072" s="130"/>
      <c r="I8072" s="134"/>
      <c r="J8072" s="123">
        <f>IF(OR(tbl_Metraj22[[#This Row],[TARIH]]="",tbl_Metraj22[[#This Row],[TARIH]]="-"),0,IF(tbl_Metraj22[[#This Row],[YUZDE]]=0,tbl_Metraj22[[#This Row],[METRAJ_BETON]],tbl_Metraj22[[#This Row],[YUZDE]]*tbl_Metraj22[[#This Row],[METRAJ_BETON]]))</f>
        <v>0</v>
      </c>
      <c r="K8072" s="2" t="s">
        <v>22797</v>
      </c>
    </row>
    <row r="8073" spans="1:11" ht="14.25" x14ac:dyDescent="0.2">
      <c r="A8073" s="2" t="s">
        <v>734</v>
      </c>
      <c r="B8073" s="124" t="s">
        <v>11389</v>
      </c>
      <c r="C8073" s="124"/>
      <c r="D8073" s="126">
        <v>0.41</v>
      </c>
      <c r="E8073" s="124" t="s">
        <v>770</v>
      </c>
      <c r="F8073" s="124">
        <v>-2</v>
      </c>
      <c r="G8073" s="2" t="s">
        <v>20658</v>
      </c>
      <c r="H8073" s="130"/>
      <c r="I8073" s="134"/>
      <c r="J8073" s="123">
        <f>IF(OR(tbl_Metraj22[[#This Row],[TARIH]]="",tbl_Metraj22[[#This Row],[TARIH]]="-"),0,IF(tbl_Metraj22[[#This Row],[YUZDE]]=0,tbl_Metraj22[[#This Row],[METRAJ_BETON]],tbl_Metraj22[[#This Row],[YUZDE]]*tbl_Metraj22[[#This Row],[METRAJ_BETON]]))</f>
        <v>0</v>
      </c>
      <c r="K8073" s="2" t="s">
        <v>22843</v>
      </c>
    </row>
    <row r="8074" spans="1:11" ht="14.25" x14ac:dyDescent="0.2">
      <c r="A8074" s="2" t="s">
        <v>734</v>
      </c>
      <c r="B8074" s="124" t="s">
        <v>11390</v>
      </c>
      <c r="C8074" s="124"/>
      <c r="D8074" s="126">
        <v>0.27</v>
      </c>
      <c r="E8074" s="124" t="s">
        <v>770</v>
      </c>
      <c r="F8074" s="124">
        <v>-2</v>
      </c>
      <c r="G8074" s="2" t="s">
        <v>20659</v>
      </c>
      <c r="H8074" s="130"/>
      <c r="I8074" s="134"/>
      <c r="J8074" s="123">
        <f>IF(OR(tbl_Metraj22[[#This Row],[TARIH]]="",tbl_Metraj22[[#This Row],[TARIH]]="-"),0,IF(tbl_Metraj22[[#This Row],[YUZDE]]=0,tbl_Metraj22[[#This Row],[METRAJ_BETON]],tbl_Metraj22[[#This Row],[YUZDE]]*tbl_Metraj22[[#This Row],[METRAJ_BETON]]))</f>
        <v>0</v>
      </c>
      <c r="K8074" s="2" t="e">
        <v>#N/A</v>
      </c>
    </row>
    <row r="8075" spans="1:11" ht="14.25" x14ac:dyDescent="0.2">
      <c r="A8075" s="2" t="s">
        <v>734</v>
      </c>
      <c r="B8075" s="124" t="s">
        <v>11391</v>
      </c>
      <c r="C8075" s="124"/>
      <c r="D8075" s="126">
        <v>0.21</v>
      </c>
      <c r="E8075" s="124" t="s">
        <v>770</v>
      </c>
      <c r="F8075" s="124">
        <v>-2</v>
      </c>
      <c r="G8075" s="2" t="s">
        <v>20660</v>
      </c>
      <c r="H8075" s="130"/>
      <c r="I8075" s="134"/>
      <c r="J8075" s="123">
        <f>IF(OR(tbl_Metraj22[[#This Row],[TARIH]]="",tbl_Metraj22[[#This Row],[TARIH]]="-"),0,IF(tbl_Metraj22[[#This Row],[YUZDE]]=0,tbl_Metraj22[[#This Row],[METRAJ_BETON]],tbl_Metraj22[[#This Row],[YUZDE]]*tbl_Metraj22[[#This Row],[METRAJ_BETON]]))</f>
        <v>0</v>
      </c>
      <c r="K8075" s="2" t="e">
        <v>#N/A</v>
      </c>
    </row>
    <row r="8076" spans="1:11" ht="14.25" x14ac:dyDescent="0.2">
      <c r="A8076" s="2" t="s">
        <v>734</v>
      </c>
      <c r="B8076" s="124" t="s">
        <v>11392</v>
      </c>
      <c r="C8076" s="124"/>
      <c r="D8076" s="126">
        <v>0.15</v>
      </c>
      <c r="E8076" s="124" t="s">
        <v>770</v>
      </c>
      <c r="F8076" s="124">
        <v>-2</v>
      </c>
      <c r="G8076" s="2" t="s">
        <v>20661</v>
      </c>
      <c r="H8076" s="130"/>
      <c r="I8076" s="134"/>
      <c r="J8076" s="123">
        <f>IF(OR(tbl_Metraj22[[#This Row],[TARIH]]="",tbl_Metraj22[[#This Row],[TARIH]]="-"),0,IF(tbl_Metraj22[[#This Row],[YUZDE]]=0,tbl_Metraj22[[#This Row],[METRAJ_BETON]],tbl_Metraj22[[#This Row],[YUZDE]]*tbl_Metraj22[[#This Row],[METRAJ_BETON]]))</f>
        <v>0</v>
      </c>
      <c r="K8076" s="2" t="s">
        <v>22869</v>
      </c>
    </row>
    <row r="8077" spans="1:11" ht="14.25" x14ac:dyDescent="0.2">
      <c r="A8077" s="2" t="s">
        <v>734</v>
      </c>
      <c r="B8077" s="124" t="s">
        <v>11393</v>
      </c>
      <c r="C8077" s="124"/>
      <c r="D8077" s="126">
        <v>0.21</v>
      </c>
      <c r="E8077" s="124" t="s">
        <v>770</v>
      </c>
      <c r="F8077" s="124">
        <v>-2</v>
      </c>
      <c r="G8077" s="2" t="s">
        <v>20662</v>
      </c>
      <c r="H8077" s="130"/>
      <c r="I8077" s="134"/>
      <c r="J8077" s="123">
        <f>IF(OR(tbl_Metraj22[[#This Row],[TARIH]]="",tbl_Metraj22[[#This Row],[TARIH]]="-"),0,IF(tbl_Metraj22[[#This Row],[YUZDE]]=0,tbl_Metraj22[[#This Row],[METRAJ_BETON]],tbl_Metraj22[[#This Row],[YUZDE]]*tbl_Metraj22[[#This Row],[METRAJ_BETON]]))</f>
        <v>0</v>
      </c>
      <c r="K8077" s="2" t="e">
        <v>#N/A</v>
      </c>
    </row>
    <row r="8078" spans="1:11" ht="14.25" x14ac:dyDescent="0.2">
      <c r="A8078" s="2" t="s">
        <v>734</v>
      </c>
      <c r="B8078" s="124" t="s">
        <v>11394</v>
      </c>
      <c r="C8078" s="124"/>
      <c r="D8078" s="126">
        <v>0.7</v>
      </c>
      <c r="E8078" s="124" t="s">
        <v>770</v>
      </c>
      <c r="F8078" s="124">
        <v>-2</v>
      </c>
      <c r="G8078" s="2" t="s">
        <v>20663</v>
      </c>
      <c r="H8078" s="130"/>
      <c r="I8078" s="134"/>
      <c r="J8078" s="123">
        <f>IF(OR(tbl_Metraj22[[#This Row],[TARIH]]="",tbl_Metraj22[[#This Row],[TARIH]]="-"),0,IF(tbl_Metraj22[[#This Row],[YUZDE]]=0,tbl_Metraj22[[#This Row],[METRAJ_BETON]],tbl_Metraj22[[#This Row],[YUZDE]]*tbl_Metraj22[[#This Row],[METRAJ_BETON]]))</f>
        <v>0</v>
      </c>
      <c r="K8078" s="2" t="s">
        <v>22787</v>
      </c>
    </row>
    <row r="8079" spans="1:11" ht="14.25" x14ac:dyDescent="0.2">
      <c r="A8079" s="2" t="s">
        <v>734</v>
      </c>
      <c r="B8079" s="124" t="s">
        <v>11395</v>
      </c>
      <c r="C8079" s="124"/>
      <c r="D8079" s="126">
        <v>0.43</v>
      </c>
      <c r="E8079" s="124" t="s">
        <v>770</v>
      </c>
      <c r="F8079" s="124">
        <v>-2</v>
      </c>
      <c r="G8079" s="2" t="s">
        <v>20664</v>
      </c>
      <c r="H8079" s="130"/>
      <c r="I8079" s="134"/>
      <c r="J8079" s="123">
        <f>IF(OR(tbl_Metraj22[[#This Row],[TARIH]]="",tbl_Metraj22[[#This Row],[TARIH]]="-"),0,IF(tbl_Metraj22[[#This Row],[YUZDE]]=0,tbl_Metraj22[[#This Row],[METRAJ_BETON]],tbl_Metraj22[[#This Row],[YUZDE]]*tbl_Metraj22[[#This Row],[METRAJ_BETON]]))</f>
        <v>0</v>
      </c>
      <c r="K8079" s="2" t="s">
        <v>22823</v>
      </c>
    </row>
    <row r="8080" spans="1:11" ht="14.25" x14ac:dyDescent="0.2">
      <c r="A8080" s="2" t="s">
        <v>734</v>
      </c>
      <c r="B8080" s="124" t="s">
        <v>11396</v>
      </c>
      <c r="C8080" s="124"/>
      <c r="D8080" s="126">
        <v>0.27</v>
      </c>
      <c r="E8080" s="124" t="s">
        <v>770</v>
      </c>
      <c r="F8080" s="124">
        <v>-2</v>
      </c>
      <c r="G8080" s="2" t="s">
        <v>20665</v>
      </c>
      <c r="H8080" s="130"/>
      <c r="I8080" s="134"/>
      <c r="J8080" s="123">
        <f>IF(OR(tbl_Metraj22[[#This Row],[TARIH]]="",tbl_Metraj22[[#This Row],[TARIH]]="-"),0,IF(tbl_Metraj22[[#This Row],[YUZDE]]=0,tbl_Metraj22[[#This Row],[METRAJ_BETON]],tbl_Metraj22[[#This Row],[YUZDE]]*tbl_Metraj22[[#This Row],[METRAJ_BETON]]))</f>
        <v>0</v>
      </c>
      <c r="K8080" s="2" t="s">
        <v>22820</v>
      </c>
    </row>
    <row r="8081" spans="1:11" ht="14.25" x14ac:dyDescent="0.2">
      <c r="A8081" s="2" t="s">
        <v>734</v>
      </c>
      <c r="B8081" s="124" t="s">
        <v>11397</v>
      </c>
      <c r="C8081" s="124"/>
      <c r="D8081" s="126">
        <v>0.26</v>
      </c>
      <c r="E8081" s="124" t="s">
        <v>770</v>
      </c>
      <c r="F8081" s="124">
        <v>-2</v>
      </c>
      <c r="G8081" s="2" t="s">
        <v>20666</v>
      </c>
      <c r="H8081" s="130"/>
      <c r="I8081" s="134"/>
      <c r="J8081" s="123">
        <f>IF(OR(tbl_Metraj22[[#This Row],[TARIH]]="",tbl_Metraj22[[#This Row],[TARIH]]="-"),0,IF(tbl_Metraj22[[#This Row],[YUZDE]]=0,tbl_Metraj22[[#This Row],[METRAJ_BETON]],tbl_Metraj22[[#This Row],[YUZDE]]*tbl_Metraj22[[#This Row],[METRAJ_BETON]]))</f>
        <v>0</v>
      </c>
      <c r="K8081" s="2" t="s">
        <v>22813</v>
      </c>
    </row>
    <row r="8082" spans="1:11" ht="14.25" x14ac:dyDescent="0.2">
      <c r="A8082" s="2" t="s">
        <v>734</v>
      </c>
      <c r="B8082" s="124" t="s">
        <v>11398</v>
      </c>
      <c r="C8082" s="124"/>
      <c r="D8082" s="126">
        <v>0.62</v>
      </c>
      <c r="E8082" s="124" t="s">
        <v>770</v>
      </c>
      <c r="F8082" s="124">
        <v>-2</v>
      </c>
      <c r="G8082" s="2" t="s">
        <v>20667</v>
      </c>
      <c r="H8082" s="130"/>
      <c r="I8082" s="134"/>
      <c r="J8082" s="123">
        <f>IF(OR(tbl_Metraj22[[#This Row],[TARIH]]="",tbl_Metraj22[[#This Row],[TARIH]]="-"),0,IF(tbl_Metraj22[[#This Row],[YUZDE]]=0,tbl_Metraj22[[#This Row],[METRAJ_BETON]],tbl_Metraj22[[#This Row],[YUZDE]]*tbl_Metraj22[[#This Row],[METRAJ_BETON]]))</f>
        <v>0</v>
      </c>
      <c r="K8082" s="2" t="s">
        <v>22879</v>
      </c>
    </row>
    <row r="8083" spans="1:11" ht="14.25" x14ac:dyDescent="0.2">
      <c r="A8083" s="2" t="s">
        <v>734</v>
      </c>
      <c r="B8083" s="124" t="s">
        <v>11399</v>
      </c>
      <c r="C8083" s="124"/>
      <c r="D8083" s="126">
        <v>0.23</v>
      </c>
      <c r="E8083" s="124" t="s">
        <v>770</v>
      </c>
      <c r="F8083" s="124">
        <v>-2</v>
      </c>
      <c r="G8083" s="2" t="s">
        <v>20668</v>
      </c>
      <c r="H8083" s="130"/>
      <c r="I8083" s="134"/>
      <c r="J8083" s="123">
        <f>IF(OR(tbl_Metraj22[[#This Row],[TARIH]]="",tbl_Metraj22[[#This Row],[TARIH]]="-"),0,IF(tbl_Metraj22[[#This Row],[YUZDE]]=0,tbl_Metraj22[[#This Row],[METRAJ_BETON]],tbl_Metraj22[[#This Row],[YUZDE]]*tbl_Metraj22[[#This Row],[METRAJ_BETON]]))</f>
        <v>0</v>
      </c>
      <c r="K8083" s="2" t="s">
        <v>24073</v>
      </c>
    </row>
    <row r="8084" spans="1:11" ht="14.25" x14ac:dyDescent="0.2">
      <c r="A8084" s="2" t="s">
        <v>734</v>
      </c>
      <c r="B8084" s="124" t="s">
        <v>11400</v>
      </c>
      <c r="C8084" s="124"/>
      <c r="D8084" s="126">
        <v>0.43</v>
      </c>
      <c r="E8084" s="124" t="s">
        <v>770</v>
      </c>
      <c r="F8084" s="124">
        <v>-2</v>
      </c>
      <c r="G8084" s="2" t="s">
        <v>20669</v>
      </c>
      <c r="H8084" s="130"/>
      <c r="I8084" s="134"/>
      <c r="J8084" s="123">
        <f>IF(OR(tbl_Metraj22[[#This Row],[TARIH]]="",tbl_Metraj22[[#This Row],[TARIH]]="-"),0,IF(tbl_Metraj22[[#This Row],[YUZDE]]=0,tbl_Metraj22[[#This Row],[METRAJ_BETON]],tbl_Metraj22[[#This Row],[YUZDE]]*tbl_Metraj22[[#This Row],[METRAJ_BETON]]))</f>
        <v>0</v>
      </c>
      <c r="K8084" s="2" t="s">
        <v>22818</v>
      </c>
    </row>
    <row r="8085" spans="1:11" ht="14.25" x14ac:dyDescent="0.2">
      <c r="A8085" s="2" t="s">
        <v>734</v>
      </c>
      <c r="B8085" s="124" t="s">
        <v>11401</v>
      </c>
      <c r="C8085" s="124"/>
      <c r="D8085" s="126">
        <v>0.26</v>
      </c>
      <c r="E8085" s="124" t="s">
        <v>770</v>
      </c>
      <c r="F8085" s="124">
        <v>-2</v>
      </c>
      <c r="G8085" s="2" t="s">
        <v>20670</v>
      </c>
      <c r="H8085" s="130"/>
      <c r="I8085" s="134"/>
      <c r="J8085" s="123">
        <f>IF(OR(tbl_Metraj22[[#This Row],[TARIH]]="",tbl_Metraj22[[#This Row],[TARIH]]="-"),0,IF(tbl_Metraj22[[#This Row],[YUZDE]]=0,tbl_Metraj22[[#This Row],[METRAJ_BETON]],tbl_Metraj22[[#This Row],[YUZDE]]*tbl_Metraj22[[#This Row],[METRAJ_BETON]]))</f>
        <v>0</v>
      </c>
      <c r="K8085" s="2" t="e">
        <v>#N/A</v>
      </c>
    </row>
    <row r="8086" spans="1:11" ht="14.25" x14ac:dyDescent="0.2">
      <c r="A8086" s="2" t="s">
        <v>734</v>
      </c>
      <c r="B8086" s="124" t="s">
        <v>11402</v>
      </c>
      <c r="C8086" s="124"/>
      <c r="D8086" s="126">
        <v>0.55000000000000004</v>
      </c>
      <c r="E8086" s="124" t="s">
        <v>770</v>
      </c>
      <c r="F8086" s="124">
        <v>-2</v>
      </c>
      <c r="G8086" s="2" t="s">
        <v>20671</v>
      </c>
      <c r="H8086" s="130"/>
      <c r="I8086" s="134"/>
      <c r="J8086" s="123">
        <f>IF(OR(tbl_Metraj22[[#This Row],[TARIH]]="",tbl_Metraj22[[#This Row],[TARIH]]="-"),0,IF(tbl_Metraj22[[#This Row],[YUZDE]]=0,tbl_Metraj22[[#This Row],[METRAJ_BETON]],tbl_Metraj22[[#This Row],[YUZDE]]*tbl_Metraj22[[#This Row],[METRAJ_BETON]]))</f>
        <v>0</v>
      </c>
      <c r="K8086" s="2" t="e">
        <v>#N/A</v>
      </c>
    </row>
    <row r="8087" spans="1:11" ht="14.25" x14ac:dyDescent="0.2">
      <c r="A8087" s="2" t="s">
        <v>734</v>
      </c>
      <c r="B8087" s="124" t="s">
        <v>11403</v>
      </c>
      <c r="C8087" s="124"/>
      <c r="D8087" s="126">
        <v>1.46</v>
      </c>
      <c r="E8087" s="124" t="s">
        <v>770</v>
      </c>
      <c r="F8087" s="124">
        <v>-2</v>
      </c>
      <c r="G8087" s="2" t="s">
        <v>20672</v>
      </c>
      <c r="H8087" s="130"/>
      <c r="I8087" s="134"/>
      <c r="J8087" s="123">
        <f>IF(OR(tbl_Metraj22[[#This Row],[TARIH]]="",tbl_Metraj22[[#This Row],[TARIH]]="-"),0,IF(tbl_Metraj22[[#This Row],[YUZDE]]=0,tbl_Metraj22[[#This Row],[METRAJ_BETON]],tbl_Metraj22[[#This Row],[YUZDE]]*tbl_Metraj22[[#This Row],[METRAJ_BETON]]))</f>
        <v>0</v>
      </c>
      <c r="K8087" s="2" t="s">
        <v>22887</v>
      </c>
    </row>
    <row r="8088" spans="1:11" ht="14.25" x14ac:dyDescent="0.2">
      <c r="A8088" s="2" t="s">
        <v>734</v>
      </c>
      <c r="B8088" s="124" t="s">
        <v>11404</v>
      </c>
      <c r="C8088" s="124"/>
      <c r="D8088" s="126">
        <v>1.49</v>
      </c>
      <c r="E8088" s="124" t="s">
        <v>770</v>
      </c>
      <c r="F8088" s="124">
        <v>-2</v>
      </c>
      <c r="G8088" s="2" t="s">
        <v>20673</v>
      </c>
      <c r="H8088" s="130"/>
      <c r="I8088" s="134"/>
      <c r="J8088" s="123">
        <f>IF(OR(tbl_Metraj22[[#This Row],[TARIH]]="",tbl_Metraj22[[#This Row],[TARIH]]="-"),0,IF(tbl_Metraj22[[#This Row],[YUZDE]]=0,tbl_Metraj22[[#This Row],[METRAJ_BETON]],tbl_Metraj22[[#This Row],[YUZDE]]*tbl_Metraj22[[#This Row],[METRAJ_BETON]]))</f>
        <v>0</v>
      </c>
      <c r="K8088" s="2" t="s">
        <v>22870</v>
      </c>
    </row>
    <row r="8089" spans="1:11" ht="14.25" x14ac:dyDescent="0.2">
      <c r="A8089" s="2" t="s">
        <v>734</v>
      </c>
      <c r="B8089" s="124" t="s">
        <v>11405</v>
      </c>
      <c r="C8089" s="124"/>
      <c r="D8089" s="126">
        <v>1.89</v>
      </c>
      <c r="E8089" s="124" t="s">
        <v>770</v>
      </c>
      <c r="F8089" s="124">
        <v>-2</v>
      </c>
      <c r="G8089" s="2" t="s">
        <v>20674</v>
      </c>
      <c r="H8089" s="130"/>
      <c r="I8089" s="134"/>
      <c r="J8089" s="123">
        <f>IF(OR(tbl_Metraj22[[#This Row],[TARIH]]="",tbl_Metraj22[[#This Row],[TARIH]]="-"),0,IF(tbl_Metraj22[[#This Row],[YUZDE]]=0,tbl_Metraj22[[#This Row],[METRAJ_BETON]],tbl_Metraj22[[#This Row],[YUZDE]]*tbl_Metraj22[[#This Row],[METRAJ_BETON]]))</f>
        <v>0</v>
      </c>
      <c r="K8089" s="2" t="s">
        <v>23574</v>
      </c>
    </row>
    <row r="8090" spans="1:11" ht="14.25" x14ac:dyDescent="0.2">
      <c r="A8090" s="2" t="s">
        <v>734</v>
      </c>
      <c r="B8090" s="124" t="s">
        <v>11406</v>
      </c>
      <c r="C8090" s="124"/>
      <c r="D8090" s="126">
        <v>0.23</v>
      </c>
      <c r="E8090" s="124" t="s">
        <v>770</v>
      </c>
      <c r="F8090" s="124">
        <v>-2</v>
      </c>
      <c r="G8090" s="2" t="s">
        <v>20675</v>
      </c>
      <c r="H8090" s="130"/>
      <c r="I8090" s="134"/>
      <c r="J8090" s="123">
        <f>IF(OR(tbl_Metraj22[[#This Row],[TARIH]]="",tbl_Metraj22[[#This Row],[TARIH]]="-"),0,IF(tbl_Metraj22[[#This Row],[YUZDE]]=0,tbl_Metraj22[[#This Row],[METRAJ_BETON]],tbl_Metraj22[[#This Row],[YUZDE]]*tbl_Metraj22[[#This Row],[METRAJ_BETON]]))</f>
        <v>0</v>
      </c>
      <c r="K8090" s="2" t="s">
        <v>24066</v>
      </c>
    </row>
    <row r="8091" spans="1:11" ht="14.25" x14ac:dyDescent="0.2">
      <c r="A8091" s="2" t="s">
        <v>734</v>
      </c>
      <c r="B8091" s="124" t="s">
        <v>11407</v>
      </c>
      <c r="C8091" s="124"/>
      <c r="D8091" s="126">
        <v>0.49</v>
      </c>
      <c r="E8091" s="124" t="s">
        <v>770</v>
      </c>
      <c r="F8091" s="124">
        <v>-2</v>
      </c>
      <c r="G8091" s="2" t="s">
        <v>20676</v>
      </c>
      <c r="H8091" s="130"/>
      <c r="I8091" s="134"/>
      <c r="J8091" s="123">
        <f>IF(OR(tbl_Metraj22[[#This Row],[TARIH]]="",tbl_Metraj22[[#This Row],[TARIH]]="-"),0,IF(tbl_Metraj22[[#This Row],[YUZDE]]=0,tbl_Metraj22[[#This Row],[METRAJ_BETON]],tbl_Metraj22[[#This Row],[YUZDE]]*tbl_Metraj22[[#This Row],[METRAJ_BETON]]))</f>
        <v>0</v>
      </c>
      <c r="K8091" s="2" t="s">
        <v>22821</v>
      </c>
    </row>
    <row r="8092" spans="1:11" ht="14.25" x14ac:dyDescent="0.2">
      <c r="A8092" s="2" t="s">
        <v>734</v>
      </c>
      <c r="B8092" s="124" t="s">
        <v>11408</v>
      </c>
      <c r="C8092" s="124"/>
      <c r="D8092" s="126">
        <v>1.1599999999999999</v>
      </c>
      <c r="E8092" s="124" t="s">
        <v>770</v>
      </c>
      <c r="F8092" s="124">
        <v>-2</v>
      </c>
      <c r="G8092" s="2" t="s">
        <v>20677</v>
      </c>
      <c r="H8092" s="130"/>
      <c r="I8092" s="134"/>
      <c r="J8092" s="123">
        <f>IF(OR(tbl_Metraj22[[#This Row],[TARIH]]="",tbl_Metraj22[[#This Row],[TARIH]]="-"),0,IF(tbl_Metraj22[[#This Row],[YUZDE]]=0,tbl_Metraj22[[#This Row],[METRAJ_BETON]],tbl_Metraj22[[#This Row],[YUZDE]]*tbl_Metraj22[[#This Row],[METRAJ_BETON]]))</f>
        <v>0</v>
      </c>
      <c r="K8092" s="2" t="s">
        <v>22796</v>
      </c>
    </row>
    <row r="8093" spans="1:11" ht="14.25" x14ac:dyDescent="0.2">
      <c r="A8093" s="2" t="s">
        <v>734</v>
      </c>
      <c r="B8093" s="124" t="s">
        <v>11409</v>
      </c>
      <c r="C8093" s="124"/>
      <c r="D8093" s="126">
        <v>1.1399999999999999</v>
      </c>
      <c r="E8093" s="124" t="s">
        <v>770</v>
      </c>
      <c r="F8093" s="124">
        <v>-2</v>
      </c>
      <c r="G8093" s="2" t="s">
        <v>20678</v>
      </c>
      <c r="H8093" s="130"/>
      <c r="I8093" s="134"/>
      <c r="J8093" s="123">
        <f>IF(OR(tbl_Metraj22[[#This Row],[TARIH]]="",tbl_Metraj22[[#This Row],[TARIH]]="-"),0,IF(tbl_Metraj22[[#This Row],[YUZDE]]=0,tbl_Metraj22[[#This Row],[METRAJ_BETON]],tbl_Metraj22[[#This Row],[YUZDE]]*tbl_Metraj22[[#This Row],[METRAJ_BETON]]))</f>
        <v>0</v>
      </c>
      <c r="K8093" s="2" t="s">
        <v>22822</v>
      </c>
    </row>
    <row r="8094" spans="1:11" ht="14.25" x14ac:dyDescent="0.2">
      <c r="A8094" s="2" t="s">
        <v>734</v>
      </c>
      <c r="B8094" s="124" t="s">
        <v>11410</v>
      </c>
      <c r="C8094" s="124"/>
      <c r="D8094" s="126">
        <v>0.5</v>
      </c>
      <c r="E8094" s="124" t="s">
        <v>770</v>
      </c>
      <c r="F8094" s="124">
        <v>-2</v>
      </c>
      <c r="G8094" s="2" t="s">
        <v>20679</v>
      </c>
      <c r="H8094" s="130"/>
      <c r="I8094" s="134"/>
      <c r="J8094" s="123">
        <f>IF(OR(tbl_Metraj22[[#This Row],[TARIH]]="",tbl_Metraj22[[#This Row],[TARIH]]="-"),0,IF(tbl_Metraj22[[#This Row],[YUZDE]]=0,tbl_Metraj22[[#This Row],[METRAJ_BETON]],tbl_Metraj22[[#This Row],[YUZDE]]*tbl_Metraj22[[#This Row],[METRAJ_BETON]]))</f>
        <v>0</v>
      </c>
      <c r="K8094" s="2" t="s">
        <v>22829</v>
      </c>
    </row>
    <row r="8095" spans="1:11" ht="14.25" x14ac:dyDescent="0.2">
      <c r="A8095" s="2" t="s">
        <v>734</v>
      </c>
      <c r="B8095" s="124" t="s">
        <v>11411</v>
      </c>
      <c r="C8095" s="124"/>
      <c r="D8095" s="126">
        <v>1.29</v>
      </c>
      <c r="E8095" s="124" t="s">
        <v>770</v>
      </c>
      <c r="F8095" s="124">
        <v>-2</v>
      </c>
      <c r="G8095" s="2" t="s">
        <v>20680</v>
      </c>
      <c r="H8095" s="130"/>
      <c r="I8095" s="134"/>
      <c r="J8095" s="123">
        <f>IF(OR(tbl_Metraj22[[#This Row],[TARIH]]="",tbl_Metraj22[[#This Row],[TARIH]]="-"),0,IF(tbl_Metraj22[[#This Row],[YUZDE]]=0,tbl_Metraj22[[#This Row],[METRAJ_BETON]],tbl_Metraj22[[#This Row],[YUZDE]]*tbl_Metraj22[[#This Row],[METRAJ_BETON]]))</f>
        <v>0</v>
      </c>
      <c r="K8095" s="2" t="s">
        <v>24064</v>
      </c>
    </row>
    <row r="8096" spans="1:11" ht="14.25" x14ac:dyDescent="0.2">
      <c r="A8096" s="2" t="s">
        <v>734</v>
      </c>
      <c r="B8096" s="124" t="s">
        <v>11412</v>
      </c>
      <c r="C8096" s="124"/>
      <c r="D8096" s="126">
        <v>0.37</v>
      </c>
      <c r="E8096" s="124" t="s">
        <v>770</v>
      </c>
      <c r="F8096" s="124">
        <v>-2</v>
      </c>
      <c r="G8096" s="2" t="s">
        <v>20681</v>
      </c>
      <c r="H8096" s="130"/>
      <c r="I8096" s="134"/>
      <c r="J8096" s="123">
        <f>IF(OR(tbl_Metraj22[[#This Row],[TARIH]]="",tbl_Metraj22[[#This Row],[TARIH]]="-"),0,IF(tbl_Metraj22[[#This Row],[YUZDE]]=0,tbl_Metraj22[[#This Row],[METRAJ_BETON]],tbl_Metraj22[[#This Row],[YUZDE]]*tbl_Metraj22[[#This Row],[METRAJ_BETON]]))</f>
        <v>0</v>
      </c>
      <c r="K8096" s="2" t="s">
        <v>24045</v>
      </c>
    </row>
    <row r="8097" spans="1:11" ht="14.25" x14ac:dyDescent="0.2">
      <c r="A8097" s="2" t="s">
        <v>734</v>
      </c>
      <c r="B8097" s="124" t="s">
        <v>11413</v>
      </c>
      <c r="C8097" s="124"/>
      <c r="D8097" s="126">
        <v>0.5</v>
      </c>
      <c r="E8097" s="124" t="s">
        <v>770</v>
      </c>
      <c r="F8097" s="124">
        <v>-2</v>
      </c>
      <c r="G8097" s="2" t="s">
        <v>20682</v>
      </c>
      <c r="H8097" s="130"/>
      <c r="I8097" s="134"/>
      <c r="J8097" s="123">
        <f>IF(OR(tbl_Metraj22[[#This Row],[TARIH]]="",tbl_Metraj22[[#This Row],[TARIH]]="-"),0,IF(tbl_Metraj22[[#This Row],[YUZDE]]=0,tbl_Metraj22[[#This Row],[METRAJ_BETON]],tbl_Metraj22[[#This Row],[YUZDE]]*tbl_Metraj22[[#This Row],[METRAJ_BETON]]))</f>
        <v>0</v>
      </c>
      <c r="K8097" s="2" t="s">
        <v>22877</v>
      </c>
    </row>
    <row r="8098" spans="1:11" ht="14.25" x14ac:dyDescent="0.2">
      <c r="A8098" s="2" t="s">
        <v>734</v>
      </c>
      <c r="B8098" s="124" t="s">
        <v>11414</v>
      </c>
      <c r="C8098" s="124"/>
      <c r="D8098" s="126">
        <v>0.65</v>
      </c>
      <c r="E8098" s="124" t="s">
        <v>770</v>
      </c>
      <c r="F8098" s="124">
        <v>-2</v>
      </c>
      <c r="G8098" s="2" t="s">
        <v>20683</v>
      </c>
      <c r="H8098" s="130"/>
      <c r="I8098" s="134"/>
      <c r="J8098" s="123">
        <f>IF(OR(tbl_Metraj22[[#This Row],[TARIH]]="",tbl_Metraj22[[#This Row],[TARIH]]="-"),0,IF(tbl_Metraj22[[#This Row],[YUZDE]]=0,tbl_Metraj22[[#This Row],[METRAJ_BETON]],tbl_Metraj22[[#This Row],[YUZDE]]*tbl_Metraj22[[#This Row],[METRAJ_BETON]]))</f>
        <v>0</v>
      </c>
      <c r="K8098" s="2" t="s">
        <v>22828</v>
      </c>
    </row>
    <row r="8099" spans="1:11" ht="14.25" x14ac:dyDescent="0.2">
      <c r="A8099" s="2" t="s">
        <v>734</v>
      </c>
      <c r="B8099" s="124" t="s">
        <v>11415</v>
      </c>
      <c r="C8099" s="124"/>
      <c r="D8099" s="126">
        <v>1.65</v>
      </c>
      <c r="E8099" s="124" t="s">
        <v>770</v>
      </c>
      <c r="F8099" s="124">
        <v>-2</v>
      </c>
      <c r="G8099" s="2" t="s">
        <v>20684</v>
      </c>
      <c r="H8099" s="130"/>
      <c r="I8099" s="134"/>
      <c r="J8099" s="123">
        <f>IF(OR(tbl_Metraj22[[#This Row],[TARIH]]="",tbl_Metraj22[[#This Row],[TARIH]]="-"),0,IF(tbl_Metraj22[[#This Row],[YUZDE]]=0,tbl_Metraj22[[#This Row],[METRAJ_BETON]],tbl_Metraj22[[#This Row],[YUZDE]]*tbl_Metraj22[[#This Row],[METRAJ_BETON]]))</f>
        <v>0</v>
      </c>
      <c r="K8099" s="2" t="s">
        <v>22872</v>
      </c>
    </row>
    <row r="8100" spans="1:11" ht="14.25" x14ac:dyDescent="0.2">
      <c r="A8100" s="2" t="s">
        <v>734</v>
      </c>
      <c r="B8100" s="124" t="s">
        <v>11416</v>
      </c>
      <c r="C8100" s="124"/>
      <c r="D8100" s="126">
        <v>0.86</v>
      </c>
      <c r="E8100" s="124" t="s">
        <v>770</v>
      </c>
      <c r="F8100" s="124">
        <v>-2</v>
      </c>
      <c r="G8100" s="2" t="s">
        <v>20685</v>
      </c>
      <c r="H8100" s="130"/>
      <c r="I8100" s="134"/>
      <c r="J8100" s="123">
        <f>IF(OR(tbl_Metraj22[[#This Row],[TARIH]]="",tbl_Metraj22[[#This Row],[TARIH]]="-"),0,IF(tbl_Metraj22[[#This Row],[YUZDE]]=0,tbl_Metraj22[[#This Row],[METRAJ_BETON]],tbl_Metraj22[[#This Row],[YUZDE]]*tbl_Metraj22[[#This Row],[METRAJ_BETON]]))</f>
        <v>0</v>
      </c>
      <c r="K8100" s="2" t="s">
        <v>23573</v>
      </c>
    </row>
    <row r="8101" spans="1:11" ht="14.25" x14ac:dyDescent="0.2">
      <c r="A8101" s="2" t="s">
        <v>734</v>
      </c>
      <c r="B8101" s="124" t="s">
        <v>11417</v>
      </c>
      <c r="C8101" s="124"/>
      <c r="D8101" s="126">
        <v>1.51</v>
      </c>
      <c r="E8101" s="124" t="s">
        <v>770</v>
      </c>
      <c r="F8101" s="124">
        <v>-2</v>
      </c>
      <c r="G8101" s="2" t="s">
        <v>20686</v>
      </c>
      <c r="H8101" s="130"/>
      <c r="I8101" s="134"/>
      <c r="J8101" s="123">
        <f>IF(OR(tbl_Metraj22[[#This Row],[TARIH]]="",tbl_Metraj22[[#This Row],[TARIH]]="-"),0,IF(tbl_Metraj22[[#This Row],[YUZDE]]=0,tbl_Metraj22[[#This Row],[METRAJ_BETON]],tbl_Metraj22[[#This Row],[YUZDE]]*tbl_Metraj22[[#This Row],[METRAJ_BETON]]))</f>
        <v>0</v>
      </c>
      <c r="K8101" s="2" t="s">
        <v>22800</v>
      </c>
    </row>
    <row r="8102" spans="1:11" ht="14.25" x14ac:dyDescent="0.2">
      <c r="A8102" s="2" t="s">
        <v>734</v>
      </c>
      <c r="B8102" s="124" t="s">
        <v>11418</v>
      </c>
      <c r="C8102" s="124"/>
      <c r="D8102" s="126">
        <v>1.17</v>
      </c>
      <c r="E8102" s="124" t="s">
        <v>770</v>
      </c>
      <c r="F8102" s="124">
        <v>-2</v>
      </c>
      <c r="G8102" s="2" t="s">
        <v>20687</v>
      </c>
      <c r="H8102" s="130"/>
      <c r="I8102" s="134"/>
      <c r="J8102" s="123">
        <f>IF(OR(tbl_Metraj22[[#This Row],[TARIH]]="",tbl_Metraj22[[#This Row],[TARIH]]="-"),0,IF(tbl_Metraj22[[#This Row],[YUZDE]]=0,tbl_Metraj22[[#This Row],[METRAJ_BETON]],tbl_Metraj22[[#This Row],[YUZDE]]*tbl_Metraj22[[#This Row],[METRAJ_BETON]]))</f>
        <v>0</v>
      </c>
      <c r="K8102" s="2" t="s">
        <v>22844</v>
      </c>
    </row>
    <row r="8103" spans="1:11" ht="14.25" x14ac:dyDescent="0.2">
      <c r="A8103" s="2" t="s">
        <v>734</v>
      </c>
      <c r="B8103" s="124" t="s">
        <v>11419</v>
      </c>
      <c r="C8103" s="124"/>
      <c r="D8103" s="126">
        <v>2.08</v>
      </c>
      <c r="E8103" s="124" t="s">
        <v>770</v>
      </c>
      <c r="F8103" s="124">
        <v>-2</v>
      </c>
      <c r="G8103" s="2" t="s">
        <v>20688</v>
      </c>
      <c r="H8103" s="130"/>
      <c r="I8103" s="134"/>
      <c r="J8103" s="123">
        <f>IF(OR(tbl_Metraj22[[#This Row],[TARIH]]="",tbl_Metraj22[[#This Row],[TARIH]]="-"),0,IF(tbl_Metraj22[[#This Row],[YUZDE]]=0,tbl_Metraj22[[#This Row],[METRAJ_BETON]],tbl_Metraj22[[#This Row],[YUZDE]]*tbl_Metraj22[[#This Row],[METRAJ_BETON]]))</f>
        <v>0</v>
      </c>
      <c r="K8103" s="2" t="s">
        <v>22876</v>
      </c>
    </row>
    <row r="8104" spans="1:11" ht="14.25" x14ac:dyDescent="0.2">
      <c r="A8104" s="2" t="s">
        <v>734</v>
      </c>
      <c r="B8104" s="124" t="s">
        <v>11420</v>
      </c>
      <c r="C8104" s="124"/>
      <c r="D8104" s="126">
        <v>2.46</v>
      </c>
      <c r="E8104" s="124" t="s">
        <v>770</v>
      </c>
      <c r="F8104" s="124">
        <v>-2</v>
      </c>
      <c r="G8104" s="2" t="s">
        <v>20689</v>
      </c>
      <c r="H8104" s="130"/>
      <c r="I8104" s="134"/>
      <c r="J8104" s="123">
        <f>IF(OR(tbl_Metraj22[[#This Row],[TARIH]]="",tbl_Metraj22[[#This Row],[TARIH]]="-"),0,IF(tbl_Metraj22[[#This Row],[YUZDE]]=0,tbl_Metraj22[[#This Row],[METRAJ_BETON]],tbl_Metraj22[[#This Row],[YUZDE]]*tbl_Metraj22[[#This Row],[METRAJ_BETON]]))</f>
        <v>0</v>
      </c>
      <c r="K8104" s="2" t="s">
        <v>22850</v>
      </c>
    </row>
    <row r="8105" spans="1:11" ht="14.25" x14ac:dyDescent="0.2">
      <c r="A8105" s="2" t="s">
        <v>734</v>
      </c>
      <c r="B8105" s="124" t="s">
        <v>11421</v>
      </c>
      <c r="C8105" s="124"/>
      <c r="D8105" s="126">
        <v>1.71</v>
      </c>
      <c r="E8105" s="124" t="s">
        <v>770</v>
      </c>
      <c r="F8105" s="124">
        <v>-2</v>
      </c>
      <c r="G8105" s="2" t="s">
        <v>20690</v>
      </c>
      <c r="H8105" s="130"/>
      <c r="I8105" s="134"/>
      <c r="J8105" s="123">
        <f>IF(OR(tbl_Metraj22[[#This Row],[TARIH]]="",tbl_Metraj22[[#This Row],[TARIH]]="-"),0,IF(tbl_Metraj22[[#This Row],[YUZDE]]=0,tbl_Metraj22[[#This Row],[METRAJ_BETON]],tbl_Metraj22[[#This Row],[YUZDE]]*tbl_Metraj22[[#This Row],[METRAJ_BETON]]))</f>
        <v>0</v>
      </c>
      <c r="K8105" s="2" t="s">
        <v>22875</v>
      </c>
    </row>
    <row r="8106" spans="1:11" ht="14.25" x14ac:dyDescent="0.2">
      <c r="A8106" s="2" t="s">
        <v>734</v>
      </c>
      <c r="B8106" s="124" t="s">
        <v>11422</v>
      </c>
      <c r="C8106" s="124"/>
      <c r="D8106" s="126">
        <v>2.46</v>
      </c>
      <c r="E8106" s="124" t="s">
        <v>770</v>
      </c>
      <c r="F8106" s="124">
        <v>-2</v>
      </c>
      <c r="G8106" s="2" t="s">
        <v>20691</v>
      </c>
      <c r="H8106" s="130"/>
      <c r="I8106" s="134"/>
      <c r="J8106" s="123">
        <f>IF(OR(tbl_Metraj22[[#This Row],[TARIH]]="",tbl_Metraj22[[#This Row],[TARIH]]="-"),0,IF(tbl_Metraj22[[#This Row],[YUZDE]]=0,tbl_Metraj22[[#This Row],[METRAJ_BETON]],tbl_Metraj22[[#This Row],[YUZDE]]*tbl_Metraj22[[#This Row],[METRAJ_BETON]]))</f>
        <v>0</v>
      </c>
      <c r="K8106" s="2" t="s">
        <v>22855</v>
      </c>
    </row>
    <row r="8107" spans="1:11" ht="14.25" x14ac:dyDescent="0.2">
      <c r="A8107" s="2" t="s">
        <v>734</v>
      </c>
      <c r="B8107" s="124" t="s">
        <v>11423</v>
      </c>
      <c r="C8107" s="124"/>
      <c r="D8107" s="126">
        <v>1.94</v>
      </c>
      <c r="E8107" s="124" t="s">
        <v>770</v>
      </c>
      <c r="F8107" s="124">
        <v>-2</v>
      </c>
      <c r="G8107" s="2" t="s">
        <v>20692</v>
      </c>
      <c r="H8107" s="130"/>
      <c r="I8107" s="134"/>
      <c r="J8107" s="123">
        <f>IF(OR(tbl_Metraj22[[#This Row],[TARIH]]="",tbl_Metraj22[[#This Row],[TARIH]]="-"),0,IF(tbl_Metraj22[[#This Row],[YUZDE]]=0,tbl_Metraj22[[#This Row],[METRAJ_BETON]],tbl_Metraj22[[#This Row],[YUZDE]]*tbl_Metraj22[[#This Row],[METRAJ_BETON]]))</f>
        <v>0</v>
      </c>
      <c r="K8107" s="2" t="s">
        <v>22801</v>
      </c>
    </row>
    <row r="8108" spans="1:11" ht="14.25" x14ac:dyDescent="0.2">
      <c r="A8108" s="2" t="s">
        <v>734</v>
      </c>
      <c r="B8108" s="124" t="s">
        <v>11424</v>
      </c>
      <c r="C8108" s="124"/>
      <c r="D8108" s="126">
        <v>1.69</v>
      </c>
      <c r="E8108" s="124" t="s">
        <v>770</v>
      </c>
      <c r="F8108" s="124">
        <v>-2</v>
      </c>
      <c r="G8108" s="2" t="s">
        <v>20693</v>
      </c>
      <c r="H8108" s="130"/>
      <c r="I8108" s="134"/>
      <c r="J8108" s="123">
        <f>IF(OR(tbl_Metraj22[[#This Row],[TARIH]]="",tbl_Metraj22[[#This Row],[TARIH]]="-"),0,IF(tbl_Metraj22[[#This Row],[YUZDE]]=0,tbl_Metraj22[[#This Row],[METRAJ_BETON]],tbl_Metraj22[[#This Row],[YUZDE]]*tbl_Metraj22[[#This Row],[METRAJ_BETON]]))</f>
        <v>0</v>
      </c>
      <c r="K8108" s="2" t="s">
        <v>22798</v>
      </c>
    </row>
    <row r="8109" spans="1:11" ht="14.25" x14ac:dyDescent="0.2">
      <c r="A8109" s="2" t="s">
        <v>734</v>
      </c>
      <c r="B8109" s="124" t="s">
        <v>11425</v>
      </c>
      <c r="C8109" s="124"/>
      <c r="D8109" s="126">
        <v>1.71</v>
      </c>
      <c r="E8109" s="124" t="s">
        <v>770</v>
      </c>
      <c r="F8109" s="124">
        <v>-2</v>
      </c>
      <c r="G8109" s="2" t="s">
        <v>20694</v>
      </c>
      <c r="H8109" s="130"/>
      <c r="I8109" s="134"/>
      <c r="J8109" s="123">
        <f>IF(OR(tbl_Metraj22[[#This Row],[TARIH]]="",tbl_Metraj22[[#This Row],[TARIH]]="-"),0,IF(tbl_Metraj22[[#This Row],[YUZDE]]=0,tbl_Metraj22[[#This Row],[METRAJ_BETON]],tbl_Metraj22[[#This Row],[YUZDE]]*tbl_Metraj22[[#This Row],[METRAJ_BETON]]))</f>
        <v>0</v>
      </c>
      <c r="K8109" s="2" t="s">
        <v>24093</v>
      </c>
    </row>
    <row r="8110" spans="1:11" ht="14.25" x14ac:dyDescent="0.2">
      <c r="A8110" s="2" t="s">
        <v>734</v>
      </c>
      <c r="B8110" s="124" t="s">
        <v>11426</v>
      </c>
      <c r="C8110" s="124"/>
      <c r="D8110" s="126">
        <v>1.7</v>
      </c>
      <c r="E8110" s="124" t="s">
        <v>770</v>
      </c>
      <c r="F8110" s="124">
        <v>-2</v>
      </c>
      <c r="G8110" s="2" t="s">
        <v>20695</v>
      </c>
      <c r="H8110" s="130"/>
      <c r="I8110" s="134"/>
      <c r="J8110" s="123">
        <f>IF(OR(tbl_Metraj22[[#This Row],[TARIH]]="",tbl_Metraj22[[#This Row],[TARIH]]="-"),0,IF(tbl_Metraj22[[#This Row],[YUZDE]]=0,tbl_Metraj22[[#This Row],[METRAJ_BETON]],tbl_Metraj22[[#This Row],[YUZDE]]*tbl_Metraj22[[#This Row],[METRAJ_BETON]]))</f>
        <v>0</v>
      </c>
      <c r="K8110" s="2" t="s">
        <v>22856</v>
      </c>
    </row>
    <row r="8111" spans="1:11" ht="14.25" x14ac:dyDescent="0.2">
      <c r="A8111" s="2" t="s">
        <v>734</v>
      </c>
      <c r="B8111" s="124" t="s">
        <v>11427</v>
      </c>
      <c r="C8111" s="124"/>
      <c r="D8111" s="126">
        <v>1.71</v>
      </c>
      <c r="E8111" s="124" t="s">
        <v>770</v>
      </c>
      <c r="F8111" s="124">
        <v>-2</v>
      </c>
      <c r="G8111" s="2" t="s">
        <v>20696</v>
      </c>
      <c r="H8111" s="130"/>
      <c r="I8111" s="134"/>
      <c r="J8111" s="123">
        <f>IF(OR(tbl_Metraj22[[#This Row],[TARIH]]="",tbl_Metraj22[[#This Row],[TARIH]]="-"),0,IF(tbl_Metraj22[[#This Row],[YUZDE]]=0,tbl_Metraj22[[#This Row],[METRAJ_BETON]],tbl_Metraj22[[#This Row],[YUZDE]]*tbl_Metraj22[[#This Row],[METRAJ_BETON]]))</f>
        <v>0</v>
      </c>
      <c r="K8111" s="2" t="s">
        <v>23551</v>
      </c>
    </row>
    <row r="8112" spans="1:11" ht="14.25" x14ac:dyDescent="0.2">
      <c r="A8112" s="2" t="s">
        <v>734</v>
      </c>
      <c r="B8112" s="124" t="s">
        <v>11428</v>
      </c>
      <c r="C8112" s="124"/>
      <c r="D8112" s="126">
        <v>1.94</v>
      </c>
      <c r="E8112" s="124" t="s">
        <v>770</v>
      </c>
      <c r="F8112" s="124">
        <v>-2</v>
      </c>
      <c r="G8112" s="2" t="s">
        <v>20697</v>
      </c>
      <c r="H8112" s="130"/>
      <c r="I8112" s="134"/>
      <c r="J8112" s="123">
        <f>IF(OR(tbl_Metraj22[[#This Row],[TARIH]]="",tbl_Metraj22[[#This Row],[TARIH]]="-"),0,IF(tbl_Metraj22[[#This Row],[YUZDE]]=0,tbl_Metraj22[[#This Row],[METRAJ_BETON]],tbl_Metraj22[[#This Row],[YUZDE]]*tbl_Metraj22[[#This Row],[METRAJ_BETON]]))</f>
        <v>0</v>
      </c>
      <c r="K8112" s="2" t="s">
        <v>22825</v>
      </c>
    </row>
    <row r="8113" spans="1:11" ht="14.25" x14ac:dyDescent="0.2">
      <c r="A8113" s="2" t="s">
        <v>734</v>
      </c>
      <c r="B8113" s="124" t="s">
        <v>11429</v>
      </c>
      <c r="C8113" s="124"/>
      <c r="D8113" s="126">
        <v>1.29</v>
      </c>
      <c r="E8113" s="124" t="s">
        <v>770</v>
      </c>
      <c r="F8113" s="124">
        <v>-2</v>
      </c>
      <c r="G8113" s="2" t="s">
        <v>20698</v>
      </c>
      <c r="H8113" s="130"/>
      <c r="I8113" s="134"/>
      <c r="J8113" s="123">
        <f>IF(OR(tbl_Metraj22[[#This Row],[TARIH]]="",tbl_Metraj22[[#This Row],[TARIH]]="-"),0,IF(tbl_Metraj22[[#This Row],[YUZDE]]=0,tbl_Metraj22[[#This Row],[METRAJ_BETON]],tbl_Metraj22[[#This Row],[YUZDE]]*tbl_Metraj22[[#This Row],[METRAJ_BETON]]))</f>
        <v>0</v>
      </c>
      <c r="K8113" s="2" t="s">
        <v>22826</v>
      </c>
    </row>
    <row r="8114" spans="1:11" ht="14.25" x14ac:dyDescent="0.2">
      <c r="A8114" s="2" t="s">
        <v>734</v>
      </c>
      <c r="B8114" s="124" t="s">
        <v>11704</v>
      </c>
      <c r="C8114" s="124"/>
      <c r="D8114" s="126">
        <v>12.26</v>
      </c>
      <c r="E8114" s="124" t="s">
        <v>770</v>
      </c>
      <c r="F8114" s="124">
        <v>-2</v>
      </c>
      <c r="G8114" s="2" t="s">
        <v>20699</v>
      </c>
      <c r="H8114" s="130"/>
      <c r="I8114" s="134"/>
      <c r="J8114" s="123">
        <f>IF(OR(tbl_Metraj22[[#This Row],[TARIH]]="",tbl_Metraj22[[#This Row],[TARIH]]="-"),0,IF(tbl_Metraj22[[#This Row],[YUZDE]]=0,tbl_Metraj22[[#This Row],[METRAJ_BETON]],tbl_Metraj22[[#This Row],[YUZDE]]*tbl_Metraj22[[#This Row],[METRAJ_BETON]]))</f>
        <v>0</v>
      </c>
      <c r="K8114" s="2" t="s">
        <v>22873</v>
      </c>
    </row>
    <row r="8115" spans="1:11" ht="14.25" x14ac:dyDescent="0.2">
      <c r="A8115" s="2" t="s">
        <v>728</v>
      </c>
      <c r="B8115" s="124" t="s">
        <v>12172</v>
      </c>
      <c r="C8115" s="124"/>
      <c r="D8115" s="126">
        <v>1.92</v>
      </c>
      <c r="E8115" s="124" t="s">
        <v>770</v>
      </c>
      <c r="F8115" s="124">
        <v>-2</v>
      </c>
      <c r="G8115" s="2" t="s">
        <v>20700</v>
      </c>
      <c r="H8115" s="130"/>
      <c r="I8115" s="134"/>
      <c r="J8115" s="123">
        <f>IF(OR(tbl_Metraj22[[#This Row],[TARIH]]="",tbl_Metraj22[[#This Row],[TARIH]]="-"),0,IF(tbl_Metraj22[[#This Row],[YUZDE]]=0,tbl_Metraj22[[#This Row],[METRAJ_BETON]],tbl_Metraj22[[#This Row],[YUZDE]]*tbl_Metraj22[[#This Row],[METRAJ_BETON]]))</f>
        <v>0</v>
      </c>
      <c r="K8115" s="2" t="s">
        <v>1642</v>
      </c>
    </row>
    <row r="8116" spans="1:11" ht="14.25" x14ac:dyDescent="0.2">
      <c r="A8116" s="2" t="s">
        <v>728</v>
      </c>
      <c r="B8116" s="124" t="s">
        <v>12173</v>
      </c>
      <c r="C8116" s="124"/>
      <c r="D8116" s="126">
        <v>1.9</v>
      </c>
      <c r="E8116" s="124" t="s">
        <v>770</v>
      </c>
      <c r="F8116" s="124">
        <v>-2</v>
      </c>
      <c r="G8116" s="2" t="s">
        <v>20701</v>
      </c>
      <c r="H8116" s="130"/>
      <c r="I8116" s="134"/>
      <c r="J8116" s="123">
        <f>IF(OR(tbl_Metraj22[[#This Row],[TARIH]]="",tbl_Metraj22[[#This Row],[TARIH]]="-"),0,IF(tbl_Metraj22[[#This Row],[YUZDE]]=0,tbl_Metraj22[[#This Row],[METRAJ_BETON]],tbl_Metraj22[[#This Row],[YUZDE]]*tbl_Metraj22[[#This Row],[METRAJ_BETON]]))</f>
        <v>0</v>
      </c>
      <c r="K8116" s="2" t="s">
        <v>1643</v>
      </c>
    </row>
    <row r="8117" spans="1:11" ht="14.25" x14ac:dyDescent="0.2">
      <c r="A8117" s="2" t="s">
        <v>728</v>
      </c>
      <c r="B8117" s="124" t="s">
        <v>12174</v>
      </c>
      <c r="C8117" s="124"/>
      <c r="D8117" s="126">
        <v>1.58</v>
      </c>
      <c r="E8117" s="124" t="s">
        <v>770</v>
      </c>
      <c r="F8117" s="124">
        <v>-2</v>
      </c>
      <c r="G8117" s="2" t="s">
        <v>20702</v>
      </c>
      <c r="H8117" s="130"/>
      <c r="I8117" s="134"/>
      <c r="J8117" s="123">
        <f>IF(OR(tbl_Metraj22[[#This Row],[TARIH]]="",tbl_Metraj22[[#This Row],[TARIH]]="-"),0,IF(tbl_Metraj22[[#This Row],[YUZDE]]=0,tbl_Metraj22[[#This Row],[METRAJ_BETON]],tbl_Metraj22[[#This Row],[YUZDE]]*tbl_Metraj22[[#This Row],[METRAJ_BETON]]))</f>
        <v>0</v>
      </c>
      <c r="K8117" s="2" t="s">
        <v>1538</v>
      </c>
    </row>
    <row r="8118" spans="1:11" ht="14.25" x14ac:dyDescent="0.2">
      <c r="A8118" s="2" t="s">
        <v>728</v>
      </c>
      <c r="B8118" s="124" t="s">
        <v>12175</v>
      </c>
      <c r="C8118" s="124"/>
      <c r="D8118" s="126">
        <v>5.15</v>
      </c>
      <c r="E8118" s="124" t="s">
        <v>770</v>
      </c>
      <c r="F8118" s="124">
        <v>-2</v>
      </c>
      <c r="G8118" s="2" t="s">
        <v>20703</v>
      </c>
      <c r="H8118" s="130"/>
      <c r="I8118" s="134"/>
      <c r="J8118" s="123">
        <f>IF(OR(tbl_Metraj22[[#This Row],[TARIH]]="",tbl_Metraj22[[#This Row],[TARIH]]="-"),0,IF(tbl_Metraj22[[#This Row],[YUZDE]]=0,tbl_Metraj22[[#This Row],[METRAJ_BETON]],tbl_Metraj22[[#This Row],[YUZDE]]*tbl_Metraj22[[#This Row],[METRAJ_BETON]]))</f>
        <v>0</v>
      </c>
      <c r="K8118" s="2" t="s">
        <v>1542</v>
      </c>
    </row>
    <row r="8119" spans="1:11" ht="14.25" x14ac:dyDescent="0.2">
      <c r="A8119" s="2" t="s">
        <v>728</v>
      </c>
      <c r="B8119" s="124" t="s">
        <v>12176</v>
      </c>
      <c r="C8119" s="124"/>
      <c r="D8119" s="126">
        <v>6.34</v>
      </c>
      <c r="E8119" s="124" t="s">
        <v>770</v>
      </c>
      <c r="F8119" s="124">
        <v>-2</v>
      </c>
      <c r="G8119" s="2" t="s">
        <v>20704</v>
      </c>
      <c r="H8119" s="130"/>
      <c r="I8119" s="134"/>
      <c r="J8119" s="123">
        <f>IF(OR(tbl_Metraj22[[#This Row],[TARIH]]="",tbl_Metraj22[[#This Row],[TARIH]]="-"),0,IF(tbl_Metraj22[[#This Row],[YUZDE]]=0,tbl_Metraj22[[#This Row],[METRAJ_BETON]],tbl_Metraj22[[#This Row],[YUZDE]]*tbl_Metraj22[[#This Row],[METRAJ_BETON]]))</f>
        <v>0</v>
      </c>
      <c r="K8119" s="2" t="s">
        <v>1541</v>
      </c>
    </row>
    <row r="8120" spans="1:11" ht="14.25" x14ac:dyDescent="0.2">
      <c r="A8120" s="2" t="s">
        <v>728</v>
      </c>
      <c r="B8120" s="124" t="s">
        <v>12177</v>
      </c>
      <c r="C8120" s="124"/>
      <c r="D8120" s="126">
        <v>3.96</v>
      </c>
      <c r="E8120" s="124" t="s">
        <v>770</v>
      </c>
      <c r="F8120" s="124">
        <v>-2</v>
      </c>
      <c r="G8120" s="2" t="s">
        <v>20705</v>
      </c>
      <c r="H8120" s="130"/>
      <c r="I8120" s="134"/>
      <c r="J8120" s="123">
        <f>IF(OR(tbl_Metraj22[[#This Row],[TARIH]]="",tbl_Metraj22[[#This Row],[TARIH]]="-"),0,IF(tbl_Metraj22[[#This Row],[YUZDE]]=0,tbl_Metraj22[[#This Row],[METRAJ_BETON]],tbl_Metraj22[[#This Row],[YUZDE]]*tbl_Metraj22[[#This Row],[METRAJ_BETON]]))</f>
        <v>0</v>
      </c>
      <c r="K8120" s="2" t="s">
        <v>1543</v>
      </c>
    </row>
    <row r="8121" spans="1:11" ht="14.25" x14ac:dyDescent="0.2">
      <c r="A8121" s="2" t="s">
        <v>728</v>
      </c>
      <c r="B8121" s="124" t="s">
        <v>12178</v>
      </c>
      <c r="C8121" s="124"/>
      <c r="D8121" s="126">
        <v>3.96</v>
      </c>
      <c r="E8121" s="124" t="s">
        <v>770</v>
      </c>
      <c r="F8121" s="124">
        <v>-2</v>
      </c>
      <c r="G8121" s="2" t="s">
        <v>20706</v>
      </c>
      <c r="H8121" s="130"/>
      <c r="I8121" s="134"/>
      <c r="J8121" s="123">
        <f>IF(OR(tbl_Metraj22[[#This Row],[TARIH]]="",tbl_Metraj22[[#This Row],[TARIH]]="-"),0,IF(tbl_Metraj22[[#This Row],[YUZDE]]=0,tbl_Metraj22[[#This Row],[METRAJ_BETON]],tbl_Metraj22[[#This Row],[YUZDE]]*tbl_Metraj22[[#This Row],[METRAJ_BETON]]))</f>
        <v>0</v>
      </c>
      <c r="K8121" s="2" t="s">
        <v>1544</v>
      </c>
    </row>
    <row r="8122" spans="1:11" ht="14.25" x14ac:dyDescent="0.2">
      <c r="A8122" s="2" t="s">
        <v>728</v>
      </c>
      <c r="B8122" s="124" t="s">
        <v>12179</v>
      </c>
      <c r="C8122" s="124"/>
      <c r="D8122" s="126">
        <v>7.39</v>
      </c>
      <c r="E8122" s="124" t="s">
        <v>770</v>
      </c>
      <c r="F8122" s="124">
        <v>-2</v>
      </c>
      <c r="G8122" s="2" t="s">
        <v>20707</v>
      </c>
      <c r="H8122" s="130"/>
      <c r="I8122" s="134"/>
      <c r="J8122" s="123">
        <f>IF(OR(tbl_Metraj22[[#This Row],[TARIH]]="",tbl_Metraj22[[#This Row],[TARIH]]="-"),0,IF(tbl_Metraj22[[#This Row],[YUZDE]]=0,tbl_Metraj22[[#This Row],[METRAJ_BETON]],tbl_Metraj22[[#This Row],[YUZDE]]*tbl_Metraj22[[#This Row],[METRAJ_BETON]]))</f>
        <v>0</v>
      </c>
      <c r="K8122" s="2" t="s">
        <v>1540</v>
      </c>
    </row>
    <row r="8123" spans="1:11" ht="14.25" x14ac:dyDescent="0.2">
      <c r="A8123" s="2" t="s">
        <v>728</v>
      </c>
      <c r="B8123" s="124" t="s">
        <v>12180</v>
      </c>
      <c r="C8123" s="124"/>
      <c r="D8123" s="126">
        <v>8.2200000000000006</v>
      </c>
      <c r="E8123" s="124" t="s">
        <v>770</v>
      </c>
      <c r="F8123" s="124">
        <v>-2</v>
      </c>
      <c r="G8123" s="2" t="s">
        <v>20708</v>
      </c>
      <c r="H8123" s="130"/>
      <c r="I8123" s="134"/>
      <c r="J8123" s="123">
        <f>IF(OR(tbl_Metraj22[[#This Row],[TARIH]]="",tbl_Metraj22[[#This Row],[TARIH]]="-"),0,IF(tbl_Metraj22[[#This Row],[YUZDE]]=0,tbl_Metraj22[[#This Row],[METRAJ_BETON]],tbl_Metraj22[[#This Row],[YUZDE]]*tbl_Metraj22[[#This Row],[METRAJ_BETON]]))</f>
        <v>0</v>
      </c>
      <c r="K8123" s="2" t="s">
        <v>1539</v>
      </c>
    </row>
    <row r="8124" spans="1:11" ht="14.25" x14ac:dyDescent="0.2">
      <c r="A8124" s="2" t="s">
        <v>728</v>
      </c>
      <c r="B8124" s="124" t="s">
        <v>12438</v>
      </c>
      <c r="C8124" s="124"/>
      <c r="D8124" s="126">
        <v>2.38</v>
      </c>
      <c r="E8124" s="124" t="s">
        <v>770</v>
      </c>
      <c r="F8124" s="124">
        <v>-2</v>
      </c>
      <c r="G8124" s="2" t="s">
        <v>20709</v>
      </c>
      <c r="H8124" s="130"/>
      <c r="I8124" s="134"/>
      <c r="J8124" s="123">
        <f>IF(OR(tbl_Metraj22[[#This Row],[TARIH]]="",tbl_Metraj22[[#This Row],[TARIH]]="-"),0,IF(tbl_Metraj22[[#This Row],[YUZDE]]=0,tbl_Metraj22[[#This Row],[METRAJ_BETON]],tbl_Metraj22[[#This Row],[YUZDE]]*tbl_Metraj22[[#This Row],[METRAJ_BETON]]))</f>
        <v>0</v>
      </c>
      <c r="K8124" s="2" t="s">
        <v>890</v>
      </c>
    </row>
    <row r="8125" spans="1:11" ht="14.25" x14ac:dyDescent="0.2">
      <c r="A8125" s="2" t="s">
        <v>728</v>
      </c>
      <c r="B8125" s="124" t="s">
        <v>12439</v>
      </c>
      <c r="C8125" s="124"/>
      <c r="D8125" s="126">
        <v>1.58</v>
      </c>
      <c r="E8125" s="124" t="s">
        <v>770</v>
      </c>
      <c r="F8125" s="124">
        <v>-2</v>
      </c>
      <c r="G8125" s="2" t="s">
        <v>20710</v>
      </c>
      <c r="H8125" s="130"/>
      <c r="I8125" s="134"/>
      <c r="J8125" s="123">
        <f>IF(OR(tbl_Metraj22[[#This Row],[TARIH]]="",tbl_Metraj22[[#This Row],[TARIH]]="-"),0,IF(tbl_Metraj22[[#This Row],[YUZDE]]=0,tbl_Metraj22[[#This Row],[METRAJ_BETON]],tbl_Metraj22[[#This Row],[YUZDE]]*tbl_Metraj22[[#This Row],[METRAJ_BETON]]))</f>
        <v>0</v>
      </c>
      <c r="K8125" s="2" t="s">
        <v>1645</v>
      </c>
    </row>
    <row r="8126" spans="1:11" ht="14.25" x14ac:dyDescent="0.2">
      <c r="A8126" s="2" t="s">
        <v>728</v>
      </c>
      <c r="B8126" s="124" t="s">
        <v>12442</v>
      </c>
      <c r="C8126" s="124"/>
      <c r="D8126" s="126">
        <v>5.15</v>
      </c>
      <c r="E8126" s="124" t="s">
        <v>770</v>
      </c>
      <c r="F8126" s="124">
        <v>-2</v>
      </c>
      <c r="G8126" s="2" t="s">
        <v>20711</v>
      </c>
      <c r="H8126" s="130"/>
      <c r="I8126" s="134"/>
      <c r="J8126" s="123">
        <f>IF(OR(tbl_Metraj22[[#This Row],[TARIH]]="",tbl_Metraj22[[#This Row],[TARIH]]="-"),0,IF(tbl_Metraj22[[#This Row],[YUZDE]]=0,tbl_Metraj22[[#This Row],[METRAJ_BETON]],tbl_Metraj22[[#This Row],[YUZDE]]*tbl_Metraj22[[#This Row],[METRAJ_BETON]]))</f>
        <v>0</v>
      </c>
      <c r="K8126" s="2" t="s">
        <v>1641</v>
      </c>
    </row>
    <row r="8127" spans="1:11" ht="14.25" x14ac:dyDescent="0.2">
      <c r="A8127" s="2" t="s">
        <v>728</v>
      </c>
      <c r="B8127" s="124" t="s">
        <v>12443</v>
      </c>
      <c r="C8127" s="124"/>
      <c r="D8127" s="126">
        <v>10.49</v>
      </c>
      <c r="E8127" s="124" t="s">
        <v>770</v>
      </c>
      <c r="F8127" s="124">
        <v>-2</v>
      </c>
      <c r="G8127" s="2" t="s">
        <v>20712</v>
      </c>
      <c r="H8127" s="130"/>
      <c r="I8127" s="134"/>
      <c r="J8127" s="123">
        <f>IF(OR(tbl_Metraj22[[#This Row],[TARIH]]="",tbl_Metraj22[[#This Row],[TARIH]]="-"),0,IF(tbl_Metraj22[[#This Row],[YUZDE]]=0,tbl_Metraj22[[#This Row],[METRAJ_BETON]],tbl_Metraj22[[#This Row],[YUZDE]]*tbl_Metraj22[[#This Row],[METRAJ_BETON]]))</f>
        <v>0</v>
      </c>
      <c r="K8127" s="2" t="s">
        <v>1634</v>
      </c>
    </row>
    <row r="8128" spans="1:11" ht="14.25" x14ac:dyDescent="0.2">
      <c r="A8128" s="2" t="s">
        <v>728</v>
      </c>
      <c r="B8128" s="124" t="s">
        <v>12453</v>
      </c>
      <c r="C8128" s="124"/>
      <c r="D8128" s="126">
        <v>5.94</v>
      </c>
      <c r="E8128" s="124" t="s">
        <v>770</v>
      </c>
      <c r="F8128" s="124">
        <v>-2</v>
      </c>
      <c r="G8128" s="2" t="s">
        <v>20713</v>
      </c>
      <c r="H8128" s="130"/>
      <c r="I8128" s="134"/>
      <c r="J8128" s="123">
        <f>IF(OR(tbl_Metraj22[[#This Row],[TARIH]]="",tbl_Metraj22[[#This Row],[TARIH]]="-"),0,IF(tbl_Metraj22[[#This Row],[YUZDE]]=0,tbl_Metraj22[[#This Row],[METRAJ_BETON]],tbl_Metraj22[[#This Row],[YUZDE]]*tbl_Metraj22[[#This Row],[METRAJ_BETON]]))</f>
        <v>0</v>
      </c>
      <c r="K8128" s="2" t="s">
        <v>874</v>
      </c>
    </row>
    <row r="8129" spans="1:11" ht="14.25" x14ac:dyDescent="0.2">
      <c r="A8129" s="2" t="s">
        <v>728</v>
      </c>
      <c r="B8129" s="124" t="s">
        <v>12454</v>
      </c>
      <c r="C8129" s="124"/>
      <c r="D8129" s="126">
        <v>4.22</v>
      </c>
      <c r="E8129" s="124" t="s">
        <v>770</v>
      </c>
      <c r="F8129" s="124">
        <v>-2</v>
      </c>
      <c r="G8129" s="2" t="s">
        <v>20714</v>
      </c>
      <c r="H8129" s="130"/>
      <c r="I8129" s="134"/>
      <c r="J8129" s="123">
        <f>IF(OR(tbl_Metraj22[[#This Row],[TARIH]]="",tbl_Metraj22[[#This Row],[TARIH]]="-"),0,IF(tbl_Metraj22[[#This Row],[YUZDE]]=0,tbl_Metraj22[[#This Row],[METRAJ_BETON]],tbl_Metraj22[[#This Row],[YUZDE]]*tbl_Metraj22[[#This Row],[METRAJ_BETON]]))</f>
        <v>0</v>
      </c>
      <c r="K8129" s="2" t="s">
        <v>873</v>
      </c>
    </row>
    <row r="8130" spans="1:11" ht="14.25" x14ac:dyDescent="0.2">
      <c r="A8130" s="2" t="s">
        <v>728</v>
      </c>
      <c r="B8130" s="124" t="s">
        <v>12455</v>
      </c>
      <c r="C8130" s="124"/>
      <c r="D8130" s="126">
        <v>9.4700000000000006</v>
      </c>
      <c r="E8130" s="124" t="s">
        <v>770</v>
      </c>
      <c r="F8130" s="124">
        <v>-2</v>
      </c>
      <c r="G8130" s="2" t="s">
        <v>20715</v>
      </c>
      <c r="H8130" s="130"/>
      <c r="I8130" s="134"/>
      <c r="J8130" s="123">
        <f>IF(OR(tbl_Metraj22[[#This Row],[TARIH]]="",tbl_Metraj22[[#This Row],[TARIH]]="-"),0,IF(tbl_Metraj22[[#This Row],[YUZDE]]=0,tbl_Metraj22[[#This Row],[METRAJ_BETON]],tbl_Metraj22[[#This Row],[YUZDE]]*tbl_Metraj22[[#This Row],[METRAJ_BETON]]))</f>
        <v>0</v>
      </c>
      <c r="K8130" s="2" t="s">
        <v>1635</v>
      </c>
    </row>
    <row r="8131" spans="1:11" ht="14.25" x14ac:dyDescent="0.2">
      <c r="A8131" s="2" t="s">
        <v>728</v>
      </c>
      <c r="B8131" s="124" t="s">
        <v>12456</v>
      </c>
      <c r="C8131" s="124"/>
      <c r="D8131" s="126">
        <v>9.4700000000000006</v>
      </c>
      <c r="E8131" s="124" t="s">
        <v>770</v>
      </c>
      <c r="F8131" s="124">
        <v>-2</v>
      </c>
      <c r="G8131" s="2" t="s">
        <v>20716</v>
      </c>
      <c r="H8131" s="130"/>
      <c r="I8131" s="134"/>
      <c r="J8131" s="123">
        <f>IF(OR(tbl_Metraj22[[#This Row],[TARIH]]="",tbl_Metraj22[[#This Row],[TARIH]]="-"),0,IF(tbl_Metraj22[[#This Row],[YUZDE]]=0,tbl_Metraj22[[#This Row],[METRAJ_BETON]],tbl_Metraj22[[#This Row],[YUZDE]]*tbl_Metraj22[[#This Row],[METRAJ_BETON]]))</f>
        <v>0</v>
      </c>
      <c r="K8131" s="2" t="s">
        <v>1636</v>
      </c>
    </row>
    <row r="8132" spans="1:11" ht="14.25" x14ac:dyDescent="0.2">
      <c r="A8132" s="2" t="s">
        <v>728</v>
      </c>
      <c r="B8132" s="124" t="s">
        <v>12457</v>
      </c>
      <c r="C8132" s="124"/>
      <c r="D8132" s="126">
        <v>10.49</v>
      </c>
      <c r="E8132" s="124" t="s">
        <v>770</v>
      </c>
      <c r="F8132" s="124">
        <v>-2</v>
      </c>
      <c r="G8132" s="2" t="s">
        <v>20717</v>
      </c>
      <c r="H8132" s="130"/>
      <c r="I8132" s="134"/>
      <c r="J8132" s="123">
        <f>IF(OR(tbl_Metraj22[[#This Row],[TARIH]]="",tbl_Metraj22[[#This Row],[TARIH]]="-"),0,IF(tbl_Metraj22[[#This Row],[YUZDE]]=0,tbl_Metraj22[[#This Row],[METRAJ_BETON]],tbl_Metraj22[[#This Row],[YUZDE]]*tbl_Metraj22[[#This Row],[METRAJ_BETON]]))</f>
        <v>0</v>
      </c>
      <c r="K8132" s="2" t="s">
        <v>1637</v>
      </c>
    </row>
    <row r="8133" spans="1:11" ht="14.25" x14ac:dyDescent="0.2">
      <c r="A8133" s="2" t="s">
        <v>728</v>
      </c>
      <c r="B8133" s="124" t="s">
        <v>12458</v>
      </c>
      <c r="C8133" s="124"/>
      <c r="D8133" s="126">
        <v>6.34</v>
      </c>
      <c r="E8133" s="124" t="s">
        <v>770</v>
      </c>
      <c r="F8133" s="124">
        <v>-2</v>
      </c>
      <c r="G8133" s="2" t="s">
        <v>20718</v>
      </c>
      <c r="H8133" s="130"/>
      <c r="I8133" s="134"/>
      <c r="J8133" s="123">
        <f>IF(OR(tbl_Metraj22[[#This Row],[TARIH]]="",tbl_Metraj22[[#This Row],[TARIH]]="-"),0,IF(tbl_Metraj22[[#This Row],[YUZDE]]=0,tbl_Metraj22[[#This Row],[METRAJ_BETON]],tbl_Metraj22[[#This Row],[YUZDE]]*tbl_Metraj22[[#This Row],[METRAJ_BETON]]))</f>
        <v>0</v>
      </c>
      <c r="K8133" s="2" t="s">
        <v>1620</v>
      </c>
    </row>
    <row r="8134" spans="1:11" ht="14.25" x14ac:dyDescent="0.2">
      <c r="A8134" s="2" t="s">
        <v>728</v>
      </c>
      <c r="B8134" s="124" t="s">
        <v>12459</v>
      </c>
      <c r="C8134" s="124"/>
      <c r="D8134" s="126">
        <v>3.96</v>
      </c>
      <c r="E8134" s="124" t="s">
        <v>770</v>
      </c>
      <c r="F8134" s="124">
        <v>-2</v>
      </c>
      <c r="G8134" s="2" t="s">
        <v>20719</v>
      </c>
      <c r="H8134" s="130"/>
      <c r="I8134" s="134"/>
      <c r="J8134" s="123">
        <f>IF(OR(tbl_Metraj22[[#This Row],[TARIH]]="",tbl_Metraj22[[#This Row],[TARIH]]="-"),0,IF(tbl_Metraj22[[#This Row],[YUZDE]]=0,tbl_Metraj22[[#This Row],[METRAJ_BETON]],tbl_Metraj22[[#This Row],[YUZDE]]*tbl_Metraj22[[#This Row],[METRAJ_BETON]]))</f>
        <v>0</v>
      </c>
      <c r="K8134" s="2" t="s">
        <v>1642</v>
      </c>
    </row>
    <row r="8135" spans="1:11" ht="14.25" x14ac:dyDescent="0.2">
      <c r="A8135" s="2" t="s">
        <v>728</v>
      </c>
      <c r="B8135" s="124" t="s">
        <v>12460</v>
      </c>
      <c r="C8135" s="124"/>
      <c r="D8135" s="126">
        <v>3.96</v>
      </c>
      <c r="E8135" s="124" t="s">
        <v>770</v>
      </c>
      <c r="F8135" s="124">
        <v>-2</v>
      </c>
      <c r="G8135" s="2" t="s">
        <v>20720</v>
      </c>
      <c r="H8135" s="130"/>
      <c r="I8135" s="134"/>
      <c r="J8135" s="123">
        <f>IF(OR(tbl_Metraj22[[#This Row],[TARIH]]="",tbl_Metraj22[[#This Row],[TARIH]]="-"),0,IF(tbl_Metraj22[[#This Row],[YUZDE]]=0,tbl_Metraj22[[#This Row],[METRAJ_BETON]],tbl_Metraj22[[#This Row],[YUZDE]]*tbl_Metraj22[[#This Row],[METRAJ_BETON]]))</f>
        <v>0</v>
      </c>
      <c r="K8135" s="2" t="s">
        <v>1643</v>
      </c>
    </row>
    <row r="8136" spans="1:11" ht="14.25" x14ac:dyDescent="0.2">
      <c r="A8136" s="2" t="s">
        <v>728</v>
      </c>
      <c r="B8136" s="124" t="s">
        <v>12461</v>
      </c>
      <c r="C8136" s="124"/>
      <c r="D8136" s="126">
        <v>5.15</v>
      </c>
      <c r="E8136" s="124" t="s">
        <v>770</v>
      </c>
      <c r="F8136" s="124">
        <v>-2</v>
      </c>
      <c r="G8136" s="2" t="s">
        <v>20721</v>
      </c>
      <c r="H8136" s="130"/>
      <c r="I8136" s="134"/>
      <c r="J8136" s="123">
        <f>IF(OR(tbl_Metraj22[[#This Row],[TARIH]]="",tbl_Metraj22[[#This Row],[TARIH]]="-"),0,IF(tbl_Metraj22[[#This Row],[YUZDE]]=0,tbl_Metraj22[[#This Row],[METRAJ_BETON]],tbl_Metraj22[[#This Row],[YUZDE]]*tbl_Metraj22[[#This Row],[METRAJ_BETON]]))</f>
        <v>0</v>
      </c>
      <c r="K8136" s="2" t="s">
        <v>1644</v>
      </c>
    </row>
    <row r="8137" spans="1:11" ht="14.25" x14ac:dyDescent="0.2">
      <c r="A8137" s="2" t="s">
        <v>728</v>
      </c>
      <c r="B8137" s="124" t="s">
        <v>12462</v>
      </c>
      <c r="C8137" s="124"/>
      <c r="D8137" s="126">
        <v>4.3600000000000003</v>
      </c>
      <c r="E8137" s="124" t="s">
        <v>770</v>
      </c>
      <c r="F8137" s="124">
        <v>-2</v>
      </c>
      <c r="G8137" s="2" t="s">
        <v>20722</v>
      </c>
      <c r="H8137" s="130"/>
      <c r="I8137" s="134"/>
      <c r="J8137" s="123">
        <f>IF(OR(tbl_Metraj22[[#This Row],[TARIH]]="",tbl_Metraj22[[#This Row],[TARIH]]="-"),0,IF(tbl_Metraj22[[#This Row],[YUZDE]]=0,tbl_Metraj22[[#This Row],[METRAJ_BETON]],tbl_Metraj22[[#This Row],[YUZDE]]*tbl_Metraj22[[#This Row],[METRAJ_BETON]]))</f>
        <v>0</v>
      </c>
      <c r="K8137" s="2" t="s">
        <v>875</v>
      </c>
    </row>
    <row r="8138" spans="1:11" ht="14.25" x14ac:dyDescent="0.2">
      <c r="A8138" s="2" t="s">
        <v>728</v>
      </c>
      <c r="B8138" s="124" t="s">
        <v>12463</v>
      </c>
      <c r="C8138" s="124"/>
      <c r="D8138" s="126">
        <v>4.22</v>
      </c>
      <c r="E8138" s="124" t="s">
        <v>770</v>
      </c>
      <c r="F8138" s="124">
        <v>-2</v>
      </c>
      <c r="G8138" s="2" t="s">
        <v>20723</v>
      </c>
      <c r="H8138" s="130"/>
      <c r="I8138" s="134"/>
      <c r="J8138" s="123">
        <f>IF(OR(tbl_Metraj22[[#This Row],[TARIH]]="",tbl_Metraj22[[#This Row],[TARIH]]="-"),0,IF(tbl_Metraj22[[#This Row],[YUZDE]]=0,tbl_Metraj22[[#This Row],[METRAJ_BETON]],tbl_Metraj22[[#This Row],[YUZDE]]*tbl_Metraj22[[#This Row],[METRAJ_BETON]]))</f>
        <v>0</v>
      </c>
      <c r="K8138" s="2" t="s">
        <v>914</v>
      </c>
    </row>
    <row r="8139" spans="1:11" ht="14.25" x14ac:dyDescent="0.2">
      <c r="A8139" s="2" t="s">
        <v>728</v>
      </c>
      <c r="B8139" s="124" t="s">
        <v>12464</v>
      </c>
      <c r="C8139" s="124"/>
      <c r="D8139" s="126">
        <v>4.3899999999999997</v>
      </c>
      <c r="E8139" s="124" t="s">
        <v>770</v>
      </c>
      <c r="F8139" s="124">
        <v>-2</v>
      </c>
      <c r="G8139" s="2" t="s">
        <v>20724</v>
      </c>
      <c r="H8139" s="130"/>
      <c r="I8139" s="134"/>
      <c r="J8139" s="123">
        <f>IF(OR(tbl_Metraj22[[#This Row],[TARIH]]="",tbl_Metraj22[[#This Row],[TARIH]]="-"),0,IF(tbl_Metraj22[[#This Row],[YUZDE]]=0,tbl_Metraj22[[#This Row],[METRAJ_BETON]],tbl_Metraj22[[#This Row],[YUZDE]]*tbl_Metraj22[[#This Row],[METRAJ_BETON]]))</f>
        <v>0</v>
      </c>
      <c r="K8139" s="2" t="s">
        <v>896</v>
      </c>
    </row>
    <row r="8140" spans="1:11" ht="14.25" x14ac:dyDescent="0.2">
      <c r="A8140" s="2" t="s">
        <v>728</v>
      </c>
      <c r="B8140" s="124" t="s">
        <v>12466</v>
      </c>
      <c r="C8140" s="124"/>
      <c r="D8140" s="126">
        <v>4.3899999999999997</v>
      </c>
      <c r="E8140" s="124" t="s">
        <v>770</v>
      </c>
      <c r="F8140" s="124">
        <v>-2</v>
      </c>
      <c r="G8140" s="2" t="s">
        <v>20725</v>
      </c>
      <c r="H8140" s="130"/>
      <c r="I8140" s="134"/>
      <c r="J8140" s="123">
        <f>IF(OR(tbl_Metraj22[[#This Row],[TARIH]]="",tbl_Metraj22[[#This Row],[TARIH]]="-"),0,IF(tbl_Metraj22[[#This Row],[YUZDE]]=0,tbl_Metraj22[[#This Row],[METRAJ_BETON]],tbl_Metraj22[[#This Row],[YUZDE]]*tbl_Metraj22[[#This Row],[METRAJ_BETON]]))</f>
        <v>0</v>
      </c>
      <c r="K8140" s="2" t="s">
        <v>895</v>
      </c>
    </row>
    <row r="8141" spans="1:11" ht="14.25" x14ac:dyDescent="0.2">
      <c r="A8141" s="2" t="s">
        <v>728</v>
      </c>
      <c r="B8141" s="124" t="s">
        <v>12467</v>
      </c>
      <c r="C8141" s="124"/>
      <c r="D8141" s="126">
        <v>4.22</v>
      </c>
      <c r="E8141" s="124" t="s">
        <v>770</v>
      </c>
      <c r="F8141" s="124">
        <v>-2</v>
      </c>
      <c r="G8141" s="2" t="s">
        <v>20726</v>
      </c>
      <c r="H8141" s="130"/>
      <c r="I8141" s="134"/>
      <c r="J8141" s="123">
        <f>IF(OR(tbl_Metraj22[[#This Row],[TARIH]]="",tbl_Metraj22[[#This Row],[TARIH]]="-"),0,IF(tbl_Metraj22[[#This Row],[YUZDE]]=0,tbl_Metraj22[[#This Row],[METRAJ_BETON]],tbl_Metraj22[[#This Row],[YUZDE]]*tbl_Metraj22[[#This Row],[METRAJ_BETON]]))</f>
        <v>0</v>
      </c>
      <c r="K8141" s="2" t="s">
        <v>882</v>
      </c>
    </row>
    <row r="8142" spans="1:11" ht="14.25" x14ac:dyDescent="0.2">
      <c r="A8142" s="2" t="s">
        <v>728</v>
      </c>
      <c r="B8142" s="124" t="s">
        <v>12468</v>
      </c>
      <c r="C8142" s="124"/>
      <c r="D8142" s="126">
        <v>4.22</v>
      </c>
      <c r="E8142" s="124" t="s">
        <v>770</v>
      </c>
      <c r="F8142" s="124">
        <v>-2</v>
      </c>
      <c r="G8142" s="2" t="s">
        <v>20727</v>
      </c>
      <c r="H8142" s="130"/>
      <c r="I8142" s="134"/>
      <c r="J8142" s="123">
        <f>IF(OR(tbl_Metraj22[[#This Row],[TARIH]]="",tbl_Metraj22[[#This Row],[TARIH]]="-"),0,IF(tbl_Metraj22[[#This Row],[YUZDE]]=0,tbl_Metraj22[[#This Row],[METRAJ_BETON]],tbl_Metraj22[[#This Row],[YUZDE]]*tbl_Metraj22[[#This Row],[METRAJ_BETON]]))</f>
        <v>0</v>
      </c>
      <c r="K8142" s="2" t="s">
        <v>879</v>
      </c>
    </row>
    <row r="8143" spans="1:11" ht="14.25" x14ac:dyDescent="0.2">
      <c r="A8143" s="2" t="s">
        <v>728</v>
      </c>
      <c r="B8143" s="124" t="s">
        <v>12469</v>
      </c>
      <c r="C8143" s="124"/>
      <c r="D8143" s="126">
        <v>4.22</v>
      </c>
      <c r="E8143" s="124" t="s">
        <v>770</v>
      </c>
      <c r="F8143" s="124">
        <v>-2</v>
      </c>
      <c r="G8143" s="2" t="s">
        <v>20728</v>
      </c>
      <c r="H8143" s="130"/>
      <c r="I8143" s="134"/>
      <c r="J8143" s="123">
        <f>IF(OR(tbl_Metraj22[[#This Row],[TARIH]]="",tbl_Metraj22[[#This Row],[TARIH]]="-"),0,IF(tbl_Metraj22[[#This Row],[YUZDE]]=0,tbl_Metraj22[[#This Row],[METRAJ_BETON]],tbl_Metraj22[[#This Row],[YUZDE]]*tbl_Metraj22[[#This Row],[METRAJ_BETON]]))</f>
        <v>0</v>
      </c>
      <c r="K8143" s="2" t="s">
        <v>888</v>
      </c>
    </row>
    <row r="8144" spans="1:11" ht="14.25" x14ac:dyDescent="0.2">
      <c r="A8144" s="2" t="s">
        <v>728</v>
      </c>
      <c r="B8144" s="124" t="s">
        <v>12470</v>
      </c>
      <c r="C8144" s="124"/>
      <c r="D8144" s="126">
        <v>4.22</v>
      </c>
      <c r="E8144" s="124" t="s">
        <v>770</v>
      </c>
      <c r="F8144" s="124">
        <v>-2</v>
      </c>
      <c r="G8144" s="2" t="s">
        <v>20729</v>
      </c>
      <c r="H8144" s="130"/>
      <c r="I8144" s="134"/>
      <c r="J8144" s="123">
        <f>IF(OR(tbl_Metraj22[[#This Row],[TARIH]]="",tbl_Metraj22[[#This Row],[TARIH]]="-"),0,IF(tbl_Metraj22[[#This Row],[YUZDE]]=0,tbl_Metraj22[[#This Row],[METRAJ_BETON]],tbl_Metraj22[[#This Row],[YUZDE]]*tbl_Metraj22[[#This Row],[METRAJ_BETON]]))</f>
        <v>0</v>
      </c>
      <c r="K8144" s="2" t="s">
        <v>880</v>
      </c>
    </row>
    <row r="8145" spans="1:11" ht="14.25" x14ac:dyDescent="0.2">
      <c r="A8145" s="2" t="s">
        <v>728</v>
      </c>
      <c r="B8145" s="124" t="s">
        <v>12471</v>
      </c>
      <c r="C8145" s="124"/>
      <c r="D8145" s="126">
        <v>4.22</v>
      </c>
      <c r="E8145" s="124" t="s">
        <v>770</v>
      </c>
      <c r="F8145" s="124">
        <v>-2</v>
      </c>
      <c r="G8145" s="2" t="s">
        <v>20730</v>
      </c>
      <c r="H8145" s="130"/>
      <c r="I8145" s="134"/>
      <c r="J8145" s="123">
        <f>IF(OR(tbl_Metraj22[[#This Row],[TARIH]]="",tbl_Metraj22[[#This Row],[TARIH]]="-"),0,IF(tbl_Metraj22[[#This Row],[YUZDE]]=0,tbl_Metraj22[[#This Row],[METRAJ_BETON]],tbl_Metraj22[[#This Row],[YUZDE]]*tbl_Metraj22[[#This Row],[METRAJ_BETON]]))</f>
        <v>0</v>
      </c>
      <c r="K8145" s="2" t="s">
        <v>881</v>
      </c>
    </row>
    <row r="8146" spans="1:11" ht="14.25" x14ac:dyDescent="0.2">
      <c r="A8146" s="2" t="s">
        <v>728</v>
      </c>
      <c r="B8146" s="124" t="s">
        <v>12472</v>
      </c>
      <c r="C8146" s="124"/>
      <c r="D8146" s="126">
        <v>4.22</v>
      </c>
      <c r="E8146" s="124" t="s">
        <v>770</v>
      </c>
      <c r="F8146" s="124">
        <v>-2</v>
      </c>
      <c r="G8146" s="2" t="s">
        <v>20731</v>
      </c>
      <c r="H8146" s="130"/>
      <c r="I8146" s="134"/>
      <c r="J8146" s="123">
        <f>IF(OR(tbl_Metraj22[[#This Row],[TARIH]]="",tbl_Metraj22[[#This Row],[TARIH]]="-"),0,IF(tbl_Metraj22[[#This Row],[YUZDE]]=0,tbl_Metraj22[[#This Row],[METRAJ_BETON]],tbl_Metraj22[[#This Row],[YUZDE]]*tbl_Metraj22[[#This Row],[METRAJ_BETON]]))</f>
        <v>0</v>
      </c>
      <c r="K8146" s="2" t="s">
        <v>889</v>
      </c>
    </row>
    <row r="8147" spans="1:11" ht="14.25" x14ac:dyDescent="0.2">
      <c r="A8147" s="2" t="s">
        <v>728</v>
      </c>
      <c r="B8147" s="124" t="s">
        <v>12473</v>
      </c>
      <c r="C8147" s="124"/>
      <c r="D8147" s="126">
        <v>4.22</v>
      </c>
      <c r="E8147" s="124" t="s">
        <v>770</v>
      </c>
      <c r="F8147" s="124">
        <v>-2</v>
      </c>
      <c r="G8147" s="2" t="s">
        <v>20732</v>
      </c>
      <c r="H8147" s="130"/>
      <c r="I8147" s="134"/>
      <c r="J8147" s="123">
        <f>IF(OR(tbl_Metraj22[[#This Row],[TARIH]]="",tbl_Metraj22[[#This Row],[TARIH]]="-"),0,IF(tbl_Metraj22[[#This Row],[YUZDE]]=0,tbl_Metraj22[[#This Row],[METRAJ_BETON]],tbl_Metraj22[[#This Row],[YUZDE]]*tbl_Metraj22[[#This Row],[METRAJ_BETON]]))</f>
        <v>0</v>
      </c>
      <c r="K8147" s="2" t="s">
        <v>877</v>
      </c>
    </row>
    <row r="8148" spans="1:11" ht="14.25" x14ac:dyDescent="0.2">
      <c r="A8148" s="2" t="s">
        <v>728</v>
      </c>
      <c r="B8148" s="124" t="s">
        <v>12474</v>
      </c>
      <c r="C8148" s="124"/>
      <c r="D8148" s="126">
        <v>4.3600000000000003</v>
      </c>
      <c r="E8148" s="124" t="s">
        <v>770</v>
      </c>
      <c r="F8148" s="124">
        <v>-2</v>
      </c>
      <c r="G8148" s="2" t="s">
        <v>20733</v>
      </c>
      <c r="H8148" s="130"/>
      <c r="I8148" s="134"/>
      <c r="J8148" s="123">
        <f>IF(OR(tbl_Metraj22[[#This Row],[TARIH]]="",tbl_Metraj22[[#This Row],[TARIH]]="-"),0,IF(tbl_Metraj22[[#This Row],[YUZDE]]=0,tbl_Metraj22[[#This Row],[METRAJ_BETON]],tbl_Metraj22[[#This Row],[YUZDE]]*tbl_Metraj22[[#This Row],[METRAJ_BETON]]))</f>
        <v>0</v>
      </c>
      <c r="K8148" s="2" t="s">
        <v>886</v>
      </c>
    </row>
    <row r="8149" spans="1:11" ht="14.25" x14ac:dyDescent="0.2">
      <c r="A8149" s="2" t="s">
        <v>728</v>
      </c>
      <c r="B8149" s="124" t="s">
        <v>12475</v>
      </c>
      <c r="C8149" s="124"/>
      <c r="D8149" s="126">
        <v>7.39</v>
      </c>
      <c r="E8149" s="124" t="s">
        <v>770</v>
      </c>
      <c r="F8149" s="124">
        <v>-2</v>
      </c>
      <c r="G8149" s="2" t="s">
        <v>20734</v>
      </c>
      <c r="H8149" s="130"/>
      <c r="I8149" s="134"/>
      <c r="J8149" s="123">
        <f>IF(OR(tbl_Metraj22[[#This Row],[TARIH]]="",tbl_Metraj22[[#This Row],[TARIH]]="-"),0,IF(tbl_Metraj22[[#This Row],[YUZDE]]=0,tbl_Metraj22[[#This Row],[METRAJ_BETON]],tbl_Metraj22[[#This Row],[YUZDE]]*tbl_Metraj22[[#This Row],[METRAJ_BETON]]))</f>
        <v>0</v>
      </c>
      <c r="K8149" s="2" t="s">
        <v>1638</v>
      </c>
    </row>
    <row r="8150" spans="1:11" ht="14.25" x14ac:dyDescent="0.2">
      <c r="A8150" s="2" t="s">
        <v>728</v>
      </c>
      <c r="B8150" s="124" t="s">
        <v>12476</v>
      </c>
      <c r="C8150" s="124"/>
      <c r="D8150" s="126">
        <v>7.39</v>
      </c>
      <c r="E8150" s="124" t="s">
        <v>770</v>
      </c>
      <c r="F8150" s="124">
        <v>-2</v>
      </c>
      <c r="G8150" s="2" t="s">
        <v>20735</v>
      </c>
      <c r="H8150" s="130"/>
      <c r="I8150" s="134"/>
      <c r="J8150" s="123">
        <f>IF(OR(tbl_Metraj22[[#This Row],[TARIH]]="",tbl_Metraj22[[#This Row],[TARIH]]="-"),0,IF(tbl_Metraj22[[#This Row],[YUZDE]]=0,tbl_Metraj22[[#This Row],[METRAJ_BETON]],tbl_Metraj22[[#This Row],[YUZDE]]*tbl_Metraj22[[#This Row],[METRAJ_BETON]]))</f>
        <v>0</v>
      </c>
      <c r="K8150" s="2" t="s">
        <v>1619</v>
      </c>
    </row>
    <row r="8151" spans="1:11" ht="14.25" x14ac:dyDescent="0.2">
      <c r="A8151" s="2" t="s">
        <v>728</v>
      </c>
      <c r="B8151" s="124" t="s">
        <v>12479</v>
      </c>
      <c r="C8151" s="124"/>
      <c r="D8151" s="126">
        <v>6.34</v>
      </c>
      <c r="E8151" s="124" t="s">
        <v>770</v>
      </c>
      <c r="F8151" s="124">
        <v>-2</v>
      </c>
      <c r="G8151" s="2" t="s">
        <v>20736</v>
      </c>
      <c r="H8151" s="130"/>
      <c r="I8151" s="134"/>
      <c r="J8151" s="123">
        <f>IF(OR(tbl_Metraj22[[#This Row],[TARIH]]="",tbl_Metraj22[[#This Row],[TARIH]]="-"),0,IF(tbl_Metraj22[[#This Row],[YUZDE]]=0,tbl_Metraj22[[#This Row],[METRAJ_BETON]],tbl_Metraj22[[#This Row],[YUZDE]]*tbl_Metraj22[[#This Row],[METRAJ_BETON]]))</f>
        <v>0</v>
      </c>
      <c r="K8151" s="2" t="s">
        <v>1639</v>
      </c>
    </row>
    <row r="8152" spans="1:11" ht="14.25" x14ac:dyDescent="0.2">
      <c r="A8152" s="2" t="s">
        <v>728</v>
      </c>
      <c r="B8152" s="124" t="s">
        <v>12480</v>
      </c>
      <c r="C8152" s="124"/>
      <c r="D8152" s="126">
        <v>5.44</v>
      </c>
      <c r="E8152" s="124" t="s">
        <v>770</v>
      </c>
      <c r="F8152" s="124">
        <v>-2</v>
      </c>
      <c r="G8152" s="2" t="s">
        <v>20737</v>
      </c>
      <c r="H8152" s="130"/>
      <c r="I8152" s="134"/>
      <c r="J8152" s="123">
        <f>IF(OR(tbl_Metraj22[[#This Row],[TARIH]]="",tbl_Metraj22[[#This Row],[TARIH]]="-"),0,IF(tbl_Metraj22[[#This Row],[YUZDE]]=0,tbl_Metraj22[[#This Row],[METRAJ_BETON]],tbl_Metraj22[[#This Row],[YUZDE]]*tbl_Metraj22[[#This Row],[METRAJ_BETON]]))</f>
        <v>0</v>
      </c>
      <c r="K8152" s="2" t="s">
        <v>1640</v>
      </c>
    </row>
    <row r="8153" spans="1:11" ht="14.25" x14ac:dyDescent="0.2">
      <c r="A8153" s="2" t="s">
        <v>728</v>
      </c>
      <c r="B8153" s="124" t="s">
        <v>12485</v>
      </c>
      <c r="C8153" s="124"/>
      <c r="D8153" s="126">
        <v>4.22</v>
      </c>
      <c r="E8153" s="124" t="s">
        <v>770</v>
      </c>
      <c r="F8153" s="124">
        <v>-2</v>
      </c>
      <c r="G8153" s="2" t="s">
        <v>20738</v>
      </c>
      <c r="H8153" s="130"/>
      <c r="I8153" s="134"/>
      <c r="J8153" s="123">
        <f>IF(OR(tbl_Metraj22[[#This Row],[TARIH]]="",tbl_Metraj22[[#This Row],[TARIH]]="-"),0,IF(tbl_Metraj22[[#This Row],[YUZDE]]=0,tbl_Metraj22[[#This Row],[METRAJ_BETON]],tbl_Metraj22[[#This Row],[YUZDE]]*tbl_Metraj22[[#This Row],[METRAJ_BETON]]))</f>
        <v>0</v>
      </c>
      <c r="K8153" s="2" t="s">
        <v>878</v>
      </c>
    </row>
    <row r="8154" spans="1:11" ht="14.25" x14ac:dyDescent="0.2">
      <c r="A8154" s="2" t="s">
        <v>728</v>
      </c>
      <c r="B8154" s="124" t="s">
        <v>12486</v>
      </c>
      <c r="C8154" s="124"/>
      <c r="D8154" s="126">
        <v>8.2200000000000006</v>
      </c>
      <c r="E8154" s="124" t="s">
        <v>770</v>
      </c>
      <c r="F8154" s="124">
        <v>-2</v>
      </c>
      <c r="G8154" s="2" t="s">
        <v>20739</v>
      </c>
      <c r="H8154" s="130"/>
      <c r="I8154" s="134"/>
      <c r="J8154" s="123">
        <f>IF(OR(tbl_Metraj22[[#This Row],[TARIH]]="",tbl_Metraj22[[#This Row],[TARIH]]="-"),0,IF(tbl_Metraj22[[#This Row],[YUZDE]]=0,tbl_Metraj22[[#This Row],[METRAJ_BETON]],tbl_Metraj22[[#This Row],[YUZDE]]*tbl_Metraj22[[#This Row],[METRAJ_BETON]]))</f>
        <v>0</v>
      </c>
      <c r="K8154" s="2" t="s">
        <v>1618</v>
      </c>
    </row>
    <row r="8155" spans="1:11" ht="14.25" x14ac:dyDescent="0.2">
      <c r="A8155" s="2" t="s">
        <v>752</v>
      </c>
      <c r="B8155" s="124" t="s">
        <v>12122</v>
      </c>
      <c r="C8155" s="124"/>
      <c r="D8155" s="126">
        <v>1.87</v>
      </c>
      <c r="E8155" s="124" t="s">
        <v>770</v>
      </c>
      <c r="F8155" s="124">
        <v>-2</v>
      </c>
      <c r="G8155" s="2" t="s">
        <v>20740</v>
      </c>
      <c r="H8155" s="130"/>
      <c r="I8155" s="134"/>
      <c r="J8155" s="123">
        <f>IF(OR(tbl_Metraj22[[#This Row],[TARIH]]="",tbl_Metraj22[[#This Row],[TARIH]]="-"),0,IF(tbl_Metraj22[[#This Row],[YUZDE]]=0,tbl_Metraj22[[#This Row],[METRAJ_BETON]],tbl_Metraj22[[#This Row],[YUZDE]]*tbl_Metraj22[[#This Row],[METRAJ_BETON]]))</f>
        <v>0</v>
      </c>
    </row>
    <row r="8156" spans="1:11" ht="14.25" x14ac:dyDescent="0.2">
      <c r="A8156" s="2" t="s">
        <v>752</v>
      </c>
      <c r="B8156" s="124" t="s">
        <v>12123</v>
      </c>
      <c r="C8156" s="124"/>
      <c r="D8156" s="126">
        <v>0.08</v>
      </c>
      <c r="E8156" s="124" t="s">
        <v>770</v>
      </c>
      <c r="F8156" s="124">
        <v>-2</v>
      </c>
      <c r="G8156" s="2" t="s">
        <v>20741</v>
      </c>
      <c r="H8156" s="130"/>
      <c r="I8156" s="134"/>
      <c r="J8156" s="123">
        <f>IF(OR(tbl_Metraj22[[#This Row],[TARIH]]="",tbl_Metraj22[[#This Row],[TARIH]]="-"),0,IF(tbl_Metraj22[[#This Row],[YUZDE]]=0,tbl_Metraj22[[#This Row],[METRAJ_BETON]],tbl_Metraj22[[#This Row],[YUZDE]]*tbl_Metraj22[[#This Row],[METRAJ_BETON]]))</f>
        <v>0</v>
      </c>
    </row>
    <row r="8157" spans="1:11" ht="14.25" x14ac:dyDescent="0.2">
      <c r="A8157" s="2" t="s">
        <v>752</v>
      </c>
      <c r="B8157" s="124" t="s">
        <v>12124</v>
      </c>
      <c r="C8157" s="124"/>
      <c r="D8157" s="126">
        <v>0.89</v>
      </c>
      <c r="E8157" s="124" t="s">
        <v>770</v>
      </c>
      <c r="F8157" s="124">
        <v>-2</v>
      </c>
      <c r="G8157" s="2" t="s">
        <v>20742</v>
      </c>
      <c r="H8157" s="130"/>
      <c r="I8157" s="134"/>
      <c r="J8157" s="123">
        <f>IF(OR(tbl_Metraj22[[#This Row],[TARIH]]="",tbl_Metraj22[[#This Row],[TARIH]]="-"),0,IF(tbl_Metraj22[[#This Row],[YUZDE]]=0,tbl_Metraj22[[#This Row],[METRAJ_BETON]],tbl_Metraj22[[#This Row],[YUZDE]]*tbl_Metraj22[[#This Row],[METRAJ_BETON]]))</f>
        <v>0</v>
      </c>
    </row>
    <row r="8158" spans="1:11" ht="14.25" x14ac:dyDescent="0.2">
      <c r="A8158" s="2" t="s">
        <v>752</v>
      </c>
      <c r="B8158" s="124" t="s">
        <v>12125</v>
      </c>
      <c r="C8158" s="124"/>
      <c r="D8158" s="126">
        <v>0.17</v>
      </c>
      <c r="E8158" s="124" t="s">
        <v>770</v>
      </c>
      <c r="F8158" s="124">
        <v>-2</v>
      </c>
      <c r="G8158" s="2" t="s">
        <v>20743</v>
      </c>
      <c r="H8158" s="130"/>
      <c r="I8158" s="134"/>
      <c r="J8158" s="123">
        <f>IF(OR(tbl_Metraj22[[#This Row],[TARIH]]="",tbl_Metraj22[[#This Row],[TARIH]]="-"),0,IF(tbl_Metraj22[[#This Row],[YUZDE]]=0,tbl_Metraj22[[#This Row],[METRAJ_BETON]],tbl_Metraj22[[#This Row],[YUZDE]]*tbl_Metraj22[[#This Row],[METRAJ_BETON]]))</f>
        <v>0</v>
      </c>
    </row>
    <row r="8159" spans="1:11" ht="14.25" x14ac:dyDescent="0.2">
      <c r="A8159" s="2" t="s">
        <v>752</v>
      </c>
      <c r="B8159" s="124" t="s">
        <v>12126</v>
      </c>
      <c r="C8159" s="124"/>
      <c r="D8159" s="126">
        <v>1.19</v>
      </c>
      <c r="E8159" s="124" t="s">
        <v>770</v>
      </c>
      <c r="F8159" s="124">
        <v>-2</v>
      </c>
      <c r="G8159" s="2" t="s">
        <v>20744</v>
      </c>
      <c r="H8159" s="130"/>
      <c r="I8159" s="134"/>
      <c r="J8159" s="123">
        <f>IF(OR(tbl_Metraj22[[#This Row],[TARIH]]="",tbl_Metraj22[[#This Row],[TARIH]]="-"),0,IF(tbl_Metraj22[[#This Row],[YUZDE]]=0,tbl_Metraj22[[#This Row],[METRAJ_BETON]],tbl_Metraj22[[#This Row],[YUZDE]]*tbl_Metraj22[[#This Row],[METRAJ_BETON]]))</f>
        <v>0</v>
      </c>
    </row>
    <row r="8160" spans="1:11" ht="14.25" x14ac:dyDescent="0.2">
      <c r="A8160" s="2" t="s">
        <v>752</v>
      </c>
      <c r="B8160" s="124" t="s">
        <v>12127</v>
      </c>
      <c r="C8160" s="124"/>
      <c r="D8160" s="126">
        <v>0.16</v>
      </c>
      <c r="E8160" s="124" t="s">
        <v>770</v>
      </c>
      <c r="F8160" s="124">
        <v>-2</v>
      </c>
      <c r="G8160" s="2" t="s">
        <v>20745</v>
      </c>
      <c r="H8160" s="130"/>
      <c r="I8160" s="134"/>
      <c r="J8160" s="123">
        <f>IF(OR(tbl_Metraj22[[#This Row],[TARIH]]="",tbl_Metraj22[[#This Row],[TARIH]]="-"),0,IF(tbl_Metraj22[[#This Row],[YUZDE]]=0,tbl_Metraj22[[#This Row],[METRAJ_BETON]],tbl_Metraj22[[#This Row],[YUZDE]]*tbl_Metraj22[[#This Row],[METRAJ_BETON]]))</f>
        <v>0</v>
      </c>
    </row>
    <row r="8161" spans="1:11" ht="14.25" x14ac:dyDescent="0.2">
      <c r="A8161" s="2" t="s">
        <v>752</v>
      </c>
      <c r="B8161" s="124" t="s">
        <v>12128</v>
      </c>
      <c r="C8161" s="124"/>
      <c r="D8161" s="126">
        <v>4.93</v>
      </c>
      <c r="E8161" s="124" t="s">
        <v>770</v>
      </c>
      <c r="F8161" s="124">
        <v>-2</v>
      </c>
      <c r="G8161" s="2" t="s">
        <v>20746</v>
      </c>
      <c r="H8161" s="130"/>
      <c r="I8161" s="134"/>
      <c r="J8161" s="123">
        <f>IF(OR(tbl_Metraj22[[#This Row],[TARIH]]="",tbl_Metraj22[[#This Row],[TARIH]]="-"),0,IF(tbl_Metraj22[[#This Row],[YUZDE]]=0,tbl_Metraj22[[#This Row],[METRAJ_BETON]],tbl_Metraj22[[#This Row],[YUZDE]]*tbl_Metraj22[[#This Row],[METRAJ_BETON]]))</f>
        <v>0</v>
      </c>
    </row>
    <row r="8162" spans="1:11" ht="14.25" x14ac:dyDescent="0.2">
      <c r="A8162" s="2" t="s">
        <v>2977</v>
      </c>
      <c r="B8162" s="124" t="s">
        <v>10642</v>
      </c>
      <c r="C8162" s="124"/>
      <c r="D8162" s="126">
        <v>3.88</v>
      </c>
      <c r="E8162" s="124" t="s">
        <v>770</v>
      </c>
      <c r="F8162" s="124">
        <v>-2</v>
      </c>
      <c r="G8162" s="2" t="s">
        <v>20747</v>
      </c>
      <c r="H8162" s="130"/>
      <c r="I8162" s="134"/>
      <c r="J8162" s="123">
        <f>IF(OR(tbl_Metraj22[[#This Row],[TARIH]]="",tbl_Metraj22[[#This Row],[TARIH]]="-"),0,IF(tbl_Metraj22[[#This Row],[YUZDE]]=0,tbl_Metraj22[[#This Row],[METRAJ_BETON]],tbl_Metraj22[[#This Row],[YUZDE]]*tbl_Metraj22[[#This Row],[METRAJ_BETON]]))</f>
        <v>0</v>
      </c>
      <c r="K8162" s="2" t="s">
        <v>1547</v>
      </c>
    </row>
    <row r="8163" spans="1:11" ht="14.25" x14ac:dyDescent="0.2">
      <c r="A8163" s="2" t="s">
        <v>2977</v>
      </c>
      <c r="B8163" s="124" t="s">
        <v>10643</v>
      </c>
      <c r="C8163" s="124"/>
      <c r="D8163" s="126">
        <v>19.93</v>
      </c>
      <c r="E8163" s="124" t="s">
        <v>770</v>
      </c>
      <c r="F8163" s="124">
        <v>-2</v>
      </c>
      <c r="G8163" s="2" t="s">
        <v>20748</v>
      </c>
      <c r="H8163" s="130"/>
      <c r="I8163" s="134"/>
      <c r="J8163" s="123">
        <f>IF(OR(tbl_Metraj22[[#This Row],[TARIH]]="",tbl_Metraj22[[#This Row],[TARIH]]="-"),0,IF(tbl_Metraj22[[#This Row],[YUZDE]]=0,tbl_Metraj22[[#This Row],[METRAJ_BETON]],tbl_Metraj22[[#This Row],[YUZDE]]*tbl_Metraj22[[#This Row],[METRAJ_BETON]]))</f>
        <v>0</v>
      </c>
      <c r="K8163" s="2" t="s">
        <v>1546</v>
      </c>
    </row>
    <row r="8164" spans="1:11" ht="14.25" x14ac:dyDescent="0.2">
      <c r="A8164" s="2" t="s">
        <v>2977</v>
      </c>
      <c r="B8164" s="124" t="s">
        <v>10644</v>
      </c>
      <c r="C8164" s="124"/>
      <c r="D8164" s="126">
        <v>4.22</v>
      </c>
      <c r="E8164" s="124" t="s">
        <v>770</v>
      </c>
      <c r="F8164" s="124">
        <v>-2</v>
      </c>
      <c r="G8164" s="2" t="s">
        <v>20749</v>
      </c>
      <c r="H8164" s="130"/>
      <c r="I8164" s="134"/>
      <c r="J8164" s="123">
        <f>IF(OR(tbl_Metraj22[[#This Row],[TARIH]]="",tbl_Metraj22[[#This Row],[TARIH]]="-"),0,IF(tbl_Metraj22[[#This Row],[YUZDE]]=0,tbl_Metraj22[[#This Row],[METRAJ_BETON]],tbl_Metraj22[[#This Row],[YUZDE]]*tbl_Metraj22[[#This Row],[METRAJ_BETON]]))</f>
        <v>0</v>
      </c>
      <c r="K8164" s="2" t="s">
        <v>1555</v>
      </c>
    </row>
    <row r="8165" spans="1:11" ht="14.25" x14ac:dyDescent="0.2">
      <c r="A8165" s="2" t="s">
        <v>2977</v>
      </c>
      <c r="B8165" s="124" t="s">
        <v>10645</v>
      </c>
      <c r="C8165" s="124"/>
      <c r="D8165" s="126">
        <v>11.02</v>
      </c>
      <c r="E8165" s="124" t="s">
        <v>770</v>
      </c>
      <c r="F8165" s="124">
        <v>-2</v>
      </c>
      <c r="G8165" s="2" t="s">
        <v>20750</v>
      </c>
      <c r="H8165" s="130"/>
      <c r="I8165" s="134"/>
      <c r="J8165" s="123">
        <f>IF(OR(tbl_Metraj22[[#This Row],[TARIH]]="",tbl_Metraj22[[#This Row],[TARIH]]="-"),0,IF(tbl_Metraj22[[#This Row],[YUZDE]]=0,tbl_Metraj22[[#This Row],[METRAJ_BETON]],tbl_Metraj22[[#This Row],[YUZDE]]*tbl_Metraj22[[#This Row],[METRAJ_BETON]]))</f>
        <v>0</v>
      </c>
      <c r="K8165" s="2" t="s">
        <v>1554</v>
      </c>
    </row>
    <row r="8166" spans="1:11" ht="14.25" x14ac:dyDescent="0.2">
      <c r="A8166" s="2" t="s">
        <v>2977</v>
      </c>
      <c r="B8166" s="124" t="s">
        <v>10646</v>
      </c>
      <c r="C8166" s="124"/>
      <c r="D8166" s="126">
        <v>10.56</v>
      </c>
      <c r="E8166" s="124" t="s">
        <v>770</v>
      </c>
      <c r="F8166" s="124">
        <v>-2</v>
      </c>
      <c r="G8166" s="2" t="s">
        <v>20751</v>
      </c>
      <c r="H8166" s="130"/>
      <c r="I8166" s="134"/>
      <c r="J8166" s="123">
        <f>IF(OR(tbl_Metraj22[[#This Row],[TARIH]]="",tbl_Metraj22[[#This Row],[TARIH]]="-"),0,IF(tbl_Metraj22[[#This Row],[YUZDE]]=0,tbl_Metraj22[[#This Row],[METRAJ_BETON]],tbl_Metraj22[[#This Row],[YUZDE]]*tbl_Metraj22[[#This Row],[METRAJ_BETON]]))</f>
        <v>0</v>
      </c>
      <c r="K8166" s="2" t="s">
        <v>1551</v>
      </c>
    </row>
    <row r="8167" spans="1:11" ht="14.25" x14ac:dyDescent="0.2">
      <c r="A8167" s="2" t="s">
        <v>2977</v>
      </c>
      <c r="B8167" s="124" t="s">
        <v>10647</v>
      </c>
      <c r="C8167" s="124"/>
      <c r="D8167" s="126">
        <v>3.05</v>
      </c>
      <c r="E8167" s="124" t="s">
        <v>770</v>
      </c>
      <c r="F8167" s="124">
        <v>-2</v>
      </c>
      <c r="G8167" s="2" t="s">
        <v>20752</v>
      </c>
      <c r="H8167" s="130"/>
      <c r="I8167" s="134"/>
      <c r="J8167" s="123">
        <f>IF(OR(tbl_Metraj22[[#This Row],[TARIH]]="",tbl_Metraj22[[#This Row],[TARIH]]="-"),0,IF(tbl_Metraj22[[#This Row],[YUZDE]]=0,tbl_Metraj22[[#This Row],[METRAJ_BETON]],tbl_Metraj22[[#This Row],[YUZDE]]*tbl_Metraj22[[#This Row],[METRAJ_BETON]]))</f>
        <v>0</v>
      </c>
      <c r="K8167" s="2" t="s">
        <v>1552</v>
      </c>
    </row>
    <row r="8168" spans="1:11" ht="14.25" x14ac:dyDescent="0.2">
      <c r="A8168" s="2" t="s">
        <v>2977</v>
      </c>
      <c r="B8168" s="124" t="s">
        <v>10648</v>
      </c>
      <c r="C8168" s="124"/>
      <c r="D8168" s="126">
        <v>8.41</v>
      </c>
      <c r="E8168" s="124" t="s">
        <v>770</v>
      </c>
      <c r="F8168" s="124">
        <v>-2</v>
      </c>
      <c r="G8168" s="2" t="s">
        <v>20753</v>
      </c>
      <c r="H8168" s="130"/>
      <c r="I8168" s="134"/>
      <c r="J8168" s="123">
        <f>IF(OR(tbl_Metraj22[[#This Row],[TARIH]]="",tbl_Metraj22[[#This Row],[TARIH]]="-"),0,IF(tbl_Metraj22[[#This Row],[YUZDE]]=0,tbl_Metraj22[[#This Row],[METRAJ_BETON]],tbl_Metraj22[[#This Row],[YUZDE]]*tbl_Metraj22[[#This Row],[METRAJ_BETON]]))</f>
        <v>0</v>
      </c>
      <c r="K8168" s="2" t="s">
        <v>1548</v>
      </c>
    </row>
    <row r="8169" spans="1:11" ht="14.25" x14ac:dyDescent="0.2">
      <c r="A8169" s="2" t="s">
        <v>2977</v>
      </c>
      <c r="B8169" s="124" t="s">
        <v>10649</v>
      </c>
      <c r="C8169" s="124"/>
      <c r="D8169" s="126">
        <v>1.63</v>
      </c>
      <c r="E8169" s="124" t="s">
        <v>770</v>
      </c>
      <c r="F8169" s="124">
        <v>-2</v>
      </c>
      <c r="G8169" s="2" t="s">
        <v>20754</v>
      </c>
      <c r="H8169" s="130"/>
      <c r="I8169" s="134"/>
      <c r="J8169" s="123">
        <f>IF(OR(tbl_Metraj22[[#This Row],[TARIH]]="",tbl_Metraj22[[#This Row],[TARIH]]="-"),0,IF(tbl_Metraj22[[#This Row],[YUZDE]]=0,tbl_Metraj22[[#This Row],[METRAJ_BETON]],tbl_Metraj22[[#This Row],[YUZDE]]*tbl_Metraj22[[#This Row],[METRAJ_BETON]]))</f>
        <v>0</v>
      </c>
      <c r="K8169" s="2" t="s">
        <v>1545</v>
      </c>
    </row>
    <row r="8170" spans="1:11" ht="14.25" x14ac:dyDescent="0.2">
      <c r="A8170" s="2" t="s">
        <v>2977</v>
      </c>
      <c r="B8170" s="124" t="s">
        <v>10650</v>
      </c>
      <c r="C8170" s="124"/>
      <c r="D8170" s="126">
        <v>4.01</v>
      </c>
      <c r="E8170" s="124" t="s">
        <v>770</v>
      </c>
      <c r="F8170" s="124">
        <v>-2</v>
      </c>
      <c r="G8170" s="2" t="s">
        <v>20755</v>
      </c>
      <c r="H8170" s="130"/>
      <c r="I8170" s="134"/>
      <c r="J8170" s="123">
        <f>IF(OR(tbl_Metraj22[[#This Row],[TARIH]]="",tbl_Metraj22[[#This Row],[TARIH]]="-"),0,IF(tbl_Metraj22[[#This Row],[YUZDE]]=0,tbl_Metraj22[[#This Row],[METRAJ_BETON]],tbl_Metraj22[[#This Row],[YUZDE]]*tbl_Metraj22[[#This Row],[METRAJ_BETON]]))</f>
        <v>0</v>
      </c>
      <c r="K8170" s="2" t="s">
        <v>1550</v>
      </c>
    </row>
    <row r="8171" spans="1:11" ht="14.25" x14ac:dyDescent="0.2">
      <c r="A8171" s="2" t="s">
        <v>2977</v>
      </c>
      <c r="B8171" s="124" t="s">
        <v>10651</v>
      </c>
      <c r="C8171" s="124"/>
      <c r="D8171" s="126">
        <v>6.1</v>
      </c>
      <c r="E8171" s="124" t="s">
        <v>770</v>
      </c>
      <c r="F8171" s="124">
        <v>-2</v>
      </c>
      <c r="G8171" s="2" t="s">
        <v>20756</v>
      </c>
      <c r="H8171" s="130"/>
      <c r="I8171" s="134"/>
      <c r="J8171" s="123">
        <f>IF(OR(tbl_Metraj22[[#This Row],[TARIH]]="",tbl_Metraj22[[#This Row],[TARIH]]="-"),0,IF(tbl_Metraj22[[#This Row],[YUZDE]]=0,tbl_Metraj22[[#This Row],[METRAJ_BETON]],tbl_Metraj22[[#This Row],[YUZDE]]*tbl_Metraj22[[#This Row],[METRAJ_BETON]]))</f>
        <v>0</v>
      </c>
      <c r="K8171" s="2" t="s">
        <v>1549</v>
      </c>
    </row>
    <row r="8172" spans="1:11" ht="14.25" x14ac:dyDescent="0.2">
      <c r="A8172" s="2" t="s">
        <v>2977</v>
      </c>
      <c r="B8172" s="124" t="s">
        <v>10655</v>
      </c>
      <c r="C8172" s="124"/>
      <c r="D8172" s="126">
        <v>50.29</v>
      </c>
      <c r="E8172" s="124" t="s">
        <v>770</v>
      </c>
      <c r="F8172" s="124">
        <v>-2</v>
      </c>
      <c r="G8172" s="2" t="s">
        <v>20757</v>
      </c>
      <c r="H8172" s="130"/>
      <c r="I8172" s="134"/>
      <c r="J8172" s="123">
        <f>IF(OR(tbl_Metraj22[[#This Row],[TARIH]]="",tbl_Metraj22[[#This Row],[TARIH]]="-"),0,IF(tbl_Metraj22[[#This Row],[YUZDE]]=0,tbl_Metraj22[[#This Row],[METRAJ_BETON]],tbl_Metraj22[[#This Row],[YUZDE]]*tbl_Metraj22[[#This Row],[METRAJ_BETON]]))</f>
        <v>0</v>
      </c>
      <c r="K8172" s="2" t="s">
        <v>1929</v>
      </c>
    </row>
    <row r="8173" spans="1:11" ht="14.25" x14ac:dyDescent="0.2">
      <c r="A8173" s="2" t="s">
        <v>2977</v>
      </c>
      <c r="B8173" s="124" t="s">
        <v>10656</v>
      </c>
      <c r="C8173" s="124"/>
      <c r="D8173" s="126">
        <v>5.29</v>
      </c>
      <c r="E8173" s="124" t="s">
        <v>770</v>
      </c>
      <c r="F8173" s="124">
        <v>-2</v>
      </c>
      <c r="G8173" s="2" t="s">
        <v>20758</v>
      </c>
      <c r="H8173" s="130"/>
      <c r="I8173" s="134"/>
      <c r="J8173" s="123">
        <f>IF(OR(tbl_Metraj22[[#This Row],[TARIH]]="",tbl_Metraj22[[#This Row],[TARIH]]="-"),0,IF(tbl_Metraj22[[#This Row],[YUZDE]]=0,tbl_Metraj22[[#This Row],[METRAJ_BETON]],tbl_Metraj22[[#This Row],[YUZDE]]*tbl_Metraj22[[#This Row],[METRAJ_BETON]]))</f>
        <v>0</v>
      </c>
    </row>
    <row r="8174" spans="1:11" ht="14.25" x14ac:dyDescent="0.2">
      <c r="A8174" s="2" t="s">
        <v>2977</v>
      </c>
      <c r="B8174" s="124" t="s">
        <v>10657</v>
      </c>
      <c r="C8174" s="124"/>
      <c r="D8174" s="126">
        <v>7.16</v>
      </c>
      <c r="E8174" s="124" t="s">
        <v>770</v>
      </c>
      <c r="F8174" s="124">
        <v>-2</v>
      </c>
      <c r="G8174" s="2" t="s">
        <v>20759</v>
      </c>
      <c r="H8174" s="130"/>
      <c r="I8174" s="134"/>
      <c r="J8174" s="123">
        <f>IF(OR(tbl_Metraj22[[#This Row],[TARIH]]="",tbl_Metraj22[[#This Row],[TARIH]]="-"),0,IF(tbl_Metraj22[[#This Row],[YUZDE]]=0,tbl_Metraj22[[#This Row],[METRAJ_BETON]],tbl_Metraj22[[#This Row],[YUZDE]]*tbl_Metraj22[[#This Row],[METRAJ_BETON]]))</f>
        <v>0</v>
      </c>
      <c r="K8174" s="2" t="s">
        <v>1930</v>
      </c>
    </row>
    <row r="8175" spans="1:11" ht="14.25" x14ac:dyDescent="0.2">
      <c r="A8175" s="2" t="s">
        <v>2977</v>
      </c>
      <c r="B8175" s="124" t="s">
        <v>10658</v>
      </c>
      <c r="C8175" s="124"/>
      <c r="D8175" s="126">
        <v>7.12</v>
      </c>
      <c r="E8175" s="124" t="s">
        <v>770</v>
      </c>
      <c r="F8175" s="124">
        <v>-2</v>
      </c>
      <c r="G8175" s="2" t="s">
        <v>20760</v>
      </c>
      <c r="H8175" s="130"/>
      <c r="I8175" s="134"/>
      <c r="J8175" s="123">
        <f>IF(OR(tbl_Metraj22[[#This Row],[TARIH]]="",tbl_Metraj22[[#This Row],[TARIH]]="-"),0,IF(tbl_Metraj22[[#This Row],[YUZDE]]=0,tbl_Metraj22[[#This Row],[METRAJ_BETON]],tbl_Metraj22[[#This Row],[YUZDE]]*tbl_Metraj22[[#This Row],[METRAJ_BETON]]))</f>
        <v>0</v>
      </c>
      <c r="K8175" s="2" t="s">
        <v>1931</v>
      </c>
    </row>
    <row r="8176" spans="1:11" ht="14.25" x14ac:dyDescent="0.2">
      <c r="A8176" s="2" t="s">
        <v>2977</v>
      </c>
      <c r="B8176" s="124" t="s">
        <v>10659</v>
      </c>
      <c r="C8176" s="124"/>
      <c r="D8176" s="126">
        <v>40.69</v>
      </c>
      <c r="E8176" s="124" t="s">
        <v>770</v>
      </c>
      <c r="F8176" s="124">
        <v>-2</v>
      </c>
      <c r="G8176" s="2" t="s">
        <v>20761</v>
      </c>
      <c r="H8176" s="130"/>
      <c r="I8176" s="134"/>
      <c r="J8176" s="123">
        <f>IF(OR(tbl_Metraj22[[#This Row],[TARIH]]="",tbl_Metraj22[[#This Row],[TARIH]]="-"),0,IF(tbl_Metraj22[[#This Row],[YUZDE]]=0,tbl_Metraj22[[#This Row],[METRAJ_BETON]],tbl_Metraj22[[#This Row],[YUZDE]]*tbl_Metraj22[[#This Row],[METRAJ_BETON]]))</f>
        <v>0</v>
      </c>
      <c r="K8176" s="2" t="s">
        <v>844</v>
      </c>
    </row>
    <row r="8177" spans="1:11" ht="14.25" x14ac:dyDescent="0.2">
      <c r="A8177" s="2" t="s">
        <v>2977</v>
      </c>
      <c r="B8177" s="124" t="s">
        <v>10670</v>
      </c>
      <c r="C8177" s="124"/>
      <c r="D8177" s="126">
        <v>2.23</v>
      </c>
      <c r="E8177" s="124" t="s">
        <v>770</v>
      </c>
      <c r="F8177" s="124">
        <v>-2</v>
      </c>
      <c r="G8177" s="2" t="s">
        <v>20762</v>
      </c>
      <c r="H8177" s="130"/>
      <c r="I8177" s="134"/>
      <c r="J8177" s="123">
        <f>IF(OR(tbl_Metraj22[[#This Row],[TARIH]]="",tbl_Metraj22[[#This Row],[TARIH]]="-"),0,IF(tbl_Metraj22[[#This Row],[YUZDE]]=0,tbl_Metraj22[[#This Row],[METRAJ_BETON]],tbl_Metraj22[[#This Row],[YUZDE]]*tbl_Metraj22[[#This Row],[METRAJ_BETON]]))</f>
        <v>0</v>
      </c>
      <c r="K8177" s="2" t="s">
        <v>1730</v>
      </c>
    </row>
    <row r="8178" spans="1:11" ht="14.25" x14ac:dyDescent="0.2">
      <c r="A8178" s="2" t="s">
        <v>2977</v>
      </c>
      <c r="B8178" s="124" t="s">
        <v>10671</v>
      </c>
      <c r="C8178" s="124"/>
      <c r="D8178" s="126">
        <v>11.38</v>
      </c>
      <c r="E8178" s="124" t="s">
        <v>770</v>
      </c>
      <c r="F8178" s="124">
        <v>-2</v>
      </c>
      <c r="G8178" s="2" t="s">
        <v>20763</v>
      </c>
      <c r="H8178" s="130"/>
      <c r="I8178" s="134"/>
      <c r="J8178" s="123">
        <f>IF(OR(tbl_Metraj22[[#This Row],[TARIH]]="",tbl_Metraj22[[#This Row],[TARIH]]="-"),0,IF(tbl_Metraj22[[#This Row],[YUZDE]]=0,tbl_Metraj22[[#This Row],[METRAJ_BETON]],tbl_Metraj22[[#This Row],[YUZDE]]*tbl_Metraj22[[#This Row],[METRAJ_BETON]]))</f>
        <v>0</v>
      </c>
      <c r="K8178" s="2" t="s">
        <v>1729</v>
      </c>
    </row>
    <row r="8179" spans="1:11" ht="14.25" x14ac:dyDescent="0.2">
      <c r="A8179" s="2" t="s">
        <v>2977</v>
      </c>
      <c r="B8179" s="124" t="s">
        <v>10672</v>
      </c>
      <c r="C8179" s="124"/>
      <c r="D8179" s="126">
        <v>9.24</v>
      </c>
      <c r="E8179" s="124" t="s">
        <v>770</v>
      </c>
      <c r="F8179" s="124">
        <v>-2</v>
      </c>
      <c r="G8179" s="2" t="s">
        <v>20764</v>
      </c>
      <c r="H8179" s="130"/>
      <c r="I8179" s="134"/>
      <c r="J8179" s="123">
        <f>IF(OR(tbl_Metraj22[[#This Row],[TARIH]]="",tbl_Metraj22[[#This Row],[TARIH]]="-"),0,IF(tbl_Metraj22[[#This Row],[YUZDE]]=0,tbl_Metraj22[[#This Row],[METRAJ_BETON]],tbl_Metraj22[[#This Row],[YUZDE]]*tbl_Metraj22[[#This Row],[METRAJ_BETON]]))</f>
        <v>0</v>
      </c>
      <c r="K8179" s="2" t="s">
        <v>1726</v>
      </c>
    </row>
    <row r="8180" spans="1:11" ht="14.25" x14ac:dyDescent="0.2">
      <c r="A8180" s="2" t="s">
        <v>2977</v>
      </c>
      <c r="B8180" s="124" t="s">
        <v>10673</v>
      </c>
      <c r="C8180" s="124"/>
      <c r="D8180" s="126">
        <v>5.28</v>
      </c>
      <c r="E8180" s="124" t="s">
        <v>770</v>
      </c>
      <c r="F8180" s="124">
        <v>-2</v>
      </c>
      <c r="G8180" s="2" t="s">
        <v>20765</v>
      </c>
      <c r="H8180" s="130"/>
      <c r="I8180" s="134"/>
      <c r="J8180" s="123">
        <f>IF(OR(tbl_Metraj22[[#This Row],[TARIH]]="",tbl_Metraj22[[#This Row],[TARIH]]="-"),0,IF(tbl_Metraj22[[#This Row],[YUZDE]]=0,tbl_Metraj22[[#This Row],[METRAJ_BETON]],tbl_Metraj22[[#This Row],[YUZDE]]*tbl_Metraj22[[#This Row],[METRAJ_BETON]]))</f>
        <v>0</v>
      </c>
      <c r="K8180" s="2" t="s">
        <v>1727</v>
      </c>
    </row>
    <row r="8181" spans="1:11" ht="14.25" x14ac:dyDescent="0.2">
      <c r="A8181" s="2" t="s">
        <v>2977</v>
      </c>
      <c r="B8181" s="124" t="s">
        <v>10674</v>
      </c>
      <c r="C8181" s="124"/>
      <c r="D8181" s="126">
        <v>4.68</v>
      </c>
      <c r="E8181" s="124" t="s">
        <v>770</v>
      </c>
      <c r="F8181" s="124">
        <v>-2</v>
      </c>
      <c r="G8181" s="2" t="s">
        <v>20766</v>
      </c>
      <c r="H8181" s="130"/>
      <c r="I8181" s="134"/>
      <c r="J8181" s="123">
        <f>IF(OR(tbl_Metraj22[[#This Row],[TARIH]]="",tbl_Metraj22[[#This Row],[TARIH]]="-"),0,IF(tbl_Metraj22[[#This Row],[YUZDE]]=0,tbl_Metraj22[[#This Row],[METRAJ_BETON]],tbl_Metraj22[[#This Row],[YUZDE]]*tbl_Metraj22[[#This Row],[METRAJ_BETON]]))</f>
        <v>0</v>
      </c>
      <c r="K8181" s="2" t="s">
        <v>1728</v>
      </c>
    </row>
    <row r="8182" spans="1:11" ht="14.25" x14ac:dyDescent="0.2">
      <c r="A8182" s="2" t="s">
        <v>2977</v>
      </c>
      <c r="B8182" s="124" t="s">
        <v>10675</v>
      </c>
      <c r="C8182" s="124"/>
      <c r="D8182" s="126">
        <v>0.97</v>
      </c>
      <c r="E8182" s="124" t="s">
        <v>770</v>
      </c>
      <c r="F8182" s="124">
        <v>-2</v>
      </c>
      <c r="G8182" s="2" t="s">
        <v>20767</v>
      </c>
      <c r="H8182" s="130"/>
      <c r="I8182" s="134"/>
      <c r="J8182" s="123">
        <f>IF(OR(tbl_Metraj22[[#This Row],[TARIH]]="",tbl_Metraj22[[#This Row],[TARIH]]="-"),0,IF(tbl_Metraj22[[#This Row],[YUZDE]]=0,tbl_Metraj22[[#This Row],[METRAJ_BETON]],tbl_Metraj22[[#This Row],[YUZDE]]*tbl_Metraj22[[#This Row],[METRAJ_BETON]]))</f>
        <v>0</v>
      </c>
      <c r="K8182" s="2" t="s">
        <v>1723</v>
      </c>
    </row>
    <row r="8183" spans="1:11" ht="14.25" x14ac:dyDescent="0.2">
      <c r="A8183" s="2" t="s">
        <v>2977</v>
      </c>
      <c r="B8183" s="124" t="s">
        <v>10676</v>
      </c>
      <c r="C8183" s="124"/>
      <c r="D8183" s="126">
        <v>4.22</v>
      </c>
      <c r="E8183" s="124" t="s">
        <v>770</v>
      </c>
      <c r="F8183" s="124">
        <v>-2</v>
      </c>
      <c r="G8183" s="2" t="s">
        <v>20768</v>
      </c>
      <c r="H8183" s="130"/>
      <c r="I8183" s="134"/>
      <c r="J8183" s="123">
        <f>IF(OR(tbl_Metraj22[[#This Row],[TARIH]]="",tbl_Metraj22[[#This Row],[TARIH]]="-"),0,IF(tbl_Metraj22[[#This Row],[YUZDE]]=0,tbl_Metraj22[[#This Row],[METRAJ_BETON]],tbl_Metraj22[[#This Row],[YUZDE]]*tbl_Metraj22[[#This Row],[METRAJ_BETON]]))</f>
        <v>0</v>
      </c>
      <c r="K8183" s="2" t="s">
        <v>1733</v>
      </c>
    </row>
    <row r="8184" spans="1:11" ht="14.25" x14ac:dyDescent="0.2">
      <c r="A8184" s="2" t="s">
        <v>2977</v>
      </c>
      <c r="B8184" s="124" t="s">
        <v>10677</v>
      </c>
      <c r="C8184" s="124"/>
      <c r="D8184" s="126">
        <v>4.6500000000000004</v>
      </c>
      <c r="E8184" s="124" t="s">
        <v>770</v>
      </c>
      <c r="F8184" s="124">
        <v>-2</v>
      </c>
      <c r="G8184" s="2" t="s">
        <v>20769</v>
      </c>
      <c r="H8184" s="130"/>
      <c r="I8184" s="134"/>
      <c r="J8184" s="123">
        <f>IF(OR(tbl_Metraj22[[#This Row],[TARIH]]="",tbl_Metraj22[[#This Row],[TARIH]]="-"),0,IF(tbl_Metraj22[[#This Row],[YUZDE]]=0,tbl_Metraj22[[#This Row],[METRAJ_BETON]],tbl_Metraj22[[#This Row],[YUZDE]]*tbl_Metraj22[[#This Row],[METRAJ_BETON]]))</f>
        <v>0</v>
      </c>
      <c r="K8184" s="2" t="s">
        <v>1725</v>
      </c>
    </row>
    <row r="8185" spans="1:11" ht="14.25" x14ac:dyDescent="0.2">
      <c r="A8185" s="2" t="s">
        <v>2977</v>
      </c>
      <c r="B8185" s="124" t="s">
        <v>10678</v>
      </c>
      <c r="C8185" s="124"/>
      <c r="D8185" s="126">
        <v>20.100000000000001</v>
      </c>
      <c r="E8185" s="124" t="s">
        <v>770</v>
      </c>
      <c r="F8185" s="124">
        <v>-2</v>
      </c>
      <c r="G8185" s="2" t="s">
        <v>20770</v>
      </c>
      <c r="H8185" s="130"/>
      <c r="I8185" s="134"/>
      <c r="J8185" s="123">
        <f>IF(OR(tbl_Metraj22[[#This Row],[TARIH]]="",tbl_Metraj22[[#This Row],[TARIH]]="-"),0,IF(tbl_Metraj22[[#This Row],[YUZDE]]=0,tbl_Metraj22[[#This Row],[METRAJ_BETON]],tbl_Metraj22[[#This Row],[YUZDE]]*tbl_Metraj22[[#This Row],[METRAJ_BETON]]))</f>
        <v>0</v>
      </c>
      <c r="K8185" s="2" t="s">
        <v>1724</v>
      </c>
    </row>
    <row r="8186" spans="1:11" ht="14.25" x14ac:dyDescent="0.2">
      <c r="A8186" s="2" t="s">
        <v>2977</v>
      </c>
      <c r="B8186" s="124" t="s">
        <v>10679</v>
      </c>
      <c r="C8186" s="124"/>
      <c r="D8186" s="126">
        <v>11.02</v>
      </c>
      <c r="E8186" s="124" t="s">
        <v>770</v>
      </c>
      <c r="F8186" s="124">
        <v>-2</v>
      </c>
      <c r="G8186" s="2" t="s">
        <v>20771</v>
      </c>
      <c r="H8186" s="130"/>
      <c r="I8186" s="134"/>
      <c r="J8186" s="123">
        <f>IF(OR(tbl_Metraj22[[#This Row],[TARIH]]="",tbl_Metraj22[[#This Row],[TARIH]]="-"),0,IF(tbl_Metraj22[[#This Row],[YUZDE]]=0,tbl_Metraj22[[#This Row],[METRAJ_BETON]],tbl_Metraj22[[#This Row],[YUZDE]]*tbl_Metraj22[[#This Row],[METRAJ_BETON]]))</f>
        <v>0</v>
      </c>
      <c r="K8186" s="2" t="s">
        <v>1732</v>
      </c>
    </row>
    <row r="8187" spans="1:11" ht="14.25" x14ac:dyDescent="0.2">
      <c r="A8187" s="2" t="s">
        <v>2977</v>
      </c>
      <c r="B8187" s="124" t="s">
        <v>12144</v>
      </c>
      <c r="C8187" s="124"/>
      <c r="D8187" s="126">
        <v>7.92</v>
      </c>
      <c r="E8187" s="124" t="s">
        <v>770</v>
      </c>
      <c r="F8187" s="124">
        <v>-2</v>
      </c>
      <c r="G8187" s="2" t="s">
        <v>20772</v>
      </c>
      <c r="H8187" s="130"/>
      <c r="I8187" s="134"/>
      <c r="J8187" s="123">
        <f>IF(OR(tbl_Metraj22[[#This Row],[TARIH]]="",tbl_Metraj22[[#This Row],[TARIH]]="-"),0,IF(tbl_Metraj22[[#This Row],[YUZDE]]=0,tbl_Metraj22[[#This Row],[METRAJ_BETON]],tbl_Metraj22[[#This Row],[YUZDE]]*tbl_Metraj22[[#This Row],[METRAJ_BETON]]))</f>
        <v>0</v>
      </c>
      <c r="K8187" s="2" t="s">
        <v>1556</v>
      </c>
    </row>
    <row r="8188" spans="1:11" ht="14.25" x14ac:dyDescent="0.2">
      <c r="A8188" s="2" t="s">
        <v>2977</v>
      </c>
      <c r="B8188" s="124" t="s">
        <v>12145</v>
      </c>
      <c r="C8188" s="124"/>
      <c r="D8188" s="126">
        <v>5.77</v>
      </c>
      <c r="E8188" s="124" t="s">
        <v>770</v>
      </c>
      <c r="F8188" s="124">
        <v>-2</v>
      </c>
      <c r="G8188" s="2" t="s">
        <v>20773</v>
      </c>
      <c r="H8188" s="130"/>
      <c r="I8188" s="134"/>
      <c r="J8188" s="123">
        <f>IF(OR(tbl_Metraj22[[#This Row],[TARIH]]="",tbl_Metraj22[[#This Row],[TARIH]]="-"),0,IF(tbl_Metraj22[[#This Row],[YUZDE]]=0,tbl_Metraj22[[#This Row],[METRAJ_BETON]],tbl_Metraj22[[#This Row],[YUZDE]]*tbl_Metraj22[[#This Row],[METRAJ_BETON]]))</f>
        <v>0</v>
      </c>
      <c r="K8188" s="2" t="s">
        <v>1553</v>
      </c>
    </row>
    <row r="8189" spans="1:11" ht="14.25" x14ac:dyDescent="0.2">
      <c r="A8189" s="2" t="s">
        <v>2977</v>
      </c>
      <c r="B8189" s="124" t="s">
        <v>12159</v>
      </c>
      <c r="C8189" s="124"/>
      <c r="D8189" s="126">
        <v>0</v>
      </c>
      <c r="E8189" s="124" t="s">
        <v>770</v>
      </c>
      <c r="F8189" s="124">
        <v>-2</v>
      </c>
      <c r="G8189" s="2" t="s">
        <v>20774</v>
      </c>
      <c r="H8189" s="130"/>
      <c r="I8189" s="134"/>
      <c r="J8189" s="123">
        <f>IF(OR(tbl_Metraj22[[#This Row],[TARIH]]="",tbl_Metraj22[[#This Row],[TARIH]]="-"),0,IF(tbl_Metraj22[[#This Row],[YUZDE]]=0,tbl_Metraj22[[#This Row],[METRAJ_BETON]],tbl_Metraj22[[#This Row],[YUZDE]]*tbl_Metraj22[[#This Row],[METRAJ_BETON]]))</f>
        <v>0</v>
      </c>
    </row>
    <row r="8190" spans="1:11" ht="14.25" x14ac:dyDescent="0.2">
      <c r="A8190" s="2" t="s">
        <v>2977</v>
      </c>
      <c r="B8190" s="124" t="s">
        <v>12164</v>
      </c>
      <c r="C8190" s="124"/>
      <c r="D8190" s="126">
        <v>7.92</v>
      </c>
      <c r="E8190" s="124" t="s">
        <v>770</v>
      </c>
      <c r="F8190" s="124">
        <v>-2</v>
      </c>
      <c r="G8190" s="2" t="s">
        <v>20775</v>
      </c>
      <c r="H8190" s="130"/>
      <c r="I8190" s="134"/>
      <c r="J8190" s="123">
        <f>IF(OR(tbl_Metraj22[[#This Row],[TARIH]]="",tbl_Metraj22[[#This Row],[TARIH]]="-"),0,IF(tbl_Metraj22[[#This Row],[YUZDE]]=0,tbl_Metraj22[[#This Row],[METRAJ_BETON]],tbl_Metraj22[[#This Row],[YUZDE]]*tbl_Metraj22[[#This Row],[METRAJ_BETON]]))</f>
        <v>0</v>
      </c>
      <c r="K8190" s="2" t="s">
        <v>1734</v>
      </c>
    </row>
    <row r="8191" spans="1:11" ht="14.25" x14ac:dyDescent="0.2">
      <c r="A8191" s="2" t="s">
        <v>2977</v>
      </c>
      <c r="B8191" s="124" t="s">
        <v>12165</v>
      </c>
      <c r="C8191" s="124"/>
      <c r="D8191" s="126">
        <v>5.77</v>
      </c>
      <c r="E8191" s="124" t="s">
        <v>770</v>
      </c>
      <c r="F8191" s="124">
        <v>-2</v>
      </c>
      <c r="G8191" s="2" t="s">
        <v>20776</v>
      </c>
      <c r="H8191" s="130"/>
      <c r="I8191" s="134"/>
      <c r="J8191" s="123">
        <f>IF(OR(tbl_Metraj22[[#This Row],[TARIH]]="",tbl_Metraj22[[#This Row],[TARIH]]="-"),0,IF(tbl_Metraj22[[#This Row],[YUZDE]]=0,tbl_Metraj22[[#This Row],[METRAJ_BETON]],tbl_Metraj22[[#This Row],[YUZDE]]*tbl_Metraj22[[#This Row],[METRAJ_BETON]]))</f>
        <v>0</v>
      </c>
      <c r="K8191" s="2" t="s">
        <v>1731</v>
      </c>
    </row>
    <row r="8192" spans="1:11" ht="14.25" x14ac:dyDescent="0.2">
      <c r="A8192" s="2" t="s">
        <v>787</v>
      </c>
      <c r="B8192" s="124" t="s">
        <v>12109</v>
      </c>
      <c r="C8192" s="124"/>
      <c r="D8192" s="126">
        <v>126.37</v>
      </c>
      <c r="E8192" s="124" t="s">
        <v>770</v>
      </c>
      <c r="F8192" s="124">
        <v>-1</v>
      </c>
      <c r="G8192" s="2" t="s">
        <v>20777</v>
      </c>
      <c r="H8192" s="130"/>
      <c r="I8192" s="134"/>
      <c r="J8192" s="123">
        <f>IF(OR(tbl_Metraj22[[#This Row],[TARIH]]="",tbl_Metraj22[[#This Row],[TARIH]]="-"),0,IF(tbl_Metraj22[[#This Row],[YUZDE]]=0,tbl_Metraj22[[#This Row],[METRAJ_BETON]],tbl_Metraj22[[#This Row],[YUZDE]]*tbl_Metraj22[[#This Row],[METRAJ_BETON]]))</f>
        <v>0</v>
      </c>
    </row>
    <row r="8193" spans="1:11" ht="14.25" x14ac:dyDescent="0.2">
      <c r="A8193" s="2" t="s">
        <v>734</v>
      </c>
      <c r="B8193" s="124" t="s">
        <v>11199</v>
      </c>
      <c r="C8193" s="124"/>
      <c r="D8193" s="126">
        <v>1.53</v>
      </c>
      <c r="E8193" s="124" t="s">
        <v>770</v>
      </c>
      <c r="F8193" s="124">
        <v>-1</v>
      </c>
      <c r="G8193" s="2" t="s">
        <v>20778</v>
      </c>
      <c r="H8193" s="130"/>
      <c r="I8193" s="134"/>
      <c r="J8193" s="123">
        <f>IF(OR(tbl_Metraj22[[#This Row],[TARIH]]="",tbl_Metraj22[[#This Row],[TARIH]]="-"),0,IF(tbl_Metraj22[[#This Row],[YUZDE]]=0,tbl_Metraj22[[#This Row],[METRAJ_BETON]],tbl_Metraj22[[#This Row],[YUZDE]]*tbl_Metraj22[[#This Row],[METRAJ_BETON]]))</f>
        <v>0</v>
      </c>
      <c r="K8193" s="2" t="e">
        <v>#N/A</v>
      </c>
    </row>
    <row r="8194" spans="1:11" ht="14.25" x14ac:dyDescent="0.2">
      <c r="A8194" s="2" t="s">
        <v>734</v>
      </c>
      <c r="B8194" s="124" t="s">
        <v>11200</v>
      </c>
      <c r="C8194" s="124"/>
      <c r="D8194" s="126">
        <v>0.48</v>
      </c>
      <c r="E8194" s="124" t="s">
        <v>770</v>
      </c>
      <c r="F8194" s="124">
        <v>-1</v>
      </c>
      <c r="G8194" s="2" t="s">
        <v>20779</v>
      </c>
      <c r="H8194" s="130"/>
      <c r="I8194" s="134"/>
      <c r="J8194" s="123">
        <f>IF(OR(tbl_Metraj22[[#This Row],[TARIH]]="",tbl_Metraj22[[#This Row],[TARIH]]="-"),0,IF(tbl_Metraj22[[#This Row],[YUZDE]]=0,tbl_Metraj22[[#This Row],[METRAJ_BETON]],tbl_Metraj22[[#This Row],[YUZDE]]*tbl_Metraj22[[#This Row],[METRAJ_BETON]]))</f>
        <v>0</v>
      </c>
      <c r="K8194" s="2" t="s">
        <v>22932</v>
      </c>
    </row>
    <row r="8195" spans="1:11" ht="14.25" x14ac:dyDescent="0.2">
      <c r="A8195" s="2" t="s">
        <v>734</v>
      </c>
      <c r="B8195" s="124" t="s">
        <v>11201</v>
      </c>
      <c r="C8195" s="124"/>
      <c r="D8195" s="126">
        <v>1.19</v>
      </c>
      <c r="E8195" s="124" t="s">
        <v>770</v>
      </c>
      <c r="F8195" s="124">
        <v>-1</v>
      </c>
      <c r="G8195" s="2" t="s">
        <v>20780</v>
      </c>
      <c r="H8195" s="130"/>
      <c r="I8195" s="134"/>
      <c r="J8195" s="123">
        <f>IF(OR(tbl_Metraj22[[#This Row],[TARIH]]="",tbl_Metraj22[[#This Row],[TARIH]]="-"),0,IF(tbl_Metraj22[[#This Row],[YUZDE]]=0,tbl_Metraj22[[#This Row],[METRAJ_BETON]],tbl_Metraj22[[#This Row],[YUZDE]]*tbl_Metraj22[[#This Row],[METRAJ_BETON]]))</f>
        <v>0</v>
      </c>
      <c r="K8195" s="2" t="s">
        <v>24259</v>
      </c>
    </row>
    <row r="8196" spans="1:11" ht="14.25" x14ac:dyDescent="0.2">
      <c r="A8196" s="2" t="s">
        <v>734</v>
      </c>
      <c r="B8196" s="124" t="s">
        <v>11242</v>
      </c>
      <c r="C8196" s="124"/>
      <c r="D8196" s="126">
        <v>0.44</v>
      </c>
      <c r="E8196" s="124" t="s">
        <v>770</v>
      </c>
      <c r="F8196" s="124">
        <v>-1</v>
      </c>
      <c r="G8196" s="2" t="s">
        <v>20781</v>
      </c>
      <c r="H8196" s="130"/>
      <c r="I8196" s="134"/>
      <c r="J8196" s="123">
        <f>IF(OR(tbl_Metraj22[[#This Row],[TARIH]]="",tbl_Metraj22[[#This Row],[TARIH]]="-"),0,IF(tbl_Metraj22[[#This Row],[YUZDE]]=0,tbl_Metraj22[[#This Row],[METRAJ_BETON]],tbl_Metraj22[[#This Row],[YUZDE]]*tbl_Metraj22[[#This Row],[METRAJ_BETON]]))</f>
        <v>0</v>
      </c>
      <c r="K8196" s="2" t="s">
        <v>22939</v>
      </c>
    </row>
    <row r="8197" spans="1:11" ht="14.25" x14ac:dyDescent="0.2">
      <c r="A8197" s="2" t="s">
        <v>734</v>
      </c>
      <c r="B8197" s="124" t="s">
        <v>11243</v>
      </c>
      <c r="C8197" s="124"/>
      <c r="D8197" s="126">
        <v>1.19</v>
      </c>
      <c r="E8197" s="124" t="s">
        <v>770</v>
      </c>
      <c r="F8197" s="124">
        <v>-1</v>
      </c>
      <c r="G8197" s="2" t="s">
        <v>20782</v>
      </c>
      <c r="H8197" s="130"/>
      <c r="I8197" s="134"/>
      <c r="J8197" s="123">
        <f>IF(OR(tbl_Metraj22[[#This Row],[TARIH]]="",tbl_Metraj22[[#This Row],[TARIH]]="-"),0,IF(tbl_Metraj22[[#This Row],[YUZDE]]=0,tbl_Metraj22[[#This Row],[METRAJ_BETON]],tbl_Metraj22[[#This Row],[YUZDE]]*tbl_Metraj22[[#This Row],[METRAJ_BETON]]))</f>
        <v>0</v>
      </c>
      <c r="K8197" s="2" t="s">
        <v>24111</v>
      </c>
    </row>
    <row r="8198" spans="1:11" ht="14.25" x14ac:dyDescent="0.2">
      <c r="A8198" s="2" t="s">
        <v>734</v>
      </c>
      <c r="B8198" s="124" t="s">
        <v>11244</v>
      </c>
      <c r="C8198" s="124"/>
      <c r="D8198" s="126">
        <v>3.12</v>
      </c>
      <c r="E8198" s="124" t="s">
        <v>770</v>
      </c>
      <c r="F8198" s="124">
        <v>-1</v>
      </c>
      <c r="G8198" s="2" t="s">
        <v>20783</v>
      </c>
      <c r="H8198" s="130"/>
      <c r="I8198" s="134"/>
      <c r="J8198" s="123">
        <f>IF(OR(tbl_Metraj22[[#This Row],[TARIH]]="",tbl_Metraj22[[#This Row],[TARIH]]="-"),0,IF(tbl_Metraj22[[#This Row],[YUZDE]]=0,tbl_Metraj22[[#This Row],[METRAJ_BETON]],tbl_Metraj22[[#This Row],[YUZDE]]*tbl_Metraj22[[#This Row],[METRAJ_BETON]]))</f>
        <v>0</v>
      </c>
      <c r="K8198" s="2" t="s">
        <v>22931</v>
      </c>
    </row>
    <row r="8199" spans="1:11" ht="14.25" x14ac:dyDescent="0.2">
      <c r="A8199" s="2" t="s">
        <v>734</v>
      </c>
      <c r="B8199" s="124" t="s">
        <v>11245</v>
      </c>
      <c r="C8199" s="124"/>
      <c r="D8199" s="126">
        <v>2.36</v>
      </c>
      <c r="E8199" s="124" t="s">
        <v>770</v>
      </c>
      <c r="F8199" s="124">
        <v>-1</v>
      </c>
      <c r="G8199" s="2" t="s">
        <v>20784</v>
      </c>
      <c r="H8199" s="130"/>
      <c r="I8199" s="134"/>
      <c r="J8199" s="123">
        <f>IF(OR(tbl_Metraj22[[#This Row],[TARIH]]="",tbl_Metraj22[[#This Row],[TARIH]]="-"),0,IF(tbl_Metraj22[[#This Row],[YUZDE]]=0,tbl_Metraj22[[#This Row],[METRAJ_BETON]],tbl_Metraj22[[#This Row],[YUZDE]]*tbl_Metraj22[[#This Row],[METRAJ_BETON]]))</f>
        <v>0</v>
      </c>
      <c r="K8199" s="2" t="s">
        <v>22935</v>
      </c>
    </row>
    <row r="8200" spans="1:11" ht="14.25" x14ac:dyDescent="0.2">
      <c r="A8200" s="2" t="s">
        <v>734</v>
      </c>
      <c r="B8200" s="124" t="s">
        <v>11246</v>
      </c>
      <c r="C8200" s="124"/>
      <c r="D8200" s="126">
        <v>1.62</v>
      </c>
      <c r="E8200" s="124" t="s">
        <v>770</v>
      </c>
      <c r="F8200" s="124">
        <v>-1</v>
      </c>
      <c r="G8200" s="2" t="s">
        <v>20785</v>
      </c>
      <c r="H8200" s="130"/>
      <c r="I8200" s="134"/>
      <c r="J8200" s="123">
        <f>IF(OR(tbl_Metraj22[[#This Row],[TARIH]]="",tbl_Metraj22[[#This Row],[TARIH]]="-"),0,IF(tbl_Metraj22[[#This Row],[YUZDE]]=0,tbl_Metraj22[[#This Row],[METRAJ_BETON]],tbl_Metraj22[[#This Row],[YUZDE]]*tbl_Metraj22[[#This Row],[METRAJ_BETON]]))</f>
        <v>0</v>
      </c>
      <c r="K8200" s="2" t="s">
        <v>24112</v>
      </c>
    </row>
    <row r="8201" spans="1:11" ht="14.25" x14ac:dyDescent="0.2">
      <c r="A8201" s="2" t="s">
        <v>734</v>
      </c>
      <c r="B8201" s="124" t="s">
        <v>11247</v>
      </c>
      <c r="C8201" s="124"/>
      <c r="D8201" s="126">
        <v>0.33</v>
      </c>
      <c r="E8201" s="124" t="s">
        <v>770</v>
      </c>
      <c r="F8201" s="124">
        <v>-1</v>
      </c>
      <c r="G8201" s="2" t="s">
        <v>20786</v>
      </c>
      <c r="H8201" s="130"/>
      <c r="I8201" s="134"/>
      <c r="J8201" s="123">
        <f>IF(OR(tbl_Metraj22[[#This Row],[TARIH]]="",tbl_Metraj22[[#This Row],[TARIH]]="-"),0,IF(tbl_Metraj22[[#This Row],[YUZDE]]=0,tbl_Metraj22[[#This Row],[METRAJ_BETON]],tbl_Metraj22[[#This Row],[YUZDE]]*tbl_Metraj22[[#This Row],[METRAJ_BETON]]))</f>
        <v>0</v>
      </c>
      <c r="K8201" s="2" t="s">
        <v>22910</v>
      </c>
    </row>
    <row r="8202" spans="1:11" ht="14.25" x14ac:dyDescent="0.2">
      <c r="A8202" s="2" t="s">
        <v>734</v>
      </c>
      <c r="B8202" s="124" t="s">
        <v>11248</v>
      </c>
      <c r="C8202" s="124"/>
      <c r="D8202" s="126">
        <v>1.77</v>
      </c>
      <c r="E8202" s="124" t="s">
        <v>770</v>
      </c>
      <c r="F8202" s="124">
        <v>-1</v>
      </c>
      <c r="G8202" s="2" t="s">
        <v>20787</v>
      </c>
      <c r="H8202" s="130"/>
      <c r="I8202" s="134"/>
      <c r="J8202" s="123">
        <f>IF(OR(tbl_Metraj22[[#This Row],[TARIH]]="",tbl_Metraj22[[#This Row],[TARIH]]="-"),0,IF(tbl_Metraj22[[#This Row],[YUZDE]]=0,tbl_Metraj22[[#This Row],[METRAJ_BETON]],tbl_Metraj22[[#This Row],[YUZDE]]*tbl_Metraj22[[#This Row],[METRAJ_BETON]]))</f>
        <v>0</v>
      </c>
      <c r="K8202" s="2" t="s">
        <v>22943</v>
      </c>
    </row>
    <row r="8203" spans="1:11" ht="14.25" x14ac:dyDescent="0.2">
      <c r="A8203" s="2" t="s">
        <v>734</v>
      </c>
      <c r="B8203" s="124" t="s">
        <v>11249</v>
      </c>
      <c r="C8203" s="124"/>
      <c r="D8203" s="126">
        <v>0.95</v>
      </c>
      <c r="E8203" s="124" t="s">
        <v>770</v>
      </c>
      <c r="F8203" s="124">
        <v>-1</v>
      </c>
      <c r="G8203" s="2" t="s">
        <v>20788</v>
      </c>
      <c r="H8203" s="130"/>
      <c r="I8203" s="134"/>
      <c r="J8203" s="123">
        <f>IF(OR(tbl_Metraj22[[#This Row],[TARIH]]="",tbl_Metraj22[[#This Row],[TARIH]]="-"),0,IF(tbl_Metraj22[[#This Row],[YUZDE]]=0,tbl_Metraj22[[#This Row],[METRAJ_BETON]],tbl_Metraj22[[#This Row],[YUZDE]]*tbl_Metraj22[[#This Row],[METRAJ_BETON]]))</f>
        <v>0</v>
      </c>
      <c r="K8203" s="2" t="s">
        <v>24108</v>
      </c>
    </row>
    <row r="8204" spans="1:11" ht="14.25" x14ac:dyDescent="0.2">
      <c r="A8204" s="2" t="s">
        <v>734</v>
      </c>
      <c r="B8204" s="124" t="s">
        <v>11250</v>
      </c>
      <c r="C8204" s="124"/>
      <c r="D8204" s="126">
        <v>1.32</v>
      </c>
      <c r="E8204" s="124" t="s">
        <v>770</v>
      </c>
      <c r="F8204" s="124">
        <v>-1</v>
      </c>
      <c r="G8204" s="2" t="s">
        <v>20789</v>
      </c>
      <c r="H8204" s="130"/>
      <c r="I8204" s="134"/>
      <c r="J8204" s="123">
        <f>IF(OR(tbl_Metraj22[[#This Row],[TARIH]]="",tbl_Metraj22[[#This Row],[TARIH]]="-"),0,IF(tbl_Metraj22[[#This Row],[YUZDE]]=0,tbl_Metraj22[[#This Row],[METRAJ_BETON]],tbl_Metraj22[[#This Row],[YUZDE]]*tbl_Metraj22[[#This Row],[METRAJ_BETON]]))</f>
        <v>0</v>
      </c>
      <c r="K8204" s="2" t="s">
        <v>22944</v>
      </c>
    </row>
    <row r="8205" spans="1:11" ht="14.25" x14ac:dyDescent="0.2">
      <c r="A8205" s="2" t="s">
        <v>734</v>
      </c>
      <c r="B8205" s="124" t="s">
        <v>11251</v>
      </c>
      <c r="C8205" s="124"/>
      <c r="D8205" s="126">
        <v>0.65</v>
      </c>
      <c r="E8205" s="124" t="s">
        <v>770</v>
      </c>
      <c r="F8205" s="124">
        <v>-1</v>
      </c>
      <c r="G8205" s="2" t="s">
        <v>20790</v>
      </c>
      <c r="H8205" s="130"/>
      <c r="I8205" s="134"/>
      <c r="J8205" s="123">
        <f>IF(OR(tbl_Metraj22[[#This Row],[TARIH]]="",tbl_Metraj22[[#This Row],[TARIH]]="-"),0,IF(tbl_Metraj22[[#This Row],[YUZDE]]=0,tbl_Metraj22[[#This Row],[METRAJ_BETON]],tbl_Metraj22[[#This Row],[YUZDE]]*tbl_Metraj22[[#This Row],[METRAJ_BETON]]))</f>
        <v>0</v>
      </c>
      <c r="K8205" s="2" t="s">
        <v>23620</v>
      </c>
    </row>
    <row r="8206" spans="1:11" ht="14.25" x14ac:dyDescent="0.2">
      <c r="A8206" s="2" t="s">
        <v>734</v>
      </c>
      <c r="B8206" s="124" t="s">
        <v>11252</v>
      </c>
      <c r="C8206" s="124"/>
      <c r="D8206" s="126">
        <v>0.27</v>
      </c>
      <c r="E8206" s="124" t="s">
        <v>770</v>
      </c>
      <c r="F8206" s="124">
        <v>-1</v>
      </c>
      <c r="G8206" s="2" t="s">
        <v>20791</v>
      </c>
      <c r="H8206" s="130"/>
      <c r="I8206" s="134"/>
      <c r="J8206" s="123">
        <f>IF(OR(tbl_Metraj22[[#This Row],[TARIH]]="",tbl_Metraj22[[#This Row],[TARIH]]="-"),0,IF(tbl_Metraj22[[#This Row],[YUZDE]]=0,tbl_Metraj22[[#This Row],[METRAJ_BETON]],tbl_Metraj22[[#This Row],[YUZDE]]*tbl_Metraj22[[#This Row],[METRAJ_BETON]]))</f>
        <v>0</v>
      </c>
      <c r="K8206" s="2" t="s">
        <v>22918</v>
      </c>
    </row>
    <row r="8207" spans="1:11" ht="14.25" x14ac:dyDescent="0.2">
      <c r="A8207" s="2" t="s">
        <v>734</v>
      </c>
      <c r="B8207" s="124" t="s">
        <v>11253</v>
      </c>
      <c r="C8207" s="124"/>
      <c r="D8207" s="126">
        <v>0.26</v>
      </c>
      <c r="E8207" s="124" t="s">
        <v>770</v>
      </c>
      <c r="F8207" s="124">
        <v>-1</v>
      </c>
      <c r="G8207" s="2" t="s">
        <v>20792</v>
      </c>
      <c r="H8207" s="130"/>
      <c r="I8207" s="134"/>
      <c r="J8207" s="123">
        <f>IF(OR(tbl_Metraj22[[#This Row],[TARIH]]="",tbl_Metraj22[[#This Row],[TARIH]]="-"),0,IF(tbl_Metraj22[[#This Row],[YUZDE]]=0,tbl_Metraj22[[#This Row],[METRAJ_BETON]],tbl_Metraj22[[#This Row],[YUZDE]]*tbl_Metraj22[[#This Row],[METRAJ_BETON]]))</f>
        <v>0</v>
      </c>
      <c r="K8207" s="2" t="s">
        <v>23586</v>
      </c>
    </row>
    <row r="8208" spans="1:11" ht="14.25" x14ac:dyDescent="0.2">
      <c r="A8208" s="2" t="s">
        <v>734</v>
      </c>
      <c r="B8208" s="124" t="s">
        <v>11254</v>
      </c>
      <c r="C8208" s="124"/>
      <c r="D8208" s="126">
        <v>0.63</v>
      </c>
      <c r="E8208" s="124" t="s">
        <v>770</v>
      </c>
      <c r="F8208" s="124">
        <v>-1</v>
      </c>
      <c r="G8208" s="2" t="s">
        <v>20793</v>
      </c>
      <c r="H8208" s="130"/>
      <c r="I8208" s="134"/>
      <c r="J8208" s="123">
        <f>IF(OR(tbl_Metraj22[[#This Row],[TARIH]]="",tbl_Metraj22[[#This Row],[TARIH]]="-"),0,IF(tbl_Metraj22[[#This Row],[YUZDE]]=0,tbl_Metraj22[[#This Row],[METRAJ_BETON]],tbl_Metraj22[[#This Row],[YUZDE]]*tbl_Metraj22[[#This Row],[METRAJ_BETON]]))</f>
        <v>0</v>
      </c>
      <c r="K8208" s="2" t="s">
        <v>22907</v>
      </c>
    </row>
    <row r="8209" spans="1:11" ht="14.25" x14ac:dyDescent="0.2">
      <c r="A8209" s="2" t="s">
        <v>734</v>
      </c>
      <c r="B8209" s="124" t="s">
        <v>11430</v>
      </c>
      <c r="C8209" s="124"/>
      <c r="D8209" s="126">
        <v>0.21</v>
      </c>
      <c r="E8209" s="124" t="s">
        <v>770</v>
      </c>
      <c r="F8209" s="124">
        <v>-1</v>
      </c>
      <c r="G8209" s="2" t="s">
        <v>20794</v>
      </c>
      <c r="H8209" s="130"/>
      <c r="I8209" s="134"/>
      <c r="J8209" s="123">
        <f>IF(OR(tbl_Metraj22[[#This Row],[TARIH]]="",tbl_Metraj22[[#This Row],[TARIH]]="-"),0,IF(tbl_Metraj22[[#This Row],[YUZDE]]=0,tbl_Metraj22[[#This Row],[METRAJ_BETON]],tbl_Metraj22[[#This Row],[YUZDE]]*tbl_Metraj22[[#This Row],[METRAJ_BETON]]))</f>
        <v>0</v>
      </c>
      <c r="K8209" s="2" t="s">
        <v>22921</v>
      </c>
    </row>
    <row r="8210" spans="1:11" ht="14.25" x14ac:dyDescent="0.2">
      <c r="A8210" s="2" t="s">
        <v>734</v>
      </c>
      <c r="B8210" s="124" t="s">
        <v>11431</v>
      </c>
      <c r="C8210" s="124"/>
      <c r="D8210" s="126">
        <v>0.43</v>
      </c>
      <c r="E8210" s="124" t="s">
        <v>770</v>
      </c>
      <c r="F8210" s="124">
        <v>-1</v>
      </c>
      <c r="G8210" s="2" t="s">
        <v>20795</v>
      </c>
      <c r="H8210" s="130"/>
      <c r="I8210" s="134"/>
      <c r="J8210" s="123">
        <f>IF(OR(tbl_Metraj22[[#This Row],[TARIH]]="",tbl_Metraj22[[#This Row],[TARIH]]="-"),0,IF(tbl_Metraj22[[#This Row],[YUZDE]]=0,tbl_Metraj22[[#This Row],[METRAJ_BETON]],tbl_Metraj22[[#This Row],[YUZDE]]*tbl_Metraj22[[#This Row],[METRAJ_BETON]]))</f>
        <v>0</v>
      </c>
      <c r="K8210" s="2" t="s">
        <v>22899</v>
      </c>
    </row>
    <row r="8211" spans="1:11" ht="14.25" x14ac:dyDescent="0.2">
      <c r="A8211" s="2" t="s">
        <v>734</v>
      </c>
      <c r="B8211" s="124" t="s">
        <v>11432</v>
      </c>
      <c r="C8211" s="124"/>
      <c r="D8211" s="126">
        <v>0.27</v>
      </c>
      <c r="E8211" s="124" t="s">
        <v>770</v>
      </c>
      <c r="F8211" s="124">
        <v>-1</v>
      </c>
      <c r="G8211" s="2" t="s">
        <v>20796</v>
      </c>
      <c r="H8211" s="130"/>
      <c r="I8211" s="134"/>
      <c r="J8211" s="123">
        <f>IF(OR(tbl_Metraj22[[#This Row],[TARIH]]="",tbl_Metraj22[[#This Row],[TARIH]]="-"),0,IF(tbl_Metraj22[[#This Row],[YUZDE]]=0,tbl_Metraj22[[#This Row],[METRAJ_BETON]],tbl_Metraj22[[#This Row],[YUZDE]]*tbl_Metraj22[[#This Row],[METRAJ_BETON]]))</f>
        <v>0</v>
      </c>
      <c r="K8211" s="2" t="e">
        <v>#N/A</v>
      </c>
    </row>
    <row r="8212" spans="1:11" ht="14.25" x14ac:dyDescent="0.2">
      <c r="A8212" s="2" t="s">
        <v>734</v>
      </c>
      <c r="B8212" s="124" t="s">
        <v>11433</v>
      </c>
      <c r="C8212" s="124"/>
      <c r="D8212" s="126">
        <v>0.56000000000000005</v>
      </c>
      <c r="E8212" s="124" t="s">
        <v>770</v>
      </c>
      <c r="F8212" s="124">
        <v>-1</v>
      </c>
      <c r="G8212" s="2" t="s">
        <v>20797</v>
      </c>
      <c r="H8212" s="130"/>
      <c r="I8212" s="134"/>
      <c r="J8212" s="123">
        <f>IF(OR(tbl_Metraj22[[#This Row],[TARIH]]="",tbl_Metraj22[[#This Row],[TARIH]]="-"),0,IF(tbl_Metraj22[[#This Row],[YUZDE]]=0,tbl_Metraj22[[#This Row],[METRAJ_BETON]],tbl_Metraj22[[#This Row],[YUZDE]]*tbl_Metraj22[[#This Row],[METRAJ_BETON]]))</f>
        <v>0</v>
      </c>
      <c r="K8212" s="2" t="s">
        <v>23588</v>
      </c>
    </row>
    <row r="8213" spans="1:11" ht="14.25" x14ac:dyDescent="0.2">
      <c r="A8213" s="2" t="s">
        <v>734</v>
      </c>
      <c r="B8213" s="124" t="s">
        <v>11434</v>
      </c>
      <c r="C8213" s="124"/>
      <c r="D8213" s="126">
        <v>0.24</v>
      </c>
      <c r="E8213" s="124" t="s">
        <v>770</v>
      </c>
      <c r="F8213" s="124">
        <v>-1</v>
      </c>
      <c r="G8213" s="2" t="s">
        <v>20798</v>
      </c>
      <c r="H8213" s="130"/>
      <c r="I8213" s="134"/>
      <c r="J8213" s="123">
        <f>IF(OR(tbl_Metraj22[[#This Row],[TARIH]]="",tbl_Metraj22[[#This Row],[TARIH]]="-"),0,IF(tbl_Metraj22[[#This Row],[YUZDE]]=0,tbl_Metraj22[[#This Row],[METRAJ_BETON]],tbl_Metraj22[[#This Row],[YUZDE]]*tbl_Metraj22[[#This Row],[METRAJ_BETON]]))</f>
        <v>0</v>
      </c>
      <c r="K8213" s="2" t="s">
        <v>24126</v>
      </c>
    </row>
    <row r="8214" spans="1:11" ht="14.25" x14ac:dyDescent="0.2">
      <c r="A8214" s="2" t="s">
        <v>734</v>
      </c>
      <c r="B8214" s="124" t="s">
        <v>11435</v>
      </c>
      <c r="C8214" s="124"/>
      <c r="D8214" s="126">
        <v>0.43</v>
      </c>
      <c r="E8214" s="124" t="s">
        <v>770</v>
      </c>
      <c r="F8214" s="124">
        <v>-1</v>
      </c>
      <c r="G8214" s="2" t="s">
        <v>20799</v>
      </c>
      <c r="H8214" s="130"/>
      <c r="I8214" s="134"/>
      <c r="J8214" s="123">
        <f>IF(OR(tbl_Metraj22[[#This Row],[TARIH]]="",tbl_Metraj22[[#This Row],[TARIH]]="-"),0,IF(tbl_Metraj22[[#This Row],[YUZDE]]=0,tbl_Metraj22[[#This Row],[METRAJ_BETON]],tbl_Metraj22[[#This Row],[YUZDE]]*tbl_Metraj22[[#This Row],[METRAJ_BETON]]))</f>
        <v>0</v>
      </c>
      <c r="K8214" s="2" t="s">
        <v>22893</v>
      </c>
    </row>
    <row r="8215" spans="1:11" ht="14.25" x14ac:dyDescent="0.2">
      <c r="A8215" s="2" t="s">
        <v>734</v>
      </c>
      <c r="B8215" s="124" t="s">
        <v>11436</v>
      </c>
      <c r="C8215" s="124"/>
      <c r="D8215" s="126">
        <v>0.52</v>
      </c>
      <c r="E8215" s="124" t="s">
        <v>770</v>
      </c>
      <c r="F8215" s="124">
        <v>-1</v>
      </c>
      <c r="G8215" s="2" t="s">
        <v>20800</v>
      </c>
      <c r="H8215" s="130"/>
      <c r="I8215" s="134"/>
      <c r="J8215" s="123">
        <f>IF(OR(tbl_Metraj22[[#This Row],[TARIH]]="",tbl_Metraj22[[#This Row],[TARIH]]="-"),0,IF(tbl_Metraj22[[#This Row],[YUZDE]]=0,tbl_Metraj22[[#This Row],[METRAJ_BETON]],tbl_Metraj22[[#This Row],[YUZDE]]*tbl_Metraj22[[#This Row],[METRAJ_BETON]]))</f>
        <v>0</v>
      </c>
      <c r="K8215" s="2" t="s">
        <v>22911</v>
      </c>
    </row>
    <row r="8216" spans="1:11" ht="14.25" x14ac:dyDescent="0.2">
      <c r="A8216" s="2" t="s">
        <v>734</v>
      </c>
      <c r="B8216" s="124" t="s">
        <v>11437</v>
      </c>
      <c r="C8216" s="124"/>
      <c r="D8216" s="126">
        <v>0.23</v>
      </c>
      <c r="E8216" s="124" t="s">
        <v>770</v>
      </c>
      <c r="F8216" s="124">
        <v>-1</v>
      </c>
      <c r="G8216" s="2" t="s">
        <v>20801</v>
      </c>
      <c r="H8216" s="130"/>
      <c r="I8216" s="134"/>
      <c r="J8216" s="123">
        <f>IF(OR(tbl_Metraj22[[#This Row],[TARIH]]="",tbl_Metraj22[[#This Row],[TARIH]]="-"),0,IF(tbl_Metraj22[[#This Row],[YUZDE]]=0,tbl_Metraj22[[#This Row],[METRAJ_BETON]],tbl_Metraj22[[#This Row],[YUZDE]]*tbl_Metraj22[[#This Row],[METRAJ_BETON]]))</f>
        <v>0</v>
      </c>
      <c r="K8216" s="2" t="s">
        <v>23584</v>
      </c>
    </row>
    <row r="8217" spans="1:11" ht="14.25" x14ac:dyDescent="0.2">
      <c r="A8217" s="2" t="s">
        <v>734</v>
      </c>
      <c r="B8217" s="124" t="s">
        <v>11438</v>
      </c>
      <c r="C8217" s="124"/>
      <c r="D8217" s="126">
        <v>0.23</v>
      </c>
      <c r="E8217" s="124" t="s">
        <v>770</v>
      </c>
      <c r="F8217" s="124">
        <v>-1</v>
      </c>
      <c r="G8217" s="2" t="s">
        <v>20802</v>
      </c>
      <c r="H8217" s="130"/>
      <c r="I8217" s="134"/>
      <c r="J8217" s="123">
        <f>IF(OR(tbl_Metraj22[[#This Row],[TARIH]]="",tbl_Metraj22[[#This Row],[TARIH]]="-"),0,IF(tbl_Metraj22[[#This Row],[YUZDE]]=0,tbl_Metraj22[[#This Row],[METRAJ_BETON]],tbl_Metraj22[[#This Row],[YUZDE]]*tbl_Metraj22[[#This Row],[METRAJ_BETON]]))</f>
        <v>0</v>
      </c>
      <c r="K8217" s="2" t="s">
        <v>23592</v>
      </c>
    </row>
    <row r="8218" spans="1:11" ht="14.25" x14ac:dyDescent="0.2">
      <c r="A8218" s="2" t="s">
        <v>734</v>
      </c>
      <c r="B8218" s="124" t="s">
        <v>11439</v>
      </c>
      <c r="C8218" s="124"/>
      <c r="D8218" s="126">
        <v>0.43</v>
      </c>
      <c r="E8218" s="124" t="s">
        <v>770</v>
      </c>
      <c r="F8218" s="124">
        <v>-1</v>
      </c>
      <c r="G8218" s="2" t="s">
        <v>20803</v>
      </c>
      <c r="H8218" s="130"/>
      <c r="I8218" s="134"/>
      <c r="J8218" s="123">
        <f>IF(OR(tbl_Metraj22[[#This Row],[TARIH]]="",tbl_Metraj22[[#This Row],[TARIH]]="-"),0,IF(tbl_Metraj22[[#This Row],[YUZDE]]=0,tbl_Metraj22[[#This Row],[METRAJ_BETON]],tbl_Metraj22[[#This Row],[YUZDE]]*tbl_Metraj22[[#This Row],[METRAJ_BETON]]))</f>
        <v>0</v>
      </c>
      <c r="K8218" s="2" t="s">
        <v>22916</v>
      </c>
    </row>
    <row r="8219" spans="1:11" ht="14.25" x14ac:dyDescent="0.2">
      <c r="A8219" s="2" t="s">
        <v>734</v>
      </c>
      <c r="B8219" s="124" t="s">
        <v>11440</v>
      </c>
      <c r="C8219" s="124"/>
      <c r="D8219" s="126">
        <v>0.21</v>
      </c>
      <c r="E8219" s="124" t="s">
        <v>770</v>
      </c>
      <c r="F8219" s="124">
        <v>-1</v>
      </c>
      <c r="G8219" s="2" t="s">
        <v>20804</v>
      </c>
      <c r="H8219" s="130"/>
      <c r="I8219" s="134"/>
      <c r="J8219" s="123">
        <f>IF(OR(tbl_Metraj22[[#This Row],[TARIH]]="",tbl_Metraj22[[#This Row],[TARIH]]="-"),0,IF(tbl_Metraj22[[#This Row],[YUZDE]]=0,tbl_Metraj22[[#This Row],[METRAJ_BETON]],tbl_Metraj22[[#This Row],[YUZDE]]*tbl_Metraj22[[#This Row],[METRAJ_BETON]]))</f>
        <v>0</v>
      </c>
      <c r="K8219" s="2" t="e">
        <v>#N/A</v>
      </c>
    </row>
    <row r="8220" spans="1:11" ht="14.25" x14ac:dyDescent="0.2">
      <c r="A8220" s="2" t="s">
        <v>734</v>
      </c>
      <c r="B8220" s="124" t="s">
        <v>11441</v>
      </c>
      <c r="C8220" s="124"/>
      <c r="D8220" s="126">
        <v>0.21</v>
      </c>
      <c r="E8220" s="124" t="s">
        <v>770</v>
      </c>
      <c r="F8220" s="124">
        <v>-1</v>
      </c>
      <c r="G8220" s="2" t="s">
        <v>20805</v>
      </c>
      <c r="H8220" s="130"/>
      <c r="I8220" s="134"/>
      <c r="J8220" s="123">
        <f>IF(OR(tbl_Metraj22[[#This Row],[TARIH]]="",tbl_Metraj22[[#This Row],[TARIH]]="-"),0,IF(tbl_Metraj22[[#This Row],[YUZDE]]=0,tbl_Metraj22[[#This Row],[METRAJ_BETON]],tbl_Metraj22[[#This Row],[YUZDE]]*tbl_Metraj22[[#This Row],[METRAJ_BETON]]))</f>
        <v>0</v>
      </c>
      <c r="K8220" s="2" t="e">
        <v>#N/A</v>
      </c>
    </row>
    <row r="8221" spans="1:11" ht="14.25" x14ac:dyDescent="0.2">
      <c r="A8221" s="2" t="s">
        <v>734</v>
      </c>
      <c r="B8221" s="124" t="s">
        <v>11442</v>
      </c>
      <c r="C8221" s="124"/>
      <c r="D8221" s="126">
        <v>0.14000000000000001</v>
      </c>
      <c r="E8221" s="124" t="s">
        <v>770</v>
      </c>
      <c r="F8221" s="124">
        <v>-1</v>
      </c>
      <c r="G8221" s="2" t="s">
        <v>20806</v>
      </c>
      <c r="H8221" s="130"/>
      <c r="I8221" s="134"/>
      <c r="J8221" s="123">
        <f>IF(OR(tbl_Metraj22[[#This Row],[TARIH]]="",tbl_Metraj22[[#This Row],[TARIH]]="-"),0,IF(tbl_Metraj22[[#This Row],[YUZDE]]=0,tbl_Metraj22[[#This Row],[METRAJ_BETON]],tbl_Metraj22[[#This Row],[YUZDE]]*tbl_Metraj22[[#This Row],[METRAJ_BETON]]))</f>
        <v>0</v>
      </c>
      <c r="K8221" s="2" t="s">
        <v>22942</v>
      </c>
    </row>
    <row r="8222" spans="1:11" ht="14.25" x14ac:dyDescent="0.2">
      <c r="A8222" s="2" t="s">
        <v>734</v>
      </c>
      <c r="B8222" s="124" t="s">
        <v>11443</v>
      </c>
      <c r="C8222" s="124"/>
      <c r="D8222" s="126">
        <v>0.67</v>
      </c>
      <c r="E8222" s="124" t="s">
        <v>770</v>
      </c>
      <c r="F8222" s="124">
        <v>-1</v>
      </c>
      <c r="G8222" s="2" t="s">
        <v>20807</v>
      </c>
      <c r="H8222" s="130"/>
      <c r="I8222" s="134"/>
      <c r="J8222" s="123">
        <f>IF(OR(tbl_Metraj22[[#This Row],[TARIH]]="",tbl_Metraj22[[#This Row],[TARIH]]="-"),0,IF(tbl_Metraj22[[#This Row],[YUZDE]]=0,tbl_Metraj22[[#This Row],[METRAJ_BETON]],tbl_Metraj22[[#This Row],[YUZDE]]*tbl_Metraj22[[#This Row],[METRAJ_BETON]]))</f>
        <v>0</v>
      </c>
      <c r="K8222" s="2" t="s">
        <v>22946</v>
      </c>
    </row>
    <row r="8223" spans="1:11" ht="14.25" x14ac:dyDescent="0.2">
      <c r="A8223" s="2" t="s">
        <v>734</v>
      </c>
      <c r="B8223" s="124" t="s">
        <v>11444</v>
      </c>
      <c r="C8223" s="124"/>
      <c r="D8223" s="126">
        <v>0.56999999999999995</v>
      </c>
      <c r="E8223" s="124" t="s">
        <v>770</v>
      </c>
      <c r="F8223" s="124">
        <v>-1</v>
      </c>
      <c r="G8223" s="2" t="s">
        <v>20808</v>
      </c>
      <c r="H8223" s="130"/>
      <c r="I8223" s="134"/>
      <c r="J8223" s="123">
        <f>IF(OR(tbl_Metraj22[[#This Row],[TARIH]]="",tbl_Metraj22[[#This Row],[TARIH]]="-"),0,IF(tbl_Metraj22[[#This Row],[YUZDE]]=0,tbl_Metraj22[[#This Row],[METRAJ_BETON]],tbl_Metraj22[[#This Row],[YUZDE]]*tbl_Metraj22[[#This Row],[METRAJ_BETON]]))</f>
        <v>0</v>
      </c>
      <c r="K8223" s="2" t="e">
        <v>#N/A</v>
      </c>
    </row>
    <row r="8224" spans="1:11" ht="14.25" x14ac:dyDescent="0.2">
      <c r="A8224" s="2" t="s">
        <v>734</v>
      </c>
      <c r="B8224" s="124" t="s">
        <v>11445</v>
      </c>
      <c r="C8224" s="124"/>
      <c r="D8224" s="126">
        <v>1.1200000000000001</v>
      </c>
      <c r="E8224" s="124" t="s">
        <v>770</v>
      </c>
      <c r="F8224" s="124">
        <v>-1</v>
      </c>
      <c r="G8224" s="2" t="s">
        <v>20809</v>
      </c>
      <c r="H8224" s="130"/>
      <c r="I8224" s="134"/>
      <c r="J8224" s="123">
        <f>IF(OR(tbl_Metraj22[[#This Row],[TARIH]]="",tbl_Metraj22[[#This Row],[TARIH]]="-"),0,IF(tbl_Metraj22[[#This Row],[YUZDE]]=0,tbl_Metraj22[[#This Row],[METRAJ_BETON]],tbl_Metraj22[[#This Row],[YUZDE]]*tbl_Metraj22[[#This Row],[METRAJ_BETON]]))</f>
        <v>0</v>
      </c>
      <c r="K8224" s="2" t="s">
        <v>23619</v>
      </c>
    </row>
    <row r="8225" spans="1:11" ht="14.25" x14ac:dyDescent="0.2">
      <c r="A8225" s="2" t="s">
        <v>734</v>
      </c>
      <c r="B8225" s="124" t="s">
        <v>11446</v>
      </c>
      <c r="C8225" s="124"/>
      <c r="D8225" s="126">
        <v>1.62</v>
      </c>
      <c r="E8225" s="124" t="s">
        <v>770</v>
      </c>
      <c r="F8225" s="124">
        <v>-1</v>
      </c>
      <c r="G8225" s="2" t="s">
        <v>20810</v>
      </c>
      <c r="H8225" s="130"/>
      <c r="I8225" s="134"/>
      <c r="J8225" s="123">
        <f>IF(OR(tbl_Metraj22[[#This Row],[TARIH]]="",tbl_Metraj22[[#This Row],[TARIH]]="-"),0,IF(tbl_Metraj22[[#This Row],[YUZDE]]=0,tbl_Metraj22[[#This Row],[METRAJ_BETON]],tbl_Metraj22[[#This Row],[YUZDE]]*tbl_Metraj22[[#This Row],[METRAJ_BETON]]))</f>
        <v>0</v>
      </c>
      <c r="K8225" s="2" t="s">
        <v>22919</v>
      </c>
    </row>
    <row r="8226" spans="1:11" ht="14.25" x14ac:dyDescent="0.2">
      <c r="A8226" s="2" t="s">
        <v>734</v>
      </c>
      <c r="B8226" s="124" t="s">
        <v>11447</v>
      </c>
      <c r="C8226" s="124"/>
      <c r="D8226" s="126">
        <v>0.53</v>
      </c>
      <c r="E8226" s="124" t="s">
        <v>770</v>
      </c>
      <c r="F8226" s="124">
        <v>-1</v>
      </c>
      <c r="G8226" s="2" t="s">
        <v>20811</v>
      </c>
      <c r="H8226" s="130"/>
      <c r="I8226" s="134"/>
      <c r="J8226" s="123">
        <f>IF(OR(tbl_Metraj22[[#This Row],[TARIH]]="",tbl_Metraj22[[#This Row],[TARIH]]="-"),0,IF(tbl_Metraj22[[#This Row],[YUZDE]]=0,tbl_Metraj22[[#This Row],[METRAJ_BETON]],tbl_Metraj22[[#This Row],[YUZDE]]*tbl_Metraj22[[#This Row],[METRAJ_BETON]]))</f>
        <v>0</v>
      </c>
      <c r="K8226" s="2" t="e">
        <v>#N/A</v>
      </c>
    </row>
    <row r="8227" spans="1:11" ht="14.25" x14ac:dyDescent="0.2">
      <c r="A8227" s="2" t="s">
        <v>734</v>
      </c>
      <c r="B8227" s="124" t="s">
        <v>11448</v>
      </c>
      <c r="C8227" s="124"/>
      <c r="D8227" s="126">
        <v>1.76</v>
      </c>
      <c r="E8227" s="124" t="s">
        <v>770</v>
      </c>
      <c r="F8227" s="124">
        <v>-1</v>
      </c>
      <c r="G8227" s="2" t="s">
        <v>20812</v>
      </c>
      <c r="H8227" s="130"/>
      <c r="I8227" s="134"/>
      <c r="J8227" s="123">
        <f>IF(OR(tbl_Metraj22[[#This Row],[TARIH]]="",tbl_Metraj22[[#This Row],[TARIH]]="-"),0,IF(tbl_Metraj22[[#This Row],[YUZDE]]=0,tbl_Metraj22[[#This Row],[METRAJ_BETON]],tbl_Metraj22[[#This Row],[YUZDE]]*tbl_Metraj22[[#This Row],[METRAJ_BETON]]))</f>
        <v>0</v>
      </c>
      <c r="K8227" s="2" t="s">
        <v>22917</v>
      </c>
    </row>
    <row r="8228" spans="1:11" ht="14.25" x14ac:dyDescent="0.2">
      <c r="A8228" s="2" t="s">
        <v>734</v>
      </c>
      <c r="B8228" s="124" t="s">
        <v>11449</v>
      </c>
      <c r="C8228" s="124"/>
      <c r="D8228" s="126">
        <v>2.2999999999999998</v>
      </c>
      <c r="E8228" s="124" t="s">
        <v>770</v>
      </c>
      <c r="F8228" s="124">
        <v>-1</v>
      </c>
      <c r="G8228" s="2" t="s">
        <v>20813</v>
      </c>
      <c r="H8228" s="130"/>
      <c r="I8228" s="134"/>
      <c r="J8228" s="123">
        <f>IF(OR(tbl_Metraj22[[#This Row],[TARIH]]="",tbl_Metraj22[[#This Row],[TARIH]]="-"),0,IF(tbl_Metraj22[[#This Row],[YUZDE]]=0,tbl_Metraj22[[#This Row],[METRAJ_BETON]],tbl_Metraj22[[#This Row],[YUZDE]]*tbl_Metraj22[[#This Row],[METRAJ_BETON]]))</f>
        <v>0</v>
      </c>
      <c r="K8228" s="2" t="s">
        <v>22930</v>
      </c>
    </row>
    <row r="8229" spans="1:11" ht="14.25" x14ac:dyDescent="0.2">
      <c r="A8229" s="2" t="s">
        <v>734</v>
      </c>
      <c r="B8229" s="124" t="s">
        <v>11450</v>
      </c>
      <c r="C8229" s="124"/>
      <c r="D8229" s="126">
        <v>1.76</v>
      </c>
      <c r="E8229" s="124" t="s">
        <v>770</v>
      </c>
      <c r="F8229" s="124">
        <v>-1</v>
      </c>
      <c r="G8229" s="2" t="s">
        <v>20814</v>
      </c>
      <c r="H8229" s="130"/>
      <c r="I8229" s="134"/>
      <c r="J8229" s="123">
        <f>IF(OR(tbl_Metraj22[[#This Row],[TARIH]]="",tbl_Metraj22[[#This Row],[TARIH]]="-"),0,IF(tbl_Metraj22[[#This Row],[YUZDE]]=0,tbl_Metraj22[[#This Row],[METRAJ_BETON]],tbl_Metraj22[[#This Row],[YUZDE]]*tbl_Metraj22[[#This Row],[METRAJ_BETON]]))</f>
        <v>0</v>
      </c>
      <c r="K8229" s="2" t="s">
        <v>22945</v>
      </c>
    </row>
    <row r="8230" spans="1:11" ht="14.25" x14ac:dyDescent="0.2">
      <c r="A8230" s="2" t="s">
        <v>734</v>
      </c>
      <c r="B8230" s="124" t="s">
        <v>11451</v>
      </c>
      <c r="C8230" s="124"/>
      <c r="D8230" s="126">
        <v>0.54</v>
      </c>
      <c r="E8230" s="124" t="s">
        <v>770</v>
      </c>
      <c r="F8230" s="124">
        <v>-1</v>
      </c>
      <c r="G8230" s="2" t="s">
        <v>20815</v>
      </c>
      <c r="H8230" s="130"/>
      <c r="I8230" s="134"/>
      <c r="J8230" s="123">
        <f>IF(OR(tbl_Metraj22[[#This Row],[TARIH]]="",tbl_Metraj22[[#This Row],[TARIH]]="-"),0,IF(tbl_Metraj22[[#This Row],[YUZDE]]=0,tbl_Metraj22[[#This Row],[METRAJ_BETON]],tbl_Metraj22[[#This Row],[YUZDE]]*tbl_Metraj22[[#This Row],[METRAJ_BETON]]))</f>
        <v>0</v>
      </c>
      <c r="K8230" s="2" t="e">
        <v>#N/A</v>
      </c>
    </row>
    <row r="8231" spans="1:11" ht="14.25" x14ac:dyDescent="0.2">
      <c r="A8231" s="2" t="s">
        <v>734</v>
      </c>
      <c r="B8231" s="124" t="s">
        <v>11452</v>
      </c>
      <c r="C8231" s="124"/>
      <c r="D8231" s="126">
        <v>1.71</v>
      </c>
      <c r="E8231" s="124" t="s">
        <v>770</v>
      </c>
      <c r="F8231" s="124">
        <v>-1</v>
      </c>
      <c r="G8231" s="2" t="s">
        <v>20816</v>
      </c>
      <c r="H8231" s="130"/>
      <c r="I8231" s="134"/>
      <c r="J8231" s="123">
        <f>IF(OR(tbl_Metraj22[[#This Row],[TARIH]]="",tbl_Metraj22[[#This Row],[TARIH]]="-"),0,IF(tbl_Metraj22[[#This Row],[YUZDE]]=0,tbl_Metraj22[[#This Row],[METRAJ_BETON]],tbl_Metraj22[[#This Row],[YUZDE]]*tbl_Metraj22[[#This Row],[METRAJ_BETON]]))</f>
        <v>0</v>
      </c>
      <c r="K8231" s="2" t="s">
        <v>22895</v>
      </c>
    </row>
    <row r="8232" spans="1:11" ht="14.25" x14ac:dyDescent="0.2">
      <c r="A8232" s="2" t="s">
        <v>734</v>
      </c>
      <c r="B8232" s="124" t="s">
        <v>11453</v>
      </c>
      <c r="C8232" s="124"/>
      <c r="D8232" s="126">
        <v>1.42</v>
      </c>
      <c r="E8232" s="124" t="s">
        <v>770</v>
      </c>
      <c r="F8232" s="124">
        <v>-1</v>
      </c>
      <c r="G8232" s="2" t="s">
        <v>20817</v>
      </c>
      <c r="H8232" s="130"/>
      <c r="I8232" s="134"/>
      <c r="J8232" s="123">
        <f>IF(OR(tbl_Metraj22[[#This Row],[TARIH]]="",tbl_Metraj22[[#This Row],[TARIH]]="-"),0,IF(tbl_Metraj22[[#This Row],[YUZDE]]=0,tbl_Metraj22[[#This Row],[METRAJ_BETON]],tbl_Metraj22[[#This Row],[YUZDE]]*tbl_Metraj22[[#This Row],[METRAJ_BETON]]))</f>
        <v>0</v>
      </c>
      <c r="K8232" s="2" t="s">
        <v>22924</v>
      </c>
    </row>
    <row r="8233" spans="1:11" ht="14.25" x14ac:dyDescent="0.2">
      <c r="A8233" s="2" t="s">
        <v>734</v>
      </c>
      <c r="B8233" s="124" t="s">
        <v>11454</v>
      </c>
      <c r="C8233" s="124"/>
      <c r="D8233" s="126">
        <v>1.3</v>
      </c>
      <c r="E8233" s="124" t="s">
        <v>770</v>
      </c>
      <c r="F8233" s="124">
        <v>-1</v>
      </c>
      <c r="G8233" s="2" t="s">
        <v>20818</v>
      </c>
      <c r="H8233" s="130"/>
      <c r="I8233" s="134"/>
      <c r="J8233" s="123">
        <f>IF(OR(tbl_Metraj22[[#This Row],[TARIH]]="",tbl_Metraj22[[#This Row],[TARIH]]="-"),0,IF(tbl_Metraj22[[#This Row],[YUZDE]]=0,tbl_Metraj22[[#This Row],[METRAJ_BETON]],tbl_Metraj22[[#This Row],[YUZDE]]*tbl_Metraj22[[#This Row],[METRAJ_BETON]]))</f>
        <v>0</v>
      </c>
      <c r="K8233" s="2" t="s">
        <v>24106</v>
      </c>
    </row>
    <row r="8234" spans="1:11" ht="14.25" x14ac:dyDescent="0.2">
      <c r="A8234" s="2" t="s">
        <v>734</v>
      </c>
      <c r="B8234" s="124" t="s">
        <v>11455</v>
      </c>
      <c r="C8234" s="124"/>
      <c r="D8234" s="126">
        <v>1.28</v>
      </c>
      <c r="E8234" s="124" t="s">
        <v>770</v>
      </c>
      <c r="F8234" s="124">
        <v>-1</v>
      </c>
      <c r="G8234" s="2" t="s">
        <v>20819</v>
      </c>
      <c r="H8234" s="130"/>
      <c r="I8234" s="134"/>
      <c r="J8234" s="123">
        <f>IF(OR(tbl_Metraj22[[#This Row],[TARIH]]="",tbl_Metraj22[[#This Row],[TARIH]]="-"),0,IF(tbl_Metraj22[[#This Row],[YUZDE]]=0,tbl_Metraj22[[#This Row],[METRAJ_BETON]],tbl_Metraj22[[#This Row],[YUZDE]]*tbl_Metraj22[[#This Row],[METRAJ_BETON]]))</f>
        <v>0</v>
      </c>
      <c r="K8234" s="2" t="s">
        <v>22894</v>
      </c>
    </row>
    <row r="8235" spans="1:11" ht="14.25" x14ac:dyDescent="0.2">
      <c r="A8235" s="2" t="s">
        <v>734</v>
      </c>
      <c r="B8235" s="124" t="s">
        <v>11456</v>
      </c>
      <c r="C8235" s="124"/>
      <c r="D8235" s="126">
        <v>1.71</v>
      </c>
      <c r="E8235" s="124" t="s">
        <v>770</v>
      </c>
      <c r="F8235" s="124">
        <v>-1</v>
      </c>
      <c r="G8235" s="2" t="s">
        <v>20820</v>
      </c>
      <c r="H8235" s="130"/>
      <c r="I8235" s="134"/>
      <c r="J8235" s="123">
        <f>IF(OR(tbl_Metraj22[[#This Row],[TARIH]]="",tbl_Metraj22[[#This Row],[TARIH]]="-"),0,IF(tbl_Metraj22[[#This Row],[YUZDE]]=0,tbl_Metraj22[[#This Row],[METRAJ_BETON]],tbl_Metraj22[[#This Row],[YUZDE]]*tbl_Metraj22[[#This Row],[METRAJ_BETON]]))</f>
        <v>0</v>
      </c>
      <c r="K8235" s="2" t="s">
        <v>22912</v>
      </c>
    </row>
    <row r="8236" spans="1:11" ht="14.25" x14ac:dyDescent="0.2">
      <c r="A8236" s="2" t="s">
        <v>734</v>
      </c>
      <c r="B8236" s="124" t="s">
        <v>11457</v>
      </c>
      <c r="C8236" s="124"/>
      <c r="D8236" s="126">
        <v>1.18</v>
      </c>
      <c r="E8236" s="124" t="s">
        <v>770</v>
      </c>
      <c r="F8236" s="124">
        <v>-1</v>
      </c>
      <c r="G8236" s="2" t="s">
        <v>20821</v>
      </c>
      <c r="H8236" s="130"/>
      <c r="I8236" s="134"/>
      <c r="J8236" s="123">
        <f>IF(OR(tbl_Metraj22[[#This Row],[TARIH]]="",tbl_Metraj22[[#This Row],[TARIH]]="-"),0,IF(tbl_Metraj22[[#This Row],[YUZDE]]=0,tbl_Metraj22[[#This Row],[METRAJ_BETON]],tbl_Metraj22[[#This Row],[YUZDE]]*tbl_Metraj22[[#This Row],[METRAJ_BETON]]))</f>
        <v>0</v>
      </c>
      <c r="K8236" s="2" t="s">
        <v>22896</v>
      </c>
    </row>
    <row r="8237" spans="1:11" ht="14.25" x14ac:dyDescent="0.2">
      <c r="A8237" s="2" t="s">
        <v>734</v>
      </c>
      <c r="B8237" s="124" t="s">
        <v>11458</v>
      </c>
      <c r="C8237" s="124"/>
      <c r="D8237" s="126">
        <v>0.47</v>
      </c>
      <c r="E8237" s="124" t="s">
        <v>770</v>
      </c>
      <c r="F8237" s="124">
        <v>-1</v>
      </c>
      <c r="G8237" s="2" t="s">
        <v>20822</v>
      </c>
      <c r="H8237" s="130"/>
      <c r="I8237" s="134"/>
      <c r="J8237" s="123">
        <f>IF(OR(tbl_Metraj22[[#This Row],[TARIH]]="",tbl_Metraj22[[#This Row],[TARIH]]="-"),0,IF(tbl_Metraj22[[#This Row],[YUZDE]]=0,tbl_Metraj22[[#This Row],[METRAJ_BETON]],tbl_Metraj22[[#This Row],[YUZDE]]*tbl_Metraj22[[#This Row],[METRAJ_BETON]]))</f>
        <v>0</v>
      </c>
      <c r="K8237" s="2" t="s">
        <v>22937</v>
      </c>
    </row>
    <row r="8238" spans="1:11" ht="14.25" x14ac:dyDescent="0.2">
      <c r="A8238" s="2" t="s">
        <v>734</v>
      </c>
      <c r="B8238" s="124" t="s">
        <v>11459</v>
      </c>
      <c r="C8238" s="124"/>
      <c r="D8238" s="126">
        <v>1.3</v>
      </c>
      <c r="E8238" s="124" t="s">
        <v>770</v>
      </c>
      <c r="F8238" s="124">
        <v>-1</v>
      </c>
      <c r="G8238" s="2" t="s">
        <v>20823</v>
      </c>
      <c r="H8238" s="130"/>
      <c r="I8238" s="134"/>
      <c r="J8238" s="123">
        <f>IF(OR(tbl_Metraj22[[#This Row],[TARIH]]="",tbl_Metraj22[[#This Row],[TARIH]]="-"),0,IF(tbl_Metraj22[[#This Row],[YUZDE]]=0,tbl_Metraj22[[#This Row],[METRAJ_BETON]],tbl_Metraj22[[#This Row],[YUZDE]]*tbl_Metraj22[[#This Row],[METRAJ_BETON]]))</f>
        <v>0</v>
      </c>
      <c r="K8238" s="2" t="s">
        <v>22927</v>
      </c>
    </row>
    <row r="8239" spans="1:11" ht="14.25" x14ac:dyDescent="0.2">
      <c r="A8239" s="2" t="s">
        <v>734</v>
      </c>
      <c r="B8239" s="124" t="s">
        <v>11460</v>
      </c>
      <c r="C8239" s="124"/>
      <c r="D8239" s="126">
        <v>0.97</v>
      </c>
      <c r="E8239" s="124" t="s">
        <v>770</v>
      </c>
      <c r="F8239" s="124">
        <v>-1</v>
      </c>
      <c r="G8239" s="2" t="s">
        <v>20824</v>
      </c>
      <c r="H8239" s="130"/>
      <c r="I8239" s="134"/>
      <c r="J8239" s="123">
        <f>IF(OR(tbl_Metraj22[[#This Row],[TARIH]]="",tbl_Metraj22[[#This Row],[TARIH]]="-"),0,IF(tbl_Metraj22[[#This Row],[YUZDE]]=0,tbl_Metraj22[[#This Row],[METRAJ_BETON]],tbl_Metraj22[[#This Row],[YUZDE]]*tbl_Metraj22[[#This Row],[METRAJ_BETON]]))</f>
        <v>0</v>
      </c>
      <c r="K8239" s="2" t="s">
        <v>22902</v>
      </c>
    </row>
    <row r="8240" spans="1:11" ht="14.25" x14ac:dyDescent="0.2">
      <c r="A8240" s="2" t="s">
        <v>734</v>
      </c>
      <c r="B8240" s="124" t="s">
        <v>11461</v>
      </c>
      <c r="C8240" s="124"/>
      <c r="D8240" s="126">
        <v>0.47</v>
      </c>
      <c r="E8240" s="124" t="s">
        <v>770</v>
      </c>
      <c r="F8240" s="124">
        <v>-1</v>
      </c>
      <c r="G8240" s="2" t="s">
        <v>20825</v>
      </c>
      <c r="H8240" s="130"/>
      <c r="I8240" s="134"/>
      <c r="J8240" s="123">
        <f>IF(OR(tbl_Metraj22[[#This Row],[TARIH]]="",tbl_Metraj22[[#This Row],[TARIH]]="-"),0,IF(tbl_Metraj22[[#This Row],[YUZDE]]=0,tbl_Metraj22[[#This Row],[METRAJ_BETON]],tbl_Metraj22[[#This Row],[YUZDE]]*tbl_Metraj22[[#This Row],[METRAJ_BETON]]))</f>
        <v>0</v>
      </c>
      <c r="K8240" s="2" t="s">
        <v>22922</v>
      </c>
    </row>
    <row r="8241" spans="1:11" ht="14.25" x14ac:dyDescent="0.2">
      <c r="A8241" s="2" t="s">
        <v>734</v>
      </c>
      <c r="B8241" s="124" t="s">
        <v>11462</v>
      </c>
      <c r="C8241" s="124"/>
      <c r="D8241" s="126">
        <v>1.21</v>
      </c>
      <c r="E8241" s="124" t="s">
        <v>770</v>
      </c>
      <c r="F8241" s="124">
        <v>-1</v>
      </c>
      <c r="G8241" s="2" t="s">
        <v>20826</v>
      </c>
      <c r="H8241" s="130"/>
      <c r="I8241" s="134"/>
      <c r="J8241" s="123">
        <f>IF(OR(tbl_Metraj22[[#This Row],[TARIH]]="",tbl_Metraj22[[#This Row],[TARIH]]="-"),0,IF(tbl_Metraj22[[#This Row],[YUZDE]]=0,tbl_Metraj22[[#This Row],[METRAJ_BETON]],tbl_Metraj22[[#This Row],[YUZDE]]*tbl_Metraj22[[#This Row],[METRAJ_BETON]]))</f>
        <v>0</v>
      </c>
      <c r="K8241" s="2" t="s">
        <v>22905</v>
      </c>
    </row>
    <row r="8242" spans="1:11" ht="14.25" x14ac:dyDescent="0.2">
      <c r="A8242" s="2" t="s">
        <v>734</v>
      </c>
      <c r="B8242" s="124" t="s">
        <v>11463</v>
      </c>
      <c r="C8242" s="124"/>
      <c r="D8242" s="126">
        <v>1.28</v>
      </c>
      <c r="E8242" s="124" t="s">
        <v>770</v>
      </c>
      <c r="F8242" s="124">
        <v>-1</v>
      </c>
      <c r="G8242" s="2" t="s">
        <v>20827</v>
      </c>
      <c r="H8242" s="130"/>
      <c r="I8242" s="134"/>
      <c r="J8242" s="123">
        <f>IF(OR(tbl_Metraj22[[#This Row],[TARIH]]="",tbl_Metraj22[[#This Row],[TARIH]]="-"),0,IF(tbl_Metraj22[[#This Row],[YUZDE]]=0,tbl_Metraj22[[#This Row],[METRAJ_BETON]],tbl_Metraj22[[#This Row],[YUZDE]]*tbl_Metraj22[[#This Row],[METRAJ_BETON]]))</f>
        <v>0</v>
      </c>
      <c r="K8242" s="2" t="s">
        <v>22940</v>
      </c>
    </row>
    <row r="8243" spans="1:11" ht="14.25" x14ac:dyDescent="0.2">
      <c r="A8243" s="2" t="s">
        <v>734</v>
      </c>
      <c r="B8243" s="124" t="s">
        <v>11464</v>
      </c>
      <c r="C8243" s="124"/>
      <c r="D8243" s="126">
        <v>1.45</v>
      </c>
      <c r="E8243" s="124" t="s">
        <v>770</v>
      </c>
      <c r="F8243" s="124">
        <v>-1</v>
      </c>
      <c r="G8243" s="2" t="s">
        <v>20828</v>
      </c>
      <c r="H8243" s="130"/>
      <c r="I8243" s="134"/>
      <c r="J8243" s="123">
        <f>IF(OR(tbl_Metraj22[[#This Row],[TARIH]]="",tbl_Metraj22[[#This Row],[TARIH]]="-"),0,IF(tbl_Metraj22[[#This Row],[YUZDE]]=0,tbl_Metraj22[[#This Row],[METRAJ_BETON]],tbl_Metraj22[[#This Row],[YUZDE]]*tbl_Metraj22[[#This Row],[METRAJ_BETON]]))</f>
        <v>0</v>
      </c>
      <c r="K8243" s="2" t="s">
        <v>23598</v>
      </c>
    </row>
    <row r="8244" spans="1:11" ht="14.25" x14ac:dyDescent="0.2">
      <c r="A8244" s="2" t="s">
        <v>734</v>
      </c>
      <c r="B8244" s="124" t="s">
        <v>11465</v>
      </c>
      <c r="C8244" s="124"/>
      <c r="D8244" s="126">
        <v>1.71</v>
      </c>
      <c r="E8244" s="124" t="s">
        <v>770</v>
      </c>
      <c r="F8244" s="124">
        <v>-1</v>
      </c>
      <c r="G8244" s="2" t="s">
        <v>20829</v>
      </c>
      <c r="H8244" s="130"/>
      <c r="I8244" s="134"/>
      <c r="J8244" s="123">
        <f>IF(OR(tbl_Metraj22[[#This Row],[TARIH]]="",tbl_Metraj22[[#This Row],[TARIH]]="-"),0,IF(tbl_Metraj22[[#This Row],[YUZDE]]=0,tbl_Metraj22[[#This Row],[METRAJ_BETON]],tbl_Metraj22[[#This Row],[YUZDE]]*tbl_Metraj22[[#This Row],[METRAJ_BETON]]))</f>
        <v>0</v>
      </c>
      <c r="K8244" s="2" t="s">
        <v>22914</v>
      </c>
    </row>
    <row r="8245" spans="1:11" ht="14.25" x14ac:dyDescent="0.2">
      <c r="A8245" s="2" t="s">
        <v>728</v>
      </c>
      <c r="B8245" s="124" t="s">
        <v>12338</v>
      </c>
      <c r="C8245" s="124"/>
      <c r="D8245" s="126">
        <v>0.79</v>
      </c>
      <c r="E8245" s="124" t="s">
        <v>770</v>
      </c>
      <c r="F8245" s="124">
        <v>-1</v>
      </c>
      <c r="G8245" s="2" t="s">
        <v>20830</v>
      </c>
      <c r="H8245" s="130"/>
      <c r="I8245" s="134"/>
      <c r="J8245" s="123">
        <f>IF(OR(tbl_Metraj22[[#This Row],[TARIH]]="",tbl_Metraj22[[#This Row],[TARIH]]="-"),0,IF(tbl_Metraj22[[#This Row],[YUZDE]]=0,tbl_Metraj22[[#This Row],[METRAJ_BETON]],tbl_Metraj22[[#This Row],[YUZDE]]*tbl_Metraj22[[#This Row],[METRAJ_BETON]]))</f>
        <v>0</v>
      </c>
      <c r="K8245" s="2" t="s">
        <v>1616</v>
      </c>
    </row>
    <row r="8246" spans="1:11" ht="14.25" x14ac:dyDescent="0.2">
      <c r="A8246" s="2" t="s">
        <v>728</v>
      </c>
      <c r="B8246" s="124" t="s">
        <v>12339</v>
      </c>
      <c r="C8246" s="124"/>
      <c r="D8246" s="126">
        <v>2.11</v>
      </c>
      <c r="E8246" s="124" t="s">
        <v>770</v>
      </c>
      <c r="F8246" s="124">
        <v>-1</v>
      </c>
      <c r="G8246" s="2" t="s">
        <v>20831</v>
      </c>
      <c r="H8246" s="130"/>
      <c r="I8246" s="134"/>
      <c r="J8246" s="123">
        <f>IF(OR(tbl_Metraj22[[#This Row],[TARIH]]="",tbl_Metraj22[[#This Row],[TARIH]]="-"),0,IF(tbl_Metraj22[[#This Row],[YUZDE]]=0,tbl_Metraj22[[#This Row],[METRAJ_BETON]],tbl_Metraj22[[#This Row],[YUZDE]]*tbl_Metraj22[[#This Row],[METRAJ_BETON]]))</f>
        <v>0</v>
      </c>
      <c r="K8246" s="2" t="s">
        <v>1128</v>
      </c>
    </row>
    <row r="8247" spans="1:11" ht="14.25" x14ac:dyDescent="0.2">
      <c r="A8247" s="2" t="s">
        <v>728</v>
      </c>
      <c r="B8247" s="124" t="s">
        <v>12340</v>
      </c>
      <c r="C8247" s="124"/>
      <c r="D8247" s="126">
        <v>2.11</v>
      </c>
      <c r="E8247" s="124" t="s">
        <v>770</v>
      </c>
      <c r="F8247" s="124">
        <v>-1</v>
      </c>
      <c r="G8247" s="2" t="s">
        <v>20832</v>
      </c>
      <c r="H8247" s="130"/>
      <c r="I8247" s="134"/>
      <c r="J8247" s="123">
        <f>IF(OR(tbl_Metraj22[[#This Row],[TARIH]]="",tbl_Metraj22[[#This Row],[TARIH]]="-"),0,IF(tbl_Metraj22[[#This Row],[YUZDE]]=0,tbl_Metraj22[[#This Row],[METRAJ_BETON]],tbl_Metraj22[[#This Row],[YUZDE]]*tbl_Metraj22[[#This Row],[METRAJ_BETON]]))</f>
        <v>0</v>
      </c>
      <c r="K8247" s="2" t="s">
        <v>1123</v>
      </c>
    </row>
    <row r="8248" spans="1:11" ht="14.25" x14ac:dyDescent="0.2">
      <c r="A8248" s="2" t="s">
        <v>728</v>
      </c>
      <c r="B8248" s="124" t="s">
        <v>12341</v>
      </c>
      <c r="C8248" s="124"/>
      <c r="D8248" s="126">
        <v>2.11</v>
      </c>
      <c r="E8248" s="124" t="s">
        <v>770</v>
      </c>
      <c r="F8248" s="124">
        <v>-1</v>
      </c>
      <c r="G8248" s="2" t="s">
        <v>20833</v>
      </c>
      <c r="H8248" s="130"/>
      <c r="I8248" s="134"/>
      <c r="J8248" s="123">
        <f>IF(OR(tbl_Metraj22[[#This Row],[TARIH]]="",tbl_Metraj22[[#This Row],[TARIH]]="-"),0,IF(tbl_Metraj22[[#This Row],[YUZDE]]=0,tbl_Metraj22[[#This Row],[METRAJ_BETON]],tbl_Metraj22[[#This Row],[YUZDE]]*tbl_Metraj22[[#This Row],[METRAJ_BETON]]))</f>
        <v>0</v>
      </c>
      <c r="K8248" s="2" t="s">
        <v>1126</v>
      </c>
    </row>
    <row r="8249" spans="1:11" ht="14.25" x14ac:dyDescent="0.2">
      <c r="A8249" s="2" t="s">
        <v>728</v>
      </c>
      <c r="B8249" s="124" t="s">
        <v>12342</v>
      </c>
      <c r="C8249" s="124"/>
      <c r="D8249" s="126">
        <v>2.11</v>
      </c>
      <c r="E8249" s="124" t="s">
        <v>770</v>
      </c>
      <c r="F8249" s="124">
        <v>-1</v>
      </c>
      <c r="G8249" s="2" t="s">
        <v>20834</v>
      </c>
      <c r="H8249" s="130"/>
      <c r="I8249" s="134"/>
      <c r="J8249" s="123">
        <f>IF(OR(tbl_Metraj22[[#This Row],[TARIH]]="",tbl_Metraj22[[#This Row],[TARIH]]="-"),0,IF(tbl_Metraj22[[#This Row],[YUZDE]]=0,tbl_Metraj22[[#This Row],[METRAJ_BETON]],tbl_Metraj22[[#This Row],[YUZDE]]*tbl_Metraj22[[#This Row],[METRAJ_BETON]]))</f>
        <v>0</v>
      </c>
      <c r="K8249" s="2" t="s">
        <v>1127</v>
      </c>
    </row>
    <row r="8250" spans="1:11" ht="14.25" x14ac:dyDescent="0.2">
      <c r="A8250" s="2" t="s">
        <v>728</v>
      </c>
      <c r="B8250" s="124" t="s">
        <v>12343</v>
      </c>
      <c r="C8250" s="124"/>
      <c r="D8250" s="126">
        <v>2.57</v>
      </c>
      <c r="E8250" s="124" t="s">
        <v>770</v>
      </c>
      <c r="F8250" s="124">
        <v>-1</v>
      </c>
      <c r="G8250" s="2" t="s">
        <v>20835</v>
      </c>
      <c r="H8250" s="130"/>
      <c r="I8250" s="134"/>
      <c r="J8250" s="123">
        <f>IF(OR(tbl_Metraj22[[#This Row],[TARIH]]="",tbl_Metraj22[[#This Row],[TARIH]]="-"),0,IF(tbl_Metraj22[[#This Row],[YUZDE]]=0,tbl_Metraj22[[#This Row],[METRAJ_BETON]],tbl_Metraj22[[#This Row],[YUZDE]]*tbl_Metraj22[[#This Row],[METRAJ_BETON]]))</f>
        <v>0</v>
      </c>
      <c r="K8250" s="2" t="s">
        <v>1614</v>
      </c>
    </row>
    <row r="8251" spans="1:11" ht="14.25" x14ac:dyDescent="0.2">
      <c r="A8251" s="2" t="s">
        <v>728</v>
      </c>
      <c r="B8251" s="124" t="s">
        <v>12344</v>
      </c>
      <c r="C8251" s="124"/>
      <c r="D8251" s="126">
        <v>1.98</v>
      </c>
      <c r="E8251" s="124" t="s">
        <v>770</v>
      </c>
      <c r="F8251" s="124">
        <v>-1</v>
      </c>
      <c r="G8251" s="2" t="s">
        <v>20836</v>
      </c>
      <c r="H8251" s="130"/>
      <c r="I8251" s="134"/>
      <c r="J8251" s="123">
        <f>IF(OR(tbl_Metraj22[[#This Row],[TARIH]]="",tbl_Metraj22[[#This Row],[TARIH]]="-"),0,IF(tbl_Metraj22[[#This Row],[YUZDE]]=0,tbl_Metraj22[[#This Row],[METRAJ_BETON]],tbl_Metraj22[[#This Row],[YUZDE]]*tbl_Metraj22[[#This Row],[METRAJ_BETON]]))</f>
        <v>0</v>
      </c>
      <c r="K8251" s="2" t="s">
        <v>1613</v>
      </c>
    </row>
    <row r="8252" spans="1:11" ht="14.25" x14ac:dyDescent="0.2">
      <c r="A8252" s="2" t="s">
        <v>728</v>
      </c>
      <c r="B8252" s="124" t="s">
        <v>12345</v>
      </c>
      <c r="C8252" s="124"/>
      <c r="D8252" s="126">
        <v>1.98</v>
      </c>
      <c r="E8252" s="124" t="s">
        <v>770</v>
      </c>
      <c r="F8252" s="124">
        <v>-1</v>
      </c>
      <c r="G8252" s="2" t="s">
        <v>20837</v>
      </c>
      <c r="H8252" s="130"/>
      <c r="I8252" s="134"/>
      <c r="J8252" s="123">
        <f>IF(OR(tbl_Metraj22[[#This Row],[TARIH]]="",tbl_Metraj22[[#This Row],[TARIH]]="-"),0,IF(tbl_Metraj22[[#This Row],[YUZDE]]=0,tbl_Metraj22[[#This Row],[METRAJ_BETON]],tbl_Metraj22[[#This Row],[YUZDE]]*tbl_Metraj22[[#This Row],[METRAJ_BETON]]))</f>
        <v>0</v>
      </c>
      <c r="K8252" s="2" t="s">
        <v>1612</v>
      </c>
    </row>
    <row r="8253" spans="1:11" ht="14.25" x14ac:dyDescent="0.2">
      <c r="A8253" s="2" t="s">
        <v>728</v>
      </c>
      <c r="B8253" s="124" t="s">
        <v>12346</v>
      </c>
      <c r="C8253" s="124"/>
      <c r="D8253" s="126">
        <v>2.57</v>
      </c>
      <c r="E8253" s="124" t="s">
        <v>770</v>
      </c>
      <c r="F8253" s="124">
        <v>-1</v>
      </c>
      <c r="G8253" s="2" t="s">
        <v>20838</v>
      </c>
      <c r="H8253" s="130"/>
      <c r="I8253" s="134"/>
      <c r="J8253" s="123">
        <f>IF(OR(tbl_Metraj22[[#This Row],[TARIH]]="",tbl_Metraj22[[#This Row],[TARIH]]="-"),0,IF(tbl_Metraj22[[#This Row],[YUZDE]]=0,tbl_Metraj22[[#This Row],[METRAJ_BETON]],tbl_Metraj22[[#This Row],[YUZDE]]*tbl_Metraj22[[#This Row],[METRAJ_BETON]]))</f>
        <v>0</v>
      </c>
      <c r="K8253" s="2" t="s">
        <v>1611</v>
      </c>
    </row>
    <row r="8254" spans="1:11" ht="14.25" x14ac:dyDescent="0.2">
      <c r="A8254" s="2" t="s">
        <v>728</v>
      </c>
      <c r="B8254" s="124" t="s">
        <v>12347</v>
      </c>
      <c r="C8254" s="124"/>
      <c r="D8254" s="126">
        <v>2.72</v>
      </c>
      <c r="E8254" s="124" t="s">
        <v>770</v>
      </c>
      <c r="F8254" s="124">
        <v>-1</v>
      </c>
      <c r="G8254" s="2" t="s">
        <v>20839</v>
      </c>
      <c r="H8254" s="130"/>
      <c r="I8254" s="134"/>
      <c r="J8254" s="123">
        <f>IF(OR(tbl_Metraj22[[#This Row],[TARIH]]="",tbl_Metraj22[[#This Row],[TARIH]]="-"),0,IF(tbl_Metraj22[[#This Row],[YUZDE]]=0,tbl_Metraj22[[#This Row],[METRAJ_BETON]],tbl_Metraj22[[#This Row],[YUZDE]]*tbl_Metraj22[[#This Row],[METRAJ_BETON]]))</f>
        <v>0</v>
      </c>
      <c r="K8254" s="2" t="s">
        <v>1610</v>
      </c>
    </row>
    <row r="8255" spans="1:11" ht="14.25" x14ac:dyDescent="0.2">
      <c r="A8255" s="2" t="s">
        <v>728</v>
      </c>
      <c r="B8255" s="124" t="s">
        <v>12348</v>
      </c>
      <c r="C8255" s="124"/>
      <c r="D8255" s="126">
        <v>3.17</v>
      </c>
      <c r="E8255" s="124" t="s">
        <v>770</v>
      </c>
      <c r="F8255" s="124">
        <v>-1</v>
      </c>
      <c r="G8255" s="2" t="s">
        <v>20840</v>
      </c>
      <c r="H8255" s="130"/>
      <c r="I8255" s="134"/>
      <c r="J8255" s="123">
        <f>IF(OR(tbl_Metraj22[[#This Row],[TARIH]]="",tbl_Metraj22[[#This Row],[TARIH]]="-"),0,IF(tbl_Metraj22[[#This Row],[YUZDE]]=0,tbl_Metraj22[[#This Row],[METRAJ_BETON]],tbl_Metraj22[[#This Row],[YUZDE]]*tbl_Metraj22[[#This Row],[METRAJ_BETON]]))</f>
        <v>0</v>
      </c>
      <c r="K8255" s="2" t="s">
        <v>1609</v>
      </c>
    </row>
    <row r="8256" spans="1:11" ht="14.25" x14ac:dyDescent="0.2">
      <c r="A8256" s="2" t="s">
        <v>728</v>
      </c>
      <c r="B8256" s="124" t="s">
        <v>12358</v>
      </c>
      <c r="C8256" s="124"/>
      <c r="D8256" s="126">
        <v>2.19</v>
      </c>
      <c r="E8256" s="124" t="s">
        <v>770</v>
      </c>
      <c r="F8256" s="124">
        <v>-1</v>
      </c>
      <c r="G8256" s="2" t="s">
        <v>20841</v>
      </c>
      <c r="H8256" s="130"/>
      <c r="I8256" s="134"/>
      <c r="J8256" s="123">
        <f>IF(OR(tbl_Metraj22[[#This Row],[TARIH]]="",tbl_Metraj22[[#This Row],[TARIH]]="-"),0,IF(tbl_Metraj22[[#This Row],[YUZDE]]=0,tbl_Metraj22[[#This Row],[METRAJ_BETON]],tbl_Metraj22[[#This Row],[YUZDE]]*tbl_Metraj22[[#This Row],[METRAJ_BETON]]))</f>
        <v>0</v>
      </c>
      <c r="K8256" s="2" t="s">
        <v>1109</v>
      </c>
    </row>
    <row r="8257" spans="1:11" ht="14.25" x14ac:dyDescent="0.2">
      <c r="A8257" s="2" t="s">
        <v>728</v>
      </c>
      <c r="B8257" s="124" t="s">
        <v>12359</v>
      </c>
      <c r="C8257" s="124"/>
      <c r="D8257" s="126">
        <v>2.19</v>
      </c>
      <c r="E8257" s="124" t="s">
        <v>770</v>
      </c>
      <c r="F8257" s="124">
        <v>-1</v>
      </c>
      <c r="G8257" s="2" t="s">
        <v>20842</v>
      </c>
      <c r="H8257" s="130"/>
      <c r="I8257" s="134"/>
      <c r="J8257" s="123">
        <f>IF(OR(tbl_Metraj22[[#This Row],[TARIH]]="",tbl_Metraj22[[#This Row],[TARIH]]="-"),0,IF(tbl_Metraj22[[#This Row],[YUZDE]]=0,tbl_Metraj22[[#This Row],[METRAJ_BETON]],tbl_Metraj22[[#This Row],[YUZDE]]*tbl_Metraj22[[#This Row],[METRAJ_BETON]]))</f>
        <v>0</v>
      </c>
      <c r="K8257" s="2" t="s">
        <v>1110</v>
      </c>
    </row>
    <row r="8258" spans="1:11" ht="14.25" x14ac:dyDescent="0.2">
      <c r="A8258" s="2" t="s">
        <v>728</v>
      </c>
      <c r="B8258" s="124" t="s">
        <v>12362</v>
      </c>
      <c r="C8258" s="124"/>
      <c r="D8258" s="126">
        <v>3.17</v>
      </c>
      <c r="E8258" s="124" t="s">
        <v>770</v>
      </c>
      <c r="F8258" s="124">
        <v>-1</v>
      </c>
      <c r="G8258" s="2" t="s">
        <v>20843</v>
      </c>
      <c r="H8258" s="130"/>
      <c r="I8258" s="134"/>
      <c r="J8258" s="123">
        <f>IF(OR(tbl_Metraj22[[#This Row],[TARIH]]="",tbl_Metraj22[[#This Row],[TARIH]]="-"),0,IF(tbl_Metraj22[[#This Row],[YUZDE]]=0,tbl_Metraj22[[#This Row],[METRAJ_BETON]],tbl_Metraj22[[#This Row],[YUZDE]]*tbl_Metraj22[[#This Row],[METRAJ_BETON]]))</f>
        <v>0</v>
      </c>
      <c r="K8258" s="2" t="s">
        <v>1590</v>
      </c>
    </row>
    <row r="8259" spans="1:11" ht="14.25" x14ac:dyDescent="0.2">
      <c r="A8259" s="2" t="s">
        <v>728</v>
      </c>
      <c r="B8259" s="124" t="s">
        <v>12363</v>
      </c>
      <c r="C8259" s="124"/>
      <c r="D8259" s="126">
        <v>4.1100000000000003</v>
      </c>
      <c r="E8259" s="124" t="s">
        <v>770</v>
      </c>
      <c r="F8259" s="124">
        <v>-1</v>
      </c>
      <c r="G8259" s="2" t="s">
        <v>20844</v>
      </c>
      <c r="H8259" s="130"/>
      <c r="I8259" s="134"/>
      <c r="J8259" s="123">
        <f>IF(OR(tbl_Metraj22[[#This Row],[TARIH]]="",tbl_Metraj22[[#This Row],[TARIH]]="-"),0,IF(tbl_Metraj22[[#This Row],[YUZDE]]=0,tbl_Metraj22[[#This Row],[METRAJ_BETON]],tbl_Metraj22[[#This Row],[YUZDE]]*tbl_Metraj22[[#This Row],[METRAJ_BETON]]))</f>
        <v>0</v>
      </c>
      <c r="K8259" s="2" t="s">
        <v>1588</v>
      </c>
    </row>
    <row r="8260" spans="1:11" ht="14.25" x14ac:dyDescent="0.2">
      <c r="A8260" s="2" t="s">
        <v>728</v>
      </c>
      <c r="B8260" s="124" t="s">
        <v>12365</v>
      </c>
      <c r="C8260" s="124"/>
      <c r="D8260" s="126">
        <v>3.7</v>
      </c>
      <c r="E8260" s="124" t="s">
        <v>770</v>
      </c>
      <c r="F8260" s="124">
        <v>-1</v>
      </c>
      <c r="G8260" s="2" t="s">
        <v>20845</v>
      </c>
      <c r="H8260" s="130"/>
      <c r="I8260" s="134"/>
      <c r="J8260" s="123">
        <f>IF(OR(tbl_Metraj22[[#This Row],[TARIH]]="",tbl_Metraj22[[#This Row],[TARIH]]="-"),0,IF(tbl_Metraj22[[#This Row],[YUZDE]]=0,tbl_Metraj22[[#This Row],[METRAJ_BETON]],tbl_Metraj22[[#This Row],[YUZDE]]*tbl_Metraj22[[#This Row],[METRAJ_BETON]]))</f>
        <v>0</v>
      </c>
      <c r="K8260" s="2" t="s">
        <v>1589</v>
      </c>
    </row>
    <row r="8261" spans="1:11" ht="14.25" x14ac:dyDescent="0.2">
      <c r="A8261" s="2" t="s">
        <v>728</v>
      </c>
      <c r="B8261" s="124" t="s">
        <v>12376</v>
      </c>
      <c r="C8261" s="124"/>
      <c r="D8261" s="126">
        <v>2.11</v>
      </c>
      <c r="E8261" s="124" t="s">
        <v>770</v>
      </c>
      <c r="F8261" s="124">
        <v>-1</v>
      </c>
      <c r="G8261" s="2" t="s">
        <v>20846</v>
      </c>
      <c r="H8261" s="130"/>
      <c r="I8261" s="134"/>
      <c r="J8261" s="123">
        <f>IF(OR(tbl_Metraj22[[#This Row],[TARIH]]="",tbl_Metraj22[[#This Row],[TARIH]]="-"),0,IF(tbl_Metraj22[[#This Row],[YUZDE]]=0,tbl_Metraj22[[#This Row],[METRAJ_BETON]],tbl_Metraj22[[#This Row],[YUZDE]]*tbl_Metraj22[[#This Row],[METRAJ_BETON]]))</f>
        <v>0</v>
      </c>
      <c r="K8261" s="2" t="s">
        <v>1091</v>
      </c>
    </row>
    <row r="8262" spans="1:11" ht="14.25" x14ac:dyDescent="0.2">
      <c r="A8262" s="2" t="s">
        <v>728</v>
      </c>
      <c r="B8262" s="124" t="s">
        <v>12377</v>
      </c>
      <c r="C8262" s="124"/>
      <c r="D8262" s="126">
        <v>2.11</v>
      </c>
      <c r="E8262" s="124" t="s">
        <v>770</v>
      </c>
      <c r="F8262" s="124">
        <v>-1</v>
      </c>
      <c r="G8262" s="2" t="s">
        <v>20847</v>
      </c>
      <c r="H8262" s="130"/>
      <c r="I8262" s="134"/>
      <c r="J8262" s="123">
        <f>IF(OR(tbl_Metraj22[[#This Row],[TARIH]]="",tbl_Metraj22[[#This Row],[TARIH]]="-"),0,IF(tbl_Metraj22[[#This Row],[YUZDE]]=0,tbl_Metraj22[[#This Row],[METRAJ_BETON]],tbl_Metraj22[[#This Row],[YUZDE]]*tbl_Metraj22[[#This Row],[METRAJ_BETON]]))</f>
        <v>0</v>
      </c>
      <c r="K8262" s="2" t="s">
        <v>1132</v>
      </c>
    </row>
    <row r="8263" spans="1:11" ht="14.25" x14ac:dyDescent="0.2">
      <c r="A8263" s="2" t="s">
        <v>728</v>
      </c>
      <c r="B8263" s="124" t="s">
        <v>12378</v>
      </c>
      <c r="C8263" s="124"/>
      <c r="D8263" s="126">
        <v>5.25</v>
      </c>
      <c r="E8263" s="124" t="s">
        <v>770</v>
      </c>
      <c r="F8263" s="124">
        <v>-1</v>
      </c>
      <c r="G8263" s="2" t="s">
        <v>20848</v>
      </c>
      <c r="H8263" s="130"/>
      <c r="I8263" s="134"/>
      <c r="J8263" s="123">
        <f>IF(OR(tbl_Metraj22[[#This Row],[TARIH]]="",tbl_Metraj22[[#This Row],[TARIH]]="-"),0,IF(tbl_Metraj22[[#This Row],[YUZDE]]=0,tbl_Metraj22[[#This Row],[METRAJ_BETON]],tbl_Metraj22[[#This Row],[YUZDE]]*tbl_Metraj22[[#This Row],[METRAJ_BETON]]))</f>
        <v>0</v>
      </c>
      <c r="K8263" s="2" t="s">
        <v>1604</v>
      </c>
    </row>
    <row r="8264" spans="1:11" ht="14.25" x14ac:dyDescent="0.2">
      <c r="A8264" s="2" t="s">
        <v>728</v>
      </c>
      <c r="B8264" s="124" t="s">
        <v>12379</v>
      </c>
      <c r="C8264" s="124"/>
      <c r="D8264" s="126">
        <v>4.74</v>
      </c>
      <c r="E8264" s="124" t="s">
        <v>770</v>
      </c>
      <c r="F8264" s="124">
        <v>-1</v>
      </c>
      <c r="G8264" s="2" t="s">
        <v>20849</v>
      </c>
      <c r="H8264" s="130"/>
      <c r="I8264" s="134"/>
      <c r="J8264" s="123">
        <f>IF(OR(tbl_Metraj22[[#This Row],[TARIH]]="",tbl_Metraj22[[#This Row],[TARIH]]="-"),0,IF(tbl_Metraj22[[#This Row],[YUZDE]]=0,tbl_Metraj22[[#This Row],[METRAJ_BETON]],tbl_Metraj22[[#This Row],[YUZDE]]*tbl_Metraj22[[#This Row],[METRAJ_BETON]]))</f>
        <v>0</v>
      </c>
      <c r="K8264" s="2" t="s">
        <v>1605</v>
      </c>
    </row>
    <row r="8265" spans="1:11" ht="14.25" x14ac:dyDescent="0.2">
      <c r="A8265" s="2" t="s">
        <v>728</v>
      </c>
      <c r="B8265" s="124" t="s">
        <v>12380</v>
      </c>
      <c r="C8265" s="124"/>
      <c r="D8265" s="126">
        <v>4.74</v>
      </c>
      <c r="E8265" s="124" t="s">
        <v>770</v>
      </c>
      <c r="F8265" s="124">
        <v>-1</v>
      </c>
      <c r="G8265" s="2" t="s">
        <v>20850</v>
      </c>
      <c r="H8265" s="130"/>
      <c r="I8265" s="134"/>
      <c r="J8265" s="123">
        <f>IF(OR(tbl_Metraj22[[#This Row],[TARIH]]="",tbl_Metraj22[[#This Row],[TARIH]]="-"),0,IF(tbl_Metraj22[[#This Row],[YUZDE]]=0,tbl_Metraj22[[#This Row],[METRAJ_BETON]],tbl_Metraj22[[#This Row],[YUZDE]]*tbl_Metraj22[[#This Row],[METRAJ_BETON]]))</f>
        <v>0</v>
      </c>
      <c r="K8265" s="2" t="s">
        <v>1606</v>
      </c>
    </row>
    <row r="8266" spans="1:11" ht="14.25" x14ac:dyDescent="0.2">
      <c r="A8266" s="2" t="s">
        <v>728</v>
      </c>
      <c r="B8266" s="124" t="s">
        <v>12381</v>
      </c>
      <c r="C8266" s="124"/>
      <c r="D8266" s="126">
        <v>5.25</v>
      </c>
      <c r="E8266" s="124" t="s">
        <v>770</v>
      </c>
      <c r="F8266" s="124">
        <v>-1</v>
      </c>
      <c r="G8266" s="2" t="s">
        <v>20851</v>
      </c>
      <c r="H8266" s="130"/>
      <c r="I8266" s="134"/>
      <c r="J8266" s="123">
        <f>IF(OR(tbl_Metraj22[[#This Row],[TARIH]]="",tbl_Metraj22[[#This Row],[TARIH]]="-"),0,IF(tbl_Metraj22[[#This Row],[YUZDE]]=0,tbl_Metraj22[[#This Row],[METRAJ_BETON]],tbl_Metraj22[[#This Row],[YUZDE]]*tbl_Metraj22[[#This Row],[METRAJ_BETON]]))</f>
        <v>0</v>
      </c>
      <c r="K8266" s="2" t="s">
        <v>1607</v>
      </c>
    </row>
    <row r="8267" spans="1:11" ht="14.25" x14ac:dyDescent="0.2">
      <c r="A8267" s="2" t="s">
        <v>728</v>
      </c>
      <c r="B8267" s="124" t="s">
        <v>12382</v>
      </c>
      <c r="C8267" s="124"/>
      <c r="D8267" s="126">
        <v>3.7</v>
      </c>
      <c r="E8267" s="124" t="s">
        <v>770</v>
      </c>
      <c r="F8267" s="124">
        <v>-1</v>
      </c>
      <c r="G8267" s="2" t="s">
        <v>20852</v>
      </c>
      <c r="H8267" s="130"/>
      <c r="I8267" s="134"/>
      <c r="J8267" s="123">
        <f>IF(OR(tbl_Metraj22[[#This Row],[TARIH]]="",tbl_Metraj22[[#This Row],[TARIH]]="-"),0,IF(tbl_Metraj22[[#This Row],[YUZDE]]=0,tbl_Metraj22[[#This Row],[METRAJ_BETON]],tbl_Metraj22[[#This Row],[YUZDE]]*tbl_Metraj22[[#This Row],[METRAJ_BETON]]))</f>
        <v>0</v>
      </c>
      <c r="K8267" s="2" t="s">
        <v>1608</v>
      </c>
    </row>
    <row r="8268" spans="1:11" ht="14.25" x14ac:dyDescent="0.2">
      <c r="A8268" s="2" t="s">
        <v>728</v>
      </c>
      <c r="B8268" s="124" t="s">
        <v>12383</v>
      </c>
      <c r="C8268" s="124"/>
      <c r="D8268" s="126">
        <v>2.11</v>
      </c>
      <c r="E8268" s="124" t="s">
        <v>770</v>
      </c>
      <c r="F8268" s="124">
        <v>-1</v>
      </c>
      <c r="G8268" s="2" t="s">
        <v>20853</v>
      </c>
      <c r="H8268" s="130"/>
      <c r="I8268" s="134"/>
      <c r="J8268" s="123">
        <f>IF(OR(tbl_Metraj22[[#This Row],[TARIH]]="",tbl_Metraj22[[#This Row],[TARIH]]="-"),0,IF(tbl_Metraj22[[#This Row],[YUZDE]]=0,tbl_Metraj22[[#This Row],[METRAJ_BETON]],tbl_Metraj22[[#This Row],[YUZDE]]*tbl_Metraj22[[#This Row],[METRAJ_BETON]]))</f>
        <v>0</v>
      </c>
      <c r="K8268" s="2" t="s">
        <v>1125</v>
      </c>
    </row>
    <row r="8269" spans="1:11" ht="14.25" x14ac:dyDescent="0.2">
      <c r="A8269" s="2" t="s">
        <v>728</v>
      </c>
      <c r="B8269" s="124" t="s">
        <v>12384</v>
      </c>
      <c r="C8269" s="124"/>
      <c r="D8269" s="126">
        <v>2.11</v>
      </c>
      <c r="E8269" s="124" t="s">
        <v>770</v>
      </c>
      <c r="F8269" s="124">
        <v>-1</v>
      </c>
      <c r="G8269" s="2" t="s">
        <v>20854</v>
      </c>
      <c r="H8269" s="130"/>
      <c r="I8269" s="134"/>
      <c r="J8269" s="123">
        <f>IF(OR(tbl_Metraj22[[#This Row],[TARIH]]="",tbl_Metraj22[[#This Row],[TARIH]]="-"),0,IF(tbl_Metraj22[[#This Row],[YUZDE]]=0,tbl_Metraj22[[#This Row],[METRAJ_BETON]],tbl_Metraj22[[#This Row],[YUZDE]]*tbl_Metraj22[[#This Row],[METRAJ_BETON]]))</f>
        <v>0</v>
      </c>
      <c r="K8269" s="2" t="s">
        <v>1117</v>
      </c>
    </row>
    <row r="8270" spans="1:11" ht="14.25" x14ac:dyDescent="0.2">
      <c r="A8270" s="2" t="s">
        <v>728</v>
      </c>
      <c r="B8270" s="124" t="s">
        <v>12385</v>
      </c>
      <c r="C8270" s="124"/>
      <c r="D8270" s="126">
        <v>2.11</v>
      </c>
      <c r="E8270" s="124" t="s">
        <v>770</v>
      </c>
      <c r="F8270" s="124">
        <v>-1</v>
      </c>
      <c r="G8270" s="2" t="s">
        <v>20855</v>
      </c>
      <c r="H8270" s="130"/>
      <c r="I8270" s="134"/>
      <c r="J8270" s="123">
        <f>IF(OR(tbl_Metraj22[[#This Row],[TARIH]]="",tbl_Metraj22[[#This Row],[TARIH]]="-"),0,IF(tbl_Metraj22[[#This Row],[YUZDE]]=0,tbl_Metraj22[[#This Row],[METRAJ_BETON]],tbl_Metraj22[[#This Row],[YUZDE]]*tbl_Metraj22[[#This Row],[METRAJ_BETON]]))</f>
        <v>0</v>
      </c>
      <c r="K8270" s="2" t="s">
        <v>1116</v>
      </c>
    </row>
    <row r="8271" spans="1:11" ht="14.25" x14ac:dyDescent="0.2">
      <c r="A8271" s="2" t="s">
        <v>728</v>
      </c>
      <c r="B8271" s="124" t="s">
        <v>12386</v>
      </c>
      <c r="C8271" s="124"/>
      <c r="D8271" s="126">
        <v>2.11</v>
      </c>
      <c r="E8271" s="124" t="s">
        <v>770</v>
      </c>
      <c r="F8271" s="124">
        <v>-1</v>
      </c>
      <c r="G8271" s="2" t="s">
        <v>20856</v>
      </c>
      <c r="H8271" s="130"/>
      <c r="I8271" s="134"/>
      <c r="J8271" s="123">
        <f>IF(OR(tbl_Metraj22[[#This Row],[TARIH]]="",tbl_Metraj22[[#This Row],[TARIH]]="-"),0,IF(tbl_Metraj22[[#This Row],[YUZDE]]=0,tbl_Metraj22[[#This Row],[METRAJ_BETON]],tbl_Metraj22[[#This Row],[YUZDE]]*tbl_Metraj22[[#This Row],[METRAJ_BETON]]))</f>
        <v>0</v>
      </c>
      <c r="K8271" s="2" t="s">
        <v>1124</v>
      </c>
    </row>
    <row r="8272" spans="1:11" ht="14.25" x14ac:dyDescent="0.2">
      <c r="A8272" s="2" t="s">
        <v>2977</v>
      </c>
      <c r="B8272" s="124" t="s">
        <v>10632</v>
      </c>
      <c r="C8272" s="124"/>
      <c r="D8272" s="126">
        <v>7.84</v>
      </c>
      <c r="E8272" s="124" t="s">
        <v>770</v>
      </c>
      <c r="F8272" s="124">
        <v>-1</v>
      </c>
      <c r="G8272" s="2" t="s">
        <v>20857</v>
      </c>
      <c r="H8272" s="130"/>
      <c r="I8272" s="134"/>
      <c r="J8272" s="123">
        <f>IF(OR(tbl_Metraj22[[#This Row],[TARIH]]="",tbl_Metraj22[[#This Row],[TARIH]]="-"),0,IF(tbl_Metraj22[[#This Row],[YUZDE]]=0,tbl_Metraj22[[#This Row],[METRAJ_BETON]],tbl_Metraj22[[#This Row],[YUZDE]]*tbl_Metraj22[[#This Row],[METRAJ_BETON]]))</f>
        <v>0</v>
      </c>
    </row>
    <row r="8273" spans="1:11" ht="14.25" x14ac:dyDescent="0.2">
      <c r="A8273" s="2" t="s">
        <v>2977</v>
      </c>
      <c r="B8273" s="124" t="s">
        <v>10633</v>
      </c>
      <c r="C8273" s="124"/>
      <c r="D8273" s="126">
        <v>5.43</v>
      </c>
      <c r="E8273" s="124" t="s">
        <v>770</v>
      </c>
      <c r="F8273" s="124">
        <v>-1</v>
      </c>
      <c r="G8273" s="2" t="s">
        <v>20858</v>
      </c>
      <c r="H8273" s="130"/>
      <c r="I8273" s="134"/>
      <c r="J8273" s="123">
        <f>IF(OR(tbl_Metraj22[[#This Row],[TARIH]]="",tbl_Metraj22[[#This Row],[TARIH]]="-"),0,IF(tbl_Metraj22[[#This Row],[YUZDE]]=0,tbl_Metraj22[[#This Row],[METRAJ_BETON]],tbl_Metraj22[[#This Row],[YUZDE]]*tbl_Metraj22[[#This Row],[METRAJ_BETON]]))</f>
        <v>0</v>
      </c>
      <c r="K8273" s="2" t="s">
        <v>1703</v>
      </c>
    </row>
    <row r="8274" spans="1:11" ht="14.25" x14ac:dyDescent="0.2">
      <c r="A8274" s="2" t="s">
        <v>2977</v>
      </c>
      <c r="B8274" s="124" t="s">
        <v>10634</v>
      </c>
      <c r="C8274" s="124"/>
      <c r="D8274" s="126">
        <v>3.85</v>
      </c>
      <c r="E8274" s="124" t="s">
        <v>770</v>
      </c>
      <c r="F8274" s="124">
        <v>-1</v>
      </c>
      <c r="G8274" s="2" t="s">
        <v>20859</v>
      </c>
      <c r="H8274" s="130"/>
      <c r="I8274" s="134"/>
      <c r="J8274" s="123">
        <f>IF(OR(tbl_Metraj22[[#This Row],[TARIH]]="",tbl_Metraj22[[#This Row],[TARIH]]="-"),0,IF(tbl_Metraj22[[#This Row],[YUZDE]]=0,tbl_Metraj22[[#This Row],[METRAJ_BETON]],tbl_Metraj22[[#This Row],[YUZDE]]*tbl_Metraj22[[#This Row],[METRAJ_BETON]]))</f>
        <v>0</v>
      </c>
      <c r="K8274" s="2" t="s">
        <v>1704</v>
      </c>
    </row>
    <row r="8275" spans="1:11" ht="14.25" x14ac:dyDescent="0.2">
      <c r="A8275" s="2" t="s">
        <v>2977</v>
      </c>
      <c r="B8275" s="124" t="s">
        <v>10635</v>
      </c>
      <c r="C8275" s="124"/>
      <c r="D8275" s="126">
        <v>1.4</v>
      </c>
      <c r="E8275" s="124" t="s">
        <v>770</v>
      </c>
      <c r="F8275" s="124">
        <v>-1</v>
      </c>
      <c r="G8275" s="2" t="s">
        <v>20860</v>
      </c>
      <c r="H8275" s="130"/>
      <c r="I8275" s="134"/>
      <c r="J8275" s="123">
        <f>IF(OR(tbl_Metraj22[[#This Row],[TARIH]]="",tbl_Metraj22[[#This Row],[TARIH]]="-"),0,IF(tbl_Metraj22[[#This Row],[YUZDE]]=0,tbl_Metraj22[[#This Row],[METRAJ_BETON]],tbl_Metraj22[[#This Row],[YUZDE]]*tbl_Metraj22[[#This Row],[METRAJ_BETON]]))</f>
        <v>0</v>
      </c>
    </row>
    <row r="8276" spans="1:11" ht="14.25" x14ac:dyDescent="0.2">
      <c r="A8276" s="2" t="s">
        <v>2977</v>
      </c>
      <c r="B8276" s="124" t="s">
        <v>10636</v>
      </c>
      <c r="C8276" s="124"/>
      <c r="D8276" s="126">
        <v>2.36</v>
      </c>
      <c r="E8276" s="124" t="s">
        <v>770</v>
      </c>
      <c r="F8276" s="124">
        <v>-1</v>
      </c>
      <c r="G8276" s="2" t="s">
        <v>20861</v>
      </c>
      <c r="H8276" s="130"/>
      <c r="I8276" s="134"/>
      <c r="J8276" s="123">
        <f>IF(OR(tbl_Metraj22[[#This Row],[TARIH]]="",tbl_Metraj22[[#This Row],[TARIH]]="-"),0,IF(tbl_Metraj22[[#This Row],[YUZDE]]=0,tbl_Metraj22[[#This Row],[METRAJ_BETON]],tbl_Metraj22[[#This Row],[YUZDE]]*tbl_Metraj22[[#This Row],[METRAJ_BETON]]))</f>
        <v>0</v>
      </c>
      <c r="K8276" s="2" t="s">
        <v>1706</v>
      </c>
    </row>
    <row r="8277" spans="1:11" ht="14.25" x14ac:dyDescent="0.2">
      <c r="A8277" s="2" t="s">
        <v>2977</v>
      </c>
      <c r="B8277" s="124" t="s">
        <v>10637</v>
      </c>
      <c r="C8277" s="124"/>
      <c r="D8277" s="126">
        <v>9.66</v>
      </c>
      <c r="E8277" s="124" t="s">
        <v>770</v>
      </c>
      <c r="F8277" s="124">
        <v>-1</v>
      </c>
      <c r="G8277" s="2" t="s">
        <v>20862</v>
      </c>
      <c r="H8277" s="130"/>
      <c r="I8277" s="134"/>
      <c r="J8277" s="123">
        <f>IF(OR(tbl_Metraj22[[#This Row],[TARIH]]="",tbl_Metraj22[[#This Row],[TARIH]]="-"),0,IF(tbl_Metraj22[[#This Row],[YUZDE]]=0,tbl_Metraj22[[#This Row],[METRAJ_BETON]],tbl_Metraj22[[#This Row],[YUZDE]]*tbl_Metraj22[[#This Row],[METRAJ_BETON]]))</f>
        <v>0</v>
      </c>
      <c r="K8277" s="2" t="s">
        <v>1705</v>
      </c>
    </row>
    <row r="8278" spans="1:11" ht="14.25" x14ac:dyDescent="0.2">
      <c r="A8278" s="2" t="s">
        <v>2977</v>
      </c>
      <c r="B8278" s="124" t="s">
        <v>10638</v>
      </c>
      <c r="C8278" s="124"/>
      <c r="D8278" s="126">
        <v>9.91</v>
      </c>
      <c r="E8278" s="124" t="s">
        <v>770</v>
      </c>
      <c r="F8278" s="124">
        <v>-1</v>
      </c>
      <c r="G8278" s="2" t="s">
        <v>20863</v>
      </c>
      <c r="H8278" s="130"/>
      <c r="I8278" s="134"/>
      <c r="J8278" s="123">
        <f>IF(OR(tbl_Metraj22[[#This Row],[TARIH]]="",tbl_Metraj22[[#This Row],[TARIH]]="-"),0,IF(tbl_Metraj22[[#This Row],[YUZDE]]=0,tbl_Metraj22[[#This Row],[METRAJ_BETON]],tbl_Metraj22[[#This Row],[YUZDE]]*tbl_Metraj22[[#This Row],[METRAJ_BETON]]))</f>
        <v>0</v>
      </c>
      <c r="K8278" s="2" t="s">
        <v>1708</v>
      </c>
    </row>
    <row r="8279" spans="1:11" ht="14.25" x14ac:dyDescent="0.2">
      <c r="A8279" s="2" t="s">
        <v>2977</v>
      </c>
      <c r="B8279" s="124" t="s">
        <v>10639</v>
      </c>
      <c r="C8279" s="124"/>
      <c r="D8279" s="126">
        <v>3.78</v>
      </c>
      <c r="E8279" s="124" t="s">
        <v>770</v>
      </c>
      <c r="F8279" s="124">
        <v>-1</v>
      </c>
      <c r="G8279" s="2" t="s">
        <v>20864</v>
      </c>
      <c r="H8279" s="130"/>
      <c r="I8279" s="134"/>
      <c r="J8279" s="123">
        <f>IF(OR(tbl_Metraj22[[#This Row],[TARIH]]="",tbl_Metraj22[[#This Row],[TARIH]]="-"),0,IF(tbl_Metraj22[[#This Row],[YUZDE]]=0,tbl_Metraj22[[#This Row],[METRAJ_BETON]],tbl_Metraj22[[#This Row],[YUZDE]]*tbl_Metraj22[[#This Row],[METRAJ_BETON]]))</f>
        <v>0</v>
      </c>
      <c r="K8279" s="2" t="s">
        <v>1709</v>
      </c>
    </row>
    <row r="8280" spans="1:11" ht="14.25" x14ac:dyDescent="0.2">
      <c r="A8280" s="2" t="s">
        <v>2977</v>
      </c>
      <c r="B8280" s="124" t="s">
        <v>10640</v>
      </c>
      <c r="C8280" s="124"/>
      <c r="D8280" s="126">
        <v>4.99</v>
      </c>
      <c r="E8280" s="124" t="s">
        <v>770</v>
      </c>
      <c r="F8280" s="124">
        <v>-1</v>
      </c>
      <c r="G8280" s="2" t="s">
        <v>20865</v>
      </c>
      <c r="H8280" s="130"/>
      <c r="I8280" s="134"/>
      <c r="J8280" s="123">
        <f>IF(OR(tbl_Metraj22[[#This Row],[TARIH]]="",tbl_Metraj22[[#This Row],[TARIH]]="-"),0,IF(tbl_Metraj22[[#This Row],[YUZDE]]=0,tbl_Metraj22[[#This Row],[METRAJ_BETON]],tbl_Metraj22[[#This Row],[YUZDE]]*tbl_Metraj22[[#This Row],[METRAJ_BETON]]))</f>
        <v>0</v>
      </c>
      <c r="K8280" s="2" t="s">
        <v>1702</v>
      </c>
    </row>
    <row r="8281" spans="1:11" ht="14.25" x14ac:dyDescent="0.2">
      <c r="A8281" s="2" t="s">
        <v>2977</v>
      </c>
      <c r="B8281" s="124" t="s">
        <v>10641</v>
      </c>
      <c r="C8281" s="124"/>
      <c r="D8281" s="126">
        <v>20.260000000000002</v>
      </c>
      <c r="E8281" s="124" t="s">
        <v>770</v>
      </c>
      <c r="F8281" s="124">
        <v>-1</v>
      </c>
      <c r="G8281" s="2" t="s">
        <v>20866</v>
      </c>
      <c r="H8281" s="130"/>
      <c r="I8281" s="134"/>
      <c r="J8281" s="123">
        <f>IF(OR(tbl_Metraj22[[#This Row],[TARIH]]="",tbl_Metraj22[[#This Row],[TARIH]]="-"),0,IF(tbl_Metraj22[[#This Row],[YUZDE]]=0,tbl_Metraj22[[#This Row],[METRAJ_BETON]],tbl_Metraj22[[#This Row],[YUZDE]]*tbl_Metraj22[[#This Row],[METRAJ_BETON]]))</f>
        <v>0</v>
      </c>
      <c r="K8281" s="2" t="s">
        <v>1701</v>
      </c>
    </row>
    <row r="8282" spans="1:11" ht="14.25" x14ac:dyDescent="0.2">
      <c r="A8282" s="2" t="s">
        <v>2977</v>
      </c>
      <c r="B8282" s="124" t="s">
        <v>12160</v>
      </c>
      <c r="C8282" s="124"/>
      <c r="D8282" s="126">
        <v>6.12</v>
      </c>
      <c r="E8282" s="124" t="s">
        <v>770</v>
      </c>
      <c r="F8282" s="124">
        <v>-1</v>
      </c>
      <c r="G8282" s="2" t="s">
        <v>20867</v>
      </c>
      <c r="H8282" s="130"/>
      <c r="I8282" s="134"/>
      <c r="J8282" s="123">
        <f>IF(OR(tbl_Metraj22[[#This Row],[TARIH]]="",tbl_Metraj22[[#This Row],[TARIH]]="-"),0,IF(tbl_Metraj22[[#This Row],[YUZDE]]=0,tbl_Metraj22[[#This Row],[METRAJ_BETON]],tbl_Metraj22[[#This Row],[YUZDE]]*tbl_Metraj22[[#This Row],[METRAJ_BETON]]))</f>
        <v>0</v>
      </c>
      <c r="K8282" s="2" t="s">
        <v>1707</v>
      </c>
    </row>
    <row r="8283" spans="1:11" ht="14.25" x14ac:dyDescent="0.2">
      <c r="A8283" s="2" t="s">
        <v>2977</v>
      </c>
      <c r="B8283" s="124" t="s">
        <v>12161</v>
      </c>
      <c r="C8283" s="124"/>
      <c r="D8283" s="126">
        <v>6.72</v>
      </c>
      <c r="E8283" s="124" t="s">
        <v>770</v>
      </c>
      <c r="F8283" s="124">
        <v>-1</v>
      </c>
      <c r="G8283" s="2" t="s">
        <v>20868</v>
      </c>
      <c r="H8283" s="130"/>
      <c r="I8283" s="134"/>
      <c r="J8283" s="123">
        <f>IF(OR(tbl_Metraj22[[#This Row],[TARIH]]="",tbl_Metraj22[[#This Row],[TARIH]]="-"),0,IF(tbl_Metraj22[[#This Row],[YUZDE]]=0,tbl_Metraj22[[#This Row],[METRAJ_BETON]],tbl_Metraj22[[#This Row],[YUZDE]]*tbl_Metraj22[[#This Row],[METRAJ_BETON]]))</f>
        <v>0</v>
      </c>
      <c r="K8283" s="2" t="s">
        <v>1710</v>
      </c>
    </row>
    <row r="8284" spans="1:11" ht="14.25" x14ac:dyDescent="0.2">
      <c r="A8284" s="2" t="s">
        <v>787</v>
      </c>
      <c r="B8284" s="124" t="s">
        <v>12096</v>
      </c>
      <c r="C8284" s="124"/>
      <c r="D8284" s="126">
        <v>6.14</v>
      </c>
      <c r="E8284" s="124" t="s">
        <v>770</v>
      </c>
      <c r="F8284" s="124">
        <v>0</v>
      </c>
      <c r="G8284" s="2" t="s">
        <v>20869</v>
      </c>
      <c r="H8284" s="130"/>
      <c r="I8284" s="134"/>
      <c r="J8284" s="123">
        <f>IF(OR(tbl_Metraj22[[#This Row],[TARIH]]="",tbl_Metraj22[[#This Row],[TARIH]]="-"),0,IF(tbl_Metraj22[[#This Row],[YUZDE]]=0,tbl_Metraj22[[#This Row],[METRAJ_BETON]],tbl_Metraj22[[#This Row],[YUZDE]]*tbl_Metraj22[[#This Row],[METRAJ_BETON]]))</f>
        <v>0</v>
      </c>
    </row>
    <row r="8285" spans="1:11" ht="14.25" x14ac:dyDescent="0.2">
      <c r="A8285" s="2" t="s">
        <v>787</v>
      </c>
      <c r="B8285" s="124" t="s">
        <v>12104</v>
      </c>
      <c r="C8285" s="124"/>
      <c r="D8285" s="126">
        <v>10.43</v>
      </c>
      <c r="E8285" s="124" t="s">
        <v>770</v>
      </c>
      <c r="F8285" s="124">
        <v>0</v>
      </c>
      <c r="G8285" s="2" t="s">
        <v>20870</v>
      </c>
      <c r="H8285" s="130"/>
      <c r="I8285" s="134"/>
      <c r="J8285" s="123">
        <f>IF(OR(tbl_Metraj22[[#This Row],[TARIH]]="",tbl_Metraj22[[#This Row],[TARIH]]="-"),0,IF(tbl_Metraj22[[#This Row],[YUZDE]]=0,tbl_Metraj22[[#This Row],[METRAJ_BETON]],tbl_Metraj22[[#This Row],[YUZDE]]*tbl_Metraj22[[#This Row],[METRAJ_BETON]]))</f>
        <v>0</v>
      </c>
    </row>
    <row r="8286" spans="1:11" ht="14.25" x14ac:dyDescent="0.2">
      <c r="A8286" s="2" t="s">
        <v>787</v>
      </c>
      <c r="B8286" s="124" t="s">
        <v>12105</v>
      </c>
      <c r="C8286" s="124"/>
      <c r="D8286" s="126">
        <v>9.81</v>
      </c>
      <c r="E8286" s="124" t="s">
        <v>770</v>
      </c>
      <c r="F8286" s="124">
        <v>0</v>
      </c>
      <c r="G8286" s="2" t="s">
        <v>20871</v>
      </c>
      <c r="H8286" s="130"/>
      <c r="I8286" s="134"/>
      <c r="J8286" s="123">
        <f>IF(OR(tbl_Metraj22[[#This Row],[TARIH]]="",tbl_Metraj22[[#This Row],[TARIH]]="-"),0,IF(tbl_Metraj22[[#This Row],[YUZDE]]=0,tbl_Metraj22[[#This Row],[METRAJ_BETON]],tbl_Metraj22[[#This Row],[YUZDE]]*tbl_Metraj22[[#This Row],[METRAJ_BETON]]))</f>
        <v>0</v>
      </c>
    </row>
    <row r="8287" spans="1:11" ht="14.25" x14ac:dyDescent="0.2">
      <c r="A8287" s="2" t="s">
        <v>787</v>
      </c>
      <c r="B8287" s="124" t="s">
        <v>12106</v>
      </c>
      <c r="C8287" s="124"/>
      <c r="D8287" s="126">
        <v>12.01</v>
      </c>
      <c r="E8287" s="124" t="s">
        <v>770</v>
      </c>
      <c r="F8287" s="124">
        <v>0</v>
      </c>
      <c r="G8287" s="2" t="s">
        <v>20872</v>
      </c>
      <c r="H8287" s="130"/>
      <c r="I8287" s="134"/>
      <c r="J8287" s="123">
        <f>IF(OR(tbl_Metraj22[[#This Row],[TARIH]]="",tbl_Metraj22[[#This Row],[TARIH]]="-"),0,IF(tbl_Metraj22[[#This Row],[YUZDE]]=0,tbl_Metraj22[[#This Row],[METRAJ_BETON]],tbl_Metraj22[[#This Row],[YUZDE]]*tbl_Metraj22[[#This Row],[METRAJ_BETON]]))</f>
        <v>0</v>
      </c>
    </row>
    <row r="8288" spans="1:11" ht="14.25" x14ac:dyDescent="0.2">
      <c r="A8288" s="2" t="s">
        <v>787</v>
      </c>
      <c r="B8288" s="124" t="s">
        <v>12107</v>
      </c>
      <c r="C8288" s="124"/>
      <c r="D8288" s="126">
        <v>251.39</v>
      </c>
      <c r="E8288" s="124" t="s">
        <v>770</v>
      </c>
      <c r="F8288" s="124">
        <v>0</v>
      </c>
      <c r="G8288" s="2" t="s">
        <v>20873</v>
      </c>
      <c r="H8288" s="130"/>
      <c r="I8288" s="134"/>
      <c r="J8288" s="123">
        <f>IF(OR(tbl_Metraj22[[#This Row],[TARIH]]="",tbl_Metraj22[[#This Row],[TARIH]]="-"),0,IF(tbl_Metraj22[[#This Row],[YUZDE]]=0,tbl_Metraj22[[#This Row],[METRAJ_BETON]],tbl_Metraj22[[#This Row],[YUZDE]]*tbl_Metraj22[[#This Row],[METRAJ_BETON]]))</f>
        <v>0</v>
      </c>
    </row>
    <row r="8289" spans="1:11" ht="14.25" x14ac:dyDescent="0.2">
      <c r="A8289" s="2" t="s">
        <v>734</v>
      </c>
      <c r="B8289" s="124" t="s">
        <v>11012</v>
      </c>
      <c r="C8289" s="124"/>
      <c r="D8289" s="126">
        <v>1.55</v>
      </c>
      <c r="E8289" s="124" t="s">
        <v>770</v>
      </c>
      <c r="F8289" s="124">
        <v>0</v>
      </c>
      <c r="G8289" s="2" t="s">
        <v>20874</v>
      </c>
      <c r="H8289" s="130"/>
      <c r="I8289" s="134"/>
      <c r="J8289" s="123">
        <f>IF(OR(tbl_Metraj22[[#This Row],[TARIH]]="",tbl_Metraj22[[#This Row],[TARIH]]="-"),0,IF(tbl_Metraj22[[#This Row],[YUZDE]]=0,tbl_Metraj22[[#This Row],[METRAJ_BETON]],tbl_Metraj22[[#This Row],[YUZDE]]*tbl_Metraj22[[#This Row],[METRAJ_BETON]]))</f>
        <v>0</v>
      </c>
      <c r="K8289" s="2" t="e">
        <v>#N/A</v>
      </c>
    </row>
    <row r="8290" spans="1:11" ht="14.25" x14ac:dyDescent="0.2">
      <c r="A8290" s="2" t="s">
        <v>734</v>
      </c>
      <c r="B8290" s="124" t="s">
        <v>11013</v>
      </c>
      <c r="C8290" s="124"/>
      <c r="D8290" s="126">
        <v>2.2799999999999998</v>
      </c>
      <c r="E8290" s="124" t="s">
        <v>770</v>
      </c>
      <c r="F8290" s="124">
        <v>0</v>
      </c>
      <c r="G8290" s="2" t="s">
        <v>20875</v>
      </c>
      <c r="H8290" s="130"/>
      <c r="I8290" s="134"/>
      <c r="J8290" s="123">
        <f>IF(OR(tbl_Metraj22[[#This Row],[TARIH]]="",tbl_Metraj22[[#This Row],[TARIH]]="-"),0,IF(tbl_Metraj22[[#This Row],[YUZDE]]=0,tbl_Metraj22[[#This Row],[METRAJ_BETON]],tbl_Metraj22[[#This Row],[YUZDE]]*tbl_Metraj22[[#This Row],[METRAJ_BETON]]))</f>
        <v>0</v>
      </c>
      <c r="K8290" s="2" t="e">
        <v>#N/A</v>
      </c>
    </row>
    <row r="8291" spans="1:11" ht="14.25" x14ac:dyDescent="0.2">
      <c r="A8291" s="2" t="s">
        <v>734</v>
      </c>
      <c r="B8291" s="124" t="s">
        <v>11096</v>
      </c>
      <c r="C8291" s="124"/>
      <c r="D8291" s="126">
        <v>9.36</v>
      </c>
      <c r="E8291" s="124" t="s">
        <v>770</v>
      </c>
      <c r="F8291" s="124">
        <v>0</v>
      </c>
      <c r="G8291" s="2" t="s">
        <v>20876</v>
      </c>
      <c r="H8291" s="130"/>
      <c r="I8291" s="134"/>
      <c r="J8291" s="123">
        <f>IF(OR(tbl_Metraj22[[#This Row],[TARIH]]="",tbl_Metraj22[[#This Row],[TARIH]]="-"),0,IF(tbl_Metraj22[[#This Row],[YUZDE]]=0,tbl_Metraj22[[#This Row],[METRAJ_BETON]],tbl_Metraj22[[#This Row],[YUZDE]]*tbl_Metraj22[[#This Row],[METRAJ_BETON]]))</f>
        <v>0</v>
      </c>
      <c r="K8291" s="2" t="s">
        <v>22961</v>
      </c>
    </row>
    <row r="8292" spans="1:11" ht="14.25" x14ac:dyDescent="0.2">
      <c r="A8292" s="2" t="s">
        <v>734</v>
      </c>
      <c r="B8292" s="124" t="s">
        <v>11097</v>
      </c>
      <c r="C8292" s="124"/>
      <c r="D8292" s="126">
        <v>0.92</v>
      </c>
      <c r="E8292" s="124" t="s">
        <v>770</v>
      </c>
      <c r="F8292" s="124">
        <v>0</v>
      </c>
      <c r="G8292" s="2" t="s">
        <v>20877</v>
      </c>
      <c r="H8292" s="130"/>
      <c r="I8292" s="134"/>
      <c r="J8292" s="123">
        <f>IF(OR(tbl_Metraj22[[#This Row],[TARIH]]="",tbl_Metraj22[[#This Row],[TARIH]]="-"),0,IF(tbl_Metraj22[[#This Row],[YUZDE]]=0,tbl_Metraj22[[#This Row],[METRAJ_BETON]],tbl_Metraj22[[#This Row],[YUZDE]]*tbl_Metraj22[[#This Row],[METRAJ_BETON]]))</f>
        <v>0</v>
      </c>
      <c r="K8292" s="2" t="e">
        <v>#N/A</v>
      </c>
    </row>
    <row r="8293" spans="1:11" ht="14.25" x14ac:dyDescent="0.2">
      <c r="A8293" s="2" t="s">
        <v>734</v>
      </c>
      <c r="B8293" s="124" t="s">
        <v>11098</v>
      </c>
      <c r="C8293" s="124"/>
      <c r="D8293" s="126">
        <v>0.34</v>
      </c>
      <c r="E8293" s="124" t="s">
        <v>770</v>
      </c>
      <c r="F8293" s="124">
        <v>0</v>
      </c>
      <c r="G8293" s="2" t="s">
        <v>20878</v>
      </c>
      <c r="H8293" s="130"/>
      <c r="I8293" s="134"/>
      <c r="J8293" s="123">
        <f>IF(OR(tbl_Metraj22[[#This Row],[TARIH]]="",tbl_Metraj22[[#This Row],[TARIH]]="-"),0,IF(tbl_Metraj22[[#This Row],[YUZDE]]=0,tbl_Metraj22[[#This Row],[METRAJ_BETON]],tbl_Metraj22[[#This Row],[YUZDE]]*tbl_Metraj22[[#This Row],[METRAJ_BETON]]))</f>
        <v>0</v>
      </c>
      <c r="K8293" s="2" t="e">
        <v>#N/A</v>
      </c>
    </row>
    <row r="8294" spans="1:11" ht="14.25" x14ac:dyDescent="0.2">
      <c r="A8294" s="2" t="s">
        <v>734</v>
      </c>
      <c r="B8294" s="124" t="s">
        <v>11099</v>
      </c>
      <c r="C8294" s="124"/>
      <c r="D8294" s="126">
        <v>0.34</v>
      </c>
      <c r="E8294" s="124" t="s">
        <v>770</v>
      </c>
      <c r="F8294" s="124">
        <v>0</v>
      </c>
      <c r="G8294" s="2" t="s">
        <v>20879</v>
      </c>
      <c r="H8294" s="130"/>
      <c r="I8294" s="134"/>
      <c r="J8294" s="123">
        <f>IF(OR(tbl_Metraj22[[#This Row],[TARIH]]="",tbl_Metraj22[[#This Row],[TARIH]]="-"),0,IF(tbl_Metraj22[[#This Row],[YUZDE]]=0,tbl_Metraj22[[#This Row],[METRAJ_BETON]],tbl_Metraj22[[#This Row],[YUZDE]]*tbl_Metraj22[[#This Row],[METRAJ_BETON]]))</f>
        <v>0</v>
      </c>
      <c r="K8294" s="2" t="e">
        <v>#N/A</v>
      </c>
    </row>
    <row r="8295" spans="1:11" ht="14.25" x14ac:dyDescent="0.2">
      <c r="A8295" s="2" t="s">
        <v>734</v>
      </c>
      <c r="B8295" s="124" t="s">
        <v>11100</v>
      </c>
      <c r="C8295" s="124"/>
      <c r="D8295" s="126">
        <v>0.35</v>
      </c>
      <c r="E8295" s="124" t="s">
        <v>770</v>
      </c>
      <c r="F8295" s="124">
        <v>0</v>
      </c>
      <c r="G8295" s="2" t="s">
        <v>20880</v>
      </c>
      <c r="H8295" s="130"/>
      <c r="I8295" s="134"/>
      <c r="J8295" s="123">
        <f>IF(OR(tbl_Metraj22[[#This Row],[TARIH]]="",tbl_Metraj22[[#This Row],[TARIH]]="-"),0,IF(tbl_Metraj22[[#This Row],[YUZDE]]=0,tbl_Metraj22[[#This Row],[METRAJ_BETON]],tbl_Metraj22[[#This Row],[YUZDE]]*tbl_Metraj22[[#This Row],[METRAJ_BETON]]))</f>
        <v>0</v>
      </c>
      <c r="K8295" s="2" t="e">
        <v>#N/A</v>
      </c>
    </row>
    <row r="8296" spans="1:11" ht="14.25" x14ac:dyDescent="0.2">
      <c r="A8296" s="2" t="s">
        <v>734</v>
      </c>
      <c r="B8296" s="124" t="s">
        <v>11101</v>
      </c>
      <c r="C8296" s="124"/>
      <c r="D8296" s="126">
        <v>0.35</v>
      </c>
      <c r="E8296" s="124" t="s">
        <v>770</v>
      </c>
      <c r="F8296" s="124">
        <v>0</v>
      </c>
      <c r="G8296" s="2" t="s">
        <v>20881</v>
      </c>
      <c r="H8296" s="130"/>
      <c r="I8296" s="134"/>
      <c r="J8296" s="123">
        <f>IF(OR(tbl_Metraj22[[#This Row],[TARIH]]="",tbl_Metraj22[[#This Row],[TARIH]]="-"),0,IF(tbl_Metraj22[[#This Row],[YUZDE]]=0,tbl_Metraj22[[#This Row],[METRAJ_BETON]],tbl_Metraj22[[#This Row],[YUZDE]]*tbl_Metraj22[[#This Row],[METRAJ_BETON]]))</f>
        <v>0</v>
      </c>
      <c r="K8296" s="2" t="s">
        <v>23015</v>
      </c>
    </row>
    <row r="8297" spans="1:11" ht="14.25" x14ac:dyDescent="0.2">
      <c r="A8297" s="2" t="s">
        <v>734</v>
      </c>
      <c r="B8297" s="124" t="s">
        <v>11102</v>
      </c>
      <c r="C8297" s="124"/>
      <c r="D8297" s="126">
        <v>0.34</v>
      </c>
      <c r="E8297" s="124" t="s">
        <v>770</v>
      </c>
      <c r="F8297" s="124">
        <v>0</v>
      </c>
      <c r="G8297" s="2" t="s">
        <v>20882</v>
      </c>
      <c r="H8297" s="130"/>
      <c r="I8297" s="134"/>
      <c r="J8297" s="123">
        <f>IF(OR(tbl_Metraj22[[#This Row],[TARIH]]="",tbl_Metraj22[[#This Row],[TARIH]]="-"),0,IF(tbl_Metraj22[[#This Row],[YUZDE]]=0,tbl_Metraj22[[#This Row],[METRAJ_BETON]],tbl_Metraj22[[#This Row],[YUZDE]]*tbl_Metraj22[[#This Row],[METRAJ_BETON]]))</f>
        <v>0</v>
      </c>
      <c r="K8297" s="2" t="e">
        <v>#N/A</v>
      </c>
    </row>
    <row r="8298" spans="1:11" ht="14.25" x14ac:dyDescent="0.2">
      <c r="A8298" s="2" t="s">
        <v>734</v>
      </c>
      <c r="B8298" s="124" t="s">
        <v>11103</v>
      </c>
      <c r="C8298" s="124"/>
      <c r="D8298" s="126">
        <v>0.34</v>
      </c>
      <c r="E8298" s="124" t="s">
        <v>770</v>
      </c>
      <c r="F8298" s="124">
        <v>0</v>
      </c>
      <c r="G8298" s="2" t="s">
        <v>20883</v>
      </c>
      <c r="H8298" s="130"/>
      <c r="I8298" s="134"/>
      <c r="J8298" s="123">
        <f>IF(OR(tbl_Metraj22[[#This Row],[TARIH]]="",tbl_Metraj22[[#This Row],[TARIH]]="-"),0,IF(tbl_Metraj22[[#This Row],[YUZDE]]=0,tbl_Metraj22[[#This Row],[METRAJ_BETON]],tbl_Metraj22[[#This Row],[YUZDE]]*tbl_Metraj22[[#This Row],[METRAJ_BETON]]))</f>
        <v>0</v>
      </c>
      <c r="K8298" s="2" t="e">
        <v>#N/A</v>
      </c>
    </row>
    <row r="8299" spans="1:11" ht="14.25" x14ac:dyDescent="0.2">
      <c r="A8299" s="2" t="s">
        <v>734</v>
      </c>
      <c r="B8299" s="124" t="s">
        <v>11104</v>
      </c>
      <c r="C8299" s="124"/>
      <c r="D8299" s="126">
        <v>0.35</v>
      </c>
      <c r="E8299" s="124" t="s">
        <v>770</v>
      </c>
      <c r="F8299" s="124">
        <v>0</v>
      </c>
      <c r="G8299" s="2" t="s">
        <v>20884</v>
      </c>
      <c r="H8299" s="130"/>
      <c r="I8299" s="134"/>
      <c r="J8299" s="123">
        <f>IF(OR(tbl_Metraj22[[#This Row],[TARIH]]="",tbl_Metraj22[[#This Row],[TARIH]]="-"),0,IF(tbl_Metraj22[[#This Row],[YUZDE]]=0,tbl_Metraj22[[#This Row],[METRAJ_BETON]],tbl_Metraj22[[#This Row],[YUZDE]]*tbl_Metraj22[[#This Row],[METRAJ_BETON]]))</f>
        <v>0</v>
      </c>
      <c r="K8299" s="2" t="e">
        <v>#N/A</v>
      </c>
    </row>
    <row r="8300" spans="1:11" ht="14.25" x14ac:dyDescent="0.2">
      <c r="A8300" s="2" t="s">
        <v>734</v>
      </c>
      <c r="B8300" s="124" t="s">
        <v>11105</v>
      </c>
      <c r="C8300" s="124"/>
      <c r="D8300" s="126">
        <v>0.35</v>
      </c>
      <c r="E8300" s="124" t="s">
        <v>770</v>
      </c>
      <c r="F8300" s="124">
        <v>0</v>
      </c>
      <c r="G8300" s="2" t="s">
        <v>20885</v>
      </c>
      <c r="H8300" s="130"/>
      <c r="I8300" s="134"/>
      <c r="J8300" s="123">
        <f>IF(OR(tbl_Metraj22[[#This Row],[TARIH]]="",tbl_Metraj22[[#This Row],[TARIH]]="-"),0,IF(tbl_Metraj22[[#This Row],[YUZDE]]=0,tbl_Metraj22[[#This Row],[METRAJ_BETON]],tbl_Metraj22[[#This Row],[YUZDE]]*tbl_Metraj22[[#This Row],[METRAJ_BETON]]))</f>
        <v>0</v>
      </c>
      <c r="K8300" s="2" t="s">
        <v>23022</v>
      </c>
    </row>
    <row r="8301" spans="1:11" ht="14.25" x14ac:dyDescent="0.2">
      <c r="A8301" s="2" t="s">
        <v>734</v>
      </c>
      <c r="B8301" s="124" t="s">
        <v>11106</v>
      </c>
      <c r="C8301" s="124"/>
      <c r="D8301" s="126">
        <v>1.3</v>
      </c>
      <c r="E8301" s="124" t="s">
        <v>770</v>
      </c>
      <c r="F8301" s="124">
        <v>0</v>
      </c>
      <c r="G8301" s="2" t="s">
        <v>20886</v>
      </c>
      <c r="H8301" s="130"/>
      <c r="I8301" s="134"/>
      <c r="J8301" s="123">
        <f>IF(OR(tbl_Metraj22[[#This Row],[TARIH]]="",tbl_Metraj22[[#This Row],[TARIH]]="-"),0,IF(tbl_Metraj22[[#This Row],[YUZDE]]=0,tbl_Metraj22[[#This Row],[METRAJ_BETON]],tbl_Metraj22[[#This Row],[YUZDE]]*tbl_Metraj22[[#This Row],[METRAJ_BETON]]))</f>
        <v>0</v>
      </c>
      <c r="K8301" s="2" t="s">
        <v>22956</v>
      </c>
    </row>
    <row r="8302" spans="1:11" ht="14.25" x14ac:dyDescent="0.2">
      <c r="A8302" s="2" t="s">
        <v>734</v>
      </c>
      <c r="B8302" s="124" t="s">
        <v>11107</v>
      </c>
      <c r="C8302" s="124"/>
      <c r="D8302" s="126">
        <v>1.3</v>
      </c>
      <c r="E8302" s="124" t="s">
        <v>770</v>
      </c>
      <c r="F8302" s="124">
        <v>0</v>
      </c>
      <c r="G8302" s="2" t="s">
        <v>20887</v>
      </c>
      <c r="H8302" s="130"/>
      <c r="I8302" s="134"/>
      <c r="J8302" s="123">
        <f>IF(OR(tbl_Metraj22[[#This Row],[TARIH]]="",tbl_Metraj22[[#This Row],[TARIH]]="-"),0,IF(tbl_Metraj22[[#This Row],[YUZDE]]=0,tbl_Metraj22[[#This Row],[METRAJ_BETON]],tbl_Metraj22[[#This Row],[YUZDE]]*tbl_Metraj22[[#This Row],[METRAJ_BETON]]))</f>
        <v>0</v>
      </c>
      <c r="K8302" s="2" t="s">
        <v>24166</v>
      </c>
    </row>
    <row r="8303" spans="1:11" ht="14.25" x14ac:dyDescent="0.2">
      <c r="A8303" s="2" t="s">
        <v>734</v>
      </c>
      <c r="B8303" s="124" t="s">
        <v>11108</v>
      </c>
      <c r="C8303" s="124"/>
      <c r="D8303" s="126">
        <v>1.3</v>
      </c>
      <c r="E8303" s="124" t="s">
        <v>770</v>
      </c>
      <c r="F8303" s="124">
        <v>0</v>
      </c>
      <c r="G8303" s="2" t="s">
        <v>20888</v>
      </c>
      <c r="H8303" s="130"/>
      <c r="I8303" s="134"/>
      <c r="J8303" s="123">
        <f>IF(OR(tbl_Metraj22[[#This Row],[TARIH]]="",tbl_Metraj22[[#This Row],[TARIH]]="-"),0,IF(tbl_Metraj22[[#This Row],[YUZDE]]=0,tbl_Metraj22[[#This Row],[METRAJ_BETON]],tbl_Metraj22[[#This Row],[YUZDE]]*tbl_Metraj22[[#This Row],[METRAJ_BETON]]))</f>
        <v>0</v>
      </c>
      <c r="K8303" s="2" t="s">
        <v>22954</v>
      </c>
    </row>
    <row r="8304" spans="1:11" ht="14.25" x14ac:dyDescent="0.2">
      <c r="A8304" s="2" t="s">
        <v>734</v>
      </c>
      <c r="B8304" s="124" t="s">
        <v>11109</v>
      </c>
      <c r="C8304" s="124"/>
      <c r="D8304" s="126">
        <v>2.2799999999999998</v>
      </c>
      <c r="E8304" s="124" t="s">
        <v>770</v>
      </c>
      <c r="F8304" s="124">
        <v>0</v>
      </c>
      <c r="G8304" s="2" t="s">
        <v>20889</v>
      </c>
      <c r="H8304" s="130"/>
      <c r="I8304" s="134"/>
      <c r="J8304" s="123">
        <f>IF(OR(tbl_Metraj22[[#This Row],[TARIH]]="",tbl_Metraj22[[#This Row],[TARIH]]="-"),0,IF(tbl_Metraj22[[#This Row],[YUZDE]]=0,tbl_Metraj22[[#This Row],[METRAJ_BETON]],tbl_Metraj22[[#This Row],[YUZDE]]*tbl_Metraj22[[#This Row],[METRAJ_BETON]]))</f>
        <v>0</v>
      </c>
      <c r="K8304" s="2" t="s">
        <v>22965</v>
      </c>
    </row>
    <row r="8305" spans="1:11" ht="14.25" x14ac:dyDescent="0.2">
      <c r="A8305" s="2" t="s">
        <v>734</v>
      </c>
      <c r="B8305" s="124" t="s">
        <v>11110</v>
      </c>
      <c r="C8305" s="124"/>
      <c r="D8305" s="126">
        <v>0.52</v>
      </c>
      <c r="E8305" s="124" t="s">
        <v>770</v>
      </c>
      <c r="F8305" s="124">
        <v>0</v>
      </c>
      <c r="G8305" s="2" t="s">
        <v>20890</v>
      </c>
      <c r="H8305" s="130"/>
      <c r="I8305" s="134"/>
      <c r="J8305" s="123">
        <f>IF(OR(tbl_Metraj22[[#This Row],[TARIH]]="",tbl_Metraj22[[#This Row],[TARIH]]="-"),0,IF(tbl_Metraj22[[#This Row],[YUZDE]]=0,tbl_Metraj22[[#This Row],[METRAJ_BETON]],tbl_Metraj22[[#This Row],[YUZDE]]*tbl_Metraj22[[#This Row],[METRAJ_BETON]]))</f>
        <v>0</v>
      </c>
      <c r="K8305" s="2" t="s">
        <v>23037</v>
      </c>
    </row>
    <row r="8306" spans="1:11" ht="14.25" x14ac:dyDescent="0.2">
      <c r="A8306" s="2" t="s">
        <v>734</v>
      </c>
      <c r="B8306" s="124" t="s">
        <v>11111</v>
      </c>
      <c r="C8306" s="124"/>
      <c r="D8306" s="126">
        <v>0.88</v>
      </c>
      <c r="E8306" s="124" t="s">
        <v>770</v>
      </c>
      <c r="F8306" s="124">
        <v>0</v>
      </c>
      <c r="G8306" s="2" t="s">
        <v>20891</v>
      </c>
      <c r="H8306" s="130"/>
      <c r="I8306" s="134"/>
      <c r="J8306" s="123">
        <f>IF(OR(tbl_Metraj22[[#This Row],[TARIH]]="",tbl_Metraj22[[#This Row],[TARIH]]="-"),0,IF(tbl_Metraj22[[#This Row],[YUZDE]]=0,tbl_Metraj22[[#This Row],[METRAJ_BETON]],tbl_Metraj22[[#This Row],[YUZDE]]*tbl_Metraj22[[#This Row],[METRAJ_BETON]]))</f>
        <v>0</v>
      </c>
      <c r="K8306" s="2" t="s">
        <v>23653</v>
      </c>
    </row>
    <row r="8307" spans="1:11" ht="14.25" x14ac:dyDescent="0.2">
      <c r="A8307" s="2" t="s">
        <v>734</v>
      </c>
      <c r="B8307" s="124" t="s">
        <v>11112</v>
      </c>
      <c r="C8307" s="124"/>
      <c r="D8307" s="126">
        <v>1.88</v>
      </c>
      <c r="E8307" s="124" t="s">
        <v>770</v>
      </c>
      <c r="F8307" s="124">
        <v>0</v>
      </c>
      <c r="G8307" s="2" t="s">
        <v>20892</v>
      </c>
      <c r="H8307" s="130"/>
      <c r="I8307" s="134"/>
      <c r="J8307" s="123">
        <f>IF(OR(tbl_Metraj22[[#This Row],[TARIH]]="",tbl_Metraj22[[#This Row],[TARIH]]="-"),0,IF(tbl_Metraj22[[#This Row],[YUZDE]]=0,tbl_Metraj22[[#This Row],[METRAJ_BETON]],tbl_Metraj22[[#This Row],[YUZDE]]*tbl_Metraj22[[#This Row],[METRAJ_BETON]]))</f>
        <v>0</v>
      </c>
      <c r="K8307" s="2" t="s">
        <v>22969</v>
      </c>
    </row>
    <row r="8308" spans="1:11" ht="14.25" x14ac:dyDescent="0.2">
      <c r="A8308" s="2" t="s">
        <v>734</v>
      </c>
      <c r="B8308" s="124" t="s">
        <v>11113</v>
      </c>
      <c r="C8308" s="124"/>
      <c r="D8308" s="126">
        <v>1.08</v>
      </c>
      <c r="E8308" s="124" t="s">
        <v>770</v>
      </c>
      <c r="F8308" s="124">
        <v>0</v>
      </c>
      <c r="G8308" s="2" t="s">
        <v>20893</v>
      </c>
      <c r="H8308" s="130"/>
      <c r="I8308" s="134"/>
      <c r="J8308" s="123">
        <f>IF(OR(tbl_Metraj22[[#This Row],[TARIH]]="",tbl_Metraj22[[#This Row],[TARIH]]="-"),0,IF(tbl_Metraj22[[#This Row],[YUZDE]]=0,tbl_Metraj22[[#This Row],[METRAJ_BETON]],tbl_Metraj22[[#This Row],[YUZDE]]*tbl_Metraj22[[#This Row],[METRAJ_BETON]]))</f>
        <v>0</v>
      </c>
      <c r="K8308" s="2" t="s">
        <v>22973</v>
      </c>
    </row>
    <row r="8309" spans="1:11" ht="14.25" x14ac:dyDescent="0.2">
      <c r="A8309" s="2" t="s">
        <v>734</v>
      </c>
      <c r="B8309" s="124" t="s">
        <v>11114</v>
      </c>
      <c r="C8309" s="124"/>
      <c r="D8309" s="126">
        <v>1.62</v>
      </c>
      <c r="E8309" s="124" t="s">
        <v>770</v>
      </c>
      <c r="F8309" s="124">
        <v>0</v>
      </c>
      <c r="G8309" s="2" t="s">
        <v>20894</v>
      </c>
      <c r="H8309" s="130"/>
      <c r="I8309" s="134"/>
      <c r="J8309" s="123">
        <f>IF(OR(tbl_Metraj22[[#This Row],[TARIH]]="",tbl_Metraj22[[#This Row],[TARIH]]="-"),0,IF(tbl_Metraj22[[#This Row],[YUZDE]]=0,tbl_Metraj22[[#This Row],[METRAJ_BETON]],tbl_Metraj22[[#This Row],[YUZDE]]*tbl_Metraj22[[#This Row],[METRAJ_BETON]]))</f>
        <v>0</v>
      </c>
      <c r="K8309" s="2" t="s">
        <v>22963</v>
      </c>
    </row>
    <row r="8310" spans="1:11" ht="14.25" x14ac:dyDescent="0.2">
      <c r="A8310" s="2" t="s">
        <v>734</v>
      </c>
      <c r="B8310" s="124" t="s">
        <v>11115</v>
      </c>
      <c r="C8310" s="124"/>
      <c r="D8310" s="126">
        <v>1.23</v>
      </c>
      <c r="E8310" s="124" t="s">
        <v>770</v>
      </c>
      <c r="F8310" s="124">
        <v>0</v>
      </c>
      <c r="G8310" s="2" t="s">
        <v>20895</v>
      </c>
      <c r="H8310" s="130"/>
      <c r="I8310" s="134"/>
      <c r="J8310" s="123">
        <f>IF(OR(tbl_Metraj22[[#This Row],[TARIH]]="",tbl_Metraj22[[#This Row],[TARIH]]="-"),0,IF(tbl_Metraj22[[#This Row],[YUZDE]]=0,tbl_Metraj22[[#This Row],[METRAJ_BETON]],tbl_Metraj22[[#This Row],[YUZDE]]*tbl_Metraj22[[#This Row],[METRAJ_BETON]]))</f>
        <v>0</v>
      </c>
      <c r="K8310" s="2" t="s">
        <v>22949</v>
      </c>
    </row>
    <row r="8311" spans="1:11" ht="14.25" x14ac:dyDescent="0.2">
      <c r="A8311" s="2" t="s">
        <v>734</v>
      </c>
      <c r="B8311" s="124" t="s">
        <v>11116</v>
      </c>
      <c r="C8311" s="124"/>
      <c r="D8311" s="126">
        <v>1.23</v>
      </c>
      <c r="E8311" s="124" t="s">
        <v>770</v>
      </c>
      <c r="F8311" s="124">
        <v>0</v>
      </c>
      <c r="G8311" s="2" t="s">
        <v>20896</v>
      </c>
      <c r="H8311" s="130"/>
      <c r="I8311" s="134"/>
      <c r="J8311" s="123">
        <f>IF(OR(tbl_Metraj22[[#This Row],[TARIH]]="",tbl_Metraj22[[#This Row],[TARIH]]="-"),0,IF(tbl_Metraj22[[#This Row],[YUZDE]]=0,tbl_Metraj22[[#This Row],[METRAJ_BETON]],tbl_Metraj22[[#This Row],[YUZDE]]*tbl_Metraj22[[#This Row],[METRAJ_BETON]]))</f>
        <v>0</v>
      </c>
      <c r="K8311" s="2" t="s">
        <v>23638</v>
      </c>
    </row>
    <row r="8312" spans="1:11" ht="14.25" x14ac:dyDescent="0.2">
      <c r="A8312" s="2" t="s">
        <v>734</v>
      </c>
      <c r="B8312" s="124" t="s">
        <v>11117</v>
      </c>
      <c r="C8312" s="124"/>
      <c r="D8312" s="126">
        <v>0.75</v>
      </c>
      <c r="E8312" s="124" t="s">
        <v>770</v>
      </c>
      <c r="F8312" s="124">
        <v>0</v>
      </c>
      <c r="G8312" s="2" t="s">
        <v>20897</v>
      </c>
      <c r="H8312" s="130"/>
      <c r="I8312" s="134"/>
      <c r="J8312" s="123">
        <f>IF(OR(tbl_Metraj22[[#This Row],[TARIH]]="",tbl_Metraj22[[#This Row],[TARIH]]="-"),0,IF(tbl_Metraj22[[#This Row],[YUZDE]]=0,tbl_Metraj22[[#This Row],[METRAJ_BETON]],tbl_Metraj22[[#This Row],[YUZDE]]*tbl_Metraj22[[#This Row],[METRAJ_BETON]]))</f>
        <v>0</v>
      </c>
      <c r="K8312" s="2" t="e">
        <v>#N/A</v>
      </c>
    </row>
    <row r="8313" spans="1:11" ht="14.25" x14ac:dyDescent="0.2">
      <c r="A8313" s="2" t="s">
        <v>734</v>
      </c>
      <c r="B8313" s="124" t="s">
        <v>11118</v>
      </c>
      <c r="C8313" s="124"/>
      <c r="D8313" s="126">
        <v>0.69</v>
      </c>
      <c r="E8313" s="124" t="s">
        <v>770</v>
      </c>
      <c r="F8313" s="124">
        <v>0</v>
      </c>
      <c r="G8313" s="2" t="s">
        <v>20898</v>
      </c>
      <c r="H8313" s="130"/>
      <c r="I8313" s="134"/>
      <c r="J8313" s="123">
        <f>IF(OR(tbl_Metraj22[[#This Row],[TARIH]]="",tbl_Metraj22[[#This Row],[TARIH]]="-"),0,IF(tbl_Metraj22[[#This Row],[YUZDE]]=0,tbl_Metraj22[[#This Row],[METRAJ_BETON]],tbl_Metraj22[[#This Row],[YUZDE]]*tbl_Metraj22[[#This Row],[METRAJ_BETON]]))</f>
        <v>0</v>
      </c>
      <c r="K8313" s="2" t="e">
        <v>#N/A</v>
      </c>
    </row>
    <row r="8314" spans="1:11" ht="14.25" x14ac:dyDescent="0.2">
      <c r="A8314" s="2" t="s">
        <v>734</v>
      </c>
      <c r="B8314" s="124" t="s">
        <v>11119</v>
      </c>
      <c r="C8314" s="124"/>
      <c r="D8314" s="126">
        <v>0.75</v>
      </c>
      <c r="E8314" s="124" t="s">
        <v>770</v>
      </c>
      <c r="F8314" s="124">
        <v>0</v>
      </c>
      <c r="G8314" s="2" t="s">
        <v>20899</v>
      </c>
      <c r="H8314" s="130"/>
      <c r="I8314" s="134"/>
      <c r="J8314" s="123">
        <f>IF(OR(tbl_Metraj22[[#This Row],[TARIH]]="",tbl_Metraj22[[#This Row],[TARIH]]="-"),0,IF(tbl_Metraj22[[#This Row],[YUZDE]]=0,tbl_Metraj22[[#This Row],[METRAJ_BETON]],tbl_Metraj22[[#This Row],[YUZDE]]*tbl_Metraj22[[#This Row],[METRAJ_BETON]]))</f>
        <v>0</v>
      </c>
      <c r="K8314" s="2" t="s">
        <v>23030</v>
      </c>
    </row>
    <row r="8315" spans="1:11" ht="14.25" x14ac:dyDescent="0.2">
      <c r="A8315" s="2" t="s">
        <v>734</v>
      </c>
      <c r="B8315" s="124" t="s">
        <v>11120</v>
      </c>
      <c r="C8315" s="124"/>
      <c r="D8315" s="126">
        <v>1.21</v>
      </c>
      <c r="E8315" s="124" t="s">
        <v>770</v>
      </c>
      <c r="F8315" s="124">
        <v>0</v>
      </c>
      <c r="G8315" s="2" t="s">
        <v>20900</v>
      </c>
      <c r="H8315" s="130"/>
      <c r="I8315" s="134"/>
      <c r="J8315" s="123">
        <f>IF(OR(tbl_Metraj22[[#This Row],[TARIH]]="",tbl_Metraj22[[#This Row],[TARIH]]="-"),0,IF(tbl_Metraj22[[#This Row],[YUZDE]]=0,tbl_Metraj22[[#This Row],[METRAJ_BETON]],tbl_Metraj22[[#This Row],[YUZDE]]*tbl_Metraj22[[#This Row],[METRAJ_BETON]]))</f>
        <v>0</v>
      </c>
      <c r="K8315" s="2" t="s">
        <v>22953</v>
      </c>
    </row>
    <row r="8316" spans="1:11" ht="14.25" x14ac:dyDescent="0.2">
      <c r="A8316" s="2" t="s">
        <v>734</v>
      </c>
      <c r="B8316" s="124" t="s">
        <v>11121</v>
      </c>
      <c r="C8316" s="124"/>
      <c r="D8316" s="126">
        <v>1.21</v>
      </c>
      <c r="E8316" s="124" t="s">
        <v>770</v>
      </c>
      <c r="F8316" s="124">
        <v>0</v>
      </c>
      <c r="G8316" s="2" t="s">
        <v>20901</v>
      </c>
      <c r="H8316" s="130"/>
      <c r="I8316" s="134"/>
      <c r="J8316" s="123">
        <f>IF(OR(tbl_Metraj22[[#This Row],[TARIH]]="",tbl_Metraj22[[#This Row],[TARIH]]="-"),0,IF(tbl_Metraj22[[#This Row],[YUZDE]]=0,tbl_Metraj22[[#This Row],[METRAJ_BETON]],tbl_Metraj22[[#This Row],[YUZDE]]*tbl_Metraj22[[#This Row],[METRAJ_BETON]]))</f>
        <v>0</v>
      </c>
      <c r="K8316" s="2" t="s">
        <v>23678</v>
      </c>
    </row>
    <row r="8317" spans="1:11" ht="14.25" x14ac:dyDescent="0.2">
      <c r="A8317" s="2" t="s">
        <v>734</v>
      </c>
      <c r="B8317" s="124" t="s">
        <v>11122</v>
      </c>
      <c r="C8317" s="124"/>
      <c r="D8317" s="126">
        <v>3.9</v>
      </c>
      <c r="E8317" s="124" t="s">
        <v>770</v>
      </c>
      <c r="F8317" s="124">
        <v>0</v>
      </c>
      <c r="G8317" s="2" t="s">
        <v>20902</v>
      </c>
      <c r="H8317" s="130"/>
      <c r="I8317" s="134"/>
      <c r="J8317" s="123">
        <f>IF(OR(tbl_Metraj22[[#This Row],[TARIH]]="",tbl_Metraj22[[#This Row],[TARIH]]="-"),0,IF(tbl_Metraj22[[#This Row],[YUZDE]]=0,tbl_Metraj22[[#This Row],[METRAJ_BETON]],tbl_Metraj22[[#This Row],[YUZDE]]*tbl_Metraj22[[#This Row],[METRAJ_BETON]]))</f>
        <v>0</v>
      </c>
      <c r="K8317" s="2" t="s">
        <v>23032</v>
      </c>
    </row>
    <row r="8318" spans="1:11" ht="14.25" x14ac:dyDescent="0.2">
      <c r="A8318" s="2" t="s">
        <v>734</v>
      </c>
      <c r="B8318" s="124" t="s">
        <v>11123</v>
      </c>
      <c r="C8318" s="124"/>
      <c r="D8318" s="126">
        <v>1.94</v>
      </c>
      <c r="E8318" s="124" t="s">
        <v>770</v>
      </c>
      <c r="F8318" s="124">
        <v>0</v>
      </c>
      <c r="G8318" s="2" t="s">
        <v>20903</v>
      </c>
      <c r="H8318" s="130"/>
      <c r="I8318" s="134"/>
      <c r="J8318" s="123">
        <f>IF(OR(tbl_Metraj22[[#This Row],[TARIH]]="",tbl_Metraj22[[#This Row],[TARIH]]="-"),0,IF(tbl_Metraj22[[#This Row],[YUZDE]]=0,tbl_Metraj22[[#This Row],[METRAJ_BETON]],tbl_Metraj22[[#This Row],[YUZDE]]*tbl_Metraj22[[#This Row],[METRAJ_BETON]]))</f>
        <v>0</v>
      </c>
      <c r="K8318" s="2" t="s">
        <v>22971</v>
      </c>
    </row>
    <row r="8319" spans="1:11" ht="14.25" x14ac:dyDescent="0.2">
      <c r="A8319" s="2" t="s">
        <v>734</v>
      </c>
      <c r="B8319" s="124" t="s">
        <v>11124</v>
      </c>
      <c r="C8319" s="124"/>
      <c r="D8319" s="126">
        <v>2.62</v>
      </c>
      <c r="E8319" s="124" t="s">
        <v>770</v>
      </c>
      <c r="F8319" s="124">
        <v>0</v>
      </c>
      <c r="G8319" s="2" t="s">
        <v>20904</v>
      </c>
      <c r="H8319" s="130"/>
      <c r="I8319" s="134"/>
      <c r="J8319" s="123">
        <f>IF(OR(tbl_Metraj22[[#This Row],[TARIH]]="",tbl_Metraj22[[#This Row],[TARIH]]="-"),0,IF(tbl_Metraj22[[#This Row],[YUZDE]]=0,tbl_Metraj22[[#This Row],[METRAJ_BETON]],tbl_Metraj22[[#This Row],[YUZDE]]*tbl_Metraj22[[#This Row],[METRAJ_BETON]]))</f>
        <v>0</v>
      </c>
      <c r="K8319" s="2" t="s">
        <v>23043</v>
      </c>
    </row>
    <row r="8320" spans="1:11" ht="14.25" x14ac:dyDescent="0.2">
      <c r="A8320" s="2" t="s">
        <v>734</v>
      </c>
      <c r="B8320" s="124" t="s">
        <v>11125</v>
      </c>
      <c r="C8320" s="124"/>
      <c r="D8320" s="126">
        <v>0.99</v>
      </c>
      <c r="E8320" s="124" t="s">
        <v>770</v>
      </c>
      <c r="F8320" s="124">
        <v>0</v>
      </c>
      <c r="G8320" s="2" t="s">
        <v>20905</v>
      </c>
      <c r="H8320" s="130"/>
      <c r="I8320" s="134"/>
      <c r="J8320" s="123">
        <f>IF(OR(tbl_Metraj22[[#This Row],[TARIH]]="",tbl_Metraj22[[#This Row],[TARIH]]="-"),0,IF(tbl_Metraj22[[#This Row],[YUZDE]]=0,tbl_Metraj22[[#This Row],[METRAJ_BETON]],tbl_Metraj22[[#This Row],[YUZDE]]*tbl_Metraj22[[#This Row],[METRAJ_BETON]]))</f>
        <v>0</v>
      </c>
      <c r="K8320" s="2" t="e">
        <v>#N/A</v>
      </c>
    </row>
    <row r="8321" spans="1:11" ht="14.25" x14ac:dyDescent="0.2">
      <c r="A8321" s="2" t="s">
        <v>734</v>
      </c>
      <c r="B8321" s="124" t="s">
        <v>11126</v>
      </c>
      <c r="C8321" s="124"/>
      <c r="D8321" s="126">
        <v>0.54</v>
      </c>
      <c r="E8321" s="124" t="s">
        <v>770</v>
      </c>
      <c r="F8321" s="124">
        <v>0</v>
      </c>
      <c r="G8321" s="2" t="s">
        <v>20906</v>
      </c>
      <c r="H8321" s="130"/>
      <c r="I8321" s="134"/>
      <c r="J8321" s="123">
        <f>IF(OR(tbl_Metraj22[[#This Row],[TARIH]]="",tbl_Metraj22[[#This Row],[TARIH]]="-"),0,IF(tbl_Metraj22[[#This Row],[YUZDE]]=0,tbl_Metraj22[[#This Row],[METRAJ_BETON]],tbl_Metraj22[[#This Row],[YUZDE]]*tbl_Metraj22[[#This Row],[METRAJ_BETON]]))</f>
        <v>0</v>
      </c>
      <c r="K8321" s="2" t="s">
        <v>22972</v>
      </c>
    </row>
    <row r="8322" spans="1:11" ht="14.25" x14ac:dyDescent="0.2">
      <c r="A8322" s="2" t="s">
        <v>734</v>
      </c>
      <c r="B8322" s="124" t="s">
        <v>11127</v>
      </c>
      <c r="C8322" s="124"/>
      <c r="D8322" s="126">
        <v>4.4000000000000004</v>
      </c>
      <c r="E8322" s="124" t="s">
        <v>770</v>
      </c>
      <c r="F8322" s="124">
        <v>0</v>
      </c>
      <c r="G8322" s="2" t="s">
        <v>20907</v>
      </c>
      <c r="H8322" s="130"/>
      <c r="I8322" s="134"/>
      <c r="J8322" s="123">
        <f>IF(OR(tbl_Metraj22[[#This Row],[TARIH]]="",tbl_Metraj22[[#This Row],[TARIH]]="-"),0,IF(tbl_Metraj22[[#This Row],[YUZDE]]=0,tbl_Metraj22[[#This Row],[METRAJ_BETON]],tbl_Metraj22[[#This Row],[YUZDE]]*tbl_Metraj22[[#This Row],[METRAJ_BETON]]))</f>
        <v>0</v>
      </c>
      <c r="K8322" s="2" t="s">
        <v>22962</v>
      </c>
    </row>
    <row r="8323" spans="1:11" ht="14.25" x14ac:dyDescent="0.2">
      <c r="A8323" s="2" t="s">
        <v>734</v>
      </c>
      <c r="B8323" s="124" t="s">
        <v>11128</v>
      </c>
      <c r="C8323" s="124"/>
      <c r="D8323" s="126">
        <v>1.64</v>
      </c>
      <c r="E8323" s="124" t="s">
        <v>770</v>
      </c>
      <c r="F8323" s="124">
        <v>0</v>
      </c>
      <c r="G8323" s="2" t="s">
        <v>20908</v>
      </c>
      <c r="H8323" s="130"/>
      <c r="I8323" s="134"/>
      <c r="J8323" s="123">
        <f>IF(OR(tbl_Metraj22[[#This Row],[TARIH]]="",tbl_Metraj22[[#This Row],[TARIH]]="-"),0,IF(tbl_Metraj22[[#This Row],[YUZDE]]=0,tbl_Metraj22[[#This Row],[METRAJ_BETON]],tbl_Metraj22[[#This Row],[YUZDE]]*tbl_Metraj22[[#This Row],[METRAJ_BETON]]))</f>
        <v>0</v>
      </c>
      <c r="K8323" s="2" t="s">
        <v>22990</v>
      </c>
    </row>
    <row r="8324" spans="1:11" ht="14.25" x14ac:dyDescent="0.2">
      <c r="A8324" s="2" t="s">
        <v>734</v>
      </c>
      <c r="B8324" s="124" t="s">
        <v>11129</v>
      </c>
      <c r="C8324" s="124"/>
      <c r="D8324" s="126">
        <v>3.51</v>
      </c>
      <c r="E8324" s="124" t="s">
        <v>770</v>
      </c>
      <c r="F8324" s="124">
        <v>0</v>
      </c>
      <c r="G8324" s="2" t="s">
        <v>20909</v>
      </c>
      <c r="H8324" s="130"/>
      <c r="I8324" s="134"/>
      <c r="J8324" s="123">
        <f>IF(OR(tbl_Metraj22[[#This Row],[TARIH]]="",tbl_Metraj22[[#This Row],[TARIH]]="-"),0,IF(tbl_Metraj22[[#This Row],[YUZDE]]=0,tbl_Metraj22[[#This Row],[METRAJ_BETON]],tbl_Metraj22[[#This Row],[YUZDE]]*tbl_Metraj22[[#This Row],[METRAJ_BETON]]))</f>
        <v>0</v>
      </c>
      <c r="K8324" s="2" t="s">
        <v>22947</v>
      </c>
    </row>
    <row r="8325" spans="1:11" ht="14.25" x14ac:dyDescent="0.2">
      <c r="A8325" s="2" t="s">
        <v>734</v>
      </c>
      <c r="B8325" s="124" t="s">
        <v>11130</v>
      </c>
      <c r="C8325" s="124"/>
      <c r="D8325" s="126">
        <v>1.95</v>
      </c>
      <c r="E8325" s="124" t="s">
        <v>770</v>
      </c>
      <c r="F8325" s="124">
        <v>0</v>
      </c>
      <c r="G8325" s="2" t="s">
        <v>20910</v>
      </c>
      <c r="H8325" s="130"/>
      <c r="I8325" s="134"/>
      <c r="J8325" s="123">
        <f>IF(OR(tbl_Metraj22[[#This Row],[TARIH]]="",tbl_Metraj22[[#This Row],[TARIH]]="-"),0,IF(tbl_Metraj22[[#This Row],[YUZDE]]=0,tbl_Metraj22[[#This Row],[METRAJ_BETON]],tbl_Metraj22[[#This Row],[YUZDE]]*tbl_Metraj22[[#This Row],[METRAJ_BETON]]))</f>
        <v>0</v>
      </c>
      <c r="K8325" s="2" t="s">
        <v>23031</v>
      </c>
    </row>
    <row r="8326" spans="1:11" ht="14.25" x14ac:dyDescent="0.2">
      <c r="A8326" s="2" t="s">
        <v>734</v>
      </c>
      <c r="B8326" s="124" t="s">
        <v>11131</v>
      </c>
      <c r="C8326" s="124"/>
      <c r="D8326" s="126">
        <v>1.9</v>
      </c>
      <c r="E8326" s="124" t="s">
        <v>770</v>
      </c>
      <c r="F8326" s="124">
        <v>0</v>
      </c>
      <c r="G8326" s="2" t="s">
        <v>20911</v>
      </c>
      <c r="H8326" s="130"/>
      <c r="I8326" s="134"/>
      <c r="J8326" s="123">
        <f>IF(OR(tbl_Metraj22[[#This Row],[TARIH]]="",tbl_Metraj22[[#This Row],[TARIH]]="-"),0,IF(tbl_Metraj22[[#This Row],[YUZDE]]=0,tbl_Metraj22[[#This Row],[METRAJ_BETON]],tbl_Metraj22[[#This Row],[YUZDE]]*tbl_Metraj22[[#This Row],[METRAJ_BETON]]))</f>
        <v>0</v>
      </c>
      <c r="K8326" s="2" t="s">
        <v>22993</v>
      </c>
    </row>
    <row r="8327" spans="1:11" ht="14.25" x14ac:dyDescent="0.2">
      <c r="A8327" s="2" t="s">
        <v>734</v>
      </c>
      <c r="B8327" s="124" t="s">
        <v>11132</v>
      </c>
      <c r="C8327" s="124"/>
      <c r="D8327" s="126">
        <v>1.98</v>
      </c>
      <c r="E8327" s="124" t="s">
        <v>770</v>
      </c>
      <c r="F8327" s="124">
        <v>0</v>
      </c>
      <c r="G8327" s="2" t="s">
        <v>20912</v>
      </c>
      <c r="H8327" s="130"/>
      <c r="I8327" s="134"/>
      <c r="J8327" s="123">
        <f>IF(OR(tbl_Metraj22[[#This Row],[TARIH]]="",tbl_Metraj22[[#This Row],[TARIH]]="-"),0,IF(tbl_Metraj22[[#This Row],[YUZDE]]=0,tbl_Metraj22[[#This Row],[METRAJ_BETON]],tbl_Metraj22[[#This Row],[YUZDE]]*tbl_Metraj22[[#This Row],[METRAJ_BETON]]))</f>
        <v>0</v>
      </c>
      <c r="K8327" s="2" t="s">
        <v>23029</v>
      </c>
    </row>
    <row r="8328" spans="1:11" ht="14.25" x14ac:dyDescent="0.2">
      <c r="A8328" s="2" t="s">
        <v>734</v>
      </c>
      <c r="B8328" s="124" t="s">
        <v>11133</v>
      </c>
      <c r="C8328" s="124"/>
      <c r="D8328" s="126">
        <v>1.95</v>
      </c>
      <c r="E8328" s="124" t="s">
        <v>770</v>
      </c>
      <c r="F8328" s="124">
        <v>0</v>
      </c>
      <c r="G8328" s="2" t="s">
        <v>20913</v>
      </c>
      <c r="H8328" s="130"/>
      <c r="I8328" s="134"/>
      <c r="J8328" s="123">
        <f>IF(OR(tbl_Metraj22[[#This Row],[TARIH]]="",tbl_Metraj22[[#This Row],[TARIH]]="-"),0,IF(tbl_Metraj22[[#This Row],[YUZDE]]=0,tbl_Metraj22[[#This Row],[METRAJ_BETON]],tbl_Metraj22[[#This Row],[YUZDE]]*tbl_Metraj22[[#This Row],[METRAJ_BETON]]))</f>
        <v>0</v>
      </c>
      <c r="K8328" s="2" t="s">
        <v>22988</v>
      </c>
    </row>
    <row r="8329" spans="1:11" ht="14.25" x14ac:dyDescent="0.2">
      <c r="A8329" s="2" t="s">
        <v>734</v>
      </c>
      <c r="B8329" s="124" t="s">
        <v>11134</v>
      </c>
      <c r="C8329" s="124"/>
      <c r="D8329" s="126">
        <v>1.9</v>
      </c>
      <c r="E8329" s="124" t="s">
        <v>770</v>
      </c>
      <c r="F8329" s="124">
        <v>0</v>
      </c>
      <c r="G8329" s="2" t="s">
        <v>20914</v>
      </c>
      <c r="H8329" s="130"/>
      <c r="I8329" s="134"/>
      <c r="J8329" s="123">
        <f>IF(OR(tbl_Metraj22[[#This Row],[TARIH]]="",tbl_Metraj22[[#This Row],[TARIH]]="-"),0,IF(tbl_Metraj22[[#This Row],[YUZDE]]=0,tbl_Metraj22[[#This Row],[METRAJ_BETON]],tbl_Metraj22[[#This Row],[YUZDE]]*tbl_Metraj22[[#This Row],[METRAJ_BETON]]))</f>
        <v>0</v>
      </c>
      <c r="K8329" s="2" t="s">
        <v>23004</v>
      </c>
    </row>
    <row r="8330" spans="1:11" ht="14.25" x14ac:dyDescent="0.2">
      <c r="A8330" s="2" t="s">
        <v>734</v>
      </c>
      <c r="B8330" s="124" t="s">
        <v>11135</v>
      </c>
      <c r="C8330" s="124"/>
      <c r="D8330" s="126">
        <v>3.51</v>
      </c>
      <c r="E8330" s="124" t="s">
        <v>770</v>
      </c>
      <c r="F8330" s="124">
        <v>0</v>
      </c>
      <c r="G8330" s="2" t="s">
        <v>20915</v>
      </c>
      <c r="H8330" s="130"/>
      <c r="I8330" s="134"/>
      <c r="J8330" s="123">
        <f>IF(OR(tbl_Metraj22[[#This Row],[TARIH]]="",tbl_Metraj22[[#This Row],[TARIH]]="-"),0,IF(tbl_Metraj22[[#This Row],[YUZDE]]=0,tbl_Metraj22[[#This Row],[METRAJ_BETON]],tbl_Metraj22[[#This Row],[YUZDE]]*tbl_Metraj22[[#This Row],[METRAJ_BETON]]))</f>
        <v>0</v>
      </c>
      <c r="K8330" s="2" t="s">
        <v>23038</v>
      </c>
    </row>
    <row r="8331" spans="1:11" ht="14.25" x14ac:dyDescent="0.2">
      <c r="A8331" s="2" t="s">
        <v>734</v>
      </c>
      <c r="B8331" s="124" t="s">
        <v>11136</v>
      </c>
      <c r="C8331" s="124"/>
      <c r="D8331" s="126">
        <v>3.78</v>
      </c>
      <c r="E8331" s="124" t="s">
        <v>770</v>
      </c>
      <c r="F8331" s="124">
        <v>0</v>
      </c>
      <c r="G8331" s="2" t="s">
        <v>20916</v>
      </c>
      <c r="H8331" s="130"/>
      <c r="I8331" s="134"/>
      <c r="J8331" s="123">
        <f>IF(OR(tbl_Metraj22[[#This Row],[TARIH]]="",tbl_Metraj22[[#This Row],[TARIH]]="-"),0,IF(tbl_Metraj22[[#This Row],[YUZDE]]=0,tbl_Metraj22[[#This Row],[METRAJ_BETON]],tbl_Metraj22[[#This Row],[YUZDE]]*tbl_Metraj22[[#This Row],[METRAJ_BETON]]))</f>
        <v>0</v>
      </c>
      <c r="K8331" s="2" t="s">
        <v>22989</v>
      </c>
    </row>
    <row r="8332" spans="1:11" ht="14.25" x14ac:dyDescent="0.2">
      <c r="A8332" s="2" t="s">
        <v>734</v>
      </c>
      <c r="B8332" s="124" t="s">
        <v>11137</v>
      </c>
      <c r="C8332" s="124"/>
      <c r="D8332" s="126">
        <v>4.28</v>
      </c>
      <c r="E8332" s="124" t="s">
        <v>770</v>
      </c>
      <c r="F8332" s="124">
        <v>0</v>
      </c>
      <c r="G8332" s="2" t="s">
        <v>20917</v>
      </c>
      <c r="H8332" s="130"/>
      <c r="I8332" s="134"/>
      <c r="J8332" s="123">
        <f>IF(OR(tbl_Metraj22[[#This Row],[TARIH]]="",tbl_Metraj22[[#This Row],[TARIH]]="-"),0,IF(tbl_Metraj22[[#This Row],[YUZDE]]=0,tbl_Metraj22[[#This Row],[METRAJ_BETON]],tbl_Metraj22[[#This Row],[YUZDE]]*tbl_Metraj22[[#This Row],[METRAJ_BETON]]))</f>
        <v>0</v>
      </c>
      <c r="K8332" s="2" t="s">
        <v>22959</v>
      </c>
    </row>
    <row r="8333" spans="1:11" ht="14.25" x14ac:dyDescent="0.2">
      <c r="A8333" s="2" t="s">
        <v>734</v>
      </c>
      <c r="B8333" s="124" t="s">
        <v>11138</v>
      </c>
      <c r="C8333" s="124"/>
      <c r="D8333" s="126">
        <v>2.6</v>
      </c>
      <c r="E8333" s="124" t="s">
        <v>770</v>
      </c>
      <c r="F8333" s="124">
        <v>0</v>
      </c>
      <c r="G8333" s="2" t="s">
        <v>20918</v>
      </c>
      <c r="H8333" s="130"/>
      <c r="I8333" s="134"/>
      <c r="J8333" s="123">
        <f>IF(OR(tbl_Metraj22[[#This Row],[TARIH]]="",tbl_Metraj22[[#This Row],[TARIH]]="-"),0,IF(tbl_Metraj22[[#This Row],[YUZDE]]=0,tbl_Metraj22[[#This Row],[METRAJ_BETON]],tbl_Metraj22[[#This Row],[YUZDE]]*tbl_Metraj22[[#This Row],[METRAJ_BETON]]))</f>
        <v>0</v>
      </c>
      <c r="K8333" s="2" t="s">
        <v>23686</v>
      </c>
    </row>
    <row r="8334" spans="1:11" ht="14.25" x14ac:dyDescent="0.2">
      <c r="A8334" s="2" t="s">
        <v>734</v>
      </c>
      <c r="B8334" s="124" t="s">
        <v>11139</v>
      </c>
      <c r="C8334" s="124"/>
      <c r="D8334" s="126">
        <v>0.78</v>
      </c>
      <c r="E8334" s="124" t="s">
        <v>770</v>
      </c>
      <c r="F8334" s="124">
        <v>0</v>
      </c>
      <c r="G8334" s="2" t="s">
        <v>20919</v>
      </c>
      <c r="H8334" s="130"/>
      <c r="I8334" s="134"/>
      <c r="J8334" s="123">
        <f>IF(OR(tbl_Metraj22[[#This Row],[TARIH]]="",tbl_Metraj22[[#This Row],[TARIH]]="-"),0,IF(tbl_Metraj22[[#This Row],[YUZDE]]=0,tbl_Metraj22[[#This Row],[METRAJ_BETON]],tbl_Metraj22[[#This Row],[YUZDE]]*tbl_Metraj22[[#This Row],[METRAJ_BETON]]))</f>
        <v>0</v>
      </c>
      <c r="K8334" s="2" t="e">
        <v>#N/A</v>
      </c>
    </row>
    <row r="8335" spans="1:11" ht="14.25" x14ac:dyDescent="0.2">
      <c r="A8335" s="2" t="s">
        <v>734</v>
      </c>
      <c r="B8335" s="124" t="s">
        <v>11140</v>
      </c>
      <c r="C8335" s="124"/>
      <c r="D8335" s="126">
        <v>1.02</v>
      </c>
      <c r="E8335" s="124" t="s">
        <v>770</v>
      </c>
      <c r="F8335" s="124">
        <v>0</v>
      </c>
      <c r="G8335" s="2" t="s">
        <v>20920</v>
      </c>
      <c r="H8335" s="130"/>
      <c r="I8335" s="134"/>
      <c r="J8335" s="123">
        <f>IF(OR(tbl_Metraj22[[#This Row],[TARIH]]="",tbl_Metraj22[[#This Row],[TARIH]]="-"),0,IF(tbl_Metraj22[[#This Row],[YUZDE]]=0,tbl_Metraj22[[#This Row],[METRAJ_BETON]],tbl_Metraj22[[#This Row],[YUZDE]]*tbl_Metraj22[[#This Row],[METRAJ_BETON]]))</f>
        <v>0</v>
      </c>
      <c r="K8335" s="2" t="s">
        <v>23009</v>
      </c>
    </row>
    <row r="8336" spans="1:11" ht="14.25" x14ac:dyDescent="0.2">
      <c r="A8336" s="2" t="s">
        <v>734</v>
      </c>
      <c r="B8336" s="124" t="s">
        <v>11141</v>
      </c>
      <c r="C8336" s="124"/>
      <c r="D8336" s="126">
        <v>0.9</v>
      </c>
      <c r="E8336" s="124" t="s">
        <v>770</v>
      </c>
      <c r="F8336" s="124">
        <v>0</v>
      </c>
      <c r="G8336" s="2" t="s">
        <v>20921</v>
      </c>
      <c r="H8336" s="130"/>
      <c r="I8336" s="134"/>
      <c r="J8336" s="123">
        <f>IF(OR(tbl_Metraj22[[#This Row],[TARIH]]="",tbl_Metraj22[[#This Row],[TARIH]]="-"),0,IF(tbl_Metraj22[[#This Row],[YUZDE]]=0,tbl_Metraj22[[#This Row],[METRAJ_BETON]],tbl_Metraj22[[#This Row],[YUZDE]]*tbl_Metraj22[[#This Row],[METRAJ_BETON]]))</f>
        <v>0</v>
      </c>
      <c r="K8336" s="2" t="e">
        <v>#N/A</v>
      </c>
    </row>
    <row r="8337" spans="1:11" ht="14.25" x14ac:dyDescent="0.2">
      <c r="A8337" s="2" t="s">
        <v>734</v>
      </c>
      <c r="B8337" s="124" t="s">
        <v>11142</v>
      </c>
      <c r="C8337" s="124"/>
      <c r="D8337" s="126">
        <v>0.72</v>
      </c>
      <c r="E8337" s="124" t="s">
        <v>770</v>
      </c>
      <c r="F8337" s="124">
        <v>0</v>
      </c>
      <c r="G8337" s="2" t="s">
        <v>20922</v>
      </c>
      <c r="H8337" s="130"/>
      <c r="I8337" s="134"/>
      <c r="J8337" s="123">
        <f>IF(OR(tbl_Metraj22[[#This Row],[TARIH]]="",tbl_Metraj22[[#This Row],[TARIH]]="-"),0,IF(tbl_Metraj22[[#This Row],[YUZDE]]=0,tbl_Metraj22[[#This Row],[METRAJ_BETON]],tbl_Metraj22[[#This Row],[YUZDE]]*tbl_Metraj22[[#This Row],[METRAJ_BETON]]))</f>
        <v>0</v>
      </c>
      <c r="K8337" s="2" t="s">
        <v>22996</v>
      </c>
    </row>
    <row r="8338" spans="1:11" ht="14.25" x14ac:dyDescent="0.2">
      <c r="A8338" s="2" t="s">
        <v>734</v>
      </c>
      <c r="B8338" s="124" t="s">
        <v>11143</v>
      </c>
      <c r="C8338" s="124"/>
      <c r="D8338" s="126">
        <v>3.08</v>
      </c>
      <c r="E8338" s="124" t="s">
        <v>770</v>
      </c>
      <c r="F8338" s="124">
        <v>0</v>
      </c>
      <c r="G8338" s="2" t="s">
        <v>20923</v>
      </c>
      <c r="H8338" s="130"/>
      <c r="I8338" s="134"/>
      <c r="J8338" s="123">
        <f>IF(OR(tbl_Metraj22[[#This Row],[TARIH]]="",tbl_Metraj22[[#This Row],[TARIH]]="-"),0,IF(tbl_Metraj22[[#This Row],[YUZDE]]=0,tbl_Metraj22[[#This Row],[METRAJ_BETON]],tbl_Metraj22[[#This Row],[YUZDE]]*tbl_Metraj22[[#This Row],[METRAJ_BETON]]))</f>
        <v>0</v>
      </c>
      <c r="K8338" s="2" t="s">
        <v>23021</v>
      </c>
    </row>
    <row r="8339" spans="1:11" ht="14.25" x14ac:dyDescent="0.2">
      <c r="A8339" s="2" t="s">
        <v>734</v>
      </c>
      <c r="B8339" s="124" t="s">
        <v>11144</v>
      </c>
      <c r="C8339" s="124"/>
      <c r="D8339" s="126">
        <v>0.61</v>
      </c>
      <c r="E8339" s="124" t="s">
        <v>770</v>
      </c>
      <c r="F8339" s="124">
        <v>0</v>
      </c>
      <c r="G8339" s="2" t="s">
        <v>20924</v>
      </c>
      <c r="H8339" s="130"/>
      <c r="I8339" s="134"/>
      <c r="J8339" s="123">
        <f>IF(OR(tbl_Metraj22[[#This Row],[TARIH]]="",tbl_Metraj22[[#This Row],[TARIH]]="-"),0,IF(tbl_Metraj22[[#This Row],[YUZDE]]=0,tbl_Metraj22[[#This Row],[METRAJ_BETON]],tbl_Metraj22[[#This Row],[YUZDE]]*tbl_Metraj22[[#This Row],[METRAJ_BETON]]))</f>
        <v>0</v>
      </c>
      <c r="K8339" s="2" t="e">
        <v>#N/A</v>
      </c>
    </row>
    <row r="8340" spans="1:11" ht="14.25" x14ac:dyDescent="0.2">
      <c r="A8340" s="2" t="s">
        <v>734</v>
      </c>
      <c r="B8340" s="124" t="s">
        <v>11145</v>
      </c>
      <c r="C8340" s="124"/>
      <c r="D8340" s="126">
        <v>0.61</v>
      </c>
      <c r="E8340" s="124" t="s">
        <v>770</v>
      </c>
      <c r="F8340" s="124">
        <v>0</v>
      </c>
      <c r="G8340" s="2" t="s">
        <v>20925</v>
      </c>
      <c r="H8340" s="130"/>
      <c r="I8340" s="134"/>
      <c r="J8340" s="123">
        <f>IF(OR(tbl_Metraj22[[#This Row],[TARIH]]="",tbl_Metraj22[[#This Row],[TARIH]]="-"),0,IF(tbl_Metraj22[[#This Row],[YUZDE]]=0,tbl_Metraj22[[#This Row],[METRAJ_BETON]],tbl_Metraj22[[#This Row],[YUZDE]]*tbl_Metraj22[[#This Row],[METRAJ_BETON]]))</f>
        <v>0</v>
      </c>
      <c r="K8340" s="2" t="s">
        <v>22997</v>
      </c>
    </row>
    <row r="8341" spans="1:11" ht="14.25" x14ac:dyDescent="0.2">
      <c r="A8341" s="2" t="s">
        <v>734</v>
      </c>
      <c r="B8341" s="124" t="s">
        <v>11146</v>
      </c>
      <c r="C8341" s="124"/>
      <c r="D8341" s="126">
        <v>1.92</v>
      </c>
      <c r="E8341" s="124" t="s">
        <v>770</v>
      </c>
      <c r="F8341" s="124">
        <v>0</v>
      </c>
      <c r="G8341" s="2" t="s">
        <v>20926</v>
      </c>
      <c r="H8341" s="130"/>
      <c r="I8341" s="134"/>
      <c r="J8341" s="123">
        <f>IF(OR(tbl_Metraj22[[#This Row],[TARIH]]="",tbl_Metraj22[[#This Row],[TARIH]]="-"),0,IF(tbl_Metraj22[[#This Row],[YUZDE]]=0,tbl_Metraj22[[#This Row],[METRAJ_BETON]],tbl_Metraj22[[#This Row],[YUZDE]]*tbl_Metraj22[[#This Row],[METRAJ_BETON]]))</f>
        <v>0</v>
      </c>
      <c r="K8341" s="2" t="s">
        <v>23644</v>
      </c>
    </row>
    <row r="8342" spans="1:11" ht="14.25" x14ac:dyDescent="0.2">
      <c r="A8342" s="2" t="s">
        <v>734</v>
      </c>
      <c r="B8342" s="124" t="s">
        <v>11147</v>
      </c>
      <c r="C8342" s="124"/>
      <c r="D8342" s="126">
        <v>2.14</v>
      </c>
      <c r="E8342" s="124" t="s">
        <v>770</v>
      </c>
      <c r="F8342" s="124">
        <v>0</v>
      </c>
      <c r="G8342" s="2" t="s">
        <v>20927</v>
      </c>
      <c r="H8342" s="130"/>
      <c r="I8342" s="134"/>
      <c r="J8342" s="123">
        <f>IF(OR(tbl_Metraj22[[#This Row],[TARIH]]="",tbl_Metraj22[[#This Row],[TARIH]]="-"),0,IF(tbl_Metraj22[[#This Row],[YUZDE]]=0,tbl_Metraj22[[#This Row],[METRAJ_BETON]],tbl_Metraj22[[#This Row],[YUZDE]]*tbl_Metraj22[[#This Row],[METRAJ_BETON]]))</f>
        <v>0</v>
      </c>
      <c r="K8342" s="2" t="s">
        <v>23049</v>
      </c>
    </row>
    <row r="8343" spans="1:11" ht="14.25" x14ac:dyDescent="0.2">
      <c r="A8343" s="2" t="s">
        <v>734</v>
      </c>
      <c r="B8343" s="124" t="s">
        <v>11148</v>
      </c>
      <c r="C8343" s="124"/>
      <c r="D8343" s="126">
        <v>3.08</v>
      </c>
      <c r="E8343" s="124" t="s">
        <v>770</v>
      </c>
      <c r="F8343" s="124">
        <v>0</v>
      </c>
      <c r="G8343" s="2" t="s">
        <v>20928</v>
      </c>
      <c r="H8343" s="130"/>
      <c r="I8343" s="134"/>
      <c r="J8343" s="123">
        <f>IF(OR(tbl_Metraj22[[#This Row],[TARIH]]="",tbl_Metraj22[[#This Row],[TARIH]]="-"),0,IF(tbl_Metraj22[[#This Row],[YUZDE]]=0,tbl_Metraj22[[#This Row],[METRAJ_BETON]],tbl_Metraj22[[#This Row],[YUZDE]]*tbl_Metraj22[[#This Row],[METRAJ_BETON]]))</f>
        <v>0</v>
      </c>
      <c r="K8343" s="2" t="s">
        <v>23023</v>
      </c>
    </row>
    <row r="8344" spans="1:11" ht="14.25" x14ac:dyDescent="0.2">
      <c r="A8344" s="2" t="s">
        <v>734</v>
      </c>
      <c r="B8344" s="124" t="s">
        <v>11149</v>
      </c>
      <c r="C8344" s="124"/>
      <c r="D8344" s="126">
        <v>0.88</v>
      </c>
      <c r="E8344" s="124" t="s">
        <v>770</v>
      </c>
      <c r="F8344" s="124">
        <v>0</v>
      </c>
      <c r="G8344" s="2" t="s">
        <v>20929</v>
      </c>
      <c r="H8344" s="130"/>
      <c r="I8344" s="134"/>
      <c r="J8344" s="123">
        <f>IF(OR(tbl_Metraj22[[#This Row],[TARIH]]="",tbl_Metraj22[[#This Row],[TARIH]]="-"),0,IF(tbl_Metraj22[[#This Row],[YUZDE]]=0,tbl_Metraj22[[#This Row],[METRAJ_BETON]],tbl_Metraj22[[#This Row],[YUZDE]]*tbl_Metraj22[[#This Row],[METRAJ_BETON]]))</f>
        <v>0</v>
      </c>
      <c r="K8344" s="2" t="s">
        <v>23640</v>
      </c>
    </row>
    <row r="8345" spans="1:11" ht="14.25" x14ac:dyDescent="0.2">
      <c r="A8345" s="2" t="s">
        <v>734</v>
      </c>
      <c r="B8345" s="124" t="s">
        <v>11150</v>
      </c>
      <c r="C8345" s="124"/>
      <c r="D8345" s="126">
        <v>0.83</v>
      </c>
      <c r="E8345" s="124" t="s">
        <v>770</v>
      </c>
      <c r="F8345" s="124">
        <v>0</v>
      </c>
      <c r="G8345" s="2" t="s">
        <v>20930</v>
      </c>
      <c r="H8345" s="130"/>
      <c r="I8345" s="134"/>
      <c r="J8345" s="123">
        <f>IF(OR(tbl_Metraj22[[#This Row],[TARIH]]="",tbl_Metraj22[[#This Row],[TARIH]]="-"),0,IF(tbl_Metraj22[[#This Row],[YUZDE]]=0,tbl_Metraj22[[#This Row],[METRAJ_BETON]],tbl_Metraj22[[#This Row],[YUZDE]]*tbl_Metraj22[[#This Row],[METRAJ_BETON]]))</f>
        <v>0</v>
      </c>
      <c r="K8345" s="2" t="s">
        <v>23047</v>
      </c>
    </row>
    <row r="8346" spans="1:11" ht="14.25" x14ac:dyDescent="0.2">
      <c r="A8346" s="2" t="s">
        <v>734</v>
      </c>
      <c r="B8346" s="124" t="s">
        <v>11151</v>
      </c>
      <c r="C8346" s="124"/>
      <c r="D8346" s="126">
        <v>1.06</v>
      </c>
      <c r="E8346" s="124" t="s">
        <v>770</v>
      </c>
      <c r="F8346" s="124">
        <v>0</v>
      </c>
      <c r="G8346" s="2" t="s">
        <v>20931</v>
      </c>
      <c r="H8346" s="130"/>
      <c r="I8346" s="134"/>
      <c r="J8346" s="123">
        <f>IF(OR(tbl_Metraj22[[#This Row],[TARIH]]="",tbl_Metraj22[[#This Row],[TARIH]]="-"),0,IF(tbl_Metraj22[[#This Row],[YUZDE]]=0,tbl_Metraj22[[#This Row],[METRAJ_BETON]],tbl_Metraj22[[#This Row],[YUZDE]]*tbl_Metraj22[[#This Row],[METRAJ_BETON]]))</f>
        <v>0</v>
      </c>
      <c r="K8346" s="2" t="s">
        <v>23010</v>
      </c>
    </row>
    <row r="8347" spans="1:11" ht="14.25" x14ac:dyDescent="0.2">
      <c r="A8347" s="2" t="s">
        <v>734</v>
      </c>
      <c r="B8347" s="124" t="s">
        <v>11152</v>
      </c>
      <c r="C8347" s="124"/>
      <c r="D8347" s="126">
        <v>1.94</v>
      </c>
      <c r="E8347" s="124" t="s">
        <v>770</v>
      </c>
      <c r="F8347" s="124">
        <v>0</v>
      </c>
      <c r="G8347" s="2" t="s">
        <v>20932</v>
      </c>
      <c r="H8347" s="130"/>
      <c r="I8347" s="134"/>
      <c r="J8347" s="123">
        <f>IF(OR(tbl_Metraj22[[#This Row],[TARIH]]="",tbl_Metraj22[[#This Row],[TARIH]]="-"),0,IF(tbl_Metraj22[[#This Row],[YUZDE]]=0,tbl_Metraj22[[#This Row],[METRAJ_BETON]],tbl_Metraj22[[#This Row],[YUZDE]]*tbl_Metraj22[[#This Row],[METRAJ_BETON]]))</f>
        <v>0</v>
      </c>
      <c r="K8347" s="2" t="s">
        <v>23018</v>
      </c>
    </row>
    <row r="8348" spans="1:11" ht="14.25" x14ac:dyDescent="0.2">
      <c r="A8348" s="2" t="s">
        <v>734</v>
      </c>
      <c r="B8348" s="124" t="s">
        <v>11153</v>
      </c>
      <c r="C8348" s="124"/>
      <c r="D8348" s="126">
        <v>1.94</v>
      </c>
      <c r="E8348" s="124" t="s">
        <v>770</v>
      </c>
      <c r="F8348" s="124">
        <v>0</v>
      </c>
      <c r="G8348" s="2" t="s">
        <v>20933</v>
      </c>
      <c r="H8348" s="130"/>
      <c r="I8348" s="134"/>
      <c r="J8348" s="123">
        <f>IF(OR(tbl_Metraj22[[#This Row],[TARIH]]="",tbl_Metraj22[[#This Row],[TARIH]]="-"),0,IF(tbl_Metraj22[[#This Row],[YUZDE]]=0,tbl_Metraj22[[#This Row],[METRAJ_BETON]],tbl_Metraj22[[#This Row],[YUZDE]]*tbl_Metraj22[[#This Row],[METRAJ_BETON]]))</f>
        <v>0</v>
      </c>
      <c r="K8348" s="2" t="s">
        <v>23014</v>
      </c>
    </row>
    <row r="8349" spans="1:11" ht="14.25" x14ac:dyDescent="0.2">
      <c r="A8349" s="2" t="s">
        <v>734</v>
      </c>
      <c r="B8349" s="124" t="s">
        <v>11154</v>
      </c>
      <c r="C8349" s="124"/>
      <c r="D8349" s="126">
        <v>1.53</v>
      </c>
      <c r="E8349" s="124" t="s">
        <v>770</v>
      </c>
      <c r="F8349" s="124">
        <v>0</v>
      </c>
      <c r="G8349" s="2" t="s">
        <v>20934</v>
      </c>
      <c r="H8349" s="130"/>
      <c r="I8349" s="134"/>
      <c r="J8349" s="123">
        <f>IF(OR(tbl_Metraj22[[#This Row],[TARIH]]="",tbl_Metraj22[[#This Row],[TARIH]]="-"),0,IF(tbl_Metraj22[[#This Row],[YUZDE]]=0,tbl_Metraj22[[#This Row],[METRAJ_BETON]],tbl_Metraj22[[#This Row],[YUZDE]]*tbl_Metraj22[[#This Row],[METRAJ_BETON]]))</f>
        <v>0</v>
      </c>
      <c r="K8349" s="2" t="e">
        <v>#N/A</v>
      </c>
    </row>
    <row r="8350" spans="1:11" ht="14.25" x14ac:dyDescent="0.2">
      <c r="A8350" s="2" t="s">
        <v>734</v>
      </c>
      <c r="B8350" s="124" t="s">
        <v>11155</v>
      </c>
      <c r="C8350" s="124"/>
      <c r="D8350" s="126">
        <v>1.1599999999999999</v>
      </c>
      <c r="E8350" s="124" t="s">
        <v>770</v>
      </c>
      <c r="F8350" s="124">
        <v>0</v>
      </c>
      <c r="G8350" s="2" t="s">
        <v>20935</v>
      </c>
      <c r="H8350" s="130"/>
      <c r="I8350" s="134"/>
      <c r="J8350" s="123">
        <f>IF(OR(tbl_Metraj22[[#This Row],[TARIH]]="",tbl_Metraj22[[#This Row],[TARIH]]="-"),0,IF(tbl_Metraj22[[#This Row],[YUZDE]]=0,tbl_Metraj22[[#This Row],[METRAJ_BETON]],tbl_Metraj22[[#This Row],[YUZDE]]*tbl_Metraj22[[#This Row],[METRAJ_BETON]]))</f>
        <v>0</v>
      </c>
      <c r="K8350" s="2" t="s">
        <v>23681</v>
      </c>
    </row>
    <row r="8351" spans="1:11" ht="14.25" x14ac:dyDescent="0.2">
      <c r="A8351" s="2" t="s">
        <v>734</v>
      </c>
      <c r="B8351" s="124" t="s">
        <v>11156</v>
      </c>
      <c r="C8351" s="124"/>
      <c r="D8351" s="126">
        <v>0.95</v>
      </c>
      <c r="E8351" s="124" t="s">
        <v>770</v>
      </c>
      <c r="F8351" s="124">
        <v>0</v>
      </c>
      <c r="G8351" s="2" t="s">
        <v>20936</v>
      </c>
      <c r="H8351" s="130"/>
      <c r="I8351" s="134"/>
      <c r="J8351" s="123">
        <f>IF(OR(tbl_Metraj22[[#This Row],[TARIH]]="",tbl_Metraj22[[#This Row],[TARIH]]="-"),0,IF(tbl_Metraj22[[#This Row],[YUZDE]]=0,tbl_Metraj22[[#This Row],[METRAJ_BETON]],tbl_Metraj22[[#This Row],[YUZDE]]*tbl_Metraj22[[#This Row],[METRAJ_BETON]]))</f>
        <v>0</v>
      </c>
      <c r="K8351" s="2" t="s">
        <v>23001</v>
      </c>
    </row>
    <row r="8352" spans="1:11" ht="14.25" x14ac:dyDescent="0.2">
      <c r="A8352" s="2" t="s">
        <v>734</v>
      </c>
      <c r="B8352" s="124" t="s">
        <v>11157</v>
      </c>
      <c r="C8352" s="124"/>
      <c r="D8352" s="126">
        <v>3.24</v>
      </c>
      <c r="E8352" s="124" t="s">
        <v>770</v>
      </c>
      <c r="F8352" s="124">
        <v>0</v>
      </c>
      <c r="G8352" s="2" t="s">
        <v>20937</v>
      </c>
      <c r="H8352" s="130"/>
      <c r="I8352" s="134"/>
      <c r="J8352" s="123">
        <f>IF(OR(tbl_Metraj22[[#This Row],[TARIH]]="",tbl_Metraj22[[#This Row],[TARIH]]="-"),0,IF(tbl_Metraj22[[#This Row],[YUZDE]]=0,tbl_Metraj22[[#This Row],[METRAJ_BETON]],tbl_Metraj22[[#This Row],[YUZDE]]*tbl_Metraj22[[#This Row],[METRAJ_BETON]]))</f>
        <v>0</v>
      </c>
      <c r="K8352" s="2" t="s">
        <v>22984</v>
      </c>
    </row>
    <row r="8353" spans="1:11" ht="14.25" x14ac:dyDescent="0.2">
      <c r="A8353" s="2" t="s">
        <v>734</v>
      </c>
      <c r="B8353" s="124" t="s">
        <v>11158</v>
      </c>
      <c r="C8353" s="124"/>
      <c r="D8353" s="126">
        <v>3.74</v>
      </c>
      <c r="E8353" s="124" t="s">
        <v>770</v>
      </c>
      <c r="F8353" s="124">
        <v>0</v>
      </c>
      <c r="G8353" s="2" t="s">
        <v>20938</v>
      </c>
      <c r="H8353" s="130"/>
      <c r="I8353" s="134"/>
      <c r="J8353" s="123">
        <f>IF(OR(tbl_Metraj22[[#This Row],[TARIH]]="",tbl_Metraj22[[#This Row],[TARIH]]="-"),0,IF(tbl_Metraj22[[#This Row],[YUZDE]]=0,tbl_Metraj22[[#This Row],[METRAJ_BETON]],tbl_Metraj22[[#This Row],[YUZDE]]*tbl_Metraj22[[#This Row],[METRAJ_BETON]]))</f>
        <v>0</v>
      </c>
      <c r="K8353" s="2" t="s">
        <v>22964</v>
      </c>
    </row>
    <row r="8354" spans="1:11" ht="14.25" x14ac:dyDescent="0.2">
      <c r="A8354" s="2" t="s">
        <v>734</v>
      </c>
      <c r="B8354" s="124" t="s">
        <v>11159</v>
      </c>
      <c r="C8354" s="124"/>
      <c r="D8354" s="126">
        <v>1.62</v>
      </c>
      <c r="E8354" s="124" t="s">
        <v>770</v>
      </c>
      <c r="F8354" s="124">
        <v>0</v>
      </c>
      <c r="G8354" s="2" t="s">
        <v>20939</v>
      </c>
      <c r="H8354" s="130"/>
      <c r="I8354" s="134"/>
      <c r="J8354" s="123">
        <f>IF(OR(tbl_Metraj22[[#This Row],[TARIH]]="",tbl_Metraj22[[#This Row],[TARIH]]="-"),0,IF(tbl_Metraj22[[#This Row],[YUZDE]]=0,tbl_Metraj22[[#This Row],[METRAJ_BETON]],tbl_Metraj22[[#This Row],[YUZDE]]*tbl_Metraj22[[#This Row],[METRAJ_BETON]]))</f>
        <v>0</v>
      </c>
      <c r="K8354" s="2" t="s">
        <v>22958</v>
      </c>
    </row>
    <row r="8355" spans="1:11" ht="14.25" x14ac:dyDescent="0.2">
      <c r="A8355" s="2" t="s">
        <v>734</v>
      </c>
      <c r="B8355" s="124" t="s">
        <v>11160</v>
      </c>
      <c r="C8355" s="124"/>
      <c r="D8355" s="126">
        <v>0.33</v>
      </c>
      <c r="E8355" s="124" t="s">
        <v>770</v>
      </c>
      <c r="F8355" s="124">
        <v>0</v>
      </c>
      <c r="G8355" s="2" t="s">
        <v>20940</v>
      </c>
      <c r="H8355" s="130"/>
      <c r="I8355" s="134"/>
      <c r="J8355" s="123">
        <f>IF(OR(tbl_Metraj22[[#This Row],[TARIH]]="",tbl_Metraj22[[#This Row],[TARIH]]="-"),0,IF(tbl_Metraj22[[#This Row],[YUZDE]]=0,tbl_Metraj22[[#This Row],[METRAJ_BETON]],tbl_Metraj22[[#This Row],[YUZDE]]*tbl_Metraj22[[#This Row],[METRAJ_BETON]]))</f>
        <v>0</v>
      </c>
      <c r="K8355" s="2" t="e">
        <v>#N/A</v>
      </c>
    </row>
    <row r="8356" spans="1:11" ht="14.25" x14ac:dyDescent="0.2">
      <c r="A8356" s="2" t="s">
        <v>734</v>
      </c>
      <c r="B8356" s="124" t="s">
        <v>11161</v>
      </c>
      <c r="C8356" s="124"/>
      <c r="D8356" s="126">
        <v>0.95</v>
      </c>
      <c r="E8356" s="124" t="s">
        <v>770</v>
      </c>
      <c r="F8356" s="124">
        <v>0</v>
      </c>
      <c r="G8356" s="2" t="s">
        <v>20941</v>
      </c>
      <c r="H8356" s="130"/>
      <c r="I8356" s="134"/>
      <c r="J8356" s="123">
        <f>IF(OR(tbl_Metraj22[[#This Row],[TARIH]]="",tbl_Metraj22[[#This Row],[TARIH]]="-"),0,IF(tbl_Metraj22[[#This Row],[YUZDE]]=0,tbl_Metraj22[[#This Row],[METRAJ_BETON]],tbl_Metraj22[[#This Row],[YUZDE]]*tbl_Metraj22[[#This Row],[METRAJ_BETON]]))</f>
        <v>0</v>
      </c>
      <c r="K8356" s="2" t="e">
        <v>#N/A</v>
      </c>
    </row>
    <row r="8357" spans="1:11" ht="14.25" x14ac:dyDescent="0.2">
      <c r="A8357" s="2" t="s">
        <v>734</v>
      </c>
      <c r="B8357" s="124" t="s">
        <v>11162</v>
      </c>
      <c r="C8357" s="124"/>
      <c r="D8357" s="126">
        <v>1.32</v>
      </c>
      <c r="E8357" s="124" t="s">
        <v>770</v>
      </c>
      <c r="F8357" s="124">
        <v>0</v>
      </c>
      <c r="G8357" s="2" t="s">
        <v>20942</v>
      </c>
      <c r="H8357" s="130"/>
      <c r="I8357" s="134"/>
      <c r="J8357" s="123">
        <f>IF(OR(tbl_Metraj22[[#This Row],[TARIH]]="",tbl_Metraj22[[#This Row],[TARIH]]="-"),0,IF(tbl_Metraj22[[#This Row],[YUZDE]]=0,tbl_Metraj22[[#This Row],[METRAJ_BETON]],tbl_Metraj22[[#This Row],[YUZDE]]*tbl_Metraj22[[#This Row],[METRAJ_BETON]]))</f>
        <v>0</v>
      </c>
      <c r="K8357" s="2" t="s">
        <v>22950</v>
      </c>
    </row>
    <row r="8358" spans="1:11" ht="14.25" x14ac:dyDescent="0.2">
      <c r="A8358" s="2" t="s">
        <v>734</v>
      </c>
      <c r="B8358" s="124" t="s">
        <v>11163</v>
      </c>
      <c r="C8358" s="124"/>
      <c r="D8358" s="126">
        <v>1.08</v>
      </c>
      <c r="E8358" s="124" t="s">
        <v>770</v>
      </c>
      <c r="F8358" s="124">
        <v>0</v>
      </c>
      <c r="G8358" s="2" t="s">
        <v>20943</v>
      </c>
      <c r="H8358" s="130"/>
      <c r="I8358" s="134"/>
      <c r="J8358" s="123">
        <f>IF(OR(tbl_Metraj22[[#This Row],[TARIH]]="",tbl_Metraj22[[#This Row],[TARIH]]="-"),0,IF(tbl_Metraj22[[#This Row],[YUZDE]]=0,tbl_Metraj22[[#This Row],[METRAJ_BETON]],tbl_Metraj22[[#This Row],[YUZDE]]*tbl_Metraj22[[#This Row],[METRAJ_BETON]]))</f>
        <v>0</v>
      </c>
      <c r="K8358" s="2" t="s">
        <v>22951</v>
      </c>
    </row>
    <row r="8359" spans="1:11" ht="14.25" x14ac:dyDescent="0.2">
      <c r="A8359" s="2" t="s">
        <v>734</v>
      </c>
      <c r="B8359" s="124" t="s">
        <v>11164</v>
      </c>
      <c r="C8359" s="124"/>
      <c r="D8359" s="126">
        <v>0.27</v>
      </c>
      <c r="E8359" s="124" t="s">
        <v>770</v>
      </c>
      <c r="F8359" s="124">
        <v>0</v>
      </c>
      <c r="G8359" s="2" t="s">
        <v>20944</v>
      </c>
      <c r="H8359" s="130"/>
      <c r="I8359" s="134"/>
      <c r="J8359" s="123">
        <f>IF(OR(tbl_Metraj22[[#This Row],[TARIH]]="",tbl_Metraj22[[#This Row],[TARIH]]="-"),0,IF(tbl_Metraj22[[#This Row],[YUZDE]]=0,tbl_Metraj22[[#This Row],[METRAJ_BETON]],tbl_Metraj22[[#This Row],[YUZDE]]*tbl_Metraj22[[#This Row],[METRAJ_BETON]]))</f>
        <v>0</v>
      </c>
      <c r="K8359" s="2" t="s">
        <v>23008</v>
      </c>
    </row>
    <row r="8360" spans="1:11" ht="14.25" x14ac:dyDescent="0.2">
      <c r="A8360" s="2" t="s">
        <v>734</v>
      </c>
      <c r="B8360" s="124" t="s">
        <v>11165</v>
      </c>
      <c r="C8360" s="124"/>
      <c r="D8360" s="126">
        <v>0.26</v>
      </c>
      <c r="E8360" s="124" t="s">
        <v>770</v>
      </c>
      <c r="F8360" s="124">
        <v>0</v>
      </c>
      <c r="G8360" s="2" t="s">
        <v>20945</v>
      </c>
      <c r="H8360" s="130"/>
      <c r="I8360" s="134"/>
      <c r="J8360" s="123">
        <f>IF(OR(tbl_Metraj22[[#This Row],[TARIH]]="",tbl_Metraj22[[#This Row],[TARIH]]="-"),0,IF(tbl_Metraj22[[#This Row],[YUZDE]]=0,tbl_Metraj22[[#This Row],[METRAJ_BETON]],tbl_Metraj22[[#This Row],[YUZDE]]*tbl_Metraj22[[#This Row],[METRAJ_BETON]]))</f>
        <v>0</v>
      </c>
      <c r="K8360" s="2" t="s">
        <v>22991</v>
      </c>
    </row>
    <row r="8361" spans="1:11" ht="14.25" x14ac:dyDescent="0.2">
      <c r="A8361" s="2" t="s">
        <v>734</v>
      </c>
      <c r="B8361" s="124" t="s">
        <v>11166</v>
      </c>
      <c r="C8361" s="124"/>
      <c r="D8361" s="126">
        <v>0.63</v>
      </c>
      <c r="E8361" s="124" t="s">
        <v>770</v>
      </c>
      <c r="F8361" s="124">
        <v>0</v>
      </c>
      <c r="G8361" s="2" t="s">
        <v>20946</v>
      </c>
      <c r="H8361" s="130"/>
      <c r="I8361" s="134"/>
      <c r="J8361" s="123">
        <f>IF(OR(tbl_Metraj22[[#This Row],[TARIH]]="",tbl_Metraj22[[#This Row],[TARIH]]="-"),0,IF(tbl_Metraj22[[#This Row],[YUZDE]]=0,tbl_Metraj22[[#This Row],[METRAJ_BETON]],tbl_Metraj22[[#This Row],[YUZDE]]*tbl_Metraj22[[#This Row],[METRAJ_BETON]]))</f>
        <v>0</v>
      </c>
      <c r="K8361" s="2" t="s">
        <v>22957</v>
      </c>
    </row>
    <row r="8362" spans="1:11" ht="14.25" x14ac:dyDescent="0.2">
      <c r="A8362" s="2" t="s">
        <v>734</v>
      </c>
      <c r="B8362" s="124" t="s">
        <v>11167</v>
      </c>
      <c r="C8362" s="124"/>
      <c r="D8362" s="126">
        <v>0.21</v>
      </c>
      <c r="E8362" s="124" t="s">
        <v>770</v>
      </c>
      <c r="F8362" s="124">
        <v>0</v>
      </c>
      <c r="G8362" s="2" t="s">
        <v>20947</v>
      </c>
      <c r="H8362" s="130"/>
      <c r="I8362" s="134"/>
      <c r="J8362" s="123">
        <f>IF(OR(tbl_Metraj22[[#This Row],[TARIH]]="",tbl_Metraj22[[#This Row],[TARIH]]="-"),0,IF(tbl_Metraj22[[#This Row],[YUZDE]]=0,tbl_Metraj22[[#This Row],[METRAJ_BETON]],tbl_Metraj22[[#This Row],[YUZDE]]*tbl_Metraj22[[#This Row],[METRAJ_BETON]]))</f>
        <v>0</v>
      </c>
      <c r="K8362" s="2" t="s">
        <v>23702</v>
      </c>
    </row>
    <row r="8363" spans="1:11" ht="14.25" x14ac:dyDescent="0.2">
      <c r="A8363" s="2" t="s">
        <v>734</v>
      </c>
      <c r="B8363" s="124" t="s">
        <v>11168</v>
      </c>
      <c r="C8363" s="124"/>
      <c r="D8363" s="126">
        <v>0.43</v>
      </c>
      <c r="E8363" s="124" t="s">
        <v>770</v>
      </c>
      <c r="F8363" s="124">
        <v>0</v>
      </c>
      <c r="G8363" s="2" t="s">
        <v>20948</v>
      </c>
      <c r="H8363" s="130"/>
      <c r="I8363" s="134"/>
      <c r="J8363" s="123">
        <f>IF(OR(tbl_Metraj22[[#This Row],[TARIH]]="",tbl_Metraj22[[#This Row],[TARIH]]="-"),0,IF(tbl_Metraj22[[#This Row],[YUZDE]]=0,tbl_Metraj22[[#This Row],[METRAJ_BETON]],tbl_Metraj22[[#This Row],[YUZDE]]*tbl_Metraj22[[#This Row],[METRAJ_BETON]]))</f>
        <v>0</v>
      </c>
      <c r="K8363" s="2" t="s">
        <v>23044</v>
      </c>
    </row>
    <row r="8364" spans="1:11" ht="14.25" x14ac:dyDescent="0.2">
      <c r="A8364" s="2" t="s">
        <v>734</v>
      </c>
      <c r="B8364" s="124" t="s">
        <v>11169</v>
      </c>
      <c r="C8364" s="124"/>
      <c r="D8364" s="126">
        <v>0.27</v>
      </c>
      <c r="E8364" s="124" t="s">
        <v>770</v>
      </c>
      <c r="F8364" s="124">
        <v>0</v>
      </c>
      <c r="G8364" s="2" t="s">
        <v>20949</v>
      </c>
      <c r="H8364" s="130"/>
      <c r="I8364" s="134"/>
      <c r="J8364" s="123">
        <f>IF(OR(tbl_Metraj22[[#This Row],[TARIH]]="",tbl_Metraj22[[#This Row],[TARIH]]="-"),0,IF(tbl_Metraj22[[#This Row],[YUZDE]]=0,tbl_Metraj22[[#This Row],[METRAJ_BETON]],tbl_Metraj22[[#This Row],[YUZDE]]*tbl_Metraj22[[#This Row],[METRAJ_BETON]]))</f>
        <v>0</v>
      </c>
      <c r="K8364" s="2" t="e">
        <v>#N/A</v>
      </c>
    </row>
    <row r="8365" spans="1:11" ht="14.25" x14ac:dyDescent="0.2">
      <c r="A8365" s="2" t="s">
        <v>734</v>
      </c>
      <c r="B8365" s="124" t="s">
        <v>11170</v>
      </c>
      <c r="C8365" s="124"/>
      <c r="D8365" s="126">
        <v>0.56000000000000005</v>
      </c>
      <c r="E8365" s="124" t="s">
        <v>770</v>
      </c>
      <c r="F8365" s="124">
        <v>0</v>
      </c>
      <c r="G8365" s="2" t="s">
        <v>20950</v>
      </c>
      <c r="H8365" s="130"/>
      <c r="I8365" s="134"/>
      <c r="J8365" s="123">
        <f>IF(OR(tbl_Metraj22[[#This Row],[TARIH]]="",tbl_Metraj22[[#This Row],[TARIH]]="-"),0,IF(tbl_Metraj22[[#This Row],[YUZDE]]=0,tbl_Metraj22[[#This Row],[METRAJ_BETON]],tbl_Metraj22[[#This Row],[YUZDE]]*tbl_Metraj22[[#This Row],[METRAJ_BETON]]))</f>
        <v>0</v>
      </c>
      <c r="K8365" s="2" t="s">
        <v>22977</v>
      </c>
    </row>
    <row r="8366" spans="1:11" ht="14.25" x14ac:dyDescent="0.2">
      <c r="A8366" s="2" t="s">
        <v>734</v>
      </c>
      <c r="B8366" s="124" t="s">
        <v>11171</v>
      </c>
      <c r="C8366" s="124"/>
      <c r="D8366" s="126">
        <v>0.24</v>
      </c>
      <c r="E8366" s="124" t="s">
        <v>770</v>
      </c>
      <c r="F8366" s="124">
        <v>0</v>
      </c>
      <c r="G8366" s="2" t="s">
        <v>20951</v>
      </c>
      <c r="H8366" s="130"/>
      <c r="I8366" s="134"/>
      <c r="J8366" s="123">
        <f>IF(OR(tbl_Metraj22[[#This Row],[TARIH]]="",tbl_Metraj22[[#This Row],[TARIH]]="-"),0,IF(tbl_Metraj22[[#This Row],[YUZDE]]=0,tbl_Metraj22[[#This Row],[METRAJ_BETON]],tbl_Metraj22[[#This Row],[YUZDE]]*tbl_Metraj22[[#This Row],[METRAJ_BETON]]))</f>
        <v>0</v>
      </c>
      <c r="K8366" s="2" t="s">
        <v>23655</v>
      </c>
    </row>
    <row r="8367" spans="1:11" ht="14.25" x14ac:dyDescent="0.2">
      <c r="A8367" s="2" t="s">
        <v>734</v>
      </c>
      <c r="B8367" s="124" t="s">
        <v>11172</v>
      </c>
      <c r="C8367" s="124"/>
      <c r="D8367" s="126">
        <v>0.43</v>
      </c>
      <c r="E8367" s="124" t="s">
        <v>770</v>
      </c>
      <c r="F8367" s="124">
        <v>0</v>
      </c>
      <c r="G8367" s="2" t="s">
        <v>20952</v>
      </c>
      <c r="H8367" s="130"/>
      <c r="I8367" s="134"/>
      <c r="J8367" s="123">
        <f>IF(OR(tbl_Metraj22[[#This Row],[TARIH]]="",tbl_Metraj22[[#This Row],[TARIH]]="-"),0,IF(tbl_Metraj22[[#This Row],[YUZDE]]=0,tbl_Metraj22[[#This Row],[METRAJ_BETON]],tbl_Metraj22[[#This Row],[YUZDE]]*tbl_Metraj22[[#This Row],[METRAJ_BETON]]))</f>
        <v>0</v>
      </c>
      <c r="K8367" s="2" t="s">
        <v>23002</v>
      </c>
    </row>
    <row r="8368" spans="1:11" ht="14.25" x14ac:dyDescent="0.2">
      <c r="A8368" s="2" t="s">
        <v>734</v>
      </c>
      <c r="B8368" s="124" t="s">
        <v>11173</v>
      </c>
      <c r="C8368" s="124"/>
      <c r="D8368" s="126">
        <v>1.1599999999999999</v>
      </c>
      <c r="E8368" s="124" t="s">
        <v>770</v>
      </c>
      <c r="F8368" s="124">
        <v>0</v>
      </c>
      <c r="G8368" s="2" t="s">
        <v>20953</v>
      </c>
      <c r="H8368" s="130"/>
      <c r="I8368" s="134"/>
      <c r="J8368" s="123">
        <f>IF(OR(tbl_Metraj22[[#This Row],[TARIH]]="",tbl_Metraj22[[#This Row],[TARIH]]="-"),0,IF(tbl_Metraj22[[#This Row],[YUZDE]]=0,tbl_Metraj22[[#This Row],[METRAJ_BETON]],tbl_Metraj22[[#This Row],[YUZDE]]*tbl_Metraj22[[#This Row],[METRAJ_BETON]]))</f>
        <v>0</v>
      </c>
      <c r="K8368" s="2" t="s">
        <v>22985</v>
      </c>
    </row>
    <row r="8369" spans="1:11" ht="14.25" x14ac:dyDescent="0.2">
      <c r="A8369" s="2" t="s">
        <v>734</v>
      </c>
      <c r="B8369" s="124" t="s">
        <v>11174</v>
      </c>
      <c r="C8369" s="124"/>
      <c r="D8369" s="126">
        <v>0.23</v>
      </c>
      <c r="E8369" s="124" t="s">
        <v>770</v>
      </c>
      <c r="F8369" s="124">
        <v>0</v>
      </c>
      <c r="G8369" s="2" t="s">
        <v>20954</v>
      </c>
      <c r="H8369" s="130"/>
      <c r="I8369" s="134"/>
      <c r="J8369" s="123">
        <f>IF(OR(tbl_Metraj22[[#This Row],[TARIH]]="",tbl_Metraj22[[#This Row],[TARIH]]="-"),0,IF(tbl_Metraj22[[#This Row],[YUZDE]]=0,tbl_Metraj22[[#This Row],[METRAJ_BETON]],tbl_Metraj22[[#This Row],[YUZDE]]*tbl_Metraj22[[#This Row],[METRAJ_BETON]]))</f>
        <v>0</v>
      </c>
      <c r="K8369" s="2" t="s">
        <v>23006</v>
      </c>
    </row>
    <row r="8370" spans="1:11" ht="14.25" x14ac:dyDescent="0.2">
      <c r="A8370" s="2" t="s">
        <v>734</v>
      </c>
      <c r="B8370" s="124" t="s">
        <v>11175</v>
      </c>
      <c r="C8370" s="124"/>
      <c r="D8370" s="126">
        <v>0.23</v>
      </c>
      <c r="E8370" s="124" t="s">
        <v>770</v>
      </c>
      <c r="F8370" s="124">
        <v>0</v>
      </c>
      <c r="G8370" s="2" t="s">
        <v>20955</v>
      </c>
      <c r="H8370" s="130"/>
      <c r="I8370" s="134"/>
      <c r="J8370" s="123">
        <f>IF(OR(tbl_Metraj22[[#This Row],[TARIH]]="",tbl_Metraj22[[#This Row],[TARIH]]="-"),0,IF(tbl_Metraj22[[#This Row],[YUZDE]]=0,tbl_Metraj22[[#This Row],[METRAJ_BETON]],tbl_Metraj22[[#This Row],[YUZDE]]*tbl_Metraj22[[#This Row],[METRAJ_BETON]]))</f>
        <v>0</v>
      </c>
      <c r="K8370" s="2" t="s">
        <v>24172</v>
      </c>
    </row>
    <row r="8371" spans="1:11" ht="14.25" x14ac:dyDescent="0.2">
      <c r="A8371" s="2" t="s">
        <v>734</v>
      </c>
      <c r="B8371" s="124" t="s">
        <v>11176</v>
      </c>
      <c r="C8371" s="124"/>
      <c r="D8371" s="126">
        <v>0.43</v>
      </c>
      <c r="E8371" s="124" t="s">
        <v>770</v>
      </c>
      <c r="F8371" s="124">
        <v>0</v>
      </c>
      <c r="G8371" s="2" t="s">
        <v>20956</v>
      </c>
      <c r="H8371" s="130"/>
      <c r="I8371" s="134"/>
      <c r="J8371" s="123">
        <f>IF(OR(tbl_Metraj22[[#This Row],[TARIH]]="",tbl_Metraj22[[#This Row],[TARIH]]="-"),0,IF(tbl_Metraj22[[#This Row],[YUZDE]]=0,tbl_Metraj22[[#This Row],[METRAJ_BETON]],tbl_Metraj22[[#This Row],[YUZDE]]*tbl_Metraj22[[#This Row],[METRAJ_BETON]]))</f>
        <v>0</v>
      </c>
      <c r="K8371" s="2" t="s">
        <v>22998</v>
      </c>
    </row>
    <row r="8372" spans="1:11" ht="14.25" x14ac:dyDescent="0.2">
      <c r="A8372" s="2" t="s">
        <v>734</v>
      </c>
      <c r="B8372" s="124" t="s">
        <v>11177</v>
      </c>
      <c r="C8372" s="124"/>
      <c r="D8372" s="126">
        <v>0.21</v>
      </c>
      <c r="E8372" s="124" t="s">
        <v>770</v>
      </c>
      <c r="F8372" s="124">
        <v>0</v>
      </c>
      <c r="G8372" s="2" t="s">
        <v>20957</v>
      </c>
      <c r="H8372" s="130"/>
      <c r="I8372" s="134"/>
      <c r="J8372" s="123">
        <f>IF(OR(tbl_Metraj22[[#This Row],[TARIH]]="",tbl_Metraj22[[#This Row],[TARIH]]="-"),0,IF(tbl_Metraj22[[#This Row],[YUZDE]]=0,tbl_Metraj22[[#This Row],[METRAJ_BETON]],tbl_Metraj22[[#This Row],[YUZDE]]*tbl_Metraj22[[#This Row],[METRAJ_BETON]]))</f>
        <v>0</v>
      </c>
      <c r="K8372" s="2" t="e">
        <v>#N/A</v>
      </c>
    </row>
    <row r="8373" spans="1:11" ht="14.25" x14ac:dyDescent="0.2">
      <c r="A8373" s="2" t="s">
        <v>734</v>
      </c>
      <c r="B8373" s="124" t="s">
        <v>11178</v>
      </c>
      <c r="C8373" s="124"/>
      <c r="D8373" s="126">
        <v>0.21</v>
      </c>
      <c r="E8373" s="124" t="s">
        <v>770</v>
      </c>
      <c r="F8373" s="124">
        <v>0</v>
      </c>
      <c r="G8373" s="2" t="s">
        <v>20958</v>
      </c>
      <c r="H8373" s="130"/>
      <c r="I8373" s="134"/>
      <c r="J8373" s="123">
        <f>IF(OR(tbl_Metraj22[[#This Row],[TARIH]]="",tbl_Metraj22[[#This Row],[TARIH]]="-"),0,IF(tbl_Metraj22[[#This Row],[YUZDE]]=0,tbl_Metraj22[[#This Row],[METRAJ_BETON]],tbl_Metraj22[[#This Row],[YUZDE]]*tbl_Metraj22[[#This Row],[METRAJ_BETON]]))</f>
        <v>0</v>
      </c>
      <c r="K8373" s="2" t="e">
        <v>#N/A</v>
      </c>
    </row>
    <row r="8374" spans="1:11" ht="14.25" x14ac:dyDescent="0.2">
      <c r="A8374" s="2" t="s">
        <v>734</v>
      </c>
      <c r="B8374" s="124" t="s">
        <v>11179</v>
      </c>
      <c r="C8374" s="124"/>
      <c r="D8374" s="126">
        <v>0.15</v>
      </c>
      <c r="E8374" s="124" t="s">
        <v>770</v>
      </c>
      <c r="F8374" s="124">
        <v>0</v>
      </c>
      <c r="G8374" s="2" t="s">
        <v>20959</v>
      </c>
      <c r="H8374" s="130"/>
      <c r="I8374" s="134"/>
      <c r="J8374" s="123">
        <f>IF(OR(tbl_Metraj22[[#This Row],[TARIH]]="",tbl_Metraj22[[#This Row],[TARIH]]="-"),0,IF(tbl_Metraj22[[#This Row],[YUZDE]]=0,tbl_Metraj22[[#This Row],[METRAJ_BETON]],tbl_Metraj22[[#This Row],[YUZDE]]*tbl_Metraj22[[#This Row],[METRAJ_BETON]]))</f>
        <v>0</v>
      </c>
      <c r="K8374" s="2" t="s">
        <v>22967</v>
      </c>
    </row>
    <row r="8375" spans="1:11" ht="14.25" x14ac:dyDescent="0.2">
      <c r="A8375" s="2" t="s">
        <v>734</v>
      </c>
      <c r="B8375" s="124" t="s">
        <v>11180</v>
      </c>
      <c r="C8375" s="124"/>
      <c r="D8375" s="126">
        <v>1.39</v>
      </c>
      <c r="E8375" s="124" t="s">
        <v>770</v>
      </c>
      <c r="F8375" s="124">
        <v>0</v>
      </c>
      <c r="G8375" s="2" t="s">
        <v>20960</v>
      </c>
      <c r="H8375" s="130"/>
      <c r="I8375" s="134"/>
      <c r="J8375" s="123">
        <f>IF(OR(tbl_Metraj22[[#This Row],[TARIH]]="",tbl_Metraj22[[#This Row],[TARIH]]="-"),0,IF(tbl_Metraj22[[#This Row],[YUZDE]]=0,tbl_Metraj22[[#This Row],[METRAJ_BETON]],tbl_Metraj22[[#This Row],[YUZDE]]*tbl_Metraj22[[#This Row],[METRAJ_BETON]]))</f>
        <v>0</v>
      </c>
      <c r="K8375" s="2" t="s">
        <v>22975</v>
      </c>
    </row>
    <row r="8376" spans="1:11" ht="14.25" x14ac:dyDescent="0.2">
      <c r="A8376" s="2" t="s">
        <v>734</v>
      </c>
      <c r="B8376" s="124" t="s">
        <v>11181</v>
      </c>
      <c r="C8376" s="124"/>
      <c r="D8376" s="126">
        <v>1.1200000000000001</v>
      </c>
      <c r="E8376" s="124" t="s">
        <v>770</v>
      </c>
      <c r="F8376" s="124">
        <v>0</v>
      </c>
      <c r="G8376" s="2" t="s">
        <v>20961</v>
      </c>
      <c r="H8376" s="130"/>
      <c r="I8376" s="134"/>
      <c r="J8376" s="123">
        <f>IF(OR(tbl_Metraj22[[#This Row],[TARIH]]="",tbl_Metraj22[[#This Row],[TARIH]]="-"),0,IF(tbl_Metraj22[[#This Row],[YUZDE]]=0,tbl_Metraj22[[#This Row],[METRAJ_BETON]],tbl_Metraj22[[#This Row],[YUZDE]]*tbl_Metraj22[[#This Row],[METRAJ_BETON]]))</f>
        <v>0</v>
      </c>
      <c r="K8376" s="2" t="s">
        <v>22948</v>
      </c>
    </row>
    <row r="8377" spans="1:11" ht="14.25" x14ac:dyDescent="0.2">
      <c r="A8377" s="2" t="s">
        <v>734</v>
      </c>
      <c r="B8377" s="124" t="s">
        <v>11182</v>
      </c>
      <c r="C8377" s="124"/>
      <c r="D8377" s="126">
        <v>1.57</v>
      </c>
      <c r="E8377" s="124" t="s">
        <v>770</v>
      </c>
      <c r="F8377" s="124">
        <v>0</v>
      </c>
      <c r="G8377" s="2" t="s">
        <v>20962</v>
      </c>
      <c r="H8377" s="130"/>
      <c r="I8377" s="134"/>
      <c r="J8377" s="123">
        <f>IF(OR(tbl_Metraj22[[#This Row],[TARIH]]="",tbl_Metraj22[[#This Row],[TARIH]]="-"),0,IF(tbl_Metraj22[[#This Row],[YUZDE]]=0,tbl_Metraj22[[#This Row],[METRAJ_BETON]],tbl_Metraj22[[#This Row],[YUZDE]]*tbl_Metraj22[[#This Row],[METRAJ_BETON]]))</f>
        <v>0</v>
      </c>
      <c r="K8377" s="2" t="s">
        <v>24192</v>
      </c>
    </row>
    <row r="8378" spans="1:11" ht="14.25" x14ac:dyDescent="0.2">
      <c r="A8378" s="2" t="s">
        <v>734</v>
      </c>
      <c r="B8378" s="124" t="s">
        <v>11183</v>
      </c>
      <c r="C8378" s="124"/>
      <c r="D8378" s="126">
        <v>1.76</v>
      </c>
      <c r="E8378" s="124" t="s">
        <v>770</v>
      </c>
      <c r="F8378" s="124">
        <v>0</v>
      </c>
      <c r="G8378" s="2" t="s">
        <v>20963</v>
      </c>
      <c r="H8378" s="130"/>
      <c r="I8378" s="134"/>
      <c r="J8378" s="123">
        <f>IF(OR(tbl_Metraj22[[#This Row],[TARIH]]="",tbl_Metraj22[[#This Row],[TARIH]]="-"),0,IF(tbl_Metraj22[[#This Row],[YUZDE]]=0,tbl_Metraj22[[#This Row],[METRAJ_BETON]],tbl_Metraj22[[#This Row],[YUZDE]]*tbl_Metraj22[[#This Row],[METRAJ_BETON]]))</f>
        <v>0</v>
      </c>
      <c r="K8378" s="2" t="s">
        <v>23039</v>
      </c>
    </row>
    <row r="8379" spans="1:11" ht="14.25" x14ac:dyDescent="0.2">
      <c r="A8379" s="2" t="s">
        <v>734</v>
      </c>
      <c r="B8379" s="124" t="s">
        <v>11184</v>
      </c>
      <c r="C8379" s="124"/>
      <c r="D8379" s="126">
        <v>1.54</v>
      </c>
      <c r="E8379" s="124" t="s">
        <v>770</v>
      </c>
      <c r="F8379" s="124">
        <v>0</v>
      </c>
      <c r="G8379" s="2" t="s">
        <v>20964</v>
      </c>
      <c r="H8379" s="130"/>
      <c r="I8379" s="134"/>
      <c r="J8379" s="123">
        <f>IF(OR(tbl_Metraj22[[#This Row],[TARIH]]="",tbl_Metraj22[[#This Row],[TARIH]]="-"),0,IF(tbl_Metraj22[[#This Row],[YUZDE]]=0,tbl_Metraj22[[#This Row],[METRAJ_BETON]],tbl_Metraj22[[#This Row],[YUZDE]]*tbl_Metraj22[[#This Row],[METRAJ_BETON]]))</f>
        <v>0</v>
      </c>
      <c r="K8379" s="2" t="s">
        <v>23041</v>
      </c>
    </row>
    <row r="8380" spans="1:11" ht="14.25" x14ac:dyDescent="0.2">
      <c r="A8380" s="2" t="s">
        <v>734</v>
      </c>
      <c r="B8380" s="124" t="s">
        <v>11185</v>
      </c>
      <c r="C8380" s="124"/>
      <c r="D8380" s="126">
        <v>1.18</v>
      </c>
      <c r="E8380" s="124" t="s">
        <v>770</v>
      </c>
      <c r="F8380" s="124">
        <v>0</v>
      </c>
      <c r="G8380" s="2" t="s">
        <v>20965</v>
      </c>
      <c r="H8380" s="130"/>
      <c r="I8380" s="134"/>
      <c r="J8380" s="123">
        <f>IF(OR(tbl_Metraj22[[#This Row],[TARIH]]="",tbl_Metraj22[[#This Row],[TARIH]]="-"),0,IF(tbl_Metraj22[[#This Row],[YUZDE]]=0,tbl_Metraj22[[#This Row],[METRAJ_BETON]],tbl_Metraj22[[#This Row],[YUZDE]]*tbl_Metraj22[[#This Row],[METRAJ_BETON]]))</f>
        <v>0</v>
      </c>
      <c r="K8380" s="2" t="s">
        <v>23046</v>
      </c>
    </row>
    <row r="8381" spans="1:11" ht="14.25" x14ac:dyDescent="0.2">
      <c r="A8381" s="2" t="s">
        <v>734</v>
      </c>
      <c r="B8381" s="124" t="s">
        <v>11186</v>
      </c>
      <c r="C8381" s="124"/>
      <c r="D8381" s="126">
        <v>1.32</v>
      </c>
      <c r="E8381" s="124" t="s">
        <v>770</v>
      </c>
      <c r="F8381" s="124">
        <v>0</v>
      </c>
      <c r="G8381" s="2" t="s">
        <v>20966</v>
      </c>
      <c r="H8381" s="130"/>
      <c r="I8381" s="134"/>
      <c r="J8381" s="123">
        <f>IF(OR(tbl_Metraj22[[#This Row],[TARIH]]="",tbl_Metraj22[[#This Row],[TARIH]]="-"),0,IF(tbl_Metraj22[[#This Row],[YUZDE]]=0,tbl_Metraj22[[#This Row],[METRAJ_BETON]],tbl_Metraj22[[#This Row],[YUZDE]]*tbl_Metraj22[[#This Row],[METRAJ_BETON]]))</f>
        <v>0</v>
      </c>
      <c r="K8381" s="2" t="s">
        <v>22978</v>
      </c>
    </row>
    <row r="8382" spans="1:11" ht="14.25" x14ac:dyDescent="0.2">
      <c r="A8382" s="2" t="s">
        <v>734</v>
      </c>
      <c r="B8382" s="124" t="s">
        <v>11187</v>
      </c>
      <c r="C8382" s="124"/>
      <c r="D8382" s="126">
        <v>1.37</v>
      </c>
      <c r="E8382" s="124" t="s">
        <v>770</v>
      </c>
      <c r="F8382" s="124">
        <v>0</v>
      </c>
      <c r="G8382" s="2" t="s">
        <v>20967</v>
      </c>
      <c r="H8382" s="130"/>
      <c r="I8382" s="134"/>
      <c r="J8382" s="123">
        <f>IF(OR(tbl_Metraj22[[#This Row],[TARIH]]="",tbl_Metraj22[[#This Row],[TARIH]]="-"),0,IF(tbl_Metraj22[[#This Row],[YUZDE]]=0,tbl_Metraj22[[#This Row],[METRAJ_BETON]],tbl_Metraj22[[#This Row],[YUZDE]]*tbl_Metraj22[[#This Row],[METRAJ_BETON]]))</f>
        <v>0</v>
      </c>
      <c r="K8382" s="2" t="s">
        <v>23005</v>
      </c>
    </row>
    <row r="8383" spans="1:11" ht="14.25" x14ac:dyDescent="0.2">
      <c r="A8383" s="2" t="s">
        <v>734</v>
      </c>
      <c r="B8383" s="124" t="s">
        <v>11188</v>
      </c>
      <c r="C8383" s="124"/>
      <c r="D8383" s="126">
        <v>1.08</v>
      </c>
      <c r="E8383" s="124" t="s">
        <v>770</v>
      </c>
      <c r="F8383" s="124">
        <v>0</v>
      </c>
      <c r="G8383" s="2" t="s">
        <v>20968</v>
      </c>
      <c r="H8383" s="130"/>
      <c r="I8383" s="134"/>
      <c r="J8383" s="123">
        <f>IF(OR(tbl_Metraj22[[#This Row],[TARIH]]="",tbl_Metraj22[[#This Row],[TARIH]]="-"),0,IF(tbl_Metraj22[[#This Row],[YUZDE]]=0,tbl_Metraj22[[#This Row],[METRAJ_BETON]],tbl_Metraj22[[#This Row],[YUZDE]]*tbl_Metraj22[[#This Row],[METRAJ_BETON]]))</f>
        <v>0</v>
      </c>
      <c r="K8383" s="2" t="s">
        <v>22999</v>
      </c>
    </row>
    <row r="8384" spans="1:11" ht="14.25" x14ac:dyDescent="0.2">
      <c r="A8384" s="2" t="s">
        <v>734</v>
      </c>
      <c r="B8384" s="124" t="s">
        <v>11189</v>
      </c>
      <c r="C8384" s="124"/>
      <c r="D8384" s="126">
        <v>1.28</v>
      </c>
      <c r="E8384" s="124" t="s">
        <v>770</v>
      </c>
      <c r="F8384" s="124">
        <v>0</v>
      </c>
      <c r="G8384" s="2" t="s">
        <v>20969</v>
      </c>
      <c r="H8384" s="130"/>
      <c r="I8384" s="134"/>
      <c r="J8384" s="123">
        <f>IF(OR(tbl_Metraj22[[#This Row],[TARIH]]="",tbl_Metraj22[[#This Row],[TARIH]]="-"),0,IF(tbl_Metraj22[[#This Row],[YUZDE]]=0,tbl_Metraj22[[#This Row],[METRAJ_BETON]],tbl_Metraj22[[#This Row],[YUZDE]]*tbl_Metraj22[[#This Row],[METRAJ_BETON]]))</f>
        <v>0</v>
      </c>
      <c r="K8384" s="2" t="s">
        <v>23000</v>
      </c>
    </row>
    <row r="8385" spans="1:11" ht="14.25" x14ac:dyDescent="0.2">
      <c r="A8385" s="2" t="s">
        <v>734</v>
      </c>
      <c r="B8385" s="124" t="s">
        <v>11190</v>
      </c>
      <c r="C8385" s="124"/>
      <c r="D8385" s="126">
        <v>1.71</v>
      </c>
      <c r="E8385" s="124" t="s">
        <v>770</v>
      </c>
      <c r="F8385" s="124">
        <v>0</v>
      </c>
      <c r="G8385" s="2" t="s">
        <v>20970</v>
      </c>
      <c r="H8385" s="130"/>
      <c r="I8385" s="134"/>
      <c r="J8385" s="123">
        <f>IF(OR(tbl_Metraj22[[#This Row],[TARIH]]="",tbl_Metraj22[[#This Row],[TARIH]]="-"),0,IF(tbl_Metraj22[[#This Row],[YUZDE]]=0,tbl_Metraj22[[#This Row],[METRAJ_BETON]],tbl_Metraj22[[#This Row],[YUZDE]]*tbl_Metraj22[[#This Row],[METRAJ_BETON]]))</f>
        <v>0</v>
      </c>
      <c r="K8385" s="2" t="s">
        <v>22980</v>
      </c>
    </row>
    <row r="8386" spans="1:11" ht="14.25" x14ac:dyDescent="0.2">
      <c r="A8386" s="2" t="s">
        <v>734</v>
      </c>
      <c r="B8386" s="124" t="s">
        <v>11191</v>
      </c>
      <c r="C8386" s="124"/>
      <c r="D8386" s="126">
        <v>1.3</v>
      </c>
      <c r="E8386" s="124" t="s">
        <v>770</v>
      </c>
      <c r="F8386" s="124">
        <v>0</v>
      </c>
      <c r="G8386" s="2" t="s">
        <v>20971</v>
      </c>
      <c r="H8386" s="130"/>
      <c r="I8386" s="134"/>
      <c r="J8386" s="123">
        <f>IF(OR(tbl_Metraj22[[#This Row],[TARIH]]="",tbl_Metraj22[[#This Row],[TARIH]]="-"),0,IF(tbl_Metraj22[[#This Row],[YUZDE]]=0,tbl_Metraj22[[#This Row],[METRAJ_BETON]],tbl_Metraj22[[#This Row],[YUZDE]]*tbl_Metraj22[[#This Row],[METRAJ_BETON]]))</f>
        <v>0</v>
      </c>
      <c r="K8386" s="2" t="s">
        <v>23007</v>
      </c>
    </row>
    <row r="8387" spans="1:11" ht="14.25" x14ac:dyDescent="0.2">
      <c r="A8387" s="2" t="s">
        <v>734</v>
      </c>
      <c r="B8387" s="124" t="s">
        <v>11192</v>
      </c>
      <c r="C8387" s="124"/>
      <c r="D8387" s="126">
        <v>1.94</v>
      </c>
      <c r="E8387" s="124" t="s">
        <v>770</v>
      </c>
      <c r="F8387" s="124">
        <v>0</v>
      </c>
      <c r="G8387" s="2" t="s">
        <v>20972</v>
      </c>
      <c r="H8387" s="130"/>
      <c r="I8387" s="134"/>
      <c r="J8387" s="123">
        <f>IF(OR(tbl_Metraj22[[#This Row],[TARIH]]="",tbl_Metraj22[[#This Row],[TARIH]]="-"),0,IF(tbl_Metraj22[[#This Row],[YUZDE]]=0,tbl_Metraj22[[#This Row],[METRAJ_BETON]],tbl_Metraj22[[#This Row],[YUZDE]]*tbl_Metraj22[[#This Row],[METRAJ_BETON]]))</f>
        <v>0</v>
      </c>
      <c r="K8387" s="2" t="s">
        <v>23019</v>
      </c>
    </row>
    <row r="8388" spans="1:11" ht="14.25" x14ac:dyDescent="0.2">
      <c r="A8388" s="2" t="s">
        <v>734</v>
      </c>
      <c r="B8388" s="124" t="s">
        <v>11193</v>
      </c>
      <c r="C8388" s="124"/>
      <c r="D8388" s="126">
        <v>1.71</v>
      </c>
      <c r="E8388" s="124" t="s">
        <v>770</v>
      </c>
      <c r="F8388" s="124">
        <v>0</v>
      </c>
      <c r="G8388" s="2" t="s">
        <v>20973</v>
      </c>
      <c r="H8388" s="130"/>
      <c r="I8388" s="134"/>
      <c r="J8388" s="123">
        <f>IF(OR(tbl_Metraj22[[#This Row],[TARIH]]="",tbl_Metraj22[[#This Row],[TARIH]]="-"),0,IF(tbl_Metraj22[[#This Row],[YUZDE]]=0,tbl_Metraj22[[#This Row],[METRAJ_BETON]],tbl_Metraj22[[#This Row],[YUZDE]]*tbl_Metraj22[[#This Row],[METRAJ_BETON]]))</f>
        <v>0</v>
      </c>
      <c r="K8388" s="2" t="s">
        <v>23003</v>
      </c>
    </row>
    <row r="8389" spans="1:11" ht="14.25" x14ac:dyDescent="0.2">
      <c r="A8389" s="2" t="s">
        <v>734</v>
      </c>
      <c r="B8389" s="124" t="s">
        <v>11194</v>
      </c>
      <c r="C8389" s="124"/>
      <c r="D8389" s="126">
        <v>1.94</v>
      </c>
      <c r="E8389" s="124" t="s">
        <v>770</v>
      </c>
      <c r="F8389" s="124">
        <v>0</v>
      </c>
      <c r="G8389" s="2" t="s">
        <v>20974</v>
      </c>
      <c r="H8389" s="130"/>
      <c r="I8389" s="134"/>
      <c r="J8389" s="123">
        <f>IF(OR(tbl_Metraj22[[#This Row],[TARIH]]="",tbl_Metraj22[[#This Row],[TARIH]]="-"),0,IF(tbl_Metraj22[[#This Row],[YUZDE]]=0,tbl_Metraj22[[#This Row],[METRAJ_BETON]],tbl_Metraj22[[#This Row],[YUZDE]]*tbl_Metraj22[[#This Row],[METRAJ_BETON]]))</f>
        <v>0</v>
      </c>
      <c r="K8389" s="2" t="s">
        <v>23040</v>
      </c>
    </row>
    <row r="8390" spans="1:11" ht="14.25" x14ac:dyDescent="0.2">
      <c r="A8390" s="2" t="s">
        <v>734</v>
      </c>
      <c r="B8390" s="124" t="s">
        <v>11195</v>
      </c>
      <c r="C8390" s="124"/>
      <c r="D8390" s="126">
        <v>1.71</v>
      </c>
      <c r="E8390" s="124" t="s">
        <v>770</v>
      </c>
      <c r="F8390" s="124">
        <v>0</v>
      </c>
      <c r="G8390" s="2" t="s">
        <v>20975</v>
      </c>
      <c r="H8390" s="130"/>
      <c r="I8390" s="134"/>
      <c r="J8390" s="123">
        <f>IF(OR(tbl_Metraj22[[#This Row],[TARIH]]="",tbl_Metraj22[[#This Row],[TARIH]]="-"),0,IF(tbl_Metraj22[[#This Row],[YUZDE]]=0,tbl_Metraj22[[#This Row],[METRAJ_BETON]],tbl_Metraj22[[#This Row],[YUZDE]]*tbl_Metraj22[[#This Row],[METRAJ_BETON]]))</f>
        <v>0</v>
      </c>
      <c r="K8390" s="2" t="s">
        <v>22981</v>
      </c>
    </row>
    <row r="8391" spans="1:11" ht="14.25" x14ac:dyDescent="0.2">
      <c r="A8391" s="2" t="s">
        <v>728</v>
      </c>
      <c r="B8391" s="124" t="s">
        <v>12388</v>
      </c>
      <c r="C8391" s="124"/>
      <c r="D8391" s="126">
        <v>0.82</v>
      </c>
      <c r="E8391" s="124" t="s">
        <v>770</v>
      </c>
      <c r="F8391" s="124">
        <v>0</v>
      </c>
      <c r="G8391" s="2" t="s">
        <v>20976</v>
      </c>
      <c r="H8391" s="130"/>
      <c r="I8391" s="134"/>
      <c r="J8391" s="123">
        <f>IF(OR(tbl_Metraj22[[#This Row],[TARIH]]="",tbl_Metraj22[[#This Row],[TARIH]]="-"),0,IF(tbl_Metraj22[[#This Row],[YUZDE]]=0,tbl_Metraj22[[#This Row],[METRAJ_BETON]],tbl_Metraj22[[#This Row],[YUZDE]]*tbl_Metraj22[[#This Row],[METRAJ_BETON]]))</f>
        <v>0</v>
      </c>
      <c r="K8391" s="2" t="s">
        <v>1586</v>
      </c>
    </row>
    <row r="8392" spans="1:11" ht="14.25" x14ac:dyDescent="0.2">
      <c r="A8392" s="2" t="s">
        <v>728</v>
      </c>
      <c r="B8392" s="124" t="s">
        <v>12390</v>
      </c>
      <c r="C8392" s="124"/>
      <c r="D8392" s="126">
        <v>4.2300000000000004</v>
      </c>
      <c r="E8392" s="124" t="s">
        <v>770</v>
      </c>
      <c r="F8392" s="124">
        <v>0</v>
      </c>
      <c r="G8392" s="2" t="s">
        <v>20977</v>
      </c>
      <c r="H8392" s="130"/>
      <c r="I8392" s="134"/>
      <c r="J8392" s="123">
        <f>IF(OR(tbl_Metraj22[[#This Row],[TARIH]]="",tbl_Metraj22[[#This Row],[TARIH]]="-"),0,IF(tbl_Metraj22[[#This Row],[YUZDE]]=0,tbl_Metraj22[[#This Row],[METRAJ_BETON]],tbl_Metraj22[[#This Row],[YUZDE]]*tbl_Metraj22[[#This Row],[METRAJ_BETON]]))</f>
        <v>0</v>
      </c>
      <c r="K8392" s="2" t="s">
        <v>1558</v>
      </c>
    </row>
    <row r="8393" spans="1:11" ht="14.25" x14ac:dyDescent="0.2">
      <c r="A8393" s="2" t="s">
        <v>728</v>
      </c>
      <c r="B8393" s="124" t="s">
        <v>12391</v>
      </c>
      <c r="C8393" s="124"/>
      <c r="D8393" s="126">
        <v>7.95</v>
      </c>
      <c r="E8393" s="124" t="s">
        <v>770</v>
      </c>
      <c r="F8393" s="124">
        <v>0</v>
      </c>
      <c r="G8393" s="2" t="s">
        <v>20978</v>
      </c>
      <c r="H8393" s="130"/>
      <c r="I8393" s="134"/>
      <c r="J8393" s="123">
        <f>IF(OR(tbl_Metraj22[[#This Row],[TARIH]]="",tbl_Metraj22[[#This Row],[TARIH]]="-"),0,IF(tbl_Metraj22[[#This Row],[YUZDE]]=0,tbl_Metraj22[[#This Row],[METRAJ_BETON]],tbl_Metraj22[[#This Row],[YUZDE]]*tbl_Metraj22[[#This Row],[METRAJ_BETON]]))</f>
        <v>0</v>
      </c>
      <c r="K8393" s="2" t="s">
        <v>1559</v>
      </c>
    </row>
    <row r="8394" spans="1:11" ht="14.25" x14ac:dyDescent="0.2">
      <c r="A8394" s="2" t="s">
        <v>728</v>
      </c>
      <c r="B8394" s="124" t="s">
        <v>12392</v>
      </c>
      <c r="C8394" s="124"/>
      <c r="D8394" s="126">
        <v>3.26</v>
      </c>
      <c r="E8394" s="124" t="s">
        <v>770</v>
      </c>
      <c r="F8394" s="124">
        <v>0</v>
      </c>
      <c r="G8394" s="2" t="s">
        <v>20979</v>
      </c>
      <c r="H8394" s="130"/>
      <c r="I8394" s="134"/>
      <c r="J8394" s="123">
        <f>IF(OR(tbl_Metraj22[[#This Row],[TARIH]]="",tbl_Metraj22[[#This Row],[TARIH]]="-"),0,IF(tbl_Metraj22[[#This Row],[YUZDE]]=0,tbl_Metraj22[[#This Row],[METRAJ_BETON]],tbl_Metraj22[[#This Row],[YUZDE]]*tbl_Metraj22[[#This Row],[METRAJ_BETON]]))</f>
        <v>0</v>
      </c>
      <c r="K8394" s="2" t="s">
        <v>1560</v>
      </c>
    </row>
    <row r="8395" spans="1:11" ht="14.25" x14ac:dyDescent="0.2">
      <c r="A8395" s="2" t="s">
        <v>728</v>
      </c>
      <c r="B8395" s="124" t="s">
        <v>12395</v>
      </c>
      <c r="C8395" s="124"/>
      <c r="D8395" s="126">
        <v>2.2599999999999998</v>
      </c>
      <c r="E8395" s="124" t="s">
        <v>770</v>
      </c>
      <c r="F8395" s="124">
        <v>0</v>
      </c>
      <c r="G8395" s="2" t="s">
        <v>20980</v>
      </c>
      <c r="H8395" s="130"/>
      <c r="I8395" s="134"/>
      <c r="J8395" s="123">
        <f>IF(OR(tbl_Metraj22[[#This Row],[TARIH]]="",tbl_Metraj22[[#This Row],[TARIH]]="-"),0,IF(tbl_Metraj22[[#This Row],[YUZDE]]=0,tbl_Metraj22[[#This Row],[METRAJ_BETON]],tbl_Metraj22[[#This Row],[YUZDE]]*tbl_Metraj22[[#This Row],[METRAJ_BETON]]))</f>
        <v>0</v>
      </c>
      <c r="K8395" s="2" t="s">
        <v>1292</v>
      </c>
    </row>
    <row r="8396" spans="1:11" ht="14.25" x14ac:dyDescent="0.2">
      <c r="A8396" s="2" t="s">
        <v>728</v>
      </c>
      <c r="B8396" s="124" t="s">
        <v>12396</v>
      </c>
      <c r="C8396" s="124"/>
      <c r="D8396" s="126">
        <v>2.2599999999999998</v>
      </c>
      <c r="E8396" s="124" t="s">
        <v>770</v>
      </c>
      <c r="F8396" s="124">
        <v>0</v>
      </c>
      <c r="G8396" s="2" t="s">
        <v>20981</v>
      </c>
      <c r="H8396" s="130"/>
      <c r="I8396" s="134"/>
      <c r="J8396" s="123">
        <f>IF(OR(tbl_Metraj22[[#This Row],[TARIH]]="",tbl_Metraj22[[#This Row],[TARIH]]="-"),0,IF(tbl_Metraj22[[#This Row],[YUZDE]]=0,tbl_Metraj22[[#This Row],[METRAJ_BETON]],tbl_Metraj22[[#This Row],[YUZDE]]*tbl_Metraj22[[#This Row],[METRAJ_BETON]]))</f>
        <v>0</v>
      </c>
      <c r="K8396" s="2" t="s">
        <v>1293</v>
      </c>
    </row>
    <row r="8397" spans="1:11" ht="14.25" x14ac:dyDescent="0.2">
      <c r="A8397" s="2" t="s">
        <v>728</v>
      </c>
      <c r="B8397" s="124" t="s">
        <v>12416</v>
      </c>
      <c r="C8397" s="124"/>
      <c r="D8397" s="126">
        <v>4.54</v>
      </c>
      <c r="E8397" s="124" t="s">
        <v>770</v>
      </c>
      <c r="F8397" s="124">
        <v>0</v>
      </c>
      <c r="G8397" s="2" t="s">
        <v>20982</v>
      </c>
      <c r="H8397" s="130"/>
      <c r="I8397" s="134"/>
      <c r="J8397" s="123">
        <f>IF(OR(tbl_Metraj22[[#This Row],[TARIH]]="",tbl_Metraj22[[#This Row],[TARIH]]="-"),0,IF(tbl_Metraj22[[#This Row],[YUZDE]]=0,tbl_Metraj22[[#This Row],[METRAJ_BETON]],tbl_Metraj22[[#This Row],[YUZDE]]*tbl_Metraj22[[#This Row],[METRAJ_BETON]]))</f>
        <v>0</v>
      </c>
      <c r="K8397" s="2" t="s">
        <v>1311</v>
      </c>
    </row>
    <row r="8398" spans="1:11" ht="14.25" x14ac:dyDescent="0.2">
      <c r="A8398" s="2" t="s">
        <v>728</v>
      </c>
      <c r="B8398" s="124" t="s">
        <v>12417</v>
      </c>
      <c r="C8398" s="124"/>
      <c r="D8398" s="126">
        <v>4.54</v>
      </c>
      <c r="E8398" s="124" t="s">
        <v>770</v>
      </c>
      <c r="F8398" s="124">
        <v>0</v>
      </c>
      <c r="G8398" s="2" t="s">
        <v>20983</v>
      </c>
      <c r="H8398" s="130"/>
      <c r="I8398" s="134"/>
      <c r="J8398" s="123">
        <f>IF(OR(tbl_Metraj22[[#This Row],[TARIH]]="",tbl_Metraj22[[#This Row],[TARIH]]="-"),0,IF(tbl_Metraj22[[#This Row],[YUZDE]]=0,tbl_Metraj22[[#This Row],[METRAJ_BETON]],tbl_Metraj22[[#This Row],[YUZDE]]*tbl_Metraj22[[#This Row],[METRAJ_BETON]]))</f>
        <v>0</v>
      </c>
      <c r="K8398" s="2" t="s">
        <v>1270</v>
      </c>
    </row>
    <row r="8399" spans="1:11" ht="14.25" x14ac:dyDescent="0.2">
      <c r="A8399" s="2" t="s">
        <v>728</v>
      </c>
      <c r="B8399" s="124" t="s">
        <v>12418</v>
      </c>
      <c r="C8399" s="124"/>
      <c r="D8399" s="126">
        <v>11.29</v>
      </c>
      <c r="E8399" s="124" t="s">
        <v>770</v>
      </c>
      <c r="F8399" s="124">
        <v>0</v>
      </c>
      <c r="G8399" s="2" t="s">
        <v>20984</v>
      </c>
      <c r="H8399" s="130"/>
      <c r="I8399" s="134"/>
      <c r="J8399" s="123">
        <f>IF(OR(tbl_Metraj22[[#This Row],[TARIH]]="",tbl_Metraj22[[#This Row],[TARIH]]="-"),0,IF(tbl_Metraj22[[#This Row],[YUZDE]]=0,tbl_Metraj22[[#This Row],[METRAJ_BETON]],tbl_Metraj22[[#This Row],[YUZDE]]*tbl_Metraj22[[#This Row],[METRAJ_BETON]]))</f>
        <v>0</v>
      </c>
      <c r="K8399" s="2" t="s">
        <v>1574</v>
      </c>
    </row>
    <row r="8400" spans="1:11" ht="14.25" x14ac:dyDescent="0.2">
      <c r="A8400" s="2" t="s">
        <v>728</v>
      </c>
      <c r="B8400" s="124" t="s">
        <v>12419</v>
      </c>
      <c r="C8400" s="124"/>
      <c r="D8400" s="126">
        <v>10.19</v>
      </c>
      <c r="E8400" s="124" t="s">
        <v>770</v>
      </c>
      <c r="F8400" s="124">
        <v>0</v>
      </c>
      <c r="G8400" s="2" t="s">
        <v>20985</v>
      </c>
      <c r="H8400" s="130"/>
      <c r="I8400" s="134"/>
      <c r="J8400" s="123">
        <f>IF(OR(tbl_Metraj22[[#This Row],[TARIH]]="",tbl_Metraj22[[#This Row],[TARIH]]="-"),0,IF(tbl_Metraj22[[#This Row],[YUZDE]]=0,tbl_Metraj22[[#This Row],[METRAJ_BETON]],tbl_Metraj22[[#This Row],[YUZDE]]*tbl_Metraj22[[#This Row],[METRAJ_BETON]]))</f>
        <v>0</v>
      </c>
      <c r="K8400" s="2" t="s">
        <v>1575</v>
      </c>
    </row>
    <row r="8401" spans="1:11" ht="14.25" x14ac:dyDescent="0.2">
      <c r="A8401" s="2" t="s">
        <v>728</v>
      </c>
      <c r="B8401" s="124" t="s">
        <v>12420</v>
      </c>
      <c r="C8401" s="124"/>
      <c r="D8401" s="126">
        <v>10.19</v>
      </c>
      <c r="E8401" s="124" t="s">
        <v>770</v>
      </c>
      <c r="F8401" s="124">
        <v>0</v>
      </c>
      <c r="G8401" s="2" t="s">
        <v>20986</v>
      </c>
      <c r="H8401" s="130"/>
      <c r="I8401" s="134"/>
      <c r="J8401" s="123">
        <f>IF(OR(tbl_Metraj22[[#This Row],[TARIH]]="",tbl_Metraj22[[#This Row],[TARIH]]="-"),0,IF(tbl_Metraj22[[#This Row],[YUZDE]]=0,tbl_Metraj22[[#This Row],[METRAJ_BETON]],tbl_Metraj22[[#This Row],[YUZDE]]*tbl_Metraj22[[#This Row],[METRAJ_BETON]]))</f>
        <v>0</v>
      </c>
      <c r="K8401" s="2" t="s">
        <v>1576</v>
      </c>
    </row>
    <row r="8402" spans="1:11" ht="14.25" x14ac:dyDescent="0.2">
      <c r="A8402" s="2" t="s">
        <v>728</v>
      </c>
      <c r="B8402" s="124" t="s">
        <v>12421</v>
      </c>
      <c r="C8402" s="124"/>
      <c r="D8402" s="126">
        <v>10.49</v>
      </c>
      <c r="E8402" s="124" t="s">
        <v>770</v>
      </c>
      <c r="F8402" s="124">
        <v>0</v>
      </c>
      <c r="G8402" s="2" t="s">
        <v>20987</v>
      </c>
      <c r="H8402" s="130"/>
      <c r="I8402" s="134"/>
      <c r="J8402" s="123">
        <f>IF(OR(tbl_Metraj22[[#This Row],[TARIH]]="",tbl_Metraj22[[#This Row],[TARIH]]="-"),0,IF(tbl_Metraj22[[#This Row],[YUZDE]]=0,tbl_Metraj22[[#This Row],[METRAJ_BETON]],tbl_Metraj22[[#This Row],[YUZDE]]*tbl_Metraj22[[#This Row],[METRAJ_BETON]]))</f>
        <v>0</v>
      </c>
      <c r="K8402" s="2" t="s">
        <v>1577</v>
      </c>
    </row>
    <row r="8403" spans="1:11" ht="14.25" x14ac:dyDescent="0.2">
      <c r="A8403" s="2" t="s">
        <v>728</v>
      </c>
      <c r="B8403" s="124" t="s">
        <v>12422</v>
      </c>
      <c r="C8403" s="124"/>
      <c r="D8403" s="126">
        <v>7.39</v>
      </c>
      <c r="E8403" s="124" t="s">
        <v>770</v>
      </c>
      <c r="F8403" s="124">
        <v>0</v>
      </c>
      <c r="G8403" s="2" t="s">
        <v>20988</v>
      </c>
      <c r="H8403" s="130"/>
      <c r="I8403" s="134"/>
      <c r="J8403" s="123">
        <f>IF(OR(tbl_Metraj22[[#This Row],[TARIH]]="",tbl_Metraj22[[#This Row],[TARIH]]="-"),0,IF(tbl_Metraj22[[#This Row],[YUZDE]]=0,tbl_Metraj22[[#This Row],[METRAJ_BETON]],tbl_Metraj22[[#This Row],[YUZDE]]*tbl_Metraj22[[#This Row],[METRAJ_BETON]]))</f>
        <v>0</v>
      </c>
      <c r="K8403" s="2" t="s">
        <v>1578</v>
      </c>
    </row>
    <row r="8404" spans="1:11" ht="14.25" x14ac:dyDescent="0.2">
      <c r="A8404" s="2" t="s">
        <v>728</v>
      </c>
      <c r="B8404" s="124" t="s">
        <v>12423</v>
      </c>
      <c r="C8404" s="124"/>
      <c r="D8404" s="126">
        <v>6.34</v>
      </c>
      <c r="E8404" s="124" t="s">
        <v>770</v>
      </c>
      <c r="F8404" s="124">
        <v>0</v>
      </c>
      <c r="G8404" s="2" t="s">
        <v>20989</v>
      </c>
      <c r="H8404" s="130"/>
      <c r="I8404" s="134"/>
      <c r="J8404" s="123">
        <f>IF(OR(tbl_Metraj22[[#This Row],[TARIH]]="",tbl_Metraj22[[#This Row],[TARIH]]="-"),0,IF(tbl_Metraj22[[#This Row],[YUZDE]]=0,tbl_Metraj22[[#This Row],[METRAJ_BETON]],tbl_Metraj22[[#This Row],[YUZDE]]*tbl_Metraj22[[#This Row],[METRAJ_BETON]]))</f>
        <v>0</v>
      </c>
      <c r="K8404" s="2" t="s">
        <v>1579</v>
      </c>
    </row>
    <row r="8405" spans="1:11" ht="14.25" x14ac:dyDescent="0.2">
      <c r="A8405" s="2" t="s">
        <v>728</v>
      </c>
      <c r="B8405" s="124" t="s">
        <v>12424</v>
      </c>
      <c r="C8405" s="124"/>
      <c r="D8405" s="126">
        <v>2.81</v>
      </c>
      <c r="E8405" s="124" t="s">
        <v>770</v>
      </c>
      <c r="F8405" s="124">
        <v>0</v>
      </c>
      <c r="G8405" s="2" t="s">
        <v>20990</v>
      </c>
      <c r="H8405" s="130"/>
      <c r="I8405" s="134"/>
      <c r="J8405" s="123">
        <f>IF(OR(tbl_Metraj22[[#This Row],[TARIH]]="",tbl_Metraj22[[#This Row],[TARIH]]="-"),0,IF(tbl_Metraj22[[#This Row],[YUZDE]]=0,tbl_Metraj22[[#This Row],[METRAJ_BETON]],tbl_Metraj22[[#This Row],[YUZDE]]*tbl_Metraj22[[#This Row],[METRAJ_BETON]]))</f>
        <v>0</v>
      </c>
      <c r="K8405" s="2" t="s">
        <v>1580</v>
      </c>
    </row>
    <row r="8406" spans="1:11" ht="14.25" x14ac:dyDescent="0.2">
      <c r="A8406" s="2" t="s">
        <v>728</v>
      </c>
      <c r="B8406" s="124" t="s">
        <v>12425</v>
      </c>
      <c r="C8406" s="124"/>
      <c r="D8406" s="126">
        <v>2.5</v>
      </c>
      <c r="E8406" s="124" t="s">
        <v>770</v>
      </c>
      <c r="F8406" s="124">
        <v>0</v>
      </c>
      <c r="G8406" s="2" t="s">
        <v>20991</v>
      </c>
      <c r="H8406" s="130"/>
      <c r="I8406" s="134"/>
      <c r="J8406" s="123">
        <f>IF(OR(tbl_Metraj22[[#This Row],[TARIH]]="",tbl_Metraj22[[#This Row],[TARIH]]="-"),0,IF(tbl_Metraj22[[#This Row],[YUZDE]]=0,tbl_Metraj22[[#This Row],[METRAJ_BETON]],tbl_Metraj22[[#This Row],[YUZDE]]*tbl_Metraj22[[#This Row],[METRAJ_BETON]]))</f>
        <v>0</v>
      </c>
      <c r="K8406" s="2" t="s">
        <v>1581</v>
      </c>
    </row>
    <row r="8407" spans="1:11" ht="14.25" x14ac:dyDescent="0.2">
      <c r="A8407" s="2" t="s">
        <v>728</v>
      </c>
      <c r="B8407" s="124" t="s">
        <v>12426</v>
      </c>
      <c r="C8407" s="124"/>
      <c r="D8407" s="126">
        <v>1.92</v>
      </c>
      <c r="E8407" s="124" t="s">
        <v>770</v>
      </c>
      <c r="F8407" s="124">
        <v>0</v>
      </c>
      <c r="G8407" s="2" t="s">
        <v>20992</v>
      </c>
      <c r="H8407" s="130"/>
      <c r="I8407" s="134"/>
      <c r="J8407" s="123">
        <f>IF(OR(tbl_Metraj22[[#This Row],[TARIH]]="",tbl_Metraj22[[#This Row],[TARIH]]="-"),0,IF(tbl_Metraj22[[#This Row],[YUZDE]]=0,tbl_Metraj22[[#This Row],[METRAJ_BETON]],tbl_Metraj22[[#This Row],[YUZDE]]*tbl_Metraj22[[#This Row],[METRAJ_BETON]]))</f>
        <v>0</v>
      </c>
      <c r="K8407" s="2" t="s">
        <v>1582</v>
      </c>
    </row>
    <row r="8408" spans="1:11" ht="14.25" x14ac:dyDescent="0.2">
      <c r="A8408" s="2" t="s">
        <v>728</v>
      </c>
      <c r="B8408" s="124" t="s">
        <v>12427</v>
      </c>
      <c r="C8408" s="124"/>
      <c r="D8408" s="126">
        <v>1.92</v>
      </c>
      <c r="E8408" s="124" t="s">
        <v>770</v>
      </c>
      <c r="F8408" s="124">
        <v>0</v>
      </c>
      <c r="G8408" s="2" t="s">
        <v>20993</v>
      </c>
      <c r="H8408" s="130"/>
      <c r="I8408" s="134"/>
      <c r="J8408" s="123">
        <f>IF(OR(tbl_Metraj22[[#This Row],[TARIH]]="",tbl_Metraj22[[#This Row],[TARIH]]="-"),0,IF(tbl_Metraj22[[#This Row],[YUZDE]]=0,tbl_Metraj22[[#This Row],[METRAJ_BETON]],tbl_Metraj22[[#This Row],[YUZDE]]*tbl_Metraj22[[#This Row],[METRAJ_BETON]]))</f>
        <v>0</v>
      </c>
      <c r="K8408" s="2" t="s">
        <v>1583</v>
      </c>
    </row>
    <row r="8409" spans="1:11" ht="14.25" x14ac:dyDescent="0.2">
      <c r="A8409" s="2" t="s">
        <v>728</v>
      </c>
      <c r="B8409" s="124" t="s">
        <v>12428</v>
      </c>
      <c r="C8409" s="124"/>
      <c r="D8409" s="126">
        <v>2.5</v>
      </c>
      <c r="E8409" s="124" t="s">
        <v>770</v>
      </c>
      <c r="F8409" s="124">
        <v>0</v>
      </c>
      <c r="G8409" s="2" t="s">
        <v>20994</v>
      </c>
      <c r="H8409" s="130"/>
      <c r="I8409" s="134"/>
      <c r="J8409" s="123">
        <f>IF(OR(tbl_Metraj22[[#This Row],[TARIH]]="",tbl_Metraj22[[#This Row],[TARIH]]="-"),0,IF(tbl_Metraj22[[#This Row],[YUZDE]]=0,tbl_Metraj22[[#This Row],[METRAJ_BETON]],tbl_Metraj22[[#This Row],[YUZDE]]*tbl_Metraj22[[#This Row],[METRAJ_BETON]]))</f>
        <v>0</v>
      </c>
      <c r="K8409" s="2" t="s">
        <v>1584</v>
      </c>
    </row>
    <row r="8410" spans="1:11" ht="14.25" x14ac:dyDescent="0.2">
      <c r="A8410" s="2" t="s">
        <v>728</v>
      </c>
      <c r="B8410" s="124" t="s">
        <v>12429</v>
      </c>
      <c r="C8410" s="124"/>
      <c r="D8410" s="126">
        <v>4.0999999999999996</v>
      </c>
      <c r="E8410" s="124" t="s">
        <v>770</v>
      </c>
      <c r="F8410" s="124">
        <v>0</v>
      </c>
      <c r="G8410" s="2" t="s">
        <v>20995</v>
      </c>
      <c r="H8410" s="130"/>
      <c r="I8410" s="134"/>
      <c r="J8410" s="123">
        <f>IF(OR(tbl_Metraj22[[#This Row],[TARIH]]="",tbl_Metraj22[[#This Row],[TARIH]]="-"),0,IF(tbl_Metraj22[[#This Row],[YUZDE]]=0,tbl_Metraj22[[#This Row],[METRAJ_BETON]],tbl_Metraj22[[#This Row],[YUZDE]]*tbl_Metraj22[[#This Row],[METRAJ_BETON]]))</f>
        <v>0</v>
      </c>
      <c r="K8410" s="2" t="s">
        <v>1277</v>
      </c>
    </row>
    <row r="8411" spans="1:11" ht="14.25" x14ac:dyDescent="0.2">
      <c r="A8411" s="2" t="s">
        <v>728</v>
      </c>
      <c r="B8411" s="124" t="s">
        <v>12430</v>
      </c>
      <c r="C8411" s="124"/>
      <c r="D8411" s="126">
        <v>4.42</v>
      </c>
      <c r="E8411" s="124" t="s">
        <v>770</v>
      </c>
      <c r="F8411" s="124">
        <v>0</v>
      </c>
      <c r="G8411" s="2" t="s">
        <v>20996</v>
      </c>
      <c r="H8411" s="130"/>
      <c r="I8411" s="134"/>
      <c r="J8411" s="123">
        <f>IF(OR(tbl_Metraj22[[#This Row],[TARIH]]="",tbl_Metraj22[[#This Row],[TARIH]]="-"),0,IF(tbl_Metraj22[[#This Row],[YUZDE]]=0,tbl_Metraj22[[#This Row],[METRAJ_BETON]],tbl_Metraj22[[#This Row],[YUZDE]]*tbl_Metraj22[[#This Row],[METRAJ_BETON]]))</f>
        <v>0</v>
      </c>
      <c r="K8411" s="2" t="s">
        <v>1285</v>
      </c>
    </row>
    <row r="8412" spans="1:11" ht="14.25" x14ac:dyDescent="0.2">
      <c r="A8412" s="2" t="s">
        <v>728</v>
      </c>
      <c r="B8412" s="124" t="s">
        <v>12431</v>
      </c>
      <c r="C8412" s="124"/>
      <c r="D8412" s="126">
        <v>4.42</v>
      </c>
      <c r="E8412" s="124" t="s">
        <v>770</v>
      </c>
      <c r="F8412" s="124">
        <v>0</v>
      </c>
      <c r="G8412" s="2" t="s">
        <v>20997</v>
      </c>
      <c r="H8412" s="130"/>
      <c r="I8412" s="134"/>
      <c r="J8412" s="123">
        <f>IF(OR(tbl_Metraj22[[#This Row],[TARIH]]="",tbl_Metraj22[[#This Row],[TARIH]]="-"),0,IF(tbl_Metraj22[[#This Row],[YUZDE]]=0,tbl_Metraj22[[#This Row],[METRAJ_BETON]],tbl_Metraj22[[#This Row],[YUZDE]]*tbl_Metraj22[[#This Row],[METRAJ_BETON]]))</f>
        <v>0</v>
      </c>
      <c r="K8412" s="2" t="s">
        <v>1286</v>
      </c>
    </row>
    <row r="8413" spans="1:11" ht="14.25" x14ac:dyDescent="0.2">
      <c r="A8413" s="2" t="s">
        <v>728</v>
      </c>
      <c r="B8413" s="124" t="s">
        <v>12432</v>
      </c>
      <c r="C8413" s="124"/>
      <c r="D8413" s="126">
        <v>2.0499999999999998</v>
      </c>
      <c r="E8413" s="124" t="s">
        <v>770</v>
      </c>
      <c r="F8413" s="124">
        <v>0</v>
      </c>
      <c r="G8413" s="2" t="s">
        <v>20998</v>
      </c>
      <c r="H8413" s="130"/>
      <c r="I8413" s="134"/>
      <c r="J8413" s="123">
        <f>IF(OR(tbl_Metraj22[[#This Row],[TARIH]]="",tbl_Metraj22[[#This Row],[TARIH]]="-"),0,IF(tbl_Metraj22[[#This Row],[YUZDE]]=0,tbl_Metraj22[[#This Row],[METRAJ_BETON]],tbl_Metraj22[[#This Row],[YUZDE]]*tbl_Metraj22[[#This Row],[METRAJ_BETON]]))</f>
        <v>0</v>
      </c>
      <c r="K8413" s="2" t="s">
        <v>1275</v>
      </c>
    </row>
    <row r="8414" spans="1:11" ht="14.25" x14ac:dyDescent="0.2">
      <c r="A8414" s="2" t="s">
        <v>728</v>
      </c>
      <c r="B8414" s="124" t="s">
        <v>12433</v>
      </c>
      <c r="C8414" s="124"/>
      <c r="D8414" s="126">
        <v>2.0499999999999998</v>
      </c>
      <c r="E8414" s="124" t="s">
        <v>770</v>
      </c>
      <c r="F8414" s="124">
        <v>0</v>
      </c>
      <c r="G8414" s="2" t="s">
        <v>20999</v>
      </c>
      <c r="H8414" s="130"/>
      <c r="I8414" s="134"/>
      <c r="J8414" s="123">
        <f>IF(OR(tbl_Metraj22[[#This Row],[TARIH]]="",tbl_Metraj22[[#This Row],[TARIH]]="-"),0,IF(tbl_Metraj22[[#This Row],[YUZDE]]=0,tbl_Metraj22[[#This Row],[METRAJ_BETON]],tbl_Metraj22[[#This Row],[YUZDE]]*tbl_Metraj22[[#This Row],[METRAJ_BETON]]))</f>
        <v>0</v>
      </c>
      <c r="K8414" s="2" t="s">
        <v>1276</v>
      </c>
    </row>
    <row r="8415" spans="1:11" ht="14.25" x14ac:dyDescent="0.2">
      <c r="A8415" s="2" t="s">
        <v>728</v>
      </c>
      <c r="B8415" s="124" t="s">
        <v>12434</v>
      </c>
      <c r="C8415" s="124"/>
      <c r="D8415" s="126">
        <v>2.0499999999999998</v>
      </c>
      <c r="E8415" s="124" t="s">
        <v>770</v>
      </c>
      <c r="F8415" s="124">
        <v>0</v>
      </c>
      <c r="G8415" s="2" t="s">
        <v>21000</v>
      </c>
      <c r="H8415" s="130"/>
      <c r="I8415" s="134"/>
      <c r="J8415" s="123">
        <f>IF(OR(tbl_Metraj22[[#This Row],[TARIH]]="",tbl_Metraj22[[#This Row],[TARIH]]="-"),0,IF(tbl_Metraj22[[#This Row],[YUZDE]]=0,tbl_Metraj22[[#This Row],[METRAJ_BETON]],tbl_Metraj22[[#This Row],[YUZDE]]*tbl_Metraj22[[#This Row],[METRAJ_BETON]]))</f>
        <v>0</v>
      </c>
      <c r="K8415" s="2" t="s">
        <v>1279</v>
      </c>
    </row>
    <row r="8416" spans="1:11" ht="14.25" x14ac:dyDescent="0.2">
      <c r="A8416" s="2" t="s">
        <v>728</v>
      </c>
      <c r="B8416" s="124" t="s">
        <v>12435</v>
      </c>
      <c r="C8416" s="124"/>
      <c r="D8416" s="126">
        <v>2.0499999999999998</v>
      </c>
      <c r="E8416" s="124" t="s">
        <v>770</v>
      </c>
      <c r="F8416" s="124">
        <v>0</v>
      </c>
      <c r="G8416" s="2" t="s">
        <v>21001</v>
      </c>
      <c r="H8416" s="130"/>
      <c r="I8416" s="134"/>
      <c r="J8416" s="123">
        <f>IF(OR(tbl_Metraj22[[#This Row],[TARIH]]="",tbl_Metraj22[[#This Row],[TARIH]]="-"),0,IF(tbl_Metraj22[[#This Row],[YUZDE]]=0,tbl_Metraj22[[#This Row],[METRAJ_BETON]],tbl_Metraj22[[#This Row],[YUZDE]]*tbl_Metraj22[[#This Row],[METRAJ_BETON]]))</f>
        <v>0</v>
      </c>
      <c r="K8416" s="2" t="s">
        <v>1274</v>
      </c>
    </row>
    <row r="8417" spans="1:11" ht="14.25" x14ac:dyDescent="0.2">
      <c r="A8417" s="2" t="s">
        <v>728</v>
      </c>
      <c r="B8417" s="124" t="s">
        <v>12436</v>
      </c>
      <c r="C8417" s="124"/>
      <c r="D8417" s="126">
        <v>4.0999999999999996</v>
      </c>
      <c r="E8417" s="124" t="s">
        <v>770</v>
      </c>
      <c r="F8417" s="124">
        <v>0</v>
      </c>
      <c r="G8417" s="2" t="s">
        <v>21002</v>
      </c>
      <c r="H8417" s="130"/>
      <c r="I8417" s="134"/>
      <c r="J8417" s="123">
        <f>IF(OR(tbl_Metraj22[[#This Row],[TARIH]]="",tbl_Metraj22[[#This Row],[TARIH]]="-"),0,IF(tbl_Metraj22[[#This Row],[YUZDE]]=0,tbl_Metraj22[[#This Row],[METRAJ_BETON]],tbl_Metraj22[[#This Row],[YUZDE]]*tbl_Metraj22[[#This Row],[METRAJ_BETON]]))</f>
        <v>0</v>
      </c>
      <c r="K8417" s="2" t="s">
        <v>1278</v>
      </c>
    </row>
    <row r="8418" spans="1:11" ht="14.25" x14ac:dyDescent="0.2">
      <c r="A8418" s="2" t="s">
        <v>2977</v>
      </c>
      <c r="B8418" s="124" t="s">
        <v>10802</v>
      </c>
      <c r="C8418" s="124"/>
      <c r="D8418" s="126">
        <v>2.29</v>
      </c>
      <c r="E8418" s="124" t="s">
        <v>770</v>
      </c>
      <c r="F8418" s="124">
        <v>0</v>
      </c>
      <c r="G8418" s="2" t="s">
        <v>21003</v>
      </c>
      <c r="H8418" s="130"/>
      <c r="I8418" s="134"/>
      <c r="J8418" s="123">
        <f>IF(OR(tbl_Metraj22[[#This Row],[TARIH]]="",tbl_Metraj22[[#This Row],[TARIH]]="-"),0,IF(tbl_Metraj22[[#This Row],[YUZDE]]=0,tbl_Metraj22[[#This Row],[METRAJ_BETON]],tbl_Metraj22[[#This Row],[YUZDE]]*tbl_Metraj22[[#This Row],[METRAJ_BETON]]))</f>
        <v>0</v>
      </c>
      <c r="K8418" s="2" t="s">
        <v>1684</v>
      </c>
    </row>
    <row r="8419" spans="1:11" ht="14.25" x14ac:dyDescent="0.2">
      <c r="A8419" s="2" t="s">
        <v>2977</v>
      </c>
      <c r="B8419" s="124" t="s">
        <v>10803</v>
      </c>
      <c r="C8419" s="124"/>
      <c r="D8419" s="126">
        <v>9.3800000000000008</v>
      </c>
      <c r="E8419" s="124" t="s">
        <v>770</v>
      </c>
      <c r="F8419" s="124">
        <v>0</v>
      </c>
      <c r="G8419" s="2" t="s">
        <v>21004</v>
      </c>
      <c r="H8419" s="130"/>
      <c r="I8419" s="134"/>
      <c r="J8419" s="123">
        <f>IF(OR(tbl_Metraj22[[#This Row],[TARIH]]="",tbl_Metraj22[[#This Row],[TARIH]]="-"),0,IF(tbl_Metraj22[[#This Row],[YUZDE]]=0,tbl_Metraj22[[#This Row],[METRAJ_BETON]],tbl_Metraj22[[#This Row],[YUZDE]]*tbl_Metraj22[[#This Row],[METRAJ_BETON]]))</f>
        <v>0</v>
      </c>
      <c r="K8419" s="2" t="s">
        <v>1683</v>
      </c>
    </row>
    <row r="8420" spans="1:11" ht="14.25" x14ac:dyDescent="0.2">
      <c r="A8420" s="2" t="s">
        <v>2977</v>
      </c>
      <c r="B8420" s="124" t="s">
        <v>10804</v>
      </c>
      <c r="C8420" s="124"/>
      <c r="D8420" s="126">
        <v>7.62</v>
      </c>
      <c r="E8420" s="124" t="s">
        <v>770</v>
      </c>
      <c r="F8420" s="124">
        <v>0</v>
      </c>
      <c r="G8420" s="2" t="s">
        <v>21005</v>
      </c>
      <c r="H8420" s="130"/>
      <c r="I8420" s="134"/>
      <c r="J8420" s="123">
        <f>IF(OR(tbl_Metraj22[[#This Row],[TARIH]]="",tbl_Metraj22[[#This Row],[TARIH]]="-"),0,IF(tbl_Metraj22[[#This Row],[YUZDE]]=0,tbl_Metraj22[[#This Row],[METRAJ_BETON]],tbl_Metraj22[[#This Row],[YUZDE]]*tbl_Metraj22[[#This Row],[METRAJ_BETON]]))</f>
        <v>0</v>
      </c>
      <c r="K8420" s="2" t="s">
        <v>1680</v>
      </c>
    </row>
    <row r="8421" spans="1:11" ht="14.25" x14ac:dyDescent="0.2">
      <c r="A8421" s="2" t="s">
        <v>2977</v>
      </c>
      <c r="B8421" s="124" t="s">
        <v>10805</v>
      </c>
      <c r="C8421" s="124"/>
      <c r="D8421" s="126">
        <v>5.27</v>
      </c>
      <c r="E8421" s="124" t="s">
        <v>770</v>
      </c>
      <c r="F8421" s="124">
        <v>0</v>
      </c>
      <c r="G8421" s="2" t="s">
        <v>21006</v>
      </c>
      <c r="H8421" s="130"/>
      <c r="I8421" s="134"/>
      <c r="J8421" s="123">
        <f>IF(OR(tbl_Metraj22[[#This Row],[TARIH]]="",tbl_Metraj22[[#This Row],[TARIH]]="-"),0,IF(tbl_Metraj22[[#This Row],[YUZDE]]=0,tbl_Metraj22[[#This Row],[METRAJ_BETON]],tbl_Metraj22[[#This Row],[YUZDE]]*tbl_Metraj22[[#This Row],[METRAJ_BETON]]))</f>
        <v>0</v>
      </c>
      <c r="K8421" s="2" t="s">
        <v>1681</v>
      </c>
    </row>
    <row r="8422" spans="1:11" ht="14.25" x14ac:dyDescent="0.2">
      <c r="A8422" s="2" t="s">
        <v>2977</v>
      </c>
      <c r="B8422" s="124" t="s">
        <v>10806</v>
      </c>
      <c r="C8422" s="124"/>
      <c r="D8422" s="126">
        <v>3.74</v>
      </c>
      <c r="E8422" s="124" t="s">
        <v>770</v>
      </c>
      <c r="F8422" s="124">
        <v>0</v>
      </c>
      <c r="G8422" s="2" t="s">
        <v>21007</v>
      </c>
      <c r="H8422" s="130"/>
      <c r="I8422" s="134"/>
      <c r="J8422" s="123">
        <f>IF(OR(tbl_Metraj22[[#This Row],[TARIH]]="",tbl_Metraj22[[#This Row],[TARIH]]="-"),0,IF(tbl_Metraj22[[#This Row],[YUZDE]]=0,tbl_Metraj22[[#This Row],[METRAJ_BETON]],tbl_Metraj22[[#This Row],[YUZDE]]*tbl_Metraj22[[#This Row],[METRAJ_BETON]]))</f>
        <v>0</v>
      </c>
      <c r="K8422" s="2" t="s">
        <v>1682</v>
      </c>
    </row>
    <row r="8423" spans="1:11" ht="14.25" x14ac:dyDescent="0.2">
      <c r="A8423" s="2" t="s">
        <v>2977</v>
      </c>
      <c r="B8423" s="124" t="s">
        <v>10807</v>
      </c>
      <c r="C8423" s="124"/>
      <c r="D8423" s="126">
        <v>1.36</v>
      </c>
      <c r="E8423" s="124" t="s">
        <v>770</v>
      </c>
      <c r="F8423" s="124">
        <v>0</v>
      </c>
      <c r="G8423" s="2" t="s">
        <v>21008</v>
      </c>
      <c r="H8423" s="130"/>
      <c r="I8423" s="134"/>
      <c r="J8423" s="123">
        <f>IF(OR(tbl_Metraj22[[#This Row],[TARIH]]="",tbl_Metraj22[[#This Row],[TARIH]]="-"),0,IF(tbl_Metraj22[[#This Row],[YUZDE]]=0,tbl_Metraj22[[#This Row],[METRAJ_BETON]],tbl_Metraj22[[#This Row],[YUZDE]]*tbl_Metraj22[[#This Row],[METRAJ_BETON]]))</f>
        <v>0</v>
      </c>
      <c r="K8423" s="2" t="s">
        <v>1677</v>
      </c>
    </row>
    <row r="8424" spans="1:11" ht="14.25" x14ac:dyDescent="0.2">
      <c r="A8424" s="2" t="s">
        <v>2977</v>
      </c>
      <c r="B8424" s="124" t="s">
        <v>10808</v>
      </c>
      <c r="C8424" s="124"/>
      <c r="D8424" s="126">
        <v>9.08</v>
      </c>
      <c r="E8424" s="124" t="s">
        <v>770</v>
      </c>
      <c r="F8424" s="124">
        <v>0</v>
      </c>
      <c r="G8424" s="2" t="s">
        <v>21009</v>
      </c>
      <c r="H8424" s="130"/>
      <c r="I8424" s="134"/>
      <c r="J8424" s="123">
        <f>IF(OR(tbl_Metraj22[[#This Row],[TARIH]]="",tbl_Metraj22[[#This Row],[TARIH]]="-"),0,IF(tbl_Metraj22[[#This Row],[YUZDE]]=0,tbl_Metraj22[[#This Row],[METRAJ_BETON]],tbl_Metraj22[[#This Row],[YUZDE]]*tbl_Metraj22[[#This Row],[METRAJ_BETON]]))</f>
        <v>0</v>
      </c>
      <c r="K8424" s="2" t="s">
        <v>1686</v>
      </c>
    </row>
    <row r="8425" spans="1:11" ht="14.25" x14ac:dyDescent="0.2">
      <c r="A8425" s="2" t="s">
        <v>2977</v>
      </c>
      <c r="B8425" s="124" t="s">
        <v>10809</v>
      </c>
      <c r="C8425" s="124"/>
      <c r="D8425" s="126">
        <v>19.690000000000001</v>
      </c>
      <c r="E8425" s="124" t="s">
        <v>770</v>
      </c>
      <c r="F8425" s="124">
        <v>0</v>
      </c>
      <c r="G8425" s="2" t="s">
        <v>21010</v>
      </c>
      <c r="H8425" s="130"/>
      <c r="I8425" s="134"/>
      <c r="J8425" s="123">
        <f>IF(OR(tbl_Metraj22[[#This Row],[TARIH]]="",tbl_Metraj22[[#This Row],[TARIH]]="-"),0,IF(tbl_Metraj22[[#This Row],[YUZDE]]=0,tbl_Metraj22[[#This Row],[METRAJ_BETON]],tbl_Metraj22[[#This Row],[YUZDE]]*tbl_Metraj22[[#This Row],[METRAJ_BETON]]))</f>
        <v>0</v>
      </c>
      <c r="K8425" s="2" t="s">
        <v>1678</v>
      </c>
    </row>
    <row r="8426" spans="1:11" ht="14.25" x14ac:dyDescent="0.2">
      <c r="A8426" s="2" t="s">
        <v>2977</v>
      </c>
      <c r="B8426" s="124" t="s">
        <v>10810</v>
      </c>
      <c r="C8426" s="124"/>
      <c r="D8426" s="126">
        <v>4.22</v>
      </c>
      <c r="E8426" s="124" t="s">
        <v>770</v>
      </c>
      <c r="F8426" s="124">
        <v>0</v>
      </c>
      <c r="G8426" s="2" t="s">
        <v>21011</v>
      </c>
      <c r="H8426" s="130"/>
      <c r="I8426" s="134"/>
      <c r="J8426" s="123">
        <f>IF(OR(tbl_Metraj22[[#This Row],[TARIH]]="",tbl_Metraj22[[#This Row],[TARIH]]="-"),0,IF(tbl_Metraj22[[#This Row],[YUZDE]]=0,tbl_Metraj22[[#This Row],[METRAJ_BETON]],tbl_Metraj22[[#This Row],[YUZDE]]*tbl_Metraj22[[#This Row],[METRAJ_BETON]]))</f>
        <v>0</v>
      </c>
      <c r="K8426" s="2" t="s">
        <v>1687</v>
      </c>
    </row>
    <row r="8427" spans="1:11" ht="14.25" x14ac:dyDescent="0.2">
      <c r="A8427" s="2" t="s">
        <v>2977</v>
      </c>
      <c r="B8427" s="124" t="s">
        <v>10811</v>
      </c>
      <c r="C8427" s="124"/>
      <c r="D8427" s="126">
        <v>4.8499999999999996</v>
      </c>
      <c r="E8427" s="124" t="s">
        <v>770</v>
      </c>
      <c r="F8427" s="124">
        <v>0</v>
      </c>
      <c r="G8427" s="2" t="s">
        <v>21012</v>
      </c>
      <c r="H8427" s="130"/>
      <c r="I8427" s="134"/>
      <c r="J8427" s="123">
        <f>IF(OR(tbl_Metraj22[[#This Row],[TARIH]]="",tbl_Metraj22[[#This Row],[TARIH]]="-"),0,IF(tbl_Metraj22[[#This Row],[YUZDE]]=0,tbl_Metraj22[[#This Row],[METRAJ_BETON]],tbl_Metraj22[[#This Row],[YUZDE]]*tbl_Metraj22[[#This Row],[METRAJ_BETON]]))</f>
        <v>0</v>
      </c>
      <c r="K8427" s="2" t="s">
        <v>1679</v>
      </c>
    </row>
    <row r="8428" spans="1:11" ht="14.25" x14ac:dyDescent="0.2">
      <c r="A8428" s="2" t="s">
        <v>2977</v>
      </c>
      <c r="B8428" s="124" t="s">
        <v>12132</v>
      </c>
      <c r="C8428" s="124"/>
      <c r="D8428" s="126">
        <v>6.53</v>
      </c>
      <c r="E8428" s="124" t="s">
        <v>770</v>
      </c>
      <c r="F8428" s="124">
        <v>0</v>
      </c>
      <c r="G8428" s="2" t="s">
        <v>21013</v>
      </c>
      <c r="H8428" s="130"/>
      <c r="I8428" s="134"/>
      <c r="J8428" s="123">
        <f>IF(OR(tbl_Metraj22[[#This Row],[TARIH]]="",tbl_Metraj22[[#This Row],[TARIH]]="-"),0,IF(tbl_Metraj22[[#This Row],[YUZDE]]=0,tbl_Metraj22[[#This Row],[METRAJ_BETON]],tbl_Metraj22[[#This Row],[YUZDE]]*tbl_Metraj22[[#This Row],[METRAJ_BETON]]))</f>
        <v>0</v>
      </c>
      <c r="K8428" s="2" t="s">
        <v>1688</v>
      </c>
    </row>
    <row r="8429" spans="1:11" ht="14.25" x14ac:dyDescent="0.2">
      <c r="A8429" s="2" t="s">
        <v>2977</v>
      </c>
      <c r="B8429" s="124" t="s">
        <v>12133</v>
      </c>
      <c r="C8429" s="124"/>
      <c r="D8429" s="126">
        <v>5.95</v>
      </c>
      <c r="E8429" s="124" t="s">
        <v>770</v>
      </c>
      <c r="F8429" s="124">
        <v>0</v>
      </c>
      <c r="G8429" s="2" t="s">
        <v>21014</v>
      </c>
      <c r="H8429" s="130"/>
      <c r="I8429" s="134"/>
      <c r="J8429" s="123">
        <f>IF(OR(tbl_Metraj22[[#This Row],[TARIH]]="",tbl_Metraj22[[#This Row],[TARIH]]="-"),0,IF(tbl_Metraj22[[#This Row],[YUZDE]]=0,tbl_Metraj22[[#This Row],[METRAJ_BETON]],tbl_Metraj22[[#This Row],[YUZDE]]*tbl_Metraj22[[#This Row],[METRAJ_BETON]]))</f>
        <v>0</v>
      </c>
      <c r="K8429" s="2" t="s">
        <v>1685</v>
      </c>
    </row>
    <row r="8430" spans="1:11" ht="14.25" x14ac:dyDescent="0.2">
      <c r="A8430" s="2" t="s">
        <v>787</v>
      </c>
      <c r="B8430" s="124" t="s">
        <v>12091</v>
      </c>
      <c r="C8430" s="124"/>
      <c r="D8430" s="126">
        <v>59.25</v>
      </c>
      <c r="E8430" s="124" t="s">
        <v>770</v>
      </c>
      <c r="F8430" s="124">
        <v>1</v>
      </c>
      <c r="G8430" s="2" t="s">
        <v>21015</v>
      </c>
      <c r="H8430" s="130"/>
      <c r="I8430" s="134"/>
      <c r="J8430" s="123">
        <f>IF(OR(tbl_Metraj22[[#This Row],[TARIH]]="",tbl_Metraj22[[#This Row],[TARIH]]="-"),0,IF(tbl_Metraj22[[#This Row],[YUZDE]]=0,tbl_Metraj22[[#This Row],[METRAJ_BETON]],tbl_Metraj22[[#This Row],[YUZDE]]*tbl_Metraj22[[#This Row],[METRAJ_BETON]]))</f>
        <v>0</v>
      </c>
    </row>
    <row r="8431" spans="1:11" ht="14.25" x14ac:dyDescent="0.2">
      <c r="A8431" s="2" t="s">
        <v>787</v>
      </c>
      <c r="B8431" s="124" t="s">
        <v>12092</v>
      </c>
      <c r="C8431" s="124"/>
      <c r="D8431" s="126">
        <v>1.1100000000000001</v>
      </c>
      <c r="E8431" s="124" t="s">
        <v>770</v>
      </c>
      <c r="F8431" s="124">
        <v>1</v>
      </c>
      <c r="G8431" s="2" t="s">
        <v>21016</v>
      </c>
      <c r="H8431" s="130"/>
      <c r="I8431" s="134"/>
      <c r="J8431" s="123">
        <f>IF(OR(tbl_Metraj22[[#This Row],[TARIH]]="",tbl_Metraj22[[#This Row],[TARIH]]="-"),0,IF(tbl_Metraj22[[#This Row],[YUZDE]]=0,tbl_Metraj22[[#This Row],[METRAJ_BETON]],tbl_Metraj22[[#This Row],[YUZDE]]*tbl_Metraj22[[#This Row],[METRAJ_BETON]]))</f>
        <v>0</v>
      </c>
    </row>
    <row r="8432" spans="1:11" ht="14.25" x14ac:dyDescent="0.2">
      <c r="A8432" s="2" t="s">
        <v>787</v>
      </c>
      <c r="B8432" s="124" t="s">
        <v>12093</v>
      </c>
      <c r="C8432" s="124"/>
      <c r="D8432" s="126">
        <v>167.44</v>
      </c>
      <c r="E8432" s="124" t="s">
        <v>770</v>
      </c>
      <c r="F8432" s="124">
        <v>1</v>
      </c>
      <c r="G8432" s="2" t="s">
        <v>21017</v>
      </c>
      <c r="H8432" s="130"/>
      <c r="I8432" s="134"/>
      <c r="J8432" s="123">
        <f>IF(OR(tbl_Metraj22[[#This Row],[TARIH]]="",tbl_Metraj22[[#This Row],[TARIH]]="-"),0,IF(tbl_Metraj22[[#This Row],[YUZDE]]=0,tbl_Metraj22[[#This Row],[METRAJ_BETON]],tbl_Metraj22[[#This Row],[YUZDE]]*tbl_Metraj22[[#This Row],[METRAJ_BETON]]))</f>
        <v>0</v>
      </c>
    </row>
    <row r="8433" spans="1:11" ht="14.25" x14ac:dyDescent="0.2">
      <c r="A8433" s="2" t="s">
        <v>787</v>
      </c>
      <c r="B8433" s="124" t="s">
        <v>12094</v>
      </c>
      <c r="C8433" s="124"/>
      <c r="D8433" s="126">
        <v>3.31</v>
      </c>
      <c r="E8433" s="124" t="s">
        <v>770</v>
      </c>
      <c r="F8433" s="124">
        <v>1</v>
      </c>
      <c r="G8433" s="2" t="s">
        <v>21018</v>
      </c>
      <c r="H8433" s="130"/>
      <c r="I8433" s="134"/>
      <c r="J8433" s="123">
        <f>IF(OR(tbl_Metraj22[[#This Row],[TARIH]]="",tbl_Metraj22[[#This Row],[TARIH]]="-"),0,IF(tbl_Metraj22[[#This Row],[YUZDE]]=0,tbl_Metraj22[[#This Row],[METRAJ_BETON]],tbl_Metraj22[[#This Row],[YUZDE]]*tbl_Metraj22[[#This Row],[METRAJ_BETON]]))</f>
        <v>0</v>
      </c>
    </row>
    <row r="8434" spans="1:11" ht="14.25" x14ac:dyDescent="0.2">
      <c r="A8434" s="2" t="s">
        <v>734</v>
      </c>
      <c r="B8434" s="124" t="s">
        <v>10840</v>
      </c>
      <c r="C8434" s="124"/>
      <c r="D8434" s="126">
        <v>2.85</v>
      </c>
      <c r="E8434" s="124" t="s">
        <v>770</v>
      </c>
      <c r="F8434" s="124">
        <v>1</v>
      </c>
      <c r="G8434" s="2" t="s">
        <v>21019</v>
      </c>
      <c r="H8434" s="130"/>
      <c r="I8434" s="134"/>
      <c r="J8434" s="123">
        <f>IF(OR(tbl_Metraj22[[#This Row],[TARIH]]="",tbl_Metraj22[[#This Row],[TARIH]]="-"),0,IF(tbl_Metraj22[[#This Row],[YUZDE]]=0,tbl_Metraj22[[#This Row],[METRAJ_BETON]],tbl_Metraj22[[#This Row],[YUZDE]]*tbl_Metraj22[[#This Row],[METRAJ_BETON]]))</f>
        <v>0</v>
      </c>
      <c r="K8434" s="2" t="e">
        <v>#N/A</v>
      </c>
    </row>
    <row r="8435" spans="1:11" ht="14.25" x14ac:dyDescent="0.2">
      <c r="A8435" s="2" t="s">
        <v>734</v>
      </c>
      <c r="B8435" s="124" t="s">
        <v>10841</v>
      </c>
      <c r="C8435" s="124"/>
      <c r="D8435" s="126">
        <v>2.87</v>
      </c>
      <c r="E8435" s="124" t="s">
        <v>770</v>
      </c>
      <c r="F8435" s="124">
        <v>1</v>
      </c>
      <c r="G8435" s="2" t="s">
        <v>21020</v>
      </c>
      <c r="H8435" s="130"/>
      <c r="I8435" s="134"/>
      <c r="J8435" s="123">
        <f>IF(OR(tbl_Metraj22[[#This Row],[TARIH]]="",tbl_Metraj22[[#This Row],[TARIH]]="-"),0,IF(tbl_Metraj22[[#This Row],[YUZDE]]=0,tbl_Metraj22[[#This Row],[METRAJ_BETON]],tbl_Metraj22[[#This Row],[YUZDE]]*tbl_Metraj22[[#This Row],[METRAJ_BETON]]))</f>
        <v>0</v>
      </c>
      <c r="K8435" s="2" t="e">
        <v>#N/A</v>
      </c>
    </row>
    <row r="8436" spans="1:11" ht="14.25" x14ac:dyDescent="0.2">
      <c r="A8436" s="2" t="s">
        <v>734</v>
      </c>
      <c r="B8436" s="124" t="s">
        <v>10927</v>
      </c>
      <c r="C8436" s="124"/>
      <c r="D8436" s="126">
        <v>0.41</v>
      </c>
      <c r="E8436" s="124" t="s">
        <v>770</v>
      </c>
      <c r="F8436" s="124">
        <v>1</v>
      </c>
      <c r="G8436" s="2" t="s">
        <v>21021</v>
      </c>
      <c r="H8436" s="130"/>
      <c r="I8436" s="134"/>
      <c r="J8436" s="123">
        <f>IF(OR(tbl_Metraj22[[#This Row],[TARIH]]="",tbl_Metraj22[[#This Row],[TARIH]]="-"),0,IF(tbl_Metraj22[[#This Row],[YUZDE]]=0,tbl_Metraj22[[#This Row],[METRAJ_BETON]],tbl_Metraj22[[#This Row],[YUZDE]]*tbl_Metraj22[[#This Row],[METRAJ_BETON]]))</f>
        <v>0</v>
      </c>
      <c r="K8436" s="2" t="s">
        <v>24197</v>
      </c>
    </row>
    <row r="8437" spans="1:11" ht="14.25" x14ac:dyDescent="0.2">
      <c r="A8437" s="2" t="s">
        <v>734</v>
      </c>
      <c r="B8437" s="124" t="s">
        <v>10928</v>
      </c>
      <c r="C8437" s="124"/>
      <c r="D8437" s="126">
        <v>0.41</v>
      </c>
      <c r="E8437" s="124" t="s">
        <v>770</v>
      </c>
      <c r="F8437" s="124">
        <v>1</v>
      </c>
      <c r="G8437" s="2" t="s">
        <v>21022</v>
      </c>
      <c r="H8437" s="130"/>
      <c r="I8437" s="134"/>
      <c r="J8437" s="123">
        <f>IF(OR(tbl_Metraj22[[#This Row],[TARIH]]="",tbl_Metraj22[[#This Row],[TARIH]]="-"),0,IF(tbl_Metraj22[[#This Row],[YUZDE]]=0,tbl_Metraj22[[#This Row],[METRAJ_BETON]],tbl_Metraj22[[#This Row],[YUZDE]]*tbl_Metraj22[[#This Row],[METRAJ_BETON]]))</f>
        <v>0</v>
      </c>
      <c r="K8437" s="2" t="s">
        <v>23746</v>
      </c>
    </row>
    <row r="8438" spans="1:11" ht="14.25" x14ac:dyDescent="0.2">
      <c r="A8438" s="2" t="s">
        <v>734</v>
      </c>
      <c r="B8438" s="124" t="s">
        <v>10929</v>
      </c>
      <c r="C8438" s="124"/>
      <c r="D8438" s="126">
        <v>0.48</v>
      </c>
      <c r="E8438" s="124" t="s">
        <v>770</v>
      </c>
      <c r="F8438" s="124">
        <v>1</v>
      </c>
      <c r="G8438" s="2" t="s">
        <v>21023</v>
      </c>
      <c r="H8438" s="130"/>
      <c r="I8438" s="134"/>
      <c r="J8438" s="123">
        <f>IF(OR(tbl_Metraj22[[#This Row],[TARIH]]="",tbl_Metraj22[[#This Row],[TARIH]]="-"),0,IF(tbl_Metraj22[[#This Row],[YUZDE]]=0,tbl_Metraj22[[#This Row],[METRAJ_BETON]],tbl_Metraj22[[#This Row],[YUZDE]]*tbl_Metraj22[[#This Row],[METRAJ_BETON]]))</f>
        <v>0</v>
      </c>
      <c r="K8438" s="2" t="s">
        <v>24196</v>
      </c>
    </row>
    <row r="8439" spans="1:11" ht="14.25" x14ac:dyDescent="0.2">
      <c r="A8439" s="2" t="s">
        <v>734</v>
      </c>
      <c r="B8439" s="124" t="s">
        <v>10930</v>
      </c>
      <c r="C8439" s="124"/>
      <c r="D8439" s="126">
        <v>0.34</v>
      </c>
      <c r="E8439" s="124" t="s">
        <v>770</v>
      </c>
      <c r="F8439" s="124">
        <v>1</v>
      </c>
      <c r="G8439" s="2" t="s">
        <v>21024</v>
      </c>
      <c r="H8439" s="130"/>
      <c r="I8439" s="134"/>
      <c r="J8439" s="123">
        <f>IF(OR(tbl_Metraj22[[#This Row],[TARIH]]="",tbl_Metraj22[[#This Row],[TARIH]]="-"),0,IF(tbl_Metraj22[[#This Row],[YUZDE]]=0,tbl_Metraj22[[#This Row],[METRAJ_BETON]],tbl_Metraj22[[#This Row],[YUZDE]]*tbl_Metraj22[[#This Row],[METRAJ_BETON]]))</f>
        <v>0</v>
      </c>
      <c r="K8439" s="2" t="s">
        <v>24193</v>
      </c>
    </row>
    <row r="8440" spans="1:11" ht="14.25" x14ac:dyDescent="0.2">
      <c r="A8440" s="2" t="s">
        <v>734</v>
      </c>
      <c r="B8440" s="124" t="s">
        <v>10931</v>
      </c>
      <c r="C8440" s="124"/>
      <c r="D8440" s="126">
        <v>0.26</v>
      </c>
      <c r="E8440" s="124" t="s">
        <v>770</v>
      </c>
      <c r="F8440" s="124">
        <v>1</v>
      </c>
      <c r="G8440" s="2" t="s">
        <v>21025</v>
      </c>
      <c r="H8440" s="130"/>
      <c r="I8440" s="134"/>
      <c r="J8440" s="123">
        <f>IF(OR(tbl_Metraj22[[#This Row],[TARIH]]="",tbl_Metraj22[[#This Row],[TARIH]]="-"),0,IF(tbl_Metraj22[[#This Row],[YUZDE]]=0,tbl_Metraj22[[#This Row],[METRAJ_BETON]],tbl_Metraj22[[#This Row],[YUZDE]]*tbl_Metraj22[[#This Row],[METRAJ_BETON]]))</f>
        <v>0</v>
      </c>
      <c r="K8440" s="2" t="e">
        <v>#N/A</v>
      </c>
    </row>
    <row r="8441" spans="1:11" ht="14.25" x14ac:dyDescent="0.2">
      <c r="A8441" s="2" t="s">
        <v>734</v>
      </c>
      <c r="B8441" s="124" t="s">
        <v>10932</v>
      </c>
      <c r="C8441" s="124"/>
      <c r="D8441" s="126">
        <v>0.37</v>
      </c>
      <c r="E8441" s="124" t="s">
        <v>770</v>
      </c>
      <c r="F8441" s="124">
        <v>1</v>
      </c>
      <c r="G8441" s="2" t="s">
        <v>21026</v>
      </c>
      <c r="H8441" s="130"/>
      <c r="I8441" s="134"/>
      <c r="J8441" s="123">
        <f>IF(OR(tbl_Metraj22[[#This Row],[TARIH]]="",tbl_Metraj22[[#This Row],[TARIH]]="-"),0,IF(tbl_Metraj22[[#This Row],[YUZDE]]=0,tbl_Metraj22[[#This Row],[METRAJ_BETON]],tbl_Metraj22[[#This Row],[YUZDE]]*tbl_Metraj22[[#This Row],[METRAJ_BETON]]))</f>
        <v>0</v>
      </c>
      <c r="K8441" s="2" t="e">
        <v>#N/A</v>
      </c>
    </row>
    <row r="8442" spans="1:11" ht="14.25" x14ac:dyDescent="0.2">
      <c r="A8442" s="2" t="s">
        <v>734</v>
      </c>
      <c r="B8442" s="124" t="s">
        <v>10933</v>
      </c>
      <c r="C8442" s="124"/>
      <c r="D8442" s="126">
        <v>0.38</v>
      </c>
      <c r="E8442" s="124" t="s">
        <v>770</v>
      </c>
      <c r="F8442" s="124">
        <v>1</v>
      </c>
      <c r="G8442" s="2" t="s">
        <v>21027</v>
      </c>
      <c r="H8442" s="130"/>
      <c r="I8442" s="134"/>
      <c r="J8442" s="123">
        <f>IF(OR(tbl_Metraj22[[#This Row],[TARIH]]="",tbl_Metraj22[[#This Row],[TARIH]]="-"),0,IF(tbl_Metraj22[[#This Row],[YUZDE]]=0,tbl_Metraj22[[#This Row],[METRAJ_BETON]],tbl_Metraj22[[#This Row],[YUZDE]]*tbl_Metraj22[[#This Row],[METRAJ_BETON]]))</f>
        <v>0</v>
      </c>
      <c r="K8442" s="2" t="e">
        <v>#N/A</v>
      </c>
    </row>
    <row r="8443" spans="1:11" ht="14.25" x14ac:dyDescent="0.2">
      <c r="A8443" s="2" t="s">
        <v>734</v>
      </c>
      <c r="B8443" s="124" t="s">
        <v>10934</v>
      </c>
      <c r="C8443" s="124"/>
      <c r="D8443" s="126">
        <v>0.53</v>
      </c>
      <c r="E8443" s="124" t="s">
        <v>770</v>
      </c>
      <c r="F8443" s="124">
        <v>1</v>
      </c>
      <c r="G8443" s="2" t="s">
        <v>21028</v>
      </c>
      <c r="H8443" s="130"/>
      <c r="I8443" s="134"/>
      <c r="J8443" s="123">
        <f>IF(OR(tbl_Metraj22[[#This Row],[TARIH]]="",tbl_Metraj22[[#This Row],[TARIH]]="-"),0,IF(tbl_Metraj22[[#This Row],[YUZDE]]=0,tbl_Metraj22[[#This Row],[METRAJ_BETON]],tbl_Metraj22[[#This Row],[YUZDE]]*tbl_Metraj22[[#This Row],[METRAJ_BETON]]))</f>
        <v>0</v>
      </c>
      <c r="K8443" s="2" t="e">
        <v>#N/A</v>
      </c>
    </row>
    <row r="8444" spans="1:11" ht="14.25" x14ac:dyDescent="0.2">
      <c r="A8444" s="2" t="s">
        <v>734</v>
      </c>
      <c r="B8444" s="124" t="s">
        <v>10935</v>
      </c>
      <c r="C8444" s="124"/>
      <c r="D8444" s="126">
        <v>0.28999999999999998</v>
      </c>
      <c r="E8444" s="124" t="s">
        <v>770</v>
      </c>
      <c r="F8444" s="124">
        <v>1</v>
      </c>
      <c r="G8444" s="2" t="s">
        <v>21029</v>
      </c>
      <c r="H8444" s="130"/>
      <c r="I8444" s="134"/>
      <c r="J8444" s="123">
        <f>IF(OR(tbl_Metraj22[[#This Row],[TARIH]]="",tbl_Metraj22[[#This Row],[TARIH]]="-"),0,IF(tbl_Metraj22[[#This Row],[YUZDE]]=0,tbl_Metraj22[[#This Row],[METRAJ_BETON]],tbl_Metraj22[[#This Row],[YUZDE]]*tbl_Metraj22[[#This Row],[METRAJ_BETON]]))</f>
        <v>0</v>
      </c>
      <c r="K8444" s="2" t="s">
        <v>24204</v>
      </c>
    </row>
    <row r="8445" spans="1:11" ht="14.25" x14ac:dyDescent="0.2">
      <c r="A8445" s="2" t="s">
        <v>734</v>
      </c>
      <c r="B8445" s="124" t="s">
        <v>10936</v>
      </c>
      <c r="C8445" s="124"/>
      <c r="D8445" s="126">
        <v>0.41</v>
      </c>
      <c r="E8445" s="124" t="s">
        <v>770</v>
      </c>
      <c r="F8445" s="124">
        <v>1</v>
      </c>
      <c r="G8445" s="2" t="s">
        <v>21030</v>
      </c>
      <c r="H8445" s="130"/>
      <c r="I8445" s="134"/>
      <c r="J8445" s="123">
        <f>IF(OR(tbl_Metraj22[[#This Row],[TARIH]]="",tbl_Metraj22[[#This Row],[TARIH]]="-"),0,IF(tbl_Metraj22[[#This Row],[YUZDE]]=0,tbl_Metraj22[[#This Row],[METRAJ_BETON]],tbl_Metraj22[[#This Row],[YUZDE]]*tbl_Metraj22[[#This Row],[METRAJ_BETON]]))</f>
        <v>0</v>
      </c>
      <c r="K8445" s="2" t="s">
        <v>24195</v>
      </c>
    </row>
    <row r="8446" spans="1:11" ht="14.25" x14ac:dyDescent="0.2">
      <c r="A8446" s="2" t="s">
        <v>734</v>
      </c>
      <c r="B8446" s="124" t="s">
        <v>10937</v>
      </c>
      <c r="C8446" s="124"/>
      <c r="D8446" s="126">
        <v>0.55000000000000004</v>
      </c>
      <c r="E8446" s="124" t="s">
        <v>770</v>
      </c>
      <c r="F8446" s="124">
        <v>1</v>
      </c>
      <c r="G8446" s="2" t="s">
        <v>21031</v>
      </c>
      <c r="H8446" s="130"/>
      <c r="I8446" s="134"/>
      <c r="J8446" s="123">
        <f>IF(OR(tbl_Metraj22[[#This Row],[TARIH]]="",tbl_Metraj22[[#This Row],[TARIH]]="-"),0,IF(tbl_Metraj22[[#This Row],[YUZDE]]=0,tbl_Metraj22[[#This Row],[METRAJ_BETON]],tbl_Metraj22[[#This Row],[YUZDE]]*tbl_Metraj22[[#This Row],[METRAJ_BETON]]))</f>
        <v>0</v>
      </c>
      <c r="K8446" s="2" t="e">
        <v>#N/A</v>
      </c>
    </row>
    <row r="8447" spans="1:11" ht="14.25" x14ac:dyDescent="0.2">
      <c r="A8447" s="2" t="s">
        <v>734</v>
      </c>
      <c r="B8447" s="124" t="s">
        <v>10938</v>
      </c>
      <c r="C8447" s="124"/>
      <c r="D8447" s="126">
        <v>0.55000000000000004</v>
      </c>
      <c r="E8447" s="124" t="s">
        <v>770</v>
      </c>
      <c r="F8447" s="124">
        <v>1</v>
      </c>
      <c r="G8447" s="2" t="s">
        <v>21032</v>
      </c>
      <c r="H8447" s="130"/>
      <c r="I8447" s="134"/>
      <c r="J8447" s="123">
        <f>IF(OR(tbl_Metraj22[[#This Row],[TARIH]]="",tbl_Metraj22[[#This Row],[TARIH]]="-"),0,IF(tbl_Metraj22[[#This Row],[YUZDE]]=0,tbl_Metraj22[[#This Row],[METRAJ_BETON]],tbl_Metraj22[[#This Row],[YUZDE]]*tbl_Metraj22[[#This Row],[METRAJ_BETON]]))</f>
        <v>0</v>
      </c>
      <c r="K8447" s="2" t="e">
        <v>#N/A</v>
      </c>
    </row>
    <row r="8448" spans="1:11" ht="14.25" x14ac:dyDescent="0.2">
      <c r="A8448" s="2" t="s">
        <v>734</v>
      </c>
      <c r="B8448" s="124" t="s">
        <v>10939</v>
      </c>
      <c r="C8448" s="124"/>
      <c r="D8448" s="126">
        <v>0.51</v>
      </c>
      <c r="E8448" s="124" t="s">
        <v>770</v>
      </c>
      <c r="F8448" s="124">
        <v>1</v>
      </c>
      <c r="G8448" s="2" t="s">
        <v>21033</v>
      </c>
      <c r="H8448" s="130"/>
      <c r="I8448" s="134"/>
      <c r="J8448" s="123">
        <f>IF(OR(tbl_Metraj22[[#This Row],[TARIH]]="",tbl_Metraj22[[#This Row],[TARIH]]="-"),0,IF(tbl_Metraj22[[#This Row],[YUZDE]]=0,tbl_Metraj22[[#This Row],[METRAJ_BETON]],tbl_Metraj22[[#This Row],[YUZDE]]*tbl_Metraj22[[#This Row],[METRAJ_BETON]]))</f>
        <v>0</v>
      </c>
      <c r="K8448" s="2" t="e">
        <v>#N/A</v>
      </c>
    </row>
    <row r="8449" spans="1:11" ht="14.25" x14ac:dyDescent="0.2">
      <c r="A8449" s="2" t="s">
        <v>734</v>
      </c>
      <c r="B8449" s="124" t="s">
        <v>10940</v>
      </c>
      <c r="C8449" s="124"/>
      <c r="D8449" s="126">
        <v>0.51</v>
      </c>
      <c r="E8449" s="124" t="s">
        <v>770</v>
      </c>
      <c r="F8449" s="124">
        <v>1</v>
      </c>
      <c r="G8449" s="2" t="s">
        <v>21034</v>
      </c>
      <c r="H8449" s="130"/>
      <c r="I8449" s="134"/>
      <c r="J8449" s="123">
        <f>IF(OR(tbl_Metraj22[[#This Row],[TARIH]]="",tbl_Metraj22[[#This Row],[TARIH]]="-"),0,IF(tbl_Metraj22[[#This Row],[YUZDE]]=0,tbl_Metraj22[[#This Row],[METRAJ_BETON]],tbl_Metraj22[[#This Row],[YUZDE]]*tbl_Metraj22[[#This Row],[METRAJ_BETON]]))</f>
        <v>0</v>
      </c>
      <c r="K8449" s="2" t="e">
        <v>#N/A</v>
      </c>
    </row>
    <row r="8450" spans="1:11" ht="14.25" x14ac:dyDescent="0.2">
      <c r="A8450" s="2" t="s">
        <v>734</v>
      </c>
      <c r="B8450" s="124" t="s">
        <v>10941</v>
      </c>
      <c r="C8450" s="124"/>
      <c r="D8450" s="126">
        <v>3.45</v>
      </c>
      <c r="E8450" s="124" t="s">
        <v>770</v>
      </c>
      <c r="F8450" s="124">
        <v>1</v>
      </c>
      <c r="G8450" s="2" t="s">
        <v>21035</v>
      </c>
      <c r="H8450" s="130"/>
      <c r="I8450" s="134"/>
      <c r="J8450" s="123">
        <f>IF(OR(tbl_Metraj22[[#This Row],[TARIH]]="",tbl_Metraj22[[#This Row],[TARIH]]="-"),0,IF(tbl_Metraj22[[#This Row],[YUZDE]]=0,tbl_Metraj22[[#This Row],[METRAJ_BETON]],tbl_Metraj22[[#This Row],[YUZDE]]*tbl_Metraj22[[#This Row],[METRAJ_BETON]]))</f>
        <v>0</v>
      </c>
      <c r="K8450" s="2" t="s">
        <v>23726</v>
      </c>
    </row>
    <row r="8451" spans="1:11" ht="14.25" x14ac:dyDescent="0.2">
      <c r="A8451" s="2" t="s">
        <v>734</v>
      </c>
      <c r="B8451" s="124" t="s">
        <v>10942</v>
      </c>
      <c r="C8451" s="124"/>
      <c r="D8451" s="126">
        <v>1.97</v>
      </c>
      <c r="E8451" s="124" t="s">
        <v>770</v>
      </c>
      <c r="F8451" s="124">
        <v>1</v>
      </c>
      <c r="G8451" s="2" t="s">
        <v>21036</v>
      </c>
      <c r="H8451" s="130"/>
      <c r="I8451" s="134"/>
      <c r="J8451" s="123">
        <f>IF(OR(tbl_Metraj22[[#This Row],[TARIH]]="",tbl_Metraj22[[#This Row],[TARIH]]="-"),0,IF(tbl_Metraj22[[#This Row],[YUZDE]]=0,tbl_Metraj22[[#This Row],[METRAJ_BETON]],tbl_Metraj22[[#This Row],[YUZDE]]*tbl_Metraj22[[#This Row],[METRAJ_BETON]]))</f>
        <v>0</v>
      </c>
      <c r="K8451" s="2" t="s">
        <v>23055</v>
      </c>
    </row>
    <row r="8452" spans="1:11" ht="14.25" x14ac:dyDescent="0.2">
      <c r="A8452" s="2" t="s">
        <v>734</v>
      </c>
      <c r="B8452" s="124" t="s">
        <v>10943</v>
      </c>
      <c r="C8452" s="124"/>
      <c r="D8452" s="126">
        <v>1.97</v>
      </c>
      <c r="E8452" s="124" t="s">
        <v>770</v>
      </c>
      <c r="F8452" s="124">
        <v>1</v>
      </c>
      <c r="G8452" s="2" t="s">
        <v>21037</v>
      </c>
      <c r="H8452" s="130"/>
      <c r="I8452" s="134"/>
      <c r="J8452" s="123">
        <f>IF(OR(tbl_Metraj22[[#This Row],[TARIH]]="",tbl_Metraj22[[#This Row],[TARIH]]="-"),0,IF(tbl_Metraj22[[#This Row],[YUZDE]]=0,tbl_Metraj22[[#This Row],[METRAJ_BETON]],tbl_Metraj22[[#This Row],[YUZDE]]*tbl_Metraj22[[#This Row],[METRAJ_BETON]]))</f>
        <v>0</v>
      </c>
      <c r="K8452" s="2" t="s">
        <v>23079</v>
      </c>
    </row>
    <row r="8453" spans="1:11" ht="14.25" x14ac:dyDescent="0.2">
      <c r="A8453" s="2" t="s">
        <v>734</v>
      </c>
      <c r="B8453" s="124" t="s">
        <v>10944</v>
      </c>
      <c r="C8453" s="124"/>
      <c r="D8453" s="126">
        <v>1.97</v>
      </c>
      <c r="E8453" s="124" t="s">
        <v>770</v>
      </c>
      <c r="F8453" s="124">
        <v>1</v>
      </c>
      <c r="G8453" s="2" t="s">
        <v>21038</v>
      </c>
      <c r="H8453" s="130"/>
      <c r="I8453" s="134"/>
      <c r="J8453" s="123">
        <f>IF(OR(tbl_Metraj22[[#This Row],[TARIH]]="",tbl_Metraj22[[#This Row],[TARIH]]="-"),0,IF(tbl_Metraj22[[#This Row],[YUZDE]]=0,tbl_Metraj22[[#This Row],[METRAJ_BETON]],tbl_Metraj22[[#This Row],[YUZDE]]*tbl_Metraj22[[#This Row],[METRAJ_BETON]]))</f>
        <v>0</v>
      </c>
      <c r="K8453" s="2" t="s">
        <v>23078</v>
      </c>
    </row>
    <row r="8454" spans="1:11" ht="14.25" x14ac:dyDescent="0.2">
      <c r="A8454" s="2" t="s">
        <v>734</v>
      </c>
      <c r="B8454" s="124" t="s">
        <v>10945</v>
      </c>
      <c r="C8454" s="124"/>
      <c r="D8454" s="126">
        <v>4.83</v>
      </c>
      <c r="E8454" s="124" t="s">
        <v>770</v>
      </c>
      <c r="F8454" s="124">
        <v>1</v>
      </c>
      <c r="G8454" s="2" t="s">
        <v>21039</v>
      </c>
      <c r="H8454" s="130"/>
      <c r="I8454" s="134"/>
      <c r="J8454" s="123">
        <f>IF(OR(tbl_Metraj22[[#This Row],[TARIH]]="",tbl_Metraj22[[#This Row],[TARIH]]="-"),0,IF(tbl_Metraj22[[#This Row],[YUZDE]]=0,tbl_Metraj22[[#This Row],[METRAJ_BETON]],tbl_Metraj22[[#This Row],[YUZDE]]*tbl_Metraj22[[#This Row],[METRAJ_BETON]]))</f>
        <v>0</v>
      </c>
      <c r="K8454" s="2" t="s">
        <v>23095</v>
      </c>
    </row>
    <row r="8455" spans="1:11" ht="14.25" x14ac:dyDescent="0.2">
      <c r="A8455" s="2" t="s">
        <v>734</v>
      </c>
      <c r="B8455" s="124" t="s">
        <v>10946</v>
      </c>
      <c r="C8455" s="124"/>
      <c r="D8455" s="126">
        <v>2.76</v>
      </c>
      <c r="E8455" s="124" t="s">
        <v>770</v>
      </c>
      <c r="F8455" s="124">
        <v>1</v>
      </c>
      <c r="G8455" s="2" t="s">
        <v>21040</v>
      </c>
      <c r="H8455" s="130"/>
      <c r="I8455" s="134"/>
      <c r="J8455" s="123">
        <f>IF(OR(tbl_Metraj22[[#This Row],[TARIH]]="",tbl_Metraj22[[#This Row],[TARIH]]="-"),0,IF(tbl_Metraj22[[#This Row],[YUZDE]]=0,tbl_Metraj22[[#This Row],[METRAJ_BETON]],tbl_Metraj22[[#This Row],[YUZDE]]*tbl_Metraj22[[#This Row],[METRAJ_BETON]]))</f>
        <v>0</v>
      </c>
      <c r="K8455" s="2" t="s">
        <v>23098</v>
      </c>
    </row>
    <row r="8456" spans="1:11" ht="14.25" x14ac:dyDescent="0.2">
      <c r="A8456" s="2" t="s">
        <v>734</v>
      </c>
      <c r="B8456" s="124" t="s">
        <v>10947</v>
      </c>
      <c r="C8456" s="124"/>
      <c r="D8456" s="126">
        <v>2.76</v>
      </c>
      <c r="E8456" s="124" t="s">
        <v>770</v>
      </c>
      <c r="F8456" s="124">
        <v>1</v>
      </c>
      <c r="G8456" s="2" t="s">
        <v>21041</v>
      </c>
      <c r="H8456" s="130"/>
      <c r="I8456" s="134"/>
      <c r="J8456" s="123">
        <f>IF(OR(tbl_Metraj22[[#This Row],[TARIH]]="",tbl_Metraj22[[#This Row],[TARIH]]="-"),0,IF(tbl_Metraj22[[#This Row],[YUZDE]]=0,tbl_Metraj22[[#This Row],[METRAJ_BETON]],tbl_Metraj22[[#This Row],[YUZDE]]*tbl_Metraj22[[#This Row],[METRAJ_BETON]]))</f>
        <v>0</v>
      </c>
      <c r="K8456" s="2" t="s">
        <v>23086</v>
      </c>
    </row>
    <row r="8457" spans="1:11" ht="14.25" x14ac:dyDescent="0.2">
      <c r="A8457" s="2" t="s">
        <v>734</v>
      </c>
      <c r="B8457" s="124" t="s">
        <v>10948</v>
      </c>
      <c r="C8457" s="124"/>
      <c r="D8457" s="126">
        <v>3.1</v>
      </c>
      <c r="E8457" s="124" t="s">
        <v>770</v>
      </c>
      <c r="F8457" s="124">
        <v>1</v>
      </c>
      <c r="G8457" s="2" t="s">
        <v>21042</v>
      </c>
      <c r="H8457" s="130"/>
      <c r="I8457" s="134"/>
      <c r="J8457" s="123">
        <f>IF(OR(tbl_Metraj22[[#This Row],[TARIH]]="",tbl_Metraj22[[#This Row],[TARIH]]="-"),0,IF(tbl_Metraj22[[#This Row],[YUZDE]]=0,tbl_Metraj22[[#This Row],[METRAJ_BETON]],tbl_Metraj22[[#This Row],[YUZDE]]*tbl_Metraj22[[#This Row],[METRAJ_BETON]]))</f>
        <v>0</v>
      </c>
      <c r="K8457" s="2" t="s">
        <v>23093</v>
      </c>
    </row>
    <row r="8458" spans="1:11" ht="14.25" x14ac:dyDescent="0.2">
      <c r="A8458" s="2" t="s">
        <v>734</v>
      </c>
      <c r="B8458" s="124" t="s">
        <v>10949</v>
      </c>
      <c r="C8458" s="124"/>
      <c r="D8458" s="126">
        <v>2.85</v>
      </c>
      <c r="E8458" s="124" t="s">
        <v>770</v>
      </c>
      <c r="F8458" s="124">
        <v>1</v>
      </c>
      <c r="G8458" s="2" t="s">
        <v>21043</v>
      </c>
      <c r="H8458" s="130"/>
      <c r="I8458" s="134"/>
      <c r="J8458" s="123">
        <f>IF(OR(tbl_Metraj22[[#This Row],[TARIH]]="",tbl_Metraj22[[#This Row],[TARIH]]="-"),0,IF(tbl_Metraj22[[#This Row],[YUZDE]]=0,tbl_Metraj22[[#This Row],[METRAJ_BETON]],tbl_Metraj22[[#This Row],[YUZDE]]*tbl_Metraj22[[#This Row],[METRAJ_BETON]]))</f>
        <v>0</v>
      </c>
      <c r="K8458" s="2" t="s">
        <v>23742</v>
      </c>
    </row>
    <row r="8459" spans="1:11" ht="14.25" x14ac:dyDescent="0.2">
      <c r="A8459" s="2" t="s">
        <v>734</v>
      </c>
      <c r="B8459" s="124" t="s">
        <v>10950</v>
      </c>
      <c r="C8459" s="124"/>
      <c r="D8459" s="126">
        <v>2.96</v>
      </c>
      <c r="E8459" s="124" t="s">
        <v>770</v>
      </c>
      <c r="F8459" s="124">
        <v>1</v>
      </c>
      <c r="G8459" s="2" t="s">
        <v>21044</v>
      </c>
      <c r="H8459" s="130"/>
      <c r="I8459" s="134"/>
      <c r="J8459" s="123">
        <f>IF(OR(tbl_Metraj22[[#This Row],[TARIH]]="",tbl_Metraj22[[#This Row],[TARIH]]="-"),0,IF(tbl_Metraj22[[#This Row],[YUZDE]]=0,tbl_Metraj22[[#This Row],[METRAJ_BETON]],tbl_Metraj22[[#This Row],[YUZDE]]*tbl_Metraj22[[#This Row],[METRAJ_BETON]]))</f>
        <v>0</v>
      </c>
      <c r="K8459" s="2" t="s">
        <v>23745</v>
      </c>
    </row>
    <row r="8460" spans="1:11" ht="14.25" x14ac:dyDescent="0.2">
      <c r="A8460" s="2" t="s">
        <v>734</v>
      </c>
      <c r="B8460" s="124" t="s">
        <v>10951</v>
      </c>
      <c r="C8460" s="124"/>
      <c r="D8460" s="126">
        <v>0.47</v>
      </c>
      <c r="E8460" s="124" t="s">
        <v>770</v>
      </c>
      <c r="F8460" s="124">
        <v>1</v>
      </c>
      <c r="G8460" s="2" t="s">
        <v>21045</v>
      </c>
      <c r="H8460" s="130"/>
      <c r="I8460" s="134"/>
      <c r="J8460" s="123">
        <f>IF(OR(tbl_Metraj22[[#This Row],[TARIH]]="",tbl_Metraj22[[#This Row],[TARIH]]="-"),0,IF(tbl_Metraj22[[#This Row],[YUZDE]]=0,tbl_Metraj22[[#This Row],[METRAJ_BETON]],tbl_Metraj22[[#This Row],[YUZDE]]*tbl_Metraj22[[#This Row],[METRAJ_BETON]]))</f>
        <v>0</v>
      </c>
      <c r="K8460" s="2" t="s">
        <v>23741</v>
      </c>
    </row>
    <row r="8461" spans="1:11" ht="14.25" x14ac:dyDescent="0.2">
      <c r="A8461" s="2" t="s">
        <v>734</v>
      </c>
      <c r="B8461" s="124" t="s">
        <v>10952</v>
      </c>
      <c r="C8461" s="124"/>
      <c r="D8461" s="126">
        <v>0.47</v>
      </c>
      <c r="E8461" s="124" t="s">
        <v>770</v>
      </c>
      <c r="F8461" s="124">
        <v>1</v>
      </c>
      <c r="G8461" s="2" t="s">
        <v>21046</v>
      </c>
      <c r="H8461" s="130"/>
      <c r="I8461" s="134"/>
      <c r="J8461" s="123">
        <f>IF(OR(tbl_Metraj22[[#This Row],[TARIH]]="",tbl_Metraj22[[#This Row],[TARIH]]="-"),0,IF(tbl_Metraj22[[#This Row],[YUZDE]]=0,tbl_Metraj22[[#This Row],[METRAJ_BETON]],tbl_Metraj22[[#This Row],[YUZDE]]*tbl_Metraj22[[#This Row],[METRAJ_BETON]]))</f>
        <v>0</v>
      </c>
      <c r="K8461" s="2" t="s">
        <v>23738</v>
      </c>
    </row>
    <row r="8462" spans="1:11" ht="14.25" x14ac:dyDescent="0.2">
      <c r="A8462" s="2" t="s">
        <v>734</v>
      </c>
      <c r="B8462" s="124" t="s">
        <v>10953</v>
      </c>
      <c r="C8462" s="124"/>
      <c r="D8462" s="126">
        <v>0.34</v>
      </c>
      <c r="E8462" s="124" t="s">
        <v>770</v>
      </c>
      <c r="F8462" s="124">
        <v>1</v>
      </c>
      <c r="G8462" s="2" t="s">
        <v>21047</v>
      </c>
      <c r="H8462" s="130"/>
      <c r="I8462" s="134"/>
      <c r="J8462" s="123">
        <f>IF(OR(tbl_Metraj22[[#This Row],[TARIH]]="",tbl_Metraj22[[#This Row],[TARIH]]="-"),0,IF(tbl_Metraj22[[#This Row],[YUZDE]]=0,tbl_Metraj22[[#This Row],[METRAJ_BETON]],tbl_Metraj22[[#This Row],[YUZDE]]*tbl_Metraj22[[#This Row],[METRAJ_BETON]]))</f>
        <v>0</v>
      </c>
      <c r="K8462" s="2" t="s">
        <v>23740</v>
      </c>
    </row>
    <row r="8463" spans="1:11" ht="14.25" x14ac:dyDescent="0.2">
      <c r="A8463" s="2" t="s">
        <v>734</v>
      </c>
      <c r="B8463" s="124" t="s">
        <v>10954</v>
      </c>
      <c r="C8463" s="124"/>
      <c r="D8463" s="126">
        <v>0.34</v>
      </c>
      <c r="E8463" s="124" t="s">
        <v>770</v>
      </c>
      <c r="F8463" s="124">
        <v>1</v>
      </c>
      <c r="G8463" s="2" t="s">
        <v>21048</v>
      </c>
      <c r="H8463" s="130"/>
      <c r="I8463" s="134"/>
      <c r="J8463" s="123">
        <f>IF(OR(tbl_Metraj22[[#This Row],[TARIH]]="",tbl_Metraj22[[#This Row],[TARIH]]="-"),0,IF(tbl_Metraj22[[#This Row],[YUZDE]]=0,tbl_Metraj22[[#This Row],[METRAJ_BETON]],tbl_Metraj22[[#This Row],[YUZDE]]*tbl_Metraj22[[#This Row],[METRAJ_BETON]]))</f>
        <v>0</v>
      </c>
      <c r="K8463" s="2" t="s">
        <v>23739</v>
      </c>
    </row>
    <row r="8464" spans="1:11" ht="14.25" x14ac:dyDescent="0.2">
      <c r="A8464" s="2" t="s">
        <v>734</v>
      </c>
      <c r="B8464" s="124" t="s">
        <v>10955</v>
      </c>
      <c r="C8464" s="124"/>
      <c r="D8464" s="126">
        <v>0.26</v>
      </c>
      <c r="E8464" s="124" t="s">
        <v>770</v>
      </c>
      <c r="F8464" s="124">
        <v>1</v>
      </c>
      <c r="G8464" s="2" t="s">
        <v>21049</v>
      </c>
      <c r="H8464" s="130"/>
      <c r="I8464" s="134"/>
      <c r="J8464" s="123">
        <f>IF(OR(tbl_Metraj22[[#This Row],[TARIH]]="",tbl_Metraj22[[#This Row],[TARIH]]="-"),0,IF(tbl_Metraj22[[#This Row],[YUZDE]]=0,tbl_Metraj22[[#This Row],[METRAJ_BETON]],tbl_Metraj22[[#This Row],[YUZDE]]*tbl_Metraj22[[#This Row],[METRAJ_BETON]]))</f>
        <v>0</v>
      </c>
      <c r="K8464" s="2" t="e">
        <v>#N/A</v>
      </c>
    </row>
    <row r="8465" spans="1:11" ht="14.25" x14ac:dyDescent="0.2">
      <c r="A8465" s="2" t="s">
        <v>734</v>
      </c>
      <c r="B8465" s="124" t="s">
        <v>10956</v>
      </c>
      <c r="C8465" s="124"/>
      <c r="D8465" s="126">
        <v>0.26</v>
      </c>
      <c r="E8465" s="124" t="s">
        <v>770</v>
      </c>
      <c r="F8465" s="124">
        <v>1</v>
      </c>
      <c r="G8465" s="2" t="s">
        <v>21050</v>
      </c>
      <c r="H8465" s="130"/>
      <c r="I8465" s="134"/>
      <c r="J8465" s="123">
        <f>IF(OR(tbl_Metraj22[[#This Row],[TARIH]]="",tbl_Metraj22[[#This Row],[TARIH]]="-"),0,IF(tbl_Metraj22[[#This Row],[YUZDE]]=0,tbl_Metraj22[[#This Row],[METRAJ_BETON]],tbl_Metraj22[[#This Row],[YUZDE]]*tbl_Metraj22[[#This Row],[METRAJ_BETON]]))</f>
        <v>0</v>
      </c>
      <c r="K8465" s="2" t="e">
        <v>#N/A</v>
      </c>
    </row>
    <row r="8466" spans="1:11" ht="14.25" x14ac:dyDescent="0.2">
      <c r="A8466" s="2" t="s">
        <v>734</v>
      </c>
      <c r="B8466" s="124" t="s">
        <v>10957</v>
      </c>
      <c r="C8466" s="124"/>
      <c r="D8466" s="126">
        <v>0.38</v>
      </c>
      <c r="E8466" s="124" t="s">
        <v>770</v>
      </c>
      <c r="F8466" s="124">
        <v>1</v>
      </c>
      <c r="G8466" s="2" t="s">
        <v>21051</v>
      </c>
      <c r="H8466" s="130"/>
      <c r="I8466" s="134"/>
      <c r="J8466" s="123">
        <f>IF(OR(tbl_Metraj22[[#This Row],[TARIH]]="",tbl_Metraj22[[#This Row],[TARIH]]="-"),0,IF(tbl_Metraj22[[#This Row],[YUZDE]]=0,tbl_Metraj22[[#This Row],[METRAJ_BETON]],tbl_Metraj22[[#This Row],[YUZDE]]*tbl_Metraj22[[#This Row],[METRAJ_BETON]]))</f>
        <v>0</v>
      </c>
      <c r="K8466" s="2" t="e">
        <v>#N/A</v>
      </c>
    </row>
    <row r="8467" spans="1:11" ht="14.25" x14ac:dyDescent="0.2">
      <c r="A8467" s="2" t="s">
        <v>734</v>
      </c>
      <c r="B8467" s="124" t="s">
        <v>10958</v>
      </c>
      <c r="C8467" s="124"/>
      <c r="D8467" s="126">
        <v>0.38</v>
      </c>
      <c r="E8467" s="124" t="s">
        <v>770</v>
      </c>
      <c r="F8467" s="124">
        <v>1</v>
      </c>
      <c r="G8467" s="2" t="s">
        <v>21052</v>
      </c>
      <c r="H8467" s="130"/>
      <c r="I8467" s="134"/>
      <c r="J8467" s="123">
        <f>IF(OR(tbl_Metraj22[[#This Row],[TARIH]]="",tbl_Metraj22[[#This Row],[TARIH]]="-"),0,IF(tbl_Metraj22[[#This Row],[YUZDE]]=0,tbl_Metraj22[[#This Row],[METRAJ_BETON]],tbl_Metraj22[[#This Row],[YUZDE]]*tbl_Metraj22[[#This Row],[METRAJ_BETON]]))</f>
        <v>0</v>
      </c>
      <c r="K8467" s="2" t="e">
        <v>#N/A</v>
      </c>
    </row>
    <row r="8468" spans="1:11" ht="14.25" x14ac:dyDescent="0.2">
      <c r="A8468" s="2" t="s">
        <v>734</v>
      </c>
      <c r="B8468" s="124" t="s">
        <v>10959</v>
      </c>
      <c r="C8468" s="124"/>
      <c r="D8468" s="126">
        <v>0.35</v>
      </c>
      <c r="E8468" s="124" t="s">
        <v>770</v>
      </c>
      <c r="F8468" s="124">
        <v>1</v>
      </c>
      <c r="G8468" s="2" t="s">
        <v>21053</v>
      </c>
      <c r="H8468" s="130"/>
      <c r="I8468" s="134"/>
      <c r="J8468" s="123">
        <f>IF(OR(tbl_Metraj22[[#This Row],[TARIH]]="",tbl_Metraj22[[#This Row],[TARIH]]="-"),0,IF(tbl_Metraj22[[#This Row],[YUZDE]]=0,tbl_Metraj22[[#This Row],[METRAJ_BETON]],tbl_Metraj22[[#This Row],[YUZDE]]*tbl_Metraj22[[#This Row],[METRAJ_BETON]]))</f>
        <v>0</v>
      </c>
      <c r="K8468" s="2" t="s">
        <v>23748</v>
      </c>
    </row>
    <row r="8469" spans="1:11" ht="14.25" x14ac:dyDescent="0.2">
      <c r="A8469" s="2" t="s">
        <v>734</v>
      </c>
      <c r="B8469" s="124" t="s">
        <v>10960</v>
      </c>
      <c r="C8469" s="124"/>
      <c r="D8469" s="126">
        <v>0.35</v>
      </c>
      <c r="E8469" s="124" t="s">
        <v>770</v>
      </c>
      <c r="F8469" s="124">
        <v>1</v>
      </c>
      <c r="G8469" s="2" t="s">
        <v>21054</v>
      </c>
      <c r="H8469" s="130"/>
      <c r="I8469" s="134"/>
      <c r="J8469" s="123">
        <f>IF(OR(tbl_Metraj22[[#This Row],[TARIH]]="",tbl_Metraj22[[#This Row],[TARIH]]="-"),0,IF(tbl_Metraj22[[#This Row],[YUZDE]]=0,tbl_Metraj22[[#This Row],[METRAJ_BETON]],tbl_Metraj22[[#This Row],[YUZDE]]*tbl_Metraj22[[#This Row],[METRAJ_BETON]]))</f>
        <v>0</v>
      </c>
      <c r="K8469" s="2" t="s">
        <v>23749</v>
      </c>
    </row>
    <row r="8470" spans="1:11" ht="14.25" x14ac:dyDescent="0.2">
      <c r="A8470" s="2" t="s">
        <v>734</v>
      </c>
      <c r="B8470" s="124" t="s">
        <v>10961</v>
      </c>
      <c r="C8470" s="124"/>
      <c r="D8470" s="126">
        <v>0.55000000000000004</v>
      </c>
      <c r="E8470" s="124" t="s">
        <v>770</v>
      </c>
      <c r="F8470" s="124">
        <v>1</v>
      </c>
      <c r="G8470" s="2" t="s">
        <v>21055</v>
      </c>
      <c r="H8470" s="130"/>
      <c r="I8470" s="134"/>
      <c r="J8470" s="123">
        <f>IF(OR(tbl_Metraj22[[#This Row],[TARIH]]="",tbl_Metraj22[[#This Row],[TARIH]]="-"),0,IF(tbl_Metraj22[[#This Row],[YUZDE]]=0,tbl_Metraj22[[#This Row],[METRAJ_BETON]],tbl_Metraj22[[#This Row],[YUZDE]]*tbl_Metraj22[[#This Row],[METRAJ_BETON]]))</f>
        <v>0</v>
      </c>
      <c r="K8470" s="2" t="e">
        <v>#N/A</v>
      </c>
    </row>
    <row r="8471" spans="1:11" ht="14.25" x14ac:dyDescent="0.2">
      <c r="A8471" s="2" t="s">
        <v>734</v>
      </c>
      <c r="B8471" s="124" t="s">
        <v>10962</v>
      </c>
      <c r="C8471" s="124"/>
      <c r="D8471" s="126">
        <v>0.39</v>
      </c>
      <c r="E8471" s="124" t="s">
        <v>770</v>
      </c>
      <c r="F8471" s="124">
        <v>1</v>
      </c>
      <c r="G8471" s="2" t="s">
        <v>21056</v>
      </c>
      <c r="H8471" s="130"/>
      <c r="I8471" s="134"/>
      <c r="J8471" s="123">
        <f>IF(OR(tbl_Metraj22[[#This Row],[TARIH]]="",tbl_Metraj22[[#This Row],[TARIH]]="-"),0,IF(tbl_Metraj22[[#This Row],[YUZDE]]=0,tbl_Metraj22[[#This Row],[METRAJ_BETON]],tbl_Metraj22[[#This Row],[YUZDE]]*tbl_Metraj22[[#This Row],[METRAJ_BETON]]))</f>
        <v>0</v>
      </c>
      <c r="K8471" s="2" t="e">
        <v>#N/A</v>
      </c>
    </row>
    <row r="8472" spans="1:11" ht="14.25" x14ac:dyDescent="0.2">
      <c r="A8472" s="2" t="s">
        <v>734</v>
      </c>
      <c r="B8472" s="124" t="s">
        <v>10963</v>
      </c>
      <c r="C8472" s="124"/>
      <c r="D8472" s="126">
        <v>0.51</v>
      </c>
      <c r="E8472" s="124" t="s">
        <v>770</v>
      </c>
      <c r="F8472" s="124">
        <v>1</v>
      </c>
      <c r="G8472" s="2" t="s">
        <v>21057</v>
      </c>
      <c r="H8472" s="130"/>
      <c r="I8472" s="134"/>
      <c r="J8472" s="123">
        <f>IF(OR(tbl_Metraj22[[#This Row],[TARIH]]="",tbl_Metraj22[[#This Row],[TARIH]]="-"),0,IF(tbl_Metraj22[[#This Row],[YUZDE]]=0,tbl_Metraj22[[#This Row],[METRAJ_BETON]],tbl_Metraj22[[#This Row],[YUZDE]]*tbl_Metraj22[[#This Row],[METRAJ_BETON]]))</f>
        <v>0</v>
      </c>
      <c r="K8472" s="2" t="e">
        <v>#N/A</v>
      </c>
    </row>
    <row r="8473" spans="1:11" ht="14.25" x14ac:dyDescent="0.2">
      <c r="A8473" s="2" t="s">
        <v>734</v>
      </c>
      <c r="B8473" s="124" t="s">
        <v>10964</v>
      </c>
      <c r="C8473" s="124"/>
      <c r="D8473" s="126">
        <v>0.51</v>
      </c>
      <c r="E8473" s="124" t="s">
        <v>770</v>
      </c>
      <c r="F8473" s="124">
        <v>1</v>
      </c>
      <c r="G8473" s="2" t="s">
        <v>21058</v>
      </c>
      <c r="H8473" s="130"/>
      <c r="I8473" s="134"/>
      <c r="J8473" s="123">
        <f>IF(OR(tbl_Metraj22[[#This Row],[TARIH]]="",tbl_Metraj22[[#This Row],[TARIH]]="-"),0,IF(tbl_Metraj22[[#This Row],[YUZDE]]=0,tbl_Metraj22[[#This Row],[METRAJ_BETON]],tbl_Metraj22[[#This Row],[YUZDE]]*tbl_Metraj22[[#This Row],[METRAJ_BETON]]))</f>
        <v>0</v>
      </c>
      <c r="K8473" s="2" t="e">
        <v>#N/A</v>
      </c>
    </row>
    <row r="8474" spans="1:11" ht="14.25" x14ac:dyDescent="0.2">
      <c r="A8474" s="2" t="s">
        <v>734</v>
      </c>
      <c r="B8474" s="124" t="s">
        <v>10965</v>
      </c>
      <c r="C8474" s="124"/>
      <c r="D8474" s="126">
        <v>1.34</v>
      </c>
      <c r="E8474" s="124" t="s">
        <v>770</v>
      </c>
      <c r="F8474" s="124">
        <v>1</v>
      </c>
      <c r="G8474" s="2" t="s">
        <v>21059</v>
      </c>
      <c r="H8474" s="130"/>
      <c r="I8474" s="134"/>
      <c r="J8474" s="123">
        <f>IF(OR(tbl_Metraj22[[#This Row],[TARIH]]="",tbl_Metraj22[[#This Row],[TARIH]]="-"),0,IF(tbl_Metraj22[[#This Row],[YUZDE]]=0,tbl_Metraj22[[#This Row],[METRAJ_BETON]],tbl_Metraj22[[#This Row],[YUZDE]]*tbl_Metraj22[[#This Row],[METRAJ_BETON]]))</f>
        <v>0</v>
      </c>
      <c r="K8474" s="2" t="s">
        <v>24194</v>
      </c>
    </row>
    <row r="8475" spans="1:11" ht="14.25" x14ac:dyDescent="0.2">
      <c r="A8475" s="2" t="s">
        <v>734</v>
      </c>
      <c r="B8475" s="124" t="s">
        <v>10966</v>
      </c>
      <c r="C8475" s="124"/>
      <c r="D8475" s="126">
        <v>1.1000000000000001</v>
      </c>
      <c r="E8475" s="124" t="s">
        <v>770</v>
      </c>
      <c r="F8475" s="124">
        <v>1</v>
      </c>
      <c r="G8475" s="2" t="s">
        <v>21060</v>
      </c>
      <c r="H8475" s="130"/>
      <c r="I8475" s="134"/>
      <c r="J8475" s="123">
        <f>IF(OR(tbl_Metraj22[[#This Row],[TARIH]]="",tbl_Metraj22[[#This Row],[TARIH]]="-"),0,IF(tbl_Metraj22[[#This Row],[YUZDE]]=0,tbl_Metraj22[[#This Row],[METRAJ_BETON]],tbl_Metraj22[[#This Row],[YUZDE]]*tbl_Metraj22[[#This Row],[METRAJ_BETON]]))</f>
        <v>0</v>
      </c>
      <c r="K8475" s="2" t="s">
        <v>23069</v>
      </c>
    </row>
    <row r="8476" spans="1:11" ht="14.25" x14ac:dyDescent="0.2">
      <c r="A8476" s="2" t="s">
        <v>734</v>
      </c>
      <c r="B8476" s="124" t="s">
        <v>10967</v>
      </c>
      <c r="C8476" s="124"/>
      <c r="D8476" s="126">
        <v>1.34</v>
      </c>
      <c r="E8476" s="124" t="s">
        <v>770</v>
      </c>
      <c r="F8476" s="124">
        <v>1</v>
      </c>
      <c r="G8476" s="2" t="s">
        <v>21061</v>
      </c>
      <c r="H8476" s="130"/>
      <c r="I8476" s="134"/>
      <c r="J8476" s="123">
        <f>IF(OR(tbl_Metraj22[[#This Row],[TARIH]]="",tbl_Metraj22[[#This Row],[TARIH]]="-"),0,IF(tbl_Metraj22[[#This Row],[YUZDE]]=0,tbl_Metraj22[[#This Row],[METRAJ_BETON]],tbl_Metraj22[[#This Row],[YUZDE]]*tbl_Metraj22[[#This Row],[METRAJ_BETON]]))</f>
        <v>0</v>
      </c>
      <c r="K8476" s="2" t="s">
        <v>23099</v>
      </c>
    </row>
    <row r="8477" spans="1:11" ht="14.25" x14ac:dyDescent="0.2">
      <c r="A8477" s="2" t="s">
        <v>734</v>
      </c>
      <c r="B8477" s="124" t="s">
        <v>10968</v>
      </c>
      <c r="C8477" s="124"/>
      <c r="D8477" s="126">
        <v>1.34</v>
      </c>
      <c r="E8477" s="124" t="s">
        <v>770</v>
      </c>
      <c r="F8477" s="124">
        <v>1</v>
      </c>
      <c r="G8477" s="2" t="s">
        <v>21062</v>
      </c>
      <c r="H8477" s="130"/>
      <c r="I8477" s="134"/>
      <c r="J8477" s="123">
        <f>IF(OR(tbl_Metraj22[[#This Row],[TARIH]]="",tbl_Metraj22[[#This Row],[TARIH]]="-"),0,IF(tbl_Metraj22[[#This Row],[YUZDE]]=0,tbl_Metraj22[[#This Row],[METRAJ_BETON]],tbl_Metraj22[[#This Row],[YUZDE]]*tbl_Metraj22[[#This Row],[METRAJ_BETON]]))</f>
        <v>0</v>
      </c>
      <c r="K8477" s="2" t="s">
        <v>23087</v>
      </c>
    </row>
    <row r="8478" spans="1:11" ht="14.25" x14ac:dyDescent="0.2">
      <c r="A8478" s="2" t="s">
        <v>734</v>
      </c>
      <c r="B8478" s="124" t="s">
        <v>10969</v>
      </c>
      <c r="C8478" s="124"/>
      <c r="D8478" s="126">
        <v>1.1000000000000001</v>
      </c>
      <c r="E8478" s="124" t="s">
        <v>770</v>
      </c>
      <c r="F8478" s="124">
        <v>1</v>
      </c>
      <c r="G8478" s="2" t="s">
        <v>21063</v>
      </c>
      <c r="H8478" s="130"/>
      <c r="I8478" s="134"/>
      <c r="J8478" s="123">
        <f>IF(OR(tbl_Metraj22[[#This Row],[TARIH]]="",tbl_Metraj22[[#This Row],[TARIH]]="-"),0,IF(tbl_Metraj22[[#This Row],[YUZDE]]=0,tbl_Metraj22[[#This Row],[METRAJ_BETON]],tbl_Metraj22[[#This Row],[YUZDE]]*tbl_Metraj22[[#This Row],[METRAJ_BETON]]))</f>
        <v>0</v>
      </c>
      <c r="K8478" s="2" t="s">
        <v>23100</v>
      </c>
    </row>
    <row r="8479" spans="1:11" ht="14.25" x14ac:dyDescent="0.2">
      <c r="A8479" s="2" t="s">
        <v>734</v>
      </c>
      <c r="B8479" s="124" t="s">
        <v>10970</v>
      </c>
      <c r="C8479" s="124"/>
      <c r="D8479" s="126">
        <v>1.34</v>
      </c>
      <c r="E8479" s="124" t="s">
        <v>770</v>
      </c>
      <c r="F8479" s="124">
        <v>1</v>
      </c>
      <c r="G8479" s="2" t="s">
        <v>21064</v>
      </c>
      <c r="H8479" s="130"/>
      <c r="I8479" s="134"/>
      <c r="J8479" s="123">
        <f>IF(OR(tbl_Metraj22[[#This Row],[TARIH]]="",tbl_Metraj22[[#This Row],[TARIH]]="-"),0,IF(tbl_Metraj22[[#This Row],[YUZDE]]=0,tbl_Metraj22[[#This Row],[METRAJ_BETON]],tbl_Metraj22[[#This Row],[YUZDE]]*tbl_Metraj22[[#This Row],[METRAJ_BETON]]))</f>
        <v>0</v>
      </c>
      <c r="K8479" s="2" t="s">
        <v>23062</v>
      </c>
    </row>
    <row r="8480" spans="1:11" ht="14.25" x14ac:dyDescent="0.2">
      <c r="A8480" s="2" t="s">
        <v>734</v>
      </c>
      <c r="B8480" s="124" t="s">
        <v>10971</v>
      </c>
      <c r="C8480" s="124"/>
      <c r="D8480" s="126">
        <v>1.34</v>
      </c>
      <c r="E8480" s="124" t="s">
        <v>770</v>
      </c>
      <c r="F8480" s="124">
        <v>1</v>
      </c>
      <c r="G8480" s="2" t="s">
        <v>21065</v>
      </c>
      <c r="H8480" s="130"/>
      <c r="I8480" s="134"/>
      <c r="J8480" s="123">
        <f>IF(OR(tbl_Metraj22[[#This Row],[TARIH]]="",tbl_Metraj22[[#This Row],[TARIH]]="-"),0,IF(tbl_Metraj22[[#This Row],[YUZDE]]=0,tbl_Metraj22[[#This Row],[METRAJ_BETON]],tbl_Metraj22[[#This Row],[YUZDE]]*tbl_Metraj22[[#This Row],[METRAJ_BETON]]))</f>
        <v>0</v>
      </c>
      <c r="K8480" s="2" t="s">
        <v>23056</v>
      </c>
    </row>
    <row r="8481" spans="1:11" ht="14.25" x14ac:dyDescent="0.2">
      <c r="A8481" s="2" t="s">
        <v>734</v>
      </c>
      <c r="B8481" s="124" t="s">
        <v>10972</v>
      </c>
      <c r="C8481" s="124"/>
      <c r="D8481" s="126">
        <v>2.11</v>
      </c>
      <c r="E8481" s="124" t="s">
        <v>770</v>
      </c>
      <c r="F8481" s="124">
        <v>1</v>
      </c>
      <c r="G8481" s="2" t="s">
        <v>21066</v>
      </c>
      <c r="H8481" s="130"/>
      <c r="I8481" s="134"/>
      <c r="J8481" s="123">
        <f>IF(OR(tbl_Metraj22[[#This Row],[TARIH]]="",tbl_Metraj22[[#This Row],[TARIH]]="-"),0,IF(tbl_Metraj22[[#This Row],[YUZDE]]=0,tbl_Metraj22[[#This Row],[METRAJ_BETON]],tbl_Metraj22[[#This Row],[YUZDE]]*tbl_Metraj22[[#This Row],[METRAJ_BETON]]))</f>
        <v>0</v>
      </c>
      <c r="K8481" s="2" t="s">
        <v>23060</v>
      </c>
    </row>
    <row r="8482" spans="1:11" ht="14.25" x14ac:dyDescent="0.2">
      <c r="A8482" s="2" t="s">
        <v>734</v>
      </c>
      <c r="B8482" s="124" t="s">
        <v>10973</v>
      </c>
      <c r="C8482" s="124"/>
      <c r="D8482" s="126">
        <v>0</v>
      </c>
      <c r="E8482" s="124" t="s">
        <v>770</v>
      </c>
      <c r="F8482" s="124">
        <v>1</v>
      </c>
      <c r="G8482" s="2" t="s">
        <v>21067</v>
      </c>
      <c r="H8482" s="130"/>
      <c r="I8482" s="134"/>
      <c r="J8482" s="123">
        <f>IF(OR(tbl_Metraj22[[#This Row],[TARIH]]="",tbl_Metraj22[[#This Row],[TARIH]]="-"),0,IF(tbl_Metraj22[[#This Row],[YUZDE]]=0,tbl_Metraj22[[#This Row],[METRAJ_BETON]],tbl_Metraj22[[#This Row],[YUZDE]]*tbl_Metraj22[[#This Row],[METRAJ_BETON]]))</f>
        <v>0</v>
      </c>
      <c r="K8482" s="2" t="s">
        <v>24229</v>
      </c>
    </row>
    <row r="8483" spans="1:11" ht="14.25" x14ac:dyDescent="0.2">
      <c r="A8483" s="2" t="s">
        <v>734</v>
      </c>
      <c r="B8483" s="124" t="s">
        <v>10974</v>
      </c>
      <c r="C8483" s="124"/>
      <c r="D8483" s="126">
        <v>1.29</v>
      </c>
      <c r="E8483" s="124" t="s">
        <v>770</v>
      </c>
      <c r="F8483" s="124">
        <v>1</v>
      </c>
      <c r="G8483" s="2" t="s">
        <v>21068</v>
      </c>
      <c r="H8483" s="130"/>
      <c r="I8483" s="134"/>
      <c r="J8483" s="123">
        <f>IF(OR(tbl_Metraj22[[#This Row],[TARIH]]="",tbl_Metraj22[[#This Row],[TARIH]]="-"),0,IF(tbl_Metraj22[[#This Row],[YUZDE]]=0,tbl_Metraj22[[#This Row],[METRAJ_BETON]],tbl_Metraj22[[#This Row],[YUZDE]]*tbl_Metraj22[[#This Row],[METRAJ_BETON]]))</f>
        <v>0</v>
      </c>
      <c r="K8483" s="2" t="s">
        <v>23730</v>
      </c>
    </row>
    <row r="8484" spans="1:11" ht="14.25" x14ac:dyDescent="0.2">
      <c r="A8484" s="2" t="s">
        <v>734</v>
      </c>
      <c r="B8484" s="124" t="s">
        <v>10975</v>
      </c>
      <c r="C8484" s="124"/>
      <c r="D8484" s="126">
        <v>1.25</v>
      </c>
      <c r="E8484" s="124" t="s">
        <v>770</v>
      </c>
      <c r="F8484" s="124">
        <v>1</v>
      </c>
      <c r="G8484" s="2" t="s">
        <v>21069</v>
      </c>
      <c r="H8484" s="130"/>
      <c r="I8484" s="134"/>
      <c r="J8484" s="123">
        <f>IF(OR(tbl_Metraj22[[#This Row],[TARIH]]="",tbl_Metraj22[[#This Row],[TARIH]]="-"),0,IF(tbl_Metraj22[[#This Row],[YUZDE]]=0,tbl_Metraj22[[#This Row],[METRAJ_BETON]],tbl_Metraj22[[#This Row],[YUZDE]]*tbl_Metraj22[[#This Row],[METRAJ_BETON]]))</f>
        <v>0</v>
      </c>
      <c r="K8484" s="2" t="s">
        <v>23732</v>
      </c>
    </row>
    <row r="8485" spans="1:11" ht="14.25" x14ac:dyDescent="0.2">
      <c r="A8485" s="2" t="s">
        <v>734</v>
      </c>
      <c r="B8485" s="124" t="s">
        <v>10976</v>
      </c>
      <c r="C8485" s="124"/>
      <c r="D8485" s="126">
        <v>1.23</v>
      </c>
      <c r="E8485" s="124" t="s">
        <v>770</v>
      </c>
      <c r="F8485" s="124">
        <v>1</v>
      </c>
      <c r="G8485" s="2" t="s">
        <v>21070</v>
      </c>
      <c r="H8485" s="130"/>
      <c r="I8485" s="134"/>
      <c r="J8485" s="123">
        <f>IF(OR(tbl_Metraj22[[#This Row],[TARIH]]="",tbl_Metraj22[[#This Row],[TARIH]]="-"),0,IF(tbl_Metraj22[[#This Row],[YUZDE]]=0,tbl_Metraj22[[#This Row],[METRAJ_BETON]],tbl_Metraj22[[#This Row],[YUZDE]]*tbl_Metraj22[[#This Row],[METRAJ_BETON]]))</f>
        <v>0</v>
      </c>
      <c r="K8485" s="2" t="s">
        <v>23731</v>
      </c>
    </row>
    <row r="8486" spans="1:11" ht="14.25" x14ac:dyDescent="0.2">
      <c r="A8486" s="2" t="s">
        <v>734</v>
      </c>
      <c r="B8486" s="124" t="s">
        <v>10977</v>
      </c>
      <c r="C8486" s="124"/>
      <c r="D8486" s="126">
        <v>0.97</v>
      </c>
      <c r="E8486" s="124" t="s">
        <v>770</v>
      </c>
      <c r="F8486" s="124">
        <v>1</v>
      </c>
      <c r="G8486" s="2" t="s">
        <v>21071</v>
      </c>
      <c r="H8486" s="130"/>
      <c r="I8486" s="134"/>
      <c r="J8486" s="123">
        <f>IF(OR(tbl_Metraj22[[#This Row],[TARIH]]="",tbl_Metraj22[[#This Row],[TARIH]]="-"),0,IF(tbl_Metraj22[[#This Row],[YUZDE]]=0,tbl_Metraj22[[#This Row],[METRAJ_BETON]],tbl_Metraj22[[#This Row],[YUZDE]]*tbl_Metraj22[[#This Row],[METRAJ_BETON]]))</f>
        <v>0</v>
      </c>
      <c r="K8486" s="2" t="s">
        <v>24228</v>
      </c>
    </row>
    <row r="8487" spans="1:11" ht="14.25" x14ac:dyDescent="0.2">
      <c r="A8487" s="2" t="s">
        <v>734</v>
      </c>
      <c r="B8487" s="124" t="s">
        <v>10978</v>
      </c>
      <c r="C8487" s="124"/>
      <c r="D8487" s="126">
        <v>1.17</v>
      </c>
      <c r="E8487" s="124" t="s">
        <v>770</v>
      </c>
      <c r="F8487" s="124">
        <v>1</v>
      </c>
      <c r="G8487" s="2" t="s">
        <v>21072</v>
      </c>
      <c r="H8487" s="130"/>
      <c r="I8487" s="134"/>
      <c r="J8487" s="123">
        <f>IF(OR(tbl_Metraj22[[#This Row],[TARIH]]="",tbl_Metraj22[[#This Row],[TARIH]]="-"),0,IF(tbl_Metraj22[[#This Row],[YUZDE]]=0,tbl_Metraj22[[#This Row],[METRAJ_BETON]],tbl_Metraj22[[#This Row],[YUZDE]]*tbl_Metraj22[[#This Row],[METRAJ_BETON]]))</f>
        <v>0</v>
      </c>
      <c r="K8487" s="2" t="s">
        <v>24206</v>
      </c>
    </row>
    <row r="8488" spans="1:11" ht="14.25" x14ac:dyDescent="0.2">
      <c r="A8488" s="2" t="s">
        <v>734</v>
      </c>
      <c r="B8488" s="124" t="s">
        <v>10979</v>
      </c>
      <c r="C8488" s="124"/>
      <c r="D8488" s="126">
        <v>1.25</v>
      </c>
      <c r="E8488" s="124" t="s">
        <v>770</v>
      </c>
      <c r="F8488" s="124">
        <v>1</v>
      </c>
      <c r="G8488" s="2" t="s">
        <v>21073</v>
      </c>
      <c r="H8488" s="130"/>
      <c r="I8488" s="134"/>
      <c r="J8488" s="123">
        <f>IF(OR(tbl_Metraj22[[#This Row],[TARIH]]="",tbl_Metraj22[[#This Row],[TARIH]]="-"),0,IF(tbl_Metraj22[[#This Row],[YUZDE]]=0,tbl_Metraj22[[#This Row],[METRAJ_BETON]],tbl_Metraj22[[#This Row],[YUZDE]]*tbl_Metraj22[[#This Row],[METRAJ_BETON]]))</f>
        <v>0</v>
      </c>
      <c r="K8488" s="2" t="s">
        <v>24198</v>
      </c>
    </row>
    <row r="8489" spans="1:11" ht="14.25" x14ac:dyDescent="0.2">
      <c r="A8489" s="2" t="s">
        <v>734</v>
      </c>
      <c r="B8489" s="124" t="s">
        <v>10980</v>
      </c>
      <c r="C8489" s="124"/>
      <c r="D8489" s="126">
        <v>1.3</v>
      </c>
      <c r="E8489" s="124" t="s">
        <v>770</v>
      </c>
      <c r="F8489" s="124">
        <v>1</v>
      </c>
      <c r="G8489" s="2" t="s">
        <v>21074</v>
      </c>
      <c r="H8489" s="130"/>
      <c r="I8489" s="134"/>
      <c r="J8489" s="123">
        <f>IF(OR(tbl_Metraj22[[#This Row],[TARIH]]="",tbl_Metraj22[[#This Row],[TARIH]]="-"),0,IF(tbl_Metraj22[[#This Row],[YUZDE]]=0,tbl_Metraj22[[#This Row],[METRAJ_BETON]],tbl_Metraj22[[#This Row],[YUZDE]]*tbl_Metraj22[[#This Row],[METRAJ_BETON]]))</f>
        <v>0</v>
      </c>
      <c r="K8489" s="2" t="s">
        <v>24199</v>
      </c>
    </row>
    <row r="8490" spans="1:11" ht="14.25" x14ac:dyDescent="0.2">
      <c r="A8490" s="2" t="s">
        <v>734</v>
      </c>
      <c r="B8490" s="124" t="s">
        <v>10981</v>
      </c>
      <c r="C8490" s="124"/>
      <c r="D8490" s="126">
        <v>0.36</v>
      </c>
      <c r="E8490" s="124" t="s">
        <v>770</v>
      </c>
      <c r="F8490" s="124">
        <v>1</v>
      </c>
      <c r="G8490" s="2" t="s">
        <v>21075</v>
      </c>
      <c r="H8490" s="130"/>
      <c r="I8490" s="134"/>
      <c r="J8490" s="123">
        <f>IF(OR(tbl_Metraj22[[#This Row],[TARIH]]="",tbl_Metraj22[[#This Row],[TARIH]]="-"),0,IF(tbl_Metraj22[[#This Row],[YUZDE]]=0,tbl_Metraj22[[#This Row],[METRAJ_BETON]],tbl_Metraj22[[#This Row],[YUZDE]]*tbl_Metraj22[[#This Row],[METRAJ_BETON]]))</f>
        <v>0</v>
      </c>
      <c r="K8490" s="2" t="s">
        <v>24232</v>
      </c>
    </row>
    <row r="8491" spans="1:11" ht="14.25" x14ac:dyDescent="0.2">
      <c r="A8491" s="2" t="s">
        <v>734</v>
      </c>
      <c r="B8491" s="124" t="s">
        <v>10982</v>
      </c>
      <c r="C8491" s="124"/>
      <c r="D8491" s="126">
        <v>1.0900000000000001</v>
      </c>
      <c r="E8491" s="124" t="s">
        <v>770</v>
      </c>
      <c r="F8491" s="124">
        <v>1</v>
      </c>
      <c r="G8491" s="2" t="s">
        <v>21076</v>
      </c>
      <c r="H8491" s="130"/>
      <c r="I8491" s="134"/>
      <c r="J8491" s="123">
        <f>IF(OR(tbl_Metraj22[[#This Row],[TARIH]]="",tbl_Metraj22[[#This Row],[TARIH]]="-"),0,IF(tbl_Metraj22[[#This Row],[YUZDE]]=0,tbl_Metraj22[[#This Row],[METRAJ_BETON]],tbl_Metraj22[[#This Row],[YUZDE]]*tbl_Metraj22[[#This Row],[METRAJ_BETON]]))</f>
        <v>0</v>
      </c>
      <c r="K8491" s="2" t="s">
        <v>24233</v>
      </c>
    </row>
    <row r="8492" spans="1:11" ht="14.25" x14ac:dyDescent="0.2">
      <c r="A8492" s="2" t="s">
        <v>734</v>
      </c>
      <c r="B8492" s="124" t="s">
        <v>10983</v>
      </c>
      <c r="C8492" s="124"/>
      <c r="D8492" s="126">
        <v>0.86</v>
      </c>
      <c r="E8492" s="124" t="s">
        <v>770</v>
      </c>
      <c r="F8492" s="124">
        <v>1</v>
      </c>
      <c r="G8492" s="2" t="s">
        <v>21077</v>
      </c>
      <c r="H8492" s="130"/>
      <c r="I8492" s="134"/>
      <c r="J8492" s="123">
        <f>IF(OR(tbl_Metraj22[[#This Row],[TARIH]]="",tbl_Metraj22[[#This Row],[TARIH]]="-"),0,IF(tbl_Metraj22[[#This Row],[YUZDE]]=0,tbl_Metraj22[[#This Row],[METRAJ_BETON]],tbl_Metraj22[[#This Row],[YUZDE]]*tbl_Metraj22[[#This Row],[METRAJ_BETON]]))</f>
        <v>0</v>
      </c>
      <c r="K8492" s="2" t="s">
        <v>24201</v>
      </c>
    </row>
    <row r="8493" spans="1:11" ht="14.25" x14ac:dyDescent="0.2">
      <c r="A8493" s="2" t="s">
        <v>734</v>
      </c>
      <c r="B8493" s="124" t="s">
        <v>10984</v>
      </c>
      <c r="C8493" s="124"/>
      <c r="D8493" s="126">
        <v>0.6</v>
      </c>
      <c r="E8493" s="124" t="s">
        <v>770</v>
      </c>
      <c r="F8493" s="124">
        <v>1</v>
      </c>
      <c r="G8493" s="2" t="s">
        <v>21078</v>
      </c>
      <c r="H8493" s="130"/>
      <c r="I8493" s="134"/>
      <c r="J8493" s="123">
        <f>IF(OR(tbl_Metraj22[[#This Row],[TARIH]]="",tbl_Metraj22[[#This Row],[TARIH]]="-"),0,IF(tbl_Metraj22[[#This Row],[YUZDE]]=0,tbl_Metraj22[[#This Row],[METRAJ_BETON]],tbl_Metraj22[[#This Row],[YUZDE]]*tbl_Metraj22[[#This Row],[METRAJ_BETON]]))</f>
        <v>0</v>
      </c>
      <c r="K8493" s="2" t="s">
        <v>24234</v>
      </c>
    </row>
    <row r="8494" spans="1:11" ht="14.25" x14ac:dyDescent="0.2">
      <c r="A8494" s="2" t="s">
        <v>734</v>
      </c>
      <c r="B8494" s="124" t="s">
        <v>10985</v>
      </c>
      <c r="C8494" s="124"/>
      <c r="D8494" s="126">
        <v>0.6</v>
      </c>
      <c r="E8494" s="124" t="s">
        <v>770</v>
      </c>
      <c r="F8494" s="124">
        <v>1</v>
      </c>
      <c r="G8494" s="2" t="s">
        <v>21079</v>
      </c>
      <c r="H8494" s="130"/>
      <c r="I8494" s="134"/>
      <c r="J8494" s="123">
        <f>IF(OR(tbl_Metraj22[[#This Row],[TARIH]]="",tbl_Metraj22[[#This Row],[TARIH]]="-"),0,IF(tbl_Metraj22[[#This Row],[YUZDE]]=0,tbl_Metraj22[[#This Row],[METRAJ_BETON]],tbl_Metraj22[[#This Row],[YUZDE]]*tbl_Metraj22[[#This Row],[METRAJ_BETON]]))</f>
        <v>0</v>
      </c>
      <c r="K8494" s="2" t="s">
        <v>23736</v>
      </c>
    </row>
    <row r="8495" spans="1:11" ht="14.25" x14ac:dyDescent="0.2">
      <c r="A8495" s="2" t="s">
        <v>734</v>
      </c>
      <c r="B8495" s="124" t="s">
        <v>10986</v>
      </c>
      <c r="C8495" s="124"/>
      <c r="D8495" s="126">
        <v>1.33</v>
      </c>
      <c r="E8495" s="124" t="s">
        <v>770</v>
      </c>
      <c r="F8495" s="124">
        <v>1</v>
      </c>
      <c r="G8495" s="2" t="s">
        <v>21080</v>
      </c>
      <c r="H8495" s="130"/>
      <c r="I8495" s="134"/>
      <c r="J8495" s="123">
        <f>IF(OR(tbl_Metraj22[[#This Row],[TARIH]]="",tbl_Metraj22[[#This Row],[TARIH]]="-"),0,IF(tbl_Metraj22[[#This Row],[YUZDE]]=0,tbl_Metraj22[[#This Row],[METRAJ_BETON]],tbl_Metraj22[[#This Row],[YUZDE]]*tbl_Metraj22[[#This Row],[METRAJ_BETON]]))</f>
        <v>0</v>
      </c>
      <c r="K8495" s="2" t="s">
        <v>23736</v>
      </c>
    </row>
    <row r="8496" spans="1:11" ht="14.25" x14ac:dyDescent="0.2">
      <c r="A8496" s="2" t="s">
        <v>734</v>
      </c>
      <c r="B8496" s="124" t="s">
        <v>10987</v>
      </c>
      <c r="C8496" s="124"/>
      <c r="D8496" s="126">
        <v>1.1499999999999999</v>
      </c>
      <c r="E8496" s="124" t="s">
        <v>770</v>
      </c>
      <c r="F8496" s="124">
        <v>1</v>
      </c>
      <c r="G8496" s="2" t="s">
        <v>21081</v>
      </c>
      <c r="H8496" s="130"/>
      <c r="I8496" s="134"/>
      <c r="J8496" s="123">
        <f>IF(OR(tbl_Metraj22[[#This Row],[TARIH]]="",tbl_Metraj22[[#This Row],[TARIH]]="-"),0,IF(tbl_Metraj22[[#This Row],[YUZDE]]=0,tbl_Metraj22[[#This Row],[METRAJ_BETON]],tbl_Metraj22[[#This Row],[YUZDE]]*tbl_Metraj22[[#This Row],[METRAJ_BETON]]))</f>
        <v>0</v>
      </c>
      <c r="K8496" s="2" t="s">
        <v>24235</v>
      </c>
    </row>
    <row r="8497" spans="1:11" ht="14.25" x14ac:dyDescent="0.2">
      <c r="A8497" s="2" t="s">
        <v>734</v>
      </c>
      <c r="B8497" s="124" t="s">
        <v>10988</v>
      </c>
      <c r="C8497" s="124"/>
      <c r="D8497" s="126">
        <v>0.45</v>
      </c>
      <c r="E8497" s="124" t="s">
        <v>770</v>
      </c>
      <c r="F8497" s="124">
        <v>1</v>
      </c>
      <c r="G8497" s="2" t="s">
        <v>21082</v>
      </c>
      <c r="H8497" s="130"/>
      <c r="I8497" s="134"/>
      <c r="J8497" s="123">
        <f>IF(OR(tbl_Metraj22[[#This Row],[TARIH]]="",tbl_Metraj22[[#This Row],[TARIH]]="-"),0,IF(tbl_Metraj22[[#This Row],[YUZDE]]=0,tbl_Metraj22[[#This Row],[METRAJ_BETON]],tbl_Metraj22[[#This Row],[YUZDE]]*tbl_Metraj22[[#This Row],[METRAJ_BETON]]))</f>
        <v>0</v>
      </c>
      <c r="K8497" s="2" t="s">
        <v>23067</v>
      </c>
    </row>
    <row r="8498" spans="1:11" ht="14.25" x14ac:dyDescent="0.2">
      <c r="A8498" s="2" t="s">
        <v>734</v>
      </c>
      <c r="B8498" s="124" t="s">
        <v>10989</v>
      </c>
      <c r="C8498" s="124"/>
      <c r="D8498" s="126">
        <v>1</v>
      </c>
      <c r="E8498" s="124" t="s">
        <v>770</v>
      </c>
      <c r="F8498" s="124">
        <v>1</v>
      </c>
      <c r="G8498" s="2" t="s">
        <v>21083</v>
      </c>
      <c r="H8498" s="130"/>
      <c r="I8498" s="134"/>
      <c r="J8498" s="123">
        <f>IF(OR(tbl_Metraj22[[#This Row],[TARIH]]="",tbl_Metraj22[[#This Row],[TARIH]]="-"),0,IF(tbl_Metraj22[[#This Row],[YUZDE]]=0,tbl_Metraj22[[#This Row],[METRAJ_BETON]],tbl_Metraj22[[#This Row],[YUZDE]]*tbl_Metraj22[[#This Row],[METRAJ_BETON]]))</f>
        <v>0</v>
      </c>
      <c r="K8498" s="2" t="s">
        <v>24236</v>
      </c>
    </row>
    <row r="8499" spans="1:11" ht="14.25" x14ac:dyDescent="0.2">
      <c r="A8499" s="2" t="s">
        <v>734</v>
      </c>
      <c r="B8499" s="124" t="s">
        <v>10990</v>
      </c>
      <c r="C8499" s="124"/>
      <c r="D8499" s="126">
        <v>1.1399999999999999</v>
      </c>
      <c r="E8499" s="124" t="s">
        <v>770</v>
      </c>
      <c r="F8499" s="124">
        <v>1</v>
      </c>
      <c r="G8499" s="2" t="s">
        <v>21084</v>
      </c>
      <c r="H8499" s="130"/>
      <c r="I8499" s="134"/>
      <c r="J8499" s="123">
        <f>IF(OR(tbl_Metraj22[[#This Row],[TARIH]]="",tbl_Metraj22[[#This Row],[TARIH]]="-"),0,IF(tbl_Metraj22[[#This Row],[YUZDE]]=0,tbl_Metraj22[[#This Row],[METRAJ_BETON]],tbl_Metraj22[[#This Row],[YUZDE]]*tbl_Metraj22[[#This Row],[METRAJ_BETON]]))</f>
        <v>0</v>
      </c>
      <c r="K8499" s="2" t="s">
        <v>23735</v>
      </c>
    </row>
    <row r="8500" spans="1:11" ht="14.25" x14ac:dyDescent="0.2">
      <c r="A8500" s="2" t="s">
        <v>734</v>
      </c>
      <c r="B8500" s="124" t="s">
        <v>10991</v>
      </c>
      <c r="C8500" s="124"/>
      <c r="D8500" s="126">
        <v>0.52</v>
      </c>
      <c r="E8500" s="124" t="s">
        <v>770</v>
      </c>
      <c r="F8500" s="124">
        <v>1</v>
      </c>
      <c r="G8500" s="2" t="s">
        <v>21085</v>
      </c>
      <c r="H8500" s="130"/>
      <c r="I8500" s="134"/>
      <c r="J8500" s="123">
        <f>IF(OR(tbl_Metraj22[[#This Row],[TARIH]]="",tbl_Metraj22[[#This Row],[TARIH]]="-"),0,IF(tbl_Metraj22[[#This Row],[YUZDE]]=0,tbl_Metraj22[[#This Row],[METRAJ_BETON]],tbl_Metraj22[[#This Row],[YUZDE]]*tbl_Metraj22[[#This Row],[METRAJ_BETON]]))</f>
        <v>0</v>
      </c>
      <c r="K8500" s="2" t="s">
        <v>23101</v>
      </c>
    </row>
    <row r="8501" spans="1:11" ht="14.25" x14ac:dyDescent="0.2">
      <c r="A8501" s="2" t="s">
        <v>734</v>
      </c>
      <c r="B8501" s="124" t="s">
        <v>10992</v>
      </c>
      <c r="C8501" s="124"/>
      <c r="D8501" s="126">
        <v>1.22</v>
      </c>
      <c r="E8501" s="124" t="s">
        <v>770</v>
      </c>
      <c r="F8501" s="124">
        <v>1</v>
      </c>
      <c r="G8501" s="2" t="s">
        <v>21086</v>
      </c>
      <c r="H8501" s="130"/>
      <c r="I8501" s="134"/>
      <c r="J8501" s="123">
        <f>IF(OR(tbl_Metraj22[[#This Row],[TARIH]]="",tbl_Metraj22[[#This Row],[TARIH]]="-"),0,IF(tbl_Metraj22[[#This Row],[YUZDE]]=0,tbl_Metraj22[[#This Row],[METRAJ_BETON]],tbl_Metraj22[[#This Row],[YUZDE]]*tbl_Metraj22[[#This Row],[METRAJ_BETON]]))</f>
        <v>0</v>
      </c>
      <c r="K8501" s="2" t="s">
        <v>23072</v>
      </c>
    </row>
    <row r="8502" spans="1:11" ht="14.25" x14ac:dyDescent="0.2">
      <c r="A8502" s="2" t="s">
        <v>734</v>
      </c>
      <c r="B8502" s="124" t="s">
        <v>10993</v>
      </c>
      <c r="C8502" s="124"/>
      <c r="D8502" s="126">
        <v>0.95</v>
      </c>
      <c r="E8502" s="124" t="s">
        <v>770</v>
      </c>
      <c r="F8502" s="124">
        <v>1</v>
      </c>
      <c r="G8502" s="2" t="s">
        <v>21087</v>
      </c>
      <c r="H8502" s="130"/>
      <c r="I8502" s="134"/>
      <c r="J8502" s="123">
        <f>IF(OR(tbl_Metraj22[[#This Row],[TARIH]]="",tbl_Metraj22[[#This Row],[TARIH]]="-"),0,IF(tbl_Metraj22[[#This Row],[YUZDE]]=0,tbl_Metraj22[[#This Row],[METRAJ_BETON]],tbl_Metraj22[[#This Row],[YUZDE]]*tbl_Metraj22[[#This Row],[METRAJ_BETON]]))</f>
        <v>0</v>
      </c>
      <c r="K8502" s="2" t="s">
        <v>23077</v>
      </c>
    </row>
    <row r="8503" spans="1:11" ht="14.25" x14ac:dyDescent="0.2">
      <c r="A8503" s="2" t="s">
        <v>734</v>
      </c>
      <c r="B8503" s="124" t="s">
        <v>10994</v>
      </c>
      <c r="C8503" s="124"/>
      <c r="D8503" s="126">
        <v>0.82</v>
      </c>
      <c r="E8503" s="124" t="s">
        <v>770</v>
      </c>
      <c r="F8503" s="124">
        <v>1</v>
      </c>
      <c r="G8503" s="2" t="s">
        <v>21088</v>
      </c>
      <c r="H8503" s="130"/>
      <c r="I8503" s="134"/>
      <c r="J8503" s="123">
        <f>IF(OR(tbl_Metraj22[[#This Row],[TARIH]]="",tbl_Metraj22[[#This Row],[TARIH]]="-"),0,IF(tbl_Metraj22[[#This Row],[YUZDE]]=0,tbl_Metraj22[[#This Row],[METRAJ_BETON]],tbl_Metraj22[[#This Row],[YUZDE]]*tbl_Metraj22[[#This Row],[METRAJ_BETON]]))</f>
        <v>0</v>
      </c>
      <c r="K8503" s="2" t="s">
        <v>23092</v>
      </c>
    </row>
    <row r="8504" spans="1:11" ht="14.25" x14ac:dyDescent="0.2">
      <c r="A8504" s="2" t="s">
        <v>734</v>
      </c>
      <c r="B8504" s="124" t="s">
        <v>10995</v>
      </c>
      <c r="C8504" s="124"/>
      <c r="D8504" s="126">
        <v>0.78</v>
      </c>
      <c r="E8504" s="124" t="s">
        <v>770</v>
      </c>
      <c r="F8504" s="124">
        <v>1</v>
      </c>
      <c r="G8504" s="2" t="s">
        <v>21089</v>
      </c>
      <c r="H8504" s="130"/>
      <c r="I8504" s="134"/>
      <c r="J8504" s="123">
        <f>IF(OR(tbl_Metraj22[[#This Row],[TARIH]]="",tbl_Metraj22[[#This Row],[TARIH]]="-"),0,IF(tbl_Metraj22[[#This Row],[YUZDE]]=0,tbl_Metraj22[[#This Row],[METRAJ_BETON]],tbl_Metraj22[[#This Row],[YUZDE]]*tbl_Metraj22[[#This Row],[METRAJ_BETON]]))</f>
        <v>0</v>
      </c>
      <c r="K8504" s="2" t="s">
        <v>23727</v>
      </c>
    </row>
    <row r="8505" spans="1:11" ht="14.25" x14ac:dyDescent="0.2">
      <c r="A8505" s="2" t="s">
        <v>734</v>
      </c>
      <c r="B8505" s="124" t="s">
        <v>10996</v>
      </c>
      <c r="C8505" s="124"/>
      <c r="D8505" s="126">
        <v>0.78</v>
      </c>
      <c r="E8505" s="124" t="s">
        <v>770</v>
      </c>
      <c r="F8505" s="124">
        <v>1</v>
      </c>
      <c r="G8505" s="2" t="s">
        <v>21090</v>
      </c>
      <c r="H8505" s="130"/>
      <c r="I8505" s="134"/>
      <c r="J8505" s="123">
        <f>IF(OR(tbl_Metraj22[[#This Row],[TARIH]]="",tbl_Metraj22[[#This Row],[TARIH]]="-"),0,IF(tbl_Metraj22[[#This Row],[YUZDE]]=0,tbl_Metraj22[[#This Row],[METRAJ_BETON]],tbl_Metraj22[[#This Row],[YUZDE]]*tbl_Metraj22[[#This Row],[METRAJ_BETON]]))</f>
        <v>0</v>
      </c>
      <c r="K8505" s="2" t="s">
        <v>23724</v>
      </c>
    </row>
    <row r="8506" spans="1:11" ht="14.25" x14ac:dyDescent="0.2">
      <c r="A8506" s="2" t="s">
        <v>734</v>
      </c>
      <c r="B8506" s="124" t="s">
        <v>10997</v>
      </c>
      <c r="C8506" s="124"/>
      <c r="D8506" s="126">
        <v>0.2</v>
      </c>
      <c r="E8506" s="124" t="s">
        <v>770</v>
      </c>
      <c r="F8506" s="124">
        <v>1</v>
      </c>
      <c r="G8506" s="2" t="s">
        <v>21091</v>
      </c>
      <c r="H8506" s="130"/>
      <c r="I8506" s="134"/>
      <c r="J8506" s="123">
        <f>IF(OR(tbl_Metraj22[[#This Row],[TARIH]]="",tbl_Metraj22[[#This Row],[TARIH]]="-"),0,IF(tbl_Metraj22[[#This Row],[YUZDE]]=0,tbl_Metraj22[[#This Row],[METRAJ_BETON]],tbl_Metraj22[[#This Row],[YUZDE]]*tbl_Metraj22[[#This Row],[METRAJ_BETON]]))</f>
        <v>0</v>
      </c>
      <c r="K8506" s="2" t="s">
        <v>23723</v>
      </c>
    </row>
    <row r="8507" spans="1:11" ht="14.25" x14ac:dyDescent="0.2">
      <c r="A8507" s="2" t="s">
        <v>734</v>
      </c>
      <c r="B8507" s="124" t="s">
        <v>10998</v>
      </c>
      <c r="C8507" s="124"/>
      <c r="D8507" s="126">
        <v>0.24</v>
      </c>
      <c r="E8507" s="124" t="s">
        <v>770</v>
      </c>
      <c r="F8507" s="124">
        <v>1</v>
      </c>
      <c r="G8507" s="2" t="s">
        <v>21092</v>
      </c>
      <c r="H8507" s="130"/>
      <c r="I8507" s="134"/>
      <c r="J8507" s="123">
        <f>IF(OR(tbl_Metraj22[[#This Row],[TARIH]]="",tbl_Metraj22[[#This Row],[TARIH]]="-"),0,IF(tbl_Metraj22[[#This Row],[YUZDE]]=0,tbl_Metraj22[[#This Row],[METRAJ_BETON]],tbl_Metraj22[[#This Row],[YUZDE]]*tbl_Metraj22[[#This Row],[METRAJ_BETON]]))</f>
        <v>0</v>
      </c>
      <c r="K8507" s="2" t="s">
        <v>23074</v>
      </c>
    </row>
    <row r="8508" spans="1:11" ht="14.25" x14ac:dyDescent="0.2">
      <c r="A8508" s="2" t="s">
        <v>734</v>
      </c>
      <c r="B8508" s="124" t="s">
        <v>10999</v>
      </c>
      <c r="C8508" s="124"/>
      <c r="D8508" s="126">
        <v>0.21</v>
      </c>
      <c r="E8508" s="124" t="s">
        <v>770</v>
      </c>
      <c r="F8508" s="124">
        <v>1</v>
      </c>
      <c r="G8508" s="2" t="s">
        <v>21093</v>
      </c>
      <c r="H8508" s="130"/>
      <c r="I8508" s="134"/>
      <c r="J8508" s="123">
        <f>IF(OR(tbl_Metraj22[[#This Row],[TARIH]]="",tbl_Metraj22[[#This Row],[TARIH]]="-"),0,IF(tbl_Metraj22[[#This Row],[YUZDE]]=0,tbl_Metraj22[[#This Row],[METRAJ_BETON]],tbl_Metraj22[[#This Row],[YUZDE]]*tbl_Metraj22[[#This Row],[METRAJ_BETON]]))</f>
        <v>0</v>
      </c>
      <c r="K8508" s="2" t="s">
        <v>24230</v>
      </c>
    </row>
    <row r="8509" spans="1:11" ht="14.25" x14ac:dyDescent="0.2">
      <c r="A8509" s="2" t="s">
        <v>734</v>
      </c>
      <c r="B8509" s="124" t="s">
        <v>11000</v>
      </c>
      <c r="C8509" s="124"/>
      <c r="D8509" s="126">
        <v>0.44</v>
      </c>
      <c r="E8509" s="124" t="s">
        <v>770</v>
      </c>
      <c r="F8509" s="124">
        <v>1</v>
      </c>
      <c r="G8509" s="2" t="s">
        <v>21094</v>
      </c>
      <c r="H8509" s="130"/>
      <c r="I8509" s="134"/>
      <c r="J8509" s="123">
        <f>IF(OR(tbl_Metraj22[[#This Row],[TARIH]]="",tbl_Metraj22[[#This Row],[TARIH]]="-"),0,IF(tbl_Metraj22[[#This Row],[YUZDE]]=0,tbl_Metraj22[[#This Row],[METRAJ_BETON]],tbl_Metraj22[[#This Row],[YUZDE]]*tbl_Metraj22[[#This Row],[METRAJ_BETON]]))</f>
        <v>0</v>
      </c>
      <c r="K8509" s="2" t="s">
        <v>23059</v>
      </c>
    </row>
    <row r="8510" spans="1:11" ht="14.25" x14ac:dyDescent="0.2">
      <c r="A8510" s="2" t="s">
        <v>734</v>
      </c>
      <c r="B8510" s="124" t="s">
        <v>11001</v>
      </c>
      <c r="C8510" s="124"/>
      <c r="D8510" s="126">
        <v>0.18</v>
      </c>
      <c r="E8510" s="124" t="s">
        <v>770</v>
      </c>
      <c r="F8510" s="124">
        <v>1</v>
      </c>
      <c r="G8510" s="2" t="s">
        <v>21095</v>
      </c>
      <c r="H8510" s="130"/>
      <c r="I8510" s="134"/>
      <c r="J8510" s="123">
        <f>IF(OR(tbl_Metraj22[[#This Row],[TARIH]]="",tbl_Metraj22[[#This Row],[TARIH]]="-"),0,IF(tbl_Metraj22[[#This Row],[YUZDE]]=0,tbl_Metraj22[[#This Row],[METRAJ_BETON]],tbl_Metraj22[[#This Row],[YUZDE]]*tbl_Metraj22[[#This Row],[METRAJ_BETON]]))</f>
        <v>0</v>
      </c>
      <c r="K8510" s="2" t="s">
        <v>23083</v>
      </c>
    </row>
    <row r="8511" spans="1:11" ht="14.25" x14ac:dyDescent="0.2">
      <c r="A8511" s="2" t="s">
        <v>734</v>
      </c>
      <c r="B8511" s="124" t="s">
        <v>11002</v>
      </c>
      <c r="C8511" s="124"/>
      <c r="D8511" s="126">
        <v>0.3</v>
      </c>
      <c r="E8511" s="124" t="s">
        <v>770</v>
      </c>
      <c r="F8511" s="124">
        <v>1</v>
      </c>
      <c r="G8511" s="2" t="s">
        <v>21096</v>
      </c>
      <c r="H8511" s="130"/>
      <c r="I8511" s="134"/>
      <c r="J8511" s="123">
        <f>IF(OR(tbl_Metraj22[[#This Row],[TARIH]]="",tbl_Metraj22[[#This Row],[TARIH]]="-"),0,IF(tbl_Metraj22[[#This Row],[YUZDE]]=0,tbl_Metraj22[[#This Row],[METRAJ_BETON]],tbl_Metraj22[[#This Row],[YUZDE]]*tbl_Metraj22[[#This Row],[METRAJ_BETON]]))</f>
        <v>0</v>
      </c>
      <c r="K8511" s="2" t="s">
        <v>23066</v>
      </c>
    </row>
    <row r="8512" spans="1:11" ht="14.25" x14ac:dyDescent="0.2">
      <c r="A8512" s="2" t="s">
        <v>734</v>
      </c>
      <c r="B8512" s="124" t="s">
        <v>11003</v>
      </c>
      <c r="C8512" s="124"/>
      <c r="D8512" s="126">
        <v>0.24</v>
      </c>
      <c r="E8512" s="124" t="s">
        <v>770</v>
      </c>
      <c r="F8512" s="124">
        <v>1</v>
      </c>
      <c r="G8512" s="2" t="s">
        <v>21097</v>
      </c>
      <c r="H8512" s="130"/>
      <c r="I8512" s="134"/>
      <c r="J8512" s="123">
        <f>IF(OR(tbl_Metraj22[[#This Row],[TARIH]]="",tbl_Metraj22[[#This Row],[TARIH]]="-"),0,IF(tbl_Metraj22[[#This Row],[YUZDE]]=0,tbl_Metraj22[[#This Row],[METRAJ_BETON]],tbl_Metraj22[[#This Row],[YUZDE]]*tbl_Metraj22[[#This Row],[METRAJ_BETON]]))</f>
        <v>0</v>
      </c>
      <c r="K8512" s="2" t="s">
        <v>23729</v>
      </c>
    </row>
    <row r="8513" spans="1:11" ht="14.25" x14ac:dyDescent="0.2">
      <c r="A8513" s="2" t="s">
        <v>734</v>
      </c>
      <c r="B8513" s="124" t="s">
        <v>11004</v>
      </c>
      <c r="C8513" s="124"/>
      <c r="D8513" s="126">
        <v>0.49</v>
      </c>
      <c r="E8513" s="124" t="s">
        <v>770</v>
      </c>
      <c r="F8513" s="124">
        <v>1</v>
      </c>
      <c r="G8513" s="2" t="s">
        <v>21098</v>
      </c>
      <c r="H8513" s="130"/>
      <c r="I8513" s="134"/>
      <c r="J8513" s="123">
        <f>IF(OR(tbl_Metraj22[[#This Row],[TARIH]]="",tbl_Metraj22[[#This Row],[TARIH]]="-"),0,IF(tbl_Metraj22[[#This Row],[YUZDE]]=0,tbl_Metraj22[[#This Row],[METRAJ_BETON]],tbl_Metraj22[[#This Row],[YUZDE]]*tbl_Metraj22[[#This Row],[METRAJ_BETON]]))</f>
        <v>0</v>
      </c>
      <c r="K8513" s="2" t="s">
        <v>24231</v>
      </c>
    </row>
    <row r="8514" spans="1:11" ht="14.25" x14ac:dyDescent="0.2">
      <c r="A8514" s="2" t="s">
        <v>734</v>
      </c>
      <c r="B8514" s="124" t="s">
        <v>11005</v>
      </c>
      <c r="C8514" s="124"/>
      <c r="D8514" s="126">
        <v>0.21</v>
      </c>
      <c r="E8514" s="124" t="s">
        <v>770</v>
      </c>
      <c r="F8514" s="124">
        <v>1</v>
      </c>
      <c r="G8514" s="2" t="s">
        <v>21099</v>
      </c>
      <c r="H8514" s="130"/>
      <c r="I8514" s="134"/>
      <c r="J8514" s="123">
        <f>IF(OR(tbl_Metraj22[[#This Row],[TARIH]]="",tbl_Metraj22[[#This Row],[TARIH]]="-"),0,IF(tbl_Metraj22[[#This Row],[YUZDE]]=0,tbl_Metraj22[[#This Row],[METRAJ_BETON]],tbl_Metraj22[[#This Row],[YUZDE]]*tbl_Metraj22[[#This Row],[METRAJ_BETON]]))</f>
        <v>0</v>
      </c>
      <c r="K8514" s="2" t="s">
        <v>23750</v>
      </c>
    </row>
    <row r="8515" spans="1:11" ht="14.25" x14ac:dyDescent="0.2">
      <c r="A8515" s="2" t="s">
        <v>734</v>
      </c>
      <c r="B8515" s="124" t="s">
        <v>11006</v>
      </c>
      <c r="C8515" s="124"/>
      <c r="D8515" s="126">
        <v>0.38</v>
      </c>
      <c r="E8515" s="124" t="s">
        <v>770</v>
      </c>
      <c r="F8515" s="124">
        <v>1</v>
      </c>
      <c r="G8515" s="2" t="s">
        <v>21100</v>
      </c>
      <c r="H8515" s="130"/>
      <c r="I8515" s="134"/>
      <c r="J8515" s="123">
        <f>IF(OR(tbl_Metraj22[[#This Row],[TARIH]]="",tbl_Metraj22[[#This Row],[TARIH]]="-"),0,IF(tbl_Metraj22[[#This Row],[YUZDE]]=0,tbl_Metraj22[[#This Row],[METRAJ_BETON]],tbl_Metraj22[[#This Row],[YUZDE]]*tbl_Metraj22[[#This Row],[METRAJ_BETON]]))</f>
        <v>0</v>
      </c>
      <c r="K8515" s="2" t="s">
        <v>23053</v>
      </c>
    </row>
    <row r="8516" spans="1:11" ht="14.25" x14ac:dyDescent="0.2">
      <c r="A8516" s="2" t="s">
        <v>734</v>
      </c>
      <c r="B8516" s="124" t="s">
        <v>11007</v>
      </c>
      <c r="C8516" s="124"/>
      <c r="D8516" s="126">
        <v>0.2</v>
      </c>
      <c r="E8516" s="124" t="s">
        <v>770</v>
      </c>
      <c r="F8516" s="124">
        <v>1</v>
      </c>
      <c r="G8516" s="2" t="s">
        <v>21101</v>
      </c>
      <c r="H8516" s="130"/>
      <c r="I8516" s="134"/>
      <c r="J8516" s="123">
        <f>IF(OR(tbl_Metraj22[[#This Row],[TARIH]]="",tbl_Metraj22[[#This Row],[TARIH]]="-"),0,IF(tbl_Metraj22[[#This Row],[YUZDE]]=0,tbl_Metraj22[[#This Row],[METRAJ_BETON]],tbl_Metraj22[[#This Row],[YUZDE]]*tbl_Metraj22[[#This Row],[METRAJ_BETON]]))</f>
        <v>0</v>
      </c>
      <c r="K8516" s="2" t="s">
        <v>23733</v>
      </c>
    </row>
    <row r="8517" spans="1:11" ht="14.25" x14ac:dyDescent="0.2">
      <c r="A8517" s="2" t="s">
        <v>734</v>
      </c>
      <c r="B8517" s="124" t="s">
        <v>11008</v>
      </c>
      <c r="C8517" s="124"/>
      <c r="D8517" s="126">
        <v>0.24</v>
      </c>
      <c r="E8517" s="124" t="s">
        <v>770</v>
      </c>
      <c r="F8517" s="124">
        <v>1</v>
      </c>
      <c r="G8517" s="2" t="s">
        <v>21102</v>
      </c>
      <c r="H8517" s="130"/>
      <c r="I8517" s="134"/>
      <c r="J8517" s="123">
        <f>IF(OR(tbl_Metraj22[[#This Row],[TARIH]]="",tbl_Metraj22[[#This Row],[TARIH]]="-"),0,IF(tbl_Metraj22[[#This Row],[YUZDE]]=0,tbl_Metraj22[[#This Row],[METRAJ_BETON]],tbl_Metraj22[[#This Row],[YUZDE]]*tbl_Metraj22[[#This Row],[METRAJ_BETON]]))</f>
        <v>0</v>
      </c>
      <c r="K8517" s="2" t="s">
        <v>23058</v>
      </c>
    </row>
    <row r="8518" spans="1:11" ht="14.25" x14ac:dyDescent="0.2">
      <c r="A8518" s="2" t="s">
        <v>734</v>
      </c>
      <c r="B8518" s="124" t="s">
        <v>11009</v>
      </c>
      <c r="C8518" s="124"/>
      <c r="D8518" s="126">
        <v>0.19</v>
      </c>
      <c r="E8518" s="124" t="s">
        <v>770</v>
      </c>
      <c r="F8518" s="124">
        <v>1</v>
      </c>
      <c r="G8518" s="2" t="s">
        <v>21103</v>
      </c>
      <c r="H8518" s="130"/>
      <c r="I8518" s="134"/>
      <c r="J8518" s="123">
        <f>IF(OR(tbl_Metraj22[[#This Row],[TARIH]]="",tbl_Metraj22[[#This Row],[TARIH]]="-"),0,IF(tbl_Metraj22[[#This Row],[YUZDE]]=0,tbl_Metraj22[[#This Row],[METRAJ_BETON]],tbl_Metraj22[[#This Row],[YUZDE]]*tbl_Metraj22[[#This Row],[METRAJ_BETON]]))</f>
        <v>0</v>
      </c>
      <c r="K8518" s="2" t="s">
        <v>23728</v>
      </c>
    </row>
    <row r="8519" spans="1:11" ht="14.25" x14ac:dyDescent="0.2">
      <c r="A8519" s="2" t="s">
        <v>734</v>
      </c>
      <c r="B8519" s="124" t="s">
        <v>11010</v>
      </c>
      <c r="C8519" s="124"/>
      <c r="D8519" s="126">
        <v>0.18</v>
      </c>
      <c r="E8519" s="124" t="s">
        <v>770</v>
      </c>
      <c r="F8519" s="124">
        <v>1</v>
      </c>
      <c r="G8519" s="2" t="s">
        <v>21104</v>
      </c>
      <c r="H8519" s="130"/>
      <c r="I8519" s="134"/>
      <c r="J8519" s="123">
        <f>IF(OR(tbl_Metraj22[[#This Row],[TARIH]]="",tbl_Metraj22[[#This Row],[TARIH]]="-"),0,IF(tbl_Metraj22[[#This Row],[YUZDE]]=0,tbl_Metraj22[[#This Row],[METRAJ_BETON]],tbl_Metraj22[[#This Row],[YUZDE]]*tbl_Metraj22[[#This Row],[METRAJ_BETON]]))</f>
        <v>0</v>
      </c>
      <c r="K8519" s="2" t="s">
        <v>23751</v>
      </c>
    </row>
    <row r="8520" spans="1:11" ht="14.25" x14ac:dyDescent="0.2">
      <c r="A8520" s="2" t="s">
        <v>734</v>
      </c>
      <c r="B8520" s="124" t="s">
        <v>11011</v>
      </c>
      <c r="C8520" s="124"/>
      <c r="D8520" s="126">
        <v>0.14000000000000001</v>
      </c>
      <c r="E8520" s="124" t="s">
        <v>770</v>
      </c>
      <c r="F8520" s="124">
        <v>1</v>
      </c>
      <c r="G8520" s="2" t="s">
        <v>21105</v>
      </c>
      <c r="H8520" s="130"/>
      <c r="I8520" s="134"/>
      <c r="J8520" s="123">
        <f>IF(OR(tbl_Metraj22[[#This Row],[TARIH]]="",tbl_Metraj22[[#This Row],[TARIH]]="-"),0,IF(tbl_Metraj22[[#This Row],[YUZDE]]=0,tbl_Metraj22[[#This Row],[METRAJ_BETON]],tbl_Metraj22[[#This Row],[YUZDE]]*tbl_Metraj22[[#This Row],[METRAJ_BETON]]))</f>
        <v>0</v>
      </c>
      <c r="K8520" s="2" t="s">
        <v>23065</v>
      </c>
    </row>
    <row r="8521" spans="1:11" ht="14.25" x14ac:dyDescent="0.2">
      <c r="A8521" s="2" t="s">
        <v>728</v>
      </c>
      <c r="B8521" s="124" t="s">
        <v>12182</v>
      </c>
      <c r="C8521" s="124"/>
      <c r="D8521" s="126">
        <v>0.82</v>
      </c>
      <c r="E8521" s="124" t="s">
        <v>770</v>
      </c>
      <c r="F8521" s="124">
        <v>1</v>
      </c>
      <c r="G8521" s="2" t="s">
        <v>21106</v>
      </c>
      <c r="H8521" s="130"/>
      <c r="I8521" s="134"/>
      <c r="J8521" s="123">
        <f>IF(OR(tbl_Metraj22[[#This Row],[TARIH]]="",tbl_Metraj22[[#This Row],[TARIH]]="-"),0,IF(tbl_Metraj22[[#This Row],[YUZDE]]=0,tbl_Metraj22[[#This Row],[METRAJ_BETON]],tbl_Metraj22[[#This Row],[YUZDE]]*tbl_Metraj22[[#This Row],[METRAJ_BETON]]))</f>
        <v>0</v>
      </c>
      <c r="K8521" s="2" t="s">
        <v>1838</v>
      </c>
    </row>
    <row r="8522" spans="1:11" ht="14.25" x14ac:dyDescent="0.2">
      <c r="A8522" s="2" t="s">
        <v>728</v>
      </c>
      <c r="B8522" s="124" t="s">
        <v>12184</v>
      </c>
      <c r="C8522" s="124"/>
      <c r="D8522" s="126">
        <v>2.96</v>
      </c>
      <c r="E8522" s="124" t="s">
        <v>770</v>
      </c>
      <c r="F8522" s="124">
        <v>1</v>
      </c>
      <c r="G8522" s="2" t="s">
        <v>21107</v>
      </c>
      <c r="H8522" s="130"/>
      <c r="I8522" s="134"/>
      <c r="J8522" s="123">
        <f>IF(OR(tbl_Metraj22[[#This Row],[TARIH]]="",tbl_Metraj22[[#This Row],[TARIH]]="-"),0,IF(tbl_Metraj22[[#This Row],[YUZDE]]=0,tbl_Metraj22[[#This Row],[METRAJ_BETON]],tbl_Metraj22[[#This Row],[YUZDE]]*tbl_Metraj22[[#This Row],[METRAJ_BETON]]))</f>
        <v>0</v>
      </c>
      <c r="K8522" s="2" t="s">
        <v>1841</v>
      </c>
    </row>
    <row r="8523" spans="1:11" ht="14.25" x14ac:dyDescent="0.2">
      <c r="A8523" s="2" t="s">
        <v>728</v>
      </c>
      <c r="B8523" s="124" t="s">
        <v>12185</v>
      </c>
      <c r="C8523" s="124"/>
      <c r="D8523" s="126">
        <v>1.5</v>
      </c>
      <c r="E8523" s="124" t="s">
        <v>770</v>
      </c>
      <c r="F8523" s="124">
        <v>1</v>
      </c>
      <c r="G8523" s="2" t="s">
        <v>21108</v>
      </c>
      <c r="H8523" s="130"/>
      <c r="I8523" s="134"/>
      <c r="J8523" s="123">
        <f>IF(OR(tbl_Metraj22[[#This Row],[TARIH]]="",tbl_Metraj22[[#This Row],[TARIH]]="-"),0,IF(tbl_Metraj22[[#This Row],[YUZDE]]=0,tbl_Metraj22[[#This Row],[METRAJ_BETON]],tbl_Metraj22[[#This Row],[YUZDE]]*tbl_Metraj22[[#This Row],[METRAJ_BETON]]))</f>
        <v>0</v>
      </c>
      <c r="K8523" s="2" t="s">
        <v>1842</v>
      </c>
    </row>
    <row r="8524" spans="1:11" ht="14.25" x14ac:dyDescent="0.2">
      <c r="A8524" s="2" t="s">
        <v>728</v>
      </c>
      <c r="B8524" s="124" t="s">
        <v>12186</v>
      </c>
      <c r="C8524" s="124"/>
      <c r="D8524" s="126">
        <v>1.0900000000000001</v>
      </c>
      <c r="E8524" s="124" t="s">
        <v>770</v>
      </c>
      <c r="F8524" s="124">
        <v>1</v>
      </c>
      <c r="G8524" s="2" t="s">
        <v>21109</v>
      </c>
      <c r="H8524" s="130"/>
      <c r="I8524" s="134"/>
      <c r="J8524" s="123">
        <f>IF(OR(tbl_Metraj22[[#This Row],[TARIH]]="",tbl_Metraj22[[#This Row],[TARIH]]="-"),0,IF(tbl_Metraj22[[#This Row],[YUZDE]]=0,tbl_Metraj22[[#This Row],[METRAJ_BETON]],tbl_Metraj22[[#This Row],[YUZDE]]*tbl_Metraj22[[#This Row],[METRAJ_BETON]]))</f>
        <v>0</v>
      </c>
      <c r="K8524" s="2" t="s">
        <v>1843</v>
      </c>
    </row>
    <row r="8525" spans="1:11" ht="14.25" x14ac:dyDescent="0.2">
      <c r="A8525" s="2" t="s">
        <v>728</v>
      </c>
      <c r="B8525" s="124" t="s">
        <v>12187</v>
      </c>
      <c r="C8525" s="124"/>
      <c r="D8525" s="126">
        <v>1.0900000000000001</v>
      </c>
      <c r="E8525" s="124" t="s">
        <v>770</v>
      </c>
      <c r="F8525" s="124">
        <v>1</v>
      </c>
      <c r="G8525" s="2" t="s">
        <v>21110</v>
      </c>
      <c r="H8525" s="130"/>
      <c r="I8525" s="134"/>
      <c r="J8525" s="123">
        <f>IF(OR(tbl_Metraj22[[#This Row],[TARIH]]="",tbl_Metraj22[[#This Row],[TARIH]]="-"),0,IF(tbl_Metraj22[[#This Row],[YUZDE]]=0,tbl_Metraj22[[#This Row],[METRAJ_BETON]],tbl_Metraj22[[#This Row],[YUZDE]]*tbl_Metraj22[[#This Row],[METRAJ_BETON]]))</f>
        <v>0</v>
      </c>
      <c r="K8525" s="2" t="s">
        <v>1844</v>
      </c>
    </row>
    <row r="8526" spans="1:11" ht="14.25" x14ac:dyDescent="0.2">
      <c r="A8526" s="2" t="s">
        <v>728</v>
      </c>
      <c r="B8526" s="124" t="s">
        <v>12188</v>
      </c>
      <c r="C8526" s="124"/>
      <c r="D8526" s="126">
        <v>1.5</v>
      </c>
      <c r="E8526" s="124" t="s">
        <v>770</v>
      </c>
      <c r="F8526" s="124">
        <v>1</v>
      </c>
      <c r="G8526" s="2" t="s">
        <v>21111</v>
      </c>
      <c r="H8526" s="130"/>
      <c r="I8526" s="134"/>
      <c r="J8526" s="123">
        <f>IF(OR(tbl_Metraj22[[#This Row],[TARIH]]="",tbl_Metraj22[[#This Row],[TARIH]]="-"),0,IF(tbl_Metraj22[[#This Row],[YUZDE]]=0,tbl_Metraj22[[#This Row],[METRAJ_BETON]],tbl_Metraj22[[#This Row],[YUZDE]]*tbl_Metraj22[[#This Row],[METRAJ_BETON]]))</f>
        <v>0</v>
      </c>
      <c r="K8526" s="2" t="s">
        <v>1845</v>
      </c>
    </row>
    <row r="8527" spans="1:11" ht="14.25" x14ac:dyDescent="0.2">
      <c r="A8527" s="2" t="s">
        <v>728</v>
      </c>
      <c r="B8527" s="124" t="s">
        <v>12189</v>
      </c>
      <c r="C8527" s="124"/>
      <c r="D8527" s="126">
        <v>1.43</v>
      </c>
      <c r="E8527" s="124" t="s">
        <v>770</v>
      </c>
      <c r="F8527" s="124">
        <v>1</v>
      </c>
      <c r="G8527" s="2" t="s">
        <v>21112</v>
      </c>
      <c r="H8527" s="130"/>
      <c r="I8527" s="134"/>
      <c r="J8527" s="123">
        <f>IF(OR(tbl_Metraj22[[#This Row],[TARIH]]="",tbl_Metraj22[[#This Row],[TARIH]]="-"),0,IF(tbl_Metraj22[[#This Row],[YUZDE]]=0,tbl_Metraj22[[#This Row],[METRAJ_BETON]],tbl_Metraj22[[#This Row],[YUZDE]]*tbl_Metraj22[[#This Row],[METRAJ_BETON]]))</f>
        <v>0</v>
      </c>
      <c r="K8527" s="2" t="s">
        <v>1846</v>
      </c>
    </row>
    <row r="8528" spans="1:11" ht="14.25" x14ac:dyDescent="0.2">
      <c r="A8528" s="2" t="s">
        <v>728</v>
      </c>
      <c r="B8528" s="124" t="s">
        <v>12190</v>
      </c>
      <c r="C8528" s="124"/>
      <c r="D8528" s="126">
        <v>2.1800000000000002</v>
      </c>
      <c r="E8528" s="124" t="s">
        <v>770</v>
      </c>
      <c r="F8528" s="124">
        <v>1</v>
      </c>
      <c r="G8528" s="2" t="s">
        <v>21113</v>
      </c>
      <c r="H8528" s="130"/>
      <c r="I8528" s="134"/>
      <c r="J8528" s="123">
        <f>IF(OR(tbl_Metraj22[[#This Row],[TARIH]]="",tbl_Metraj22[[#This Row],[TARIH]]="-"),0,IF(tbl_Metraj22[[#This Row],[YUZDE]]=0,tbl_Metraj22[[#This Row],[METRAJ_BETON]],tbl_Metraj22[[#This Row],[YUZDE]]*tbl_Metraj22[[#This Row],[METRAJ_BETON]]))</f>
        <v>0</v>
      </c>
      <c r="K8528" s="2" t="s">
        <v>1847</v>
      </c>
    </row>
    <row r="8529" spans="1:11" ht="14.25" x14ac:dyDescent="0.2">
      <c r="A8529" s="2" t="s">
        <v>728</v>
      </c>
      <c r="B8529" s="124" t="s">
        <v>12191</v>
      </c>
      <c r="C8529" s="124"/>
      <c r="D8529" s="126">
        <v>2.1800000000000002</v>
      </c>
      <c r="E8529" s="124" t="s">
        <v>770</v>
      </c>
      <c r="F8529" s="124">
        <v>1</v>
      </c>
      <c r="G8529" s="2" t="s">
        <v>21114</v>
      </c>
      <c r="H8529" s="130"/>
      <c r="I8529" s="134"/>
      <c r="J8529" s="123">
        <f>IF(OR(tbl_Metraj22[[#This Row],[TARIH]]="",tbl_Metraj22[[#This Row],[TARIH]]="-"),0,IF(tbl_Metraj22[[#This Row],[YUZDE]]=0,tbl_Metraj22[[#This Row],[METRAJ_BETON]],tbl_Metraj22[[#This Row],[YUZDE]]*tbl_Metraj22[[#This Row],[METRAJ_BETON]]))</f>
        <v>0</v>
      </c>
      <c r="K8529" s="2" t="s">
        <v>1848</v>
      </c>
    </row>
    <row r="8530" spans="1:11" ht="14.25" x14ac:dyDescent="0.2">
      <c r="A8530" s="2" t="s">
        <v>728</v>
      </c>
      <c r="B8530" s="124" t="s">
        <v>12192</v>
      </c>
      <c r="C8530" s="124"/>
      <c r="D8530" s="126">
        <v>1.7</v>
      </c>
      <c r="E8530" s="124" t="s">
        <v>770</v>
      </c>
      <c r="F8530" s="124">
        <v>1</v>
      </c>
      <c r="G8530" s="2" t="s">
        <v>21115</v>
      </c>
      <c r="H8530" s="130"/>
      <c r="I8530" s="134"/>
      <c r="J8530" s="123">
        <f>IF(OR(tbl_Metraj22[[#This Row],[TARIH]]="",tbl_Metraj22[[#This Row],[TARIH]]="-"),0,IF(tbl_Metraj22[[#This Row],[YUZDE]]=0,tbl_Metraj22[[#This Row],[METRAJ_BETON]],tbl_Metraj22[[#This Row],[YUZDE]]*tbl_Metraj22[[#This Row],[METRAJ_BETON]]))</f>
        <v>0</v>
      </c>
      <c r="K8530" s="2" t="s">
        <v>1849</v>
      </c>
    </row>
    <row r="8531" spans="1:11" ht="14.25" x14ac:dyDescent="0.2">
      <c r="A8531" s="2" t="s">
        <v>728</v>
      </c>
      <c r="B8531" s="124" t="s">
        <v>12193</v>
      </c>
      <c r="C8531" s="124"/>
      <c r="D8531" s="126">
        <v>2.79</v>
      </c>
      <c r="E8531" s="124" t="s">
        <v>770</v>
      </c>
      <c r="F8531" s="124">
        <v>1</v>
      </c>
      <c r="G8531" s="2" t="s">
        <v>21116</v>
      </c>
      <c r="H8531" s="130"/>
      <c r="I8531" s="134"/>
      <c r="J8531" s="123">
        <f>IF(OR(tbl_Metraj22[[#This Row],[TARIH]]="",tbl_Metraj22[[#This Row],[TARIH]]="-"),0,IF(tbl_Metraj22[[#This Row],[YUZDE]]=0,tbl_Metraj22[[#This Row],[METRAJ_BETON]],tbl_Metraj22[[#This Row],[YUZDE]]*tbl_Metraj22[[#This Row],[METRAJ_BETON]]))</f>
        <v>0</v>
      </c>
      <c r="K8531" s="2" t="s">
        <v>1850</v>
      </c>
    </row>
    <row r="8532" spans="1:11" ht="14.25" x14ac:dyDescent="0.2">
      <c r="A8532" s="2" t="s">
        <v>728</v>
      </c>
      <c r="B8532" s="124" t="s">
        <v>12194</v>
      </c>
      <c r="C8532" s="124"/>
      <c r="D8532" s="126">
        <v>2.79</v>
      </c>
      <c r="E8532" s="124" t="s">
        <v>770</v>
      </c>
      <c r="F8532" s="124">
        <v>1</v>
      </c>
      <c r="G8532" s="2" t="s">
        <v>21117</v>
      </c>
      <c r="H8532" s="130"/>
      <c r="I8532" s="134"/>
      <c r="J8532" s="123">
        <f>IF(OR(tbl_Metraj22[[#This Row],[TARIH]]="",tbl_Metraj22[[#This Row],[TARIH]]="-"),0,IF(tbl_Metraj22[[#This Row],[YUZDE]]=0,tbl_Metraj22[[#This Row],[METRAJ_BETON]],tbl_Metraj22[[#This Row],[YUZDE]]*tbl_Metraj22[[#This Row],[METRAJ_BETON]]))</f>
        <v>0</v>
      </c>
      <c r="K8532" s="2" t="s">
        <v>1851</v>
      </c>
    </row>
    <row r="8533" spans="1:11" ht="14.25" x14ac:dyDescent="0.2">
      <c r="A8533" s="2" t="s">
        <v>728</v>
      </c>
      <c r="B8533" s="124" t="s">
        <v>12195</v>
      </c>
      <c r="C8533" s="124"/>
      <c r="D8533" s="126">
        <v>1.7</v>
      </c>
      <c r="E8533" s="124" t="s">
        <v>770</v>
      </c>
      <c r="F8533" s="124">
        <v>1</v>
      </c>
      <c r="G8533" s="2" t="s">
        <v>21118</v>
      </c>
      <c r="H8533" s="130"/>
      <c r="I8533" s="134"/>
      <c r="J8533" s="123">
        <f>IF(OR(tbl_Metraj22[[#This Row],[TARIH]]="",tbl_Metraj22[[#This Row],[TARIH]]="-"),0,IF(tbl_Metraj22[[#This Row],[YUZDE]]=0,tbl_Metraj22[[#This Row],[METRAJ_BETON]],tbl_Metraj22[[#This Row],[YUZDE]]*tbl_Metraj22[[#This Row],[METRAJ_BETON]]))</f>
        <v>0</v>
      </c>
      <c r="K8533" s="2" t="s">
        <v>1852</v>
      </c>
    </row>
    <row r="8534" spans="1:11" ht="14.25" x14ac:dyDescent="0.2">
      <c r="A8534" s="2" t="s">
        <v>728</v>
      </c>
      <c r="B8534" s="124" t="s">
        <v>12196</v>
      </c>
      <c r="C8534" s="124"/>
      <c r="D8534" s="126">
        <v>1.67</v>
      </c>
      <c r="E8534" s="124" t="s">
        <v>770</v>
      </c>
      <c r="F8534" s="124">
        <v>1</v>
      </c>
      <c r="G8534" s="2" t="s">
        <v>21119</v>
      </c>
      <c r="H8534" s="130"/>
      <c r="I8534" s="134"/>
      <c r="J8534" s="123">
        <f>IF(OR(tbl_Metraj22[[#This Row],[TARIH]]="",tbl_Metraj22[[#This Row],[TARIH]]="-"),0,IF(tbl_Metraj22[[#This Row],[YUZDE]]=0,tbl_Metraj22[[#This Row],[METRAJ_BETON]],tbl_Metraj22[[#This Row],[YUZDE]]*tbl_Metraj22[[#This Row],[METRAJ_BETON]]))</f>
        <v>0</v>
      </c>
      <c r="K8534" s="2" t="s">
        <v>1221</v>
      </c>
    </row>
    <row r="8535" spans="1:11" ht="14.25" x14ac:dyDescent="0.2">
      <c r="A8535" s="2" t="s">
        <v>728</v>
      </c>
      <c r="B8535" s="124" t="s">
        <v>12214</v>
      </c>
      <c r="C8535" s="124"/>
      <c r="D8535" s="126">
        <v>1.67</v>
      </c>
      <c r="E8535" s="124" t="s">
        <v>770</v>
      </c>
      <c r="F8535" s="124">
        <v>1</v>
      </c>
      <c r="G8535" s="2" t="s">
        <v>21120</v>
      </c>
      <c r="H8535" s="130"/>
      <c r="I8535" s="134"/>
      <c r="J8535" s="123">
        <f>IF(OR(tbl_Metraj22[[#This Row],[TARIH]]="",tbl_Metraj22[[#This Row],[TARIH]]="-"),0,IF(tbl_Metraj22[[#This Row],[YUZDE]]=0,tbl_Metraj22[[#This Row],[METRAJ_BETON]],tbl_Metraj22[[#This Row],[YUZDE]]*tbl_Metraj22[[#This Row],[METRAJ_BETON]]))</f>
        <v>0</v>
      </c>
      <c r="K8535" s="2" t="s">
        <v>1239</v>
      </c>
    </row>
    <row r="8536" spans="1:11" ht="14.25" x14ac:dyDescent="0.2">
      <c r="A8536" s="2" t="s">
        <v>728</v>
      </c>
      <c r="B8536" s="124" t="s">
        <v>12215</v>
      </c>
      <c r="C8536" s="124"/>
      <c r="D8536" s="126">
        <v>1.67</v>
      </c>
      <c r="E8536" s="124" t="s">
        <v>770</v>
      </c>
      <c r="F8536" s="124">
        <v>1</v>
      </c>
      <c r="G8536" s="2" t="s">
        <v>21121</v>
      </c>
      <c r="H8536" s="130"/>
      <c r="I8536" s="134"/>
      <c r="J8536" s="123">
        <f>IF(OR(tbl_Metraj22[[#This Row],[TARIH]]="",tbl_Metraj22[[#This Row],[TARIH]]="-"),0,IF(tbl_Metraj22[[#This Row],[YUZDE]]=0,tbl_Metraj22[[#This Row],[METRAJ_BETON]],tbl_Metraj22[[#This Row],[YUZDE]]*tbl_Metraj22[[#This Row],[METRAJ_BETON]]))</f>
        <v>0</v>
      </c>
      <c r="K8536" s="2" t="s">
        <v>1240</v>
      </c>
    </row>
    <row r="8537" spans="1:11" ht="14.25" x14ac:dyDescent="0.2">
      <c r="A8537" s="2" t="s">
        <v>728</v>
      </c>
      <c r="B8537" s="124" t="s">
        <v>12218</v>
      </c>
      <c r="C8537" s="124"/>
      <c r="D8537" s="126">
        <v>2.1800000000000002</v>
      </c>
      <c r="E8537" s="124" t="s">
        <v>770</v>
      </c>
      <c r="F8537" s="124">
        <v>1</v>
      </c>
      <c r="G8537" s="2" t="s">
        <v>21122</v>
      </c>
      <c r="H8537" s="130"/>
      <c r="I8537" s="134"/>
      <c r="J8537" s="123">
        <f>IF(OR(tbl_Metraj22[[#This Row],[TARIH]]="",tbl_Metraj22[[#This Row],[TARIH]]="-"),0,IF(tbl_Metraj22[[#This Row],[YUZDE]]=0,tbl_Metraj22[[#This Row],[METRAJ_BETON]],tbl_Metraj22[[#This Row],[YUZDE]]*tbl_Metraj22[[#This Row],[METRAJ_BETON]]))</f>
        <v>0</v>
      </c>
      <c r="K8537" s="2" t="s">
        <v>1866</v>
      </c>
    </row>
    <row r="8538" spans="1:11" ht="14.25" x14ac:dyDescent="0.2">
      <c r="A8538" s="2" t="s">
        <v>728</v>
      </c>
      <c r="B8538" s="124" t="s">
        <v>12219</v>
      </c>
      <c r="C8538" s="124"/>
      <c r="D8538" s="126">
        <v>2.1800000000000002</v>
      </c>
      <c r="E8538" s="124" t="s">
        <v>770</v>
      </c>
      <c r="F8538" s="124">
        <v>1</v>
      </c>
      <c r="G8538" s="2" t="s">
        <v>21123</v>
      </c>
      <c r="H8538" s="130"/>
      <c r="I8538" s="134"/>
      <c r="J8538" s="123">
        <f>IF(OR(tbl_Metraj22[[#This Row],[TARIH]]="",tbl_Metraj22[[#This Row],[TARIH]]="-"),0,IF(tbl_Metraj22[[#This Row],[YUZDE]]=0,tbl_Metraj22[[#This Row],[METRAJ_BETON]],tbl_Metraj22[[#This Row],[YUZDE]]*tbl_Metraj22[[#This Row],[METRAJ_BETON]]))</f>
        <v>0</v>
      </c>
      <c r="K8538" s="2" t="s">
        <v>1867</v>
      </c>
    </row>
    <row r="8539" spans="1:11" ht="14.25" x14ac:dyDescent="0.2">
      <c r="A8539" s="2" t="s">
        <v>2977</v>
      </c>
      <c r="B8539" s="124" t="s">
        <v>10782</v>
      </c>
      <c r="C8539" s="124"/>
      <c r="D8539" s="126">
        <v>2.29</v>
      </c>
      <c r="E8539" s="124" t="s">
        <v>770</v>
      </c>
      <c r="F8539" s="124">
        <v>1</v>
      </c>
      <c r="G8539" s="2" t="s">
        <v>21124</v>
      </c>
      <c r="H8539" s="130"/>
      <c r="I8539" s="134"/>
      <c r="J8539" s="123">
        <f>IF(OR(tbl_Metraj22[[#This Row],[TARIH]]="",tbl_Metraj22[[#This Row],[TARIH]]="-"),0,IF(tbl_Metraj22[[#This Row],[YUZDE]]=0,tbl_Metraj22[[#This Row],[METRAJ_BETON]],tbl_Metraj22[[#This Row],[YUZDE]]*tbl_Metraj22[[#This Row],[METRAJ_BETON]]))</f>
        <v>0</v>
      </c>
      <c r="K8539" s="2" t="s">
        <v>1822</v>
      </c>
    </row>
    <row r="8540" spans="1:11" ht="14.25" x14ac:dyDescent="0.2">
      <c r="A8540" s="2" t="s">
        <v>2977</v>
      </c>
      <c r="B8540" s="124" t="s">
        <v>10783</v>
      </c>
      <c r="C8540" s="124"/>
      <c r="D8540" s="126">
        <v>9.3800000000000008</v>
      </c>
      <c r="E8540" s="124" t="s">
        <v>770</v>
      </c>
      <c r="F8540" s="124">
        <v>1</v>
      </c>
      <c r="G8540" s="2" t="s">
        <v>21125</v>
      </c>
      <c r="H8540" s="130"/>
      <c r="I8540" s="134"/>
      <c r="J8540" s="123">
        <f>IF(OR(tbl_Metraj22[[#This Row],[TARIH]]="",tbl_Metraj22[[#This Row],[TARIH]]="-"),0,IF(tbl_Metraj22[[#This Row],[YUZDE]]=0,tbl_Metraj22[[#This Row],[METRAJ_BETON]],tbl_Metraj22[[#This Row],[YUZDE]]*tbl_Metraj22[[#This Row],[METRAJ_BETON]]))</f>
        <v>0</v>
      </c>
      <c r="K8540" s="2" t="s">
        <v>1821</v>
      </c>
    </row>
    <row r="8541" spans="1:11" ht="14.25" x14ac:dyDescent="0.2">
      <c r="A8541" s="2" t="s">
        <v>2977</v>
      </c>
      <c r="B8541" s="124" t="s">
        <v>10784</v>
      </c>
      <c r="C8541" s="124"/>
      <c r="D8541" s="126">
        <v>7.62</v>
      </c>
      <c r="E8541" s="124" t="s">
        <v>770</v>
      </c>
      <c r="F8541" s="124">
        <v>1</v>
      </c>
      <c r="G8541" s="2" t="s">
        <v>21126</v>
      </c>
      <c r="H8541" s="130"/>
      <c r="I8541" s="134"/>
      <c r="J8541" s="123">
        <f>IF(OR(tbl_Metraj22[[#This Row],[TARIH]]="",tbl_Metraj22[[#This Row],[TARIH]]="-"),0,IF(tbl_Metraj22[[#This Row],[YUZDE]]=0,tbl_Metraj22[[#This Row],[METRAJ_BETON]],tbl_Metraj22[[#This Row],[YUZDE]]*tbl_Metraj22[[#This Row],[METRAJ_BETON]]))</f>
        <v>0</v>
      </c>
      <c r="K8541" s="2" t="s">
        <v>1818</v>
      </c>
    </row>
    <row r="8542" spans="1:11" ht="14.25" x14ac:dyDescent="0.2">
      <c r="A8542" s="2" t="s">
        <v>2977</v>
      </c>
      <c r="B8542" s="124" t="s">
        <v>10785</v>
      </c>
      <c r="C8542" s="124"/>
      <c r="D8542" s="126">
        <v>5.27</v>
      </c>
      <c r="E8542" s="124" t="s">
        <v>770</v>
      </c>
      <c r="F8542" s="124">
        <v>1</v>
      </c>
      <c r="G8542" s="2" t="s">
        <v>21127</v>
      </c>
      <c r="H8542" s="130"/>
      <c r="I8542" s="134"/>
      <c r="J8542" s="123">
        <f>IF(OR(tbl_Metraj22[[#This Row],[TARIH]]="",tbl_Metraj22[[#This Row],[TARIH]]="-"),0,IF(tbl_Metraj22[[#This Row],[YUZDE]]=0,tbl_Metraj22[[#This Row],[METRAJ_BETON]],tbl_Metraj22[[#This Row],[YUZDE]]*tbl_Metraj22[[#This Row],[METRAJ_BETON]]))</f>
        <v>0</v>
      </c>
      <c r="K8542" s="2" t="s">
        <v>1819</v>
      </c>
    </row>
    <row r="8543" spans="1:11" ht="14.25" x14ac:dyDescent="0.2">
      <c r="A8543" s="2" t="s">
        <v>2977</v>
      </c>
      <c r="B8543" s="124" t="s">
        <v>10786</v>
      </c>
      <c r="C8543" s="124"/>
      <c r="D8543" s="126">
        <v>3.74</v>
      </c>
      <c r="E8543" s="124" t="s">
        <v>770</v>
      </c>
      <c r="F8543" s="124">
        <v>1</v>
      </c>
      <c r="G8543" s="2" t="s">
        <v>21128</v>
      </c>
      <c r="H8543" s="130"/>
      <c r="I8543" s="134"/>
      <c r="J8543" s="123">
        <f>IF(OR(tbl_Metraj22[[#This Row],[TARIH]]="",tbl_Metraj22[[#This Row],[TARIH]]="-"),0,IF(tbl_Metraj22[[#This Row],[YUZDE]]=0,tbl_Metraj22[[#This Row],[METRAJ_BETON]],tbl_Metraj22[[#This Row],[YUZDE]]*tbl_Metraj22[[#This Row],[METRAJ_BETON]]))</f>
        <v>0</v>
      </c>
    </row>
    <row r="8544" spans="1:11" ht="14.25" x14ac:dyDescent="0.2">
      <c r="A8544" s="2" t="s">
        <v>2977</v>
      </c>
      <c r="B8544" s="124" t="s">
        <v>10787</v>
      </c>
      <c r="C8544" s="124"/>
      <c r="D8544" s="126">
        <v>1.36</v>
      </c>
      <c r="E8544" s="124" t="s">
        <v>770</v>
      </c>
      <c r="F8544" s="124">
        <v>1</v>
      </c>
      <c r="G8544" s="2" t="s">
        <v>21129</v>
      </c>
      <c r="H8544" s="130"/>
      <c r="I8544" s="134"/>
      <c r="J8544" s="123">
        <f>IF(OR(tbl_Metraj22[[#This Row],[TARIH]]="",tbl_Metraj22[[#This Row],[TARIH]]="-"),0,IF(tbl_Metraj22[[#This Row],[YUZDE]]=0,tbl_Metraj22[[#This Row],[METRAJ_BETON]],tbl_Metraj22[[#This Row],[YUZDE]]*tbl_Metraj22[[#This Row],[METRAJ_BETON]]))</f>
        <v>0</v>
      </c>
      <c r="K8544" s="2" t="s">
        <v>1820</v>
      </c>
    </row>
    <row r="8545" spans="1:11" ht="14.25" x14ac:dyDescent="0.2">
      <c r="A8545" s="2" t="s">
        <v>2977</v>
      </c>
      <c r="B8545" s="124" t="s">
        <v>10788</v>
      </c>
      <c r="C8545" s="124"/>
      <c r="D8545" s="126">
        <v>9.08</v>
      </c>
      <c r="E8545" s="124" t="s">
        <v>770</v>
      </c>
      <c r="F8545" s="124">
        <v>1</v>
      </c>
      <c r="G8545" s="2" t="s">
        <v>21130</v>
      </c>
      <c r="H8545" s="130"/>
      <c r="I8545" s="134"/>
      <c r="J8545" s="123">
        <f>IF(OR(tbl_Metraj22[[#This Row],[TARIH]]="",tbl_Metraj22[[#This Row],[TARIH]]="-"),0,IF(tbl_Metraj22[[#This Row],[YUZDE]]=0,tbl_Metraj22[[#This Row],[METRAJ_BETON]],tbl_Metraj22[[#This Row],[YUZDE]]*tbl_Metraj22[[#This Row],[METRAJ_BETON]]))</f>
        <v>0</v>
      </c>
      <c r="K8545" s="2" t="s">
        <v>1824</v>
      </c>
    </row>
    <row r="8546" spans="1:11" ht="14.25" x14ac:dyDescent="0.2">
      <c r="A8546" s="2" t="s">
        <v>2977</v>
      </c>
      <c r="B8546" s="124" t="s">
        <v>10789</v>
      </c>
      <c r="C8546" s="124"/>
      <c r="D8546" s="126">
        <v>19.690000000000001</v>
      </c>
      <c r="E8546" s="124" t="s">
        <v>770</v>
      </c>
      <c r="F8546" s="124">
        <v>1</v>
      </c>
      <c r="G8546" s="2" t="s">
        <v>21131</v>
      </c>
      <c r="H8546" s="130"/>
      <c r="I8546" s="134"/>
      <c r="J8546" s="123">
        <f>IF(OR(tbl_Metraj22[[#This Row],[TARIH]]="",tbl_Metraj22[[#This Row],[TARIH]]="-"),0,IF(tbl_Metraj22[[#This Row],[YUZDE]]=0,tbl_Metraj22[[#This Row],[METRAJ_BETON]],tbl_Metraj22[[#This Row],[YUZDE]]*tbl_Metraj22[[#This Row],[METRAJ_BETON]]))</f>
        <v>0</v>
      </c>
      <c r="K8546" s="2" t="s">
        <v>1816</v>
      </c>
    </row>
    <row r="8547" spans="1:11" ht="14.25" x14ac:dyDescent="0.2">
      <c r="A8547" s="2" t="s">
        <v>2977</v>
      </c>
      <c r="B8547" s="124" t="s">
        <v>10790</v>
      </c>
      <c r="C8547" s="124"/>
      <c r="D8547" s="126">
        <v>4.22</v>
      </c>
      <c r="E8547" s="124" t="s">
        <v>770</v>
      </c>
      <c r="F8547" s="124">
        <v>1</v>
      </c>
      <c r="G8547" s="2" t="s">
        <v>21132</v>
      </c>
      <c r="H8547" s="130"/>
      <c r="I8547" s="134"/>
      <c r="J8547" s="123">
        <f>IF(OR(tbl_Metraj22[[#This Row],[TARIH]]="",tbl_Metraj22[[#This Row],[TARIH]]="-"),0,IF(tbl_Metraj22[[#This Row],[YUZDE]]=0,tbl_Metraj22[[#This Row],[METRAJ_BETON]],tbl_Metraj22[[#This Row],[YUZDE]]*tbl_Metraj22[[#This Row],[METRAJ_BETON]]))</f>
        <v>0</v>
      </c>
      <c r="K8547" s="2" t="s">
        <v>1825</v>
      </c>
    </row>
    <row r="8548" spans="1:11" ht="14.25" x14ac:dyDescent="0.2">
      <c r="A8548" s="2" t="s">
        <v>2977</v>
      </c>
      <c r="B8548" s="124" t="s">
        <v>10791</v>
      </c>
      <c r="C8548" s="124"/>
      <c r="D8548" s="126">
        <v>4.8499999999999996</v>
      </c>
      <c r="E8548" s="124" t="s">
        <v>770</v>
      </c>
      <c r="F8548" s="124">
        <v>1</v>
      </c>
      <c r="G8548" s="2" t="s">
        <v>21133</v>
      </c>
      <c r="H8548" s="130"/>
      <c r="I8548" s="134"/>
      <c r="J8548" s="123">
        <f>IF(OR(tbl_Metraj22[[#This Row],[TARIH]]="",tbl_Metraj22[[#This Row],[TARIH]]="-"),0,IF(tbl_Metraj22[[#This Row],[YUZDE]]=0,tbl_Metraj22[[#This Row],[METRAJ_BETON]],tbl_Metraj22[[#This Row],[YUZDE]]*tbl_Metraj22[[#This Row],[METRAJ_BETON]]))</f>
        <v>0</v>
      </c>
      <c r="K8548" s="2" t="s">
        <v>1817</v>
      </c>
    </row>
    <row r="8549" spans="1:11" ht="14.25" x14ac:dyDescent="0.2">
      <c r="A8549" s="2" t="s">
        <v>2977</v>
      </c>
      <c r="B8549" s="124" t="s">
        <v>12052</v>
      </c>
      <c r="C8549" s="124"/>
      <c r="D8549" s="126">
        <v>6.53</v>
      </c>
      <c r="E8549" s="124" t="s">
        <v>770</v>
      </c>
      <c r="F8549" s="124">
        <v>1</v>
      </c>
      <c r="G8549" s="2" t="s">
        <v>21134</v>
      </c>
      <c r="H8549" s="130"/>
      <c r="I8549" s="134"/>
      <c r="J8549" s="123">
        <f>IF(OR(tbl_Metraj22[[#This Row],[TARIH]]="",tbl_Metraj22[[#This Row],[TARIH]]="-"),0,IF(tbl_Metraj22[[#This Row],[YUZDE]]=0,tbl_Metraj22[[#This Row],[METRAJ_BETON]],tbl_Metraj22[[#This Row],[YUZDE]]*tbl_Metraj22[[#This Row],[METRAJ_BETON]]))</f>
        <v>0</v>
      </c>
      <c r="K8549" s="2" t="s">
        <v>1826</v>
      </c>
    </row>
    <row r="8550" spans="1:11" ht="14.25" x14ac:dyDescent="0.2">
      <c r="A8550" s="2" t="s">
        <v>2977</v>
      </c>
      <c r="B8550" s="124" t="s">
        <v>12053</v>
      </c>
      <c r="C8550" s="124"/>
      <c r="D8550" s="126">
        <v>5.95</v>
      </c>
      <c r="E8550" s="124" t="s">
        <v>770</v>
      </c>
      <c r="F8550" s="124">
        <v>1</v>
      </c>
      <c r="G8550" s="2" t="s">
        <v>21135</v>
      </c>
      <c r="H8550" s="130"/>
      <c r="I8550" s="134"/>
      <c r="J8550" s="123">
        <f>IF(OR(tbl_Metraj22[[#This Row],[TARIH]]="",tbl_Metraj22[[#This Row],[TARIH]]="-"),0,IF(tbl_Metraj22[[#This Row],[YUZDE]]=0,tbl_Metraj22[[#This Row],[METRAJ_BETON]],tbl_Metraj22[[#This Row],[YUZDE]]*tbl_Metraj22[[#This Row],[METRAJ_BETON]]))</f>
        <v>0</v>
      </c>
      <c r="K8550" s="2" t="s">
        <v>1823</v>
      </c>
    </row>
    <row r="8551" spans="1:11" ht="14.25" x14ac:dyDescent="0.2">
      <c r="A8551" s="2" t="s">
        <v>2977</v>
      </c>
      <c r="B8551" s="124" t="s">
        <v>12054</v>
      </c>
      <c r="C8551" s="124"/>
      <c r="D8551" s="126">
        <v>0</v>
      </c>
      <c r="E8551" s="124" t="s">
        <v>770</v>
      </c>
      <c r="F8551" s="124">
        <v>1</v>
      </c>
      <c r="G8551" s="2" t="s">
        <v>21136</v>
      </c>
      <c r="H8551" s="130"/>
      <c r="I8551" s="134"/>
      <c r="J8551" s="123">
        <f>IF(OR(tbl_Metraj22[[#This Row],[TARIH]]="",tbl_Metraj22[[#This Row],[TARIH]]="-"),0,IF(tbl_Metraj22[[#This Row],[YUZDE]]=0,tbl_Metraj22[[#This Row],[METRAJ_BETON]],tbl_Metraj22[[#This Row],[YUZDE]]*tbl_Metraj22[[#This Row],[METRAJ_BETON]]))</f>
        <v>0</v>
      </c>
    </row>
    <row r="8552" spans="1:11" ht="14.25" x14ac:dyDescent="0.2">
      <c r="A8552" s="2" t="s">
        <v>787</v>
      </c>
      <c r="B8552" s="124" t="s">
        <v>12139</v>
      </c>
      <c r="C8552" s="124"/>
      <c r="D8552" s="126">
        <v>64.900000000000006</v>
      </c>
      <c r="E8552" s="124" t="s">
        <v>771</v>
      </c>
      <c r="F8552" s="124">
        <v>-5</v>
      </c>
      <c r="G8552" s="2" t="s">
        <v>21137</v>
      </c>
      <c r="H8552" s="130"/>
      <c r="I8552" s="134"/>
      <c r="J8552" s="123">
        <f>IF(OR(tbl_Metraj22[[#This Row],[TARIH]]="",tbl_Metraj22[[#This Row],[TARIH]]="-"),0,IF(tbl_Metraj22[[#This Row],[YUZDE]]=0,tbl_Metraj22[[#This Row],[METRAJ_BETON]],tbl_Metraj22[[#This Row],[YUZDE]]*tbl_Metraj22[[#This Row],[METRAJ_BETON]]))</f>
        <v>0</v>
      </c>
    </row>
    <row r="8553" spans="1:11" ht="14.25" x14ac:dyDescent="0.2">
      <c r="A8553" s="2" t="s">
        <v>787</v>
      </c>
      <c r="B8553" s="124" t="s">
        <v>12140</v>
      </c>
      <c r="C8553" s="124"/>
      <c r="D8553" s="126">
        <v>305.64</v>
      </c>
      <c r="E8553" s="124" t="s">
        <v>771</v>
      </c>
      <c r="F8553" s="124">
        <v>-5</v>
      </c>
      <c r="G8553" s="2" t="s">
        <v>21138</v>
      </c>
      <c r="H8553" s="130"/>
      <c r="I8553" s="134"/>
      <c r="J8553" s="123">
        <f>IF(OR(tbl_Metraj22[[#This Row],[TARIH]]="",tbl_Metraj22[[#This Row],[TARIH]]="-"),0,IF(tbl_Metraj22[[#This Row],[YUZDE]]=0,tbl_Metraj22[[#This Row],[METRAJ_BETON]],tbl_Metraj22[[#This Row],[YUZDE]]*tbl_Metraj22[[#This Row],[METRAJ_BETON]]))</f>
        <v>0</v>
      </c>
    </row>
    <row r="8554" spans="1:11" ht="14.25" x14ac:dyDescent="0.2">
      <c r="A8554" s="2" t="s">
        <v>756</v>
      </c>
      <c r="B8554" s="124" t="s">
        <v>12555</v>
      </c>
      <c r="C8554" s="124"/>
      <c r="D8554" s="126">
        <v>216.49</v>
      </c>
      <c r="E8554" s="124" t="s">
        <v>771</v>
      </c>
      <c r="F8554" s="124">
        <v>-5</v>
      </c>
      <c r="G8554" s="2" t="s">
        <v>21139</v>
      </c>
      <c r="H8554" s="130">
        <v>45748</v>
      </c>
      <c r="I8554" s="134"/>
      <c r="J8554" s="123">
        <f>IF(OR(tbl_Metraj22[[#This Row],[TARIH]]="",tbl_Metraj22[[#This Row],[TARIH]]="-"),0,IF(tbl_Metraj22[[#This Row],[YUZDE]]=0,tbl_Metraj22[[#This Row],[METRAJ_BETON]],tbl_Metraj22[[#This Row],[YUZDE]]*tbl_Metraj22[[#This Row],[METRAJ_BETON]]))</f>
        <v>216.49</v>
      </c>
    </row>
    <row r="8555" spans="1:11" ht="14.25" x14ac:dyDescent="0.2">
      <c r="A8555" s="2" t="s">
        <v>756</v>
      </c>
      <c r="B8555" s="124" t="s">
        <v>12556</v>
      </c>
      <c r="C8555" s="124"/>
      <c r="D8555" s="126">
        <v>190.27</v>
      </c>
      <c r="E8555" s="124" t="s">
        <v>771</v>
      </c>
      <c r="F8555" s="124">
        <v>-5</v>
      </c>
      <c r="G8555" s="2" t="s">
        <v>21140</v>
      </c>
      <c r="H8555" s="130">
        <v>45748</v>
      </c>
      <c r="I8555" s="134"/>
      <c r="J8555" s="123">
        <f>IF(OR(tbl_Metraj22[[#This Row],[TARIH]]="",tbl_Metraj22[[#This Row],[TARIH]]="-"),0,IF(tbl_Metraj22[[#This Row],[YUZDE]]=0,tbl_Metraj22[[#This Row],[METRAJ_BETON]],tbl_Metraj22[[#This Row],[YUZDE]]*tbl_Metraj22[[#This Row],[METRAJ_BETON]]))</f>
        <v>190.27</v>
      </c>
    </row>
    <row r="8556" spans="1:11" ht="14.25" x14ac:dyDescent="0.2">
      <c r="A8556" s="2" t="s">
        <v>734</v>
      </c>
      <c r="B8556" s="124" t="s">
        <v>11877</v>
      </c>
      <c r="C8556" s="124"/>
      <c r="D8556" s="126">
        <v>2.78</v>
      </c>
      <c r="E8556" s="124" t="s">
        <v>771</v>
      </c>
      <c r="F8556" s="124">
        <v>-5</v>
      </c>
      <c r="G8556" s="2" t="s">
        <v>21141</v>
      </c>
      <c r="H8556" s="130"/>
      <c r="I8556" s="134"/>
      <c r="J8556" s="123">
        <f>IF(OR(tbl_Metraj22[[#This Row],[TARIH]]="",tbl_Metraj22[[#This Row],[TARIH]]="-"),0,IF(tbl_Metraj22[[#This Row],[YUZDE]]=0,tbl_Metraj22[[#This Row],[METRAJ_BETON]],tbl_Metraj22[[#This Row],[YUZDE]]*tbl_Metraj22[[#This Row],[METRAJ_BETON]]))</f>
        <v>0</v>
      </c>
      <c r="K8556" s="2" t="s">
        <v>22245</v>
      </c>
    </row>
    <row r="8557" spans="1:11" ht="14.25" x14ac:dyDescent="0.2">
      <c r="A8557" s="2" t="s">
        <v>734</v>
      </c>
      <c r="B8557" s="124" t="s">
        <v>11878</v>
      </c>
      <c r="C8557" s="124"/>
      <c r="D8557" s="126">
        <v>1.03</v>
      </c>
      <c r="E8557" s="124" t="s">
        <v>771</v>
      </c>
      <c r="F8557" s="124">
        <v>-5</v>
      </c>
      <c r="G8557" s="2" t="s">
        <v>21142</v>
      </c>
      <c r="H8557" s="130"/>
      <c r="I8557" s="134"/>
      <c r="J8557" s="123">
        <f>IF(OR(tbl_Metraj22[[#This Row],[TARIH]]="",tbl_Metraj22[[#This Row],[TARIH]]="-"),0,IF(tbl_Metraj22[[#This Row],[YUZDE]]=0,tbl_Metraj22[[#This Row],[METRAJ_BETON]],tbl_Metraj22[[#This Row],[YUZDE]]*tbl_Metraj22[[#This Row],[METRAJ_BETON]]))</f>
        <v>0</v>
      </c>
      <c r="K8557" s="2" t="s">
        <v>22339</v>
      </c>
    </row>
    <row r="8558" spans="1:11" ht="14.25" x14ac:dyDescent="0.2">
      <c r="A8558" s="2" t="s">
        <v>734</v>
      </c>
      <c r="B8558" s="124" t="s">
        <v>11879</v>
      </c>
      <c r="C8558" s="124"/>
      <c r="D8558" s="126">
        <v>1.99</v>
      </c>
      <c r="E8558" s="124" t="s">
        <v>771</v>
      </c>
      <c r="F8558" s="124">
        <v>-5</v>
      </c>
      <c r="G8558" s="2" t="s">
        <v>21143</v>
      </c>
      <c r="H8558" s="130"/>
      <c r="I8558" s="134"/>
      <c r="J8558" s="123">
        <f>IF(OR(tbl_Metraj22[[#This Row],[TARIH]]="",tbl_Metraj22[[#This Row],[TARIH]]="-"),0,IF(tbl_Metraj22[[#This Row],[YUZDE]]=0,tbl_Metraj22[[#This Row],[METRAJ_BETON]],tbl_Metraj22[[#This Row],[YUZDE]]*tbl_Metraj22[[#This Row],[METRAJ_BETON]]))</f>
        <v>0</v>
      </c>
      <c r="K8558" s="2" t="s">
        <v>22179</v>
      </c>
    </row>
    <row r="8559" spans="1:11" ht="14.25" x14ac:dyDescent="0.2">
      <c r="A8559" s="2" t="s">
        <v>734</v>
      </c>
      <c r="B8559" s="124" t="s">
        <v>11880</v>
      </c>
      <c r="C8559" s="124"/>
      <c r="D8559" s="126">
        <v>1.66</v>
      </c>
      <c r="E8559" s="124" t="s">
        <v>771</v>
      </c>
      <c r="F8559" s="124">
        <v>-5</v>
      </c>
      <c r="G8559" s="2" t="s">
        <v>21144</v>
      </c>
      <c r="H8559" s="130"/>
      <c r="I8559" s="134"/>
      <c r="J8559" s="123">
        <f>IF(OR(tbl_Metraj22[[#This Row],[TARIH]]="",tbl_Metraj22[[#This Row],[TARIH]]="-"),0,IF(tbl_Metraj22[[#This Row],[YUZDE]]=0,tbl_Metraj22[[#This Row],[METRAJ_BETON]],tbl_Metraj22[[#This Row],[YUZDE]]*tbl_Metraj22[[#This Row],[METRAJ_BETON]]))</f>
        <v>0</v>
      </c>
      <c r="K8559" s="2" t="s">
        <v>22194</v>
      </c>
    </row>
    <row r="8560" spans="1:11" ht="14.25" x14ac:dyDescent="0.2">
      <c r="A8560" s="2" t="s">
        <v>734</v>
      </c>
      <c r="B8560" s="124" t="s">
        <v>11881</v>
      </c>
      <c r="C8560" s="124"/>
      <c r="D8560" s="126">
        <v>1.19</v>
      </c>
      <c r="E8560" s="124" t="s">
        <v>771</v>
      </c>
      <c r="F8560" s="124">
        <v>-5</v>
      </c>
      <c r="G8560" s="2" t="s">
        <v>21145</v>
      </c>
      <c r="H8560" s="130"/>
      <c r="I8560" s="134"/>
      <c r="J8560" s="123">
        <f>IF(OR(tbl_Metraj22[[#This Row],[TARIH]]="",tbl_Metraj22[[#This Row],[TARIH]]="-"),0,IF(tbl_Metraj22[[#This Row],[YUZDE]]=0,tbl_Metraj22[[#This Row],[METRAJ_BETON]],tbl_Metraj22[[#This Row],[YUZDE]]*tbl_Metraj22[[#This Row],[METRAJ_BETON]]))</f>
        <v>0</v>
      </c>
      <c r="K8560" s="2" t="s">
        <v>22182</v>
      </c>
    </row>
    <row r="8561" spans="1:11" ht="14.25" x14ac:dyDescent="0.2">
      <c r="A8561" s="2" t="s">
        <v>734</v>
      </c>
      <c r="B8561" s="124" t="s">
        <v>11882</v>
      </c>
      <c r="C8561" s="124"/>
      <c r="D8561" s="126">
        <v>0.99</v>
      </c>
      <c r="E8561" s="124" t="s">
        <v>771</v>
      </c>
      <c r="F8561" s="124">
        <v>-5</v>
      </c>
      <c r="G8561" s="2" t="s">
        <v>21146</v>
      </c>
      <c r="H8561" s="130"/>
      <c r="I8561" s="134"/>
      <c r="J8561" s="123">
        <f>IF(OR(tbl_Metraj22[[#This Row],[TARIH]]="",tbl_Metraj22[[#This Row],[TARIH]]="-"),0,IF(tbl_Metraj22[[#This Row],[YUZDE]]=0,tbl_Metraj22[[#This Row],[METRAJ_BETON]],tbl_Metraj22[[#This Row],[YUZDE]]*tbl_Metraj22[[#This Row],[METRAJ_BETON]]))</f>
        <v>0</v>
      </c>
      <c r="K8561" s="2" t="s">
        <v>22183</v>
      </c>
    </row>
    <row r="8562" spans="1:11" ht="14.25" x14ac:dyDescent="0.2">
      <c r="A8562" s="2" t="s">
        <v>734</v>
      </c>
      <c r="B8562" s="124" t="s">
        <v>11883</v>
      </c>
      <c r="C8562" s="124"/>
      <c r="D8562" s="126">
        <v>0.99</v>
      </c>
      <c r="E8562" s="124" t="s">
        <v>771</v>
      </c>
      <c r="F8562" s="124">
        <v>-5</v>
      </c>
      <c r="G8562" s="2" t="s">
        <v>21147</v>
      </c>
      <c r="H8562" s="130"/>
      <c r="I8562" s="134"/>
      <c r="J8562" s="123">
        <f>IF(OR(tbl_Metraj22[[#This Row],[TARIH]]="",tbl_Metraj22[[#This Row],[TARIH]]="-"),0,IF(tbl_Metraj22[[#This Row],[YUZDE]]=0,tbl_Metraj22[[#This Row],[METRAJ_BETON]],tbl_Metraj22[[#This Row],[YUZDE]]*tbl_Metraj22[[#This Row],[METRAJ_BETON]]))</f>
        <v>0</v>
      </c>
      <c r="K8562" s="2" t="s">
        <v>22192</v>
      </c>
    </row>
    <row r="8563" spans="1:11" ht="14.25" x14ac:dyDescent="0.2">
      <c r="A8563" s="2" t="s">
        <v>734</v>
      </c>
      <c r="B8563" s="124" t="s">
        <v>11884</v>
      </c>
      <c r="C8563" s="124"/>
      <c r="D8563" s="126">
        <v>4.24</v>
      </c>
      <c r="E8563" s="124" t="s">
        <v>771</v>
      </c>
      <c r="F8563" s="124">
        <v>-5</v>
      </c>
      <c r="G8563" s="2" t="s">
        <v>21148</v>
      </c>
      <c r="H8563" s="130"/>
      <c r="I8563" s="134"/>
      <c r="J8563" s="123">
        <f>IF(OR(tbl_Metraj22[[#This Row],[TARIH]]="",tbl_Metraj22[[#This Row],[TARIH]]="-"),0,IF(tbl_Metraj22[[#This Row],[YUZDE]]=0,tbl_Metraj22[[#This Row],[METRAJ_BETON]],tbl_Metraj22[[#This Row],[YUZDE]]*tbl_Metraj22[[#This Row],[METRAJ_BETON]]))</f>
        <v>0</v>
      </c>
      <c r="K8563" s="2" t="s">
        <v>22172</v>
      </c>
    </row>
    <row r="8564" spans="1:11" ht="14.25" x14ac:dyDescent="0.2">
      <c r="A8564" s="2" t="s">
        <v>734</v>
      </c>
      <c r="B8564" s="124" t="s">
        <v>11885</v>
      </c>
      <c r="C8564" s="124"/>
      <c r="D8564" s="126">
        <v>1.66</v>
      </c>
      <c r="E8564" s="124" t="s">
        <v>771</v>
      </c>
      <c r="F8564" s="124">
        <v>-5</v>
      </c>
      <c r="G8564" s="2" t="s">
        <v>21149</v>
      </c>
      <c r="H8564" s="130"/>
      <c r="I8564" s="134"/>
      <c r="J8564" s="123">
        <f>IF(OR(tbl_Metraj22[[#This Row],[TARIH]]="",tbl_Metraj22[[#This Row],[TARIH]]="-"),0,IF(tbl_Metraj22[[#This Row],[YUZDE]]=0,tbl_Metraj22[[#This Row],[METRAJ_BETON]],tbl_Metraj22[[#This Row],[YUZDE]]*tbl_Metraj22[[#This Row],[METRAJ_BETON]]))</f>
        <v>0</v>
      </c>
      <c r="K8564" s="2" t="s">
        <v>22184</v>
      </c>
    </row>
    <row r="8565" spans="1:11" ht="14.25" x14ac:dyDescent="0.2">
      <c r="A8565" s="2" t="s">
        <v>734</v>
      </c>
      <c r="B8565" s="124" t="s">
        <v>11886</v>
      </c>
      <c r="C8565" s="124"/>
      <c r="D8565" s="126">
        <v>3.32</v>
      </c>
      <c r="E8565" s="124" t="s">
        <v>771</v>
      </c>
      <c r="F8565" s="124">
        <v>-5</v>
      </c>
      <c r="G8565" s="2" t="s">
        <v>21150</v>
      </c>
      <c r="H8565" s="130"/>
      <c r="I8565" s="134"/>
      <c r="J8565" s="123">
        <f>IF(OR(tbl_Metraj22[[#This Row],[TARIH]]="",tbl_Metraj22[[#This Row],[TARIH]]="-"),0,IF(tbl_Metraj22[[#This Row],[YUZDE]]=0,tbl_Metraj22[[#This Row],[METRAJ_BETON]],tbl_Metraj22[[#This Row],[YUZDE]]*tbl_Metraj22[[#This Row],[METRAJ_BETON]]))</f>
        <v>0</v>
      </c>
      <c r="K8565" s="2" t="s">
        <v>22196</v>
      </c>
    </row>
    <row r="8566" spans="1:11" ht="14.25" x14ac:dyDescent="0.2">
      <c r="A8566" s="2" t="s">
        <v>734</v>
      </c>
      <c r="B8566" s="124" t="s">
        <v>11887</v>
      </c>
      <c r="C8566" s="124"/>
      <c r="D8566" s="126">
        <v>2.65</v>
      </c>
      <c r="E8566" s="124" t="s">
        <v>771</v>
      </c>
      <c r="F8566" s="124">
        <v>-5</v>
      </c>
      <c r="G8566" s="2" t="s">
        <v>21151</v>
      </c>
      <c r="H8566" s="130"/>
      <c r="I8566" s="134"/>
      <c r="J8566" s="123">
        <f>IF(OR(tbl_Metraj22[[#This Row],[TARIH]]="",tbl_Metraj22[[#This Row],[TARIH]]="-"),0,IF(tbl_Metraj22[[#This Row],[YUZDE]]=0,tbl_Metraj22[[#This Row],[METRAJ_BETON]],tbl_Metraj22[[#This Row],[YUZDE]]*tbl_Metraj22[[#This Row],[METRAJ_BETON]]))</f>
        <v>0</v>
      </c>
      <c r="K8566" s="2" t="s">
        <v>22200</v>
      </c>
    </row>
    <row r="8567" spans="1:11" ht="14.25" x14ac:dyDescent="0.2">
      <c r="A8567" s="2" t="s">
        <v>734</v>
      </c>
      <c r="B8567" s="124" t="s">
        <v>11888</v>
      </c>
      <c r="C8567" s="124"/>
      <c r="D8567" s="126">
        <v>0.16</v>
      </c>
      <c r="E8567" s="124" t="s">
        <v>771</v>
      </c>
      <c r="F8567" s="124">
        <v>-5</v>
      </c>
      <c r="G8567" s="2" t="s">
        <v>21152</v>
      </c>
      <c r="H8567" s="130"/>
      <c r="I8567" s="134"/>
      <c r="J8567" s="123">
        <f>IF(OR(tbl_Metraj22[[#This Row],[TARIH]]="",tbl_Metraj22[[#This Row],[TARIH]]="-"),0,IF(tbl_Metraj22[[#This Row],[YUZDE]]=0,tbl_Metraj22[[#This Row],[METRAJ_BETON]],tbl_Metraj22[[#This Row],[YUZDE]]*tbl_Metraj22[[#This Row],[METRAJ_BETON]]))</f>
        <v>0</v>
      </c>
      <c r="K8567" s="2" t="s">
        <v>22220</v>
      </c>
    </row>
    <row r="8568" spans="1:11" ht="14.25" x14ac:dyDescent="0.2">
      <c r="A8568" s="2" t="s">
        <v>734</v>
      </c>
      <c r="B8568" s="124" t="s">
        <v>11889</v>
      </c>
      <c r="C8568" s="124"/>
      <c r="D8568" s="126">
        <v>0.21</v>
      </c>
      <c r="E8568" s="124" t="s">
        <v>771</v>
      </c>
      <c r="F8568" s="124">
        <v>-5</v>
      </c>
      <c r="G8568" s="2" t="s">
        <v>21153</v>
      </c>
      <c r="H8568" s="130"/>
      <c r="I8568" s="134"/>
      <c r="J8568" s="123">
        <f>IF(OR(tbl_Metraj22[[#This Row],[TARIH]]="",tbl_Metraj22[[#This Row],[TARIH]]="-"),0,IF(tbl_Metraj22[[#This Row],[YUZDE]]=0,tbl_Metraj22[[#This Row],[METRAJ_BETON]],tbl_Metraj22[[#This Row],[YUZDE]]*tbl_Metraj22[[#This Row],[METRAJ_BETON]]))</f>
        <v>0</v>
      </c>
      <c r="K8568" s="2" t="e">
        <v>#N/A</v>
      </c>
    </row>
    <row r="8569" spans="1:11" ht="14.25" x14ac:dyDescent="0.2">
      <c r="A8569" s="2" t="s">
        <v>734</v>
      </c>
      <c r="B8569" s="124" t="s">
        <v>11890</v>
      </c>
      <c r="C8569" s="124"/>
      <c r="D8569" s="126">
        <v>0.21</v>
      </c>
      <c r="E8569" s="124" t="s">
        <v>771</v>
      </c>
      <c r="F8569" s="124">
        <v>-5</v>
      </c>
      <c r="G8569" s="2" t="s">
        <v>21154</v>
      </c>
      <c r="H8569" s="130"/>
      <c r="I8569" s="134"/>
      <c r="J8569" s="123">
        <f>IF(OR(tbl_Metraj22[[#This Row],[TARIH]]="",tbl_Metraj22[[#This Row],[TARIH]]="-"),0,IF(tbl_Metraj22[[#This Row],[YUZDE]]=0,tbl_Metraj22[[#This Row],[METRAJ_BETON]],tbl_Metraj22[[#This Row],[YUZDE]]*tbl_Metraj22[[#This Row],[METRAJ_BETON]]))</f>
        <v>0</v>
      </c>
      <c r="K8569" s="2" t="e">
        <v>#N/A</v>
      </c>
    </row>
    <row r="8570" spans="1:11" ht="14.25" x14ac:dyDescent="0.2">
      <c r="A8570" s="2" t="s">
        <v>734</v>
      </c>
      <c r="B8570" s="124" t="s">
        <v>11891</v>
      </c>
      <c r="C8570" s="124"/>
      <c r="D8570" s="126">
        <v>0.43</v>
      </c>
      <c r="E8570" s="124" t="s">
        <v>771</v>
      </c>
      <c r="F8570" s="124">
        <v>-5</v>
      </c>
      <c r="G8570" s="2" t="s">
        <v>21155</v>
      </c>
      <c r="H8570" s="130"/>
      <c r="I8570" s="134"/>
      <c r="J8570" s="123">
        <f>IF(OR(tbl_Metraj22[[#This Row],[TARIH]]="",tbl_Metraj22[[#This Row],[TARIH]]="-"),0,IF(tbl_Metraj22[[#This Row],[YUZDE]]=0,tbl_Metraj22[[#This Row],[METRAJ_BETON]],tbl_Metraj22[[#This Row],[YUZDE]]*tbl_Metraj22[[#This Row],[METRAJ_BETON]]))</f>
        <v>0</v>
      </c>
      <c r="K8570" s="2" t="s">
        <v>22297</v>
      </c>
    </row>
    <row r="8571" spans="1:11" ht="14.25" x14ac:dyDescent="0.2">
      <c r="A8571" s="2" t="s">
        <v>734</v>
      </c>
      <c r="B8571" s="124" t="s">
        <v>11892</v>
      </c>
      <c r="C8571" s="124"/>
      <c r="D8571" s="126">
        <v>0.21</v>
      </c>
      <c r="E8571" s="124" t="s">
        <v>771</v>
      </c>
      <c r="F8571" s="124">
        <v>-5</v>
      </c>
      <c r="G8571" s="2" t="s">
        <v>21156</v>
      </c>
      <c r="H8571" s="130"/>
      <c r="I8571" s="134"/>
      <c r="J8571" s="123">
        <f>IF(OR(tbl_Metraj22[[#This Row],[TARIH]]="",tbl_Metraj22[[#This Row],[TARIH]]="-"),0,IF(tbl_Metraj22[[#This Row],[YUZDE]]=0,tbl_Metraj22[[#This Row],[METRAJ_BETON]],tbl_Metraj22[[#This Row],[YUZDE]]*tbl_Metraj22[[#This Row],[METRAJ_BETON]]))</f>
        <v>0</v>
      </c>
      <c r="K8571" s="2" t="s">
        <v>22314</v>
      </c>
    </row>
    <row r="8572" spans="1:11" ht="14.25" x14ac:dyDescent="0.2">
      <c r="A8572" s="2" t="s">
        <v>734</v>
      </c>
      <c r="B8572" s="124" t="s">
        <v>11893</v>
      </c>
      <c r="C8572" s="124"/>
      <c r="D8572" s="126">
        <v>0.73</v>
      </c>
      <c r="E8572" s="124" t="s">
        <v>771</v>
      </c>
      <c r="F8572" s="124">
        <v>-5</v>
      </c>
      <c r="G8572" s="2" t="s">
        <v>21157</v>
      </c>
      <c r="H8572" s="130"/>
      <c r="I8572" s="134"/>
      <c r="J8572" s="123">
        <f>IF(OR(tbl_Metraj22[[#This Row],[TARIH]]="",tbl_Metraj22[[#This Row],[TARIH]]="-"),0,IF(tbl_Metraj22[[#This Row],[YUZDE]]=0,tbl_Metraj22[[#This Row],[METRAJ_BETON]],tbl_Metraj22[[#This Row],[YUZDE]]*tbl_Metraj22[[#This Row],[METRAJ_BETON]]))</f>
        <v>0</v>
      </c>
      <c r="K8572" s="2" t="s">
        <v>22209</v>
      </c>
    </row>
    <row r="8573" spans="1:11" ht="14.25" x14ac:dyDescent="0.2">
      <c r="A8573" s="2" t="s">
        <v>734</v>
      </c>
      <c r="B8573" s="124" t="s">
        <v>11894</v>
      </c>
      <c r="C8573" s="124"/>
      <c r="D8573" s="126">
        <v>1.2</v>
      </c>
      <c r="E8573" s="124" t="s">
        <v>771</v>
      </c>
      <c r="F8573" s="124">
        <v>-5</v>
      </c>
      <c r="G8573" s="2" t="s">
        <v>21158</v>
      </c>
      <c r="H8573" s="130"/>
      <c r="I8573" s="134"/>
      <c r="J8573" s="123">
        <f>IF(OR(tbl_Metraj22[[#This Row],[TARIH]]="",tbl_Metraj22[[#This Row],[TARIH]]="-"),0,IF(tbl_Metraj22[[#This Row],[YUZDE]]=0,tbl_Metraj22[[#This Row],[METRAJ_BETON]],tbl_Metraj22[[#This Row],[YUZDE]]*tbl_Metraj22[[#This Row],[METRAJ_BETON]]))</f>
        <v>0</v>
      </c>
      <c r="K8573" s="2" t="s">
        <v>22198</v>
      </c>
    </row>
    <row r="8574" spans="1:11" ht="14.25" x14ac:dyDescent="0.2">
      <c r="A8574" s="2" t="s">
        <v>734</v>
      </c>
      <c r="B8574" s="124" t="s">
        <v>11895</v>
      </c>
      <c r="C8574" s="124"/>
      <c r="D8574" s="126">
        <v>0.98</v>
      </c>
      <c r="E8574" s="124" t="s">
        <v>771</v>
      </c>
      <c r="F8574" s="124">
        <v>-5</v>
      </c>
      <c r="G8574" s="2" t="s">
        <v>21159</v>
      </c>
      <c r="H8574" s="130"/>
      <c r="I8574" s="134"/>
      <c r="J8574" s="123">
        <f>IF(OR(tbl_Metraj22[[#This Row],[TARIH]]="",tbl_Metraj22[[#This Row],[TARIH]]="-"),0,IF(tbl_Metraj22[[#This Row],[YUZDE]]=0,tbl_Metraj22[[#This Row],[METRAJ_BETON]],tbl_Metraj22[[#This Row],[YUZDE]]*tbl_Metraj22[[#This Row],[METRAJ_BETON]]))</f>
        <v>0</v>
      </c>
      <c r="K8574" s="2" t="s">
        <v>22213</v>
      </c>
    </row>
    <row r="8575" spans="1:11" ht="14.25" x14ac:dyDescent="0.2">
      <c r="A8575" s="2" t="s">
        <v>734</v>
      </c>
      <c r="B8575" s="124" t="s">
        <v>11896</v>
      </c>
      <c r="C8575" s="124"/>
      <c r="D8575" s="126">
        <v>1.19</v>
      </c>
      <c r="E8575" s="124" t="s">
        <v>771</v>
      </c>
      <c r="F8575" s="124">
        <v>-5</v>
      </c>
      <c r="G8575" s="2" t="s">
        <v>21160</v>
      </c>
      <c r="H8575" s="130"/>
      <c r="I8575" s="134"/>
      <c r="J8575" s="123">
        <f>IF(OR(tbl_Metraj22[[#This Row],[TARIH]]="",tbl_Metraj22[[#This Row],[TARIH]]="-"),0,IF(tbl_Metraj22[[#This Row],[YUZDE]]=0,tbl_Metraj22[[#This Row],[METRAJ_BETON]],tbl_Metraj22[[#This Row],[YUZDE]]*tbl_Metraj22[[#This Row],[METRAJ_BETON]]))</f>
        <v>0</v>
      </c>
      <c r="K8575" s="2" t="s">
        <v>22178</v>
      </c>
    </row>
    <row r="8576" spans="1:11" ht="14.25" x14ac:dyDescent="0.2">
      <c r="A8576" s="2" t="s">
        <v>734</v>
      </c>
      <c r="B8576" s="124" t="s">
        <v>11897</v>
      </c>
      <c r="C8576" s="124"/>
      <c r="D8576" s="126">
        <v>0.4</v>
      </c>
      <c r="E8576" s="124" t="s">
        <v>771</v>
      </c>
      <c r="F8576" s="124">
        <v>-5</v>
      </c>
      <c r="G8576" s="2" t="s">
        <v>21161</v>
      </c>
      <c r="H8576" s="130"/>
      <c r="I8576" s="134"/>
      <c r="J8576" s="123">
        <f>IF(OR(tbl_Metraj22[[#This Row],[TARIH]]="",tbl_Metraj22[[#This Row],[TARIH]]="-"),0,IF(tbl_Metraj22[[#This Row],[YUZDE]]=0,tbl_Metraj22[[#This Row],[METRAJ_BETON]],tbl_Metraj22[[#This Row],[YUZDE]]*tbl_Metraj22[[#This Row],[METRAJ_BETON]]))</f>
        <v>0</v>
      </c>
      <c r="K8576" s="2" t="s">
        <v>22173</v>
      </c>
    </row>
    <row r="8577" spans="1:11" ht="14.25" x14ac:dyDescent="0.2">
      <c r="A8577" s="2" t="s">
        <v>734</v>
      </c>
      <c r="B8577" s="124" t="s">
        <v>11898</v>
      </c>
      <c r="C8577" s="124"/>
      <c r="D8577" s="126">
        <v>0.63</v>
      </c>
      <c r="E8577" s="124" t="s">
        <v>771</v>
      </c>
      <c r="F8577" s="124">
        <v>-5</v>
      </c>
      <c r="G8577" s="2" t="s">
        <v>21162</v>
      </c>
      <c r="H8577" s="130"/>
      <c r="I8577" s="134"/>
      <c r="J8577" s="123">
        <f>IF(OR(tbl_Metraj22[[#This Row],[TARIH]]="",tbl_Metraj22[[#This Row],[TARIH]]="-"),0,IF(tbl_Metraj22[[#This Row],[YUZDE]]=0,tbl_Metraj22[[#This Row],[METRAJ_BETON]],tbl_Metraj22[[#This Row],[YUZDE]]*tbl_Metraj22[[#This Row],[METRAJ_BETON]]))</f>
        <v>0</v>
      </c>
      <c r="K8577" s="2" t="s">
        <v>22177</v>
      </c>
    </row>
    <row r="8578" spans="1:11" ht="14.25" x14ac:dyDescent="0.2">
      <c r="A8578" s="2" t="s">
        <v>734</v>
      </c>
      <c r="B8578" s="124" t="s">
        <v>11899</v>
      </c>
      <c r="C8578" s="124"/>
      <c r="D8578" s="126">
        <v>0.35</v>
      </c>
      <c r="E8578" s="124" t="s">
        <v>771</v>
      </c>
      <c r="F8578" s="124">
        <v>-5</v>
      </c>
      <c r="G8578" s="2" t="s">
        <v>21163</v>
      </c>
      <c r="H8578" s="130"/>
      <c r="I8578" s="134"/>
      <c r="J8578" s="123">
        <f>IF(OR(tbl_Metraj22[[#This Row],[TARIH]]="",tbl_Metraj22[[#This Row],[TARIH]]="-"),0,IF(tbl_Metraj22[[#This Row],[YUZDE]]=0,tbl_Metraj22[[#This Row],[METRAJ_BETON]],tbl_Metraj22[[#This Row],[YUZDE]]*tbl_Metraj22[[#This Row],[METRAJ_BETON]]))</f>
        <v>0</v>
      </c>
      <c r="K8578" s="2" t="s">
        <v>22256</v>
      </c>
    </row>
    <row r="8579" spans="1:11" ht="14.25" x14ac:dyDescent="0.2">
      <c r="A8579" s="2" t="s">
        <v>734</v>
      </c>
      <c r="B8579" s="124" t="s">
        <v>11900</v>
      </c>
      <c r="C8579" s="124"/>
      <c r="D8579" s="126">
        <v>0.46</v>
      </c>
      <c r="E8579" s="124" t="s">
        <v>771</v>
      </c>
      <c r="F8579" s="124">
        <v>-5</v>
      </c>
      <c r="G8579" s="2" t="s">
        <v>21164</v>
      </c>
      <c r="H8579" s="130"/>
      <c r="I8579" s="134"/>
      <c r="J8579" s="123">
        <f>IF(OR(tbl_Metraj22[[#This Row],[TARIH]]="",tbl_Metraj22[[#This Row],[TARIH]]="-"),0,IF(tbl_Metraj22[[#This Row],[YUZDE]]=0,tbl_Metraj22[[#This Row],[METRAJ_BETON]],tbl_Metraj22[[#This Row],[YUZDE]]*tbl_Metraj22[[#This Row],[METRAJ_BETON]]))</f>
        <v>0</v>
      </c>
      <c r="K8579" s="2" t="e">
        <v>#N/A</v>
      </c>
    </row>
    <row r="8580" spans="1:11" ht="14.25" x14ac:dyDescent="0.2">
      <c r="A8580" s="2" t="s">
        <v>734</v>
      </c>
      <c r="B8580" s="124" t="s">
        <v>11901</v>
      </c>
      <c r="C8580" s="124"/>
      <c r="D8580" s="126">
        <v>0.25</v>
      </c>
      <c r="E8580" s="124" t="s">
        <v>771</v>
      </c>
      <c r="F8580" s="124">
        <v>-5</v>
      </c>
      <c r="G8580" s="2" t="s">
        <v>21165</v>
      </c>
      <c r="H8580" s="130"/>
      <c r="I8580" s="134"/>
      <c r="J8580" s="123">
        <f>IF(OR(tbl_Metraj22[[#This Row],[TARIH]]="",tbl_Metraj22[[#This Row],[TARIH]]="-"),0,IF(tbl_Metraj22[[#This Row],[YUZDE]]=0,tbl_Metraj22[[#This Row],[METRAJ_BETON]],tbl_Metraj22[[#This Row],[YUZDE]]*tbl_Metraj22[[#This Row],[METRAJ_BETON]]))</f>
        <v>0</v>
      </c>
      <c r="K8580" s="2" t="s">
        <v>22246</v>
      </c>
    </row>
    <row r="8581" spans="1:11" ht="14.25" x14ac:dyDescent="0.2">
      <c r="A8581" s="2" t="s">
        <v>734</v>
      </c>
      <c r="B8581" s="124" t="s">
        <v>11902</v>
      </c>
      <c r="C8581" s="124"/>
      <c r="D8581" s="126">
        <v>0.59</v>
      </c>
      <c r="E8581" s="124" t="s">
        <v>771</v>
      </c>
      <c r="F8581" s="124">
        <v>-5</v>
      </c>
      <c r="G8581" s="2" t="s">
        <v>21166</v>
      </c>
      <c r="H8581" s="130"/>
      <c r="I8581" s="134"/>
      <c r="J8581" s="123">
        <f>IF(OR(tbl_Metraj22[[#This Row],[TARIH]]="",tbl_Metraj22[[#This Row],[TARIH]]="-"),0,IF(tbl_Metraj22[[#This Row],[YUZDE]]=0,tbl_Metraj22[[#This Row],[METRAJ_BETON]],tbl_Metraj22[[#This Row],[YUZDE]]*tbl_Metraj22[[#This Row],[METRAJ_BETON]]))</f>
        <v>0</v>
      </c>
      <c r="K8581" s="2" t="s">
        <v>22187</v>
      </c>
    </row>
    <row r="8582" spans="1:11" ht="14.25" x14ac:dyDescent="0.2">
      <c r="A8582" s="2" t="s">
        <v>734</v>
      </c>
      <c r="B8582" s="124" t="s">
        <v>11903</v>
      </c>
      <c r="C8582" s="124"/>
      <c r="D8582" s="126">
        <v>1.37</v>
      </c>
      <c r="E8582" s="124" t="s">
        <v>771</v>
      </c>
      <c r="F8582" s="124">
        <v>-5</v>
      </c>
      <c r="G8582" s="2" t="s">
        <v>21167</v>
      </c>
      <c r="H8582" s="130"/>
      <c r="I8582" s="134"/>
      <c r="J8582" s="123">
        <f>IF(OR(tbl_Metraj22[[#This Row],[TARIH]]="",tbl_Metraj22[[#This Row],[TARIH]]="-"),0,IF(tbl_Metraj22[[#This Row],[YUZDE]]=0,tbl_Metraj22[[#This Row],[METRAJ_BETON]],tbl_Metraj22[[#This Row],[YUZDE]]*tbl_Metraj22[[#This Row],[METRAJ_BETON]]))</f>
        <v>0</v>
      </c>
      <c r="K8582" s="2" t="s">
        <v>22225</v>
      </c>
    </row>
    <row r="8583" spans="1:11" ht="14.25" x14ac:dyDescent="0.2">
      <c r="A8583" s="2" t="s">
        <v>734</v>
      </c>
      <c r="B8583" s="124" t="s">
        <v>11904</v>
      </c>
      <c r="C8583" s="124"/>
      <c r="D8583" s="126">
        <v>2</v>
      </c>
      <c r="E8583" s="124" t="s">
        <v>771</v>
      </c>
      <c r="F8583" s="124">
        <v>-5</v>
      </c>
      <c r="G8583" s="2" t="s">
        <v>21168</v>
      </c>
      <c r="H8583" s="130"/>
      <c r="I8583" s="134"/>
      <c r="J8583" s="123">
        <f>IF(OR(tbl_Metraj22[[#This Row],[TARIH]]="",tbl_Metraj22[[#This Row],[TARIH]]="-"),0,IF(tbl_Metraj22[[#This Row],[YUZDE]]=0,tbl_Metraj22[[#This Row],[METRAJ_BETON]],tbl_Metraj22[[#This Row],[YUZDE]]*tbl_Metraj22[[#This Row],[METRAJ_BETON]]))</f>
        <v>0</v>
      </c>
      <c r="K8583" s="2" t="s">
        <v>22329</v>
      </c>
    </row>
    <row r="8584" spans="1:11" ht="14.25" x14ac:dyDescent="0.2">
      <c r="A8584" s="2" t="s">
        <v>734</v>
      </c>
      <c r="B8584" s="124" t="s">
        <v>11905</v>
      </c>
      <c r="C8584" s="124"/>
      <c r="D8584" s="126">
        <v>1.3</v>
      </c>
      <c r="E8584" s="124" t="s">
        <v>771</v>
      </c>
      <c r="F8584" s="124">
        <v>-5</v>
      </c>
      <c r="G8584" s="2" t="s">
        <v>21169</v>
      </c>
      <c r="H8584" s="130"/>
      <c r="I8584" s="134"/>
      <c r="J8584" s="123">
        <f>IF(OR(tbl_Metraj22[[#This Row],[TARIH]]="",tbl_Metraj22[[#This Row],[TARIH]]="-"),0,IF(tbl_Metraj22[[#This Row],[YUZDE]]=0,tbl_Metraj22[[#This Row],[METRAJ_BETON]],tbl_Metraj22[[#This Row],[YUZDE]]*tbl_Metraj22[[#This Row],[METRAJ_BETON]]))</f>
        <v>0</v>
      </c>
      <c r="K8584" s="2" t="s">
        <v>22193</v>
      </c>
    </row>
    <row r="8585" spans="1:11" ht="14.25" x14ac:dyDescent="0.2">
      <c r="A8585" s="2" t="s">
        <v>734</v>
      </c>
      <c r="B8585" s="124" t="s">
        <v>11906</v>
      </c>
      <c r="C8585" s="124"/>
      <c r="D8585" s="126">
        <v>2.2000000000000002</v>
      </c>
      <c r="E8585" s="124" t="s">
        <v>771</v>
      </c>
      <c r="F8585" s="124">
        <v>-5</v>
      </c>
      <c r="G8585" s="2" t="s">
        <v>21170</v>
      </c>
      <c r="H8585" s="130"/>
      <c r="I8585" s="134"/>
      <c r="J8585" s="123">
        <f>IF(OR(tbl_Metraj22[[#This Row],[TARIH]]="",tbl_Metraj22[[#This Row],[TARIH]]="-"),0,IF(tbl_Metraj22[[#This Row],[YUZDE]]=0,tbl_Metraj22[[#This Row],[METRAJ_BETON]],tbl_Metraj22[[#This Row],[YUZDE]]*tbl_Metraj22[[#This Row],[METRAJ_BETON]]))</f>
        <v>0</v>
      </c>
      <c r="K8585" s="2" t="s">
        <v>22201</v>
      </c>
    </row>
    <row r="8586" spans="1:11" ht="14.25" x14ac:dyDescent="0.2">
      <c r="A8586" s="2" t="s">
        <v>734</v>
      </c>
      <c r="B8586" s="124" t="s">
        <v>11907</v>
      </c>
      <c r="C8586" s="124"/>
      <c r="D8586" s="126">
        <v>1.95</v>
      </c>
      <c r="E8586" s="124" t="s">
        <v>771</v>
      </c>
      <c r="F8586" s="124">
        <v>-5</v>
      </c>
      <c r="G8586" s="2" t="s">
        <v>21171</v>
      </c>
      <c r="H8586" s="130"/>
      <c r="I8586" s="134"/>
      <c r="J8586" s="123">
        <f>IF(OR(tbl_Metraj22[[#This Row],[TARIH]]="",tbl_Metraj22[[#This Row],[TARIH]]="-"),0,IF(tbl_Metraj22[[#This Row],[YUZDE]]=0,tbl_Metraj22[[#This Row],[METRAJ_BETON]],tbl_Metraj22[[#This Row],[YUZDE]]*tbl_Metraj22[[#This Row],[METRAJ_BETON]]))</f>
        <v>0</v>
      </c>
      <c r="K8586" s="2" t="s">
        <v>22335</v>
      </c>
    </row>
    <row r="8587" spans="1:11" ht="14.25" x14ac:dyDescent="0.2">
      <c r="A8587" s="2" t="s">
        <v>734</v>
      </c>
      <c r="B8587" s="124" t="s">
        <v>11908</v>
      </c>
      <c r="C8587" s="124"/>
      <c r="D8587" s="126">
        <v>1.17</v>
      </c>
      <c r="E8587" s="124" t="s">
        <v>771</v>
      </c>
      <c r="F8587" s="124">
        <v>-5</v>
      </c>
      <c r="G8587" s="2" t="s">
        <v>21172</v>
      </c>
      <c r="H8587" s="130"/>
      <c r="I8587" s="134"/>
      <c r="J8587" s="123">
        <f>IF(OR(tbl_Metraj22[[#This Row],[TARIH]]="",tbl_Metraj22[[#This Row],[TARIH]]="-"),0,IF(tbl_Metraj22[[#This Row],[YUZDE]]=0,tbl_Metraj22[[#This Row],[METRAJ_BETON]],tbl_Metraj22[[#This Row],[YUZDE]]*tbl_Metraj22[[#This Row],[METRAJ_BETON]]))</f>
        <v>0</v>
      </c>
      <c r="K8587" s="2" t="s">
        <v>22195</v>
      </c>
    </row>
    <row r="8588" spans="1:11" ht="14.25" x14ac:dyDescent="0.2">
      <c r="A8588" s="2" t="s">
        <v>734</v>
      </c>
      <c r="B8588" s="124" t="s">
        <v>11909</v>
      </c>
      <c r="C8588" s="124"/>
      <c r="D8588" s="126">
        <v>1.87</v>
      </c>
      <c r="E8588" s="124" t="s">
        <v>771</v>
      </c>
      <c r="F8588" s="124">
        <v>-5</v>
      </c>
      <c r="G8588" s="2" t="s">
        <v>21173</v>
      </c>
      <c r="H8588" s="130"/>
      <c r="I8588" s="134"/>
      <c r="J8588" s="123">
        <f>IF(OR(tbl_Metraj22[[#This Row],[TARIH]]="",tbl_Metraj22[[#This Row],[TARIH]]="-"),0,IF(tbl_Metraj22[[#This Row],[YUZDE]]=0,tbl_Metraj22[[#This Row],[METRAJ_BETON]],tbl_Metraj22[[#This Row],[YUZDE]]*tbl_Metraj22[[#This Row],[METRAJ_BETON]]))</f>
        <v>0</v>
      </c>
      <c r="K8588" s="2" t="s">
        <v>22174</v>
      </c>
    </row>
    <row r="8589" spans="1:11" ht="14.25" x14ac:dyDescent="0.2">
      <c r="A8589" s="2" t="s">
        <v>734</v>
      </c>
      <c r="B8589" s="124" t="s">
        <v>11910</v>
      </c>
      <c r="C8589" s="124"/>
      <c r="D8589" s="126">
        <v>1.37</v>
      </c>
      <c r="E8589" s="124" t="s">
        <v>771</v>
      </c>
      <c r="F8589" s="124">
        <v>-5</v>
      </c>
      <c r="G8589" s="2" t="s">
        <v>21174</v>
      </c>
      <c r="H8589" s="130"/>
      <c r="I8589" s="134"/>
      <c r="J8589" s="123">
        <f>IF(OR(tbl_Metraj22[[#This Row],[TARIH]]="",tbl_Metraj22[[#This Row],[TARIH]]="-"),0,IF(tbl_Metraj22[[#This Row],[YUZDE]]=0,tbl_Metraj22[[#This Row],[METRAJ_BETON]],tbl_Metraj22[[#This Row],[YUZDE]]*tbl_Metraj22[[#This Row],[METRAJ_BETON]]))</f>
        <v>0</v>
      </c>
      <c r="K8589" s="2" t="s">
        <v>22202</v>
      </c>
    </row>
    <row r="8590" spans="1:11" ht="14.25" x14ac:dyDescent="0.2">
      <c r="A8590" s="2" t="s">
        <v>734</v>
      </c>
      <c r="B8590" s="124" t="s">
        <v>11911</v>
      </c>
      <c r="C8590" s="124"/>
      <c r="D8590" s="126">
        <v>0.28999999999999998</v>
      </c>
      <c r="E8590" s="124" t="s">
        <v>771</v>
      </c>
      <c r="F8590" s="124">
        <v>-5</v>
      </c>
      <c r="G8590" s="2" t="s">
        <v>21175</v>
      </c>
      <c r="H8590" s="130"/>
      <c r="I8590" s="134"/>
      <c r="J8590" s="123">
        <f>IF(OR(tbl_Metraj22[[#This Row],[TARIH]]="",tbl_Metraj22[[#This Row],[TARIH]]="-"),0,IF(tbl_Metraj22[[#This Row],[YUZDE]]=0,tbl_Metraj22[[#This Row],[METRAJ_BETON]],tbl_Metraj22[[#This Row],[YUZDE]]*tbl_Metraj22[[#This Row],[METRAJ_BETON]]))</f>
        <v>0</v>
      </c>
      <c r="K8590" s="2" t="s">
        <v>22189</v>
      </c>
    </row>
    <row r="8591" spans="1:11" ht="14.25" x14ac:dyDescent="0.2">
      <c r="A8591" s="2" t="s">
        <v>734</v>
      </c>
      <c r="B8591" s="124" t="s">
        <v>11912</v>
      </c>
      <c r="C8591" s="124"/>
      <c r="D8591" s="126">
        <v>0.43</v>
      </c>
      <c r="E8591" s="124" t="s">
        <v>771</v>
      </c>
      <c r="F8591" s="124">
        <v>-5</v>
      </c>
      <c r="G8591" s="2" t="s">
        <v>21176</v>
      </c>
      <c r="H8591" s="130"/>
      <c r="I8591" s="134"/>
      <c r="J8591" s="123">
        <f>IF(OR(tbl_Metraj22[[#This Row],[TARIH]]="",tbl_Metraj22[[#This Row],[TARIH]]="-"),0,IF(tbl_Metraj22[[#This Row],[YUZDE]]=0,tbl_Metraj22[[#This Row],[METRAJ_BETON]],tbl_Metraj22[[#This Row],[YUZDE]]*tbl_Metraj22[[#This Row],[METRAJ_BETON]]))</f>
        <v>0</v>
      </c>
      <c r="K8591" s="2" t="s">
        <v>22320</v>
      </c>
    </row>
    <row r="8592" spans="1:11" ht="14.25" x14ac:dyDescent="0.2">
      <c r="A8592" s="2" t="s">
        <v>734</v>
      </c>
      <c r="B8592" s="124" t="s">
        <v>11913</v>
      </c>
      <c r="C8592" s="124"/>
      <c r="D8592" s="126">
        <v>0.28999999999999998</v>
      </c>
      <c r="E8592" s="124" t="s">
        <v>771</v>
      </c>
      <c r="F8592" s="124">
        <v>-5</v>
      </c>
      <c r="G8592" s="2" t="s">
        <v>21177</v>
      </c>
      <c r="H8592" s="130"/>
      <c r="I8592" s="134"/>
      <c r="J8592" s="123">
        <f>IF(OR(tbl_Metraj22[[#This Row],[TARIH]]="",tbl_Metraj22[[#This Row],[TARIH]]="-"),0,IF(tbl_Metraj22[[#This Row],[YUZDE]]=0,tbl_Metraj22[[#This Row],[METRAJ_BETON]],tbl_Metraj22[[#This Row],[YUZDE]]*tbl_Metraj22[[#This Row],[METRAJ_BETON]]))</f>
        <v>0</v>
      </c>
      <c r="K8592" s="2" t="s">
        <v>22207</v>
      </c>
    </row>
    <row r="8593" spans="1:11" ht="14.25" x14ac:dyDescent="0.2">
      <c r="A8593" s="2" t="s">
        <v>734</v>
      </c>
      <c r="B8593" s="124" t="s">
        <v>11914</v>
      </c>
      <c r="C8593" s="124"/>
      <c r="D8593" s="126">
        <v>0.27</v>
      </c>
      <c r="E8593" s="124" t="s">
        <v>771</v>
      </c>
      <c r="F8593" s="124">
        <v>-5</v>
      </c>
      <c r="G8593" s="2" t="s">
        <v>21178</v>
      </c>
      <c r="H8593" s="130"/>
      <c r="I8593" s="134"/>
      <c r="J8593" s="123">
        <f>IF(OR(tbl_Metraj22[[#This Row],[TARIH]]="",tbl_Metraj22[[#This Row],[TARIH]]="-"),0,IF(tbl_Metraj22[[#This Row],[YUZDE]]=0,tbl_Metraj22[[#This Row],[METRAJ_BETON]],tbl_Metraj22[[#This Row],[YUZDE]]*tbl_Metraj22[[#This Row],[METRAJ_BETON]]))</f>
        <v>0</v>
      </c>
      <c r="K8593" s="2" t="s">
        <v>22330</v>
      </c>
    </row>
    <row r="8594" spans="1:11" ht="14.25" x14ac:dyDescent="0.2">
      <c r="A8594" s="2" t="s">
        <v>734</v>
      </c>
      <c r="B8594" s="124" t="s">
        <v>11915</v>
      </c>
      <c r="C8594" s="124"/>
      <c r="D8594" s="126">
        <v>0.32</v>
      </c>
      <c r="E8594" s="124" t="s">
        <v>771</v>
      </c>
      <c r="F8594" s="124">
        <v>-5</v>
      </c>
      <c r="G8594" s="2" t="s">
        <v>21179</v>
      </c>
      <c r="H8594" s="130"/>
      <c r="I8594" s="134"/>
      <c r="J8594" s="123">
        <f>IF(OR(tbl_Metraj22[[#This Row],[TARIH]]="",tbl_Metraj22[[#This Row],[TARIH]]="-"),0,IF(tbl_Metraj22[[#This Row],[YUZDE]]=0,tbl_Metraj22[[#This Row],[METRAJ_BETON]],tbl_Metraj22[[#This Row],[YUZDE]]*tbl_Metraj22[[#This Row],[METRAJ_BETON]]))</f>
        <v>0</v>
      </c>
      <c r="K8594" s="2" t="s">
        <v>22210</v>
      </c>
    </row>
    <row r="8595" spans="1:11" ht="14.25" x14ac:dyDescent="0.2">
      <c r="A8595" s="2" t="s">
        <v>734</v>
      </c>
      <c r="B8595" s="124" t="s">
        <v>11916</v>
      </c>
      <c r="C8595" s="124"/>
      <c r="D8595" s="126">
        <v>0.73</v>
      </c>
      <c r="E8595" s="124" t="s">
        <v>771</v>
      </c>
      <c r="F8595" s="124">
        <v>-5</v>
      </c>
      <c r="G8595" s="2" t="s">
        <v>21180</v>
      </c>
      <c r="H8595" s="130"/>
      <c r="I8595" s="134"/>
      <c r="J8595" s="123">
        <f>IF(OR(tbl_Metraj22[[#This Row],[TARIH]]="",tbl_Metraj22[[#This Row],[TARIH]]="-"),0,IF(tbl_Metraj22[[#This Row],[YUZDE]]=0,tbl_Metraj22[[#This Row],[METRAJ_BETON]],tbl_Metraj22[[#This Row],[YUZDE]]*tbl_Metraj22[[#This Row],[METRAJ_BETON]]))</f>
        <v>0</v>
      </c>
      <c r="K8595" s="2" t="s">
        <v>22241</v>
      </c>
    </row>
    <row r="8596" spans="1:11" ht="14.25" x14ac:dyDescent="0.2">
      <c r="A8596" s="2" t="s">
        <v>734</v>
      </c>
      <c r="B8596" s="124" t="s">
        <v>11917</v>
      </c>
      <c r="C8596" s="124"/>
      <c r="D8596" s="126">
        <v>1.87</v>
      </c>
      <c r="E8596" s="124" t="s">
        <v>771</v>
      </c>
      <c r="F8596" s="124">
        <v>-5</v>
      </c>
      <c r="G8596" s="2" t="s">
        <v>21181</v>
      </c>
      <c r="H8596" s="130"/>
      <c r="I8596" s="134"/>
      <c r="J8596" s="123">
        <f>IF(OR(tbl_Metraj22[[#This Row],[TARIH]]="",tbl_Metraj22[[#This Row],[TARIH]]="-"),0,IF(tbl_Metraj22[[#This Row],[YUZDE]]=0,tbl_Metraj22[[#This Row],[METRAJ_BETON]],tbl_Metraj22[[#This Row],[YUZDE]]*tbl_Metraj22[[#This Row],[METRAJ_BETON]]))</f>
        <v>0</v>
      </c>
      <c r="K8596" s="2" t="s">
        <v>22214</v>
      </c>
    </row>
    <row r="8597" spans="1:11" ht="14.25" x14ac:dyDescent="0.2">
      <c r="A8597" s="2" t="s">
        <v>734</v>
      </c>
      <c r="B8597" s="124" t="s">
        <v>11923</v>
      </c>
      <c r="C8597" s="124"/>
      <c r="D8597" s="126">
        <v>0.7</v>
      </c>
      <c r="E8597" s="124" t="s">
        <v>771</v>
      </c>
      <c r="F8597" s="124">
        <v>-5</v>
      </c>
      <c r="G8597" s="2" t="s">
        <v>21182</v>
      </c>
      <c r="H8597" s="130"/>
      <c r="I8597" s="134"/>
      <c r="J8597" s="123">
        <f>IF(OR(tbl_Metraj22[[#This Row],[TARIH]]="",tbl_Metraj22[[#This Row],[TARIH]]="-"),0,IF(tbl_Metraj22[[#This Row],[YUZDE]]=0,tbl_Metraj22[[#This Row],[METRAJ_BETON]],tbl_Metraj22[[#This Row],[YUZDE]]*tbl_Metraj22[[#This Row],[METRAJ_BETON]]))</f>
        <v>0</v>
      </c>
      <c r="K8597" s="2" t="s">
        <v>22204</v>
      </c>
    </row>
    <row r="8598" spans="1:11" ht="14.25" x14ac:dyDescent="0.2">
      <c r="A8598" s="2" t="s">
        <v>734</v>
      </c>
      <c r="B8598" s="124" t="s">
        <v>11924</v>
      </c>
      <c r="C8598" s="124"/>
      <c r="D8598" s="126">
        <v>0.25</v>
      </c>
      <c r="E8598" s="124" t="s">
        <v>771</v>
      </c>
      <c r="F8598" s="124">
        <v>-5</v>
      </c>
      <c r="G8598" s="2" t="s">
        <v>21183</v>
      </c>
      <c r="H8598" s="130"/>
      <c r="I8598" s="134"/>
      <c r="J8598" s="123">
        <f>IF(OR(tbl_Metraj22[[#This Row],[TARIH]]="",tbl_Metraj22[[#This Row],[TARIH]]="-"),0,IF(tbl_Metraj22[[#This Row],[YUZDE]]=0,tbl_Metraj22[[#This Row],[METRAJ_BETON]],tbl_Metraj22[[#This Row],[YUZDE]]*tbl_Metraj22[[#This Row],[METRAJ_BETON]]))</f>
        <v>0</v>
      </c>
      <c r="K8598" s="2" t="e">
        <v>#N/A</v>
      </c>
    </row>
    <row r="8599" spans="1:11" ht="14.25" x14ac:dyDescent="0.2">
      <c r="A8599" s="2" t="s">
        <v>734</v>
      </c>
      <c r="B8599" s="124" t="s">
        <v>11925</v>
      </c>
      <c r="C8599" s="124"/>
      <c r="D8599" s="126">
        <v>0.49</v>
      </c>
      <c r="E8599" s="124" t="s">
        <v>771</v>
      </c>
      <c r="F8599" s="124">
        <v>-5</v>
      </c>
      <c r="G8599" s="2" t="s">
        <v>21184</v>
      </c>
      <c r="H8599" s="130"/>
      <c r="I8599" s="134"/>
      <c r="J8599" s="123">
        <f>IF(OR(tbl_Metraj22[[#This Row],[TARIH]]="",tbl_Metraj22[[#This Row],[TARIH]]="-"),0,IF(tbl_Metraj22[[#This Row],[YUZDE]]=0,tbl_Metraj22[[#This Row],[METRAJ_BETON]],tbl_Metraj22[[#This Row],[YUZDE]]*tbl_Metraj22[[#This Row],[METRAJ_BETON]]))</f>
        <v>0</v>
      </c>
      <c r="K8599" s="2" t="e">
        <v>#N/A</v>
      </c>
    </row>
    <row r="8600" spans="1:11" ht="14.25" x14ac:dyDescent="0.2">
      <c r="A8600" s="2" t="s">
        <v>734</v>
      </c>
      <c r="B8600" s="124" t="s">
        <v>11926</v>
      </c>
      <c r="C8600" s="124"/>
      <c r="D8600" s="126">
        <v>1.54</v>
      </c>
      <c r="E8600" s="124" t="s">
        <v>771</v>
      </c>
      <c r="F8600" s="124">
        <v>-5</v>
      </c>
      <c r="G8600" s="2" t="s">
        <v>21185</v>
      </c>
      <c r="H8600" s="130"/>
      <c r="I8600" s="134"/>
      <c r="J8600" s="123">
        <f>IF(OR(tbl_Metraj22[[#This Row],[TARIH]]="",tbl_Metraj22[[#This Row],[TARIH]]="-"),0,IF(tbl_Metraj22[[#This Row],[YUZDE]]=0,tbl_Metraj22[[#This Row],[METRAJ_BETON]],tbl_Metraj22[[#This Row],[YUZDE]]*tbl_Metraj22[[#This Row],[METRAJ_BETON]]))</f>
        <v>0</v>
      </c>
      <c r="K8600" s="2" t="s">
        <v>23183</v>
      </c>
    </row>
    <row r="8601" spans="1:11" ht="14.25" x14ac:dyDescent="0.2">
      <c r="A8601" s="2" t="s">
        <v>734</v>
      </c>
      <c r="B8601" s="124" t="s">
        <v>11927</v>
      </c>
      <c r="C8601" s="124"/>
      <c r="D8601" s="126">
        <v>1.2</v>
      </c>
      <c r="E8601" s="124" t="s">
        <v>771</v>
      </c>
      <c r="F8601" s="124">
        <v>-5</v>
      </c>
      <c r="G8601" s="2" t="s">
        <v>21186</v>
      </c>
      <c r="H8601" s="130"/>
      <c r="I8601" s="134"/>
      <c r="J8601" s="123">
        <f>IF(OR(tbl_Metraj22[[#This Row],[TARIH]]="",tbl_Metraj22[[#This Row],[TARIH]]="-"),0,IF(tbl_Metraj22[[#This Row],[YUZDE]]=0,tbl_Metraj22[[#This Row],[METRAJ_BETON]],tbl_Metraj22[[#This Row],[YUZDE]]*tbl_Metraj22[[#This Row],[METRAJ_BETON]]))</f>
        <v>0</v>
      </c>
      <c r="K8601" s="2" t="s">
        <v>22222</v>
      </c>
    </row>
    <row r="8602" spans="1:11" ht="14.25" x14ac:dyDescent="0.2">
      <c r="A8602" s="2" t="s">
        <v>734</v>
      </c>
      <c r="B8602" s="124" t="s">
        <v>11928</v>
      </c>
      <c r="C8602" s="124"/>
      <c r="D8602" s="126">
        <v>1.46</v>
      </c>
      <c r="E8602" s="124" t="s">
        <v>771</v>
      </c>
      <c r="F8602" s="124">
        <v>-5</v>
      </c>
      <c r="G8602" s="2" t="s">
        <v>21187</v>
      </c>
      <c r="H8602" s="130"/>
      <c r="I8602" s="134"/>
      <c r="J8602" s="123">
        <f>IF(OR(tbl_Metraj22[[#This Row],[TARIH]]="",tbl_Metraj22[[#This Row],[TARIH]]="-"),0,IF(tbl_Metraj22[[#This Row],[YUZDE]]=0,tbl_Metraj22[[#This Row],[METRAJ_BETON]],tbl_Metraj22[[#This Row],[YUZDE]]*tbl_Metraj22[[#This Row],[METRAJ_BETON]]))</f>
        <v>0</v>
      </c>
      <c r="K8602" s="2" t="s">
        <v>22334</v>
      </c>
    </row>
    <row r="8603" spans="1:11" ht="14.25" x14ac:dyDescent="0.2">
      <c r="A8603" s="2" t="s">
        <v>734</v>
      </c>
      <c r="B8603" s="124" t="s">
        <v>11929</v>
      </c>
      <c r="C8603" s="124"/>
      <c r="D8603" s="126">
        <v>1.57</v>
      </c>
      <c r="E8603" s="124" t="s">
        <v>771</v>
      </c>
      <c r="F8603" s="124">
        <v>-5</v>
      </c>
      <c r="G8603" s="2" t="s">
        <v>21188</v>
      </c>
      <c r="H8603" s="130"/>
      <c r="I8603" s="134"/>
      <c r="J8603" s="123">
        <f>IF(OR(tbl_Metraj22[[#This Row],[TARIH]]="",tbl_Metraj22[[#This Row],[TARIH]]="-"),0,IF(tbl_Metraj22[[#This Row],[YUZDE]]=0,tbl_Metraj22[[#This Row],[METRAJ_BETON]],tbl_Metraj22[[#This Row],[YUZDE]]*tbl_Metraj22[[#This Row],[METRAJ_BETON]]))</f>
        <v>0</v>
      </c>
      <c r="K8603" s="2" t="s">
        <v>24212</v>
      </c>
    </row>
    <row r="8604" spans="1:11" ht="14.25" x14ac:dyDescent="0.2">
      <c r="A8604" s="2" t="s">
        <v>734</v>
      </c>
      <c r="B8604" s="124" t="s">
        <v>11930</v>
      </c>
      <c r="C8604" s="124"/>
      <c r="D8604" s="126">
        <v>1.17</v>
      </c>
      <c r="E8604" s="124" t="s">
        <v>771</v>
      </c>
      <c r="F8604" s="124">
        <v>-5</v>
      </c>
      <c r="G8604" s="2" t="s">
        <v>21189</v>
      </c>
      <c r="H8604" s="130"/>
      <c r="I8604" s="134"/>
      <c r="J8604" s="123">
        <f>IF(OR(tbl_Metraj22[[#This Row],[TARIH]]="",tbl_Metraj22[[#This Row],[TARIH]]="-"),0,IF(tbl_Metraj22[[#This Row],[YUZDE]]=0,tbl_Metraj22[[#This Row],[METRAJ_BETON]],tbl_Metraj22[[#This Row],[YUZDE]]*tbl_Metraj22[[#This Row],[METRAJ_BETON]]))</f>
        <v>0</v>
      </c>
      <c r="K8604" s="2" t="s">
        <v>22212</v>
      </c>
    </row>
    <row r="8605" spans="1:11" ht="14.25" x14ac:dyDescent="0.2">
      <c r="A8605" s="2" t="s">
        <v>734</v>
      </c>
      <c r="B8605" s="124" t="s">
        <v>11931</v>
      </c>
      <c r="C8605" s="124"/>
      <c r="D8605" s="126">
        <v>1.35</v>
      </c>
      <c r="E8605" s="124" t="s">
        <v>771</v>
      </c>
      <c r="F8605" s="124">
        <v>-5</v>
      </c>
      <c r="G8605" s="2" t="s">
        <v>21190</v>
      </c>
      <c r="H8605" s="130"/>
      <c r="I8605" s="134"/>
      <c r="J8605" s="123">
        <f>IF(OR(tbl_Metraj22[[#This Row],[TARIH]]="",tbl_Metraj22[[#This Row],[TARIH]]="-"),0,IF(tbl_Metraj22[[#This Row],[YUZDE]]=0,tbl_Metraj22[[#This Row],[METRAJ_BETON]],tbl_Metraj22[[#This Row],[YUZDE]]*tbl_Metraj22[[#This Row],[METRAJ_BETON]]))</f>
        <v>0</v>
      </c>
      <c r="K8605" s="2" t="s">
        <v>22292</v>
      </c>
    </row>
    <row r="8606" spans="1:11" ht="14.25" x14ac:dyDescent="0.2">
      <c r="A8606" s="2" t="s">
        <v>734</v>
      </c>
      <c r="B8606" s="124" t="s">
        <v>11932</v>
      </c>
      <c r="C8606" s="124"/>
      <c r="D8606" s="126">
        <v>1.08</v>
      </c>
      <c r="E8606" s="124" t="s">
        <v>771</v>
      </c>
      <c r="F8606" s="124">
        <v>-5</v>
      </c>
      <c r="G8606" s="2" t="s">
        <v>21191</v>
      </c>
      <c r="H8606" s="130"/>
      <c r="I8606" s="134"/>
      <c r="J8606" s="123">
        <f>IF(OR(tbl_Metraj22[[#This Row],[TARIH]]="",tbl_Metraj22[[#This Row],[TARIH]]="-"),0,IF(tbl_Metraj22[[#This Row],[YUZDE]]=0,tbl_Metraj22[[#This Row],[METRAJ_BETON]],tbl_Metraj22[[#This Row],[YUZDE]]*tbl_Metraj22[[#This Row],[METRAJ_BETON]]))</f>
        <v>0</v>
      </c>
      <c r="K8606" s="2" t="s">
        <v>22233</v>
      </c>
    </row>
    <row r="8607" spans="1:11" ht="14.25" x14ac:dyDescent="0.2">
      <c r="A8607" s="2" t="s">
        <v>734</v>
      </c>
      <c r="B8607" s="124" t="s">
        <v>11933</v>
      </c>
      <c r="C8607" s="124"/>
      <c r="D8607" s="126">
        <v>1.36</v>
      </c>
      <c r="E8607" s="124" t="s">
        <v>771</v>
      </c>
      <c r="F8607" s="124">
        <v>-5</v>
      </c>
      <c r="G8607" s="2" t="s">
        <v>21192</v>
      </c>
      <c r="H8607" s="130"/>
      <c r="I8607" s="134"/>
      <c r="J8607" s="123">
        <f>IF(OR(tbl_Metraj22[[#This Row],[TARIH]]="",tbl_Metraj22[[#This Row],[TARIH]]="-"),0,IF(tbl_Metraj22[[#This Row],[YUZDE]]=0,tbl_Metraj22[[#This Row],[METRAJ_BETON]],tbl_Metraj22[[#This Row],[YUZDE]]*tbl_Metraj22[[#This Row],[METRAJ_BETON]]))</f>
        <v>0</v>
      </c>
      <c r="K8607" s="2" t="s">
        <v>22226</v>
      </c>
    </row>
    <row r="8608" spans="1:11" ht="14.25" x14ac:dyDescent="0.2">
      <c r="A8608" s="2" t="s">
        <v>734</v>
      </c>
      <c r="B8608" s="124" t="s">
        <v>11934</v>
      </c>
      <c r="C8608" s="124"/>
      <c r="D8608" s="126">
        <v>1.08</v>
      </c>
      <c r="E8608" s="124" t="s">
        <v>771</v>
      </c>
      <c r="F8608" s="124">
        <v>-5</v>
      </c>
      <c r="G8608" s="2" t="s">
        <v>21193</v>
      </c>
      <c r="H8608" s="130"/>
      <c r="I8608" s="134"/>
      <c r="J8608" s="123">
        <f>IF(OR(tbl_Metraj22[[#This Row],[TARIH]]="",tbl_Metraj22[[#This Row],[TARIH]]="-"),0,IF(tbl_Metraj22[[#This Row],[YUZDE]]=0,tbl_Metraj22[[#This Row],[METRAJ_BETON]],tbl_Metraj22[[#This Row],[YUZDE]]*tbl_Metraj22[[#This Row],[METRAJ_BETON]]))</f>
        <v>0</v>
      </c>
      <c r="K8608" s="2" t="s">
        <v>22228</v>
      </c>
    </row>
    <row r="8609" spans="1:11" ht="14.25" x14ac:dyDescent="0.2">
      <c r="A8609" s="2" t="s">
        <v>734</v>
      </c>
      <c r="B8609" s="124" t="s">
        <v>11935</v>
      </c>
      <c r="C8609" s="124"/>
      <c r="D8609" s="126">
        <v>1.32</v>
      </c>
      <c r="E8609" s="124" t="s">
        <v>771</v>
      </c>
      <c r="F8609" s="124">
        <v>-5</v>
      </c>
      <c r="G8609" s="2" t="s">
        <v>21194</v>
      </c>
      <c r="H8609" s="130"/>
      <c r="I8609" s="134"/>
      <c r="J8609" s="123">
        <f>IF(OR(tbl_Metraj22[[#This Row],[TARIH]]="",tbl_Metraj22[[#This Row],[TARIH]]="-"),0,IF(tbl_Metraj22[[#This Row],[YUZDE]]=0,tbl_Metraj22[[#This Row],[METRAJ_BETON]],tbl_Metraj22[[#This Row],[YUZDE]]*tbl_Metraj22[[#This Row],[METRAJ_BETON]]))</f>
        <v>0</v>
      </c>
      <c r="K8609" s="2" t="s">
        <v>22191</v>
      </c>
    </row>
    <row r="8610" spans="1:11" ht="14.25" x14ac:dyDescent="0.2">
      <c r="A8610" s="2" t="s">
        <v>734</v>
      </c>
      <c r="B8610" s="124" t="s">
        <v>11936</v>
      </c>
      <c r="C8610" s="124"/>
      <c r="D8610" s="126">
        <v>1.62</v>
      </c>
      <c r="E8610" s="124" t="s">
        <v>771</v>
      </c>
      <c r="F8610" s="124">
        <v>-5</v>
      </c>
      <c r="G8610" s="2" t="s">
        <v>21195</v>
      </c>
      <c r="H8610" s="130"/>
      <c r="I8610" s="134"/>
      <c r="J8610" s="123">
        <f>IF(OR(tbl_Metraj22[[#This Row],[TARIH]]="",tbl_Metraj22[[#This Row],[TARIH]]="-"),0,IF(tbl_Metraj22[[#This Row],[YUZDE]]=0,tbl_Metraj22[[#This Row],[METRAJ_BETON]],tbl_Metraj22[[#This Row],[YUZDE]]*tbl_Metraj22[[#This Row],[METRAJ_BETON]]))</f>
        <v>0</v>
      </c>
      <c r="K8610" s="2" t="s">
        <v>22224</v>
      </c>
    </row>
    <row r="8611" spans="1:11" ht="14.25" x14ac:dyDescent="0.2">
      <c r="A8611" s="2" t="s">
        <v>734</v>
      </c>
      <c r="B8611" s="124" t="s">
        <v>11937</v>
      </c>
      <c r="C8611" s="124"/>
      <c r="D8611" s="126">
        <v>1.76</v>
      </c>
      <c r="E8611" s="124" t="s">
        <v>771</v>
      </c>
      <c r="F8611" s="124">
        <v>-5</v>
      </c>
      <c r="G8611" s="2" t="s">
        <v>21196</v>
      </c>
      <c r="H8611" s="130"/>
      <c r="I8611" s="134"/>
      <c r="J8611" s="123">
        <f>IF(OR(tbl_Metraj22[[#This Row],[TARIH]]="",tbl_Metraj22[[#This Row],[TARIH]]="-"),0,IF(tbl_Metraj22[[#This Row],[YUZDE]]=0,tbl_Metraj22[[#This Row],[METRAJ_BETON]],tbl_Metraj22[[#This Row],[YUZDE]]*tbl_Metraj22[[#This Row],[METRAJ_BETON]]))</f>
        <v>0</v>
      </c>
      <c r="K8611" s="2" t="s">
        <v>22280</v>
      </c>
    </row>
    <row r="8612" spans="1:11" ht="14.25" x14ac:dyDescent="0.2">
      <c r="A8612" s="2" t="s">
        <v>734</v>
      </c>
      <c r="B8612" s="124" t="s">
        <v>11938</v>
      </c>
      <c r="C8612" s="124"/>
      <c r="D8612" s="126">
        <v>1.51</v>
      </c>
      <c r="E8612" s="124" t="s">
        <v>771</v>
      </c>
      <c r="F8612" s="124">
        <v>-5</v>
      </c>
      <c r="G8612" s="2" t="s">
        <v>21197</v>
      </c>
      <c r="H8612" s="130"/>
      <c r="I8612" s="134"/>
      <c r="J8612" s="123">
        <f>IF(OR(tbl_Metraj22[[#This Row],[TARIH]]="",tbl_Metraj22[[#This Row],[TARIH]]="-"),0,IF(tbl_Metraj22[[#This Row],[YUZDE]]=0,tbl_Metraj22[[#This Row],[METRAJ_BETON]],tbl_Metraj22[[#This Row],[YUZDE]]*tbl_Metraj22[[#This Row],[METRAJ_BETON]]))</f>
        <v>0</v>
      </c>
      <c r="K8612" s="2" t="s">
        <v>22281</v>
      </c>
    </row>
    <row r="8613" spans="1:11" ht="14.25" x14ac:dyDescent="0.2">
      <c r="A8613" s="2" t="s">
        <v>734</v>
      </c>
      <c r="B8613" s="124" t="s">
        <v>11939</v>
      </c>
      <c r="C8613" s="124"/>
      <c r="D8613" s="126">
        <v>1.1200000000000001</v>
      </c>
      <c r="E8613" s="124" t="s">
        <v>771</v>
      </c>
      <c r="F8613" s="124">
        <v>-5</v>
      </c>
      <c r="G8613" s="2" t="s">
        <v>21198</v>
      </c>
      <c r="H8613" s="130"/>
      <c r="I8613" s="134"/>
      <c r="J8613" s="123">
        <f>IF(OR(tbl_Metraj22[[#This Row],[TARIH]]="",tbl_Metraj22[[#This Row],[TARIH]]="-"),0,IF(tbl_Metraj22[[#This Row],[YUZDE]]=0,tbl_Metraj22[[#This Row],[METRAJ_BETON]],tbl_Metraj22[[#This Row],[YUZDE]]*tbl_Metraj22[[#This Row],[METRAJ_BETON]]))</f>
        <v>0</v>
      </c>
      <c r="K8613" s="2" t="s">
        <v>22221</v>
      </c>
    </row>
    <row r="8614" spans="1:11" ht="14.25" x14ac:dyDescent="0.2">
      <c r="A8614" s="2" t="s">
        <v>734</v>
      </c>
      <c r="B8614" s="124" t="s">
        <v>11940</v>
      </c>
      <c r="C8614" s="124"/>
      <c r="D8614" s="126">
        <v>1.18</v>
      </c>
      <c r="E8614" s="124" t="s">
        <v>771</v>
      </c>
      <c r="F8614" s="124">
        <v>-5</v>
      </c>
      <c r="G8614" s="2" t="s">
        <v>21199</v>
      </c>
      <c r="H8614" s="130"/>
      <c r="I8614" s="134"/>
      <c r="J8614" s="123">
        <f>IF(OR(tbl_Metraj22[[#This Row],[TARIH]]="",tbl_Metraj22[[#This Row],[TARIH]]="-"),0,IF(tbl_Metraj22[[#This Row],[YUZDE]]=0,tbl_Metraj22[[#This Row],[METRAJ_BETON]],tbl_Metraj22[[#This Row],[YUZDE]]*tbl_Metraj22[[#This Row],[METRAJ_BETON]]))</f>
        <v>0</v>
      </c>
      <c r="K8614" s="2" t="s">
        <v>22268</v>
      </c>
    </row>
    <row r="8615" spans="1:11" ht="14.25" x14ac:dyDescent="0.2">
      <c r="A8615" s="2" t="s">
        <v>734</v>
      </c>
      <c r="B8615" s="124" t="s">
        <v>11941</v>
      </c>
      <c r="C8615" s="124"/>
      <c r="D8615" s="126">
        <v>3.98</v>
      </c>
      <c r="E8615" s="124" t="s">
        <v>771</v>
      </c>
      <c r="F8615" s="124">
        <v>-5</v>
      </c>
      <c r="G8615" s="2" t="s">
        <v>21200</v>
      </c>
      <c r="H8615" s="130"/>
      <c r="I8615" s="134"/>
      <c r="J8615" s="123">
        <f>IF(OR(tbl_Metraj22[[#This Row],[TARIH]]="",tbl_Metraj22[[#This Row],[TARIH]]="-"),0,IF(tbl_Metraj22[[#This Row],[YUZDE]]=0,tbl_Metraj22[[#This Row],[METRAJ_BETON]],tbl_Metraj22[[#This Row],[YUZDE]]*tbl_Metraj22[[#This Row],[METRAJ_BETON]]))</f>
        <v>0</v>
      </c>
      <c r="K8615" s="2" t="s">
        <v>22219</v>
      </c>
    </row>
    <row r="8616" spans="1:11" ht="14.25" x14ac:dyDescent="0.2">
      <c r="A8616" s="2" t="s">
        <v>734</v>
      </c>
      <c r="B8616" s="124" t="s">
        <v>11942</v>
      </c>
      <c r="C8616" s="124"/>
      <c r="D8616" s="126">
        <v>2.54</v>
      </c>
      <c r="E8616" s="124" t="s">
        <v>771</v>
      </c>
      <c r="F8616" s="124">
        <v>-5</v>
      </c>
      <c r="G8616" s="2" t="s">
        <v>21201</v>
      </c>
      <c r="H8616" s="130"/>
      <c r="I8616" s="134"/>
      <c r="J8616" s="123">
        <f>IF(OR(tbl_Metraj22[[#This Row],[TARIH]]="",tbl_Metraj22[[#This Row],[TARIH]]="-"),0,IF(tbl_Metraj22[[#This Row],[YUZDE]]=0,tbl_Metraj22[[#This Row],[METRAJ_BETON]],tbl_Metraj22[[#This Row],[YUZDE]]*tbl_Metraj22[[#This Row],[METRAJ_BETON]]))</f>
        <v>0</v>
      </c>
      <c r="K8616" s="2" t="s">
        <v>22230</v>
      </c>
    </row>
    <row r="8617" spans="1:11" ht="14.25" x14ac:dyDescent="0.2">
      <c r="A8617" s="2" t="s">
        <v>734</v>
      </c>
      <c r="B8617" s="124" t="s">
        <v>11943</v>
      </c>
      <c r="C8617" s="124"/>
      <c r="D8617" s="126">
        <v>1.6</v>
      </c>
      <c r="E8617" s="124" t="s">
        <v>771</v>
      </c>
      <c r="F8617" s="124">
        <v>-5</v>
      </c>
      <c r="G8617" s="2" t="s">
        <v>21202</v>
      </c>
      <c r="H8617" s="130"/>
      <c r="I8617" s="134"/>
      <c r="J8617" s="123">
        <f>IF(OR(tbl_Metraj22[[#This Row],[TARIH]]="",tbl_Metraj22[[#This Row],[TARIH]]="-"),0,IF(tbl_Metraj22[[#This Row],[YUZDE]]=0,tbl_Metraj22[[#This Row],[METRAJ_BETON]],tbl_Metraj22[[#This Row],[YUZDE]]*tbl_Metraj22[[#This Row],[METRAJ_BETON]]))</f>
        <v>0</v>
      </c>
      <c r="K8617" s="2" t="s">
        <v>22272</v>
      </c>
    </row>
    <row r="8618" spans="1:11" ht="14.25" x14ac:dyDescent="0.2">
      <c r="A8618" s="2" t="s">
        <v>734</v>
      </c>
      <c r="B8618" s="124" t="s">
        <v>11944</v>
      </c>
      <c r="C8618" s="124"/>
      <c r="D8618" s="126">
        <v>2.11</v>
      </c>
      <c r="E8618" s="124" t="s">
        <v>771</v>
      </c>
      <c r="F8618" s="124">
        <v>-5</v>
      </c>
      <c r="G8618" s="2" t="s">
        <v>21203</v>
      </c>
      <c r="H8618" s="130"/>
      <c r="I8618" s="134"/>
      <c r="J8618" s="123">
        <f>IF(OR(tbl_Metraj22[[#This Row],[TARIH]]="",tbl_Metraj22[[#This Row],[TARIH]]="-"),0,IF(tbl_Metraj22[[#This Row],[YUZDE]]=0,tbl_Metraj22[[#This Row],[METRAJ_BETON]],tbl_Metraj22[[#This Row],[YUZDE]]*tbl_Metraj22[[#This Row],[METRAJ_BETON]]))</f>
        <v>0</v>
      </c>
      <c r="K8618" s="2" t="s">
        <v>22261</v>
      </c>
    </row>
    <row r="8619" spans="1:11" ht="14.25" x14ac:dyDescent="0.2">
      <c r="A8619" s="2" t="s">
        <v>734</v>
      </c>
      <c r="B8619" s="124" t="s">
        <v>11945</v>
      </c>
      <c r="C8619" s="124"/>
      <c r="D8619" s="126">
        <v>1.23</v>
      </c>
      <c r="E8619" s="124" t="s">
        <v>771</v>
      </c>
      <c r="F8619" s="124">
        <v>-5</v>
      </c>
      <c r="G8619" s="2" t="s">
        <v>21204</v>
      </c>
      <c r="H8619" s="130"/>
      <c r="I8619" s="134"/>
      <c r="J8619" s="123">
        <f>IF(OR(tbl_Metraj22[[#This Row],[TARIH]]="",tbl_Metraj22[[#This Row],[TARIH]]="-"),0,IF(tbl_Metraj22[[#This Row],[YUZDE]]=0,tbl_Metraj22[[#This Row],[METRAJ_BETON]],tbl_Metraj22[[#This Row],[YUZDE]]*tbl_Metraj22[[#This Row],[METRAJ_BETON]]))</f>
        <v>0</v>
      </c>
      <c r="K8619" s="2" t="s">
        <v>22216</v>
      </c>
    </row>
    <row r="8620" spans="1:11" ht="14.25" x14ac:dyDescent="0.2">
      <c r="A8620" s="2" t="s">
        <v>734</v>
      </c>
      <c r="B8620" s="124" t="s">
        <v>11946</v>
      </c>
      <c r="C8620" s="124"/>
      <c r="D8620" s="126">
        <v>0.61</v>
      </c>
      <c r="E8620" s="124" t="s">
        <v>771</v>
      </c>
      <c r="F8620" s="124">
        <v>-5</v>
      </c>
      <c r="G8620" s="2" t="s">
        <v>21205</v>
      </c>
      <c r="H8620" s="130"/>
      <c r="I8620" s="134"/>
      <c r="J8620" s="123">
        <f>IF(OR(tbl_Metraj22[[#This Row],[TARIH]]="",tbl_Metraj22[[#This Row],[TARIH]]="-"),0,IF(tbl_Metraj22[[#This Row],[YUZDE]]=0,tbl_Metraj22[[#This Row],[METRAJ_BETON]],tbl_Metraj22[[#This Row],[YUZDE]]*tbl_Metraj22[[#This Row],[METRAJ_BETON]]))</f>
        <v>0</v>
      </c>
      <c r="K8620" s="2" t="s">
        <v>22185</v>
      </c>
    </row>
    <row r="8621" spans="1:11" ht="14.25" x14ac:dyDescent="0.2">
      <c r="A8621" s="2" t="s">
        <v>734</v>
      </c>
      <c r="B8621" s="124" t="s">
        <v>11947</v>
      </c>
      <c r="C8621" s="124"/>
      <c r="D8621" s="126">
        <v>0.28000000000000003</v>
      </c>
      <c r="E8621" s="124" t="s">
        <v>771</v>
      </c>
      <c r="F8621" s="124">
        <v>-5</v>
      </c>
      <c r="G8621" s="2" t="s">
        <v>21206</v>
      </c>
      <c r="H8621" s="130"/>
      <c r="I8621" s="134"/>
      <c r="J8621" s="123">
        <f>IF(OR(tbl_Metraj22[[#This Row],[TARIH]]="",tbl_Metraj22[[#This Row],[TARIH]]="-"),0,IF(tbl_Metraj22[[#This Row],[YUZDE]]=0,tbl_Metraj22[[#This Row],[METRAJ_BETON]],tbl_Metraj22[[#This Row],[YUZDE]]*tbl_Metraj22[[#This Row],[METRAJ_BETON]]))</f>
        <v>0</v>
      </c>
      <c r="K8621" s="2" t="s">
        <v>22303</v>
      </c>
    </row>
    <row r="8622" spans="1:11" ht="14.25" x14ac:dyDescent="0.2">
      <c r="A8622" s="2" t="s">
        <v>734</v>
      </c>
      <c r="B8622" s="124" t="s">
        <v>11948</v>
      </c>
      <c r="C8622" s="124"/>
      <c r="D8622" s="126">
        <v>1.85</v>
      </c>
      <c r="E8622" s="124" t="s">
        <v>771</v>
      </c>
      <c r="F8622" s="124">
        <v>-5</v>
      </c>
      <c r="G8622" s="2" t="s">
        <v>21207</v>
      </c>
      <c r="H8622" s="130"/>
      <c r="I8622" s="134"/>
      <c r="J8622" s="123">
        <f>IF(OR(tbl_Metraj22[[#This Row],[TARIH]]="",tbl_Metraj22[[#This Row],[TARIH]]="-"),0,IF(tbl_Metraj22[[#This Row],[YUZDE]]=0,tbl_Metraj22[[#This Row],[METRAJ_BETON]],tbl_Metraj22[[#This Row],[YUZDE]]*tbl_Metraj22[[#This Row],[METRAJ_BETON]]))</f>
        <v>0</v>
      </c>
      <c r="K8622" s="2" t="s">
        <v>22260</v>
      </c>
    </row>
    <row r="8623" spans="1:11" ht="14.25" x14ac:dyDescent="0.2">
      <c r="A8623" s="2" t="s">
        <v>734</v>
      </c>
      <c r="B8623" s="124" t="s">
        <v>11949</v>
      </c>
      <c r="C8623" s="124"/>
      <c r="D8623" s="126">
        <v>1.47</v>
      </c>
      <c r="E8623" s="124" t="s">
        <v>771</v>
      </c>
      <c r="F8623" s="124">
        <v>-5</v>
      </c>
      <c r="G8623" s="2" t="s">
        <v>21208</v>
      </c>
      <c r="H8623" s="130"/>
      <c r="I8623" s="134"/>
      <c r="J8623" s="123">
        <f>IF(OR(tbl_Metraj22[[#This Row],[TARIH]]="",tbl_Metraj22[[#This Row],[TARIH]]="-"),0,IF(tbl_Metraj22[[#This Row],[YUZDE]]=0,tbl_Metraj22[[#This Row],[METRAJ_BETON]],tbl_Metraj22[[#This Row],[YUZDE]]*tbl_Metraj22[[#This Row],[METRAJ_BETON]]))</f>
        <v>0</v>
      </c>
      <c r="K8623" s="2" t="s">
        <v>22323</v>
      </c>
    </row>
    <row r="8624" spans="1:11" ht="14.25" x14ac:dyDescent="0.2">
      <c r="A8624" s="2" t="s">
        <v>734</v>
      </c>
      <c r="B8624" s="124" t="s">
        <v>11950</v>
      </c>
      <c r="C8624" s="124"/>
      <c r="D8624" s="126">
        <v>1.55</v>
      </c>
      <c r="E8624" s="124" t="s">
        <v>771</v>
      </c>
      <c r="F8624" s="124">
        <v>-5</v>
      </c>
      <c r="G8624" s="2" t="s">
        <v>21209</v>
      </c>
      <c r="H8624" s="130"/>
      <c r="I8624" s="134"/>
      <c r="J8624" s="123">
        <f>IF(OR(tbl_Metraj22[[#This Row],[TARIH]]="",tbl_Metraj22[[#This Row],[TARIH]]="-"),0,IF(tbl_Metraj22[[#This Row],[YUZDE]]=0,tbl_Metraj22[[#This Row],[METRAJ_BETON]],tbl_Metraj22[[#This Row],[YUZDE]]*tbl_Metraj22[[#This Row],[METRAJ_BETON]]))</f>
        <v>0</v>
      </c>
      <c r="K8624" s="2" t="s">
        <v>22263</v>
      </c>
    </row>
    <row r="8625" spans="1:11" ht="14.25" x14ac:dyDescent="0.2">
      <c r="A8625" s="2" t="s">
        <v>734</v>
      </c>
      <c r="B8625" s="124" t="s">
        <v>11951</v>
      </c>
      <c r="C8625" s="124"/>
      <c r="D8625" s="126">
        <v>0.59</v>
      </c>
      <c r="E8625" s="124" t="s">
        <v>771</v>
      </c>
      <c r="F8625" s="124">
        <v>-5</v>
      </c>
      <c r="G8625" s="2" t="s">
        <v>21210</v>
      </c>
      <c r="H8625" s="130"/>
      <c r="I8625" s="134"/>
      <c r="J8625" s="123">
        <f>IF(OR(tbl_Metraj22[[#This Row],[TARIH]]="",tbl_Metraj22[[#This Row],[TARIH]]="-"),0,IF(tbl_Metraj22[[#This Row],[YUZDE]]=0,tbl_Metraj22[[#This Row],[METRAJ_BETON]],tbl_Metraj22[[#This Row],[YUZDE]]*tbl_Metraj22[[#This Row],[METRAJ_BETON]]))</f>
        <v>0</v>
      </c>
      <c r="K8625" s="2" t="s">
        <v>22239</v>
      </c>
    </row>
    <row r="8626" spans="1:11" ht="14.25" x14ac:dyDescent="0.2">
      <c r="A8626" s="2" t="s">
        <v>734</v>
      </c>
      <c r="B8626" s="124" t="s">
        <v>11952</v>
      </c>
      <c r="C8626" s="124"/>
      <c r="D8626" s="126">
        <v>1.02</v>
      </c>
      <c r="E8626" s="124" t="s">
        <v>771</v>
      </c>
      <c r="F8626" s="124">
        <v>-5</v>
      </c>
      <c r="G8626" s="2" t="s">
        <v>21211</v>
      </c>
      <c r="H8626" s="130"/>
      <c r="I8626" s="134"/>
      <c r="J8626" s="123">
        <f>IF(OR(tbl_Metraj22[[#This Row],[TARIH]]="",tbl_Metraj22[[#This Row],[TARIH]]="-"),0,IF(tbl_Metraj22[[#This Row],[YUZDE]]=0,tbl_Metraj22[[#This Row],[METRAJ_BETON]],tbl_Metraj22[[#This Row],[YUZDE]]*tbl_Metraj22[[#This Row],[METRAJ_BETON]]))</f>
        <v>0</v>
      </c>
      <c r="K8626" s="2" t="s">
        <v>22237</v>
      </c>
    </row>
    <row r="8627" spans="1:11" ht="14.25" x14ac:dyDescent="0.2">
      <c r="A8627" s="2" t="s">
        <v>734</v>
      </c>
      <c r="B8627" s="124" t="s">
        <v>11953</v>
      </c>
      <c r="C8627" s="124"/>
      <c r="D8627" s="126">
        <v>0.53</v>
      </c>
      <c r="E8627" s="124" t="s">
        <v>771</v>
      </c>
      <c r="F8627" s="124">
        <v>-5</v>
      </c>
      <c r="G8627" s="2" t="s">
        <v>21212</v>
      </c>
      <c r="H8627" s="130"/>
      <c r="I8627" s="134"/>
      <c r="J8627" s="123">
        <f>IF(OR(tbl_Metraj22[[#This Row],[TARIH]]="",tbl_Metraj22[[#This Row],[TARIH]]="-"),0,IF(tbl_Metraj22[[#This Row],[YUZDE]]=0,tbl_Metraj22[[#This Row],[METRAJ_BETON]],tbl_Metraj22[[#This Row],[YUZDE]]*tbl_Metraj22[[#This Row],[METRAJ_BETON]]))</f>
        <v>0</v>
      </c>
      <c r="K8627" s="2" t="s">
        <v>22324</v>
      </c>
    </row>
    <row r="8628" spans="1:11" ht="14.25" x14ac:dyDescent="0.2">
      <c r="A8628" s="2" t="s">
        <v>734</v>
      </c>
      <c r="B8628" s="124" t="s">
        <v>11954</v>
      </c>
      <c r="C8628" s="124"/>
      <c r="D8628" s="126">
        <v>2.2799999999999998</v>
      </c>
      <c r="E8628" s="124" t="s">
        <v>771</v>
      </c>
      <c r="F8628" s="124">
        <v>-5</v>
      </c>
      <c r="G8628" s="2" t="s">
        <v>21213</v>
      </c>
      <c r="H8628" s="130"/>
      <c r="I8628" s="134"/>
      <c r="J8628" s="123">
        <f>IF(OR(tbl_Metraj22[[#This Row],[TARIH]]="",tbl_Metraj22[[#This Row],[TARIH]]="-"),0,IF(tbl_Metraj22[[#This Row],[YUZDE]]=0,tbl_Metraj22[[#This Row],[METRAJ_BETON]],tbl_Metraj22[[#This Row],[YUZDE]]*tbl_Metraj22[[#This Row],[METRAJ_BETON]]))</f>
        <v>0</v>
      </c>
      <c r="K8628" s="2" t="s">
        <v>22235</v>
      </c>
    </row>
    <row r="8629" spans="1:11" ht="14.25" x14ac:dyDescent="0.2">
      <c r="A8629" s="2" t="s">
        <v>734</v>
      </c>
      <c r="B8629" s="124" t="s">
        <v>11955</v>
      </c>
      <c r="C8629" s="124"/>
      <c r="D8629" s="126">
        <v>0.61</v>
      </c>
      <c r="E8629" s="124" t="s">
        <v>771</v>
      </c>
      <c r="F8629" s="124">
        <v>-5</v>
      </c>
      <c r="G8629" s="2" t="s">
        <v>21214</v>
      </c>
      <c r="H8629" s="130"/>
      <c r="I8629" s="134"/>
      <c r="J8629" s="123">
        <f>IF(OR(tbl_Metraj22[[#This Row],[TARIH]]="",tbl_Metraj22[[#This Row],[TARIH]]="-"),0,IF(tbl_Metraj22[[#This Row],[YUZDE]]=0,tbl_Metraj22[[#This Row],[METRAJ_BETON]],tbl_Metraj22[[#This Row],[YUZDE]]*tbl_Metraj22[[#This Row],[METRAJ_BETON]]))</f>
        <v>0</v>
      </c>
      <c r="K8629" s="2" t="s">
        <v>22190</v>
      </c>
    </row>
    <row r="8630" spans="1:11" ht="14.25" x14ac:dyDescent="0.2">
      <c r="A8630" s="2" t="s">
        <v>734</v>
      </c>
      <c r="B8630" s="124" t="s">
        <v>11957</v>
      </c>
      <c r="C8630" s="124"/>
      <c r="D8630" s="126">
        <v>1.74</v>
      </c>
      <c r="E8630" s="124" t="s">
        <v>771</v>
      </c>
      <c r="F8630" s="124">
        <v>-5</v>
      </c>
      <c r="G8630" s="2" t="s">
        <v>21215</v>
      </c>
      <c r="H8630" s="130"/>
      <c r="I8630" s="134"/>
      <c r="J8630" s="123">
        <f>IF(OR(tbl_Metraj22[[#This Row],[TARIH]]="",tbl_Metraj22[[#This Row],[TARIH]]="-"),0,IF(tbl_Metraj22[[#This Row],[YUZDE]]=0,tbl_Metraj22[[#This Row],[METRAJ_BETON]],tbl_Metraj22[[#This Row],[YUZDE]]*tbl_Metraj22[[#This Row],[METRAJ_BETON]]))</f>
        <v>0</v>
      </c>
      <c r="K8630" s="2" t="s">
        <v>22283</v>
      </c>
    </row>
    <row r="8631" spans="1:11" ht="14.25" x14ac:dyDescent="0.2">
      <c r="A8631" s="2" t="s">
        <v>734</v>
      </c>
      <c r="B8631" s="124" t="s">
        <v>11958</v>
      </c>
      <c r="C8631" s="124"/>
      <c r="D8631" s="126">
        <v>0.66</v>
      </c>
      <c r="E8631" s="124" t="s">
        <v>771</v>
      </c>
      <c r="F8631" s="124">
        <v>-5</v>
      </c>
      <c r="G8631" s="2" t="s">
        <v>21216</v>
      </c>
      <c r="H8631" s="130"/>
      <c r="I8631" s="134"/>
      <c r="J8631" s="123">
        <f>IF(OR(tbl_Metraj22[[#This Row],[TARIH]]="",tbl_Metraj22[[#This Row],[TARIH]]="-"),0,IF(tbl_Metraj22[[#This Row],[YUZDE]]=0,tbl_Metraj22[[#This Row],[METRAJ_BETON]],tbl_Metraj22[[#This Row],[YUZDE]]*tbl_Metraj22[[#This Row],[METRAJ_BETON]]))</f>
        <v>0</v>
      </c>
      <c r="K8631" s="2" t="s">
        <v>22258</v>
      </c>
    </row>
    <row r="8632" spans="1:11" ht="14.25" x14ac:dyDescent="0.2">
      <c r="A8632" s="2" t="s">
        <v>734</v>
      </c>
      <c r="B8632" s="124" t="s">
        <v>11959</v>
      </c>
      <c r="C8632" s="124"/>
      <c r="D8632" s="126">
        <v>0.69</v>
      </c>
      <c r="E8632" s="124" t="s">
        <v>771</v>
      </c>
      <c r="F8632" s="124">
        <v>-5</v>
      </c>
      <c r="G8632" s="2" t="s">
        <v>21217</v>
      </c>
      <c r="H8632" s="130"/>
      <c r="I8632" s="134"/>
      <c r="J8632" s="123">
        <f>IF(OR(tbl_Metraj22[[#This Row],[TARIH]]="",tbl_Metraj22[[#This Row],[TARIH]]="-"),0,IF(tbl_Metraj22[[#This Row],[YUZDE]]=0,tbl_Metraj22[[#This Row],[METRAJ_BETON]],tbl_Metraj22[[#This Row],[YUZDE]]*tbl_Metraj22[[#This Row],[METRAJ_BETON]]))</f>
        <v>0</v>
      </c>
      <c r="K8632" s="2" t="e">
        <v>#N/A</v>
      </c>
    </row>
    <row r="8633" spans="1:11" ht="14.25" x14ac:dyDescent="0.2">
      <c r="A8633" s="2" t="s">
        <v>734</v>
      </c>
      <c r="B8633" s="124" t="s">
        <v>11960</v>
      </c>
      <c r="C8633" s="124"/>
      <c r="D8633" s="126">
        <v>1.97</v>
      </c>
      <c r="E8633" s="124" t="s">
        <v>771</v>
      </c>
      <c r="F8633" s="124">
        <v>-5</v>
      </c>
      <c r="G8633" s="2" t="s">
        <v>21218</v>
      </c>
      <c r="H8633" s="130"/>
      <c r="I8633" s="134"/>
      <c r="J8633" s="123">
        <f>IF(OR(tbl_Metraj22[[#This Row],[TARIH]]="",tbl_Metraj22[[#This Row],[TARIH]]="-"),0,IF(tbl_Metraj22[[#This Row],[YUZDE]]=0,tbl_Metraj22[[#This Row],[METRAJ_BETON]],tbl_Metraj22[[#This Row],[YUZDE]]*tbl_Metraj22[[#This Row],[METRAJ_BETON]]))</f>
        <v>0</v>
      </c>
      <c r="K8633" s="2" t="s">
        <v>22270</v>
      </c>
    </row>
    <row r="8634" spans="1:11" ht="14.25" x14ac:dyDescent="0.2">
      <c r="A8634" s="2" t="s">
        <v>734</v>
      </c>
      <c r="B8634" s="124" t="s">
        <v>11962</v>
      </c>
      <c r="C8634" s="124"/>
      <c r="D8634" s="126">
        <v>2.17</v>
      </c>
      <c r="E8634" s="124" t="s">
        <v>771</v>
      </c>
      <c r="F8634" s="124">
        <v>-5</v>
      </c>
      <c r="G8634" s="2" t="s">
        <v>21219</v>
      </c>
      <c r="H8634" s="130"/>
      <c r="I8634" s="134"/>
      <c r="J8634" s="123">
        <f>IF(OR(tbl_Metraj22[[#This Row],[TARIH]]="",tbl_Metraj22[[#This Row],[TARIH]]="-"),0,IF(tbl_Metraj22[[#This Row],[YUZDE]]=0,tbl_Metraj22[[#This Row],[METRAJ_BETON]],tbl_Metraj22[[#This Row],[YUZDE]]*tbl_Metraj22[[#This Row],[METRAJ_BETON]]))</f>
        <v>0</v>
      </c>
      <c r="K8634" s="2" t="s">
        <v>22318</v>
      </c>
    </row>
    <row r="8635" spans="1:11" ht="14.25" x14ac:dyDescent="0.2">
      <c r="A8635" s="2" t="s">
        <v>734</v>
      </c>
      <c r="B8635" s="124" t="s">
        <v>11963</v>
      </c>
      <c r="C8635" s="124"/>
      <c r="D8635" s="126">
        <v>3.46</v>
      </c>
      <c r="E8635" s="124" t="s">
        <v>771</v>
      </c>
      <c r="F8635" s="124">
        <v>-5</v>
      </c>
      <c r="G8635" s="2" t="s">
        <v>21220</v>
      </c>
      <c r="H8635" s="130"/>
      <c r="I8635" s="134"/>
      <c r="J8635" s="123">
        <f>IF(OR(tbl_Metraj22[[#This Row],[TARIH]]="",tbl_Metraj22[[#This Row],[TARIH]]="-"),0,IF(tbl_Metraj22[[#This Row],[YUZDE]]=0,tbl_Metraj22[[#This Row],[METRAJ_BETON]],tbl_Metraj22[[#This Row],[YUZDE]]*tbl_Metraj22[[#This Row],[METRAJ_BETON]]))</f>
        <v>0</v>
      </c>
      <c r="K8635" s="2" t="s">
        <v>22332</v>
      </c>
    </row>
    <row r="8636" spans="1:11" ht="14.25" x14ac:dyDescent="0.2">
      <c r="A8636" s="2" t="s">
        <v>734</v>
      </c>
      <c r="B8636" s="124" t="s">
        <v>11964</v>
      </c>
      <c r="C8636" s="124"/>
      <c r="D8636" s="126">
        <v>3.46</v>
      </c>
      <c r="E8636" s="124" t="s">
        <v>771</v>
      </c>
      <c r="F8636" s="124">
        <v>-5</v>
      </c>
      <c r="G8636" s="2" t="s">
        <v>21221</v>
      </c>
      <c r="H8636" s="130"/>
      <c r="I8636" s="134"/>
      <c r="J8636" s="123">
        <f>IF(OR(tbl_Metraj22[[#This Row],[TARIH]]="",tbl_Metraj22[[#This Row],[TARIH]]="-"),0,IF(tbl_Metraj22[[#This Row],[YUZDE]]=0,tbl_Metraj22[[#This Row],[METRAJ_BETON]],tbl_Metraj22[[#This Row],[YUZDE]]*tbl_Metraj22[[#This Row],[METRAJ_BETON]]))</f>
        <v>0</v>
      </c>
      <c r="K8636" s="2" t="s">
        <v>22197</v>
      </c>
    </row>
    <row r="8637" spans="1:11" ht="14.25" x14ac:dyDescent="0.2">
      <c r="A8637" s="2" t="s">
        <v>728</v>
      </c>
      <c r="B8637" s="124" t="s">
        <v>12279</v>
      </c>
      <c r="C8637" s="124"/>
      <c r="D8637" s="126">
        <v>1.39</v>
      </c>
      <c r="E8637" s="124" t="s">
        <v>771</v>
      </c>
      <c r="F8637" s="124">
        <v>-5</v>
      </c>
      <c r="G8637" s="2" t="s">
        <v>21222</v>
      </c>
      <c r="H8637" s="130"/>
      <c r="I8637" s="134"/>
      <c r="J8637" s="123">
        <f>IF(OR(tbl_Metraj22[[#This Row],[TARIH]]="",tbl_Metraj22[[#This Row],[TARIH]]="-"),0,IF(tbl_Metraj22[[#This Row],[YUZDE]]=0,tbl_Metraj22[[#This Row],[METRAJ_BETON]],tbl_Metraj22[[#This Row],[YUZDE]]*tbl_Metraj22[[#This Row],[METRAJ_BETON]]))</f>
        <v>0</v>
      </c>
      <c r="K8637" s="2" t="s">
        <v>1501</v>
      </c>
    </row>
    <row r="8638" spans="1:11" ht="14.25" x14ac:dyDescent="0.2">
      <c r="A8638" s="2" t="s">
        <v>728</v>
      </c>
      <c r="B8638" s="124" t="s">
        <v>12280</v>
      </c>
      <c r="C8638" s="124"/>
      <c r="D8638" s="126">
        <v>1.85</v>
      </c>
      <c r="E8638" s="124" t="s">
        <v>771</v>
      </c>
      <c r="F8638" s="124">
        <v>-5</v>
      </c>
      <c r="G8638" s="2" t="s">
        <v>21223</v>
      </c>
      <c r="H8638" s="130"/>
      <c r="I8638" s="134"/>
      <c r="J8638" s="123">
        <f>IF(OR(tbl_Metraj22[[#This Row],[TARIH]]="",tbl_Metraj22[[#This Row],[TARIH]]="-"),0,IF(tbl_Metraj22[[#This Row],[YUZDE]]=0,tbl_Metraj22[[#This Row],[METRAJ_BETON]],tbl_Metraj22[[#This Row],[YUZDE]]*tbl_Metraj22[[#This Row],[METRAJ_BETON]]))</f>
        <v>0</v>
      </c>
      <c r="K8638" s="2" t="s">
        <v>1533</v>
      </c>
    </row>
    <row r="8639" spans="1:11" ht="14.25" x14ac:dyDescent="0.2">
      <c r="A8639" s="2" t="s">
        <v>728</v>
      </c>
      <c r="B8639" s="124" t="s">
        <v>12281</v>
      </c>
      <c r="C8639" s="124"/>
      <c r="D8639" s="126">
        <v>0.99</v>
      </c>
      <c r="E8639" s="124" t="s">
        <v>771</v>
      </c>
      <c r="F8639" s="124">
        <v>-5</v>
      </c>
      <c r="G8639" s="2" t="s">
        <v>21224</v>
      </c>
      <c r="H8639" s="130"/>
      <c r="I8639" s="134"/>
      <c r="J8639" s="123">
        <f>IF(OR(tbl_Metraj22[[#This Row],[TARIH]]="",tbl_Metraj22[[#This Row],[TARIH]]="-"),0,IF(tbl_Metraj22[[#This Row],[YUZDE]]=0,tbl_Metraj22[[#This Row],[METRAJ_BETON]],tbl_Metraj22[[#This Row],[YUZDE]]*tbl_Metraj22[[#This Row],[METRAJ_BETON]]))</f>
        <v>0</v>
      </c>
      <c r="K8639" s="2" t="s">
        <v>1532</v>
      </c>
    </row>
    <row r="8640" spans="1:11" ht="14.25" x14ac:dyDescent="0.2">
      <c r="A8640" s="2" t="s">
        <v>728</v>
      </c>
      <c r="B8640" s="124" t="s">
        <v>12284</v>
      </c>
      <c r="C8640" s="124"/>
      <c r="D8640" s="126">
        <v>0.79</v>
      </c>
      <c r="E8640" s="124" t="s">
        <v>771</v>
      </c>
      <c r="F8640" s="124">
        <v>-5</v>
      </c>
      <c r="G8640" s="2" t="s">
        <v>21225</v>
      </c>
      <c r="H8640" s="130"/>
      <c r="I8640" s="134"/>
      <c r="J8640" s="123">
        <f>IF(OR(tbl_Metraj22[[#This Row],[TARIH]]="",tbl_Metraj22[[#This Row],[TARIH]]="-"),0,IF(tbl_Metraj22[[#This Row],[YUZDE]]=0,tbl_Metraj22[[#This Row],[METRAJ_BETON]],tbl_Metraj22[[#This Row],[YUZDE]]*tbl_Metraj22[[#This Row],[METRAJ_BETON]]))</f>
        <v>0</v>
      </c>
      <c r="K8640" s="2" t="s">
        <v>1899</v>
      </c>
    </row>
    <row r="8641" spans="1:11" ht="14.25" x14ac:dyDescent="0.2">
      <c r="A8641" s="2" t="s">
        <v>728</v>
      </c>
      <c r="B8641" s="124" t="s">
        <v>12289</v>
      </c>
      <c r="C8641" s="124"/>
      <c r="D8641" s="126">
        <v>3.7</v>
      </c>
      <c r="E8641" s="124" t="s">
        <v>771</v>
      </c>
      <c r="F8641" s="124">
        <v>-5</v>
      </c>
      <c r="G8641" s="2" t="s">
        <v>21226</v>
      </c>
      <c r="H8641" s="130"/>
      <c r="I8641" s="134"/>
      <c r="J8641" s="123">
        <f>IF(OR(tbl_Metraj22[[#This Row],[TARIH]]="",tbl_Metraj22[[#This Row],[TARIH]]="-"),0,IF(tbl_Metraj22[[#This Row],[YUZDE]]=0,tbl_Metraj22[[#This Row],[METRAJ_BETON]],tbl_Metraj22[[#This Row],[YUZDE]]*tbl_Metraj22[[#This Row],[METRAJ_BETON]]))</f>
        <v>0</v>
      </c>
      <c r="K8641" s="2" t="s">
        <v>1922</v>
      </c>
    </row>
    <row r="8642" spans="1:11" ht="14.25" x14ac:dyDescent="0.2">
      <c r="A8642" s="2" t="s">
        <v>728</v>
      </c>
      <c r="B8642" s="124" t="s">
        <v>12290</v>
      </c>
      <c r="C8642" s="124"/>
      <c r="D8642" s="126">
        <v>3.7</v>
      </c>
      <c r="E8642" s="124" t="s">
        <v>771</v>
      </c>
      <c r="F8642" s="124">
        <v>-5</v>
      </c>
      <c r="G8642" s="2" t="s">
        <v>21227</v>
      </c>
      <c r="H8642" s="130"/>
      <c r="I8642" s="134"/>
      <c r="J8642" s="123">
        <f>IF(OR(tbl_Metraj22[[#This Row],[TARIH]]="",tbl_Metraj22[[#This Row],[TARIH]]="-"),0,IF(tbl_Metraj22[[#This Row],[YUZDE]]=0,tbl_Metraj22[[#This Row],[METRAJ_BETON]],tbl_Metraj22[[#This Row],[YUZDE]]*tbl_Metraj22[[#This Row],[METRAJ_BETON]]))</f>
        <v>0</v>
      </c>
      <c r="K8642" s="2" t="s">
        <v>1921</v>
      </c>
    </row>
    <row r="8643" spans="1:11" ht="14.25" x14ac:dyDescent="0.2">
      <c r="A8643" s="2" t="s">
        <v>728</v>
      </c>
      <c r="B8643" s="124" t="s">
        <v>12293</v>
      </c>
      <c r="C8643" s="124"/>
      <c r="D8643" s="126">
        <v>5.25</v>
      </c>
      <c r="E8643" s="124" t="s">
        <v>771</v>
      </c>
      <c r="F8643" s="124">
        <v>-5</v>
      </c>
      <c r="G8643" s="2" t="s">
        <v>21228</v>
      </c>
      <c r="H8643" s="130"/>
      <c r="I8643" s="134"/>
      <c r="J8643" s="123">
        <f>IF(OR(tbl_Metraj22[[#This Row],[TARIH]]="",tbl_Metraj22[[#This Row],[TARIH]]="-"),0,IF(tbl_Metraj22[[#This Row],[YUZDE]]=0,tbl_Metraj22[[#This Row],[METRAJ_BETON]],tbl_Metraj22[[#This Row],[YUZDE]]*tbl_Metraj22[[#This Row],[METRAJ_BETON]]))</f>
        <v>0</v>
      </c>
      <c r="K8643" s="2" t="s">
        <v>1911</v>
      </c>
    </row>
    <row r="8644" spans="1:11" ht="14.25" x14ac:dyDescent="0.2">
      <c r="A8644" s="2" t="s">
        <v>728</v>
      </c>
      <c r="B8644" s="124" t="s">
        <v>12294</v>
      </c>
      <c r="C8644" s="124"/>
      <c r="D8644" s="126">
        <v>4.74</v>
      </c>
      <c r="E8644" s="124" t="s">
        <v>771</v>
      </c>
      <c r="F8644" s="124">
        <v>-5</v>
      </c>
      <c r="G8644" s="2" t="s">
        <v>21229</v>
      </c>
      <c r="H8644" s="130"/>
      <c r="I8644" s="134"/>
      <c r="J8644" s="123">
        <f>IF(OR(tbl_Metraj22[[#This Row],[TARIH]]="",tbl_Metraj22[[#This Row],[TARIH]]="-"),0,IF(tbl_Metraj22[[#This Row],[YUZDE]]=0,tbl_Metraj22[[#This Row],[METRAJ_BETON]],tbl_Metraj22[[#This Row],[YUZDE]]*tbl_Metraj22[[#This Row],[METRAJ_BETON]]))</f>
        <v>0</v>
      </c>
      <c r="K8644" s="2" t="s">
        <v>1913</v>
      </c>
    </row>
    <row r="8645" spans="1:11" ht="14.25" x14ac:dyDescent="0.2">
      <c r="A8645" s="2" t="s">
        <v>728</v>
      </c>
      <c r="B8645" s="124" t="s">
        <v>12295</v>
      </c>
      <c r="C8645" s="124"/>
      <c r="D8645" s="126">
        <v>4.74</v>
      </c>
      <c r="E8645" s="124" t="s">
        <v>771</v>
      </c>
      <c r="F8645" s="124">
        <v>-5</v>
      </c>
      <c r="G8645" s="2" t="s">
        <v>21230</v>
      </c>
      <c r="H8645" s="130"/>
      <c r="I8645" s="134"/>
      <c r="J8645" s="123">
        <f>IF(OR(tbl_Metraj22[[#This Row],[TARIH]]="",tbl_Metraj22[[#This Row],[TARIH]]="-"),0,IF(tbl_Metraj22[[#This Row],[YUZDE]]=0,tbl_Metraj22[[#This Row],[METRAJ_BETON]],tbl_Metraj22[[#This Row],[YUZDE]]*tbl_Metraj22[[#This Row],[METRAJ_BETON]]))</f>
        <v>0</v>
      </c>
      <c r="K8645" s="2" t="s">
        <v>1912</v>
      </c>
    </row>
    <row r="8646" spans="1:11" ht="14.25" x14ac:dyDescent="0.2">
      <c r="A8646" s="2" t="s">
        <v>728</v>
      </c>
      <c r="B8646" s="124" t="s">
        <v>12296</v>
      </c>
      <c r="C8646" s="124"/>
      <c r="D8646" s="126">
        <v>5.25</v>
      </c>
      <c r="E8646" s="124" t="s">
        <v>771</v>
      </c>
      <c r="F8646" s="124">
        <v>-5</v>
      </c>
      <c r="G8646" s="2" t="s">
        <v>21231</v>
      </c>
      <c r="H8646" s="130"/>
      <c r="I8646" s="134"/>
      <c r="J8646" s="123">
        <f>IF(OR(tbl_Metraj22[[#This Row],[TARIH]]="",tbl_Metraj22[[#This Row],[TARIH]]="-"),0,IF(tbl_Metraj22[[#This Row],[YUZDE]]=0,tbl_Metraj22[[#This Row],[METRAJ_BETON]],tbl_Metraj22[[#This Row],[YUZDE]]*tbl_Metraj22[[#This Row],[METRAJ_BETON]]))</f>
        <v>0</v>
      </c>
      <c r="K8646" s="2" t="s">
        <v>1914</v>
      </c>
    </row>
    <row r="8647" spans="1:11" ht="14.25" x14ac:dyDescent="0.2">
      <c r="A8647" s="2" t="s">
        <v>728</v>
      </c>
      <c r="B8647" s="124" t="s">
        <v>12297</v>
      </c>
      <c r="C8647" s="124"/>
      <c r="D8647" s="126">
        <v>3.17</v>
      </c>
      <c r="E8647" s="124" t="s">
        <v>771</v>
      </c>
      <c r="F8647" s="124">
        <v>-5</v>
      </c>
      <c r="G8647" s="2" t="s">
        <v>21232</v>
      </c>
      <c r="H8647" s="130"/>
      <c r="I8647" s="134"/>
      <c r="J8647" s="123">
        <f>IF(OR(tbl_Metraj22[[#This Row],[TARIH]]="",tbl_Metraj22[[#This Row],[TARIH]]="-"),0,IF(tbl_Metraj22[[#This Row],[YUZDE]]=0,tbl_Metraj22[[#This Row],[METRAJ_BETON]],tbl_Metraj22[[#This Row],[YUZDE]]*tbl_Metraj22[[#This Row],[METRAJ_BETON]]))</f>
        <v>0</v>
      </c>
      <c r="K8647" s="2" t="s">
        <v>1920</v>
      </c>
    </row>
    <row r="8648" spans="1:11" ht="14.25" x14ac:dyDescent="0.2">
      <c r="A8648" s="2" t="s">
        <v>728</v>
      </c>
      <c r="B8648" s="124" t="s">
        <v>12298</v>
      </c>
      <c r="C8648" s="124"/>
      <c r="D8648" s="126">
        <v>7.1</v>
      </c>
      <c r="E8648" s="124" t="s">
        <v>771</v>
      </c>
      <c r="F8648" s="124">
        <v>-5</v>
      </c>
      <c r="G8648" s="2" t="s">
        <v>21233</v>
      </c>
      <c r="H8648" s="130"/>
      <c r="I8648" s="134"/>
      <c r="J8648" s="123">
        <f>IF(OR(tbl_Metraj22[[#This Row],[TARIH]]="",tbl_Metraj22[[#This Row],[TARIH]]="-"),0,IF(tbl_Metraj22[[#This Row],[YUZDE]]=0,tbl_Metraj22[[#This Row],[METRAJ_BETON]],tbl_Metraj22[[#This Row],[YUZDE]]*tbl_Metraj22[[#This Row],[METRAJ_BETON]]))</f>
        <v>0</v>
      </c>
      <c r="K8648" s="2" t="s">
        <v>1918</v>
      </c>
    </row>
    <row r="8649" spans="1:11" ht="14.25" x14ac:dyDescent="0.2">
      <c r="A8649" s="2" t="s">
        <v>728</v>
      </c>
      <c r="B8649" s="124" t="s">
        <v>12299</v>
      </c>
      <c r="C8649" s="124"/>
      <c r="D8649" s="126">
        <v>2.57</v>
      </c>
      <c r="E8649" s="124" t="s">
        <v>771</v>
      </c>
      <c r="F8649" s="124">
        <v>-5</v>
      </c>
      <c r="G8649" s="2" t="s">
        <v>21234</v>
      </c>
      <c r="H8649" s="130"/>
      <c r="I8649" s="134"/>
      <c r="J8649" s="123">
        <f>IF(OR(tbl_Metraj22[[#This Row],[TARIH]]="",tbl_Metraj22[[#This Row],[TARIH]]="-"),0,IF(tbl_Metraj22[[#This Row],[YUZDE]]=0,tbl_Metraj22[[#This Row],[METRAJ_BETON]],tbl_Metraj22[[#This Row],[YUZDE]]*tbl_Metraj22[[#This Row],[METRAJ_BETON]]))</f>
        <v>0</v>
      </c>
      <c r="K8649" s="2" t="s">
        <v>1915</v>
      </c>
    </row>
    <row r="8650" spans="1:11" ht="14.25" x14ac:dyDescent="0.2">
      <c r="A8650" s="2" t="s">
        <v>728</v>
      </c>
      <c r="B8650" s="124" t="s">
        <v>12300</v>
      </c>
      <c r="C8650" s="124"/>
      <c r="D8650" s="126">
        <v>2.1800000000000002</v>
      </c>
      <c r="E8650" s="124" t="s">
        <v>771</v>
      </c>
      <c r="F8650" s="124">
        <v>-5</v>
      </c>
      <c r="G8650" s="2" t="s">
        <v>21235</v>
      </c>
      <c r="H8650" s="130"/>
      <c r="I8650" s="134"/>
      <c r="J8650" s="123">
        <f>IF(OR(tbl_Metraj22[[#This Row],[TARIH]]="",tbl_Metraj22[[#This Row],[TARIH]]="-"),0,IF(tbl_Metraj22[[#This Row],[YUZDE]]=0,tbl_Metraj22[[#This Row],[METRAJ_BETON]],tbl_Metraj22[[#This Row],[YUZDE]]*tbl_Metraj22[[#This Row],[METRAJ_BETON]]))</f>
        <v>0</v>
      </c>
      <c r="K8650" s="2" t="s">
        <v>1502</v>
      </c>
    </row>
    <row r="8651" spans="1:11" ht="14.25" x14ac:dyDescent="0.2">
      <c r="A8651" s="2" t="s">
        <v>728</v>
      </c>
      <c r="B8651" s="124" t="s">
        <v>12301</v>
      </c>
      <c r="C8651" s="124"/>
      <c r="D8651" s="126">
        <v>2.97</v>
      </c>
      <c r="E8651" s="124" t="s">
        <v>771</v>
      </c>
      <c r="F8651" s="124">
        <v>-5</v>
      </c>
      <c r="G8651" s="2" t="s">
        <v>21236</v>
      </c>
      <c r="H8651" s="130"/>
      <c r="I8651" s="134"/>
      <c r="J8651" s="123">
        <f>IF(OR(tbl_Metraj22[[#This Row],[TARIH]]="",tbl_Metraj22[[#This Row],[TARIH]]="-"),0,IF(tbl_Metraj22[[#This Row],[YUZDE]]=0,tbl_Metraj22[[#This Row],[METRAJ_BETON]],tbl_Metraj22[[#This Row],[YUZDE]]*tbl_Metraj22[[#This Row],[METRAJ_BETON]]))</f>
        <v>0</v>
      </c>
      <c r="K8651" s="2" t="s">
        <v>1510</v>
      </c>
    </row>
    <row r="8652" spans="1:11" ht="14.25" x14ac:dyDescent="0.2">
      <c r="A8652" s="2" t="s">
        <v>728</v>
      </c>
      <c r="B8652" s="124" t="s">
        <v>12311</v>
      </c>
      <c r="C8652" s="124"/>
      <c r="D8652" s="126">
        <v>2.19</v>
      </c>
      <c r="E8652" s="124" t="s">
        <v>771</v>
      </c>
      <c r="F8652" s="124">
        <v>-5</v>
      </c>
      <c r="G8652" s="2" t="s">
        <v>21237</v>
      </c>
      <c r="H8652" s="130"/>
      <c r="I8652" s="134"/>
      <c r="J8652" s="123">
        <f>IF(OR(tbl_Metraj22[[#This Row],[TARIH]]="",tbl_Metraj22[[#This Row],[TARIH]]="-"),0,IF(tbl_Metraj22[[#This Row],[YUZDE]]=0,tbl_Metraj22[[#This Row],[METRAJ_BETON]],tbl_Metraj22[[#This Row],[YUZDE]]*tbl_Metraj22[[#This Row],[METRAJ_BETON]]))</f>
        <v>0</v>
      </c>
      <c r="K8652" s="2" t="s">
        <v>1489</v>
      </c>
    </row>
    <row r="8653" spans="1:11" ht="14.25" x14ac:dyDescent="0.2">
      <c r="A8653" s="2" t="s">
        <v>728</v>
      </c>
      <c r="B8653" s="124" t="s">
        <v>12318</v>
      </c>
      <c r="C8653" s="124"/>
      <c r="D8653" s="126">
        <v>3.17</v>
      </c>
      <c r="E8653" s="124" t="s">
        <v>771</v>
      </c>
      <c r="F8653" s="124">
        <v>-5</v>
      </c>
      <c r="G8653" s="2" t="s">
        <v>21238</v>
      </c>
      <c r="H8653" s="130"/>
      <c r="I8653" s="134"/>
      <c r="J8653" s="123">
        <f>IF(OR(tbl_Metraj22[[#This Row],[TARIH]]="",tbl_Metraj22[[#This Row],[TARIH]]="-"),0,IF(tbl_Metraj22[[#This Row],[YUZDE]]=0,tbl_Metraj22[[#This Row],[METRAJ_BETON]],tbl_Metraj22[[#This Row],[YUZDE]]*tbl_Metraj22[[#This Row],[METRAJ_BETON]]))</f>
        <v>0</v>
      </c>
      <c r="K8653" s="2" t="s">
        <v>1923</v>
      </c>
    </row>
    <row r="8654" spans="1:11" ht="14.25" x14ac:dyDescent="0.2">
      <c r="A8654" s="2" t="s">
        <v>728</v>
      </c>
      <c r="B8654" s="124" t="s">
        <v>12320</v>
      </c>
      <c r="C8654" s="124"/>
      <c r="D8654" s="126">
        <v>2.11</v>
      </c>
      <c r="E8654" s="124" t="s">
        <v>771</v>
      </c>
      <c r="F8654" s="124">
        <v>-5</v>
      </c>
      <c r="G8654" s="2" t="s">
        <v>21239</v>
      </c>
      <c r="H8654" s="130"/>
      <c r="I8654" s="134"/>
      <c r="J8654" s="123">
        <f>IF(OR(tbl_Metraj22[[#This Row],[TARIH]]="",tbl_Metraj22[[#This Row],[TARIH]]="-"),0,IF(tbl_Metraj22[[#This Row],[YUZDE]]=0,tbl_Metraj22[[#This Row],[METRAJ_BETON]],tbl_Metraj22[[#This Row],[YUZDE]]*tbl_Metraj22[[#This Row],[METRAJ_BETON]]))</f>
        <v>0</v>
      </c>
      <c r="K8654" s="2" t="s">
        <v>1473</v>
      </c>
    </row>
    <row r="8655" spans="1:11" ht="14.25" x14ac:dyDescent="0.2">
      <c r="A8655" s="2" t="s">
        <v>728</v>
      </c>
      <c r="B8655" s="124" t="s">
        <v>12321</v>
      </c>
      <c r="C8655" s="124"/>
      <c r="D8655" s="126">
        <v>2.11</v>
      </c>
      <c r="E8655" s="124" t="s">
        <v>771</v>
      </c>
      <c r="F8655" s="124">
        <v>-5</v>
      </c>
      <c r="G8655" s="2" t="s">
        <v>21240</v>
      </c>
      <c r="H8655" s="130"/>
      <c r="I8655" s="134"/>
      <c r="J8655" s="123">
        <f>IF(OR(tbl_Metraj22[[#This Row],[TARIH]]="",tbl_Metraj22[[#This Row],[TARIH]]="-"),0,IF(tbl_Metraj22[[#This Row],[YUZDE]]=0,tbl_Metraj22[[#This Row],[METRAJ_BETON]],tbl_Metraj22[[#This Row],[YUZDE]]*tbl_Metraj22[[#This Row],[METRAJ_BETON]]))</f>
        <v>0</v>
      </c>
      <c r="K8655" s="2" t="s">
        <v>1514</v>
      </c>
    </row>
    <row r="8656" spans="1:11" ht="14.25" x14ac:dyDescent="0.2">
      <c r="A8656" s="2" t="s">
        <v>728</v>
      </c>
      <c r="B8656" s="124" t="s">
        <v>12322</v>
      </c>
      <c r="C8656" s="124"/>
      <c r="D8656" s="126">
        <v>2.11</v>
      </c>
      <c r="E8656" s="124" t="s">
        <v>771</v>
      </c>
      <c r="F8656" s="124">
        <v>-5</v>
      </c>
      <c r="G8656" s="2" t="s">
        <v>21241</v>
      </c>
      <c r="H8656" s="130"/>
      <c r="I8656" s="134"/>
      <c r="J8656" s="123">
        <f>IF(OR(tbl_Metraj22[[#This Row],[TARIH]]="",tbl_Metraj22[[#This Row],[TARIH]]="-"),0,IF(tbl_Metraj22[[#This Row],[YUZDE]]=0,tbl_Metraj22[[#This Row],[METRAJ_BETON]],tbl_Metraj22[[#This Row],[YUZDE]]*tbl_Metraj22[[#This Row],[METRAJ_BETON]]))</f>
        <v>0</v>
      </c>
      <c r="K8656" s="2" t="s">
        <v>1499</v>
      </c>
    </row>
    <row r="8657" spans="1:11" ht="14.25" x14ac:dyDescent="0.2">
      <c r="A8657" s="2" t="s">
        <v>728</v>
      </c>
      <c r="B8657" s="124" t="s">
        <v>12325</v>
      </c>
      <c r="C8657" s="124"/>
      <c r="D8657" s="126">
        <v>2.19</v>
      </c>
      <c r="E8657" s="124" t="s">
        <v>771</v>
      </c>
      <c r="F8657" s="124">
        <v>-5</v>
      </c>
      <c r="G8657" s="2" t="s">
        <v>21242</v>
      </c>
      <c r="H8657" s="130"/>
      <c r="I8657" s="134"/>
      <c r="J8657" s="123">
        <f>IF(OR(tbl_Metraj22[[#This Row],[TARIH]]="",tbl_Metraj22[[#This Row],[TARIH]]="-"),0,IF(tbl_Metraj22[[#This Row],[YUZDE]]=0,tbl_Metraj22[[#This Row],[METRAJ_BETON]],tbl_Metraj22[[#This Row],[YUZDE]]*tbl_Metraj22[[#This Row],[METRAJ_BETON]]))</f>
        <v>0</v>
      </c>
      <c r="K8657" s="2" t="s">
        <v>1488</v>
      </c>
    </row>
    <row r="8658" spans="1:11" ht="14.25" x14ac:dyDescent="0.2">
      <c r="A8658" s="2" t="s">
        <v>728</v>
      </c>
      <c r="B8658" s="124" t="s">
        <v>12326</v>
      </c>
      <c r="C8658" s="124"/>
      <c r="D8658" s="126">
        <v>2.19</v>
      </c>
      <c r="E8658" s="124" t="s">
        <v>771</v>
      </c>
      <c r="F8658" s="124">
        <v>-5</v>
      </c>
      <c r="G8658" s="2" t="s">
        <v>21243</v>
      </c>
      <c r="H8658" s="130"/>
      <c r="I8658" s="134"/>
      <c r="J8658" s="123">
        <f>IF(OR(tbl_Metraj22[[#This Row],[TARIH]]="",tbl_Metraj22[[#This Row],[TARIH]]="-"),0,IF(tbl_Metraj22[[#This Row],[YUZDE]]=0,tbl_Metraj22[[#This Row],[METRAJ_BETON]],tbl_Metraj22[[#This Row],[YUZDE]]*tbl_Metraj22[[#This Row],[METRAJ_BETON]]))</f>
        <v>0</v>
      </c>
      <c r="K8658" s="2" t="s">
        <v>1493</v>
      </c>
    </row>
    <row r="8659" spans="1:11" ht="14.25" x14ac:dyDescent="0.2">
      <c r="A8659" s="2" t="s">
        <v>728</v>
      </c>
      <c r="B8659" s="124" t="s">
        <v>12327</v>
      </c>
      <c r="C8659" s="124"/>
      <c r="D8659" s="126">
        <v>3</v>
      </c>
      <c r="E8659" s="124" t="s">
        <v>771</v>
      </c>
      <c r="F8659" s="124">
        <v>-5</v>
      </c>
      <c r="G8659" s="2" t="s">
        <v>21244</v>
      </c>
      <c r="H8659" s="130"/>
      <c r="I8659" s="134"/>
      <c r="J8659" s="123">
        <f>IF(OR(tbl_Metraj22[[#This Row],[TARIH]]="",tbl_Metraj22[[#This Row],[TARIH]]="-"),0,IF(tbl_Metraj22[[#This Row],[YUZDE]]=0,tbl_Metraj22[[#This Row],[METRAJ_BETON]],tbl_Metraj22[[#This Row],[YUZDE]]*tbl_Metraj22[[#This Row],[METRAJ_BETON]]))</f>
        <v>0</v>
      </c>
      <c r="K8659" s="2" t="s">
        <v>1492</v>
      </c>
    </row>
    <row r="8660" spans="1:11" ht="14.25" x14ac:dyDescent="0.2">
      <c r="A8660" s="2" t="s">
        <v>728</v>
      </c>
      <c r="B8660" s="124" t="s">
        <v>12328</v>
      </c>
      <c r="C8660" s="124"/>
      <c r="D8660" s="126">
        <v>4.1100000000000003</v>
      </c>
      <c r="E8660" s="124" t="s">
        <v>771</v>
      </c>
      <c r="F8660" s="124">
        <v>-5</v>
      </c>
      <c r="G8660" s="2" t="s">
        <v>21245</v>
      </c>
      <c r="H8660" s="130"/>
      <c r="I8660" s="134"/>
      <c r="J8660" s="123">
        <f>IF(OR(tbl_Metraj22[[#This Row],[TARIH]]="",tbl_Metraj22[[#This Row],[TARIH]]="-"),0,IF(tbl_Metraj22[[#This Row],[YUZDE]]=0,tbl_Metraj22[[#This Row],[METRAJ_BETON]],tbl_Metraj22[[#This Row],[YUZDE]]*tbl_Metraj22[[#This Row],[METRAJ_BETON]]))</f>
        <v>0</v>
      </c>
      <c r="K8660" s="2" t="s">
        <v>1927</v>
      </c>
    </row>
    <row r="8661" spans="1:11" ht="14.25" x14ac:dyDescent="0.2">
      <c r="A8661" s="2" t="s">
        <v>728</v>
      </c>
      <c r="B8661" s="124" t="s">
        <v>12329</v>
      </c>
      <c r="C8661" s="124"/>
      <c r="D8661" s="126">
        <v>3.46</v>
      </c>
      <c r="E8661" s="124" t="s">
        <v>771</v>
      </c>
      <c r="F8661" s="124">
        <v>-5</v>
      </c>
      <c r="G8661" s="2" t="s">
        <v>21246</v>
      </c>
      <c r="H8661" s="130"/>
      <c r="I8661" s="134"/>
      <c r="J8661" s="123">
        <f>IF(OR(tbl_Metraj22[[#This Row],[TARIH]]="",tbl_Metraj22[[#This Row],[TARIH]]="-"),0,IF(tbl_Metraj22[[#This Row],[YUZDE]]=0,tbl_Metraj22[[#This Row],[METRAJ_BETON]],tbl_Metraj22[[#This Row],[YUZDE]]*tbl_Metraj22[[#This Row],[METRAJ_BETON]]))</f>
        <v>0</v>
      </c>
      <c r="K8661" s="2" t="s">
        <v>1919</v>
      </c>
    </row>
    <row r="8662" spans="1:11" ht="14.25" x14ac:dyDescent="0.2">
      <c r="A8662" s="2" t="s">
        <v>728</v>
      </c>
      <c r="B8662" s="124" t="s">
        <v>12330</v>
      </c>
      <c r="C8662" s="124"/>
      <c r="D8662" s="126">
        <v>1.98</v>
      </c>
      <c r="E8662" s="124" t="s">
        <v>771</v>
      </c>
      <c r="F8662" s="124">
        <v>-5</v>
      </c>
      <c r="G8662" s="2" t="s">
        <v>21247</v>
      </c>
      <c r="H8662" s="130"/>
      <c r="I8662" s="134"/>
      <c r="J8662" s="123">
        <f>IF(OR(tbl_Metraj22[[#This Row],[TARIH]]="",tbl_Metraj22[[#This Row],[TARIH]]="-"),0,IF(tbl_Metraj22[[#This Row],[YUZDE]]=0,tbl_Metraj22[[#This Row],[METRAJ_BETON]],tbl_Metraj22[[#This Row],[YUZDE]]*tbl_Metraj22[[#This Row],[METRAJ_BETON]]))</f>
        <v>0</v>
      </c>
      <c r="K8662" s="2" t="s">
        <v>1917</v>
      </c>
    </row>
    <row r="8663" spans="1:11" ht="14.25" x14ac:dyDescent="0.2">
      <c r="A8663" s="2" t="s">
        <v>728</v>
      </c>
      <c r="B8663" s="124" t="s">
        <v>12331</v>
      </c>
      <c r="C8663" s="124"/>
      <c r="D8663" s="126">
        <v>1.98</v>
      </c>
      <c r="E8663" s="124" t="s">
        <v>771</v>
      </c>
      <c r="F8663" s="124">
        <v>-5</v>
      </c>
      <c r="G8663" s="2" t="s">
        <v>21248</v>
      </c>
      <c r="H8663" s="130"/>
      <c r="I8663" s="134"/>
      <c r="J8663" s="123">
        <f>IF(OR(tbl_Metraj22[[#This Row],[TARIH]]="",tbl_Metraj22[[#This Row],[TARIH]]="-"),0,IF(tbl_Metraj22[[#This Row],[YUZDE]]=0,tbl_Metraj22[[#This Row],[METRAJ_BETON]],tbl_Metraj22[[#This Row],[YUZDE]]*tbl_Metraj22[[#This Row],[METRAJ_BETON]]))</f>
        <v>0</v>
      </c>
      <c r="K8663" s="2" t="s">
        <v>1916</v>
      </c>
    </row>
    <row r="8664" spans="1:11" ht="14.25" x14ac:dyDescent="0.2">
      <c r="A8664" s="2" t="s">
        <v>728</v>
      </c>
      <c r="B8664" s="124" t="s">
        <v>12336</v>
      </c>
      <c r="C8664" s="124"/>
      <c r="D8664" s="126">
        <v>2.64</v>
      </c>
      <c r="E8664" s="124" t="s">
        <v>771</v>
      </c>
      <c r="F8664" s="124">
        <v>-5</v>
      </c>
      <c r="G8664" s="2" t="s">
        <v>21249</v>
      </c>
      <c r="H8664" s="130"/>
      <c r="I8664" s="134"/>
      <c r="J8664" s="123">
        <f>IF(OR(tbl_Metraj22[[#This Row],[TARIH]]="",tbl_Metraj22[[#This Row],[TARIH]]="-"),0,IF(tbl_Metraj22[[#This Row],[YUZDE]]=0,tbl_Metraj22[[#This Row],[METRAJ_BETON]],tbl_Metraj22[[#This Row],[YUZDE]]*tbl_Metraj22[[#This Row],[METRAJ_BETON]]))</f>
        <v>0</v>
      </c>
      <c r="K8664" s="2" t="s">
        <v>1474</v>
      </c>
    </row>
    <row r="8665" spans="1:11" ht="14.25" x14ac:dyDescent="0.2">
      <c r="A8665" s="2" t="s">
        <v>752</v>
      </c>
      <c r="B8665" s="124" t="s">
        <v>12121</v>
      </c>
      <c r="C8665" s="124"/>
      <c r="D8665" s="126">
        <v>3.62</v>
      </c>
      <c r="E8665" s="124" t="s">
        <v>771</v>
      </c>
      <c r="F8665" s="124">
        <v>-5</v>
      </c>
      <c r="G8665" s="2" t="s">
        <v>21250</v>
      </c>
      <c r="H8665" s="130"/>
      <c r="I8665" s="134"/>
      <c r="J8665" s="123">
        <f>IF(OR(tbl_Metraj22[[#This Row],[TARIH]]="",tbl_Metraj22[[#This Row],[TARIH]]="-"),0,IF(tbl_Metraj22[[#This Row],[YUZDE]]=0,tbl_Metraj22[[#This Row],[METRAJ_BETON]],tbl_Metraj22[[#This Row],[YUZDE]]*tbl_Metraj22[[#This Row],[METRAJ_BETON]]))</f>
        <v>0</v>
      </c>
    </row>
    <row r="8666" spans="1:11" ht="14.25" x14ac:dyDescent="0.2">
      <c r="A8666" s="2" t="s">
        <v>752</v>
      </c>
      <c r="B8666" s="124" t="s">
        <v>12558</v>
      </c>
      <c r="C8666" s="124"/>
      <c r="D8666" s="126">
        <v>3.62</v>
      </c>
      <c r="E8666" s="124" t="s">
        <v>771</v>
      </c>
      <c r="F8666" s="124">
        <v>-5</v>
      </c>
      <c r="G8666" s="2" t="s">
        <v>21251</v>
      </c>
      <c r="H8666" s="130"/>
      <c r="I8666" s="134"/>
      <c r="J8666" s="123">
        <f>IF(OR(tbl_Metraj22[[#This Row],[TARIH]]="",tbl_Metraj22[[#This Row],[TARIH]]="-"),0,IF(tbl_Metraj22[[#This Row],[YUZDE]]=0,tbl_Metraj22[[#This Row],[METRAJ_BETON]],tbl_Metraj22[[#This Row],[YUZDE]]*tbl_Metraj22[[#This Row],[METRAJ_BETON]]))</f>
        <v>0</v>
      </c>
    </row>
    <row r="8667" spans="1:11" ht="14.25" x14ac:dyDescent="0.2">
      <c r="A8667" s="2" t="s">
        <v>2977</v>
      </c>
      <c r="B8667" s="124" t="s">
        <v>10736</v>
      </c>
      <c r="C8667" s="124"/>
      <c r="D8667" s="126">
        <v>72.010000000000005</v>
      </c>
      <c r="E8667" s="124" t="s">
        <v>771</v>
      </c>
      <c r="F8667" s="124">
        <v>-5</v>
      </c>
      <c r="G8667" s="2" t="s">
        <v>21252</v>
      </c>
      <c r="H8667" s="130"/>
      <c r="I8667" s="134"/>
      <c r="J8667" s="123">
        <f>IF(OR(tbl_Metraj22[[#This Row],[TARIH]]="",tbl_Metraj22[[#This Row],[TARIH]]="-"),0,IF(tbl_Metraj22[[#This Row],[YUZDE]]=0,tbl_Metraj22[[#This Row],[METRAJ_BETON]],tbl_Metraj22[[#This Row],[YUZDE]]*tbl_Metraj22[[#This Row],[METRAJ_BETON]]))</f>
        <v>0</v>
      </c>
      <c r="K8667" s="2" t="s">
        <v>1447</v>
      </c>
    </row>
    <row r="8668" spans="1:11" ht="14.25" x14ac:dyDescent="0.2">
      <c r="A8668" s="2" t="s">
        <v>2977</v>
      </c>
      <c r="B8668" s="124" t="s">
        <v>10737</v>
      </c>
      <c r="C8668" s="124"/>
      <c r="D8668" s="126">
        <v>50.97</v>
      </c>
      <c r="E8668" s="124" t="s">
        <v>771</v>
      </c>
      <c r="F8668" s="124">
        <v>-5</v>
      </c>
      <c r="G8668" s="2" t="s">
        <v>21253</v>
      </c>
      <c r="H8668" s="130"/>
      <c r="I8668" s="134"/>
      <c r="J8668" s="123">
        <f>IF(OR(tbl_Metraj22[[#This Row],[TARIH]]="",tbl_Metraj22[[#This Row],[TARIH]]="-"),0,IF(tbl_Metraj22[[#This Row],[YUZDE]]=0,tbl_Metraj22[[#This Row],[METRAJ_BETON]],tbl_Metraj22[[#This Row],[YUZDE]]*tbl_Metraj22[[#This Row],[METRAJ_BETON]]))</f>
        <v>0</v>
      </c>
      <c r="K8668" s="2" t="s">
        <v>1445</v>
      </c>
    </row>
    <row r="8669" spans="1:11" ht="14.25" x14ac:dyDescent="0.2">
      <c r="A8669" s="2" t="s">
        <v>2977</v>
      </c>
      <c r="B8669" s="124" t="s">
        <v>10738</v>
      </c>
      <c r="C8669" s="124"/>
      <c r="D8669" s="126">
        <v>47.2</v>
      </c>
      <c r="E8669" s="124" t="s">
        <v>771</v>
      </c>
      <c r="F8669" s="124">
        <v>-5</v>
      </c>
      <c r="G8669" s="2" t="s">
        <v>21254</v>
      </c>
      <c r="H8669" s="130"/>
      <c r="I8669" s="134"/>
      <c r="J8669" s="123">
        <f>IF(OR(tbl_Metraj22[[#This Row],[TARIH]]="",tbl_Metraj22[[#This Row],[TARIH]]="-"),0,IF(tbl_Metraj22[[#This Row],[YUZDE]]=0,tbl_Metraj22[[#This Row],[METRAJ_BETON]],tbl_Metraj22[[#This Row],[YUZDE]]*tbl_Metraj22[[#This Row],[METRAJ_BETON]]))</f>
        <v>0</v>
      </c>
    </row>
    <row r="8670" spans="1:11" ht="14.25" x14ac:dyDescent="0.2">
      <c r="A8670" s="2" t="s">
        <v>2977</v>
      </c>
      <c r="B8670" s="124" t="s">
        <v>10744</v>
      </c>
      <c r="C8670" s="124"/>
      <c r="D8670" s="126">
        <v>11.68</v>
      </c>
      <c r="E8670" s="124" t="s">
        <v>771</v>
      </c>
      <c r="F8670" s="124">
        <v>-5</v>
      </c>
      <c r="G8670" s="2" t="s">
        <v>21255</v>
      </c>
      <c r="H8670" s="130"/>
      <c r="I8670" s="134"/>
      <c r="J8670" s="123">
        <f>IF(OR(tbl_Metraj22[[#This Row],[TARIH]]="",tbl_Metraj22[[#This Row],[TARIH]]="-"),0,IF(tbl_Metraj22[[#This Row],[YUZDE]]=0,tbl_Metraj22[[#This Row],[METRAJ_BETON]],tbl_Metraj22[[#This Row],[YUZDE]]*tbl_Metraj22[[#This Row],[METRAJ_BETON]]))</f>
        <v>0</v>
      </c>
      <c r="K8670" s="2" t="s">
        <v>1812</v>
      </c>
    </row>
    <row r="8671" spans="1:11" ht="14.25" x14ac:dyDescent="0.2">
      <c r="A8671" s="2" t="s">
        <v>2977</v>
      </c>
      <c r="B8671" s="124" t="s">
        <v>10745</v>
      </c>
      <c r="C8671" s="124"/>
      <c r="D8671" s="126">
        <v>3.56</v>
      </c>
      <c r="E8671" s="124" t="s">
        <v>771</v>
      </c>
      <c r="F8671" s="124">
        <v>-5</v>
      </c>
      <c r="G8671" s="2" t="s">
        <v>21256</v>
      </c>
      <c r="H8671" s="130"/>
      <c r="I8671" s="134"/>
      <c r="J8671" s="123">
        <f>IF(OR(tbl_Metraj22[[#This Row],[TARIH]]="",tbl_Metraj22[[#This Row],[TARIH]]="-"),0,IF(tbl_Metraj22[[#This Row],[YUZDE]]=0,tbl_Metraj22[[#This Row],[METRAJ_BETON]],tbl_Metraj22[[#This Row],[YUZDE]]*tbl_Metraj22[[#This Row],[METRAJ_BETON]]))</f>
        <v>0</v>
      </c>
      <c r="K8671" s="2" t="s">
        <v>1813</v>
      </c>
    </row>
    <row r="8672" spans="1:11" ht="14.25" x14ac:dyDescent="0.2">
      <c r="A8672" s="2" t="s">
        <v>2977</v>
      </c>
      <c r="B8672" s="124" t="s">
        <v>10746</v>
      </c>
      <c r="C8672" s="124"/>
      <c r="D8672" s="126">
        <v>19.11</v>
      </c>
      <c r="E8672" s="124" t="s">
        <v>771</v>
      </c>
      <c r="F8672" s="124">
        <v>-5</v>
      </c>
      <c r="G8672" s="2" t="s">
        <v>21257</v>
      </c>
      <c r="H8672" s="130"/>
      <c r="I8672" s="134"/>
      <c r="J8672" s="123">
        <f>IF(OR(tbl_Metraj22[[#This Row],[TARIH]]="",tbl_Metraj22[[#This Row],[TARIH]]="-"),0,IF(tbl_Metraj22[[#This Row],[YUZDE]]=0,tbl_Metraj22[[#This Row],[METRAJ_BETON]],tbl_Metraj22[[#This Row],[YUZDE]]*tbl_Metraj22[[#This Row],[METRAJ_BETON]]))</f>
        <v>0</v>
      </c>
      <c r="K8672" s="2" t="s">
        <v>1811</v>
      </c>
    </row>
    <row r="8673" spans="1:11" ht="14.25" x14ac:dyDescent="0.2">
      <c r="A8673" s="2" t="s">
        <v>2977</v>
      </c>
      <c r="B8673" s="124" t="s">
        <v>10747</v>
      </c>
      <c r="C8673" s="124"/>
      <c r="D8673" s="126">
        <v>5.64</v>
      </c>
      <c r="E8673" s="124" t="s">
        <v>771</v>
      </c>
      <c r="F8673" s="124">
        <v>-5</v>
      </c>
      <c r="G8673" s="2" t="s">
        <v>21258</v>
      </c>
      <c r="H8673" s="130"/>
      <c r="I8673" s="134"/>
      <c r="J8673" s="123">
        <f>IF(OR(tbl_Metraj22[[#This Row],[TARIH]]="",tbl_Metraj22[[#This Row],[TARIH]]="-"),0,IF(tbl_Metraj22[[#This Row],[YUZDE]]=0,tbl_Metraj22[[#This Row],[METRAJ_BETON]],tbl_Metraj22[[#This Row],[YUZDE]]*tbl_Metraj22[[#This Row],[METRAJ_BETON]]))</f>
        <v>0</v>
      </c>
      <c r="K8673" s="2" t="s">
        <v>1810</v>
      </c>
    </row>
    <row r="8674" spans="1:11" ht="14.25" x14ac:dyDescent="0.2">
      <c r="A8674" s="2" t="s">
        <v>2977</v>
      </c>
      <c r="B8674" s="124" t="s">
        <v>10748</v>
      </c>
      <c r="C8674" s="124"/>
      <c r="D8674" s="126">
        <v>2.1800000000000002</v>
      </c>
      <c r="E8674" s="124" t="s">
        <v>771</v>
      </c>
      <c r="F8674" s="124">
        <v>-5</v>
      </c>
      <c r="G8674" s="2" t="s">
        <v>21259</v>
      </c>
      <c r="H8674" s="130"/>
      <c r="I8674" s="134"/>
      <c r="J8674" s="123">
        <f>IF(OR(tbl_Metraj22[[#This Row],[TARIH]]="",tbl_Metraj22[[#This Row],[TARIH]]="-"),0,IF(tbl_Metraj22[[#This Row],[YUZDE]]=0,tbl_Metraj22[[#This Row],[METRAJ_BETON]],tbl_Metraj22[[#This Row],[YUZDE]]*tbl_Metraj22[[#This Row],[METRAJ_BETON]]))</f>
        <v>0</v>
      </c>
      <c r="K8674" s="2" t="s">
        <v>1792</v>
      </c>
    </row>
    <row r="8675" spans="1:11" ht="14.25" x14ac:dyDescent="0.2">
      <c r="A8675" s="2" t="s">
        <v>2977</v>
      </c>
      <c r="B8675" s="124" t="s">
        <v>10749</v>
      </c>
      <c r="C8675" s="124"/>
      <c r="D8675" s="126">
        <v>3.79</v>
      </c>
      <c r="E8675" s="124" t="s">
        <v>771</v>
      </c>
      <c r="F8675" s="124">
        <v>-5</v>
      </c>
      <c r="G8675" s="2" t="s">
        <v>21260</v>
      </c>
      <c r="H8675" s="130"/>
      <c r="I8675" s="134"/>
      <c r="J8675" s="123">
        <f>IF(OR(tbl_Metraj22[[#This Row],[TARIH]]="",tbl_Metraj22[[#This Row],[TARIH]]="-"),0,IF(tbl_Metraj22[[#This Row],[YUZDE]]=0,tbl_Metraj22[[#This Row],[METRAJ_BETON]],tbl_Metraj22[[#This Row],[YUZDE]]*tbl_Metraj22[[#This Row],[METRAJ_BETON]]))</f>
        <v>0</v>
      </c>
      <c r="K8675" s="2" t="s">
        <v>1809</v>
      </c>
    </row>
    <row r="8676" spans="1:11" ht="14.25" x14ac:dyDescent="0.2">
      <c r="A8676" s="2" t="s">
        <v>2977</v>
      </c>
      <c r="B8676" s="124" t="s">
        <v>10750</v>
      </c>
      <c r="C8676" s="124"/>
      <c r="D8676" s="126">
        <v>6.34</v>
      </c>
      <c r="E8676" s="124" t="s">
        <v>771</v>
      </c>
      <c r="F8676" s="124">
        <v>-5</v>
      </c>
      <c r="G8676" s="2" t="s">
        <v>21261</v>
      </c>
      <c r="H8676" s="130"/>
      <c r="I8676" s="134"/>
      <c r="J8676" s="123">
        <f>IF(OR(tbl_Metraj22[[#This Row],[TARIH]]="",tbl_Metraj22[[#This Row],[TARIH]]="-"),0,IF(tbl_Metraj22[[#This Row],[YUZDE]]=0,tbl_Metraj22[[#This Row],[METRAJ_BETON]],tbl_Metraj22[[#This Row],[YUZDE]]*tbl_Metraj22[[#This Row],[METRAJ_BETON]]))</f>
        <v>0</v>
      </c>
      <c r="K8676" s="2" t="s">
        <v>1808</v>
      </c>
    </row>
    <row r="8677" spans="1:11" ht="14.25" x14ac:dyDescent="0.2">
      <c r="A8677" s="2" t="s">
        <v>2977</v>
      </c>
      <c r="B8677" s="124" t="s">
        <v>10751</v>
      </c>
      <c r="C8677" s="124"/>
      <c r="D8677" s="126">
        <v>11.29</v>
      </c>
      <c r="E8677" s="124" t="s">
        <v>771</v>
      </c>
      <c r="F8677" s="124">
        <v>-5</v>
      </c>
      <c r="G8677" s="2" t="s">
        <v>21262</v>
      </c>
      <c r="H8677" s="130"/>
      <c r="I8677" s="134"/>
      <c r="J8677" s="123">
        <f>IF(OR(tbl_Metraj22[[#This Row],[TARIH]]="",tbl_Metraj22[[#This Row],[TARIH]]="-"),0,IF(tbl_Metraj22[[#This Row],[YUZDE]]=0,tbl_Metraj22[[#This Row],[METRAJ_BETON]],tbl_Metraj22[[#This Row],[YUZDE]]*tbl_Metraj22[[#This Row],[METRAJ_BETON]]))</f>
        <v>0</v>
      </c>
      <c r="K8677" s="2" t="s">
        <v>1807</v>
      </c>
    </row>
    <row r="8678" spans="1:11" ht="14.25" x14ac:dyDescent="0.2">
      <c r="A8678" s="2" t="s">
        <v>2977</v>
      </c>
      <c r="B8678" s="124" t="s">
        <v>10752</v>
      </c>
      <c r="C8678" s="124"/>
      <c r="D8678" s="126">
        <v>12.67</v>
      </c>
      <c r="E8678" s="124" t="s">
        <v>771</v>
      </c>
      <c r="F8678" s="124">
        <v>-5</v>
      </c>
      <c r="G8678" s="2" t="s">
        <v>21263</v>
      </c>
      <c r="H8678" s="130"/>
      <c r="I8678" s="134"/>
      <c r="J8678" s="123">
        <f>IF(OR(tbl_Metraj22[[#This Row],[TARIH]]="",tbl_Metraj22[[#This Row],[TARIH]]="-"),0,IF(tbl_Metraj22[[#This Row],[YUZDE]]=0,tbl_Metraj22[[#This Row],[METRAJ_BETON]],tbl_Metraj22[[#This Row],[YUZDE]]*tbl_Metraj22[[#This Row],[METRAJ_BETON]]))</f>
        <v>0</v>
      </c>
      <c r="K8678" s="2" t="s">
        <v>1806</v>
      </c>
    </row>
    <row r="8679" spans="1:11" ht="14.25" x14ac:dyDescent="0.2">
      <c r="A8679" s="2" t="s">
        <v>2977</v>
      </c>
      <c r="B8679" s="124" t="s">
        <v>10753</v>
      </c>
      <c r="C8679" s="124"/>
      <c r="D8679" s="126">
        <v>3.86</v>
      </c>
      <c r="E8679" s="124" t="s">
        <v>771</v>
      </c>
      <c r="F8679" s="124">
        <v>-5</v>
      </c>
      <c r="G8679" s="2" t="s">
        <v>21264</v>
      </c>
      <c r="H8679" s="130"/>
      <c r="I8679" s="134"/>
      <c r="J8679" s="123">
        <f>IF(OR(tbl_Metraj22[[#This Row],[TARIH]]="",tbl_Metraj22[[#This Row],[TARIH]]="-"),0,IF(tbl_Metraj22[[#This Row],[YUZDE]]=0,tbl_Metraj22[[#This Row],[METRAJ_BETON]],tbl_Metraj22[[#This Row],[YUZDE]]*tbl_Metraj22[[#This Row],[METRAJ_BETON]]))</f>
        <v>0</v>
      </c>
      <c r="K8679" s="2" t="s">
        <v>1805</v>
      </c>
    </row>
    <row r="8680" spans="1:11" ht="14.25" x14ac:dyDescent="0.2">
      <c r="A8680" s="2" t="s">
        <v>2977</v>
      </c>
      <c r="B8680" s="124" t="s">
        <v>12073</v>
      </c>
      <c r="C8680" s="124"/>
      <c r="D8680" s="126">
        <v>10.69</v>
      </c>
      <c r="E8680" s="124" t="s">
        <v>771</v>
      </c>
      <c r="F8680" s="124">
        <v>-5</v>
      </c>
      <c r="G8680" s="2" t="s">
        <v>21265</v>
      </c>
      <c r="H8680" s="130"/>
      <c r="I8680" s="134"/>
      <c r="J8680" s="123">
        <f>IF(OR(tbl_Metraj22[[#This Row],[TARIH]]="",tbl_Metraj22[[#This Row],[TARIH]]="-"),0,IF(tbl_Metraj22[[#This Row],[YUZDE]]=0,tbl_Metraj22[[#This Row],[METRAJ_BETON]],tbl_Metraj22[[#This Row],[YUZDE]]*tbl_Metraj22[[#This Row],[METRAJ_BETON]]))</f>
        <v>0</v>
      </c>
      <c r="K8680" s="2" t="s">
        <v>1441</v>
      </c>
    </row>
    <row r="8681" spans="1:11" ht="14.25" x14ac:dyDescent="0.2">
      <c r="A8681" s="2" t="s">
        <v>2977</v>
      </c>
      <c r="B8681" s="124" t="s">
        <v>12074</v>
      </c>
      <c r="C8681" s="124"/>
      <c r="D8681" s="126">
        <v>12.08</v>
      </c>
      <c r="E8681" s="124" t="s">
        <v>771</v>
      </c>
      <c r="F8681" s="124">
        <v>-5</v>
      </c>
      <c r="G8681" s="2" t="s">
        <v>21266</v>
      </c>
      <c r="H8681" s="130"/>
      <c r="I8681" s="134"/>
      <c r="J8681" s="123">
        <f>IF(OR(tbl_Metraj22[[#This Row],[TARIH]]="",tbl_Metraj22[[#This Row],[TARIH]]="-"),0,IF(tbl_Metraj22[[#This Row],[YUZDE]]=0,tbl_Metraj22[[#This Row],[METRAJ_BETON]],tbl_Metraj22[[#This Row],[YUZDE]]*tbl_Metraj22[[#This Row],[METRAJ_BETON]]))</f>
        <v>0</v>
      </c>
      <c r="K8681" s="2" t="s">
        <v>1455</v>
      </c>
    </row>
    <row r="8682" spans="1:11" ht="14.25" x14ac:dyDescent="0.2">
      <c r="A8682" s="2" t="s">
        <v>2977</v>
      </c>
      <c r="B8682" s="124" t="s">
        <v>12075</v>
      </c>
      <c r="C8682" s="124"/>
      <c r="D8682" s="126">
        <v>12.28</v>
      </c>
      <c r="E8682" s="124" t="s">
        <v>771</v>
      </c>
      <c r="F8682" s="124">
        <v>-5</v>
      </c>
      <c r="G8682" s="2" t="s">
        <v>21267</v>
      </c>
      <c r="H8682" s="130"/>
      <c r="I8682" s="134"/>
      <c r="J8682" s="123">
        <f>IF(OR(tbl_Metraj22[[#This Row],[TARIH]]="",tbl_Metraj22[[#This Row],[TARIH]]="-"),0,IF(tbl_Metraj22[[#This Row],[YUZDE]]=0,tbl_Metraj22[[#This Row],[METRAJ_BETON]],tbl_Metraj22[[#This Row],[YUZDE]]*tbl_Metraj22[[#This Row],[METRAJ_BETON]]))</f>
        <v>0</v>
      </c>
      <c r="K8682" s="2" t="s">
        <v>1432</v>
      </c>
    </row>
    <row r="8683" spans="1:11" ht="14.25" x14ac:dyDescent="0.2">
      <c r="A8683" s="2" t="s">
        <v>2977</v>
      </c>
      <c r="B8683" s="124" t="s">
        <v>12076</v>
      </c>
      <c r="C8683" s="124"/>
      <c r="D8683" s="126">
        <v>38.46</v>
      </c>
      <c r="E8683" s="124" t="s">
        <v>771</v>
      </c>
      <c r="F8683" s="124">
        <v>-5</v>
      </c>
      <c r="G8683" s="2" t="s">
        <v>21268</v>
      </c>
      <c r="H8683" s="130"/>
      <c r="I8683" s="134"/>
      <c r="J8683" s="123">
        <f>IF(OR(tbl_Metraj22[[#This Row],[TARIH]]="",tbl_Metraj22[[#This Row],[TARIH]]="-"),0,IF(tbl_Metraj22[[#This Row],[YUZDE]]=0,tbl_Metraj22[[#This Row],[METRAJ_BETON]],tbl_Metraj22[[#This Row],[YUZDE]]*tbl_Metraj22[[#This Row],[METRAJ_BETON]]))</f>
        <v>0</v>
      </c>
      <c r="K8683" s="2" t="s">
        <v>1443</v>
      </c>
    </row>
    <row r="8684" spans="1:11" ht="14.25" x14ac:dyDescent="0.2">
      <c r="A8684" s="2" t="s">
        <v>2977</v>
      </c>
      <c r="B8684" s="124" t="s">
        <v>12156</v>
      </c>
      <c r="C8684" s="124"/>
      <c r="D8684" s="126">
        <v>7.92</v>
      </c>
      <c r="E8684" s="124" t="s">
        <v>771</v>
      </c>
      <c r="F8684" s="124">
        <v>-5</v>
      </c>
      <c r="G8684" s="2" t="s">
        <v>21269</v>
      </c>
      <c r="H8684" s="130"/>
      <c r="I8684" s="134"/>
      <c r="J8684" s="123">
        <f>IF(OR(tbl_Metraj22[[#This Row],[TARIH]]="",tbl_Metraj22[[#This Row],[TARIH]]="-"),0,IF(tbl_Metraj22[[#This Row],[YUZDE]]=0,tbl_Metraj22[[#This Row],[METRAJ_BETON]],tbl_Metraj22[[#This Row],[YUZDE]]*tbl_Metraj22[[#This Row],[METRAJ_BETON]]))</f>
        <v>0</v>
      </c>
      <c r="K8684" s="2" t="s">
        <v>1814</v>
      </c>
    </row>
    <row r="8685" spans="1:11" ht="14.25" x14ac:dyDescent="0.2">
      <c r="A8685" s="2" t="s">
        <v>2977</v>
      </c>
      <c r="B8685" s="124" t="s">
        <v>12157</v>
      </c>
      <c r="C8685" s="124"/>
      <c r="D8685" s="126">
        <v>7.33</v>
      </c>
      <c r="E8685" s="124" t="s">
        <v>771</v>
      </c>
      <c r="F8685" s="124">
        <v>-5</v>
      </c>
      <c r="G8685" s="2" t="s">
        <v>21270</v>
      </c>
      <c r="H8685" s="130"/>
      <c r="I8685" s="134"/>
      <c r="J8685" s="123">
        <f>IF(OR(tbl_Metraj22[[#This Row],[TARIH]]="",tbl_Metraj22[[#This Row],[TARIH]]="-"),0,IF(tbl_Metraj22[[#This Row],[YUZDE]]=0,tbl_Metraj22[[#This Row],[METRAJ_BETON]],tbl_Metraj22[[#This Row],[YUZDE]]*tbl_Metraj22[[#This Row],[METRAJ_BETON]]))</f>
        <v>0</v>
      </c>
      <c r="K8685" s="2" t="s">
        <v>1815</v>
      </c>
    </row>
    <row r="8686" spans="1:11" ht="14.25" x14ac:dyDescent="0.2">
      <c r="A8686" s="2" t="s">
        <v>754</v>
      </c>
      <c r="B8686" s="124" t="s">
        <v>12557</v>
      </c>
      <c r="C8686" s="124"/>
      <c r="D8686" s="126">
        <v>1731.88</v>
      </c>
      <c r="E8686" s="124" t="s">
        <v>771</v>
      </c>
      <c r="F8686" s="124">
        <v>-5</v>
      </c>
      <c r="G8686" s="2" t="s">
        <v>21271</v>
      </c>
      <c r="H8686" s="130"/>
      <c r="I8686" s="134"/>
      <c r="J8686" s="123">
        <f>IF(OR(tbl_Metraj22[[#This Row],[TARIH]]="",tbl_Metraj22[[#This Row],[TARIH]]="-"),0,IF(tbl_Metraj22[[#This Row],[YUZDE]]=0,tbl_Metraj22[[#This Row],[METRAJ_BETON]],tbl_Metraj22[[#This Row],[YUZDE]]*tbl_Metraj22[[#This Row],[METRAJ_BETON]]))</f>
        <v>0</v>
      </c>
    </row>
    <row r="8687" spans="1:11" ht="14.25" x14ac:dyDescent="0.2">
      <c r="A8687" s="2" t="s">
        <v>754</v>
      </c>
      <c r="B8687" s="124" t="s">
        <v>12563</v>
      </c>
      <c r="C8687" s="124"/>
      <c r="D8687" s="126">
        <v>-6.77</v>
      </c>
      <c r="E8687" s="124" t="s">
        <v>771</v>
      </c>
      <c r="F8687" s="124">
        <v>-5</v>
      </c>
      <c r="G8687" s="2" t="s">
        <v>21272</v>
      </c>
      <c r="H8687" s="130"/>
      <c r="I8687" s="134"/>
      <c r="J8687" s="123">
        <f>IF(OR(tbl_Metraj22[[#This Row],[TARIH]]="",tbl_Metraj22[[#This Row],[TARIH]]="-"),0,IF(tbl_Metraj22[[#This Row],[YUZDE]]=0,tbl_Metraj22[[#This Row],[METRAJ_BETON]],tbl_Metraj22[[#This Row],[YUZDE]]*tbl_Metraj22[[#This Row],[METRAJ_BETON]]))</f>
        <v>0</v>
      </c>
    </row>
    <row r="8688" spans="1:11" ht="14.25" x14ac:dyDescent="0.2">
      <c r="A8688" s="2" t="s">
        <v>754</v>
      </c>
      <c r="B8688" s="124" t="s">
        <v>12564</v>
      </c>
      <c r="C8688" s="124"/>
      <c r="D8688" s="126">
        <v>-4.26</v>
      </c>
      <c r="E8688" s="124" t="s">
        <v>771</v>
      </c>
      <c r="F8688" s="124">
        <v>-5</v>
      </c>
      <c r="G8688" s="2" t="s">
        <v>21273</v>
      </c>
      <c r="H8688" s="130"/>
      <c r="I8688" s="134"/>
      <c r="J8688" s="123">
        <f>IF(OR(tbl_Metraj22[[#This Row],[TARIH]]="",tbl_Metraj22[[#This Row],[TARIH]]="-"),0,IF(tbl_Metraj22[[#This Row],[YUZDE]]=0,tbl_Metraj22[[#This Row],[METRAJ_BETON]],tbl_Metraj22[[#This Row],[YUZDE]]*tbl_Metraj22[[#This Row],[METRAJ_BETON]]))</f>
        <v>0</v>
      </c>
    </row>
    <row r="8689" spans="1:11" ht="14.25" x14ac:dyDescent="0.2">
      <c r="A8689" s="2" t="s">
        <v>754</v>
      </c>
      <c r="B8689" s="124" t="s">
        <v>12566</v>
      </c>
      <c r="C8689" s="124"/>
      <c r="D8689" s="126">
        <v>22</v>
      </c>
      <c r="E8689" s="124" t="s">
        <v>771</v>
      </c>
      <c r="F8689" s="124">
        <v>-5</v>
      </c>
      <c r="G8689" s="2" t="s">
        <v>21274</v>
      </c>
      <c r="H8689" s="130"/>
      <c r="I8689" s="134"/>
      <c r="J8689" s="123">
        <f>IF(OR(tbl_Metraj22[[#This Row],[TARIH]]="",tbl_Metraj22[[#This Row],[TARIH]]="-"),0,IF(tbl_Metraj22[[#This Row],[YUZDE]]=0,tbl_Metraj22[[#This Row],[METRAJ_BETON]],tbl_Metraj22[[#This Row],[YUZDE]]*tbl_Metraj22[[#This Row],[METRAJ_BETON]]))</f>
        <v>0</v>
      </c>
    </row>
    <row r="8690" spans="1:11" ht="14.25" x14ac:dyDescent="0.2">
      <c r="A8690" s="2" t="s">
        <v>754</v>
      </c>
      <c r="B8690" s="124" t="s">
        <v>12567</v>
      </c>
      <c r="C8690" s="124"/>
      <c r="D8690" s="126">
        <v>27.31</v>
      </c>
      <c r="E8690" s="124" t="s">
        <v>771</v>
      </c>
      <c r="F8690" s="124">
        <v>-5</v>
      </c>
      <c r="G8690" s="2" t="s">
        <v>21275</v>
      </c>
      <c r="H8690" s="130"/>
      <c r="I8690" s="134"/>
      <c r="J8690" s="123">
        <f>IF(OR(tbl_Metraj22[[#This Row],[TARIH]]="",tbl_Metraj22[[#This Row],[TARIH]]="-"),0,IF(tbl_Metraj22[[#This Row],[YUZDE]]=0,tbl_Metraj22[[#This Row],[METRAJ_BETON]],tbl_Metraj22[[#This Row],[YUZDE]]*tbl_Metraj22[[#This Row],[METRAJ_BETON]]))</f>
        <v>0</v>
      </c>
    </row>
    <row r="8691" spans="1:11" ht="14.25" x14ac:dyDescent="0.2">
      <c r="A8691" s="2" t="s">
        <v>754</v>
      </c>
      <c r="B8691" s="124" t="s">
        <v>12568</v>
      </c>
      <c r="C8691" s="124"/>
      <c r="D8691" s="126">
        <v>12.79</v>
      </c>
      <c r="E8691" s="124" t="s">
        <v>771</v>
      </c>
      <c r="F8691" s="124">
        <v>-5</v>
      </c>
      <c r="G8691" s="2" t="s">
        <v>21276</v>
      </c>
      <c r="H8691" s="130"/>
      <c r="I8691" s="134"/>
      <c r="J8691" s="123">
        <f>IF(OR(tbl_Metraj22[[#This Row],[TARIH]]="",tbl_Metraj22[[#This Row],[TARIH]]="-"),0,IF(tbl_Metraj22[[#This Row],[YUZDE]]=0,tbl_Metraj22[[#This Row],[METRAJ_BETON]],tbl_Metraj22[[#This Row],[YUZDE]]*tbl_Metraj22[[#This Row],[METRAJ_BETON]]))</f>
        <v>0</v>
      </c>
    </row>
    <row r="8692" spans="1:11" ht="14.25" x14ac:dyDescent="0.2">
      <c r="A8692" s="2" t="s">
        <v>754</v>
      </c>
      <c r="B8692" s="124" t="s">
        <v>12569</v>
      </c>
      <c r="C8692" s="124"/>
      <c r="D8692" s="126">
        <v>25.8</v>
      </c>
      <c r="E8692" s="124" t="s">
        <v>771</v>
      </c>
      <c r="F8692" s="124">
        <v>-5</v>
      </c>
      <c r="G8692" s="2" t="s">
        <v>21277</v>
      </c>
      <c r="H8692" s="130"/>
      <c r="I8692" s="134"/>
      <c r="J8692" s="123">
        <f>IF(OR(tbl_Metraj22[[#This Row],[TARIH]]="",tbl_Metraj22[[#This Row],[TARIH]]="-"),0,IF(tbl_Metraj22[[#This Row],[YUZDE]]=0,tbl_Metraj22[[#This Row],[METRAJ_BETON]],tbl_Metraj22[[#This Row],[YUZDE]]*tbl_Metraj22[[#This Row],[METRAJ_BETON]]))</f>
        <v>0</v>
      </c>
    </row>
    <row r="8693" spans="1:11" ht="14.25" x14ac:dyDescent="0.2">
      <c r="A8693" s="2" t="s">
        <v>754</v>
      </c>
      <c r="B8693" s="124" t="s">
        <v>12574</v>
      </c>
      <c r="C8693" s="124"/>
      <c r="D8693" s="126">
        <v>863.91</v>
      </c>
      <c r="E8693" s="124" t="s">
        <v>771</v>
      </c>
      <c r="F8693" s="124">
        <v>-5</v>
      </c>
      <c r="G8693" s="2" t="s">
        <v>21278</v>
      </c>
      <c r="H8693" s="130"/>
      <c r="I8693" s="134"/>
      <c r="J8693" s="123">
        <f>IF(OR(tbl_Metraj22[[#This Row],[TARIH]]="",tbl_Metraj22[[#This Row],[TARIH]]="-"),0,IF(tbl_Metraj22[[#This Row],[YUZDE]]=0,tbl_Metraj22[[#This Row],[METRAJ_BETON]],tbl_Metraj22[[#This Row],[YUZDE]]*tbl_Metraj22[[#This Row],[METRAJ_BETON]]))</f>
        <v>0</v>
      </c>
    </row>
    <row r="8694" spans="1:11" ht="14.25" x14ac:dyDescent="0.2">
      <c r="A8694" s="2" t="s">
        <v>754</v>
      </c>
      <c r="B8694" s="124" t="s">
        <v>12581</v>
      </c>
      <c r="C8694" s="124"/>
      <c r="D8694" s="126">
        <v>1522.14</v>
      </c>
      <c r="E8694" s="124" t="s">
        <v>771</v>
      </c>
      <c r="F8694" s="124">
        <v>-5</v>
      </c>
      <c r="G8694" s="2" t="s">
        <v>21279</v>
      </c>
      <c r="H8694" s="130"/>
      <c r="I8694" s="134"/>
      <c r="J8694" s="123">
        <f>IF(OR(tbl_Metraj22[[#This Row],[TARIH]]="",tbl_Metraj22[[#This Row],[TARIH]]="-"),0,IF(tbl_Metraj22[[#This Row],[YUZDE]]=0,tbl_Metraj22[[#This Row],[METRAJ_BETON]],tbl_Metraj22[[#This Row],[YUZDE]]*tbl_Metraj22[[#This Row],[METRAJ_BETON]]))</f>
        <v>0</v>
      </c>
    </row>
    <row r="8695" spans="1:11" ht="14.25" x14ac:dyDescent="0.2">
      <c r="A8695" s="2" t="s">
        <v>734</v>
      </c>
      <c r="B8695" s="124" t="s">
        <v>11700</v>
      </c>
      <c r="C8695" s="124"/>
      <c r="D8695" s="126">
        <v>3.48</v>
      </c>
      <c r="E8695" s="124" t="s">
        <v>771</v>
      </c>
      <c r="F8695" s="124">
        <v>-4</v>
      </c>
      <c r="G8695" s="2" t="s">
        <v>21280</v>
      </c>
      <c r="H8695" s="130"/>
      <c r="I8695" s="134"/>
      <c r="J8695" s="123">
        <f>IF(OR(tbl_Metraj22[[#This Row],[TARIH]]="",tbl_Metraj22[[#This Row],[TARIH]]="-"),0,IF(tbl_Metraj22[[#This Row],[YUZDE]]=0,tbl_Metraj22[[#This Row],[METRAJ_BETON]],tbl_Metraj22[[#This Row],[YUZDE]]*tbl_Metraj22[[#This Row],[METRAJ_BETON]]))</f>
        <v>0</v>
      </c>
      <c r="K8695" s="2" t="s">
        <v>22352</v>
      </c>
    </row>
    <row r="8696" spans="1:11" ht="14.25" x14ac:dyDescent="0.2">
      <c r="A8696" s="2" t="s">
        <v>734</v>
      </c>
      <c r="B8696" s="124" t="s">
        <v>11701</v>
      </c>
      <c r="C8696" s="124"/>
      <c r="D8696" s="126">
        <v>2.1800000000000002</v>
      </c>
      <c r="E8696" s="124" t="s">
        <v>771</v>
      </c>
      <c r="F8696" s="124">
        <v>-4</v>
      </c>
      <c r="G8696" s="2" t="s">
        <v>21281</v>
      </c>
      <c r="H8696" s="130"/>
      <c r="I8696" s="134"/>
      <c r="J8696" s="123">
        <f>IF(OR(tbl_Metraj22[[#This Row],[TARIH]]="",tbl_Metraj22[[#This Row],[TARIH]]="-"),0,IF(tbl_Metraj22[[#This Row],[YUZDE]]=0,tbl_Metraj22[[#This Row],[METRAJ_BETON]],tbl_Metraj22[[#This Row],[YUZDE]]*tbl_Metraj22[[#This Row],[METRAJ_BETON]]))</f>
        <v>0</v>
      </c>
      <c r="K8696" s="2" t="s">
        <v>22445</v>
      </c>
    </row>
    <row r="8697" spans="1:11" ht="14.25" x14ac:dyDescent="0.2">
      <c r="A8697" s="2" t="s">
        <v>734</v>
      </c>
      <c r="B8697" s="124" t="s">
        <v>11702</v>
      </c>
      <c r="C8697" s="124"/>
      <c r="D8697" s="126">
        <v>2.61</v>
      </c>
      <c r="E8697" s="124" t="s">
        <v>771</v>
      </c>
      <c r="F8697" s="124">
        <v>-4</v>
      </c>
      <c r="G8697" s="2" t="s">
        <v>21282</v>
      </c>
      <c r="H8697" s="130"/>
      <c r="I8697" s="134"/>
      <c r="J8697" s="123">
        <f>IF(OR(tbl_Metraj22[[#This Row],[TARIH]]="",tbl_Metraj22[[#This Row],[TARIH]]="-"),0,IF(tbl_Metraj22[[#This Row],[YUZDE]]=0,tbl_Metraj22[[#This Row],[METRAJ_BETON]],tbl_Metraj22[[#This Row],[YUZDE]]*tbl_Metraj22[[#This Row],[METRAJ_BETON]]))</f>
        <v>0</v>
      </c>
      <c r="K8697" s="2" t="s">
        <v>22382</v>
      </c>
    </row>
    <row r="8698" spans="1:11" ht="14.25" x14ac:dyDescent="0.2">
      <c r="A8698" s="2" t="s">
        <v>734</v>
      </c>
      <c r="B8698" s="124" t="s">
        <v>11703</v>
      </c>
      <c r="C8698" s="124"/>
      <c r="D8698" s="126">
        <v>2.61</v>
      </c>
      <c r="E8698" s="124" t="s">
        <v>771</v>
      </c>
      <c r="F8698" s="124">
        <v>-4</v>
      </c>
      <c r="G8698" s="2" t="s">
        <v>21283</v>
      </c>
      <c r="H8698" s="130"/>
      <c r="I8698" s="134"/>
      <c r="J8698" s="123">
        <f>IF(OR(tbl_Metraj22[[#This Row],[TARIH]]="",tbl_Metraj22[[#This Row],[TARIH]]="-"),0,IF(tbl_Metraj22[[#This Row],[YUZDE]]=0,tbl_Metraj22[[#This Row],[METRAJ_BETON]],tbl_Metraj22[[#This Row],[YUZDE]]*tbl_Metraj22[[#This Row],[METRAJ_BETON]]))</f>
        <v>0</v>
      </c>
      <c r="K8698" s="2" t="s">
        <v>24260</v>
      </c>
    </row>
    <row r="8699" spans="1:11" ht="14.25" x14ac:dyDescent="0.2">
      <c r="A8699" s="2" t="s">
        <v>734</v>
      </c>
      <c r="B8699" s="124" t="s">
        <v>11707</v>
      </c>
      <c r="C8699" s="124"/>
      <c r="D8699" s="126">
        <v>2.78</v>
      </c>
      <c r="E8699" s="124" t="s">
        <v>771</v>
      </c>
      <c r="F8699" s="124">
        <v>-4</v>
      </c>
      <c r="G8699" s="2" t="s">
        <v>21284</v>
      </c>
      <c r="H8699" s="130"/>
      <c r="I8699" s="134"/>
      <c r="J8699" s="123">
        <f>IF(OR(tbl_Metraj22[[#This Row],[TARIH]]="",tbl_Metraj22[[#This Row],[TARIH]]="-"),0,IF(tbl_Metraj22[[#This Row],[YUZDE]]=0,tbl_Metraj22[[#This Row],[METRAJ_BETON]],tbl_Metraj22[[#This Row],[YUZDE]]*tbl_Metraj22[[#This Row],[METRAJ_BETON]]))</f>
        <v>0</v>
      </c>
      <c r="K8699" s="2" t="s">
        <v>23324</v>
      </c>
    </row>
    <row r="8700" spans="1:11" ht="14.25" x14ac:dyDescent="0.2">
      <c r="A8700" s="2" t="s">
        <v>734</v>
      </c>
      <c r="B8700" s="124" t="s">
        <v>11708</v>
      </c>
      <c r="C8700" s="124"/>
      <c r="D8700" s="126">
        <v>1.03</v>
      </c>
      <c r="E8700" s="124" t="s">
        <v>771</v>
      </c>
      <c r="F8700" s="124">
        <v>-4</v>
      </c>
      <c r="G8700" s="2" t="s">
        <v>21285</v>
      </c>
      <c r="H8700" s="130"/>
      <c r="I8700" s="134"/>
      <c r="J8700" s="123">
        <f>IF(OR(tbl_Metraj22[[#This Row],[TARIH]]="",tbl_Metraj22[[#This Row],[TARIH]]="-"),0,IF(tbl_Metraj22[[#This Row],[YUZDE]]=0,tbl_Metraj22[[#This Row],[METRAJ_BETON]],tbl_Metraj22[[#This Row],[YUZDE]]*tbl_Metraj22[[#This Row],[METRAJ_BETON]]))</f>
        <v>0</v>
      </c>
      <c r="K8700" s="2" t="s">
        <v>22502</v>
      </c>
    </row>
    <row r="8701" spans="1:11" ht="14.25" x14ac:dyDescent="0.2">
      <c r="A8701" s="2" t="s">
        <v>734</v>
      </c>
      <c r="B8701" s="124" t="s">
        <v>11709</v>
      </c>
      <c r="C8701" s="124"/>
      <c r="D8701" s="126">
        <v>1.99</v>
      </c>
      <c r="E8701" s="124" t="s">
        <v>771</v>
      </c>
      <c r="F8701" s="124">
        <v>-4</v>
      </c>
      <c r="G8701" s="2" t="s">
        <v>21286</v>
      </c>
      <c r="H8701" s="130"/>
      <c r="I8701" s="134"/>
      <c r="J8701" s="123">
        <f>IF(OR(tbl_Metraj22[[#This Row],[TARIH]]="",tbl_Metraj22[[#This Row],[TARIH]]="-"),0,IF(tbl_Metraj22[[#This Row],[YUZDE]]=0,tbl_Metraj22[[#This Row],[METRAJ_BETON]],tbl_Metraj22[[#This Row],[YUZDE]]*tbl_Metraj22[[#This Row],[METRAJ_BETON]]))</f>
        <v>0</v>
      </c>
      <c r="K8701" s="2" t="s">
        <v>22340</v>
      </c>
    </row>
    <row r="8702" spans="1:11" ht="14.25" x14ac:dyDescent="0.2">
      <c r="A8702" s="2" t="s">
        <v>734</v>
      </c>
      <c r="B8702" s="124" t="s">
        <v>11710</v>
      </c>
      <c r="C8702" s="124"/>
      <c r="D8702" s="126">
        <v>1.66</v>
      </c>
      <c r="E8702" s="124" t="s">
        <v>771</v>
      </c>
      <c r="F8702" s="124">
        <v>-4</v>
      </c>
      <c r="G8702" s="2" t="s">
        <v>21287</v>
      </c>
      <c r="H8702" s="130"/>
      <c r="I8702" s="134"/>
      <c r="J8702" s="123">
        <f>IF(OR(tbl_Metraj22[[#This Row],[TARIH]]="",tbl_Metraj22[[#This Row],[TARIH]]="-"),0,IF(tbl_Metraj22[[#This Row],[YUZDE]]=0,tbl_Metraj22[[#This Row],[METRAJ_BETON]],tbl_Metraj22[[#This Row],[YUZDE]]*tbl_Metraj22[[#This Row],[METRAJ_BETON]]))</f>
        <v>0</v>
      </c>
      <c r="K8702" s="2" t="s">
        <v>22343</v>
      </c>
    </row>
    <row r="8703" spans="1:11" ht="14.25" x14ac:dyDescent="0.2">
      <c r="A8703" s="2" t="s">
        <v>734</v>
      </c>
      <c r="B8703" s="124" t="s">
        <v>11711</v>
      </c>
      <c r="C8703" s="124"/>
      <c r="D8703" s="126">
        <v>1.19</v>
      </c>
      <c r="E8703" s="124" t="s">
        <v>771</v>
      </c>
      <c r="F8703" s="124">
        <v>-4</v>
      </c>
      <c r="G8703" s="2" t="s">
        <v>21288</v>
      </c>
      <c r="H8703" s="130"/>
      <c r="I8703" s="134"/>
      <c r="J8703" s="123">
        <f>IF(OR(tbl_Metraj22[[#This Row],[TARIH]]="",tbl_Metraj22[[#This Row],[TARIH]]="-"),0,IF(tbl_Metraj22[[#This Row],[YUZDE]]=0,tbl_Metraj22[[#This Row],[METRAJ_BETON]],tbl_Metraj22[[#This Row],[YUZDE]]*tbl_Metraj22[[#This Row],[METRAJ_BETON]]))</f>
        <v>0</v>
      </c>
      <c r="K8703" s="2" t="s">
        <v>22341</v>
      </c>
    </row>
    <row r="8704" spans="1:11" ht="14.25" x14ac:dyDescent="0.2">
      <c r="A8704" s="2" t="s">
        <v>734</v>
      </c>
      <c r="B8704" s="124" t="s">
        <v>11712</v>
      </c>
      <c r="C8704" s="124"/>
      <c r="D8704" s="126">
        <v>0.99</v>
      </c>
      <c r="E8704" s="124" t="s">
        <v>771</v>
      </c>
      <c r="F8704" s="124">
        <v>-4</v>
      </c>
      <c r="G8704" s="2" t="s">
        <v>21289</v>
      </c>
      <c r="H8704" s="130"/>
      <c r="I8704" s="134"/>
      <c r="J8704" s="123">
        <f>IF(OR(tbl_Metraj22[[#This Row],[TARIH]]="",tbl_Metraj22[[#This Row],[TARIH]]="-"),0,IF(tbl_Metraj22[[#This Row],[YUZDE]]=0,tbl_Metraj22[[#This Row],[METRAJ_BETON]],tbl_Metraj22[[#This Row],[YUZDE]]*tbl_Metraj22[[#This Row],[METRAJ_BETON]]))</f>
        <v>0</v>
      </c>
      <c r="K8704" s="2" t="s">
        <v>22344</v>
      </c>
    </row>
    <row r="8705" spans="1:11" ht="14.25" x14ac:dyDescent="0.2">
      <c r="A8705" s="2" t="s">
        <v>734</v>
      </c>
      <c r="B8705" s="124" t="s">
        <v>11713</v>
      </c>
      <c r="C8705" s="124"/>
      <c r="D8705" s="126">
        <v>0.99</v>
      </c>
      <c r="E8705" s="124" t="s">
        <v>771</v>
      </c>
      <c r="F8705" s="124">
        <v>-4</v>
      </c>
      <c r="G8705" s="2" t="s">
        <v>21290</v>
      </c>
      <c r="H8705" s="130"/>
      <c r="I8705" s="134"/>
      <c r="J8705" s="123">
        <f>IF(OR(tbl_Metraj22[[#This Row],[TARIH]]="",tbl_Metraj22[[#This Row],[TARIH]]="-"),0,IF(tbl_Metraj22[[#This Row],[YUZDE]]=0,tbl_Metraj22[[#This Row],[METRAJ_BETON]],tbl_Metraj22[[#This Row],[YUZDE]]*tbl_Metraj22[[#This Row],[METRAJ_BETON]]))</f>
        <v>0</v>
      </c>
      <c r="K8705" s="2" t="s">
        <v>22362</v>
      </c>
    </row>
    <row r="8706" spans="1:11" ht="14.25" x14ac:dyDescent="0.2">
      <c r="A8706" s="2" t="s">
        <v>734</v>
      </c>
      <c r="B8706" s="124" t="s">
        <v>11714</v>
      </c>
      <c r="C8706" s="124"/>
      <c r="D8706" s="126">
        <v>4.24</v>
      </c>
      <c r="E8706" s="124" t="s">
        <v>771</v>
      </c>
      <c r="F8706" s="124">
        <v>-4</v>
      </c>
      <c r="G8706" s="2" t="s">
        <v>21291</v>
      </c>
      <c r="H8706" s="130"/>
      <c r="I8706" s="134"/>
      <c r="J8706" s="123">
        <f>IF(OR(tbl_Metraj22[[#This Row],[TARIH]]="",tbl_Metraj22[[#This Row],[TARIH]]="-"),0,IF(tbl_Metraj22[[#This Row],[YUZDE]]=0,tbl_Metraj22[[#This Row],[METRAJ_BETON]],tbl_Metraj22[[#This Row],[YUZDE]]*tbl_Metraj22[[#This Row],[METRAJ_BETON]]))</f>
        <v>0</v>
      </c>
      <c r="K8706" s="2" t="s">
        <v>22386</v>
      </c>
    </row>
    <row r="8707" spans="1:11" ht="14.25" x14ac:dyDescent="0.2">
      <c r="A8707" s="2" t="s">
        <v>734</v>
      </c>
      <c r="B8707" s="124" t="s">
        <v>11715</v>
      </c>
      <c r="C8707" s="124"/>
      <c r="D8707" s="126">
        <v>1.66</v>
      </c>
      <c r="E8707" s="124" t="s">
        <v>771</v>
      </c>
      <c r="F8707" s="124">
        <v>-4</v>
      </c>
      <c r="G8707" s="2" t="s">
        <v>21292</v>
      </c>
      <c r="H8707" s="130"/>
      <c r="I8707" s="134"/>
      <c r="J8707" s="123">
        <f>IF(OR(tbl_Metraj22[[#This Row],[TARIH]]="",tbl_Metraj22[[#This Row],[TARIH]]="-"),0,IF(tbl_Metraj22[[#This Row],[YUZDE]]=0,tbl_Metraj22[[#This Row],[METRAJ_BETON]],tbl_Metraj22[[#This Row],[YUZDE]]*tbl_Metraj22[[#This Row],[METRAJ_BETON]]))</f>
        <v>0</v>
      </c>
      <c r="K8707" s="2" t="s">
        <v>22365</v>
      </c>
    </row>
    <row r="8708" spans="1:11" ht="14.25" x14ac:dyDescent="0.2">
      <c r="A8708" s="2" t="s">
        <v>734</v>
      </c>
      <c r="B8708" s="124" t="s">
        <v>11716</v>
      </c>
      <c r="C8708" s="124"/>
      <c r="D8708" s="126">
        <v>3.32</v>
      </c>
      <c r="E8708" s="124" t="s">
        <v>771</v>
      </c>
      <c r="F8708" s="124">
        <v>-4</v>
      </c>
      <c r="G8708" s="2" t="s">
        <v>21293</v>
      </c>
      <c r="H8708" s="130"/>
      <c r="I8708" s="134"/>
      <c r="J8708" s="123">
        <f>IF(OR(tbl_Metraj22[[#This Row],[TARIH]]="",tbl_Metraj22[[#This Row],[TARIH]]="-"),0,IF(tbl_Metraj22[[#This Row],[YUZDE]]=0,tbl_Metraj22[[#This Row],[METRAJ_BETON]],tbl_Metraj22[[#This Row],[YUZDE]]*tbl_Metraj22[[#This Row],[METRAJ_BETON]]))</f>
        <v>0</v>
      </c>
      <c r="K8708" s="2" t="s">
        <v>22347</v>
      </c>
    </row>
    <row r="8709" spans="1:11" ht="14.25" x14ac:dyDescent="0.2">
      <c r="A8709" s="2" t="s">
        <v>734</v>
      </c>
      <c r="B8709" s="124" t="s">
        <v>11717</v>
      </c>
      <c r="C8709" s="124"/>
      <c r="D8709" s="126">
        <v>2.65</v>
      </c>
      <c r="E8709" s="124" t="s">
        <v>771</v>
      </c>
      <c r="F8709" s="124">
        <v>-4</v>
      </c>
      <c r="G8709" s="2" t="s">
        <v>21294</v>
      </c>
      <c r="H8709" s="130"/>
      <c r="I8709" s="134"/>
      <c r="J8709" s="123">
        <f>IF(OR(tbl_Metraj22[[#This Row],[TARIH]]="",tbl_Metraj22[[#This Row],[TARIH]]="-"),0,IF(tbl_Metraj22[[#This Row],[YUZDE]]=0,tbl_Metraj22[[#This Row],[METRAJ_BETON]],tbl_Metraj22[[#This Row],[YUZDE]]*tbl_Metraj22[[#This Row],[METRAJ_BETON]]))</f>
        <v>0</v>
      </c>
      <c r="K8709" s="2" t="s">
        <v>22373</v>
      </c>
    </row>
    <row r="8710" spans="1:11" ht="14.25" x14ac:dyDescent="0.2">
      <c r="A8710" s="2" t="s">
        <v>734</v>
      </c>
      <c r="B8710" s="124" t="s">
        <v>11718</v>
      </c>
      <c r="C8710" s="124"/>
      <c r="D8710" s="126">
        <v>0.16</v>
      </c>
      <c r="E8710" s="124" t="s">
        <v>771</v>
      </c>
      <c r="F8710" s="124">
        <v>-4</v>
      </c>
      <c r="G8710" s="2" t="s">
        <v>21295</v>
      </c>
      <c r="H8710" s="130"/>
      <c r="I8710" s="134"/>
      <c r="J8710" s="123">
        <f>IF(OR(tbl_Metraj22[[#This Row],[TARIH]]="",tbl_Metraj22[[#This Row],[TARIH]]="-"),0,IF(tbl_Metraj22[[#This Row],[YUZDE]]=0,tbl_Metraj22[[#This Row],[METRAJ_BETON]],tbl_Metraj22[[#This Row],[YUZDE]]*tbl_Metraj22[[#This Row],[METRAJ_BETON]]))</f>
        <v>0</v>
      </c>
      <c r="K8710" s="2" t="s">
        <v>22391</v>
      </c>
    </row>
    <row r="8711" spans="1:11" ht="14.25" x14ac:dyDescent="0.2">
      <c r="A8711" s="2" t="s">
        <v>734</v>
      </c>
      <c r="B8711" s="124" t="s">
        <v>11719</v>
      </c>
      <c r="C8711" s="124"/>
      <c r="D8711" s="126">
        <v>0.21</v>
      </c>
      <c r="E8711" s="124" t="s">
        <v>771</v>
      </c>
      <c r="F8711" s="124">
        <v>-4</v>
      </c>
      <c r="G8711" s="2" t="s">
        <v>21296</v>
      </c>
      <c r="H8711" s="130"/>
      <c r="I8711" s="134"/>
      <c r="J8711" s="123">
        <f>IF(OR(tbl_Metraj22[[#This Row],[TARIH]]="",tbl_Metraj22[[#This Row],[TARIH]]="-"),0,IF(tbl_Metraj22[[#This Row],[YUZDE]]=0,tbl_Metraj22[[#This Row],[METRAJ_BETON]],tbl_Metraj22[[#This Row],[YUZDE]]*tbl_Metraj22[[#This Row],[METRAJ_BETON]]))</f>
        <v>0</v>
      </c>
      <c r="K8711" s="2" t="e">
        <v>#N/A</v>
      </c>
    </row>
    <row r="8712" spans="1:11" ht="14.25" x14ac:dyDescent="0.2">
      <c r="A8712" s="2" t="s">
        <v>734</v>
      </c>
      <c r="B8712" s="124" t="s">
        <v>11720</v>
      </c>
      <c r="C8712" s="124"/>
      <c r="D8712" s="126">
        <v>0.21</v>
      </c>
      <c r="E8712" s="124" t="s">
        <v>771</v>
      </c>
      <c r="F8712" s="124">
        <v>-4</v>
      </c>
      <c r="G8712" s="2" t="s">
        <v>21297</v>
      </c>
      <c r="H8712" s="130"/>
      <c r="I8712" s="134"/>
      <c r="J8712" s="123">
        <f>IF(OR(tbl_Metraj22[[#This Row],[TARIH]]="",tbl_Metraj22[[#This Row],[TARIH]]="-"),0,IF(tbl_Metraj22[[#This Row],[YUZDE]]=0,tbl_Metraj22[[#This Row],[METRAJ_BETON]],tbl_Metraj22[[#This Row],[YUZDE]]*tbl_Metraj22[[#This Row],[METRAJ_BETON]]))</f>
        <v>0</v>
      </c>
      <c r="K8712" s="2" t="e">
        <v>#N/A</v>
      </c>
    </row>
    <row r="8713" spans="1:11" ht="14.25" x14ac:dyDescent="0.2">
      <c r="A8713" s="2" t="s">
        <v>734</v>
      </c>
      <c r="B8713" s="124" t="s">
        <v>11721</v>
      </c>
      <c r="C8713" s="124"/>
      <c r="D8713" s="126">
        <v>0.43</v>
      </c>
      <c r="E8713" s="124" t="s">
        <v>771</v>
      </c>
      <c r="F8713" s="124">
        <v>-4</v>
      </c>
      <c r="G8713" s="2" t="s">
        <v>21298</v>
      </c>
      <c r="H8713" s="130"/>
      <c r="I8713" s="134"/>
      <c r="J8713" s="123">
        <f>IF(OR(tbl_Metraj22[[#This Row],[TARIH]]="",tbl_Metraj22[[#This Row],[TARIH]]="-"),0,IF(tbl_Metraj22[[#This Row],[YUZDE]]=0,tbl_Metraj22[[#This Row],[METRAJ_BETON]],tbl_Metraj22[[#This Row],[YUZDE]]*tbl_Metraj22[[#This Row],[METRAJ_BETON]]))</f>
        <v>0</v>
      </c>
      <c r="K8713" s="2" t="s">
        <v>22448</v>
      </c>
    </row>
    <row r="8714" spans="1:11" ht="14.25" x14ac:dyDescent="0.2">
      <c r="A8714" s="2" t="s">
        <v>734</v>
      </c>
      <c r="B8714" s="124" t="s">
        <v>11722</v>
      </c>
      <c r="C8714" s="124"/>
      <c r="D8714" s="126">
        <v>0.21</v>
      </c>
      <c r="E8714" s="124" t="s">
        <v>771</v>
      </c>
      <c r="F8714" s="124">
        <v>-4</v>
      </c>
      <c r="G8714" s="2" t="s">
        <v>21299</v>
      </c>
      <c r="H8714" s="130"/>
      <c r="I8714" s="134"/>
      <c r="J8714" s="123">
        <f>IF(OR(tbl_Metraj22[[#This Row],[TARIH]]="",tbl_Metraj22[[#This Row],[TARIH]]="-"),0,IF(tbl_Metraj22[[#This Row],[YUZDE]]=0,tbl_Metraj22[[#This Row],[METRAJ_BETON]],tbl_Metraj22[[#This Row],[YUZDE]]*tbl_Metraj22[[#This Row],[METRAJ_BETON]]))</f>
        <v>0</v>
      </c>
      <c r="K8714" s="2" t="s">
        <v>22488</v>
      </c>
    </row>
    <row r="8715" spans="1:11" ht="14.25" x14ac:dyDescent="0.2">
      <c r="A8715" s="2" t="s">
        <v>734</v>
      </c>
      <c r="B8715" s="124" t="s">
        <v>11723</v>
      </c>
      <c r="C8715" s="124"/>
      <c r="D8715" s="126">
        <v>1.2</v>
      </c>
      <c r="E8715" s="124" t="s">
        <v>771</v>
      </c>
      <c r="F8715" s="124">
        <v>-4</v>
      </c>
      <c r="G8715" s="2" t="s">
        <v>21300</v>
      </c>
      <c r="H8715" s="130"/>
      <c r="I8715" s="134"/>
      <c r="J8715" s="123">
        <f>IF(OR(tbl_Metraj22[[#This Row],[TARIH]]="",tbl_Metraj22[[#This Row],[TARIH]]="-"),0,IF(tbl_Metraj22[[#This Row],[YUZDE]]=0,tbl_Metraj22[[#This Row],[METRAJ_BETON]],tbl_Metraj22[[#This Row],[YUZDE]]*tbl_Metraj22[[#This Row],[METRAJ_BETON]]))</f>
        <v>0</v>
      </c>
      <c r="K8715" s="2" t="s">
        <v>22371</v>
      </c>
    </row>
    <row r="8716" spans="1:11" ht="14.25" x14ac:dyDescent="0.2">
      <c r="A8716" s="2" t="s">
        <v>734</v>
      </c>
      <c r="B8716" s="124" t="s">
        <v>11724</v>
      </c>
      <c r="C8716" s="124"/>
      <c r="D8716" s="126">
        <v>0.98</v>
      </c>
      <c r="E8716" s="124" t="s">
        <v>771</v>
      </c>
      <c r="F8716" s="124">
        <v>-4</v>
      </c>
      <c r="G8716" s="2" t="s">
        <v>21301</v>
      </c>
      <c r="H8716" s="130"/>
      <c r="I8716" s="134"/>
      <c r="J8716" s="123">
        <f>IF(OR(tbl_Metraj22[[#This Row],[TARIH]]="",tbl_Metraj22[[#This Row],[TARIH]]="-"),0,IF(tbl_Metraj22[[#This Row],[YUZDE]]=0,tbl_Metraj22[[#This Row],[METRAJ_BETON]],tbl_Metraj22[[#This Row],[YUZDE]]*tbl_Metraj22[[#This Row],[METRAJ_BETON]]))</f>
        <v>0</v>
      </c>
      <c r="K8716" s="2" t="s">
        <v>22387</v>
      </c>
    </row>
    <row r="8717" spans="1:11" ht="14.25" x14ac:dyDescent="0.2">
      <c r="A8717" s="2" t="s">
        <v>734</v>
      </c>
      <c r="B8717" s="124" t="s">
        <v>11725</v>
      </c>
      <c r="C8717" s="124"/>
      <c r="D8717" s="126">
        <v>1.19</v>
      </c>
      <c r="E8717" s="124" t="s">
        <v>771</v>
      </c>
      <c r="F8717" s="124">
        <v>-4</v>
      </c>
      <c r="G8717" s="2" t="s">
        <v>21302</v>
      </c>
      <c r="H8717" s="130"/>
      <c r="I8717" s="134"/>
      <c r="J8717" s="123">
        <f>IF(OR(tbl_Metraj22[[#This Row],[TARIH]]="",tbl_Metraj22[[#This Row],[TARIH]]="-"),0,IF(tbl_Metraj22[[#This Row],[YUZDE]]=0,tbl_Metraj22[[#This Row],[METRAJ_BETON]],tbl_Metraj22[[#This Row],[YUZDE]]*tbl_Metraj22[[#This Row],[METRAJ_BETON]]))</f>
        <v>0</v>
      </c>
      <c r="K8717" s="2" t="s">
        <v>22346</v>
      </c>
    </row>
    <row r="8718" spans="1:11" ht="14.25" x14ac:dyDescent="0.2">
      <c r="A8718" s="2" t="s">
        <v>734</v>
      </c>
      <c r="B8718" s="124" t="s">
        <v>11726</v>
      </c>
      <c r="C8718" s="124"/>
      <c r="D8718" s="126">
        <v>0.4</v>
      </c>
      <c r="E8718" s="124" t="s">
        <v>771</v>
      </c>
      <c r="F8718" s="124">
        <v>-4</v>
      </c>
      <c r="G8718" s="2" t="s">
        <v>21303</v>
      </c>
      <c r="H8718" s="130"/>
      <c r="I8718" s="134"/>
      <c r="J8718" s="123">
        <f>IF(OR(tbl_Metraj22[[#This Row],[TARIH]]="",tbl_Metraj22[[#This Row],[TARIH]]="-"),0,IF(tbl_Metraj22[[#This Row],[YUZDE]]=0,tbl_Metraj22[[#This Row],[METRAJ_BETON]],tbl_Metraj22[[#This Row],[YUZDE]]*tbl_Metraj22[[#This Row],[METRAJ_BETON]]))</f>
        <v>0</v>
      </c>
      <c r="K8718" s="2" t="s">
        <v>22363</v>
      </c>
    </row>
    <row r="8719" spans="1:11" ht="14.25" x14ac:dyDescent="0.2">
      <c r="A8719" s="2" t="s">
        <v>734</v>
      </c>
      <c r="B8719" s="124" t="s">
        <v>11727</v>
      </c>
      <c r="C8719" s="124"/>
      <c r="D8719" s="126">
        <v>0.63</v>
      </c>
      <c r="E8719" s="124" t="s">
        <v>771</v>
      </c>
      <c r="F8719" s="124">
        <v>-4</v>
      </c>
      <c r="G8719" s="2" t="s">
        <v>21304</v>
      </c>
      <c r="H8719" s="130"/>
      <c r="I8719" s="134"/>
      <c r="J8719" s="123">
        <f>IF(OR(tbl_Metraj22[[#This Row],[TARIH]]="",tbl_Metraj22[[#This Row],[TARIH]]="-"),0,IF(tbl_Metraj22[[#This Row],[YUZDE]]=0,tbl_Metraj22[[#This Row],[METRAJ_BETON]],tbl_Metraj22[[#This Row],[YUZDE]]*tbl_Metraj22[[#This Row],[METRAJ_BETON]]))</f>
        <v>0</v>
      </c>
      <c r="K8719" s="2" t="s">
        <v>22384</v>
      </c>
    </row>
    <row r="8720" spans="1:11" ht="14.25" x14ac:dyDescent="0.2">
      <c r="A8720" s="2" t="s">
        <v>734</v>
      </c>
      <c r="B8720" s="124" t="s">
        <v>11728</v>
      </c>
      <c r="C8720" s="124"/>
      <c r="D8720" s="126">
        <v>0.35</v>
      </c>
      <c r="E8720" s="124" t="s">
        <v>771</v>
      </c>
      <c r="F8720" s="124">
        <v>-4</v>
      </c>
      <c r="G8720" s="2" t="s">
        <v>21305</v>
      </c>
      <c r="H8720" s="130"/>
      <c r="I8720" s="134"/>
      <c r="J8720" s="123">
        <f>IF(OR(tbl_Metraj22[[#This Row],[TARIH]]="",tbl_Metraj22[[#This Row],[TARIH]]="-"),0,IF(tbl_Metraj22[[#This Row],[YUZDE]]=0,tbl_Metraj22[[#This Row],[METRAJ_BETON]],tbl_Metraj22[[#This Row],[YUZDE]]*tbl_Metraj22[[#This Row],[METRAJ_BETON]]))</f>
        <v>0</v>
      </c>
      <c r="K8720" s="2" t="s">
        <v>22444</v>
      </c>
    </row>
    <row r="8721" spans="1:11" ht="14.25" x14ac:dyDescent="0.2">
      <c r="A8721" s="2" t="s">
        <v>734</v>
      </c>
      <c r="B8721" s="124" t="s">
        <v>11729</v>
      </c>
      <c r="C8721" s="124"/>
      <c r="D8721" s="126">
        <v>0.46</v>
      </c>
      <c r="E8721" s="124" t="s">
        <v>771</v>
      </c>
      <c r="F8721" s="124">
        <v>-4</v>
      </c>
      <c r="G8721" s="2" t="s">
        <v>21306</v>
      </c>
      <c r="H8721" s="130"/>
      <c r="I8721" s="134"/>
      <c r="J8721" s="123">
        <f>IF(OR(tbl_Metraj22[[#This Row],[TARIH]]="",tbl_Metraj22[[#This Row],[TARIH]]="-"),0,IF(tbl_Metraj22[[#This Row],[YUZDE]]=0,tbl_Metraj22[[#This Row],[METRAJ_BETON]],tbl_Metraj22[[#This Row],[YUZDE]]*tbl_Metraj22[[#This Row],[METRAJ_BETON]]))</f>
        <v>0</v>
      </c>
      <c r="K8721" s="2" t="e">
        <v>#N/A</v>
      </c>
    </row>
    <row r="8722" spans="1:11" ht="14.25" x14ac:dyDescent="0.2">
      <c r="A8722" s="2" t="s">
        <v>734</v>
      </c>
      <c r="B8722" s="124" t="s">
        <v>11730</v>
      </c>
      <c r="C8722" s="124"/>
      <c r="D8722" s="126">
        <v>0.25</v>
      </c>
      <c r="E8722" s="124" t="s">
        <v>771</v>
      </c>
      <c r="F8722" s="124">
        <v>-4</v>
      </c>
      <c r="G8722" s="2" t="s">
        <v>21307</v>
      </c>
      <c r="H8722" s="130"/>
      <c r="I8722" s="134"/>
      <c r="J8722" s="123">
        <f>IF(OR(tbl_Metraj22[[#This Row],[TARIH]]="",tbl_Metraj22[[#This Row],[TARIH]]="-"),0,IF(tbl_Metraj22[[#This Row],[YUZDE]]=0,tbl_Metraj22[[#This Row],[METRAJ_BETON]],tbl_Metraj22[[#This Row],[YUZDE]]*tbl_Metraj22[[#This Row],[METRAJ_BETON]]))</f>
        <v>0</v>
      </c>
      <c r="K8722" s="2" t="s">
        <v>22446</v>
      </c>
    </row>
    <row r="8723" spans="1:11" ht="14.25" x14ac:dyDescent="0.2">
      <c r="A8723" s="2" t="s">
        <v>734</v>
      </c>
      <c r="B8723" s="124" t="s">
        <v>11731</v>
      </c>
      <c r="C8723" s="124"/>
      <c r="D8723" s="126">
        <v>0.69</v>
      </c>
      <c r="E8723" s="124" t="s">
        <v>771</v>
      </c>
      <c r="F8723" s="124">
        <v>-4</v>
      </c>
      <c r="G8723" s="2" t="s">
        <v>21308</v>
      </c>
      <c r="H8723" s="130"/>
      <c r="I8723" s="134"/>
      <c r="J8723" s="123">
        <f>IF(OR(tbl_Metraj22[[#This Row],[TARIH]]="",tbl_Metraj22[[#This Row],[TARIH]]="-"),0,IF(tbl_Metraj22[[#This Row],[YUZDE]]=0,tbl_Metraj22[[#This Row],[METRAJ_BETON]],tbl_Metraj22[[#This Row],[YUZDE]]*tbl_Metraj22[[#This Row],[METRAJ_BETON]]))</f>
        <v>0</v>
      </c>
      <c r="K8723" s="2" t="s">
        <v>22381</v>
      </c>
    </row>
    <row r="8724" spans="1:11" ht="14.25" x14ac:dyDescent="0.2">
      <c r="A8724" s="2" t="s">
        <v>734</v>
      </c>
      <c r="B8724" s="124" t="s">
        <v>11732</v>
      </c>
      <c r="C8724" s="124"/>
      <c r="D8724" s="126">
        <v>1.37</v>
      </c>
      <c r="E8724" s="124" t="s">
        <v>771</v>
      </c>
      <c r="F8724" s="124">
        <v>-4</v>
      </c>
      <c r="G8724" s="2" t="s">
        <v>21309</v>
      </c>
      <c r="H8724" s="130"/>
      <c r="I8724" s="134"/>
      <c r="J8724" s="123">
        <f>IF(OR(tbl_Metraj22[[#This Row],[TARIH]]="",tbl_Metraj22[[#This Row],[TARIH]]="-"),0,IF(tbl_Metraj22[[#This Row],[YUZDE]]=0,tbl_Metraj22[[#This Row],[METRAJ_BETON]],tbl_Metraj22[[#This Row],[YUZDE]]*tbl_Metraj22[[#This Row],[METRAJ_BETON]]))</f>
        <v>0</v>
      </c>
      <c r="K8724" s="2" t="s">
        <v>22407</v>
      </c>
    </row>
    <row r="8725" spans="1:11" ht="14.25" x14ac:dyDescent="0.2">
      <c r="A8725" s="2" t="s">
        <v>734</v>
      </c>
      <c r="B8725" s="124" t="s">
        <v>11733</v>
      </c>
      <c r="C8725" s="124"/>
      <c r="D8725" s="126">
        <v>2</v>
      </c>
      <c r="E8725" s="124" t="s">
        <v>771</v>
      </c>
      <c r="F8725" s="124">
        <v>-4</v>
      </c>
      <c r="G8725" s="2" t="s">
        <v>21310</v>
      </c>
      <c r="H8725" s="130"/>
      <c r="I8725" s="134"/>
      <c r="J8725" s="123">
        <f>IF(OR(tbl_Metraj22[[#This Row],[TARIH]]="",tbl_Metraj22[[#This Row],[TARIH]]="-"),0,IF(tbl_Metraj22[[#This Row],[YUZDE]]=0,tbl_Metraj22[[#This Row],[METRAJ_BETON]],tbl_Metraj22[[#This Row],[YUZDE]]*tbl_Metraj22[[#This Row],[METRAJ_BETON]]))</f>
        <v>0</v>
      </c>
      <c r="K8725" s="2" t="s">
        <v>22499</v>
      </c>
    </row>
    <row r="8726" spans="1:11" ht="14.25" x14ac:dyDescent="0.2">
      <c r="A8726" s="2" t="s">
        <v>734</v>
      </c>
      <c r="B8726" s="124" t="s">
        <v>11734</v>
      </c>
      <c r="C8726" s="124"/>
      <c r="D8726" s="126">
        <v>1.3</v>
      </c>
      <c r="E8726" s="124" t="s">
        <v>771</v>
      </c>
      <c r="F8726" s="124">
        <v>-4</v>
      </c>
      <c r="G8726" s="2" t="s">
        <v>21311</v>
      </c>
      <c r="H8726" s="130"/>
      <c r="I8726" s="134"/>
      <c r="J8726" s="123">
        <f>IF(OR(tbl_Metraj22[[#This Row],[TARIH]]="",tbl_Metraj22[[#This Row],[TARIH]]="-"),0,IF(tbl_Metraj22[[#This Row],[YUZDE]]=0,tbl_Metraj22[[#This Row],[METRAJ_BETON]],tbl_Metraj22[[#This Row],[YUZDE]]*tbl_Metraj22[[#This Row],[METRAJ_BETON]]))</f>
        <v>0</v>
      </c>
      <c r="K8726" s="2" t="s">
        <v>22353</v>
      </c>
    </row>
    <row r="8727" spans="1:11" ht="14.25" x14ac:dyDescent="0.2">
      <c r="A8727" s="2" t="s">
        <v>734</v>
      </c>
      <c r="B8727" s="124" t="s">
        <v>11735</v>
      </c>
      <c r="C8727" s="124"/>
      <c r="D8727" s="126">
        <v>2.2000000000000002</v>
      </c>
      <c r="E8727" s="124" t="s">
        <v>771</v>
      </c>
      <c r="F8727" s="124">
        <v>-4</v>
      </c>
      <c r="G8727" s="2" t="s">
        <v>21312</v>
      </c>
      <c r="H8727" s="130"/>
      <c r="I8727" s="134"/>
      <c r="J8727" s="123">
        <f>IF(OR(tbl_Metraj22[[#This Row],[TARIH]]="",tbl_Metraj22[[#This Row],[TARIH]]="-"),0,IF(tbl_Metraj22[[#This Row],[YUZDE]]=0,tbl_Metraj22[[#This Row],[METRAJ_BETON]],tbl_Metraj22[[#This Row],[YUZDE]]*tbl_Metraj22[[#This Row],[METRAJ_BETON]]))</f>
        <v>0</v>
      </c>
      <c r="K8727" s="2" t="s">
        <v>22349</v>
      </c>
    </row>
    <row r="8728" spans="1:11" ht="14.25" x14ac:dyDescent="0.2">
      <c r="A8728" s="2" t="s">
        <v>734</v>
      </c>
      <c r="B8728" s="124" t="s">
        <v>11736</v>
      </c>
      <c r="C8728" s="124"/>
      <c r="D8728" s="126">
        <v>1.95</v>
      </c>
      <c r="E8728" s="124" t="s">
        <v>771</v>
      </c>
      <c r="F8728" s="124">
        <v>-4</v>
      </c>
      <c r="G8728" s="2" t="s">
        <v>21313</v>
      </c>
      <c r="H8728" s="130"/>
      <c r="I8728" s="134"/>
      <c r="J8728" s="123">
        <f>IF(OR(tbl_Metraj22[[#This Row],[TARIH]]="",tbl_Metraj22[[#This Row],[TARIH]]="-"),0,IF(tbl_Metraj22[[#This Row],[YUZDE]]=0,tbl_Metraj22[[#This Row],[METRAJ_BETON]],tbl_Metraj22[[#This Row],[YUZDE]]*tbl_Metraj22[[#This Row],[METRAJ_BETON]]))</f>
        <v>0</v>
      </c>
      <c r="K8728" s="2" t="s">
        <v>22497</v>
      </c>
    </row>
    <row r="8729" spans="1:11" ht="14.25" x14ac:dyDescent="0.2">
      <c r="A8729" s="2" t="s">
        <v>734</v>
      </c>
      <c r="B8729" s="124" t="s">
        <v>11737</v>
      </c>
      <c r="C8729" s="124"/>
      <c r="D8729" s="126">
        <v>1.17</v>
      </c>
      <c r="E8729" s="124" t="s">
        <v>771</v>
      </c>
      <c r="F8729" s="124">
        <v>-4</v>
      </c>
      <c r="G8729" s="2" t="s">
        <v>21314</v>
      </c>
      <c r="H8729" s="130"/>
      <c r="I8729" s="134"/>
      <c r="J8729" s="123">
        <f>IF(OR(tbl_Metraj22[[#This Row],[TARIH]]="",tbl_Metraj22[[#This Row],[TARIH]]="-"),0,IF(tbl_Metraj22[[#This Row],[YUZDE]]=0,tbl_Metraj22[[#This Row],[METRAJ_BETON]],tbl_Metraj22[[#This Row],[YUZDE]]*tbl_Metraj22[[#This Row],[METRAJ_BETON]]))</f>
        <v>0</v>
      </c>
      <c r="K8729" s="2" t="s">
        <v>22350</v>
      </c>
    </row>
    <row r="8730" spans="1:11" ht="14.25" x14ac:dyDescent="0.2">
      <c r="A8730" s="2" t="s">
        <v>734</v>
      </c>
      <c r="B8730" s="124" t="s">
        <v>11738</v>
      </c>
      <c r="C8730" s="124"/>
      <c r="D8730" s="126">
        <v>1.6</v>
      </c>
      <c r="E8730" s="124" t="s">
        <v>771</v>
      </c>
      <c r="F8730" s="124">
        <v>-4</v>
      </c>
      <c r="G8730" s="2" t="s">
        <v>21315</v>
      </c>
      <c r="H8730" s="130"/>
      <c r="I8730" s="134"/>
      <c r="J8730" s="123">
        <f>IF(OR(tbl_Metraj22[[#This Row],[TARIH]]="",tbl_Metraj22[[#This Row],[TARIH]]="-"),0,IF(tbl_Metraj22[[#This Row],[YUZDE]]=0,tbl_Metraj22[[#This Row],[METRAJ_BETON]],tbl_Metraj22[[#This Row],[YUZDE]]*tbl_Metraj22[[#This Row],[METRAJ_BETON]]))</f>
        <v>0</v>
      </c>
      <c r="K8730" s="2" t="s">
        <v>22368</v>
      </c>
    </row>
    <row r="8731" spans="1:11" ht="14.25" x14ac:dyDescent="0.2">
      <c r="A8731" s="2" t="s">
        <v>734</v>
      </c>
      <c r="B8731" s="124" t="s">
        <v>11739</v>
      </c>
      <c r="C8731" s="124"/>
      <c r="D8731" s="126">
        <v>1.37</v>
      </c>
      <c r="E8731" s="124" t="s">
        <v>771</v>
      </c>
      <c r="F8731" s="124">
        <v>-4</v>
      </c>
      <c r="G8731" s="2" t="s">
        <v>21316</v>
      </c>
      <c r="H8731" s="130"/>
      <c r="I8731" s="134"/>
      <c r="J8731" s="123">
        <f>IF(OR(tbl_Metraj22[[#This Row],[TARIH]]="",tbl_Metraj22[[#This Row],[TARIH]]="-"),0,IF(tbl_Metraj22[[#This Row],[YUZDE]]=0,tbl_Metraj22[[#This Row],[METRAJ_BETON]],tbl_Metraj22[[#This Row],[YUZDE]]*tbl_Metraj22[[#This Row],[METRAJ_BETON]]))</f>
        <v>0</v>
      </c>
      <c r="K8731" s="2" t="s">
        <v>22348</v>
      </c>
    </row>
    <row r="8732" spans="1:11" ht="14.25" x14ac:dyDescent="0.2">
      <c r="A8732" s="2" t="s">
        <v>734</v>
      </c>
      <c r="B8732" s="124" t="s">
        <v>11740</v>
      </c>
      <c r="C8732" s="124"/>
      <c r="D8732" s="126">
        <v>0.28999999999999998</v>
      </c>
      <c r="E8732" s="124" t="s">
        <v>771</v>
      </c>
      <c r="F8732" s="124">
        <v>-4</v>
      </c>
      <c r="G8732" s="2" t="s">
        <v>21317</v>
      </c>
      <c r="H8732" s="130"/>
      <c r="I8732" s="134"/>
      <c r="J8732" s="123">
        <f>IF(OR(tbl_Metraj22[[#This Row],[TARIH]]="",tbl_Metraj22[[#This Row],[TARIH]]="-"),0,IF(tbl_Metraj22[[#This Row],[YUZDE]]=0,tbl_Metraj22[[#This Row],[METRAJ_BETON]],tbl_Metraj22[[#This Row],[YUZDE]]*tbl_Metraj22[[#This Row],[METRAJ_BETON]]))</f>
        <v>0</v>
      </c>
      <c r="K8732" s="2" t="s">
        <v>22367</v>
      </c>
    </row>
    <row r="8733" spans="1:11" ht="14.25" x14ac:dyDescent="0.2">
      <c r="A8733" s="2" t="s">
        <v>734</v>
      </c>
      <c r="B8733" s="124" t="s">
        <v>11741</v>
      </c>
      <c r="C8733" s="124"/>
      <c r="D8733" s="126">
        <v>0.43</v>
      </c>
      <c r="E8733" s="124" t="s">
        <v>771</v>
      </c>
      <c r="F8733" s="124">
        <v>-4</v>
      </c>
      <c r="G8733" s="2" t="s">
        <v>21318</v>
      </c>
      <c r="H8733" s="130"/>
      <c r="I8733" s="134"/>
      <c r="J8733" s="123">
        <f>IF(OR(tbl_Metraj22[[#This Row],[TARIH]]="",tbl_Metraj22[[#This Row],[TARIH]]="-"),0,IF(tbl_Metraj22[[#This Row],[YUZDE]]=0,tbl_Metraj22[[#This Row],[METRAJ_BETON]],tbl_Metraj22[[#This Row],[YUZDE]]*tbl_Metraj22[[#This Row],[METRAJ_BETON]]))</f>
        <v>0</v>
      </c>
      <c r="K8733" s="2" t="s">
        <v>22478</v>
      </c>
    </row>
    <row r="8734" spans="1:11" ht="14.25" x14ac:dyDescent="0.2">
      <c r="A8734" s="2" t="s">
        <v>734</v>
      </c>
      <c r="B8734" s="124" t="s">
        <v>11742</v>
      </c>
      <c r="C8734" s="124"/>
      <c r="D8734" s="126">
        <v>0.28999999999999998</v>
      </c>
      <c r="E8734" s="124" t="s">
        <v>771</v>
      </c>
      <c r="F8734" s="124">
        <v>-4</v>
      </c>
      <c r="G8734" s="2" t="s">
        <v>21319</v>
      </c>
      <c r="H8734" s="130"/>
      <c r="I8734" s="134"/>
      <c r="J8734" s="123">
        <f>IF(OR(tbl_Metraj22[[#This Row],[TARIH]]="",tbl_Metraj22[[#This Row],[TARIH]]="-"),0,IF(tbl_Metraj22[[#This Row],[YUZDE]]=0,tbl_Metraj22[[#This Row],[METRAJ_BETON]],tbl_Metraj22[[#This Row],[YUZDE]]*tbl_Metraj22[[#This Row],[METRAJ_BETON]]))</f>
        <v>0</v>
      </c>
      <c r="K8734" s="2" t="s">
        <v>22380</v>
      </c>
    </row>
    <row r="8735" spans="1:11" ht="14.25" x14ac:dyDescent="0.2">
      <c r="A8735" s="2" t="s">
        <v>734</v>
      </c>
      <c r="B8735" s="124" t="s">
        <v>11743</v>
      </c>
      <c r="C8735" s="124"/>
      <c r="D8735" s="126">
        <v>0.27</v>
      </c>
      <c r="E8735" s="124" t="s">
        <v>771</v>
      </c>
      <c r="F8735" s="124">
        <v>-4</v>
      </c>
      <c r="G8735" s="2" t="s">
        <v>21320</v>
      </c>
      <c r="H8735" s="130"/>
      <c r="I8735" s="134"/>
      <c r="J8735" s="123">
        <f>IF(OR(tbl_Metraj22[[#This Row],[TARIH]]="",tbl_Metraj22[[#This Row],[TARIH]]="-"),0,IF(tbl_Metraj22[[#This Row],[YUZDE]]=0,tbl_Metraj22[[#This Row],[METRAJ_BETON]],tbl_Metraj22[[#This Row],[YUZDE]]*tbl_Metraj22[[#This Row],[METRAJ_BETON]]))</f>
        <v>0</v>
      </c>
      <c r="K8735" s="2" t="s">
        <v>22494</v>
      </c>
    </row>
    <row r="8736" spans="1:11" ht="14.25" x14ac:dyDescent="0.2">
      <c r="A8736" s="2" t="s">
        <v>734</v>
      </c>
      <c r="B8736" s="124" t="s">
        <v>11744</v>
      </c>
      <c r="C8736" s="124"/>
      <c r="D8736" s="126">
        <v>0.32</v>
      </c>
      <c r="E8736" s="124" t="s">
        <v>771</v>
      </c>
      <c r="F8736" s="124">
        <v>-4</v>
      </c>
      <c r="G8736" s="2" t="s">
        <v>21321</v>
      </c>
      <c r="H8736" s="130"/>
      <c r="I8736" s="134"/>
      <c r="J8736" s="123">
        <f>IF(OR(tbl_Metraj22[[#This Row],[TARIH]]="",tbl_Metraj22[[#This Row],[TARIH]]="-"),0,IF(tbl_Metraj22[[#This Row],[YUZDE]]=0,tbl_Metraj22[[#This Row],[METRAJ_BETON]],tbl_Metraj22[[#This Row],[YUZDE]]*tbl_Metraj22[[#This Row],[METRAJ_BETON]]))</f>
        <v>0</v>
      </c>
      <c r="K8736" s="2" t="s">
        <v>22393</v>
      </c>
    </row>
    <row r="8737" spans="1:11" ht="14.25" x14ac:dyDescent="0.2">
      <c r="A8737" s="2" t="s">
        <v>734</v>
      </c>
      <c r="B8737" s="124" t="s">
        <v>11745</v>
      </c>
      <c r="C8737" s="124"/>
      <c r="D8737" s="126">
        <v>0.73</v>
      </c>
      <c r="E8737" s="124" t="s">
        <v>771</v>
      </c>
      <c r="F8737" s="124">
        <v>-4</v>
      </c>
      <c r="G8737" s="2" t="s">
        <v>21322</v>
      </c>
      <c r="H8737" s="130"/>
      <c r="I8737" s="134"/>
      <c r="J8737" s="123">
        <f>IF(OR(tbl_Metraj22[[#This Row],[TARIH]]="",tbl_Metraj22[[#This Row],[TARIH]]="-"),0,IF(tbl_Metraj22[[#This Row],[YUZDE]]=0,tbl_Metraj22[[#This Row],[METRAJ_BETON]],tbl_Metraj22[[#This Row],[YUZDE]]*tbl_Metraj22[[#This Row],[METRAJ_BETON]]))</f>
        <v>0</v>
      </c>
      <c r="K8737" s="2" t="s">
        <v>22345</v>
      </c>
    </row>
    <row r="8738" spans="1:11" ht="14.25" x14ac:dyDescent="0.2">
      <c r="A8738" s="2" t="s">
        <v>734</v>
      </c>
      <c r="B8738" s="124" t="s">
        <v>11746</v>
      </c>
      <c r="C8738" s="124"/>
      <c r="D8738" s="126">
        <v>1.87</v>
      </c>
      <c r="E8738" s="124" t="s">
        <v>771</v>
      </c>
      <c r="F8738" s="124">
        <v>-4</v>
      </c>
      <c r="G8738" s="2" t="s">
        <v>21323</v>
      </c>
      <c r="H8738" s="130"/>
      <c r="I8738" s="134"/>
      <c r="J8738" s="123">
        <f>IF(OR(tbl_Metraj22[[#This Row],[TARIH]]="",tbl_Metraj22[[#This Row],[TARIH]]="-"),0,IF(tbl_Metraj22[[#This Row],[YUZDE]]=0,tbl_Metraj22[[#This Row],[METRAJ_BETON]],tbl_Metraj22[[#This Row],[YUZDE]]*tbl_Metraj22[[#This Row],[METRAJ_BETON]]))</f>
        <v>0</v>
      </c>
      <c r="K8738" s="2" t="s">
        <v>22377</v>
      </c>
    </row>
    <row r="8739" spans="1:11" ht="14.25" x14ac:dyDescent="0.2">
      <c r="A8739" s="2" t="s">
        <v>734</v>
      </c>
      <c r="B8739" s="124" t="s">
        <v>11747</v>
      </c>
      <c r="C8739" s="124"/>
      <c r="D8739" s="126">
        <v>0.7</v>
      </c>
      <c r="E8739" s="124" t="s">
        <v>771</v>
      </c>
      <c r="F8739" s="124">
        <v>-4</v>
      </c>
      <c r="G8739" s="2" t="s">
        <v>21324</v>
      </c>
      <c r="H8739" s="130"/>
      <c r="I8739" s="134"/>
      <c r="J8739" s="123">
        <f>IF(OR(tbl_Metraj22[[#This Row],[TARIH]]="",tbl_Metraj22[[#This Row],[TARIH]]="-"),0,IF(tbl_Metraj22[[#This Row],[YUZDE]]=0,tbl_Metraj22[[#This Row],[METRAJ_BETON]],tbl_Metraj22[[#This Row],[YUZDE]]*tbl_Metraj22[[#This Row],[METRAJ_BETON]]))</f>
        <v>0</v>
      </c>
      <c r="K8739" s="2" t="s">
        <v>22375</v>
      </c>
    </row>
    <row r="8740" spans="1:11" ht="14.25" x14ac:dyDescent="0.2">
      <c r="A8740" s="2" t="s">
        <v>734</v>
      </c>
      <c r="B8740" s="124" t="s">
        <v>11748</v>
      </c>
      <c r="C8740" s="124"/>
      <c r="D8740" s="126">
        <v>0.25</v>
      </c>
      <c r="E8740" s="124" t="s">
        <v>771</v>
      </c>
      <c r="F8740" s="124">
        <v>-4</v>
      </c>
      <c r="G8740" s="2" t="s">
        <v>21325</v>
      </c>
      <c r="H8740" s="130"/>
      <c r="I8740" s="134"/>
      <c r="J8740" s="123">
        <f>IF(OR(tbl_Metraj22[[#This Row],[TARIH]]="",tbl_Metraj22[[#This Row],[TARIH]]="-"),0,IF(tbl_Metraj22[[#This Row],[YUZDE]]=0,tbl_Metraj22[[#This Row],[METRAJ_BETON]],tbl_Metraj22[[#This Row],[YUZDE]]*tbl_Metraj22[[#This Row],[METRAJ_BETON]]))</f>
        <v>0</v>
      </c>
      <c r="K8740" s="2" t="e">
        <v>#N/A</v>
      </c>
    </row>
    <row r="8741" spans="1:11" ht="14.25" x14ac:dyDescent="0.2">
      <c r="A8741" s="2" t="s">
        <v>734</v>
      </c>
      <c r="B8741" s="124" t="s">
        <v>11749</v>
      </c>
      <c r="C8741" s="124"/>
      <c r="D8741" s="126">
        <v>0.49</v>
      </c>
      <c r="E8741" s="124" t="s">
        <v>771</v>
      </c>
      <c r="F8741" s="124">
        <v>-4</v>
      </c>
      <c r="G8741" s="2" t="s">
        <v>21326</v>
      </c>
      <c r="H8741" s="130"/>
      <c r="I8741" s="134"/>
      <c r="J8741" s="123">
        <f>IF(OR(tbl_Metraj22[[#This Row],[TARIH]]="",tbl_Metraj22[[#This Row],[TARIH]]="-"),0,IF(tbl_Metraj22[[#This Row],[YUZDE]]=0,tbl_Metraj22[[#This Row],[METRAJ_BETON]],tbl_Metraj22[[#This Row],[YUZDE]]*tbl_Metraj22[[#This Row],[METRAJ_BETON]]))</f>
        <v>0</v>
      </c>
      <c r="K8741" s="2" t="s">
        <v>22508</v>
      </c>
    </row>
    <row r="8742" spans="1:11" ht="14.25" x14ac:dyDescent="0.2">
      <c r="A8742" s="2" t="s">
        <v>734</v>
      </c>
      <c r="B8742" s="124" t="s">
        <v>11750</v>
      </c>
      <c r="C8742" s="124"/>
      <c r="D8742" s="126">
        <v>1.54</v>
      </c>
      <c r="E8742" s="124" t="s">
        <v>771</v>
      </c>
      <c r="F8742" s="124">
        <v>-4</v>
      </c>
      <c r="G8742" s="2" t="s">
        <v>21327</v>
      </c>
      <c r="H8742" s="130"/>
      <c r="I8742" s="134"/>
      <c r="J8742" s="123">
        <f>IF(OR(tbl_Metraj22[[#This Row],[TARIH]]="",tbl_Metraj22[[#This Row],[TARIH]]="-"),0,IF(tbl_Metraj22[[#This Row],[YUZDE]]=0,tbl_Metraj22[[#This Row],[METRAJ_BETON]],tbl_Metraj22[[#This Row],[YUZDE]]*tbl_Metraj22[[#This Row],[METRAJ_BETON]]))</f>
        <v>0</v>
      </c>
      <c r="K8742" s="2" t="s">
        <v>22416</v>
      </c>
    </row>
    <row r="8743" spans="1:11" ht="14.25" x14ac:dyDescent="0.2">
      <c r="A8743" s="2" t="s">
        <v>734</v>
      </c>
      <c r="B8743" s="124" t="s">
        <v>11751</v>
      </c>
      <c r="C8743" s="124"/>
      <c r="D8743" s="126">
        <v>1.2</v>
      </c>
      <c r="E8743" s="124" t="s">
        <v>771</v>
      </c>
      <c r="F8743" s="124">
        <v>-4</v>
      </c>
      <c r="G8743" s="2" t="s">
        <v>21328</v>
      </c>
      <c r="H8743" s="130"/>
      <c r="I8743" s="134"/>
      <c r="J8743" s="123">
        <f>IF(OR(tbl_Metraj22[[#This Row],[TARIH]]="",tbl_Metraj22[[#This Row],[TARIH]]="-"),0,IF(tbl_Metraj22[[#This Row],[YUZDE]]=0,tbl_Metraj22[[#This Row],[METRAJ_BETON]],tbl_Metraj22[[#This Row],[YUZDE]]*tbl_Metraj22[[#This Row],[METRAJ_BETON]]))</f>
        <v>0</v>
      </c>
      <c r="K8743" s="2" t="s">
        <v>22396</v>
      </c>
    </row>
    <row r="8744" spans="1:11" ht="14.25" x14ac:dyDescent="0.2">
      <c r="A8744" s="2" t="s">
        <v>734</v>
      </c>
      <c r="B8744" s="124" t="s">
        <v>11752</v>
      </c>
      <c r="C8744" s="124"/>
      <c r="D8744" s="126">
        <v>1.46</v>
      </c>
      <c r="E8744" s="124" t="s">
        <v>771</v>
      </c>
      <c r="F8744" s="124">
        <v>-4</v>
      </c>
      <c r="G8744" s="2" t="s">
        <v>21329</v>
      </c>
      <c r="H8744" s="130"/>
      <c r="I8744" s="134"/>
      <c r="J8744" s="123">
        <f>IF(OR(tbl_Metraj22[[#This Row],[TARIH]]="",tbl_Metraj22[[#This Row],[TARIH]]="-"),0,IF(tbl_Metraj22[[#This Row],[YUZDE]]=0,tbl_Metraj22[[#This Row],[METRAJ_BETON]],tbl_Metraj22[[#This Row],[YUZDE]]*tbl_Metraj22[[#This Row],[METRAJ_BETON]]))</f>
        <v>0</v>
      </c>
      <c r="K8744" s="2" t="s">
        <v>23355</v>
      </c>
    </row>
    <row r="8745" spans="1:11" ht="14.25" x14ac:dyDescent="0.2">
      <c r="A8745" s="2" t="s">
        <v>734</v>
      </c>
      <c r="B8745" s="124" t="s">
        <v>11753</v>
      </c>
      <c r="C8745" s="124"/>
      <c r="D8745" s="126">
        <v>1.57</v>
      </c>
      <c r="E8745" s="124" t="s">
        <v>771</v>
      </c>
      <c r="F8745" s="124">
        <v>-4</v>
      </c>
      <c r="G8745" s="2" t="s">
        <v>21330</v>
      </c>
      <c r="H8745" s="130"/>
      <c r="I8745" s="134"/>
      <c r="J8745" s="123">
        <f>IF(OR(tbl_Metraj22[[#This Row],[TARIH]]="",tbl_Metraj22[[#This Row],[TARIH]]="-"),0,IF(tbl_Metraj22[[#This Row],[YUZDE]]=0,tbl_Metraj22[[#This Row],[METRAJ_BETON]],tbl_Metraj22[[#This Row],[YUZDE]]*tbl_Metraj22[[#This Row],[METRAJ_BETON]]))</f>
        <v>0</v>
      </c>
      <c r="K8745" s="2" t="s">
        <v>22430</v>
      </c>
    </row>
    <row r="8746" spans="1:11" ht="14.25" x14ac:dyDescent="0.2">
      <c r="A8746" s="2" t="s">
        <v>734</v>
      </c>
      <c r="B8746" s="124" t="s">
        <v>11754</v>
      </c>
      <c r="C8746" s="124"/>
      <c r="D8746" s="126">
        <v>1.17</v>
      </c>
      <c r="E8746" s="124" t="s">
        <v>771</v>
      </c>
      <c r="F8746" s="124">
        <v>-4</v>
      </c>
      <c r="G8746" s="2" t="s">
        <v>21331</v>
      </c>
      <c r="H8746" s="130"/>
      <c r="I8746" s="134"/>
      <c r="J8746" s="123">
        <f>IF(OR(tbl_Metraj22[[#This Row],[TARIH]]="",tbl_Metraj22[[#This Row],[TARIH]]="-"),0,IF(tbl_Metraj22[[#This Row],[YUZDE]]=0,tbl_Metraj22[[#This Row],[METRAJ_BETON]],tbl_Metraj22[[#This Row],[YUZDE]]*tbl_Metraj22[[#This Row],[METRAJ_BETON]]))</f>
        <v>0</v>
      </c>
      <c r="K8746" s="2" t="s">
        <v>22398</v>
      </c>
    </row>
    <row r="8747" spans="1:11" ht="14.25" x14ac:dyDescent="0.2">
      <c r="A8747" s="2" t="s">
        <v>734</v>
      </c>
      <c r="B8747" s="124" t="s">
        <v>11755</v>
      </c>
      <c r="C8747" s="124"/>
      <c r="D8747" s="126">
        <v>1.35</v>
      </c>
      <c r="E8747" s="124" t="s">
        <v>771</v>
      </c>
      <c r="F8747" s="124">
        <v>-4</v>
      </c>
      <c r="G8747" s="2" t="s">
        <v>21332</v>
      </c>
      <c r="H8747" s="130"/>
      <c r="I8747" s="134"/>
      <c r="J8747" s="123">
        <f>IF(OR(tbl_Metraj22[[#This Row],[TARIH]]="",tbl_Metraj22[[#This Row],[TARIH]]="-"),0,IF(tbl_Metraj22[[#This Row],[YUZDE]]=0,tbl_Metraj22[[#This Row],[METRAJ_BETON]],tbl_Metraj22[[#This Row],[YUZDE]]*tbl_Metraj22[[#This Row],[METRAJ_BETON]]))</f>
        <v>0</v>
      </c>
      <c r="K8747" s="2" t="s">
        <v>22370</v>
      </c>
    </row>
    <row r="8748" spans="1:11" ht="14.25" x14ac:dyDescent="0.2">
      <c r="A8748" s="2" t="s">
        <v>734</v>
      </c>
      <c r="B8748" s="124" t="s">
        <v>11756</v>
      </c>
      <c r="C8748" s="124"/>
      <c r="D8748" s="126">
        <v>1.08</v>
      </c>
      <c r="E8748" s="124" t="s">
        <v>771</v>
      </c>
      <c r="F8748" s="124">
        <v>-4</v>
      </c>
      <c r="G8748" s="2" t="s">
        <v>21333</v>
      </c>
      <c r="H8748" s="130"/>
      <c r="I8748" s="134"/>
      <c r="J8748" s="123">
        <f>IF(OR(tbl_Metraj22[[#This Row],[TARIH]]="",tbl_Metraj22[[#This Row],[TARIH]]="-"),0,IF(tbl_Metraj22[[#This Row],[YUZDE]]=0,tbl_Metraj22[[#This Row],[METRAJ_BETON]],tbl_Metraj22[[#This Row],[YUZDE]]*tbl_Metraj22[[#This Row],[METRAJ_BETON]]))</f>
        <v>0</v>
      </c>
      <c r="K8748" s="2" t="s">
        <v>22402</v>
      </c>
    </row>
    <row r="8749" spans="1:11" ht="14.25" x14ac:dyDescent="0.2">
      <c r="A8749" s="2" t="s">
        <v>734</v>
      </c>
      <c r="B8749" s="124" t="s">
        <v>11757</v>
      </c>
      <c r="C8749" s="124"/>
      <c r="D8749" s="126">
        <v>1.36</v>
      </c>
      <c r="E8749" s="124" t="s">
        <v>771</v>
      </c>
      <c r="F8749" s="124">
        <v>-4</v>
      </c>
      <c r="G8749" s="2" t="s">
        <v>21334</v>
      </c>
      <c r="H8749" s="130"/>
      <c r="I8749" s="134"/>
      <c r="J8749" s="123">
        <f>IF(OR(tbl_Metraj22[[#This Row],[TARIH]]="",tbl_Metraj22[[#This Row],[TARIH]]="-"),0,IF(tbl_Metraj22[[#This Row],[YUZDE]]=0,tbl_Metraj22[[#This Row],[METRAJ_BETON]],tbl_Metraj22[[#This Row],[YUZDE]]*tbl_Metraj22[[#This Row],[METRAJ_BETON]]))</f>
        <v>0</v>
      </c>
      <c r="K8749" s="2" t="s">
        <v>22408</v>
      </c>
    </row>
    <row r="8750" spans="1:11" ht="14.25" x14ac:dyDescent="0.2">
      <c r="A8750" s="2" t="s">
        <v>734</v>
      </c>
      <c r="B8750" s="124" t="s">
        <v>11758</v>
      </c>
      <c r="C8750" s="124"/>
      <c r="D8750" s="126">
        <v>1.08</v>
      </c>
      <c r="E8750" s="124" t="s">
        <v>771</v>
      </c>
      <c r="F8750" s="124">
        <v>-4</v>
      </c>
      <c r="G8750" s="2" t="s">
        <v>21335</v>
      </c>
      <c r="H8750" s="130"/>
      <c r="I8750" s="134"/>
      <c r="J8750" s="123">
        <f>IF(OR(tbl_Metraj22[[#This Row],[TARIH]]="",tbl_Metraj22[[#This Row],[TARIH]]="-"),0,IF(tbl_Metraj22[[#This Row],[YUZDE]]=0,tbl_Metraj22[[#This Row],[METRAJ_BETON]],tbl_Metraj22[[#This Row],[YUZDE]]*tbl_Metraj22[[#This Row],[METRAJ_BETON]]))</f>
        <v>0</v>
      </c>
      <c r="K8750" s="2" t="s">
        <v>22406</v>
      </c>
    </row>
    <row r="8751" spans="1:11" ht="14.25" x14ac:dyDescent="0.2">
      <c r="A8751" s="2" t="s">
        <v>734</v>
      </c>
      <c r="B8751" s="124" t="s">
        <v>11759</v>
      </c>
      <c r="C8751" s="124"/>
      <c r="D8751" s="126">
        <v>1.32</v>
      </c>
      <c r="E8751" s="124" t="s">
        <v>771</v>
      </c>
      <c r="F8751" s="124">
        <v>-4</v>
      </c>
      <c r="G8751" s="2" t="s">
        <v>21336</v>
      </c>
      <c r="H8751" s="130"/>
      <c r="I8751" s="134"/>
      <c r="J8751" s="123">
        <f>IF(OR(tbl_Metraj22[[#This Row],[TARIH]]="",tbl_Metraj22[[#This Row],[TARIH]]="-"),0,IF(tbl_Metraj22[[#This Row],[YUZDE]]=0,tbl_Metraj22[[#This Row],[METRAJ_BETON]],tbl_Metraj22[[#This Row],[YUZDE]]*tbl_Metraj22[[#This Row],[METRAJ_BETON]]))</f>
        <v>0</v>
      </c>
      <c r="K8751" s="2" t="s">
        <v>22354</v>
      </c>
    </row>
    <row r="8752" spans="1:11" ht="14.25" x14ac:dyDescent="0.2">
      <c r="A8752" s="2" t="s">
        <v>734</v>
      </c>
      <c r="B8752" s="124" t="s">
        <v>11760</v>
      </c>
      <c r="C8752" s="124"/>
      <c r="D8752" s="126">
        <v>1.62</v>
      </c>
      <c r="E8752" s="124" t="s">
        <v>771</v>
      </c>
      <c r="F8752" s="124">
        <v>-4</v>
      </c>
      <c r="G8752" s="2" t="s">
        <v>21337</v>
      </c>
      <c r="H8752" s="130"/>
      <c r="I8752" s="134"/>
      <c r="J8752" s="123">
        <f>IF(OR(tbl_Metraj22[[#This Row],[TARIH]]="",tbl_Metraj22[[#This Row],[TARIH]]="-"),0,IF(tbl_Metraj22[[#This Row],[YUZDE]]=0,tbl_Metraj22[[#This Row],[METRAJ_BETON]],tbl_Metraj22[[#This Row],[YUZDE]]*tbl_Metraj22[[#This Row],[METRAJ_BETON]]))</f>
        <v>0</v>
      </c>
      <c r="K8752" s="2" t="s">
        <v>22411</v>
      </c>
    </row>
    <row r="8753" spans="1:11" ht="14.25" x14ac:dyDescent="0.2">
      <c r="A8753" s="2" t="s">
        <v>734</v>
      </c>
      <c r="B8753" s="124" t="s">
        <v>11761</v>
      </c>
      <c r="C8753" s="124"/>
      <c r="D8753" s="126">
        <v>1.76</v>
      </c>
      <c r="E8753" s="124" t="s">
        <v>771</v>
      </c>
      <c r="F8753" s="124">
        <v>-4</v>
      </c>
      <c r="G8753" s="2" t="s">
        <v>21338</v>
      </c>
      <c r="H8753" s="130"/>
      <c r="I8753" s="134"/>
      <c r="J8753" s="123">
        <f>IF(OR(tbl_Metraj22[[#This Row],[TARIH]]="",tbl_Metraj22[[#This Row],[TARIH]]="-"),0,IF(tbl_Metraj22[[#This Row],[YUZDE]]=0,tbl_Metraj22[[#This Row],[METRAJ_BETON]],tbl_Metraj22[[#This Row],[YUZDE]]*tbl_Metraj22[[#This Row],[METRAJ_BETON]]))</f>
        <v>0</v>
      </c>
      <c r="K8753" s="2" t="s">
        <v>22360</v>
      </c>
    </row>
    <row r="8754" spans="1:11" ht="14.25" x14ac:dyDescent="0.2">
      <c r="A8754" s="2" t="s">
        <v>734</v>
      </c>
      <c r="B8754" s="124" t="s">
        <v>11762</v>
      </c>
      <c r="C8754" s="124"/>
      <c r="D8754" s="126">
        <v>1.51</v>
      </c>
      <c r="E8754" s="124" t="s">
        <v>771</v>
      </c>
      <c r="F8754" s="124">
        <v>-4</v>
      </c>
      <c r="G8754" s="2" t="s">
        <v>21339</v>
      </c>
      <c r="H8754" s="130"/>
      <c r="I8754" s="134"/>
      <c r="J8754" s="123">
        <f>IF(OR(tbl_Metraj22[[#This Row],[TARIH]]="",tbl_Metraj22[[#This Row],[TARIH]]="-"),0,IF(tbl_Metraj22[[#This Row],[YUZDE]]=0,tbl_Metraj22[[#This Row],[METRAJ_BETON]],tbl_Metraj22[[#This Row],[YUZDE]]*tbl_Metraj22[[#This Row],[METRAJ_BETON]]))</f>
        <v>0</v>
      </c>
      <c r="K8754" s="2" t="s">
        <v>22490</v>
      </c>
    </row>
    <row r="8755" spans="1:11" ht="14.25" x14ac:dyDescent="0.2">
      <c r="A8755" s="2" t="s">
        <v>734</v>
      </c>
      <c r="B8755" s="124" t="s">
        <v>11763</v>
      </c>
      <c r="C8755" s="124"/>
      <c r="D8755" s="126">
        <v>1.1200000000000001</v>
      </c>
      <c r="E8755" s="124" t="s">
        <v>771</v>
      </c>
      <c r="F8755" s="124">
        <v>-4</v>
      </c>
      <c r="G8755" s="2" t="s">
        <v>21340</v>
      </c>
      <c r="H8755" s="130"/>
      <c r="I8755" s="134"/>
      <c r="J8755" s="123">
        <f>IF(OR(tbl_Metraj22[[#This Row],[TARIH]]="",tbl_Metraj22[[#This Row],[TARIH]]="-"),0,IF(tbl_Metraj22[[#This Row],[YUZDE]]=0,tbl_Metraj22[[#This Row],[METRAJ_BETON]],tbl_Metraj22[[#This Row],[YUZDE]]*tbl_Metraj22[[#This Row],[METRAJ_BETON]]))</f>
        <v>0</v>
      </c>
      <c r="K8755" s="2" t="s">
        <v>22392</v>
      </c>
    </row>
    <row r="8756" spans="1:11" ht="14.25" x14ac:dyDescent="0.2">
      <c r="A8756" s="2" t="s">
        <v>734</v>
      </c>
      <c r="B8756" s="124" t="s">
        <v>11764</v>
      </c>
      <c r="C8756" s="124"/>
      <c r="D8756" s="126">
        <v>1.18</v>
      </c>
      <c r="E8756" s="124" t="s">
        <v>771</v>
      </c>
      <c r="F8756" s="124">
        <v>-4</v>
      </c>
      <c r="G8756" s="2" t="s">
        <v>21341</v>
      </c>
      <c r="H8756" s="130"/>
      <c r="I8756" s="134"/>
      <c r="J8756" s="123">
        <f>IF(OR(tbl_Metraj22[[#This Row],[TARIH]]="",tbl_Metraj22[[#This Row],[TARIH]]="-"),0,IF(tbl_Metraj22[[#This Row],[YUZDE]]=0,tbl_Metraj22[[#This Row],[METRAJ_BETON]],tbl_Metraj22[[#This Row],[YUZDE]]*tbl_Metraj22[[#This Row],[METRAJ_BETON]]))</f>
        <v>0</v>
      </c>
      <c r="K8756" s="2" t="s">
        <v>22422</v>
      </c>
    </row>
    <row r="8757" spans="1:11" ht="14.25" x14ac:dyDescent="0.2">
      <c r="A8757" s="2" t="s">
        <v>734</v>
      </c>
      <c r="B8757" s="124" t="s">
        <v>11765</v>
      </c>
      <c r="C8757" s="124"/>
      <c r="D8757" s="126">
        <v>3.98</v>
      </c>
      <c r="E8757" s="124" t="s">
        <v>771</v>
      </c>
      <c r="F8757" s="124">
        <v>-4</v>
      </c>
      <c r="G8757" s="2" t="s">
        <v>21342</v>
      </c>
      <c r="H8757" s="130"/>
      <c r="I8757" s="134"/>
      <c r="J8757" s="123">
        <f>IF(OR(tbl_Metraj22[[#This Row],[TARIH]]="",tbl_Metraj22[[#This Row],[TARIH]]="-"),0,IF(tbl_Metraj22[[#This Row],[YUZDE]]=0,tbl_Metraj22[[#This Row],[METRAJ_BETON]],tbl_Metraj22[[#This Row],[YUZDE]]*tbl_Metraj22[[#This Row],[METRAJ_BETON]]))</f>
        <v>0</v>
      </c>
      <c r="K8757" s="2" t="s">
        <v>22403</v>
      </c>
    </row>
    <row r="8758" spans="1:11" ht="14.25" x14ac:dyDescent="0.2">
      <c r="A8758" s="2" t="s">
        <v>734</v>
      </c>
      <c r="B8758" s="124" t="s">
        <v>11766</v>
      </c>
      <c r="C8758" s="124"/>
      <c r="D8758" s="126">
        <v>2.54</v>
      </c>
      <c r="E8758" s="124" t="s">
        <v>771</v>
      </c>
      <c r="F8758" s="124">
        <v>-4</v>
      </c>
      <c r="G8758" s="2" t="s">
        <v>21343</v>
      </c>
      <c r="H8758" s="130"/>
      <c r="I8758" s="134"/>
      <c r="J8758" s="123">
        <f>IF(OR(tbl_Metraj22[[#This Row],[TARIH]]="",tbl_Metraj22[[#This Row],[TARIH]]="-"),0,IF(tbl_Metraj22[[#This Row],[YUZDE]]=0,tbl_Metraj22[[#This Row],[METRAJ_BETON]],tbl_Metraj22[[#This Row],[YUZDE]]*tbl_Metraj22[[#This Row],[METRAJ_BETON]]))</f>
        <v>0</v>
      </c>
      <c r="K8758" s="2" t="s">
        <v>22413</v>
      </c>
    </row>
    <row r="8759" spans="1:11" ht="14.25" x14ac:dyDescent="0.2">
      <c r="A8759" s="2" t="s">
        <v>734</v>
      </c>
      <c r="B8759" s="124" t="s">
        <v>11767</v>
      </c>
      <c r="C8759" s="124"/>
      <c r="D8759" s="126">
        <v>1.6</v>
      </c>
      <c r="E8759" s="124" t="s">
        <v>771</v>
      </c>
      <c r="F8759" s="124">
        <v>-4</v>
      </c>
      <c r="G8759" s="2" t="s">
        <v>21344</v>
      </c>
      <c r="H8759" s="130"/>
      <c r="I8759" s="134"/>
      <c r="J8759" s="123">
        <f>IF(OR(tbl_Metraj22[[#This Row],[TARIH]]="",tbl_Metraj22[[#This Row],[TARIH]]="-"),0,IF(tbl_Metraj22[[#This Row],[YUZDE]]=0,tbl_Metraj22[[#This Row],[METRAJ_BETON]],tbl_Metraj22[[#This Row],[YUZDE]]*tbl_Metraj22[[#This Row],[METRAJ_BETON]]))</f>
        <v>0</v>
      </c>
      <c r="K8759" s="2" t="s">
        <v>22461</v>
      </c>
    </row>
    <row r="8760" spans="1:11" ht="14.25" x14ac:dyDescent="0.2">
      <c r="A8760" s="2" t="s">
        <v>734</v>
      </c>
      <c r="B8760" s="124" t="s">
        <v>11768</v>
      </c>
      <c r="C8760" s="124"/>
      <c r="D8760" s="126">
        <v>2.11</v>
      </c>
      <c r="E8760" s="124" t="s">
        <v>771</v>
      </c>
      <c r="F8760" s="124">
        <v>-4</v>
      </c>
      <c r="G8760" s="2" t="s">
        <v>21345</v>
      </c>
      <c r="H8760" s="130"/>
      <c r="I8760" s="134"/>
      <c r="J8760" s="123">
        <f>IF(OR(tbl_Metraj22[[#This Row],[TARIH]]="",tbl_Metraj22[[#This Row],[TARIH]]="-"),0,IF(tbl_Metraj22[[#This Row],[YUZDE]]=0,tbl_Metraj22[[#This Row],[METRAJ_BETON]],tbl_Metraj22[[#This Row],[YUZDE]]*tbl_Metraj22[[#This Row],[METRAJ_BETON]]))</f>
        <v>0</v>
      </c>
      <c r="K8760" s="2" t="s">
        <v>22415</v>
      </c>
    </row>
    <row r="8761" spans="1:11" ht="14.25" x14ac:dyDescent="0.2">
      <c r="A8761" s="2" t="s">
        <v>734</v>
      </c>
      <c r="B8761" s="124" t="s">
        <v>11769</v>
      </c>
      <c r="C8761" s="124"/>
      <c r="D8761" s="126">
        <v>1.23</v>
      </c>
      <c r="E8761" s="124" t="s">
        <v>771</v>
      </c>
      <c r="F8761" s="124">
        <v>-4</v>
      </c>
      <c r="G8761" s="2" t="s">
        <v>21346</v>
      </c>
      <c r="H8761" s="130"/>
      <c r="I8761" s="134"/>
      <c r="J8761" s="123">
        <f>IF(OR(tbl_Metraj22[[#This Row],[TARIH]]="",tbl_Metraj22[[#This Row],[TARIH]]="-"),0,IF(tbl_Metraj22[[#This Row],[YUZDE]]=0,tbl_Metraj22[[#This Row],[METRAJ_BETON]],tbl_Metraj22[[#This Row],[YUZDE]]*tbl_Metraj22[[#This Row],[METRAJ_BETON]]))</f>
        <v>0</v>
      </c>
      <c r="K8761" s="2" t="s">
        <v>22400</v>
      </c>
    </row>
    <row r="8762" spans="1:11" ht="14.25" x14ac:dyDescent="0.2">
      <c r="A8762" s="2" t="s">
        <v>734</v>
      </c>
      <c r="B8762" s="124" t="s">
        <v>11770</v>
      </c>
      <c r="C8762" s="124"/>
      <c r="D8762" s="126">
        <v>0.61</v>
      </c>
      <c r="E8762" s="124" t="s">
        <v>771</v>
      </c>
      <c r="F8762" s="124">
        <v>-4</v>
      </c>
      <c r="G8762" s="2" t="s">
        <v>21347</v>
      </c>
      <c r="H8762" s="130"/>
      <c r="I8762" s="134"/>
      <c r="J8762" s="123">
        <f>IF(OR(tbl_Metraj22[[#This Row],[TARIH]]="",tbl_Metraj22[[#This Row],[TARIH]]="-"),0,IF(tbl_Metraj22[[#This Row],[YUZDE]]=0,tbl_Metraj22[[#This Row],[METRAJ_BETON]],tbl_Metraj22[[#This Row],[YUZDE]]*tbl_Metraj22[[#This Row],[METRAJ_BETON]]))</f>
        <v>0</v>
      </c>
      <c r="K8762" s="2" t="s">
        <v>22361</v>
      </c>
    </row>
    <row r="8763" spans="1:11" ht="14.25" x14ac:dyDescent="0.2">
      <c r="A8763" s="2" t="s">
        <v>734</v>
      </c>
      <c r="B8763" s="124" t="s">
        <v>11771</v>
      </c>
      <c r="C8763" s="124"/>
      <c r="D8763" s="126">
        <v>0.28000000000000003</v>
      </c>
      <c r="E8763" s="124" t="s">
        <v>771</v>
      </c>
      <c r="F8763" s="124">
        <v>-4</v>
      </c>
      <c r="G8763" s="2" t="s">
        <v>21348</v>
      </c>
      <c r="H8763" s="130"/>
      <c r="I8763" s="134"/>
      <c r="J8763" s="123">
        <f>IF(OR(tbl_Metraj22[[#This Row],[TARIH]]="",tbl_Metraj22[[#This Row],[TARIH]]="-"),0,IF(tbl_Metraj22[[#This Row],[YUZDE]]=0,tbl_Metraj22[[#This Row],[METRAJ_BETON]],tbl_Metraj22[[#This Row],[YUZDE]]*tbl_Metraj22[[#This Row],[METRAJ_BETON]]))</f>
        <v>0</v>
      </c>
      <c r="K8763" s="2" t="s">
        <v>22510</v>
      </c>
    </row>
    <row r="8764" spans="1:11" ht="14.25" x14ac:dyDescent="0.2">
      <c r="A8764" s="2" t="s">
        <v>734</v>
      </c>
      <c r="B8764" s="124" t="s">
        <v>11772</v>
      </c>
      <c r="C8764" s="124"/>
      <c r="D8764" s="126">
        <v>1.85</v>
      </c>
      <c r="E8764" s="124" t="s">
        <v>771</v>
      </c>
      <c r="F8764" s="124">
        <v>-4</v>
      </c>
      <c r="G8764" s="2" t="s">
        <v>21349</v>
      </c>
      <c r="H8764" s="130"/>
      <c r="I8764" s="134"/>
      <c r="J8764" s="123">
        <f>IF(OR(tbl_Metraj22[[#This Row],[TARIH]]="",tbl_Metraj22[[#This Row],[TARIH]]="-"),0,IF(tbl_Metraj22[[#This Row],[YUZDE]]=0,tbl_Metraj22[[#This Row],[METRAJ_BETON]],tbl_Metraj22[[#This Row],[YUZDE]]*tbl_Metraj22[[#This Row],[METRAJ_BETON]]))</f>
        <v>0</v>
      </c>
      <c r="K8764" s="2" t="s">
        <v>22443</v>
      </c>
    </row>
    <row r="8765" spans="1:11" ht="14.25" x14ac:dyDescent="0.2">
      <c r="A8765" s="2" t="s">
        <v>734</v>
      </c>
      <c r="B8765" s="124" t="s">
        <v>11773</v>
      </c>
      <c r="C8765" s="124"/>
      <c r="D8765" s="126">
        <v>1.47</v>
      </c>
      <c r="E8765" s="124" t="s">
        <v>771</v>
      </c>
      <c r="F8765" s="124">
        <v>-4</v>
      </c>
      <c r="G8765" s="2" t="s">
        <v>21350</v>
      </c>
      <c r="H8765" s="130"/>
      <c r="I8765" s="134"/>
      <c r="J8765" s="123">
        <f>IF(OR(tbl_Metraj22[[#This Row],[TARIH]]="",tbl_Metraj22[[#This Row],[TARIH]]="-"),0,IF(tbl_Metraj22[[#This Row],[YUZDE]]=0,tbl_Metraj22[[#This Row],[METRAJ_BETON]],tbl_Metraj22[[#This Row],[YUZDE]]*tbl_Metraj22[[#This Row],[METRAJ_BETON]]))</f>
        <v>0</v>
      </c>
      <c r="K8765" s="2" t="s">
        <v>22369</v>
      </c>
    </row>
    <row r="8766" spans="1:11" ht="14.25" x14ac:dyDescent="0.2">
      <c r="A8766" s="2" t="s">
        <v>734</v>
      </c>
      <c r="B8766" s="124" t="s">
        <v>11774</v>
      </c>
      <c r="C8766" s="124"/>
      <c r="D8766" s="126">
        <v>1.55</v>
      </c>
      <c r="E8766" s="124" t="s">
        <v>771</v>
      </c>
      <c r="F8766" s="124">
        <v>-4</v>
      </c>
      <c r="G8766" s="2" t="s">
        <v>21351</v>
      </c>
      <c r="H8766" s="130"/>
      <c r="I8766" s="134"/>
      <c r="J8766" s="123">
        <f>IF(OR(tbl_Metraj22[[#This Row],[TARIH]]="",tbl_Metraj22[[#This Row],[TARIH]]="-"),0,IF(tbl_Metraj22[[#This Row],[YUZDE]]=0,tbl_Metraj22[[#This Row],[METRAJ_BETON]],tbl_Metraj22[[#This Row],[YUZDE]]*tbl_Metraj22[[#This Row],[METRAJ_BETON]]))</f>
        <v>0</v>
      </c>
      <c r="K8766" s="2" t="s">
        <v>22439</v>
      </c>
    </row>
    <row r="8767" spans="1:11" ht="14.25" x14ac:dyDescent="0.2">
      <c r="A8767" s="2" t="s">
        <v>734</v>
      </c>
      <c r="B8767" s="124" t="s">
        <v>11775</v>
      </c>
      <c r="C8767" s="124"/>
      <c r="D8767" s="126">
        <v>0.59</v>
      </c>
      <c r="E8767" s="124" t="s">
        <v>771</v>
      </c>
      <c r="F8767" s="124">
        <v>-4</v>
      </c>
      <c r="G8767" s="2" t="s">
        <v>21352</v>
      </c>
      <c r="H8767" s="130"/>
      <c r="I8767" s="134"/>
      <c r="J8767" s="123">
        <f>IF(OR(tbl_Metraj22[[#This Row],[TARIH]]="",tbl_Metraj22[[#This Row],[TARIH]]="-"),0,IF(tbl_Metraj22[[#This Row],[YUZDE]]=0,tbl_Metraj22[[#This Row],[METRAJ_BETON]],tbl_Metraj22[[#This Row],[YUZDE]]*tbl_Metraj22[[#This Row],[METRAJ_BETON]]))</f>
        <v>0</v>
      </c>
      <c r="K8767" s="2" t="s">
        <v>22431</v>
      </c>
    </row>
    <row r="8768" spans="1:11" ht="14.25" x14ac:dyDescent="0.2">
      <c r="A8768" s="2" t="s">
        <v>734</v>
      </c>
      <c r="B8768" s="124" t="s">
        <v>11776</v>
      </c>
      <c r="C8768" s="124"/>
      <c r="D8768" s="126">
        <v>1.02</v>
      </c>
      <c r="E8768" s="124" t="s">
        <v>771</v>
      </c>
      <c r="F8768" s="124">
        <v>-4</v>
      </c>
      <c r="G8768" s="2" t="s">
        <v>21353</v>
      </c>
      <c r="H8768" s="130"/>
      <c r="I8768" s="134"/>
      <c r="J8768" s="123">
        <f>IF(OR(tbl_Metraj22[[#This Row],[TARIH]]="",tbl_Metraj22[[#This Row],[TARIH]]="-"),0,IF(tbl_Metraj22[[#This Row],[YUZDE]]=0,tbl_Metraj22[[#This Row],[METRAJ_BETON]],tbl_Metraj22[[#This Row],[YUZDE]]*tbl_Metraj22[[#This Row],[METRAJ_BETON]]))</f>
        <v>0</v>
      </c>
      <c r="K8768" s="2" t="s">
        <v>22419</v>
      </c>
    </row>
    <row r="8769" spans="1:11" ht="14.25" x14ac:dyDescent="0.2">
      <c r="A8769" s="2" t="s">
        <v>734</v>
      </c>
      <c r="B8769" s="124" t="s">
        <v>11777</v>
      </c>
      <c r="C8769" s="124"/>
      <c r="D8769" s="126">
        <v>0.53</v>
      </c>
      <c r="E8769" s="124" t="s">
        <v>771</v>
      </c>
      <c r="F8769" s="124">
        <v>-4</v>
      </c>
      <c r="G8769" s="2" t="s">
        <v>21354</v>
      </c>
      <c r="H8769" s="130"/>
      <c r="I8769" s="134"/>
      <c r="J8769" s="123">
        <f>IF(OR(tbl_Metraj22[[#This Row],[TARIH]]="",tbl_Metraj22[[#This Row],[TARIH]]="-"),0,IF(tbl_Metraj22[[#This Row],[YUZDE]]=0,tbl_Metraj22[[#This Row],[METRAJ_BETON]],tbl_Metraj22[[#This Row],[YUZDE]]*tbl_Metraj22[[#This Row],[METRAJ_BETON]]))</f>
        <v>0</v>
      </c>
      <c r="K8769" s="2" t="s">
        <v>22395</v>
      </c>
    </row>
    <row r="8770" spans="1:11" ht="14.25" x14ac:dyDescent="0.2">
      <c r="A8770" s="2" t="s">
        <v>734</v>
      </c>
      <c r="B8770" s="124" t="s">
        <v>11778</v>
      </c>
      <c r="C8770" s="124"/>
      <c r="D8770" s="126">
        <v>2.2799999999999998</v>
      </c>
      <c r="E8770" s="124" t="s">
        <v>771</v>
      </c>
      <c r="F8770" s="124">
        <v>-4</v>
      </c>
      <c r="G8770" s="2" t="s">
        <v>21355</v>
      </c>
      <c r="H8770" s="130"/>
      <c r="I8770" s="134"/>
      <c r="J8770" s="123">
        <f>IF(OR(tbl_Metraj22[[#This Row],[TARIH]]="",tbl_Metraj22[[#This Row],[TARIH]]="-"),0,IF(tbl_Metraj22[[#This Row],[YUZDE]]=0,tbl_Metraj22[[#This Row],[METRAJ_BETON]],tbl_Metraj22[[#This Row],[YUZDE]]*tbl_Metraj22[[#This Row],[METRAJ_BETON]]))</f>
        <v>0</v>
      </c>
      <c r="K8770" s="2" t="s">
        <v>22410</v>
      </c>
    </row>
    <row r="8771" spans="1:11" ht="14.25" x14ac:dyDescent="0.2">
      <c r="A8771" s="2" t="s">
        <v>734</v>
      </c>
      <c r="B8771" s="124" t="s">
        <v>11779</v>
      </c>
      <c r="C8771" s="124"/>
      <c r="D8771" s="126">
        <v>0.61</v>
      </c>
      <c r="E8771" s="124" t="s">
        <v>771</v>
      </c>
      <c r="F8771" s="124">
        <v>-4</v>
      </c>
      <c r="G8771" s="2" t="s">
        <v>21356</v>
      </c>
      <c r="H8771" s="130"/>
      <c r="I8771" s="134"/>
      <c r="J8771" s="123">
        <f>IF(OR(tbl_Metraj22[[#This Row],[TARIH]]="",tbl_Metraj22[[#This Row],[TARIH]]="-"),0,IF(tbl_Metraj22[[#This Row],[YUZDE]]=0,tbl_Metraj22[[#This Row],[METRAJ_BETON]],tbl_Metraj22[[#This Row],[YUZDE]]*tbl_Metraj22[[#This Row],[METRAJ_BETON]]))</f>
        <v>0</v>
      </c>
      <c r="K8771" s="2" t="s">
        <v>22351</v>
      </c>
    </row>
    <row r="8772" spans="1:11" ht="14.25" x14ac:dyDescent="0.2">
      <c r="A8772" s="2" t="s">
        <v>734</v>
      </c>
      <c r="B8772" s="124" t="s">
        <v>11781</v>
      </c>
      <c r="C8772" s="124"/>
      <c r="D8772" s="126">
        <v>1.74</v>
      </c>
      <c r="E8772" s="124" t="s">
        <v>771</v>
      </c>
      <c r="F8772" s="124">
        <v>-4</v>
      </c>
      <c r="G8772" s="2" t="s">
        <v>21357</v>
      </c>
      <c r="H8772" s="130"/>
      <c r="I8772" s="134"/>
      <c r="J8772" s="123">
        <f>IF(OR(tbl_Metraj22[[#This Row],[TARIH]]="",tbl_Metraj22[[#This Row],[TARIH]]="-"),0,IF(tbl_Metraj22[[#This Row],[YUZDE]]=0,tbl_Metraj22[[#This Row],[METRAJ_BETON]],tbl_Metraj22[[#This Row],[YUZDE]]*tbl_Metraj22[[#This Row],[METRAJ_BETON]]))</f>
        <v>0</v>
      </c>
      <c r="K8772" s="2" t="s">
        <v>22512</v>
      </c>
    </row>
    <row r="8773" spans="1:11" ht="14.25" x14ac:dyDescent="0.2">
      <c r="A8773" s="2" t="s">
        <v>734</v>
      </c>
      <c r="B8773" s="124" t="s">
        <v>11782</v>
      </c>
      <c r="C8773" s="124"/>
      <c r="D8773" s="126">
        <v>0.66</v>
      </c>
      <c r="E8773" s="124" t="s">
        <v>771</v>
      </c>
      <c r="F8773" s="124">
        <v>-4</v>
      </c>
      <c r="G8773" s="2" t="s">
        <v>21358</v>
      </c>
      <c r="H8773" s="130"/>
      <c r="I8773" s="134"/>
      <c r="J8773" s="123">
        <f>IF(OR(tbl_Metraj22[[#This Row],[TARIH]]="",tbl_Metraj22[[#This Row],[TARIH]]="-"),0,IF(tbl_Metraj22[[#This Row],[YUZDE]]=0,tbl_Metraj22[[#This Row],[METRAJ_BETON]],tbl_Metraj22[[#This Row],[YUZDE]]*tbl_Metraj22[[#This Row],[METRAJ_BETON]]))</f>
        <v>0</v>
      </c>
      <c r="K8773" s="2" t="s">
        <v>22442</v>
      </c>
    </row>
    <row r="8774" spans="1:11" ht="14.25" x14ac:dyDescent="0.2">
      <c r="A8774" s="2" t="s">
        <v>734</v>
      </c>
      <c r="B8774" s="124" t="s">
        <v>11783</v>
      </c>
      <c r="C8774" s="124"/>
      <c r="D8774" s="126">
        <v>0.69</v>
      </c>
      <c r="E8774" s="124" t="s">
        <v>771</v>
      </c>
      <c r="F8774" s="124">
        <v>-4</v>
      </c>
      <c r="G8774" s="2" t="s">
        <v>21359</v>
      </c>
      <c r="H8774" s="130"/>
      <c r="I8774" s="134"/>
      <c r="J8774" s="123">
        <f>IF(OR(tbl_Metraj22[[#This Row],[TARIH]]="",tbl_Metraj22[[#This Row],[TARIH]]="-"),0,IF(tbl_Metraj22[[#This Row],[YUZDE]]=0,tbl_Metraj22[[#This Row],[METRAJ_BETON]],tbl_Metraj22[[#This Row],[YUZDE]]*tbl_Metraj22[[#This Row],[METRAJ_BETON]]))</f>
        <v>0</v>
      </c>
      <c r="K8774" s="2" t="e">
        <v>#N/A</v>
      </c>
    </row>
    <row r="8775" spans="1:11" ht="14.25" x14ac:dyDescent="0.2">
      <c r="A8775" s="2" t="s">
        <v>734</v>
      </c>
      <c r="B8775" s="124" t="s">
        <v>11784</v>
      </c>
      <c r="C8775" s="124"/>
      <c r="D8775" s="126">
        <v>1.97</v>
      </c>
      <c r="E8775" s="124" t="s">
        <v>771</v>
      </c>
      <c r="F8775" s="124">
        <v>-4</v>
      </c>
      <c r="G8775" s="2" t="s">
        <v>21360</v>
      </c>
      <c r="H8775" s="130"/>
      <c r="I8775" s="134"/>
      <c r="J8775" s="123">
        <f>IF(OR(tbl_Metraj22[[#This Row],[TARIH]]="",tbl_Metraj22[[#This Row],[TARIH]]="-"),0,IF(tbl_Metraj22[[#This Row],[YUZDE]]=0,tbl_Metraj22[[#This Row],[METRAJ_BETON]],tbl_Metraj22[[#This Row],[YUZDE]]*tbl_Metraj22[[#This Row],[METRAJ_BETON]]))</f>
        <v>0</v>
      </c>
      <c r="K8775" s="2" t="s">
        <v>22460</v>
      </c>
    </row>
    <row r="8776" spans="1:11" ht="14.25" x14ac:dyDescent="0.2">
      <c r="A8776" s="2" t="s">
        <v>734</v>
      </c>
      <c r="B8776" s="124" t="s">
        <v>11786</v>
      </c>
      <c r="C8776" s="124"/>
      <c r="D8776" s="126">
        <v>2.17</v>
      </c>
      <c r="E8776" s="124" t="s">
        <v>771</v>
      </c>
      <c r="F8776" s="124">
        <v>-4</v>
      </c>
      <c r="G8776" s="2" t="s">
        <v>21361</v>
      </c>
      <c r="H8776" s="130"/>
      <c r="I8776" s="134"/>
      <c r="J8776" s="123">
        <f>IF(OR(tbl_Metraj22[[#This Row],[TARIH]]="",tbl_Metraj22[[#This Row],[TARIH]]="-"),0,IF(tbl_Metraj22[[#This Row],[YUZDE]]=0,tbl_Metraj22[[#This Row],[METRAJ_BETON]],tbl_Metraj22[[#This Row],[YUZDE]]*tbl_Metraj22[[#This Row],[METRAJ_BETON]]))</f>
        <v>0</v>
      </c>
      <c r="K8776" s="2" t="s">
        <v>22480</v>
      </c>
    </row>
    <row r="8777" spans="1:11" ht="14.25" x14ac:dyDescent="0.2">
      <c r="A8777" s="2" t="s">
        <v>734</v>
      </c>
      <c r="B8777" s="124" t="s">
        <v>11787</v>
      </c>
      <c r="C8777" s="124"/>
      <c r="D8777" s="126">
        <v>3.46</v>
      </c>
      <c r="E8777" s="124" t="s">
        <v>771</v>
      </c>
      <c r="F8777" s="124">
        <v>-4</v>
      </c>
      <c r="G8777" s="2" t="s">
        <v>21362</v>
      </c>
      <c r="H8777" s="130"/>
      <c r="I8777" s="134"/>
      <c r="J8777" s="123">
        <f>IF(OR(tbl_Metraj22[[#This Row],[TARIH]]="",tbl_Metraj22[[#This Row],[TARIH]]="-"),0,IF(tbl_Metraj22[[#This Row],[YUZDE]]=0,tbl_Metraj22[[#This Row],[METRAJ_BETON]],tbl_Metraj22[[#This Row],[YUZDE]]*tbl_Metraj22[[#This Row],[METRAJ_BETON]]))</f>
        <v>0</v>
      </c>
      <c r="K8777" s="2" t="s">
        <v>22397</v>
      </c>
    </row>
    <row r="8778" spans="1:11" ht="14.25" x14ac:dyDescent="0.2">
      <c r="A8778" s="2" t="s">
        <v>734</v>
      </c>
      <c r="B8778" s="124" t="s">
        <v>11788</v>
      </c>
      <c r="C8778" s="124"/>
      <c r="D8778" s="126">
        <v>3.46</v>
      </c>
      <c r="E8778" s="124" t="s">
        <v>771</v>
      </c>
      <c r="F8778" s="124">
        <v>-4</v>
      </c>
      <c r="G8778" s="2" t="s">
        <v>21363</v>
      </c>
      <c r="H8778" s="130"/>
      <c r="I8778" s="134"/>
      <c r="J8778" s="123">
        <f>IF(OR(tbl_Metraj22[[#This Row],[TARIH]]="",tbl_Metraj22[[#This Row],[TARIH]]="-"),0,IF(tbl_Metraj22[[#This Row],[YUZDE]]=0,tbl_Metraj22[[#This Row],[METRAJ_BETON]],tbl_Metraj22[[#This Row],[YUZDE]]*tbl_Metraj22[[#This Row],[METRAJ_BETON]]))</f>
        <v>0</v>
      </c>
      <c r="K8778" s="2" t="s">
        <v>22433</v>
      </c>
    </row>
    <row r="8779" spans="1:11" ht="14.25" x14ac:dyDescent="0.2">
      <c r="A8779" s="2" t="s">
        <v>734</v>
      </c>
      <c r="B8779" s="124" t="s">
        <v>11920</v>
      </c>
      <c r="C8779" s="124"/>
      <c r="D8779" s="126">
        <v>0.73</v>
      </c>
      <c r="E8779" s="124" t="s">
        <v>771</v>
      </c>
      <c r="F8779" s="124">
        <v>-4</v>
      </c>
      <c r="G8779" s="2" t="s">
        <v>21364</v>
      </c>
      <c r="H8779" s="130"/>
      <c r="I8779" s="134"/>
      <c r="J8779" s="123">
        <f>IF(OR(tbl_Metraj22[[#This Row],[TARIH]]="",tbl_Metraj22[[#This Row],[TARIH]]="-"),0,IF(tbl_Metraj22[[#This Row],[YUZDE]]=0,tbl_Metraj22[[#This Row],[METRAJ_BETON]],tbl_Metraj22[[#This Row],[YUZDE]]*tbl_Metraj22[[#This Row],[METRAJ_BETON]]))</f>
        <v>0</v>
      </c>
      <c r="K8779" s="2" t="s">
        <v>22417</v>
      </c>
    </row>
    <row r="8780" spans="1:11" ht="14.25" x14ac:dyDescent="0.2">
      <c r="A8780" s="2" t="s">
        <v>728</v>
      </c>
      <c r="B8780" s="124" t="s">
        <v>12220</v>
      </c>
      <c r="C8780" s="124"/>
      <c r="D8780" s="126">
        <v>1.39</v>
      </c>
      <c r="E8780" s="124" t="s">
        <v>771</v>
      </c>
      <c r="F8780" s="124">
        <v>-4</v>
      </c>
      <c r="G8780" s="2" t="s">
        <v>21365</v>
      </c>
      <c r="H8780" s="130"/>
      <c r="I8780" s="134"/>
      <c r="J8780" s="123">
        <f>IF(OR(tbl_Metraj22[[#This Row],[TARIH]]="",tbl_Metraj22[[#This Row],[TARIH]]="-"),0,IF(tbl_Metraj22[[#This Row],[YUZDE]]=0,tbl_Metraj22[[#This Row],[METRAJ_BETON]],tbl_Metraj22[[#This Row],[YUZDE]]*tbl_Metraj22[[#This Row],[METRAJ_BETON]]))</f>
        <v>0</v>
      </c>
      <c r="K8780" s="2" t="s">
        <v>1377</v>
      </c>
    </row>
    <row r="8781" spans="1:11" ht="14.25" x14ac:dyDescent="0.2">
      <c r="A8781" s="2" t="s">
        <v>728</v>
      </c>
      <c r="B8781" s="124" t="s">
        <v>12221</v>
      </c>
      <c r="C8781" s="124"/>
      <c r="D8781" s="126">
        <v>1.85</v>
      </c>
      <c r="E8781" s="124" t="s">
        <v>771</v>
      </c>
      <c r="F8781" s="124">
        <v>-4</v>
      </c>
      <c r="G8781" s="2" t="s">
        <v>21366</v>
      </c>
      <c r="H8781" s="130"/>
      <c r="I8781" s="134"/>
      <c r="J8781" s="123">
        <f>IF(OR(tbl_Metraj22[[#This Row],[TARIH]]="",tbl_Metraj22[[#This Row],[TARIH]]="-"),0,IF(tbl_Metraj22[[#This Row],[YUZDE]]=0,tbl_Metraj22[[#This Row],[METRAJ_BETON]],tbl_Metraj22[[#This Row],[YUZDE]]*tbl_Metraj22[[#This Row],[METRAJ_BETON]]))</f>
        <v>0</v>
      </c>
      <c r="K8781" s="2" t="s">
        <v>1345</v>
      </c>
    </row>
    <row r="8782" spans="1:11" ht="14.25" x14ac:dyDescent="0.2">
      <c r="A8782" s="2" t="s">
        <v>728</v>
      </c>
      <c r="B8782" s="124" t="s">
        <v>12222</v>
      </c>
      <c r="C8782" s="124"/>
      <c r="D8782" s="126">
        <v>0.99</v>
      </c>
      <c r="E8782" s="124" t="s">
        <v>771</v>
      </c>
      <c r="F8782" s="124">
        <v>-4</v>
      </c>
      <c r="G8782" s="2" t="s">
        <v>21367</v>
      </c>
      <c r="H8782" s="130"/>
      <c r="I8782" s="134"/>
      <c r="J8782" s="123">
        <f>IF(OR(tbl_Metraj22[[#This Row],[TARIH]]="",tbl_Metraj22[[#This Row],[TARIH]]="-"),0,IF(tbl_Metraj22[[#This Row],[YUZDE]]=0,tbl_Metraj22[[#This Row],[METRAJ_BETON]],tbl_Metraj22[[#This Row],[YUZDE]]*tbl_Metraj22[[#This Row],[METRAJ_BETON]]))</f>
        <v>0</v>
      </c>
      <c r="K8782" s="2" t="s">
        <v>1346</v>
      </c>
    </row>
    <row r="8783" spans="1:11" ht="14.25" x14ac:dyDescent="0.2">
      <c r="A8783" s="2" t="s">
        <v>728</v>
      </c>
      <c r="B8783" s="124" t="s">
        <v>12224</v>
      </c>
      <c r="C8783" s="124"/>
      <c r="D8783" s="126">
        <v>2.97</v>
      </c>
      <c r="E8783" s="124" t="s">
        <v>771</v>
      </c>
      <c r="F8783" s="124">
        <v>-4</v>
      </c>
      <c r="G8783" s="2" t="s">
        <v>21368</v>
      </c>
      <c r="H8783" s="130"/>
      <c r="I8783" s="134"/>
      <c r="J8783" s="123">
        <f>IF(OR(tbl_Metraj22[[#This Row],[TARIH]]="",tbl_Metraj22[[#This Row],[TARIH]]="-"),0,IF(tbl_Metraj22[[#This Row],[YUZDE]]=0,tbl_Metraj22[[#This Row],[METRAJ_BETON]],tbl_Metraj22[[#This Row],[YUZDE]]*tbl_Metraj22[[#This Row],[METRAJ_BETON]]))</f>
        <v>0</v>
      </c>
      <c r="K8783" s="2" t="s">
        <v>1368</v>
      </c>
    </row>
    <row r="8784" spans="1:11" ht="14.25" x14ac:dyDescent="0.2">
      <c r="A8784" s="2" t="s">
        <v>728</v>
      </c>
      <c r="B8784" s="124" t="s">
        <v>12226</v>
      </c>
      <c r="C8784" s="124"/>
      <c r="D8784" s="126">
        <v>3.17</v>
      </c>
      <c r="E8784" s="124" t="s">
        <v>771</v>
      </c>
      <c r="F8784" s="124">
        <v>-4</v>
      </c>
      <c r="G8784" s="2" t="s">
        <v>21369</v>
      </c>
      <c r="H8784" s="130"/>
      <c r="I8784" s="134"/>
      <c r="J8784" s="123">
        <f>IF(OR(tbl_Metraj22[[#This Row],[TARIH]]="",tbl_Metraj22[[#This Row],[TARIH]]="-"),0,IF(tbl_Metraj22[[#This Row],[YUZDE]]=0,tbl_Metraj22[[#This Row],[METRAJ_BETON]],tbl_Metraj22[[#This Row],[YUZDE]]*tbl_Metraj22[[#This Row],[METRAJ_BETON]]))</f>
        <v>0</v>
      </c>
      <c r="K8784" s="2" t="s">
        <v>1873</v>
      </c>
    </row>
    <row r="8785" spans="1:11" ht="14.25" x14ac:dyDescent="0.2">
      <c r="A8785" s="2" t="s">
        <v>728</v>
      </c>
      <c r="B8785" s="124" t="s">
        <v>12228</v>
      </c>
      <c r="C8785" s="124"/>
      <c r="D8785" s="126">
        <v>2.64</v>
      </c>
      <c r="E8785" s="124" t="s">
        <v>771</v>
      </c>
      <c r="F8785" s="124">
        <v>-4</v>
      </c>
      <c r="G8785" s="2" t="s">
        <v>21370</v>
      </c>
      <c r="H8785" s="130"/>
      <c r="I8785" s="134"/>
      <c r="J8785" s="123">
        <f>IF(OR(tbl_Metraj22[[#This Row],[TARIH]]="",tbl_Metraj22[[#This Row],[TARIH]]="-"),0,IF(tbl_Metraj22[[#This Row],[YUZDE]]=0,tbl_Metraj22[[#This Row],[METRAJ_BETON]],tbl_Metraj22[[#This Row],[YUZDE]]*tbl_Metraj22[[#This Row],[METRAJ_BETON]]))</f>
        <v>0</v>
      </c>
      <c r="K8785" s="2" t="s">
        <v>1404</v>
      </c>
    </row>
    <row r="8786" spans="1:11" ht="14.25" x14ac:dyDescent="0.2">
      <c r="A8786" s="2" t="s">
        <v>728</v>
      </c>
      <c r="B8786" s="124" t="s">
        <v>12229</v>
      </c>
      <c r="C8786" s="124"/>
      <c r="D8786" s="126">
        <v>2.11</v>
      </c>
      <c r="E8786" s="124" t="s">
        <v>771</v>
      </c>
      <c r="F8786" s="124">
        <v>-4</v>
      </c>
      <c r="G8786" s="2" t="s">
        <v>21371</v>
      </c>
      <c r="H8786" s="130"/>
      <c r="I8786" s="134"/>
      <c r="J8786" s="123">
        <f>IF(OR(tbl_Metraj22[[#This Row],[TARIH]]="",tbl_Metraj22[[#This Row],[TARIH]]="-"),0,IF(tbl_Metraj22[[#This Row],[YUZDE]]=0,tbl_Metraj22[[#This Row],[METRAJ_BETON]],tbl_Metraj22[[#This Row],[YUZDE]]*tbl_Metraj22[[#This Row],[METRAJ_BETON]]))</f>
        <v>0</v>
      </c>
      <c r="K8786" s="2" t="s">
        <v>1405</v>
      </c>
    </row>
    <row r="8787" spans="1:11" ht="14.25" x14ac:dyDescent="0.2">
      <c r="A8787" s="2" t="s">
        <v>728</v>
      </c>
      <c r="B8787" s="124" t="s">
        <v>12230</v>
      </c>
      <c r="C8787" s="124"/>
      <c r="D8787" s="126">
        <v>2.11</v>
      </c>
      <c r="E8787" s="124" t="s">
        <v>771</v>
      </c>
      <c r="F8787" s="124">
        <v>-4</v>
      </c>
      <c r="G8787" s="2" t="s">
        <v>21372</v>
      </c>
      <c r="H8787" s="130"/>
      <c r="I8787" s="134"/>
      <c r="J8787" s="123">
        <f>IF(OR(tbl_Metraj22[[#This Row],[TARIH]]="",tbl_Metraj22[[#This Row],[TARIH]]="-"),0,IF(tbl_Metraj22[[#This Row],[YUZDE]]=0,tbl_Metraj22[[#This Row],[METRAJ_BETON]],tbl_Metraj22[[#This Row],[YUZDE]]*tbl_Metraj22[[#This Row],[METRAJ_BETON]]))</f>
        <v>0</v>
      </c>
      <c r="K8787" s="2" t="s">
        <v>1364</v>
      </c>
    </row>
    <row r="8788" spans="1:11" ht="14.25" x14ac:dyDescent="0.2">
      <c r="A8788" s="2" t="s">
        <v>728</v>
      </c>
      <c r="B8788" s="124" t="s">
        <v>12231</v>
      </c>
      <c r="C8788" s="124"/>
      <c r="D8788" s="126">
        <v>2.11</v>
      </c>
      <c r="E8788" s="124" t="s">
        <v>771</v>
      </c>
      <c r="F8788" s="124">
        <v>-4</v>
      </c>
      <c r="G8788" s="2" t="s">
        <v>21373</v>
      </c>
      <c r="H8788" s="130"/>
      <c r="I8788" s="134"/>
      <c r="J8788" s="123">
        <f>IF(OR(tbl_Metraj22[[#This Row],[TARIH]]="",tbl_Metraj22[[#This Row],[TARIH]]="-"),0,IF(tbl_Metraj22[[#This Row],[YUZDE]]=0,tbl_Metraj22[[#This Row],[METRAJ_BETON]],tbl_Metraj22[[#This Row],[YUZDE]]*tbl_Metraj22[[#This Row],[METRAJ_BETON]]))</f>
        <v>0</v>
      </c>
      <c r="K8788" s="2" t="s">
        <v>1379</v>
      </c>
    </row>
    <row r="8789" spans="1:11" ht="14.25" x14ac:dyDescent="0.2">
      <c r="A8789" s="2" t="s">
        <v>728</v>
      </c>
      <c r="B8789" s="124" t="s">
        <v>12234</v>
      </c>
      <c r="C8789" s="124"/>
      <c r="D8789" s="126">
        <v>2.19</v>
      </c>
      <c r="E8789" s="124" t="s">
        <v>771</v>
      </c>
      <c r="F8789" s="124">
        <v>-4</v>
      </c>
      <c r="G8789" s="2" t="s">
        <v>21374</v>
      </c>
      <c r="H8789" s="130"/>
      <c r="I8789" s="134"/>
      <c r="J8789" s="123">
        <f>IF(OR(tbl_Metraj22[[#This Row],[TARIH]]="",tbl_Metraj22[[#This Row],[TARIH]]="-"),0,IF(tbl_Metraj22[[#This Row],[YUZDE]]=0,tbl_Metraj22[[#This Row],[METRAJ_BETON]],tbl_Metraj22[[#This Row],[YUZDE]]*tbl_Metraj22[[#This Row],[METRAJ_BETON]]))</f>
        <v>0</v>
      </c>
      <c r="K8789" s="2" t="s">
        <v>1390</v>
      </c>
    </row>
    <row r="8790" spans="1:11" ht="14.25" x14ac:dyDescent="0.2">
      <c r="A8790" s="2" t="s">
        <v>728</v>
      </c>
      <c r="B8790" s="124" t="s">
        <v>12235</v>
      </c>
      <c r="C8790" s="124"/>
      <c r="D8790" s="126">
        <v>2.19</v>
      </c>
      <c r="E8790" s="124" t="s">
        <v>771</v>
      </c>
      <c r="F8790" s="124">
        <v>-4</v>
      </c>
      <c r="G8790" s="2" t="s">
        <v>21375</v>
      </c>
      <c r="H8790" s="130"/>
      <c r="I8790" s="134"/>
      <c r="J8790" s="123">
        <f>IF(OR(tbl_Metraj22[[#This Row],[TARIH]]="",tbl_Metraj22[[#This Row],[TARIH]]="-"),0,IF(tbl_Metraj22[[#This Row],[YUZDE]]=0,tbl_Metraj22[[#This Row],[METRAJ_BETON]],tbl_Metraj22[[#This Row],[YUZDE]]*tbl_Metraj22[[#This Row],[METRAJ_BETON]]))</f>
        <v>0</v>
      </c>
      <c r="K8790" s="2" t="s">
        <v>1385</v>
      </c>
    </row>
    <row r="8791" spans="1:11" ht="14.25" x14ac:dyDescent="0.2">
      <c r="A8791" s="2" t="s">
        <v>728</v>
      </c>
      <c r="B8791" s="124" t="s">
        <v>12236</v>
      </c>
      <c r="C8791" s="124"/>
      <c r="D8791" s="126">
        <v>3</v>
      </c>
      <c r="E8791" s="124" t="s">
        <v>771</v>
      </c>
      <c r="F8791" s="124">
        <v>-4</v>
      </c>
      <c r="G8791" s="2" t="s">
        <v>21376</v>
      </c>
      <c r="H8791" s="130"/>
      <c r="I8791" s="134"/>
      <c r="J8791" s="123">
        <f>IF(OR(tbl_Metraj22[[#This Row],[TARIH]]="",tbl_Metraj22[[#This Row],[TARIH]]="-"),0,IF(tbl_Metraj22[[#This Row],[YUZDE]]=0,tbl_Metraj22[[#This Row],[METRAJ_BETON]],tbl_Metraj22[[#This Row],[YUZDE]]*tbl_Metraj22[[#This Row],[METRAJ_BETON]]))</f>
        <v>0</v>
      </c>
      <c r="K8791" s="2" t="s">
        <v>1386</v>
      </c>
    </row>
    <row r="8792" spans="1:11" ht="14.25" x14ac:dyDescent="0.2">
      <c r="A8792" s="2" t="s">
        <v>728</v>
      </c>
      <c r="B8792" s="124" t="s">
        <v>12237</v>
      </c>
      <c r="C8792" s="124"/>
      <c r="D8792" s="126">
        <v>4.1100000000000003</v>
      </c>
      <c r="E8792" s="124" t="s">
        <v>771</v>
      </c>
      <c r="F8792" s="124">
        <v>-4</v>
      </c>
      <c r="G8792" s="2" t="s">
        <v>21377</v>
      </c>
      <c r="H8792" s="130"/>
      <c r="I8792" s="134"/>
      <c r="J8792" s="123">
        <f>IF(OR(tbl_Metraj22[[#This Row],[TARIH]]="",tbl_Metraj22[[#This Row],[TARIH]]="-"),0,IF(tbl_Metraj22[[#This Row],[YUZDE]]=0,tbl_Metraj22[[#This Row],[METRAJ_BETON]],tbl_Metraj22[[#This Row],[YUZDE]]*tbl_Metraj22[[#This Row],[METRAJ_BETON]]))</f>
        <v>0</v>
      </c>
      <c r="K8792" s="2" t="s">
        <v>1869</v>
      </c>
    </row>
    <row r="8793" spans="1:11" ht="14.25" x14ac:dyDescent="0.2">
      <c r="A8793" s="2" t="s">
        <v>728</v>
      </c>
      <c r="B8793" s="124" t="s">
        <v>12238</v>
      </c>
      <c r="C8793" s="124"/>
      <c r="D8793" s="126">
        <v>3.46</v>
      </c>
      <c r="E8793" s="124" t="s">
        <v>771</v>
      </c>
      <c r="F8793" s="124">
        <v>-4</v>
      </c>
      <c r="G8793" s="2" t="s">
        <v>21378</v>
      </c>
      <c r="H8793" s="130"/>
      <c r="I8793" s="134"/>
      <c r="J8793" s="123">
        <f>IF(OR(tbl_Metraj22[[#This Row],[TARIH]]="",tbl_Metraj22[[#This Row],[TARIH]]="-"),0,IF(tbl_Metraj22[[#This Row],[YUZDE]]=0,tbl_Metraj22[[#This Row],[METRAJ_BETON]],tbl_Metraj22[[#This Row],[YUZDE]]*tbl_Metraj22[[#This Row],[METRAJ_BETON]]))</f>
        <v>0</v>
      </c>
      <c r="K8793" s="2" t="s">
        <v>1877</v>
      </c>
    </row>
    <row r="8794" spans="1:11" ht="14.25" x14ac:dyDescent="0.2">
      <c r="A8794" s="2" t="s">
        <v>728</v>
      </c>
      <c r="B8794" s="124" t="s">
        <v>12239</v>
      </c>
      <c r="C8794" s="124"/>
      <c r="D8794" s="126">
        <v>1.98</v>
      </c>
      <c r="E8794" s="124" t="s">
        <v>771</v>
      </c>
      <c r="F8794" s="124">
        <v>-4</v>
      </c>
      <c r="G8794" s="2" t="s">
        <v>21379</v>
      </c>
      <c r="H8794" s="130"/>
      <c r="I8794" s="134"/>
      <c r="J8794" s="123">
        <f>IF(OR(tbl_Metraj22[[#This Row],[TARIH]]="",tbl_Metraj22[[#This Row],[TARIH]]="-"),0,IF(tbl_Metraj22[[#This Row],[YUZDE]]=0,tbl_Metraj22[[#This Row],[METRAJ_BETON]],tbl_Metraj22[[#This Row],[YUZDE]]*tbl_Metraj22[[#This Row],[METRAJ_BETON]]))</f>
        <v>0</v>
      </c>
      <c r="K8794" s="2" t="s">
        <v>1879</v>
      </c>
    </row>
    <row r="8795" spans="1:11" ht="14.25" x14ac:dyDescent="0.2">
      <c r="A8795" s="2" t="s">
        <v>728</v>
      </c>
      <c r="B8795" s="124" t="s">
        <v>12240</v>
      </c>
      <c r="C8795" s="124"/>
      <c r="D8795" s="126">
        <v>1.98</v>
      </c>
      <c r="E8795" s="124" t="s">
        <v>771</v>
      </c>
      <c r="F8795" s="124">
        <v>-4</v>
      </c>
      <c r="G8795" s="2" t="s">
        <v>21380</v>
      </c>
      <c r="H8795" s="130"/>
      <c r="I8795" s="134"/>
      <c r="J8795" s="123">
        <f>IF(OR(tbl_Metraj22[[#This Row],[TARIH]]="",tbl_Metraj22[[#This Row],[TARIH]]="-"),0,IF(tbl_Metraj22[[#This Row],[YUZDE]]=0,tbl_Metraj22[[#This Row],[METRAJ_BETON]],tbl_Metraj22[[#This Row],[YUZDE]]*tbl_Metraj22[[#This Row],[METRAJ_BETON]]))</f>
        <v>0</v>
      </c>
      <c r="K8795" s="2" t="s">
        <v>1880</v>
      </c>
    </row>
    <row r="8796" spans="1:11" ht="14.25" x14ac:dyDescent="0.2">
      <c r="A8796" s="2" t="s">
        <v>728</v>
      </c>
      <c r="B8796" s="124" t="s">
        <v>12249</v>
      </c>
      <c r="C8796" s="124"/>
      <c r="D8796" s="126">
        <v>3.7</v>
      </c>
      <c r="E8796" s="124" t="s">
        <v>771</v>
      </c>
      <c r="F8796" s="124">
        <v>-4</v>
      </c>
      <c r="G8796" s="2" t="s">
        <v>21381</v>
      </c>
      <c r="H8796" s="130"/>
      <c r="I8796" s="134"/>
      <c r="J8796" s="123">
        <f>IF(OR(tbl_Metraj22[[#This Row],[TARIH]]="",tbl_Metraj22[[#This Row],[TARIH]]="-"),0,IF(tbl_Metraj22[[#This Row],[YUZDE]]=0,tbl_Metraj22[[#This Row],[METRAJ_BETON]],tbl_Metraj22[[#This Row],[YUZDE]]*tbl_Metraj22[[#This Row],[METRAJ_BETON]]))</f>
        <v>0</v>
      </c>
      <c r="K8796" s="2" t="s">
        <v>1874</v>
      </c>
    </row>
    <row r="8797" spans="1:11" ht="14.25" x14ac:dyDescent="0.2">
      <c r="A8797" s="2" t="s">
        <v>728</v>
      </c>
      <c r="B8797" s="124" t="s">
        <v>12250</v>
      </c>
      <c r="C8797" s="124"/>
      <c r="D8797" s="126">
        <v>3.7</v>
      </c>
      <c r="E8797" s="124" t="s">
        <v>771</v>
      </c>
      <c r="F8797" s="124">
        <v>-4</v>
      </c>
      <c r="G8797" s="2" t="s">
        <v>21382</v>
      </c>
      <c r="H8797" s="130"/>
      <c r="I8797" s="134"/>
      <c r="J8797" s="123">
        <f>IF(OR(tbl_Metraj22[[#This Row],[TARIH]]="",tbl_Metraj22[[#This Row],[TARIH]]="-"),0,IF(tbl_Metraj22[[#This Row],[YUZDE]]=0,tbl_Metraj22[[#This Row],[METRAJ_BETON]],tbl_Metraj22[[#This Row],[YUZDE]]*tbl_Metraj22[[#This Row],[METRAJ_BETON]]))</f>
        <v>0</v>
      </c>
      <c r="K8797" s="2" t="s">
        <v>1875</v>
      </c>
    </row>
    <row r="8798" spans="1:11" ht="14.25" x14ac:dyDescent="0.2">
      <c r="A8798" s="2" t="s">
        <v>728</v>
      </c>
      <c r="B8798" s="124" t="s">
        <v>12253</v>
      </c>
      <c r="C8798" s="124"/>
      <c r="D8798" s="126">
        <v>5.25</v>
      </c>
      <c r="E8798" s="124" t="s">
        <v>771</v>
      </c>
      <c r="F8798" s="124">
        <v>-4</v>
      </c>
      <c r="G8798" s="2" t="s">
        <v>21383</v>
      </c>
      <c r="H8798" s="130"/>
      <c r="I8798" s="134"/>
      <c r="J8798" s="123">
        <f>IF(OR(tbl_Metraj22[[#This Row],[TARIH]]="",tbl_Metraj22[[#This Row],[TARIH]]="-"),0,IF(tbl_Metraj22[[#This Row],[YUZDE]]=0,tbl_Metraj22[[#This Row],[METRAJ_BETON]],tbl_Metraj22[[#This Row],[YUZDE]]*tbl_Metraj22[[#This Row],[METRAJ_BETON]]))</f>
        <v>0</v>
      </c>
      <c r="K8798" s="2" t="s">
        <v>1885</v>
      </c>
    </row>
    <row r="8799" spans="1:11" ht="14.25" x14ac:dyDescent="0.2">
      <c r="A8799" s="2" t="s">
        <v>728</v>
      </c>
      <c r="B8799" s="124" t="s">
        <v>12254</v>
      </c>
      <c r="C8799" s="124"/>
      <c r="D8799" s="126">
        <v>4.74</v>
      </c>
      <c r="E8799" s="124" t="s">
        <v>771</v>
      </c>
      <c r="F8799" s="124">
        <v>-4</v>
      </c>
      <c r="G8799" s="2" t="s">
        <v>21384</v>
      </c>
      <c r="H8799" s="130"/>
      <c r="I8799" s="134"/>
      <c r="J8799" s="123">
        <f>IF(OR(tbl_Metraj22[[#This Row],[TARIH]]="",tbl_Metraj22[[#This Row],[TARIH]]="-"),0,IF(tbl_Metraj22[[#This Row],[YUZDE]]=0,tbl_Metraj22[[#This Row],[METRAJ_BETON]],tbl_Metraj22[[#This Row],[YUZDE]]*tbl_Metraj22[[#This Row],[METRAJ_BETON]]))</f>
        <v>0</v>
      </c>
      <c r="K8799" s="2" t="s">
        <v>1883</v>
      </c>
    </row>
    <row r="8800" spans="1:11" ht="14.25" x14ac:dyDescent="0.2">
      <c r="A8800" s="2" t="s">
        <v>728</v>
      </c>
      <c r="B8800" s="124" t="s">
        <v>12255</v>
      </c>
      <c r="C8800" s="124"/>
      <c r="D8800" s="126">
        <v>4.74</v>
      </c>
      <c r="E8800" s="124" t="s">
        <v>771</v>
      </c>
      <c r="F8800" s="124">
        <v>-4</v>
      </c>
      <c r="G8800" s="2" t="s">
        <v>21385</v>
      </c>
      <c r="H8800" s="130"/>
      <c r="I8800" s="134"/>
      <c r="J8800" s="123">
        <f>IF(OR(tbl_Metraj22[[#This Row],[TARIH]]="",tbl_Metraj22[[#This Row],[TARIH]]="-"),0,IF(tbl_Metraj22[[#This Row],[YUZDE]]=0,tbl_Metraj22[[#This Row],[METRAJ_BETON]],tbl_Metraj22[[#This Row],[YUZDE]]*tbl_Metraj22[[#This Row],[METRAJ_BETON]]))</f>
        <v>0</v>
      </c>
      <c r="K8800" s="2" t="s">
        <v>1884</v>
      </c>
    </row>
    <row r="8801" spans="1:11" ht="14.25" x14ac:dyDescent="0.2">
      <c r="A8801" s="2" t="s">
        <v>728</v>
      </c>
      <c r="B8801" s="124" t="s">
        <v>12256</v>
      </c>
      <c r="C8801" s="124"/>
      <c r="D8801" s="126">
        <v>5.25</v>
      </c>
      <c r="E8801" s="124" t="s">
        <v>771</v>
      </c>
      <c r="F8801" s="124">
        <v>-4</v>
      </c>
      <c r="G8801" s="2" t="s">
        <v>21386</v>
      </c>
      <c r="H8801" s="130"/>
      <c r="I8801" s="134"/>
      <c r="J8801" s="123">
        <f>IF(OR(tbl_Metraj22[[#This Row],[TARIH]]="",tbl_Metraj22[[#This Row],[TARIH]]="-"),0,IF(tbl_Metraj22[[#This Row],[YUZDE]]=0,tbl_Metraj22[[#This Row],[METRAJ_BETON]],tbl_Metraj22[[#This Row],[YUZDE]]*tbl_Metraj22[[#This Row],[METRAJ_BETON]]))</f>
        <v>0</v>
      </c>
      <c r="K8801" s="2" t="s">
        <v>1882</v>
      </c>
    </row>
    <row r="8802" spans="1:11" ht="14.25" x14ac:dyDescent="0.2">
      <c r="A8802" s="2" t="s">
        <v>728</v>
      </c>
      <c r="B8802" s="124" t="s">
        <v>12257</v>
      </c>
      <c r="C8802" s="124"/>
      <c r="D8802" s="126">
        <v>3.17</v>
      </c>
      <c r="E8802" s="124" t="s">
        <v>771</v>
      </c>
      <c r="F8802" s="124">
        <v>-4</v>
      </c>
      <c r="G8802" s="2" t="s">
        <v>21387</v>
      </c>
      <c r="H8802" s="130"/>
      <c r="I8802" s="134"/>
      <c r="J8802" s="123">
        <f>IF(OR(tbl_Metraj22[[#This Row],[TARIH]]="",tbl_Metraj22[[#This Row],[TARIH]]="-"),0,IF(tbl_Metraj22[[#This Row],[YUZDE]]=0,tbl_Metraj22[[#This Row],[METRAJ_BETON]],tbl_Metraj22[[#This Row],[YUZDE]]*tbl_Metraj22[[#This Row],[METRAJ_BETON]]))</f>
        <v>0</v>
      </c>
      <c r="K8802" s="2" t="s">
        <v>1876</v>
      </c>
    </row>
    <row r="8803" spans="1:11" ht="14.25" x14ac:dyDescent="0.2">
      <c r="A8803" s="2" t="s">
        <v>728</v>
      </c>
      <c r="B8803" s="124" t="s">
        <v>12258</v>
      </c>
      <c r="C8803" s="124"/>
      <c r="D8803" s="126">
        <v>7.1</v>
      </c>
      <c r="E8803" s="124" t="s">
        <v>771</v>
      </c>
      <c r="F8803" s="124">
        <v>-4</v>
      </c>
      <c r="G8803" s="2" t="s">
        <v>21388</v>
      </c>
      <c r="H8803" s="130"/>
      <c r="I8803" s="134"/>
      <c r="J8803" s="123">
        <f>IF(OR(tbl_Metraj22[[#This Row],[TARIH]]="",tbl_Metraj22[[#This Row],[TARIH]]="-"),0,IF(tbl_Metraj22[[#This Row],[YUZDE]]=0,tbl_Metraj22[[#This Row],[METRAJ_BETON]],tbl_Metraj22[[#This Row],[YUZDE]]*tbl_Metraj22[[#This Row],[METRAJ_BETON]]))</f>
        <v>0</v>
      </c>
      <c r="K8803" s="2" t="s">
        <v>1878</v>
      </c>
    </row>
    <row r="8804" spans="1:11" ht="14.25" x14ac:dyDescent="0.2">
      <c r="A8804" s="2" t="s">
        <v>728</v>
      </c>
      <c r="B8804" s="124" t="s">
        <v>12259</v>
      </c>
      <c r="C8804" s="124"/>
      <c r="D8804" s="126">
        <v>2.57</v>
      </c>
      <c r="E8804" s="124" t="s">
        <v>771</v>
      </c>
      <c r="F8804" s="124">
        <v>-4</v>
      </c>
      <c r="G8804" s="2" t="s">
        <v>21389</v>
      </c>
      <c r="H8804" s="130"/>
      <c r="I8804" s="134"/>
      <c r="J8804" s="123">
        <f>IF(OR(tbl_Metraj22[[#This Row],[TARIH]]="",tbl_Metraj22[[#This Row],[TARIH]]="-"),0,IF(tbl_Metraj22[[#This Row],[YUZDE]]=0,tbl_Metraj22[[#This Row],[METRAJ_BETON]],tbl_Metraj22[[#This Row],[YUZDE]]*tbl_Metraj22[[#This Row],[METRAJ_BETON]]))</f>
        <v>0</v>
      </c>
      <c r="K8804" s="2" t="s">
        <v>1881</v>
      </c>
    </row>
    <row r="8805" spans="1:11" ht="14.25" x14ac:dyDescent="0.2">
      <c r="A8805" s="2" t="s">
        <v>728</v>
      </c>
      <c r="B8805" s="124" t="s">
        <v>12260</v>
      </c>
      <c r="C8805" s="124"/>
      <c r="D8805" s="126">
        <v>2.1800000000000002</v>
      </c>
      <c r="E8805" s="124" t="s">
        <v>771</v>
      </c>
      <c r="F8805" s="124">
        <v>-4</v>
      </c>
      <c r="G8805" s="2" t="s">
        <v>21390</v>
      </c>
      <c r="H8805" s="130"/>
      <c r="I8805" s="134"/>
      <c r="J8805" s="123">
        <f>IF(OR(tbl_Metraj22[[#This Row],[TARIH]]="",tbl_Metraj22[[#This Row],[TARIH]]="-"),0,IF(tbl_Metraj22[[#This Row],[YUZDE]]=0,tbl_Metraj22[[#This Row],[METRAJ_BETON]],tbl_Metraj22[[#This Row],[YUZDE]]*tbl_Metraj22[[#This Row],[METRAJ_BETON]]))</f>
        <v>0</v>
      </c>
      <c r="K8805" s="2" t="s">
        <v>1376</v>
      </c>
    </row>
    <row r="8806" spans="1:11" ht="14.25" x14ac:dyDescent="0.2">
      <c r="A8806" s="2" t="s">
        <v>728</v>
      </c>
      <c r="B8806" s="124" t="s">
        <v>12273</v>
      </c>
      <c r="C8806" s="124"/>
      <c r="D8806" s="126">
        <v>2.19</v>
      </c>
      <c r="E8806" s="124" t="s">
        <v>771</v>
      </c>
      <c r="F8806" s="124">
        <v>-4</v>
      </c>
      <c r="G8806" s="2" t="s">
        <v>21391</v>
      </c>
      <c r="H8806" s="130"/>
      <c r="I8806" s="134"/>
      <c r="J8806" s="123">
        <f>IF(OR(tbl_Metraj22[[#This Row],[TARIH]]="",tbl_Metraj22[[#This Row],[TARIH]]="-"),0,IF(tbl_Metraj22[[#This Row],[YUZDE]]=0,tbl_Metraj22[[#This Row],[METRAJ_BETON]],tbl_Metraj22[[#This Row],[YUZDE]]*tbl_Metraj22[[#This Row],[METRAJ_BETON]]))</f>
        <v>0</v>
      </c>
      <c r="K8806" s="2" t="s">
        <v>1389</v>
      </c>
    </row>
    <row r="8807" spans="1:11" ht="14.25" x14ac:dyDescent="0.2">
      <c r="A8807" s="2" t="s">
        <v>728</v>
      </c>
      <c r="B8807" s="124" t="s">
        <v>12278</v>
      </c>
      <c r="C8807" s="124"/>
      <c r="D8807" s="126">
        <v>0.79</v>
      </c>
      <c r="E8807" s="124" t="s">
        <v>771</v>
      </c>
      <c r="F8807" s="124">
        <v>-4</v>
      </c>
      <c r="G8807" s="2" t="s">
        <v>21392</v>
      </c>
      <c r="H8807" s="130"/>
      <c r="I8807" s="134"/>
      <c r="J8807" s="123">
        <f>IF(OR(tbl_Metraj22[[#This Row],[TARIH]]="",tbl_Metraj22[[#This Row],[TARIH]]="-"),0,IF(tbl_Metraj22[[#This Row],[YUZDE]]=0,tbl_Metraj22[[#This Row],[METRAJ_BETON]],tbl_Metraj22[[#This Row],[YUZDE]]*tbl_Metraj22[[#This Row],[METRAJ_BETON]]))</f>
        <v>0</v>
      </c>
      <c r="K8807" s="2" t="s">
        <v>1897</v>
      </c>
    </row>
    <row r="8808" spans="1:11" ht="14.25" x14ac:dyDescent="0.2">
      <c r="A8808" s="2" t="s">
        <v>2977</v>
      </c>
      <c r="B8808" s="124" t="s">
        <v>10680</v>
      </c>
      <c r="C8808" s="124"/>
      <c r="D8808" s="126">
        <v>47.17</v>
      </c>
      <c r="E8808" s="124" t="s">
        <v>771</v>
      </c>
      <c r="F8808" s="124">
        <v>-4</v>
      </c>
      <c r="G8808" s="2" t="s">
        <v>21393</v>
      </c>
      <c r="H8808" s="130"/>
      <c r="I8808" s="134"/>
      <c r="J8808" s="123">
        <f>IF(OR(tbl_Metraj22[[#This Row],[TARIH]]="",tbl_Metraj22[[#This Row],[TARIH]]="-"),0,IF(tbl_Metraj22[[#This Row],[YUZDE]]=0,tbl_Metraj22[[#This Row],[METRAJ_BETON]],tbl_Metraj22[[#This Row],[YUZDE]]*tbl_Metraj22[[#This Row],[METRAJ_BETON]]))</f>
        <v>0</v>
      </c>
    </row>
    <row r="8809" spans="1:11" ht="14.25" x14ac:dyDescent="0.2">
      <c r="A8809" s="2" t="s">
        <v>2977</v>
      </c>
      <c r="B8809" s="124" t="s">
        <v>10710</v>
      </c>
      <c r="C8809" s="124"/>
      <c r="D8809" s="126">
        <v>72.010000000000005</v>
      </c>
      <c r="E8809" s="124" t="s">
        <v>771</v>
      </c>
      <c r="F8809" s="124">
        <v>-4</v>
      </c>
      <c r="G8809" s="2" t="s">
        <v>21394</v>
      </c>
      <c r="H8809" s="130"/>
      <c r="I8809" s="134"/>
      <c r="J8809" s="123">
        <f>IF(OR(tbl_Metraj22[[#This Row],[TARIH]]="",tbl_Metraj22[[#This Row],[TARIH]]="-"),0,IF(tbl_Metraj22[[#This Row],[YUZDE]]=0,tbl_Metraj22[[#This Row],[METRAJ_BETON]],tbl_Metraj22[[#This Row],[YUZDE]]*tbl_Metraj22[[#This Row],[METRAJ_BETON]]))</f>
        <v>0</v>
      </c>
      <c r="K8809" s="2" t="s">
        <v>1335</v>
      </c>
    </row>
    <row r="8810" spans="1:11" ht="14.25" x14ac:dyDescent="0.2">
      <c r="A8810" s="2" t="s">
        <v>2977</v>
      </c>
      <c r="B8810" s="124" t="s">
        <v>10711</v>
      </c>
      <c r="C8810" s="124"/>
      <c r="D8810" s="126">
        <v>50.97</v>
      </c>
      <c r="E8810" s="124" t="s">
        <v>771</v>
      </c>
      <c r="F8810" s="124">
        <v>-4</v>
      </c>
      <c r="G8810" s="2" t="s">
        <v>21395</v>
      </c>
      <c r="H8810" s="130"/>
      <c r="I8810" s="134"/>
      <c r="J8810" s="123">
        <f>IF(OR(tbl_Metraj22[[#This Row],[TARIH]]="",tbl_Metraj22[[#This Row],[TARIH]]="-"),0,IF(tbl_Metraj22[[#This Row],[YUZDE]]=0,tbl_Metraj22[[#This Row],[METRAJ_BETON]],tbl_Metraj22[[#This Row],[YUZDE]]*tbl_Metraj22[[#This Row],[METRAJ_BETON]]))</f>
        <v>0</v>
      </c>
      <c r="K8810" s="2" t="s">
        <v>1337</v>
      </c>
    </row>
    <row r="8811" spans="1:11" ht="14.25" x14ac:dyDescent="0.2">
      <c r="A8811" s="2" t="s">
        <v>2977</v>
      </c>
      <c r="B8811" s="124" t="s">
        <v>10716</v>
      </c>
      <c r="C8811" s="124"/>
      <c r="D8811" s="126">
        <v>11.68</v>
      </c>
      <c r="E8811" s="124" t="s">
        <v>771</v>
      </c>
      <c r="F8811" s="124">
        <v>-4</v>
      </c>
      <c r="G8811" s="2" t="s">
        <v>21396</v>
      </c>
      <c r="H8811" s="130"/>
      <c r="I8811" s="134"/>
      <c r="J8811" s="123">
        <f>IF(OR(tbl_Metraj22[[#This Row],[TARIH]]="",tbl_Metraj22[[#This Row],[TARIH]]="-"),0,IF(tbl_Metraj22[[#This Row],[YUZDE]]=0,tbl_Metraj22[[#This Row],[METRAJ_BETON]],tbl_Metraj22[[#This Row],[YUZDE]]*tbl_Metraj22[[#This Row],[METRAJ_BETON]]))</f>
        <v>0</v>
      </c>
      <c r="K8811" s="2" t="s">
        <v>1788</v>
      </c>
    </row>
    <row r="8812" spans="1:11" ht="14.25" x14ac:dyDescent="0.2">
      <c r="A8812" s="2" t="s">
        <v>2977</v>
      </c>
      <c r="B8812" s="124" t="s">
        <v>10717</v>
      </c>
      <c r="C8812" s="124"/>
      <c r="D8812" s="126">
        <v>3.56</v>
      </c>
      <c r="E8812" s="124" t="s">
        <v>771</v>
      </c>
      <c r="F8812" s="124">
        <v>-4</v>
      </c>
      <c r="G8812" s="2" t="s">
        <v>21397</v>
      </c>
      <c r="H8812" s="130"/>
      <c r="I8812" s="134"/>
      <c r="J8812" s="123">
        <f>IF(OR(tbl_Metraj22[[#This Row],[TARIH]]="",tbl_Metraj22[[#This Row],[TARIH]]="-"),0,IF(tbl_Metraj22[[#This Row],[YUZDE]]=0,tbl_Metraj22[[#This Row],[METRAJ_BETON]],tbl_Metraj22[[#This Row],[YUZDE]]*tbl_Metraj22[[#This Row],[METRAJ_BETON]]))</f>
        <v>0</v>
      </c>
      <c r="K8812" s="2" t="s">
        <v>1789</v>
      </c>
    </row>
    <row r="8813" spans="1:11" ht="14.25" x14ac:dyDescent="0.2">
      <c r="A8813" s="2" t="s">
        <v>2977</v>
      </c>
      <c r="B8813" s="124" t="s">
        <v>10718</v>
      </c>
      <c r="C8813" s="124"/>
      <c r="D8813" s="126">
        <v>19.11</v>
      </c>
      <c r="E8813" s="124" t="s">
        <v>771</v>
      </c>
      <c r="F8813" s="124">
        <v>-4</v>
      </c>
      <c r="G8813" s="2" t="s">
        <v>21398</v>
      </c>
      <c r="H8813" s="130"/>
      <c r="I8813" s="134"/>
      <c r="J8813" s="123">
        <f>IF(OR(tbl_Metraj22[[#This Row],[TARIH]]="",tbl_Metraj22[[#This Row],[TARIH]]="-"),0,IF(tbl_Metraj22[[#This Row],[YUZDE]]=0,tbl_Metraj22[[#This Row],[METRAJ_BETON]],tbl_Metraj22[[#This Row],[YUZDE]]*tbl_Metraj22[[#This Row],[METRAJ_BETON]]))</f>
        <v>0</v>
      </c>
      <c r="K8813" s="2" t="s">
        <v>1787</v>
      </c>
    </row>
    <row r="8814" spans="1:11" ht="14.25" x14ac:dyDescent="0.2">
      <c r="A8814" s="2" t="s">
        <v>2977</v>
      </c>
      <c r="B8814" s="124" t="s">
        <v>10719</v>
      </c>
      <c r="C8814" s="124"/>
      <c r="D8814" s="126">
        <v>5.64</v>
      </c>
      <c r="E8814" s="124" t="s">
        <v>771</v>
      </c>
      <c r="F8814" s="124">
        <v>-4</v>
      </c>
      <c r="G8814" s="2" t="s">
        <v>21399</v>
      </c>
      <c r="H8814" s="130"/>
      <c r="I8814" s="134"/>
      <c r="J8814" s="123">
        <f>IF(OR(tbl_Metraj22[[#This Row],[TARIH]]="",tbl_Metraj22[[#This Row],[TARIH]]="-"),0,IF(tbl_Metraj22[[#This Row],[YUZDE]]=0,tbl_Metraj22[[#This Row],[METRAJ_BETON]],tbl_Metraj22[[#This Row],[YUZDE]]*tbl_Metraj22[[#This Row],[METRAJ_BETON]]))</f>
        <v>0</v>
      </c>
      <c r="K8814" s="2" t="s">
        <v>1786</v>
      </c>
    </row>
    <row r="8815" spans="1:11" ht="14.25" x14ac:dyDescent="0.2">
      <c r="A8815" s="2" t="s">
        <v>2977</v>
      </c>
      <c r="B8815" s="124" t="s">
        <v>10720</v>
      </c>
      <c r="C8815" s="124"/>
      <c r="D8815" s="126">
        <v>2.1800000000000002</v>
      </c>
      <c r="E8815" s="124" t="s">
        <v>771</v>
      </c>
      <c r="F8815" s="124">
        <v>-4</v>
      </c>
      <c r="G8815" s="2" t="s">
        <v>21400</v>
      </c>
      <c r="H8815" s="130"/>
      <c r="I8815" s="134"/>
      <c r="J8815" s="123">
        <f>IF(OR(tbl_Metraj22[[#This Row],[TARIH]]="",tbl_Metraj22[[#This Row],[TARIH]]="-"),0,IF(tbl_Metraj22[[#This Row],[YUZDE]]=0,tbl_Metraj22[[#This Row],[METRAJ_BETON]],tbl_Metraj22[[#This Row],[YUZDE]]*tbl_Metraj22[[#This Row],[METRAJ_BETON]]))</f>
        <v>0</v>
      </c>
      <c r="K8815" s="2" t="s">
        <v>1769</v>
      </c>
    </row>
    <row r="8816" spans="1:11" ht="14.25" x14ac:dyDescent="0.2">
      <c r="A8816" s="2" t="s">
        <v>2977</v>
      </c>
      <c r="B8816" s="124" t="s">
        <v>10721</v>
      </c>
      <c r="C8816" s="124"/>
      <c r="D8816" s="126">
        <v>3.79</v>
      </c>
      <c r="E8816" s="124" t="s">
        <v>771</v>
      </c>
      <c r="F8816" s="124">
        <v>-4</v>
      </c>
      <c r="G8816" s="2" t="s">
        <v>21401</v>
      </c>
      <c r="H8816" s="130"/>
      <c r="I8816" s="134"/>
      <c r="J8816" s="123">
        <f>IF(OR(tbl_Metraj22[[#This Row],[TARIH]]="",tbl_Metraj22[[#This Row],[TARIH]]="-"),0,IF(tbl_Metraj22[[#This Row],[YUZDE]]=0,tbl_Metraj22[[#This Row],[METRAJ_BETON]],tbl_Metraj22[[#This Row],[YUZDE]]*tbl_Metraj22[[#This Row],[METRAJ_BETON]]))</f>
        <v>0</v>
      </c>
      <c r="K8816" s="2" t="s">
        <v>1785</v>
      </c>
    </row>
    <row r="8817" spans="1:11" ht="14.25" x14ac:dyDescent="0.2">
      <c r="A8817" s="2" t="s">
        <v>2977</v>
      </c>
      <c r="B8817" s="124" t="s">
        <v>10722</v>
      </c>
      <c r="C8817" s="124"/>
      <c r="D8817" s="126">
        <v>6.34</v>
      </c>
      <c r="E8817" s="124" t="s">
        <v>771</v>
      </c>
      <c r="F8817" s="124">
        <v>-4</v>
      </c>
      <c r="G8817" s="2" t="s">
        <v>21402</v>
      </c>
      <c r="H8817" s="130"/>
      <c r="I8817" s="134"/>
      <c r="J8817" s="123">
        <f>IF(OR(tbl_Metraj22[[#This Row],[TARIH]]="",tbl_Metraj22[[#This Row],[TARIH]]="-"),0,IF(tbl_Metraj22[[#This Row],[YUZDE]]=0,tbl_Metraj22[[#This Row],[METRAJ_BETON]],tbl_Metraj22[[#This Row],[YUZDE]]*tbl_Metraj22[[#This Row],[METRAJ_BETON]]))</f>
        <v>0</v>
      </c>
    </row>
    <row r="8818" spans="1:11" ht="14.25" x14ac:dyDescent="0.2">
      <c r="A8818" s="2" t="s">
        <v>2977</v>
      </c>
      <c r="B8818" s="124" t="s">
        <v>10723</v>
      </c>
      <c r="C8818" s="124"/>
      <c r="D8818" s="126">
        <v>11.29</v>
      </c>
      <c r="E8818" s="124" t="s">
        <v>771</v>
      </c>
      <c r="F8818" s="124">
        <v>-4</v>
      </c>
      <c r="G8818" s="2" t="s">
        <v>21403</v>
      </c>
      <c r="H8818" s="130"/>
      <c r="I8818" s="134"/>
      <c r="J8818" s="123">
        <f>IF(OR(tbl_Metraj22[[#This Row],[TARIH]]="",tbl_Metraj22[[#This Row],[TARIH]]="-"),0,IF(tbl_Metraj22[[#This Row],[YUZDE]]=0,tbl_Metraj22[[#This Row],[METRAJ_BETON]],tbl_Metraj22[[#This Row],[YUZDE]]*tbl_Metraj22[[#This Row],[METRAJ_BETON]]))</f>
        <v>0</v>
      </c>
      <c r="K8818" s="2" t="s">
        <v>1784</v>
      </c>
    </row>
    <row r="8819" spans="1:11" ht="14.25" x14ac:dyDescent="0.2">
      <c r="A8819" s="2" t="s">
        <v>2977</v>
      </c>
      <c r="B8819" s="124" t="s">
        <v>10724</v>
      </c>
      <c r="C8819" s="124"/>
      <c r="D8819" s="126">
        <v>12.67</v>
      </c>
      <c r="E8819" s="124" t="s">
        <v>771</v>
      </c>
      <c r="F8819" s="124">
        <v>-4</v>
      </c>
      <c r="G8819" s="2" t="s">
        <v>21404</v>
      </c>
      <c r="H8819" s="130"/>
      <c r="I8819" s="134"/>
      <c r="J8819" s="123">
        <f>IF(OR(tbl_Metraj22[[#This Row],[TARIH]]="",tbl_Metraj22[[#This Row],[TARIH]]="-"),0,IF(tbl_Metraj22[[#This Row],[YUZDE]]=0,tbl_Metraj22[[#This Row],[METRAJ_BETON]],tbl_Metraj22[[#This Row],[YUZDE]]*tbl_Metraj22[[#This Row],[METRAJ_BETON]]))</f>
        <v>0</v>
      </c>
      <c r="K8819" s="2" t="s">
        <v>1783</v>
      </c>
    </row>
    <row r="8820" spans="1:11" ht="14.25" x14ac:dyDescent="0.2">
      <c r="A8820" s="2" t="s">
        <v>2977</v>
      </c>
      <c r="B8820" s="124" t="s">
        <v>10725</v>
      </c>
      <c r="C8820" s="124"/>
      <c r="D8820" s="126">
        <v>3.86</v>
      </c>
      <c r="E8820" s="124" t="s">
        <v>771</v>
      </c>
      <c r="F8820" s="124">
        <v>-4</v>
      </c>
      <c r="G8820" s="2" t="s">
        <v>21405</v>
      </c>
      <c r="H8820" s="130"/>
      <c r="I8820" s="134"/>
      <c r="J8820" s="123">
        <f>IF(OR(tbl_Metraj22[[#This Row],[TARIH]]="",tbl_Metraj22[[#This Row],[TARIH]]="-"),0,IF(tbl_Metraj22[[#This Row],[YUZDE]]=0,tbl_Metraj22[[#This Row],[METRAJ_BETON]],tbl_Metraj22[[#This Row],[YUZDE]]*tbl_Metraj22[[#This Row],[METRAJ_BETON]]))</f>
        <v>0</v>
      </c>
      <c r="K8820" s="2" t="s">
        <v>1782</v>
      </c>
    </row>
    <row r="8821" spans="1:11" ht="14.25" x14ac:dyDescent="0.2">
      <c r="A8821" s="2" t="s">
        <v>2977</v>
      </c>
      <c r="B8821" s="124" t="s">
        <v>12064</v>
      </c>
      <c r="C8821" s="124"/>
      <c r="D8821" s="126">
        <v>10.69</v>
      </c>
      <c r="E8821" s="124" t="s">
        <v>771</v>
      </c>
      <c r="F8821" s="124">
        <v>-4</v>
      </c>
      <c r="G8821" s="2" t="s">
        <v>21406</v>
      </c>
      <c r="H8821" s="130"/>
      <c r="I8821" s="134"/>
      <c r="J8821" s="123">
        <f>IF(OR(tbl_Metraj22[[#This Row],[TARIH]]="",tbl_Metraj22[[#This Row],[TARIH]]="-"),0,IF(tbl_Metraj22[[#This Row],[YUZDE]]=0,tbl_Metraj22[[#This Row],[METRAJ_BETON]],tbl_Metraj22[[#This Row],[YUZDE]]*tbl_Metraj22[[#This Row],[METRAJ_BETON]]))</f>
        <v>0</v>
      </c>
      <c r="K8821" s="2" t="s">
        <v>1420</v>
      </c>
    </row>
    <row r="8822" spans="1:11" ht="14.25" x14ac:dyDescent="0.2">
      <c r="A8822" s="2" t="s">
        <v>2977</v>
      </c>
      <c r="B8822" s="124" t="s">
        <v>12065</v>
      </c>
      <c r="C8822" s="124"/>
      <c r="D8822" s="126">
        <v>12.08</v>
      </c>
      <c r="E8822" s="124" t="s">
        <v>771</v>
      </c>
      <c r="F8822" s="124">
        <v>-4</v>
      </c>
      <c r="G8822" s="2" t="s">
        <v>21407</v>
      </c>
      <c r="H8822" s="130"/>
      <c r="I8822" s="134"/>
      <c r="J8822" s="123">
        <f>IF(OR(tbl_Metraj22[[#This Row],[TARIH]]="",tbl_Metraj22[[#This Row],[TARIH]]="-"),0,IF(tbl_Metraj22[[#This Row],[YUZDE]]=0,tbl_Metraj22[[#This Row],[METRAJ_BETON]],tbl_Metraj22[[#This Row],[YUZDE]]*tbl_Metraj22[[#This Row],[METRAJ_BETON]]))</f>
        <v>0</v>
      </c>
      <c r="K8822" s="2" t="s">
        <v>1327</v>
      </c>
    </row>
    <row r="8823" spans="1:11" ht="14.25" x14ac:dyDescent="0.2">
      <c r="A8823" s="2" t="s">
        <v>2977</v>
      </c>
      <c r="B8823" s="124" t="s">
        <v>12066</v>
      </c>
      <c r="C8823" s="124"/>
      <c r="D8823" s="126">
        <v>12.28</v>
      </c>
      <c r="E8823" s="124" t="s">
        <v>771</v>
      </c>
      <c r="F8823" s="124">
        <v>-4</v>
      </c>
      <c r="G8823" s="2" t="s">
        <v>21408</v>
      </c>
      <c r="H8823" s="130"/>
      <c r="I8823" s="134"/>
      <c r="J8823" s="123">
        <f>IF(OR(tbl_Metraj22[[#This Row],[TARIH]]="",tbl_Metraj22[[#This Row],[TARIH]]="-"),0,IF(tbl_Metraj22[[#This Row],[YUZDE]]=0,tbl_Metraj22[[#This Row],[METRAJ_BETON]],tbl_Metraj22[[#This Row],[YUZDE]]*tbl_Metraj22[[#This Row],[METRAJ_BETON]]))</f>
        <v>0</v>
      </c>
      <c r="K8823" s="2" t="s">
        <v>1430</v>
      </c>
    </row>
    <row r="8824" spans="1:11" ht="14.25" x14ac:dyDescent="0.2">
      <c r="A8824" s="2" t="s">
        <v>2977</v>
      </c>
      <c r="B8824" s="124" t="s">
        <v>12067</v>
      </c>
      <c r="C8824" s="124"/>
      <c r="D8824" s="126">
        <v>38.46</v>
      </c>
      <c r="E8824" s="124" t="s">
        <v>771</v>
      </c>
      <c r="F8824" s="124">
        <v>-4</v>
      </c>
      <c r="G8824" s="2" t="s">
        <v>21409</v>
      </c>
      <c r="H8824" s="130"/>
      <c r="I8824" s="134"/>
      <c r="J8824" s="123">
        <f>IF(OR(tbl_Metraj22[[#This Row],[TARIH]]="",tbl_Metraj22[[#This Row],[TARIH]]="-"),0,IF(tbl_Metraj22[[#This Row],[YUZDE]]=0,tbl_Metraj22[[#This Row],[METRAJ_BETON]],tbl_Metraj22[[#This Row],[YUZDE]]*tbl_Metraj22[[#This Row],[METRAJ_BETON]]))</f>
        <v>0</v>
      </c>
      <c r="K8824" s="2" t="s">
        <v>1339</v>
      </c>
    </row>
    <row r="8825" spans="1:11" ht="14.25" x14ac:dyDescent="0.2">
      <c r="A8825" s="2" t="s">
        <v>2977</v>
      </c>
      <c r="B8825" s="124" t="s">
        <v>12148</v>
      </c>
      <c r="C8825" s="124"/>
      <c r="D8825" s="126">
        <v>7.92</v>
      </c>
      <c r="E8825" s="124" t="s">
        <v>771</v>
      </c>
      <c r="F8825" s="124">
        <v>-4</v>
      </c>
      <c r="G8825" s="2" t="s">
        <v>21410</v>
      </c>
      <c r="H8825" s="130"/>
      <c r="I8825" s="134"/>
      <c r="J8825" s="123">
        <f>IF(OR(tbl_Metraj22[[#This Row],[TARIH]]="",tbl_Metraj22[[#This Row],[TARIH]]="-"),0,IF(tbl_Metraj22[[#This Row],[YUZDE]]=0,tbl_Metraj22[[#This Row],[METRAJ_BETON]],tbl_Metraj22[[#This Row],[YUZDE]]*tbl_Metraj22[[#This Row],[METRAJ_BETON]]))</f>
        <v>0</v>
      </c>
      <c r="K8825" s="2" t="s">
        <v>1790</v>
      </c>
    </row>
    <row r="8826" spans="1:11" ht="14.25" x14ac:dyDescent="0.2">
      <c r="A8826" s="2" t="s">
        <v>2977</v>
      </c>
      <c r="B8826" s="124" t="s">
        <v>12149</v>
      </c>
      <c r="C8826" s="124"/>
      <c r="D8826" s="126">
        <v>7.33</v>
      </c>
      <c r="E8826" s="124" t="s">
        <v>771</v>
      </c>
      <c r="F8826" s="124">
        <v>-4</v>
      </c>
      <c r="G8826" s="2" t="s">
        <v>21411</v>
      </c>
      <c r="H8826" s="130"/>
      <c r="I8826" s="134"/>
      <c r="J8826" s="123">
        <f>IF(OR(tbl_Metraj22[[#This Row],[TARIH]]="",tbl_Metraj22[[#This Row],[TARIH]]="-"),0,IF(tbl_Metraj22[[#This Row],[YUZDE]]=0,tbl_Metraj22[[#This Row],[METRAJ_BETON]],tbl_Metraj22[[#This Row],[YUZDE]]*tbl_Metraj22[[#This Row],[METRAJ_BETON]]))</f>
        <v>0</v>
      </c>
      <c r="K8826" s="2" t="s">
        <v>1791</v>
      </c>
    </row>
    <row r="8827" spans="1:11" ht="14.25" x14ac:dyDescent="0.2">
      <c r="A8827" s="2" t="s">
        <v>2977</v>
      </c>
      <c r="B8827" s="124" t="s">
        <v>12152</v>
      </c>
      <c r="C8827" s="124"/>
      <c r="D8827" s="126">
        <v>10.69</v>
      </c>
      <c r="E8827" s="124" t="s">
        <v>771</v>
      </c>
      <c r="F8827" s="124">
        <v>-4</v>
      </c>
      <c r="G8827" s="2" t="s">
        <v>21412</v>
      </c>
      <c r="H8827" s="130"/>
      <c r="I8827" s="134"/>
      <c r="J8827" s="123">
        <f>IF(OR(tbl_Metraj22[[#This Row],[TARIH]]="",tbl_Metraj22[[#This Row],[TARIH]]="-"),0,IF(tbl_Metraj22[[#This Row],[YUZDE]]=0,tbl_Metraj22[[#This Row],[METRAJ_BETON]],tbl_Metraj22[[#This Row],[YUZDE]]*tbl_Metraj22[[#This Row],[METRAJ_BETON]]))</f>
        <v>0</v>
      </c>
    </row>
    <row r="8828" spans="1:11" ht="14.25" x14ac:dyDescent="0.2">
      <c r="B8828" s="124" t="s">
        <v>12553</v>
      </c>
      <c r="C8828" s="124"/>
      <c r="D8828" s="126">
        <v>0</v>
      </c>
      <c r="E8828" s="124" t="s">
        <v>771</v>
      </c>
      <c r="F8828" s="124">
        <v>-4</v>
      </c>
      <c r="G8828" s="2" t="s">
        <v>21413</v>
      </c>
      <c r="H8828" s="130"/>
      <c r="I8828" s="134"/>
      <c r="J8828" s="123">
        <f>IF(OR(tbl_Metraj22[[#This Row],[TARIH]]="",tbl_Metraj22[[#This Row],[TARIH]]="-"),0,IF(tbl_Metraj22[[#This Row],[YUZDE]]=0,tbl_Metraj22[[#This Row],[METRAJ_BETON]],tbl_Metraj22[[#This Row],[YUZDE]]*tbl_Metraj22[[#This Row],[METRAJ_BETON]]))</f>
        <v>0</v>
      </c>
    </row>
    <row r="8829" spans="1:11" ht="14.25" x14ac:dyDescent="0.2">
      <c r="B8829" s="124" t="s">
        <v>12554</v>
      </c>
      <c r="C8829" s="124"/>
      <c r="D8829" s="126">
        <v>0</v>
      </c>
      <c r="E8829" s="124" t="s">
        <v>771</v>
      </c>
      <c r="F8829" s="124">
        <v>-4</v>
      </c>
      <c r="G8829" s="2" t="s">
        <v>21414</v>
      </c>
      <c r="H8829" s="130"/>
      <c r="I8829" s="134"/>
      <c r="J8829" s="123">
        <f>IF(OR(tbl_Metraj22[[#This Row],[TARIH]]="",tbl_Metraj22[[#This Row],[TARIH]]="-"),0,IF(tbl_Metraj22[[#This Row],[YUZDE]]=0,tbl_Metraj22[[#This Row],[METRAJ_BETON]],tbl_Metraj22[[#This Row],[YUZDE]]*tbl_Metraj22[[#This Row],[METRAJ_BETON]]))</f>
        <v>0</v>
      </c>
    </row>
    <row r="8830" spans="1:11" ht="14.25" x14ac:dyDescent="0.2">
      <c r="A8830" s="2" t="s">
        <v>734</v>
      </c>
      <c r="B8830" s="124" t="s">
        <v>11466</v>
      </c>
      <c r="C8830" s="124"/>
      <c r="D8830" s="126">
        <v>1.04</v>
      </c>
      <c r="E8830" s="124" t="s">
        <v>771</v>
      </c>
      <c r="F8830" s="124">
        <v>-3</v>
      </c>
      <c r="G8830" s="2" t="s">
        <v>21415</v>
      </c>
      <c r="H8830" s="130"/>
      <c r="I8830" s="134"/>
      <c r="J8830" s="123">
        <f>IF(OR(tbl_Metraj22[[#This Row],[TARIH]]="",tbl_Metraj22[[#This Row],[TARIH]]="-"),0,IF(tbl_Metraj22[[#This Row],[YUZDE]]=0,tbl_Metraj22[[#This Row],[METRAJ_BETON]],tbl_Metraj22[[#This Row],[YUZDE]]*tbl_Metraj22[[#This Row],[METRAJ_BETON]]))</f>
        <v>0</v>
      </c>
      <c r="K8830" s="2" t="s">
        <v>22727</v>
      </c>
    </row>
    <row r="8831" spans="1:11" ht="14.25" x14ac:dyDescent="0.2">
      <c r="A8831" s="2" t="s">
        <v>734</v>
      </c>
      <c r="B8831" s="124" t="s">
        <v>11467</v>
      </c>
      <c r="C8831" s="124"/>
      <c r="D8831" s="126">
        <v>1.1200000000000001</v>
      </c>
      <c r="E8831" s="124" t="s">
        <v>771</v>
      </c>
      <c r="F8831" s="124">
        <v>-3</v>
      </c>
      <c r="G8831" s="2" t="s">
        <v>21416</v>
      </c>
      <c r="H8831" s="130"/>
      <c r="I8831" s="134"/>
      <c r="J8831" s="123">
        <f>IF(OR(tbl_Metraj22[[#This Row],[TARIH]]="",tbl_Metraj22[[#This Row],[TARIH]]="-"),0,IF(tbl_Metraj22[[#This Row],[YUZDE]]=0,tbl_Metraj22[[#This Row],[METRAJ_BETON]],tbl_Metraj22[[#This Row],[YUZDE]]*tbl_Metraj22[[#This Row],[METRAJ_BETON]]))</f>
        <v>0</v>
      </c>
      <c r="K8831" s="2" t="e">
        <v>#N/A</v>
      </c>
    </row>
    <row r="8832" spans="1:11" ht="14.25" x14ac:dyDescent="0.2">
      <c r="A8832" s="2" t="s">
        <v>734</v>
      </c>
      <c r="B8832" s="124" t="s">
        <v>11468</v>
      </c>
      <c r="C8832" s="124"/>
      <c r="D8832" s="126">
        <v>1.35</v>
      </c>
      <c r="E8832" s="124" t="s">
        <v>771</v>
      </c>
      <c r="F8832" s="124">
        <v>-3</v>
      </c>
      <c r="G8832" s="2" t="s">
        <v>21417</v>
      </c>
      <c r="H8832" s="130"/>
      <c r="I8832" s="134"/>
      <c r="J8832" s="123">
        <f>IF(OR(tbl_Metraj22[[#This Row],[TARIH]]="",tbl_Metraj22[[#This Row],[TARIH]]="-"),0,IF(tbl_Metraj22[[#This Row],[YUZDE]]=0,tbl_Metraj22[[#This Row],[METRAJ_BETON]],tbl_Metraj22[[#This Row],[YUZDE]]*tbl_Metraj22[[#This Row],[METRAJ_BETON]]))</f>
        <v>0</v>
      </c>
      <c r="K8832" s="2" t="e">
        <v>#N/A</v>
      </c>
    </row>
    <row r="8833" spans="1:11" ht="14.25" x14ac:dyDescent="0.2">
      <c r="A8833" s="2" t="s">
        <v>734</v>
      </c>
      <c r="B8833" s="124" t="s">
        <v>11469</v>
      </c>
      <c r="C8833" s="124"/>
      <c r="D8833" s="126">
        <v>1.04</v>
      </c>
      <c r="E8833" s="124" t="s">
        <v>771</v>
      </c>
      <c r="F8833" s="124">
        <v>-3</v>
      </c>
      <c r="G8833" s="2" t="s">
        <v>21418</v>
      </c>
      <c r="H8833" s="130"/>
      <c r="I8833" s="134"/>
      <c r="J8833" s="123">
        <f>IF(OR(tbl_Metraj22[[#This Row],[TARIH]]="",tbl_Metraj22[[#This Row],[TARIH]]="-"),0,IF(tbl_Metraj22[[#This Row],[YUZDE]]=0,tbl_Metraj22[[#This Row],[METRAJ_BETON]],tbl_Metraj22[[#This Row],[YUZDE]]*tbl_Metraj22[[#This Row],[METRAJ_BETON]]))</f>
        <v>0</v>
      </c>
      <c r="K8833" s="2" t="s">
        <v>22692</v>
      </c>
    </row>
    <row r="8834" spans="1:11" ht="14.25" x14ac:dyDescent="0.2">
      <c r="A8834" s="2" t="s">
        <v>734</v>
      </c>
      <c r="B8834" s="124" t="s">
        <v>11470</v>
      </c>
      <c r="C8834" s="124"/>
      <c r="D8834" s="126">
        <v>2.31</v>
      </c>
      <c r="E8834" s="124" t="s">
        <v>771</v>
      </c>
      <c r="F8834" s="124">
        <v>-3</v>
      </c>
      <c r="G8834" s="2" t="s">
        <v>21419</v>
      </c>
      <c r="H8834" s="130"/>
      <c r="I8834" s="134"/>
      <c r="J8834" s="123">
        <f>IF(OR(tbl_Metraj22[[#This Row],[TARIH]]="",tbl_Metraj22[[#This Row],[TARIH]]="-"),0,IF(tbl_Metraj22[[#This Row],[YUZDE]]=0,tbl_Metraj22[[#This Row],[METRAJ_BETON]],tbl_Metraj22[[#This Row],[YUZDE]]*tbl_Metraj22[[#This Row],[METRAJ_BETON]]))</f>
        <v>0</v>
      </c>
      <c r="K8834" s="2" t="s">
        <v>22556</v>
      </c>
    </row>
    <row r="8835" spans="1:11" ht="14.25" x14ac:dyDescent="0.2">
      <c r="A8835" s="2" t="s">
        <v>734</v>
      </c>
      <c r="B8835" s="124" t="s">
        <v>11471</v>
      </c>
      <c r="C8835" s="124"/>
      <c r="D8835" s="126">
        <v>0.67</v>
      </c>
      <c r="E8835" s="124" t="s">
        <v>771</v>
      </c>
      <c r="F8835" s="124">
        <v>-3</v>
      </c>
      <c r="G8835" s="2" t="s">
        <v>21420</v>
      </c>
      <c r="H8835" s="130"/>
      <c r="I8835" s="134"/>
      <c r="J8835" s="123">
        <f>IF(OR(tbl_Metraj22[[#This Row],[TARIH]]="",tbl_Metraj22[[#This Row],[TARIH]]="-"),0,IF(tbl_Metraj22[[#This Row],[YUZDE]]=0,tbl_Metraj22[[#This Row],[METRAJ_BETON]],tbl_Metraj22[[#This Row],[YUZDE]]*tbl_Metraj22[[#This Row],[METRAJ_BETON]]))</f>
        <v>0</v>
      </c>
      <c r="K8835" s="2" t="e">
        <v>#N/A</v>
      </c>
    </row>
    <row r="8836" spans="1:11" ht="14.25" x14ac:dyDescent="0.2">
      <c r="A8836" s="2" t="s">
        <v>734</v>
      </c>
      <c r="B8836" s="124" t="s">
        <v>11472</v>
      </c>
      <c r="C8836" s="124"/>
      <c r="D8836" s="126">
        <v>0.73</v>
      </c>
      <c r="E8836" s="124" t="s">
        <v>771</v>
      </c>
      <c r="F8836" s="124">
        <v>-3</v>
      </c>
      <c r="G8836" s="2" t="s">
        <v>21421</v>
      </c>
      <c r="H8836" s="130"/>
      <c r="I8836" s="134"/>
      <c r="J8836" s="123">
        <f>IF(OR(tbl_Metraj22[[#This Row],[TARIH]]="",tbl_Metraj22[[#This Row],[TARIH]]="-"),0,IF(tbl_Metraj22[[#This Row],[YUZDE]]=0,tbl_Metraj22[[#This Row],[METRAJ_BETON]],tbl_Metraj22[[#This Row],[YUZDE]]*tbl_Metraj22[[#This Row],[METRAJ_BETON]]))</f>
        <v>0</v>
      </c>
      <c r="K8836" s="2" t="e">
        <v>#N/A</v>
      </c>
    </row>
    <row r="8837" spans="1:11" ht="14.25" x14ac:dyDescent="0.2">
      <c r="A8837" s="2" t="s">
        <v>734</v>
      </c>
      <c r="B8837" s="124" t="s">
        <v>11473</v>
      </c>
      <c r="C8837" s="124"/>
      <c r="D8837" s="126">
        <v>0.71</v>
      </c>
      <c r="E8837" s="124" t="s">
        <v>771</v>
      </c>
      <c r="F8837" s="124">
        <v>-3</v>
      </c>
      <c r="G8837" s="2" t="s">
        <v>21422</v>
      </c>
      <c r="H8837" s="130"/>
      <c r="I8837" s="134"/>
      <c r="J8837" s="123">
        <f>IF(OR(tbl_Metraj22[[#This Row],[TARIH]]="",tbl_Metraj22[[#This Row],[TARIH]]="-"),0,IF(tbl_Metraj22[[#This Row],[YUZDE]]=0,tbl_Metraj22[[#This Row],[METRAJ_BETON]],tbl_Metraj22[[#This Row],[YUZDE]]*tbl_Metraj22[[#This Row],[METRAJ_BETON]]))</f>
        <v>0</v>
      </c>
      <c r="K8837" s="2" t="s">
        <v>22701</v>
      </c>
    </row>
    <row r="8838" spans="1:11" ht="14.25" x14ac:dyDescent="0.2">
      <c r="A8838" s="2" t="s">
        <v>734</v>
      </c>
      <c r="B8838" s="124" t="s">
        <v>11474</v>
      </c>
      <c r="C8838" s="124"/>
      <c r="D8838" s="126">
        <v>1.62</v>
      </c>
      <c r="E8838" s="124" t="s">
        <v>771</v>
      </c>
      <c r="F8838" s="124">
        <v>-3</v>
      </c>
      <c r="G8838" s="2" t="s">
        <v>21423</v>
      </c>
      <c r="H8838" s="130"/>
      <c r="I8838" s="134"/>
      <c r="J8838" s="123">
        <f>IF(OR(tbl_Metraj22[[#This Row],[TARIH]]="",tbl_Metraj22[[#This Row],[TARIH]]="-"),0,IF(tbl_Metraj22[[#This Row],[YUZDE]]=0,tbl_Metraj22[[#This Row],[METRAJ_BETON]],tbl_Metraj22[[#This Row],[YUZDE]]*tbl_Metraj22[[#This Row],[METRAJ_BETON]]))</f>
        <v>0</v>
      </c>
      <c r="K8838" s="2" t="s">
        <v>22554</v>
      </c>
    </row>
    <row r="8839" spans="1:11" ht="14.25" x14ac:dyDescent="0.2">
      <c r="A8839" s="2" t="s">
        <v>734</v>
      </c>
      <c r="B8839" s="124" t="s">
        <v>11475</v>
      </c>
      <c r="C8839" s="124"/>
      <c r="D8839" s="126">
        <v>1.62</v>
      </c>
      <c r="E8839" s="124" t="s">
        <v>771</v>
      </c>
      <c r="F8839" s="124">
        <v>-3</v>
      </c>
      <c r="G8839" s="2" t="s">
        <v>21424</v>
      </c>
      <c r="H8839" s="130"/>
      <c r="I8839" s="134"/>
      <c r="J8839" s="123">
        <f>IF(OR(tbl_Metraj22[[#This Row],[TARIH]]="",tbl_Metraj22[[#This Row],[TARIH]]="-"),0,IF(tbl_Metraj22[[#This Row],[YUZDE]]=0,tbl_Metraj22[[#This Row],[METRAJ_BETON]],tbl_Metraj22[[#This Row],[YUZDE]]*tbl_Metraj22[[#This Row],[METRAJ_BETON]]))</f>
        <v>0</v>
      </c>
      <c r="K8839" s="2" t="s">
        <v>22560</v>
      </c>
    </row>
    <row r="8840" spans="1:11" ht="14.25" x14ac:dyDescent="0.2">
      <c r="A8840" s="2" t="s">
        <v>734</v>
      </c>
      <c r="B8840" s="124" t="s">
        <v>11476</v>
      </c>
      <c r="C8840" s="124"/>
      <c r="D8840" s="126">
        <v>0.83</v>
      </c>
      <c r="E8840" s="124" t="s">
        <v>771</v>
      </c>
      <c r="F8840" s="124">
        <v>-3</v>
      </c>
      <c r="G8840" s="2" t="s">
        <v>21425</v>
      </c>
      <c r="H8840" s="130"/>
      <c r="I8840" s="134"/>
      <c r="J8840" s="123">
        <f>IF(OR(tbl_Metraj22[[#This Row],[TARIH]]="",tbl_Metraj22[[#This Row],[TARIH]]="-"),0,IF(tbl_Metraj22[[#This Row],[YUZDE]]=0,tbl_Metraj22[[#This Row],[METRAJ_BETON]],tbl_Metraj22[[#This Row],[YUZDE]]*tbl_Metraj22[[#This Row],[METRAJ_BETON]]))</f>
        <v>0</v>
      </c>
      <c r="K8840" s="2" t="e">
        <v>#N/A</v>
      </c>
    </row>
    <row r="8841" spans="1:11" ht="14.25" x14ac:dyDescent="0.2">
      <c r="A8841" s="2" t="s">
        <v>734</v>
      </c>
      <c r="B8841" s="124" t="s">
        <v>11477</v>
      </c>
      <c r="C8841" s="124"/>
      <c r="D8841" s="126">
        <v>1.62</v>
      </c>
      <c r="E8841" s="124" t="s">
        <v>771</v>
      </c>
      <c r="F8841" s="124">
        <v>-3</v>
      </c>
      <c r="G8841" s="2" t="s">
        <v>21426</v>
      </c>
      <c r="H8841" s="130"/>
      <c r="I8841" s="134"/>
      <c r="J8841" s="123">
        <f>IF(OR(tbl_Metraj22[[#This Row],[TARIH]]="",tbl_Metraj22[[#This Row],[TARIH]]="-"),0,IF(tbl_Metraj22[[#This Row],[YUZDE]]=0,tbl_Metraj22[[#This Row],[METRAJ_BETON]],tbl_Metraj22[[#This Row],[YUZDE]]*tbl_Metraj22[[#This Row],[METRAJ_BETON]]))</f>
        <v>0</v>
      </c>
      <c r="K8841" s="2" t="s">
        <v>22552</v>
      </c>
    </row>
    <row r="8842" spans="1:11" ht="14.25" x14ac:dyDescent="0.2">
      <c r="A8842" s="2" t="s">
        <v>734</v>
      </c>
      <c r="B8842" s="124" t="s">
        <v>11478</v>
      </c>
      <c r="C8842" s="124"/>
      <c r="D8842" s="126">
        <v>0.73</v>
      </c>
      <c r="E8842" s="124" t="s">
        <v>771</v>
      </c>
      <c r="F8842" s="124">
        <v>-3</v>
      </c>
      <c r="G8842" s="2" t="s">
        <v>21427</v>
      </c>
      <c r="H8842" s="130"/>
      <c r="I8842" s="134"/>
      <c r="J8842" s="123">
        <f>IF(OR(tbl_Metraj22[[#This Row],[TARIH]]="",tbl_Metraj22[[#This Row],[TARIH]]="-"),0,IF(tbl_Metraj22[[#This Row],[YUZDE]]=0,tbl_Metraj22[[#This Row],[METRAJ_BETON]],tbl_Metraj22[[#This Row],[YUZDE]]*tbl_Metraj22[[#This Row],[METRAJ_BETON]]))</f>
        <v>0</v>
      </c>
      <c r="K8842" s="2" t="e">
        <v>#N/A</v>
      </c>
    </row>
    <row r="8843" spans="1:11" ht="14.25" x14ac:dyDescent="0.2">
      <c r="A8843" s="2" t="s">
        <v>734</v>
      </c>
      <c r="B8843" s="124" t="s">
        <v>11479</v>
      </c>
      <c r="C8843" s="124"/>
      <c r="D8843" s="126">
        <v>0.83</v>
      </c>
      <c r="E8843" s="124" t="s">
        <v>771</v>
      </c>
      <c r="F8843" s="124">
        <v>-3</v>
      </c>
      <c r="G8843" s="2" t="s">
        <v>21428</v>
      </c>
      <c r="H8843" s="130"/>
      <c r="I8843" s="134"/>
      <c r="J8843" s="123">
        <f>IF(OR(tbl_Metraj22[[#This Row],[TARIH]]="",tbl_Metraj22[[#This Row],[TARIH]]="-"),0,IF(tbl_Metraj22[[#This Row],[YUZDE]]=0,tbl_Metraj22[[#This Row],[METRAJ_BETON]],tbl_Metraj22[[#This Row],[YUZDE]]*tbl_Metraj22[[#This Row],[METRAJ_BETON]]))</f>
        <v>0</v>
      </c>
      <c r="K8843" s="2" t="s">
        <v>22629</v>
      </c>
    </row>
    <row r="8844" spans="1:11" ht="14.25" x14ac:dyDescent="0.2">
      <c r="A8844" s="2" t="s">
        <v>734</v>
      </c>
      <c r="B8844" s="124" t="s">
        <v>11480</v>
      </c>
      <c r="C8844" s="124"/>
      <c r="D8844" s="126">
        <v>1.62</v>
      </c>
      <c r="E8844" s="124" t="s">
        <v>771</v>
      </c>
      <c r="F8844" s="124">
        <v>-3</v>
      </c>
      <c r="G8844" s="2" t="s">
        <v>21429</v>
      </c>
      <c r="H8844" s="130"/>
      <c r="I8844" s="134"/>
      <c r="J8844" s="123">
        <f>IF(OR(tbl_Metraj22[[#This Row],[TARIH]]="",tbl_Metraj22[[#This Row],[TARIH]]="-"),0,IF(tbl_Metraj22[[#This Row],[YUZDE]]=0,tbl_Metraj22[[#This Row],[METRAJ_BETON]],tbl_Metraj22[[#This Row],[YUZDE]]*tbl_Metraj22[[#This Row],[METRAJ_BETON]]))</f>
        <v>0</v>
      </c>
      <c r="K8844" s="2" t="s">
        <v>22548</v>
      </c>
    </row>
    <row r="8845" spans="1:11" ht="14.25" x14ac:dyDescent="0.2">
      <c r="A8845" s="2" t="s">
        <v>734</v>
      </c>
      <c r="B8845" s="124" t="s">
        <v>11481</v>
      </c>
      <c r="C8845" s="124"/>
      <c r="D8845" s="126">
        <v>0.67</v>
      </c>
      <c r="E8845" s="124" t="s">
        <v>771</v>
      </c>
      <c r="F8845" s="124">
        <v>-3</v>
      </c>
      <c r="G8845" s="2" t="s">
        <v>21430</v>
      </c>
      <c r="H8845" s="130"/>
      <c r="I8845" s="134"/>
      <c r="J8845" s="123">
        <f>IF(OR(tbl_Metraj22[[#This Row],[TARIH]]="",tbl_Metraj22[[#This Row],[TARIH]]="-"),0,IF(tbl_Metraj22[[#This Row],[YUZDE]]=0,tbl_Metraj22[[#This Row],[METRAJ_BETON]],tbl_Metraj22[[#This Row],[YUZDE]]*tbl_Metraj22[[#This Row],[METRAJ_BETON]]))</f>
        <v>0</v>
      </c>
      <c r="K8845" s="2" t="s">
        <v>22533</v>
      </c>
    </row>
    <row r="8846" spans="1:11" ht="14.25" x14ac:dyDescent="0.2">
      <c r="A8846" s="2" t="s">
        <v>734</v>
      </c>
      <c r="B8846" s="124" t="s">
        <v>11482</v>
      </c>
      <c r="C8846" s="124"/>
      <c r="D8846" s="126">
        <v>0.67</v>
      </c>
      <c r="E8846" s="124" t="s">
        <v>771</v>
      </c>
      <c r="F8846" s="124">
        <v>-3</v>
      </c>
      <c r="G8846" s="2" t="s">
        <v>21431</v>
      </c>
      <c r="H8846" s="130"/>
      <c r="I8846" s="134"/>
      <c r="J8846" s="123">
        <f>IF(OR(tbl_Metraj22[[#This Row],[TARIH]]="",tbl_Metraj22[[#This Row],[TARIH]]="-"),0,IF(tbl_Metraj22[[#This Row],[YUZDE]]=0,tbl_Metraj22[[#This Row],[METRAJ_BETON]],tbl_Metraj22[[#This Row],[YUZDE]]*tbl_Metraj22[[#This Row],[METRAJ_BETON]]))</f>
        <v>0</v>
      </c>
      <c r="K8846" s="2" t="s">
        <v>22566</v>
      </c>
    </row>
    <row r="8847" spans="1:11" ht="14.25" x14ac:dyDescent="0.2">
      <c r="A8847" s="2" t="s">
        <v>734</v>
      </c>
      <c r="B8847" s="124" t="s">
        <v>11483</v>
      </c>
      <c r="C8847" s="124"/>
      <c r="D8847" s="126">
        <v>0.67</v>
      </c>
      <c r="E8847" s="124" t="s">
        <v>771</v>
      </c>
      <c r="F8847" s="124">
        <v>-3</v>
      </c>
      <c r="G8847" s="2" t="s">
        <v>21432</v>
      </c>
      <c r="H8847" s="130"/>
      <c r="I8847" s="134"/>
      <c r="J8847" s="123">
        <f>IF(OR(tbl_Metraj22[[#This Row],[TARIH]]="",tbl_Metraj22[[#This Row],[TARIH]]="-"),0,IF(tbl_Metraj22[[#This Row],[YUZDE]]=0,tbl_Metraj22[[#This Row],[METRAJ_BETON]],tbl_Metraj22[[#This Row],[YUZDE]]*tbl_Metraj22[[#This Row],[METRAJ_BETON]]))</f>
        <v>0</v>
      </c>
      <c r="K8847" s="2" t="e">
        <v>#N/A</v>
      </c>
    </row>
    <row r="8848" spans="1:11" ht="14.25" x14ac:dyDescent="0.2">
      <c r="A8848" s="2" t="s">
        <v>734</v>
      </c>
      <c r="B8848" s="124" t="s">
        <v>11484</v>
      </c>
      <c r="C8848" s="124"/>
      <c r="D8848" s="126">
        <v>0.67</v>
      </c>
      <c r="E8848" s="124" t="s">
        <v>771</v>
      </c>
      <c r="F8848" s="124">
        <v>-3</v>
      </c>
      <c r="G8848" s="2" t="s">
        <v>21433</v>
      </c>
      <c r="H8848" s="130"/>
      <c r="I8848" s="134"/>
      <c r="J8848" s="123">
        <f>IF(OR(tbl_Metraj22[[#This Row],[TARIH]]="",tbl_Metraj22[[#This Row],[TARIH]]="-"),0,IF(tbl_Metraj22[[#This Row],[YUZDE]]=0,tbl_Metraj22[[#This Row],[METRAJ_BETON]],tbl_Metraj22[[#This Row],[YUZDE]]*tbl_Metraj22[[#This Row],[METRAJ_BETON]]))</f>
        <v>0</v>
      </c>
      <c r="K8848" s="2" t="e">
        <v>#N/A</v>
      </c>
    </row>
    <row r="8849" spans="1:11" ht="14.25" x14ac:dyDescent="0.2">
      <c r="A8849" s="2" t="s">
        <v>734</v>
      </c>
      <c r="B8849" s="124" t="s">
        <v>11485</v>
      </c>
      <c r="C8849" s="124"/>
      <c r="D8849" s="126">
        <v>3.09</v>
      </c>
      <c r="E8849" s="124" t="s">
        <v>771</v>
      </c>
      <c r="F8849" s="124">
        <v>-3</v>
      </c>
      <c r="G8849" s="2" t="s">
        <v>21434</v>
      </c>
      <c r="H8849" s="130"/>
      <c r="I8849" s="134"/>
      <c r="J8849" s="123">
        <f>IF(OR(tbl_Metraj22[[#This Row],[TARIH]]="",tbl_Metraj22[[#This Row],[TARIH]]="-"),0,IF(tbl_Metraj22[[#This Row],[YUZDE]]=0,tbl_Metraj22[[#This Row],[METRAJ_BETON]],tbl_Metraj22[[#This Row],[YUZDE]]*tbl_Metraj22[[#This Row],[METRAJ_BETON]]))</f>
        <v>0</v>
      </c>
      <c r="K8849" s="2" t="s">
        <v>22574</v>
      </c>
    </row>
    <row r="8850" spans="1:11" ht="14.25" x14ac:dyDescent="0.2">
      <c r="A8850" s="2" t="s">
        <v>734</v>
      </c>
      <c r="B8850" s="124" t="s">
        <v>11486</v>
      </c>
      <c r="C8850" s="124"/>
      <c r="D8850" s="126">
        <v>0.57999999999999996</v>
      </c>
      <c r="E8850" s="124" t="s">
        <v>771</v>
      </c>
      <c r="F8850" s="124">
        <v>-3</v>
      </c>
      <c r="G8850" s="2" t="s">
        <v>21435</v>
      </c>
      <c r="H8850" s="130"/>
      <c r="I8850" s="134"/>
      <c r="J8850" s="123">
        <f>IF(OR(tbl_Metraj22[[#This Row],[TARIH]]="",tbl_Metraj22[[#This Row],[TARIH]]="-"),0,IF(tbl_Metraj22[[#This Row],[YUZDE]]=0,tbl_Metraj22[[#This Row],[METRAJ_BETON]],tbl_Metraj22[[#This Row],[YUZDE]]*tbl_Metraj22[[#This Row],[METRAJ_BETON]]))</f>
        <v>0</v>
      </c>
      <c r="K8850" s="2" t="e">
        <v>#N/A</v>
      </c>
    </row>
    <row r="8851" spans="1:11" ht="14.25" x14ac:dyDescent="0.2">
      <c r="A8851" s="2" t="s">
        <v>734</v>
      </c>
      <c r="B8851" s="124" t="s">
        <v>11487</v>
      </c>
      <c r="C8851" s="124"/>
      <c r="D8851" s="126">
        <v>0.5</v>
      </c>
      <c r="E8851" s="124" t="s">
        <v>771</v>
      </c>
      <c r="F8851" s="124">
        <v>-3</v>
      </c>
      <c r="G8851" s="2" t="s">
        <v>21436</v>
      </c>
      <c r="H8851" s="130"/>
      <c r="I8851" s="134"/>
      <c r="J8851" s="123">
        <f>IF(OR(tbl_Metraj22[[#This Row],[TARIH]]="",tbl_Metraj22[[#This Row],[TARIH]]="-"),0,IF(tbl_Metraj22[[#This Row],[YUZDE]]=0,tbl_Metraj22[[#This Row],[METRAJ_BETON]],tbl_Metraj22[[#This Row],[YUZDE]]*tbl_Metraj22[[#This Row],[METRAJ_BETON]]))</f>
        <v>0</v>
      </c>
      <c r="K8851" s="2" t="e">
        <v>#N/A</v>
      </c>
    </row>
    <row r="8852" spans="1:11" ht="14.25" x14ac:dyDescent="0.2">
      <c r="A8852" s="2" t="s">
        <v>734</v>
      </c>
      <c r="B8852" s="124" t="s">
        <v>11488</v>
      </c>
      <c r="C8852" s="124"/>
      <c r="D8852" s="126">
        <v>0.56999999999999995</v>
      </c>
      <c r="E8852" s="124" t="s">
        <v>771</v>
      </c>
      <c r="F8852" s="124">
        <v>-3</v>
      </c>
      <c r="G8852" s="2" t="s">
        <v>21437</v>
      </c>
      <c r="H8852" s="130"/>
      <c r="I8852" s="134"/>
      <c r="J8852" s="123">
        <f>IF(OR(tbl_Metraj22[[#This Row],[TARIH]]="",tbl_Metraj22[[#This Row],[TARIH]]="-"),0,IF(tbl_Metraj22[[#This Row],[YUZDE]]=0,tbl_Metraj22[[#This Row],[METRAJ_BETON]],tbl_Metraj22[[#This Row],[YUZDE]]*tbl_Metraj22[[#This Row],[METRAJ_BETON]]))</f>
        <v>0</v>
      </c>
      <c r="K8852" s="2" t="s">
        <v>22719</v>
      </c>
    </row>
    <row r="8853" spans="1:11" ht="14.25" x14ac:dyDescent="0.2">
      <c r="A8853" s="2" t="s">
        <v>734</v>
      </c>
      <c r="B8853" s="124" t="s">
        <v>11489</v>
      </c>
      <c r="C8853" s="124"/>
      <c r="D8853" s="126">
        <v>0.99</v>
      </c>
      <c r="E8853" s="124" t="s">
        <v>771</v>
      </c>
      <c r="F8853" s="124">
        <v>-3</v>
      </c>
      <c r="G8853" s="2" t="s">
        <v>21438</v>
      </c>
      <c r="H8853" s="130"/>
      <c r="I8853" s="134"/>
      <c r="J8853" s="123">
        <f>IF(OR(tbl_Metraj22[[#This Row],[TARIH]]="",tbl_Metraj22[[#This Row],[TARIH]]="-"),0,IF(tbl_Metraj22[[#This Row],[YUZDE]]=0,tbl_Metraj22[[#This Row],[METRAJ_BETON]],tbl_Metraj22[[#This Row],[YUZDE]]*tbl_Metraj22[[#This Row],[METRAJ_BETON]]))</f>
        <v>0</v>
      </c>
      <c r="K8853" s="2" t="s">
        <v>22558</v>
      </c>
    </row>
    <row r="8854" spans="1:11" ht="14.25" x14ac:dyDescent="0.2">
      <c r="A8854" s="2" t="s">
        <v>734</v>
      </c>
      <c r="B8854" s="124" t="s">
        <v>11490</v>
      </c>
      <c r="C8854" s="124"/>
      <c r="D8854" s="126">
        <v>1.35</v>
      </c>
      <c r="E8854" s="124" t="s">
        <v>771</v>
      </c>
      <c r="F8854" s="124">
        <v>-3</v>
      </c>
      <c r="G8854" s="2" t="s">
        <v>21439</v>
      </c>
      <c r="H8854" s="130"/>
      <c r="I8854" s="134"/>
      <c r="J8854" s="123">
        <f>IF(OR(tbl_Metraj22[[#This Row],[TARIH]]="",tbl_Metraj22[[#This Row],[TARIH]]="-"),0,IF(tbl_Metraj22[[#This Row],[YUZDE]]=0,tbl_Metraj22[[#This Row],[METRAJ_BETON]],tbl_Metraj22[[#This Row],[YUZDE]]*tbl_Metraj22[[#This Row],[METRAJ_BETON]]))</f>
        <v>0</v>
      </c>
      <c r="K8854" s="2" t="e">
        <v>#N/A</v>
      </c>
    </row>
    <row r="8855" spans="1:11" ht="14.25" x14ac:dyDescent="0.2">
      <c r="A8855" s="2" t="s">
        <v>734</v>
      </c>
      <c r="B8855" s="124" t="s">
        <v>11491</v>
      </c>
      <c r="C8855" s="124"/>
      <c r="D8855" s="126">
        <v>1.56</v>
      </c>
      <c r="E8855" s="124" t="s">
        <v>771</v>
      </c>
      <c r="F8855" s="124">
        <v>-3</v>
      </c>
      <c r="G8855" s="2" t="s">
        <v>21440</v>
      </c>
      <c r="H8855" s="130"/>
      <c r="I8855" s="134"/>
      <c r="J8855" s="123">
        <f>IF(OR(tbl_Metraj22[[#This Row],[TARIH]]="",tbl_Metraj22[[#This Row],[TARIH]]="-"),0,IF(tbl_Metraj22[[#This Row],[YUZDE]]=0,tbl_Metraj22[[#This Row],[METRAJ_BETON]],tbl_Metraj22[[#This Row],[YUZDE]]*tbl_Metraj22[[#This Row],[METRAJ_BETON]]))</f>
        <v>0</v>
      </c>
      <c r="K8855" s="2" t="s">
        <v>22720</v>
      </c>
    </row>
    <row r="8856" spans="1:11" ht="14.25" x14ac:dyDescent="0.2">
      <c r="A8856" s="2" t="s">
        <v>734</v>
      </c>
      <c r="B8856" s="124" t="s">
        <v>11492</v>
      </c>
      <c r="C8856" s="124"/>
      <c r="D8856" s="126">
        <v>1.35</v>
      </c>
      <c r="E8856" s="124" t="s">
        <v>771</v>
      </c>
      <c r="F8856" s="124">
        <v>-3</v>
      </c>
      <c r="G8856" s="2" t="s">
        <v>21441</v>
      </c>
      <c r="H8856" s="130"/>
      <c r="I8856" s="134"/>
      <c r="J8856" s="123">
        <f>IF(OR(tbl_Metraj22[[#This Row],[TARIH]]="",tbl_Metraj22[[#This Row],[TARIH]]="-"),0,IF(tbl_Metraj22[[#This Row],[YUZDE]]=0,tbl_Metraj22[[#This Row],[METRAJ_BETON]],tbl_Metraj22[[#This Row],[YUZDE]]*tbl_Metraj22[[#This Row],[METRAJ_BETON]]))</f>
        <v>0</v>
      </c>
      <c r="K8856" s="2" t="e">
        <v>#N/A</v>
      </c>
    </row>
    <row r="8857" spans="1:11" ht="14.25" x14ac:dyDescent="0.2">
      <c r="A8857" s="2" t="s">
        <v>734</v>
      </c>
      <c r="B8857" s="124" t="s">
        <v>11493</v>
      </c>
      <c r="C8857" s="124"/>
      <c r="D8857" s="126">
        <v>0.99</v>
      </c>
      <c r="E8857" s="124" t="s">
        <v>771</v>
      </c>
      <c r="F8857" s="124">
        <v>-3</v>
      </c>
      <c r="G8857" s="2" t="s">
        <v>21442</v>
      </c>
      <c r="H8857" s="130"/>
      <c r="I8857" s="134"/>
      <c r="J8857" s="123">
        <f>IF(OR(tbl_Metraj22[[#This Row],[TARIH]]="",tbl_Metraj22[[#This Row],[TARIH]]="-"),0,IF(tbl_Metraj22[[#This Row],[YUZDE]]=0,tbl_Metraj22[[#This Row],[METRAJ_BETON]],tbl_Metraj22[[#This Row],[YUZDE]]*tbl_Metraj22[[#This Row],[METRAJ_BETON]]))</f>
        <v>0</v>
      </c>
      <c r="K8857" s="2" t="s">
        <v>22587</v>
      </c>
    </row>
    <row r="8858" spans="1:11" ht="14.25" x14ac:dyDescent="0.2">
      <c r="A8858" s="2" t="s">
        <v>734</v>
      </c>
      <c r="B8858" s="124" t="s">
        <v>11494</v>
      </c>
      <c r="C8858" s="124"/>
      <c r="D8858" s="126">
        <v>1.92</v>
      </c>
      <c r="E8858" s="124" t="s">
        <v>771</v>
      </c>
      <c r="F8858" s="124">
        <v>-3</v>
      </c>
      <c r="G8858" s="2" t="s">
        <v>21443</v>
      </c>
      <c r="H8858" s="130"/>
      <c r="I8858" s="134"/>
      <c r="J8858" s="123">
        <f>IF(OR(tbl_Metraj22[[#This Row],[TARIH]]="",tbl_Metraj22[[#This Row],[TARIH]]="-"),0,IF(tbl_Metraj22[[#This Row],[YUZDE]]=0,tbl_Metraj22[[#This Row],[METRAJ_BETON]],tbl_Metraj22[[#This Row],[YUZDE]]*tbl_Metraj22[[#This Row],[METRAJ_BETON]]))</f>
        <v>0</v>
      </c>
      <c r="K8858" s="2" t="s">
        <v>22721</v>
      </c>
    </row>
    <row r="8859" spans="1:11" ht="14.25" x14ac:dyDescent="0.2">
      <c r="A8859" s="2" t="s">
        <v>734</v>
      </c>
      <c r="B8859" s="124" t="s">
        <v>11495</v>
      </c>
      <c r="C8859" s="124"/>
      <c r="D8859" s="126">
        <v>0.74</v>
      </c>
      <c r="E8859" s="124" t="s">
        <v>771</v>
      </c>
      <c r="F8859" s="124">
        <v>-3</v>
      </c>
      <c r="G8859" s="2" t="s">
        <v>21444</v>
      </c>
      <c r="H8859" s="130"/>
      <c r="I8859" s="134"/>
      <c r="J8859" s="123">
        <f>IF(OR(tbl_Metraj22[[#This Row],[TARIH]]="",tbl_Metraj22[[#This Row],[TARIH]]="-"),0,IF(tbl_Metraj22[[#This Row],[YUZDE]]=0,tbl_Metraj22[[#This Row],[METRAJ_BETON]],tbl_Metraj22[[#This Row],[YUZDE]]*tbl_Metraj22[[#This Row],[METRAJ_BETON]]))</f>
        <v>0</v>
      </c>
      <c r="K8859" s="2" t="e">
        <v>#N/A</v>
      </c>
    </row>
    <row r="8860" spans="1:11" ht="14.25" x14ac:dyDescent="0.2">
      <c r="A8860" s="2" t="s">
        <v>734</v>
      </c>
      <c r="B8860" s="124" t="s">
        <v>11496</v>
      </c>
      <c r="C8860" s="124"/>
      <c r="D8860" s="126">
        <v>0.74</v>
      </c>
      <c r="E8860" s="124" t="s">
        <v>771</v>
      </c>
      <c r="F8860" s="124">
        <v>-3</v>
      </c>
      <c r="G8860" s="2" t="s">
        <v>21445</v>
      </c>
      <c r="H8860" s="130"/>
      <c r="I8860" s="134"/>
      <c r="J8860" s="123">
        <f>IF(OR(tbl_Metraj22[[#This Row],[TARIH]]="",tbl_Metraj22[[#This Row],[TARIH]]="-"),0,IF(tbl_Metraj22[[#This Row],[YUZDE]]=0,tbl_Metraj22[[#This Row],[METRAJ_BETON]],tbl_Metraj22[[#This Row],[YUZDE]]*tbl_Metraj22[[#This Row],[METRAJ_BETON]]))</f>
        <v>0</v>
      </c>
      <c r="K8860" s="2" t="s">
        <v>22722</v>
      </c>
    </row>
    <row r="8861" spans="1:11" ht="14.25" x14ac:dyDescent="0.2">
      <c r="A8861" s="2" t="s">
        <v>734</v>
      </c>
      <c r="B8861" s="124" t="s">
        <v>11497</v>
      </c>
      <c r="C8861" s="124"/>
      <c r="D8861" s="126">
        <v>2.44</v>
      </c>
      <c r="E8861" s="124" t="s">
        <v>771</v>
      </c>
      <c r="F8861" s="124">
        <v>-3</v>
      </c>
      <c r="G8861" s="2" t="s">
        <v>21446</v>
      </c>
      <c r="H8861" s="130"/>
      <c r="I8861" s="134"/>
      <c r="J8861" s="123">
        <f>IF(OR(tbl_Metraj22[[#This Row],[TARIH]]="",tbl_Metraj22[[#This Row],[TARIH]]="-"),0,IF(tbl_Metraj22[[#This Row],[YUZDE]]=0,tbl_Metraj22[[#This Row],[METRAJ_BETON]],tbl_Metraj22[[#This Row],[YUZDE]]*tbl_Metraj22[[#This Row],[METRAJ_BETON]]))</f>
        <v>0</v>
      </c>
      <c r="K8861" s="2" t="s">
        <v>22602</v>
      </c>
    </row>
    <row r="8862" spans="1:11" ht="14.25" x14ac:dyDescent="0.2">
      <c r="A8862" s="2" t="s">
        <v>734</v>
      </c>
      <c r="B8862" s="124" t="s">
        <v>11498</v>
      </c>
      <c r="C8862" s="124"/>
      <c r="D8862" s="126">
        <v>1.19</v>
      </c>
      <c r="E8862" s="124" t="s">
        <v>771</v>
      </c>
      <c r="F8862" s="124">
        <v>-3</v>
      </c>
      <c r="G8862" s="2" t="s">
        <v>21447</v>
      </c>
      <c r="H8862" s="130"/>
      <c r="I8862" s="134"/>
      <c r="J8862" s="123">
        <f>IF(OR(tbl_Metraj22[[#This Row],[TARIH]]="",tbl_Metraj22[[#This Row],[TARIH]]="-"),0,IF(tbl_Metraj22[[#This Row],[YUZDE]]=0,tbl_Metraj22[[#This Row],[METRAJ_BETON]],tbl_Metraj22[[#This Row],[YUZDE]]*tbl_Metraj22[[#This Row],[METRAJ_BETON]]))</f>
        <v>0</v>
      </c>
      <c r="K8862" s="2" t="e">
        <v>#N/A</v>
      </c>
    </row>
    <row r="8863" spans="1:11" ht="14.25" x14ac:dyDescent="0.2">
      <c r="A8863" s="2" t="s">
        <v>734</v>
      </c>
      <c r="B8863" s="124" t="s">
        <v>11499</v>
      </c>
      <c r="C8863" s="124"/>
      <c r="D8863" s="126">
        <v>0.99</v>
      </c>
      <c r="E8863" s="124" t="s">
        <v>771</v>
      </c>
      <c r="F8863" s="124">
        <v>-3</v>
      </c>
      <c r="G8863" s="2" t="s">
        <v>21448</v>
      </c>
      <c r="H8863" s="130"/>
      <c r="I8863" s="134"/>
      <c r="J8863" s="123">
        <f>IF(OR(tbl_Metraj22[[#This Row],[TARIH]]="",tbl_Metraj22[[#This Row],[TARIH]]="-"),0,IF(tbl_Metraj22[[#This Row],[YUZDE]]=0,tbl_Metraj22[[#This Row],[METRAJ_BETON]],tbl_Metraj22[[#This Row],[YUZDE]]*tbl_Metraj22[[#This Row],[METRAJ_BETON]]))</f>
        <v>0</v>
      </c>
      <c r="K8863" s="2" t="s">
        <v>22622</v>
      </c>
    </row>
    <row r="8864" spans="1:11" ht="14.25" x14ac:dyDescent="0.2">
      <c r="A8864" s="2" t="s">
        <v>734</v>
      </c>
      <c r="B8864" s="124" t="s">
        <v>11500</v>
      </c>
      <c r="C8864" s="124"/>
      <c r="D8864" s="126">
        <v>1.93</v>
      </c>
      <c r="E8864" s="124" t="s">
        <v>771</v>
      </c>
      <c r="F8864" s="124">
        <v>-3</v>
      </c>
      <c r="G8864" s="2" t="s">
        <v>21449</v>
      </c>
      <c r="H8864" s="130"/>
      <c r="I8864" s="134"/>
      <c r="J8864" s="123">
        <f>IF(OR(tbl_Metraj22[[#This Row],[TARIH]]="",tbl_Metraj22[[#This Row],[TARIH]]="-"),0,IF(tbl_Metraj22[[#This Row],[YUZDE]]=0,tbl_Metraj22[[#This Row],[METRAJ_BETON]],tbl_Metraj22[[#This Row],[YUZDE]]*tbl_Metraj22[[#This Row],[METRAJ_BETON]]))</f>
        <v>0</v>
      </c>
      <c r="K8864" s="2" t="s">
        <v>22739</v>
      </c>
    </row>
    <row r="8865" spans="1:11" ht="14.25" x14ac:dyDescent="0.2">
      <c r="A8865" s="2" t="s">
        <v>734</v>
      </c>
      <c r="B8865" s="124" t="s">
        <v>11501</v>
      </c>
      <c r="C8865" s="124"/>
      <c r="D8865" s="126">
        <v>0.43</v>
      </c>
      <c r="E8865" s="124" t="s">
        <v>771</v>
      </c>
      <c r="F8865" s="124">
        <v>-3</v>
      </c>
      <c r="G8865" s="2" t="s">
        <v>21450</v>
      </c>
      <c r="H8865" s="130"/>
      <c r="I8865" s="134"/>
      <c r="J8865" s="123">
        <f>IF(OR(tbl_Metraj22[[#This Row],[TARIH]]="",tbl_Metraj22[[#This Row],[TARIH]]="-"),0,IF(tbl_Metraj22[[#This Row],[YUZDE]]=0,tbl_Metraj22[[#This Row],[METRAJ_BETON]],tbl_Metraj22[[#This Row],[YUZDE]]*tbl_Metraj22[[#This Row],[METRAJ_BETON]]))</f>
        <v>0</v>
      </c>
      <c r="K8865" s="2" t="e">
        <v>#N/A</v>
      </c>
    </row>
    <row r="8866" spans="1:11" ht="14.25" x14ac:dyDescent="0.2">
      <c r="A8866" s="2" t="s">
        <v>734</v>
      </c>
      <c r="B8866" s="124" t="s">
        <v>11502</v>
      </c>
      <c r="C8866" s="124"/>
      <c r="D8866" s="126">
        <v>1.21</v>
      </c>
      <c r="E8866" s="124" t="s">
        <v>771</v>
      </c>
      <c r="F8866" s="124">
        <v>-3</v>
      </c>
      <c r="G8866" s="2" t="s">
        <v>21451</v>
      </c>
      <c r="H8866" s="130"/>
      <c r="I8866" s="134"/>
      <c r="J8866" s="123">
        <f>IF(OR(tbl_Metraj22[[#This Row],[TARIH]]="",tbl_Metraj22[[#This Row],[TARIH]]="-"),0,IF(tbl_Metraj22[[#This Row],[YUZDE]]=0,tbl_Metraj22[[#This Row],[METRAJ_BETON]],tbl_Metraj22[[#This Row],[YUZDE]]*tbl_Metraj22[[#This Row],[METRAJ_BETON]]))</f>
        <v>0</v>
      </c>
      <c r="K8866" s="2" t="s">
        <v>22625</v>
      </c>
    </row>
    <row r="8867" spans="1:11" ht="14.25" x14ac:dyDescent="0.2">
      <c r="A8867" s="2" t="s">
        <v>734</v>
      </c>
      <c r="B8867" s="124" t="s">
        <v>11503</v>
      </c>
      <c r="C8867" s="124"/>
      <c r="D8867" s="126">
        <v>0.65</v>
      </c>
      <c r="E8867" s="124" t="s">
        <v>771</v>
      </c>
      <c r="F8867" s="124">
        <v>-3</v>
      </c>
      <c r="G8867" s="2" t="s">
        <v>21452</v>
      </c>
      <c r="H8867" s="130"/>
      <c r="I8867" s="134"/>
      <c r="J8867" s="123">
        <f>IF(OR(tbl_Metraj22[[#This Row],[TARIH]]="",tbl_Metraj22[[#This Row],[TARIH]]="-"),0,IF(tbl_Metraj22[[#This Row],[YUZDE]]=0,tbl_Metraj22[[#This Row],[METRAJ_BETON]],tbl_Metraj22[[#This Row],[YUZDE]]*tbl_Metraj22[[#This Row],[METRAJ_BETON]]))</f>
        <v>0</v>
      </c>
      <c r="K8867" s="2" t="s">
        <v>22632</v>
      </c>
    </row>
    <row r="8868" spans="1:11" ht="14.25" x14ac:dyDescent="0.2">
      <c r="A8868" s="2" t="s">
        <v>734</v>
      </c>
      <c r="B8868" s="124" t="s">
        <v>11504</v>
      </c>
      <c r="C8868" s="124"/>
      <c r="D8868" s="126">
        <v>0.88</v>
      </c>
      <c r="E8868" s="124" t="s">
        <v>771</v>
      </c>
      <c r="F8868" s="124">
        <v>-3</v>
      </c>
      <c r="G8868" s="2" t="s">
        <v>21453</v>
      </c>
      <c r="H8868" s="130"/>
      <c r="I8868" s="134"/>
      <c r="J8868" s="123">
        <f>IF(OR(tbl_Metraj22[[#This Row],[TARIH]]="",tbl_Metraj22[[#This Row],[TARIH]]="-"),0,IF(tbl_Metraj22[[#This Row],[YUZDE]]=0,tbl_Metraj22[[#This Row],[METRAJ_BETON]],tbl_Metraj22[[#This Row],[YUZDE]]*tbl_Metraj22[[#This Row],[METRAJ_BETON]]))</f>
        <v>0</v>
      </c>
      <c r="K8868" s="2" t="s">
        <v>22642</v>
      </c>
    </row>
    <row r="8869" spans="1:11" ht="14.25" x14ac:dyDescent="0.2">
      <c r="A8869" s="2" t="s">
        <v>734</v>
      </c>
      <c r="B8869" s="124" t="s">
        <v>11530</v>
      </c>
      <c r="C8869" s="124"/>
      <c r="D8869" s="126">
        <v>2.3199999999999998</v>
      </c>
      <c r="E8869" s="124" t="s">
        <v>771</v>
      </c>
      <c r="F8869" s="124">
        <v>-3</v>
      </c>
      <c r="G8869" s="2" t="s">
        <v>21454</v>
      </c>
      <c r="H8869" s="130"/>
      <c r="I8869" s="134"/>
      <c r="J8869" s="123">
        <f>IF(OR(tbl_Metraj22[[#This Row],[TARIH]]="",tbl_Metraj22[[#This Row],[TARIH]]="-"),0,IF(tbl_Metraj22[[#This Row],[YUZDE]]=0,tbl_Metraj22[[#This Row],[METRAJ_BETON]],tbl_Metraj22[[#This Row],[YUZDE]]*tbl_Metraj22[[#This Row],[METRAJ_BETON]]))</f>
        <v>0</v>
      </c>
      <c r="K8869" s="2" t="s">
        <v>22689</v>
      </c>
    </row>
    <row r="8870" spans="1:11" ht="14.25" x14ac:dyDescent="0.2">
      <c r="A8870" s="2" t="s">
        <v>734</v>
      </c>
      <c r="B8870" s="124" t="s">
        <v>11531</v>
      </c>
      <c r="C8870" s="124"/>
      <c r="D8870" s="126">
        <v>1.45</v>
      </c>
      <c r="E8870" s="124" t="s">
        <v>771</v>
      </c>
      <c r="F8870" s="124">
        <v>-3</v>
      </c>
      <c r="G8870" s="2" t="s">
        <v>21455</v>
      </c>
      <c r="H8870" s="130"/>
      <c r="I8870" s="134"/>
      <c r="J8870" s="123">
        <f>IF(OR(tbl_Metraj22[[#This Row],[TARIH]]="",tbl_Metraj22[[#This Row],[TARIH]]="-"),0,IF(tbl_Metraj22[[#This Row],[YUZDE]]=0,tbl_Metraj22[[#This Row],[METRAJ_BETON]],tbl_Metraj22[[#This Row],[YUZDE]]*tbl_Metraj22[[#This Row],[METRAJ_BETON]]))</f>
        <v>0</v>
      </c>
      <c r="K8870" s="2" t="s">
        <v>22627</v>
      </c>
    </row>
    <row r="8871" spans="1:11" ht="14.25" x14ac:dyDescent="0.2">
      <c r="A8871" s="2" t="s">
        <v>734</v>
      </c>
      <c r="B8871" s="124" t="s">
        <v>11532</v>
      </c>
      <c r="C8871" s="124"/>
      <c r="D8871" s="126">
        <v>1.74</v>
      </c>
      <c r="E8871" s="124" t="s">
        <v>771</v>
      </c>
      <c r="F8871" s="124">
        <v>-3</v>
      </c>
      <c r="G8871" s="2" t="s">
        <v>21456</v>
      </c>
      <c r="H8871" s="130"/>
      <c r="I8871" s="134"/>
      <c r="J8871" s="123">
        <f>IF(OR(tbl_Metraj22[[#This Row],[TARIH]]="",tbl_Metraj22[[#This Row],[TARIH]]="-"),0,IF(tbl_Metraj22[[#This Row],[YUZDE]]=0,tbl_Metraj22[[#This Row],[METRAJ_BETON]],tbl_Metraj22[[#This Row],[YUZDE]]*tbl_Metraj22[[#This Row],[METRAJ_BETON]]))</f>
        <v>0</v>
      </c>
      <c r="K8871" s="2" t="s">
        <v>23419</v>
      </c>
    </row>
    <row r="8872" spans="1:11" ht="14.25" x14ac:dyDescent="0.2">
      <c r="A8872" s="2" t="s">
        <v>734</v>
      </c>
      <c r="B8872" s="124" t="s">
        <v>11533</v>
      </c>
      <c r="C8872" s="124"/>
      <c r="D8872" s="126">
        <v>1.74</v>
      </c>
      <c r="E8872" s="124" t="s">
        <v>771</v>
      </c>
      <c r="F8872" s="124">
        <v>-3</v>
      </c>
      <c r="G8872" s="2" t="s">
        <v>21457</v>
      </c>
      <c r="H8872" s="130"/>
      <c r="I8872" s="134"/>
      <c r="J8872" s="123">
        <f>IF(OR(tbl_Metraj22[[#This Row],[TARIH]]="",tbl_Metraj22[[#This Row],[TARIH]]="-"),0,IF(tbl_Metraj22[[#This Row],[YUZDE]]=0,tbl_Metraj22[[#This Row],[METRAJ_BETON]],tbl_Metraj22[[#This Row],[YUZDE]]*tbl_Metraj22[[#This Row],[METRAJ_BETON]]))</f>
        <v>0</v>
      </c>
      <c r="K8872" s="2" t="e">
        <v>#N/A</v>
      </c>
    </row>
    <row r="8873" spans="1:11" ht="14.25" x14ac:dyDescent="0.2">
      <c r="A8873" s="2" t="s">
        <v>734</v>
      </c>
      <c r="B8873" s="124" t="s">
        <v>11534</v>
      </c>
      <c r="C8873" s="124"/>
      <c r="D8873" s="126">
        <v>4.17</v>
      </c>
      <c r="E8873" s="124" t="s">
        <v>771</v>
      </c>
      <c r="F8873" s="124">
        <v>-3</v>
      </c>
      <c r="G8873" s="2" t="s">
        <v>21458</v>
      </c>
      <c r="H8873" s="130"/>
      <c r="I8873" s="134"/>
      <c r="J8873" s="123">
        <f>IF(OR(tbl_Metraj22[[#This Row],[TARIH]]="",tbl_Metraj22[[#This Row],[TARIH]]="-"),0,IF(tbl_Metraj22[[#This Row],[YUZDE]]=0,tbl_Metraj22[[#This Row],[METRAJ_BETON]],tbl_Metraj22[[#This Row],[YUZDE]]*tbl_Metraj22[[#This Row],[METRAJ_BETON]]))</f>
        <v>0</v>
      </c>
      <c r="K8873" s="2" t="s">
        <v>22674</v>
      </c>
    </row>
    <row r="8874" spans="1:11" ht="14.25" x14ac:dyDescent="0.2">
      <c r="A8874" s="2" t="s">
        <v>734</v>
      </c>
      <c r="B8874" s="124" t="s">
        <v>11535</v>
      </c>
      <c r="C8874" s="124"/>
      <c r="D8874" s="126">
        <v>1.55</v>
      </c>
      <c r="E8874" s="124" t="s">
        <v>771</v>
      </c>
      <c r="F8874" s="124">
        <v>-3</v>
      </c>
      <c r="G8874" s="2" t="s">
        <v>21459</v>
      </c>
      <c r="H8874" s="130"/>
      <c r="I8874" s="134"/>
      <c r="J8874" s="123">
        <f>IF(OR(tbl_Metraj22[[#This Row],[TARIH]]="",tbl_Metraj22[[#This Row],[TARIH]]="-"),0,IF(tbl_Metraj22[[#This Row],[YUZDE]]=0,tbl_Metraj22[[#This Row],[METRAJ_BETON]],tbl_Metraj22[[#This Row],[YUZDE]]*tbl_Metraj22[[#This Row],[METRAJ_BETON]]))</f>
        <v>0</v>
      </c>
      <c r="K8874" s="2" t="s">
        <v>22749</v>
      </c>
    </row>
    <row r="8875" spans="1:11" ht="14.25" x14ac:dyDescent="0.2">
      <c r="A8875" s="2" t="s">
        <v>734</v>
      </c>
      <c r="B8875" s="124" t="s">
        <v>11536</v>
      </c>
      <c r="C8875" s="124"/>
      <c r="D8875" s="126">
        <v>3.98</v>
      </c>
      <c r="E8875" s="124" t="s">
        <v>771</v>
      </c>
      <c r="F8875" s="124">
        <v>-3</v>
      </c>
      <c r="G8875" s="2" t="s">
        <v>21460</v>
      </c>
      <c r="H8875" s="130"/>
      <c r="I8875" s="134"/>
      <c r="J8875" s="123">
        <f>IF(OR(tbl_Metraj22[[#This Row],[TARIH]]="",tbl_Metraj22[[#This Row],[TARIH]]="-"),0,IF(tbl_Metraj22[[#This Row],[YUZDE]]=0,tbl_Metraj22[[#This Row],[METRAJ_BETON]],tbl_Metraj22[[#This Row],[YUZDE]]*tbl_Metraj22[[#This Row],[METRAJ_BETON]]))</f>
        <v>0</v>
      </c>
      <c r="K8875" s="2" t="s">
        <v>22535</v>
      </c>
    </row>
    <row r="8876" spans="1:11" ht="14.25" x14ac:dyDescent="0.2">
      <c r="A8876" s="2" t="s">
        <v>734</v>
      </c>
      <c r="B8876" s="124" t="s">
        <v>11537</v>
      </c>
      <c r="C8876" s="124"/>
      <c r="D8876" s="126">
        <v>2.4900000000000002</v>
      </c>
      <c r="E8876" s="124" t="s">
        <v>771</v>
      </c>
      <c r="F8876" s="124">
        <v>-3</v>
      </c>
      <c r="G8876" s="2" t="s">
        <v>21461</v>
      </c>
      <c r="H8876" s="130"/>
      <c r="I8876" s="134"/>
      <c r="J8876" s="123">
        <f>IF(OR(tbl_Metraj22[[#This Row],[TARIH]]="",tbl_Metraj22[[#This Row],[TARIH]]="-"),0,IF(tbl_Metraj22[[#This Row],[YUZDE]]=0,tbl_Metraj22[[#This Row],[METRAJ_BETON]],tbl_Metraj22[[#This Row],[YUZDE]]*tbl_Metraj22[[#This Row],[METRAJ_BETON]]))</f>
        <v>0</v>
      </c>
      <c r="K8876" s="2" t="s">
        <v>22579</v>
      </c>
    </row>
    <row r="8877" spans="1:11" ht="14.25" x14ac:dyDescent="0.2">
      <c r="A8877" s="2" t="s">
        <v>734</v>
      </c>
      <c r="B8877" s="124" t="s">
        <v>11538</v>
      </c>
      <c r="C8877" s="124"/>
      <c r="D8877" s="126">
        <v>6.36</v>
      </c>
      <c r="E8877" s="124" t="s">
        <v>771</v>
      </c>
      <c r="F8877" s="124">
        <v>-3</v>
      </c>
      <c r="G8877" s="2" t="s">
        <v>21462</v>
      </c>
      <c r="H8877" s="130"/>
      <c r="I8877" s="134"/>
      <c r="J8877" s="123">
        <f>IF(OR(tbl_Metraj22[[#This Row],[TARIH]]="",tbl_Metraj22[[#This Row],[TARIH]]="-"),0,IF(tbl_Metraj22[[#This Row],[YUZDE]]=0,tbl_Metraj22[[#This Row],[METRAJ_BETON]],tbl_Metraj22[[#This Row],[YUZDE]]*tbl_Metraj22[[#This Row],[METRAJ_BETON]]))</f>
        <v>0</v>
      </c>
      <c r="K8877" s="2" t="s">
        <v>22618</v>
      </c>
    </row>
    <row r="8878" spans="1:11" ht="14.25" x14ac:dyDescent="0.2">
      <c r="A8878" s="2" t="s">
        <v>734</v>
      </c>
      <c r="B8878" s="124" t="s">
        <v>11539</v>
      </c>
      <c r="C8878" s="124"/>
      <c r="D8878" s="126">
        <v>2.4900000000000002</v>
      </c>
      <c r="E8878" s="124" t="s">
        <v>771</v>
      </c>
      <c r="F8878" s="124">
        <v>-3</v>
      </c>
      <c r="G8878" s="2" t="s">
        <v>21463</v>
      </c>
      <c r="H8878" s="130"/>
      <c r="I8878" s="134"/>
      <c r="J8878" s="123">
        <f>IF(OR(tbl_Metraj22[[#This Row],[TARIH]]="",tbl_Metraj22[[#This Row],[TARIH]]="-"),0,IF(tbl_Metraj22[[#This Row],[YUZDE]]=0,tbl_Metraj22[[#This Row],[METRAJ_BETON]],tbl_Metraj22[[#This Row],[YUZDE]]*tbl_Metraj22[[#This Row],[METRAJ_BETON]]))</f>
        <v>0</v>
      </c>
      <c r="K8878" s="2" t="s">
        <v>22728</v>
      </c>
    </row>
    <row r="8879" spans="1:11" ht="14.25" x14ac:dyDescent="0.2">
      <c r="A8879" s="2" t="s">
        <v>734</v>
      </c>
      <c r="B8879" s="124" t="s">
        <v>11540</v>
      </c>
      <c r="C8879" s="124"/>
      <c r="D8879" s="126">
        <v>4.9800000000000004</v>
      </c>
      <c r="E8879" s="124" t="s">
        <v>771</v>
      </c>
      <c r="F8879" s="124">
        <v>-3</v>
      </c>
      <c r="G8879" s="2" t="s">
        <v>21464</v>
      </c>
      <c r="H8879" s="130"/>
      <c r="I8879" s="134"/>
      <c r="J8879" s="123">
        <f>IF(OR(tbl_Metraj22[[#This Row],[TARIH]]="",tbl_Metraj22[[#This Row],[TARIH]]="-"),0,IF(tbl_Metraj22[[#This Row],[YUZDE]]=0,tbl_Metraj22[[#This Row],[METRAJ_BETON]],tbl_Metraj22[[#This Row],[YUZDE]]*tbl_Metraj22[[#This Row],[METRAJ_BETON]]))</f>
        <v>0</v>
      </c>
      <c r="K8879" s="2" t="s">
        <v>22564</v>
      </c>
    </row>
    <row r="8880" spans="1:11" ht="14.25" x14ac:dyDescent="0.2">
      <c r="A8880" s="2" t="s">
        <v>734</v>
      </c>
      <c r="B8880" s="124" t="s">
        <v>11541</v>
      </c>
      <c r="C8880" s="124"/>
      <c r="D8880" s="126">
        <v>4.9800000000000004</v>
      </c>
      <c r="E8880" s="124" t="s">
        <v>771</v>
      </c>
      <c r="F8880" s="124">
        <v>-3</v>
      </c>
      <c r="G8880" s="2" t="s">
        <v>21465</v>
      </c>
      <c r="H8880" s="130"/>
      <c r="I8880" s="134"/>
      <c r="J8880" s="123">
        <f>IF(OR(tbl_Metraj22[[#This Row],[TARIH]]="",tbl_Metraj22[[#This Row],[TARIH]]="-"),0,IF(tbl_Metraj22[[#This Row],[YUZDE]]=0,tbl_Metraj22[[#This Row],[METRAJ_BETON]],tbl_Metraj22[[#This Row],[YUZDE]]*tbl_Metraj22[[#This Row],[METRAJ_BETON]]))</f>
        <v>0</v>
      </c>
      <c r="K8880" s="2" t="s">
        <v>22589</v>
      </c>
    </row>
    <row r="8881" spans="1:11" ht="14.25" x14ac:dyDescent="0.2">
      <c r="A8881" s="2" t="s">
        <v>734</v>
      </c>
      <c r="B8881" s="124" t="s">
        <v>11542</v>
      </c>
      <c r="C8881" s="124"/>
      <c r="D8881" s="126">
        <v>0.16</v>
      </c>
      <c r="E8881" s="124" t="s">
        <v>771</v>
      </c>
      <c r="F8881" s="124">
        <v>-3</v>
      </c>
      <c r="G8881" s="2" t="s">
        <v>21466</v>
      </c>
      <c r="H8881" s="130"/>
      <c r="I8881" s="134"/>
      <c r="J8881" s="123">
        <f>IF(OR(tbl_Metraj22[[#This Row],[TARIH]]="",tbl_Metraj22[[#This Row],[TARIH]]="-"),0,IF(tbl_Metraj22[[#This Row],[YUZDE]]=0,tbl_Metraj22[[#This Row],[METRAJ_BETON]],tbl_Metraj22[[#This Row],[YUZDE]]*tbl_Metraj22[[#This Row],[METRAJ_BETON]]))</f>
        <v>0</v>
      </c>
      <c r="K8881" s="2" t="s">
        <v>22650</v>
      </c>
    </row>
    <row r="8882" spans="1:11" ht="14.25" x14ac:dyDescent="0.2">
      <c r="A8882" s="2" t="s">
        <v>734</v>
      </c>
      <c r="B8882" s="124" t="s">
        <v>11543</v>
      </c>
      <c r="C8882" s="124"/>
      <c r="D8882" s="126">
        <v>0.21</v>
      </c>
      <c r="E8882" s="124" t="s">
        <v>771</v>
      </c>
      <c r="F8882" s="124">
        <v>-3</v>
      </c>
      <c r="G8882" s="2" t="s">
        <v>21467</v>
      </c>
      <c r="H8882" s="130"/>
      <c r="I8882" s="134"/>
      <c r="J8882" s="123">
        <f>IF(OR(tbl_Metraj22[[#This Row],[TARIH]]="",tbl_Metraj22[[#This Row],[TARIH]]="-"),0,IF(tbl_Metraj22[[#This Row],[YUZDE]]=0,tbl_Metraj22[[#This Row],[METRAJ_BETON]],tbl_Metraj22[[#This Row],[YUZDE]]*tbl_Metraj22[[#This Row],[METRAJ_BETON]]))</f>
        <v>0</v>
      </c>
      <c r="K8882" s="2" t="e">
        <v>#N/A</v>
      </c>
    </row>
    <row r="8883" spans="1:11" ht="14.25" x14ac:dyDescent="0.2">
      <c r="A8883" s="2" t="s">
        <v>734</v>
      </c>
      <c r="B8883" s="124" t="s">
        <v>11544</v>
      </c>
      <c r="C8883" s="124"/>
      <c r="D8883" s="126">
        <v>0.21</v>
      </c>
      <c r="E8883" s="124" t="s">
        <v>771</v>
      </c>
      <c r="F8883" s="124">
        <v>-3</v>
      </c>
      <c r="G8883" s="2" t="s">
        <v>21468</v>
      </c>
      <c r="H8883" s="130"/>
      <c r="I8883" s="134"/>
      <c r="J8883" s="123">
        <f>IF(OR(tbl_Metraj22[[#This Row],[TARIH]]="",tbl_Metraj22[[#This Row],[TARIH]]="-"),0,IF(tbl_Metraj22[[#This Row],[YUZDE]]=0,tbl_Metraj22[[#This Row],[METRAJ_BETON]],tbl_Metraj22[[#This Row],[YUZDE]]*tbl_Metraj22[[#This Row],[METRAJ_BETON]]))</f>
        <v>0</v>
      </c>
      <c r="K8883" s="2" t="e">
        <v>#N/A</v>
      </c>
    </row>
    <row r="8884" spans="1:11" ht="14.25" x14ac:dyDescent="0.2">
      <c r="A8884" s="2" t="s">
        <v>734</v>
      </c>
      <c r="B8884" s="124" t="s">
        <v>11545</v>
      </c>
      <c r="C8884" s="124"/>
      <c r="D8884" s="126">
        <v>0.43</v>
      </c>
      <c r="E8884" s="124" t="s">
        <v>771</v>
      </c>
      <c r="F8884" s="124">
        <v>-3</v>
      </c>
      <c r="G8884" s="2" t="s">
        <v>21469</v>
      </c>
      <c r="H8884" s="130"/>
      <c r="I8884" s="134"/>
      <c r="J8884" s="123">
        <f>IF(OR(tbl_Metraj22[[#This Row],[TARIH]]="",tbl_Metraj22[[#This Row],[TARIH]]="-"),0,IF(tbl_Metraj22[[#This Row],[YUZDE]]=0,tbl_Metraj22[[#This Row],[METRAJ_BETON]],tbl_Metraj22[[#This Row],[YUZDE]]*tbl_Metraj22[[#This Row],[METRAJ_BETON]]))</f>
        <v>0</v>
      </c>
      <c r="K8884" s="2" t="s">
        <v>22586</v>
      </c>
    </row>
    <row r="8885" spans="1:11" ht="14.25" x14ac:dyDescent="0.2">
      <c r="A8885" s="2" t="s">
        <v>734</v>
      </c>
      <c r="B8885" s="124" t="s">
        <v>11546</v>
      </c>
      <c r="C8885" s="124"/>
      <c r="D8885" s="126">
        <v>0.21</v>
      </c>
      <c r="E8885" s="124" t="s">
        <v>771</v>
      </c>
      <c r="F8885" s="124">
        <v>-3</v>
      </c>
      <c r="G8885" s="2" t="s">
        <v>21470</v>
      </c>
      <c r="H8885" s="130"/>
      <c r="I8885" s="134"/>
      <c r="J8885" s="123">
        <f>IF(OR(tbl_Metraj22[[#This Row],[TARIH]]="",tbl_Metraj22[[#This Row],[TARIH]]="-"),0,IF(tbl_Metraj22[[#This Row],[YUZDE]]=0,tbl_Metraj22[[#This Row],[METRAJ_BETON]],tbl_Metraj22[[#This Row],[YUZDE]]*tbl_Metraj22[[#This Row],[METRAJ_BETON]]))</f>
        <v>0</v>
      </c>
      <c r="K8885" s="2" t="s">
        <v>22655</v>
      </c>
    </row>
    <row r="8886" spans="1:11" ht="14.25" x14ac:dyDescent="0.2">
      <c r="A8886" s="2" t="s">
        <v>734</v>
      </c>
      <c r="B8886" s="124" t="s">
        <v>11547</v>
      </c>
      <c r="C8886" s="124"/>
      <c r="D8886" s="126">
        <v>1.2</v>
      </c>
      <c r="E8886" s="124" t="s">
        <v>771</v>
      </c>
      <c r="F8886" s="124">
        <v>-3</v>
      </c>
      <c r="G8886" s="2" t="s">
        <v>21471</v>
      </c>
      <c r="H8886" s="130"/>
      <c r="I8886" s="134"/>
      <c r="J8886" s="123">
        <f>IF(OR(tbl_Metraj22[[#This Row],[TARIH]]="",tbl_Metraj22[[#This Row],[TARIH]]="-"),0,IF(tbl_Metraj22[[#This Row],[YUZDE]]=0,tbl_Metraj22[[#This Row],[METRAJ_BETON]],tbl_Metraj22[[#This Row],[YUZDE]]*tbl_Metraj22[[#This Row],[METRAJ_BETON]]))</f>
        <v>0</v>
      </c>
      <c r="K8886" s="2" t="s">
        <v>22590</v>
      </c>
    </row>
    <row r="8887" spans="1:11" ht="14.25" x14ac:dyDescent="0.2">
      <c r="A8887" s="2" t="s">
        <v>734</v>
      </c>
      <c r="B8887" s="124" t="s">
        <v>11548</v>
      </c>
      <c r="C8887" s="124"/>
      <c r="D8887" s="126">
        <v>1.47</v>
      </c>
      <c r="E8887" s="124" t="s">
        <v>771</v>
      </c>
      <c r="F8887" s="124">
        <v>-3</v>
      </c>
      <c r="G8887" s="2" t="s">
        <v>21472</v>
      </c>
      <c r="H8887" s="130"/>
      <c r="I8887" s="134"/>
      <c r="J8887" s="123">
        <f>IF(OR(tbl_Metraj22[[#This Row],[TARIH]]="",tbl_Metraj22[[#This Row],[TARIH]]="-"),0,IF(tbl_Metraj22[[#This Row],[YUZDE]]=0,tbl_Metraj22[[#This Row],[METRAJ_BETON]],tbl_Metraj22[[#This Row],[YUZDE]]*tbl_Metraj22[[#This Row],[METRAJ_BETON]]))</f>
        <v>0</v>
      </c>
      <c r="K8887" s="2" t="s">
        <v>22620</v>
      </c>
    </row>
    <row r="8888" spans="1:11" ht="14.25" x14ac:dyDescent="0.2">
      <c r="A8888" s="2" t="s">
        <v>734</v>
      </c>
      <c r="B8888" s="124" t="s">
        <v>11549</v>
      </c>
      <c r="C8888" s="124"/>
      <c r="D8888" s="126">
        <v>1.78</v>
      </c>
      <c r="E8888" s="124" t="s">
        <v>771</v>
      </c>
      <c r="F8888" s="124">
        <v>-3</v>
      </c>
      <c r="G8888" s="2" t="s">
        <v>21473</v>
      </c>
      <c r="H8888" s="130"/>
      <c r="I8888" s="134"/>
      <c r="J8888" s="123">
        <f>IF(OR(tbl_Metraj22[[#This Row],[TARIH]]="",tbl_Metraj22[[#This Row],[TARIH]]="-"),0,IF(tbl_Metraj22[[#This Row],[YUZDE]]=0,tbl_Metraj22[[#This Row],[METRAJ_BETON]],tbl_Metraj22[[#This Row],[YUZDE]]*tbl_Metraj22[[#This Row],[METRAJ_BETON]]))</f>
        <v>0</v>
      </c>
      <c r="K8888" s="2" t="s">
        <v>22562</v>
      </c>
    </row>
    <row r="8889" spans="1:11" ht="14.25" x14ac:dyDescent="0.2">
      <c r="A8889" s="2" t="s">
        <v>734</v>
      </c>
      <c r="B8889" s="124" t="s">
        <v>11550</v>
      </c>
      <c r="C8889" s="124"/>
      <c r="D8889" s="126">
        <v>0.4</v>
      </c>
      <c r="E8889" s="124" t="s">
        <v>771</v>
      </c>
      <c r="F8889" s="124">
        <v>-3</v>
      </c>
      <c r="G8889" s="2" t="s">
        <v>21474</v>
      </c>
      <c r="H8889" s="130"/>
      <c r="I8889" s="134"/>
      <c r="J8889" s="123">
        <f>IF(OR(tbl_Metraj22[[#This Row],[TARIH]]="",tbl_Metraj22[[#This Row],[TARIH]]="-"),0,IF(tbl_Metraj22[[#This Row],[YUZDE]]=0,tbl_Metraj22[[#This Row],[METRAJ_BETON]],tbl_Metraj22[[#This Row],[YUZDE]]*tbl_Metraj22[[#This Row],[METRAJ_BETON]]))</f>
        <v>0</v>
      </c>
      <c r="K8889" s="2" t="s">
        <v>22585</v>
      </c>
    </row>
    <row r="8890" spans="1:11" ht="14.25" x14ac:dyDescent="0.2">
      <c r="A8890" s="2" t="s">
        <v>734</v>
      </c>
      <c r="B8890" s="124" t="s">
        <v>11551</v>
      </c>
      <c r="C8890" s="124"/>
      <c r="D8890" s="126">
        <v>0.63</v>
      </c>
      <c r="E8890" s="124" t="s">
        <v>771</v>
      </c>
      <c r="F8890" s="124">
        <v>-3</v>
      </c>
      <c r="G8890" s="2" t="s">
        <v>21475</v>
      </c>
      <c r="H8890" s="130"/>
      <c r="I8890" s="134"/>
      <c r="J8890" s="123">
        <f>IF(OR(tbl_Metraj22[[#This Row],[TARIH]]="",tbl_Metraj22[[#This Row],[TARIH]]="-"),0,IF(tbl_Metraj22[[#This Row],[YUZDE]]=0,tbl_Metraj22[[#This Row],[METRAJ_BETON]],tbl_Metraj22[[#This Row],[YUZDE]]*tbl_Metraj22[[#This Row],[METRAJ_BETON]]))</f>
        <v>0</v>
      </c>
      <c r="K8890" s="2" t="s">
        <v>22729</v>
      </c>
    </row>
    <row r="8891" spans="1:11" ht="14.25" x14ac:dyDescent="0.2">
      <c r="A8891" s="2" t="s">
        <v>734</v>
      </c>
      <c r="B8891" s="124" t="s">
        <v>11552</v>
      </c>
      <c r="C8891" s="124"/>
      <c r="D8891" s="126">
        <v>0.35</v>
      </c>
      <c r="E8891" s="124" t="s">
        <v>771</v>
      </c>
      <c r="F8891" s="124">
        <v>-3</v>
      </c>
      <c r="G8891" s="2" t="s">
        <v>21476</v>
      </c>
      <c r="H8891" s="130"/>
      <c r="I8891" s="134"/>
      <c r="J8891" s="123">
        <f>IF(OR(tbl_Metraj22[[#This Row],[TARIH]]="",tbl_Metraj22[[#This Row],[TARIH]]="-"),0,IF(tbl_Metraj22[[#This Row],[YUZDE]]=0,tbl_Metraj22[[#This Row],[METRAJ_BETON]],tbl_Metraj22[[#This Row],[YUZDE]]*tbl_Metraj22[[#This Row],[METRAJ_BETON]]))</f>
        <v>0</v>
      </c>
      <c r="K8891" s="2" t="s">
        <v>22687</v>
      </c>
    </row>
    <row r="8892" spans="1:11" ht="14.25" x14ac:dyDescent="0.2">
      <c r="A8892" s="2" t="s">
        <v>734</v>
      </c>
      <c r="B8892" s="124" t="s">
        <v>11553</v>
      </c>
      <c r="C8892" s="124"/>
      <c r="D8892" s="126">
        <v>0.46</v>
      </c>
      <c r="E8892" s="124" t="s">
        <v>771</v>
      </c>
      <c r="F8892" s="124">
        <v>-3</v>
      </c>
      <c r="G8892" s="2" t="s">
        <v>21477</v>
      </c>
      <c r="H8892" s="130"/>
      <c r="I8892" s="134"/>
      <c r="J8892" s="123">
        <f>IF(OR(tbl_Metraj22[[#This Row],[TARIH]]="",tbl_Metraj22[[#This Row],[TARIH]]="-"),0,IF(tbl_Metraj22[[#This Row],[YUZDE]]=0,tbl_Metraj22[[#This Row],[METRAJ_BETON]],tbl_Metraj22[[#This Row],[YUZDE]]*tbl_Metraj22[[#This Row],[METRAJ_BETON]]))</f>
        <v>0</v>
      </c>
      <c r="K8892" s="2" t="e">
        <v>#N/A</v>
      </c>
    </row>
    <row r="8893" spans="1:11" ht="14.25" x14ac:dyDescent="0.2">
      <c r="A8893" s="2" t="s">
        <v>734</v>
      </c>
      <c r="B8893" s="124" t="s">
        <v>11554</v>
      </c>
      <c r="C8893" s="124"/>
      <c r="D8893" s="126">
        <v>0.25</v>
      </c>
      <c r="E8893" s="124" t="s">
        <v>771</v>
      </c>
      <c r="F8893" s="124">
        <v>-3</v>
      </c>
      <c r="G8893" s="2" t="s">
        <v>21478</v>
      </c>
      <c r="H8893" s="130"/>
      <c r="I8893" s="134"/>
      <c r="J8893" s="123">
        <f>IF(OR(tbl_Metraj22[[#This Row],[TARIH]]="",tbl_Metraj22[[#This Row],[TARIH]]="-"),0,IF(tbl_Metraj22[[#This Row],[YUZDE]]=0,tbl_Metraj22[[#This Row],[METRAJ_BETON]],tbl_Metraj22[[#This Row],[YUZDE]]*tbl_Metraj22[[#This Row],[METRAJ_BETON]]))</f>
        <v>0</v>
      </c>
      <c r="K8893" s="2" t="s">
        <v>22524</v>
      </c>
    </row>
    <row r="8894" spans="1:11" ht="14.25" x14ac:dyDescent="0.2">
      <c r="A8894" s="2" t="s">
        <v>734</v>
      </c>
      <c r="B8894" s="124" t="s">
        <v>11555</v>
      </c>
      <c r="C8894" s="124"/>
      <c r="D8894" s="126">
        <v>0.69</v>
      </c>
      <c r="E8894" s="124" t="s">
        <v>771</v>
      </c>
      <c r="F8894" s="124">
        <v>-3</v>
      </c>
      <c r="G8894" s="2" t="s">
        <v>21479</v>
      </c>
      <c r="H8894" s="130"/>
      <c r="I8894" s="134"/>
      <c r="J8894" s="123">
        <f>IF(OR(tbl_Metraj22[[#This Row],[TARIH]]="",tbl_Metraj22[[#This Row],[TARIH]]="-"),0,IF(tbl_Metraj22[[#This Row],[YUZDE]]=0,tbl_Metraj22[[#This Row],[METRAJ_BETON]],tbl_Metraj22[[#This Row],[YUZDE]]*tbl_Metraj22[[#This Row],[METRAJ_BETON]]))</f>
        <v>0</v>
      </c>
      <c r="K8894" s="2" t="s">
        <v>22583</v>
      </c>
    </row>
    <row r="8895" spans="1:11" ht="14.25" x14ac:dyDescent="0.2">
      <c r="A8895" s="2" t="s">
        <v>734</v>
      </c>
      <c r="B8895" s="124" t="s">
        <v>11556</v>
      </c>
      <c r="C8895" s="124"/>
      <c r="D8895" s="126">
        <v>1.37</v>
      </c>
      <c r="E8895" s="124" t="s">
        <v>771</v>
      </c>
      <c r="F8895" s="124">
        <v>-3</v>
      </c>
      <c r="G8895" s="2" t="s">
        <v>21480</v>
      </c>
      <c r="H8895" s="130"/>
      <c r="I8895" s="134"/>
      <c r="J8895" s="123">
        <f>IF(OR(tbl_Metraj22[[#This Row],[TARIH]]="",tbl_Metraj22[[#This Row],[TARIH]]="-"),0,IF(tbl_Metraj22[[#This Row],[YUZDE]]=0,tbl_Metraj22[[#This Row],[METRAJ_BETON]],tbl_Metraj22[[#This Row],[YUZDE]]*tbl_Metraj22[[#This Row],[METRAJ_BETON]]))</f>
        <v>0</v>
      </c>
      <c r="K8895" s="2" t="s">
        <v>22549</v>
      </c>
    </row>
    <row r="8896" spans="1:11" ht="14.25" x14ac:dyDescent="0.2">
      <c r="A8896" s="2" t="s">
        <v>734</v>
      </c>
      <c r="B8896" s="124" t="s">
        <v>11557</v>
      </c>
      <c r="C8896" s="124"/>
      <c r="D8896" s="126">
        <v>3</v>
      </c>
      <c r="E8896" s="124" t="s">
        <v>771</v>
      </c>
      <c r="F8896" s="124">
        <v>-3</v>
      </c>
      <c r="G8896" s="2" t="s">
        <v>21481</v>
      </c>
      <c r="H8896" s="130"/>
      <c r="I8896" s="134"/>
      <c r="J8896" s="123">
        <f>IF(OR(tbl_Metraj22[[#This Row],[TARIH]]="",tbl_Metraj22[[#This Row],[TARIH]]="-"),0,IF(tbl_Metraj22[[#This Row],[YUZDE]]=0,tbl_Metraj22[[#This Row],[METRAJ_BETON]],tbl_Metraj22[[#This Row],[YUZDE]]*tbl_Metraj22[[#This Row],[METRAJ_BETON]]))</f>
        <v>0</v>
      </c>
      <c r="K8896" s="2" t="s">
        <v>22529</v>
      </c>
    </row>
    <row r="8897" spans="1:11" ht="14.25" x14ac:dyDescent="0.2">
      <c r="A8897" s="2" t="s">
        <v>734</v>
      </c>
      <c r="B8897" s="124" t="s">
        <v>11558</v>
      </c>
      <c r="C8897" s="124"/>
      <c r="D8897" s="126">
        <v>1.94</v>
      </c>
      <c r="E8897" s="124" t="s">
        <v>771</v>
      </c>
      <c r="F8897" s="124">
        <v>-3</v>
      </c>
      <c r="G8897" s="2" t="s">
        <v>21482</v>
      </c>
      <c r="H8897" s="130"/>
      <c r="I8897" s="134"/>
      <c r="J8897" s="123">
        <f>IF(OR(tbl_Metraj22[[#This Row],[TARIH]]="",tbl_Metraj22[[#This Row],[TARIH]]="-"),0,IF(tbl_Metraj22[[#This Row],[YUZDE]]=0,tbl_Metraj22[[#This Row],[METRAJ_BETON]],tbl_Metraj22[[#This Row],[YUZDE]]*tbl_Metraj22[[#This Row],[METRAJ_BETON]]))</f>
        <v>0</v>
      </c>
      <c r="K8897" s="2" t="s">
        <v>22581</v>
      </c>
    </row>
    <row r="8898" spans="1:11" ht="14.25" x14ac:dyDescent="0.2">
      <c r="A8898" s="2" t="s">
        <v>734</v>
      </c>
      <c r="B8898" s="124" t="s">
        <v>11559</v>
      </c>
      <c r="C8898" s="124"/>
      <c r="D8898" s="126">
        <v>3.26</v>
      </c>
      <c r="E8898" s="124" t="s">
        <v>771</v>
      </c>
      <c r="F8898" s="124">
        <v>-3</v>
      </c>
      <c r="G8898" s="2" t="s">
        <v>21483</v>
      </c>
      <c r="H8898" s="130"/>
      <c r="I8898" s="134"/>
      <c r="J8898" s="123">
        <f>IF(OR(tbl_Metraj22[[#This Row],[TARIH]]="",tbl_Metraj22[[#This Row],[TARIH]]="-"),0,IF(tbl_Metraj22[[#This Row],[YUZDE]]=0,tbl_Metraj22[[#This Row],[METRAJ_BETON]],tbl_Metraj22[[#This Row],[YUZDE]]*tbl_Metraj22[[#This Row],[METRAJ_BETON]]))</f>
        <v>0</v>
      </c>
      <c r="K8898" s="2" t="s">
        <v>22540</v>
      </c>
    </row>
    <row r="8899" spans="1:11" ht="14.25" x14ac:dyDescent="0.2">
      <c r="A8899" s="2" t="s">
        <v>734</v>
      </c>
      <c r="B8899" s="124" t="s">
        <v>11560</v>
      </c>
      <c r="C8899" s="124"/>
      <c r="D8899" s="126">
        <v>3.9</v>
      </c>
      <c r="E8899" s="124" t="s">
        <v>771</v>
      </c>
      <c r="F8899" s="124">
        <v>-3</v>
      </c>
      <c r="G8899" s="2" t="s">
        <v>21484</v>
      </c>
      <c r="H8899" s="130"/>
      <c r="I8899" s="134"/>
      <c r="J8899" s="123">
        <f>IF(OR(tbl_Metraj22[[#This Row],[TARIH]]="",tbl_Metraj22[[#This Row],[TARIH]]="-"),0,IF(tbl_Metraj22[[#This Row],[YUZDE]]=0,tbl_Metraj22[[#This Row],[METRAJ_BETON]],tbl_Metraj22[[#This Row],[YUZDE]]*tbl_Metraj22[[#This Row],[METRAJ_BETON]]))</f>
        <v>0</v>
      </c>
      <c r="K8899" s="2" t="s">
        <v>22647</v>
      </c>
    </row>
    <row r="8900" spans="1:11" ht="14.25" x14ac:dyDescent="0.2">
      <c r="A8900" s="2" t="s">
        <v>734</v>
      </c>
      <c r="B8900" s="124" t="s">
        <v>11561</v>
      </c>
      <c r="C8900" s="124"/>
      <c r="D8900" s="126">
        <v>1.76</v>
      </c>
      <c r="E8900" s="124" t="s">
        <v>771</v>
      </c>
      <c r="F8900" s="124">
        <v>-3</v>
      </c>
      <c r="G8900" s="2" t="s">
        <v>21485</v>
      </c>
      <c r="H8900" s="130"/>
      <c r="I8900" s="134"/>
      <c r="J8900" s="123">
        <f>IF(OR(tbl_Metraj22[[#This Row],[TARIH]]="",tbl_Metraj22[[#This Row],[TARIH]]="-"),0,IF(tbl_Metraj22[[#This Row],[YUZDE]]=0,tbl_Metraj22[[#This Row],[METRAJ_BETON]],tbl_Metraj22[[#This Row],[YUZDE]]*tbl_Metraj22[[#This Row],[METRAJ_BETON]]))</f>
        <v>0</v>
      </c>
      <c r="K8900" s="2" t="s">
        <v>22567</v>
      </c>
    </row>
    <row r="8901" spans="1:11" ht="14.25" x14ac:dyDescent="0.2">
      <c r="A8901" s="2" t="s">
        <v>734</v>
      </c>
      <c r="B8901" s="124" t="s">
        <v>11562</v>
      </c>
      <c r="C8901" s="124"/>
      <c r="D8901" s="126">
        <v>1.6</v>
      </c>
      <c r="E8901" s="124" t="s">
        <v>771</v>
      </c>
      <c r="F8901" s="124">
        <v>-3</v>
      </c>
      <c r="G8901" s="2" t="s">
        <v>21486</v>
      </c>
      <c r="H8901" s="130"/>
      <c r="I8901" s="134"/>
      <c r="J8901" s="123">
        <f>IF(OR(tbl_Metraj22[[#This Row],[TARIH]]="",tbl_Metraj22[[#This Row],[TARIH]]="-"),0,IF(tbl_Metraj22[[#This Row],[YUZDE]]=0,tbl_Metraj22[[#This Row],[METRAJ_BETON]],tbl_Metraj22[[#This Row],[YUZDE]]*tbl_Metraj22[[#This Row],[METRAJ_BETON]]))</f>
        <v>0</v>
      </c>
      <c r="K8901" s="2" t="s">
        <v>22598</v>
      </c>
    </row>
    <row r="8902" spans="1:11" ht="14.25" x14ac:dyDescent="0.2">
      <c r="A8902" s="2" t="s">
        <v>734</v>
      </c>
      <c r="B8902" s="124" t="s">
        <v>11563</v>
      </c>
      <c r="C8902" s="124"/>
      <c r="D8902" s="126">
        <v>1.37</v>
      </c>
      <c r="E8902" s="124" t="s">
        <v>771</v>
      </c>
      <c r="F8902" s="124">
        <v>-3</v>
      </c>
      <c r="G8902" s="2" t="s">
        <v>21487</v>
      </c>
      <c r="H8902" s="130"/>
      <c r="I8902" s="134"/>
      <c r="J8902" s="123">
        <f>IF(OR(tbl_Metraj22[[#This Row],[TARIH]]="",tbl_Metraj22[[#This Row],[TARIH]]="-"),0,IF(tbl_Metraj22[[#This Row],[YUZDE]]=0,tbl_Metraj22[[#This Row],[METRAJ_BETON]],tbl_Metraj22[[#This Row],[YUZDE]]*tbl_Metraj22[[#This Row],[METRAJ_BETON]]))</f>
        <v>0</v>
      </c>
      <c r="K8902" s="2" t="s">
        <v>22551</v>
      </c>
    </row>
    <row r="8903" spans="1:11" ht="14.25" x14ac:dyDescent="0.2">
      <c r="A8903" s="2" t="s">
        <v>734</v>
      </c>
      <c r="B8903" s="124" t="s">
        <v>11564</v>
      </c>
      <c r="C8903" s="124"/>
      <c r="D8903" s="126">
        <v>0.28999999999999998</v>
      </c>
      <c r="E8903" s="124" t="s">
        <v>771</v>
      </c>
      <c r="F8903" s="124">
        <v>-3</v>
      </c>
      <c r="G8903" s="2" t="s">
        <v>21488</v>
      </c>
      <c r="H8903" s="130"/>
      <c r="I8903" s="134"/>
      <c r="J8903" s="123">
        <f>IF(OR(tbl_Metraj22[[#This Row],[TARIH]]="",tbl_Metraj22[[#This Row],[TARIH]]="-"),0,IF(tbl_Metraj22[[#This Row],[YUZDE]]=0,tbl_Metraj22[[#This Row],[METRAJ_BETON]],tbl_Metraj22[[#This Row],[YUZDE]]*tbl_Metraj22[[#This Row],[METRAJ_BETON]]))</f>
        <v>0</v>
      </c>
      <c r="K8903" s="2" t="s">
        <v>22584</v>
      </c>
    </row>
    <row r="8904" spans="1:11" ht="14.25" x14ac:dyDescent="0.2">
      <c r="A8904" s="2" t="s">
        <v>734</v>
      </c>
      <c r="B8904" s="124" t="s">
        <v>11565</v>
      </c>
      <c r="C8904" s="124"/>
      <c r="D8904" s="126">
        <v>0.43</v>
      </c>
      <c r="E8904" s="124" t="s">
        <v>771</v>
      </c>
      <c r="F8904" s="124">
        <v>-3</v>
      </c>
      <c r="G8904" s="2" t="s">
        <v>21489</v>
      </c>
      <c r="H8904" s="130"/>
      <c r="I8904" s="134"/>
      <c r="J8904" s="123">
        <f>IF(OR(tbl_Metraj22[[#This Row],[TARIH]]="",tbl_Metraj22[[#This Row],[TARIH]]="-"),0,IF(tbl_Metraj22[[#This Row],[YUZDE]]=0,tbl_Metraj22[[#This Row],[METRAJ_BETON]],tbl_Metraj22[[#This Row],[YUZDE]]*tbl_Metraj22[[#This Row],[METRAJ_BETON]]))</f>
        <v>0</v>
      </c>
      <c r="K8904" s="2" t="s">
        <v>22550</v>
      </c>
    </row>
    <row r="8905" spans="1:11" ht="14.25" x14ac:dyDescent="0.2">
      <c r="A8905" s="2" t="s">
        <v>734</v>
      </c>
      <c r="B8905" s="124" t="s">
        <v>11566</v>
      </c>
      <c r="C8905" s="124"/>
      <c r="D8905" s="126">
        <v>0.28999999999999998</v>
      </c>
      <c r="E8905" s="124" t="s">
        <v>771</v>
      </c>
      <c r="F8905" s="124">
        <v>-3</v>
      </c>
      <c r="G8905" s="2" t="s">
        <v>21490</v>
      </c>
      <c r="H8905" s="130"/>
      <c r="I8905" s="134"/>
      <c r="J8905" s="123">
        <f>IF(OR(tbl_Metraj22[[#This Row],[TARIH]]="",tbl_Metraj22[[#This Row],[TARIH]]="-"),0,IF(tbl_Metraj22[[#This Row],[YUZDE]]=0,tbl_Metraj22[[#This Row],[METRAJ_BETON]],tbl_Metraj22[[#This Row],[YUZDE]]*tbl_Metraj22[[#This Row],[METRAJ_BETON]]))</f>
        <v>0</v>
      </c>
      <c r="K8905" s="2" t="s">
        <v>22593</v>
      </c>
    </row>
    <row r="8906" spans="1:11" ht="14.25" x14ac:dyDescent="0.2">
      <c r="A8906" s="2" t="s">
        <v>734</v>
      </c>
      <c r="B8906" s="124" t="s">
        <v>11567</v>
      </c>
      <c r="C8906" s="124"/>
      <c r="D8906" s="126">
        <v>0.27</v>
      </c>
      <c r="E8906" s="124" t="s">
        <v>771</v>
      </c>
      <c r="F8906" s="124">
        <v>-3</v>
      </c>
      <c r="G8906" s="2" t="s">
        <v>21491</v>
      </c>
      <c r="H8906" s="130"/>
      <c r="I8906" s="134"/>
      <c r="J8906" s="123">
        <f>IF(OR(tbl_Metraj22[[#This Row],[TARIH]]="",tbl_Metraj22[[#This Row],[TARIH]]="-"),0,IF(tbl_Metraj22[[#This Row],[YUZDE]]=0,tbl_Metraj22[[#This Row],[METRAJ_BETON]],tbl_Metraj22[[#This Row],[YUZDE]]*tbl_Metraj22[[#This Row],[METRAJ_BETON]]))</f>
        <v>0</v>
      </c>
      <c r="K8906" s="2" t="s">
        <v>22597</v>
      </c>
    </row>
    <row r="8907" spans="1:11" ht="14.25" x14ac:dyDescent="0.2">
      <c r="A8907" s="2" t="s">
        <v>734</v>
      </c>
      <c r="B8907" s="124" t="s">
        <v>11568</v>
      </c>
      <c r="C8907" s="124"/>
      <c r="D8907" s="126">
        <v>0.32</v>
      </c>
      <c r="E8907" s="124" t="s">
        <v>771</v>
      </c>
      <c r="F8907" s="124">
        <v>-3</v>
      </c>
      <c r="G8907" s="2" t="s">
        <v>21492</v>
      </c>
      <c r="H8907" s="130"/>
      <c r="I8907" s="134"/>
      <c r="J8907" s="123">
        <f>IF(OR(tbl_Metraj22[[#This Row],[TARIH]]="",tbl_Metraj22[[#This Row],[TARIH]]="-"),0,IF(tbl_Metraj22[[#This Row],[YUZDE]]=0,tbl_Metraj22[[#This Row],[METRAJ_BETON]],tbl_Metraj22[[#This Row],[YUZDE]]*tbl_Metraj22[[#This Row],[METRAJ_BETON]]))</f>
        <v>0</v>
      </c>
      <c r="K8907" s="2" t="s">
        <v>22608</v>
      </c>
    </row>
    <row r="8908" spans="1:11" ht="14.25" x14ac:dyDescent="0.2">
      <c r="A8908" s="2" t="s">
        <v>734</v>
      </c>
      <c r="B8908" s="124" t="s">
        <v>11569</v>
      </c>
      <c r="C8908" s="124"/>
      <c r="D8908" s="126">
        <v>0.73</v>
      </c>
      <c r="E8908" s="124" t="s">
        <v>771</v>
      </c>
      <c r="F8908" s="124">
        <v>-3</v>
      </c>
      <c r="G8908" s="2" t="s">
        <v>21493</v>
      </c>
      <c r="H8908" s="130"/>
      <c r="I8908" s="134"/>
      <c r="J8908" s="123">
        <f>IF(OR(tbl_Metraj22[[#This Row],[TARIH]]="",tbl_Metraj22[[#This Row],[TARIH]]="-"),0,IF(tbl_Metraj22[[#This Row],[YUZDE]]=0,tbl_Metraj22[[#This Row],[METRAJ_BETON]],tbl_Metraj22[[#This Row],[YUZDE]]*tbl_Metraj22[[#This Row],[METRAJ_BETON]]))</f>
        <v>0</v>
      </c>
      <c r="K8908" s="2" t="s">
        <v>22700</v>
      </c>
    </row>
    <row r="8909" spans="1:11" ht="14.25" x14ac:dyDescent="0.2">
      <c r="A8909" s="2" t="s">
        <v>734</v>
      </c>
      <c r="B8909" s="124" t="s">
        <v>11570</v>
      </c>
      <c r="C8909" s="124"/>
      <c r="D8909" s="126">
        <v>1.87</v>
      </c>
      <c r="E8909" s="124" t="s">
        <v>771</v>
      </c>
      <c r="F8909" s="124">
        <v>-3</v>
      </c>
      <c r="G8909" s="2" t="s">
        <v>21494</v>
      </c>
      <c r="H8909" s="130"/>
      <c r="I8909" s="134"/>
      <c r="J8909" s="123">
        <f>IF(OR(tbl_Metraj22[[#This Row],[TARIH]]="",tbl_Metraj22[[#This Row],[TARIH]]="-"),0,IF(tbl_Metraj22[[#This Row],[YUZDE]]=0,tbl_Metraj22[[#This Row],[METRAJ_BETON]],tbl_Metraj22[[#This Row],[YUZDE]]*tbl_Metraj22[[#This Row],[METRAJ_BETON]]))</f>
        <v>0</v>
      </c>
      <c r="K8909" s="2" t="s">
        <v>22730</v>
      </c>
    </row>
    <row r="8910" spans="1:11" ht="14.25" x14ac:dyDescent="0.2">
      <c r="A8910" s="2" t="s">
        <v>734</v>
      </c>
      <c r="B8910" s="124" t="s">
        <v>11571</v>
      </c>
      <c r="C8910" s="124"/>
      <c r="D8910" s="126">
        <v>0.7</v>
      </c>
      <c r="E8910" s="124" t="s">
        <v>771</v>
      </c>
      <c r="F8910" s="124">
        <v>-3</v>
      </c>
      <c r="G8910" s="2" t="s">
        <v>21495</v>
      </c>
      <c r="H8910" s="130"/>
      <c r="I8910" s="134"/>
      <c r="J8910" s="123">
        <f>IF(OR(tbl_Metraj22[[#This Row],[TARIH]]="",tbl_Metraj22[[#This Row],[TARIH]]="-"),0,IF(tbl_Metraj22[[#This Row],[YUZDE]]=0,tbl_Metraj22[[#This Row],[METRAJ_BETON]],tbl_Metraj22[[#This Row],[YUZDE]]*tbl_Metraj22[[#This Row],[METRAJ_BETON]]))</f>
        <v>0</v>
      </c>
      <c r="K8910" s="2" t="s">
        <v>22606</v>
      </c>
    </row>
    <row r="8911" spans="1:11" ht="14.25" x14ac:dyDescent="0.2">
      <c r="A8911" s="2" t="s">
        <v>734</v>
      </c>
      <c r="B8911" s="124" t="s">
        <v>11572</v>
      </c>
      <c r="C8911" s="124"/>
      <c r="D8911" s="126">
        <v>0.25</v>
      </c>
      <c r="E8911" s="124" t="s">
        <v>771</v>
      </c>
      <c r="F8911" s="124">
        <v>-3</v>
      </c>
      <c r="G8911" s="2" t="s">
        <v>21496</v>
      </c>
      <c r="H8911" s="130"/>
      <c r="I8911" s="134"/>
      <c r="J8911" s="123">
        <f>IF(OR(tbl_Metraj22[[#This Row],[TARIH]]="",tbl_Metraj22[[#This Row],[TARIH]]="-"),0,IF(tbl_Metraj22[[#This Row],[YUZDE]]=0,tbl_Metraj22[[#This Row],[METRAJ_BETON]],tbl_Metraj22[[#This Row],[YUZDE]]*tbl_Metraj22[[#This Row],[METRAJ_BETON]]))</f>
        <v>0</v>
      </c>
      <c r="K8911" s="2" t="e">
        <v>#N/A</v>
      </c>
    </row>
    <row r="8912" spans="1:11" ht="14.25" x14ac:dyDescent="0.2">
      <c r="A8912" s="2" t="s">
        <v>734</v>
      </c>
      <c r="B8912" s="124" t="s">
        <v>11573</v>
      </c>
      <c r="C8912" s="124"/>
      <c r="D8912" s="126">
        <v>0.49</v>
      </c>
      <c r="E8912" s="124" t="s">
        <v>771</v>
      </c>
      <c r="F8912" s="124">
        <v>-3</v>
      </c>
      <c r="G8912" s="2" t="s">
        <v>21497</v>
      </c>
      <c r="H8912" s="130"/>
      <c r="I8912" s="134"/>
      <c r="J8912" s="123">
        <f>IF(OR(tbl_Metraj22[[#This Row],[TARIH]]="",tbl_Metraj22[[#This Row],[TARIH]]="-"),0,IF(tbl_Metraj22[[#This Row],[YUZDE]]=0,tbl_Metraj22[[#This Row],[METRAJ_BETON]],tbl_Metraj22[[#This Row],[YUZDE]]*tbl_Metraj22[[#This Row],[METRAJ_BETON]]))</f>
        <v>0</v>
      </c>
      <c r="K8912" s="2" t="s">
        <v>22676</v>
      </c>
    </row>
    <row r="8913" spans="1:11" ht="14.25" x14ac:dyDescent="0.2">
      <c r="A8913" s="2" t="s">
        <v>734</v>
      </c>
      <c r="B8913" s="124" t="s">
        <v>11574</v>
      </c>
      <c r="C8913" s="124"/>
      <c r="D8913" s="126">
        <v>2.2999999999999998</v>
      </c>
      <c r="E8913" s="124" t="s">
        <v>771</v>
      </c>
      <c r="F8913" s="124">
        <v>-3</v>
      </c>
      <c r="G8913" s="2" t="s">
        <v>21498</v>
      </c>
      <c r="H8913" s="130"/>
      <c r="I8913" s="134"/>
      <c r="J8913" s="123">
        <f>IF(OR(tbl_Metraj22[[#This Row],[TARIH]]="",tbl_Metraj22[[#This Row],[TARIH]]="-"),0,IF(tbl_Metraj22[[#This Row],[YUZDE]]=0,tbl_Metraj22[[#This Row],[METRAJ_BETON]],tbl_Metraj22[[#This Row],[YUZDE]]*tbl_Metraj22[[#This Row],[METRAJ_BETON]]))</f>
        <v>0</v>
      </c>
      <c r="K8913" s="2" t="s">
        <v>22709</v>
      </c>
    </row>
    <row r="8914" spans="1:11" ht="14.25" x14ac:dyDescent="0.2">
      <c r="A8914" s="2" t="s">
        <v>734</v>
      </c>
      <c r="B8914" s="124" t="s">
        <v>11575</v>
      </c>
      <c r="C8914" s="124"/>
      <c r="D8914" s="126">
        <v>1.2</v>
      </c>
      <c r="E8914" s="124" t="s">
        <v>771</v>
      </c>
      <c r="F8914" s="124">
        <v>-3</v>
      </c>
      <c r="G8914" s="2" t="s">
        <v>21499</v>
      </c>
      <c r="H8914" s="130"/>
      <c r="I8914" s="134"/>
      <c r="J8914" s="123">
        <f>IF(OR(tbl_Metraj22[[#This Row],[TARIH]]="",tbl_Metraj22[[#This Row],[TARIH]]="-"),0,IF(tbl_Metraj22[[#This Row],[YUZDE]]=0,tbl_Metraj22[[#This Row],[METRAJ_BETON]],tbl_Metraj22[[#This Row],[YUZDE]]*tbl_Metraj22[[#This Row],[METRAJ_BETON]]))</f>
        <v>0</v>
      </c>
      <c r="K8914" s="2" t="s">
        <v>22616</v>
      </c>
    </row>
    <row r="8915" spans="1:11" ht="14.25" x14ac:dyDescent="0.2">
      <c r="A8915" s="2" t="s">
        <v>734</v>
      </c>
      <c r="B8915" s="124" t="s">
        <v>11576</v>
      </c>
      <c r="C8915" s="124"/>
      <c r="D8915" s="126">
        <v>1.46</v>
      </c>
      <c r="E8915" s="124" t="s">
        <v>771</v>
      </c>
      <c r="F8915" s="124">
        <v>-3</v>
      </c>
      <c r="G8915" s="2" t="s">
        <v>21500</v>
      </c>
      <c r="H8915" s="130"/>
      <c r="I8915" s="134"/>
      <c r="J8915" s="123">
        <f>IF(OR(tbl_Metraj22[[#This Row],[TARIH]]="",tbl_Metraj22[[#This Row],[TARIH]]="-"),0,IF(tbl_Metraj22[[#This Row],[YUZDE]]=0,tbl_Metraj22[[#This Row],[METRAJ_BETON]],tbl_Metraj22[[#This Row],[YUZDE]]*tbl_Metraj22[[#This Row],[METRAJ_BETON]]))</f>
        <v>0</v>
      </c>
      <c r="K8915" s="2" t="s">
        <v>22645</v>
      </c>
    </row>
    <row r="8916" spans="1:11" ht="14.25" x14ac:dyDescent="0.2">
      <c r="A8916" s="2" t="s">
        <v>734</v>
      </c>
      <c r="B8916" s="124" t="s">
        <v>11577</v>
      </c>
      <c r="C8916" s="124"/>
      <c r="D8916" s="126">
        <v>1.57</v>
      </c>
      <c r="E8916" s="124" t="s">
        <v>771</v>
      </c>
      <c r="F8916" s="124">
        <v>-3</v>
      </c>
      <c r="G8916" s="2" t="s">
        <v>21501</v>
      </c>
      <c r="H8916" s="130"/>
      <c r="I8916" s="134"/>
      <c r="J8916" s="123">
        <f>IF(OR(tbl_Metraj22[[#This Row],[TARIH]]="",tbl_Metraj22[[#This Row],[TARIH]]="-"),0,IF(tbl_Metraj22[[#This Row],[YUZDE]]=0,tbl_Metraj22[[#This Row],[METRAJ_BETON]],tbl_Metraj22[[#This Row],[YUZDE]]*tbl_Metraj22[[#This Row],[METRAJ_BETON]]))</f>
        <v>0</v>
      </c>
      <c r="K8916" s="2" t="s">
        <v>22666</v>
      </c>
    </row>
    <row r="8917" spans="1:11" ht="14.25" x14ac:dyDescent="0.2">
      <c r="A8917" s="2" t="s">
        <v>734</v>
      </c>
      <c r="B8917" s="124" t="s">
        <v>11578</v>
      </c>
      <c r="C8917" s="124"/>
      <c r="D8917" s="126">
        <v>1.17</v>
      </c>
      <c r="E8917" s="124" t="s">
        <v>771</v>
      </c>
      <c r="F8917" s="124">
        <v>-3</v>
      </c>
      <c r="G8917" s="2" t="s">
        <v>21502</v>
      </c>
      <c r="H8917" s="130"/>
      <c r="I8917" s="134"/>
      <c r="J8917" s="123">
        <f>IF(OR(tbl_Metraj22[[#This Row],[TARIH]]="",tbl_Metraj22[[#This Row],[TARIH]]="-"),0,IF(tbl_Metraj22[[#This Row],[YUZDE]]=0,tbl_Metraj22[[#This Row],[METRAJ_BETON]],tbl_Metraj22[[#This Row],[YUZDE]]*tbl_Metraj22[[#This Row],[METRAJ_BETON]]))</f>
        <v>0</v>
      </c>
      <c r="K8917" s="2" t="s">
        <v>22619</v>
      </c>
    </row>
    <row r="8918" spans="1:11" ht="14.25" x14ac:dyDescent="0.2">
      <c r="A8918" s="2" t="s">
        <v>734</v>
      </c>
      <c r="B8918" s="124" t="s">
        <v>11579</v>
      </c>
      <c r="C8918" s="124"/>
      <c r="D8918" s="126">
        <v>1.35</v>
      </c>
      <c r="E8918" s="124" t="s">
        <v>771</v>
      </c>
      <c r="F8918" s="124">
        <v>-3</v>
      </c>
      <c r="G8918" s="2" t="s">
        <v>21503</v>
      </c>
      <c r="H8918" s="130"/>
      <c r="I8918" s="134"/>
      <c r="J8918" s="123">
        <f>IF(OR(tbl_Metraj22[[#This Row],[TARIH]]="",tbl_Metraj22[[#This Row],[TARIH]]="-"),0,IF(tbl_Metraj22[[#This Row],[YUZDE]]=0,tbl_Metraj22[[#This Row],[METRAJ_BETON]],tbl_Metraj22[[#This Row],[YUZDE]]*tbl_Metraj22[[#This Row],[METRAJ_BETON]]))</f>
        <v>0</v>
      </c>
      <c r="K8918" s="2" t="s">
        <v>22542</v>
      </c>
    </row>
    <row r="8919" spans="1:11" ht="14.25" x14ac:dyDescent="0.2">
      <c r="A8919" s="2" t="s">
        <v>734</v>
      </c>
      <c r="B8919" s="124" t="s">
        <v>11580</v>
      </c>
      <c r="C8919" s="124"/>
      <c r="D8919" s="126">
        <v>1.08</v>
      </c>
      <c r="E8919" s="124" t="s">
        <v>771</v>
      </c>
      <c r="F8919" s="124">
        <v>-3</v>
      </c>
      <c r="G8919" s="2" t="s">
        <v>21504</v>
      </c>
      <c r="H8919" s="130"/>
      <c r="I8919" s="134"/>
      <c r="J8919" s="123">
        <f>IF(OR(tbl_Metraj22[[#This Row],[TARIH]]="",tbl_Metraj22[[#This Row],[TARIH]]="-"),0,IF(tbl_Metraj22[[#This Row],[YUZDE]]=0,tbl_Metraj22[[#This Row],[METRAJ_BETON]],tbl_Metraj22[[#This Row],[YUZDE]]*tbl_Metraj22[[#This Row],[METRAJ_BETON]]))</f>
        <v>0</v>
      </c>
      <c r="K8919" s="2" t="s">
        <v>22607</v>
      </c>
    </row>
    <row r="8920" spans="1:11" ht="14.25" x14ac:dyDescent="0.2">
      <c r="A8920" s="2" t="s">
        <v>734</v>
      </c>
      <c r="B8920" s="124" t="s">
        <v>11581</v>
      </c>
      <c r="C8920" s="124"/>
      <c r="D8920" s="126">
        <v>1.34</v>
      </c>
      <c r="E8920" s="124" t="s">
        <v>771</v>
      </c>
      <c r="F8920" s="124">
        <v>-3</v>
      </c>
      <c r="G8920" s="2" t="s">
        <v>21505</v>
      </c>
      <c r="H8920" s="130"/>
      <c r="I8920" s="134"/>
      <c r="J8920" s="123">
        <f>IF(OR(tbl_Metraj22[[#This Row],[TARIH]]="",tbl_Metraj22[[#This Row],[TARIH]]="-"),0,IF(tbl_Metraj22[[#This Row],[YUZDE]]=0,tbl_Metraj22[[#This Row],[METRAJ_BETON]],tbl_Metraj22[[#This Row],[YUZDE]]*tbl_Metraj22[[#This Row],[METRAJ_BETON]]))</f>
        <v>0</v>
      </c>
      <c r="K8920" s="2" t="s">
        <v>22588</v>
      </c>
    </row>
    <row r="8921" spans="1:11" ht="14.25" x14ac:dyDescent="0.2">
      <c r="A8921" s="2" t="s">
        <v>734</v>
      </c>
      <c r="B8921" s="124" t="s">
        <v>11582</v>
      </c>
      <c r="C8921" s="124"/>
      <c r="D8921" s="126">
        <v>1.29</v>
      </c>
      <c r="E8921" s="124" t="s">
        <v>771</v>
      </c>
      <c r="F8921" s="124">
        <v>-3</v>
      </c>
      <c r="G8921" s="2" t="s">
        <v>21506</v>
      </c>
      <c r="H8921" s="130"/>
      <c r="I8921" s="134"/>
      <c r="J8921" s="123">
        <f>IF(OR(tbl_Metraj22[[#This Row],[TARIH]]="",tbl_Metraj22[[#This Row],[TARIH]]="-"),0,IF(tbl_Metraj22[[#This Row],[YUZDE]]=0,tbl_Metraj22[[#This Row],[METRAJ_BETON]],tbl_Metraj22[[#This Row],[YUZDE]]*tbl_Metraj22[[#This Row],[METRAJ_BETON]]))</f>
        <v>0</v>
      </c>
      <c r="K8921" s="2" t="s">
        <v>22621</v>
      </c>
    </row>
    <row r="8922" spans="1:11" ht="14.25" x14ac:dyDescent="0.2">
      <c r="A8922" s="2" t="s">
        <v>734</v>
      </c>
      <c r="B8922" s="124" t="s">
        <v>11583</v>
      </c>
      <c r="C8922" s="124"/>
      <c r="D8922" s="126">
        <v>1.32</v>
      </c>
      <c r="E8922" s="124" t="s">
        <v>771</v>
      </c>
      <c r="F8922" s="124">
        <v>-3</v>
      </c>
      <c r="G8922" s="2" t="s">
        <v>21507</v>
      </c>
      <c r="H8922" s="130"/>
      <c r="I8922" s="134"/>
      <c r="J8922" s="123">
        <f>IF(OR(tbl_Metraj22[[#This Row],[TARIH]]="",tbl_Metraj22[[#This Row],[TARIH]]="-"),0,IF(tbl_Metraj22[[#This Row],[YUZDE]]=0,tbl_Metraj22[[#This Row],[METRAJ_BETON]],tbl_Metraj22[[#This Row],[YUZDE]]*tbl_Metraj22[[#This Row],[METRAJ_BETON]]))</f>
        <v>0</v>
      </c>
      <c r="K8922" s="2" t="s">
        <v>22659</v>
      </c>
    </row>
    <row r="8923" spans="1:11" ht="14.25" x14ac:dyDescent="0.2">
      <c r="A8923" s="2" t="s">
        <v>734</v>
      </c>
      <c r="B8923" s="124" t="s">
        <v>11584</v>
      </c>
      <c r="C8923" s="124"/>
      <c r="D8923" s="126">
        <v>1.62</v>
      </c>
      <c r="E8923" s="124" t="s">
        <v>771</v>
      </c>
      <c r="F8923" s="124">
        <v>-3</v>
      </c>
      <c r="G8923" s="2" t="s">
        <v>21508</v>
      </c>
      <c r="H8923" s="130"/>
      <c r="I8923" s="134"/>
      <c r="J8923" s="123">
        <f>IF(OR(tbl_Metraj22[[#This Row],[TARIH]]="",tbl_Metraj22[[#This Row],[TARIH]]="-"),0,IF(tbl_Metraj22[[#This Row],[YUZDE]]=0,tbl_Metraj22[[#This Row],[METRAJ_BETON]],tbl_Metraj22[[#This Row],[YUZDE]]*tbl_Metraj22[[#This Row],[METRAJ_BETON]]))</f>
        <v>0</v>
      </c>
      <c r="K8923" s="2" t="s">
        <v>22623</v>
      </c>
    </row>
    <row r="8924" spans="1:11" ht="14.25" x14ac:dyDescent="0.2">
      <c r="A8924" s="2" t="s">
        <v>734</v>
      </c>
      <c r="B8924" s="124" t="s">
        <v>11585</v>
      </c>
      <c r="C8924" s="124"/>
      <c r="D8924" s="126">
        <v>1.76</v>
      </c>
      <c r="E8924" s="124" t="s">
        <v>771</v>
      </c>
      <c r="F8924" s="124">
        <v>-3</v>
      </c>
      <c r="G8924" s="2" t="s">
        <v>21509</v>
      </c>
      <c r="H8924" s="130"/>
      <c r="I8924" s="134"/>
      <c r="J8924" s="123">
        <f>IF(OR(tbl_Metraj22[[#This Row],[TARIH]]="",tbl_Metraj22[[#This Row],[TARIH]]="-"),0,IF(tbl_Metraj22[[#This Row],[YUZDE]]=0,tbl_Metraj22[[#This Row],[METRAJ_BETON]],tbl_Metraj22[[#This Row],[YUZDE]]*tbl_Metraj22[[#This Row],[METRAJ_BETON]]))</f>
        <v>0</v>
      </c>
      <c r="K8924" s="2" t="s">
        <v>22592</v>
      </c>
    </row>
    <row r="8925" spans="1:11" ht="14.25" x14ac:dyDescent="0.2">
      <c r="A8925" s="2" t="s">
        <v>734</v>
      </c>
      <c r="B8925" s="124" t="s">
        <v>11586</v>
      </c>
      <c r="C8925" s="124"/>
      <c r="D8925" s="126">
        <v>1.51</v>
      </c>
      <c r="E8925" s="124" t="s">
        <v>771</v>
      </c>
      <c r="F8925" s="124">
        <v>-3</v>
      </c>
      <c r="G8925" s="2" t="s">
        <v>21510</v>
      </c>
      <c r="H8925" s="130"/>
      <c r="I8925" s="134"/>
      <c r="J8925" s="123">
        <f>IF(OR(tbl_Metraj22[[#This Row],[TARIH]]="",tbl_Metraj22[[#This Row],[TARIH]]="-"),0,IF(tbl_Metraj22[[#This Row],[YUZDE]]=0,tbl_Metraj22[[#This Row],[METRAJ_BETON]],tbl_Metraj22[[#This Row],[YUZDE]]*tbl_Metraj22[[#This Row],[METRAJ_BETON]]))</f>
        <v>0</v>
      </c>
      <c r="K8925" s="2" t="s">
        <v>22591</v>
      </c>
    </row>
    <row r="8926" spans="1:11" ht="14.25" x14ac:dyDescent="0.2">
      <c r="A8926" s="2" t="s">
        <v>734</v>
      </c>
      <c r="B8926" s="124" t="s">
        <v>11587</v>
      </c>
      <c r="C8926" s="124"/>
      <c r="D8926" s="126">
        <v>1.1200000000000001</v>
      </c>
      <c r="E8926" s="124" t="s">
        <v>771</v>
      </c>
      <c r="F8926" s="124">
        <v>-3</v>
      </c>
      <c r="G8926" s="2" t="s">
        <v>21511</v>
      </c>
      <c r="H8926" s="130"/>
      <c r="I8926" s="134"/>
      <c r="J8926" s="123">
        <f>IF(OR(tbl_Metraj22[[#This Row],[TARIH]]="",tbl_Metraj22[[#This Row],[TARIH]]="-"),0,IF(tbl_Metraj22[[#This Row],[YUZDE]]=0,tbl_Metraj22[[#This Row],[METRAJ_BETON]],tbl_Metraj22[[#This Row],[YUZDE]]*tbl_Metraj22[[#This Row],[METRAJ_BETON]]))</f>
        <v>0</v>
      </c>
      <c r="K8926" s="2" t="s">
        <v>22641</v>
      </c>
    </row>
    <row r="8927" spans="1:11" ht="14.25" x14ac:dyDescent="0.2">
      <c r="A8927" s="2" t="s">
        <v>734</v>
      </c>
      <c r="B8927" s="124" t="s">
        <v>11588</v>
      </c>
      <c r="C8927" s="124"/>
      <c r="D8927" s="126">
        <v>1.76</v>
      </c>
      <c r="E8927" s="124" t="s">
        <v>771</v>
      </c>
      <c r="F8927" s="124">
        <v>-3</v>
      </c>
      <c r="G8927" s="2" t="s">
        <v>21512</v>
      </c>
      <c r="H8927" s="130"/>
      <c r="I8927" s="134"/>
      <c r="J8927" s="123">
        <f>IF(OR(tbl_Metraj22[[#This Row],[TARIH]]="",tbl_Metraj22[[#This Row],[TARIH]]="-"),0,IF(tbl_Metraj22[[#This Row],[YUZDE]]=0,tbl_Metraj22[[#This Row],[METRAJ_BETON]],tbl_Metraj22[[#This Row],[YUZDE]]*tbl_Metraj22[[#This Row],[METRAJ_BETON]]))</f>
        <v>0</v>
      </c>
      <c r="K8927" s="2" t="s">
        <v>22571</v>
      </c>
    </row>
    <row r="8928" spans="1:11" ht="14.25" x14ac:dyDescent="0.2">
      <c r="A8928" s="2" t="s">
        <v>734</v>
      </c>
      <c r="B8928" s="124" t="s">
        <v>11589</v>
      </c>
      <c r="C8928" s="124"/>
      <c r="D8928" s="126">
        <v>6.63</v>
      </c>
      <c r="E8928" s="124" t="s">
        <v>771</v>
      </c>
      <c r="F8928" s="124">
        <v>-3</v>
      </c>
      <c r="G8928" s="2" t="s">
        <v>21513</v>
      </c>
      <c r="H8928" s="130"/>
      <c r="I8928" s="134"/>
      <c r="J8928" s="123">
        <f>IF(OR(tbl_Metraj22[[#This Row],[TARIH]]="",tbl_Metraj22[[#This Row],[TARIH]]="-"),0,IF(tbl_Metraj22[[#This Row],[YUZDE]]=0,tbl_Metraj22[[#This Row],[METRAJ_BETON]],tbl_Metraj22[[#This Row],[YUZDE]]*tbl_Metraj22[[#This Row],[METRAJ_BETON]]))</f>
        <v>0</v>
      </c>
      <c r="K8928" s="2" t="s">
        <v>22615</v>
      </c>
    </row>
    <row r="8929" spans="1:11" ht="14.25" x14ac:dyDescent="0.2">
      <c r="A8929" s="2" t="s">
        <v>734</v>
      </c>
      <c r="B8929" s="124" t="s">
        <v>11590</v>
      </c>
      <c r="C8929" s="124"/>
      <c r="D8929" s="126">
        <v>3.81</v>
      </c>
      <c r="E8929" s="124" t="s">
        <v>771</v>
      </c>
      <c r="F8929" s="124">
        <v>-3</v>
      </c>
      <c r="G8929" s="2" t="s">
        <v>21514</v>
      </c>
      <c r="H8929" s="130"/>
      <c r="I8929" s="134"/>
      <c r="J8929" s="123">
        <f>IF(OR(tbl_Metraj22[[#This Row],[TARIH]]="",tbl_Metraj22[[#This Row],[TARIH]]="-"),0,IF(tbl_Metraj22[[#This Row],[YUZDE]]=0,tbl_Metraj22[[#This Row],[METRAJ_BETON]],tbl_Metraj22[[#This Row],[YUZDE]]*tbl_Metraj22[[#This Row],[METRAJ_BETON]]))</f>
        <v>0</v>
      </c>
      <c r="K8929" s="2" t="s">
        <v>22611</v>
      </c>
    </row>
    <row r="8930" spans="1:11" ht="14.25" x14ac:dyDescent="0.2">
      <c r="A8930" s="2" t="s">
        <v>734</v>
      </c>
      <c r="B8930" s="124" t="s">
        <v>11591</v>
      </c>
      <c r="C8930" s="124"/>
      <c r="D8930" s="126">
        <v>2.39</v>
      </c>
      <c r="E8930" s="124" t="s">
        <v>771</v>
      </c>
      <c r="F8930" s="124">
        <v>-3</v>
      </c>
      <c r="G8930" s="2" t="s">
        <v>21515</v>
      </c>
      <c r="H8930" s="130"/>
      <c r="I8930" s="134"/>
      <c r="J8930" s="123">
        <f>IF(OR(tbl_Metraj22[[#This Row],[TARIH]]="",tbl_Metraj22[[#This Row],[TARIH]]="-"),0,IF(tbl_Metraj22[[#This Row],[YUZDE]]=0,tbl_Metraj22[[#This Row],[METRAJ_BETON]],tbl_Metraj22[[#This Row],[YUZDE]]*tbl_Metraj22[[#This Row],[METRAJ_BETON]]))</f>
        <v>0</v>
      </c>
      <c r="K8930" s="2" t="s">
        <v>22575</v>
      </c>
    </row>
    <row r="8931" spans="1:11" ht="14.25" x14ac:dyDescent="0.2">
      <c r="A8931" s="2" t="s">
        <v>734</v>
      </c>
      <c r="B8931" s="124" t="s">
        <v>11592</v>
      </c>
      <c r="C8931" s="124"/>
      <c r="D8931" s="126">
        <v>3.17</v>
      </c>
      <c r="E8931" s="124" t="s">
        <v>771</v>
      </c>
      <c r="F8931" s="124">
        <v>-3</v>
      </c>
      <c r="G8931" s="2" t="s">
        <v>21516</v>
      </c>
      <c r="H8931" s="130"/>
      <c r="I8931" s="134"/>
      <c r="J8931" s="123">
        <f>IF(OR(tbl_Metraj22[[#This Row],[TARIH]]="",tbl_Metraj22[[#This Row],[TARIH]]="-"),0,IF(tbl_Metraj22[[#This Row],[YUZDE]]=0,tbl_Metraj22[[#This Row],[METRAJ_BETON]],tbl_Metraj22[[#This Row],[YUZDE]]*tbl_Metraj22[[#This Row],[METRAJ_BETON]]))</f>
        <v>0</v>
      </c>
      <c r="K8931" s="2" t="s">
        <v>22626</v>
      </c>
    </row>
    <row r="8932" spans="1:11" ht="14.25" x14ac:dyDescent="0.2">
      <c r="A8932" s="2" t="s">
        <v>734</v>
      </c>
      <c r="B8932" s="124" t="s">
        <v>11593</v>
      </c>
      <c r="C8932" s="124"/>
      <c r="D8932" s="126">
        <v>1.23</v>
      </c>
      <c r="E8932" s="124" t="s">
        <v>771</v>
      </c>
      <c r="F8932" s="124">
        <v>-3</v>
      </c>
      <c r="G8932" s="2" t="s">
        <v>21517</v>
      </c>
      <c r="H8932" s="130"/>
      <c r="I8932" s="134"/>
      <c r="J8932" s="123">
        <f>IF(OR(tbl_Metraj22[[#This Row],[TARIH]]="",tbl_Metraj22[[#This Row],[TARIH]]="-"),0,IF(tbl_Metraj22[[#This Row],[YUZDE]]=0,tbl_Metraj22[[#This Row],[METRAJ_BETON]],tbl_Metraj22[[#This Row],[YUZDE]]*tbl_Metraj22[[#This Row],[METRAJ_BETON]]))</f>
        <v>0</v>
      </c>
      <c r="K8932" s="2" t="s">
        <v>22731</v>
      </c>
    </row>
    <row r="8933" spans="1:11" ht="14.25" x14ac:dyDescent="0.2">
      <c r="A8933" s="2" t="s">
        <v>734</v>
      </c>
      <c r="B8933" s="124" t="s">
        <v>11594</v>
      </c>
      <c r="C8933" s="124"/>
      <c r="D8933" s="126">
        <v>0.61</v>
      </c>
      <c r="E8933" s="124" t="s">
        <v>771</v>
      </c>
      <c r="F8933" s="124">
        <v>-3</v>
      </c>
      <c r="G8933" s="2" t="s">
        <v>21518</v>
      </c>
      <c r="H8933" s="130"/>
      <c r="I8933" s="134"/>
      <c r="J8933" s="123">
        <f>IF(OR(tbl_Metraj22[[#This Row],[TARIH]]="",tbl_Metraj22[[#This Row],[TARIH]]="-"),0,IF(tbl_Metraj22[[#This Row],[YUZDE]]=0,tbl_Metraj22[[#This Row],[METRAJ_BETON]],tbl_Metraj22[[#This Row],[YUZDE]]*tbl_Metraj22[[#This Row],[METRAJ_BETON]]))</f>
        <v>0</v>
      </c>
      <c r="K8933" s="2" t="s">
        <v>22617</v>
      </c>
    </row>
    <row r="8934" spans="1:11" ht="14.25" x14ac:dyDescent="0.2">
      <c r="A8934" s="2" t="s">
        <v>734</v>
      </c>
      <c r="B8934" s="124" t="s">
        <v>11595</v>
      </c>
      <c r="C8934" s="124"/>
      <c r="D8934" s="126">
        <v>0.28000000000000003</v>
      </c>
      <c r="E8934" s="124" t="s">
        <v>771</v>
      </c>
      <c r="F8934" s="124">
        <v>-3</v>
      </c>
      <c r="G8934" s="2" t="s">
        <v>21519</v>
      </c>
      <c r="H8934" s="130"/>
      <c r="I8934" s="134"/>
      <c r="J8934" s="123">
        <f>IF(OR(tbl_Metraj22[[#This Row],[TARIH]]="",tbl_Metraj22[[#This Row],[TARIH]]="-"),0,IF(tbl_Metraj22[[#This Row],[YUZDE]]=0,tbl_Metraj22[[#This Row],[METRAJ_BETON]],tbl_Metraj22[[#This Row],[YUZDE]]*tbl_Metraj22[[#This Row],[METRAJ_BETON]]))</f>
        <v>0</v>
      </c>
      <c r="K8934" s="2" t="e">
        <v>#N/A</v>
      </c>
    </row>
    <row r="8935" spans="1:11" ht="14.25" x14ac:dyDescent="0.2">
      <c r="A8935" s="2" t="s">
        <v>734</v>
      </c>
      <c r="B8935" s="124" t="s">
        <v>11596</v>
      </c>
      <c r="C8935" s="124"/>
      <c r="D8935" s="126">
        <v>1.23</v>
      </c>
      <c r="E8935" s="124" t="s">
        <v>771</v>
      </c>
      <c r="F8935" s="124">
        <v>-3</v>
      </c>
      <c r="G8935" s="2" t="s">
        <v>21520</v>
      </c>
      <c r="H8935" s="130"/>
      <c r="I8935" s="134"/>
      <c r="J8935" s="123">
        <f>IF(OR(tbl_Metraj22[[#This Row],[TARIH]]="",tbl_Metraj22[[#This Row],[TARIH]]="-"),0,IF(tbl_Metraj22[[#This Row],[YUZDE]]=0,tbl_Metraj22[[#This Row],[METRAJ_BETON]],tbl_Metraj22[[#This Row],[YUZDE]]*tbl_Metraj22[[#This Row],[METRAJ_BETON]]))</f>
        <v>0</v>
      </c>
      <c r="K8935" s="2" t="e">
        <v>#N/A</v>
      </c>
    </row>
    <row r="8936" spans="1:11" ht="14.25" x14ac:dyDescent="0.2">
      <c r="A8936" s="2" t="s">
        <v>734</v>
      </c>
      <c r="B8936" s="124" t="s">
        <v>11597</v>
      </c>
      <c r="C8936" s="124"/>
      <c r="D8936" s="126">
        <v>1.47</v>
      </c>
      <c r="E8936" s="124" t="s">
        <v>771</v>
      </c>
      <c r="F8936" s="124">
        <v>-3</v>
      </c>
      <c r="G8936" s="2" t="s">
        <v>21521</v>
      </c>
      <c r="H8936" s="130"/>
      <c r="I8936" s="134"/>
      <c r="J8936" s="123">
        <f>IF(OR(tbl_Metraj22[[#This Row],[TARIH]]="",tbl_Metraj22[[#This Row],[TARIH]]="-"),0,IF(tbl_Metraj22[[#This Row],[YUZDE]]=0,tbl_Metraj22[[#This Row],[METRAJ_BETON]],tbl_Metraj22[[#This Row],[YUZDE]]*tbl_Metraj22[[#This Row],[METRAJ_BETON]]))</f>
        <v>0</v>
      </c>
      <c r="K8936" s="2" t="s">
        <v>22553</v>
      </c>
    </row>
    <row r="8937" spans="1:11" ht="14.25" x14ac:dyDescent="0.2">
      <c r="A8937" s="2" t="s">
        <v>734</v>
      </c>
      <c r="B8937" s="124" t="s">
        <v>11598</v>
      </c>
      <c r="C8937" s="124"/>
      <c r="D8937" s="126">
        <v>1.55</v>
      </c>
      <c r="E8937" s="124" t="s">
        <v>771</v>
      </c>
      <c r="F8937" s="124">
        <v>-3</v>
      </c>
      <c r="G8937" s="2" t="s">
        <v>21522</v>
      </c>
      <c r="H8937" s="130"/>
      <c r="I8937" s="134"/>
      <c r="J8937" s="123">
        <f>IF(OR(tbl_Metraj22[[#This Row],[TARIH]]="",tbl_Metraj22[[#This Row],[TARIH]]="-"),0,IF(tbl_Metraj22[[#This Row],[YUZDE]]=0,tbl_Metraj22[[#This Row],[METRAJ_BETON]],tbl_Metraj22[[#This Row],[YUZDE]]*tbl_Metraj22[[#This Row],[METRAJ_BETON]]))</f>
        <v>0</v>
      </c>
      <c r="K8937" s="2" t="s">
        <v>22640</v>
      </c>
    </row>
    <row r="8938" spans="1:11" ht="14.25" x14ac:dyDescent="0.2">
      <c r="A8938" s="2" t="s">
        <v>734</v>
      </c>
      <c r="B8938" s="124" t="s">
        <v>11599</v>
      </c>
      <c r="C8938" s="124"/>
      <c r="D8938" s="126">
        <v>1.21</v>
      </c>
      <c r="E8938" s="124" t="s">
        <v>771</v>
      </c>
      <c r="F8938" s="124">
        <v>-3</v>
      </c>
      <c r="G8938" s="2" t="s">
        <v>21523</v>
      </c>
      <c r="H8938" s="130"/>
      <c r="I8938" s="134"/>
      <c r="J8938" s="123">
        <f>IF(OR(tbl_Metraj22[[#This Row],[TARIH]]="",tbl_Metraj22[[#This Row],[TARIH]]="-"),0,IF(tbl_Metraj22[[#This Row],[YUZDE]]=0,tbl_Metraj22[[#This Row],[METRAJ_BETON]],tbl_Metraj22[[#This Row],[YUZDE]]*tbl_Metraj22[[#This Row],[METRAJ_BETON]]))</f>
        <v>0</v>
      </c>
      <c r="K8938" s="2" t="s">
        <v>22644</v>
      </c>
    </row>
    <row r="8939" spans="1:11" ht="14.25" x14ac:dyDescent="0.2">
      <c r="A8939" s="2" t="s">
        <v>734</v>
      </c>
      <c r="B8939" s="124" t="s">
        <v>11600</v>
      </c>
      <c r="C8939" s="124"/>
      <c r="D8939" s="126">
        <v>0.46</v>
      </c>
      <c r="E8939" s="124" t="s">
        <v>771</v>
      </c>
      <c r="F8939" s="124">
        <v>-3</v>
      </c>
      <c r="G8939" s="2" t="s">
        <v>21524</v>
      </c>
      <c r="H8939" s="130"/>
      <c r="I8939" s="134"/>
      <c r="J8939" s="123">
        <f>IF(OR(tbl_Metraj22[[#This Row],[TARIH]]="",tbl_Metraj22[[#This Row],[TARIH]]="-"),0,IF(tbl_Metraj22[[#This Row],[YUZDE]]=0,tbl_Metraj22[[#This Row],[METRAJ_BETON]],tbl_Metraj22[[#This Row],[YUZDE]]*tbl_Metraj22[[#This Row],[METRAJ_BETON]]))</f>
        <v>0</v>
      </c>
      <c r="K8939" s="2" t="s">
        <v>22559</v>
      </c>
    </row>
    <row r="8940" spans="1:11" ht="14.25" x14ac:dyDescent="0.2">
      <c r="A8940" s="2" t="s">
        <v>734</v>
      </c>
      <c r="B8940" s="124" t="s">
        <v>11601</v>
      </c>
      <c r="C8940" s="124"/>
      <c r="D8940" s="126">
        <v>2.2799999999999998</v>
      </c>
      <c r="E8940" s="124" t="s">
        <v>771</v>
      </c>
      <c r="F8940" s="124">
        <v>-3</v>
      </c>
      <c r="G8940" s="2" t="s">
        <v>21525</v>
      </c>
      <c r="H8940" s="130"/>
      <c r="I8940" s="134"/>
      <c r="J8940" s="123">
        <f>IF(OR(tbl_Metraj22[[#This Row],[TARIH]]="",tbl_Metraj22[[#This Row],[TARIH]]="-"),0,IF(tbl_Metraj22[[#This Row],[YUZDE]]=0,tbl_Metraj22[[#This Row],[METRAJ_BETON]],tbl_Metraj22[[#This Row],[YUZDE]]*tbl_Metraj22[[#This Row],[METRAJ_BETON]]))</f>
        <v>0</v>
      </c>
      <c r="K8940" s="2" t="s">
        <v>22628</v>
      </c>
    </row>
    <row r="8941" spans="1:11" ht="14.25" x14ac:dyDescent="0.2">
      <c r="A8941" s="2" t="s">
        <v>734</v>
      </c>
      <c r="B8941" s="124" t="s">
        <v>11602</v>
      </c>
      <c r="C8941" s="124"/>
      <c r="D8941" s="126">
        <v>0.61</v>
      </c>
      <c r="E8941" s="124" t="s">
        <v>771</v>
      </c>
      <c r="F8941" s="124">
        <v>-3</v>
      </c>
      <c r="G8941" s="2" t="s">
        <v>21526</v>
      </c>
      <c r="H8941" s="130"/>
      <c r="I8941" s="134"/>
      <c r="J8941" s="123">
        <f>IF(OR(tbl_Metraj22[[#This Row],[TARIH]]="",tbl_Metraj22[[#This Row],[TARIH]]="-"),0,IF(tbl_Metraj22[[#This Row],[YUZDE]]=0,tbl_Metraj22[[#This Row],[METRAJ_BETON]],tbl_Metraj22[[#This Row],[YUZDE]]*tbl_Metraj22[[#This Row],[METRAJ_BETON]]))</f>
        <v>0</v>
      </c>
      <c r="K8941" s="2" t="s">
        <v>22682</v>
      </c>
    </row>
    <row r="8942" spans="1:11" ht="14.25" x14ac:dyDescent="0.2">
      <c r="A8942" s="2" t="s">
        <v>734</v>
      </c>
      <c r="B8942" s="124" t="s">
        <v>11604</v>
      </c>
      <c r="C8942" s="124"/>
      <c r="D8942" s="126">
        <v>2.61</v>
      </c>
      <c r="E8942" s="124" t="s">
        <v>771</v>
      </c>
      <c r="F8942" s="124">
        <v>-3</v>
      </c>
      <c r="G8942" s="2" t="s">
        <v>21527</v>
      </c>
      <c r="H8942" s="130"/>
      <c r="I8942" s="134"/>
      <c r="J8942" s="123">
        <f>IF(OR(tbl_Metraj22[[#This Row],[TARIH]]="",tbl_Metraj22[[#This Row],[TARIH]]="-"),0,IF(tbl_Metraj22[[#This Row],[YUZDE]]=0,tbl_Metraj22[[#This Row],[METRAJ_BETON]],tbl_Metraj22[[#This Row],[YUZDE]]*tbl_Metraj22[[#This Row],[METRAJ_BETON]]))</f>
        <v>0</v>
      </c>
      <c r="K8942" s="2" t="s">
        <v>22578</v>
      </c>
    </row>
    <row r="8943" spans="1:11" ht="14.25" x14ac:dyDescent="0.2">
      <c r="A8943" s="2" t="s">
        <v>734</v>
      </c>
      <c r="B8943" s="124" t="s">
        <v>11605</v>
      </c>
      <c r="C8943" s="124"/>
      <c r="D8943" s="126">
        <v>0.99</v>
      </c>
      <c r="E8943" s="124" t="s">
        <v>771</v>
      </c>
      <c r="F8943" s="124">
        <v>-3</v>
      </c>
      <c r="G8943" s="2" t="s">
        <v>21528</v>
      </c>
      <c r="H8943" s="130"/>
      <c r="I8943" s="134"/>
      <c r="J8943" s="123">
        <f>IF(OR(tbl_Metraj22[[#This Row],[TARIH]]="",tbl_Metraj22[[#This Row],[TARIH]]="-"),0,IF(tbl_Metraj22[[#This Row],[YUZDE]]=0,tbl_Metraj22[[#This Row],[METRAJ_BETON]],tbl_Metraj22[[#This Row],[YUZDE]]*tbl_Metraj22[[#This Row],[METRAJ_BETON]]))</f>
        <v>0</v>
      </c>
      <c r="K8943" s="2" t="s">
        <v>22732</v>
      </c>
    </row>
    <row r="8944" spans="1:11" ht="14.25" x14ac:dyDescent="0.2">
      <c r="A8944" s="2" t="s">
        <v>734</v>
      </c>
      <c r="B8944" s="124" t="s">
        <v>11606</v>
      </c>
      <c r="C8944" s="124"/>
      <c r="D8944" s="126">
        <v>1.04</v>
      </c>
      <c r="E8944" s="124" t="s">
        <v>771</v>
      </c>
      <c r="F8944" s="124">
        <v>-3</v>
      </c>
      <c r="G8944" s="2" t="s">
        <v>21529</v>
      </c>
      <c r="H8944" s="130"/>
      <c r="I8944" s="134"/>
      <c r="J8944" s="123">
        <f>IF(OR(tbl_Metraj22[[#This Row],[TARIH]]="",tbl_Metraj22[[#This Row],[TARIH]]="-"),0,IF(tbl_Metraj22[[#This Row],[YUZDE]]=0,tbl_Metraj22[[#This Row],[METRAJ_BETON]],tbl_Metraj22[[#This Row],[YUZDE]]*tbl_Metraj22[[#This Row],[METRAJ_BETON]]))</f>
        <v>0</v>
      </c>
      <c r="K8944" s="2" t="e">
        <v>#N/A</v>
      </c>
    </row>
    <row r="8945" spans="1:11" ht="14.25" x14ac:dyDescent="0.2">
      <c r="A8945" s="2" t="s">
        <v>734</v>
      </c>
      <c r="B8945" s="124" t="s">
        <v>11607</v>
      </c>
      <c r="C8945" s="124"/>
      <c r="D8945" s="126">
        <v>2.96</v>
      </c>
      <c r="E8945" s="124" t="s">
        <v>771</v>
      </c>
      <c r="F8945" s="124">
        <v>-3</v>
      </c>
      <c r="G8945" s="2" t="s">
        <v>21530</v>
      </c>
      <c r="H8945" s="130"/>
      <c r="I8945" s="134"/>
      <c r="J8945" s="123">
        <f>IF(OR(tbl_Metraj22[[#This Row],[TARIH]]="",tbl_Metraj22[[#This Row],[TARIH]]="-"),0,IF(tbl_Metraj22[[#This Row],[YUZDE]]=0,tbl_Metraj22[[#This Row],[METRAJ_BETON]],tbl_Metraj22[[#This Row],[YUZDE]]*tbl_Metraj22[[#This Row],[METRAJ_BETON]]))</f>
        <v>0</v>
      </c>
      <c r="K8945" s="2" t="s">
        <v>22740</v>
      </c>
    </row>
    <row r="8946" spans="1:11" ht="14.25" x14ac:dyDescent="0.2">
      <c r="A8946" s="2" t="s">
        <v>734</v>
      </c>
      <c r="B8946" s="124" t="s">
        <v>11609</v>
      </c>
      <c r="C8946" s="124"/>
      <c r="D8946" s="126">
        <v>2.9</v>
      </c>
      <c r="E8946" s="124" t="s">
        <v>771</v>
      </c>
      <c r="F8946" s="124">
        <v>-3</v>
      </c>
      <c r="G8946" s="2" t="s">
        <v>21531</v>
      </c>
      <c r="H8946" s="130"/>
      <c r="I8946" s="134"/>
      <c r="J8946" s="123">
        <f>IF(OR(tbl_Metraj22[[#This Row],[TARIH]]="",tbl_Metraj22[[#This Row],[TARIH]]="-"),0,IF(tbl_Metraj22[[#This Row],[YUZDE]]=0,tbl_Metraj22[[#This Row],[METRAJ_BETON]],tbl_Metraj22[[#This Row],[YUZDE]]*tbl_Metraj22[[#This Row],[METRAJ_BETON]]))</f>
        <v>0</v>
      </c>
      <c r="K8946" s="2" t="s">
        <v>22660</v>
      </c>
    </row>
    <row r="8947" spans="1:11" ht="14.25" x14ac:dyDescent="0.2">
      <c r="A8947" s="2" t="s">
        <v>734</v>
      </c>
      <c r="B8947" s="124" t="s">
        <v>11610</v>
      </c>
      <c r="C8947" s="124"/>
      <c r="D8947" s="126">
        <v>5.4</v>
      </c>
      <c r="E8947" s="124" t="s">
        <v>771</v>
      </c>
      <c r="F8947" s="124">
        <v>-3</v>
      </c>
      <c r="G8947" s="2" t="s">
        <v>21532</v>
      </c>
      <c r="H8947" s="130"/>
      <c r="I8947" s="134"/>
      <c r="J8947" s="123">
        <f>IF(OR(tbl_Metraj22[[#This Row],[TARIH]]="",tbl_Metraj22[[#This Row],[TARIH]]="-"),0,IF(tbl_Metraj22[[#This Row],[YUZDE]]=0,tbl_Metraj22[[#This Row],[METRAJ_BETON]],tbl_Metraj22[[#This Row],[YUZDE]]*tbl_Metraj22[[#This Row],[METRAJ_BETON]]))</f>
        <v>0</v>
      </c>
      <c r="K8947" s="2" t="s">
        <v>22599</v>
      </c>
    </row>
    <row r="8948" spans="1:11" ht="14.25" x14ac:dyDescent="0.2">
      <c r="A8948" s="2" t="s">
        <v>734</v>
      </c>
      <c r="B8948" s="124" t="s">
        <v>11611</v>
      </c>
      <c r="C8948" s="124"/>
      <c r="D8948" s="126">
        <v>3.12</v>
      </c>
      <c r="E8948" s="124" t="s">
        <v>771</v>
      </c>
      <c r="F8948" s="124">
        <v>-3</v>
      </c>
      <c r="G8948" s="2" t="s">
        <v>21533</v>
      </c>
      <c r="H8948" s="130"/>
      <c r="I8948" s="134"/>
      <c r="J8948" s="123">
        <f>IF(OR(tbl_Metraj22[[#This Row],[TARIH]]="",tbl_Metraj22[[#This Row],[TARIH]]="-"),0,IF(tbl_Metraj22[[#This Row],[YUZDE]]=0,tbl_Metraj22[[#This Row],[METRAJ_BETON]],tbl_Metraj22[[#This Row],[YUZDE]]*tbl_Metraj22[[#This Row],[METRAJ_BETON]]))</f>
        <v>0</v>
      </c>
      <c r="K8948" s="2" t="s">
        <v>22668</v>
      </c>
    </row>
    <row r="8949" spans="1:11" ht="14.25" x14ac:dyDescent="0.2">
      <c r="A8949" s="2" t="s">
        <v>734</v>
      </c>
      <c r="B8949" s="124" t="s">
        <v>11918</v>
      </c>
      <c r="C8949" s="124"/>
      <c r="D8949" s="126">
        <v>0.73</v>
      </c>
      <c r="E8949" s="124" t="s">
        <v>771</v>
      </c>
      <c r="F8949" s="124">
        <v>-3</v>
      </c>
      <c r="G8949" s="2" t="s">
        <v>21534</v>
      </c>
      <c r="H8949" s="130"/>
      <c r="I8949" s="134"/>
      <c r="J8949" s="123">
        <f>IF(OR(tbl_Metraj22[[#This Row],[TARIH]]="",tbl_Metraj22[[#This Row],[TARIH]]="-"),0,IF(tbl_Metraj22[[#This Row],[YUZDE]]=0,tbl_Metraj22[[#This Row],[METRAJ_BETON]],tbl_Metraj22[[#This Row],[YUZDE]]*tbl_Metraj22[[#This Row],[METRAJ_BETON]]))</f>
        <v>0</v>
      </c>
      <c r="K8949" s="2" t="s">
        <v>22594</v>
      </c>
    </row>
    <row r="8950" spans="1:11" ht="14.25" x14ac:dyDescent="0.2">
      <c r="A8950" s="2" t="s">
        <v>728</v>
      </c>
      <c r="B8950" s="124" t="s">
        <v>12495</v>
      </c>
      <c r="C8950" s="124"/>
      <c r="D8950" s="126">
        <v>0.99</v>
      </c>
      <c r="E8950" s="124" t="s">
        <v>771</v>
      </c>
      <c r="F8950" s="124">
        <v>-3</v>
      </c>
      <c r="G8950" s="2" t="s">
        <v>21535</v>
      </c>
      <c r="H8950" s="130"/>
      <c r="I8950" s="134"/>
      <c r="J8950" s="123">
        <f>IF(OR(tbl_Metraj22[[#This Row],[TARIH]]="",tbl_Metraj22[[#This Row],[TARIH]]="-"),0,IF(tbl_Metraj22[[#This Row],[YUZDE]]=0,tbl_Metraj22[[#This Row],[METRAJ_BETON]],tbl_Metraj22[[#This Row],[YUZDE]]*tbl_Metraj22[[#This Row],[METRAJ_BETON]]))</f>
        <v>0</v>
      </c>
      <c r="K8950" s="2" t="s">
        <v>1037</v>
      </c>
    </row>
    <row r="8951" spans="1:11" ht="14.25" x14ac:dyDescent="0.2">
      <c r="A8951" s="2" t="s">
        <v>728</v>
      </c>
      <c r="B8951" s="124" t="s">
        <v>12496</v>
      </c>
      <c r="C8951" s="124"/>
      <c r="D8951" s="126">
        <v>0.79</v>
      </c>
      <c r="E8951" s="124" t="s">
        <v>771</v>
      </c>
      <c r="F8951" s="124">
        <v>-3</v>
      </c>
      <c r="G8951" s="2" t="s">
        <v>21536</v>
      </c>
      <c r="H8951" s="130"/>
      <c r="I8951" s="134"/>
      <c r="J8951" s="123">
        <f>IF(OR(tbl_Metraj22[[#This Row],[TARIH]]="",tbl_Metraj22[[#This Row],[TARIH]]="-"),0,IF(tbl_Metraj22[[#This Row],[YUZDE]]=0,tbl_Metraj22[[#This Row],[METRAJ_BETON]],tbl_Metraj22[[#This Row],[YUZDE]]*tbl_Metraj22[[#This Row],[METRAJ_BETON]]))</f>
        <v>0</v>
      </c>
      <c r="K8951" s="2" t="s">
        <v>1674</v>
      </c>
    </row>
    <row r="8952" spans="1:11" ht="14.25" x14ac:dyDescent="0.2">
      <c r="A8952" s="2" t="s">
        <v>728</v>
      </c>
      <c r="B8952" s="124" t="s">
        <v>12500</v>
      </c>
      <c r="C8952" s="124"/>
      <c r="D8952" s="126">
        <v>5.25</v>
      </c>
      <c r="E8952" s="124" t="s">
        <v>771</v>
      </c>
      <c r="F8952" s="124">
        <v>-3</v>
      </c>
      <c r="G8952" s="2" t="s">
        <v>21537</v>
      </c>
      <c r="H8952" s="130"/>
      <c r="I8952" s="134"/>
      <c r="J8952" s="123">
        <f>IF(OR(tbl_Metraj22[[#This Row],[TARIH]]="",tbl_Metraj22[[#This Row],[TARIH]]="-"),0,IF(tbl_Metraj22[[#This Row],[YUZDE]]=0,tbl_Metraj22[[#This Row],[METRAJ_BETON]],tbl_Metraj22[[#This Row],[YUZDE]]*tbl_Metraj22[[#This Row],[METRAJ_BETON]]))</f>
        <v>0</v>
      </c>
      <c r="K8952" s="2" t="s">
        <v>1662</v>
      </c>
    </row>
    <row r="8953" spans="1:11" ht="14.25" x14ac:dyDescent="0.2">
      <c r="A8953" s="2" t="s">
        <v>728</v>
      </c>
      <c r="B8953" s="124" t="s">
        <v>12501</v>
      </c>
      <c r="C8953" s="124"/>
      <c r="D8953" s="126">
        <v>4.74</v>
      </c>
      <c r="E8953" s="124" t="s">
        <v>771</v>
      </c>
      <c r="F8953" s="124">
        <v>-3</v>
      </c>
      <c r="G8953" s="2" t="s">
        <v>21538</v>
      </c>
      <c r="H8953" s="130"/>
      <c r="I8953" s="134"/>
      <c r="J8953" s="123">
        <f>IF(OR(tbl_Metraj22[[#This Row],[TARIH]]="",tbl_Metraj22[[#This Row],[TARIH]]="-"),0,IF(tbl_Metraj22[[#This Row],[YUZDE]]=0,tbl_Metraj22[[#This Row],[METRAJ_BETON]],tbl_Metraj22[[#This Row],[YUZDE]]*tbl_Metraj22[[#This Row],[METRAJ_BETON]]))</f>
        <v>0</v>
      </c>
      <c r="K8953" s="2" t="s">
        <v>1660</v>
      </c>
    </row>
    <row r="8954" spans="1:11" ht="14.25" x14ac:dyDescent="0.2">
      <c r="A8954" s="2" t="s">
        <v>728</v>
      </c>
      <c r="B8954" s="124" t="s">
        <v>12502</v>
      </c>
      <c r="C8954" s="124"/>
      <c r="D8954" s="126">
        <v>4.74</v>
      </c>
      <c r="E8954" s="124" t="s">
        <v>771</v>
      </c>
      <c r="F8954" s="124">
        <v>-3</v>
      </c>
      <c r="G8954" s="2" t="s">
        <v>21539</v>
      </c>
      <c r="H8954" s="130"/>
      <c r="I8954" s="134"/>
      <c r="J8954" s="123">
        <f>IF(OR(tbl_Metraj22[[#This Row],[TARIH]]="",tbl_Metraj22[[#This Row],[TARIH]]="-"),0,IF(tbl_Metraj22[[#This Row],[YUZDE]]=0,tbl_Metraj22[[#This Row],[METRAJ_BETON]],tbl_Metraj22[[#This Row],[YUZDE]]*tbl_Metraj22[[#This Row],[METRAJ_BETON]]))</f>
        <v>0</v>
      </c>
      <c r="K8954" s="2" t="s">
        <v>1661</v>
      </c>
    </row>
    <row r="8955" spans="1:11" ht="14.25" x14ac:dyDescent="0.2">
      <c r="A8955" s="2" t="s">
        <v>728</v>
      </c>
      <c r="B8955" s="124" t="s">
        <v>12503</v>
      </c>
      <c r="C8955" s="124"/>
      <c r="D8955" s="126">
        <v>5.25</v>
      </c>
      <c r="E8955" s="124" t="s">
        <v>771</v>
      </c>
      <c r="F8955" s="124">
        <v>-3</v>
      </c>
      <c r="G8955" s="2" t="s">
        <v>21540</v>
      </c>
      <c r="H8955" s="130"/>
      <c r="I8955" s="134"/>
      <c r="J8955" s="123">
        <f>IF(OR(tbl_Metraj22[[#This Row],[TARIH]]="",tbl_Metraj22[[#This Row],[TARIH]]="-"),0,IF(tbl_Metraj22[[#This Row],[YUZDE]]=0,tbl_Metraj22[[#This Row],[METRAJ_BETON]],tbl_Metraj22[[#This Row],[YUZDE]]*tbl_Metraj22[[#This Row],[METRAJ_BETON]]))</f>
        <v>0</v>
      </c>
      <c r="K8955" s="2" t="s">
        <v>1659</v>
      </c>
    </row>
    <row r="8956" spans="1:11" ht="14.25" x14ac:dyDescent="0.2">
      <c r="A8956" s="2" t="s">
        <v>728</v>
      </c>
      <c r="B8956" s="124" t="s">
        <v>12504</v>
      </c>
      <c r="C8956" s="124"/>
      <c r="D8956" s="126">
        <v>3.17</v>
      </c>
      <c r="E8956" s="124" t="s">
        <v>771</v>
      </c>
      <c r="F8956" s="124">
        <v>-3</v>
      </c>
      <c r="G8956" s="2" t="s">
        <v>21541</v>
      </c>
      <c r="H8956" s="130"/>
      <c r="I8956" s="134"/>
      <c r="J8956" s="123">
        <f>IF(OR(tbl_Metraj22[[#This Row],[TARIH]]="",tbl_Metraj22[[#This Row],[TARIH]]="-"),0,IF(tbl_Metraj22[[#This Row],[YUZDE]]=0,tbl_Metraj22[[#This Row],[METRAJ_BETON]],tbl_Metraj22[[#This Row],[YUZDE]]*tbl_Metraj22[[#This Row],[METRAJ_BETON]]))</f>
        <v>0</v>
      </c>
      <c r="K8956" s="2" t="s">
        <v>1653</v>
      </c>
    </row>
    <row r="8957" spans="1:11" ht="14.25" x14ac:dyDescent="0.2">
      <c r="A8957" s="2" t="s">
        <v>728</v>
      </c>
      <c r="B8957" s="124" t="s">
        <v>12505</v>
      </c>
      <c r="C8957" s="124"/>
      <c r="D8957" s="126">
        <v>7.1</v>
      </c>
      <c r="E8957" s="124" t="s">
        <v>771</v>
      </c>
      <c r="F8957" s="124">
        <v>-3</v>
      </c>
      <c r="G8957" s="2" t="s">
        <v>21542</v>
      </c>
      <c r="H8957" s="130"/>
      <c r="I8957" s="134"/>
      <c r="J8957" s="123">
        <f>IF(OR(tbl_Metraj22[[#This Row],[TARIH]]="",tbl_Metraj22[[#This Row],[TARIH]]="-"),0,IF(tbl_Metraj22[[#This Row],[YUZDE]]=0,tbl_Metraj22[[#This Row],[METRAJ_BETON]],tbl_Metraj22[[#This Row],[YUZDE]]*tbl_Metraj22[[#This Row],[METRAJ_BETON]]))</f>
        <v>0</v>
      </c>
      <c r="K8957" s="2" t="s">
        <v>1655</v>
      </c>
    </row>
    <row r="8958" spans="1:11" ht="14.25" x14ac:dyDescent="0.2">
      <c r="A8958" s="2" t="s">
        <v>728</v>
      </c>
      <c r="B8958" s="124" t="s">
        <v>12506</v>
      </c>
      <c r="C8958" s="124"/>
      <c r="D8958" s="126">
        <v>2.57</v>
      </c>
      <c r="E8958" s="124" t="s">
        <v>771</v>
      </c>
      <c r="F8958" s="124">
        <v>-3</v>
      </c>
      <c r="G8958" s="2" t="s">
        <v>21543</v>
      </c>
      <c r="H8958" s="130"/>
      <c r="I8958" s="134"/>
      <c r="J8958" s="123">
        <f>IF(OR(tbl_Metraj22[[#This Row],[TARIH]]="",tbl_Metraj22[[#This Row],[TARIH]]="-"),0,IF(tbl_Metraj22[[#This Row],[YUZDE]]=0,tbl_Metraj22[[#This Row],[METRAJ_BETON]],tbl_Metraj22[[#This Row],[YUZDE]]*tbl_Metraj22[[#This Row],[METRAJ_BETON]]))</f>
        <v>0</v>
      </c>
      <c r="K8958" s="2" t="s">
        <v>1658</v>
      </c>
    </row>
    <row r="8959" spans="1:11" ht="14.25" x14ac:dyDescent="0.2">
      <c r="A8959" s="2" t="s">
        <v>728</v>
      </c>
      <c r="B8959" s="124" t="s">
        <v>12507</v>
      </c>
      <c r="C8959" s="124"/>
      <c r="D8959" s="126">
        <v>2.1800000000000002</v>
      </c>
      <c r="E8959" s="124" t="s">
        <v>771</v>
      </c>
      <c r="F8959" s="124">
        <v>-3</v>
      </c>
      <c r="G8959" s="2" t="s">
        <v>21544</v>
      </c>
      <c r="H8959" s="130"/>
      <c r="I8959" s="134"/>
      <c r="J8959" s="123">
        <f>IF(OR(tbl_Metraj22[[#This Row],[TARIH]]="",tbl_Metraj22[[#This Row],[TARIH]]="-"),0,IF(tbl_Metraj22[[#This Row],[YUZDE]]=0,tbl_Metraj22[[#This Row],[METRAJ_BETON]],tbl_Metraj22[[#This Row],[YUZDE]]*tbl_Metraj22[[#This Row],[METRAJ_BETON]]))</f>
        <v>0</v>
      </c>
      <c r="K8959" s="2" t="s">
        <v>1007</v>
      </c>
    </row>
    <row r="8960" spans="1:11" ht="14.25" x14ac:dyDescent="0.2">
      <c r="A8960" s="2" t="s">
        <v>728</v>
      </c>
      <c r="B8960" s="124" t="s">
        <v>12508</v>
      </c>
      <c r="C8960" s="124"/>
      <c r="D8960" s="126">
        <v>2.97</v>
      </c>
      <c r="E8960" s="124" t="s">
        <v>771</v>
      </c>
      <c r="F8960" s="124">
        <v>-3</v>
      </c>
      <c r="G8960" s="2" t="s">
        <v>21545</v>
      </c>
      <c r="H8960" s="130"/>
      <c r="I8960" s="134"/>
      <c r="J8960" s="123">
        <f>IF(OR(tbl_Metraj22[[#This Row],[TARIH]]="",tbl_Metraj22[[#This Row],[TARIH]]="-"),0,IF(tbl_Metraj22[[#This Row],[YUZDE]]=0,tbl_Metraj22[[#This Row],[METRAJ_BETON]],tbl_Metraj22[[#This Row],[YUZDE]]*tbl_Metraj22[[#This Row],[METRAJ_BETON]]))</f>
        <v>0</v>
      </c>
      <c r="K8960" s="2" t="s">
        <v>1015</v>
      </c>
    </row>
    <row r="8961" spans="1:11" ht="14.25" x14ac:dyDescent="0.2">
      <c r="A8961" s="2" t="s">
        <v>728</v>
      </c>
      <c r="B8961" s="124" t="s">
        <v>12521</v>
      </c>
      <c r="C8961" s="124"/>
      <c r="D8961" s="126">
        <v>2.19</v>
      </c>
      <c r="E8961" s="124" t="s">
        <v>771</v>
      </c>
      <c r="F8961" s="124">
        <v>-3</v>
      </c>
      <c r="G8961" s="2" t="s">
        <v>21546</v>
      </c>
      <c r="H8961" s="130"/>
      <c r="I8961" s="134"/>
      <c r="J8961" s="123">
        <f>IF(OR(tbl_Metraj22[[#This Row],[TARIH]]="",tbl_Metraj22[[#This Row],[TARIH]]="-"),0,IF(tbl_Metraj22[[#This Row],[YUZDE]]=0,tbl_Metraj22[[#This Row],[METRAJ_BETON]],tbl_Metraj22[[#This Row],[YUZDE]]*tbl_Metraj22[[#This Row],[METRAJ_BETON]]))</f>
        <v>0</v>
      </c>
      <c r="K8961" s="2" t="s">
        <v>994</v>
      </c>
    </row>
    <row r="8962" spans="1:11" ht="14.25" x14ac:dyDescent="0.2">
      <c r="A8962" s="2" t="s">
        <v>728</v>
      </c>
      <c r="B8962" s="124" t="s">
        <v>12533</v>
      </c>
      <c r="C8962" s="124"/>
      <c r="D8962" s="126">
        <v>3.7</v>
      </c>
      <c r="E8962" s="124" t="s">
        <v>771</v>
      </c>
      <c r="F8962" s="124">
        <v>-3</v>
      </c>
      <c r="G8962" s="2" t="s">
        <v>21547</v>
      </c>
      <c r="H8962" s="130"/>
      <c r="I8962" s="134"/>
      <c r="J8962" s="123">
        <f>IF(OR(tbl_Metraj22[[#This Row],[TARIH]]="",tbl_Metraj22[[#This Row],[TARIH]]="-"),0,IF(tbl_Metraj22[[#This Row],[YUZDE]]=0,tbl_Metraj22[[#This Row],[METRAJ_BETON]],tbl_Metraj22[[#This Row],[YUZDE]]*tbl_Metraj22[[#This Row],[METRAJ_BETON]]))</f>
        <v>0</v>
      </c>
      <c r="K8962" s="2" t="s">
        <v>1651</v>
      </c>
    </row>
    <row r="8963" spans="1:11" ht="14.25" x14ac:dyDescent="0.2">
      <c r="A8963" s="2" t="s">
        <v>728</v>
      </c>
      <c r="B8963" s="124" t="s">
        <v>12534</v>
      </c>
      <c r="C8963" s="124"/>
      <c r="D8963" s="126">
        <v>3.7</v>
      </c>
      <c r="E8963" s="124" t="s">
        <v>771</v>
      </c>
      <c r="F8963" s="124">
        <v>-3</v>
      </c>
      <c r="G8963" s="2" t="s">
        <v>21548</v>
      </c>
      <c r="H8963" s="130"/>
      <c r="I8963" s="134"/>
      <c r="J8963" s="123">
        <f>IF(OR(tbl_Metraj22[[#This Row],[TARIH]]="",tbl_Metraj22[[#This Row],[TARIH]]="-"),0,IF(tbl_Metraj22[[#This Row],[YUZDE]]=0,tbl_Metraj22[[#This Row],[METRAJ_BETON]],tbl_Metraj22[[#This Row],[YUZDE]]*tbl_Metraj22[[#This Row],[METRAJ_BETON]]))</f>
        <v>0</v>
      </c>
      <c r="K8963" s="2" t="s">
        <v>1652</v>
      </c>
    </row>
    <row r="8964" spans="1:11" ht="14.25" x14ac:dyDescent="0.2">
      <c r="A8964" s="2" t="s">
        <v>728</v>
      </c>
      <c r="B8964" s="124" t="s">
        <v>12536</v>
      </c>
      <c r="C8964" s="124"/>
      <c r="D8964" s="126">
        <v>3.17</v>
      </c>
      <c r="E8964" s="124" t="s">
        <v>771</v>
      </c>
      <c r="F8964" s="124">
        <v>-3</v>
      </c>
      <c r="G8964" s="2" t="s">
        <v>21549</v>
      </c>
      <c r="H8964" s="130"/>
      <c r="I8964" s="134"/>
      <c r="J8964" s="123">
        <f>IF(OR(tbl_Metraj22[[#This Row],[TARIH]]="",tbl_Metraj22[[#This Row],[TARIH]]="-"),0,IF(tbl_Metraj22[[#This Row],[YUZDE]]=0,tbl_Metraj22[[#This Row],[METRAJ_BETON]],tbl_Metraj22[[#This Row],[YUZDE]]*tbl_Metraj22[[#This Row],[METRAJ_BETON]]))</f>
        <v>0</v>
      </c>
      <c r="K8964" s="2" t="s">
        <v>1650</v>
      </c>
    </row>
    <row r="8965" spans="1:11" ht="14.25" x14ac:dyDescent="0.2">
      <c r="A8965" s="2" t="s">
        <v>728</v>
      </c>
      <c r="B8965" s="124" t="s">
        <v>12538</v>
      </c>
      <c r="C8965" s="124"/>
      <c r="D8965" s="126">
        <v>2.64</v>
      </c>
      <c r="E8965" s="124" t="s">
        <v>771</v>
      </c>
      <c r="F8965" s="124">
        <v>-3</v>
      </c>
      <c r="G8965" s="2" t="s">
        <v>21550</v>
      </c>
      <c r="H8965" s="130"/>
      <c r="I8965" s="134"/>
      <c r="J8965" s="123">
        <f>IF(OR(tbl_Metraj22[[#This Row],[TARIH]]="",tbl_Metraj22[[#This Row],[TARIH]]="-"),0,IF(tbl_Metraj22[[#This Row],[YUZDE]]=0,tbl_Metraj22[[#This Row],[METRAJ_BETON]],tbl_Metraj22[[#This Row],[YUZDE]]*tbl_Metraj22[[#This Row],[METRAJ_BETON]]))</f>
        <v>0</v>
      </c>
      <c r="K8965" s="2" t="s">
        <v>979</v>
      </c>
    </row>
    <row r="8966" spans="1:11" ht="14.25" x14ac:dyDescent="0.2">
      <c r="A8966" s="2" t="s">
        <v>728</v>
      </c>
      <c r="B8966" s="124" t="s">
        <v>12539</v>
      </c>
      <c r="C8966" s="124"/>
      <c r="D8966" s="126">
        <v>2.11</v>
      </c>
      <c r="E8966" s="124" t="s">
        <v>771</v>
      </c>
      <c r="F8966" s="124">
        <v>-3</v>
      </c>
      <c r="G8966" s="2" t="s">
        <v>21551</v>
      </c>
      <c r="H8966" s="130"/>
      <c r="I8966" s="134"/>
      <c r="J8966" s="123">
        <f>IF(OR(tbl_Metraj22[[#This Row],[TARIH]]="",tbl_Metraj22[[#This Row],[TARIH]]="-"),0,IF(tbl_Metraj22[[#This Row],[YUZDE]]=0,tbl_Metraj22[[#This Row],[METRAJ_BETON]],tbl_Metraj22[[#This Row],[YUZDE]]*tbl_Metraj22[[#This Row],[METRAJ_BETON]]))</f>
        <v>0</v>
      </c>
      <c r="K8966" s="2" t="s">
        <v>978</v>
      </c>
    </row>
    <row r="8967" spans="1:11" ht="14.25" x14ac:dyDescent="0.2">
      <c r="A8967" s="2" t="s">
        <v>728</v>
      </c>
      <c r="B8967" s="124" t="s">
        <v>12540</v>
      </c>
      <c r="C8967" s="124"/>
      <c r="D8967" s="126">
        <v>2.11</v>
      </c>
      <c r="E8967" s="124" t="s">
        <v>771</v>
      </c>
      <c r="F8967" s="124">
        <v>-3</v>
      </c>
      <c r="G8967" s="2" t="s">
        <v>21552</v>
      </c>
      <c r="H8967" s="130"/>
      <c r="I8967" s="134"/>
      <c r="J8967" s="123">
        <f>IF(OR(tbl_Metraj22[[#This Row],[TARIH]]="",tbl_Metraj22[[#This Row],[TARIH]]="-"),0,IF(tbl_Metraj22[[#This Row],[YUZDE]]=0,tbl_Metraj22[[#This Row],[METRAJ_BETON]],tbl_Metraj22[[#This Row],[YUZDE]]*tbl_Metraj22[[#This Row],[METRAJ_BETON]]))</f>
        <v>0</v>
      </c>
      <c r="K8967" s="2" t="s">
        <v>1019</v>
      </c>
    </row>
    <row r="8968" spans="1:11" ht="14.25" x14ac:dyDescent="0.2">
      <c r="A8968" s="2" t="s">
        <v>728</v>
      </c>
      <c r="B8968" s="124" t="s">
        <v>12541</v>
      </c>
      <c r="C8968" s="124"/>
      <c r="D8968" s="126">
        <v>2.11</v>
      </c>
      <c r="E8968" s="124" t="s">
        <v>771</v>
      </c>
      <c r="F8968" s="124">
        <v>-3</v>
      </c>
      <c r="G8968" s="2" t="s">
        <v>21553</v>
      </c>
      <c r="H8968" s="130"/>
      <c r="I8968" s="134"/>
      <c r="J8968" s="123">
        <f>IF(OR(tbl_Metraj22[[#This Row],[TARIH]]="",tbl_Metraj22[[#This Row],[TARIH]]="-"),0,IF(tbl_Metraj22[[#This Row],[YUZDE]]=0,tbl_Metraj22[[#This Row],[METRAJ_BETON]],tbl_Metraj22[[#This Row],[YUZDE]]*tbl_Metraj22[[#This Row],[METRAJ_BETON]]))</f>
        <v>0</v>
      </c>
      <c r="K8968" s="2" t="s">
        <v>1004</v>
      </c>
    </row>
    <row r="8969" spans="1:11" ht="14.25" x14ac:dyDescent="0.2">
      <c r="A8969" s="2" t="s">
        <v>728</v>
      </c>
      <c r="B8969" s="124" t="s">
        <v>12544</v>
      </c>
      <c r="C8969" s="124"/>
      <c r="D8969" s="126">
        <v>2.19</v>
      </c>
      <c r="E8969" s="124" t="s">
        <v>771</v>
      </c>
      <c r="F8969" s="124">
        <v>-3</v>
      </c>
      <c r="G8969" s="2" t="s">
        <v>21554</v>
      </c>
      <c r="H8969" s="130"/>
      <c r="I8969" s="134"/>
      <c r="J8969" s="123">
        <f>IF(OR(tbl_Metraj22[[#This Row],[TARIH]]="",tbl_Metraj22[[#This Row],[TARIH]]="-"),0,IF(tbl_Metraj22[[#This Row],[YUZDE]]=0,tbl_Metraj22[[#This Row],[METRAJ_BETON]],tbl_Metraj22[[#This Row],[YUZDE]]*tbl_Metraj22[[#This Row],[METRAJ_BETON]]))</f>
        <v>0</v>
      </c>
      <c r="K8969" s="2" t="s">
        <v>993</v>
      </c>
    </row>
    <row r="8970" spans="1:11" ht="14.25" x14ac:dyDescent="0.2">
      <c r="A8970" s="2" t="s">
        <v>728</v>
      </c>
      <c r="B8970" s="124" t="s">
        <v>12545</v>
      </c>
      <c r="C8970" s="124"/>
      <c r="D8970" s="126">
        <v>2.19</v>
      </c>
      <c r="E8970" s="124" t="s">
        <v>771</v>
      </c>
      <c r="F8970" s="124">
        <v>-3</v>
      </c>
      <c r="G8970" s="2" t="s">
        <v>21555</v>
      </c>
      <c r="H8970" s="130"/>
      <c r="I8970" s="134"/>
      <c r="J8970" s="123">
        <f>IF(OR(tbl_Metraj22[[#This Row],[TARIH]]="",tbl_Metraj22[[#This Row],[TARIH]]="-"),0,IF(tbl_Metraj22[[#This Row],[YUZDE]]=0,tbl_Metraj22[[#This Row],[METRAJ_BETON]],tbl_Metraj22[[#This Row],[YUZDE]]*tbl_Metraj22[[#This Row],[METRAJ_BETON]]))</f>
        <v>0</v>
      </c>
      <c r="K8970" s="2" t="s">
        <v>998</v>
      </c>
    </row>
    <row r="8971" spans="1:11" ht="14.25" x14ac:dyDescent="0.2">
      <c r="A8971" s="2" t="s">
        <v>728</v>
      </c>
      <c r="B8971" s="124" t="s">
        <v>12546</v>
      </c>
      <c r="C8971" s="124"/>
      <c r="D8971" s="126">
        <v>3</v>
      </c>
      <c r="E8971" s="124" t="s">
        <v>771</v>
      </c>
      <c r="F8971" s="124">
        <v>-3</v>
      </c>
      <c r="G8971" s="2" t="s">
        <v>21556</v>
      </c>
      <c r="H8971" s="130"/>
      <c r="I8971" s="134"/>
      <c r="J8971" s="123">
        <f>IF(OR(tbl_Metraj22[[#This Row],[TARIH]]="",tbl_Metraj22[[#This Row],[TARIH]]="-"),0,IF(tbl_Metraj22[[#This Row],[YUZDE]]=0,tbl_Metraj22[[#This Row],[METRAJ_BETON]],tbl_Metraj22[[#This Row],[YUZDE]]*tbl_Metraj22[[#This Row],[METRAJ_BETON]]))</f>
        <v>0</v>
      </c>
      <c r="K8971" s="2" t="s">
        <v>997</v>
      </c>
    </row>
    <row r="8972" spans="1:11" ht="14.25" x14ac:dyDescent="0.2">
      <c r="A8972" s="2" t="s">
        <v>728</v>
      </c>
      <c r="B8972" s="124" t="s">
        <v>12547</v>
      </c>
      <c r="C8972" s="124"/>
      <c r="D8972" s="126">
        <v>4.1100000000000003</v>
      </c>
      <c r="E8972" s="124" t="s">
        <v>771</v>
      </c>
      <c r="F8972" s="124">
        <v>-3</v>
      </c>
      <c r="G8972" s="2" t="s">
        <v>21557</v>
      </c>
      <c r="H8972" s="130"/>
      <c r="I8972" s="134"/>
      <c r="J8972" s="123">
        <f>IF(OR(tbl_Metraj22[[#This Row],[TARIH]]="",tbl_Metraj22[[#This Row],[TARIH]]="-"),0,IF(tbl_Metraj22[[#This Row],[YUZDE]]=0,tbl_Metraj22[[#This Row],[METRAJ_BETON]],tbl_Metraj22[[#This Row],[YUZDE]]*tbl_Metraj22[[#This Row],[METRAJ_BETON]]))</f>
        <v>0</v>
      </c>
      <c r="K8972" s="2" t="s">
        <v>1646</v>
      </c>
    </row>
    <row r="8973" spans="1:11" ht="14.25" x14ac:dyDescent="0.2">
      <c r="A8973" s="2" t="s">
        <v>728</v>
      </c>
      <c r="B8973" s="124" t="s">
        <v>12548</v>
      </c>
      <c r="C8973" s="124"/>
      <c r="D8973" s="126">
        <v>3.46</v>
      </c>
      <c r="E8973" s="124" t="s">
        <v>771</v>
      </c>
      <c r="F8973" s="124">
        <v>-3</v>
      </c>
      <c r="G8973" s="2" t="s">
        <v>21558</v>
      </c>
      <c r="H8973" s="130"/>
      <c r="I8973" s="134"/>
      <c r="J8973" s="123">
        <f>IF(OR(tbl_Metraj22[[#This Row],[TARIH]]="",tbl_Metraj22[[#This Row],[TARIH]]="-"),0,IF(tbl_Metraj22[[#This Row],[YUZDE]]=0,tbl_Metraj22[[#This Row],[METRAJ_BETON]],tbl_Metraj22[[#This Row],[YUZDE]]*tbl_Metraj22[[#This Row],[METRAJ_BETON]]))</f>
        <v>0</v>
      </c>
      <c r="K8973" s="2" t="s">
        <v>1654</v>
      </c>
    </row>
    <row r="8974" spans="1:11" ht="14.25" x14ac:dyDescent="0.2">
      <c r="A8974" s="2" t="s">
        <v>728</v>
      </c>
      <c r="B8974" s="124" t="s">
        <v>12549</v>
      </c>
      <c r="C8974" s="124"/>
      <c r="D8974" s="126">
        <v>1.98</v>
      </c>
      <c r="E8974" s="124" t="s">
        <v>771</v>
      </c>
      <c r="F8974" s="124">
        <v>-3</v>
      </c>
      <c r="G8974" s="2" t="s">
        <v>21559</v>
      </c>
      <c r="H8974" s="130"/>
      <c r="I8974" s="134"/>
      <c r="J8974" s="123">
        <f>IF(OR(tbl_Metraj22[[#This Row],[TARIH]]="",tbl_Metraj22[[#This Row],[TARIH]]="-"),0,IF(tbl_Metraj22[[#This Row],[YUZDE]]=0,tbl_Metraj22[[#This Row],[METRAJ_BETON]],tbl_Metraj22[[#This Row],[YUZDE]]*tbl_Metraj22[[#This Row],[METRAJ_BETON]]))</f>
        <v>0</v>
      </c>
      <c r="K8974" s="2" t="s">
        <v>1656</v>
      </c>
    </row>
    <row r="8975" spans="1:11" ht="14.25" x14ac:dyDescent="0.2">
      <c r="A8975" s="2" t="s">
        <v>728</v>
      </c>
      <c r="B8975" s="124" t="s">
        <v>12550</v>
      </c>
      <c r="C8975" s="124"/>
      <c r="D8975" s="126">
        <v>1.98</v>
      </c>
      <c r="E8975" s="124" t="s">
        <v>771</v>
      </c>
      <c r="F8975" s="124">
        <v>-3</v>
      </c>
      <c r="G8975" s="2" t="s">
        <v>21560</v>
      </c>
      <c r="H8975" s="130"/>
      <c r="I8975" s="134"/>
      <c r="J8975" s="123">
        <f>IF(OR(tbl_Metraj22[[#This Row],[TARIH]]="",tbl_Metraj22[[#This Row],[TARIH]]="-"),0,IF(tbl_Metraj22[[#This Row],[YUZDE]]=0,tbl_Metraj22[[#This Row],[METRAJ_BETON]],tbl_Metraj22[[#This Row],[YUZDE]]*tbl_Metraj22[[#This Row],[METRAJ_BETON]]))</f>
        <v>0</v>
      </c>
      <c r="K8975" s="2" t="s">
        <v>1657</v>
      </c>
    </row>
    <row r="8976" spans="1:11" ht="14.25" x14ac:dyDescent="0.2">
      <c r="A8976" s="2" t="s">
        <v>2977</v>
      </c>
      <c r="B8976" s="124" t="s">
        <v>10682</v>
      </c>
      <c r="C8976" s="124"/>
      <c r="D8976" s="126">
        <v>72.010000000000005</v>
      </c>
      <c r="E8976" s="124" t="s">
        <v>771</v>
      </c>
      <c r="F8976" s="124">
        <v>-3</v>
      </c>
      <c r="G8976" s="2" t="s">
        <v>21561</v>
      </c>
      <c r="H8976" s="130"/>
      <c r="I8976" s="134"/>
      <c r="J8976" s="123">
        <f>IF(OR(tbl_Metraj22[[#This Row],[TARIH]]="",tbl_Metraj22[[#This Row],[TARIH]]="-"),0,IF(tbl_Metraj22[[#This Row],[YUZDE]]=0,tbl_Metraj22[[#This Row],[METRAJ_BETON]],tbl_Metraj22[[#This Row],[YUZDE]]*tbl_Metraj22[[#This Row],[METRAJ_BETON]]))</f>
        <v>0</v>
      </c>
      <c r="K8976" s="2" t="s">
        <v>1048</v>
      </c>
    </row>
    <row r="8977" spans="1:11" ht="14.25" x14ac:dyDescent="0.2">
      <c r="A8977" s="2" t="s">
        <v>2977</v>
      </c>
      <c r="B8977" s="124" t="s">
        <v>10683</v>
      </c>
      <c r="C8977" s="124"/>
      <c r="D8977" s="126">
        <v>50.97</v>
      </c>
      <c r="E8977" s="124" t="s">
        <v>771</v>
      </c>
      <c r="F8977" s="124">
        <v>-3</v>
      </c>
      <c r="G8977" s="2" t="s">
        <v>21562</v>
      </c>
      <c r="H8977" s="130"/>
      <c r="I8977" s="134"/>
      <c r="J8977" s="123">
        <f>IF(OR(tbl_Metraj22[[#This Row],[TARIH]]="",tbl_Metraj22[[#This Row],[TARIH]]="-"),0,IF(tbl_Metraj22[[#This Row],[YUZDE]]=0,tbl_Metraj22[[#This Row],[METRAJ_BETON]],tbl_Metraj22[[#This Row],[YUZDE]]*tbl_Metraj22[[#This Row],[METRAJ_BETON]]))</f>
        <v>0</v>
      </c>
      <c r="K8977" s="2" t="s">
        <v>1046</v>
      </c>
    </row>
    <row r="8978" spans="1:11" ht="14.25" x14ac:dyDescent="0.2">
      <c r="A8978" s="2" t="s">
        <v>2977</v>
      </c>
      <c r="B8978" s="124" t="s">
        <v>10684</v>
      </c>
      <c r="C8978" s="124"/>
      <c r="D8978" s="126">
        <v>47.23</v>
      </c>
      <c r="E8978" s="124" t="s">
        <v>771</v>
      </c>
      <c r="F8978" s="124">
        <v>-3</v>
      </c>
      <c r="G8978" s="2" t="s">
        <v>21563</v>
      </c>
      <c r="H8978" s="130"/>
      <c r="I8978" s="134"/>
      <c r="J8978" s="123">
        <f>IF(OR(tbl_Metraj22[[#This Row],[TARIH]]="",tbl_Metraj22[[#This Row],[TARIH]]="-"),0,IF(tbl_Metraj22[[#This Row],[YUZDE]]=0,tbl_Metraj22[[#This Row],[METRAJ_BETON]],tbl_Metraj22[[#This Row],[YUZDE]]*tbl_Metraj22[[#This Row],[METRAJ_BETON]]))</f>
        <v>0</v>
      </c>
    </row>
    <row r="8979" spans="1:11" ht="14.25" x14ac:dyDescent="0.2">
      <c r="A8979" s="2" t="s">
        <v>2977</v>
      </c>
      <c r="B8979" s="124" t="s">
        <v>10690</v>
      </c>
      <c r="C8979" s="124"/>
      <c r="D8979" s="126">
        <v>11.68</v>
      </c>
      <c r="E8979" s="124" t="s">
        <v>771</v>
      </c>
      <c r="F8979" s="124">
        <v>-3</v>
      </c>
      <c r="G8979" s="2" t="s">
        <v>21564</v>
      </c>
      <c r="H8979" s="130"/>
      <c r="I8979" s="134"/>
      <c r="J8979" s="123">
        <f>IF(OR(tbl_Metraj22[[#This Row],[TARIH]]="",tbl_Metraj22[[#This Row],[TARIH]]="-"),0,IF(tbl_Metraj22[[#This Row],[YUZDE]]=0,tbl_Metraj22[[#This Row],[METRAJ_BETON]],tbl_Metraj22[[#This Row],[YUZDE]]*tbl_Metraj22[[#This Row],[METRAJ_BETON]]))</f>
        <v>0</v>
      </c>
      <c r="K8979" s="2" t="s">
        <v>1765</v>
      </c>
    </row>
    <row r="8980" spans="1:11" ht="14.25" x14ac:dyDescent="0.2">
      <c r="A8980" s="2" t="s">
        <v>2977</v>
      </c>
      <c r="B8980" s="124" t="s">
        <v>10691</v>
      </c>
      <c r="C8980" s="124"/>
      <c r="D8980" s="126">
        <v>3.56</v>
      </c>
      <c r="E8980" s="124" t="s">
        <v>771</v>
      </c>
      <c r="F8980" s="124">
        <v>-3</v>
      </c>
      <c r="G8980" s="2" t="s">
        <v>21565</v>
      </c>
      <c r="H8980" s="130"/>
      <c r="I8980" s="134"/>
      <c r="J8980" s="123">
        <f>IF(OR(tbl_Metraj22[[#This Row],[TARIH]]="",tbl_Metraj22[[#This Row],[TARIH]]="-"),0,IF(tbl_Metraj22[[#This Row],[YUZDE]]=0,tbl_Metraj22[[#This Row],[METRAJ_BETON]],tbl_Metraj22[[#This Row],[YUZDE]]*tbl_Metraj22[[#This Row],[METRAJ_BETON]]))</f>
        <v>0</v>
      </c>
      <c r="K8980" s="2" t="s">
        <v>1766</v>
      </c>
    </row>
    <row r="8981" spans="1:11" ht="14.25" x14ac:dyDescent="0.2">
      <c r="A8981" s="2" t="s">
        <v>2977</v>
      </c>
      <c r="B8981" s="124" t="s">
        <v>10692</v>
      </c>
      <c r="C8981" s="124"/>
      <c r="D8981" s="126">
        <v>19.11</v>
      </c>
      <c r="E8981" s="124" t="s">
        <v>771</v>
      </c>
      <c r="F8981" s="124">
        <v>-3</v>
      </c>
      <c r="G8981" s="2" t="s">
        <v>21566</v>
      </c>
      <c r="H8981" s="130"/>
      <c r="I8981" s="134"/>
      <c r="J8981" s="123">
        <f>IF(OR(tbl_Metraj22[[#This Row],[TARIH]]="",tbl_Metraj22[[#This Row],[TARIH]]="-"),0,IF(tbl_Metraj22[[#This Row],[YUZDE]]=0,tbl_Metraj22[[#This Row],[METRAJ_BETON]],tbl_Metraj22[[#This Row],[YUZDE]]*tbl_Metraj22[[#This Row],[METRAJ_BETON]]))</f>
        <v>0</v>
      </c>
      <c r="K8981" s="2" t="s">
        <v>1764</v>
      </c>
    </row>
    <row r="8982" spans="1:11" ht="14.25" x14ac:dyDescent="0.2">
      <c r="A8982" s="2" t="s">
        <v>2977</v>
      </c>
      <c r="B8982" s="124" t="s">
        <v>10693</v>
      </c>
      <c r="C8982" s="124"/>
      <c r="D8982" s="126">
        <v>5.64</v>
      </c>
      <c r="E8982" s="124" t="s">
        <v>771</v>
      </c>
      <c r="F8982" s="124">
        <v>-3</v>
      </c>
      <c r="G8982" s="2" t="s">
        <v>21567</v>
      </c>
      <c r="H8982" s="130"/>
      <c r="I8982" s="134"/>
      <c r="J8982" s="123">
        <f>IF(OR(tbl_Metraj22[[#This Row],[TARIH]]="",tbl_Metraj22[[#This Row],[TARIH]]="-"),0,IF(tbl_Metraj22[[#This Row],[YUZDE]]=0,tbl_Metraj22[[#This Row],[METRAJ_BETON]],tbl_Metraj22[[#This Row],[YUZDE]]*tbl_Metraj22[[#This Row],[METRAJ_BETON]]))</f>
        <v>0</v>
      </c>
      <c r="K8982" s="2" t="s">
        <v>1763</v>
      </c>
    </row>
    <row r="8983" spans="1:11" ht="14.25" x14ac:dyDescent="0.2">
      <c r="A8983" s="2" t="s">
        <v>2977</v>
      </c>
      <c r="B8983" s="124" t="s">
        <v>10694</v>
      </c>
      <c r="C8983" s="124"/>
      <c r="D8983" s="126">
        <v>2.1800000000000002</v>
      </c>
      <c r="E8983" s="124" t="s">
        <v>771</v>
      </c>
      <c r="F8983" s="124">
        <v>-3</v>
      </c>
      <c r="G8983" s="2" t="s">
        <v>21568</v>
      </c>
      <c r="H8983" s="130"/>
      <c r="I8983" s="134"/>
      <c r="J8983" s="123">
        <f>IF(OR(tbl_Metraj22[[#This Row],[TARIH]]="",tbl_Metraj22[[#This Row],[TARIH]]="-"),0,IF(tbl_Metraj22[[#This Row],[YUZDE]]=0,tbl_Metraj22[[#This Row],[METRAJ_BETON]],tbl_Metraj22[[#This Row],[YUZDE]]*tbl_Metraj22[[#This Row],[METRAJ_BETON]]))</f>
        <v>0</v>
      </c>
      <c r="K8983" s="2" t="s">
        <v>1745</v>
      </c>
    </row>
    <row r="8984" spans="1:11" ht="14.25" x14ac:dyDescent="0.2">
      <c r="A8984" s="2" t="s">
        <v>2977</v>
      </c>
      <c r="B8984" s="124" t="s">
        <v>10695</v>
      </c>
      <c r="C8984" s="124"/>
      <c r="D8984" s="126">
        <v>3.79</v>
      </c>
      <c r="E8984" s="124" t="s">
        <v>771</v>
      </c>
      <c r="F8984" s="124">
        <v>-3</v>
      </c>
      <c r="G8984" s="2" t="s">
        <v>21569</v>
      </c>
      <c r="H8984" s="130"/>
      <c r="I8984" s="134"/>
      <c r="J8984" s="123">
        <f>IF(OR(tbl_Metraj22[[#This Row],[TARIH]]="",tbl_Metraj22[[#This Row],[TARIH]]="-"),0,IF(tbl_Metraj22[[#This Row],[YUZDE]]=0,tbl_Metraj22[[#This Row],[METRAJ_BETON]],tbl_Metraj22[[#This Row],[YUZDE]]*tbl_Metraj22[[#This Row],[METRAJ_BETON]]))</f>
        <v>0</v>
      </c>
      <c r="K8984" s="2" t="s">
        <v>1762</v>
      </c>
    </row>
    <row r="8985" spans="1:11" ht="14.25" x14ac:dyDescent="0.2">
      <c r="A8985" s="2" t="s">
        <v>2977</v>
      </c>
      <c r="B8985" s="124" t="s">
        <v>10696</v>
      </c>
      <c r="C8985" s="124"/>
      <c r="D8985" s="126">
        <v>6.34</v>
      </c>
      <c r="E8985" s="124" t="s">
        <v>771</v>
      </c>
      <c r="F8985" s="124">
        <v>-3</v>
      </c>
      <c r="G8985" s="2" t="s">
        <v>21570</v>
      </c>
      <c r="H8985" s="130"/>
      <c r="I8985" s="134"/>
      <c r="J8985" s="123">
        <f>IF(OR(tbl_Metraj22[[#This Row],[TARIH]]="",tbl_Metraj22[[#This Row],[TARIH]]="-"),0,IF(tbl_Metraj22[[#This Row],[YUZDE]]=0,tbl_Metraj22[[#This Row],[METRAJ_BETON]],tbl_Metraj22[[#This Row],[YUZDE]]*tbl_Metraj22[[#This Row],[METRAJ_BETON]]))</f>
        <v>0</v>
      </c>
      <c r="K8985" s="2" t="s">
        <v>1761</v>
      </c>
    </row>
    <row r="8986" spans="1:11" ht="14.25" x14ac:dyDescent="0.2">
      <c r="A8986" s="2" t="s">
        <v>2977</v>
      </c>
      <c r="B8986" s="124" t="s">
        <v>10697</v>
      </c>
      <c r="C8986" s="124"/>
      <c r="D8986" s="126">
        <v>11.29</v>
      </c>
      <c r="E8986" s="124" t="s">
        <v>771</v>
      </c>
      <c r="F8986" s="124">
        <v>-3</v>
      </c>
      <c r="G8986" s="2" t="s">
        <v>21571</v>
      </c>
      <c r="H8986" s="130"/>
      <c r="I8986" s="134"/>
      <c r="J8986" s="123">
        <f>IF(OR(tbl_Metraj22[[#This Row],[TARIH]]="",tbl_Metraj22[[#This Row],[TARIH]]="-"),0,IF(tbl_Metraj22[[#This Row],[YUZDE]]=0,tbl_Metraj22[[#This Row],[METRAJ_BETON]],tbl_Metraj22[[#This Row],[YUZDE]]*tbl_Metraj22[[#This Row],[METRAJ_BETON]]))</f>
        <v>0</v>
      </c>
      <c r="K8986" s="2" t="s">
        <v>1760</v>
      </c>
    </row>
    <row r="8987" spans="1:11" ht="14.25" x14ac:dyDescent="0.2">
      <c r="A8987" s="2" t="s">
        <v>2977</v>
      </c>
      <c r="B8987" s="124" t="s">
        <v>10698</v>
      </c>
      <c r="C8987" s="124"/>
      <c r="D8987" s="126">
        <v>12.67</v>
      </c>
      <c r="E8987" s="124" t="s">
        <v>771</v>
      </c>
      <c r="F8987" s="124">
        <v>-3</v>
      </c>
      <c r="G8987" s="2" t="s">
        <v>21572</v>
      </c>
      <c r="H8987" s="130"/>
      <c r="I8987" s="134"/>
      <c r="J8987" s="123">
        <f>IF(OR(tbl_Metraj22[[#This Row],[TARIH]]="",tbl_Metraj22[[#This Row],[TARIH]]="-"),0,IF(tbl_Metraj22[[#This Row],[YUZDE]]=0,tbl_Metraj22[[#This Row],[METRAJ_BETON]],tbl_Metraj22[[#This Row],[YUZDE]]*tbl_Metraj22[[#This Row],[METRAJ_BETON]]))</f>
        <v>0</v>
      </c>
      <c r="K8987" s="2" t="s">
        <v>1759</v>
      </c>
    </row>
    <row r="8988" spans="1:11" ht="14.25" x14ac:dyDescent="0.2">
      <c r="A8988" s="2" t="s">
        <v>2977</v>
      </c>
      <c r="B8988" s="124" t="s">
        <v>10699</v>
      </c>
      <c r="C8988" s="124"/>
      <c r="D8988" s="126">
        <v>3.86</v>
      </c>
      <c r="E8988" s="124" t="s">
        <v>771</v>
      </c>
      <c r="F8988" s="124">
        <v>-3</v>
      </c>
      <c r="G8988" s="2" t="s">
        <v>21573</v>
      </c>
      <c r="H8988" s="130"/>
      <c r="I8988" s="134"/>
      <c r="J8988" s="123">
        <f>IF(OR(tbl_Metraj22[[#This Row],[TARIH]]="",tbl_Metraj22[[#This Row],[TARIH]]="-"),0,IF(tbl_Metraj22[[#This Row],[YUZDE]]=0,tbl_Metraj22[[#This Row],[METRAJ_BETON]],tbl_Metraj22[[#This Row],[YUZDE]]*tbl_Metraj22[[#This Row],[METRAJ_BETON]]))</f>
        <v>0</v>
      </c>
      <c r="K8988" s="2" t="s">
        <v>1758</v>
      </c>
    </row>
    <row r="8989" spans="1:11" ht="14.25" x14ac:dyDescent="0.2">
      <c r="A8989" s="2" t="s">
        <v>2977</v>
      </c>
      <c r="B8989" s="124" t="s">
        <v>12055</v>
      </c>
      <c r="C8989" s="124"/>
      <c r="D8989" s="126">
        <v>10.69</v>
      </c>
      <c r="E8989" s="124" t="s">
        <v>771</v>
      </c>
      <c r="F8989" s="124">
        <v>-3</v>
      </c>
      <c r="G8989" s="2" t="s">
        <v>21574</v>
      </c>
      <c r="H8989" s="130"/>
      <c r="I8989" s="134"/>
      <c r="J8989" s="123">
        <f>IF(OR(tbl_Metraj22[[#This Row],[TARIH]]="",tbl_Metraj22[[#This Row],[TARIH]]="-"),0,IF(tbl_Metraj22[[#This Row],[YUZDE]]=0,tbl_Metraj22[[#This Row],[METRAJ_BETON]],tbl_Metraj22[[#This Row],[YUZDE]]*tbl_Metraj22[[#This Row],[METRAJ_BETON]]))</f>
        <v>0</v>
      </c>
      <c r="K8989" s="2" t="s">
        <v>963</v>
      </c>
    </row>
    <row r="8990" spans="1:11" ht="14.25" x14ac:dyDescent="0.2">
      <c r="A8990" s="2" t="s">
        <v>2977</v>
      </c>
      <c r="B8990" s="124" t="s">
        <v>12056</v>
      </c>
      <c r="C8990" s="124"/>
      <c r="D8990" s="126">
        <v>12.08</v>
      </c>
      <c r="E8990" s="124" t="s">
        <v>771</v>
      </c>
      <c r="F8990" s="124">
        <v>-3</v>
      </c>
      <c r="G8990" s="2" t="s">
        <v>21575</v>
      </c>
      <c r="H8990" s="130"/>
      <c r="I8990" s="134"/>
      <c r="J8990" s="123">
        <f>IF(OR(tbl_Metraj22[[#This Row],[TARIH]]="",tbl_Metraj22[[#This Row],[TARIH]]="-"),0,IF(tbl_Metraj22[[#This Row],[YUZDE]]=0,tbl_Metraj22[[#This Row],[METRAJ_BETON]],tbl_Metraj22[[#This Row],[YUZDE]]*tbl_Metraj22[[#This Row],[METRAJ_BETON]]))</f>
        <v>0</v>
      </c>
      <c r="K8990" s="2" t="s">
        <v>1933</v>
      </c>
    </row>
    <row r="8991" spans="1:11" ht="14.25" x14ac:dyDescent="0.2">
      <c r="A8991" s="2" t="s">
        <v>2977</v>
      </c>
      <c r="B8991" s="124" t="s">
        <v>12057</v>
      </c>
      <c r="C8991" s="124"/>
      <c r="D8991" s="126">
        <v>12.28</v>
      </c>
      <c r="E8991" s="124" t="s">
        <v>771</v>
      </c>
      <c r="F8991" s="124">
        <v>-3</v>
      </c>
      <c r="G8991" s="2" t="s">
        <v>21576</v>
      </c>
      <c r="H8991" s="130"/>
      <c r="I8991" s="134"/>
      <c r="J8991" s="123">
        <f>IF(OR(tbl_Metraj22[[#This Row],[TARIH]]="",tbl_Metraj22[[#This Row],[TARIH]]="-"),0,IF(tbl_Metraj22[[#This Row],[YUZDE]]=0,tbl_Metraj22[[#This Row],[METRAJ_BETON]],tbl_Metraj22[[#This Row],[YUZDE]]*tbl_Metraj22[[#This Row],[METRAJ_BETON]]))</f>
        <v>0</v>
      </c>
      <c r="K8991" s="2" t="s">
        <v>953</v>
      </c>
    </row>
    <row r="8992" spans="1:11" ht="14.25" x14ac:dyDescent="0.2">
      <c r="A8992" s="2" t="s">
        <v>2977</v>
      </c>
      <c r="B8992" s="124" t="s">
        <v>12058</v>
      </c>
      <c r="C8992" s="124"/>
      <c r="D8992" s="126">
        <v>38.46</v>
      </c>
      <c r="E8992" s="124" t="s">
        <v>771</v>
      </c>
      <c r="F8992" s="124">
        <v>-3</v>
      </c>
      <c r="G8992" s="2" t="s">
        <v>21577</v>
      </c>
      <c r="H8992" s="130"/>
      <c r="I8992" s="134"/>
      <c r="J8992" s="123">
        <f>IF(OR(tbl_Metraj22[[#This Row],[TARIH]]="",tbl_Metraj22[[#This Row],[TARIH]]="-"),0,IF(tbl_Metraj22[[#This Row],[YUZDE]]=0,tbl_Metraj22[[#This Row],[METRAJ_BETON]],tbl_Metraj22[[#This Row],[YUZDE]]*tbl_Metraj22[[#This Row],[METRAJ_BETON]]))</f>
        <v>0</v>
      </c>
      <c r="K8992" s="2" t="s">
        <v>1044</v>
      </c>
    </row>
    <row r="8993" spans="1:11" ht="14.25" x14ac:dyDescent="0.2">
      <c r="A8993" s="2" t="s">
        <v>2977</v>
      </c>
      <c r="B8993" s="124" t="s">
        <v>12170</v>
      </c>
      <c r="C8993" s="124"/>
      <c r="D8993" s="126">
        <v>7.92</v>
      </c>
      <c r="E8993" s="124" t="s">
        <v>771</v>
      </c>
      <c r="F8993" s="124">
        <v>-3</v>
      </c>
      <c r="G8993" s="2" t="s">
        <v>21578</v>
      </c>
      <c r="H8993" s="130"/>
      <c r="I8993" s="134"/>
      <c r="J8993" s="123">
        <f>IF(OR(tbl_Metraj22[[#This Row],[TARIH]]="",tbl_Metraj22[[#This Row],[TARIH]]="-"),0,IF(tbl_Metraj22[[#This Row],[YUZDE]]=0,tbl_Metraj22[[#This Row],[METRAJ_BETON]],tbl_Metraj22[[#This Row],[YUZDE]]*tbl_Metraj22[[#This Row],[METRAJ_BETON]]))</f>
        <v>0</v>
      </c>
      <c r="K8993" s="2" t="s">
        <v>1767</v>
      </c>
    </row>
    <row r="8994" spans="1:11" ht="14.25" x14ac:dyDescent="0.2">
      <c r="A8994" s="2" t="s">
        <v>2977</v>
      </c>
      <c r="B8994" s="124" t="s">
        <v>12171</v>
      </c>
      <c r="C8994" s="124"/>
      <c r="D8994" s="126">
        <v>7.33</v>
      </c>
      <c r="E8994" s="124" t="s">
        <v>771</v>
      </c>
      <c r="F8994" s="124">
        <v>-3</v>
      </c>
      <c r="G8994" s="2" t="s">
        <v>21579</v>
      </c>
      <c r="H8994" s="130"/>
      <c r="I8994" s="134"/>
      <c r="J8994" s="123">
        <f>IF(OR(tbl_Metraj22[[#This Row],[TARIH]]="",tbl_Metraj22[[#This Row],[TARIH]]="-"),0,IF(tbl_Metraj22[[#This Row],[YUZDE]]=0,tbl_Metraj22[[#This Row],[METRAJ_BETON]],tbl_Metraj22[[#This Row],[YUZDE]]*tbl_Metraj22[[#This Row],[METRAJ_BETON]]))</f>
        <v>0</v>
      </c>
      <c r="K8994" s="2" t="s">
        <v>1768</v>
      </c>
    </row>
    <row r="8995" spans="1:11" ht="14.25" x14ac:dyDescent="0.2">
      <c r="A8995" s="2" t="s">
        <v>787</v>
      </c>
      <c r="B8995" s="124" t="s">
        <v>12110</v>
      </c>
      <c r="C8995" s="124"/>
      <c r="D8995" s="126">
        <v>1.82</v>
      </c>
      <c r="E8995" s="124" t="s">
        <v>771</v>
      </c>
      <c r="F8995" s="124">
        <v>-2</v>
      </c>
      <c r="G8995" s="2" t="s">
        <v>21580</v>
      </c>
      <c r="H8995" s="130"/>
      <c r="I8995" s="134"/>
      <c r="J8995" s="123">
        <f>IF(OR(tbl_Metraj22[[#This Row],[TARIH]]="",tbl_Metraj22[[#This Row],[TARIH]]="-"),0,IF(tbl_Metraj22[[#This Row],[YUZDE]]=0,tbl_Metraj22[[#This Row],[METRAJ_BETON]],tbl_Metraj22[[#This Row],[YUZDE]]*tbl_Metraj22[[#This Row],[METRAJ_BETON]]))</f>
        <v>0</v>
      </c>
    </row>
    <row r="8996" spans="1:11" ht="14.25" x14ac:dyDescent="0.2">
      <c r="A8996" s="2" t="s">
        <v>787</v>
      </c>
      <c r="B8996" s="124" t="s">
        <v>12114</v>
      </c>
      <c r="C8996" s="124"/>
      <c r="D8996" s="126">
        <v>68.709999999999994</v>
      </c>
      <c r="E8996" s="124" t="s">
        <v>771</v>
      </c>
      <c r="F8996" s="124">
        <v>-2</v>
      </c>
      <c r="G8996" s="2" t="s">
        <v>21581</v>
      </c>
      <c r="H8996" s="130"/>
      <c r="I8996" s="134"/>
      <c r="J8996" s="123">
        <f>IF(OR(tbl_Metraj22[[#This Row],[TARIH]]="",tbl_Metraj22[[#This Row],[TARIH]]="-"),0,IF(tbl_Metraj22[[#This Row],[YUZDE]]=0,tbl_Metraj22[[#This Row],[METRAJ_BETON]],tbl_Metraj22[[#This Row],[YUZDE]]*tbl_Metraj22[[#This Row],[METRAJ_BETON]]))</f>
        <v>0</v>
      </c>
    </row>
    <row r="8997" spans="1:11" ht="14.25" x14ac:dyDescent="0.2">
      <c r="A8997" s="2" t="s">
        <v>787</v>
      </c>
      <c r="B8997" s="124" t="s">
        <v>12115</v>
      </c>
      <c r="C8997" s="124"/>
      <c r="D8997" s="126">
        <v>157.55000000000001</v>
      </c>
      <c r="E8997" s="124" t="s">
        <v>771</v>
      </c>
      <c r="F8997" s="124">
        <v>-2</v>
      </c>
      <c r="G8997" s="2" t="s">
        <v>21582</v>
      </c>
      <c r="H8997" s="130"/>
      <c r="I8997" s="134"/>
      <c r="J8997" s="123">
        <f>IF(OR(tbl_Metraj22[[#This Row],[TARIH]]="",tbl_Metraj22[[#This Row],[TARIH]]="-"),0,IF(tbl_Metraj22[[#This Row],[YUZDE]]=0,tbl_Metraj22[[#This Row],[METRAJ_BETON]],tbl_Metraj22[[#This Row],[YUZDE]]*tbl_Metraj22[[#This Row],[METRAJ_BETON]]))</f>
        <v>0</v>
      </c>
    </row>
    <row r="8998" spans="1:11" ht="14.25" x14ac:dyDescent="0.2">
      <c r="A8998" s="2" t="s">
        <v>787</v>
      </c>
      <c r="B8998" s="124" t="s">
        <v>12117</v>
      </c>
      <c r="C8998" s="124"/>
      <c r="D8998" s="126">
        <v>142.94999999999999</v>
      </c>
      <c r="E8998" s="124" t="s">
        <v>771</v>
      </c>
      <c r="F8998" s="124">
        <v>-2</v>
      </c>
      <c r="G8998" s="2" t="s">
        <v>21583</v>
      </c>
      <c r="H8998" s="130"/>
      <c r="I8998" s="134"/>
      <c r="J8998" s="123">
        <f>IF(OR(tbl_Metraj22[[#This Row],[TARIH]]="",tbl_Metraj22[[#This Row],[TARIH]]="-"),0,IF(tbl_Metraj22[[#This Row],[YUZDE]]=0,tbl_Metraj22[[#This Row],[METRAJ_BETON]],tbl_Metraj22[[#This Row],[YUZDE]]*tbl_Metraj22[[#This Row],[METRAJ_BETON]]))</f>
        <v>0</v>
      </c>
    </row>
    <row r="8999" spans="1:11" ht="14.25" x14ac:dyDescent="0.2">
      <c r="A8999" s="2" t="s">
        <v>787</v>
      </c>
      <c r="B8999" s="124" t="s">
        <v>12119</v>
      </c>
      <c r="C8999" s="124"/>
      <c r="D8999" s="126">
        <v>193.13</v>
      </c>
      <c r="E8999" s="124" t="s">
        <v>771</v>
      </c>
      <c r="F8999" s="124">
        <v>-2</v>
      </c>
      <c r="G8999" s="2" t="s">
        <v>21584</v>
      </c>
      <c r="H8999" s="130"/>
      <c r="I8999" s="134"/>
      <c r="J8999" s="123">
        <f>IF(OR(tbl_Metraj22[[#This Row],[TARIH]]="",tbl_Metraj22[[#This Row],[TARIH]]="-"),0,IF(tbl_Metraj22[[#This Row],[YUZDE]]=0,tbl_Metraj22[[#This Row],[METRAJ_BETON]],tbl_Metraj22[[#This Row],[YUZDE]]*tbl_Metraj22[[#This Row],[METRAJ_BETON]]))</f>
        <v>0</v>
      </c>
    </row>
    <row r="9000" spans="1:11" ht="14.25" x14ac:dyDescent="0.2">
      <c r="A9000" s="2" t="s">
        <v>734</v>
      </c>
      <c r="B9000" s="124" t="s">
        <v>11255</v>
      </c>
      <c r="C9000" s="124"/>
      <c r="D9000" s="126">
        <v>2.97</v>
      </c>
      <c r="E9000" s="124" t="s">
        <v>771</v>
      </c>
      <c r="F9000" s="124">
        <v>-2</v>
      </c>
      <c r="G9000" s="2" t="s">
        <v>21585</v>
      </c>
      <c r="H9000" s="130"/>
      <c r="I9000" s="134"/>
      <c r="J9000" s="123">
        <f>IF(OR(tbl_Metraj22[[#This Row],[TARIH]]="",tbl_Metraj22[[#This Row],[TARIH]]="-"),0,IF(tbl_Metraj22[[#This Row],[YUZDE]]=0,tbl_Metraj22[[#This Row],[METRAJ_BETON]],tbl_Metraj22[[#This Row],[YUZDE]]*tbl_Metraj22[[#This Row],[METRAJ_BETON]]))</f>
        <v>0</v>
      </c>
      <c r="K9000" s="2" t="s">
        <v>23580</v>
      </c>
    </row>
    <row r="9001" spans="1:11" ht="14.25" x14ac:dyDescent="0.2">
      <c r="A9001" s="2" t="s">
        <v>734</v>
      </c>
      <c r="B9001" s="124" t="s">
        <v>11256</v>
      </c>
      <c r="C9001" s="124"/>
      <c r="D9001" s="126">
        <v>0.36</v>
      </c>
      <c r="E9001" s="124" t="s">
        <v>771</v>
      </c>
      <c r="F9001" s="124">
        <v>-2</v>
      </c>
      <c r="G9001" s="2" t="s">
        <v>21586</v>
      </c>
      <c r="H9001" s="130"/>
      <c r="I9001" s="134"/>
      <c r="J9001" s="123">
        <f>IF(OR(tbl_Metraj22[[#This Row],[TARIH]]="",tbl_Metraj22[[#This Row],[TARIH]]="-"),0,IF(tbl_Metraj22[[#This Row],[YUZDE]]=0,tbl_Metraj22[[#This Row],[METRAJ_BETON]],tbl_Metraj22[[#This Row],[YUZDE]]*tbl_Metraj22[[#This Row],[METRAJ_BETON]]))</f>
        <v>0</v>
      </c>
      <c r="K9001" s="2" t="s">
        <v>22830</v>
      </c>
    </row>
    <row r="9002" spans="1:11" ht="14.25" x14ac:dyDescent="0.2">
      <c r="A9002" s="2" t="s">
        <v>734</v>
      </c>
      <c r="B9002" s="124" t="s">
        <v>11257</v>
      </c>
      <c r="C9002" s="124"/>
      <c r="D9002" s="126">
        <v>5.77</v>
      </c>
      <c r="E9002" s="124" t="s">
        <v>771</v>
      </c>
      <c r="F9002" s="124">
        <v>-2</v>
      </c>
      <c r="G9002" s="2" t="s">
        <v>21587</v>
      </c>
      <c r="H9002" s="130"/>
      <c r="I9002" s="134"/>
      <c r="J9002" s="123">
        <f>IF(OR(tbl_Metraj22[[#This Row],[TARIH]]="",tbl_Metraj22[[#This Row],[TARIH]]="-"),0,IF(tbl_Metraj22[[#This Row],[YUZDE]]=0,tbl_Metraj22[[#This Row],[METRAJ_BETON]],tbl_Metraj22[[#This Row],[YUZDE]]*tbl_Metraj22[[#This Row],[METRAJ_BETON]]))</f>
        <v>0</v>
      </c>
      <c r="K9002" s="2" t="s">
        <v>22780</v>
      </c>
    </row>
    <row r="9003" spans="1:11" ht="14.25" x14ac:dyDescent="0.2">
      <c r="A9003" s="2" t="s">
        <v>734</v>
      </c>
      <c r="B9003" s="124" t="s">
        <v>11258</v>
      </c>
      <c r="C9003" s="124"/>
      <c r="D9003" s="126">
        <v>1.88</v>
      </c>
      <c r="E9003" s="124" t="s">
        <v>771</v>
      </c>
      <c r="F9003" s="124">
        <v>-2</v>
      </c>
      <c r="G9003" s="2" t="s">
        <v>21588</v>
      </c>
      <c r="H9003" s="130"/>
      <c r="I9003" s="134"/>
      <c r="J9003" s="123">
        <f>IF(OR(tbl_Metraj22[[#This Row],[TARIH]]="",tbl_Metraj22[[#This Row],[TARIH]]="-"),0,IF(tbl_Metraj22[[#This Row],[YUZDE]]=0,tbl_Metraj22[[#This Row],[METRAJ_BETON]],tbl_Metraj22[[#This Row],[YUZDE]]*tbl_Metraj22[[#This Row],[METRAJ_BETON]]))</f>
        <v>0</v>
      </c>
      <c r="K9003" s="2" t="e">
        <v>#N/A</v>
      </c>
    </row>
    <row r="9004" spans="1:11" ht="14.25" x14ac:dyDescent="0.2">
      <c r="A9004" s="2" t="s">
        <v>734</v>
      </c>
      <c r="B9004" s="124" t="s">
        <v>11259</v>
      </c>
      <c r="C9004" s="124"/>
      <c r="D9004" s="126">
        <v>4.57</v>
      </c>
      <c r="E9004" s="124" t="s">
        <v>771</v>
      </c>
      <c r="F9004" s="124">
        <v>-2</v>
      </c>
      <c r="G9004" s="2" t="s">
        <v>21589</v>
      </c>
      <c r="H9004" s="130"/>
      <c r="I9004" s="134"/>
      <c r="J9004" s="123">
        <f>IF(OR(tbl_Metraj22[[#This Row],[TARIH]]="",tbl_Metraj22[[#This Row],[TARIH]]="-"),0,IF(tbl_Metraj22[[#This Row],[YUZDE]]=0,tbl_Metraj22[[#This Row],[METRAJ_BETON]],tbl_Metraj22[[#This Row],[YUZDE]]*tbl_Metraj22[[#This Row],[METRAJ_BETON]]))</f>
        <v>0</v>
      </c>
      <c r="K9004" s="2" t="s">
        <v>23581</v>
      </c>
    </row>
    <row r="9005" spans="1:11" ht="14.25" x14ac:dyDescent="0.2">
      <c r="A9005" s="2" t="s">
        <v>734</v>
      </c>
      <c r="B9005" s="124" t="s">
        <v>11260</v>
      </c>
      <c r="C9005" s="124"/>
      <c r="D9005" s="126">
        <v>0.35</v>
      </c>
      <c r="E9005" s="124" t="s">
        <v>771</v>
      </c>
      <c r="F9005" s="124">
        <v>-2</v>
      </c>
      <c r="G9005" s="2" t="s">
        <v>21590</v>
      </c>
      <c r="H9005" s="130"/>
      <c r="I9005" s="134"/>
      <c r="J9005" s="123">
        <f>IF(OR(tbl_Metraj22[[#This Row],[TARIH]]="",tbl_Metraj22[[#This Row],[TARIH]]="-"),0,IF(tbl_Metraj22[[#This Row],[YUZDE]]=0,tbl_Metraj22[[#This Row],[METRAJ_BETON]],tbl_Metraj22[[#This Row],[YUZDE]]*tbl_Metraj22[[#This Row],[METRAJ_BETON]]))</f>
        <v>0</v>
      </c>
      <c r="K9005" s="2" t="s">
        <v>22849</v>
      </c>
    </row>
    <row r="9006" spans="1:11" ht="14.25" x14ac:dyDescent="0.2">
      <c r="A9006" s="2" t="s">
        <v>734</v>
      </c>
      <c r="B9006" s="124" t="s">
        <v>11261</v>
      </c>
      <c r="C9006" s="124"/>
      <c r="D9006" s="126">
        <v>0.46</v>
      </c>
      <c r="E9006" s="124" t="s">
        <v>771</v>
      </c>
      <c r="F9006" s="124">
        <v>-2</v>
      </c>
      <c r="G9006" s="2" t="s">
        <v>21591</v>
      </c>
      <c r="H9006" s="130"/>
      <c r="I9006" s="134"/>
      <c r="J9006" s="123">
        <f>IF(OR(tbl_Metraj22[[#This Row],[TARIH]]="",tbl_Metraj22[[#This Row],[TARIH]]="-"),0,IF(tbl_Metraj22[[#This Row],[YUZDE]]=0,tbl_Metraj22[[#This Row],[METRAJ_BETON]],tbl_Metraj22[[#This Row],[YUZDE]]*tbl_Metraj22[[#This Row],[METRAJ_BETON]]))</f>
        <v>0</v>
      </c>
      <c r="K9006" s="2" t="s">
        <v>22814</v>
      </c>
    </row>
    <row r="9007" spans="1:11" ht="14.25" x14ac:dyDescent="0.2">
      <c r="A9007" s="2" t="s">
        <v>734</v>
      </c>
      <c r="B9007" s="124" t="s">
        <v>11262</v>
      </c>
      <c r="C9007" s="124"/>
      <c r="D9007" s="126">
        <v>0.35</v>
      </c>
      <c r="E9007" s="124" t="s">
        <v>771</v>
      </c>
      <c r="F9007" s="124">
        <v>-2</v>
      </c>
      <c r="G9007" s="2" t="s">
        <v>21592</v>
      </c>
      <c r="H9007" s="130"/>
      <c r="I9007" s="134"/>
      <c r="J9007" s="123">
        <f>IF(OR(tbl_Metraj22[[#This Row],[TARIH]]="",tbl_Metraj22[[#This Row],[TARIH]]="-"),0,IF(tbl_Metraj22[[#This Row],[YUZDE]]=0,tbl_Metraj22[[#This Row],[METRAJ_BETON]],tbl_Metraj22[[#This Row],[YUZDE]]*tbl_Metraj22[[#This Row],[METRAJ_BETON]]))</f>
        <v>0</v>
      </c>
      <c r="K9007" s="2" t="e">
        <v>#N/A</v>
      </c>
    </row>
    <row r="9008" spans="1:11" ht="14.25" x14ac:dyDescent="0.2">
      <c r="A9008" s="2" t="s">
        <v>734</v>
      </c>
      <c r="B9008" s="124" t="s">
        <v>11263</v>
      </c>
      <c r="C9008" s="124"/>
      <c r="D9008" s="126">
        <v>0.7</v>
      </c>
      <c r="E9008" s="124" t="s">
        <v>771</v>
      </c>
      <c r="F9008" s="124">
        <v>-2</v>
      </c>
      <c r="G9008" s="2" t="s">
        <v>21593</v>
      </c>
      <c r="H9008" s="130"/>
      <c r="I9008" s="134"/>
      <c r="J9008" s="123">
        <f>IF(OR(tbl_Metraj22[[#This Row],[TARIH]]="",tbl_Metraj22[[#This Row],[TARIH]]="-"),0,IF(tbl_Metraj22[[#This Row],[YUZDE]]=0,tbl_Metraj22[[#This Row],[METRAJ_BETON]],tbl_Metraj22[[#This Row],[YUZDE]]*tbl_Metraj22[[#This Row],[METRAJ_BETON]]))</f>
        <v>0</v>
      </c>
      <c r="K9008" s="2" t="s">
        <v>23526</v>
      </c>
    </row>
    <row r="9009" spans="1:11" ht="14.25" x14ac:dyDescent="0.2">
      <c r="A9009" s="2" t="s">
        <v>734</v>
      </c>
      <c r="B9009" s="124" t="s">
        <v>11264</v>
      </c>
      <c r="C9009" s="124"/>
      <c r="D9009" s="126">
        <v>0.97</v>
      </c>
      <c r="E9009" s="124" t="s">
        <v>771</v>
      </c>
      <c r="F9009" s="124">
        <v>-2</v>
      </c>
      <c r="G9009" s="2" t="s">
        <v>21594</v>
      </c>
      <c r="H9009" s="130"/>
      <c r="I9009" s="134"/>
      <c r="J9009" s="123">
        <f>IF(OR(tbl_Metraj22[[#This Row],[TARIH]]="",tbl_Metraj22[[#This Row],[TARIH]]="-"),0,IF(tbl_Metraj22[[#This Row],[YUZDE]]=0,tbl_Metraj22[[#This Row],[METRAJ_BETON]],tbl_Metraj22[[#This Row],[YUZDE]]*tbl_Metraj22[[#This Row],[METRAJ_BETON]]))</f>
        <v>0</v>
      </c>
      <c r="K9009" s="2" t="s">
        <v>23562</v>
      </c>
    </row>
    <row r="9010" spans="1:11" ht="14.25" x14ac:dyDescent="0.2">
      <c r="A9010" s="2" t="s">
        <v>734</v>
      </c>
      <c r="B9010" s="124" t="s">
        <v>11265</v>
      </c>
      <c r="C9010" s="124"/>
      <c r="D9010" s="126">
        <v>1.37</v>
      </c>
      <c r="E9010" s="124" t="s">
        <v>771</v>
      </c>
      <c r="F9010" s="124">
        <v>-2</v>
      </c>
      <c r="G9010" s="2" t="s">
        <v>21595</v>
      </c>
      <c r="H9010" s="130"/>
      <c r="I9010" s="134"/>
      <c r="J9010" s="123">
        <f>IF(OR(tbl_Metraj22[[#This Row],[TARIH]]="",tbl_Metraj22[[#This Row],[TARIH]]="-"),0,IF(tbl_Metraj22[[#This Row],[YUZDE]]=0,tbl_Metraj22[[#This Row],[METRAJ_BETON]],tbl_Metraj22[[#This Row],[YUZDE]]*tbl_Metraj22[[#This Row],[METRAJ_BETON]]))</f>
        <v>0</v>
      </c>
      <c r="K9010" s="2" t="s">
        <v>23528</v>
      </c>
    </row>
    <row r="9011" spans="1:11" ht="14.25" x14ac:dyDescent="0.2">
      <c r="A9011" s="2" t="s">
        <v>734</v>
      </c>
      <c r="B9011" s="124" t="s">
        <v>11266</v>
      </c>
      <c r="C9011" s="124"/>
      <c r="D9011" s="126">
        <v>0.33</v>
      </c>
      <c r="E9011" s="124" t="s">
        <v>771</v>
      </c>
      <c r="F9011" s="124">
        <v>-2</v>
      </c>
      <c r="G9011" s="2" t="s">
        <v>21596</v>
      </c>
      <c r="H9011" s="130"/>
      <c r="I9011" s="134"/>
      <c r="J9011" s="123">
        <f>IF(OR(tbl_Metraj22[[#This Row],[TARIH]]="",tbl_Metraj22[[#This Row],[TARIH]]="-"),0,IF(tbl_Metraj22[[#This Row],[YUZDE]]=0,tbl_Metraj22[[#This Row],[METRAJ_BETON]],tbl_Metraj22[[#This Row],[YUZDE]]*tbl_Metraj22[[#This Row],[METRAJ_BETON]]))</f>
        <v>0</v>
      </c>
      <c r="K9011" s="2" t="s">
        <v>22863</v>
      </c>
    </row>
    <row r="9012" spans="1:11" ht="14.25" x14ac:dyDescent="0.2">
      <c r="A9012" s="2" t="s">
        <v>734</v>
      </c>
      <c r="B9012" s="124" t="s">
        <v>11267</v>
      </c>
      <c r="C9012" s="124"/>
      <c r="D9012" s="126">
        <v>0.63</v>
      </c>
      <c r="E9012" s="124" t="s">
        <v>771</v>
      </c>
      <c r="F9012" s="124">
        <v>-2</v>
      </c>
      <c r="G9012" s="2" t="s">
        <v>21597</v>
      </c>
      <c r="H9012" s="130"/>
      <c r="I9012" s="134"/>
      <c r="J9012" s="123">
        <f>IF(OR(tbl_Metraj22[[#This Row],[TARIH]]="",tbl_Metraj22[[#This Row],[TARIH]]="-"),0,IF(tbl_Metraj22[[#This Row],[YUZDE]]=0,tbl_Metraj22[[#This Row],[METRAJ_BETON]],tbl_Metraj22[[#This Row],[YUZDE]]*tbl_Metraj22[[#This Row],[METRAJ_BETON]]))</f>
        <v>0</v>
      </c>
      <c r="K9012" s="2" t="s">
        <v>23578</v>
      </c>
    </row>
    <row r="9013" spans="1:11" ht="14.25" x14ac:dyDescent="0.2">
      <c r="A9013" s="2" t="s">
        <v>734</v>
      </c>
      <c r="B9013" s="124" t="s">
        <v>11268</v>
      </c>
      <c r="C9013" s="124"/>
      <c r="D9013" s="126">
        <v>0.24</v>
      </c>
      <c r="E9013" s="124" t="s">
        <v>771</v>
      </c>
      <c r="F9013" s="124">
        <v>-2</v>
      </c>
      <c r="G9013" s="2" t="s">
        <v>21598</v>
      </c>
      <c r="H9013" s="130"/>
      <c r="I9013" s="134"/>
      <c r="J9013" s="123">
        <f>IF(OR(tbl_Metraj22[[#This Row],[TARIH]]="",tbl_Metraj22[[#This Row],[TARIH]]="-"),0,IF(tbl_Metraj22[[#This Row],[YUZDE]]=0,tbl_Metraj22[[#This Row],[METRAJ_BETON]],tbl_Metraj22[[#This Row],[YUZDE]]*tbl_Metraj22[[#This Row],[METRAJ_BETON]]))</f>
        <v>0</v>
      </c>
      <c r="K9013" s="2" t="s">
        <v>22857</v>
      </c>
    </row>
    <row r="9014" spans="1:11" ht="14.25" x14ac:dyDescent="0.2">
      <c r="A9014" s="2" t="s">
        <v>734</v>
      </c>
      <c r="B9014" s="124" t="s">
        <v>11269</v>
      </c>
      <c r="C9014" s="124"/>
      <c r="D9014" s="126">
        <v>1.29</v>
      </c>
      <c r="E9014" s="124" t="s">
        <v>771</v>
      </c>
      <c r="F9014" s="124">
        <v>-2</v>
      </c>
      <c r="G9014" s="2" t="s">
        <v>21599</v>
      </c>
      <c r="H9014" s="130"/>
      <c r="I9014" s="134"/>
      <c r="J9014" s="123">
        <f>IF(OR(tbl_Metraj22[[#This Row],[TARIH]]="",tbl_Metraj22[[#This Row],[TARIH]]="-"),0,IF(tbl_Metraj22[[#This Row],[YUZDE]]=0,tbl_Metraj22[[#This Row],[METRAJ_BETON]],tbl_Metraj22[[#This Row],[YUZDE]]*tbl_Metraj22[[#This Row],[METRAJ_BETON]]))</f>
        <v>0</v>
      </c>
      <c r="K9014" s="2" t="s">
        <v>23579</v>
      </c>
    </row>
    <row r="9015" spans="1:11" ht="14.25" x14ac:dyDescent="0.2">
      <c r="A9015" s="2" t="s">
        <v>734</v>
      </c>
      <c r="B9015" s="124" t="s">
        <v>11270</v>
      </c>
      <c r="C9015" s="124"/>
      <c r="D9015" s="126">
        <v>0.38</v>
      </c>
      <c r="E9015" s="124" t="s">
        <v>771</v>
      </c>
      <c r="F9015" s="124">
        <v>-2</v>
      </c>
      <c r="G9015" s="2" t="s">
        <v>21600</v>
      </c>
      <c r="H9015" s="130"/>
      <c r="I9015" s="134"/>
      <c r="J9015" s="123">
        <f>IF(OR(tbl_Metraj22[[#This Row],[TARIH]]="",tbl_Metraj22[[#This Row],[TARIH]]="-"),0,IF(tbl_Metraj22[[#This Row],[YUZDE]]=0,tbl_Metraj22[[#This Row],[METRAJ_BETON]],tbl_Metraj22[[#This Row],[YUZDE]]*tbl_Metraj22[[#This Row],[METRAJ_BETON]]))</f>
        <v>0</v>
      </c>
      <c r="K9015" s="2" t="s">
        <v>22891</v>
      </c>
    </row>
    <row r="9016" spans="1:11" ht="14.25" x14ac:dyDescent="0.2">
      <c r="A9016" s="2" t="s">
        <v>734</v>
      </c>
      <c r="B9016" s="124" t="s">
        <v>11271</v>
      </c>
      <c r="C9016" s="124"/>
      <c r="D9016" s="126">
        <v>0.38</v>
      </c>
      <c r="E9016" s="124" t="s">
        <v>771</v>
      </c>
      <c r="F9016" s="124">
        <v>-2</v>
      </c>
      <c r="G9016" s="2" t="s">
        <v>21601</v>
      </c>
      <c r="H9016" s="130"/>
      <c r="I9016" s="134"/>
      <c r="J9016" s="123">
        <f>IF(OR(tbl_Metraj22[[#This Row],[TARIH]]="",tbl_Metraj22[[#This Row],[TARIH]]="-"),0,IF(tbl_Metraj22[[#This Row],[YUZDE]]=0,tbl_Metraj22[[#This Row],[METRAJ_BETON]],tbl_Metraj22[[#This Row],[YUZDE]]*tbl_Metraj22[[#This Row],[METRAJ_BETON]]))</f>
        <v>0</v>
      </c>
      <c r="K9016" s="2" t="s">
        <v>22890</v>
      </c>
    </row>
    <row r="9017" spans="1:11" ht="14.25" x14ac:dyDescent="0.2">
      <c r="A9017" s="2" t="s">
        <v>734</v>
      </c>
      <c r="B9017" s="124" t="s">
        <v>11272</v>
      </c>
      <c r="C9017" s="124"/>
      <c r="D9017" s="126">
        <v>0.68</v>
      </c>
      <c r="E9017" s="124" t="s">
        <v>771</v>
      </c>
      <c r="F9017" s="124">
        <v>-2</v>
      </c>
      <c r="G9017" s="2" t="s">
        <v>21602</v>
      </c>
      <c r="H9017" s="130"/>
      <c r="I9017" s="134"/>
      <c r="J9017" s="123">
        <f>IF(OR(tbl_Metraj22[[#This Row],[TARIH]]="",tbl_Metraj22[[#This Row],[TARIH]]="-"),0,IF(tbl_Metraj22[[#This Row],[YUZDE]]=0,tbl_Metraj22[[#This Row],[METRAJ_BETON]],tbl_Metraj22[[#This Row],[YUZDE]]*tbl_Metraj22[[#This Row],[METRAJ_BETON]]))</f>
        <v>0</v>
      </c>
      <c r="K9017" s="2" t="e">
        <v>#N/A</v>
      </c>
    </row>
    <row r="9018" spans="1:11" ht="14.25" x14ac:dyDescent="0.2">
      <c r="A9018" s="2" t="s">
        <v>734</v>
      </c>
      <c r="B9018" s="124" t="s">
        <v>11273</v>
      </c>
      <c r="C9018" s="124"/>
      <c r="D9018" s="126">
        <v>1.65</v>
      </c>
      <c r="E9018" s="124" t="s">
        <v>771</v>
      </c>
      <c r="F9018" s="124">
        <v>-2</v>
      </c>
      <c r="G9018" s="2" t="s">
        <v>21603</v>
      </c>
      <c r="H9018" s="130"/>
      <c r="I9018" s="134"/>
      <c r="J9018" s="123">
        <f>IF(OR(tbl_Metraj22[[#This Row],[TARIH]]="",tbl_Metraj22[[#This Row],[TARIH]]="-"),0,IF(tbl_Metraj22[[#This Row],[YUZDE]]=0,tbl_Metraj22[[#This Row],[METRAJ_BETON]],tbl_Metraj22[[#This Row],[YUZDE]]*tbl_Metraj22[[#This Row],[METRAJ_BETON]]))</f>
        <v>0</v>
      </c>
      <c r="K9018" s="2" t="s">
        <v>22776</v>
      </c>
    </row>
    <row r="9019" spans="1:11" ht="14.25" x14ac:dyDescent="0.2">
      <c r="A9019" s="2" t="s">
        <v>734</v>
      </c>
      <c r="B9019" s="124" t="s">
        <v>11274</v>
      </c>
      <c r="C9019" s="124"/>
      <c r="D9019" s="126">
        <v>1.61</v>
      </c>
      <c r="E9019" s="124" t="s">
        <v>771</v>
      </c>
      <c r="F9019" s="124">
        <v>-2</v>
      </c>
      <c r="G9019" s="2" t="s">
        <v>21604</v>
      </c>
      <c r="H9019" s="130"/>
      <c r="I9019" s="134"/>
      <c r="J9019" s="123">
        <f>IF(OR(tbl_Metraj22[[#This Row],[TARIH]]="",tbl_Metraj22[[#This Row],[TARIH]]="-"),0,IF(tbl_Metraj22[[#This Row],[YUZDE]]=0,tbl_Metraj22[[#This Row],[METRAJ_BETON]],tbl_Metraj22[[#This Row],[YUZDE]]*tbl_Metraj22[[#This Row],[METRAJ_BETON]]))</f>
        <v>0</v>
      </c>
      <c r="K9019" s="2" t="e">
        <v>#N/A</v>
      </c>
    </row>
    <row r="9020" spans="1:11" ht="14.25" x14ac:dyDescent="0.2">
      <c r="A9020" s="2" t="s">
        <v>734</v>
      </c>
      <c r="B9020" s="124" t="s">
        <v>11276</v>
      </c>
      <c r="C9020" s="124"/>
      <c r="D9020" s="126">
        <v>0.53</v>
      </c>
      <c r="E9020" s="124" t="s">
        <v>771</v>
      </c>
      <c r="F9020" s="124">
        <v>-2</v>
      </c>
      <c r="G9020" s="2" t="s">
        <v>21605</v>
      </c>
      <c r="H9020" s="130"/>
      <c r="I9020" s="134"/>
      <c r="J9020" s="123">
        <f>IF(OR(tbl_Metraj22[[#This Row],[TARIH]]="",tbl_Metraj22[[#This Row],[TARIH]]="-"),0,IF(tbl_Metraj22[[#This Row],[YUZDE]]=0,tbl_Metraj22[[#This Row],[METRAJ_BETON]],tbl_Metraj22[[#This Row],[YUZDE]]*tbl_Metraj22[[#This Row],[METRAJ_BETON]]))</f>
        <v>0</v>
      </c>
      <c r="K9020" s="2" t="s">
        <v>22777</v>
      </c>
    </row>
    <row r="9021" spans="1:11" ht="14.25" x14ac:dyDescent="0.2">
      <c r="A9021" s="2" t="s">
        <v>734</v>
      </c>
      <c r="B9021" s="124" t="s">
        <v>11277</v>
      </c>
      <c r="C9021" s="124"/>
      <c r="D9021" s="126">
        <v>0.56000000000000005</v>
      </c>
      <c r="E9021" s="124" t="s">
        <v>771</v>
      </c>
      <c r="F9021" s="124">
        <v>-2</v>
      </c>
      <c r="G9021" s="2" t="s">
        <v>21606</v>
      </c>
      <c r="H9021" s="130"/>
      <c r="I9021" s="134"/>
      <c r="J9021" s="123">
        <f>IF(OR(tbl_Metraj22[[#This Row],[TARIH]]="",tbl_Metraj22[[#This Row],[TARIH]]="-"),0,IF(tbl_Metraj22[[#This Row],[YUZDE]]=0,tbl_Metraj22[[#This Row],[METRAJ_BETON]],tbl_Metraj22[[#This Row],[YUZDE]]*tbl_Metraj22[[#This Row],[METRAJ_BETON]]))</f>
        <v>0</v>
      </c>
      <c r="K9021" s="2" t="e">
        <v>#N/A</v>
      </c>
    </row>
    <row r="9022" spans="1:11" ht="14.25" x14ac:dyDescent="0.2">
      <c r="A9022" s="2" t="s">
        <v>734</v>
      </c>
      <c r="B9022" s="124" t="s">
        <v>11278</v>
      </c>
      <c r="C9022" s="124"/>
      <c r="D9022" s="126">
        <v>0.78</v>
      </c>
      <c r="E9022" s="124" t="s">
        <v>771</v>
      </c>
      <c r="F9022" s="124">
        <v>-2</v>
      </c>
      <c r="G9022" s="2" t="s">
        <v>21607</v>
      </c>
      <c r="H9022" s="130"/>
      <c r="I9022" s="134"/>
      <c r="J9022" s="123">
        <f>IF(OR(tbl_Metraj22[[#This Row],[TARIH]]="",tbl_Metraj22[[#This Row],[TARIH]]="-"),0,IF(tbl_Metraj22[[#This Row],[YUZDE]]=0,tbl_Metraj22[[#This Row],[METRAJ_BETON]],tbl_Metraj22[[#This Row],[YUZDE]]*tbl_Metraj22[[#This Row],[METRAJ_BETON]]))</f>
        <v>0</v>
      </c>
      <c r="K9022" s="2" t="s">
        <v>22778</v>
      </c>
    </row>
    <row r="9023" spans="1:11" ht="14.25" x14ac:dyDescent="0.2">
      <c r="A9023" s="2" t="s">
        <v>734</v>
      </c>
      <c r="B9023" s="124" t="s">
        <v>11279</v>
      </c>
      <c r="C9023" s="124"/>
      <c r="D9023" s="126">
        <v>0.28999999999999998</v>
      </c>
      <c r="E9023" s="124" t="s">
        <v>771</v>
      </c>
      <c r="F9023" s="124">
        <v>-2</v>
      </c>
      <c r="G9023" s="2" t="s">
        <v>21608</v>
      </c>
      <c r="H9023" s="130"/>
      <c r="I9023" s="134"/>
      <c r="J9023" s="123">
        <f>IF(OR(tbl_Metraj22[[#This Row],[TARIH]]="",tbl_Metraj22[[#This Row],[TARIH]]="-"),0,IF(tbl_Metraj22[[#This Row],[YUZDE]]=0,tbl_Metraj22[[#This Row],[METRAJ_BETON]],tbl_Metraj22[[#This Row],[YUZDE]]*tbl_Metraj22[[#This Row],[METRAJ_BETON]]))</f>
        <v>0</v>
      </c>
      <c r="K9023" s="2" t="s">
        <v>22892</v>
      </c>
    </row>
    <row r="9024" spans="1:11" ht="14.25" x14ac:dyDescent="0.2">
      <c r="A9024" s="2" t="s">
        <v>734</v>
      </c>
      <c r="B9024" s="124" t="s">
        <v>11282</v>
      </c>
      <c r="C9024" s="124"/>
      <c r="D9024" s="126">
        <v>5.46</v>
      </c>
      <c r="E9024" s="124" t="s">
        <v>771</v>
      </c>
      <c r="F9024" s="124">
        <v>-2</v>
      </c>
      <c r="G9024" s="2" t="s">
        <v>21609</v>
      </c>
      <c r="H9024" s="130"/>
      <c r="I9024" s="134"/>
      <c r="J9024" s="123">
        <f>IF(OR(tbl_Metraj22[[#This Row],[TARIH]]="",tbl_Metraj22[[#This Row],[TARIH]]="-"),0,IF(tbl_Metraj22[[#This Row],[YUZDE]]=0,tbl_Metraj22[[#This Row],[METRAJ_BETON]],tbl_Metraj22[[#This Row],[YUZDE]]*tbl_Metraj22[[#This Row],[METRAJ_BETON]]))</f>
        <v>0</v>
      </c>
      <c r="K9024" s="2" t="s">
        <v>22795</v>
      </c>
    </row>
    <row r="9025" spans="1:11" ht="14.25" x14ac:dyDescent="0.2">
      <c r="A9025" s="2" t="s">
        <v>734</v>
      </c>
      <c r="B9025" s="124" t="s">
        <v>11283</v>
      </c>
      <c r="C9025" s="124"/>
      <c r="D9025" s="126">
        <v>3.12</v>
      </c>
      <c r="E9025" s="124" t="s">
        <v>771</v>
      </c>
      <c r="F9025" s="124">
        <v>-2</v>
      </c>
      <c r="G9025" s="2" t="s">
        <v>21610</v>
      </c>
      <c r="H9025" s="130"/>
      <c r="I9025" s="134"/>
      <c r="J9025" s="123">
        <f>IF(OR(tbl_Metraj22[[#This Row],[TARIH]]="",tbl_Metraj22[[#This Row],[TARIH]]="-"),0,IF(tbl_Metraj22[[#This Row],[YUZDE]]=0,tbl_Metraj22[[#This Row],[METRAJ_BETON]],tbl_Metraj22[[#This Row],[YUZDE]]*tbl_Metraj22[[#This Row],[METRAJ_BETON]]))</f>
        <v>0</v>
      </c>
      <c r="K9025" s="2" t="s">
        <v>22859</v>
      </c>
    </row>
    <row r="9026" spans="1:11" ht="14.25" x14ac:dyDescent="0.2">
      <c r="A9026" s="2" t="s">
        <v>734</v>
      </c>
      <c r="B9026" s="124" t="s">
        <v>11284</v>
      </c>
      <c r="C9026" s="124"/>
      <c r="D9026" s="126">
        <v>0.78</v>
      </c>
      <c r="E9026" s="124" t="s">
        <v>771</v>
      </c>
      <c r="F9026" s="124">
        <v>-2</v>
      </c>
      <c r="G9026" s="2" t="s">
        <v>21611</v>
      </c>
      <c r="H9026" s="130"/>
      <c r="I9026" s="134"/>
      <c r="J9026" s="123">
        <f>IF(OR(tbl_Metraj22[[#This Row],[TARIH]]="",tbl_Metraj22[[#This Row],[TARIH]]="-"),0,IF(tbl_Metraj22[[#This Row],[YUZDE]]=0,tbl_Metraj22[[#This Row],[METRAJ_BETON]],tbl_Metraj22[[#This Row],[YUZDE]]*tbl_Metraj22[[#This Row],[METRAJ_BETON]]))</f>
        <v>0</v>
      </c>
      <c r="K9026" s="2" t="s">
        <v>22773</v>
      </c>
    </row>
    <row r="9027" spans="1:11" ht="14.25" x14ac:dyDescent="0.2">
      <c r="A9027" s="2" t="s">
        <v>734</v>
      </c>
      <c r="B9027" s="124" t="s">
        <v>11285</v>
      </c>
      <c r="C9027" s="124"/>
      <c r="D9027" s="126">
        <v>0.53</v>
      </c>
      <c r="E9027" s="124" t="s">
        <v>771</v>
      </c>
      <c r="F9027" s="124">
        <v>-2</v>
      </c>
      <c r="G9027" s="2" t="s">
        <v>21612</v>
      </c>
      <c r="H9027" s="130"/>
      <c r="I9027" s="134"/>
      <c r="J9027" s="123">
        <f>IF(OR(tbl_Metraj22[[#This Row],[TARIH]]="",tbl_Metraj22[[#This Row],[TARIH]]="-"),0,IF(tbl_Metraj22[[#This Row],[YUZDE]]=0,tbl_Metraj22[[#This Row],[METRAJ_BETON]],tbl_Metraj22[[#This Row],[YUZDE]]*tbl_Metraj22[[#This Row],[METRAJ_BETON]]))</f>
        <v>0</v>
      </c>
      <c r="K9027" s="2" t="s">
        <v>22752</v>
      </c>
    </row>
    <row r="9028" spans="1:11" ht="14.25" x14ac:dyDescent="0.2">
      <c r="A9028" s="2" t="s">
        <v>734</v>
      </c>
      <c r="B9028" s="124" t="s">
        <v>11286</v>
      </c>
      <c r="C9028" s="124"/>
      <c r="D9028" s="126">
        <v>0.53</v>
      </c>
      <c r="E9028" s="124" t="s">
        <v>771</v>
      </c>
      <c r="F9028" s="124">
        <v>-2</v>
      </c>
      <c r="G9028" s="2" t="s">
        <v>21613</v>
      </c>
      <c r="H9028" s="130"/>
      <c r="I9028" s="134"/>
      <c r="J9028" s="123">
        <f>IF(OR(tbl_Metraj22[[#This Row],[TARIH]]="",tbl_Metraj22[[#This Row],[TARIH]]="-"),0,IF(tbl_Metraj22[[#This Row],[YUZDE]]=0,tbl_Metraj22[[#This Row],[METRAJ_BETON]],tbl_Metraj22[[#This Row],[YUZDE]]*tbl_Metraj22[[#This Row],[METRAJ_BETON]]))</f>
        <v>0</v>
      </c>
      <c r="K9028" s="2" t="s">
        <v>22775</v>
      </c>
    </row>
    <row r="9029" spans="1:11" ht="14.25" x14ac:dyDescent="0.2">
      <c r="A9029" s="2" t="s">
        <v>734</v>
      </c>
      <c r="B9029" s="124" t="s">
        <v>11287</v>
      </c>
      <c r="C9029" s="124"/>
      <c r="D9029" s="126">
        <v>0.56000000000000005</v>
      </c>
      <c r="E9029" s="124" t="s">
        <v>771</v>
      </c>
      <c r="F9029" s="124">
        <v>-2</v>
      </c>
      <c r="G9029" s="2" t="s">
        <v>21614</v>
      </c>
      <c r="H9029" s="130"/>
      <c r="I9029" s="134"/>
      <c r="J9029" s="123">
        <f>IF(OR(tbl_Metraj22[[#This Row],[TARIH]]="",tbl_Metraj22[[#This Row],[TARIH]]="-"),0,IF(tbl_Metraj22[[#This Row],[YUZDE]]=0,tbl_Metraj22[[#This Row],[METRAJ_BETON]],tbl_Metraj22[[#This Row],[YUZDE]]*tbl_Metraj22[[#This Row],[METRAJ_BETON]]))</f>
        <v>0</v>
      </c>
      <c r="K9029" s="2" t="e">
        <v>#N/A</v>
      </c>
    </row>
    <row r="9030" spans="1:11" ht="14.25" x14ac:dyDescent="0.2">
      <c r="A9030" s="2" t="s">
        <v>734</v>
      </c>
      <c r="B9030" s="124" t="s">
        <v>11288</v>
      </c>
      <c r="C9030" s="124"/>
      <c r="D9030" s="126">
        <v>0.56000000000000005</v>
      </c>
      <c r="E9030" s="124" t="s">
        <v>771</v>
      </c>
      <c r="F9030" s="124">
        <v>-2</v>
      </c>
      <c r="G9030" s="2" t="s">
        <v>21615</v>
      </c>
      <c r="H9030" s="130"/>
      <c r="I9030" s="134"/>
      <c r="J9030" s="123">
        <f>IF(OR(tbl_Metraj22[[#This Row],[TARIH]]="",tbl_Metraj22[[#This Row],[TARIH]]="-"),0,IF(tbl_Metraj22[[#This Row],[YUZDE]]=0,tbl_Metraj22[[#This Row],[METRAJ_BETON]],tbl_Metraj22[[#This Row],[YUZDE]]*tbl_Metraj22[[#This Row],[METRAJ_BETON]]))</f>
        <v>0</v>
      </c>
      <c r="K9030" s="2" t="e">
        <v>#N/A</v>
      </c>
    </row>
    <row r="9031" spans="1:11" ht="14.25" x14ac:dyDescent="0.2">
      <c r="A9031" s="2" t="s">
        <v>734</v>
      </c>
      <c r="B9031" s="124" t="s">
        <v>11289</v>
      </c>
      <c r="C9031" s="124"/>
      <c r="D9031" s="126">
        <v>1.97</v>
      </c>
      <c r="E9031" s="124" t="s">
        <v>771</v>
      </c>
      <c r="F9031" s="124">
        <v>-2</v>
      </c>
      <c r="G9031" s="2" t="s">
        <v>21616</v>
      </c>
      <c r="H9031" s="130"/>
      <c r="I9031" s="134"/>
      <c r="J9031" s="123">
        <f>IF(OR(tbl_Metraj22[[#This Row],[TARIH]]="",tbl_Metraj22[[#This Row],[TARIH]]="-"),0,IF(tbl_Metraj22[[#This Row],[YUZDE]]=0,tbl_Metraj22[[#This Row],[METRAJ_BETON]],tbl_Metraj22[[#This Row],[YUZDE]]*tbl_Metraj22[[#This Row],[METRAJ_BETON]]))</f>
        <v>0</v>
      </c>
      <c r="K9031" s="2" t="s">
        <v>22755</v>
      </c>
    </row>
    <row r="9032" spans="1:11" ht="14.25" x14ac:dyDescent="0.2">
      <c r="A9032" s="2" t="s">
        <v>734</v>
      </c>
      <c r="B9032" s="124" t="s">
        <v>11290</v>
      </c>
      <c r="C9032" s="124"/>
      <c r="D9032" s="126">
        <v>1.62</v>
      </c>
      <c r="E9032" s="124" t="s">
        <v>771</v>
      </c>
      <c r="F9032" s="124">
        <v>-2</v>
      </c>
      <c r="G9032" s="2" t="s">
        <v>21617</v>
      </c>
      <c r="H9032" s="130"/>
      <c r="I9032" s="134"/>
      <c r="J9032" s="123">
        <f>IF(OR(tbl_Metraj22[[#This Row],[TARIH]]="",tbl_Metraj22[[#This Row],[TARIH]]="-"),0,IF(tbl_Metraj22[[#This Row],[YUZDE]]=0,tbl_Metraj22[[#This Row],[METRAJ_BETON]],tbl_Metraj22[[#This Row],[YUZDE]]*tbl_Metraj22[[#This Row],[METRAJ_BETON]]))</f>
        <v>0</v>
      </c>
      <c r="K9032" s="2" t="s">
        <v>22759</v>
      </c>
    </row>
    <row r="9033" spans="1:11" ht="14.25" x14ac:dyDescent="0.2">
      <c r="A9033" s="2" t="s">
        <v>734</v>
      </c>
      <c r="B9033" s="124" t="s">
        <v>11291</v>
      </c>
      <c r="C9033" s="124"/>
      <c r="D9033" s="126">
        <v>0.66</v>
      </c>
      <c r="E9033" s="124" t="s">
        <v>771</v>
      </c>
      <c r="F9033" s="124">
        <v>-2</v>
      </c>
      <c r="G9033" s="2" t="s">
        <v>21618</v>
      </c>
      <c r="H9033" s="130"/>
      <c r="I9033" s="134"/>
      <c r="J9033" s="123">
        <f>IF(OR(tbl_Metraj22[[#This Row],[TARIH]]="",tbl_Metraj22[[#This Row],[TARIH]]="-"),0,IF(tbl_Metraj22[[#This Row],[YUZDE]]=0,tbl_Metraj22[[#This Row],[METRAJ_BETON]],tbl_Metraj22[[#This Row],[YUZDE]]*tbl_Metraj22[[#This Row],[METRAJ_BETON]]))</f>
        <v>0</v>
      </c>
      <c r="K9033" s="2" t="e">
        <v>#N/A</v>
      </c>
    </row>
    <row r="9034" spans="1:11" ht="14.25" x14ac:dyDescent="0.2">
      <c r="A9034" s="2" t="s">
        <v>734</v>
      </c>
      <c r="B9034" s="124" t="s">
        <v>11292</v>
      </c>
      <c r="C9034" s="124"/>
      <c r="D9034" s="126">
        <v>1.08</v>
      </c>
      <c r="E9034" s="124" t="s">
        <v>771</v>
      </c>
      <c r="F9034" s="124">
        <v>-2</v>
      </c>
      <c r="G9034" s="2" t="s">
        <v>21619</v>
      </c>
      <c r="H9034" s="130"/>
      <c r="I9034" s="134"/>
      <c r="J9034" s="123">
        <f>IF(OR(tbl_Metraj22[[#This Row],[TARIH]]="",tbl_Metraj22[[#This Row],[TARIH]]="-"),0,IF(tbl_Metraj22[[#This Row],[YUZDE]]=0,tbl_Metraj22[[#This Row],[METRAJ_BETON]],tbl_Metraj22[[#This Row],[YUZDE]]*tbl_Metraj22[[#This Row],[METRAJ_BETON]]))</f>
        <v>0</v>
      </c>
      <c r="K9034" s="2" t="s">
        <v>22762</v>
      </c>
    </row>
    <row r="9035" spans="1:11" ht="14.25" x14ac:dyDescent="0.2">
      <c r="A9035" s="2" t="s">
        <v>734</v>
      </c>
      <c r="B9035" s="124" t="s">
        <v>11293</v>
      </c>
      <c r="C9035" s="124"/>
      <c r="D9035" s="126">
        <v>0.57999999999999996</v>
      </c>
      <c r="E9035" s="124" t="s">
        <v>771</v>
      </c>
      <c r="F9035" s="124">
        <v>-2</v>
      </c>
      <c r="G9035" s="2" t="s">
        <v>21620</v>
      </c>
      <c r="H9035" s="130"/>
      <c r="I9035" s="134"/>
      <c r="J9035" s="123">
        <f>IF(OR(tbl_Metraj22[[#This Row],[TARIH]]="",tbl_Metraj22[[#This Row],[TARIH]]="-"),0,IF(tbl_Metraj22[[#This Row],[YUZDE]]=0,tbl_Metraj22[[#This Row],[METRAJ_BETON]],tbl_Metraj22[[#This Row],[YUZDE]]*tbl_Metraj22[[#This Row],[METRAJ_BETON]]))</f>
        <v>0</v>
      </c>
      <c r="K9035" s="2" t="e">
        <v>#N/A</v>
      </c>
    </row>
    <row r="9036" spans="1:11" ht="14.25" x14ac:dyDescent="0.2">
      <c r="A9036" s="2" t="s">
        <v>734</v>
      </c>
      <c r="B9036" s="124" t="s">
        <v>11294</v>
      </c>
      <c r="C9036" s="124"/>
      <c r="D9036" s="126">
        <v>0.68</v>
      </c>
      <c r="E9036" s="124" t="s">
        <v>771</v>
      </c>
      <c r="F9036" s="124">
        <v>-2</v>
      </c>
      <c r="G9036" s="2" t="s">
        <v>21621</v>
      </c>
      <c r="H9036" s="130"/>
      <c r="I9036" s="134"/>
      <c r="J9036" s="123">
        <f>IF(OR(tbl_Metraj22[[#This Row],[TARIH]]="",tbl_Metraj22[[#This Row],[TARIH]]="-"),0,IF(tbl_Metraj22[[#This Row],[YUZDE]]=0,tbl_Metraj22[[#This Row],[METRAJ_BETON]],tbl_Metraj22[[#This Row],[YUZDE]]*tbl_Metraj22[[#This Row],[METRAJ_BETON]]))</f>
        <v>0</v>
      </c>
      <c r="K9036" s="2" t="s">
        <v>22794</v>
      </c>
    </row>
    <row r="9037" spans="1:11" ht="14.25" x14ac:dyDescent="0.2">
      <c r="A9037" s="2" t="s">
        <v>734</v>
      </c>
      <c r="B9037" s="124" t="s">
        <v>11295</v>
      </c>
      <c r="C9037" s="124"/>
      <c r="D9037" s="126">
        <v>1.32</v>
      </c>
      <c r="E9037" s="124" t="s">
        <v>771</v>
      </c>
      <c r="F9037" s="124">
        <v>-2</v>
      </c>
      <c r="G9037" s="2" t="s">
        <v>21622</v>
      </c>
      <c r="H9037" s="130"/>
      <c r="I9037" s="134"/>
      <c r="J9037" s="123">
        <f>IF(OR(tbl_Metraj22[[#This Row],[TARIH]]="",tbl_Metraj22[[#This Row],[TARIH]]="-"),0,IF(tbl_Metraj22[[#This Row],[YUZDE]]=0,tbl_Metraj22[[#This Row],[METRAJ_BETON]],tbl_Metraj22[[#This Row],[YUZDE]]*tbl_Metraj22[[#This Row],[METRAJ_BETON]]))</f>
        <v>0</v>
      </c>
      <c r="K9037" s="2" t="s">
        <v>22806</v>
      </c>
    </row>
    <row r="9038" spans="1:11" ht="14.25" x14ac:dyDescent="0.2">
      <c r="A9038" s="2" t="s">
        <v>734</v>
      </c>
      <c r="B9038" s="124" t="s">
        <v>11296</v>
      </c>
      <c r="C9038" s="124"/>
      <c r="D9038" s="126">
        <v>3.99</v>
      </c>
      <c r="E9038" s="124" t="s">
        <v>771</v>
      </c>
      <c r="F9038" s="124">
        <v>-2</v>
      </c>
      <c r="G9038" s="2" t="s">
        <v>21623</v>
      </c>
      <c r="H9038" s="130"/>
      <c r="I9038" s="134"/>
      <c r="J9038" s="123">
        <f>IF(OR(tbl_Metraj22[[#This Row],[TARIH]]="",tbl_Metraj22[[#This Row],[TARIH]]="-"),0,IF(tbl_Metraj22[[#This Row],[YUZDE]]=0,tbl_Metraj22[[#This Row],[METRAJ_BETON]],tbl_Metraj22[[#This Row],[YUZDE]]*tbl_Metraj22[[#This Row],[METRAJ_BETON]]))</f>
        <v>0</v>
      </c>
      <c r="K9038" s="2" t="s">
        <v>22779</v>
      </c>
    </row>
    <row r="9039" spans="1:11" ht="14.25" x14ac:dyDescent="0.2">
      <c r="A9039" s="2" t="s">
        <v>734</v>
      </c>
      <c r="B9039" s="124" t="s">
        <v>11297</v>
      </c>
      <c r="C9039" s="124"/>
      <c r="D9039" s="126">
        <v>1.47</v>
      </c>
      <c r="E9039" s="124" t="s">
        <v>771</v>
      </c>
      <c r="F9039" s="124">
        <v>-2</v>
      </c>
      <c r="G9039" s="2" t="s">
        <v>21624</v>
      </c>
      <c r="H9039" s="130"/>
      <c r="I9039" s="134"/>
      <c r="J9039" s="123">
        <f>IF(OR(tbl_Metraj22[[#This Row],[TARIH]]="",tbl_Metraj22[[#This Row],[TARIH]]="-"),0,IF(tbl_Metraj22[[#This Row],[YUZDE]]=0,tbl_Metraj22[[#This Row],[METRAJ_BETON]],tbl_Metraj22[[#This Row],[YUZDE]]*tbl_Metraj22[[#This Row],[METRAJ_BETON]]))</f>
        <v>0</v>
      </c>
      <c r="K9039" s="2" t="s">
        <v>22750</v>
      </c>
    </row>
    <row r="9040" spans="1:11" ht="14.25" x14ac:dyDescent="0.2">
      <c r="A9040" s="2" t="s">
        <v>734</v>
      </c>
      <c r="B9040" s="124" t="s">
        <v>11298</v>
      </c>
      <c r="C9040" s="124"/>
      <c r="D9040" s="126">
        <v>1.55</v>
      </c>
      <c r="E9040" s="124" t="s">
        <v>771</v>
      </c>
      <c r="F9040" s="124">
        <v>-2</v>
      </c>
      <c r="G9040" s="2" t="s">
        <v>21625</v>
      </c>
      <c r="H9040" s="130"/>
      <c r="I9040" s="134"/>
      <c r="J9040" s="123">
        <f>IF(OR(tbl_Metraj22[[#This Row],[TARIH]]="",tbl_Metraj22[[#This Row],[TARIH]]="-"),0,IF(tbl_Metraj22[[#This Row],[YUZDE]]=0,tbl_Metraj22[[#This Row],[METRAJ_BETON]],tbl_Metraj22[[#This Row],[YUZDE]]*tbl_Metraj22[[#This Row],[METRAJ_BETON]]))</f>
        <v>0</v>
      </c>
      <c r="K9040" s="2" t="s">
        <v>22799</v>
      </c>
    </row>
    <row r="9041" spans="1:11" ht="14.25" x14ac:dyDescent="0.2">
      <c r="A9041" s="2" t="s">
        <v>734</v>
      </c>
      <c r="B9041" s="124" t="s">
        <v>11299</v>
      </c>
      <c r="C9041" s="124"/>
      <c r="D9041" s="126">
        <v>1.57</v>
      </c>
      <c r="E9041" s="124" t="s">
        <v>771</v>
      </c>
      <c r="F9041" s="124">
        <v>-2</v>
      </c>
      <c r="G9041" s="2" t="s">
        <v>21626</v>
      </c>
      <c r="H9041" s="130"/>
      <c r="I9041" s="134"/>
      <c r="J9041" s="123">
        <f>IF(OR(tbl_Metraj22[[#This Row],[TARIH]]="",tbl_Metraj22[[#This Row],[TARIH]]="-"),0,IF(tbl_Metraj22[[#This Row],[YUZDE]]=0,tbl_Metraj22[[#This Row],[METRAJ_BETON]],tbl_Metraj22[[#This Row],[YUZDE]]*tbl_Metraj22[[#This Row],[METRAJ_BETON]]))</f>
        <v>0</v>
      </c>
      <c r="K9041" s="2" t="s">
        <v>22860</v>
      </c>
    </row>
    <row r="9042" spans="1:11" ht="14.25" x14ac:dyDescent="0.2">
      <c r="A9042" s="2" t="s">
        <v>734</v>
      </c>
      <c r="B9042" s="124" t="s">
        <v>11300</v>
      </c>
      <c r="C9042" s="124"/>
      <c r="D9042" s="126">
        <v>1.17</v>
      </c>
      <c r="E9042" s="124" t="s">
        <v>771</v>
      </c>
      <c r="F9042" s="124">
        <v>-2</v>
      </c>
      <c r="G9042" s="2" t="s">
        <v>21627</v>
      </c>
      <c r="H9042" s="130"/>
      <c r="I9042" s="134"/>
      <c r="J9042" s="123">
        <f>IF(OR(tbl_Metraj22[[#This Row],[TARIH]]="",tbl_Metraj22[[#This Row],[TARIH]]="-"),0,IF(tbl_Metraj22[[#This Row],[YUZDE]]=0,tbl_Metraj22[[#This Row],[METRAJ_BETON]],tbl_Metraj22[[#This Row],[YUZDE]]*tbl_Metraj22[[#This Row],[METRAJ_BETON]]))</f>
        <v>0</v>
      </c>
      <c r="K9042" s="2" t="s">
        <v>22760</v>
      </c>
    </row>
    <row r="9043" spans="1:11" ht="14.25" x14ac:dyDescent="0.2">
      <c r="A9043" s="2" t="s">
        <v>734</v>
      </c>
      <c r="B9043" s="124" t="s">
        <v>11301</v>
      </c>
      <c r="C9043" s="124"/>
      <c r="D9043" s="126">
        <v>1.08</v>
      </c>
      <c r="E9043" s="124" t="s">
        <v>771</v>
      </c>
      <c r="F9043" s="124">
        <v>-2</v>
      </c>
      <c r="G9043" s="2" t="s">
        <v>21628</v>
      </c>
      <c r="H9043" s="130"/>
      <c r="I9043" s="134"/>
      <c r="J9043" s="123">
        <f>IF(OR(tbl_Metraj22[[#This Row],[TARIH]]="",tbl_Metraj22[[#This Row],[TARIH]]="-"),0,IF(tbl_Metraj22[[#This Row],[YUZDE]]=0,tbl_Metraj22[[#This Row],[METRAJ_BETON]],tbl_Metraj22[[#This Row],[YUZDE]]*tbl_Metraj22[[#This Row],[METRAJ_BETON]]))</f>
        <v>0</v>
      </c>
      <c r="K9043" s="2" t="s">
        <v>22761</v>
      </c>
    </row>
    <row r="9044" spans="1:11" ht="14.25" x14ac:dyDescent="0.2">
      <c r="A9044" s="2" t="s">
        <v>734</v>
      </c>
      <c r="B9044" s="124" t="s">
        <v>11302</v>
      </c>
      <c r="C9044" s="124"/>
      <c r="D9044" s="126">
        <v>1.37</v>
      </c>
      <c r="E9044" s="124" t="s">
        <v>771</v>
      </c>
      <c r="F9044" s="124">
        <v>-2</v>
      </c>
      <c r="G9044" s="2" t="s">
        <v>21629</v>
      </c>
      <c r="H9044" s="130"/>
      <c r="I9044" s="134"/>
      <c r="J9044" s="123">
        <f>IF(OR(tbl_Metraj22[[#This Row],[TARIH]]="",tbl_Metraj22[[#This Row],[TARIH]]="-"),0,IF(tbl_Metraj22[[#This Row],[YUZDE]]=0,tbl_Metraj22[[#This Row],[METRAJ_BETON]],tbl_Metraj22[[#This Row],[YUZDE]]*tbl_Metraj22[[#This Row],[METRAJ_BETON]]))</f>
        <v>0</v>
      </c>
      <c r="K9044" s="2" t="s">
        <v>22884</v>
      </c>
    </row>
    <row r="9045" spans="1:11" ht="14.25" x14ac:dyDescent="0.2">
      <c r="A9045" s="2" t="s">
        <v>734</v>
      </c>
      <c r="B9045" s="124" t="s">
        <v>11303</v>
      </c>
      <c r="C9045" s="124"/>
      <c r="D9045" s="126">
        <v>1.46</v>
      </c>
      <c r="E9045" s="124" t="s">
        <v>771</v>
      </c>
      <c r="F9045" s="124">
        <v>-2</v>
      </c>
      <c r="G9045" s="2" t="s">
        <v>21630</v>
      </c>
      <c r="H9045" s="130"/>
      <c r="I9045" s="134"/>
      <c r="J9045" s="123">
        <f>IF(OR(tbl_Metraj22[[#This Row],[TARIH]]="",tbl_Metraj22[[#This Row],[TARIH]]="-"),0,IF(tbl_Metraj22[[#This Row],[YUZDE]]=0,tbl_Metraj22[[#This Row],[METRAJ_BETON]],tbl_Metraj22[[#This Row],[YUZDE]]*tbl_Metraj22[[#This Row],[METRAJ_BETON]]))</f>
        <v>0</v>
      </c>
      <c r="K9045" s="2" t="s">
        <v>22861</v>
      </c>
    </row>
    <row r="9046" spans="1:11" ht="14.25" x14ac:dyDescent="0.2">
      <c r="A9046" s="2" t="s">
        <v>734</v>
      </c>
      <c r="B9046" s="124" t="s">
        <v>11304</v>
      </c>
      <c r="C9046" s="124"/>
      <c r="D9046" s="126">
        <v>1.89</v>
      </c>
      <c r="E9046" s="124" t="s">
        <v>771</v>
      </c>
      <c r="F9046" s="124">
        <v>-2</v>
      </c>
      <c r="G9046" s="2" t="s">
        <v>21631</v>
      </c>
      <c r="H9046" s="130"/>
      <c r="I9046" s="134"/>
      <c r="J9046" s="123">
        <f>IF(OR(tbl_Metraj22[[#This Row],[TARIH]]="",tbl_Metraj22[[#This Row],[TARIH]]="-"),0,IF(tbl_Metraj22[[#This Row],[YUZDE]]=0,tbl_Metraj22[[#This Row],[METRAJ_BETON]],tbl_Metraj22[[#This Row],[YUZDE]]*tbl_Metraj22[[#This Row],[METRAJ_BETON]]))</f>
        <v>0</v>
      </c>
      <c r="K9046" s="2" t="s">
        <v>22767</v>
      </c>
    </row>
    <row r="9047" spans="1:11" ht="14.25" x14ac:dyDescent="0.2">
      <c r="A9047" s="2" t="s">
        <v>734</v>
      </c>
      <c r="B9047" s="124" t="s">
        <v>11305</v>
      </c>
      <c r="C9047" s="124"/>
      <c r="D9047" s="126">
        <v>0.61</v>
      </c>
      <c r="E9047" s="124" t="s">
        <v>771</v>
      </c>
      <c r="F9047" s="124">
        <v>-2</v>
      </c>
      <c r="G9047" s="2" t="s">
        <v>21632</v>
      </c>
      <c r="H9047" s="130"/>
      <c r="I9047" s="134"/>
      <c r="J9047" s="123">
        <f>IF(OR(tbl_Metraj22[[#This Row],[TARIH]]="",tbl_Metraj22[[#This Row],[TARIH]]="-"),0,IF(tbl_Metraj22[[#This Row],[YUZDE]]=0,tbl_Metraj22[[#This Row],[METRAJ_BETON]],tbl_Metraj22[[#This Row],[YUZDE]]*tbl_Metraj22[[#This Row],[METRAJ_BETON]]))</f>
        <v>0</v>
      </c>
      <c r="K9047" s="2" t="s">
        <v>22765</v>
      </c>
    </row>
    <row r="9048" spans="1:11" ht="14.25" x14ac:dyDescent="0.2">
      <c r="A9048" s="2" t="s">
        <v>734</v>
      </c>
      <c r="B9048" s="124" t="s">
        <v>11306</v>
      </c>
      <c r="C9048" s="124"/>
      <c r="D9048" s="126">
        <v>2.95</v>
      </c>
      <c r="E9048" s="124" t="s">
        <v>771</v>
      </c>
      <c r="F9048" s="124">
        <v>-2</v>
      </c>
      <c r="G9048" s="2" t="s">
        <v>21633</v>
      </c>
      <c r="H9048" s="130"/>
      <c r="I9048" s="134"/>
      <c r="J9048" s="123">
        <f>IF(OR(tbl_Metraj22[[#This Row],[TARIH]]="",tbl_Metraj22[[#This Row],[TARIH]]="-"),0,IF(tbl_Metraj22[[#This Row],[YUZDE]]=0,tbl_Metraj22[[#This Row],[METRAJ_BETON]],tbl_Metraj22[[#This Row],[YUZDE]]*tbl_Metraj22[[#This Row],[METRAJ_BETON]]))</f>
        <v>0</v>
      </c>
      <c r="K9048" s="2" t="e">
        <v>#N/A</v>
      </c>
    </row>
    <row r="9049" spans="1:11" ht="14.25" x14ac:dyDescent="0.2">
      <c r="A9049" s="2" t="s">
        <v>734</v>
      </c>
      <c r="B9049" s="124" t="s">
        <v>11307</v>
      </c>
      <c r="C9049" s="124"/>
      <c r="D9049" s="126">
        <v>1.34</v>
      </c>
      <c r="E9049" s="124" t="s">
        <v>771</v>
      </c>
      <c r="F9049" s="124">
        <v>-2</v>
      </c>
      <c r="G9049" s="2" t="s">
        <v>21634</v>
      </c>
      <c r="H9049" s="130"/>
      <c r="I9049" s="134"/>
      <c r="J9049" s="123">
        <f>IF(OR(tbl_Metraj22[[#This Row],[TARIH]]="",tbl_Metraj22[[#This Row],[TARIH]]="-"),0,IF(tbl_Metraj22[[#This Row],[YUZDE]]=0,tbl_Metraj22[[#This Row],[METRAJ_BETON]],tbl_Metraj22[[#This Row],[YUZDE]]*tbl_Metraj22[[#This Row],[METRAJ_BETON]]))</f>
        <v>0</v>
      </c>
      <c r="K9049" s="2" t="s">
        <v>22753</v>
      </c>
    </row>
    <row r="9050" spans="1:11" ht="14.25" x14ac:dyDescent="0.2">
      <c r="A9050" s="2" t="s">
        <v>734</v>
      </c>
      <c r="B9050" s="124" t="s">
        <v>11308</v>
      </c>
      <c r="C9050" s="124"/>
      <c r="D9050" s="126">
        <v>1.34</v>
      </c>
      <c r="E9050" s="124" t="s">
        <v>771</v>
      </c>
      <c r="F9050" s="124">
        <v>-2</v>
      </c>
      <c r="G9050" s="2" t="s">
        <v>21635</v>
      </c>
      <c r="H9050" s="130"/>
      <c r="I9050" s="134"/>
      <c r="J9050" s="123">
        <f>IF(OR(tbl_Metraj22[[#This Row],[TARIH]]="",tbl_Metraj22[[#This Row],[TARIH]]="-"),0,IF(tbl_Metraj22[[#This Row],[YUZDE]]=0,tbl_Metraj22[[#This Row],[METRAJ_BETON]],tbl_Metraj22[[#This Row],[YUZDE]]*tbl_Metraj22[[#This Row],[METRAJ_BETON]]))</f>
        <v>0</v>
      </c>
      <c r="K9050" s="2" t="s">
        <v>22774</v>
      </c>
    </row>
    <row r="9051" spans="1:11" ht="14.25" x14ac:dyDescent="0.2">
      <c r="A9051" s="2" t="s">
        <v>734</v>
      </c>
      <c r="B9051" s="124" t="s">
        <v>11309</v>
      </c>
      <c r="C9051" s="124"/>
      <c r="D9051" s="126">
        <v>6.55</v>
      </c>
      <c r="E9051" s="124" t="s">
        <v>771</v>
      </c>
      <c r="F9051" s="124">
        <v>-2</v>
      </c>
      <c r="G9051" s="2" t="s">
        <v>21636</v>
      </c>
      <c r="H9051" s="130"/>
      <c r="I9051" s="134"/>
      <c r="J9051" s="123">
        <f>IF(OR(tbl_Metraj22[[#This Row],[TARIH]]="",tbl_Metraj22[[#This Row],[TARIH]]="-"),0,IF(tbl_Metraj22[[#This Row],[YUZDE]]=0,tbl_Metraj22[[#This Row],[METRAJ_BETON]],tbl_Metraj22[[#This Row],[YUZDE]]*tbl_Metraj22[[#This Row],[METRAJ_BETON]]))</f>
        <v>0</v>
      </c>
      <c r="K9051" s="2" t="s">
        <v>22805</v>
      </c>
    </row>
    <row r="9052" spans="1:11" ht="14.25" x14ac:dyDescent="0.2">
      <c r="A9052" s="2" t="s">
        <v>734</v>
      </c>
      <c r="B9052" s="124" t="s">
        <v>11310</v>
      </c>
      <c r="C9052" s="124"/>
      <c r="D9052" s="126">
        <v>5.52</v>
      </c>
      <c r="E9052" s="124" t="s">
        <v>771</v>
      </c>
      <c r="F9052" s="124">
        <v>-2</v>
      </c>
      <c r="G9052" s="2" t="s">
        <v>21637</v>
      </c>
      <c r="H9052" s="130"/>
      <c r="I9052" s="134"/>
      <c r="J9052" s="123">
        <f>IF(OR(tbl_Metraj22[[#This Row],[TARIH]]="",tbl_Metraj22[[#This Row],[TARIH]]="-"),0,IF(tbl_Metraj22[[#This Row],[YUZDE]]=0,tbl_Metraj22[[#This Row],[METRAJ_BETON]],tbl_Metraj22[[#This Row],[YUZDE]]*tbl_Metraj22[[#This Row],[METRAJ_BETON]]))</f>
        <v>0</v>
      </c>
      <c r="K9052" s="2" t="s">
        <v>22833</v>
      </c>
    </row>
    <row r="9053" spans="1:11" ht="14.25" x14ac:dyDescent="0.2">
      <c r="A9053" s="2" t="s">
        <v>734</v>
      </c>
      <c r="B9053" s="124" t="s">
        <v>11311</v>
      </c>
      <c r="C9053" s="124"/>
      <c r="D9053" s="126">
        <v>3.07</v>
      </c>
      <c r="E9053" s="124" t="s">
        <v>771</v>
      </c>
      <c r="F9053" s="124">
        <v>-2</v>
      </c>
      <c r="G9053" s="2" t="s">
        <v>21638</v>
      </c>
      <c r="H9053" s="130"/>
      <c r="I9053" s="134"/>
      <c r="J9053" s="123">
        <f>IF(OR(tbl_Metraj22[[#This Row],[TARIH]]="",tbl_Metraj22[[#This Row],[TARIH]]="-"),0,IF(tbl_Metraj22[[#This Row],[YUZDE]]=0,tbl_Metraj22[[#This Row],[METRAJ_BETON]],tbl_Metraj22[[#This Row],[YUZDE]]*tbl_Metraj22[[#This Row],[METRAJ_BETON]]))</f>
        <v>0</v>
      </c>
      <c r="K9053" s="2" t="s">
        <v>22832</v>
      </c>
    </row>
    <row r="9054" spans="1:11" ht="14.25" x14ac:dyDescent="0.2">
      <c r="A9054" s="2" t="s">
        <v>734</v>
      </c>
      <c r="B9054" s="124" t="s">
        <v>11312</v>
      </c>
      <c r="C9054" s="124"/>
      <c r="D9054" s="126">
        <v>2.37</v>
      </c>
      <c r="E9054" s="124" t="s">
        <v>771</v>
      </c>
      <c r="F9054" s="124">
        <v>-2</v>
      </c>
      <c r="G9054" s="2" t="s">
        <v>21639</v>
      </c>
      <c r="H9054" s="130"/>
      <c r="I9054" s="134"/>
      <c r="J9054" s="123">
        <f>IF(OR(tbl_Metraj22[[#This Row],[TARIH]]="",tbl_Metraj22[[#This Row],[TARIH]]="-"),0,IF(tbl_Metraj22[[#This Row],[YUZDE]]=0,tbl_Metraj22[[#This Row],[METRAJ_BETON]],tbl_Metraj22[[#This Row],[YUZDE]]*tbl_Metraj22[[#This Row],[METRAJ_BETON]]))</f>
        <v>0</v>
      </c>
      <c r="K9054" s="2" t="s">
        <v>22763</v>
      </c>
    </row>
    <row r="9055" spans="1:11" ht="14.25" x14ac:dyDescent="0.2">
      <c r="A9055" s="2" t="s">
        <v>734</v>
      </c>
      <c r="B9055" s="124" t="s">
        <v>11313</v>
      </c>
      <c r="C9055" s="124"/>
      <c r="D9055" s="126">
        <v>2.06</v>
      </c>
      <c r="E9055" s="124" t="s">
        <v>771</v>
      </c>
      <c r="F9055" s="124">
        <v>-2</v>
      </c>
      <c r="G9055" s="2" t="s">
        <v>21640</v>
      </c>
      <c r="H9055" s="130"/>
      <c r="I9055" s="134"/>
      <c r="J9055" s="123">
        <f>IF(OR(tbl_Metraj22[[#This Row],[TARIH]]="",tbl_Metraj22[[#This Row],[TARIH]]="-"),0,IF(tbl_Metraj22[[#This Row],[YUZDE]]=0,tbl_Metraj22[[#This Row],[METRAJ_BETON]],tbl_Metraj22[[#This Row],[YUZDE]]*tbl_Metraj22[[#This Row],[METRAJ_BETON]]))</f>
        <v>0</v>
      </c>
      <c r="K9055" s="2" t="s">
        <v>22840</v>
      </c>
    </row>
    <row r="9056" spans="1:11" ht="14.25" x14ac:dyDescent="0.2">
      <c r="A9056" s="2" t="s">
        <v>734</v>
      </c>
      <c r="B9056" s="124" t="s">
        <v>11314</v>
      </c>
      <c r="C9056" s="124"/>
      <c r="D9056" s="126">
        <v>2.69</v>
      </c>
      <c r="E9056" s="124" t="s">
        <v>771</v>
      </c>
      <c r="F9056" s="124">
        <v>-2</v>
      </c>
      <c r="G9056" s="2" t="s">
        <v>21641</v>
      </c>
      <c r="H9056" s="130"/>
      <c r="I9056" s="134"/>
      <c r="J9056" s="123">
        <f>IF(OR(tbl_Metraj22[[#This Row],[TARIH]]="",tbl_Metraj22[[#This Row],[TARIH]]="-"),0,IF(tbl_Metraj22[[#This Row],[YUZDE]]=0,tbl_Metraj22[[#This Row],[METRAJ_BETON]],tbl_Metraj22[[#This Row],[YUZDE]]*tbl_Metraj22[[#This Row],[METRAJ_BETON]]))</f>
        <v>0</v>
      </c>
      <c r="K9056" s="2" t="s">
        <v>22758</v>
      </c>
    </row>
    <row r="9057" spans="1:11" ht="14.25" x14ac:dyDescent="0.2">
      <c r="A9057" s="2" t="s">
        <v>734</v>
      </c>
      <c r="B9057" s="124" t="s">
        <v>11315</v>
      </c>
      <c r="C9057" s="124"/>
      <c r="D9057" s="126">
        <v>1.7</v>
      </c>
      <c r="E9057" s="124" t="s">
        <v>771</v>
      </c>
      <c r="F9057" s="124">
        <v>-2</v>
      </c>
      <c r="G9057" s="2" t="s">
        <v>21642</v>
      </c>
      <c r="H9057" s="130"/>
      <c r="I9057" s="134"/>
      <c r="J9057" s="123">
        <f>IF(OR(tbl_Metraj22[[#This Row],[TARIH]]="",tbl_Metraj22[[#This Row],[TARIH]]="-"),0,IF(tbl_Metraj22[[#This Row],[YUZDE]]=0,tbl_Metraj22[[#This Row],[METRAJ_BETON]],tbl_Metraj22[[#This Row],[YUZDE]]*tbl_Metraj22[[#This Row],[METRAJ_BETON]]))</f>
        <v>0</v>
      </c>
      <c r="K9057" s="2" t="s">
        <v>22757</v>
      </c>
    </row>
    <row r="9058" spans="1:11" ht="14.25" x14ac:dyDescent="0.2">
      <c r="A9058" s="2" t="s">
        <v>734</v>
      </c>
      <c r="B9058" s="124" t="s">
        <v>11316</v>
      </c>
      <c r="C9058" s="124"/>
      <c r="D9058" s="126">
        <v>1.65</v>
      </c>
      <c r="E9058" s="124" t="s">
        <v>771</v>
      </c>
      <c r="F9058" s="124">
        <v>-2</v>
      </c>
      <c r="G9058" s="2" t="s">
        <v>21643</v>
      </c>
      <c r="H9058" s="130"/>
      <c r="I9058" s="134"/>
      <c r="J9058" s="123">
        <f>IF(OR(tbl_Metraj22[[#This Row],[TARIH]]="",tbl_Metraj22[[#This Row],[TARIH]]="-"),0,IF(tbl_Metraj22[[#This Row],[YUZDE]]=0,tbl_Metraj22[[#This Row],[METRAJ_BETON]],tbl_Metraj22[[#This Row],[YUZDE]]*tbl_Metraj22[[#This Row],[METRAJ_BETON]]))</f>
        <v>0</v>
      </c>
      <c r="K9058" s="2" t="s">
        <v>22811</v>
      </c>
    </row>
    <row r="9059" spans="1:11" ht="14.25" x14ac:dyDescent="0.2">
      <c r="A9059" s="2" t="s">
        <v>734</v>
      </c>
      <c r="B9059" s="124" t="s">
        <v>11317</v>
      </c>
      <c r="C9059" s="124"/>
      <c r="D9059" s="126">
        <v>1.23</v>
      </c>
      <c r="E9059" s="124" t="s">
        <v>771</v>
      </c>
      <c r="F9059" s="124">
        <v>-2</v>
      </c>
      <c r="G9059" s="2" t="s">
        <v>21644</v>
      </c>
      <c r="H9059" s="130"/>
      <c r="I9059" s="134"/>
      <c r="J9059" s="123">
        <f>IF(OR(tbl_Metraj22[[#This Row],[TARIH]]="",tbl_Metraj22[[#This Row],[TARIH]]="-"),0,IF(tbl_Metraj22[[#This Row],[YUZDE]]=0,tbl_Metraj22[[#This Row],[METRAJ_BETON]],tbl_Metraj22[[#This Row],[YUZDE]]*tbl_Metraj22[[#This Row],[METRAJ_BETON]]))</f>
        <v>0</v>
      </c>
      <c r="K9059" s="2" t="s">
        <v>22766</v>
      </c>
    </row>
    <row r="9060" spans="1:11" ht="14.25" x14ac:dyDescent="0.2">
      <c r="A9060" s="2" t="s">
        <v>734</v>
      </c>
      <c r="B9060" s="124" t="s">
        <v>11318</v>
      </c>
      <c r="C9060" s="124"/>
      <c r="D9060" s="126">
        <v>0.21</v>
      </c>
      <c r="E9060" s="124" t="s">
        <v>771</v>
      </c>
      <c r="F9060" s="124">
        <v>-2</v>
      </c>
      <c r="G9060" s="2" t="s">
        <v>21645</v>
      </c>
      <c r="H9060" s="130"/>
      <c r="I9060" s="134"/>
      <c r="J9060" s="123">
        <f>IF(OR(tbl_Metraj22[[#This Row],[TARIH]]="",tbl_Metraj22[[#This Row],[TARIH]]="-"),0,IF(tbl_Metraj22[[#This Row],[YUZDE]]=0,tbl_Metraj22[[#This Row],[METRAJ_BETON]],tbl_Metraj22[[#This Row],[YUZDE]]*tbl_Metraj22[[#This Row],[METRAJ_BETON]]))</f>
        <v>0</v>
      </c>
      <c r="K9060" s="2" t="e">
        <v>#N/A</v>
      </c>
    </row>
    <row r="9061" spans="1:11" ht="14.25" x14ac:dyDescent="0.2">
      <c r="A9061" s="2" t="s">
        <v>734</v>
      </c>
      <c r="B9061" s="124" t="s">
        <v>11319</v>
      </c>
      <c r="C9061" s="124"/>
      <c r="D9061" s="126">
        <v>1.23</v>
      </c>
      <c r="E9061" s="124" t="s">
        <v>771</v>
      </c>
      <c r="F9061" s="124">
        <v>-2</v>
      </c>
      <c r="G9061" s="2" t="s">
        <v>21646</v>
      </c>
      <c r="H9061" s="130"/>
      <c r="I9061" s="134"/>
      <c r="J9061" s="123">
        <f>IF(OR(tbl_Metraj22[[#This Row],[TARIH]]="",tbl_Metraj22[[#This Row],[TARIH]]="-"),0,IF(tbl_Metraj22[[#This Row],[YUZDE]]=0,tbl_Metraj22[[#This Row],[METRAJ_BETON]],tbl_Metraj22[[#This Row],[YUZDE]]*tbl_Metraj22[[#This Row],[METRAJ_BETON]]))</f>
        <v>0</v>
      </c>
      <c r="K9061" s="2" t="s">
        <v>23516</v>
      </c>
    </row>
    <row r="9062" spans="1:11" ht="14.25" x14ac:dyDescent="0.2">
      <c r="A9062" s="2" t="s">
        <v>734</v>
      </c>
      <c r="B9062" s="124" t="s">
        <v>11320</v>
      </c>
      <c r="C9062" s="124"/>
      <c r="D9062" s="126">
        <v>0.41</v>
      </c>
      <c r="E9062" s="124" t="s">
        <v>771</v>
      </c>
      <c r="F9062" s="124">
        <v>-2</v>
      </c>
      <c r="G9062" s="2" t="s">
        <v>21647</v>
      </c>
      <c r="H9062" s="130"/>
      <c r="I9062" s="134"/>
      <c r="J9062" s="123">
        <f>IF(OR(tbl_Metraj22[[#This Row],[TARIH]]="",tbl_Metraj22[[#This Row],[TARIH]]="-"),0,IF(tbl_Metraj22[[#This Row],[YUZDE]]=0,tbl_Metraj22[[#This Row],[METRAJ_BETON]],tbl_Metraj22[[#This Row],[YUZDE]]*tbl_Metraj22[[#This Row],[METRAJ_BETON]]))</f>
        <v>0</v>
      </c>
      <c r="K9062" s="2" t="s">
        <v>22838</v>
      </c>
    </row>
    <row r="9063" spans="1:11" ht="14.25" x14ac:dyDescent="0.2">
      <c r="A9063" s="2" t="s">
        <v>734</v>
      </c>
      <c r="B9063" s="124" t="s">
        <v>11321</v>
      </c>
      <c r="C9063" s="124"/>
      <c r="D9063" s="126">
        <v>0.27</v>
      </c>
      <c r="E9063" s="124" t="s">
        <v>771</v>
      </c>
      <c r="F9063" s="124">
        <v>-2</v>
      </c>
      <c r="G9063" s="2" t="s">
        <v>21648</v>
      </c>
      <c r="H9063" s="130"/>
      <c r="I9063" s="134"/>
      <c r="J9063" s="123">
        <f>IF(OR(tbl_Metraj22[[#This Row],[TARIH]]="",tbl_Metraj22[[#This Row],[TARIH]]="-"),0,IF(tbl_Metraj22[[#This Row],[YUZDE]]=0,tbl_Metraj22[[#This Row],[METRAJ_BETON]],tbl_Metraj22[[#This Row],[YUZDE]]*tbl_Metraj22[[#This Row],[METRAJ_BETON]]))</f>
        <v>0</v>
      </c>
      <c r="K9063" s="2" t="e">
        <v>#N/A</v>
      </c>
    </row>
    <row r="9064" spans="1:11" ht="14.25" x14ac:dyDescent="0.2">
      <c r="A9064" s="2" t="s">
        <v>734</v>
      </c>
      <c r="B9064" s="124" t="s">
        <v>11322</v>
      </c>
      <c r="C9064" s="124"/>
      <c r="D9064" s="126">
        <v>0.21</v>
      </c>
      <c r="E9064" s="124" t="s">
        <v>771</v>
      </c>
      <c r="F9064" s="124">
        <v>-2</v>
      </c>
      <c r="G9064" s="2" t="s">
        <v>21649</v>
      </c>
      <c r="H9064" s="130"/>
      <c r="I9064" s="134"/>
      <c r="J9064" s="123">
        <f>IF(OR(tbl_Metraj22[[#This Row],[TARIH]]="",tbl_Metraj22[[#This Row],[TARIH]]="-"),0,IF(tbl_Metraj22[[#This Row],[YUZDE]]=0,tbl_Metraj22[[#This Row],[METRAJ_BETON]],tbl_Metraj22[[#This Row],[YUZDE]]*tbl_Metraj22[[#This Row],[METRAJ_BETON]]))</f>
        <v>0</v>
      </c>
      <c r="K9064" s="2" t="e">
        <v>#N/A</v>
      </c>
    </row>
    <row r="9065" spans="1:11" ht="14.25" x14ac:dyDescent="0.2">
      <c r="A9065" s="2" t="s">
        <v>734</v>
      </c>
      <c r="B9065" s="124" t="s">
        <v>11323</v>
      </c>
      <c r="C9065" s="124"/>
      <c r="D9065" s="126">
        <v>0.15</v>
      </c>
      <c r="E9065" s="124" t="s">
        <v>771</v>
      </c>
      <c r="F9065" s="124">
        <v>-2</v>
      </c>
      <c r="G9065" s="2" t="s">
        <v>21650</v>
      </c>
      <c r="H9065" s="130"/>
      <c r="I9065" s="134"/>
      <c r="J9065" s="123">
        <f>IF(OR(tbl_Metraj22[[#This Row],[TARIH]]="",tbl_Metraj22[[#This Row],[TARIH]]="-"),0,IF(tbl_Metraj22[[#This Row],[YUZDE]]=0,tbl_Metraj22[[#This Row],[METRAJ_BETON]],tbl_Metraj22[[#This Row],[YUZDE]]*tbl_Metraj22[[#This Row],[METRAJ_BETON]]))</f>
        <v>0</v>
      </c>
      <c r="K9065" s="2" t="s">
        <v>22858</v>
      </c>
    </row>
    <row r="9066" spans="1:11" ht="14.25" x14ac:dyDescent="0.2">
      <c r="A9066" s="2" t="s">
        <v>734</v>
      </c>
      <c r="B9066" s="124" t="s">
        <v>11324</v>
      </c>
      <c r="C9066" s="124"/>
      <c r="D9066" s="126">
        <v>0.21</v>
      </c>
      <c r="E9066" s="124" t="s">
        <v>771</v>
      </c>
      <c r="F9066" s="124">
        <v>-2</v>
      </c>
      <c r="G9066" s="2" t="s">
        <v>21651</v>
      </c>
      <c r="H9066" s="130"/>
      <c r="I9066" s="134"/>
      <c r="J9066" s="123">
        <f>IF(OR(tbl_Metraj22[[#This Row],[TARIH]]="",tbl_Metraj22[[#This Row],[TARIH]]="-"),0,IF(tbl_Metraj22[[#This Row],[YUZDE]]=0,tbl_Metraj22[[#This Row],[METRAJ_BETON]],tbl_Metraj22[[#This Row],[YUZDE]]*tbl_Metraj22[[#This Row],[METRAJ_BETON]]))</f>
        <v>0</v>
      </c>
      <c r="K9066" s="2" t="e">
        <v>#N/A</v>
      </c>
    </row>
    <row r="9067" spans="1:11" ht="14.25" x14ac:dyDescent="0.2">
      <c r="A9067" s="2" t="s">
        <v>734</v>
      </c>
      <c r="B9067" s="124" t="s">
        <v>11325</v>
      </c>
      <c r="C9067" s="124"/>
      <c r="D9067" s="126">
        <v>0.7</v>
      </c>
      <c r="E9067" s="124" t="s">
        <v>771</v>
      </c>
      <c r="F9067" s="124">
        <v>-2</v>
      </c>
      <c r="G9067" s="2" t="s">
        <v>21652</v>
      </c>
      <c r="H9067" s="130"/>
      <c r="I9067" s="134"/>
      <c r="J9067" s="123">
        <f>IF(OR(tbl_Metraj22[[#This Row],[TARIH]]="",tbl_Metraj22[[#This Row],[TARIH]]="-"),0,IF(tbl_Metraj22[[#This Row],[YUZDE]]=0,tbl_Metraj22[[#This Row],[METRAJ_BETON]],tbl_Metraj22[[#This Row],[YUZDE]]*tbl_Metraj22[[#This Row],[METRAJ_BETON]]))</f>
        <v>0</v>
      </c>
      <c r="K9067" s="2" t="s">
        <v>22768</v>
      </c>
    </row>
    <row r="9068" spans="1:11" ht="14.25" x14ac:dyDescent="0.2">
      <c r="A9068" s="2" t="s">
        <v>734</v>
      </c>
      <c r="B9068" s="124" t="s">
        <v>11326</v>
      </c>
      <c r="C9068" s="124"/>
      <c r="D9068" s="126">
        <v>0.43</v>
      </c>
      <c r="E9068" s="124" t="s">
        <v>771</v>
      </c>
      <c r="F9068" s="124">
        <v>-2</v>
      </c>
      <c r="G9068" s="2" t="s">
        <v>21653</v>
      </c>
      <c r="H9068" s="130"/>
      <c r="I9068" s="134"/>
      <c r="J9068" s="123">
        <f>IF(OR(tbl_Metraj22[[#This Row],[TARIH]]="",tbl_Metraj22[[#This Row],[TARIH]]="-"),0,IF(tbl_Metraj22[[#This Row],[YUZDE]]=0,tbl_Metraj22[[#This Row],[METRAJ_BETON]],tbl_Metraj22[[#This Row],[YUZDE]]*tbl_Metraj22[[#This Row],[METRAJ_BETON]]))</f>
        <v>0</v>
      </c>
      <c r="K9068" s="2" t="s">
        <v>23522</v>
      </c>
    </row>
    <row r="9069" spans="1:11" ht="14.25" x14ac:dyDescent="0.2">
      <c r="A9069" s="2" t="s">
        <v>734</v>
      </c>
      <c r="B9069" s="124" t="s">
        <v>11327</v>
      </c>
      <c r="C9069" s="124"/>
      <c r="D9069" s="126">
        <v>0.27</v>
      </c>
      <c r="E9069" s="124" t="s">
        <v>771</v>
      </c>
      <c r="F9069" s="124">
        <v>-2</v>
      </c>
      <c r="G9069" s="2" t="s">
        <v>21654</v>
      </c>
      <c r="H9069" s="130"/>
      <c r="I9069" s="134"/>
      <c r="J9069" s="123">
        <f>IF(OR(tbl_Metraj22[[#This Row],[TARIH]]="",tbl_Metraj22[[#This Row],[TARIH]]="-"),0,IF(tbl_Metraj22[[#This Row],[YUZDE]]=0,tbl_Metraj22[[#This Row],[METRAJ_BETON]],tbl_Metraj22[[#This Row],[YUZDE]]*tbl_Metraj22[[#This Row],[METRAJ_BETON]]))</f>
        <v>0</v>
      </c>
      <c r="K9069" s="2" t="s">
        <v>22819</v>
      </c>
    </row>
    <row r="9070" spans="1:11" ht="14.25" x14ac:dyDescent="0.2">
      <c r="A9070" s="2" t="s">
        <v>734</v>
      </c>
      <c r="B9070" s="124" t="s">
        <v>11328</v>
      </c>
      <c r="C9070" s="124"/>
      <c r="D9070" s="126">
        <v>0.26</v>
      </c>
      <c r="E9070" s="124" t="s">
        <v>771</v>
      </c>
      <c r="F9070" s="124">
        <v>-2</v>
      </c>
      <c r="G9070" s="2" t="s">
        <v>21655</v>
      </c>
      <c r="H9070" s="130"/>
      <c r="I9070" s="134"/>
      <c r="J9070" s="123">
        <f>IF(OR(tbl_Metraj22[[#This Row],[TARIH]]="",tbl_Metraj22[[#This Row],[TARIH]]="-"),0,IF(tbl_Metraj22[[#This Row],[YUZDE]]=0,tbl_Metraj22[[#This Row],[METRAJ_BETON]],tbl_Metraj22[[#This Row],[YUZDE]]*tbl_Metraj22[[#This Row],[METRAJ_BETON]]))</f>
        <v>0</v>
      </c>
      <c r="K9070" s="2" t="s">
        <v>22770</v>
      </c>
    </row>
    <row r="9071" spans="1:11" ht="14.25" x14ac:dyDescent="0.2">
      <c r="A9071" s="2" t="s">
        <v>734</v>
      </c>
      <c r="B9071" s="124" t="s">
        <v>11329</v>
      </c>
      <c r="C9071" s="124"/>
      <c r="D9071" s="126">
        <v>0.62</v>
      </c>
      <c r="E9071" s="124" t="s">
        <v>771</v>
      </c>
      <c r="F9071" s="124">
        <v>-2</v>
      </c>
      <c r="G9071" s="2" t="s">
        <v>21656</v>
      </c>
      <c r="H9071" s="130"/>
      <c r="I9071" s="134"/>
      <c r="J9071" s="123">
        <f>IF(OR(tbl_Metraj22[[#This Row],[TARIH]]="",tbl_Metraj22[[#This Row],[TARIH]]="-"),0,IF(tbl_Metraj22[[#This Row],[YUZDE]]=0,tbl_Metraj22[[#This Row],[METRAJ_BETON]],tbl_Metraj22[[#This Row],[YUZDE]]*tbl_Metraj22[[#This Row],[METRAJ_BETON]]))</f>
        <v>0</v>
      </c>
      <c r="K9071" s="2" t="s">
        <v>22886</v>
      </c>
    </row>
    <row r="9072" spans="1:11" ht="14.25" x14ac:dyDescent="0.2">
      <c r="A9072" s="2" t="s">
        <v>734</v>
      </c>
      <c r="B9072" s="124" t="s">
        <v>11330</v>
      </c>
      <c r="C9072" s="124"/>
      <c r="D9072" s="126">
        <v>0.23</v>
      </c>
      <c r="E9072" s="124" t="s">
        <v>771</v>
      </c>
      <c r="F9072" s="124">
        <v>-2</v>
      </c>
      <c r="G9072" s="2" t="s">
        <v>21657</v>
      </c>
      <c r="H9072" s="130"/>
      <c r="I9072" s="134"/>
      <c r="J9072" s="123">
        <f>IF(OR(tbl_Metraj22[[#This Row],[TARIH]]="",tbl_Metraj22[[#This Row],[TARIH]]="-"),0,IF(tbl_Metraj22[[#This Row],[YUZDE]]=0,tbl_Metraj22[[#This Row],[METRAJ_BETON]],tbl_Metraj22[[#This Row],[YUZDE]]*tbl_Metraj22[[#This Row],[METRAJ_BETON]]))</f>
        <v>0</v>
      </c>
      <c r="K9072" s="2" t="s">
        <v>22771</v>
      </c>
    </row>
    <row r="9073" spans="1:11" ht="14.25" x14ac:dyDescent="0.2">
      <c r="A9073" s="2" t="s">
        <v>734</v>
      </c>
      <c r="B9073" s="124" t="s">
        <v>11331</v>
      </c>
      <c r="C9073" s="124"/>
      <c r="D9073" s="126">
        <v>0.43</v>
      </c>
      <c r="E9073" s="124" t="s">
        <v>771</v>
      </c>
      <c r="F9073" s="124">
        <v>-2</v>
      </c>
      <c r="G9073" s="2" t="s">
        <v>21658</v>
      </c>
      <c r="H9073" s="130"/>
      <c r="I9073" s="134"/>
      <c r="J9073" s="123">
        <f>IF(OR(tbl_Metraj22[[#This Row],[TARIH]]="",tbl_Metraj22[[#This Row],[TARIH]]="-"),0,IF(tbl_Metraj22[[#This Row],[YUZDE]]=0,tbl_Metraj22[[#This Row],[METRAJ_BETON]],tbl_Metraj22[[#This Row],[YUZDE]]*tbl_Metraj22[[#This Row],[METRAJ_BETON]]))</f>
        <v>0</v>
      </c>
      <c r="K9073" s="2" t="s">
        <v>23501</v>
      </c>
    </row>
    <row r="9074" spans="1:11" ht="14.25" x14ac:dyDescent="0.2">
      <c r="A9074" s="2" t="s">
        <v>734</v>
      </c>
      <c r="B9074" s="124" t="s">
        <v>11332</v>
      </c>
      <c r="C9074" s="124"/>
      <c r="D9074" s="126">
        <v>1.46</v>
      </c>
      <c r="E9074" s="124" t="s">
        <v>771</v>
      </c>
      <c r="F9074" s="124">
        <v>-2</v>
      </c>
      <c r="G9074" s="2" t="s">
        <v>21659</v>
      </c>
      <c r="H9074" s="130"/>
      <c r="I9074" s="134"/>
      <c r="J9074" s="123">
        <f>IF(OR(tbl_Metraj22[[#This Row],[TARIH]]="",tbl_Metraj22[[#This Row],[TARIH]]="-"),0,IF(tbl_Metraj22[[#This Row],[YUZDE]]=0,tbl_Metraj22[[#This Row],[METRAJ_BETON]],tbl_Metraj22[[#This Row],[YUZDE]]*tbl_Metraj22[[#This Row],[METRAJ_BETON]]))</f>
        <v>0</v>
      </c>
      <c r="K9074" s="2" t="s">
        <v>23572</v>
      </c>
    </row>
    <row r="9075" spans="1:11" ht="14.25" x14ac:dyDescent="0.2">
      <c r="A9075" s="2" t="s">
        <v>734</v>
      </c>
      <c r="B9075" s="124" t="s">
        <v>11333</v>
      </c>
      <c r="C9075" s="124"/>
      <c r="D9075" s="126">
        <v>1.49</v>
      </c>
      <c r="E9075" s="124" t="s">
        <v>771</v>
      </c>
      <c r="F9075" s="124">
        <v>-2</v>
      </c>
      <c r="G9075" s="2" t="s">
        <v>21660</v>
      </c>
      <c r="H9075" s="130"/>
      <c r="I9075" s="134"/>
      <c r="J9075" s="123">
        <f>IF(OR(tbl_Metraj22[[#This Row],[TARIH]]="",tbl_Metraj22[[#This Row],[TARIH]]="-"),0,IF(tbl_Metraj22[[#This Row],[YUZDE]]=0,tbl_Metraj22[[#This Row],[METRAJ_BETON]],tbl_Metraj22[[#This Row],[YUZDE]]*tbl_Metraj22[[#This Row],[METRAJ_BETON]]))</f>
        <v>0</v>
      </c>
      <c r="K9075" s="2" t="s">
        <v>22862</v>
      </c>
    </row>
    <row r="9076" spans="1:11" ht="14.25" x14ac:dyDescent="0.2">
      <c r="A9076" s="2" t="s">
        <v>734</v>
      </c>
      <c r="B9076" s="124" t="s">
        <v>11334</v>
      </c>
      <c r="C9076" s="124"/>
      <c r="D9076" s="126">
        <v>1.62</v>
      </c>
      <c r="E9076" s="124" t="s">
        <v>771</v>
      </c>
      <c r="F9076" s="124">
        <v>-2</v>
      </c>
      <c r="G9076" s="2" t="s">
        <v>21661</v>
      </c>
      <c r="H9076" s="130"/>
      <c r="I9076" s="134"/>
      <c r="J9076" s="123">
        <f>IF(OR(tbl_Metraj22[[#This Row],[TARIH]]="",tbl_Metraj22[[#This Row],[TARIH]]="-"),0,IF(tbl_Metraj22[[#This Row],[YUZDE]]=0,tbl_Metraj22[[#This Row],[METRAJ_BETON]],tbl_Metraj22[[#This Row],[YUZDE]]*tbl_Metraj22[[#This Row],[METRAJ_BETON]]))</f>
        <v>0</v>
      </c>
      <c r="K9076" s="2" t="s">
        <v>23564</v>
      </c>
    </row>
    <row r="9077" spans="1:11" ht="14.25" x14ac:dyDescent="0.2">
      <c r="A9077" s="2" t="s">
        <v>734</v>
      </c>
      <c r="B9077" s="124" t="s">
        <v>11335</v>
      </c>
      <c r="C9077" s="124"/>
      <c r="D9077" s="126">
        <v>0.23</v>
      </c>
      <c r="E9077" s="124" t="s">
        <v>771</v>
      </c>
      <c r="F9077" s="124">
        <v>-2</v>
      </c>
      <c r="G9077" s="2" t="s">
        <v>21662</v>
      </c>
      <c r="H9077" s="130"/>
      <c r="I9077" s="134"/>
      <c r="J9077" s="123">
        <f>IF(OR(tbl_Metraj22[[#This Row],[TARIH]]="",tbl_Metraj22[[#This Row],[TARIH]]="-"),0,IF(tbl_Metraj22[[#This Row],[YUZDE]]=0,tbl_Metraj22[[#This Row],[METRAJ_BETON]],tbl_Metraj22[[#This Row],[YUZDE]]*tbl_Metraj22[[#This Row],[METRAJ_BETON]]))</f>
        <v>0</v>
      </c>
      <c r="K9077" s="2" t="s">
        <v>23563</v>
      </c>
    </row>
    <row r="9078" spans="1:11" ht="14.25" x14ac:dyDescent="0.2">
      <c r="A9078" s="2" t="s">
        <v>734</v>
      </c>
      <c r="B9078" s="124" t="s">
        <v>11336</v>
      </c>
      <c r="C9078" s="124"/>
      <c r="D9078" s="126">
        <v>1.1599999999999999</v>
      </c>
      <c r="E9078" s="124" t="s">
        <v>771</v>
      </c>
      <c r="F9078" s="124">
        <v>-2</v>
      </c>
      <c r="G9078" s="2" t="s">
        <v>21663</v>
      </c>
      <c r="H9078" s="130"/>
      <c r="I9078" s="134"/>
      <c r="J9078" s="123">
        <f>IF(OR(tbl_Metraj22[[#This Row],[TARIH]]="",tbl_Metraj22[[#This Row],[TARIH]]="-"),0,IF(tbl_Metraj22[[#This Row],[YUZDE]]=0,tbl_Metraj22[[#This Row],[METRAJ_BETON]],tbl_Metraj22[[#This Row],[YUZDE]]*tbl_Metraj22[[#This Row],[METRAJ_BETON]]))</f>
        <v>0</v>
      </c>
      <c r="K9078" s="2" t="s">
        <v>22885</v>
      </c>
    </row>
    <row r="9079" spans="1:11" ht="14.25" x14ac:dyDescent="0.2">
      <c r="A9079" s="2" t="s">
        <v>734</v>
      </c>
      <c r="B9079" s="124" t="s">
        <v>11337</v>
      </c>
      <c r="C9079" s="124"/>
      <c r="D9079" s="126">
        <v>1.19</v>
      </c>
      <c r="E9079" s="124" t="s">
        <v>771</v>
      </c>
      <c r="F9079" s="124">
        <v>-2</v>
      </c>
      <c r="G9079" s="2" t="s">
        <v>21664</v>
      </c>
      <c r="H9079" s="130"/>
      <c r="I9079" s="134"/>
      <c r="J9079" s="123">
        <f>IF(OR(tbl_Metraj22[[#This Row],[TARIH]]="",tbl_Metraj22[[#This Row],[TARIH]]="-"),0,IF(tbl_Metraj22[[#This Row],[YUZDE]]=0,tbl_Metraj22[[#This Row],[METRAJ_BETON]],tbl_Metraj22[[#This Row],[YUZDE]]*tbl_Metraj22[[#This Row],[METRAJ_BETON]]))</f>
        <v>0</v>
      </c>
      <c r="K9079" s="2" t="s">
        <v>23527</v>
      </c>
    </row>
    <row r="9080" spans="1:11" ht="14.25" x14ac:dyDescent="0.2">
      <c r="A9080" s="2" t="s">
        <v>734</v>
      </c>
      <c r="B9080" s="124" t="s">
        <v>11338</v>
      </c>
      <c r="C9080" s="124"/>
      <c r="D9080" s="126">
        <v>0.89</v>
      </c>
      <c r="E9080" s="124" t="s">
        <v>771</v>
      </c>
      <c r="F9080" s="124">
        <v>-2</v>
      </c>
      <c r="G9080" s="2" t="s">
        <v>21665</v>
      </c>
      <c r="H9080" s="130"/>
      <c r="I9080" s="134"/>
      <c r="J9080" s="123">
        <f>IF(OR(tbl_Metraj22[[#This Row],[TARIH]]="",tbl_Metraj22[[#This Row],[TARIH]]="-"),0,IF(tbl_Metraj22[[#This Row],[YUZDE]]=0,tbl_Metraj22[[#This Row],[METRAJ_BETON]],tbl_Metraj22[[#This Row],[YUZDE]]*tbl_Metraj22[[#This Row],[METRAJ_BETON]]))</f>
        <v>0</v>
      </c>
      <c r="K9080" s="2" t="s">
        <v>23517</v>
      </c>
    </row>
    <row r="9081" spans="1:11" ht="14.25" x14ac:dyDescent="0.2">
      <c r="A9081" s="2" t="s">
        <v>734</v>
      </c>
      <c r="B9081" s="124" t="s">
        <v>11339</v>
      </c>
      <c r="C9081" s="124"/>
      <c r="D9081" s="126">
        <v>2.48</v>
      </c>
      <c r="E9081" s="124" t="s">
        <v>771</v>
      </c>
      <c r="F9081" s="124">
        <v>-2</v>
      </c>
      <c r="G9081" s="2" t="s">
        <v>21666</v>
      </c>
      <c r="H9081" s="130"/>
      <c r="I9081" s="134"/>
      <c r="J9081" s="123">
        <f>IF(OR(tbl_Metraj22[[#This Row],[TARIH]]="",tbl_Metraj22[[#This Row],[TARIH]]="-"),0,IF(tbl_Metraj22[[#This Row],[YUZDE]]=0,tbl_Metraj22[[#This Row],[METRAJ_BETON]],tbl_Metraj22[[#This Row],[YUZDE]]*tbl_Metraj22[[#This Row],[METRAJ_BETON]]))</f>
        <v>0</v>
      </c>
      <c r="K9081" s="2" t="s">
        <v>23514</v>
      </c>
    </row>
    <row r="9082" spans="1:11" ht="14.25" x14ac:dyDescent="0.2">
      <c r="A9082" s="2" t="s">
        <v>734</v>
      </c>
      <c r="B9082" s="124" t="s">
        <v>11340</v>
      </c>
      <c r="C9082" s="124"/>
      <c r="D9082" s="126">
        <v>1.3</v>
      </c>
      <c r="E9082" s="124" t="s">
        <v>771</v>
      </c>
      <c r="F9082" s="124">
        <v>-2</v>
      </c>
      <c r="G9082" s="2" t="s">
        <v>21667</v>
      </c>
      <c r="H9082" s="130"/>
      <c r="I9082" s="134"/>
      <c r="J9082" s="123">
        <f>IF(OR(tbl_Metraj22[[#This Row],[TARIH]]="",tbl_Metraj22[[#This Row],[TARIH]]="-"),0,IF(tbl_Metraj22[[#This Row],[YUZDE]]=0,tbl_Metraj22[[#This Row],[METRAJ_BETON]],tbl_Metraj22[[#This Row],[YUZDE]]*tbl_Metraj22[[#This Row],[METRAJ_BETON]]))</f>
        <v>0</v>
      </c>
      <c r="K9082" s="2" t="s">
        <v>22854</v>
      </c>
    </row>
    <row r="9083" spans="1:11" ht="14.25" x14ac:dyDescent="0.2">
      <c r="A9083" s="2" t="s">
        <v>728</v>
      </c>
      <c r="B9083" s="124" t="s">
        <v>12437</v>
      </c>
      <c r="C9083" s="124"/>
      <c r="D9083" s="126">
        <v>1.98</v>
      </c>
      <c r="E9083" s="124" t="s">
        <v>771</v>
      </c>
      <c r="F9083" s="124">
        <v>-2</v>
      </c>
      <c r="G9083" s="2" t="s">
        <v>21668</v>
      </c>
      <c r="H9083" s="130"/>
      <c r="I9083" s="134"/>
      <c r="J9083" s="123">
        <f>IF(OR(tbl_Metraj22[[#This Row],[TARIH]]="",tbl_Metraj22[[#This Row],[TARIH]]="-"),0,IF(tbl_Metraj22[[#This Row],[YUZDE]]=0,tbl_Metraj22[[#This Row],[METRAJ_BETON]],tbl_Metraj22[[#This Row],[YUZDE]]*tbl_Metraj22[[#This Row],[METRAJ_BETON]]))</f>
        <v>0</v>
      </c>
      <c r="K9083" s="2" t="s">
        <v>854</v>
      </c>
    </row>
    <row r="9084" spans="1:11" ht="14.25" x14ac:dyDescent="0.2">
      <c r="A9084" s="2" t="s">
        <v>728</v>
      </c>
      <c r="B9084" s="124" t="s">
        <v>12440</v>
      </c>
      <c r="C9084" s="124"/>
      <c r="D9084" s="126">
        <v>1.58</v>
      </c>
      <c r="E9084" s="124" t="s">
        <v>771</v>
      </c>
      <c r="F9084" s="124">
        <v>-2</v>
      </c>
      <c r="G9084" s="2" t="s">
        <v>21669</v>
      </c>
      <c r="H9084" s="130"/>
      <c r="I9084" s="134"/>
      <c r="J9084" s="123">
        <f>IF(OR(tbl_Metraj22[[#This Row],[TARIH]]="",tbl_Metraj22[[#This Row],[TARIH]]="-"),0,IF(tbl_Metraj22[[#This Row],[YUZDE]]=0,tbl_Metraj22[[#This Row],[METRAJ_BETON]],tbl_Metraj22[[#This Row],[YUZDE]]*tbl_Metraj22[[#This Row],[METRAJ_BETON]]))</f>
        <v>0</v>
      </c>
      <c r="K9084" s="2" t="s">
        <v>1538</v>
      </c>
    </row>
    <row r="9085" spans="1:11" ht="14.25" x14ac:dyDescent="0.2">
      <c r="A9085" s="2" t="s">
        <v>728</v>
      </c>
      <c r="B9085" s="124" t="s">
        <v>12441</v>
      </c>
      <c r="C9085" s="124"/>
      <c r="D9085" s="126">
        <v>6.34</v>
      </c>
      <c r="E9085" s="124" t="s">
        <v>771</v>
      </c>
      <c r="F9085" s="124">
        <v>-2</v>
      </c>
      <c r="G9085" s="2" t="s">
        <v>21670</v>
      </c>
      <c r="H9085" s="130"/>
      <c r="I9085" s="134"/>
      <c r="J9085" s="123">
        <f>IF(OR(tbl_Metraj22[[#This Row],[TARIH]]="",tbl_Metraj22[[#This Row],[TARIH]]="-"),0,IF(tbl_Metraj22[[#This Row],[YUZDE]]=0,tbl_Metraj22[[#This Row],[METRAJ_BETON]],tbl_Metraj22[[#This Row],[YUZDE]]*tbl_Metraj22[[#This Row],[METRAJ_BETON]]))</f>
        <v>0</v>
      </c>
      <c r="K9085" s="2" t="s">
        <v>1621</v>
      </c>
    </row>
    <row r="9086" spans="1:11" ht="14.25" x14ac:dyDescent="0.2">
      <c r="A9086" s="2" t="s">
        <v>728</v>
      </c>
      <c r="B9086" s="124" t="s">
        <v>12444</v>
      </c>
      <c r="C9086" s="124"/>
      <c r="D9086" s="126">
        <v>10.49</v>
      </c>
      <c r="E9086" s="124" t="s">
        <v>771</v>
      </c>
      <c r="F9086" s="124">
        <v>-2</v>
      </c>
      <c r="G9086" s="2" t="s">
        <v>21671</v>
      </c>
      <c r="H9086" s="130"/>
      <c r="I9086" s="134"/>
      <c r="J9086" s="123">
        <f>IF(OR(tbl_Metraj22[[#This Row],[TARIH]]="",tbl_Metraj22[[#This Row],[TARIH]]="-"),0,IF(tbl_Metraj22[[#This Row],[YUZDE]]=0,tbl_Metraj22[[#This Row],[METRAJ_BETON]],tbl_Metraj22[[#This Row],[YUZDE]]*tbl_Metraj22[[#This Row],[METRAJ_BETON]]))</f>
        <v>0</v>
      </c>
      <c r="K9086" s="2" t="s">
        <v>1633</v>
      </c>
    </row>
    <row r="9087" spans="1:11" ht="14.25" x14ac:dyDescent="0.2">
      <c r="A9087" s="2" t="s">
        <v>728</v>
      </c>
      <c r="B9087" s="124" t="s">
        <v>12445</v>
      </c>
      <c r="C9087" s="124"/>
      <c r="D9087" s="126">
        <v>9.4700000000000006</v>
      </c>
      <c r="E9087" s="124" t="s">
        <v>771</v>
      </c>
      <c r="F9087" s="124">
        <v>-2</v>
      </c>
      <c r="G9087" s="2" t="s">
        <v>21672</v>
      </c>
      <c r="H9087" s="130"/>
      <c r="I9087" s="134"/>
      <c r="J9087" s="123">
        <f>IF(OR(tbl_Metraj22[[#This Row],[TARIH]]="",tbl_Metraj22[[#This Row],[TARIH]]="-"),0,IF(tbl_Metraj22[[#This Row],[YUZDE]]=0,tbl_Metraj22[[#This Row],[METRAJ_BETON]],tbl_Metraj22[[#This Row],[YUZDE]]*tbl_Metraj22[[#This Row],[METRAJ_BETON]]))</f>
        <v>0</v>
      </c>
      <c r="K9087" s="2" t="s">
        <v>1631</v>
      </c>
    </row>
    <row r="9088" spans="1:11" ht="14.25" x14ac:dyDescent="0.2">
      <c r="A9088" s="2" t="s">
        <v>728</v>
      </c>
      <c r="B9088" s="124" t="s">
        <v>12446</v>
      </c>
      <c r="C9088" s="124"/>
      <c r="D9088" s="126">
        <v>9.4700000000000006</v>
      </c>
      <c r="E9088" s="124" t="s">
        <v>771</v>
      </c>
      <c r="F9088" s="124">
        <v>-2</v>
      </c>
      <c r="G9088" s="2" t="s">
        <v>21673</v>
      </c>
      <c r="H9088" s="130"/>
      <c r="I9088" s="134"/>
      <c r="J9088" s="123">
        <f>IF(OR(tbl_Metraj22[[#This Row],[TARIH]]="",tbl_Metraj22[[#This Row],[TARIH]]="-"),0,IF(tbl_Metraj22[[#This Row],[YUZDE]]=0,tbl_Metraj22[[#This Row],[METRAJ_BETON]],tbl_Metraj22[[#This Row],[YUZDE]]*tbl_Metraj22[[#This Row],[METRAJ_BETON]]))</f>
        <v>0</v>
      </c>
      <c r="K9088" s="2" t="s">
        <v>1632</v>
      </c>
    </row>
    <row r="9089" spans="1:11" ht="14.25" x14ac:dyDescent="0.2">
      <c r="A9089" s="2" t="s">
        <v>728</v>
      </c>
      <c r="B9089" s="124" t="s">
        <v>12447</v>
      </c>
      <c r="C9089" s="124"/>
      <c r="D9089" s="126">
        <v>10.49</v>
      </c>
      <c r="E9089" s="124" t="s">
        <v>771</v>
      </c>
      <c r="F9089" s="124">
        <v>-2</v>
      </c>
      <c r="G9089" s="2" t="s">
        <v>21674</v>
      </c>
      <c r="H9089" s="130"/>
      <c r="I9089" s="134"/>
      <c r="J9089" s="123">
        <f>IF(OR(tbl_Metraj22[[#This Row],[TARIH]]="",tbl_Metraj22[[#This Row],[TARIH]]="-"),0,IF(tbl_Metraj22[[#This Row],[YUZDE]]=0,tbl_Metraj22[[#This Row],[METRAJ_BETON]],tbl_Metraj22[[#This Row],[YUZDE]]*tbl_Metraj22[[#This Row],[METRAJ_BETON]]))</f>
        <v>0</v>
      </c>
      <c r="K9089" s="2" t="s">
        <v>1630</v>
      </c>
    </row>
    <row r="9090" spans="1:11" ht="14.25" x14ac:dyDescent="0.2">
      <c r="A9090" s="2" t="s">
        <v>728</v>
      </c>
      <c r="B9090" s="124" t="s">
        <v>12448</v>
      </c>
      <c r="C9090" s="124"/>
      <c r="D9090" s="126">
        <v>6.34</v>
      </c>
      <c r="E9090" s="124" t="s">
        <v>771</v>
      </c>
      <c r="F9090" s="124">
        <v>-2</v>
      </c>
      <c r="G9090" s="2" t="s">
        <v>21675</v>
      </c>
      <c r="H9090" s="130"/>
      <c r="I9090" s="134"/>
      <c r="J9090" s="123">
        <f>IF(OR(tbl_Metraj22[[#This Row],[TARIH]]="",tbl_Metraj22[[#This Row],[TARIH]]="-"),0,IF(tbl_Metraj22[[#This Row],[YUZDE]]=0,tbl_Metraj22[[#This Row],[METRAJ_BETON]],tbl_Metraj22[[#This Row],[YUZDE]]*tbl_Metraj22[[#This Row],[METRAJ_BETON]]))</f>
        <v>0</v>
      </c>
      <c r="K9090" s="2" t="s">
        <v>1624</v>
      </c>
    </row>
    <row r="9091" spans="1:11" ht="14.25" x14ac:dyDescent="0.2">
      <c r="A9091" s="2" t="s">
        <v>728</v>
      </c>
      <c r="B9091" s="124" t="s">
        <v>12449</v>
      </c>
      <c r="C9091" s="124"/>
      <c r="D9091" s="126">
        <v>14.19</v>
      </c>
      <c r="E9091" s="124" t="s">
        <v>771</v>
      </c>
      <c r="F9091" s="124">
        <v>-2</v>
      </c>
      <c r="G9091" s="2" t="s">
        <v>21676</v>
      </c>
      <c r="H9091" s="130"/>
      <c r="I9091" s="134"/>
      <c r="J9091" s="123">
        <f>IF(OR(tbl_Metraj22[[#This Row],[TARIH]]="",tbl_Metraj22[[#This Row],[TARIH]]="-"),0,IF(tbl_Metraj22[[#This Row],[YUZDE]]=0,tbl_Metraj22[[#This Row],[METRAJ_BETON]],tbl_Metraj22[[#This Row],[YUZDE]]*tbl_Metraj22[[#This Row],[METRAJ_BETON]]))</f>
        <v>0</v>
      </c>
      <c r="K9091" s="2" t="s">
        <v>1626</v>
      </c>
    </row>
    <row r="9092" spans="1:11" ht="14.25" x14ac:dyDescent="0.2">
      <c r="A9092" s="2" t="s">
        <v>728</v>
      </c>
      <c r="B9092" s="124" t="s">
        <v>12450</v>
      </c>
      <c r="C9092" s="124"/>
      <c r="D9092" s="126">
        <v>5.15</v>
      </c>
      <c r="E9092" s="124" t="s">
        <v>771</v>
      </c>
      <c r="F9092" s="124">
        <v>-2</v>
      </c>
      <c r="G9092" s="2" t="s">
        <v>21677</v>
      </c>
      <c r="H9092" s="130"/>
      <c r="I9092" s="134"/>
      <c r="J9092" s="123">
        <f>IF(OR(tbl_Metraj22[[#This Row],[TARIH]]="",tbl_Metraj22[[#This Row],[TARIH]]="-"),0,IF(tbl_Metraj22[[#This Row],[YUZDE]]=0,tbl_Metraj22[[#This Row],[METRAJ_BETON]],tbl_Metraj22[[#This Row],[YUZDE]]*tbl_Metraj22[[#This Row],[METRAJ_BETON]]))</f>
        <v>0</v>
      </c>
      <c r="K9092" s="2" t="s">
        <v>1629</v>
      </c>
    </row>
    <row r="9093" spans="1:11" ht="14.25" x14ac:dyDescent="0.2">
      <c r="A9093" s="2" t="s">
        <v>728</v>
      </c>
      <c r="B9093" s="124" t="s">
        <v>12451</v>
      </c>
      <c r="C9093" s="124"/>
      <c r="D9093" s="126">
        <v>4.3600000000000003</v>
      </c>
      <c r="E9093" s="124" t="s">
        <v>771</v>
      </c>
      <c r="F9093" s="124">
        <v>-2</v>
      </c>
      <c r="G9093" s="2" t="s">
        <v>21678</v>
      </c>
      <c r="H9093" s="130"/>
      <c r="I9093" s="134"/>
      <c r="J9093" s="123">
        <f>IF(OR(tbl_Metraj22[[#This Row],[TARIH]]="",tbl_Metraj22[[#This Row],[TARIH]]="-"),0,IF(tbl_Metraj22[[#This Row],[YUZDE]]=0,tbl_Metraj22[[#This Row],[METRAJ_BETON]],tbl_Metraj22[[#This Row],[YUZDE]]*tbl_Metraj22[[#This Row],[METRAJ_BETON]]))</f>
        <v>0</v>
      </c>
      <c r="K9093" s="2" t="s">
        <v>884</v>
      </c>
    </row>
    <row r="9094" spans="1:11" ht="14.25" x14ac:dyDescent="0.2">
      <c r="A9094" s="2" t="s">
        <v>728</v>
      </c>
      <c r="B9094" s="124" t="s">
        <v>12452</v>
      </c>
      <c r="C9094" s="124"/>
      <c r="D9094" s="126">
        <v>5.94</v>
      </c>
      <c r="E9094" s="124" t="s">
        <v>771</v>
      </c>
      <c r="F9094" s="124">
        <v>-2</v>
      </c>
      <c r="G9094" s="2" t="s">
        <v>21679</v>
      </c>
      <c r="H9094" s="130"/>
      <c r="I9094" s="134"/>
      <c r="J9094" s="123">
        <f>IF(OR(tbl_Metraj22[[#This Row],[TARIH]]="",tbl_Metraj22[[#This Row],[TARIH]]="-"),0,IF(tbl_Metraj22[[#This Row],[YUZDE]]=0,tbl_Metraj22[[#This Row],[METRAJ_BETON]],tbl_Metraj22[[#This Row],[YUZDE]]*tbl_Metraj22[[#This Row],[METRAJ_BETON]]))</f>
        <v>0</v>
      </c>
      <c r="K9094" s="2" t="s">
        <v>876</v>
      </c>
    </row>
    <row r="9095" spans="1:11" ht="14.25" x14ac:dyDescent="0.2">
      <c r="A9095" s="2" t="s">
        <v>728</v>
      </c>
      <c r="B9095" s="124" t="s">
        <v>12465</v>
      </c>
      <c r="C9095" s="124"/>
      <c r="D9095" s="126">
        <v>4.3899999999999997</v>
      </c>
      <c r="E9095" s="124" t="s">
        <v>771</v>
      </c>
      <c r="F9095" s="124">
        <v>-2</v>
      </c>
      <c r="G9095" s="2" t="s">
        <v>21680</v>
      </c>
      <c r="H9095" s="130"/>
      <c r="I9095" s="134"/>
      <c r="J9095" s="123">
        <f>IF(OR(tbl_Metraj22[[#This Row],[TARIH]]="",tbl_Metraj22[[#This Row],[TARIH]]="-"),0,IF(tbl_Metraj22[[#This Row],[YUZDE]]=0,tbl_Metraj22[[#This Row],[METRAJ_BETON]],tbl_Metraj22[[#This Row],[YUZDE]]*tbl_Metraj22[[#This Row],[METRAJ_BETON]]))</f>
        <v>0</v>
      </c>
      <c r="K9095" s="2" t="s">
        <v>897</v>
      </c>
    </row>
    <row r="9096" spans="1:11" ht="14.25" x14ac:dyDescent="0.2">
      <c r="A9096" s="2" t="s">
        <v>728</v>
      </c>
      <c r="B9096" s="124" t="s">
        <v>12477</v>
      </c>
      <c r="C9096" s="124"/>
      <c r="D9096" s="126">
        <v>7.39</v>
      </c>
      <c r="E9096" s="124" t="s">
        <v>771</v>
      </c>
      <c r="F9096" s="124">
        <v>-2</v>
      </c>
      <c r="G9096" s="2" t="s">
        <v>21681</v>
      </c>
      <c r="H9096" s="130"/>
      <c r="I9096" s="134"/>
      <c r="J9096" s="123">
        <f>IF(OR(tbl_Metraj22[[#This Row],[TARIH]]="",tbl_Metraj22[[#This Row],[TARIH]]="-"),0,IF(tbl_Metraj22[[#This Row],[YUZDE]]=0,tbl_Metraj22[[#This Row],[METRAJ_BETON]],tbl_Metraj22[[#This Row],[YUZDE]]*tbl_Metraj22[[#This Row],[METRAJ_BETON]]))</f>
        <v>0</v>
      </c>
      <c r="K9096" s="2" t="s">
        <v>1622</v>
      </c>
    </row>
    <row r="9097" spans="1:11" ht="14.25" x14ac:dyDescent="0.2">
      <c r="A9097" s="2" t="s">
        <v>728</v>
      </c>
      <c r="B9097" s="124" t="s">
        <v>12478</v>
      </c>
      <c r="C9097" s="124"/>
      <c r="D9097" s="126">
        <v>7.39</v>
      </c>
      <c r="E9097" s="124" t="s">
        <v>771</v>
      </c>
      <c r="F9097" s="124">
        <v>-2</v>
      </c>
      <c r="G9097" s="2" t="s">
        <v>21682</v>
      </c>
      <c r="H9097" s="130"/>
      <c r="I9097" s="134"/>
      <c r="J9097" s="123">
        <f>IF(OR(tbl_Metraj22[[#This Row],[TARIH]]="",tbl_Metraj22[[#This Row],[TARIH]]="-"),0,IF(tbl_Metraj22[[#This Row],[YUZDE]]=0,tbl_Metraj22[[#This Row],[METRAJ_BETON]],tbl_Metraj22[[#This Row],[YUZDE]]*tbl_Metraj22[[#This Row],[METRAJ_BETON]]))</f>
        <v>0</v>
      </c>
      <c r="K9097" s="2" t="s">
        <v>1623</v>
      </c>
    </row>
    <row r="9098" spans="1:11" ht="14.25" x14ac:dyDescent="0.2">
      <c r="A9098" s="2" t="s">
        <v>728</v>
      </c>
      <c r="B9098" s="124" t="s">
        <v>12481</v>
      </c>
      <c r="C9098" s="124"/>
      <c r="D9098" s="126">
        <v>4.22</v>
      </c>
      <c r="E9098" s="124" t="s">
        <v>771</v>
      </c>
      <c r="F9098" s="124">
        <v>-2</v>
      </c>
      <c r="G9098" s="2" t="s">
        <v>21683</v>
      </c>
      <c r="H9098" s="130"/>
      <c r="I9098" s="134"/>
      <c r="J9098" s="123">
        <f>IF(OR(tbl_Metraj22[[#This Row],[TARIH]]="",tbl_Metraj22[[#This Row],[TARIH]]="-"),0,IF(tbl_Metraj22[[#This Row],[YUZDE]]=0,tbl_Metraj22[[#This Row],[METRAJ_BETON]],tbl_Metraj22[[#This Row],[YUZDE]]*tbl_Metraj22[[#This Row],[METRAJ_BETON]]))</f>
        <v>0</v>
      </c>
      <c r="K9098" s="2" t="s">
        <v>912</v>
      </c>
    </row>
    <row r="9099" spans="1:11" ht="14.25" x14ac:dyDescent="0.2">
      <c r="A9099" s="2" t="s">
        <v>728</v>
      </c>
      <c r="B9099" s="124" t="s">
        <v>12482</v>
      </c>
      <c r="C9099" s="124"/>
      <c r="D9099" s="126">
        <v>4.22</v>
      </c>
      <c r="E9099" s="124" t="s">
        <v>771</v>
      </c>
      <c r="F9099" s="124">
        <v>-2</v>
      </c>
      <c r="G9099" s="2" t="s">
        <v>21684</v>
      </c>
      <c r="H9099" s="130"/>
      <c r="I9099" s="134"/>
      <c r="J9099" s="123">
        <f>IF(OR(tbl_Metraj22[[#This Row],[TARIH]]="",tbl_Metraj22[[#This Row],[TARIH]]="-"),0,IF(tbl_Metraj22[[#This Row],[YUZDE]]=0,tbl_Metraj22[[#This Row],[METRAJ_BETON]],tbl_Metraj22[[#This Row],[YUZDE]]*tbl_Metraj22[[#This Row],[METRAJ_BETON]]))</f>
        <v>0</v>
      </c>
      <c r="K9099" s="2" t="s">
        <v>913</v>
      </c>
    </row>
    <row r="9100" spans="1:11" ht="14.25" x14ac:dyDescent="0.2">
      <c r="A9100" s="2" t="s">
        <v>728</v>
      </c>
      <c r="B9100" s="124" t="s">
        <v>12483</v>
      </c>
      <c r="C9100" s="124"/>
      <c r="D9100" s="126">
        <v>4.22</v>
      </c>
      <c r="E9100" s="124" t="s">
        <v>771</v>
      </c>
      <c r="F9100" s="124">
        <v>-2</v>
      </c>
      <c r="G9100" s="2" t="s">
        <v>21685</v>
      </c>
      <c r="H9100" s="130"/>
      <c r="I9100" s="134"/>
      <c r="J9100" s="123">
        <f>IF(OR(tbl_Metraj22[[#This Row],[TARIH]]="",tbl_Metraj22[[#This Row],[TARIH]]="-"),0,IF(tbl_Metraj22[[#This Row],[YUZDE]]=0,tbl_Metraj22[[#This Row],[METRAJ_BETON]],tbl_Metraj22[[#This Row],[YUZDE]]*tbl_Metraj22[[#This Row],[METRAJ_BETON]]))</f>
        <v>0</v>
      </c>
      <c r="K9100" s="2" t="s">
        <v>872</v>
      </c>
    </row>
    <row r="9101" spans="1:11" ht="14.25" x14ac:dyDescent="0.2">
      <c r="A9101" s="2" t="s">
        <v>728</v>
      </c>
      <c r="B9101" s="124" t="s">
        <v>12484</v>
      </c>
      <c r="C9101" s="124"/>
      <c r="D9101" s="126">
        <v>4.22</v>
      </c>
      <c r="E9101" s="124" t="s">
        <v>771</v>
      </c>
      <c r="F9101" s="124">
        <v>-2</v>
      </c>
      <c r="G9101" s="2" t="s">
        <v>21686</v>
      </c>
      <c r="H9101" s="130"/>
      <c r="I9101" s="134"/>
      <c r="J9101" s="123">
        <f>IF(OR(tbl_Metraj22[[#This Row],[TARIH]]="",tbl_Metraj22[[#This Row],[TARIH]]="-"),0,IF(tbl_Metraj22[[#This Row],[YUZDE]]=0,tbl_Metraj22[[#This Row],[METRAJ_BETON]],tbl_Metraj22[[#This Row],[YUZDE]]*tbl_Metraj22[[#This Row],[METRAJ_BETON]]))</f>
        <v>0</v>
      </c>
      <c r="K9101" s="2" t="s">
        <v>887</v>
      </c>
    </row>
    <row r="9102" spans="1:11" ht="14.25" x14ac:dyDescent="0.2">
      <c r="A9102" s="2" t="s">
        <v>728</v>
      </c>
      <c r="B9102" s="124" t="s">
        <v>12487</v>
      </c>
      <c r="C9102" s="124"/>
      <c r="D9102" s="126">
        <v>4.3899999999999997</v>
      </c>
      <c r="E9102" s="124" t="s">
        <v>771</v>
      </c>
      <c r="F9102" s="124">
        <v>-2</v>
      </c>
      <c r="G9102" s="2" t="s">
        <v>21687</v>
      </c>
      <c r="H9102" s="130"/>
      <c r="I9102" s="134"/>
      <c r="J9102" s="123">
        <f>IF(OR(tbl_Metraj22[[#This Row],[TARIH]]="",tbl_Metraj22[[#This Row],[TARIH]]="-"),0,IF(tbl_Metraj22[[#This Row],[YUZDE]]=0,tbl_Metraj22[[#This Row],[METRAJ_BETON]],tbl_Metraj22[[#This Row],[YUZDE]]*tbl_Metraj22[[#This Row],[METRAJ_BETON]]))</f>
        <v>0</v>
      </c>
      <c r="K9102" s="2" t="s">
        <v>898</v>
      </c>
    </row>
    <row r="9103" spans="1:11" ht="14.25" x14ac:dyDescent="0.2">
      <c r="A9103" s="2" t="s">
        <v>728</v>
      </c>
      <c r="B9103" s="124" t="s">
        <v>12488</v>
      </c>
      <c r="C9103" s="124"/>
      <c r="D9103" s="126">
        <v>4.3899999999999997</v>
      </c>
      <c r="E9103" s="124" t="s">
        <v>771</v>
      </c>
      <c r="F9103" s="124">
        <v>-2</v>
      </c>
      <c r="G9103" s="2" t="s">
        <v>21688</v>
      </c>
      <c r="H9103" s="130"/>
      <c r="I9103" s="134"/>
      <c r="J9103" s="123">
        <f>IF(OR(tbl_Metraj22[[#This Row],[TARIH]]="",tbl_Metraj22[[#This Row],[TARIH]]="-"),0,IF(tbl_Metraj22[[#This Row],[YUZDE]]=0,tbl_Metraj22[[#This Row],[METRAJ_BETON]],tbl_Metraj22[[#This Row],[YUZDE]]*tbl_Metraj22[[#This Row],[METRAJ_BETON]]))</f>
        <v>0</v>
      </c>
      <c r="K9103" s="2" t="s">
        <v>893</v>
      </c>
    </row>
    <row r="9104" spans="1:11" ht="14.25" x14ac:dyDescent="0.2">
      <c r="A9104" s="2" t="s">
        <v>728</v>
      </c>
      <c r="B9104" s="124" t="s">
        <v>12489</v>
      </c>
      <c r="C9104" s="124"/>
      <c r="D9104" s="126">
        <v>6.01</v>
      </c>
      <c r="E9104" s="124" t="s">
        <v>771</v>
      </c>
      <c r="F9104" s="124">
        <v>-2</v>
      </c>
      <c r="G9104" s="2" t="s">
        <v>21689</v>
      </c>
      <c r="H9104" s="130"/>
      <c r="I9104" s="134"/>
      <c r="J9104" s="123">
        <f>IF(OR(tbl_Metraj22[[#This Row],[TARIH]]="",tbl_Metraj22[[#This Row],[TARIH]]="-"),0,IF(tbl_Metraj22[[#This Row],[YUZDE]]=0,tbl_Metraj22[[#This Row],[METRAJ_BETON]],tbl_Metraj22[[#This Row],[YUZDE]]*tbl_Metraj22[[#This Row],[METRAJ_BETON]]))</f>
        <v>0</v>
      </c>
      <c r="K9104" s="2" t="s">
        <v>894</v>
      </c>
    </row>
    <row r="9105" spans="1:11" ht="14.25" x14ac:dyDescent="0.2">
      <c r="A9105" s="2" t="s">
        <v>728</v>
      </c>
      <c r="B9105" s="124" t="s">
        <v>12490</v>
      </c>
      <c r="C9105" s="124"/>
      <c r="D9105" s="126">
        <v>8.2200000000000006</v>
      </c>
      <c r="E9105" s="124" t="s">
        <v>771</v>
      </c>
      <c r="F9105" s="124">
        <v>-2</v>
      </c>
      <c r="G9105" s="2" t="s">
        <v>21690</v>
      </c>
      <c r="H9105" s="130"/>
      <c r="I9105" s="134"/>
      <c r="J9105" s="123">
        <f>IF(OR(tbl_Metraj22[[#This Row],[TARIH]]="",tbl_Metraj22[[#This Row],[TARIH]]="-"),0,IF(tbl_Metraj22[[#This Row],[YUZDE]]=0,tbl_Metraj22[[#This Row],[METRAJ_BETON]],tbl_Metraj22[[#This Row],[YUZDE]]*tbl_Metraj22[[#This Row],[METRAJ_BETON]]))</f>
        <v>0</v>
      </c>
      <c r="K9105" s="2" t="s">
        <v>1617</v>
      </c>
    </row>
    <row r="9106" spans="1:11" ht="14.25" x14ac:dyDescent="0.2">
      <c r="A9106" s="2" t="s">
        <v>728</v>
      </c>
      <c r="B9106" s="124" t="s">
        <v>12491</v>
      </c>
      <c r="C9106" s="124"/>
      <c r="D9106" s="126">
        <v>5.44</v>
      </c>
      <c r="E9106" s="124" t="s">
        <v>771</v>
      </c>
      <c r="F9106" s="124">
        <v>-2</v>
      </c>
      <c r="G9106" s="2" t="s">
        <v>21691</v>
      </c>
      <c r="H9106" s="130"/>
      <c r="I9106" s="134"/>
      <c r="J9106" s="123">
        <f>IF(OR(tbl_Metraj22[[#This Row],[TARIH]]="",tbl_Metraj22[[#This Row],[TARIH]]="-"),0,IF(tbl_Metraj22[[#This Row],[YUZDE]]=0,tbl_Metraj22[[#This Row],[METRAJ_BETON]],tbl_Metraj22[[#This Row],[YUZDE]]*tbl_Metraj22[[#This Row],[METRAJ_BETON]]))</f>
        <v>0</v>
      </c>
      <c r="K9106" s="2" t="s">
        <v>1625</v>
      </c>
    </row>
    <row r="9107" spans="1:11" ht="14.25" x14ac:dyDescent="0.2">
      <c r="A9107" s="2" t="s">
        <v>728</v>
      </c>
      <c r="B9107" s="124" t="s">
        <v>12492</v>
      </c>
      <c r="C9107" s="124"/>
      <c r="D9107" s="126">
        <v>3.96</v>
      </c>
      <c r="E9107" s="124" t="s">
        <v>771</v>
      </c>
      <c r="F9107" s="124">
        <v>-2</v>
      </c>
      <c r="G9107" s="2" t="s">
        <v>21692</v>
      </c>
      <c r="H9107" s="130"/>
      <c r="I9107" s="134"/>
      <c r="J9107" s="123">
        <f>IF(OR(tbl_Metraj22[[#This Row],[TARIH]]="",tbl_Metraj22[[#This Row],[TARIH]]="-"),0,IF(tbl_Metraj22[[#This Row],[YUZDE]]=0,tbl_Metraj22[[#This Row],[METRAJ_BETON]],tbl_Metraj22[[#This Row],[YUZDE]]*tbl_Metraj22[[#This Row],[METRAJ_BETON]]))</f>
        <v>0</v>
      </c>
      <c r="K9107" s="2" t="s">
        <v>1627</v>
      </c>
    </row>
    <row r="9108" spans="1:11" ht="14.25" x14ac:dyDescent="0.2">
      <c r="A9108" s="2" t="s">
        <v>728</v>
      </c>
      <c r="B9108" s="124" t="s">
        <v>12493</v>
      </c>
      <c r="C9108" s="124"/>
      <c r="D9108" s="126">
        <v>3.96</v>
      </c>
      <c r="E9108" s="124" t="s">
        <v>771</v>
      </c>
      <c r="F9108" s="124">
        <v>-2</v>
      </c>
      <c r="G9108" s="2" t="s">
        <v>21693</v>
      </c>
      <c r="H9108" s="130"/>
      <c r="I9108" s="134"/>
      <c r="J9108" s="123">
        <f>IF(OR(tbl_Metraj22[[#This Row],[TARIH]]="",tbl_Metraj22[[#This Row],[TARIH]]="-"),0,IF(tbl_Metraj22[[#This Row],[YUZDE]]=0,tbl_Metraj22[[#This Row],[METRAJ_BETON]],tbl_Metraj22[[#This Row],[YUZDE]]*tbl_Metraj22[[#This Row],[METRAJ_BETON]]))</f>
        <v>0</v>
      </c>
      <c r="K9108" s="2" t="s">
        <v>1628</v>
      </c>
    </row>
    <row r="9109" spans="1:11" ht="14.25" x14ac:dyDescent="0.2">
      <c r="A9109" s="2" t="s">
        <v>2977</v>
      </c>
      <c r="B9109" s="124" t="s">
        <v>10652</v>
      </c>
      <c r="C9109" s="124"/>
      <c r="D9109" s="126">
        <v>72.010000000000005</v>
      </c>
      <c r="E9109" s="124" t="s">
        <v>771</v>
      </c>
      <c r="F9109" s="124">
        <v>-2</v>
      </c>
      <c r="G9109" s="2" t="s">
        <v>21694</v>
      </c>
      <c r="H9109" s="130"/>
      <c r="I9109" s="134"/>
      <c r="J9109" s="123">
        <f>IF(OR(tbl_Metraj22[[#This Row],[TARIH]]="",tbl_Metraj22[[#This Row],[TARIH]]="-"),0,IF(tbl_Metraj22[[#This Row],[YUZDE]]=0,tbl_Metraj22[[#This Row],[METRAJ_BETON]],tbl_Metraj22[[#This Row],[YUZDE]]*tbl_Metraj22[[#This Row],[METRAJ_BETON]]))</f>
        <v>0</v>
      </c>
      <c r="K9109" s="2" t="s">
        <v>843</v>
      </c>
    </row>
    <row r="9110" spans="1:11" ht="14.25" x14ac:dyDescent="0.2">
      <c r="A9110" s="2" t="s">
        <v>2977</v>
      </c>
      <c r="B9110" s="124" t="s">
        <v>10653</v>
      </c>
      <c r="C9110" s="124"/>
      <c r="D9110" s="126">
        <v>50.97</v>
      </c>
      <c r="E9110" s="124" t="s">
        <v>771</v>
      </c>
      <c r="F9110" s="124">
        <v>-2</v>
      </c>
      <c r="G9110" s="2" t="s">
        <v>21695</v>
      </c>
      <c r="H9110" s="130"/>
      <c r="I9110" s="134"/>
      <c r="J9110" s="123">
        <f>IF(OR(tbl_Metraj22[[#This Row],[TARIH]]="",tbl_Metraj22[[#This Row],[TARIH]]="-"),0,IF(tbl_Metraj22[[#This Row],[YUZDE]]=0,tbl_Metraj22[[#This Row],[METRAJ_BETON]],tbl_Metraj22[[#This Row],[YUZDE]]*tbl_Metraj22[[#This Row],[METRAJ_BETON]]))</f>
        <v>0</v>
      </c>
      <c r="K9110" s="2" t="s">
        <v>845</v>
      </c>
    </row>
    <row r="9111" spans="1:11" ht="14.25" x14ac:dyDescent="0.2">
      <c r="A9111" s="2" t="s">
        <v>2977</v>
      </c>
      <c r="B9111" s="124" t="s">
        <v>10654</v>
      </c>
      <c r="C9111" s="124"/>
      <c r="D9111" s="126">
        <v>47.23</v>
      </c>
      <c r="E9111" s="124" t="s">
        <v>771</v>
      </c>
      <c r="F9111" s="124">
        <v>-2</v>
      </c>
      <c r="G9111" s="2" t="s">
        <v>21696</v>
      </c>
      <c r="H9111" s="130"/>
      <c r="I9111" s="134"/>
      <c r="J9111" s="123">
        <f>IF(OR(tbl_Metraj22[[#This Row],[TARIH]]="",tbl_Metraj22[[#This Row],[TARIH]]="-"),0,IF(tbl_Metraj22[[#This Row],[YUZDE]]=0,tbl_Metraj22[[#This Row],[METRAJ_BETON]],tbl_Metraj22[[#This Row],[YUZDE]]*tbl_Metraj22[[#This Row],[METRAJ_BETON]]))</f>
        <v>0</v>
      </c>
      <c r="K9111" s="2" t="s">
        <v>846</v>
      </c>
    </row>
    <row r="9112" spans="1:11" ht="14.25" x14ac:dyDescent="0.2">
      <c r="A9112" s="2" t="s">
        <v>2977</v>
      </c>
      <c r="B9112" s="124" t="s">
        <v>10660</v>
      </c>
      <c r="C9112" s="124"/>
      <c r="D9112" s="126">
        <v>11.02</v>
      </c>
      <c r="E9112" s="124" t="s">
        <v>771</v>
      </c>
      <c r="F9112" s="124">
        <v>-2</v>
      </c>
      <c r="G9112" s="2" t="s">
        <v>21697</v>
      </c>
      <c r="H9112" s="130"/>
      <c r="I9112" s="134"/>
      <c r="J9112" s="123">
        <f>IF(OR(tbl_Metraj22[[#This Row],[TARIH]]="",tbl_Metraj22[[#This Row],[TARIH]]="-"),0,IF(tbl_Metraj22[[#This Row],[YUZDE]]=0,tbl_Metraj22[[#This Row],[METRAJ_BETON]],tbl_Metraj22[[#This Row],[YUZDE]]*tbl_Metraj22[[#This Row],[METRAJ_BETON]]))</f>
        <v>0</v>
      </c>
      <c r="K9112" s="2" t="s">
        <v>1741</v>
      </c>
    </row>
    <row r="9113" spans="1:11" ht="14.25" x14ac:dyDescent="0.2">
      <c r="A9113" s="2" t="s">
        <v>2977</v>
      </c>
      <c r="B9113" s="124" t="s">
        <v>10661</v>
      </c>
      <c r="C9113" s="124"/>
      <c r="D9113" s="126">
        <v>4.22</v>
      </c>
      <c r="E9113" s="124" t="s">
        <v>771</v>
      </c>
      <c r="F9113" s="124">
        <v>-2</v>
      </c>
      <c r="G9113" s="2" t="s">
        <v>21698</v>
      </c>
      <c r="H9113" s="130"/>
      <c r="I9113" s="134"/>
      <c r="J9113" s="123">
        <f>IF(OR(tbl_Metraj22[[#This Row],[TARIH]]="",tbl_Metraj22[[#This Row],[TARIH]]="-"),0,IF(tbl_Metraj22[[#This Row],[YUZDE]]=0,tbl_Metraj22[[#This Row],[METRAJ_BETON]],tbl_Metraj22[[#This Row],[YUZDE]]*tbl_Metraj22[[#This Row],[METRAJ_BETON]]))</f>
        <v>0</v>
      </c>
      <c r="K9113" s="2" t="s">
        <v>1742</v>
      </c>
    </row>
    <row r="9114" spans="1:11" ht="14.25" x14ac:dyDescent="0.2">
      <c r="A9114" s="2" t="s">
        <v>2977</v>
      </c>
      <c r="B9114" s="124" t="s">
        <v>10662</v>
      </c>
      <c r="C9114" s="124"/>
      <c r="D9114" s="126">
        <v>19.11</v>
      </c>
      <c r="E9114" s="124" t="s">
        <v>771</v>
      </c>
      <c r="F9114" s="124">
        <v>-2</v>
      </c>
      <c r="G9114" s="2" t="s">
        <v>21699</v>
      </c>
      <c r="H9114" s="130"/>
      <c r="I9114" s="134"/>
      <c r="J9114" s="123">
        <f>IF(OR(tbl_Metraj22[[#This Row],[TARIH]]="",tbl_Metraj22[[#This Row],[TARIH]]="-"),0,IF(tbl_Metraj22[[#This Row],[YUZDE]]=0,tbl_Metraj22[[#This Row],[METRAJ_BETON]],tbl_Metraj22[[#This Row],[YUZDE]]*tbl_Metraj22[[#This Row],[METRAJ_BETON]]))</f>
        <v>0</v>
      </c>
      <c r="K9114" s="2" t="s">
        <v>1740</v>
      </c>
    </row>
    <row r="9115" spans="1:11" ht="14.25" x14ac:dyDescent="0.2">
      <c r="A9115" s="2" t="s">
        <v>2977</v>
      </c>
      <c r="B9115" s="124" t="s">
        <v>10663</v>
      </c>
      <c r="C9115" s="124"/>
      <c r="D9115" s="126">
        <v>4.7</v>
      </c>
      <c r="E9115" s="124" t="s">
        <v>771</v>
      </c>
      <c r="F9115" s="124">
        <v>-2</v>
      </c>
      <c r="G9115" s="2" t="s">
        <v>21700</v>
      </c>
      <c r="H9115" s="130"/>
      <c r="I9115" s="134"/>
      <c r="J9115" s="123">
        <f>IF(OR(tbl_Metraj22[[#This Row],[TARIH]]="",tbl_Metraj22[[#This Row],[TARIH]]="-"),0,IF(tbl_Metraj22[[#This Row],[YUZDE]]=0,tbl_Metraj22[[#This Row],[METRAJ_BETON]],tbl_Metraj22[[#This Row],[YUZDE]]*tbl_Metraj22[[#This Row],[METRAJ_BETON]]))</f>
        <v>0</v>
      </c>
      <c r="K9115" s="2" t="s">
        <v>1739</v>
      </c>
    </row>
    <row r="9116" spans="1:11" ht="14.25" x14ac:dyDescent="0.2">
      <c r="A9116" s="2" t="s">
        <v>2977</v>
      </c>
      <c r="B9116" s="124" t="s">
        <v>10664</v>
      </c>
      <c r="C9116" s="124"/>
      <c r="D9116" s="126">
        <v>1.63</v>
      </c>
      <c r="E9116" s="124" t="s">
        <v>771</v>
      </c>
      <c r="F9116" s="124">
        <v>-2</v>
      </c>
      <c r="G9116" s="2" t="s">
        <v>21701</v>
      </c>
      <c r="H9116" s="130"/>
      <c r="I9116" s="134"/>
      <c r="J9116" s="123">
        <f>IF(OR(tbl_Metraj22[[#This Row],[TARIH]]="",tbl_Metraj22[[#This Row],[TARIH]]="-"),0,IF(tbl_Metraj22[[#This Row],[YUZDE]]=0,tbl_Metraj22[[#This Row],[METRAJ_BETON]],tbl_Metraj22[[#This Row],[YUZDE]]*tbl_Metraj22[[#This Row],[METRAJ_BETON]]))</f>
        <v>0</v>
      </c>
      <c r="K9116" s="2" t="s">
        <v>1722</v>
      </c>
    </row>
    <row r="9117" spans="1:11" ht="14.25" x14ac:dyDescent="0.2">
      <c r="A9117" s="2" t="s">
        <v>2977</v>
      </c>
      <c r="B9117" s="124" t="s">
        <v>10665</v>
      </c>
      <c r="C9117" s="124"/>
      <c r="D9117" s="126">
        <v>4.01</v>
      </c>
      <c r="E9117" s="124" t="s">
        <v>771</v>
      </c>
      <c r="F9117" s="124">
        <v>-2</v>
      </c>
      <c r="G9117" s="2" t="s">
        <v>21702</v>
      </c>
      <c r="H9117" s="130"/>
      <c r="I9117" s="134"/>
      <c r="J9117" s="123">
        <f>IF(OR(tbl_Metraj22[[#This Row],[TARIH]]="",tbl_Metraj22[[#This Row],[TARIH]]="-"),0,IF(tbl_Metraj22[[#This Row],[YUZDE]]=0,tbl_Metraj22[[#This Row],[METRAJ_BETON]],tbl_Metraj22[[#This Row],[YUZDE]]*tbl_Metraj22[[#This Row],[METRAJ_BETON]]))</f>
        <v>0</v>
      </c>
      <c r="K9117" s="2" t="s">
        <v>1738</v>
      </c>
    </row>
    <row r="9118" spans="1:11" ht="14.25" x14ac:dyDescent="0.2">
      <c r="A9118" s="2" t="s">
        <v>2977</v>
      </c>
      <c r="B9118" s="124" t="s">
        <v>10666</v>
      </c>
      <c r="C9118" s="124"/>
      <c r="D9118" s="126">
        <v>5.28</v>
      </c>
      <c r="E9118" s="124" t="s">
        <v>771</v>
      </c>
      <c r="F9118" s="124">
        <v>-2</v>
      </c>
      <c r="G9118" s="2" t="s">
        <v>21703</v>
      </c>
      <c r="H9118" s="130"/>
      <c r="I9118" s="134"/>
      <c r="J9118" s="123">
        <f>IF(OR(tbl_Metraj22[[#This Row],[TARIH]]="",tbl_Metraj22[[#This Row],[TARIH]]="-"),0,IF(tbl_Metraj22[[#This Row],[YUZDE]]=0,tbl_Metraj22[[#This Row],[METRAJ_BETON]],tbl_Metraj22[[#This Row],[YUZDE]]*tbl_Metraj22[[#This Row],[METRAJ_BETON]]))</f>
        <v>0</v>
      </c>
    </row>
    <row r="9119" spans="1:11" ht="14.25" x14ac:dyDescent="0.2">
      <c r="A9119" s="2" t="s">
        <v>2977</v>
      </c>
      <c r="B9119" s="124" t="s">
        <v>10667</v>
      </c>
      <c r="C9119" s="124"/>
      <c r="D9119" s="126">
        <v>9.24</v>
      </c>
      <c r="E9119" s="124" t="s">
        <v>771</v>
      </c>
      <c r="F9119" s="124">
        <v>-2</v>
      </c>
      <c r="G9119" s="2" t="s">
        <v>21704</v>
      </c>
      <c r="H9119" s="130"/>
      <c r="I9119" s="134"/>
      <c r="J9119" s="123">
        <f>IF(OR(tbl_Metraj22[[#This Row],[TARIH]]="",tbl_Metraj22[[#This Row],[TARIH]]="-"),0,IF(tbl_Metraj22[[#This Row],[YUZDE]]=0,tbl_Metraj22[[#This Row],[METRAJ_BETON]],tbl_Metraj22[[#This Row],[YUZDE]]*tbl_Metraj22[[#This Row],[METRAJ_BETON]]))</f>
        <v>0</v>
      </c>
      <c r="K9119" s="2" t="s">
        <v>1737</v>
      </c>
    </row>
    <row r="9120" spans="1:11" ht="14.25" x14ac:dyDescent="0.2">
      <c r="A9120" s="2" t="s">
        <v>2977</v>
      </c>
      <c r="B9120" s="124" t="s">
        <v>10668</v>
      </c>
      <c r="C9120" s="124"/>
      <c r="D9120" s="126">
        <v>10.56</v>
      </c>
      <c r="E9120" s="124" t="s">
        <v>771</v>
      </c>
      <c r="F9120" s="124">
        <v>-2</v>
      </c>
      <c r="G9120" s="2" t="s">
        <v>21705</v>
      </c>
      <c r="H9120" s="130"/>
      <c r="I9120" s="134"/>
      <c r="J9120" s="123">
        <f>IF(OR(tbl_Metraj22[[#This Row],[TARIH]]="",tbl_Metraj22[[#This Row],[TARIH]]="-"),0,IF(tbl_Metraj22[[#This Row],[YUZDE]]=0,tbl_Metraj22[[#This Row],[METRAJ_BETON]],tbl_Metraj22[[#This Row],[YUZDE]]*tbl_Metraj22[[#This Row],[METRAJ_BETON]]))</f>
        <v>0</v>
      </c>
      <c r="K9120" s="2" t="s">
        <v>1736</v>
      </c>
    </row>
    <row r="9121" spans="1:11" ht="14.25" x14ac:dyDescent="0.2">
      <c r="A9121" s="2" t="s">
        <v>2977</v>
      </c>
      <c r="B9121" s="124" t="s">
        <v>10669</v>
      </c>
      <c r="C9121" s="124"/>
      <c r="D9121" s="126">
        <v>3.05</v>
      </c>
      <c r="E9121" s="124" t="s">
        <v>771</v>
      </c>
      <c r="F9121" s="124">
        <v>-2</v>
      </c>
      <c r="G9121" s="2" t="s">
        <v>21706</v>
      </c>
      <c r="H9121" s="130"/>
      <c r="I9121" s="134"/>
      <c r="J9121" s="123">
        <f>IF(OR(tbl_Metraj22[[#This Row],[TARIH]]="",tbl_Metraj22[[#This Row],[TARIH]]="-"),0,IF(tbl_Metraj22[[#This Row],[YUZDE]]=0,tbl_Metraj22[[#This Row],[METRAJ_BETON]],tbl_Metraj22[[#This Row],[YUZDE]]*tbl_Metraj22[[#This Row],[METRAJ_BETON]]))</f>
        <v>0</v>
      </c>
      <c r="K9121" s="2" t="s">
        <v>1735</v>
      </c>
    </row>
    <row r="9122" spans="1:11" ht="14.25" x14ac:dyDescent="0.2">
      <c r="A9122" s="2" t="s">
        <v>2977</v>
      </c>
      <c r="B9122" s="124" t="s">
        <v>12166</v>
      </c>
      <c r="C9122" s="124"/>
      <c r="D9122" s="126">
        <v>7.92</v>
      </c>
      <c r="E9122" s="124" t="s">
        <v>771</v>
      </c>
      <c r="F9122" s="124">
        <v>-2</v>
      </c>
      <c r="G9122" s="2" t="s">
        <v>21707</v>
      </c>
      <c r="H9122" s="130"/>
      <c r="I9122" s="134"/>
      <c r="J9122" s="123">
        <f>IF(OR(tbl_Metraj22[[#This Row],[TARIH]]="",tbl_Metraj22[[#This Row],[TARIH]]="-"),0,IF(tbl_Metraj22[[#This Row],[YUZDE]]=0,tbl_Metraj22[[#This Row],[METRAJ_BETON]],tbl_Metraj22[[#This Row],[YUZDE]]*tbl_Metraj22[[#This Row],[METRAJ_BETON]]))</f>
        <v>0</v>
      </c>
      <c r="K9122" s="2" t="s">
        <v>1743</v>
      </c>
    </row>
    <row r="9123" spans="1:11" ht="14.25" x14ac:dyDescent="0.2">
      <c r="A9123" s="2" t="s">
        <v>2977</v>
      </c>
      <c r="B9123" s="124" t="s">
        <v>12167</v>
      </c>
      <c r="C9123" s="124"/>
      <c r="D9123" s="126">
        <v>5.77</v>
      </c>
      <c r="E9123" s="124" t="s">
        <v>771</v>
      </c>
      <c r="F9123" s="124">
        <v>-2</v>
      </c>
      <c r="G9123" s="2" t="s">
        <v>21708</v>
      </c>
      <c r="H9123" s="130"/>
      <c r="I9123" s="134"/>
      <c r="J9123" s="123">
        <f>IF(OR(tbl_Metraj22[[#This Row],[TARIH]]="",tbl_Metraj22[[#This Row],[TARIH]]="-"),0,IF(tbl_Metraj22[[#This Row],[YUZDE]]=0,tbl_Metraj22[[#This Row],[METRAJ_BETON]],tbl_Metraj22[[#This Row],[YUZDE]]*tbl_Metraj22[[#This Row],[METRAJ_BETON]]))</f>
        <v>0</v>
      </c>
      <c r="K9123" s="2" t="s">
        <v>1744</v>
      </c>
    </row>
    <row r="9124" spans="1:11" ht="14.25" x14ac:dyDescent="0.2">
      <c r="A9124" s="2" t="s">
        <v>787</v>
      </c>
      <c r="B9124" s="124" t="s">
        <v>12108</v>
      </c>
      <c r="C9124" s="124"/>
      <c r="D9124" s="126">
        <v>102.81</v>
      </c>
      <c r="E9124" s="124" t="s">
        <v>771</v>
      </c>
      <c r="F9124" s="124">
        <v>-1</v>
      </c>
      <c r="G9124" s="2" t="s">
        <v>21709</v>
      </c>
      <c r="H9124" s="130"/>
      <c r="I9124" s="134"/>
      <c r="J9124" s="123">
        <f>IF(OR(tbl_Metraj22[[#This Row],[TARIH]]="",tbl_Metraj22[[#This Row],[TARIH]]="-"),0,IF(tbl_Metraj22[[#This Row],[YUZDE]]=0,tbl_Metraj22[[#This Row],[METRAJ_BETON]],tbl_Metraj22[[#This Row],[YUZDE]]*tbl_Metraj22[[#This Row],[METRAJ_BETON]]))</f>
        <v>0</v>
      </c>
    </row>
    <row r="9125" spans="1:11" ht="14.25" x14ac:dyDescent="0.2">
      <c r="A9125" s="2" t="s">
        <v>734</v>
      </c>
      <c r="B9125" s="124" t="s">
        <v>11196</v>
      </c>
      <c r="C9125" s="124"/>
      <c r="D9125" s="126">
        <v>0.59</v>
      </c>
      <c r="E9125" s="124" t="s">
        <v>771</v>
      </c>
      <c r="F9125" s="124">
        <v>-1</v>
      </c>
      <c r="G9125" s="2" t="s">
        <v>21710</v>
      </c>
      <c r="H9125" s="130"/>
      <c r="I9125" s="134"/>
      <c r="J9125" s="123">
        <f>IF(OR(tbl_Metraj22[[#This Row],[TARIH]]="",tbl_Metraj22[[#This Row],[TARIH]]="-"),0,IF(tbl_Metraj22[[#This Row],[YUZDE]]=0,tbl_Metraj22[[#This Row],[METRAJ_BETON]],tbl_Metraj22[[#This Row],[YUZDE]]*tbl_Metraj22[[#This Row],[METRAJ_BETON]]))</f>
        <v>0</v>
      </c>
      <c r="K9125" s="2" t="s">
        <v>24261</v>
      </c>
    </row>
    <row r="9126" spans="1:11" ht="14.25" x14ac:dyDescent="0.2">
      <c r="A9126" s="2" t="s">
        <v>734</v>
      </c>
      <c r="B9126" s="124" t="s">
        <v>11197</v>
      </c>
      <c r="C9126" s="124"/>
      <c r="D9126" s="126">
        <v>0.52</v>
      </c>
      <c r="E9126" s="124" t="s">
        <v>771</v>
      </c>
      <c r="F9126" s="124">
        <v>-1</v>
      </c>
      <c r="G9126" s="2" t="s">
        <v>21711</v>
      </c>
      <c r="H9126" s="130"/>
      <c r="I9126" s="134"/>
      <c r="J9126" s="123">
        <f>IF(OR(tbl_Metraj22[[#This Row],[TARIH]]="",tbl_Metraj22[[#This Row],[TARIH]]="-"),0,IF(tbl_Metraj22[[#This Row],[YUZDE]]=0,tbl_Metraj22[[#This Row],[METRAJ_BETON]],tbl_Metraj22[[#This Row],[YUZDE]]*tbl_Metraj22[[#This Row],[METRAJ_BETON]]))</f>
        <v>0</v>
      </c>
      <c r="K9126" s="2" t="e">
        <v>#N/A</v>
      </c>
    </row>
    <row r="9127" spans="1:11" ht="14.25" x14ac:dyDescent="0.2">
      <c r="A9127" s="2" t="s">
        <v>734</v>
      </c>
      <c r="B9127" s="124" t="s">
        <v>11198</v>
      </c>
      <c r="C9127" s="124"/>
      <c r="D9127" s="126">
        <v>1.08</v>
      </c>
      <c r="E9127" s="124" t="s">
        <v>771</v>
      </c>
      <c r="F9127" s="124">
        <v>-1</v>
      </c>
      <c r="G9127" s="2" t="s">
        <v>21712</v>
      </c>
      <c r="H9127" s="130"/>
      <c r="I9127" s="134"/>
      <c r="J9127" s="123">
        <f>IF(OR(tbl_Metraj22[[#This Row],[TARIH]]="",tbl_Metraj22[[#This Row],[TARIH]]="-"),0,IF(tbl_Metraj22[[#This Row],[YUZDE]]=0,tbl_Metraj22[[#This Row],[METRAJ_BETON]],tbl_Metraj22[[#This Row],[YUZDE]]*tbl_Metraj22[[#This Row],[METRAJ_BETON]]))</f>
        <v>0</v>
      </c>
      <c r="K9127" s="2" t="s">
        <v>22923</v>
      </c>
    </row>
    <row r="9128" spans="1:11" ht="14.25" x14ac:dyDescent="0.2">
      <c r="A9128" s="2" t="s">
        <v>734</v>
      </c>
      <c r="B9128" s="124" t="s">
        <v>11202</v>
      </c>
      <c r="C9128" s="124"/>
      <c r="D9128" s="126">
        <v>1.3</v>
      </c>
      <c r="E9128" s="124" t="s">
        <v>771</v>
      </c>
      <c r="F9128" s="124">
        <v>-1</v>
      </c>
      <c r="G9128" s="2" t="s">
        <v>21713</v>
      </c>
      <c r="H9128" s="130"/>
      <c r="I9128" s="134"/>
      <c r="J9128" s="123">
        <f>IF(OR(tbl_Metraj22[[#This Row],[TARIH]]="",tbl_Metraj22[[#This Row],[TARIH]]="-"),0,IF(tbl_Metraj22[[#This Row],[YUZDE]]=0,tbl_Metraj22[[#This Row],[METRAJ_BETON]],tbl_Metraj22[[#This Row],[YUZDE]]*tbl_Metraj22[[#This Row],[METRAJ_BETON]]))</f>
        <v>0</v>
      </c>
      <c r="K9128" s="2" t="s">
        <v>23614</v>
      </c>
    </row>
    <row r="9129" spans="1:11" ht="14.25" x14ac:dyDescent="0.2">
      <c r="A9129" s="2" t="s">
        <v>734</v>
      </c>
      <c r="B9129" s="124" t="s">
        <v>11203</v>
      </c>
      <c r="C9129" s="124"/>
      <c r="D9129" s="126">
        <v>1.32</v>
      </c>
      <c r="E9129" s="124" t="s">
        <v>771</v>
      </c>
      <c r="F9129" s="124">
        <v>-1</v>
      </c>
      <c r="G9129" s="2" t="s">
        <v>21714</v>
      </c>
      <c r="H9129" s="130"/>
      <c r="I9129" s="134"/>
      <c r="J9129" s="123">
        <f>IF(OR(tbl_Metraj22[[#This Row],[TARIH]]="",tbl_Metraj22[[#This Row],[TARIH]]="-"),0,IF(tbl_Metraj22[[#This Row],[YUZDE]]=0,tbl_Metraj22[[#This Row],[METRAJ_BETON]],tbl_Metraj22[[#This Row],[YUZDE]]*tbl_Metraj22[[#This Row],[METRAJ_BETON]]))</f>
        <v>0</v>
      </c>
      <c r="K9129" s="2" t="s">
        <v>22920</v>
      </c>
    </row>
    <row r="9130" spans="1:11" ht="14.25" x14ac:dyDescent="0.2">
      <c r="A9130" s="2" t="s">
        <v>734</v>
      </c>
      <c r="B9130" s="124" t="s">
        <v>11204</v>
      </c>
      <c r="C9130" s="124"/>
      <c r="D9130" s="126">
        <v>0.44</v>
      </c>
      <c r="E9130" s="124" t="s">
        <v>771</v>
      </c>
      <c r="F9130" s="124">
        <v>-1</v>
      </c>
      <c r="G9130" s="2" t="s">
        <v>21715</v>
      </c>
      <c r="H9130" s="130"/>
      <c r="I9130" s="134"/>
      <c r="J9130" s="123">
        <f>IF(OR(tbl_Metraj22[[#This Row],[TARIH]]="",tbl_Metraj22[[#This Row],[TARIH]]="-"),0,IF(tbl_Metraj22[[#This Row],[YUZDE]]=0,tbl_Metraj22[[#This Row],[METRAJ_BETON]],tbl_Metraj22[[#This Row],[YUZDE]]*tbl_Metraj22[[#This Row],[METRAJ_BETON]]))</f>
        <v>0</v>
      </c>
      <c r="K9130" s="2" t="e">
        <v>#N/A</v>
      </c>
    </row>
    <row r="9131" spans="1:11" ht="14.25" x14ac:dyDescent="0.2">
      <c r="A9131" s="2" t="s">
        <v>734</v>
      </c>
      <c r="B9131" s="124" t="s">
        <v>11205</v>
      </c>
      <c r="C9131" s="124"/>
      <c r="D9131" s="126">
        <v>0.95</v>
      </c>
      <c r="E9131" s="124" t="s">
        <v>771</v>
      </c>
      <c r="F9131" s="124">
        <v>-1</v>
      </c>
      <c r="G9131" s="2" t="s">
        <v>21716</v>
      </c>
      <c r="H9131" s="130"/>
      <c r="I9131" s="134"/>
      <c r="J9131" s="123">
        <f>IF(OR(tbl_Metraj22[[#This Row],[TARIH]]="",tbl_Metraj22[[#This Row],[TARIH]]="-"),0,IF(tbl_Metraj22[[#This Row],[YUZDE]]=0,tbl_Metraj22[[#This Row],[METRAJ_BETON]],tbl_Metraj22[[#This Row],[YUZDE]]*tbl_Metraj22[[#This Row],[METRAJ_BETON]]))</f>
        <v>0</v>
      </c>
      <c r="K9131" s="2" t="s">
        <v>24262</v>
      </c>
    </row>
    <row r="9132" spans="1:11" ht="14.25" x14ac:dyDescent="0.2">
      <c r="A9132" s="2" t="s">
        <v>734</v>
      </c>
      <c r="B9132" s="124" t="s">
        <v>11206</v>
      </c>
      <c r="C9132" s="124"/>
      <c r="D9132" s="126">
        <v>3.15</v>
      </c>
      <c r="E9132" s="124" t="s">
        <v>771</v>
      </c>
      <c r="F9132" s="124">
        <v>-1</v>
      </c>
      <c r="G9132" s="2" t="s">
        <v>21717</v>
      </c>
      <c r="H9132" s="130"/>
      <c r="I9132" s="134"/>
      <c r="J9132" s="123">
        <f>IF(OR(tbl_Metraj22[[#This Row],[TARIH]]="",tbl_Metraj22[[#This Row],[TARIH]]="-"),0,IF(tbl_Metraj22[[#This Row],[YUZDE]]=0,tbl_Metraj22[[#This Row],[METRAJ_BETON]],tbl_Metraj22[[#This Row],[YUZDE]]*tbl_Metraj22[[#This Row],[METRAJ_BETON]]))</f>
        <v>0</v>
      </c>
      <c r="K9132" s="2" t="s">
        <v>22901</v>
      </c>
    </row>
    <row r="9133" spans="1:11" ht="14.25" x14ac:dyDescent="0.2">
      <c r="A9133" s="2" t="s">
        <v>734</v>
      </c>
      <c r="B9133" s="124" t="s">
        <v>11207</v>
      </c>
      <c r="C9133" s="124"/>
      <c r="D9133" s="126">
        <v>2.36</v>
      </c>
      <c r="E9133" s="124" t="s">
        <v>771</v>
      </c>
      <c r="F9133" s="124">
        <v>-1</v>
      </c>
      <c r="G9133" s="2" t="s">
        <v>21718</v>
      </c>
      <c r="H9133" s="130"/>
      <c r="I9133" s="134"/>
      <c r="J9133" s="123">
        <f>IF(OR(tbl_Metraj22[[#This Row],[TARIH]]="",tbl_Metraj22[[#This Row],[TARIH]]="-"),0,IF(tbl_Metraj22[[#This Row],[YUZDE]]=0,tbl_Metraj22[[#This Row],[METRAJ_BETON]],tbl_Metraj22[[#This Row],[YUZDE]]*tbl_Metraj22[[#This Row],[METRAJ_BETON]]))</f>
        <v>0</v>
      </c>
      <c r="K9133" s="2" t="s">
        <v>22936</v>
      </c>
    </row>
    <row r="9134" spans="1:11" ht="14.25" x14ac:dyDescent="0.2">
      <c r="A9134" s="2" t="s">
        <v>734</v>
      </c>
      <c r="B9134" s="124" t="s">
        <v>11208</v>
      </c>
      <c r="C9134" s="124"/>
      <c r="D9134" s="126">
        <v>1.62</v>
      </c>
      <c r="E9134" s="124" t="s">
        <v>771</v>
      </c>
      <c r="F9134" s="124">
        <v>-1</v>
      </c>
      <c r="G9134" s="2" t="s">
        <v>21719</v>
      </c>
      <c r="H9134" s="130"/>
      <c r="I9134" s="134"/>
      <c r="J9134" s="123">
        <f>IF(OR(tbl_Metraj22[[#This Row],[TARIH]]="",tbl_Metraj22[[#This Row],[TARIH]]="-"),0,IF(tbl_Metraj22[[#This Row],[YUZDE]]=0,tbl_Metraj22[[#This Row],[METRAJ_BETON]],tbl_Metraj22[[#This Row],[YUZDE]]*tbl_Metraj22[[#This Row],[METRAJ_BETON]]))</f>
        <v>0</v>
      </c>
      <c r="K9134" s="2" t="s">
        <v>23612</v>
      </c>
    </row>
    <row r="9135" spans="1:11" ht="14.25" x14ac:dyDescent="0.2">
      <c r="A9135" s="2" t="s">
        <v>734</v>
      </c>
      <c r="B9135" s="124" t="s">
        <v>11209</v>
      </c>
      <c r="C9135" s="124"/>
      <c r="D9135" s="126">
        <v>0.44</v>
      </c>
      <c r="E9135" s="124" t="s">
        <v>771</v>
      </c>
      <c r="F9135" s="124">
        <v>-1</v>
      </c>
      <c r="G9135" s="2" t="s">
        <v>21720</v>
      </c>
      <c r="H9135" s="130"/>
      <c r="I9135" s="134"/>
      <c r="J9135" s="123">
        <f>IF(OR(tbl_Metraj22[[#This Row],[TARIH]]="",tbl_Metraj22[[#This Row],[TARIH]]="-"),0,IF(tbl_Metraj22[[#This Row],[YUZDE]]=0,tbl_Metraj22[[#This Row],[METRAJ_BETON]],tbl_Metraj22[[#This Row],[YUZDE]]*tbl_Metraj22[[#This Row],[METRAJ_BETON]]))</f>
        <v>0</v>
      </c>
      <c r="K9135" s="2" t="s">
        <v>22934</v>
      </c>
    </row>
    <row r="9136" spans="1:11" ht="14.25" x14ac:dyDescent="0.2">
      <c r="A9136" s="2" t="s">
        <v>734</v>
      </c>
      <c r="B9136" s="124" t="s">
        <v>11210</v>
      </c>
      <c r="C9136" s="124"/>
      <c r="D9136" s="126">
        <v>1.77</v>
      </c>
      <c r="E9136" s="124" t="s">
        <v>771</v>
      </c>
      <c r="F9136" s="124">
        <v>-1</v>
      </c>
      <c r="G9136" s="2" t="s">
        <v>21721</v>
      </c>
      <c r="H9136" s="130"/>
      <c r="I9136" s="134"/>
      <c r="J9136" s="123">
        <f>IF(OR(tbl_Metraj22[[#This Row],[TARIH]]="",tbl_Metraj22[[#This Row],[TARIH]]="-"),0,IF(tbl_Metraj22[[#This Row],[YUZDE]]=0,tbl_Metraj22[[#This Row],[METRAJ_BETON]],tbl_Metraj22[[#This Row],[YUZDE]]*tbl_Metraj22[[#This Row],[METRAJ_BETON]]))</f>
        <v>0</v>
      </c>
      <c r="K9136" s="2" t="s">
        <v>22906</v>
      </c>
    </row>
    <row r="9137" spans="1:11" ht="14.25" x14ac:dyDescent="0.2">
      <c r="A9137" s="2" t="s">
        <v>734</v>
      </c>
      <c r="B9137" s="124" t="s">
        <v>11211</v>
      </c>
      <c r="C9137" s="124"/>
      <c r="D9137" s="126">
        <v>1.18</v>
      </c>
      <c r="E9137" s="124" t="s">
        <v>771</v>
      </c>
      <c r="F9137" s="124">
        <v>-1</v>
      </c>
      <c r="G9137" s="2" t="s">
        <v>21722</v>
      </c>
      <c r="H9137" s="130"/>
      <c r="I9137" s="134"/>
      <c r="J9137" s="123">
        <f>IF(OR(tbl_Metraj22[[#This Row],[TARIH]]="",tbl_Metraj22[[#This Row],[TARIH]]="-"),0,IF(tbl_Metraj22[[#This Row],[YUZDE]]=0,tbl_Metraj22[[#This Row],[METRAJ_BETON]],tbl_Metraj22[[#This Row],[YUZDE]]*tbl_Metraj22[[#This Row],[METRAJ_BETON]]))</f>
        <v>0</v>
      </c>
      <c r="K9137" s="2" t="s">
        <v>23613</v>
      </c>
    </row>
    <row r="9138" spans="1:11" ht="14.25" x14ac:dyDescent="0.2">
      <c r="A9138" s="2" t="s">
        <v>734</v>
      </c>
      <c r="B9138" s="124" t="s">
        <v>11212</v>
      </c>
      <c r="C9138" s="124"/>
      <c r="D9138" s="126">
        <v>1.32</v>
      </c>
      <c r="E9138" s="124" t="s">
        <v>771</v>
      </c>
      <c r="F9138" s="124">
        <v>-1</v>
      </c>
      <c r="G9138" s="2" t="s">
        <v>21723</v>
      </c>
      <c r="H9138" s="130"/>
      <c r="I9138" s="134"/>
      <c r="J9138" s="123">
        <f>IF(OR(tbl_Metraj22[[#This Row],[TARIH]]="",tbl_Metraj22[[#This Row],[TARIH]]="-"),0,IF(tbl_Metraj22[[#This Row],[YUZDE]]=0,tbl_Metraj22[[#This Row],[METRAJ_BETON]],tbl_Metraj22[[#This Row],[YUZDE]]*tbl_Metraj22[[#This Row],[METRAJ_BETON]]))</f>
        <v>0</v>
      </c>
      <c r="K9138" s="2" t="s">
        <v>22929</v>
      </c>
    </row>
    <row r="9139" spans="1:11" ht="14.25" x14ac:dyDescent="0.2">
      <c r="A9139" s="2" t="s">
        <v>734</v>
      </c>
      <c r="B9139" s="124" t="s">
        <v>11213</v>
      </c>
      <c r="C9139" s="124"/>
      <c r="D9139" s="126">
        <v>0.65</v>
      </c>
      <c r="E9139" s="124" t="s">
        <v>771</v>
      </c>
      <c r="F9139" s="124">
        <v>-1</v>
      </c>
      <c r="G9139" s="2" t="s">
        <v>21724</v>
      </c>
      <c r="H9139" s="130"/>
      <c r="I9139" s="134"/>
      <c r="J9139" s="123">
        <f>IF(OR(tbl_Metraj22[[#This Row],[TARIH]]="",tbl_Metraj22[[#This Row],[TARIH]]="-"),0,IF(tbl_Metraj22[[#This Row],[YUZDE]]=0,tbl_Metraj22[[#This Row],[METRAJ_BETON]],tbl_Metraj22[[#This Row],[YUZDE]]*tbl_Metraj22[[#This Row],[METRAJ_BETON]]))</f>
        <v>0</v>
      </c>
      <c r="K9139" s="2" t="s">
        <v>24098</v>
      </c>
    </row>
    <row r="9140" spans="1:11" ht="14.25" x14ac:dyDescent="0.2">
      <c r="A9140" s="2" t="s">
        <v>734</v>
      </c>
      <c r="B9140" s="124" t="s">
        <v>11214</v>
      </c>
      <c r="C9140" s="124"/>
      <c r="D9140" s="126">
        <v>0.27</v>
      </c>
      <c r="E9140" s="124" t="s">
        <v>771</v>
      </c>
      <c r="F9140" s="124">
        <v>-1</v>
      </c>
      <c r="G9140" s="2" t="s">
        <v>21725</v>
      </c>
      <c r="H9140" s="130"/>
      <c r="I9140" s="134"/>
      <c r="J9140" s="123">
        <f>IF(OR(tbl_Metraj22[[#This Row],[TARIH]]="",tbl_Metraj22[[#This Row],[TARIH]]="-"),0,IF(tbl_Metraj22[[#This Row],[YUZDE]]=0,tbl_Metraj22[[#This Row],[METRAJ_BETON]],tbl_Metraj22[[#This Row],[YUZDE]]*tbl_Metraj22[[#This Row],[METRAJ_BETON]]))</f>
        <v>0</v>
      </c>
      <c r="K9140" s="2" t="s">
        <v>22915</v>
      </c>
    </row>
    <row r="9141" spans="1:11" ht="14.25" x14ac:dyDescent="0.2">
      <c r="A9141" s="2" t="s">
        <v>734</v>
      </c>
      <c r="B9141" s="124" t="s">
        <v>11215</v>
      </c>
      <c r="C9141" s="124"/>
      <c r="D9141" s="126">
        <v>0.26</v>
      </c>
      <c r="E9141" s="124" t="s">
        <v>771</v>
      </c>
      <c r="F9141" s="124">
        <v>-1</v>
      </c>
      <c r="G9141" s="2" t="s">
        <v>21726</v>
      </c>
      <c r="H9141" s="130"/>
      <c r="I9141" s="134"/>
      <c r="J9141" s="123">
        <f>IF(OR(tbl_Metraj22[[#This Row],[TARIH]]="",tbl_Metraj22[[#This Row],[TARIH]]="-"),0,IF(tbl_Metraj22[[#This Row],[YUZDE]]=0,tbl_Metraj22[[#This Row],[METRAJ_BETON]],tbl_Metraj22[[#This Row],[YUZDE]]*tbl_Metraj22[[#This Row],[METRAJ_BETON]]))</f>
        <v>0</v>
      </c>
      <c r="K9141" s="2" t="s">
        <v>23618</v>
      </c>
    </row>
    <row r="9142" spans="1:11" ht="14.25" x14ac:dyDescent="0.2">
      <c r="A9142" s="2" t="s">
        <v>734</v>
      </c>
      <c r="B9142" s="124" t="s">
        <v>11216</v>
      </c>
      <c r="C9142" s="124"/>
      <c r="D9142" s="126">
        <v>0.63</v>
      </c>
      <c r="E9142" s="124" t="s">
        <v>771</v>
      </c>
      <c r="F9142" s="124">
        <v>-1</v>
      </c>
      <c r="G9142" s="2" t="s">
        <v>21727</v>
      </c>
      <c r="H9142" s="130"/>
      <c r="I9142" s="134"/>
      <c r="J9142" s="123">
        <f>IF(OR(tbl_Metraj22[[#This Row],[TARIH]]="",tbl_Metraj22[[#This Row],[TARIH]]="-"),0,IF(tbl_Metraj22[[#This Row],[YUZDE]]=0,tbl_Metraj22[[#This Row],[METRAJ_BETON]],tbl_Metraj22[[#This Row],[YUZDE]]*tbl_Metraj22[[#This Row],[METRAJ_BETON]]))</f>
        <v>0</v>
      </c>
      <c r="K9142" s="2" t="s">
        <v>22909</v>
      </c>
    </row>
    <row r="9143" spans="1:11" ht="14.25" x14ac:dyDescent="0.2">
      <c r="A9143" s="2" t="s">
        <v>734</v>
      </c>
      <c r="B9143" s="124" t="s">
        <v>11217</v>
      </c>
      <c r="C9143" s="124"/>
      <c r="D9143" s="126">
        <v>0.21</v>
      </c>
      <c r="E9143" s="124" t="s">
        <v>771</v>
      </c>
      <c r="F9143" s="124">
        <v>-1</v>
      </c>
      <c r="G9143" s="2" t="s">
        <v>21728</v>
      </c>
      <c r="H9143" s="130"/>
      <c r="I9143" s="134"/>
      <c r="J9143" s="123">
        <f>IF(OR(tbl_Metraj22[[#This Row],[TARIH]]="",tbl_Metraj22[[#This Row],[TARIH]]="-"),0,IF(tbl_Metraj22[[#This Row],[YUZDE]]=0,tbl_Metraj22[[#This Row],[METRAJ_BETON]],tbl_Metraj22[[#This Row],[YUZDE]]*tbl_Metraj22[[#This Row],[METRAJ_BETON]]))</f>
        <v>0</v>
      </c>
      <c r="K9143" s="2" t="s">
        <v>22926</v>
      </c>
    </row>
    <row r="9144" spans="1:11" ht="14.25" x14ac:dyDescent="0.2">
      <c r="A9144" s="2" t="s">
        <v>734</v>
      </c>
      <c r="B9144" s="124" t="s">
        <v>11218</v>
      </c>
      <c r="C9144" s="124"/>
      <c r="D9144" s="126">
        <v>0.43</v>
      </c>
      <c r="E9144" s="124" t="s">
        <v>771</v>
      </c>
      <c r="F9144" s="124">
        <v>-1</v>
      </c>
      <c r="G9144" s="2" t="s">
        <v>21729</v>
      </c>
      <c r="H9144" s="130"/>
      <c r="I9144" s="134"/>
      <c r="J9144" s="123">
        <f>IF(OR(tbl_Metraj22[[#This Row],[TARIH]]="",tbl_Metraj22[[#This Row],[TARIH]]="-"),0,IF(tbl_Metraj22[[#This Row],[YUZDE]]=0,tbl_Metraj22[[#This Row],[METRAJ_BETON]],tbl_Metraj22[[#This Row],[YUZDE]]*tbl_Metraj22[[#This Row],[METRAJ_BETON]]))</f>
        <v>0</v>
      </c>
      <c r="K9144" s="2" t="s">
        <v>22928</v>
      </c>
    </row>
    <row r="9145" spans="1:11" ht="14.25" x14ac:dyDescent="0.2">
      <c r="A9145" s="2" t="s">
        <v>734</v>
      </c>
      <c r="B9145" s="124" t="s">
        <v>11219</v>
      </c>
      <c r="C9145" s="124"/>
      <c r="D9145" s="126">
        <v>0.27</v>
      </c>
      <c r="E9145" s="124" t="s">
        <v>771</v>
      </c>
      <c r="F9145" s="124">
        <v>-1</v>
      </c>
      <c r="G9145" s="2" t="s">
        <v>21730</v>
      </c>
      <c r="H9145" s="130"/>
      <c r="I9145" s="134"/>
      <c r="J9145" s="123">
        <f>IF(OR(tbl_Metraj22[[#This Row],[TARIH]]="",tbl_Metraj22[[#This Row],[TARIH]]="-"),0,IF(tbl_Metraj22[[#This Row],[YUZDE]]=0,tbl_Metraj22[[#This Row],[METRAJ_BETON]],tbl_Metraj22[[#This Row],[YUZDE]]*tbl_Metraj22[[#This Row],[METRAJ_BETON]]))</f>
        <v>0</v>
      </c>
      <c r="K9145" s="2" t="e">
        <v>#N/A</v>
      </c>
    </row>
    <row r="9146" spans="1:11" ht="14.25" x14ac:dyDescent="0.2">
      <c r="A9146" s="2" t="s">
        <v>734</v>
      </c>
      <c r="B9146" s="124" t="s">
        <v>11220</v>
      </c>
      <c r="C9146" s="124"/>
      <c r="D9146" s="126">
        <v>0.56000000000000005</v>
      </c>
      <c r="E9146" s="124" t="s">
        <v>771</v>
      </c>
      <c r="F9146" s="124">
        <v>-1</v>
      </c>
      <c r="G9146" s="2" t="s">
        <v>21731</v>
      </c>
      <c r="H9146" s="130"/>
      <c r="I9146" s="134"/>
      <c r="J9146" s="123">
        <f>IF(OR(tbl_Metraj22[[#This Row],[TARIH]]="",tbl_Metraj22[[#This Row],[TARIH]]="-"),0,IF(tbl_Metraj22[[#This Row],[YUZDE]]=0,tbl_Metraj22[[#This Row],[METRAJ_BETON]],tbl_Metraj22[[#This Row],[YUZDE]]*tbl_Metraj22[[#This Row],[METRAJ_BETON]]))</f>
        <v>0</v>
      </c>
      <c r="K9146" s="2" t="s">
        <v>23625</v>
      </c>
    </row>
    <row r="9147" spans="1:11" ht="14.25" x14ac:dyDescent="0.2">
      <c r="A9147" s="2" t="s">
        <v>734</v>
      </c>
      <c r="B9147" s="124" t="s">
        <v>11221</v>
      </c>
      <c r="C9147" s="124"/>
      <c r="D9147" s="126">
        <v>0.24</v>
      </c>
      <c r="E9147" s="124" t="s">
        <v>771</v>
      </c>
      <c r="F9147" s="124">
        <v>-1</v>
      </c>
      <c r="G9147" s="2" t="s">
        <v>21732</v>
      </c>
      <c r="H9147" s="130"/>
      <c r="I9147" s="134"/>
      <c r="J9147" s="123">
        <f>IF(OR(tbl_Metraj22[[#This Row],[TARIH]]="",tbl_Metraj22[[#This Row],[TARIH]]="-"),0,IF(tbl_Metraj22[[#This Row],[YUZDE]]=0,tbl_Metraj22[[#This Row],[METRAJ_BETON]],tbl_Metraj22[[#This Row],[YUZDE]]*tbl_Metraj22[[#This Row],[METRAJ_BETON]]))</f>
        <v>0</v>
      </c>
      <c r="K9147" s="2" t="s">
        <v>23627</v>
      </c>
    </row>
    <row r="9148" spans="1:11" ht="14.25" x14ac:dyDescent="0.2">
      <c r="A9148" s="2" t="s">
        <v>734</v>
      </c>
      <c r="B9148" s="124" t="s">
        <v>11222</v>
      </c>
      <c r="C9148" s="124"/>
      <c r="D9148" s="126">
        <v>0.43</v>
      </c>
      <c r="E9148" s="124" t="s">
        <v>771</v>
      </c>
      <c r="F9148" s="124">
        <v>-1</v>
      </c>
      <c r="G9148" s="2" t="s">
        <v>21733</v>
      </c>
      <c r="H9148" s="130"/>
      <c r="I9148" s="134"/>
      <c r="J9148" s="123">
        <f>IF(OR(tbl_Metraj22[[#This Row],[TARIH]]="",tbl_Metraj22[[#This Row],[TARIH]]="-"),0,IF(tbl_Metraj22[[#This Row],[YUZDE]]=0,tbl_Metraj22[[#This Row],[METRAJ_BETON]],tbl_Metraj22[[#This Row],[YUZDE]]*tbl_Metraj22[[#This Row],[METRAJ_BETON]]))</f>
        <v>0</v>
      </c>
      <c r="K9148" s="2" t="s">
        <v>22938</v>
      </c>
    </row>
    <row r="9149" spans="1:11" ht="14.25" x14ac:dyDescent="0.2">
      <c r="A9149" s="2" t="s">
        <v>734</v>
      </c>
      <c r="B9149" s="124" t="s">
        <v>11223</v>
      </c>
      <c r="C9149" s="124"/>
      <c r="D9149" s="126">
        <v>0.23</v>
      </c>
      <c r="E9149" s="124" t="s">
        <v>771</v>
      </c>
      <c r="F9149" s="124">
        <v>-1</v>
      </c>
      <c r="G9149" s="2" t="s">
        <v>21734</v>
      </c>
      <c r="H9149" s="130"/>
      <c r="I9149" s="134"/>
      <c r="J9149" s="123">
        <f>IF(OR(tbl_Metraj22[[#This Row],[TARIH]]="",tbl_Metraj22[[#This Row],[TARIH]]="-"),0,IF(tbl_Metraj22[[#This Row],[YUZDE]]=0,tbl_Metraj22[[#This Row],[METRAJ_BETON]],tbl_Metraj22[[#This Row],[YUZDE]]*tbl_Metraj22[[#This Row],[METRAJ_BETON]]))</f>
        <v>0</v>
      </c>
      <c r="K9149" s="2" t="s">
        <v>23621</v>
      </c>
    </row>
    <row r="9150" spans="1:11" ht="14.25" x14ac:dyDescent="0.2">
      <c r="A9150" s="2" t="s">
        <v>734</v>
      </c>
      <c r="B9150" s="124" t="s">
        <v>11224</v>
      </c>
      <c r="C9150" s="124"/>
      <c r="D9150" s="126">
        <v>0.23</v>
      </c>
      <c r="E9150" s="124" t="s">
        <v>771</v>
      </c>
      <c r="F9150" s="124">
        <v>-1</v>
      </c>
      <c r="G9150" s="2" t="s">
        <v>21735</v>
      </c>
      <c r="H9150" s="130"/>
      <c r="I9150" s="134"/>
      <c r="J9150" s="123">
        <f>IF(OR(tbl_Metraj22[[#This Row],[TARIH]]="",tbl_Metraj22[[#This Row],[TARIH]]="-"),0,IF(tbl_Metraj22[[#This Row],[YUZDE]]=0,tbl_Metraj22[[#This Row],[METRAJ_BETON]],tbl_Metraj22[[#This Row],[YUZDE]]*tbl_Metraj22[[#This Row],[METRAJ_BETON]]))</f>
        <v>0</v>
      </c>
      <c r="K9150" s="2" t="s">
        <v>23623</v>
      </c>
    </row>
    <row r="9151" spans="1:11" ht="14.25" x14ac:dyDescent="0.2">
      <c r="A9151" s="2" t="s">
        <v>734</v>
      </c>
      <c r="B9151" s="124" t="s">
        <v>11225</v>
      </c>
      <c r="C9151" s="124"/>
      <c r="D9151" s="126">
        <v>0.43</v>
      </c>
      <c r="E9151" s="124" t="s">
        <v>771</v>
      </c>
      <c r="F9151" s="124">
        <v>-1</v>
      </c>
      <c r="G9151" s="2" t="s">
        <v>21736</v>
      </c>
      <c r="H9151" s="130"/>
      <c r="I9151" s="134"/>
      <c r="J9151" s="123">
        <f>IF(OR(tbl_Metraj22[[#This Row],[TARIH]]="",tbl_Metraj22[[#This Row],[TARIH]]="-"),0,IF(tbl_Metraj22[[#This Row],[YUZDE]]=0,tbl_Metraj22[[#This Row],[METRAJ_BETON]],tbl_Metraj22[[#This Row],[YUZDE]]*tbl_Metraj22[[#This Row],[METRAJ_BETON]]))</f>
        <v>0</v>
      </c>
      <c r="K9151" s="2" t="s">
        <v>22913</v>
      </c>
    </row>
    <row r="9152" spans="1:11" ht="14.25" x14ac:dyDescent="0.2">
      <c r="A9152" s="2" t="s">
        <v>734</v>
      </c>
      <c r="B9152" s="124" t="s">
        <v>11226</v>
      </c>
      <c r="C9152" s="124"/>
      <c r="D9152" s="126">
        <v>0.21</v>
      </c>
      <c r="E9152" s="124" t="s">
        <v>771</v>
      </c>
      <c r="F9152" s="124">
        <v>-1</v>
      </c>
      <c r="G9152" s="2" t="s">
        <v>21737</v>
      </c>
      <c r="H9152" s="130"/>
      <c r="I9152" s="134"/>
      <c r="J9152" s="123">
        <f>IF(OR(tbl_Metraj22[[#This Row],[TARIH]]="",tbl_Metraj22[[#This Row],[TARIH]]="-"),0,IF(tbl_Metraj22[[#This Row],[YUZDE]]=0,tbl_Metraj22[[#This Row],[METRAJ_BETON]],tbl_Metraj22[[#This Row],[YUZDE]]*tbl_Metraj22[[#This Row],[METRAJ_BETON]]))</f>
        <v>0</v>
      </c>
      <c r="K9152" s="2" t="e">
        <v>#N/A</v>
      </c>
    </row>
    <row r="9153" spans="1:11" ht="14.25" x14ac:dyDescent="0.2">
      <c r="A9153" s="2" t="s">
        <v>734</v>
      </c>
      <c r="B9153" s="124" t="s">
        <v>11227</v>
      </c>
      <c r="C9153" s="124"/>
      <c r="D9153" s="126">
        <v>0.21</v>
      </c>
      <c r="E9153" s="124" t="s">
        <v>771</v>
      </c>
      <c r="F9153" s="124">
        <v>-1</v>
      </c>
      <c r="G9153" s="2" t="s">
        <v>21738</v>
      </c>
      <c r="H9153" s="130"/>
      <c r="I9153" s="134"/>
      <c r="J9153" s="123">
        <f>IF(OR(tbl_Metraj22[[#This Row],[TARIH]]="",tbl_Metraj22[[#This Row],[TARIH]]="-"),0,IF(tbl_Metraj22[[#This Row],[YUZDE]]=0,tbl_Metraj22[[#This Row],[METRAJ_BETON]],tbl_Metraj22[[#This Row],[YUZDE]]*tbl_Metraj22[[#This Row],[METRAJ_BETON]]))</f>
        <v>0</v>
      </c>
      <c r="K9153" s="2" t="e">
        <v>#N/A</v>
      </c>
    </row>
    <row r="9154" spans="1:11" ht="14.25" x14ac:dyDescent="0.2">
      <c r="A9154" s="2" t="s">
        <v>734</v>
      </c>
      <c r="B9154" s="124" t="s">
        <v>11228</v>
      </c>
      <c r="C9154" s="124"/>
      <c r="D9154" s="126">
        <v>0.17</v>
      </c>
      <c r="E9154" s="124" t="s">
        <v>771</v>
      </c>
      <c r="F9154" s="124">
        <v>-1</v>
      </c>
      <c r="G9154" s="2" t="s">
        <v>21739</v>
      </c>
      <c r="H9154" s="130"/>
      <c r="I9154" s="134"/>
      <c r="J9154" s="123">
        <f>IF(OR(tbl_Metraj22[[#This Row],[TARIH]]="",tbl_Metraj22[[#This Row],[TARIH]]="-"),0,IF(tbl_Metraj22[[#This Row],[YUZDE]]=0,tbl_Metraj22[[#This Row],[METRAJ_BETON]],tbl_Metraj22[[#This Row],[YUZDE]]*tbl_Metraj22[[#This Row],[METRAJ_BETON]]))</f>
        <v>0</v>
      </c>
      <c r="K9154" s="2" t="s">
        <v>22941</v>
      </c>
    </row>
    <row r="9155" spans="1:11" ht="14.25" x14ac:dyDescent="0.2">
      <c r="A9155" s="2" t="s">
        <v>734</v>
      </c>
      <c r="B9155" s="124" t="s">
        <v>11229</v>
      </c>
      <c r="C9155" s="124"/>
      <c r="D9155" s="126">
        <v>0.72</v>
      </c>
      <c r="E9155" s="124" t="s">
        <v>771</v>
      </c>
      <c r="F9155" s="124">
        <v>-1</v>
      </c>
      <c r="G9155" s="2" t="s">
        <v>21740</v>
      </c>
      <c r="H9155" s="130"/>
      <c r="I9155" s="134"/>
      <c r="J9155" s="123">
        <f>IF(OR(tbl_Metraj22[[#This Row],[TARIH]]="",tbl_Metraj22[[#This Row],[TARIH]]="-"),0,IF(tbl_Metraj22[[#This Row],[YUZDE]]=0,tbl_Metraj22[[#This Row],[METRAJ_BETON]],tbl_Metraj22[[#This Row],[YUZDE]]*tbl_Metraj22[[#This Row],[METRAJ_BETON]]))</f>
        <v>0</v>
      </c>
      <c r="K9155" s="2" t="s">
        <v>22933</v>
      </c>
    </row>
    <row r="9156" spans="1:11" ht="14.25" x14ac:dyDescent="0.2">
      <c r="A9156" s="2" t="s">
        <v>734</v>
      </c>
      <c r="B9156" s="124" t="s">
        <v>11230</v>
      </c>
      <c r="C9156" s="124"/>
      <c r="D9156" s="126">
        <v>0.56999999999999995</v>
      </c>
      <c r="E9156" s="124" t="s">
        <v>771</v>
      </c>
      <c r="F9156" s="124">
        <v>-1</v>
      </c>
      <c r="G9156" s="2" t="s">
        <v>21741</v>
      </c>
      <c r="H9156" s="130"/>
      <c r="I9156" s="134"/>
      <c r="J9156" s="123">
        <f>IF(OR(tbl_Metraj22[[#This Row],[TARIH]]="",tbl_Metraj22[[#This Row],[TARIH]]="-"),0,IF(tbl_Metraj22[[#This Row],[YUZDE]]=0,tbl_Metraj22[[#This Row],[METRAJ_BETON]],tbl_Metraj22[[#This Row],[YUZDE]]*tbl_Metraj22[[#This Row],[METRAJ_BETON]]))</f>
        <v>0</v>
      </c>
      <c r="K9156" s="2" t="e">
        <v>#N/A</v>
      </c>
    </row>
    <row r="9157" spans="1:11" ht="14.25" x14ac:dyDescent="0.2">
      <c r="A9157" s="2" t="s">
        <v>734</v>
      </c>
      <c r="B9157" s="124" t="s">
        <v>11231</v>
      </c>
      <c r="C9157" s="124"/>
      <c r="D9157" s="126">
        <v>1.1200000000000001</v>
      </c>
      <c r="E9157" s="124" t="s">
        <v>771</v>
      </c>
      <c r="F9157" s="124">
        <v>-1</v>
      </c>
      <c r="G9157" s="2" t="s">
        <v>21742</v>
      </c>
      <c r="H9157" s="130"/>
      <c r="I9157" s="134"/>
      <c r="J9157" s="123">
        <f>IF(OR(tbl_Metraj22[[#This Row],[TARIH]]="",tbl_Metraj22[[#This Row],[TARIH]]="-"),0,IF(tbl_Metraj22[[#This Row],[YUZDE]]=0,tbl_Metraj22[[#This Row],[METRAJ_BETON]],tbl_Metraj22[[#This Row],[YUZDE]]*tbl_Metraj22[[#This Row],[METRAJ_BETON]]))</f>
        <v>0</v>
      </c>
      <c r="K9157" s="2" t="s">
        <v>24101</v>
      </c>
    </row>
    <row r="9158" spans="1:11" ht="14.25" x14ac:dyDescent="0.2">
      <c r="A9158" s="2" t="s">
        <v>734</v>
      </c>
      <c r="B9158" s="124" t="s">
        <v>11232</v>
      </c>
      <c r="C9158" s="124"/>
      <c r="D9158" s="126">
        <v>1.74</v>
      </c>
      <c r="E9158" s="124" t="s">
        <v>771</v>
      </c>
      <c r="F9158" s="124">
        <v>-1</v>
      </c>
      <c r="G9158" s="2" t="s">
        <v>21743</v>
      </c>
      <c r="H9158" s="130"/>
      <c r="I9158" s="134"/>
      <c r="J9158" s="123">
        <f>IF(OR(tbl_Metraj22[[#This Row],[TARIH]]="",tbl_Metraj22[[#This Row],[TARIH]]="-"),0,IF(tbl_Metraj22[[#This Row],[YUZDE]]=0,tbl_Metraj22[[#This Row],[METRAJ_BETON]],tbl_Metraj22[[#This Row],[YUZDE]]*tbl_Metraj22[[#This Row],[METRAJ_BETON]]))</f>
        <v>0</v>
      </c>
      <c r="K9158" s="2" t="s">
        <v>22904</v>
      </c>
    </row>
    <row r="9159" spans="1:11" ht="14.25" x14ac:dyDescent="0.2">
      <c r="A9159" s="2" t="s">
        <v>734</v>
      </c>
      <c r="B9159" s="124" t="s">
        <v>11233</v>
      </c>
      <c r="C9159" s="124"/>
      <c r="D9159" s="126">
        <v>0.53</v>
      </c>
      <c r="E9159" s="124" t="s">
        <v>771</v>
      </c>
      <c r="F9159" s="124">
        <v>-1</v>
      </c>
      <c r="G9159" s="2" t="s">
        <v>21744</v>
      </c>
      <c r="H9159" s="130"/>
      <c r="I9159" s="134"/>
      <c r="J9159" s="123">
        <f>IF(OR(tbl_Metraj22[[#This Row],[TARIH]]="",tbl_Metraj22[[#This Row],[TARIH]]="-"),0,IF(tbl_Metraj22[[#This Row],[YUZDE]]=0,tbl_Metraj22[[#This Row],[METRAJ_BETON]],tbl_Metraj22[[#This Row],[YUZDE]]*tbl_Metraj22[[#This Row],[METRAJ_BETON]]))</f>
        <v>0</v>
      </c>
      <c r="K9159" s="2" t="e">
        <v>#N/A</v>
      </c>
    </row>
    <row r="9160" spans="1:11" ht="14.25" x14ac:dyDescent="0.2">
      <c r="A9160" s="2" t="s">
        <v>734</v>
      </c>
      <c r="B9160" s="124" t="s">
        <v>11234</v>
      </c>
      <c r="C9160" s="124"/>
      <c r="D9160" s="126">
        <v>1.76</v>
      </c>
      <c r="E9160" s="124" t="s">
        <v>771</v>
      </c>
      <c r="F9160" s="124">
        <v>-1</v>
      </c>
      <c r="G9160" s="2" t="s">
        <v>21745</v>
      </c>
      <c r="H9160" s="130"/>
      <c r="I9160" s="134"/>
      <c r="J9160" s="123">
        <f>IF(OR(tbl_Metraj22[[#This Row],[TARIH]]="",tbl_Metraj22[[#This Row],[TARIH]]="-"),0,IF(tbl_Metraj22[[#This Row],[YUZDE]]=0,tbl_Metraj22[[#This Row],[METRAJ_BETON]],tbl_Metraj22[[#This Row],[YUZDE]]*tbl_Metraj22[[#This Row],[METRAJ_BETON]]))</f>
        <v>0</v>
      </c>
      <c r="K9160" s="2" t="s">
        <v>22908</v>
      </c>
    </row>
    <row r="9161" spans="1:11" ht="14.25" x14ac:dyDescent="0.2">
      <c r="A9161" s="2" t="s">
        <v>734</v>
      </c>
      <c r="B9161" s="124" t="s">
        <v>11235</v>
      </c>
      <c r="C9161" s="124"/>
      <c r="D9161" s="126">
        <v>2.2999999999999998</v>
      </c>
      <c r="E9161" s="124" t="s">
        <v>771</v>
      </c>
      <c r="F9161" s="124">
        <v>-1</v>
      </c>
      <c r="G9161" s="2" t="s">
        <v>21746</v>
      </c>
      <c r="H9161" s="130"/>
      <c r="I9161" s="134"/>
      <c r="J9161" s="123">
        <f>IF(OR(tbl_Metraj22[[#This Row],[TARIH]]="",tbl_Metraj22[[#This Row],[TARIH]]="-"),0,IF(tbl_Metraj22[[#This Row],[YUZDE]]=0,tbl_Metraj22[[#This Row],[METRAJ_BETON]],tbl_Metraj22[[#This Row],[YUZDE]]*tbl_Metraj22[[#This Row],[METRAJ_BETON]]))</f>
        <v>0</v>
      </c>
      <c r="K9161" s="2" t="s">
        <v>22903</v>
      </c>
    </row>
    <row r="9162" spans="1:11" ht="14.25" x14ac:dyDescent="0.2">
      <c r="A9162" s="2" t="s">
        <v>734</v>
      </c>
      <c r="B9162" s="124" t="s">
        <v>11236</v>
      </c>
      <c r="C9162" s="124"/>
      <c r="D9162" s="126">
        <v>1.76</v>
      </c>
      <c r="E9162" s="124" t="s">
        <v>771</v>
      </c>
      <c r="F9162" s="124">
        <v>-1</v>
      </c>
      <c r="G9162" s="2" t="s">
        <v>21747</v>
      </c>
      <c r="H9162" s="130"/>
      <c r="I9162" s="134"/>
      <c r="J9162" s="123">
        <f>IF(OR(tbl_Metraj22[[#This Row],[TARIH]]="",tbl_Metraj22[[#This Row],[TARIH]]="-"),0,IF(tbl_Metraj22[[#This Row],[YUZDE]]=0,tbl_Metraj22[[#This Row],[METRAJ_BETON]],tbl_Metraj22[[#This Row],[YUZDE]]*tbl_Metraj22[[#This Row],[METRAJ_BETON]]))</f>
        <v>0</v>
      </c>
      <c r="K9162" s="2" t="s">
        <v>22900</v>
      </c>
    </row>
    <row r="9163" spans="1:11" ht="14.25" x14ac:dyDescent="0.2">
      <c r="A9163" s="2" t="s">
        <v>734</v>
      </c>
      <c r="B9163" s="124" t="s">
        <v>11237</v>
      </c>
      <c r="C9163" s="124"/>
      <c r="D9163" s="126">
        <v>0.54</v>
      </c>
      <c r="E9163" s="124" t="s">
        <v>771</v>
      </c>
      <c r="F9163" s="124">
        <v>-1</v>
      </c>
      <c r="G9163" s="2" t="s">
        <v>21748</v>
      </c>
      <c r="H9163" s="130"/>
      <c r="I9163" s="134"/>
      <c r="J9163" s="123">
        <f>IF(OR(tbl_Metraj22[[#This Row],[TARIH]]="",tbl_Metraj22[[#This Row],[TARIH]]="-"),0,IF(tbl_Metraj22[[#This Row],[YUZDE]]=0,tbl_Metraj22[[#This Row],[METRAJ_BETON]],tbl_Metraj22[[#This Row],[YUZDE]]*tbl_Metraj22[[#This Row],[METRAJ_BETON]]))</f>
        <v>0</v>
      </c>
      <c r="K9163" s="2" t="e">
        <v>#N/A</v>
      </c>
    </row>
    <row r="9164" spans="1:11" ht="14.25" x14ac:dyDescent="0.2">
      <c r="A9164" s="2" t="s">
        <v>734</v>
      </c>
      <c r="B9164" s="124" t="s">
        <v>11238</v>
      </c>
      <c r="C9164" s="124"/>
      <c r="D9164" s="126">
        <v>1.59</v>
      </c>
      <c r="E9164" s="124" t="s">
        <v>771</v>
      </c>
      <c r="F9164" s="124">
        <v>-1</v>
      </c>
      <c r="G9164" s="2" t="s">
        <v>21749</v>
      </c>
      <c r="H9164" s="130"/>
      <c r="I9164" s="134"/>
      <c r="J9164" s="123">
        <f>IF(OR(tbl_Metraj22[[#This Row],[TARIH]]="",tbl_Metraj22[[#This Row],[TARIH]]="-"),0,IF(tbl_Metraj22[[#This Row],[YUZDE]]=0,tbl_Metraj22[[#This Row],[METRAJ_BETON]],tbl_Metraj22[[#This Row],[YUZDE]]*tbl_Metraj22[[#This Row],[METRAJ_BETON]]))</f>
        <v>0</v>
      </c>
      <c r="K9164" s="2" t="s">
        <v>22897</v>
      </c>
    </row>
    <row r="9165" spans="1:11" ht="14.25" x14ac:dyDescent="0.2">
      <c r="A9165" s="2" t="s">
        <v>734</v>
      </c>
      <c r="B9165" s="124" t="s">
        <v>11239</v>
      </c>
      <c r="C9165" s="124"/>
      <c r="D9165" s="126">
        <v>1.32</v>
      </c>
      <c r="E9165" s="124" t="s">
        <v>771</v>
      </c>
      <c r="F9165" s="124">
        <v>-1</v>
      </c>
      <c r="G9165" s="2" t="s">
        <v>21750</v>
      </c>
      <c r="H9165" s="130"/>
      <c r="I9165" s="134"/>
      <c r="J9165" s="123">
        <f>IF(OR(tbl_Metraj22[[#This Row],[TARIH]]="",tbl_Metraj22[[#This Row],[TARIH]]="-"),0,IF(tbl_Metraj22[[#This Row],[YUZDE]]=0,tbl_Metraj22[[#This Row],[METRAJ_BETON]],tbl_Metraj22[[#This Row],[YUZDE]]*tbl_Metraj22[[#This Row],[METRAJ_BETON]]))</f>
        <v>0</v>
      </c>
      <c r="K9165" s="2" t="s">
        <v>22925</v>
      </c>
    </row>
    <row r="9166" spans="1:11" ht="14.25" x14ac:dyDescent="0.2">
      <c r="A9166" s="2" t="s">
        <v>734</v>
      </c>
      <c r="B9166" s="124" t="s">
        <v>11240</v>
      </c>
      <c r="C9166" s="124"/>
      <c r="D9166" s="126">
        <v>1.94</v>
      </c>
      <c r="E9166" s="124" t="s">
        <v>771</v>
      </c>
      <c r="F9166" s="124">
        <v>-1</v>
      </c>
      <c r="G9166" s="2" t="s">
        <v>21751</v>
      </c>
      <c r="H9166" s="130"/>
      <c r="I9166" s="134"/>
      <c r="J9166" s="123">
        <f>IF(OR(tbl_Metraj22[[#This Row],[TARIH]]="",tbl_Metraj22[[#This Row],[TARIH]]="-"),0,IF(tbl_Metraj22[[#This Row],[YUZDE]]=0,tbl_Metraj22[[#This Row],[METRAJ_BETON]],tbl_Metraj22[[#This Row],[YUZDE]]*tbl_Metraj22[[#This Row],[METRAJ_BETON]]))</f>
        <v>0</v>
      </c>
      <c r="K9166" s="2" t="s">
        <v>23624</v>
      </c>
    </row>
    <row r="9167" spans="1:11" ht="14.25" x14ac:dyDescent="0.2">
      <c r="A9167" s="2" t="s">
        <v>734</v>
      </c>
      <c r="B9167" s="124" t="s">
        <v>11241</v>
      </c>
      <c r="C9167" s="124"/>
      <c r="D9167" s="126">
        <v>1.28</v>
      </c>
      <c r="E9167" s="124" t="s">
        <v>771</v>
      </c>
      <c r="F9167" s="124">
        <v>-1</v>
      </c>
      <c r="G9167" s="2" t="s">
        <v>21752</v>
      </c>
      <c r="H9167" s="130"/>
      <c r="I9167" s="134"/>
      <c r="J9167" s="123">
        <f>IF(OR(tbl_Metraj22[[#This Row],[TARIH]]="",tbl_Metraj22[[#This Row],[TARIH]]="-"),0,IF(tbl_Metraj22[[#This Row],[YUZDE]]=0,tbl_Metraj22[[#This Row],[METRAJ_BETON]],tbl_Metraj22[[#This Row],[YUZDE]]*tbl_Metraj22[[#This Row],[METRAJ_BETON]]))</f>
        <v>0</v>
      </c>
      <c r="K9167" s="2" t="s">
        <v>23615</v>
      </c>
    </row>
    <row r="9168" spans="1:11" ht="14.25" x14ac:dyDescent="0.2">
      <c r="A9168" s="2" t="s">
        <v>728</v>
      </c>
      <c r="B9168" s="124" t="s">
        <v>12337</v>
      </c>
      <c r="C9168" s="124"/>
      <c r="D9168" s="126">
        <v>0.79</v>
      </c>
      <c r="E9168" s="124" t="s">
        <v>771</v>
      </c>
      <c r="F9168" s="124">
        <v>-1</v>
      </c>
      <c r="G9168" s="2" t="s">
        <v>21753</v>
      </c>
      <c r="H9168" s="130"/>
      <c r="I9168" s="134"/>
      <c r="J9168" s="123">
        <f>IF(OR(tbl_Metraj22[[#This Row],[TARIH]]="",tbl_Metraj22[[#This Row],[TARIH]]="-"),0,IF(tbl_Metraj22[[#This Row],[YUZDE]]=0,tbl_Metraj22[[#This Row],[METRAJ_BETON]],tbl_Metraj22[[#This Row],[YUZDE]]*tbl_Metraj22[[#This Row],[METRAJ_BETON]]))</f>
        <v>0</v>
      </c>
      <c r="K9168" s="2" t="s">
        <v>1615</v>
      </c>
    </row>
    <row r="9169" spans="1:11" ht="14.25" x14ac:dyDescent="0.2">
      <c r="A9169" s="2" t="s">
        <v>728</v>
      </c>
      <c r="B9169" s="124" t="s">
        <v>12349</v>
      </c>
      <c r="C9169" s="124"/>
      <c r="D9169" s="126">
        <v>2.57</v>
      </c>
      <c r="E9169" s="124" t="s">
        <v>771</v>
      </c>
      <c r="F9169" s="124">
        <v>-1</v>
      </c>
      <c r="G9169" s="2" t="s">
        <v>21754</v>
      </c>
      <c r="H9169" s="130"/>
      <c r="I9169" s="134"/>
      <c r="J9169" s="123">
        <f>IF(OR(tbl_Metraj22[[#This Row],[TARIH]]="",tbl_Metraj22[[#This Row],[TARIH]]="-"),0,IF(tbl_Metraj22[[#This Row],[YUZDE]]=0,tbl_Metraj22[[#This Row],[METRAJ_BETON]],tbl_Metraj22[[#This Row],[YUZDE]]*tbl_Metraj22[[#This Row],[METRAJ_BETON]]))</f>
        <v>0</v>
      </c>
      <c r="K9169" s="2" t="s">
        <v>1599</v>
      </c>
    </row>
    <row r="9170" spans="1:11" ht="14.25" x14ac:dyDescent="0.2">
      <c r="A9170" s="2" t="s">
        <v>728</v>
      </c>
      <c r="B9170" s="124" t="s">
        <v>12350</v>
      </c>
      <c r="C9170" s="124"/>
      <c r="D9170" s="126">
        <v>1.98</v>
      </c>
      <c r="E9170" s="124" t="s">
        <v>771</v>
      </c>
      <c r="F9170" s="124">
        <v>-1</v>
      </c>
      <c r="G9170" s="2" t="s">
        <v>21755</v>
      </c>
      <c r="H9170" s="130"/>
      <c r="I9170" s="134"/>
      <c r="J9170" s="123">
        <f>IF(OR(tbl_Metraj22[[#This Row],[TARIH]]="",tbl_Metraj22[[#This Row],[TARIH]]="-"),0,IF(tbl_Metraj22[[#This Row],[YUZDE]]=0,tbl_Metraj22[[#This Row],[METRAJ_BETON]],tbl_Metraj22[[#This Row],[YUZDE]]*tbl_Metraj22[[#This Row],[METRAJ_BETON]]))</f>
        <v>0</v>
      </c>
      <c r="K9170" s="2" t="s">
        <v>1598</v>
      </c>
    </row>
    <row r="9171" spans="1:11" ht="14.25" x14ac:dyDescent="0.2">
      <c r="A9171" s="2" t="s">
        <v>728</v>
      </c>
      <c r="B9171" s="124" t="s">
        <v>12351</v>
      </c>
      <c r="C9171" s="124"/>
      <c r="D9171" s="126">
        <v>1.98</v>
      </c>
      <c r="E9171" s="124" t="s">
        <v>771</v>
      </c>
      <c r="F9171" s="124">
        <v>-1</v>
      </c>
      <c r="G9171" s="2" t="s">
        <v>21756</v>
      </c>
      <c r="H9171" s="130"/>
      <c r="I9171" s="134"/>
      <c r="J9171" s="123">
        <f>IF(OR(tbl_Metraj22[[#This Row],[TARIH]]="",tbl_Metraj22[[#This Row],[TARIH]]="-"),0,IF(tbl_Metraj22[[#This Row],[YUZDE]]=0,tbl_Metraj22[[#This Row],[METRAJ_BETON]],tbl_Metraj22[[#This Row],[YUZDE]]*tbl_Metraj22[[#This Row],[METRAJ_BETON]]))</f>
        <v>0</v>
      </c>
      <c r="K9171" s="2" t="s">
        <v>1597</v>
      </c>
    </row>
    <row r="9172" spans="1:11" ht="14.25" x14ac:dyDescent="0.2">
      <c r="A9172" s="2" t="s">
        <v>728</v>
      </c>
      <c r="B9172" s="124" t="s">
        <v>12352</v>
      </c>
      <c r="C9172" s="124"/>
      <c r="D9172" s="126">
        <v>2.57</v>
      </c>
      <c r="E9172" s="124" t="s">
        <v>771</v>
      </c>
      <c r="F9172" s="124">
        <v>-1</v>
      </c>
      <c r="G9172" s="2" t="s">
        <v>21757</v>
      </c>
      <c r="H9172" s="130"/>
      <c r="I9172" s="134"/>
      <c r="J9172" s="123">
        <f>IF(OR(tbl_Metraj22[[#This Row],[TARIH]]="",tbl_Metraj22[[#This Row],[TARIH]]="-"),0,IF(tbl_Metraj22[[#This Row],[YUZDE]]=0,tbl_Metraj22[[#This Row],[METRAJ_BETON]],tbl_Metraj22[[#This Row],[YUZDE]]*tbl_Metraj22[[#This Row],[METRAJ_BETON]]))</f>
        <v>0</v>
      </c>
      <c r="K9172" s="2" t="s">
        <v>1596</v>
      </c>
    </row>
    <row r="9173" spans="1:11" ht="14.25" x14ac:dyDescent="0.2">
      <c r="A9173" s="2" t="s">
        <v>728</v>
      </c>
      <c r="B9173" s="124" t="s">
        <v>12353</v>
      </c>
      <c r="C9173" s="124"/>
      <c r="D9173" s="126">
        <v>2.72</v>
      </c>
      <c r="E9173" s="124" t="s">
        <v>771</v>
      </c>
      <c r="F9173" s="124">
        <v>-1</v>
      </c>
      <c r="G9173" s="2" t="s">
        <v>21758</v>
      </c>
      <c r="H9173" s="130"/>
      <c r="I9173" s="134"/>
      <c r="J9173" s="123">
        <f>IF(OR(tbl_Metraj22[[#This Row],[TARIH]]="",tbl_Metraj22[[#This Row],[TARIH]]="-"),0,IF(tbl_Metraj22[[#This Row],[YUZDE]]=0,tbl_Metraj22[[#This Row],[METRAJ_BETON]],tbl_Metraj22[[#This Row],[YUZDE]]*tbl_Metraj22[[#This Row],[METRAJ_BETON]]))</f>
        <v>0</v>
      </c>
      <c r="K9173" s="2" t="s">
        <v>1595</v>
      </c>
    </row>
    <row r="9174" spans="1:11" ht="14.25" x14ac:dyDescent="0.2">
      <c r="A9174" s="2" t="s">
        <v>728</v>
      </c>
      <c r="B9174" s="124" t="s">
        <v>12354</v>
      </c>
      <c r="C9174" s="124"/>
      <c r="D9174" s="126">
        <v>3.17</v>
      </c>
      <c r="E9174" s="124" t="s">
        <v>771</v>
      </c>
      <c r="F9174" s="124">
        <v>-1</v>
      </c>
      <c r="G9174" s="2" t="s">
        <v>21759</v>
      </c>
      <c r="H9174" s="130"/>
      <c r="I9174" s="134"/>
      <c r="J9174" s="123">
        <f>IF(OR(tbl_Metraj22[[#This Row],[TARIH]]="",tbl_Metraj22[[#This Row],[TARIH]]="-"),0,IF(tbl_Metraj22[[#This Row],[YUZDE]]=0,tbl_Metraj22[[#This Row],[METRAJ_BETON]],tbl_Metraj22[[#This Row],[YUZDE]]*tbl_Metraj22[[#This Row],[METRAJ_BETON]]))</f>
        <v>0</v>
      </c>
      <c r="K9174" s="2" t="s">
        <v>1594</v>
      </c>
    </row>
    <row r="9175" spans="1:11" ht="14.25" x14ac:dyDescent="0.2">
      <c r="A9175" s="2" t="s">
        <v>728</v>
      </c>
      <c r="B9175" s="124" t="s">
        <v>12355</v>
      </c>
      <c r="C9175" s="124"/>
      <c r="D9175" s="126">
        <v>3.17</v>
      </c>
      <c r="E9175" s="124" t="s">
        <v>771</v>
      </c>
      <c r="F9175" s="124">
        <v>-1</v>
      </c>
      <c r="G9175" s="2" t="s">
        <v>21760</v>
      </c>
      <c r="H9175" s="130"/>
      <c r="I9175" s="134"/>
      <c r="J9175" s="123">
        <f>IF(OR(tbl_Metraj22[[#This Row],[TARIH]]="",tbl_Metraj22[[#This Row],[TARIH]]="-"),0,IF(tbl_Metraj22[[#This Row],[YUZDE]]=0,tbl_Metraj22[[#This Row],[METRAJ_BETON]],tbl_Metraj22[[#This Row],[YUZDE]]*tbl_Metraj22[[#This Row],[METRAJ_BETON]]))</f>
        <v>0</v>
      </c>
      <c r="K9175" s="2" t="s">
        <v>1591</v>
      </c>
    </row>
    <row r="9176" spans="1:11" ht="14.25" x14ac:dyDescent="0.2">
      <c r="A9176" s="2" t="s">
        <v>728</v>
      </c>
      <c r="B9176" s="124" t="s">
        <v>12356</v>
      </c>
      <c r="C9176" s="124"/>
      <c r="D9176" s="126">
        <v>2.19</v>
      </c>
      <c r="E9176" s="124" t="s">
        <v>771</v>
      </c>
      <c r="F9176" s="124">
        <v>-1</v>
      </c>
      <c r="G9176" s="2" t="s">
        <v>21761</v>
      </c>
      <c r="H9176" s="130"/>
      <c r="I9176" s="134"/>
      <c r="J9176" s="123">
        <f>IF(OR(tbl_Metraj22[[#This Row],[TARIH]]="",tbl_Metraj22[[#This Row],[TARIH]]="-"),0,IF(tbl_Metraj22[[#This Row],[YUZDE]]=0,tbl_Metraj22[[#This Row],[METRAJ_BETON]],tbl_Metraj22[[#This Row],[YUZDE]]*tbl_Metraj22[[#This Row],[METRAJ_BETON]]))</f>
        <v>0</v>
      </c>
      <c r="K9176" s="2" t="s">
        <v>1107</v>
      </c>
    </row>
    <row r="9177" spans="1:11" ht="14.25" x14ac:dyDescent="0.2">
      <c r="A9177" s="2" t="s">
        <v>728</v>
      </c>
      <c r="B9177" s="124" t="s">
        <v>12357</v>
      </c>
      <c r="C9177" s="124"/>
      <c r="D9177" s="126">
        <v>2.19</v>
      </c>
      <c r="E9177" s="124" t="s">
        <v>771</v>
      </c>
      <c r="F9177" s="124">
        <v>-1</v>
      </c>
      <c r="G9177" s="2" t="s">
        <v>21762</v>
      </c>
      <c r="H9177" s="130"/>
      <c r="I9177" s="134"/>
      <c r="J9177" s="123">
        <f>IF(OR(tbl_Metraj22[[#This Row],[TARIH]]="",tbl_Metraj22[[#This Row],[TARIH]]="-"),0,IF(tbl_Metraj22[[#This Row],[YUZDE]]=0,tbl_Metraj22[[#This Row],[METRAJ_BETON]],tbl_Metraj22[[#This Row],[YUZDE]]*tbl_Metraj22[[#This Row],[METRAJ_BETON]]))</f>
        <v>0</v>
      </c>
      <c r="K9177" s="2" t="s">
        <v>1108</v>
      </c>
    </row>
    <row r="9178" spans="1:11" ht="14.25" x14ac:dyDescent="0.2">
      <c r="A9178" s="2" t="s">
        <v>728</v>
      </c>
      <c r="B9178" s="124" t="s">
        <v>12360</v>
      </c>
      <c r="C9178" s="124"/>
      <c r="D9178" s="126">
        <v>3</v>
      </c>
      <c r="E9178" s="124" t="s">
        <v>771</v>
      </c>
      <c r="F9178" s="124">
        <v>-1</v>
      </c>
      <c r="G9178" s="2" t="s">
        <v>21763</v>
      </c>
      <c r="H9178" s="130"/>
      <c r="I9178" s="134"/>
      <c r="J9178" s="123">
        <f>IF(OR(tbl_Metraj22[[#This Row],[TARIH]]="",tbl_Metraj22[[#This Row],[TARIH]]="-"),0,IF(tbl_Metraj22[[#This Row],[YUZDE]]=0,tbl_Metraj22[[#This Row],[METRAJ_BETON]],tbl_Metraj22[[#This Row],[YUZDE]]*tbl_Metraj22[[#This Row],[METRAJ_BETON]]))</f>
        <v>0</v>
      </c>
      <c r="K9178" s="2" t="s">
        <v>1111</v>
      </c>
    </row>
    <row r="9179" spans="1:11" ht="14.25" x14ac:dyDescent="0.2">
      <c r="A9179" s="2" t="s">
        <v>728</v>
      </c>
      <c r="B9179" s="124" t="s">
        <v>12361</v>
      </c>
      <c r="C9179" s="124"/>
      <c r="D9179" s="126">
        <v>2.19</v>
      </c>
      <c r="E9179" s="124" t="s">
        <v>771</v>
      </c>
      <c r="F9179" s="124">
        <v>-1</v>
      </c>
      <c r="G9179" s="2" t="s">
        <v>21764</v>
      </c>
      <c r="H9179" s="130"/>
      <c r="I9179" s="134"/>
      <c r="J9179" s="123">
        <f>IF(OR(tbl_Metraj22[[#This Row],[TARIH]]="",tbl_Metraj22[[#This Row],[TARIH]]="-"),0,IF(tbl_Metraj22[[#This Row],[YUZDE]]=0,tbl_Metraj22[[#This Row],[METRAJ_BETON]],tbl_Metraj22[[#This Row],[YUZDE]]*tbl_Metraj22[[#This Row],[METRAJ_BETON]]))</f>
        <v>0</v>
      </c>
      <c r="K9179" s="2" t="s">
        <v>1112</v>
      </c>
    </row>
    <row r="9180" spans="1:11" ht="14.25" x14ac:dyDescent="0.2">
      <c r="A9180" s="2" t="s">
        <v>728</v>
      </c>
      <c r="B9180" s="124" t="s">
        <v>12364</v>
      </c>
      <c r="C9180" s="124"/>
      <c r="D9180" s="126">
        <v>4.1100000000000003</v>
      </c>
      <c r="E9180" s="124" t="s">
        <v>771</v>
      </c>
      <c r="F9180" s="124">
        <v>-1</v>
      </c>
      <c r="G9180" s="2" t="s">
        <v>21765</v>
      </c>
      <c r="H9180" s="130"/>
      <c r="I9180" s="134"/>
      <c r="J9180" s="123">
        <f>IF(OR(tbl_Metraj22[[#This Row],[TARIH]]="",tbl_Metraj22[[#This Row],[TARIH]]="-"),0,IF(tbl_Metraj22[[#This Row],[YUZDE]]=0,tbl_Metraj22[[#This Row],[METRAJ_BETON]],tbl_Metraj22[[#This Row],[YUZDE]]*tbl_Metraj22[[#This Row],[METRAJ_BETON]]))</f>
        <v>0</v>
      </c>
      <c r="K9180" s="2" t="s">
        <v>1587</v>
      </c>
    </row>
    <row r="9181" spans="1:11" ht="14.25" x14ac:dyDescent="0.2">
      <c r="A9181" s="2" t="s">
        <v>728</v>
      </c>
      <c r="B9181" s="124" t="s">
        <v>12366</v>
      </c>
      <c r="C9181" s="124"/>
      <c r="D9181" s="126">
        <v>3.7</v>
      </c>
      <c r="E9181" s="124" t="s">
        <v>771</v>
      </c>
      <c r="F9181" s="124">
        <v>-1</v>
      </c>
      <c r="G9181" s="2" t="s">
        <v>21766</v>
      </c>
      <c r="H9181" s="130"/>
      <c r="I9181" s="134"/>
      <c r="J9181" s="123">
        <f>IF(OR(tbl_Metraj22[[#This Row],[TARIH]]="",tbl_Metraj22[[#This Row],[TARIH]]="-"),0,IF(tbl_Metraj22[[#This Row],[YUZDE]]=0,tbl_Metraj22[[#This Row],[METRAJ_BETON]],tbl_Metraj22[[#This Row],[YUZDE]]*tbl_Metraj22[[#This Row],[METRAJ_BETON]]))</f>
        <v>0</v>
      </c>
      <c r="K9181" s="2" t="s">
        <v>1592</v>
      </c>
    </row>
    <row r="9182" spans="1:11" ht="14.25" x14ac:dyDescent="0.2">
      <c r="A9182" s="2" t="s">
        <v>728</v>
      </c>
      <c r="B9182" s="124" t="s">
        <v>12367</v>
      </c>
      <c r="C9182" s="124"/>
      <c r="D9182" s="126">
        <v>3.7</v>
      </c>
      <c r="E9182" s="124" t="s">
        <v>771</v>
      </c>
      <c r="F9182" s="124">
        <v>-1</v>
      </c>
      <c r="G9182" s="2" t="s">
        <v>21767</v>
      </c>
      <c r="H9182" s="130"/>
      <c r="I9182" s="134"/>
      <c r="J9182" s="123">
        <f>IF(OR(tbl_Metraj22[[#This Row],[TARIH]]="",tbl_Metraj22[[#This Row],[TARIH]]="-"),0,IF(tbl_Metraj22[[#This Row],[YUZDE]]=0,tbl_Metraj22[[#This Row],[METRAJ_BETON]],tbl_Metraj22[[#This Row],[YUZDE]]*tbl_Metraj22[[#This Row],[METRAJ_BETON]]))</f>
        <v>0</v>
      </c>
      <c r="K9182" s="2" t="s">
        <v>1593</v>
      </c>
    </row>
    <row r="9183" spans="1:11" ht="14.25" x14ac:dyDescent="0.2">
      <c r="A9183" s="2" t="s">
        <v>728</v>
      </c>
      <c r="B9183" s="124" t="s">
        <v>12368</v>
      </c>
      <c r="C9183" s="124"/>
      <c r="D9183" s="126">
        <v>5.25</v>
      </c>
      <c r="E9183" s="124" t="s">
        <v>771</v>
      </c>
      <c r="F9183" s="124">
        <v>-1</v>
      </c>
      <c r="G9183" s="2" t="s">
        <v>21768</v>
      </c>
      <c r="H9183" s="130"/>
      <c r="I9183" s="134"/>
      <c r="J9183" s="123">
        <f>IF(OR(tbl_Metraj22[[#This Row],[TARIH]]="",tbl_Metraj22[[#This Row],[TARIH]]="-"),0,IF(tbl_Metraj22[[#This Row],[YUZDE]]=0,tbl_Metraj22[[#This Row],[METRAJ_BETON]],tbl_Metraj22[[#This Row],[YUZDE]]*tbl_Metraj22[[#This Row],[METRAJ_BETON]]))</f>
        <v>0</v>
      </c>
      <c r="K9183" s="2" t="s">
        <v>1600</v>
      </c>
    </row>
    <row r="9184" spans="1:11" ht="14.25" x14ac:dyDescent="0.2">
      <c r="A9184" s="2" t="s">
        <v>728</v>
      </c>
      <c r="B9184" s="124" t="s">
        <v>12369</v>
      </c>
      <c r="C9184" s="124"/>
      <c r="D9184" s="126">
        <v>4.74</v>
      </c>
      <c r="E9184" s="124" t="s">
        <v>771</v>
      </c>
      <c r="F9184" s="124">
        <v>-1</v>
      </c>
      <c r="G9184" s="2" t="s">
        <v>21769</v>
      </c>
      <c r="H9184" s="130"/>
      <c r="I9184" s="134"/>
      <c r="J9184" s="123">
        <f>IF(OR(tbl_Metraj22[[#This Row],[TARIH]]="",tbl_Metraj22[[#This Row],[TARIH]]="-"),0,IF(tbl_Metraj22[[#This Row],[YUZDE]]=0,tbl_Metraj22[[#This Row],[METRAJ_BETON]],tbl_Metraj22[[#This Row],[YUZDE]]*tbl_Metraj22[[#This Row],[METRAJ_BETON]]))</f>
        <v>0</v>
      </c>
      <c r="K9184" s="2" t="s">
        <v>1601</v>
      </c>
    </row>
    <row r="9185" spans="1:11" ht="14.25" x14ac:dyDescent="0.2">
      <c r="A9185" s="2" t="s">
        <v>728</v>
      </c>
      <c r="B9185" s="124" t="s">
        <v>12370</v>
      </c>
      <c r="C9185" s="124"/>
      <c r="D9185" s="126">
        <v>4.74</v>
      </c>
      <c r="E9185" s="124" t="s">
        <v>771</v>
      </c>
      <c r="F9185" s="124">
        <v>-1</v>
      </c>
      <c r="G9185" s="2" t="s">
        <v>21770</v>
      </c>
      <c r="H9185" s="130"/>
      <c r="I9185" s="134"/>
      <c r="J9185" s="123">
        <f>IF(OR(tbl_Metraj22[[#This Row],[TARIH]]="",tbl_Metraj22[[#This Row],[TARIH]]="-"),0,IF(tbl_Metraj22[[#This Row],[YUZDE]]=0,tbl_Metraj22[[#This Row],[METRAJ_BETON]],tbl_Metraj22[[#This Row],[YUZDE]]*tbl_Metraj22[[#This Row],[METRAJ_BETON]]))</f>
        <v>0</v>
      </c>
      <c r="K9185" s="2" t="s">
        <v>1602</v>
      </c>
    </row>
    <row r="9186" spans="1:11" ht="14.25" x14ac:dyDescent="0.2">
      <c r="A9186" s="2" t="s">
        <v>728</v>
      </c>
      <c r="B9186" s="124" t="s">
        <v>12371</v>
      </c>
      <c r="C9186" s="124"/>
      <c r="D9186" s="126">
        <v>5.25</v>
      </c>
      <c r="E9186" s="124" t="s">
        <v>771</v>
      </c>
      <c r="F9186" s="124">
        <v>-1</v>
      </c>
      <c r="G9186" s="2" t="s">
        <v>21771</v>
      </c>
      <c r="H9186" s="130"/>
      <c r="I9186" s="134"/>
      <c r="J9186" s="123">
        <f>IF(OR(tbl_Metraj22[[#This Row],[TARIH]]="",tbl_Metraj22[[#This Row],[TARIH]]="-"),0,IF(tbl_Metraj22[[#This Row],[YUZDE]]=0,tbl_Metraj22[[#This Row],[METRAJ_BETON]],tbl_Metraj22[[#This Row],[YUZDE]]*tbl_Metraj22[[#This Row],[METRAJ_BETON]]))</f>
        <v>0</v>
      </c>
      <c r="K9186" s="2" t="s">
        <v>1603</v>
      </c>
    </row>
    <row r="9187" spans="1:11" ht="14.25" x14ac:dyDescent="0.2">
      <c r="A9187" s="2" t="s">
        <v>728</v>
      </c>
      <c r="B9187" s="124" t="s">
        <v>12372</v>
      </c>
      <c r="C9187" s="124"/>
      <c r="D9187" s="126">
        <v>2.11</v>
      </c>
      <c r="E9187" s="124" t="s">
        <v>771</v>
      </c>
      <c r="F9187" s="124">
        <v>-1</v>
      </c>
      <c r="G9187" s="2" t="s">
        <v>21772</v>
      </c>
      <c r="H9187" s="130"/>
      <c r="I9187" s="134"/>
      <c r="J9187" s="123">
        <f>IF(OR(tbl_Metraj22[[#This Row],[TARIH]]="",tbl_Metraj22[[#This Row],[TARIH]]="-"),0,IF(tbl_Metraj22[[#This Row],[YUZDE]]=0,tbl_Metraj22[[#This Row],[METRAJ_BETON]],tbl_Metraj22[[#This Row],[YUZDE]]*tbl_Metraj22[[#This Row],[METRAJ_BETON]]))</f>
        <v>0</v>
      </c>
      <c r="K9187" s="2" t="s">
        <v>1118</v>
      </c>
    </row>
    <row r="9188" spans="1:11" ht="14.25" x14ac:dyDescent="0.2">
      <c r="A9188" s="2" t="s">
        <v>728</v>
      </c>
      <c r="B9188" s="124" t="s">
        <v>12373</v>
      </c>
      <c r="C9188" s="124"/>
      <c r="D9188" s="126">
        <v>2.11</v>
      </c>
      <c r="E9188" s="124" t="s">
        <v>771</v>
      </c>
      <c r="F9188" s="124">
        <v>-1</v>
      </c>
      <c r="G9188" s="2" t="s">
        <v>21773</v>
      </c>
      <c r="H9188" s="130"/>
      <c r="I9188" s="134"/>
      <c r="J9188" s="123">
        <f>IF(OR(tbl_Metraj22[[#This Row],[TARIH]]="",tbl_Metraj22[[#This Row],[TARIH]]="-"),0,IF(tbl_Metraj22[[#This Row],[YUZDE]]=0,tbl_Metraj22[[#This Row],[METRAJ_BETON]],tbl_Metraj22[[#This Row],[YUZDE]]*tbl_Metraj22[[#This Row],[METRAJ_BETON]]))</f>
        <v>0</v>
      </c>
      <c r="K9188" s="2" t="s">
        <v>1093</v>
      </c>
    </row>
    <row r="9189" spans="1:11" ht="14.25" x14ac:dyDescent="0.2">
      <c r="A9189" s="2" t="s">
        <v>728</v>
      </c>
      <c r="B9189" s="124" t="s">
        <v>12374</v>
      </c>
      <c r="C9189" s="124"/>
      <c r="D9189" s="126">
        <v>2.11</v>
      </c>
      <c r="E9189" s="124" t="s">
        <v>771</v>
      </c>
      <c r="F9189" s="124">
        <v>-1</v>
      </c>
      <c r="G9189" s="2" t="s">
        <v>21774</v>
      </c>
      <c r="H9189" s="130"/>
      <c r="I9189" s="134"/>
      <c r="J9189" s="123">
        <f>IF(OR(tbl_Metraj22[[#This Row],[TARIH]]="",tbl_Metraj22[[#This Row],[TARIH]]="-"),0,IF(tbl_Metraj22[[#This Row],[YUZDE]]=0,tbl_Metraj22[[#This Row],[METRAJ_BETON]],tbl_Metraj22[[#This Row],[YUZDE]]*tbl_Metraj22[[#This Row],[METRAJ_BETON]]))</f>
        <v>0</v>
      </c>
      <c r="K9189" s="2" t="s">
        <v>1133</v>
      </c>
    </row>
    <row r="9190" spans="1:11" ht="14.25" x14ac:dyDescent="0.2">
      <c r="A9190" s="2" t="s">
        <v>728</v>
      </c>
      <c r="B9190" s="124" t="s">
        <v>12375</v>
      </c>
      <c r="C9190" s="124"/>
      <c r="D9190" s="126">
        <v>2.11</v>
      </c>
      <c r="E9190" s="124" t="s">
        <v>771</v>
      </c>
      <c r="F9190" s="124">
        <v>-1</v>
      </c>
      <c r="G9190" s="2" t="s">
        <v>21775</v>
      </c>
      <c r="H9190" s="130"/>
      <c r="I9190" s="134"/>
      <c r="J9190" s="123">
        <f>IF(OR(tbl_Metraj22[[#This Row],[TARIH]]="",tbl_Metraj22[[#This Row],[TARIH]]="-"),0,IF(tbl_Metraj22[[#This Row],[YUZDE]]=0,tbl_Metraj22[[#This Row],[METRAJ_BETON]],tbl_Metraj22[[#This Row],[YUZDE]]*tbl_Metraj22[[#This Row],[METRAJ_BETON]]))</f>
        <v>0</v>
      </c>
      <c r="K9190" s="2" t="s">
        <v>1092</v>
      </c>
    </row>
    <row r="9191" spans="1:11" ht="14.25" x14ac:dyDescent="0.2">
      <c r="A9191" s="2" t="s">
        <v>2977</v>
      </c>
      <c r="B9191" s="124" t="s">
        <v>10622</v>
      </c>
      <c r="C9191" s="124"/>
      <c r="D9191" s="126">
        <v>8.9600000000000009</v>
      </c>
      <c r="E9191" s="124" t="s">
        <v>771</v>
      </c>
      <c r="F9191" s="124">
        <v>-1</v>
      </c>
      <c r="G9191" s="2" t="s">
        <v>21776</v>
      </c>
      <c r="H9191" s="130"/>
      <c r="I9191" s="134"/>
      <c r="J9191" s="123">
        <f>IF(OR(tbl_Metraj22[[#This Row],[TARIH]]="",tbl_Metraj22[[#This Row],[TARIH]]="-"),0,IF(tbl_Metraj22[[#This Row],[YUZDE]]=0,tbl_Metraj22[[#This Row],[METRAJ_BETON]],tbl_Metraj22[[#This Row],[YUZDE]]*tbl_Metraj22[[#This Row],[METRAJ_BETON]]))</f>
        <v>0</v>
      </c>
      <c r="K9191" s="2" t="s">
        <v>1712</v>
      </c>
    </row>
    <row r="9192" spans="1:11" ht="14.25" x14ac:dyDescent="0.2">
      <c r="A9192" s="2" t="s">
        <v>2977</v>
      </c>
      <c r="B9192" s="124" t="s">
        <v>10623</v>
      </c>
      <c r="C9192" s="124"/>
      <c r="D9192" s="126">
        <v>3.06</v>
      </c>
      <c r="E9192" s="124" t="s">
        <v>771</v>
      </c>
      <c r="F9192" s="124">
        <v>-1</v>
      </c>
      <c r="G9192" s="2" t="s">
        <v>21777</v>
      </c>
      <c r="H9192" s="130"/>
      <c r="I9192" s="134"/>
      <c r="J9192" s="123">
        <f>IF(OR(tbl_Metraj22[[#This Row],[TARIH]]="",tbl_Metraj22[[#This Row],[TARIH]]="-"),0,IF(tbl_Metraj22[[#This Row],[YUZDE]]=0,tbl_Metraj22[[#This Row],[METRAJ_BETON]],tbl_Metraj22[[#This Row],[YUZDE]]*tbl_Metraj22[[#This Row],[METRAJ_BETON]]))</f>
        <v>0</v>
      </c>
      <c r="K9192" s="2" t="s">
        <v>1711</v>
      </c>
    </row>
    <row r="9193" spans="1:11" ht="14.25" x14ac:dyDescent="0.2">
      <c r="A9193" s="2" t="s">
        <v>2977</v>
      </c>
      <c r="B9193" s="124" t="s">
        <v>10624</v>
      </c>
      <c r="C9193" s="124"/>
      <c r="D9193" s="126">
        <v>3.78</v>
      </c>
      <c r="E9193" s="124" t="s">
        <v>771</v>
      </c>
      <c r="F9193" s="124">
        <v>-1</v>
      </c>
      <c r="G9193" s="2" t="s">
        <v>21778</v>
      </c>
      <c r="H9193" s="130"/>
      <c r="I9193" s="134"/>
      <c r="J9193" s="123">
        <f>IF(OR(tbl_Metraj22[[#This Row],[TARIH]]="",tbl_Metraj22[[#This Row],[TARIH]]="-"),0,IF(tbl_Metraj22[[#This Row],[YUZDE]]=0,tbl_Metraj22[[#This Row],[METRAJ_BETON]],tbl_Metraj22[[#This Row],[YUZDE]]*tbl_Metraj22[[#This Row],[METRAJ_BETON]]))</f>
        <v>0</v>
      </c>
      <c r="K9193" s="2" t="s">
        <v>1719</v>
      </c>
    </row>
    <row r="9194" spans="1:11" ht="14.25" x14ac:dyDescent="0.2">
      <c r="A9194" s="2" t="s">
        <v>2977</v>
      </c>
      <c r="B9194" s="124" t="s">
        <v>10625</v>
      </c>
      <c r="C9194" s="124"/>
      <c r="D9194" s="126">
        <v>9.91</v>
      </c>
      <c r="E9194" s="124" t="s">
        <v>771</v>
      </c>
      <c r="F9194" s="124">
        <v>-1</v>
      </c>
      <c r="G9194" s="2" t="s">
        <v>21779</v>
      </c>
      <c r="H9194" s="130"/>
      <c r="I9194" s="134"/>
      <c r="J9194" s="123">
        <f>IF(OR(tbl_Metraj22[[#This Row],[TARIH]]="",tbl_Metraj22[[#This Row],[TARIH]]="-"),0,IF(tbl_Metraj22[[#This Row],[YUZDE]]=0,tbl_Metraj22[[#This Row],[METRAJ_BETON]],tbl_Metraj22[[#This Row],[YUZDE]]*tbl_Metraj22[[#This Row],[METRAJ_BETON]]))</f>
        <v>0</v>
      </c>
      <c r="K9194" s="2" t="s">
        <v>1718</v>
      </c>
    </row>
    <row r="9195" spans="1:11" ht="14.25" x14ac:dyDescent="0.2">
      <c r="A9195" s="2" t="s">
        <v>2977</v>
      </c>
      <c r="B9195" s="124" t="s">
        <v>10626</v>
      </c>
      <c r="C9195" s="124"/>
      <c r="D9195" s="126">
        <v>20.260000000000002</v>
      </c>
      <c r="E9195" s="124" t="s">
        <v>771</v>
      </c>
      <c r="F9195" s="124">
        <v>-1</v>
      </c>
      <c r="G9195" s="2" t="s">
        <v>21780</v>
      </c>
      <c r="H9195" s="130"/>
      <c r="I9195" s="134"/>
      <c r="J9195" s="123">
        <f>IF(OR(tbl_Metraj22[[#This Row],[TARIH]]="",tbl_Metraj22[[#This Row],[TARIH]]="-"),0,IF(tbl_Metraj22[[#This Row],[YUZDE]]=0,tbl_Metraj22[[#This Row],[METRAJ_BETON]],tbl_Metraj22[[#This Row],[YUZDE]]*tbl_Metraj22[[#This Row],[METRAJ_BETON]]))</f>
        <v>0</v>
      </c>
      <c r="K9195" s="2" t="s">
        <v>1717</v>
      </c>
    </row>
    <row r="9196" spans="1:11" ht="14.25" x14ac:dyDescent="0.2">
      <c r="A9196" s="2" t="s">
        <v>2977</v>
      </c>
      <c r="B9196" s="124" t="s">
        <v>10627</v>
      </c>
      <c r="C9196" s="124"/>
      <c r="D9196" s="126">
        <v>4.99</v>
      </c>
      <c r="E9196" s="124" t="s">
        <v>771</v>
      </c>
      <c r="F9196" s="124">
        <v>-1</v>
      </c>
      <c r="G9196" s="2" t="s">
        <v>21781</v>
      </c>
      <c r="H9196" s="130"/>
      <c r="I9196" s="134"/>
      <c r="J9196" s="123">
        <f>IF(OR(tbl_Metraj22[[#This Row],[TARIH]]="",tbl_Metraj22[[#This Row],[TARIH]]="-"),0,IF(tbl_Metraj22[[#This Row],[YUZDE]]=0,tbl_Metraj22[[#This Row],[METRAJ_BETON]],tbl_Metraj22[[#This Row],[YUZDE]]*tbl_Metraj22[[#This Row],[METRAJ_BETON]]))</f>
        <v>0</v>
      </c>
      <c r="K9196" s="2" t="s">
        <v>1716</v>
      </c>
    </row>
    <row r="9197" spans="1:11" ht="14.25" x14ac:dyDescent="0.2">
      <c r="A9197" s="2" t="s">
        <v>2977</v>
      </c>
      <c r="B9197" s="124" t="s">
        <v>10628</v>
      </c>
      <c r="C9197" s="124"/>
      <c r="D9197" s="126">
        <v>1.4</v>
      </c>
      <c r="E9197" s="124" t="s">
        <v>771</v>
      </c>
      <c r="F9197" s="124">
        <v>-1</v>
      </c>
      <c r="G9197" s="2" t="s">
        <v>21782</v>
      </c>
      <c r="H9197" s="130"/>
      <c r="I9197" s="134"/>
      <c r="J9197" s="123">
        <f>IF(OR(tbl_Metraj22[[#This Row],[TARIH]]="",tbl_Metraj22[[#This Row],[TARIH]]="-"),0,IF(tbl_Metraj22[[#This Row],[YUZDE]]=0,tbl_Metraj22[[#This Row],[METRAJ_BETON]],tbl_Metraj22[[#This Row],[YUZDE]]*tbl_Metraj22[[#This Row],[METRAJ_BETON]]))</f>
        <v>0</v>
      </c>
      <c r="K9197" s="2" t="s">
        <v>1700</v>
      </c>
    </row>
    <row r="9198" spans="1:11" ht="14.25" x14ac:dyDescent="0.2">
      <c r="A9198" s="2" t="s">
        <v>2977</v>
      </c>
      <c r="B9198" s="124" t="s">
        <v>10629</v>
      </c>
      <c r="C9198" s="124"/>
      <c r="D9198" s="126">
        <v>3.85</v>
      </c>
      <c r="E9198" s="124" t="s">
        <v>771</v>
      </c>
      <c r="F9198" s="124">
        <v>-1</v>
      </c>
      <c r="G9198" s="2" t="s">
        <v>21783</v>
      </c>
      <c r="H9198" s="130"/>
      <c r="I9198" s="134"/>
      <c r="J9198" s="123">
        <f>IF(OR(tbl_Metraj22[[#This Row],[TARIH]]="",tbl_Metraj22[[#This Row],[TARIH]]="-"),0,IF(tbl_Metraj22[[#This Row],[YUZDE]]=0,tbl_Metraj22[[#This Row],[METRAJ_BETON]],tbl_Metraj22[[#This Row],[YUZDE]]*tbl_Metraj22[[#This Row],[METRAJ_BETON]]))</f>
        <v>0</v>
      </c>
      <c r="K9198" s="2" t="s">
        <v>1715</v>
      </c>
    </row>
    <row r="9199" spans="1:11" ht="14.25" x14ac:dyDescent="0.2">
      <c r="A9199" s="2" t="s">
        <v>2977</v>
      </c>
      <c r="B9199" s="124" t="s">
        <v>10630</v>
      </c>
      <c r="C9199" s="124"/>
      <c r="D9199" s="126">
        <v>5.43</v>
      </c>
      <c r="E9199" s="124" t="s">
        <v>771</v>
      </c>
      <c r="F9199" s="124">
        <v>-1</v>
      </c>
      <c r="G9199" s="2" t="s">
        <v>21784</v>
      </c>
      <c r="H9199" s="130"/>
      <c r="I9199" s="134"/>
      <c r="J9199" s="123">
        <f>IF(OR(tbl_Metraj22[[#This Row],[TARIH]]="",tbl_Metraj22[[#This Row],[TARIH]]="-"),0,IF(tbl_Metraj22[[#This Row],[YUZDE]]=0,tbl_Metraj22[[#This Row],[METRAJ_BETON]],tbl_Metraj22[[#This Row],[YUZDE]]*tbl_Metraj22[[#This Row],[METRAJ_BETON]]))</f>
        <v>0</v>
      </c>
      <c r="K9199" s="2" t="s">
        <v>1714</v>
      </c>
    </row>
    <row r="9200" spans="1:11" ht="14.25" x14ac:dyDescent="0.2">
      <c r="A9200" s="2" t="s">
        <v>2977</v>
      </c>
      <c r="B9200" s="124" t="s">
        <v>10631</v>
      </c>
      <c r="C9200" s="124"/>
      <c r="D9200" s="126">
        <v>7.84</v>
      </c>
      <c r="E9200" s="124" t="s">
        <v>771</v>
      </c>
      <c r="F9200" s="124">
        <v>-1</v>
      </c>
      <c r="G9200" s="2" t="s">
        <v>21785</v>
      </c>
      <c r="H9200" s="130"/>
      <c r="I9200" s="134"/>
      <c r="J9200" s="123">
        <f>IF(OR(tbl_Metraj22[[#This Row],[TARIH]]="",tbl_Metraj22[[#This Row],[TARIH]]="-"),0,IF(tbl_Metraj22[[#This Row],[YUZDE]]=0,tbl_Metraj22[[#This Row],[METRAJ_BETON]],tbl_Metraj22[[#This Row],[YUZDE]]*tbl_Metraj22[[#This Row],[METRAJ_BETON]]))</f>
        <v>0</v>
      </c>
      <c r="K9200" s="2" t="s">
        <v>1713</v>
      </c>
    </row>
    <row r="9201" spans="1:11" ht="14.25" x14ac:dyDescent="0.2">
      <c r="A9201" s="2" t="s">
        <v>2977</v>
      </c>
      <c r="B9201" s="124" t="s">
        <v>12162</v>
      </c>
      <c r="C9201" s="124"/>
      <c r="D9201" s="126">
        <v>6.72</v>
      </c>
      <c r="E9201" s="124" t="s">
        <v>771</v>
      </c>
      <c r="F9201" s="124">
        <v>-1</v>
      </c>
      <c r="G9201" s="2" t="s">
        <v>21786</v>
      </c>
      <c r="H9201" s="130"/>
      <c r="I9201" s="134"/>
      <c r="J9201" s="123">
        <f>IF(OR(tbl_Metraj22[[#This Row],[TARIH]]="",tbl_Metraj22[[#This Row],[TARIH]]="-"),0,IF(tbl_Metraj22[[#This Row],[YUZDE]]=0,tbl_Metraj22[[#This Row],[METRAJ_BETON]],tbl_Metraj22[[#This Row],[YUZDE]]*tbl_Metraj22[[#This Row],[METRAJ_BETON]]))</f>
        <v>0</v>
      </c>
      <c r="K9201" s="2" t="s">
        <v>1720</v>
      </c>
    </row>
    <row r="9202" spans="1:11" ht="14.25" x14ac:dyDescent="0.2">
      <c r="A9202" s="2" t="s">
        <v>2977</v>
      </c>
      <c r="B9202" s="124" t="s">
        <v>12163</v>
      </c>
      <c r="C9202" s="124"/>
      <c r="D9202" s="126">
        <v>6.12</v>
      </c>
      <c r="E9202" s="124" t="s">
        <v>771</v>
      </c>
      <c r="F9202" s="124">
        <v>-1</v>
      </c>
      <c r="G9202" s="2" t="s">
        <v>21787</v>
      </c>
      <c r="H9202" s="130"/>
      <c r="I9202" s="134"/>
      <c r="J9202" s="123">
        <f>IF(OR(tbl_Metraj22[[#This Row],[TARIH]]="",tbl_Metraj22[[#This Row],[TARIH]]="-"),0,IF(tbl_Metraj22[[#This Row],[YUZDE]]=0,tbl_Metraj22[[#This Row],[METRAJ_BETON]],tbl_Metraj22[[#This Row],[YUZDE]]*tbl_Metraj22[[#This Row],[METRAJ_BETON]]))</f>
        <v>0</v>
      </c>
      <c r="K9202" s="2" t="s">
        <v>1721</v>
      </c>
    </row>
    <row r="9203" spans="1:11" ht="14.25" x14ac:dyDescent="0.2">
      <c r="A9203" s="2" t="s">
        <v>787</v>
      </c>
      <c r="B9203" s="124" t="s">
        <v>12095</v>
      </c>
      <c r="C9203" s="124"/>
      <c r="D9203" s="126">
        <v>6.14</v>
      </c>
      <c r="E9203" s="124" t="s">
        <v>771</v>
      </c>
      <c r="F9203" s="124">
        <v>0</v>
      </c>
      <c r="G9203" s="2" t="s">
        <v>21788</v>
      </c>
      <c r="H9203" s="130"/>
      <c r="I9203" s="134"/>
      <c r="J9203" s="123">
        <f>IF(OR(tbl_Metraj22[[#This Row],[TARIH]]="",tbl_Metraj22[[#This Row],[TARIH]]="-"),0,IF(tbl_Metraj22[[#This Row],[YUZDE]]=0,tbl_Metraj22[[#This Row],[METRAJ_BETON]],tbl_Metraj22[[#This Row],[YUZDE]]*tbl_Metraj22[[#This Row],[METRAJ_BETON]]))</f>
        <v>0</v>
      </c>
    </row>
    <row r="9204" spans="1:11" ht="14.25" x14ac:dyDescent="0.2">
      <c r="A9204" s="2" t="s">
        <v>787</v>
      </c>
      <c r="B9204" s="124" t="s">
        <v>12097</v>
      </c>
      <c r="C9204" s="124"/>
      <c r="D9204" s="126">
        <v>3.77</v>
      </c>
      <c r="E9204" s="124" t="s">
        <v>771</v>
      </c>
      <c r="F9204" s="124">
        <v>0</v>
      </c>
      <c r="G9204" s="2" t="s">
        <v>21789</v>
      </c>
      <c r="H9204" s="130"/>
      <c r="I9204" s="134"/>
      <c r="J9204" s="123">
        <f>IF(OR(tbl_Metraj22[[#This Row],[TARIH]]="",tbl_Metraj22[[#This Row],[TARIH]]="-"),0,IF(tbl_Metraj22[[#This Row],[YUZDE]]=0,tbl_Metraj22[[#This Row],[METRAJ_BETON]],tbl_Metraj22[[#This Row],[YUZDE]]*tbl_Metraj22[[#This Row],[METRAJ_BETON]]))</f>
        <v>0</v>
      </c>
    </row>
    <row r="9205" spans="1:11" ht="14.25" x14ac:dyDescent="0.2">
      <c r="A9205" s="2" t="s">
        <v>787</v>
      </c>
      <c r="B9205" s="124" t="s">
        <v>12098</v>
      </c>
      <c r="C9205" s="124"/>
      <c r="D9205" s="126">
        <v>9.9700000000000006</v>
      </c>
      <c r="E9205" s="124" t="s">
        <v>771</v>
      </c>
      <c r="F9205" s="124">
        <v>0</v>
      </c>
      <c r="G9205" s="2" t="s">
        <v>21790</v>
      </c>
      <c r="H9205" s="130"/>
      <c r="I9205" s="134"/>
      <c r="J9205" s="123">
        <f>IF(OR(tbl_Metraj22[[#This Row],[TARIH]]="",tbl_Metraj22[[#This Row],[TARIH]]="-"),0,IF(tbl_Metraj22[[#This Row],[YUZDE]]=0,tbl_Metraj22[[#This Row],[METRAJ_BETON]],tbl_Metraj22[[#This Row],[YUZDE]]*tbl_Metraj22[[#This Row],[METRAJ_BETON]]))</f>
        <v>0</v>
      </c>
    </row>
    <row r="9206" spans="1:11" ht="14.25" x14ac:dyDescent="0.2">
      <c r="A9206" s="2" t="s">
        <v>787</v>
      </c>
      <c r="B9206" s="124" t="s">
        <v>12099</v>
      </c>
      <c r="C9206" s="124"/>
      <c r="D9206" s="126">
        <v>5.44</v>
      </c>
      <c r="E9206" s="124" t="s">
        <v>771</v>
      </c>
      <c r="F9206" s="124">
        <v>0</v>
      </c>
      <c r="G9206" s="2" t="s">
        <v>21791</v>
      </c>
      <c r="H9206" s="130"/>
      <c r="I9206" s="134"/>
      <c r="J9206" s="123">
        <f>IF(OR(tbl_Metraj22[[#This Row],[TARIH]]="",tbl_Metraj22[[#This Row],[TARIH]]="-"),0,IF(tbl_Metraj22[[#This Row],[YUZDE]]=0,tbl_Metraj22[[#This Row],[METRAJ_BETON]],tbl_Metraj22[[#This Row],[YUZDE]]*tbl_Metraj22[[#This Row],[METRAJ_BETON]]))</f>
        <v>0</v>
      </c>
    </row>
    <row r="9207" spans="1:11" ht="14.25" x14ac:dyDescent="0.2">
      <c r="A9207" s="2" t="s">
        <v>787</v>
      </c>
      <c r="B9207" s="124" t="s">
        <v>12100</v>
      </c>
      <c r="C9207" s="124"/>
      <c r="D9207" s="126">
        <v>10.66</v>
      </c>
      <c r="E9207" s="124" t="s">
        <v>771</v>
      </c>
      <c r="F9207" s="124">
        <v>0</v>
      </c>
      <c r="G9207" s="2" t="s">
        <v>21792</v>
      </c>
      <c r="H9207" s="130"/>
      <c r="I9207" s="134"/>
      <c r="J9207" s="123">
        <f>IF(OR(tbl_Metraj22[[#This Row],[TARIH]]="",tbl_Metraj22[[#This Row],[TARIH]]="-"),0,IF(tbl_Metraj22[[#This Row],[YUZDE]]=0,tbl_Metraj22[[#This Row],[METRAJ_BETON]],tbl_Metraj22[[#This Row],[YUZDE]]*tbl_Metraj22[[#This Row],[METRAJ_BETON]]))</f>
        <v>0</v>
      </c>
    </row>
    <row r="9208" spans="1:11" ht="14.25" x14ac:dyDescent="0.2">
      <c r="A9208" s="2" t="s">
        <v>787</v>
      </c>
      <c r="B9208" s="124" t="s">
        <v>12101</v>
      </c>
      <c r="C9208" s="124"/>
      <c r="D9208" s="126">
        <v>9.81</v>
      </c>
      <c r="E9208" s="124" t="s">
        <v>771</v>
      </c>
      <c r="F9208" s="124">
        <v>0</v>
      </c>
      <c r="G9208" s="2" t="s">
        <v>21793</v>
      </c>
      <c r="H9208" s="130"/>
      <c r="I9208" s="134"/>
      <c r="J9208" s="123">
        <f>IF(OR(tbl_Metraj22[[#This Row],[TARIH]]="",tbl_Metraj22[[#This Row],[TARIH]]="-"),0,IF(tbl_Metraj22[[#This Row],[YUZDE]]=0,tbl_Metraj22[[#This Row],[METRAJ_BETON]],tbl_Metraj22[[#This Row],[YUZDE]]*tbl_Metraj22[[#This Row],[METRAJ_BETON]]))</f>
        <v>0</v>
      </c>
    </row>
    <row r="9209" spans="1:11" ht="14.25" x14ac:dyDescent="0.2">
      <c r="A9209" s="2" t="s">
        <v>787</v>
      </c>
      <c r="B9209" s="124" t="s">
        <v>12102</v>
      </c>
      <c r="C9209" s="124"/>
      <c r="D9209" s="126">
        <v>12.01</v>
      </c>
      <c r="E9209" s="124" t="s">
        <v>771</v>
      </c>
      <c r="F9209" s="124">
        <v>0</v>
      </c>
      <c r="G9209" s="2" t="s">
        <v>21794</v>
      </c>
      <c r="H9209" s="130"/>
      <c r="I9209" s="134"/>
      <c r="J9209" s="123">
        <f>IF(OR(tbl_Metraj22[[#This Row],[TARIH]]="",tbl_Metraj22[[#This Row],[TARIH]]="-"),0,IF(tbl_Metraj22[[#This Row],[YUZDE]]=0,tbl_Metraj22[[#This Row],[METRAJ_BETON]],tbl_Metraj22[[#This Row],[YUZDE]]*tbl_Metraj22[[#This Row],[METRAJ_BETON]]))</f>
        <v>0</v>
      </c>
    </row>
    <row r="9210" spans="1:11" ht="14.25" x14ac:dyDescent="0.2">
      <c r="A9210" s="2" t="s">
        <v>787</v>
      </c>
      <c r="B9210" s="124" t="s">
        <v>12103</v>
      </c>
      <c r="C9210" s="124"/>
      <c r="D9210" s="126">
        <v>194.12</v>
      </c>
      <c r="E9210" s="124" t="s">
        <v>771</v>
      </c>
      <c r="F9210" s="124">
        <v>0</v>
      </c>
      <c r="G9210" s="2" t="s">
        <v>21795</v>
      </c>
      <c r="H9210" s="130"/>
      <c r="I9210" s="134"/>
      <c r="J9210" s="123">
        <f>IF(OR(tbl_Metraj22[[#This Row],[TARIH]]="",tbl_Metraj22[[#This Row],[TARIH]]="-"),0,IF(tbl_Metraj22[[#This Row],[YUZDE]]=0,tbl_Metraj22[[#This Row],[METRAJ_BETON]],tbl_Metraj22[[#This Row],[YUZDE]]*tbl_Metraj22[[#This Row],[METRAJ_BETON]]))</f>
        <v>0</v>
      </c>
    </row>
    <row r="9211" spans="1:11" ht="14.25" x14ac:dyDescent="0.2">
      <c r="A9211" s="2" t="s">
        <v>734</v>
      </c>
      <c r="B9211" s="124" t="s">
        <v>11014</v>
      </c>
      <c r="C9211" s="124"/>
      <c r="D9211" s="126">
        <v>0.55000000000000004</v>
      </c>
      <c r="E9211" s="124" t="s">
        <v>771</v>
      </c>
      <c r="F9211" s="124">
        <v>0</v>
      </c>
      <c r="G9211" s="2" t="s">
        <v>21796</v>
      </c>
      <c r="H9211" s="130"/>
      <c r="I9211" s="134"/>
      <c r="J9211" s="123">
        <f>IF(OR(tbl_Metraj22[[#This Row],[TARIH]]="",tbl_Metraj22[[#This Row],[TARIH]]="-"),0,IF(tbl_Metraj22[[#This Row],[YUZDE]]=0,tbl_Metraj22[[#This Row],[METRAJ_BETON]],tbl_Metraj22[[#This Row],[YUZDE]]*tbl_Metraj22[[#This Row],[METRAJ_BETON]]))</f>
        <v>0</v>
      </c>
      <c r="K9211" s="2" t="s">
        <v>22968</v>
      </c>
    </row>
    <row r="9212" spans="1:11" ht="14.25" x14ac:dyDescent="0.2">
      <c r="A9212" s="2" t="s">
        <v>734</v>
      </c>
      <c r="B9212" s="124" t="s">
        <v>11015</v>
      </c>
      <c r="C9212" s="124"/>
      <c r="D9212" s="126">
        <v>9.36</v>
      </c>
      <c r="E9212" s="124" t="s">
        <v>771</v>
      </c>
      <c r="F9212" s="124">
        <v>0</v>
      </c>
      <c r="G9212" s="2" t="s">
        <v>21797</v>
      </c>
      <c r="H9212" s="130"/>
      <c r="I9212" s="134"/>
      <c r="J9212" s="123">
        <f>IF(OR(tbl_Metraj22[[#This Row],[TARIH]]="",tbl_Metraj22[[#This Row],[TARIH]]="-"),0,IF(tbl_Metraj22[[#This Row],[YUZDE]]=0,tbl_Metraj22[[#This Row],[METRAJ_BETON]],tbl_Metraj22[[#This Row],[YUZDE]]*tbl_Metraj22[[#This Row],[METRAJ_BETON]]))</f>
        <v>0</v>
      </c>
      <c r="K9212" s="2" t="s">
        <v>24157</v>
      </c>
    </row>
    <row r="9213" spans="1:11" ht="14.25" x14ac:dyDescent="0.2">
      <c r="A9213" s="2" t="s">
        <v>734</v>
      </c>
      <c r="B9213" s="124" t="s">
        <v>11016</v>
      </c>
      <c r="C9213" s="124"/>
      <c r="D9213" s="126">
        <v>0.94</v>
      </c>
      <c r="E9213" s="124" t="s">
        <v>771</v>
      </c>
      <c r="F9213" s="124">
        <v>0</v>
      </c>
      <c r="G9213" s="2" t="s">
        <v>21798</v>
      </c>
      <c r="H9213" s="130"/>
      <c r="I9213" s="134"/>
      <c r="J9213" s="123">
        <f>IF(OR(tbl_Metraj22[[#This Row],[TARIH]]="",tbl_Metraj22[[#This Row],[TARIH]]="-"),0,IF(tbl_Metraj22[[#This Row],[YUZDE]]=0,tbl_Metraj22[[#This Row],[METRAJ_BETON]],tbl_Metraj22[[#This Row],[YUZDE]]*tbl_Metraj22[[#This Row],[METRAJ_BETON]]))</f>
        <v>0</v>
      </c>
      <c r="K9213" s="2" t="s">
        <v>23011</v>
      </c>
    </row>
    <row r="9214" spans="1:11" ht="14.25" x14ac:dyDescent="0.2">
      <c r="A9214" s="2" t="s">
        <v>734</v>
      </c>
      <c r="B9214" s="124" t="s">
        <v>11017</v>
      </c>
      <c r="C9214" s="124"/>
      <c r="D9214" s="126">
        <v>0.34</v>
      </c>
      <c r="E9214" s="124" t="s">
        <v>771</v>
      </c>
      <c r="F9214" s="124">
        <v>0</v>
      </c>
      <c r="G9214" s="2" t="s">
        <v>21799</v>
      </c>
      <c r="H9214" s="130"/>
      <c r="I9214" s="134"/>
      <c r="J9214" s="123">
        <f>IF(OR(tbl_Metraj22[[#This Row],[TARIH]]="",tbl_Metraj22[[#This Row],[TARIH]]="-"),0,IF(tbl_Metraj22[[#This Row],[YUZDE]]=0,tbl_Metraj22[[#This Row],[METRAJ_BETON]],tbl_Metraj22[[#This Row],[YUZDE]]*tbl_Metraj22[[#This Row],[METRAJ_BETON]]))</f>
        <v>0</v>
      </c>
      <c r="K9214" s="2" t="s">
        <v>22952</v>
      </c>
    </row>
    <row r="9215" spans="1:11" ht="14.25" x14ac:dyDescent="0.2">
      <c r="A9215" s="2" t="s">
        <v>734</v>
      </c>
      <c r="B9215" s="124" t="s">
        <v>11018</v>
      </c>
      <c r="C9215" s="124"/>
      <c r="D9215" s="126">
        <v>0.34</v>
      </c>
      <c r="E9215" s="124" t="s">
        <v>771</v>
      </c>
      <c r="F9215" s="124">
        <v>0</v>
      </c>
      <c r="G9215" s="2" t="s">
        <v>21800</v>
      </c>
      <c r="H9215" s="130"/>
      <c r="I9215" s="134"/>
      <c r="J9215" s="123">
        <f>IF(OR(tbl_Metraj22[[#This Row],[TARIH]]="",tbl_Metraj22[[#This Row],[TARIH]]="-"),0,IF(tbl_Metraj22[[#This Row],[YUZDE]]=0,tbl_Metraj22[[#This Row],[METRAJ_BETON]],tbl_Metraj22[[#This Row],[YUZDE]]*tbl_Metraj22[[#This Row],[METRAJ_BETON]]))</f>
        <v>0</v>
      </c>
      <c r="K9215" s="2" t="e">
        <v>#N/A</v>
      </c>
    </row>
    <row r="9216" spans="1:11" ht="14.25" x14ac:dyDescent="0.2">
      <c r="A9216" s="2" t="s">
        <v>734</v>
      </c>
      <c r="B9216" s="124" t="s">
        <v>11019</v>
      </c>
      <c r="C9216" s="124"/>
      <c r="D9216" s="126">
        <v>0.35</v>
      </c>
      <c r="E9216" s="124" t="s">
        <v>771</v>
      </c>
      <c r="F9216" s="124">
        <v>0</v>
      </c>
      <c r="G9216" s="2" t="s">
        <v>21801</v>
      </c>
      <c r="H9216" s="130"/>
      <c r="I9216" s="134"/>
      <c r="J9216" s="123">
        <f>IF(OR(tbl_Metraj22[[#This Row],[TARIH]]="",tbl_Metraj22[[#This Row],[TARIH]]="-"),0,IF(tbl_Metraj22[[#This Row],[YUZDE]]=0,tbl_Metraj22[[#This Row],[METRAJ_BETON]],tbl_Metraj22[[#This Row],[YUZDE]]*tbl_Metraj22[[#This Row],[METRAJ_BETON]]))</f>
        <v>0</v>
      </c>
      <c r="K9216" s="2" t="e">
        <v>#N/A</v>
      </c>
    </row>
    <row r="9217" spans="1:11" ht="14.25" x14ac:dyDescent="0.2">
      <c r="A9217" s="2" t="s">
        <v>734</v>
      </c>
      <c r="B9217" s="124" t="s">
        <v>11020</v>
      </c>
      <c r="C9217" s="124"/>
      <c r="D9217" s="126">
        <v>0.35</v>
      </c>
      <c r="E9217" s="124" t="s">
        <v>771</v>
      </c>
      <c r="F9217" s="124">
        <v>0</v>
      </c>
      <c r="G9217" s="2" t="s">
        <v>21802</v>
      </c>
      <c r="H9217" s="130"/>
      <c r="I9217" s="134"/>
      <c r="J9217" s="123">
        <f>IF(OR(tbl_Metraj22[[#This Row],[TARIH]]="",tbl_Metraj22[[#This Row],[TARIH]]="-"),0,IF(tbl_Metraj22[[#This Row],[YUZDE]]=0,tbl_Metraj22[[#This Row],[METRAJ_BETON]],tbl_Metraj22[[#This Row],[YUZDE]]*tbl_Metraj22[[#This Row],[METRAJ_BETON]]))</f>
        <v>0</v>
      </c>
      <c r="K9217" s="2" t="e">
        <v>#N/A</v>
      </c>
    </row>
    <row r="9218" spans="1:11" ht="14.25" x14ac:dyDescent="0.2">
      <c r="A9218" s="2" t="s">
        <v>734</v>
      </c>
      <c r="B9218" s="124" t="s">
        <v>11021</v>
      </c>
      <c r="C9218" s="124"/>
      <c r="D9218" s="126">
        <v>0.34</v>
      </c>
      <c r="E9218" s="124" t="s">
        <v>771</v>
      </c>
      <c r="F9218" s="124">
        <v>0</v>
      </c>
      <c r="G9218" s="2" t="s">
        <v>21803</v>
      </c>
      <c r="H9218" s="130"/>
      <c r="I9218" s="134"/>
      <c r="J9218" s="123">
        <f>IF(OR(tbl_Metraj22[[#This Row],[TARIH]]="",tbl_Metraj22[[#This Row],[TARIH]]="-"),0,IF(tbl_Metraj22[[#This Row],[YUZDE]]=0,tbl_Metraj22[[#This Row],[METRAJ_BETON]],tbl_Metraj22[[#This Row],[YUZDE]]*tbl_Metraj22[[#This Row],[METRAJ_BETON]]))</f>
        <v>0</v>
      </c>
      <c r="K9218" s="2" t="s">
        <v>23020</v>
      </c>
    </row>
    <row r="9219" spans="1:11" ht="14.25" x14ac:dyDescent="0.2">
      <c r="A9219" s="2" t="s">
        <v>734</v>
      </c>
      <c r="B9219" s="124" t="s">
        <v>11022</v>
      </c>
      <c r="C9219" s="124"/>
      <c r="D9219" s="126">
        <v>0.34</v>
      </c>
      <c r="E9219" s="124" t="s">
        <v>771</v>
      </c>
      <c r="F9219" s="124">
        <v>0</v>
      </c>
      <c r="G9219" s="2" t="s">
        <v>21804</v>
      </c>
      <c r="H9219" s="130"/>
      <c r="I9219" s="134"/>
      <c r="J9219" s="123">
        <f>IF(OR(tbl_Metraj22[[#This Row],[TARIH]]="",tbl_Metraj22[[#This Row],[TARIH]]="-"),0,IF(tbl_Metraj22[[#This Row],[YUZDE]]=0,tbl_Metraj22[[#This Row],[METRAJ_BETON]],tbl_Metraj22[[#This Row],[YUZDE]]*tbl_Metraj22[[#This Row],[METRAJ_BETON]]))</f>
        <v>0</v>
      </c>
      <c r="K9219" s="2" t="e">
        <v>#N/A</v>
      </c>
    </row>
    <row r="9220" spans="1:11" ht="14.25" x14ac:dyDescent="0.2">
      <c r="A9220" s="2" t="s">
        <v>734</v>
      </c>
      <c r="B9220" s="124" t="s">
        <v>11023</v>
      </c>
      <c r="C9220" s="124"/>
      <c r="D9220" s="126">
        <v>0.35</v>
      </c>
      <c r="E9220" s="124" t="s">
        <v>771</v>
      </c>
      <c r="F9220" s="124">
        <v>0</v>
      </c>
      <c r="G9220" s="2" t="s">
        <v>21805</v>
      </c>
      <c r="H9220" s="130"/>
      <c r="I9220" s="134"/>
      <c r="J9220" s="123">
        <f>IF(OR(tbl_Metraj22[[#This Row],[TARIH]]="",tbl_Metraj22[[#This Row],[TARIH]]="-"),0,IF(tbl_Metraj22[[#This Row],[YUZDE]]=0,tbl_Metraj22[[#This Row],[METRAJ_BETON]],tbl_Metraj22[[#This Row],[YUZDE]]*tbl_Metraj22[[#This Row],[METRAJ_BETON]]))</f>
        <v>0</v>
      </c>
      <c r="K9220" s="2" t="e">
        <v>#N/A</v>
      </c>
    </row>
    <row r="9221" spans="1:11" ht="14.25" x14ac:dyDescent="0.2">
      <c r="A9221" s="2" t="s">
        <v>734</v>
      </c>
      <c r="B9221" s="124" t="s">
        <v>11024</v>
      </c>
      <c r="C9221" s="124"/>
      <c r="D9221" s="126">
        <v>0.35</v>
      </c>
      <c r="E9221" s="124" t="s">
        <v>771</v>
      </c>
      <c r="F9221" s="124">
        <v>0</v>
      </c>
      <c r="G9221" s="2" t="s">
        <v>21806</v>
      </c>
      <c r="H9221" s="130"/>
      <c r="I9221" s="134"/>
      <c r="J9221" s="123">
        <f>IF(OR(tbl_Metraj22[[#This Row],[TARIH]]="",tbl_Metraj22[[#This Row],[TARIH]]="-"),0,IF(tbl_Metraj22[[#This Row],[YUZDE]]=0,tbl_Metraj22[[#This Row],[METRAJ_BETON]],tbl_Metraj22[[#This Row],[YUZDE]]*tbl_Metraj22[[#This Row],[METRAJ_BETON]]))</f>
        <v>0</v>
      </c>
      <c r="K9221" s="2" t="e">
        <v>#N/A</v>
      </c>
    </row>
    <row r="9222" spans="1:11" ht="14.25" x14ac:dyDescent="0.2">
      <c r="A9222" s="2" t="s">
        <v>734</v>
      </c>
      <c r="B9222" s="124" t="s">
        <v>11025</v>
      </c>
      <c r="C9222" s="124"/>
      <c r="D9222" s="126">
        <v>1.3</v>
      </c>
      <c r="E9222" s="124" t="s">
        <v>771</v>
      </c>
      <c r="F9222" s="124">
        <v>0</v>
      </c>
      <c r="G9222" s="2" t="s">
        <v>21807</v>
      </c>
      <c r="H9222" s="130"/>
      <c r="I9222" s="134"/>
      <c r="J9222" s="123">
        <f>IF(OR(tbl_Metraj22[[#This Row],[TARIH]]="",tbl_Metraj22[[#This Row],[TARIH]]="-"),0,IF(tbl_Metraj22[[#This Row],[YUZDE]]=0,tbl_Metraj22[[#This Row],[METRAJ_BETON]],tbl_Metraj22[[#This Row],[YUZDE]]*tbl_Metraj22[[#This Row],[METRAJ_BETON]]))</f>
        <v>0</v>
      </c>
      <c r="K9222" s="2" t="s">
        <v>24241</v>
      </c>
    </row>
    <row r="9223" spans="1:11" ht="14.25" x14ac:dyDescent="0.2">
      <c r="A9223" s="2" t="s">
        <v>734</v>
      </c>
      <c r="B9223" s="124" t="s">
        <v>11026</v>
      </c>
      <c r="C9223" s="124"/>
      <c r="D9223" s="126">
        <v>1.3</v>
      </c>
      <c r="E9223" s="124" t="s">
        <v>771</v>
      </c>
      <c r="F9223" s="124">
        <v>0</v>
      </c>
      <c r="G9223" s="2" t="s">
        <v>21808</v>
      </c>
      <c r="H9223" s="130"/>
      <c r="I9223" s="134"/>
      <c r="J9223" s="123">
        <f>IF(OR(tbl_Metraj22[[#This Row],[TARIH]]="",tbl_Metraj22[[#This Row],[TARIH]]="-"),0,IF(tbl_Metraj22[[#This Row],[YUZDE]]=0,tbl_Metraj22[[#This Row],[METRAJ_BETON]],tbl_Metraj22[[#This Row],[YUZDE]]*tbl_Metraj22[[#This Row],[METRAJ_BETON]]))</f>
        <v>0</v>
      </c>
      <c r="K9223" s="2" t="s">
        <v>24165</v>
      </c>
    </row>
    <row r="9224" spans="1:11" ht="14.25" x14ac:dyDescent="0.2">
      <c r="A9224" s="2" t="s">
        <v>734</v>
      </c>
      <c r="B9224" s="124" t="s">
        <v>11027</v>
      </c>
      <c r="C9224" s="124"/>
      <c r="D9224" s="126">
        <v>1.3</v>
      </c>
      <c r="E9224" s="124" t="s">
        <v>771</v>
      </c>
      <c r="F9224" s="124">
        <v>0</v>
      </c>
      <c r="G9224" s="2" t="s">
        <v>21809</v>
      </c>
      <c r="H9224" s="130"/>
      <c r="I9224" s="134"/>
      <c r="J9224" s="123">
        <f>IF(OR(tbl_Metraj22[[#This Row],[TARIH]]="",tbl_Metraj22[[#This Row],[TARIH]]="-"),0,IF(tbl_Metraj22[[#This Row],[YUZDE]]=0,tbl_Metraj22[[#This Row],[METRAJ_BETON]],tbl_Metraj22[[#This Row],[YUZDE]]*tbl_Metraj22[[#This Row],[METRAJ_BETON]]))</f>
        <v>0</v>
      </c>
      <c r="K9224" s="2" t="s">
        <v>24242</v>
      </c>
    </row>
    <row r="9225" spans="1:11" ht="14.25" x14ac:dyDescent="0.2">
      <c r="A9225" s="2" t="s">
        <v>734</v>
      </c>
      <c r="B9225" s="124" t="s">
        <v>11028</v>
      </c>
      <c r="C9225" s="124"/>
      <c r="D9225" s="126">
        <v>2.2799999999999998</v>
      </c>
      <c r="E9225" s="124" t="s">
        <v>771</v>
      </c>
      <c r="F9225" s="124">
        <v>0</v>
      </c>
      <c r="G9225" s="2" t="s">
        <v>21810</v>
      </c>
      <c r="H9225" s="130"/>
      <c r="I9225" s="134"/>
      <c r="J9225" s="123">
        <f>IF(OR(tbl_Metraj22[[#This Row],[TARIH]]="",tbl_Metraj22[[#This Row],[TARIH]]="-"),0,IF(tbl_Metraj22[[#This Row],[YUZDE]]=0,tbl_Metraj22[[#This Row],[METRAJ_BETON]],tbl_Metraj22[[#This Row],[YUZDE]]*tbl_Metraj22[[#This Row],[METRAJ_BETON]]))</f>
        <v>0</v>
      </c>
      <c r="K9225" s="2" t="s">
        <v>24191</v>
      </c>
    </row>
    <row r="9226" spans="1:11" ht="14.25" x14ac:dyDescent="0.2">
      <c r="A9226" s="2" t="s">
        <v>734</v>
      </c>
      <c r="B9226" s="124" t="s">
        <v>11029</v>
      </c>
      <c r="C9226" s="124"/>
      <c r="D9226" s="126">
        <v>0.52</v>
      </c>
      <c r="E9226" s="124" t="s">
        <v>771</v>
      </c>
      <c r="F9226" s="124">
        <v>0</v>
      </c>
      <c r="G9226" s="2" t="s">
        <v>21811</v>
      </c>
      <c r="H9226" s="130"/>
      <c r="I9226" s="134"/>
      <c r="J9226" s="123">
        <f>IF(OR(tbl_Metraj22[[#This Row],[TARIH]]="",tbl_Metraj22[[#This Row],[TARIH]]="-"),0,IF(tbl_Metraj22[[#This Row],[YUZDE]]=0,tbl_Metraj22[[#This Row],[METRAJ_BETON]],tbl_Metraj22[[#This Row],[YUZDE]]*tbl_Metraj22[[#This Row],[METRAJ_BETON]]))</f>
        <v>0</v>
      </c>
      <c r="K9226" s="2" t="s">
        <v>23036</v>
      </c>
    </row>
    <row r="9227" spans="1:11" ht="14.25" x14ac:dyDescent="0.2">
      <c r="A9227" s="2" t="s">
        <v>734</v>
      </c>
      <c r="B9227" s="124" t="s">
        <v>11030</v>
      </c>
      <c r="C9227" s="124"/>
      <c r="D9227" s="126">
        <v>0.88</v>
      </c>
      <c r="E9227" s="124" t="s">
        <v>771</v>
      </c>
      <c r="F9227" s="124">
        <v>0</v>
      </c>
      <c r="G9227" s="2" t="s">
        <v>21812</v>
      </c>
      <c r="H9227" s="130"/>
      <c r="I9227" s="134"/>
      <c r="J9227" s="123">
        <f>IF(OR(tbl_Metraj22[[#This Row],[TARIH]]="",tbl_Metraj22[[#This Row],[TARIH]]="-"),0,IF(tbl_Metraj22[[#This Row],[YUZDE]]=0,tbl_Metraj22[[#This Row],[METRAJ_BETON]],tbl_Metraj22[[#This Row],[YUZDE]]*tbl_Metraj22[[#This Row],[METRAJ_BETON]]))</f>
        <v>0</v>
      </c>
      <c r="K9227" s="2" t="s">
        <v>23687</v>
      </c>
    </row>
    <row r="9228" spans="1:11" ht="14.25" x14ac:dyDescent="0.2">
      <c r="A9228" s="2" t="s">
        <v>734</v>
      </c>
      <c r="B9228" s="124" t="s">
        <v>11031</v>
      </c>
      <c r="C9228" s="124"/>
      <c r="D9228" s="126">
        <v>1.88</v>
      </c>
      <c r="E9228" s="124" t="s">
        <v>771</v>
      </c>
      <c r="F9228" s="124">
        <v>0</v>
      </c>
      <c r="G9228" s="2" t="s">
        <v>21813</v>
      </c>
      <c r="H9228" s="130"/>
      <c r="I9228" s="134"/>
      <c r="J9228" s="123">
        <f>IF(OR(tbl_Metraj22[[#This Row],[TARIH]]="",tbl_Metraj22[[#This Row],[TARIH]]="-"),0,IF(tbl_Metraj22[[#This Row],[YUZDE]]=0,tbl_Metraj22[[#This Row],[METRAJ_BETON]],tbl_Metraj22[[#This Row],[YUZDE]]*tbl_Metraj22[[#This Row],[METRAJ_BETON]]))</f>
        <v>0</v>
      </c>
      <c r="K9228" s="2" t="s">
        <v>23017</v>
      </c>
    </row>
    <row r="9229" spans="1:11" ht="14.25" x14ac:dyDescent="0.2">
      <c r="A9229" s="2" t="s">
        <v>734</v>
      </c>
      <c r="B9229" s="124" t="s">
        <v>11032</v>
      </c>
      <c r="C9229" s="124"/>
      <c r="D9229" s="126">
        <v>1.08</v>
      </c>
      <c r="E9229" s="124" t="s">
        <v>771</v>
      </c>
      <c r="F9229" s="124">
        <v>0</v>
      </c>
      <c r="G9229" s="2" t="s">
        <v>21814</v>
      </c>
      <c r="H9229" s="130"/>
      <c r="I9229" s="134"/>
      <c r="J9229" s="123">
        <f>IF(OR(tbl_Metraj22[[#This Row],[TARIH]]="",tbl_Metraj22[[#This Row],[TARIH]]="-"),0,IF(tbl_Metraj22[[#This Row],[YUZDE]]=0,tbl_Metraj22[[#This Row],[METRAJ_BETON]],tbl_Metraj22[[#This Row],[YUZDE]]*tbl_Metraj22[[#This Row],[METRAJ_BETON]]))</f>
        <v>0</v>
      </c>
      <c r="K9229" s="2" t="s">
        <v>23665</v>
      </c>
    </row>
    <row r="9230" spans="1:11" ht="14.25" x14ac:dyDescent="0.2">
      <c r="A9230" s="2" t="s">
        <v>734</v>
      </c>
      <c r="B9230" s="124" t="s">
        <v>11033</v>
      </c>
      <c r="C9230" s="124"/>
      <c r="D9230" s="126">
        <v>1.62</v>
      </c>
      <c r="E9230" s="124" t="s">
        <v>771</v>
      </c>
      <c r="F9230" s="124">
        <v>0</v>
      </c>
      <c r="G9230" s="2" t="s">
        <v>21815</v>
      </c>
      <c r="H9230" s="130"/>
      <c r="I9230" s="134"/>
      <c r="J9230" s="123">
        <f>IF(OR(tbl_Metraj22[[#This Row],[TARIH]]="",tbl_Metraj22[[#This Row],[TARIH]]="-"),0,IF(tbl_Metraj22[[#This Row],[YUZDE]]=0,tbl_Metraj22[[#This Row],[METRAJ_BETON]],tbl_Metraj22[[#This Row],[YUZDE]]*tbl_Metraj22[[#This Row],[METRAJ_BETON]]))</f>
        <v>0</v>
      </c>
      <c r="K9230" s="2" t="s">
        <v>23013</v>
      </c>
    </row>
    <row r="9231" spans="1:11" ht="14.25" x14ac:dyDescent="0.2">
      <c r="A9231" s="2" t="s">
        <v>734</v>
      </c>
      <c r="B9231" s="124" t="s">
        <v>11034</v>
      </c>
      <c r="C9231" s="124"/>
      <c r="D9231" s="126">
        <v>1.23</v>
      </c>
      <c r="E9231" s="124" t="s">
        <v>771</v>
      </c>
      <c r="F9231" s="124">
        <v>0</v>
      </c>
      <c r="G9231" s="2" t="s">
        <v>21816</v>
      </c>
      <c r="H9231" s="130"/>
      <c r="I9231" s="134"/>
      <c r="J9231" s="123">
        <f>IF(OR(tbl_Metraj22[[#This Row],[TARIH]]="",tbl_Metraj22[[#This Row],[TARIH]]="-"),0,IF(tbl_Metraj22[[#This Row],[YUZDE]]=0,tbl_Metraj22[[#This Row],[METRAJ_BETON]],tbl_Metraj22[[#This Row],[YUZDE]]*tbl_Metraj22[[#This Row],[METRAJ_BETON]]))</f>
        <v>0</v>
      </c>
      <c r="K9231" s="2" t="s">
        <v>23714</v>
      </c>
    </row>
    <row r="9232" spans="1:11" ht="14.25" x14ac:dyDescent="0.2">
      <c r="A9232" s="2" t="s">
        <v>734</v>
      </c>
      <c r="B9232" s="124" t="s">
        <v>11035</v>
      </c>
      <c r="C9232" s="124"/>
      <c r="D9232" s="126">
        <v>1.23</v>
      </c>
      <c r="E9232" s="124" t="s">
        <v>771</v>
      </c>
      <c r="F9232" s="124">
        <v>0</v>
      </c>
      <c r="G9232" s="2" t="s">
        <v>21817</v>
      </c>
      <c r="H9232" s="130"/>
      <c r="I9232" s="134"/>
      <c r="J9232" s="123">
        <f>IF(OR(tbl_Metraj22[[#This Row],[TARIH]]="",tbl_Metraj22[[#This Row],[TARIH]]="-"),0,IF(tbl_Metraj22[[#This Row],[YUZDE]]=0,tbl_Metraj22[[#This Row],[METRAJ_BETON]],tbl_Metraj22[[#This Row],[YUZDE]]*tbl_Metraj22[[#This Row],[METRAJ_BETON]]))</f>
        <v>0</v>
      </c>
      <c r="K9232" s="2" t="s">
        <v>23685</v>
      </c>
    </row>
    <row r="9233" spans="1:11" ht="14.25" x14ac:dyDescent="0.2">
      <c r="A9233" s="2" t="s">
        <v>734</v>
      </c>
      <c r="B9233" s="124" t="s">
        <v>11036</v>
      </c>
      <c r="C9233" s="124"/>
      <c r="D9233" s="126">
        <v>0.75</v>
      </c>
      <c r="E9233" s="124" t="s">
        <v>771</v>
      </c>
      <c r="F9233" s="124">
        <v>0</v>
      </c>
      <c r="G9233" s="2" t="s">
        <v>21818</v>
      </c>
      <c r="H9233" s="130"/>
      <c r="I9233" s="134"/>
      <c r="J9233" s="123">
        <f>IF(OR(tbl_Metraj22[[#This Row],[TARIH]]="",tbl_Metraj22[[#This Row],[TARIH]]="-"),0,IF(tbl_Metraj22[[#This Row],[YUZDE]]=0,tbl_Metraj22[[#This Row],[METRAJ_BETON]],tbl_Metraj22[[#This Row],[YUZDE]]*tbl_Metraj22[[#This Row],[METRAJ_BETON]]))</f>
        <v>0</v>
      </c>
      <c r="K9233" s="2" t="s">
        <v>23051</v>
      </c>
    </row>
    <row r="9234" spans="1:11" ht="14.25" x14ac:dyDescent="0.2">
      <c r="A9234" s="2" t="s">
        <v>734</v>
      </c>
      <c r="B9234" s="124" t="s">
        <v>11037</v>
      </c>
      <c r="C9234" s="124"/>
      <c r="D9234" s="126">
        <v>0.69</v>
      </c>
      <c r="E9234" s="124" t="s">
        <v>771</v>
      </c>
      <c r="F9234" s="124">
        <v>0</v>
      </c>
      <c r="G9234" s="2" t="s">
        <v>21819</v>
      </c>
      <c r="H9234" s="130"/>
      <c r="I9234" s="134"/>
      <c r="J9234" s="123">
        <f>IF(OR(tbl_Metraj22[[#This Row],[TARIH]]="",tbl_Metraj22[[#This Row],[TARIH]]="-"),0,IF(tbl_Metraj22[[#This Row],[YUZDE]]=0,tbl_Metraj22[[#This Row],[METRAJ_BETON]],tbl_Metraj22[[#This Row],[YUZDE]]*tbl_Metraj22[[#This Row],[METRAJ_BETON]]))</f>
        <v>0</v>
      </c>
      <c r="K9234" s="2" t="e">
        <v>#N/A</v>
      </c>
    </row>
    <row r="9235" spans="1:11" ht="14.25" x14ac:dyDescent="0.2">
      <c r="A9235" s="2" t="s">
        <v>734</v>
      </c>
      <c r="B9235" s="124" t="s">
        <v>11038</v>
      </c>
      <c r="C9235" s="124"/>
      <c r="D9235" s="126">
        <v>0.75</v>
      </c>
      <c r="E9235" s="124" t="s">
        <v>771</v>
      </c>
      <c r="F9235" s="124">
        <v>0</v>
      </c>
      <c r="G9235" s="2" t="s">
        <v>21820</v>
      </c>
      <c r="H9235" s="130"/>
      <c r="I9235" s="134"/>
      <c r="J9235" s="123">
        <f>IF(OR(tbl_Metraj22[[#This Row],[TARIH]]="",tbl_Metraj22[[#This Row],[TARIH]]="-"),0,IF(tbl_Metraj22[[#This Row],[YUZDE]]=0,tbl_Metraj22[[#This Row],[METRAJ_BETON]],tbl_Metraj22[[#This Row],[YUZDE]]*tbl_Metraj22[[#This Row],[METRAJ_BETON]]))</f>
        <v>0</v>
      </c>
      <c r="K9235" s="2" t="e">
        <v>#N/A</v>
      </c>
    </row>
    <row r="9236" spans="1:11" ht="14.25" x14ac:dyDescent="0.2">
      <c r="A9236" s="2" t="s">
        <v>734</v>
      </c>
      <c r="B9236" s="124" t="s">
        <v>11039</v>
      </c>
      <c r="C9236" s="124"/>
      <c r="D9236" s="126">
        <v>1.21</v>
      </c>
      <c r="E9236" s="124" t="s">
        <v>771</v>
      </c>
      <c r="F9236" s="124">
        <v>0</v>
      </c>
      <c r="G9236" s="2" t="s">
        <v>21821</v>
      </c>
      <c r="H9236" s="130"/>
      <c r="I9236" s="134"/>
      <c r="J9236" s="123">
        <f>IF(OR(tbl_Metraj22[[#This Row],[TARIH]]="",tbl_Metraj22[[#This Row],[TARIH]]="-"),0,IF(tbl_Metraj22[[#This Row],[YUZDE]]=0,tbl_Metraj22[[#This Row],[METRAJ_BETON]],tbl_Metraj22[[#This Row],[YUZDE]]*tbl_Metraj22[[#This Row],[METRAJ_BETON]]))</f>
        <v>0</v>
      </c>
      <c r="K9236" s="2" t="s">
        <v>23651</v>
      </c>
    </row>
    <row r="9237" spans="1:11" ht="14.25" x14ac:dyDescent="0.2">
      <c r="A9237" s="2" t="s">
        <v>734</v>
      </c>
      <c r="B9237" s="124" t="s">
        <v>11040</v>
      </c>
      <c r="C9237" s="124"/>
      <c r="D9237" s="126">
        <v>1.21</v>
      </c>
      <c r="E9237" s="124" t="s">
        <v>771</v>
      </c>
      <c r="F9237" s="124">
        <v>0</v>
      </c>
      <c r="G9237" s="2" t="s">
        <v>21822</v>
      </c>
      <c r="H9237" s="130"/>
      <c r="I9237" s="134"/>
      <c r="J9237" s="123">
        <f>IF(OR(tbl_Metraj22[[#This Row],[TARIH]]="",tbl_Metraj22[[#This Row],[TARIH]]="-"),0,IF(tbl_Metraj22[[#This Row],[YUZDE]]=0,tbl_Metraj22[[#This Row],[METRAJ_BETON]],tbl_Metraj22[[#This Row],[YUZDE]]*tbl_Metraj22[[#This Row],[METRAJ_BETON]]))</f>
        <v>0</v>
      </c>
      <c r="K9237" s="2" t="s">
        <v>24164</v>
      </c>
    </row>
    <row r="9238" spans="1:11" ht="14.25" x14ac:dyDescent="0.2">
      <c r="A9238" s="2" t="s">
        <v>734</v>
      </c>
      <c r="B9238" s="124" t="s">
        <v>11041</v>
      </c>
      <c r="C9238" s="124"/>
      <c r="D9238" s="126">
        <v>3.9</v>
      </c>
      <c r="E9238" s="124" t="s">
        <v>771</v>
      </c>
      <c r="F9238" s="124">
        <v>0</v>
      </c>
      <c r="G9238" s="2" t="s">
        <v>21823</v>
      </c>
      <c r="H9238" s="130"/>
      <c r="I9238" s="134"/>
      <c r="J9238" s="123">
        <f>IF(OR(tbl_Metraj22[[#This Row],[TARIH]]="",tbl_Metraj22[[#This Row],[TARIH]]="-"),0,IF(tbl_Metraj22[[#This Row],[YUZDE]]=0,tbl_Metraj22[[#This Row],[METRAJ_BETON]],tbl_Metraj22[[#This Row],[YUZDE]]*tbl_Metraj22[[#This Row],[METRAJ_BETON]]))</f>
        <v>0</v>
      </c>
      <c r="K9238" s="2" t="s">
        <v>23045</v>
      </c>
    </row>
    <row r="9239" spans="1:11" ht="14.25" x14ac:dyDescent="0.2">
      <c r="A9239" s="2" t="s">
        <v>734</v>
      </c>
      <c r="B9239" s="124" t="s">
        <v>11042</v>
      </c>
      <c r="C9239" s="124"/>
      <c r="D9239" s="126">
        <v>1.94</v>
      </c>
      <c r="E9239" s="124" t="s">
        <v>771</v>
      </c>
      <c r="F9239" s="124">
        <v>0</v>
      </c>
      <c r="G9239" s="2" t="s">
        <v>21824</v>
      </c>
      <c r="H9239" s="130"/>
      <c r="I9239" s="134"/>
      <c r="J9239" s="123">
        <f>IF(OR(tbl_Metraj22[[#This Row],[TARIH]]="",tbl_Metraj22[[#This Row],[TARIH]]="-"),0,IF(tbl_Metraj22[[#This Row],[YUZDE]]=0,tbl_Metraj22[[#This Row],[METRAJ_BETON]],tbl_Metraj22[[#This Row],[YUZDE]]*tbl_Metraj22[[#This Row],[METRAJ_BETON]]))</f>
        <v>0</v>
      </c>
      <c r="K9239" s="2" t="s">
        <v>23650</v>
      </c>
    </row>
    <row r="9240" spans="1:11" ht="14.25" x14ac:dyDescent="0.2">
      <c r="A9240" s="2" t="s">
        <v>734</v>
      </c>
      <c r="B9240" s="124" t="s">
        <v>11043</v>
      </c>
      <c r="C9240" s="124"/>
      <c r="D9240" s="126">
        <v>2.62</v>
      </c>
      <c r="E9240" s="124" t="s">
        <v>771</v>
      </c>
      <c r="F9240" s="124">
        <v>0</v>
      </c>
      <c r="G9240" s="2" t="s">
        <v>21825</v>
      </c>
      <c r="H9240" s="130"/>
      <c r="I9240" s="134"/>
      <c r="J9240" s="123">
        <f>IF(OR(tbl_Metraj22[[#This Row],[TARIH]]="",tbl_Metraj22[[#This Row],[TARIH]]="-"),0,IF(tbl_Metraj22[[#This Row],[YUZDE]]=0,tbl_Metraj22[[#This Row],[METRAJ_BETON]],tbl_Metraj22[[#This Row],[YUZDE]]*tbl_Metraj22[[#This Row],[METRAJ_BETON]]))</f>
        <v>0</v>
      </c>
      <c r="K9240" s="2" t="s">
        <v>22986</v>
      </c>
    </row>
    <row r="9241" spans="1:11" ht="14.25" x14ac:dyDescent="0.2">
      <c r="A9241" s="2" t="s">
        <v>734</v>
      </c>
      <c r="B9241" s="124" t="s">
        <v>11044</v>
      </c>
      <c r="C9241" s="124"/>
      <c r="D9241" s="126">
        <v>0.99</v>
      </c>
      <c r="E9241" s="124" t="s">
        <v>771</v>
      </c>
      <c r="F9241" s="124">
        <v>0</v>
      </c>
      <c r="G9241" s="2" t="s">
        <v>21826</v>
      </c>
      <c r="H9241" s="130"/>
      <c r="I9241" s="134"/>
      <c r="J9241" s="123">
        <f>IF(OR(tbl_Metraj22[[#This Row],[TARIH]]="",tbl_Metraj22[[#This Row],[TARIH]]="-"),0,IF(tbl_Metraj22[[#This Row],[YUZDE]]=0,tbl_Metraj22[[#This Row],[METRAJ_BETON]],tbl_Metraj22[[#This Row],[YUZDE]]*tbl_Metraj22[[#This Row],[METRAJ_BETON]]))</f>
        <v>0</v>
      </c>
      <c r="K9241" s="2" t="e">
        <v>#N/A</v>
      </c>
    </row>
    <row r="9242" spans="1:11" ht="14.25" x14ac:dyDescent="0.2">
      <c r="A9242" s="2" t="s">
        <v>734</v>
      </c>
      <c r="B9242" s="124" t="s">
        <v>11045</v>
      </c>
      <c r="C9242" s="124"/>
      <c r="D9242" s="126">
        <v>0.54</v>
      </c>
      <c r="E9242" s="124" t="s">
        <v>771</v>
      </c>
      <c r="F9242" s="124">
        <v>0</v>
      </c>
      <c r="G9242" s="2" t="s">
        <v>21827</v>
      </c>
      <c r="H9242" s="130"/>
      <c r="I9242" s="134"/>
      <c r="J9242" s="123">
        <f>IF(OR(tbl_Metraj22[[#This Row],[TARIH]]="",tbl_Metraj22[[#This Row],[TARIH]]="-"),0,IF(tbl_Metraj22[[#This Row],[YUZDE]]=0,tbl_Metraj22[[#This Row],[METRAJ_BETON]],tbl_Metraj22[[#This Row],[YUZDE]]*tbl_Metraj22[[#This Row],[METRAJ_BETON]]))</f>
        <v>0</v>
      </c>
      <c r="K9242" s="2" t="s">
        <v>24186</v>
      </c>
    </row>
    <row r="9243" spans="1:11" ht="14.25" x14ac:dyDescent="0.2">
      <c r="A9243" s="2" t="s">
        <v>734</v>
      </c>
      <c r="B9243" s="124" t="s">
        <v>11046</v>
      </c>
      <c r="C9243" s="124"/>
      <c r="D9243" s="126">
        <v>4.4000000000000004</v>
      </c>
      <c r="E9243" s="124" t="s">
        <v>771</v>
      </c>
      <c r="F9243" s="124">
        <v>0</v>
      </c>
      <c r="G9243" s="2" t="s">
        <v>21828</v>
      </c>
      <c r="H9243" s="130"/>
      <c r="I9243" s="134"/>
      <c r="J9243" s="123">
        <f>IF(OR(tbl_Metraj22[[#This Row],[TARIH]]="",tbl_Metraj22[[#This Row],[TARIH]]="-"),0,IF(tbl_Metraj22[[#This Row],[YUZDE]]=0,tbl_Metraj22[[#This Row],[METRAJ_BETON]],tbl_Metraj22[[#This Row],[YUZDE]]*tbl_Metraj22[[#This Row],[METRAJ_BETON]]))</f>
        <v>0</v>
      </c>
      <c r="K9243" s="2" t="s">
        <v>22987</v>
      </c>
    </row>
    <row r="9244" spans="1:11" ht="14.25" x14ac:dyDescent="0.2">
      <c r="A9244" s="2" t="s">
        <v>734</v>
      </c>
      <c r="B9244" s="124" t="s">
        <v>11047</v>
      </c>
      <c r="C9244" s="124"/>
      <c r="D9244" s="126">
        <v>1.64</v>
      </c>
      <c r="E9244" s="124" t="s">
        <v>771</v>
      </c>
      <c r="F9244" s="124">
        <v>0</v>
      </c>
      <c r="G9244" s="2" t="s">
        <v>21829</v>
      </c>
      <c r="H9244" s="130"/>
      <c r="I9244" s="134"/>
      <c r="J9244" s="123">
        <f>IF(OR(tbl_Metraj22[[#This Row],[TARIH]]="",tbl_Metraj22[[#This Row],[TARIH]]="-"),0,IF(tbl_Metraj22[[#This Row],[YUZDE]]=0,tbl_Metraj22[[#This Row],[METRAJ_BETON]],tbl_Metraj22[[#This Row],[YUZDE]]*tbl_Metraj22[[#This Row],[METRAJ_BETON]]))</f>
        <v>0</v>
      </c>
      <c r="K9244" s="2" t="s">
        <v>23052</v>
      </c>
    </row>
    <row r="9245" spans="1:11" ht="14.25" x14ac:dyDescent="0.2">
      <c r="A9245" s="2" t="s">
        <v>734</v>
      </c>
      <c r="B9245" s="124" t="s">
        <v>11048</v>
      </c>
      <c r="C9245" s="124"/>
      <c r="D9245" s="126">
        <v>3.51</v>
      </c>
      <c r="E9245" s="124" t="s">
        <v>771</v>
      </c>
      <c r="F9245" s="124">
        <v>0</v>
      </c>
      <c r="G9245" s="2" t="s">
        <v>21830</v>
      </c>
      <c r="H9245" s="130"/>
      <c r="I9245" s="134"/>
      <c r="J9245" s="123">
        <f>IF(OR(tbl_Metraj22[[#This Row],[TARIH]]="",tbl_Metraj22[[#This Row],[TARIH]]="-"),0,IF(tbl_Metraj22[[#This Row],[YUZDE]]=0,tbl_Metraj22[[#This Row],[METRAJ_BETON]],tbl_Metraj22[[#This Row],[YUZDE]]*tbl_Metraj22[[#This Row],[METRAJ_BETON]]))</f>
        <v>0</v>
      </c>
      <c r="K9245" s="2" t="s">
        <v>23666</v>
      </c>
    </row>
    <row r="9246" spans="1:11" ht="14.25" x14ac:dyDescent="0.2">
      <c r="A9246" s="2" t="s">
        <v>734</v>
      </c>
      <c r="B9246" s="124" t="s">
        <v>11049</v>
      </c>
      <c r="C9246" s="124"/>
      <c r="D9246" s="126">
        <v>1.95</v>
      </c>
      <c r="E9246" s="124" t="s">
        <v>771</v>
      </c>
      <c r="F9246" s="124">
        <v>0</v>
      </c>
      <c r="G9246" s="2" t="s">
        <v>21831</v>
      </c>
      <c r="H9246" s="130"/>
      <c r="I9246" s="134"/>
      <c r="J9246" s="123">
        <f>IF(OR(tbl_Metraj22[[#This Row],[TARIH]]="",tbl_Metraj22[[#This Row],[TARIH]]="-"),0,IF(tbl_Metraj22[[#This Row],[YUZDE]]=0,tbl_Metraj22[[#This Row],[METRAJ_BETON]],tbl_Metraj22[[#This Row],[YUZDE]]*tbl_Metraj22[[#This Row],[METRAJ_BETON]]))</f>
        <v>0</v>
      </c>
      <c r="K9246" s="2" t="s">
        <v>23025</v>
      </c>
    </row>
    <row r="9247" spans="1:11" ht="14.25" x14ac:dyDescent="0.2">
      <c r="A9247" s="2" t="s">
        <v>734</v>
      </c>
      <c r="B9247" s="124" t="s">
        <v>11050</v>
      </c>
      <c r="C9247" s="124"/>
      <c r="D9247" s="126">
        <v>1.9</v>
      </c>
      <c r="E9247" s="124" t="s">
        <v>771</v>
      </c>
      <c r="F9247" s="124">
        <v>0</v>
      </c>
      <c r="G9247" s="2" t="s">
        <v>21832</v>
      </c>
      <c r="H9247" s="130"/>
      <c r="I9247" s="134"/>
      <c r="J9247" s="123">
        <f>IF(OR(tbl_Metraj22[[#This Row],[TARIH]]="",tbl_Metraj22[[#This Row],[TARIH]]="-"),0,IF(tbl_Metraj22[[#This Row],[YUZDE]]=0,tbl_Metraj22[[#This Row],[METRAJ_BETON]],tbl_Metraj22[[#This Row],[YUZDE]]*tbl_Metraj22[[#This Row],[METRAJ_BETON]]))</f>
        <v>0</v>
      </c>
      <c r="K9247" s="2" t="s">
        <v>23716</v>
      </c>
    </row>
    <row r="9248" spans="1:11" ht="14.25" x14ac:dyDescent="0.2">
      <c r="A9248" s="2" t="s">
        <v>734</v>
      </c>
      <c r="B9248" s="124" t="s">
        <v>11051</v>
      </c>
      <c r="C9248" s="124"/>
      <c r="D9248" s="126">
        <v>1.98</v>
      </c>
      <c r="E9248" s="124" t="s">
        <v>771</v>
      </c>
      <c r="F9248" s="124">
        <v>0</v>
      </c>
      <c r="G9248" s="2" t="s">
        <v>21833</v>
      </c>
      <c r="H9248" s="130"/>
      <c r="I9248" s="134"/>
      <c r="J9248" s="123">
        <f>IF(OR(tbl_Metraj22[[#This Row],[TARIH]]="",tbl_Metraj22[[#This Row],[TARIH]]="-"),0,IF(tbl_Metraj22[[#This Row],[YUZDE]]=0,tbl_Metraj22[[#This Row],[METRAJ_BETON]],tbl_Metraj22[[#This Row],[YUZDE]]*tbl_Metraj22[[#This Row],[METRAJ_BETON]]))</f>
        <v>0</v>
      </c>
      <c r="K9248" s="2" t="s">
        <v>23658</v>
      </c>
    </row>
    <row r="9249" spans="1:11" ht="14.25" x14ac:dyDescent="0.2">
      <c r="A9249" s="2" t="s">
        <v>734</v>
      </c>
      <c r="B9249" s="124" t="s">
        <v>11052</v>
      </c>
      <c r="C9249" s="124"/>
      <c r="D9249" s="126">
        <v>1.95</v>
      </c>
      <c r="E9249" s="124" t="s">
        <v>771</v>
      </c>
      <c r="F9249" s="124">
        <v>0</v>
      </c>
      <c r="G9249" s="2" t="s">
        <v>21834</v>
      </c>
      <c r="H9249" s="130"/>
      <c r="I9249" s="134"/>
      <c r="J9249" s="123">
        <f>IF(OR(tbl_Metraj22[[#This Row],[TARIH]]="",tbl_Metraj22[[#This Row],[TARIH]]="-"),0,IF(tbl_Metraj22[[#This Row],[YUZDE]]=0,tbl_Metraj22[[#This Row],[METRAJ_BETON]],tbl_Metraj22[[#This Row],[YUZDE]]*tbl_Metraj22[[#This Row],[METRAJ_BETON]]))</f>
        <v>0</v>
      </c>
      <c r="K9249" s="2" t="s">
        <v>22979</v>
      </c>
    </row>
    <row r="9250" spans="1:11" ht="14.25" x14ac:dyDescent="0.2">
      <c r="A9250" s="2" t="s">
        <v>734</v>
      </c>
      <c r="B9250" s="124" t="s">
        <v>11053</v>
      </c>
      <c r="C9250" s="124"/>
      <c r="D9250" s="126">
        <v>1.9</v>
      </c>
      <c r="E9250" s="124" t="s">
        <v>771</v>
      </c>
      <c r="F9250" s="124">
        <v>0</v>
      </c>
      <c r="G9250" s="2" t="s">
        <v>21835</v>
      </c>
      <c r="H9250" s="130"/>
      <c r="I9250" s="134"/>
      <c r="J9250" s="123">
        <f>IF(OR(tbl_Metraj22[[#This Row],[TARIH]]="",tbl_Metraj22[[#This Row],[TARIH]]="-"),0,IF(tbl_Metraj22[[#This Row],[YUZDE]]=0,tbl_Metraj22[[#This Row],[METRAJ_BETON]],tbl_Metraj22[[#This Row],[YUZDE]]*tbl_Metraj22[[#This Row],[METRAJ_BETON]]))</f>
        <v>0</v>
      </c>
      <c r="K9250" s="2" t="s">
        <v>23712</v>
      </c>
    </row>
    <row r="9251" spans="1:11" ht="14.25" x14ac:dyDescent="0.2">
      <c r="A9251" s="2" t="s">
        <v>734</v>
      </c>
      <c r="B9251" s="124" t="s">
        <v>11054</v>
      </c>
      <c r="C9251" s="124"/>
      <c r="D9251" s="126">
        <v>3.51</v>
      </c>
      <c r="E9251" s="124" t="s">
        <v>771</v>
      </c>
      <c r="F9251" s="124">
        <v>0</v>
      </c>
      <c r="G9251" s="2" t="s">
        <v>21836</v>
      </c>
      <c r="H9251" s="130"/>
      <c r="I9251" s="134"/>
      <c r="J9251" s="123">
        <f>IF(OR(tbl_Metraj22[[#This Row],[TARIH]]="",tbl_Metraj22[[#This Row],[TARIH]]="-"),0,IF(tbl_Metraj22[[#This Row],[YUZDE]]=0,tbl_Metraj22[[#This Row],[METRAJ_BETON]],tbl_Metraj22[[#This Row],[YUZDE]]*tbl_Metraj22[[#This Row],[METRAJ_BETON]]))</f>
        <v>0</v>
      </c>
      <c r="K9251" s="2" t="s">
        <v>23693</v>
      </c>
    </row>
    <row r="9252" spans="1:11" ht="14.25" x14ac:dyDescent="0.2">
      <c r="A9252" s="2" t="s">
        <v>734</v>
      </c>
      <c r="B9252" s="124" t="s">
        <v>11055</v>
      </c>
      <c r="C9252" s="124"/>
      <c r="D9252" s="126">
        <v>4.54</v>
      </c>
      <c r="E9252" s="124" t="s">
        <v>771</v>
      </c>
      <c r="F9252" s="124">
        <v>0</v>
      </c>
      <c r="G9252" s="2" t="s">
        <v>21837</v>
      </c>
      <c r="H9252" s="130"/>
      <c r="I9252" s="134"/>
      <c r="J9252" s="123">
        <f>IF(OR(tbl_Metraj22[[#This Row],[TARIH]]="",tbl_Metraj22[[#This Row],[TARIH]]="-"),0,IF(tbl_Metraj22[[#This Row],[YUZDE]]=0,tbl_Metraj22[[#This Row],[METRAJ_BETON]],tbl_Metraj22[[#This Row],[YUZDE]]*tbl_Metraj22[[#This Row],[METRAJ_BETON]]))</f>
        <v>0</v>
      </c>
      <c r="K9252" s="2" t="s">
        <v>23016</v>
      </c>
    </row>
    <row r="9253" spans="1:11" ht="14.25" x14ac:dyDescent="0.2">
      <c r="A9253" s="2" t="s">
        <v>734</v>
      </c>
      <c r="B9253" s="124" t="s">
        <v>11056</v>
      </c>
      <c r="C9253" s="124"/>
      <c r="D9253" s="126">
        <v>3.64</v>
      </c>
      <c r="E9253" s="124" t="s">
        <v>771</v>
      </c>
      <c r="F9253" s="124">
        <v>0</v>
      </c>
      <c r="G9253" s="2" t="s">
        <v>21838</v>
      </c>
      <c r="H9253" s="130"/>
      <c r="I9253" s="134"/>
      <c r="J9253" s="123">
        <f>IF(OR(tbl_Metraj22[[#This Row],[TARIH]]="",tbl_Metraj22[[#This Row],[TARIH]]="-"),0,IF(tbl_Metraj22[[#This Row],[YUZDE]]=0,tbl_Metraj22[[#This Row],[METRAJ_BETON]],tbl_Metraj22[[#This Row],[YUZDE]]*tbl_Metraj22[[#This Row],[METRAJ_BETON]]))</f>
        <v>0</v>
      </c>
      <c r="K9253" s="2" t="s">
        <v>23042</v>
      </c>
    </row>
    <row r="9254" spans="1:11" ht="14.25" x14ac:dyDescent="0.2">
      <c r="A9254" s="2" t="s">
        <v>734</v>
      </c>
      <c r="B9254" s="124" t="s">
        <v>11057</v>
      </c>
      <c r="C9254" s="124"/>
      <c r="D9254" s="126">
        <v>0.88</v>
      </c>
      <c r="E9254" s="124" t="s">
        <v>771</v>
      </c>
      <c r="F9254" s="124">
        <v>0</v>
      </c>
      <c r="G9254" s="2" t="s">
        <v>21839</v>
      </c>
      <c r="H9254" s="130"/>
      <c r="I9254" s="134"/>
      <c r="J9254" s="123">
        <f>IF(OR(tbl_Metraj22[[#This Row],[TARIH]]="",tbl_Metraj22[[#This Row],[TARIH]]="-"),0,IF(tbl_Metraj22[[#This Row],[YUZDE]]=0,tbl_Metraj22[[#This Row],[METRAJ_BETON]],tbl_Metraj22[[#This Row],[YUZDE]]*tbl_Metraj22[[#This Row],[METRAJ_BETON]]))</f>
        <v>0</v>
      </c>
      <c r="K9254" s="2" t="s">
        <v>23692</v>
      </c>
    </row>
    <row r="9255" spans="1:11" ht="14.25" x14ac:dyDescent="0.2">
      <c r="A9255" s="2" t="s">
        <v>734</v>
      </c>
      <c r="B9255" s="124" t="s">
        <v>11058</v>
      </c>
      <c r="C9255" s="124"/>
      <c r="D9255" s="126">
        <v>1.24</v>
      </c>
      <c r="E9255" s="124" t="s">
        <v>771</v>
      </c>
      <c r="F9255" s="124">
        <v>0</v>
      </c>
      <c r="G9255" s="2" t="s">
        <v>21840</v>
      </c>
      <c r="H9255" s="130"/>
      <c r="I9255" s="134"/>
      <c r="J9255" s="123">
        <f>IF(OR(tbl_Metraj22[[#This Row],[TARIH]]="",tbl_Metraj22[[#This Row],[TARIH]]="-"),0,IF(tbl_Metraj22[[#This Row],[YUZDE]]=0,tbl_Metraj22[[#This Row],[METRAJ_BETON]],tbl_Metraj22[[#This Row],[YUZDE]]*tbl_Metraj22[[#This Row],[METRAJ_BETON]]))</f>
        <v>0</v>
      </c>
      <c r="K9255" s="2" t="s">
        <v>23048</v>
      </c>
    </row>
    <row r="9256" spans="1:11" ht="14.25" x14ac:dyDescent="0.2">
      <c r="A9256" s="2" t="s">
        <v>734</v>
      </c>
      <c r="B9256" s="124" t="s">
        <v>11059</v>
      </c>
      <c r="C9256" s="124"/>
      <c r="D9256" s="126">
        <v>1.06</v>
      </c>
      <c r="E9256" s="124" t="s">
        <v>771</v>
      </c>
      <c r="F9256" s="124">
        <v>0</v>
      </c>
      <c r="G9256" s="2" t="s">
        <v>21841</v>
      </c>
      <c r="H9256" s="130"/>
      <c r="I9256" s="134"/>
      <c r="J9256" s="123">
        <f>IF(OR(tbl_Metraj22[[#This Row],[TARIH]]="",tbl_Metraj22[[#This Row],[TARIH]]="-"),0,IF(tbl_Metraj22[[#This Row],[YUZDE]]=0,tbl_Metraj22[[#This Row],[METRAJ_BETON]],tbl_Metraj22[[#This Row],[YUZDE]]*tbl_Metraj22[[#This Row],[METRAJ_BETON]]))</f>
        <v>0</v>
      </c>
      <c r="K9256" s="2" t="s">
        <v>23694</v>
      </c>
    </row>
    <row r="9257" spans="1:11" ht="14.25" x14ac:dyDescent="0.2">
      <c r="A9257" s="2" t="s">
        <v>734</v>
      </c>
      <c r="B9257" s="124" t="s">
        <v>11060</v>
      </c>
      <c r="C9257" s="124"/>
      <c r="D9257" s="126">
        <v>1.1599999999999999</v>
      </c>
      <c r="E9257" s="124" t="s">
        <v>771</v>
      </c>
      <c r="F9257" s="124">
        <v>0</v>
      </c>
      <c r="G9257" s="2" t="s">
        <v>21842</v>
      </c>
      <c r="H9257" s="130"/>
      <c r="I9257" s="134"/>
      <c r="J9257" s="123">
        <f>IF(OR(tbl_Metraj22[[#This Row],[TARIH]]="",tbl_Metraj22[[#This Row],[TARIH]]="-"),0,IF(tbl_Metraj22[[#This Row],[YUZDE]]=0,tbl_Metraj22[[#This Row],[METRAJ_BETON]],tbl_Metraj22[[#This Row],[YUZDE]]*tbl_Metraj22[[#This Row],[METRAJ_BETON]]))</f>
        <v>0</v>
      </c>
      <c r="K9257" s="2" t="s">
        <v>23652</v>
      </c>
    </row>
    <row r="9258" spans="1:11" ht="14.25" x14ac:dyDescent="0.2">
      <c r="A9258" s="2" t="s">
        <v>734</v>
      </c>
      <c r="B9258" s="124" t="s">
        <v>11061</v>
      </c>
      <c r="C9258" s="124"/>
      <c r="D9258" s="126">
        <v>0.93</v>
      </c>
      <c r="E9258" s="124" t="s">
        <v>771</v>
      </c>
      <c r="F9258" s="124">
        <v>0</v>
      </c>
      <c r="G9258" s="2" t="s">
        <v>21843</v>
      </c>
      <c r="H9258" s="130"/>
      <c r="I9258" s="134"/>
      <c r="J9258" s="123">
        <f>IF(OR(tbl_Metraj22[[#This Row],[TARIH]]="",tbl_Metraj22[[#This Row],[TARIH]]="-"),0,IF(tbl_Metraj22[[#This Row],[YUZDE]]=0,tbl_Metraj22[[#This Row],[METRAJ_BETON]],tbl_Metraj22[[#This Row],[YUZDE]]*tbl_Metraj22[[#This Row],[METRAJ_BETON]]))</f>
        <v>0</v>
      </c>
      <c r="K9258" s="2" t="e">
        <v>#N/A</v>
      </c>
    </row>
    <row r="9259" spans="1:11" ht="14.25" x14ac:dyDescent="0.2">
      <c r="A9259" s="2" t="s">
        <v>734</v>
      </c>
      <c r="B9259" s="124" t="s">
        <v>11062</v>
      </c>
      <c r="C9259" s="124"/>
      <c r="D9259" s="126">
        <v>3.24</v>
      </c>
      <c r="E9259" s="124" t="s">
        <v>771</v>
      </c>
      <c r="F9259" s="124">
        <v>0</v>
      </c>
      <c r="G9259" s="2" t="s">
        <v>21844</v>
      </c>
      <c r="H9259" s="130"/>
      <c r="I9259" s="134"/>
      <c r="J9259" s="123">
        <f>IF(OR(tbl_Metraj22[[#This Row],[TARIH]]="",tbl_Metraj22[[#This Row],[TARIH]]="-"),0,IF(tbl_Metraj22[[#This Row],[YUZDE]]=0,tbl_Metraj22[[#This Row],[METRAJ_BETON]],tbl_Metraj22[[#This Row],[YUZDE]]*tbl_Metraj22[[#This Row],[METRAJ_BETON]]))</f>
        <v>0</v>
      </c>
      <c r="K9259" s="2" t="s">
        <v>22983</v>
      </c>
    </row>
    <row r="9260" spans="1:11" ht="14.25" x14ac:dyDescent="0.2">
      <c r="A9260" s="2" t="s">
        <v>734</v>
      </c>
      <c r="B9260" s="124" t="s">
        <v>11063</v>
      </c>
      <c r="C9260" s="124"/>
      <c r="D9260" s="126">
        <v>3.74</v>
      </c>
      <c r="E9260" s="124" t="s">
        <v>771</v>
      </c>
      <c r="F9260" s="124">
        <v>0</v>
      </c>
      <c r="G9260" s="2" t="s">
        <v>21845</v>
      </c>
      <c r="H9260" s="130"/>
      <c r="I9260" s="134"/>
      <c r="J9260" s="123">
        <f>IF(OR(tbl_Metraj22[[#This Row],[TARIH]]="",tbl_Metraj22[[#This Row],[TARIH]]="-"),0,IF(tbl_Metraj22[[#This Row],[YUZDE]]=0,tbl_Metraj22[[#This Row],[METRAJ_BETON]],tbl_Metraj22[[#This Row],[YUZDE]]*tbl_Metraj22[[#This Row],[METRAJ_BETON]]))</f>
        <v>0</v>
      </c>
      <c r="K9260" s="2" t="s">
        <v>23700</v>
      </c>
    </row>
    <row r="9261" spans="1:11" ht="14.25" x14ac:dyDescent="0.2">
      <c r="A9261" s="2" t="s">
        <v>734</v>
      </c>
      <c r="B9261" s="124" t="s">
        <v>11064</v>
      </c>
      <c r="C9261" s="124"/>
      <c r="D9261" s="126">
        <v>1.62</v>
      </c>
      <c r="E9261" s="124" t="s">
        <v>771</v>
      </c>
      <c r="F9261" s="124">
        <v>0</v>
      </c>
      <c r="G9261" s="2" t="s">
        <v>21846</v>
      </c>
      <c r="H9261" s="130"/>
      <c r="I9261" s="134"/>
      <c r="J9261" s="123">
        <f>IF(OR(tbl_Metraj22[[#This Row],[TARIH]]="",tbl_Metraj22[[#This Row],[TARIH]]="-"),0,IF(tbl_Metraj22[[#This Row],[YUZDE]]=0,tbl_Metraj22[[#This Row],[METRAJ_BETON]],tbl_Metraj22[[#This Row],[YUZDE]]*tbl_Metraj22[[#This Row],[METRAJ_BETON]]))</f>
        <v>0</v>
      </c>
      <c r="K9261" s="2" t="s">
        <v>24240</v>
      </c>
    </row>
    <row r="9262" spans="1:11" ht="14.25" x14ac:dyDescent="0.2">
      <c r="A9262" s="2" t="s">
        <v>734</v>
      </c>
      <c r="B9262" s="124" t="s">
        <v>11065</v>
      </c>
      <c r="C9262" s="124"/>
      <c r="D9262" s="126">
        <v>0.33</v>
      </c>
      <c r="E9262" s="124" t="s">
        <v>771</v>
      </c>
      <c r="F9262" s="124">
        <v>0</v>
      </c>
      <c r="G9262" s="2" t="s">
        <v>21847</v>
      </c>
      <c r="H9262" s="130"/>
      <c r="I9262" s="134"/>
      <c r="J9262" s="123">
        <f>IF(OR(tbl_Metraj22[[#This Row],[TARIH]]="",tbl_Metraj22[[#This Row],[TARIH]]="-"),0,IF(tbl_Metraj22[[#This Row],[YUZDE]]=0,tbl_Metraj22[[#This Row],[METRAJ_BETON]],tbl_Metraj22[[#This Row],[YUZDE]]*tbl_Metraj22[[#This Row],[METRAJ_BETON]]))</f>
        <v>0</v>
      </c>
      <c r="K9262" s="2" t="e">
        <v>#N/A</v>
      </c>
    </row>
    <row r="9263" spans="1:11" ht="14.25" x14ac:dyDescent="0.2">
      <c r="A9263" s="2" t="s">
        <v>734</v>
      </c>
      <c r="B9263" s="124" t="s">
        <v>11066</v>
      </c>
      <c r="C9263" s="124"/>
      <c r="D9263" s="126">
        <v>0.95</v>
      </c>
      <c r="E9263" s="124" t="s">
        <v>771</v>
      </c>
      <c r="F9263" s="124">
        <v>0</v>
      </c>
      <c r="G9263" s="2" t="s">
        <v>21848</v>
      </c>
      <c r="H9263" s="130"/>
      <c r="I9263" s="134"/>
      <c r="J9263" s="123">
        <f>IF(OR(tbl_Metraj22[[#This Row],[TARIH]]="",tbl_Metraj22[[#This Row],[TARIH]]="-"),0,IF(tbl_Metraj22[[#This Row],[YUZDE]]=0,tbl_Metraj22[[#This Row],[METRAJ_BETON]],tbl_Metraj22[[#This Row],[YUZDE]]*tbl_Metraj22[[#This Row],[METRAJ_BETON]]))</f>
        <v>0</v>
      </c>
      <c r="K9263" s="2" t="e">
        <v>#N/A</v>
      </c>
    </row>
    <row r="9264" spans="1:11" ht="14.25" x14ac:dyDescent="0.2">
      <c r="A9264" s="2" t="s">
        <v>734</v>
      </c>
      <c r="B9264" s="124" t="s">
        <v>11067</v>
      </c>
      <c r="C9264" s="124"/>
      <c r="D9264" s="126">
        <v>1.32</v>
      </c>
      <c r="E9264" s="124" t="s">
        <v>771</v>
      </c>
      <c r="F9264" s="124">
        <v>0</v>
      </c>
      <c r="G9264" s="2" t="s">
        <v>21849</v>
      </c>
      <c r="H9264" s="130"/>
      <c r="I9264" s="134"/>
      <c r="J9264" s="123">
        <f>IF(OR(tbl_Metraj22[[#This Row],[TARIH]]="",tbl_Metraj22[[#This Row],[TARIH]]="-"),0,IF(tbl_Metraj22[[#This Row],[YUZDE]]=0,tbl_Metraj22[[#This Row],[METRAJ_BETON]],tbl_Metraj22[[#This Row],[YUZDE]]*tbl_Metraj22[[#This Row],[METRAJ_BETON]]))</f>
        <v>0</v>
      </c>
      <c r="K9264" s="2" t="s">
        <v>23026</v>
      </c>
    </row>
    <row r="9265" spans="1:11" ht="14.25" x14ac:dyDescent="0.2">
      <c r="A9265" s="2" t="s">
        <v>734</v>
      </c>
      <c r="B9265" s="124" t="s">
        <v>11068</v>
      </c>
      <c r="C9265" s="124"/>
      <c r="D9265" s="126">
        <v>1.08</v>
      </c>
      <c r="E9265" s="124" t="s">
        <v>771</v>
      </c>
      <c r="F9265" s="124">
        <v>0</v>
      </c>
      <c r="G9265" s="2" t="s">
        <v>21850</v>
      </c>
      <c r="H9265" s="130"/>
      <c r="I9265" s="134"/>
      <c r="J9265" s="123">
        <f>IF(OR(tbl_Metraj22[[#This Row],[TARIH]]="",tbl_Metraj22[[#This Row],[TARIH]]="-"),0,IF(tbl_Metraj22[[#This Row],[YUZDE]]=0,tbl_Metraj22[[#This Row],[METRAJ_BETON]],tbl_Metraj22[[#This Row],[YUZDE]]*tbl_Metraj22[[#This Row],[METRAJ_BETON]]))</f>
        <v>0</v>
      </c>
      <c r="K9265" s="2" t="s">
        <v>24141</v>
      </c>
    </row>
    <row r="9266" spans="1:11" ht="14.25" x14ac:dyDescent="0.2">
      <c r="A9266" s="2" t="s">
        <v>734</v>
      </c>
      <c r="B9266" s="124" t="s">
        <v>11069</v>
      </c>
      <c r="C9266" s="124"/>
      <c r="D9266" s="126">
        <v>0.27</v>
      </c>
      <c r="E9266" s="124" t="s">
        <v>771</v>
      </c>
      <c r="F9266" s="124">
        <v>0</v>
      </c>
      <c r="G9266" s="2" t="s">
        <v>21851</v>
      </c>
      <c r="H9266" s="130"/>
      <c r="I9266" s="134"/>
      <c r="J9266" s="123">
        <f>IF(OR(tbl_Metraj22[[#This Row],[TARIH]]="",tbl_Metraj22[[#This Row],[TARIH]]="-"),0,IF(tbl_Metraj22[[#This Row],[YUZDE]]=0,tbl_Metraj22[[#This Row],[METRAJ_BETON]],tbl_Metraj22[[#This Row],[YUZDE]]*tbl_Metraj22[[#This Row],[METRAJ_BETON]]))</f>
        <v>0</v>
      </c>
      <c r="K9266" s="2" t="s">
        <v>22994</v>
      </c>
    </row>
    <row r="9267" spans="1:11" ht="14.25" x14ac:dyDescent="0.2">
      <c r="A9267" s="2" t="s">
        <v>734</v>
      </c>
      <c r="B9267" s="124" t="s">
        <v>11070</v>
      </c>
      <c r="C9267" s="124"/>
      <c r="D9267" s="126">
        <v>0.26</v>
      </c>
      <c r="E9267" s="124" t="s">
        <v>771</v>
      </c>
      <c r="F9267" s="124">
        <v>0</v>
      </c>
      <c r="G9267" s="2" t="s">
        <v>21852</v>
      </c>
      <c r="H9267" s="130"/>
      <c r="I9267" s="134"/>
      <c r="J9267" s="123">
        <f>IF(OR(tbl_Metraj22[[#This Row],[TARIH]]="",tbl_Metraj22[[#This Row],[TARIH]]="-"),0,IF(tbl_Metraj22[[#This Row],[YUZDE]]=0,tbl_Metraj22[[#This Row],[METRAJ_BETON]],tbl_Metraj22[[#This Row],[YUZDE]]*tbl_Metraj22[[#This Row],[METRAJ_BETON]]))</f>
        <v>0</v>
      </c>
      <c r="K9267" s="2" t="s">
        <v>23713</v>
      </c>
    </row>
    <row r="9268" spans="1:11" ht="14.25" x14ac:dyDescent="0.2">
      <c r="A9268" s="2" t="s">
        <v>734</v>
      </c>
      <c r="B9268" s="124" t="s">
        <v>11071</v>
      </c>
      <c r="C9268" s="124"/>
      <c r="D9268" s="126">
        <v>0.63</v>
      </c>
      <c r="E9268" s="124" t="s">
        <v>771</v>
      </c>
      <c r="F9268" s="124">
        <v>0</v>
      </c>
      <c r="G9268" s="2" t="s">
        <v>21853</v>
      </c>
      <c r="H9268" s="130"/>
      <c r="I9268" s="134"/>
      <c r="J9268" s="123">
        <f>IF(OR(tbl_Metraj22[[#This Row],[TARIH]]="",tbl_Metraj22[[#This Row],[TARIH]]="-"),0,IF(tbl_Metraj22[[#This Row],[YUZDE]]=0,tbl_Metraj22[[#This Row],[METRAJ_BETON]],tbl_Metraj22[[#This Row],[YUZDE]]*tbl_Metraj22[[#This Row],[METRAJ_BETON]]))</f>
        <v>0</v>
      </c>
      <c r="K9268" s="2" t="s">
        <v>22955</v>
      </c>
    </row>
    <row r="9269" spans="1:11" ht="14.25" x14ac:dyDescent="0.2">
      <c r="A9269" s="2" t="s">
        <v>734</v>
      </c>
      <c r="B9269" s="124" t="s">
        <v>11072</v>
      </c>
      <c r="C9269" s="124"/>
      <c r="D9269" s="126">
        <v>0.21</v>
      </c>
      <c r="E9269" s="124" t="s">
        <v>771</v>
      </c>
      <c r="F9269" s="124">
        <v>0</v>
      </c>
      <c r="G9269" s="2" t="s">
        <v>21854</v>
      </c>
      <c r="H9269" s="130"/>
      <c r="I9269" s="134"/>
      <c r="J9269" s="123">
        <f>IF(OR(tbl_Metraj22[[#This Row],[TARIH]]="",tbl_Metraj22[[#This Row],[TARIH]]="-"),0,IF(tbl_Metraj22[[#This Row],[YUZDE]]=0,tbl_Metraj22[[#This Row],[METRAJ_BETON]],tbl_Metraj22[[#This Row],[YUZDE]]*tbl_Metraj22[[#This Row],[METRAJ_BETON]]))</f>
        <v>0</v>
      </c>
      <c r="K9269" s="2" t="s">
        <v>22966</v>
      </c>
    </row>
    <row r="9270" spans="1:11" ht="14.25" x14ac:dyDescent="0.2">
      <c r="A9270" s="2" t="s">
        <v>734</v>
      </c>
      <c r="B9270" s="124" t="s">
        <v>11073</v>
      </c>
      <c r="C9270" s="124"/>
      <c r="D9270" s="126">
        <v>0.43</v>
      </c>
      <c r="E9270" s="124" t="s">
        <v>771</v>
      </c>
      <c r="F9270" s="124">
        <v>0</v>
      </c>
      <c r="G9270" s="2" t="s">
        <v>21855</v>
      </c>
      <c r="H9270" s="130"/>
      <c r="I9270" s="134"/>
      <c r="J9270" s="123">
        <f>IF(OR(tbl_Metraj22[[#This Row],[TARIH]]="",tbl_Metraj22[[#This Row],[TARIH]]="-"),0,IF(tbl_Metraj22[[#This Row],[YUZDE]]=0,tbl_Metraj22[[#This Row],[METRAJ_BETON]],tbl_Metraj22[[#This Row],[YUZDE]]*tbl_Metraj22[[#This Row],[METRAJ_BETON]]))</f>
        <v>0</v>
      </c>
      <c r="K9270" s="2" t="s">
        <v>22982</v>
      </c>
    </row>
    <row r="9271" spans="1:11" ht="14.25" x14ac:dyDescent="0.2">
      <c r="A9271" s="2" t="s">
        <v>734</v>
      </c>
      <c r="B9271" s="124" t="s">
        <v>11074</v>
      </c>
      <c r="C9271" s="124"/>
      <c r="D9271" s="126">
        <v>0.27</v>
      </c>
      <c r="E9271" s="124" t="s">
        <v>771</v>
      </c>
      <c r="F9271" s="124">
        <v>0</v>
      </c>
      <c r="G9271" s="2" t="s">
        <v>21856</v>
      </c>
      <c r="H9271" s="130"/>
      <c r="I9271" s="134"/>
      <c r="J9271" s="123">
        <f>IF(OR(tbl_Metraj22[[#This Row],[TARIH]]="",tbl_Metraj22[[#This Row],[TARIH]]="-"),0,IF(tbl_Metraj22[[#This Row],[YUZDE]]=0,tbl_Metraj22[[#This Row],[METRAJ_BETON]],tbl_Metraj22[[#This Row],[YUZDE]]*tbl_Metraj22[[#This Row],[METRAJ_BETON]]))</f>
        <v>0</v>
      </c>
      <c r="K9271" s="2" t="e">
        <v>#N/A</v>
      </c>
    </row>
    <row r="9272" spans="1:11" ht="14.25" x14ac:dyDescent="0.2">
      <c r="A9272" s="2" t="s">
        <v>734</v>
      </c>
      <c r="B9272" s="124" t="s">
        <v>11075</v>
      </c>
      <c r="C9272" s="124"/>
      <c r="D9272" s="126">
        <v>0.56000000000000005</v>
      </c>
      <c r="E9272" s="124" t="s">
        <v>771</v>
      </c>
      <c r="F9272" s="124">
        <v>0</v>
      </c>
      <c r="G9272" s="2" t="s">
        <v>21857</v>
      </c>
      <c r="H9272" s="130"/>
      <c r="I9272" s="134"/>
      <c r="J9272" s="123">
        <f>IF(OR(tbl_Metraj22[[#This Row],[TARIH]]="",tbl_Metraj22[[#This Row],[TARIH]]="-"),0,IF(tbl_Metraj22[[#This Row],[YUZDE]]=0,tbl_Metraj22[[#This Row],[METRAJ_BETON]],tbl_Metraj22[[#This Row],[YUZDE]]*tbl_Metraj22[[#This Row],[METRAJ_BETON]]))</f>
        <v>0</v>
      </c>
      <c r="K9272" s="2" t="s">
        <v>23722</v>
      </c>
    </row>
    <row r="9273" spans="1:11" ht="14.25" x14ac:dyDescent="0.2">
      <c r="A9273" s="2" t="s">
        <v>734</v>
      </c>
      <c r="B9273" s="124" t="s">
        <v>11076</v>
      </c>
      <c r="C9273" s="124"/>
      <c r="D9273" s="126">
        <v>0.24</v>
      </c>
      <c r="E9273" s="124" t="s">
        <v>771</v>
      </c>
      <c r="F9273" s="124">
        <v>0</v>
      </c>
      <c r="G9273" s="2" t="s">
        <v>21858</v>
      </c>
      <c r="H9273" s="130"/>
      <c r="I9273" s="134"/>
      <c r="J9273" s="123">
        <f>IF(OR(tbl_Metraj22[[#This Row],[TARIH]]="",tbl_Metraj22[[#This Row],[TARIH]]="-"),0,IF(tbl_Metraj22[[#This Row],[YUZDE]]=0,tbl_Metraj22[[#This Row],[METRAJ_BETON]],tbl_Metraj22[[#This Row],[YUZDE]]*tbl_Metraj22[[#This Row],[METRAJ_BETON]]))</f>
        <v>0</v>
      </c>
      <c r="K9273" s="2" t="s">
        <v>23717</v>
      </c>
    </row>
    <row r="9274" spans="1:11" ht="14.25" x14ac:dyDescent="0.2">
      <c r="A9274" s="2" t="s">
        <v>734</v>
      </c>
      <c r="B9274" s="124" t="s">
        <v>11077</v>
      </c>
      <c r="C9274" s="124"/>
      <c r="D9274" s="126">
        <v>0.43</v>
      </c>
      <c r="E9274" s="124" t="s">
        <v>771</v>
      </c>
      <c r="F9274" s="124">
        <v>0</v>
      </c>
      <c r="G9274" s="2" t="s">
        <v>21859</v>
      </c>
      <c r="H9274" s="130"/>
      <c r="I9274" s="134"/>
      <c r="J9274" s="123">
        <f>IF(OR(tbl_Metraj22[[#This Row],[TARIH]]="",tbl_Metraj22[[#This Row],[TARIH]]="-"),0,IF(tbl_Metraj22[[#This Row],[YUZDE]]=0,tbl_Metraj22[[#This Row],[METRAJ_BETON]],tbl_Metraj22[[#This Row],[YUZDE]]*tbl_Metraj22[[#This Row],[METRAJ_BETON]]))</f>
        <v>0</v>
      </c>
      <c r="K9274" s="2" t="s">
        <v>22992</v>
      </c>
    </row>
    <row r="9275" spans="1:11" ht="14.25" x14ac:dyDescent="0.2">
      <c r="A9275" s="2" t="s">
        <v>734</v>
      </c>
      <c r="B9275" s="124" t="s">
        <v>11078</v>
      </c>
      <c r="C9275" s="124"/>
      <c r="D9275" s="126">
        <v>1.1599999999999999</v>
      </c>
      <c r="E9275" s="124" t="s">
        <v>771</v>
      </c>
      <c r="F9275" s="124">
        <v>0</v>
      </c>
      <c r="G9275" s="2" t="s">
        <v>21860</v>
      </c>
      <c r="H9275" s="130"/>
      <c r="I9275" s="134"/>
      <c r="J9275" s="123">
        <f>IF(OR(tbl_Metraj22[[#This Row],[TARIH]]="",tbl_Metraj22[[#This Row],[TARIH]]="-"),0,IF(tbl_Metraj22[[#This Row],[YUZDE]]=0,tbl_Metraj22[[#This Row],[METRAJ_BETON]],tbl_Metraj22[[#This Row],[YUZDE]]*tbl_Metraj22[[#This Row],[METRAJ_BETON]]))</f>
        <v>0</v>
      </c>
      <c r="K9275" s="2" t="s">
        <v>23012</v>
      </c>
    </row>
    <row r="9276" spans="1:11" ht="14.25" x14ac:dyDescent="0.2">
      <c r="A9276" s="2" t="s">
        <v>734</v>
      </c>
      <c r="B9276" s="124" t="s">
        <v>11079</v>
      </c>
      <c r="C9276" s="124"/>
      <c r="D9276" s="126">
        <v>0.23</v>
      </c>
      <c r="E9276" s="124" t="s">
        <v>771</v>
      </c>
      <c r="F9276" s="124">
        <v>0</v>
      </c>
      <c r="G9276" s="2" t="s">
        <v>21861</v>
      </c>
      <c r="H9276" s="130"/>
      <c r="I9276" s="134"/>
      <c r="J9276" s="123">
        <f>IF(OR(tbl_Metraj22[[#This Row],[TARIH]]="",tbl_Metraj22[[#This Row],[TARIH]]="-"),0,IF(tbl_Metraj22[[#This Row],[YUZDE]]=0,tbl_Metraj22[[#This Row],[METRAJ_BETON]],tbl_Metraj22[[#This Row],[YUZDE]]*tbl_Metraj22[[#This Row],[METRAJ_BETON]]))</f>
        <v>0</v>
      </c>
      <c r="K9276" s="2" t="s">
        <v>23683</v>
      </c>
    </row>
    <row r="9277" spans="1:11" ht="14.25" x14ac:dyDescent="0.2">
      <c r="A9277" s="2" t="s">
        <v>734</v>
      </c>
      <c r="B9277" s="124" t="s">
        <v>11080</v>
      </c>
      <c r="C9277" s="124"/>
      <c r="D9277" s="126">
        <v>0.23</v>
      </c>
      <c r="E9277" s="124" t="s">
        <v>771</v>
      </c>
      <c r="F9277" s="124">
        <v>0</v>
      </c>
      <c r="G9277" s="2" t="s">
        <v>21862</v>
      </c>
      <c r="H9277" s="130"/>
      <c r="I9277" s="134"/>
      <c r="J9277" s="123">
        <f>IF(OR(tbl_Metraj22[[#This Row],[TARIH]]="",tbl_Metraj22[[#This Row],[TARIH]]="-"),0,IF(tbl_Metraj22[[#This Row],[YUZDE]]=0,tbl_Metraj22[[#This Row],[METRAJ_BETON]],tbl_Metraj22[[#This Row],[YUZDE]]*tbl_Metraj22[[#This Row],[METRAJ_BETON]]))</f>
        <v>0</v>
      </c>
      <c r="K9277" s="2" t="s">
        <v>24263</v>
      </c>
    </row>
    <row r="9278" spans="1:11" ht="14.25" x14ac:dyDescent="0.2">
      <c r="A9278" s="2" t="s">
        <v>734</v>
      </c>
      <c r="B9278" s="124" t="s">
        <v>11081</v>
      </c>
      <c r="C9278" s="124"/>
      <c r="D9278" s="126">
        <v>0.43</v>
      </c>
      <c r="E9278" s="124" t="s">
        <v>771</v>
      </c>
      <c r="F9278" s="124">
        <v>0</v>
      </c>
      <c r="G9278" s="2" t="s">
        <v>21863</v>
      </c>
      <c r="H9278" s="130"/>
      <c r="I9278" s="134"/>
      <c r="J9278" s="123">
        <f>IF(OR(tbl_Metraj22[[#This Row],[TARIH]]="",tbl_Metraj22[[#This Row],[TARIH]]="-"),0,IF(tbl_Metraj22[[#This Row],[YUZDE]]=0,tbl_Metraj22[[#This Row],[METRAJ_BETON]],tbl_Metraj22[[#This Row],[YUZDE]]*tbl_Metraj22[[#This Row],[METRAJ_BETON]]))</f>
        <v>0</v>
      </c>
      <c r="K9278" s="2" t="s">
        <v>22960</v>
      </c>
    </row>
    <row r="9279" spans="1:11" ht="14.25" x14ac:dyDescent="0.2">
      <c r="A9279" s="2" t="s">
        <v>734</v>
      </c>
      <c r="B9279" s="124" t="s">
        <v>11082</v>
      </c>
      <c r="C9279" s="124"/>
      <c r="D9279" s="126">
        <v>0.21</v>
      </c>
      <c r="E9279" s="124" t="s">
        <v>771</v>
      </c>
      <c r="F9279" s="124">
        <v>0</v>
      </c>
      <c r="G9279" s="2" t="s">
        <v>21864</v>
      </c>
      <c r="H9279" s="130"/>
      <c r="I9279" s="134"/>
      <c r="J9279" s="123">
        <f>IF(OR(tbl_Metraj22[[#This Row],[TARIH]]="",tbl_Metraj22[[#This Row],[TARIH]]="-"),0,IF(tbl_Metraj22[[#This Row],[YUZDE]]=0,tbl_Metraj22[[#This Row],[METRAJ_BETON]],tbl_Metraj22[[#This Row],[YUZDE]]*tbl_Metraj22[[#This Row],[METRAJ_BETON]]))</f>
        <v>0</v>
      </c>
      <c r="K9279" s="2" t="e">
        <v>#N/A</v>
      </c>
    </row>
    <row r="9280" spans="1:11" ht="14.25" x14ac:dyDescent="0.2">
      <c r="A9280" s="2" t="s">
        <v>734</v>
      </c>
      <c r="B9280" s="124" t="s">
        <v>11083</v>
      </c>
      <c r="C9280" s="124"/>
      <c r="D9280" s="126">
        <v>0.21</v>
      </c>
      <c r="E9280" s="124" t="s">
        <v>771</v>
      </c>
      <c r="F9280" s="124">
        <v>0</v>
      </c>
      <c r="G9280" s="2" t="s">
        <v>21865</v>
      </c>
      <c r="H9280" s="130"/>
      <c r="I9280" s="134"/>
      <c r="J9280" s="123">
        <f>IF(OR(tbl_Metraj22[[#This Row],[TARIH]]="",tbl_Metraj22[[#This Row],[TARIH]]="-"),0,IF(tbl_Metraj22[[#This Row],[YUZDE]]=0,tbl_Metraj22[[#This Row],[METRAJ_BETON]],tbl_Metraj22[[#This Row],[YUZDE]]*tbl_Metraj22[[#This Row],[METRAJ_BETON]]))</f>
        <v>0</v>
      </c>
      <c r="K9280" s="2" t="e">
        <v>#N/A</v>
      </c>
    </row>
    <row r="9281" spans="1:11" ht="14.25" x14ac:dyDescent="0.2">
      <c r="A9281" s="2" t="s">
        <v>734</v>
      </c>
      <c r="B9281" s="124" t="s">
        <v>11084</v>
      </c>
      <c r="C9281" s="124"/>
      <c r="D9281" s="126">
        <v>0.15</v>
      </c>
      <c r="E9281" s="124" t="s">
        <v>771</v>
      </c>
      <c r="F9281" s="124">
        <v>0</v>
      </c>
      <c r="G9281" s="2" t="s">
        <v>21866</v>
      </c>
      <c r="H9281" s="130"/>
      <c r="I9281" s="134"/>
      <c r="J9281" s="123">
        <f>IF(OR(tbl_Metraj22[[#This Row],[TARIH]]="",tbl_Metraj22[[#This Row],[TARIH]]="-"),0,IF(tbl_Metraj22[[#This Row],[YUZDE]]=0,tbl_Metraj22[[#This Row],[METRAJ_BETON]],tbl_Metraj22[[#This Row],[YUZDE]]*tbl_Metraj22[[#This Row],[METRAJ_BETON]]))</f>
        <v>0</v>
      </c>
      <c r="K9281" s="2" t="s">
        <v>22976</v>
      </c>
    </row>
    <row r="9282" spans="1:11" ht="14.25" x14ac:dyDescent="0.2">
      <c r="A9282" s="2" t="s">
        <v>734</v>
      </c>
      <c r="B9282" s="124" t="s">
        <v>11085</v>
      </c>
      <c r="C9282" s="124"/>
      <c r="D9282" s="126">
        <v>1.39</v>
      </c>
      <c r="E9282" s="124" t="s">
        <v>771</v>
      </c>
      <c r="F9282" s="124">
        <v>0</v>
      </c>
      <c r="G9282" s="2" t="s">
        <v>21867</v>
      </c>
      <c r="H9282" s="130"/>
      <c r="I9282" s="134"/>
      <c r="J9282" s="123">
        <f>IF(OR(tbl_Metraj22[[#This Row],[TARIH]]="",tbl_Metraj22[[#This Row],[TARIH]]="-"),0,IF(tbl_Metraj22[[#This Row],[YUZDE]]=0,tbl_Metraj22[[#This Row],[METRAJ_BETON]],tbl_Metraj22[[#This Row],[YUZDE]]*tbl_Metraj22[[#This Row],[METRAJ_BETON]]))</f>
        <v>0</v>
      </c>
      <c r="K9282" s="2" t="s">
        <v>23024</v>
      </c>
    </row>
    <row r="9283" spans="1:11" ht="14.25" x14ac:dyDescent="0.2">
      <c r="A9283" s="2" t="s">
        <v>734</v>
      </c>
      <c r="B9283" s="124" t="s">
        <v>11086</v>
      </c>
      <c r="C9283" s="124"/>
      <c r="D9283" s="126">
        <v>1.1200000000000001</v>
      </c>
      <c r="E9283" s="124" t="s">
        <v>771</v>
      </c>
      <c r="F9283" s="124">
        <v>0</v>
      </c>
      <c r="G9283" s="2" t="s">
        <v>21868</v>
      </c>
      <c r="H9283" s="130"/>
      <c r="I9283" s="134"/>
      <c r="J9283" s="123">
        <f>IF(OR(tbl_Metraj22[[#This Row],[TARIH]]="",tbl_Metraj22[[#This Row],[TARIH]]="-"),0,IF(tbl_Metraj22[[#This Row],[YUZDE]]=0,tbl_Metraj22[[#This Row],[METRAJ_BETON]],tbl_Metraj22[[#This Row],[YUZDE]]*tbl_Metraj22[[#This Row],[METRAJ_BETON]]))</f>
        <v>0</v>
      </c>
      <c r="K9283" s="2" t="s">
        <v>24140</v>
      </c>
    </row>
    <row r="9284" spans="1:11" ht="14.25" x14ac:dyDescent="0.2">
      <c r="A9284" s="2" t="s">
        <v>734</v>
      </c>
      <c r="B9284" s="124" t="s">
        <v>11087</v>
      </c>
      <c r="C9284" s="124"/>
      <c r="D9284" s="126">
        <v>1.57</v>
      </c>
      <c r="E9284" s="124" t="s">
        <v>771</v>
      </c>
      <c r="F9284" s="124">
        <v>0</v>
      </c>
      <c r="G9284" s="2" t="s">
        <v>21869</v>
      </c>
      <c r="H9284" s="130"/>
      <c r="I9284" s="134"/>
      <c r="J9284" s="123">
        <f>IF(OR(tbl_Metraj22[[#This Row],[TARIH]]="",tbl_Metraj22[[#This Row],[TARIH]]="-"),0,IF(tbl_Metraj22[[#This Row],[YUZDE]]=0,tbl_Metraj22[[#This Row],[METRAJ_BETON]],tbl_Metraj22[[#This Row],[YUZDE]]*tbl_Metraj22[[#This Row],[METRAJ_BETON]]))</f>
        <v>0</v>
      </c>
      <c r="K9284" s="2" t="s">
        <v>23050</v>
      </c>
    </row>
    <row r="9285" spans="1:11" ht="14.25" x14ac:dyDescent="0.2">
      <c r="A9285" s="2" t="s">
        <v>734</v>
      </c>
      <c r="B9285" s="124" t="s">
        <v>11088</v>
      </c>
      <c r="C9285" s="124"/>
      <c r="D9285" s="126">
        <v>1.18</v>
      </c>
      <c r="E9285" s="124" t="s">
        <v>771</v>
      </c>
      <c r="F9285" s="124">
        <v>0</v>
      </c>
      <c r="G9285" s="2" t="s">
        <v>21870</v>
      </c>
      <c r="H9285" s="130"/>
      <c r="I9285" s="134"/>
      <c r="J9285" s="123">
        <f>IF(OR(tbl_Metraj22[[#This Row],[TARIH]]="",tbl_Metraj22[[#This Row],[TARIH]]="-"),0,IF(tbl_Metraj22[[#This Row],[YUZDE]]=0,tbl_Metraj22[[#This Row],[METRAJ_BETON]],tbl_Metraj22[[#This Row],[YUZDE]]*tbl_Metraj22[[#This Row],[METRAJ_BETON]]))</f>
        <v>0</v>
      </c>
      <c r="K9285" s="2" t="s">
        <v>22974</v>
      </c>
    </row>
    <row r="9286" spans="1:11" ht="14.25" x14ac:dyDescent="0.2">
      <c r="A9286" s="2" t="s">
        <v>734</v>
      </c>
      <c r="B9286" s="124" t="s">
        <v>11089</v>
      </c>
      <c r="C9286" s="124"/>
      <c r="D9286" s="126">
        <v>2.2999999999999998</v>
      </c>
      <c r="E9286" s="124" t="s">
        <v>771</v>
      </c>
      <c r="F9286" s="124">
        <v>0</v>
      </c>
      <c r="G9286" s="2" t="s">
        <v>21871</v>
      </c>
      <c r="H9286" s="130"/>
      <c r="I9286" s="134"/>
      <c r="J9286" s="123">
        <f>IF(OR(tbl_Metraj22[[#This Row],[TARIH]]="",tbl_Metraj22[[#This Row],[TARIH]]="-"),0,IF(tbl_Metraj22[[#This Row],[YUZDE]]=0,tbl_Metraj22[[#This Row],[METRAJ_BETON]],tbl_Metraj22[[#This Row],[YUZDE]]*tbl_Metraj22[[#This Row],[METRAJ_BETON]]))</f>
        <v>0</v>
      </c>
      <c r="K9286" s="2" t="s">
        <v>23690</v>
      </c>
    </row>
    <row r="9287" spans="1:11" ht="14.25" x14ac:dyDescent="0.2">
      <c r="A9287" s="2" t="s">
        <v>734</v>
      </c>
      <c r="B9287" s="124" t="s">
        <v>11090</v>
      </c>
      <c r="C9287" s="124"/>
      <c r="D9287" s="126">
        <v>1.76</v>
      </c>
      <c r="E9287" s="124" t="s">
        <v>771</v>
      </c>
      <c r="F9287" s="124">
        <v>0</v>
      </c>
      <c r="G9287" s="2" t="s">
        <v>21872</v>
      </c>
      <c r="H9287" s="130"/>
      <c r="I9287" s="134"/>
      <c r="J9287" s="123">
        <f>IF(OR(tbl_Metraj22[[#This Row],[TARIH]]="",tbl_Metraj22[[#This Row],[TARIH]]="-"),0,IF(tbl_Metraj22[[#This Row],[YUZDE]]=0,tbl_Metraj22[[#This Row],[METRAJ_BETON]],tbl_Metraj22[[#This Row],[YUZDE]]*tbl_Metraj22[[#This Row],[METRAJ_BETON]]))</f>
        <v>0</v>
      </c>
      <c r="K9287" s="2" t="s">
        <v>22970</v>
      </c>
    </row>
    <row r="9288" spans="1:11" ht="14.25" x14ac:dyDescent="0.2">
      <c r="A9288" s="2" t="s">
        <v>734</v>
      </c>
      <c r="B9288" s="124" t="s">
        <v>11091</v>
      </c>
      <c r="C9288" s="124"/>
      <c r="D9288" s="126">
        <v>1.65</v>
      </c>
      <c r="E9288" s="124" t="s">
        <v>771</v>
      </c>
      <c r="F9288" s="124">
        <v>0</v>
      </c>
      <c r="G9288" s="2" t="s">
        <v>21873</v>
      </c>
      <c r="H9288" s="130"/>
      <c r="I9288" s="134"/>
      <c r="J9288" s="123">
        <f>IF(OR(tbl_Metraj22[[#This Row],[TARIH]]="",tbl_Metraj22[[#This Row],[TARIH]]="-"),0,IF(tbl_Metraj22[[#This Row],[YUZDE]]=0,tbl_Metraj22[[#This Row],[METRAJ_BETON]],tbl_Metraj22[[#This Row],[YUZDE]]*tbl_Metraj22[[#This Row],[METRAJ_BETON]]))</f>
        <v>0</v>
      </c>
      <c r="K9288" s="2" t="s">
        <v>23033</v>
      </c>
    </row>
    <row r="9289" spans="1:11" ht="14.25" x14ac:dyDescent="0.2">
      <c r="A9289" s="2" t="s">
        <v>734</v>
      </c>
      <c r="B9289" s="124" t="s">
        <v>11092</v>
      </c>
      <c r="C9289" s="124"/>
      <c r="D9289" s="126">
        <v>1.37</v>
      </c>
      <c r="E9289" s="124" t="s">
        <v>771</v>
      </c>
      <c r="F9289" s="124">
        <v>0</v>
      </c>
      <c r="G9289" s="2" t="s">
        <v>21874</v>
      </c>
      <c r="H9289" s="130"/>
      <c r="I9289" s="134"/>
      <c r="J9289" s="123">
        <f>IF(OR(tbl_Metraj22[[#This Row],[TARIH]]="",tbl_Metraj22[[#This Row],[TARIH]]="-"),0,IF(tbl_Metraj22[[#This Row],[YUZDE]]=0,tbl_Metraj22[[#This Row],[METRAJ_BETON]],tbl_Metraj22[[#This Row],[YUZDE]]*tbl_Metraj22[[#This Row],[METRAJ_BETON]]))</f>
        <v>0</v>
      </c>
      <c r="K9289" s="2" t="s">
        <v>23028</v>
      </c>
    </row>
    <row r="9290" spans="1:11" ht="14.25" x14ac:dyDescent="0.2">
      <c r="A9290" s="2" t="s">
        <v>734</v>
      </c>
      <c r="B9290" s="124" t="s">
        <v>11093</v>
      </c>
      <c r="C9290" s="124"/>
      <c r="D9290" s="126">
        <v>1.46</v>
      </c>
      <c r="E9290" s="124" t="s">
        <v>771</v>
      </c>
      <c r="F9290" s="124">
        <v>0</v>
      </c>
      <c r="G9290" s="2" t="s">
        <v>21875</v>
      </c>
      <c r="H9290" s="130"/>
      <c r="I9290" s="134"/>
      <c r="J9290" s="123">
        <f>IF(OR(tbl_Metraj22[[#This Row],[TARIH]]="",tbl_Metraj22[[#This Row],[TARIH]]="-"),0,IF(tbl_Metraj22[[#This Row],[YUZDE]]=0,tbl_Metraj22[[#This Row],[METRAJ_BETON]],tbl_Metraj22[[#This Row],[YUZDE]]*tbl_Metraj22[[#This Row],[METRAJ_BETON]]))</f>
        <v>0</v>
      </c>
      <c r="K9290" s="2" t="s">
        <v>23718</v>
      </c>
    </row>
    <row r="9291" spans="1:11" ht="14.25" x14ac:dyDescent="0.2">
      <c r="A9291" s="2" t="s">
        <v>734</v>
      </c>
      <c r="B9291" s="124" t="s">
        <v>11094</v>
      </c>
      <c r="C9291" s="124"/>
      <c r="D9291" s="126">
        <v>0.8</v>
      </c>
      <c r="E9291" s="124" t="s">
        <v>771</v>
      </c>
      <c r="F9291" s="124">
        <v>0</v>
      </c>
      <c r="G9291" s="2" t="s">
        <v>21876</v>
      </c>
      <c r="H9291" s="130"/>
      <c r="I9291" s="134"/>
      <c r="J9291" s="123">
        <f>IF(OR(tbl_Metraj22[[#This Row],[TARIH]]="",tbl_Metraj22[[#This Row],[TARIH]]="-"),0,IF(tbl_Metraj22[[#This Row],[YUZDE]]=0,tbl_Metraj22[[#This Row],[METRAJ_BETON]],tbl_Metraj22[[#This Row],[YUZDE]]*tbl_Metraj22[[#This Row],[METRAJ_BETON]]))</f>
        <v>0</v>
      </c>
      <c r="K9291" s="2" t="s">
        <v>23715</v>
      </c>
    </row>
    <row r="9292" spans="1:11" ht="14.25" x14ac:dyDescent="0.2">
      <c r="A9292" s="2" t="s">
        <v>734</v>
      </c>
      <c r="B9292" s="124" t="s">
        <v>11095</v>
      </c>
      <c r="C9292" s="124"/>
      <c r="D9292" s="126">
        <v>1.3</v>
      </c>
      <c r="E9292" s="124" t="s">
        <v>771</v>
      </c>
      <c r="F9292" s="124">
        <v>0</v>
      </c>
      <c r="G9292" s="2" t="s">
        <v>21877</v>
      </c>
      <c r="H9292" s="130"/>
      <c r="I9292" s="134"/>
      <c r="J9292" s="123">
        <f>IF(OR(tbl_Metraj22[[#This Row],[TARIH]]="",tbl_Metraj22[[#This Row],[TARIH]]="-"),0,IF(tbl_Metraj22[[#This Row],[YUZDE]]=0,tbl_Metraj22[[#This Row],[METRAJ_BETON]],tbl_Metraj22[[#This Row],[YUZDE]]*tbl_Metraj22[[#This Row],[METRAJ_BETON]]))</f>
        <v>0</v>
      </c>
      <c r="K9292" s="2" t="s">
        <v>23027</v>
      </c>
    </row>
    <row r="9293" spans="1:11" ht="14.25" x14ac:dyDescent="0.2">
      <c r="A9293" s="2" t="s">
        <v>728</v>
      </c>
      <c r="B9293" s="124" t="s">
        <v>12387</v>
      </c>
      <c r="C9293" s="124"/>
      <c r="D9293" s="126">
        <v>1.7</v>
      </c>
      <c r="E9293" s="124" t="s">
        <v>771</v>
      </c>
      <c r="F9293" s="124">
        <v>0</v>
      </c>
      <c r="G9293" s="2" t="s">
        <v>21878</v>
      </c>
      <c r="H9293" s="130"/>
      <c r="I9293" s="134"/>
      <c r="J9293" s="123">
        <f>IF(OR(tbl_Metraj22[[#This Row],[TARIH]]="",tbl_Metraj22[[#This Row],[TARIH]]="-"),0,IF(tbl_Metraj22[[#This Row],[YUZDE]]=0,tbl_Metraj22[[#This Row],[METRAJ_BETON]],tbl_Metraj22[[#This Row],[YUZDE]]*tbl_Metraj22[[#This Row],[METRAJ_BETON]]))</f>
        <v>0</v>
      </c>
      <c r="K9293" s="2" t="s">
        <v>1585</v>
      </c>
    </row>
    <row r="9294" spans="1:11" ht="14.25" x14ac:dyDescent="0.2">
      <c r="A9294" s="2" t="s">
        <v>728</v>
      </c>
      <c r="B9294" s="124" t="s">
        <v>12389</v>
      </c>
      <c r="C9294" s="124"/>
      <c r="D9294" s="126">
        <v>4.2300000000000004</v>
      </c>
      <c r="E9294" s="124" t="s">
        <v>771</v>
      </c>
      <c r="F9294" s="124">
        <v>0</v>
      </c>
      <c r="G9294" s="2" t="s">
        <v>21879</v>
      </c>
      <c r="H9294" s="130"/>
      <c r="I9294" s="134"/>
      <c r="J9294" s="123">
        <f>IF(OR(tbl_Metraj22[[#This Row],[TARIH]]="",tbl_Metraj22[[#This Row],[TARIH]]="-"),0,IF(tbl_Metraj22[[#This Row],[YUZDE]]=0,tbl_Metraj22[[#This Row],[METRAJ_BETON]],tbl_Metraj22[[#This Row],[YUZDE]]*tbl_Metraj22[[#This Row],[METRAJ_BETON]]))</f>
        <v>0</v>
      </c>
      <c r="K9294" s="2" t="s">
        <v>1557</v>
      </c>
    </row>
    <row r="9295" spans="1:11" ht="14.25" x14ac:dyDescent="0.2">
      <c r="A9295" s="2" t="s">
        <v>728</v>
      </c>
      <c r="B9295" s="124" t="s">
        <v>12393</v>
      </c>
      <c r="C9295" s="124"/>
      <c r="D9295" s="126">
        <v>2.2599999999999998</v>
      </c>
      <c r="E9295" s="124" t="s">
        <v>771</v>
      </c>
      <c r="F9295" s="124">
        <v>0</v>
      </c>
      <c r="G9295" s="2" t="s">
        <v>21880</v>
      </c>
      <c r="H9295" s="130"/>
      <c r="I9295" s="134"/>
      <c r="J9295" s="123">
        <f>IF(OR(tbl_Metraj22[[#This Row],[TARIH]]="",tbl_Metraj22[[#This Row],[TARIH]]="-"),0,IF(tbl_Metraj22[[#This Row],[YUZDE]]=0,tbl_Metraj22[[#This Row],[METRAJ_BETON]],tbl_Metraj22[[#This Row],[YUZDE]]*tbl_Metraj22[[#This Row],[METRAJ_BETON]]))</f>
        <v>0</v>
      </c>
      <c r="K9295" s="2" t="s">
        <v>1290</v>
      </c>
    </row>
    <row r="9296" spans="1:11" ht="14.25" x14ac:dyDescent="0.2">
      <c r="A9296" s="2" t="s">
        <v>728</v>
      </c>
      <c r="B9296" s="124" t="s">
        <v>12394</v>
      </c>
      <c r="C9296" s="124"/>
      <c r="D9296" s="126">
        <v>3.09</v>
      </c>
      <c r="E9296" s="124" t="s">
        <v>771</v>
      </c>
      <c r="F9296" s="124">
        <v>0</v>
      </c>
      <c r="G9296" s="2" t="s">
        <v>21881</v>
      </c>
      <c r="H9296" s="130"/>
      <c r="I9296" s="134"/>
      <c r="J9296" s="123">
        <f>IF(OR(tbl_Metraj22[[#This Row],[TARIH]]="",tbl_Metraj22[[#This Row],[TARIH]]="-"),0,IF(tbl_Metraj22[[#This Row],[YUZDE]]=0,tbl_Metraj22[[#This Row],[METRAJ_BETON]],tbl_Metraj22[[#This Row],[YUZDE]]*tbl_Metraj22[[#This Row],[METRAJ_BETON]]))</f>
        <v>0</v>
      </c>
      <c r="K9296" s="2" t="s">
        <v>1291</v>
      </c>
    </row>
    <row r="9297" spans="1:11" ht="14.25" x14ac:dyDescent="0.2">
      <c r="A9297" s="2" t="s">
        <v>728</v>
      </c>
      <c r="B9297" s="124" t="s">
        <v>12397</v>
      </c>
      <c r="C9297" s="124"/>
      <c r="D9297" s="126">
        <v>2.2599999999999998</v>
      </c>
      <c r="E9297" s="124" t="s">
        <v>771</v>
      </c>
      <c r="F9297" s="124">
        <v>0</v>
      </c>
      <c r="G9297" s="2" t="s">
        <v>21882</v>
      </c>
      <c r="H9297" s="130"/>
      <c r="I9297" s="134"/>
      <c r="J9297" s="123">
        <f>IF(OR(tbl_Metraj22[[#This Row],[TARIH]]="",tbl_Metraj22[[#This Row],[TARIH]]="-"),0,IF(tbl_Metraj22[[#This Row],[YUZDE]]=0,tbl_Metraj22[[#This Row],[METRAJ_BETON]],tbl_Metraj22[[#This Row],[YUZDE]]*tbl_Metraj22[[#This Row],[METRAJ_BETON]]))</f>
        <v>0</v>
      </c>
      <c r="K9297" s="2" t="s">
        <v>1294</v>
      </c>
    </row>
    <row r="9298" spans="1:11" ht="14.25" x14ac:dyDescent="0.2">
      <c r="A9298" s="2" t="s">
        <v>728</v>
      </c>
      <c r="B9298" s="124" t="s">
        <v>12398</v>
      </c>
      <c r="C9298" s="124"/>
      <c r="D9298" s="126">
        <v>2.2599999999999998</v>
      </c>
      <c r="E9298" s="124" t="s">
        <v>771</v>
      </c>
      <c r="F9298" s="124">
        <v>0</v>
      </c>
      <c r="G9298" s="2" t="s">
        <v>21883</v>
      </c>
      <c r="H9298" s="130"/>
      <c r="I9298" s="134"/>
      <c r="J9298" s="123">
        <f>IF(OR(tbl_Metraj22[[#This Row],[TARIH]]="",tbl_Metraj22[[#This Row],[TARIH]]="-"),0,IF(tbl_Metraj22[[#This Row],[YUZDE]]=0,tbl_Metraj22[[#This Row],[METRAJ_BETON]],tbl_Metraj22[[#This Row],[YUZDE]]*tbl_Metraj22[[#This Row],[METRAJ_BETON]]))</f>
        <v>0</v>
      </c>
      <c r="K9298" s="2" t="s">
        <v>1295</v>
      </c>
    </row>
    <row r="9299" spans="1:11" ht="14.25" x14ac:dyDescent="0.2">
      <c r="A9299" s="2" t="s">
        <v>728</v>
      </c>
      <c r="B9299" s="124" t="s">
        <v>12399</v>
      </c>
      <c r="C9299" s="124"/>
      <c r="D9299" s="126">
        <v>6.34</v>
      </c>
      <c r="E9299" s="124" t="s">
        <v>771</v>
      </c>
      <c r="F9299" s="124">
        <v>0</v>
      </c>
      <c r="G9299" s="2" t="s">
        <v>21884</v>
      </c>
      <c r="H9299" s="130"/>
      <c r="I9299" s="134"/>
      <c r="J9299" s="123">
        <f>IF(OR(tbl_Metraj22[[#This Row],[TARIH]]="",tbl_Metraj22[[#This Row],[TARIH]]="-"),0,IF(tbl_Metraj22[[#This Row],[YUZDE]]=0,tbl_Metraj22[[#This Row],[METRAJ_BETON]],tbl_Metraj22[[#This Row],[YUZDE]]*tbl_Metraj22[[#This Row],[METRAJ_BETON]]))</f>
        <v>0</v>
      </c>
      <c r="K9299" s="2" t="s">
        <v>1561</v>
      </c>
    </row>
    <row r="9300" spans="1:11" ht="14.25" x14ac:dyDescent="0.2">
      <c r="A9300" s="2" t="s">
        <v>728</v>
      </c>
      <c r="B9300" s="124" t="s">
        <v>12400</v>
      </c>
      <c r="C9300" s="124"/>
      <c r="D9300" s="126">
        <v>7.95</v>
      </c>
      <c r="E9300" s="124" t="s">
        <v>771</v>
      </c>
      <c r="F9300" s="124">
        <v>0</v>
      </c>
      <c r="G9300" s="2" t="s">
        <v>21885</v>
      </c>
      <c r="H9300" s="130"/>
      <c r="I9300" s="134"/>
      <c r="J9300" s="123">
        <f>IF(OR(tbl_Metraj22[[#This Row],[TARIH]]="",tbl_Metraj22[[#This Row],[TARIH]]="-"),0,IF(tbl_Metraj22[[#This Row],[YUZDE]]=0,tbl_Metraj22[[#This Row],[METRAJ_BETON]],tbl_Metraj22[[#This Row],[YUZDE]]*tbl_Metraj22[[#This Row],[METRAJ_BETON]]))</f>
        <v>0</v>
      </c>
      <c r="K9300" s="2" t="s">
        <v>1562</v>
      </c>
    </row>
    <row r="9301" spans="1:11" ht="14.25" x14ac:dyDescent="0.2">
      <c r="A9301" s="2" t="s">
        <v>728</v>
      </c>
      <c r="B9301" s="124" t="s">
        <v>12401</v>
      </c>
      <c r="C9301" s="124"/>
      <c r="D9301" s="126">
        <v>3.81</v>
      </c>
      <c r="E9301" s="124" t="s">
        <v>771</v>
      </c>
      <c r="F9301" s="124">
        <v>0</v>
      </c>
      <c r="G9301" s="2" t="s">
        <v>21886</v>
      </c>
      <c r="H9301" s="130"/>
      <c r="I9301" s="134"/>
      <c r="J9301" s="123">
        <f>IF(OR(tbl_Metraj22[[#This Row],[TARIH]]="",tbl_Metraj22[[#This Row],[TARIH]]="-"),0,IF(tbl_Metraj22[[#This Row],[YUZDE]]=0,tbl_Metraj22[[#This Row],[METRAJ_BETON]],tbl_Metraj22[[#This Row],[YUZDE]]*tbl_Metraj22[[#This Row],[METRAJ_BETON]]))</f>
        <v>0</v>
      </c>
      <c r="K9301" s="2" t="s">
        <v>1563</v>
      </c>
    </row>
    <row r="9302" spans="1:11" ht="14.25" x14ac:dyDescent="0.2">
      <c r="A9302" s="2" t="s">
        <v>728</v>
      </c>
      <c r="B9302" s="124" t="s">
        <v>12402</v>
      </c>
      <c r="C9302" s="124"/>
      <c r="D9302" s="126">
        <v>3.26</v>
      </c>
      <c r="E9302" s="124" t="s">
        <v>771</v>
      </c>
      <c r="F9302" s="124">
        <v>0</v>
      </c>
      <c r="G9302" s="2" t="s">
        <v>21887</v>
      </c>
      <c r="H9302" s="130"/>
      <c r="I9302" s="134"/>
      <c r="J9302" s="123">
        <f>IF(OR(tbl_Metraj22[[#This Row],[TARIH]]="",tbl_Metraj22[[#This Row],[TARIH]]="-"),0,IF(tbl_Metraj22[[#This Row],[YUZDE]]=0,tbl_Metraj22[[#This Row],[METRAJ_BETON]],tbl_Metraj22[[#This Row],[YUZDE]]*tbl_Metraj22[[#This Row],[METRAJ_BETON]]))</f>
        <v>0</v>
      </c>
      <c r="K9302" s="2" t="s">
        <v>1564</v>
      </c>
    </row>
    <row r="9303" spans="1:11" ht="14.25" x14ac:dyDescent="0.2">
      <c r="A9303" s="2" t="s">
        <v>728</v>
      </c>
      <c r="B9303" s="124" t="s">
        <v>12403</v>
      </c>
      <c r="C9303" s="124"/>
      <c r="D9303" s="126">
        <v>2.8</v>
      </c>
      <c r="E9303" s="124" t="s">
        <v>771</v>
      </c>
      <c r="F9303" s="124">
        <v>0</v>
      </c>
      <c r="G9303" s="2" t="s">
        <v>21888</v>
      </c>
      <c r="H9303" s="130"/>
      <c r="I9303" s="134"/>
      <c r="J9303" s="123">
        <f>IF(OR(tbl_Metraj22[[#This Row],[TARIH]]="",tbl_Metraj22[[#This Row],[TARIH]]="-"),0,IF(tbl_Metraj22[[#This Row],[YUZDE]]=0,tbl_Metraj22[[#This Row],[METRAJ_BETON]],tbl_Metraj22[[#This Row],[YUZDE]]*tbl_Metraj22[[#This Row],[METRAJ_BETON]]))</f>
        <v>0</v>
      </c>
      <c r="K9303" s="2" t="s">
        <v>1565</v>
      </c>
    </row>
    <row r="9304" spans="1:11" ht="14.25" x14ac:dyDescent="0.2">
      <c r="A9304" s="2" t="s">
        <v>728</v>
      </c>
      <c r="B9304" s="124" t="s">
        <v>12404</v>
      </c>
      <c r="C9304" s="124"/>
      <c r="D9304" s="126">
        <v>2.5</v>
      </c>
      <c r="E9304" s="124" t="s">
        <v>771</v>
      </c>
      <c r="F9304" s="124">
        <v>0</v>
      </c>
      <c r="G9304" s="2" t="s">
        <v>21889</v>
      </c>
      <c r="H9304" s="130"/>
      <c r="I9304" s="134"/>
      <c r="J9304" s="123">
        <f>IF(OR(tbl_Metraj22[[#This Row],[TARIH]]="",tbl_Metraj22[[#This Row],[TARIH]]="-"),0,IF(tbl_Metraj22[[#This Row],[YUZDE]]=0,tbl_Metraj22[[#This Row],[METRAJ_BETON]],tbl_Metraj22[[#This Row],[YUZDE]]*tbl_Metraj22[[#This Row],[METRAJ_BETON]]))</f>
        <v>0</v>
      </c>
      <c r="K9304" s="2" t="s">
        <v>1566</v>
      </c>
    </row>
    <row r="9305" spans="1:11" ht="14.25" x14ac:dyDescent="0.2">
      <c r="A9305" s="2" t="s">
        <v>728</v>
      </c>
      <c r="B9305" s="124" t="s">
        <v>12405</v>
      </c>
      <c r="C9305" s="124"/>
      <c r="D9305" s="126">
        <v>1.92</v>
      </c>
      <c r="E9305" s="124" t="s">
        <v>771</v>
      </c>
      <c r="F9305" s="124">
        <v>0</v>
      </c>
      <c r="G9305" s="2" t="s">
        <v>21890</v>
      </c>
      <c r="H9305" s="130"/>
      <c r="I9305" s="134"/>
      <c r="J9305" s="123">
        <f>IF(OR(tbl_Metraj22[[#This Row],[TARIH]]="",tbl_Metraj22[[#This Row],[TARIH]]="-"),0,IF(tbl_Metraj22[[#This Row],[YUZDE]]=0,tbl_Metraj22[[#This Row],[METRAJ_BETON]],tbl_Metraj22[[#This Row],[YUZDE]]*tbl_Metraj22[[#This Row],[METRAJ_BETON]]))</f>
        <v>0</v>
      </c>
      <c r="K9305" s="2" t="s">
        <v>1567</v>
      </c>
    </row>
    <row r="9306" spans="1:11" ht="14.25" x14ac:dyDescent="0.2">
      <c r="A9306" s="2" t="s">
        <v>728</v>
      </c>
      <c r="B9306" s="124" t="s">
        <v>12406</v>
      </c>
      <c r="C9306" s="124"/>
      <c r="D9306" s="126">
        <v>1.92</v>
      </c>
      <c r="E9306" s="124" t="s">
        <v>771</v>
      </c>
      <c r="F9306" s="124">
        <v>0</v>
      </c>
      <c r="G9306" s="2" t="s">
        <v>21891</v>
      </c>
      <c r="H9306" s="130"/>
      <c r="I9306" s="134"/>
      <c r="J9306" s="123">
        <f>IF(OR(tbl_Metraj22[[#This Row],[TARIH]]="",tbl_Metraj22[[#This Row],[TARIH]]="-"),0,IF(tbl_Metraj22[[#This Row],[YUZDE]]=0,tbl_Metraj22[[#This Row],[METRAJ_BETON]],tbl_Metraj22[[#This Row],[YUZDE]]*tbl_Metraj22[[#This Row],[METRAJ_BETON]]))</f>
        <v>0</v>
      </c>
      <c r="K9306" s="2" t="s">
        <v>1568</v>
      </c>
    </row>
    <row r="9307" spans="1:11" ht="14.25" x14ac:dyDescent="0.2">
      <c r="A9307" s="2" t="s">
        <v>728</v>
      </c>
      <c r="B9307" s="124" t="s">
        <v>12407</v>
      </c>
      <c r="C9307" s="124"/>
      <c r="D9307" s="126">
        <v>2.5</v>
      </c>
      <c r="E9307" s="124" t="s">
        <v>771</v>
      </c>
      <c r="F9307" s="124">
        <v>0</v>
      </c>
      <c r="G9307" s="2" t="s">
        <v>21892</v>
      </c>
      <c r="H9307" s="130"/>
      <c r="I9307" s="134"/>
      <c r="J9307" s="123">
        <f>IF(OR(tbl_Metraj22[[#This Row],[TARIH]]="",tbl_Metraj22[[#This Row],[TARIH]]="-"),0,IF(tbl_Metraj22[[#This Row],[YUZDE]]=0,tbl_Metraj22[[#This Row],[METRAJ_BETON]],tbl_Metraj22[[#This Row],[YUZDE]]*tbl_Metraj22[[#This Row],[METRAJ_BETON]]))</f>
        <v>0</v>
      </c>
      <c r="K9307" s="2" t="s">
        <v>1569</v>
      </c>
    </row>
    <row r="9308" spans="1:11" ht="14.25" x14ac:dyDescent="0.2">
      <c r="A9308" s="2" t="s">
        <v>728</v>
      </c>
      <c r="B9308" s="124" t="s">
        <v>12408</v>
      </c>
      <c r="C9308" s="124"/>
      <c r="D9308" s="126">
        <v>11.29</v>
      </c>
      <c r="E9308" s="124" t="s">
        <v>771</v>
      </c>
      <c r="F9308" s="124">
        <v>0</v>
      </c>
      <c r="G9308" s="2" t="s">
        <v>21893</v>
      </c>
      <c r="H9308" s="130"/>
      <c r="I9308" s="134"/>
      <c r="J9308" s="123">
        <f>IF(OR(tbl_Metraj22[[#This Row],[TARIH]]="",tbl_Metraj22[[#This Row],[TARIH]]="-"),0,IF(tbl_Metraj22[[#This Row],[YUZDE]]=0,tbl_Metraj22[[#This Row],[METRAJ_BETON]],tbl_Metraj22[[#This Row],[YUZDE]]*tbl_Metraj22[[#This Row],[METRAJ_BETON]]))</f>
        <v>0</v>
      </c>
      <c r="K9308" s="2" t="s">
        <v>1570</v>
      </c>
    </row>
    <row r="9309" spans="1:11" ht="14.25" x14ac:dyDescent="0.2">
      <c r="A9309" s="2" t="s">
        <v>728</v>
      </c>
      <c r="B9309" s="124" t="s">
        <v>12409</v>
      </c>
      <c r="C9309" s="124"/>
      <c r="D9309" s="126">
        <v>10.19</v>
      </c>
      <c r="E9309" s="124" t="s">
        <v>771</v>
      </c>
      <c r="F9309" s="124">
        <v>0</v>
      </c>
      <c r="G9309" s="2" t="s">
        <v>21894</v>
      </c>
      <c r="H9309" s="130"/>
      <c r="I9309" s="134"/>
      <c r="J9309" s="123">
        <f>IF(OR(tbl_Metraj22[[#This Row],[TARIH]]="",tbl_Metraj22[[#This Row],[TARIH]]="-"),0,IF(tbl_Metraj22[[#This Row],[YUZDE]]=0,tbl_Metraj22[[#This Row],[METRAJ_BETON]],tbl_Metraj22[[#This Row],[YUZDE]]*tbl_Metraj22[[#This Row],[METRAJ_BETON]]))</f>
        <v>0</v>
      </c>
      <c r="K9309" s="2" t="s">
        <v>1571</v>
      </c>
    </row>
    <row r="9310" spans="1:11" ht="14.25" x14ac:dyDescent="0.2">
      <c r="A9310" s="2" t="s">
        <v>728</v>
      </c>
      <c r="B9310" s="124" t="s">
        <v>12410</v>
      </c>
      <c r="C9310" s="124"/>
      <c r="D9310" s="126">
        <v>10.19</v>
      </c>
      <c r="E9310" s="124" t="s">
        <v>771</v>
      </c>
      <c r="F9310" s="124">
        <v>0</v>
      </c>
      <c r="G9310" s="2" t="s">
        <v>21895</v>
      </c>
      <c r="H9310" s="130"/>
      <c r="I9310" s="134"/>
      <c r="J9310" s="123">
        <f>IF(OR(tbl_Metraj22[[#This Row],[TARIH]]="",tbl_Metraj22[[#This Row],[TARIH]]="-"),0,IF(tbl_Metraj22[[#This Row],[YUZDE]]=0,tbl_Metraj22[[#This Row],[METRAJ_BETON]],tbl_Metraj22[[#This Row],[YUZDE]]*tbl_Metraj22[[#This Row],[METRAJ_BETON]]))</f>
        <v>0</v>
      </c>
      <c r="K9310" s="2" t="s">
        <v>1572</v>
      </c>
    </row>
    <row r="9311" spans="1:11" ht="14.25" x14ac:dyDescent="0.2">
      <c r="A9311" s="2" t="s">
        <v>728</v>
      </c>
      <c r="B9311" s="124" t="s">
        <v>12411</v>
      </c>
      <c r="C9311" s="124"/>
      <c r="D9311" s="126">
        <v>10.49</v>
      </c>
      <c r="E9311" s="124" t="s">
        <v>771</v>
      </c>
      <c r="F9311" s="124">
        <v>0</v>
      </c>
      <c r="G9311" s="2" t="s">
        <v>21896</v>
      </c>
      <c r="H9311" s="130"/>
      <c r="I9311" s="134"/>
      <c r="J9311" s="123">
        <f>IF(OR(tbl_Metraj22[[#This Row],[TARIH]]="",tbl_Metraj22[[#This Row],[TARIH]]="-"),0,IF(tbl_Metraj22[[#This Row],[YUZDE]]=0,tbl_Metraj22[[#This Row],[METRAJ_BETON]],tbl_Metraj22[[#This Row],[YUZDE]]*tbl_Metraj22[[#This Row],[METRAJ_BETON]]))</f>
        <v>0</v>
      </c>
      <c r="K9311" s="2" t="s">
        <v>1573</v>
      </c>
    </row>
    <row r="9312" spans="1:11" ht="14.25" x14ac:dyDescent="0.2">
      <c r="A9312" s="2" t="s">
        <v>728</v>
      </c>
      <c r="B9312" s="124" t="s">
        <v>12412</v>
      </c>
      <c r="C9312" s="124"/>
      <c r="D9312" s="126">
        <v>4.0999999999999996</v>
      </c>
      <c r="E9312" s="124" t="s">
        <v>771</v>
      </c>
      <c r="F9312" s="124">
        <v>0</v>
      </c>
      <c r="G9312" s="2" t="s">
        <v>21897</v>
      </c>
      <c r="H9312" s="130"/>
      <c r="I9312" s="134"/>
      <c r="J9312" s="123">
        <f>IF(OR(tbl_Metraj22[[#This Row],[TARIH]]="",tbl_Metraj22[[#This Row],[TARIH]]="-"),0,IF(tbl_Metraj22[[#This Row],[YUZDE]]=0,tbl_Metraj22[[#This Row],[METRAJ_BETON]],tbl_Metraj22[[#This Row],[YUZDE]]*tbl_Metraj22[[#This Row],[METRAJ_BETON]]))</f>
        <v>0</v>
      </c>
      <c r="K9312" s="2" t="s">
        <v>1284</v>
      </c>
    </row>
    <row r="9313" spans="1:11" ht="14.25" x14ac:dyDescent="0.2">
      <c r="A9313" s="2" t="s">
        <v>728</v>
      </c>
      <c r="B9313" s="124" t="s">
        <v>12413</v>
      </c>
      <c r="C9313" s="124"/>
      <c r="D9313" s="126">
        <v>4.54</v>
      </c>
      <c r="E9313" s="124" t="s">
        <v>771</v>
      </c>
      <c r="F9313" s="124">
        <v>0</v>
      </c>
      <c r="G9313" s="2" t="s">
        <v>21898</v>
      </c>
      <c r="H9313" s="130"/>
      <c r="I9313" s="134"/>
      <c r="J9313" s="123">
        <f>IF(OR(tbl_Metraj22[[#This Row],[TARIH]]="",tbl_Metraj22[[#This Row],[TARIH]]="-"),0,IF(tbl_Metraj22[[#This Row],[YUZDE]]=0,tbl_Metraj22[[#This Row],[METRAJ_BETON]],tbl_Metraj22[[#This Row],[YUZDE]]*tbl_Metraj22[[#This Row],[METRAJ_BETON]]))</f>
        <v>0</v>
      </c>
      <c r="K9313" s="2" t="s">
        <v>1309</v>
      </c>
    </row>
    <row r="9314" spans="1:11" ht="14.25" x14ac:dyDescent="0.2">
      <c r="A9314" s="2" t="s">
        <v>728</v>
      </c>
      <c r="B9314" s="124" t="s">
        <v>12414</v>
      </c>
      <c r="C9314" s="124"/>
      <c r="D9314" s="126">
        <v>4.0999999999999996</v>
      </c>
      <c r="E9314" s="124" t="s">
        <v>771</v>
      </c>
      <c r="F9314" s="124">
        <v>0</v>
      </c>
      <c r="G9314" s="2" t="s">
        <v>21899</v>
      </c>
      <c r="H9314" s="130"/>
      <c r="I9314" s="134"/>
      <c r="J9314" s="123">
        <f>IF(OR(tbl_Metraj22[[#This Row],[TARIH]]="",tbl_Metraj22[[#This Row],[TARIH]]="-"),0,IF(tbl_Metraj22[[#This Row],[YUZDE]]=0,tbl_Metraj22[[#This Row],[METRAJ_BETON]],tbl_Metraj22[[#This Row],[YUZDE]]*tbl_Metraj22[[#This Row],[METRAJ_BETON]]))</f>
        <v>0</v>
      </c>
      <c r="K9314" s="2" t="s">
        <v>1269</v>
      </c>
    </row>
    <row r="9315" spans="1:11" ht="14.25" x14ac:dyDescent="0.2">
      <c r="A9315" s="2" t="s">
        <v>728</v>
      </c>
      <c r="B9315" s="124" t="s">
        <v>12415</v>
      </c>
      <c r="C9315" s="124"/>
      <c r="D9315" s="126">
        <v>4.54</v>
      </c>
      <c r="E9315" s="124" t="s">
        <v>771</v>
      </c>
      <c r="F9315" s="124">
        <v>0</v>
      </c>
      <c r="G9315" s="2" t="s">
        <v>21900</v>
      </c>
      <c r="H9315" s="130"/>
      <c r="I9315" s="134"/>
      <c r="J9315" s="123">
        <f>IF(OR(tbl_Metraj22[[#This Row],[TARIH]]="",tbl_Metraj22[[#This Row],[TARIH]]="-"),0,IF(tbl_Metraj22[[#This Row],[YUZDE]]=0,tbl_Metraj22[[#This Row],[METRAJ_BETON]],tbl_Metraj22[[#This Row],[YUZDE]]*tbl_Metraj22[[#This Row],[METRAJ_BETON]]))</f>
        <v>0</v>
      </c>
      <c r="K9315" s="2" t="s">
        <v>1310</v>
      </c>
    </row>
    <row r="9316" spans="1:11" ht="14.25" x14ac:dyDescent="0.2">
      <c r="A9316" s="2" t="s">
        <v>2977</v>
      </c>
      <c r="B9316" s="124" t="s">
        <v>10792</v>
      </c>
      <c r="C9316" s="124"/>
      <c r="D9316" s="126">
        <v>20.54</v>
      </c>
      <c r="E9316" s="124" t="s">
        <v>771</v>
      </c>
      <c r="F9316" s="124">
        <v>0</v>
      </c>
      <c r="G9316" s="2" t="s">
        <v>21901</v>
      </c>
      <c r="H9316" s="130"/>
      <c r="I9316" s="134"/>
      <c r="J9316" s="123">
        <f>IF(OR(tbl_Metraj22[[#This Row],[TARIH]]="",tbl_Metraj22[[#This Row],[TARIH]]="-"),0,IF(tbl_Metraj22[[#This Row],[YUZDE]]=0,tbl_Metraj22[[#This Row],[METRAJ_BETON]],tbl_Metraj22[[#This Row],[YUZDE]]*tbl_Metraj22[[#This Row],[METRAJ_BETON]]))</f>
        <v>0</v>
      </c>
      <c r="K9316" s="2" t="s">
        <v>1695</v>
      </c>
    </row>
    <row r="9317" spans="1:11" ht="14.25" x14ac:dyDescent="0.2">
      <c r="A9317" s="2" t="s">
        <v>2977</v>
      </c>
      <c r="B9317" s="124" t="s">
        <v>10793</v>
      </c>
      <c r="C9317" s="124"/>
      <c r="D9317" s="126">
        <v>9.6300000000000008</v>
      </c>
      <c r="E9317" s="124" t="s">
        <v>771</v>
      </c>
      <c r="F9317" s="124">
        <v>0</v>
      </c>
      <c r="G9317" s="2" t="s">
        <v>21902</v>
      </c>
      <c r="H9317" s="130"/>
      <c r="I9317" s="134"/>
      <c r="J9317" s="123">
        <f>IF(OR(tbl_Metraj22[[#This Row],[TARIH]]="",tbl_Metraj22[[#This Row],[TARIH]]="-"),0,IF(tbl_Metraj22[[#This Row],[YUZDE]]=0,tbl_Metraj22[[#This Row],[METRAJ_BETON]],tbl_Metraj22[[#This Row],[YUZDE]]*tbl_Metraj22[[#This Row],[METRAJ_BETON]]))</f>
        <v>0</v>
      </c>
      <c r="K9317" s="2" t="s">
        <v>1696</v>
      </c>
    </row>
    <row r="9318" spans="1:11" ht="14.25" x14ac:dyDescent="0.2">
      <c r="A9318" s="2" t="s">
        <v>2977</v>
      </c>
      <c r="B9318" s="124" t="s">
        <v>10794</v>
      </c>
      <c r="C9318" s="124"/>
      <c r="D9318" s="126">
        <v>3.67</v>
      </c>
      <c r="E9318" s="124" t="s">
        <v>771</v>
      </c>
      <c r="F9318" s="124">
        <v>0</v>
      </c>
      <c r="G9318" s="2" t="s">
        <v>21903</v>
      </c>
      <c r="H9318" s="130"/>
      <c r="I9318" s="134"/>
      <c r="J9318" s="123">
        <f>IF(OR(tbl_Metraj22[[#This Row],[TARIH]]="",tbl_Metraj22[[#This Row],[TARIH]]="-"),0,IF(tbl_Metraj22[[#This Row],[YUZDE]]=0,tbl_Metraj22[[#This Row],[METRAJ_BETON]],tbl_Metraj22[[#This Row],[YUZDE]]*tbl_Metraj22[[#This Row],[METRAJ_BETON]]))</f>
        <v>0</v>
      </c>
      <c r="K9318" s="2" t="s">
        <v>1697</v>
      </c>
    </row>
    <row r="9319" spans="1:11" ht="14.25" x14ac:dyDescent="0.2">
      <c r="A9319" s="2" t="s">
        <v>2977</v>
      </c>
      <c r="B9319" s="124" t="s">
        <v>10795</v>
      </c>
      <c r="C9319" s="124"/>
      <c r="D9319" s="126">
        <v>3.99</v>
      </c>
      <c r="E9319" s="124" t="s">
        <v>771</v>
      </c>
      <c r="F9319" s="124">
        <v>0</v>
      </c>
      <c r="G9319" s="2" t="s">
        <v>21904</v>
      </c>
      <c r="H9319" s="130"/>
      <c r="I9319" s="134"/>
      <c r="J9319" s="123">
        <f>IF(OR(tbl_Metraj22[[#This Row],[TARIH]]="",tbl_Metraj22[[#This Row],[TARIH]]="-"),0,IF(tbl_Metraj22[[#This Row],[YUZDE]]=0,tbl_Metraj22[[#This Row],[METRAJ_BETON]],tbl_Metraj22[[#This Row],[YUZDE]]*tbl_Metraj22[[#This Row],[METRAJ_BETON]]))</f>
        <v>0</v>
      </c>
      <c r="K9319" s="2" t="s">
        <v>1694</v>
      </c>
    </row>
    <row r="9320" spans="1:11" ht="14.25" x14ac:dyDescent="0.2">
      <c r="A9320" s="2" t="s">
        <v>2977</v>
      </c>
      <c r="B9320" s="124" t="s">
        <v>10796</v>
      </c>
      <c r="C9320" s="124"/>
      <c r="D9320" s="126">
        <v>1.36</v>
      </c>
      <c r="E9320" s="124" t="s">
        <v>771</v>
      </c>
      <c r="F9320" s="124">
        <v>0</v>
      </c>
      <c r="G9320" s="2" t="s">
        <v>21905</v>
      </c>
      <c r="H9320" s="130"/>
      <c r="I9320" s="134"/>
      <c r="J9320" s="123">
        <f>IF(OR(tbl_Metraj22[[#This Row],[TARIH]]="",tbl_Metraj22[[#This Row],[TARIH]]="-"),0,IF(tbl_Metraj22[[#This Row],[YUZDE]]=0,tbl_Metraj22[[#This Row],[METRAJ_BETON]],tbl_Metraj22[[#This Row],[YUZDE]]*tbl_Metraj22[[#This Row],[METRAJ_BETON]]))</f>
        <v>0</v>
      </c>
      <c r="K9320" s="2" t="s">
        <v>1676</v>
      </c>
    </row>
    <row r="9321" spans="1:11" ht="14.25" x14ac:dyDescent="0.2">
      <c r="A9321" s="2" t="s">
        <v>2977</v>
      </c>
      <c r="B9321" s="124" t="s">
        <v>10797</v>
      </c>
      <c r="C9321" s="124"/>
      <c r="D9321" s="126">
        <v>3.74</v>
      </c>
      <c r="E9321" s="124" t="s">
        <v>771</v>
      </c>
      <c r="F9321" s="124">
        <v>0</v>
      </c>
      <c r="G9321" s="2" t="s">
        <v>21906</v>
      </c>
      <c r="H9321" s="130"/>
      <c r="I9321" s="134"/>
      <c r="J9321" s="123">
        <f>IF(OR(tbl_Metraj22[[#This Row],[TARIH]]="",tbl_Metraj22[[#This Row],[TARIH]]="-"),0,IF(tbl_Metraj22[[#This Row],[YUZDE]]=0,tbl_Metraj22[[#This Row],[METRAJ_BETON]],tbl_Metraj22[[#This Row],[YUZDE]]*tbl_Metraj22[[#This Row],[METRAJ_BETON]]))</f>
        <v>0</v>
      </c>
      <c r="K9321" s="2" t="s">
        <v>1693</v>
      </c>
    </row>
    <row r="9322" spans="1:11" ht="14.25" x14ac:dyDescent="0.2">
      <c r="A9322" s="2" t="s">
        <v>2977</v>
      </c>
      <c r="B9322" s="124" t="s">
        <v>10798</v>
      </c>
      <c r="C9322" s="124"/>
      <c r="D9322" s="126">
        <v>5.19</v>
      </c>
      <c r="E9322" s="124" t="s">
        <v>771</v>
      </c>
      <c r="F9322" s="124">
        <v>0</v>
      </c>
      <c r="G9322" s="2" t="s">
        <v>21907</v>
      </c>
      <c r="H9322" s="130"/>
      <c r="I9322" s="134"/>
      <c r="J9322" s="123">
        <f>IF(OR(tbl_Metraj22[[#This Row],[TARIH]]="",tbl_Metraj22[[#This Row],[TARIH]]="-"),0,IF(tbl_Metraj22[[#This Row],[YUZDE]]=0,tbl_Metraj22[[#This Row],[METRAJ_BETON]],tbl_Metraj22[[#This Row],[YUZDE]]*tbl_Metraj22[[#This Row],[METRAJ_BETON]]))</f>
        <v>0</v>
      </c>
      <c r="K9322" s="2" t="s">
        <v>1692</v>
      </c>
    </row>
    <row r="9323" spans="1:11" ht="14.25" x14ac:dyDescent="0.2">
      <c r="A9323" s="2" t="s">
        <v>2977</v>
      </c>
      <c r="B9323" s="124" t="s">
        <v>10799</v>
      </c>
      <c r="C9323" s="124"/>
      <c r="D9323" s="126">
        <v>7.62</v>
      </c>
      <c r="E9323" s="124" t="s">
        <v>771</v>
      </c>
      <c r="F9323" s="124">
        <v>0</v>
      </c>
      <c r="G9323" s="2" t="s">
        <v>21908</v>
      </c>
      <c r="H9323" s="130"/>
      <c r="I9323" s="134"/>
      <c r="J9323" s="123">
        <f>IF(OR(tbl_Metraj22[[#This Row],[TARIH]]="",tbl_Metraj22[[#This Row],[TARIH]]="-"),0,IF(tbl_Metraj22[[#This Row],[YUZDE]]=0,tbl_Metraj22[[#This Row],[METRAJ_BETON]],tbl_Metraj22[[#This Row],[YUZDE]]*tbl_Metraj22[[#This Row],[METRAJ_BETON]]))</f>
        <v>0</v>
      </c>
      <c r="K9323" s="2" t="s">
        <v>1691</v>
      </c>
    </row>
    <row r="9324" spans="1:11" ht="14.25" x14ac:dyDescent="0.2">
      <c r="A9324" s="2" t="s">
        <v>2977</v>
      </c>
      <c r="B9324" s="124" t="s">
        <v>10800</v>
      </c>
      <c r="C9324" s="124"/>
      <c r="D9324" s="126">
        <v>8.6999999999999993</v>
      </c>
      <c r="E9324" s="124" t="s">
        <v>771</v>
      </c>
      <c r="F9324" s="124">
        <v>0</v>
      </c>
      <c r="G9324" s="2" t="s">
        <v>21909</v>
      </c>
      <c r="H9324" s="130"/>
      <c r="I9324" s="134"/>
      <c r="J9324" s="123">
        <f>IF(OR(tbl_Metraj22[[#This Row],[TARIH]]="",tbl_Metraj22[[#This Row],[TARIH]]="-"),0,IF(tbl_Metraj22[[#This Row],[YUZDE]]=0,tbl_Metraj22[[#This Row],[METRAJ_BETON]],tbl_Metraj22[[#This Row],[YUZDE]]*tbl_Metraj22[[#This Row],[METRAJ_BETON]]))</f>
        <v>0</v>
      </c>
      <c r="K9324" s="2" t="s">
        <v>1690</v>
      </c>
    </row>
    <row r="9325" spans="1:11" ht="14.25" x14ac:dyDescent="0.2">
      <c r="A9325" s="2" t="s">
        <v>2977</v>
      </c>
      <c r="B9325" s="124" t="s">
        <v>10801</v>
      </c>
      <c r="C9325" s="124"/>
      <c r="D9325" s="126">
        <v>2.97</v>
      </c>
      <c r="E9325" s="124" t="s">
        <v>771</v>
      </c>
      <c r="F9325" s="124">
        <v>0</v>
      </c>
      <c r="G9325" s="2" t="s">
        <v>21910</v>
      </c>
      <c r="H9325" s="130"/>
      <c r="I9325" s="134"/>
      <c r="J9325" s="123">
        <f>IF(OR(tbl_Metraj22[[#This Row],[TARIH]]="",tbl_Metraj22[[#This Row],[TARIH]]="-"),0,IF(tbl_Metraj22[[#This Row],[YUZDE]]=0,tbl_Metraj22[[#This Row],[METRAJ_BETON]],tbl_Metraj22[[#This Row],[YUZDE]]*tbl_Metraj22[[#This Row],[METRAJ_BETON]]))</f>
        <v>0</v>
      </c>
      <c r="K9325" s="2" t="s">
        <v>1689</v>
      </c>
    </row>
    <row r="9326" spans="1:11" ht="14.25" x14ac:dyDescent="0.2">
      <c r="A9326" s="2" t="s">
        <v>2977</v>
      </c>
      <c r="B9326" s="124" t="s">
        <v>12130</v>
      </c>
      <c r="C9326" s="124"/>
      <c r="D9326" s="126">
        <v>5.95</v>
      </c>
      <c r="E9326" s="124" t="s">
        <v>771</v>
      </c>
      <c r="F9326" s="124">
        <v>0</v>
      </c>
      <c r="G9326" s="2" t="s">
        <v>21911</v>
      </c>
      <c r="H9326" s="130"/>
      <c r="I9326" s="134"/>
      <c r="J9326" s="123">
        <f>IF(OR(tbl_Metraj22[[#This Row],[TARIH]]="",tbl_Metraj22[[#This Row],[TARIH]]="-"),0,IF(tbl_Metraj22[[#This Row],[YUZDE]]=0,tbl_Metraj22[[#This Row],[METRAJ_BETON]],tbl_Metraj22[[#This Row],[YUZDE]]*tbl_Metraj22[[#This Row],[METRAJ_BETON]]))</f>
        <v>0</v>
      </c>
      <c r="K9326" s="2" t="s">
        <v>1699</v>
      </c>
    </row>
    <row r="9327" spans="1:11" ht="14.25" x14ac:dyDescent="0.2">
      <c r="A9327" s="2" t="s">
        <v>2977</v>
      </c>
      <c r="B9327" s="124" t="s">
        <v>12131</v>
      </c>
      <c r="C9327" s="124"/>
      <c r="D9327" s="126">
        <v>6.53</v>
      </c>
      <c r="E9327" s="124" t="s">
        <v>771</v>
      </c>
      <c r="F9327" s="124">
        <v>0</v>
      </c>
      <c r="G9327" s="2" t="s">
        <v>21912</v>
      </c>
      <c r="H9327" s="130"/>
      <c r="I9327" s="134"/>
      <c r="J9327" s="123">
        <f>IF(OR(tbl_Metraj22[[#This Row],[TARIH]]="",tbl_Metraj22[[#This Row],[TARIH]]="-"),0,IF(tbl_Metraj22[[#This Row],[YUZDE]]=0,tbl_Metraj22[[#This Row],[METRAJ_BETON]],tbl_Metraj22[[#This Row],[YUZDE]]*tbl_Metraj22[[#This Row],[METRAJ_BETON]]))</f>
        <v>0</v>
      </c>
      <c r="K9327" s="2" t="s">
        <v>1698</v>
      </c>
    </row>
    <row r="9328" spans="1:11" ht="14.25" x14ac:dyDescent="0.2">
      <c r="A9328" s="2" t="s">
        <v>787</v>
      </c>
      <c r="B9328" s="124" t="s">
        <v>12087</v>
      </c>
      <c r="C9328" s="124"/>
      <c r="D9328" s="126">
        <v>59.25</v>
      </c>
      <c r="E9328" s="124" t="s">
        <v>771</v>
      </c>
      <c r="F9328" s="124">
        <v>1</v>
      </c>
      <c r="G9328" s="2" t="s">
        <v>21913</v>
      </c>
      <c r="H9328" s="130"/>
      <c r="I9328" s="134"/>
      <c r="J9328" s="123">
        <f>IF(OR(tbl_Metraj22[[#This Row],[TARIH]]="",tbl_Metraj22[[#This Row],[TARIH]]="-"),0,IF(tbl_Metraj22[[#This Row],[YUZDE]]=0,tbl_Metraj22[[#This Row],[METRAJ_BETON]],tbl_Metraj22[[#This Row],[YUZDE]]*tbl_Metraj22[[#This Row],[METRAJ_BETON]]))</f>
        <v>0</v>
      </c>
    </row>
    <row r="9329" spans="1:11" ht="14.25" x14ac:dyDescent="0.2">
      <c r="A9329" s="2" t="s">
        <v>787</v>
      </c>
      <c r="B9329" s="124" t="s">
        <v>12088</v>
      </c>
      <c r="C9329" s="124"/>
      <c r="D9329" s="126">
        <v>1.1100000000000001</v>
      </c>
      <c r="E9329" s="124" t="s">
        <v>771</v>
      </c>
      <c r="F9329" s="124">
        <v>1</v>
      </c>
      <c r="G9329" s="2" t="s">
        <v>21914</v>
      </c>
      <c r="H9329" s="130"/>
      <c r="I9329" s="134"/>
      <c r="J9329" s="123">
        <f>IF(OR(tbl_Metraj22[[#This Row],[TARIH]]="",tbl_Metraj22[[#This Row],[TARIH]]="-"),0,IF(tbl_Metraj22[[#This Row],[YUZDE]]=0,tbl_Metraj22[[#This Row],[METRAJ_BETON]],tbl_Metraj22[[#This Row],[YUZDE]]*tbl_Metraj22[[#This Row],[METRAJ_BETON]]))</f>
        <v>0</v>
      </c>
    </row>
    <row r="9330" spans="1:11" ht="14.25" x14ac:dyDescent="0.2">
      <c r="A9330" s="2" t="s">
        <v>787</v>
      </c>
      <c r="B9330" s="124" t="s">
        <v>12089</v>
      </c>
      <c r="C9330" s="124"/>
      <c r="D9330" s="126">
        <v>167.44</v>
      </c>
      <c r="E9330" s="124" t="s">
        <v>771</v>
      </c>
      <c r="F9330" s="124">
        <v>1</v>
      </c>
      <c r="G9330" s="2" t="s">
        <v>21915</v>
      </c>
      <c r="H9330" s="130"/>
      <c r="I9330" s="134"/>
      <c r="J9330" s="123">
        <f>IF(OR(tbl_Metraj22[[#This Row],[TARIH]]="",tbl_Metraj22[[#This Row],[TARIH]]="-"),0,IF(tbl_Metraj22[[#This Row],[YUZDE]]=0,tbl_Metraj22[[#This Row],[METRAJ_BETON]],tbl_Metraj22[[#This Row],[YUZDE]]*tbl_Metraj22[[#This Row],[METRAJ_BETON]]))</f>
        <v>0</v>
      </c>
    </row>
    <row r="9331" spans="1:11" ht="14.25" x14ac:dyDescent="0.2">
      <c r="A9331" s="2" t="s">
        <v>787</v>
      </c>
      <c r="B9331" s="124" t="s">
        <v>12090</v>
      </c>
      <c r="C9331" s="124"/>
      <c r="D9331" s="126">
        <v>3.31</v>
      </c>
      <c r="E9331" s="124" t="s">
        <v>771</v>
      </c>
      <c r="F9331" s="124">
        <v>1</v>
      </c>
      <c r="G9331" s="2" t="s">
        <v>21916</v>
      </c>
      <c r="H9331" s="130"/>
      <c r="I9331" s="134"/>
      <c r="J9331" s="123">
        <f>IF(OR(tbl_Metraj22[[#This Row],[TARIH]]="",tbl_Metraj22[[#This Row],[TARIH]]="-"),0,IF(tbl_Metraj22[[#This Row],[YUZDE]]=0,tbl_Metraj22[[#This Row],[METRAJ_BETON]],tbl_Metraj22[[#This Row],[YUZDE]]*tbl_Metraj22[[#This Row],[METRAJ_BETON]]))</f>
        <v>0</v>
      </c>
    </row>
    <row r="9332" spans="1:11" ht="14.25" x14ac:dyDescent="0.2">
      <c r="A9332" s="2" t="s">
        <v>734</v>
      </c>
      <c r="B9332" s="124" t="s">
        <v>10842</v>
      </c>
      <c r="C9332" s="124"/>
      <c r="D9332" s="126">
        <v>0.41</v>
      </c>
      <c r="E9332" s="124" t="s">
        <v>771</v>
      </c>
      <c r="F9332" s="124">
        <v>1</v>
      </c>
      <c r="G9332" s="2" t="s">
        <v>21917</v>
      </c>
      <c r="H9332" s="130"/>
      <c r="I9332" s="134"/>
      <c r="J9332" s="123">
        <f>IF(OR(tbl_Metraj22[[#This Row],[TARIH]]="",tbl_Metraj22[[#This Row],[TARIH]]="-"),0,IF(tbl_Metraj22[[#This Row],[YUZDE]]=0,tbl_Metraj22[[#This Row],[METRAJ_BETON]],tbl_Metraj22[[#This Row],[YUZDE]]*tbl_Metraj22[[#This Row],[METRAJ_BETON]]))</f>
        <v>0</v>
      </c>
      <c r="K9332" s="2" t="s">
        <v>24209</v>
      </c>
    </row>
    <row r="9333" spans="1:11" ht="14.25" x14ac:dyDescent="0.2">
      <c r="A9333" s="2" t="s">
        <v>734</v>
      </c>
      <c r="B9333" s="124" t="s">
        <v>10843</v>
      </c>
      <c r="C9333" s="124"/>
      <c r="D9333" s="126">
        <v>0.41</v>
      </c>
      <c r="E9333" s="124" t="s">
        <v>771</v>
      </c>
      <c r="F9333" s="124">
        <v>1</v>
      </c>
      <c r="G9333" s="2" t="s">
        <v>21918</v>
      </c>
      <c r="H9333" s="130"/>
      <c r="I9333" s="134"/>
      <c r="J9333" s="123">
        <f>IF(OR(tbl_Metraj22[[#This Row],[TARIH]]="",tbl_Metraj22[[#This Row],[TARIH]]="-"),0,IF(tbl_Metraj22[[#This Row],[YUZDE]]=0,tbl_Metraj22[[#This Row],[METRAJ_BETON]],tbl_Metraj22[[#This Row],[YUZDE]]*tbl_Metraj22[[#This Row],[METRAJ_BETON]]))</f>
        <v>0</v>
      </c>
      <c r="K9333" s="2" t="s">
        <v>24203</v>
      </c>
    </row>
    <row r="9334" spans="1:11" ht="14.25" x14ac:dyDescent="0.2">
      <c r="A9334" s="2" t="s">
        <v>734</v>
      </c>
      <c r="B9334" s="124" t="s">
        <v>10844</v>
      </c>
      <c r="C9334" s="124"/>
      <c r="D9334" s="126">
        <v>0.34</v>
      </c>
      <c r="E9334" s="124" t="s">
        <v>771</v>
      </c>
      <c r="F9334" s="124">
        <v>1</v>
      </c>
      <c r="G9334" s="2" t="s">
        <v>21919</v>
      </c>
      <c r="H9334" s="130"/>
      <c r="I9334" s="134"/>
      <c r="J9334" s="123">
        <f>IF(OR(tbl_Metraj22[[#This Row],[TARIH]]="",tbl_Metraj22[[#This Row],[TARIH]]="-"),0,IF(tbl_Metraj22[[#This Row],[YUZDE]]=0,tbl_Metraj22[[#This Row],[METRAJ_BETON]],tbl_Metraj22[[#This Row],[YUZDE]]*tbl_Metraj22[[#This Row],[METRAJ_BETON]]))</f>
        <v>0</v>
      </c>
      <c r="K9334" s="2" t="s">
        <v>24200</v>
      </c>
    </row>
    <row r="9335" spans="1:11" ht="14.25" x14ac:dyDescent="0.2">
      <c r="A9335" s="2" t="s">
        <v>734</v>
      </c>
      <c r="B9335" s="124" t="s">
        <v>10845</v>
      </c>
      <c r="C9335" s="124"/>
      <c r="D9335" s="126">
        <v>0.34</v>
      </c>
      <c r="E9335" s="124" t="s">
        <v>771</v>
      </c>
      <c r="F9335" s="124">
        <v>1</v>
      </c>
      <c r="G9335" s="2" t="s">
        <v>21920</v>
      </c>
      <c r="H9335" s="130"/>
      <c r="I9335" s="134"/>
      <c r="J9335" s="123">
        <f>IF(OR(tbl_Metraj22[[#This Row],[TARIH]]="",tbl_Metraj22[[#This Row],[TARIH]]="-"),0,IF(tbl_Metraj22[[#This Row],[YUZDE]]=0,tbl_Metraj22[[#This Row],[METRAJ_BETON]],tbl_Metraj22[[#This Row],[YUZDE]]*tbl_Metraj22[[#This Row],[METRAJ_BETON]]))</f>
        <v>0</v>
      </c>
      <c r="K9335" s="2" t="s">
        <v>23116</v>
      </c>
    </row>
    <row r="9336" spans="1:11" ht="14.25" x14ac:dyDescent="0.2">
      <c r="A9336" s="2" t="s">
        <v>734</v>
      </c>
      <c r="B9336" s="124" t="s">
        <v>10846</v>
      </c>
      <c r="C9336" s="124"/>
      <c r="D9336" s="126">
        <v>0.26</v>
      </c>
      <c r="E9336" s="124" t="s">
        <v>771</v>
      </c>
      <c r="F9336" s="124">
        <v>1</v>
      </c>
      <c r="G9336" s="2" t="s">
        <v>21921</v>
      </c>
      <c r="H9336" s="130"/>
      <c r="I9336" s="134"/>
      <c r="J9336" s="123">
        <f>IF(OR(tbl_Metraj22[[#This Row],[TARIH]]="",tbl_Metraj22[[#This Row],[TARIH]]="-"),0,IF(tbl_Metraj22[[#This Row],[YUZDE]]=0,tbl_Metraj22[[#This Row],[METRAJ_BETON]],tbl_Metraj22[[#This Row],[YUZDE]]*tbl_Metraj22[[#This Row],[METRAJ_BETON]]))</f>
        <v>0</v>
      </c>
      <c r="K9336" s="2" t="e">
        <v>#N/A</v>
      </c>
    </row>
    <row r="9337" spans="1:11" ht="14.25" x14ac:dyDescent="0.2">
      <c r="A9337" s="2" t="s">
        <v>734</v>
      </c>
      <c r="B9337" s="124" t="s">
        <v>10847</v>
      </c>
      <c r="C9337" s="124"/>
      <c r="D9337" s="126">
        <v>0.26</v>
      </c>
      <c r="E9337" s="124" t="s">
        <v>771</v>
      </c>
      <c r="F9337" s="124">
        <v>1</v>
      </c>
      <c r="G9337" s="2" t="s">
        <v>21922</v>
      </c>
      <c r="H9337" s="130"/>
      <c r="I9337" s="134"/>
      <c r="J9337" s="123">
        <f>IF(OR(tbl_Metraj22[[#This Row],[TARIH]]="",tbl_Metraj22[[#This Row],[TARIH]]="-"),0,IF(tbl_Metraj22[[#This Row],[YUZDE]]=0,tbl_Metraj22[[#This Row],[METRAJ_BETON]],tbl_Metraj22[[#This Row],[YUZDE]]*tbl_Metraj22[[#This Row],[METRAJ_BETON]]))</f>
        <v>0</v>
      </c>
      <c r="K9337" s="2" t="e">
        <v>#N/A</v>
      </c>
    </row>
    <row r="9338" spans="1:11" ht="14.25" x14ac:dyDescent="0.2">
      <c r="A9338" s="2" t="s">
        <v>734</v>
      </c>
      <c r="B9338" s="124" t="s">
        <v>10848</v>
      </c>
      <c r="C9338" s="124"/>
      <c r="D9338" s="126">
        <v>0.38</v>
      </c>
      <c r="E9338" s="124" t="s">
        <v>771</v>
      </c>
      <c r="F9338" s="124">
        <v>1</v>
      </c>
      <c r="G9338" s="2" t="s">
        <v>21923</v>
      </c>
      <c r="H9338" s="130"/>
      <c r="I9338" s="134"/>
      <c r="J9338" s="123">
        <f>IF(OR(tbl_Metraj22[[#This Row],[TARIH]]="",tbl_Metraj22[[#This Row],[TARIH]]="-"),0,IF(tbl_Metraj22[[#This Row],[YUZDE]]=0,tbl_Metraj22[[#This Row],[METRAJ_BETON]],tbl_Metraj22[[#This Row],[YUZDE]]*tbl_Metraj22[[#This Row],[METRAJ_BETON]]))</f>
        <v>0</v>
      </c>
      <c r="K9338" s="2" t="e">
        <v>#N/A</v>
      </c>
    </row>
    <row r="9339" spans="1:11" ht="14.25" x14ac:dyDescent="0.2">
      <c r="A9339" s="2" t="s">
        <v>734</v>
      </c>
      <c r="B9339" s="124" t="s">
        <v>10849</v>
      </c>
      <c r="C9339" s="124"/>
      <c r="D9339" s="126">
        <v>0.38</v>
      </c>
      <c r="E9339" s="124" t="s">
        <v>771</v>
      </c>
      <c r="F9339" s="124">
        <v>1</v>
      </c>
      <c r="G9339" s="2" t="s">
        <v>21924</v>
      </c>
      <c r="H9339" s="130"/>
      <c r="I9339" s="134"/>
      <c r="J9339" s="123">
        <f>IF(OR(tbl_Metraj22[[#This Row],[TARIH]]="",tbl_Metraj22[[#This Row],[TARIH]]="-"),0,IF(tbl_Metraj22[[#This Row],[YUZDE]]=0,tbl_Metraj22[[#This Row],[METRAJ_BETON]],tbl_Metraj22[[#This Row],[YUZDE]]*tbl_Metraj22[[#This Row],[METRAJ_BETON]]))</f>
        <v>0</v>
      </c>
      <c r="K9339" s="2" t="e">
        <v>#N/A</v>
      </c>
    </row>
    <row r="9340" spans="1:11" ht="14.25" x14ac:dyDescent="0.2">
      <c r="A9340" s="2" t="s">
        <v>734</v>
      </c>
      <c r="B9340" s="124" t="s">
        <v>10850</v>
      </c>
      <c r="C9340" s="124"/>
      <c r="D9340" s="126">
        <v>0.28999999999999998</v>
      </c>
      <c r="E9340" s="124" t="s">
        <v>771</v>
      </c>
      <c r="F9340" s="124">
        <v>1</v>
      </c>
      <c r="G9340" s="2" t="s">
        <v>21925</v>
      </c>
      <c r="H9340" s="130"/>
      <c r="I9340" s="134"/>
      <c r="J9340" s="123">
        <f>IF(OR(tbl_Metraj22[[#This Row],[TARIH]]="",tbl_Metraj22[[#This Row],[TARIH]]="-"),0,IF(tbl_Metraj22[[#This Row],[YUZDE]]=0,tbl_Metraj22[[#This Row],[METRAJ_BETON]],tbl_Metraj22[[#This Row],[YUZDE]]*tbl_Metraj22[[#This Row],[METRAJ_BETON]]))</f>
        <v>0</v>
      </c>
      <c r="K9340" s="2" t="s">
        <v>24243</v>
      </c>
    </row>
    <row r="9341" spans="1:11" ht="14.25" x14ac:dyDescent="0.2">
      <c r="A9341" s="2" t="s">
        <v>734</v>
      </c>
      <c r="B9341" s="124" t="s">
        <v>10851</v>
      </c>
      <c r="C9341" s="124"/>
      <c r="D9341" s="126">
        <v>0.28999999999999998</v>
      </c>
      <c r="E9341" s="124" t="s">
        <v>771</v>
      </c>
      <c r="F9341" s="124">
        <v>1</v>
      </c>
      <c r="G9341" s="2" t="s">
        <v>21926</v>
      </c>
      <c r="H9341" s="130"/>
      <c r="I9341" s="134"/>
      <c r="J9341" s="123">
        <f>IF(OR(tbl_Metraj22[[#This Row],[TARIH]]="",tbl_Metraj22[[#This Row],[TARIH]]="-"),0,IF(tbl_Metraj22[[#This Row],[YUZDE]]=0,tbl_Metraj22[[#This Row],[METRAJ_BETON]],tbl_Metraj22[[#This Row],[YUZDE]]*tbl_Metraj22[[#This Row],[METRAJ_BETON]]))</f>
        <v>0</v>
      </c>
      <c r="K9341" s="2" t="s">
        <v>23106</v>
      </c>
    </row>
    <row r="9342" spans="1:11" ht="14.25" x14ac:dyDescent="0.2">
      <c r="A9342" s="2" t="s">
        <v>734</v>
      </c>
      <c r="B9342" s="124" t="s">
        <v>10852</v>
      </c>
      <c r="C9342" s="124"/>
      <c r="D9342" s="126">
        <v>0.55000000000000004</v>
      </c>
      <c r="E9342" s="124" t="s">
        <v>771</v>
      </c>
      <c r="F9342" s="124">
        <v>1</v>
      </c>
      <c r="G9342" s="2" t="s">
        <v>21927</v>
      </c>
      <c r="H9342" s="130"/>
      <c r="I9342" s="134"/>
      <c r="J9342" s="123">
        <f>IF(OR(tbl_Metraj22[[#This Row],[TARIH]]="",tbl_Metraj22[[#This Row],[TARIH]]="-"),0,IF(tbl_Metraj22[[#This Row],[YUZDE]]=0,tbl_Metraj22[[#This Row],[METRAJ_BETON]],tbl_Metraj22[[#This Row],[YUZDE]]*tbl_Metraj22[[#This Row],[METRAJ_BETON]]))</f>
        <v>0</v>
      </c>
      <c r="K9342" s="2" t="e">
        <v>#N/A</v>
      </c>
    </row>
    <row r="9343" spans="1:11" ht="14.25" x14ac:dyDescent="0.2">
      <c r="A9343" s="2" t="s">
        <v>734</v>
      </c>
      <c r="B9343" s="124" t="s">
        <v>10853</v>
      </c>
      <c r="C9343" s="124"/>
      <c r="D9343" s="126">
        <v>0.55000000000000004</v>
      </c>
      <c r="E9343" s="124" t="s">
        <v>771</v>
      </c>
      <c r="F9343" s="124">
        <v>1</v>
      </c>
      <c r="G9343" s="2" t="s">
        <v>21928</v>
      </c>
      <c r="H9343" s="130"/>
      <c r="I9343" s="134"/>
      <c r="J9343" s="123">
        <f>IF(OR(tbl_Metraj22[[#This Row],[TARIH]]="",tbl_Metraj22[[#This Row],[TARIH]]="-"),0,IF(tbl_Metraj22[[#This Row],[YUZDE]]=0,tbl_Metraj22[[#This Row],[METRAJ_BETON]],tbl_Metraj22[[#This Row],[YUZDE]]*tbl_Metraj22[[#This Row],[METRAJ_BETON]]))</f>
        <v>0</v>
      </c>
      <c r="K9343" s="2" t="e">
        <v>#N/A</v>
      </c>
    </row>
    <row r="9344" spans="1:11" ht="14.25" x14ac:dyDescent="0.2">
      <c r="A9344" s="2" t="s">
        <v>734</v>
      </c>
      <c r="B9344" s="124" t="s">
        <v>10854</v>
      </c>
      <c r="C9344" s="124"/>
      <c r="D9344" s="126">
        <v>0.51</v>
      </c>
      <c r="E9344" s="124" t="s">
        <v>771</v>
      </c>
      <c r="F9344" s="124">
        <v>1</v>
      </c>
      <c r="G9344" s="2" t="s">
        <v>21929</v>
      </c>
      <c r="H9344" s="130"/>
      <c r="I9344" s="134"/>
      <c r="J9344" s="123">
        <f>IF(OR(tbl_Metraj22[[#This Row],[TARIH]]="",tbl_Metraj22[[#This Row],[TARIH]]="-"),0,IF(tbl_Metraj22[[#This Row],[YUZDE]]=0,tbl_Metraj22[[#This Row],[METRAJ_BETON]],tbl_Metraj22[[#This Row],[YUZDE]]*tbl_Metraj22[[#This Row],[METRAJ_BETON]]))</f>
        <v>0</v>
      </c>
      <c r="K9344" s="2" t="e">
        <v>#N/A</v>
      </c>
    </row>
    <row r="9345" spans="1:11" ht="14.25" x14ac:dyDescent="0.2">
      <c r="A9345" s="2" t="s">
        <v>734</v>
      </c>
      <c r="B9345" s="124" t="s">
        <v>10855</v>
      </c>
      <c r="C9345" s="124"/>
      <c r="D9345" s="126">
        <v>0.51</v>
      </c>
      <c r="E9345" s="124" t="s">
        <v>771</v>
      </c>
      <c r="F9345" s="124">
        <v>1</v>
      </c>
      <c r="G9345" s="2" t="s">
        <v>21930</v>
      </c>
      <c r="H9345" s="130"/>
      <c r="I9345" s="134"/>
      <c r="J9345" s="123">
        <f>IF(OR(tbl_Metraj22[[#This Row],[TARIH]]="",tbl_Metraj22[[#This Row],[TARIH]]="-"),0,IF(tbl_Metraj22[[#This Row],[YUZDE]]=0,tbl_Metraj22[[#This Row],[METRAJ_BETON]],tbl_Metraj22[[#This Row],[YUZDE]]*tbl_Metraj22[[#This Row],[METRAJ_BETON]]))</f>
        <v>0</v>
      </c>
      <c r="K9345" s="2" t="e">
        <v>#N/A</v>
      </c>
    </row>
    <row r="9346" spans="1:11" ht="14.25" x14ac:dyDescent="0.2">
      <c r="A9346" s="2" t="s">
        <v>734</v>
      </c>
      <c r="B9346" s="124" t="s">
        <v>10856</v>
      </c>
      <c r="C9346" s="124"/>
      <c r="D9346" s="126">
        <v>3.45</v>
      </c>
      <c r="E9346" s="124" t="s">
        <v>771</v>
      </c>
      <c r="F9346" s="124">
        <v>1</v>
      </c>
      <c r="G9346" s="2" t="s">
        <v>21931</v>
      </c>
      <c r="H9346" s="130"/>
      <c r="I9346" s="134"/>
      <c r="J9346" s="123">
        <f>IF(OR(tbl_Metraj22[[#This Row],[TARIH]]="",tbl_Metraj22[[#This Row],[TARIH]]="-"),0,IF(tbl_Metraj22[[#This Row],[YUZDE]]=0,tbl_Metraj22[[#This Row],[METRAJ_BETON]],tbl_Metraj22[[#This Row],[YUZDE]]*tbl_Metraj22[[#This Row],[METRAJ_BETON]]))</f>
        <v>0</v>
      </c>
      <c r="K9346" s="2" t="s">
        <v>23725</v>
      </c>
    </row>
    <row r="9347" spans="1:11" ht="14.25" x14ac:dyDescent="0.2">
      <c r="A9347" s="2" t="s">
        <v>734</v>
      </c>
      <c r="B9347" s="124" t="s">
        <v>10857</v>
      </c>
      <c r="C9347" s="124"/>
      <c r="D9347" s="126">
        <v>1.97</v>
      </c>
      <c r="E9347" s="124" t="s">
        <v>771</v>
      </c>
      <c r="F9347" s="124">
        <v>1</v>
      </c>
      <c r="G9347" s="2" t="s">
        <v>21932</v>
      </c>
      <c r="H9347" s="130"/>
      <c r="I9347" s="134"/>
      <c r="J9347" s="123">
        <f>IF(OR(tbl_Metraj22[[#This Row],[TARIH]]="",tbl_Metraj22[[#This Row],[TARIH]]="-"),0,IF(tbl_Metraj22[[#This Row],[YUZDE]]=0,tbl_Metraj22[[#This Row],[METRAJ_BETON]],tbl_Metraj22[[#This Row],[YUZDE]]*tbl_Metraj22[[#This Row],[METRAJ_BETON]]))</f>
        <v>0</v>
      </c>
      <c r="K9347" s="2" t="s">
        <v>24202</v>
      </c>
    </row>
    <row r="9348" spans="1:11" ht="14.25" x14ac:dyDescent="0.2">
      <c r="A9348" s="2" t="s">
        <v>734</v>
      </c>
      <c r="B9348" s="124" t="s">
        <v>10858</v>
      </c>
      <c r="C9348" s="124"/>
      <c r="D9348" s="126">
        <v>1.97</v>
      </c>
      <c r="E9348" s="124" t="s">
        <v>771</v>
      </c>
      <c r="F9348" s="124">
        <v>1</v>
      </c>
      <c r="G9348" s="2" t="s">
        <v>21933</v>
      </c>
      <c r="H9348" s="130"/>
      <c r="I9348" s="134"/>
      <c r="J9348" s="123">
        <f>IF(OR(tbl_Metraj22[[#This Row],[TARIH]]="",tbl_Metraj22[[#This Row],[TARIH]]="-"),0,IF(tbl_Metraj22[[#This Row],[YUZDE]]=0,tbl_Metraj22[[#This Row],[METRAJ_BETON]],tbl_Metraj22[[#This Row],[YUZDE]]*tbl_Metraj22[[#This Row],[METRAJ_BETON]]))</f>
        <v>0</v>
      </c>
      <c r="K9348" s="2" t="s">
        <v>23063</v>
      </c>
    </row>
    <row r="9349" spans="1:11" ht="14.25" x14ac:dyDescent="0.2">
      <c r="A9349" s="2" t="s">
        <v>734</v>
      </c>
      <c r="B9349" s="124" t="s">
        <v>10859</v>
      </c>
      <c r="C9349" s="124"/>
      <c r="D9349" s="126">
        <v>1.97</v>
      </c>
      <c r="E9349" s="124" t="s">
        <v>771</v>
      </c>
      <c r="F9349" s="124">
        <v>1</v>
      </c>
      <c r="G9349" s="2" t="s">
        <v>21934</v>
      </c>
      <c r="H9349" s="130"/>
      <c r="I9349" s="134"/>
      <c r="J9349" s="123">
        <f>IF(OR(tbl_Metraj22[[#This Row],[TARIH]]="",tbl_Metraj22[[#This Row],[TARIH]]="-"),0,IF(tbl_Metraj22[[#This Row],[YUZDE]]=0,tbl_Metraj22[[#This Row],[METRAJ_BETON]],tbl_Metraj22[[#This Row],[YUZDE]]*tbl_Metraj22[[#This Row],[METRAJ_BETON]]))</f>
        <v>0</v>
      </c>
      <c r="K9349" s="2" t="s">
        <v>23085</v>
      </c>
    </row>
    <row r="9350" spans="1:11" ht="14.25" x14ac:dyDescent="0.2">
      <c r="A9350" s="2" t="s">
        <v>734</v>
      </c>
      <c r="B9350" s="124" t="s">
        <v>10860</v>
      </c>
      <c r="C9350" s="124"/>
      <c r="D9350" s="126">
        <v>3.45</v>
      </c>
      <c r="E9350" s="124" t="s">
        <v>771</v>
      </c>
      <c r="F9350" s="124">
        <v>1</v>
      </c>
      <c r="G9350" s="2" t="s">
        <v>21935</v>
      </c>
      <c r="H9350" s="130"/>
      <c r="I9350" s="134"/>
      <c r="J9350" s="123">
        <f>IF(OR(tbl_Metraj22[[#This Row],[TARIH]]="",tbl_Metraj22[[#This Row],[TARIH]]="-"),0,IF(tbl_Metraj22[[#This Row],[YUZDE]]=0,tbl_Metraj22[[#This Row],[METRAJ_BETON]],tbl_Metraj22[[#This Row],[YUZDE]]*tbl_Metraj22[[#This Row],[METRAJ_BETON]]))</f>
        <v>0</v>
      </c>
      <c r="K9350" s="2" t="s">
        <v>23096</v>
      </c>
    </row>
    <row r="9351" spans="1:11" ht="14.25" x14ac:dyDescent="0.2">
      <c r="A9351" s="2" t="s">
        <v>734</v>
      </c>
      <c r="B9351" s="124" t="s">
        <v>10861</v>
      </c>
      <c r="C9351" s="124"/>
      <c r="D9351" s="126">
        <v>1.97</v>
      </c>
      <c r="E9351" s="124" t="s">
        <v>771</v>
      </c>
      <c r="F9351" s="124">
        <v>1</v>
      </c>
      <c r="G9351" s="2" t="s">
        <v>21936</v>
      </c>
      <c r="H9351" s="130"/>
      <c r="I9351" s="134"/>
      <c r="J9351" s="123">
        <f>IF(OR(tbl_Metraj22[[#This Row],[TARIH]]="",tbl_Metraj22[[#This Row],[TARIH]]="-"),0,IF(tbl_Metraj22[[#This Row],[YUZDE]]=0,tbl_Metraj22[[#This Row],[METRAJ_BETON]],tbl_Metraj22[[#This Row],[YUZDE]]*tbl_Metraj22[[#This Row],[METRAJ_BETON]]))</f>
        <v>0</v>
      </c>
      <c r="K9351" s="2" t="s">
        <v>23094</v>
      </c>
    </row>
    <row r="9352" spans="1:11" ht="14.25" x14ac:dyDescent="0.2">
      <c r="A9352" s="2" t="s">
        <v>734</v>
      </c>
      <c r="B9352" s="124" t="s">
        <v>10862</v>
      </c>
      <c r="C9352" s="124"/>
      <c r="D9352" s="126">
        <v>2.76</v>
      </c>
      <c r="E9352" s="124" t="s">
        <v>771</v>
      </c>
      <c r="F9352" s="124">
        <v>1</v>
      </c>
      <c r="G9352" s="2" t="s">
        <v>21937</v>
      </c>
      <c r="H9352" s="130"/>
      <c r="I9352" s="134"/>
      <c r="J9352" s="123">
        <f>IF(OR(tbl_Metraj22[[#This Row],[TARIH]]="",tbl_Metraj22[[#This Row],[TARIH]]="-"),0,IF(tbl_Metraj22[[#This Row],[YUZDE]]=0,tbl_Metraj22[[#This Row],[METRAJ_BETON]],tbl_Metraj22[[#This Row],[YUZDE]]*tbl_Metraj22[[#This Row],[METRAJ_BETON]]))</f>
        <v>0</v>
      </c>
      <c r="K9352" s="2" t="s">
        <v>23081</v>
      </c>
    </row>
    <row r="9353" spans="1:11" ht="14.25" x14ac:dyDescent="0.2">
      <c r="A9353" s="2" t="s">
        <v>734</v>
      </c>
      <c r="B9353" s="124" t="s">
        <v>10863</v>
      </c>
      <c r="C9353" s="124"/>
      <c r="D9353" s="126">
        <v>3.1</v>
      </c>
      <c r="E9353" s="124" t="s">
        <v>771</v>
      </c>
      <c r="F9353" s="124">
        <v>1</v>
      </c>
      <c r="G9353" s="2" t="s">
        <v>21938</v>
      </c>
      <c r="H9353" s="130"/>
      <c r="I9353" s="134"/>
      <c r="J9353" s="123">
        <f>IF(OR(tbl_Metraj22[[#This Row],[TARIH]]="",tbl_Metraj22[[#This Row],[TARIH]]="-"),0,IF(tbl_Metraj22[[#This Row],[YUZDE]]=0,tbl_Metraj22[[#This Row],[METRAJ_BETON]],tbl_Metraj22[[#This Row],[YUZDE]]*tbl_Metraj22[[#This Row],[METRAJ_BETON]]))</f>
        <v>0</v>
      </c>
      <c r="K9353" s="2" t="s">
        <v>23089</v>
      </c>
    </row>
    <row r="9354" spans="1:11" ht="14.25" x14ac:dyDescent="0.2">
      <c r="A9354" s="2" t="s">
        <v>734</v>
      </c>
      <c r="B9354" s="124" t="s">
        <v>10864</v>
      </c>
      <c r="C9354" s="124"/>
      <c r="D9354" s="126">
        <v>2.85</v>
      </c>
      <c r="E9354" s="124" t="s">
        <v>771</v>
      </c>
      <c r="F9354" s="124">
        <v>1</v>
      </c>
      <c r="G9354" s="2" t="s">
        <v>21939</v>
      </c>
      <c r="H9354" s="130"/>
      <c r="I9354" s="134"/>
      <c r="J9354" s="123">
        <f>IF(OR(tbl_Metraj22[[#This Row],[TARIH]]="",tbl_Metraj22[[#This Row],[TARIH]]="-"),0,IF(tbl_Metraj22[[#This Row],[YUZDE]]=0,tbl_Metraj22[[#This Row],[METRAJ_BETON]],tbl_Metraj22[[#This Row],[YUZDE]]*tbl_Metraj22[[#This Row],[METRAJ_BETON]]))</f>
        <v>0</v>
      </c>
      <c r="K9354" s="2" t="s">
        <v>23114</v>
      </c>
    </row>
    <row r="9355" spans="1:11" ht="14.25" x14ac:dyDescent="0.2">
      <c r="A9355" s="2" t="s">
        <v>734</v>
      </c>
      <c r="B9355" s="124" t="s">
        <v>10865</v>
      </c>
      <c r="C9355" s="124"/>
      <c r="D9355" s="126">
        <v>2.96</v>
      </c>
      <c r="E9355" s="124" t="s">
        <v>771</v>
      </c>
      <c r="F9355" s="124">
        <v>1</v>
      </c>
      <c r="G9355" s="2" t="s">
        <v>21940</v>
      </c>
      <c r="H9355" s="130"/>
      <c r="I9355" s="134"/>
      <c r="J9355" s="123">
        <f>IF(OR(tbl_Metraj22[[#This Row],[TARIH]]="",tbl_Metraj22[[#This Row],[TARIH]]="-"),0,IF(tbl_Metraj22[[#This Row],[YUZDE]]=0,tbl_Metraj22[[#This Row],[METRAJ_BETON]],tbl_Metraj22[[#This Row],[YUZDE]]*tbl_Metraj22[[#This Row],[METRAJ_BETON]]))</f>
        <v>0</v>
      </c>
      <c r="K9355" s="2" t="s">
        <v>23109</v>
      </c>
    </row>
    <row r="9356" spans="1:11" ht="14.25" x14ac:dyDescent="0.2">
      <c r="A9356" s="2" t="s">
        <v>734</v>
      </c>
      <c r="B9356" s="124" t="s">
        <v>10866</v>
      </c>
      <c r="C9356" s="124"/>
      <c r="D9356" s="126">
        <v>0.47</v>
      </c>
      <c r="E9356" s="124" t="s">
        <v>771</v>
      </c>
      <c r="F9356" s="124">
        <v>1</v>
      </c>
      <c r="G9356" s="2" t="s">
        <v>21941</v>
      </c>
      <c r="H9356" s="130"/>
      <c r="I9356" s="134"/>
      <c r="J9356" s="123">
        <f>IF(OR(tbl_Metraj22[[#This Row],[TARIH]]="",tbl_Metraj22[[#This Row],[TARIH]]="-"),0,IF(tbl_Metraj22[[#This Row],[YUZDE]]=0,tbl_Metraj22[[#This Row],[METRAJ_BETON]],tbl_Metraj22[[#This Row],[YUZDE]]*tbl_Metraj22[[#This Row],[METRAJ_BETON]]))</f>
        <v>0</v>
      </c>
      <c r="K9356" s="2" t="s">
        <v>23108</v>
      </c>
    </row>
    <row r="9357" spans="1:11" ht="14.25" x14ac:dyDescent="0.2">
      <c r="A9357" s="2" t="s">
        <v>734</v>
      </c>
      <c r="B9357" s="124" t="s">
        <v>10867</v>
      </c>
      <c r="C9357" s="124"/>
      <c r="D9357" s="126">
        <v>0.47</v>
      </c>
      <c r="E9357" s="124" t="s">
        <v>771</v>
      </c>
      <c r="F9357" s="124">
        <v>1</v>
      </c>
      <c r="G9357" s="2" t="s">
        <v>21942</v>
      </c>
      <c r="H9357" s="130"/>
      <c r="I9357" s="134"/>
      <c r="J9357" s="123">
        <f>IF(OR(tbl_Metraj22[[#This Row],[TARIH]]="",tbl_Metraj22[[#This Row],[TARIH]]="-"),0,IF(tbl_Metraj22[[#This Row],[YUZDE]]=0,tbl_Metraj22[[#This Row],[METRAJ_BETON]],tbl_Metraj22[[#This Row],[YUZDE]]*tbl_Metraj22[[#This Row],[METRAJ_BETON]]))</f>
        <v>0</v>
      </c>
      <c r="K9357" s="2" t="s">
        <v>23103</v>
      </c>
    </row>
    <row r="9358" spans="1:11" ht="14.25" x14ac:dyDescent="0.2">
      <c r="A9358" s="2" t="s">
        <v>734</v>
      </c>
      <c r="B9358" s="124" t="s">
        <v>10868</v>
      </c>
      <c r="C9358" s="124"/>
      <c r="D9358" s="126">
        <v>0.34</v>
      </c>
      <c r="E9358" s="124" t="s">
        <v>771</v>
      </c>
      <c r="F9358" s="124">
        <v>1</v>
      </c>
      <c r="G9358" s="2" t="s">
        <v>21943</v>
      </c>
      <c r="H9358" s="130"/>
      <c r="I9358" s="134"/>
      <c r="J9358" s="123">
        <f>IF(OR(tbl_Metraj22[[#This Row],[TARIH]]="",tbl_Metraj22[[#This Row],[TARIH]]="-"),0,IF(tbl_Metraj22[[#This Row],[YUZDE]]=0,tbl_Metraj22[[#This Row],[METRAJ_BETON]],tbl_Metraj22[[#This Row],[YUZDE]]*tbl_Metraj22[[#This Row],[METRAJ_BETON]]))</f>
        <v>0</v>
      </c>
      <c r="K9358" s="2" t="s">
        <v>23111</v>
      </c>
    </row>
    <row r="9359" spans="1:11" ht="14.25" x14ac:dyDescent="0.2">
      <c r="A9359" s="2" t="s">
        <v>734</v>
      </c>
      <c r="B9359" s="124" t="s">
        <v>10869</v>
      </c>
      <c r="C9359" s="124"/>
      <c r="D9359" s="126">
        <v>0.34</v>
      </c>
      <c r="E9359" s="124" t="s">
        <v>771</v>
      </c>
      <c r="F9359" s="124">
        <v>1</v>
      </c>
      <c r="G9359" s="2" t="s">
        <v>21944</v>
      </c>
      <c r="H9359" s="130"/>
      <c r="I9359" s="134"/>
      <c r="J9359" s="123">
        <f>IF(OR(tbl_Metraj22[[#This Row],[TARIH]]="",tbl_Metraj22[[#This Row],[TARIH]]="-"),0,IF(tbl_Metraj22[[#This Row],[YUZDE]]=0,tbl_Metraj22[[#This Row],[METRAJ_BETON]],tbl_Metraj22[[#This Row],[YUZDE]]*tbl_Metraj22[[#This Row],[METRAJ_BETON]]))</f>
        <v>0</v>
      </c>
      <c r="K9359" s="2" t="s">
        <v>23117</v>
      </c>
    </row>
    <row r="9360" spans="1:11" ht="14.25" x14ac:dyDescent="0.2">
      <c r="A9360" s="2" t="s">
        <v>734</v>
      </c>
      <c r="B9360" s="124" t="s">
        <v>10870</v>
      </c>
      <c r="C9360" s="124"/>
      <c r="D9360" s="126">
        <v>0.26</v>
      </c>
      <c r="E9360" s="124" t="s">
        <v>771</v>
      </c>
      <c r="F9360" s="124">
        <v>1</v>
      </c>
      <c r="G9360" s="2" t="s">
        <v>21945</v>
      </c>
      <c r="H9360" s="130"/>
      <c r="I9360" s="134"/>
      <c r="J9360" s="123">
        <f>IF(OR(tbl_Metraj22[[#This Row],[TARIH]]="",tbl_Metraj22[[#This Row],[TARIH]]="-"),0,IF(tbl_Metraj22[[#This Row],[YUZDE]]=0,tbl_Metraj22[[#This Row],[METRAJ_BETON]],tbl_Metraj22[[#This Row],[YUZDE]]*tbl_Metraj22[[#This Row],[METRAJ_BETON]]))</f>
        <v>0</v>
      </c>
      <c r="K9360" s="2" t="e">
        <v>#N/A</v>
      </c>
    </row>
    <row r="9361" spans="1:11" ht="14.25" x14ac:dyDescent="0.2">
      <c r="A9361" s="2" t="s">
        <v>734</v>
      </c>
      <c r="B9361" s="124" t="s">
        <v>10871</v>
      </c>
      <c r="C9361" s="124"/>
      <c r="D9361" s="126">
        <v>0.26</v>
      </c>
      <c r="E9361" s="124" t="s">
        <v>771</v>
      </c>
      <c r="F9361" s="124">
        <v>1</v>
      </c>
      <c r="G9361" s="2" t="s">
        <v>21946</v>
      </c>
      <c r="H9361" s="130"/>
      <c r="I9361" s="134"/>
      <c r="J9361" s="123">
        <f>IF(OR(tbl_Metraj22[[#This Row],[TARIH]]="",tbl_Metraj22[[#This Row],[TARIH]]="-"),0,IF(tbl_Metraj22[[#This Row],[YUZDE]]=0,tbl_Metraj22[[#This Row],[METRAJ_BETON]],tbl_Metraj22[[#This Row],[YUZDE]]*tbl_Metraj22[[#This Row],[METRAJ_BETON]]))</f>
        <v>0</v>
      </c>
      <c r="K9361" s="2" t="e">
        <v>#N/A</v>
      </c>
    </row>
    <row r="9362" spans="1:11" ht="14.25" x14ac:dyDescent="0.2">
      <c r="A9362" s="2" t="s">
        <v>734</v>
      </c>
      <c r="B9362" s="124" t="s">
        <v>10872</v>
      </c>
      <c r="C9362" s="124"/>
      <c r="D9362" s="126">
        <v>0.38</v>
      </c>
      <c r="E9362" s="124" t="s">
        <v>771</v>
      </c>
      <c r="F9362" s="124">
        <v>1</v>
      </c>
      <c r="G9362" s="2" t="s">
        <v>21947</v>
      </c>
      <c r="H9362" s="130"/>
      <c r="I9362" s="134"/>
      <c r="J9362" s="123">
        <f>IF(OR(tbl_Metraj22[[#This Row],[TARIH]]="",tbl_Metraj22[[#This Row],[TARIH]]="-"),0,IF(tbl_Metraj22[[#This Row],[YUZDE]]=0,tbl_Metraj22[[#This Row],[METRAJ_BETON]],tbl_Metraj22[[#This Row],[YUZDE]]*tbl_Metraj22[[#This Row],[METRAJ_BETON]]))</f>
        <v>0</v>
      </c>
      <c r="K9362" s="2" t="e">
        <v>#N/A</v>
      </c>
    </row>
    <row r="9363" spans="1:11" ht="14.25" x14ac:dyDescent="0.2">
      <c r="A9363" s="2" t="s">
        <v>734</v>
      </c>
      <c r="B9363" s="124" t="s">
        <v>10873</v>
      </c>
      <c r="C9363" s="124"/>
      <c r="D9363" s="126">
        <v>0.38</v>
      </c>
      <c r="E9363" s="124" t="s">
        <v>771</v>
      </c>
      <c r="F9363" s="124">
        <v>1</v>
      </c>
      <c r="G9363" s="2" t="s">
        <v>21948</v>
      </c>
      <c r="H9363" s="130"/>
      <c r="I9363" s="134"/>
      <c r="J9363" s="123">
        <f>IF(OR(tbl_Metraj22[[#This Row],[TARIH]]="",tbl_Metraj22[[#This Row],[TARIH]]="-"),0,IF(tbl_Metraj22[[#This Row],[YUZDE]]=0,tbl_Metraj22[[#This Row],[METRAJ_BETON]],tbl_Metraj22[[#This Row],[YUZDE]]*tbl_Metraj22[[#This Row],[METRAJ_BETON]]))</f>
        <v>0</v>
      </c>
      <c r="K9363" s="2" t="e">
        <v>#N/A</v>
      </c>
    </row>
    <row r="9364" spans="1:11" ht="14.25" x14ac:dyDescent="0.2">
      <c r="A9364" s="2" t="s">
        <v>734</v>
      </c>
      <c r="B9364" s="124" t="s">
        <v>10874</v>
      </c>
      <c r="C9364" s="124"/>
      <c r="D9364" s="126">
        <v>0.35</v>
      </c>
      <c r="E9364" s="124" t="s">
        <v>771</v>
      </c>
      <c r="F9364" s="124">
        <v>1</v>
      </c>
      <c r="G9364" s="2" t="s">
        <v>21949</v>
      </c>
      <c r="H9364" s="130"/>
      <c r="I9364" s="134"/>
      <c r="J9364" s="123">
        <f>IF(OR(tbl_Metraj22[[#This Row],[TARIH]]="",tbl_Metraj22[[#This Row],[TARIH]]="-"),0,IF(tbl_Metraj22[[#This Row],[YUZDE]]=0,tbl_Metraj22[[#This Row],[METRAJ_BETON]],tbl_Metraj22[[#This Row],[YUZDE]]*tbl_Metraj22[[#This Row],[METRAJ_BETON]]))</f>
        <v>0</v>
      </c>
      <c r="K9364" s="2" t="s">
        <v>23110</v>
      </c>
    </row>
    <row r="9365" spans="1:11" ht="14.25" x14ac:dyDescent="0.2">
      <c r="A9365" s="2" t="s">
        <v>734</v>
      </c>
      <c r="B9365" s="124" t="s">
        <v>10875</v>
      </c>
      <c r="C9365" s="124"/>
      <c r="D9365" s="126">
        <v>0.35</v>
      </c>
      <c r="E9365" s="124" t="s">
        <v>771</v>
      </c>
      <c r="F9365" s="124">
        <v>1</v>
      </c>
      <c r="G9365" s="2" t="s">
        <v>21950</v>
      </c>
      <c r="H9365" s="130"/>
      <c r="I9365" s="134"/>
      <c r="J9365" s="123">
        <f>IF(OR(tbl_Metraj22[[#This Row],[TARIH]]="",tbl_Metraj22[[#This Row],[TARIH]]="-"),0,IF(tbl_Metraj22[[#This Row],[YUZDE]]=0,tbl_Metraj22[[#This Row],[METRAJ_BETON]],tbl_Metraj22[[#This Row],[YUZDE]]*tbl_Metraj22[[#This Row],[METRAJ_BETON]]))</f>
        <v>0</v>
      </c>
      <c r="K9365" s="2" t="s">
        <v>23120</v>
      </c>
    </row>
    <row r="9366" spans="1:11" ht="14.25" x14ac:dyDescent="0.2">
      <c r="A9366" s="2" t="s">
        <v>734</v>
      </c>
      <c r="B9366" s="124" t="s">
        <v>10876</v>
      </c>
      <c r="C9366" s="124"/>
      <c r="D9366" s="126">
        <v>0.35</v>
      </c>
      <c r="E9366" s="124" t="s">
        <v>771</v>
      </c>
      <c r="F9366" s="124">
        <v>1</v>
      </c>
      <c r="G9366" s="2" t="s">
        <v>21951</v>
      </c>
      <c r="H9366" s="130"/>
      <c r="I9366" s="134"/>
      <c r="J9366" s="123">
        <f>IF(OR(tbl_Metraj22[[#This Row],[TARIH]]="",tbl_Metraj22[[#This Row],[TARIH]]="-"),0,IF(tbl_Metraj22[[#This Row],[YUZDE]]=0,tbl_Metraj22[[#This Row],[METRAJ_BETON]],tbl_Metraj22[[#This Row],[YUZDE]]*tbl_Metraj22[[#This Row],[METRAJ_BETON]]))</f>
        <v>0</v>
      </c>
      <c r="K9366" s="2" t="e">
        <v>#N/A</v>
      </c>
    </row>
    <row r="9367" spans="1:11" ht="14.25" x14ac:dyDescent="0.2">
      <c r="A9367" s="2" t="s">
        <v>734</v>
      </c>
      <c r="B9367" s="124" t="s">
        <v>10877</v>
      </c>
      <c r="C9367" s="124"/>
      <c r="D9367" s="126">
        <v>0.39</v>
      </c>
      <c r="E9367" s="124" t="s">
        <v>771</v>
      </c>
      <c r="F9367" s="124">
        <v>1</v>
      </c>
      <c r="G9367" s="2" t="s">
        <v>21952</v>
      </c>
      <c r="H9367" s="130"/>
      <c r="I9367" s="134"/>
      <c r="J9367" s="123">
        <f>IF(OR(tbl_Metraj22[[#This Row],[TARIH]]="",tbl_Metraj22[[#This Row],[TARIH]]="-"),0,IF(tbl_Metraj22[[#This Row],[YUZDE]]=0,tbl_Metraj22[[#This Row],[METRAJ_BETON]],tbl_Metraj22[[#This Row],[YUZDE]]*tbl_Metraj22[[#This Row],[METRAJ_BETON]]))</f>
        <v>0</v>
      </c>
      <c r="K9367" s="2" t="e">
        <v>#N/A</v>
      </c>
    </row>
    <row r="9368" spans="1:11" ht="14.25" x14ac:dyDescent="0.2">
      <c r="A9368" s="2" t="s">
        <v>734</v>
      </c>
      <c r="B9368" s="124" t="s">
        <v>10878</v>
      </c>
      <c r="C9368" s="124"/>
      <c r="D9368" s="126">
        <v>0.33</v>
      </c>
      <c r="E9368" s="124" t="s">
        <v>771</v>
      </c>
      <c r="F9368" s="124">
        <v>1</v>
      </c>
      <c r="G9368" s="2" t="s">
        <v>21953</v>
      </c>
      <c r="H9368" s="130"/>
      <c r="I9368" s="134"/>
      <c r="J9368" s="123">
        <f>IF(OR(tbl_Metraj22[[#This Row],[TARIH]]="",tbl_Metraj22[[#This Row],[TARIH]]="-"),0,IF(tbl_Metraj22[[#This Row],[YUZDE]]=0,tbl_Metraj22[[#This Row],[METRAJ_BETON]],tbl_Metraj22[[#This Row],[YUZDE]]*tbl_Metraj22[[#This Row],[METRAJ_BETON]]))</f>
        <v>0</v>
      </c>
      <c r="K9368" s="2" t="e">
        <v>#N/A</v>
      </c>
    </row>
    <row r="9369" spans="1:11" ht="14.25" x14ac:dyDescent="0.2">
      <c r="A9369" s="2" t="s">
        <v>734</v>
      </c>
      <c r="B9369" s="124" t="s">
        <v>10879</v>
      </c>
      <c r="C9369" s="124"/>
      <c r="D9369" s="126">
        <v>0.33</v>
      </c>
      <c r="E9369" s="124" t="s">
        <v>771</v>
      </c>
      <c r="F9369" s="124">
        <v>1</v>
      </c>
      <c r="G9369" s="2" t="s">
        <v>21954</v>
      </c>
      <c r="H9369" s="130"/>
      <c r="I9369" s="134"/>
      <c r="J9369" s="123">
        <f>IF(OR(tbl_Metraj22[[#This Row],[TARIH]]="",tbl_Metraj22[[#This Row],[TARIH]]="-"),0,IF(tbl_Metraj22[[#This Row],[YUZDE]]=0,tbl_Metraj22[[#This Row],[METRAJ_BETON]],tbl_Metraj22[[#This Row],[YUZDE]]*tbl_Metraj22[[#This Row],[METRAJ_BETON]]))</f>
        <v>0</v>
      </c>
      <c r="K9369" s="2" t="e">
        <v>#N/A</v>
      </c>
    </row>
    <row r="9370" spans="1:11" ht="14.25" x14ac:dyDescent="0.2">
      <c r="A9370" s="2" t="s">
        <v>734</v>
      </c>
      <c r="B9370" s="124" t="s">
        <v>10880</v>
      </c>
      <c r="C9370" s="124"/>
      <c r="D9370" s="126">
        <v>1.21</v>
      </c>
      <c r="E9370" s="124" t="s">
        <v>771</v>
      </c>
      <c r="F9370" s="124">
        <v>1</v>
      </c>
      <c r="G9370" s="2" t="s">
        <v>21955</v>
      </c>
      <c r="H9370" s="130"/>
      <c r="I9370" s="134"/>
      <c r="J9370" s="123">
        <f>IF(OR(tbl_Metraj22[[#This Row],[TARIH]]="",tbl_Metraj22[[#This Row],[TARIH]]="-"),0,IF(tbl_Metraj22[[#This Row],[YUZDE]]=0,tbl_Metraj22[[#This Row],[METRAJ_BETON]],tbl_Metraj22[[#This Row],[YUZDE]]*tbl_Metraj22[[#This Row],[METRAJ_BETON]]))</f>
        <v>0</v>
      </c>
      <c r="K9370" s="2" t="s">
        <v>24207</v>
      </c>
    </row>
    <row r="9371" spans="1:11" ht="14.25" x14ac:dyDescent="0.2">
      <c r="A9371" s="2" t="s">
        <v>734</v>
      </c>
      <c r="B9371" s="124" t="s">
        <v>10881</v>
      </c>
      <c r="C9371" s="124"/>
      <c r="D9371" s="126">
        <v>1.1000000000000001</v>
      </c>
      <c r="E9371" s="124" t="s">
        <v>771</v>
      </c>
      <c r="F9371" s="124">
        <v>1</v>
      </c>
      <c r="G9371" s="2" t="s">
        <v>21956</v>
      </c>
      <c r="H9371" s="130"/>
      <c r="I9371" s="134"/>
      <c r="J9371" s="123">
        <f>IF(OR(tbl_Metraj22[[#This Row],[TARIH]]="",tbl_Metraj22[[#This Row],[TARIH]]="-"),0,IF(tbl_Metraj22[[#This Row],[YUZDE]]=0,tbl_Metraj22[[#This Row],[METRAJ_BETON]],tbl_Metraj22[[#This Row],[YUZDE]]*tbl_Metraj22[[#This Row],[METRAJ_BETON]]))</f>
        <v>0</v>
      </c>
      <c r="K9371" s="2" t="s">
        <v>23743</v>
      </c>
    </row>
    <row r="9372" spans="1:11" ht="14.25" x14ac:dyDescent="0.2">
      <c r="A9372" s="2" t="s">
        <v>734</v>
      </c>
      <c r="B9372" s="124" t="s">
        <v>10882</v>
      </c>
      <c r="C9372" s="124"/>
      <c r="D9372" s="126">
        <v>1.21</v>
      </c>
      <c r="E9372" s="124" t="s">
        <v>771</v>
      </c>
      <c r="F9372" s="124">
        <v>1</v>
      </c>
      <c r="G9372" s="2" t="s">
        <v>21957</v>
      </c>
      <c r="H9372" s="130"/>
      <c r="I9372" s="134"/>
      <c r="J9372" s="123">
        <f>IF(OR(tbl_Metraj22[[#This Row],[TARIH]]="",tbl_Metraj22[[#This Row],[TARIH]]="-"),0,IF(tbl_Metraj22[[#This Row],[YUZDE]]=0,tbl_Metraj22[[#This Row],[METRAJ_BETON]],tbl_Metraj22[[#This Row],[YUZDE]]*tbl_Metraj22[[#This Row],[METRAJ_BETON]]))</f>
        <v>0</v>
      </c>
      <c r="K9372" s="2" t="s">
        <v>23064</v>
      </c>
    </row>
    <row r="9373" spans="1:11" ht="14.25" x14ac:dyDescent="0.2">
      <c r="A9373" s="2" t="s">
        <v>734</v>
      </c>
      <c r="B9373" s="124" t="s">
        <v>10883</v>
      </c>
      <c r="C9373" s="124"/>
      <c r="D9373" s="126">
        <v>1.21</v>
      </c>
      <c r="E9373" s="124" t="s">
        <v>771</v>
      </c>
      <c r="F9373" s="124">
        <v>1</v>
      </c>
      <c r="G9373" s="2" t="s">
        <v>21958</v>
      </c>
      <c r="H9373" s="130"/>
      <c r="I9373" s="134"/>
      <c r="J9373" s="123">
        <f>IF(OR(tbl_Metraj22[[#This Row],[TARIH]]="",tbl_Metraj22[[#This Row],[TARIH]]="-"),0,IF(tbl_Metraj22[[#This Row],[YUZDE]]=0,tbl_Metraj22[[#This Row],[METRAJ_BETON]],tbl_Metraj22[[#This Row],[YUZDE]]*tbl_Metraj22[[#This Row],[METRAJ_BETON]]))</f>
        <v>0</v>
      </c>
      <c r="K9373" s="2" t="s">
        <v>23084</v>
      </c>
    </row>
    <row r="9374" spans="1:11" ht="14.25" x14ac:dyDescent="0.2">
      <c r="A9374" s="2" t="s">
        <v>734</v>
      </c>
      <c r="B9374" s="124" t="s">
        <v>10884</v>
      </c>
      <c r="C9374" s="124"/>
      <c r="D9374" s="126">
        <v>1.1000000000000001</v>
      </c>
      <c r="E9374" s="124" t="s">
        <v>771</v>
      </c>
      <c r="F9374" s="124">
        <v>1</v>
      </c>
      <c r="G9374" s="2" t="s">
        <v>21959</v>
      </c>
      <c r="H9374" s="130"/>
      <c r="I9374" s="134"/>
      <c r="J9374" s="123">
        <f>IF(OR(tbl_Metraj22[[#This Row],[TARIH]]="",tbl_Metraj22[[#This Row],[TARIH]]="-"),0,IF(tbl_Metraj22[[#This Row],[YUZDE]]=0,tbl_Metraj22[[#This Row],[METRAJ_BETON]],tbl_Metraj22[[#This Row],[YUZDE]]*tbl_Metraj22[[#This Row],[METRAJ_BETON]]))</f>
        <v>0</v>
      </c>
      <c r="K9374" s="2" t="s">
        <v>23091</v>
      </c>
    </row>
    <row r="9375" spans="1:11" ht="14.25" x14ac:dyDescent="0.2">
      <c r="A9375" s="2" t="s">
        <v>734</v>
      </c>
      <c r="B9375" s="124" t="s">
        <v>10885</v>
      </c>
      <c r="C9375" s="124"/>
      <c r="D9375" s="126">
        <v>1.21</v>
      </c>
      <c r="E9375" s="124" t="s">
        <v>771</v>
      </c>
      <c r="F9375" s="124">
        <v>1</v>
      </c>
      <c r="G9375" s="2" t="s">
        <v>21960</v>
      </c>
      <c r="H9375" s="130"/>
      <c r="I9375" s="134"/>
      <c r="J9375" s="123">
        <f>IF(OR(tbl_Metraj22[[#This Row],[TARIH]]="",tbl_Metraj22[[#This Row],[TARIH]]="-"),0,IF(tbl_Metraj22[[#This Row],[YUZDE]]=0,tbl_Metraj22[[#This Row],[METRAJ_BETON]],tbl_Metraj22[[#This Row],[YUZDE]]*tbl_Metraj22[[#This Row],[METRAJ_BETON]]))</f>
        <v>0</v>
      </c>
      <c r="K9375" s="2" t="s">
        <v>23088</v>
      </c>
    </row>
    <row r="9376" spans="1:11" ht="14.25" x14ac:dyDescent="0.2">
      <c r="A9376" s="2" t="s">
        <v>734</v>
      </c>
      <c r="B9376" s="124" t="s">
        <v>10886</v>
      </c>
      <c r="C9376" s="124"/>
      <c r="D9376" s="126">
        <v>1.21</v>
      </c>
      <c r="E9376" s="124" t="s">
        <v>771</v>
      </c>
      <c r="F9376" s="124">
        <v>1</v>
      </c>
      <c r="G9376" s="2" t="s">
        <v>21961</v>
      </c>
      <c r="H9376" s="130"/>
      <c r="I9376" s="134"/>
      <c r="J9376" s="123">
        <f>IF(OR(tbl_Metraj22[[#This Row],[TARIH]]="",tbl_Metraj22[[#This Row],[TARIH]]="-"),0,IF(tbl_Metraj22[[#This Row],[YUZDE]]=0,tbl_Metraj22[[#This Row],[METRAJ_BETON]],tbl_Metraj22[[#This Row],[YUZDE]]*tbl_Metraj22[[#This Row],[METRAJ_BETON]]))</f>
        <v>0</v>
      </c>
      <c r="K9376" s="2" t="s">
        <v>23080</v>
      </c>
    </row>
    <row r="9377" spans="1:11" ht="14.25" x14ac:dyDescent="0.2">
      <c r="A9377" s="2" t="s">
        <v>734</v>
      </c>
      <c r="B9377" s="124" t="s">
        <v>10887</v>
      </c>
      <c r="C9377" s="124"/>
      <c r="D9377" s="126">
        <v>2.11</v>
      </c>
      <c r="E9377" s="124" t="s">
        <v>771</v>
      </c>
      <c r="F9377" s="124">
        <v>1</v>
      </c>
      <c r="G9377" s="2" t="s">
        <v>21962</v>
      </c>
      <c r="H9377" s="130"/>
      <c r="I9377" s="134"/>
      <c r="J9377" s="123">
        <f>IF(OR(tbl_Metraj22[[#This Row],[TARIH]]="",tbl_Metraj22[[#This Row],[TARIH]]="-"),0,IF(tbl_Metraj22[[#This Row],[YUZDE]]=0,tbl_Metraj22[[#This Row],[METRAJ_BETON]],tbl_Metraj22[[#This Row],[YUZDE]]*tbl_Metraj22[[#This Row],[METRAJ_BETON]]))</f>
        <v>0</v>
      </c>
      <c r="K9377" s="2" t="s">
        <v>23097</v>
      </c>
    </row>
    <row r="9378" spans="1:11" ht="14.25" x14ac:dyDescent="0.2">
      <c r="A9378" s="2" t="s">
        <v>734</v>
      </c>
      <c r="B9378" s="124" t="s">
        <v>10888</v>
      </c>
      <c r="C9378" s="124"/>
      <c r="D9378" s="126">
        <v>0</v>
      </c>
      <c r="E9378" s="124" t="s">
        <v>771</v>
      </c>
      <c r="F9378" s="124">
        <v>1</v>
      </c>
      <c r="G9378" s="2" t="s">
        <v>21963</v>
      </c>
      <c r="H9378" s="130"/>
      <c r="I9378" s="134"/>
      <c r="J9378" s="123">
        <f>IF(OR(tbl_Metraj22[[#This Row],[TARIH]]="",tbl_Metraj22[[#This Row],[TARIH]]="-"),0,IF(tbl_Metraj22[[#This Row],[YUZDE]]=0,tbl_Metraj22[[#This Row],[METRAJ_BETON]],tbl_Metraj22[[#This Row],[YUZDE]]*tbl_Metraj22[[#This Row],[METRAJ_BETON]]))</f>
        <v>0</v>
      </c>
      <c r="K9378" s="2" t="s">
        <v>24229</v>
      </c>
    </row>
    <row r="9379" spans="1:11" ht="14.25" x14ac:dyDescent="0.2">
      <c r="A9379" s="2" t="s">
        <v>734</v>
      </c>
      <c r="B9379" s="124" t="s">
        <v>10889</v>
      </c>
      <c r="C9379" s="124"/>
      <c r="D9379" s="126">
        <v>1.17</v>
      </c>
      <c r="E9379" s="124" t="s">
        <v>771</v>
      </c>
      <c r="F9379" s="124">
        <v>1</v>
      </c>
      <c r="G9379" s="2" t="s">
        <v>21964</v>
      </c>
      <c r="H9379" s="130"/>
      <c r="I9379" s="134"/>
      <c r="J9379" s="123">
        <f>IF(OR(tbl_Metraj22[[#This Row],[TARIH]]="",tbl_Metraj22[[#This Row],[TARIH]]="-"),0,IF(tbl_Metraj22[[#This Row],[YUZDE]]=0,tbl_Metraj22[[#This Row],[METRAJ_BETON]],tbl_Metraj22[[#This Row],[YUZDE]]*tbl_Metraj22[[#This Row],[METRAJ_BETON]]))</f>
        <v>0</v>
      </c>
      <c r="K9379" s="2" t="s">
        <v>23119</v>
      </c>
    </row>
    <row r="9380" spans="1:11" ht="14.25" x14ac:dyDescent="0.2">
      <c r="A9380" s="2" t="s">
        <v>734</v>
      </c>
      <c r="B9380" s="124" t="s">
        <v>10890</v>
      </c>
      <c r="C9380" s="124"/>
      <c r="D9380" s="126">
        <v>1.1399999999999999</v>
      </c>
      <c r="E9380" s="124" t="s">
        <v>771</v>
      </c>
      <c r="F9380" s="124">
        <v>1</v>
      </c>
      <c r="G9380" s="2" t="s">
        <v>21965</v>
      </c>
      <c r="H9380" s="130"/>
      <c r="I9380" s="134"/>
      <c r="J9380" s="123">
        <f>IF(OR(tbl_Metraj22[[#This Row],[TARIH]]="",tbl_Metraj22[[#This Row],[TARIH]]="-"),0,IF(tbl_Metraj22[[#This Row],[YUZDE]]=0,tbl_Metraj22[[#This Row],[METRAJ_BETON]],tbl_Metraj22[[#This Row],[YUZDE]]*tbl_Metraj22[[#This Row],[METRAJ_BETON]]))</f>
        <v>0</v>
      </c>
      <c r="K9380" s="2" t="s">
        <v>23115</v>
      </c>
    </row>
    <row r="9381" spans="1:11" ht="14.25" x14ac:dyDescent="0.2">
      <c r="A9381" s="2" t="s">
        <v>734</v>
      </c>
      <c r="B9381" s="124" t="s">
        <v>10891</v>
      </c>
      <c r="C9381" s="124"/>
      <c r="D9381" s="126">
        <v>1.23</v>
      </c>
      <c r="E9381" s="124" t="s">
        <v>771</v>
      </c>
      <c r="F9381" s="124">
        <v>1</v>
      </c>
      <c r="G9381" s="2" t="s">
        <v>21966</v>
      </c>
      <c r="H9381" s="130"/>
      <c r="I9381" s="134"/>
      <c r="J9381" s="123">
        <f>IF(OR(tbl_Metraj22[[#This Row],[TARIH]]="",tbl_Metraj22[[#This Row],[TARIH]]="-"),0,IF(tbl_Metraj22[[#This Row],[YUZDE]]=0,tbl_Metraj22[[#This Row],[METRAJ_BETON]],tbl_Metraj22[[#This Row],[YUZDE]]*tbl_Metraj22[[#This Row],[METRAJ_BETON]]))</f>
        <v>0</v>
      </c>
      <c r="K9381" s="2" t="s">
        <v>23113</v>
      </c>
    </row>
    <row r="9382" spans="1:11" ht="14.25" x14ac:dyDescent="0.2">
      <c r="A9382" s="2" t="s">
        <v>734</v>
      </c>
      <c r="B9382" s="124" t="s">
        <v>10892</v>
      </c>
      <c r="C9382" s="124"/>
      <c r="D9382" s="126">
        <v>0.97</v>
      </c>
      <c r="E9382" s="124" t="s">
        <v>771</v>
      </c>
      <c r="F9382" s="124">
        <v>1</v>
      </c>
      <c r="G9382" s="2" t="s">
        <v>21967</v>
      </c>
      <c r="H9382" s="130"/>
      <c r="I9382" s="134"/>
      <c r="J9382" s="123">
        <f>IF(OR(tbl_Metraj22[[#This Row],[TARIH]]="",tbl_Metraj22[[#This Row],[TARIH]]="-"),0,IF(tbl_Metraj22[[#This Row],[YUZDE]]=0,tbl_Metraj22[[#This Row],[METRAJ_BETON]],tbl_Metraj22[[#This Row],[YUZDE]]*tbl_Metraj22[[#This Row],[METRAJ_BETON]]))</f>
        <v>0</v>
      </c>
      <c r="K9382" s="2" t="s">
        <v>23112</v>
      </c>
    </row>
    <row r="9383" spans="1:11" ht="14.25" x14ac:dyDescent="0.2">
      <c r="A9383" s="2" t="s">
        <v>734</v>
      </c>
      <c r="B9383" s="124" t="s">
        <v>10893</v>
      </c>
      <c r="C9383" s="124"/>
      <c r="D9383" s="126">
        <v>1.17</v>
      </c>
      <c r="E9383" s="124" t="s">
        <v>771</v>
      </c>
      <c r="F9383" s="124">
        <v>1</v>
      </c>
      <c r="G9383" s="2" t="s">
        <v>21968</v>
      </c>
      <c r="H9383" s="130"/>
      <c r="I9383" s="134"/>
      <c r="J9383" s="123">
        <f>IF(OR(tbl_Metraj22[[#This Row],[TARIH]]="",tbl_Metraj22[[#This Row],[TARIH]]="-"),0,IF(tbl_Metraj22[[#This Row],[YUZDE]]=0,tbl_Metraj22[[#This Row],[METRAJ_BETON]],tbl_Metraj22[[#This Row],[YUZDE]]*tbl_Metraj22[[#This Row],[METRAJ_BETON]]))</f>
        <v>0</v>
      </c>
      <c r="K9383" s="2" t="s">
        <v>24254</v>
      </c>
    </row>
    <row r="9384" spans="1:11" ht="14.25" x14ac:dyDescent="0.2">
      <c r="A9384" s="2" t="s">
        <v>734</v>
      </c>
      <c r="B9384" s="124" t="s">
        <v>10894</v>
      </c>
      <c r="C9384" s="124"/>
      <c r="D9384" s="126">
        <v>1.25</v>
      </c>
      <c r="E9384" s="124" t="s">
        <v>771</v>
      </c>
      <c r="F9384" s="124">
        <v>1</v>
      </c>
      <c r="G9384" s="2" t="s">
        <v>21969</v>
      </c>
      <c r="H9384" s="130"/>
      <c r="I9384" s="134"/>
      <c r="J9384" s="123">
        <f>IF(OR(tbl_Metraj22[[#This Row],[TARIH]]="",tbl_Metraj22[[#This Row],[TARIH]]="-"),0,IF(tbl_Metraj22[[#This Row],[YUZDE]]=0,tbl_Metraj22[[#This Row],[METRAJ_BETON]],tbl_Metraj22[[#This Row],[YUZDE]]*tbl_Metraj22[[#This Row],[METRAJ_BETON]]))</f>
        <v>0</v>
      </c>
      <c r="K9384" s="2" t="s">
        <v>24208</v>
      </c>
    </row>
    <row r="9385" spans="1:11" ht="14.25" x14ac:dyDescent="0.2">
      <c r="A9385" s="2" t="s">
        <v>734</v>
      </c>
      <c r="B9385" s="124" t="s">
        <v>10895</v>
      </c>
      <c r="C9385" s="124"/>
      <c r="D9385" s="126">
        <v>1.3</v>
      </c>
      <c r="E9385" s="124" t="s">
        <v>771</v>
      </c>
      <c r="F9385" s="124">
        <v>1</v>
      </c>
      <c r="G9385" s="2" t="s">
        <v>21970</v>
      </c>
      <c r="H9385" s="130"/>
      <c r="I9385" s="134"/>
      <c r="J9385" s="123">
        <f>IF(OR(tbl_Metraj22[[#This Row],[TARIH]]="",tbl_Metraj22[[#This Row],[TARIH]]="-"),0,IF(tbl_Metraj22[[#This Row],[YUZDE]]=0,tbl_Metraj22[[#This Row],[METRAJ_BETON]],tbl_Metraj22[[#This Row],[YUZDE]]*tbl_Metraj22[[#This Row],[METRAJ_BETON]]))</f>
        <v>0</v>
      </c>
      <c r="K9385" s="2" t="s">
        <v>23734</v>
      </c>
    </row>
    <row r="9386" spans="1:11" ht="14.25" x14ac:dyDescent="0.2">
      <c r="A9386" s="2" t="s">
        <v>734</v>
      </c>
      <c r="B9386" s="124" t="s">
        <v>10896</v>
      </c>
      <c r="C9386" s="124"/>
      <c r="D9386" s="126">
        <v>0.36</v>
      </c>
      <c r="E9386" s="124" t="s">
        <v>771</v>
      </c>
      <c r="F9386" s="124">
        <v>1</v>
      </c>
      <c r="G9386" s="2" t="s">
        <v>21971</v>
      </c>
      <c r="H9386" s="130"/>
      <c r="I9386" s="134"/>
      <c r="J9386" s="123">
        <f>IF(OR(tbl_Metraj22[[#This Row],[TARIH]]="",tbl_Metraj22[[#This Row],[TARIH]]="-"),0,IF(tbl_Metraj22[[#This Row],[YUZDE]]=0,tbl_Metraj22[[#This Row],[METRAJ_BETON]],tbl_Metraj22[[#This Row],[YUZDE]]*tbl_Metraj22[[#This Row],[METRAJ_BETON]]))</f>
        <v>0</v>
      </c>
      <c r="K9386" s="2" t="s">
        <v>24249</v>
      </c>
    </row>
    <row r="9387" spans="1:11" ht="14.25" x14ac:dyDescent="0.2">
      <c r="A9387" s="2" t="s">
        <v>734</v>
      </c>
      <c r="B9387" s="124" t="s">
        <v>10897</v>
      </c>
      <c r="C9387" s="124"/>
      <c r="D9387" s="126">
        <v>1.0900000000000001</v>
      </c>
      <c r="E9387" s="124" t="s">
        <v>771</v>
      </c>
      <c r="F9387" s="124">
        <v>1</v>
      </c>
      <c r="G9387" s="2" t="s">
        <v>21972</v>
      </c>
      <c r="H9387" s="130"/>
      <c r="I9387" s="134"/>
      <c r="J9387" s="123">
        <f>IF(OR(tbl_Metraj22[[#This Row],[TARIH]]="",tbl_Metraj22[[#This Row],[TARIH]]="-"),0,IF(tbl_Metraj22[[#This Row],[YUZDE]]=0,tbl_Metraj22[[#This Row],[METRAJ_BETON]],tbl_Metraj22[[#This Row],[YUZDE]]*tbl_Metraj22[[#This Row],[METRAJ_BETON]]))</f>
        <v>0</v>
      </c>
      <c r="K9387" s="2" t="s">
        <v>24250</v>
      </c>
    </row>
    <row r="9388" spans="1:11" ht="14.25" x14ac:dyDescent="0.2">
      <c r="A9388" s="2" t="s">
        <v>734</v>
      </c>
      <c r="B9388" s="124" t="s">
        <v>10898</v>
      </c>
      <c r="C9388" s="124"/>
      <c r="D9388" s="126">
        <v>0.86</v>
      </c>
      <c r="E9388" s="124" t="s">
        <v>771</v>
      </c>
      <c r="F9388" s="124">
        <v>1</v>
      </c>
      <c r="G9388" s="2" t="s">
        <v>21973</v>
      </c>
      <c r="H9388" s="130"/>
      <c r="I9388" s="134"/>
      <c r="J9388" s="123">
        <f>IF(OR(tbl_Metraj22[[#This Row],[TARIH]]="",tbl_Metraj22[[#This Row],[TARIH]]="-"),0,IF(tbl_Metraj22[[#This Row],[YUZDE]]=0,tbl_Metraj22[[#This Row],[METRAJ_BETON]],tbl_Metraj22[[#This Row],[YUZDE]]*tbl_Metraj22[[#This Row],[METRAJ_BETON]]))</f>
        <v>0</v>
      </c>
      <c r="K9388" s="2" t="s">
        <v>24251</v>
      </c>
    </row>
    <row r="9389" spans="1:11" ht="14.25" x14ac:dyDescent="0.2">
      <c r="A9389" s="2" t="s">
        <v>734</v>
      </c>
      <c r="B9389" s="124" t="s">
        <v>10899</v>
      </c>
      <c r="C9389" s="124"/>
      <c r="D9389" s="126">
        <v>0.91</v>
      </c>
      <c r="E9389" s="124" t="s">
        <v>771</v>
      </c>
      <c r="F9389" s="124">
        <v>1</v>
      </c>
      <c r="G9389" s="2" t="s">
        <v>21974</v>
      </c>
      <c r="H9389" s="130"/>
      <c r="I9389" s="134"/>
      <c r="J9389" s="123">
        <f>IF(OR(tbl_Metraj22[[#This Row],[TARIH]]="",tbl_Metraj22[[#This Row],[TARIH]]="-"),0,IF(tbl_Metraj22[[#This Row],[YUZDE]]=0,tbl_Metraj22[[#This Row],[METRAJ_BETON]],tbl_Metraj22[[#This Row],[YUZDE]]*tbl_Metraj22[[#This Row],[METRAJ_BETON]]))</f>
        <v>0</v>
      </c>
      <c r="K9389" s="2" t="s">
        <v>24253</v>
      </c>
    </row>
    <row r="9390" spans="1:11" ht="14.25" x14ac:dyDescent="0.2">
      <c r="A9390" s="2" t="s">
        <v>734</v>
      </c>
      <c r="B9390" s="124" t="s">
        <v>10900</v>
      </c>
      <c r="C9390" s="124"/>
      <c r="D9390" s="126">
        <v>0.6</v>
      </c>
      <c r="E9390" s="124" t="s">
        <v>771</v>
      </c>
      <c r="F9390" s="124">
        <v>1</v>
      </c>
      <c r="G9390" s="2" t="s">
        <v>21975</v>
      </c>
      <c r="H9390" s="130"/>
      <c r="I9390" s="134"/>
      <c r="J9390" s="123">
        <f>IF(OR(tbl_Metraj22[[#This Row],[TARIH]]="",tbl_Metraj22[[#This Row],[TARIH]]="-"),0,IF(tbl_Metraj22[[#This Row],[YUZDE]]=0,tbl_Metraj22[[#This Row],[METRAJ_BETON]],tbl_Metraj22[[#This Row],[YUZDE]]*tbl_Metraj22[[#This Row],[METRAJ_BETON]]))</f>
        <v>0</v>
      </c>
      <c r="K9390" s="2" t="s">
        <v>24252</v>
      </c>
    </row>
    <row r="9391" spans="1:11" ht="14.25" x14ac:dyDescent="0.2">
      <c r="A9391" s="2" t="s">
        <v>734</v>
      </c>
      <c r="B9391" s="124" t="s">
        <v>10901</v>
      </c>
      <c r="C9391" s="124"/>
      <c r="D9391" s="126">
        <v>1.99</v>
      </c>
      <c r="E9391" s="124" t="s">
        <v>771</v>
      </c>
      <c r="F9391" s="124">
        <v>1</v>
      </c>
      <c r="G9391" s="2" t="s">
        <v>21976</v>
      </c>
      <c r="H9391" s="130"/>
      <c r="I9391" s="134"/>
      <c r="J9391" s="123">
        <f>IF(OR(tbl_Metraj22[[#This Row],[TARIH]]="",tbl_Metraj22[[#This Row],[TARIH]]="-"),0,IF(tbl_Metraj22[[#This Row],[YUZDE]]=0,tbl_Metraj22[[#This Row],[METRAJ_BETON]],tbl_Metraj22[[#This Row],[YUZDE]]*tbl_Metraj22[[#This Row],[METRAJ_BETON]]))</f>
        <v>0</v>
      </c>
      <c r="K9391" s="2" t="s">
        <v>23737</v>
      </c>
    </row>
    <row r="9392" spans="1:11" ht="14.25" x14ac:dyDescent="0.2">
      <c r="A9392" s="2" t="s">
        <v>734</v>
      </c>
      <c r="B9392" s="124" t="s">
        <v>10902</v>
      </c>
      <c r="C9392" s="124"/>
      <c r="D9392" s="126">
        <v>1.1499999999999999</v>
      </c>
      <c r="E9392" s="124" t="s">
        <v>771</v>
      </c>
      <c r="F9392" s="124">
        <v>1</v>
      </c>
      <c r="G9392" s="2" t="s">
        <v>21977</v>
      </c>
      <c r="H9392" s="130"/>
      <c r="I9392" s="134"/>
      <c r="J9392" s="123">
        <f>IF(OR(tbl_Metraj22[[#This Row],[TARIH]]="",tbl_Metraj22[[#This Row],[TARIH]]="-"),0,IF(tbl_Metraj22[[#This Row],[YUZDE]]=0,tbl_Metraj22[[#This Row],[METRAJ_BETON]],tbl_Metraj22[[#This Row],[YUZDE]]*tbl_Metraj22[[#This Row],[METRAJ_BETON]]))</f>
        <v>0</v>
      </c>
      <c r="K9392" s="2" t="s">
        <v>24255</v>
      </c>
    </row>
    <row r="9393" spans="1:11" ht="14.25" x14ac:dyDescent="0.2">
      <c r="A9393" s="2" t="s">
        <v>734</v>
      </c>
      <c r="B9393" s="124" t="s">
        <v>10903</v>
      </c>
      <c r="C9393" s="124"/>
      <c r="D9393" s="126">
        <v>0.45</v>
      </c>
      <c r="E9393" s="124" t="s">
        <v>771</v>
      </c>
      <c r="F9393" s="124">
        <v>1</v>
      </c>
      <c r="G9393" s="2" t="s">
        <v>21978</v>
      </c>
      <c r="H9393" s="130"/>
      <c r="I9393" s="134"/>
      <c r="J9393" s="123">
        <f>IF(OR(tbl_Metraj22[[#This Row],[TARIH]]="",tbl_Metraj22[[#This Row],[TARIH]]="-"),0,IF(tbl_Metraj22[[#This Row],[YUZDE]]=0,tbl_Metraj22[[#This Row],[METRAJ_BETON]],tbl_Metraj22[[#This Row],[YUZDE]]*tbl_Metraj22[[#This Row],[METRAJ_BETON]]))</f>
        <v>0</v>
      </c>
      <c r="K9393" s="2" t="s">
        <v>23744</v>
      </c>
    </row>
    <row r="9394" spans="1:11" ht="14.25" x14ac:dyDescent="0.2">
      <c r="A9394" s="2" t="s">
        <v>734</v>
      </c>
      <c r="B9394" s="124" t="s">
        <v>10904</v>
      </c>
      <c r="C9394" s="124"/>
      <c r="D9394" s="126">
        <v>1.5</v>
      </c>
      <c r="E9394" s="124" t="s">
        <v>771</v>
      </c>
      <c r="F9394" s="124">
        <v>1</v>
      </c>
      <c r="G9394" s="2" t="s">
        <v>21979</v>
      </c>
      <c r="H9394" s="130"/>
      <c r="I9394" s="134"/>
      <c r="J9394" s="123">
        <f>IF(OR(tbl_Metraj22[[#This Row],[TARIH]]="",tbl_Metraj22[[#This Row],[TARIH]]="-"),0,IF(tbl_Metraj22[[#This Row],[YUZDE]]=0,tbl_Metraj22[[#This Row],[METRAJ_BETON]],tbl_Metraj22[[#This Row],[YUZDE]]*tbl_Metraj22[[#This Row],[METRAJ_BETON]]))</f>
        <v>0</v>
      </c>
      <c r="K9394" s="2" t="s">
        <v>24257</v>
      </c>
    </row>
    <row r="9395" spans="1:11" ht="14.25" x14ac:dyDescent="0.2">
      <c r="A9395" s="2" t="s">
        <v>734</v>
      </c>
      <c r="B9395" s="124" t="s">
        <v>10905</v>
      </c>
      <c r="C9395" s="124"/>
      <c r="D9395" s="126">
        <v>1.1399999999999999</v>
      </c>
      <c r="E9395" s="124" t="s">
        <v>771</v>
      </c>
      <c r="F9395" s="124">
        <v>1</v>
      </c>
      <c r="G9395" s="2" t="s">
        <v>21980</v>
      </c>
      <c r="H9395" s="130"/>
      <c r="I9395" s="134"/>
      <c r="J9395" s="123">
        <f>IF(OR(tbl_Metraj22[[#This Row],[TARIH]]="",tbl_Metraj22[[#This Row],[TARIH]]="-"),0,IF(tbl_Metraj22[[#This Row],[YUZDE]]=0,tbl_Metraj22[[#This Row],[METRAJ_BETON]],tbl_Metraj22[[#This Row],[YUZDE]]*tbl_Metraj22[[#This Row],[METRAJ_BETON]]))</f>
        <v>0</v>
      </c>
      <c r="K9395" s="2" t="s">
        <v>24256</v>
      </c>
    </row>
    <row r="9396" spans="1:11" ht="14.25" x14ac:dyDescent="0.2">
      <c r="A9396" s="2" t="s">
        <v>734</v>
      </c>
      <c r="B9396" s="124" t="s">
        <v>10906</v>
      </c>
      <c r="C9396" s="124"/>
      <c r="D9396" s="126">
        <v>0.78</v>
      </c>
      <c r="E9396" s="124" t="s">
        <v>771</v>
      </c>
      <c r="F9396" s="124">
        <v>1</v>
      </c>
      <c r="G9396" s="2" t="s">
        <v>21981</v>
      </c>
      <c r="H9396" s="130"/>
      <c r="I9396" s="134"/>
      <c r="J9396" s="123">
        <f>IF(OR(tbl_Metraj22[[#This Row],[TARIH]]="",tbl_Metraj22[[#This Row],[TARIH]]="-"),0,IF(tbl_Metraj22[[#This Row],[YUZDE]]=0,tbl_Metraj22[[#This Row],[METRAJ_BETON]],tbl_Metraj22[[#This Row],[YUZDE]]*tbl_Metraj22[[#This Row],[METRAJ_BETON]]))</f>
        <v>0</v>
      </c>
      <c r="K9396" s="2" t="s">
        <v>23076</v>
      </c>
    </row>
    <row r="9397" spans="1:11" ht="14.25" x14ac:dyDescent="0.2">
      <c r="A9397" s="2" t="s">
        <v>734</v>
      </c>
      <c r="B9397" s="124" t="s">
        <v>10907</v>
      </c>
      <c r="C9397" s="124"/>
      <c r="D9397" s="126">
        <v>1.22</v>
      </c>
      <c r="E9397" s="124" t="s">
        <v>771</v>
      </c>
      <c r="F9397" s="124">
        <v>1</v>
      </c>
      <c r="G9397" s="2" t="s">
        <v>21982</v>
      </c>
      <c r="H9397" s="130"/>
      <c r="I9397" s="134"/>
      <c r="J9397" s="123">
        <f>IF(OR(tbl_Metraj22[[#This Row],[TARIH]]="",tbl_Metraj22[[#This Row],[TARIH]]="-"),0,IF(tbl_Metraj22[[#This Row],[YUZDE]]=0,tbl_Metraj22[[#This Row],[METRAJ_BETON]],tbl_Metraj22[[#This Row],[YUZDE]]*tbl_Metraj22[[#This Row],[METRAJ_BETON]]))</f>
        <v>0</v>
      </c>
      <c r="K9397" s="2" t="s">
        <v>23070</v>
      </c>
    </row>
    <row r="9398" spans="1:11" ht="14.25" x14ac:dyDescent="0.2">
      <c r="A9398" s="2" t="s">
        <v>734</v>
      </c>
      <c r="B9398" s="124" t="s">
        <v>10908</v>
      </c>
      <c r="C9398" s="124"/>
      <c r="D9398" s="126">
        <v>0.95</v>
      </c>
      <c r="E9398" s="124" t="s">
        <v>771</v>
      </c>
      <c r="F9398" s="124">
        <v>1</v>
      </c>
      <c r="G9398" s="2" t="s">
        <v>21983</v>
      </c>
      <c r="H9398" s="130"/>
      <c r="I9398" s="134"/>
      <c r="J9398" s="123">
        <f>IF(OR(tbl_Metraj22[[#This Row],[TARIH]]="",tbl_Metraj22[[#This Row],[TARIH]]="-"),0,IF(tbl_Metraj22[[#This Row],[YUZDE]]=0,tbl_Metraj22[[#This Row],[METRAJ_BETON]],tbl_Metraj22[[#This Row],[YUZDE]]*tbl_Metraj22[[#This Row],[METRAJ_BETON]]))</f>
        <v>0</v>
      </c>
      <c r="K9398" s="2" t="s">
        <v>23068</v>
      </c>
    </row>
    <row r="9399" spans="1:11" ht="14.25" x14ac:dyDescent="0.2">
      <c r="A9399" s="2" t="s">
        <v>734</v>
      </c>
      <c r="B9399" s="124" t="s">
        <v>10909</v>
      </c>
      <c r="C9399" s="124"/>
      <c r="D9399" s="126">
        <v>0.82</v>
      </c>
      <c r="E9399" s="124" t="s">
        <v>771</v>
      </c>
      <c r="F9399" s="124">
        <v>1</v>
      </c>
      <c r="G9399" s="2" t="s">
        <v>21984</v>
      </c>
      <c r="H9399" s="130"/>
      <c r="I9399" s="134"/>
      <c r="J9399" s="123">
        <f>IF(OR(tbl_Metraj22[[#This Row],[TARIH]]="",tbl_Metraj22[[#This Row],[TARIH]]="-"),0,IF(tbl_Metraj22[[#This Row],[YUZDE]]=0,tbl_Metraj22[[#This Row],[METRAJ_BETON]],tbl_Metraj22[[#This Row],[YUZDE]]*tbl_Metraj22[[#This Row],[METRAJ_BETON]]))</f>
        <v>0</v>
      </c>
      <c r="K9399" s="2" t="s">
        <v>23090</v>
      </c>
    </row>
    <row r="9400" spans="1:11" ht="14.25" x14ac:dyDescent="0.2">
      <c r="A9400" s="2" t="s">
        <v>734</v>
      </c>
      <c r="B9400" s="124" t="s">
        <v>10910</v>
      </c>
      <c r="C9400" s="124"/>
      <c r="D9400" s="126">
        <v>0.78</v>
      </c>
      <c r="E9400" s="124" t="s">
        <v>771</v>
      </c>
      <c r="F9400" s="124">
        <v>1</v>
      </c>
      <c r="G9400" s="2" t="s">
        <v>21985</v>
      </c>
      <c r="H9400" s="130"/>
      <c r="I9400" s="134"/>
      <c r="J9400" s="123">
        <f>IF(OR(tbl_Metraj22[[#This Row],[TARIH]]="",tbl_Metraj22[[#This Row],[TARIH]]="-"),0,IF(tbl_Metraj22[[#This Row],[YUZDE]]=0,tbl_Metraj22[[#This Row],[METRAJ_BETON]],tbl_Metraj22[[#This Row],[YUZDE]]*tbl_Metraj22[[#This Row],[METRAJ_BETON]]))</f>
        <v>0</v>
      </c>
      <c r="K9400" s="2" t="s">
        <v>24247</v>
      </c>
    </row>
    <row r="9401" spans="1:11" ht="14.25" x14ac:dyDescent="0.2">
      <c r="A9401" s="2" t="s">
        <v>734</v>
      </c>
      <c r="B9401" s="124" t="s">
        <v>10911</v>
      </c>
      <c r="C9401" s="124"/>
      <c r="D9401" s="126">
        <v>0.9</v>
      </c>
      <c r="E9401" s="124" t="s">
        <v>771</v>
      </c>
      <c r="F9401" s="124">
        <v>1</v>
      </c>
      <c r="G9401" s="2" t="s">
        <v>21986</v>
      </c>
      <c r="H9401" s="130"/>
      <c r="I9401" s="134"/>
      <c r="J9401" s="123">
        <f>IF(OR(tbl_Metraj22[[#This Row],[TARIH]]="",tbl_Metraj22[[#This Row],[TARIH]]="-"),0,IF(tbl_Metraj22[[#This Row],[YUZDE]]=0,tbl_Metraj22[[#This Row],[METRAJ_BETON]],tbl_Metraj22[[#This Row],[YUZDE]]*tbl_Metraj22[[#This Row],[METRAJ_BETON]]))</f>
        <v>0</v>
      </c>
      <c r="K9401" s="2" t="s">
        <v>24248</v>
      </c>
    </row>
    <row r="9402" spans="1:11" ht="14.25" x14ac:dyDescent="0.2">
      <c r="A9402" s="2" t="s">
        <v>734</v>
      </c>
      <c r="B9402" s="124" t="s">
        <v>10912</v>
      </c>
      <c r="C9402" s="124"/>
      <c r="D9402" s="126">
        <v>0.2</v>
      </c>
      <c r="E9402" s="124" t="s">
        <v>771</v>
      </c>
      <c r="F9402" s="124">
        <v>1</v>
      </c>
      <c r="G9402" s="2" t="s">
        <v>21987</v>
      </c>
      <c r="H9402" s="130"/>
      <c r="I9402" s="134"/>
      <c r="J9402" s="123">
        <f>IF(OR(tbl_Metraj22[[#This Row],[TARIH]]="",tbl_Metraj22[[#This Row],[TARIH]]="-"),0,IF(tbl_Metraj22[[#This Row],[YUZDE]]=0,tbl_Metraj22[[#This Row],[METRAJ_BETON]],tbl_Metraj22[[#This Row],[YUZDE]]*tbl_Metraj22[[#This Row],[METRAJ_BETON]]))</f>
        <v>0</v>
      </c>
      <c r="K9402" s="2" t="s">
        <v>24244</v>
      </c>
    </row>
    <row r="9403" spans="1:11" ht="14.25" x14ac:dyDescent="0.2">
      <c r="A9403" s="2" t="s">
        <v>734</v>
      </c>
      <c r="B9403" s="124" t="s">
        <v>10913</v>
      </c>
      <c r="C9403" s="124"/>
      <c r="D9403" s="126">
        <v>0.24</v>
      </c>
      <c r="E9403" s="124" t="s">
        <v>771</v>
      </c>
      <c r="F9403" s="124">
        <v>1</v>
      </c>
      <c r="G9403" s="2" t="s">
        <v>21988</v>
      </c>
      <c r="H9403" s="130"/>
      <c r="I9403" s="134"/>
      <c r="J9403" s="123">
        <f>IF(OR(tbl_Metraj22[[#This Row],[TARIH]]="",tbl_Metraj22[[#This Row],[TARIH]]="-"),0,IF(tbl_Metraj22[[#This Row],[YUZDE]]=0,tbl_Metraj22[[#This Row],[METRAJ_BETON]],tbl_Metraj22[[#This Row],[YUZDE]]*tbl_Metraj22[[#This Row],[METRAJ_BETON]]))</f>
        <v>0</v>
      </c>
      <c r="K9403" s="2" t="s">
        <v>23073</v>
      </c>
    </row>
    <row r="9404" spans="1:11" ht="14.25" x14ac:dyDescent="0.2">
      <c r="A9404" s="2" t="s">
        <v>734</v>
      </c>
      <c r="B9404" s="124" t="s">
        <v>10914</v>
      </c>
      <c r="C9404" s="124"/>
      <c r="D9404" s="126">
        <v>0.22</v>
      </c>
      <c r="E9404" s="124" t="s">
        <v>771</v>
      </c>
      <c r="F9404" s="124">
        <v>1</v>
      </c>
      <c r="G9404" s="2" t="s">
        <v>21989</v>
      </c>
      <c r="H9404" s="130"/>
      <c r="I9404" s="134"/>
      <c r="J9404" s="123">
        <f>IF(OR(tbl_Metraj22[[#This Row],[TARIH]]="",tbl_Metraj22[[#This Row],[TARIH]]="-"),0,IF(tbl_Metraj22[[#This Row],[YUZDE]]=0,tbl_Metraj22[[#This Row],[METRAJ_BETON]],tbl_Metraj22[[#This Row],[YUZDE]]*tbl_Metraj22[[#This Row],[METRAJ_BETON]]))</f>
        <v>0</v>
      </c>
      <c r="K9404" s="2" t="s">
        <v>23107</v>
      </c>
    </row>
    <row r="9405" spans="1:11" ht="14.25" x14ac:dyDescent="0.2">
      <c r="A9405" s="2" t="s">
        <v>734</v>
      </c>
      <c r="B9405" s="124" t="s">
        <v>10915</v>
      </c>
      <c r="C9405" s="124"/>
      <c r="D9405" s="126">
        <v>0.44</v>
      </c>
      <c r="E9405" s="124" t="s">
        <v>771</v>
      </c>
      <c r="F9405" s="124">
        <v>1</v>
      </c>
      <c r="G9405" s="2" t="s">
        <v>21990</v>
      </c>
      <c r="H9405" s="130"/>
      <c r="I9405" s="134"/>
      <c r="J9405" s="123">
        <f>IF(OR(tbl_Metraj22[[#This Row],[TARIH]]="",tbl_Metraj22[[#This Row],[TARIH]]="-"),0,IF(tbl_Metraj22[[#This Row],[YUZDE]]=0,tbl_Metraj22[[#This Row],[METRAJ_BETON]],tbl_Metraj22[[#This Row],[YUZDE]]*tbl_Metraj22[[#This Row],[METRAJ_BETON]]))</f>
        <v>0</v>
      </c>
      <c r="K9405" s="2" t="s">
        <v>23071</v>
      </c>
    </row>
    <row r="9406" spans="1:11" ht="14.25" x14ac:dyDescent="0.2">
      <c r="A9406" s="2" t="s">
        <v>734</v>
      </c>
      <c r="B9406" s="124" t="s">
        <v>10916</v>
      </c>
      <c r="C9406" s="124"/>
      <c r="D9406" s="126">
        <v>0.18</v>
      </c>
      <c r="E9406" s="124" t="s">
        <v>771</v>
      </c>
      <c r="F9406" s="124">
        <v>1</v>
      </c>
      <c r="G9406" s="2" t="s">
        <v>21991</v>
      </c>
      <c r="H9406" s="130"/>
      <c r="I9406" s="134"/>
      <c r="J9406" s="123">
        <f>IF(OR(tbl_Metraj22[[#This Row],[TARIH]]="",tbl_Metraj22[[#This Row],[TARIH]]="-"),0,IF(tbl_Metraj22[[#This Row],[YUZDE]]=0,tbl_Metraj22[[#This Row],[METRAJ_BETON]],tbl_Metraj22[[#This Row],[YUZDE]]*tbl_Metraj22[[#This Row],[METRAJ_BETON]]))</f>
        <v>0</v>
      </c>
      <c r="K9406" s="2" t="s">
        <v>23082</v>
      </c>
    </row>
    <row r="9407" spans="1:11" ht="14.25" x14ac:dyDescent="0.2">
      <c r="A9407" s="2" t="s">
        <v>734</v>
      </c>
      <c r="B9407" s="124" t="s">
        <v>10917</v>
      </c>
      <c r="C9407" s="124"/>
      <c r="D9407" s="126">
        <v>0.3</v>
      </c>
      <c r="E9407" s="124" t="s">
        <v>771</v>
      </c>
      <c r="F9407" s="124">
        <v>1</v>
      </c>
      <c r="G9407" s="2" t="s">
        <v>21992</v>
      </c>
      <c r="H9407" s="130"/>
      <c r="I9407" s="134"/>
      <c r="J9407" s="123">
        <f>IF(OR(tbl_Metraj22[[#This Row],[TARIH]]="",tbl_Metraj22[[#This Row],[TARIH]]="-"),0,IF(tbl_Metraj22[[#This Row],[YUZDE]]=0,tbl_Metraj22[[#This Row],[METRAJ_BETON]],tbl_Metraj22[[#This Row],[YUZDE]]*tbl_Metraj22[[#This Row],[METRAJ_BETON]]))</f>
        <v>0</v>
      </c>
      <c r="K9407" s="2" t="s">
        <v>23075</v>
      </c>
    </row>
    <row r="9408" spans="1:11" ht="14.25" x14ac:dyDescent="0.2">
      <c r="A9408" s="2" t="s">
        <v>734</v>
      </c>
      <c r="B9408" s="124" t="s">
        <v>10918</v>
      </c>
      <c r="C9408" s="124"/>
      <c r="D9408" s="126">
        <v>0.24</v>
      </c>
      <c r="E9408" s="124" t="s">
        <v>771</v>
      </c>
      <c r="F9408" s="124">
        <v>1</v>
      </c>
      <c r="G9408" s="2" t="s">
        <v>21993</v>
      </c>
      <c r="H9408" s="130"/>
      <c r="I9408" s="134"/>
      <c r="J9408" s="123">
        <f>IF(OR(tbl_Metraj22[[#This Row],[TARIH]]="",tbl_Metraj22[[#This Row],[TARIH]]="-"),0,IF(tbl_Metraj22[[#This Row],[YUZDE]]=0,tbl_Metraj22[[#This Row],[METRAJ_BETON]],tbl_Metraj22[[#This Row],[YUZDE]]*tbl_Metraj22[[#This Row],[METRAJ_BETON]]))</f>
        <v>0</v>
      </c>
      <c r="K9408" s="2" t="s">
        <v>23105</v>
      </c>
    </row>
    <row r="9409" spans="1:11" ht="14.25" x14ac:dyDescent="0.2">
      <c r="A9409" s="2" t="s">
        <v>734</v>
      </c>
      <c r="B9409" s="124" t="s">
        <v>10919</v>
      </c>
      <c r="C9409" s="124"/>
      <c r="D9409" s="126">
        <v>0.49</v>
      </c>
      <c r="E9409" s="124" t="s">
        <v>771</v>
      </c>
      <c r="F9409" s="124">
        <v>1</v>
      </c>
      <c r="G9409" s="2" t="s">
        <v>21994</v>
      </c>
      <c r="H9409" s="130"/>
      <c r="I9409" s="134"/>
      <c r="J9409" s="123">
        <f>IF(OR(tbl_Metraj22[[#This Row],[TARIH]]="",tbl_Metraj22[[#This Row],[TARIH]]="-"),0,IF(tbl_Metraj22[[#This Row],[YUZDE]]=0,tbl_Metraj22[[#This Row],[METRAJ_BETON]],tbl_Metraj22[[#This Row],[YUZDE]]*tbl_Metraj22[[#This Row],[METRAJ_BETON]]))</f>
        <v>0</v>
      </c>
      <c r="K9409" s="2" t="s">
        <v>23104</v>
      </c>
    </row>
    <row r="9410" spans="1:11" ht="14.25" x14ac:dyDescent="0.2">
      <c r="A9410" s="2" t="s">
        <v>734</v>
      </c>
      <c r="B9410" s="124" t="s">
        <v>10920</v>
      </c>
      <c r="C9410" s="124"/>
      <c r="D9410" s="126">
        <v>0.21</v>
      </c>
      <c r="E9410" s="124" t="s">
        <v>771</v>
      </c>
      <c r="F9410" s="124">
        <v>1</v>
      </c>
      <c r="G9410" s="2" t="s">
        <v>21995</v>
      </c>
      <c r="H9410" s="130"/>
      <c r="I9410" s="134"/>
      <c r="J9410" s="123">
        <f>IF(OR(tbl_Metraj22[[#This Row],[TARIH]]="",tbl_Metraj22[[#This Row],[TARIH]]="-"),0,IF(tbl_Metraj22[[#This Row],[YUZDE]]=0,tbl_Metraj22[[#This Row],[METRAJ_BETON]],tbl_Metraj22[[#This Row],[YUZDE]]*tbl_Metraj22[[#This Row],[METRAJ_BETON]]))</f>
        <v>0</v>
      </c>
      <c r="K9410" s="2" t="s">
        <v>23118</v>
      </c>
    </row>
    <row r="9411" spans="1:11" ht="14.25" x14ac:dyDescent="0.2">
      <c r="A9411" s="2" t="s">
        <v>734</v>
      </c>
      <c r="B9411" s="124" t="s">
        <v>10921</v>
      </c>
      <c r="C9411" s="124"/>
      <c r="D9411" s="126">
        <v>0.38</v>
      </c>
      <c r="E9411" s="124" t="s">
        <v>771</v>
      </c>
      <c r="F9411" s="124">
        <v>1</v>
      </c>
      <c r="G9411" s="2" t="s">
        <v>21996</v>
      </c>
      <c r="H9411" s="130"/>
      <c r="I9411" s="134"/>
      <c r="J9411" s="123">
        <f>IF(OR(tbl_Metraj22[[#This Row],[TARIH]]="",tbl_Metraj22[[#This Row],[TARIH]]="-"),0,IF(tbl_Metraj22[[#This Row],[YUZDE]]=0,tbl_Metraj22[[#This Row],[METRAJ_BETON]],tbl_Metraj22[[#This Row],[YUZDE]]*tbl_Metraj22[[#This Row],[METRAJ_BETON]]))</f>
        <v>0</v>
      </c>
      <c r="K9411" s="2" t="s">
        <v>23054</v>
      </c>
    </row>
    <row r="9412" spans="1:11" ht="14.25" x14ac:dyDescent="0.2">
      <c r="A9412" s="2" t="s">
        <v>734</v>
      </c>
      <c r="B9412" s="124" t="s">
        <v>10922</v>
      </c>
      <c r="C9412" s="124"/>
      <c r="D9412" s="126">
        <v>0.41</v>
      </c>
      <c r="E9412" s="124" t="s">
        <v>771</v>
      </c>
      <c r="F9412" s="124">
        <v>1</v>
      </c>
      <c r="G9412" s="2" t="s">
        <v>21997</v>
      </c>
      <c r="H9412" s="130"/>
      <c r="I9412" s="134"/>
      <c r="J9412" s="123">
        <f>IF(OR(tbl_Metraj22[[#This Row],[TARIH]]="",tbl_Metraj22[[#This Row],[TARIH]]="-"),0,IF(tbl_Metraj22[[#This Row],[YUZDE]]=0,tbl_Metraj22[[#This Row],[METRAJ_BETON]],tbl_Metraj22[[#This Row],[YUZDE]]*tbl_Metraj22[[#This Row],[METRAJ_BETON]]))</f>
        <v>0</v>
      </c>
      <c r="K9412" s="2" t="s">
        <v>23102</v>
      </c>
    </row>
    <row r="9413" spans="1:11" ht="14.25" x14ac:dyDescent="0.2">
      <c r="A9413" s="2" t="s">
        <v>734</v>
      </c>
      <c r="B9413" s="124" t="s">
        <v>10923</v>
      </c>
      <c r="C9413" s="124"/>
      <c r="D9413" s="126">
        <v>0.24</v>
      </c>
      <c r="E9413" s="124" t="s">
        <v>771</v>
      </c>
      <c r="F9413" s="124">
        <v>1</v>
      </c>
      <c r="G9413" s="2" t="s">
        <v>21998</v>
      </c>
      <c r="H9413" s="130"/>
      <c r="I9413" s="134"/>
      <c r="J9413" s="123">
        <f>IF(OR(tbl_Metraj22[[#This Row],[TARIH]]="",tbl_Metraj22[[#This Row],[TARIH]]="-"),0,IF(tbl_Metraj22[[#This Row],[YUZDE]]=0,tbl_Metraj22[[#This Row],[METRAJ_BETON]],tbl_Metraj22[[#This Row],[YUZDE]]*tbl_Metraj22[[#This Row],[METRAJ_BETON]]))</f>
        <v>0</v>
      </c>
      <c r="K9413" s="2" t="s">
        <v>23061</v>
      </c>
    </row>
    <row r="9414" spans="1:11" ht="14.25" x14ac:dyDescent="0.2">
      <c r="A9414" s="2" t="s">
        <v>734</v>
      </c>
      <c r="B9414" s="124" t="s">
        <v>10924</v>
      </c>
      <c r="C9414" s="124"/>
      <c r="D9414" s="126">
        <v>0.19</v>
      </c>
      <c r="E9414" s="124" t="s">
        <v>771</v>
      </c>
      <c r="F9414" s="124">
        <v>1</v>
      </c>
      <c r="G9414" s="2" t="s">
        <v>21999</v>
      </c>
      <c r="H9414" s="130"/>
      <c r="I9414" s="134"/>
      <c r="J9414" s="123">
        <f>IF(OR(tbl_Metraj22[[#This Row],[TARIH]]="",tbl_Metraj22[[#This Row],[TARIH]]="-"),0,IF(tbl_Metraj22[[#This Row],[YUZDE]]=0,tbl_Metraj22[[#This Row],[METRAJ_BETON]],tbl_Metraj22[[#This Row],[YUZDE]]*tbl_Metraj22[[#This Row],[METRAJ_BETON]]))</f>
        <v>0</v>
      </c>
      <c r="K9414" s="2" t="s">
        <v>24245</v>
      </c>
    </row>
    <row r="9415" spans="1:11" ht="14.25" x14ac:dyDescent="0.2">
      <c r="A9415" s="2" t="s">
        <v>734</v>
      </c>
      <c r="B9415" s="124" t="s">
        <v>10925</v>
      </c>
      <c r="C9415" s="124"/>
      <c r="D9415" s="126">
        <v>0.18</v>
      </c>
      <c r="E9415" s="124" t="s">
        <v>771</v>
      </c>
      <c r="F9415" s="124">
        <v>1</v>
      </c>
      <c r="G9415" s="2" t="s">
        <v>22000</v>
      </c>
      <c r="H9415" s="130"/>
      <c r="I9415" s="134"/>
      <c r="J9415" s="123">
        <f>IF(OR(tbl_Metraj22[[#This Row],[TARIH]]="",tbl_Metraj22[[#This Row],[TARIH]]="-"),0,IF(tbl_Metraj22[[#This Row],[YUZDE]]=0,tbl_Metraj22[[#This Row],[METRAJ_BETON]],tbl_Metraj22[[#This Row],[YUZDE]]*tbl_Metraj22[[#This Row],[METRAJ_BETON]]))</f>
        <v>0</v>
      </c>
      <c r="K9415" s="2" t="s">
        <v>24246</v>
      </c>
    </row>
    <row r="9416" spans="1:11" ht="14.25" x14ac:dyDescent="0.2">
      <c r="A9416" s="2" t="s">
        <v>734</v>
      </c>
      <c r="B9416" s="124" t="s">
        <v>10926</v>
      </c>
      <c r="C9416" s="124"/>
      <c r="D9416" s="126">
        <v>0.14000000000000001</v>
      </c>
      <c r="E9416" s="124" t="s">
        <v>771</v>
      </c>
      <c r="F9416" s="124">
        <v>1</v>
      </c>
      <c r="G9416" s="2" t="s">
        <v>22001</v>
      </c>
      <c r="H9416" s="130"/>
      <c r="I9416" s="134"/>
      <c r="J9416" s="123">
        <f>IF(OR(tbl_Metraj22[[#This Row],[TARIH]]="",tbl_Metraj22[[#This Row],[TARIH]]="-"),0,IF(tbl_Metraj22[[#This Row],[YUZDE]]=0,tbl_Metraj22[[#This Row],[METRAJ_BETON]],tbl_Metraj22[[#This Row],[YUZDE]]*tbl_Metraj22[[#This Row],[METRAJ_BETON]]))</f>
        <v>0</v>
      </c>
      <c r="K9416" s="2" t="s">
        <v>23057</v>
      </c>
    </row>
    <row r="9417" spans="1:11" ht="14.25" x14ac:dyDescent="0.2">
      <c r="A9417" s="2" t="s">
        <v>728</v>
      </c>
      <c r="B9417" s="124" t="s">
        <v>12181</v>
      </c>
      <c r="C9417" s="124"/>
      <c r="D9417" s="126">
        <v>0.82</v>
      </c>
      <c r="E9417" s="124" t="s">
        <v>771</v>
      </c>
      <c r="F9417" s="124">
        <v>1</v>
      </c>
      <c r="G9417" s="2" t="s">
        <v>22002</v>
      </c>
      <c r="H9417" s="130"/>
      <c r="I9417" s="134"/>
      <c r="J9417" s="123">
        <f>IF(OR(tbl_Metraj22[[#This Row],[TARIH]]="",tbl_Metraj22[[#This Row],[TARIH]]="-"),0,IF(tbl_Metraj22[[#This Row],[YUZDE]]=0,tbl_Metraj22[[#This Row],[METRAJ_BETON]],tbl_Metraj22[[#This Row],[YUZDE]]*tbl_Metraj22[[#This Row],[METRAJ_BETON]]))</f>
        <v>0</v>
      </c>
      <c r="K9417" s="2" t="s">
        <v>1839</v>
      </c>
    </row>
    <row r="9418" spans="1:11" ht="14.25" x14ac:dyDescent="0.2">
      <c r="A9418" s="2" t="s">
        <v>728</v>
      </c>
      <c r="B9418" s="124" t="s">
        <v>12183</v>
      </c>
      <c r="C9418" s="124"/>
      <c r="D9418" s="126">
        <v>2.96</v>
      </c>
      <c r="E9418" s="124" t="s">
        <v>771</v>
      </c>
      <c r="F9418" s="124">
        <v>1</v>
      </c>
      <c r="G9418" s="2" t="s">
        <v>22003</v>
      </c>
      <c r="H9418" s="130"/>
      <c r="I9418" s="134"/>
      <c r="J9418" s="123">
        <f>IF(OR(tbl_Metraj22[[#This Row],[TARIH]]="",tbl_Metraj22[[#This Row],[TARIH]]="-"),0,IF(tbl_Metraj22[[#This Row],[YUZDE]]=0,tbl_Metraj22[[#This Row],[METRAJ_BETON]],tbl_Metraj22[[#This Row],[YUZDE]]*tbl_Metraj22[[#This Row],[METRAJ_BETON]]))</f>
        <v>0</v>
      </c>
      <c r="K9418" s="2" t="s">
        <v>1840</v>
      </c>
    </row>
    <row r="9419" spans="1:11" ht="14.25" x14ac:dyDescent="0.2">
      <c r="A9419" s="2" t="s">
        <v>728</v>
      </c>
      <c r="B9419" s="124" t="s">
        <v>12197</v>
      </c>
      <c r="C9419" s="124"/>
      <c r="D9419" s="126">
        <v>1.67</v>
      </c>
      <c r="E9419" s="124" t="s">
        <v>771</v>
      </c>
      <c r="F9419" s="124">
        <v>1</v>
      </c>
      <c r="G9419" s="2" t="s">
        <v>22004</v>
      </c>
      <c r="H9419" s="130"/>
      <c r="I9419" s="134"/>
      <c r="J9419" s="123">
        <f>IF(OR(tbl_Metraj22[[#This Row],[TARIH]]="",tbl_Metraj22[[#This Row],[TARIH]]="-"),0,IF(tbl_Metraj22[[#This Row],[YUZDE]]=0,tbl_Metraj22[[#This Row],[METRAJ_BETON]],tbl_Metraj22[[#This Row],[YUZDE]]*tbl_Metraj22[[#This Row],[METRAJ_BETON]]))</f>
        <v>0</v>
      </c>
      <c r="K9419" s="2" t="s">
        <v>1222</v>
      </c>
    </row>
    <row r="9420" spans="1:11" ht="14.25" x14ac:dyDescent="0.2">
      <c r="A9420" s="2" t="s">
        <v>728</v>
      </c>
      <c r="B9420" s="124" t="s">
        <v>12198</v>
      </c>
      <c r="C9420" s="124"/>
      <c r="D9420" s="126">
        <v>1.67</v>
      </c>
      <c r="E9420" s="124" t="s">
        <v>771</v>
      </c>
      <c r="F9420" s="124">
        <v>1</v>
      </c>
      <c r="G9420" s="2" t="s">
        <v>22005</v>
      </c>
      <c r="H9420" s="130"/>
      <c r="I9420" s="134"/>
      <c r="J9420" s="123">
        <f>IF(OR(tbl_Metraj22[[#This Row],[TARIH]]="",tbl_Metraj22[[#This Row],[TARIH]]="-"),0,IF(tbl_Metraj22[[#This Row],[YUZDE]]=0,tbl_Metraj22[[#This Row],[METRAJ_BETON]],tbl_Metraj22[[#This Row],[YUZDE]]*tbl_Metraj22[[#This Row],[METRAJ_BETON]]))</f>
        <v>0</v>
      </c>
      <c r="K9420" s="2" t="s">
        <v>1223</v>
      </c>
    </row>
    <row r="9421" spans="1:11" ht="14.25" x14ac:dyDescent="0.2">
      <c r="A9421" s="2" t="s">
        <v>728</v>
      </c>
      <c r="B9421" s="124" t="s">
        <v>12199</v>
      </c>
      <c r="C9421" s="124"/>
      <c r="D9421" s="126">
        <v>1.7</v>
      </c>
      <c r="E9421" s="124" t="s">
        <v>771</v>
      </c>
      <c r="F9421" s="124">
        <v>1</v>
      </c>
      <c r="G9421" s="2" t="s">
        <v>22006</v>
      </c>
      <c r="H9421" s="130"/>
      <c r="I9421" s="134"/>
      <c r="J9421" s="123">
        <f>IF(OR(tbl_Metraj22[[#This Row],[TARIH]]="",tbl_Metraj22[[#This Row],[TARIH]]="-"),0,IF(tbl_Metraj22[[#This Row],[YUZDE]]=0,tbl_Metraj22[[#This Row],[METRAJ_BETON]],tbl_Metraj22[[#This Row],[YUZDE]]*tbl_Metraj22[[#This Row],[METRAJ_BETON]]))</f>
        <v>0</v>
      </c>
      <c r="K9421" s="2" t="s">
        <v>1853</v>
      </c>
    </row>
    <row r="9422" spans="1:11" ht="14.25" x14ac:dyDescent="0.2">
      <c r="A9422" s="2" t="s">
        <v>728</v>
      </c>
      <c r="B9422" s="124" t="s">
        <v>12200</v>
      </c>
      <c r="C9422" s="124"/>
      <c r="D9422" s="126">
        <v>2.79</v>
      </c>
      <c r="E9422" s="124" t="s">
        <v>771</v>
      </c>
      <c r="F9422" s="124">
        <v>1</v>
      </c>
      <c r="G9422" s="2" t="s">
        <v>22007</v>
      </c>
      <c r="H9422" s="130"/>
      <c r="I9422" s="134"/>
      <c r="J9422" s="123">
        <f>IF(OR(tbl_Metraj22[[#This Row],[TARIH]]="",tbl_Metraj22[[#This Row],[TARIH]]="-"),0,IF(tbl_Metraj22[[#This Row],[YUZDE]]=0,tbl_Metraj22[[#This Row],[METRAJ_BETON]],tbl_Metraj22[[#This Row],[YUZDE]]*tbl_Metraj22[[#This Row],[METRAJ_BETON]]))</f>
        <v>0</v>
      </c>
      <c r="K9422" s="2" t="s">
        <v>1854</v>
      </c>
    </row>
    <row r="9423" spans="1:11" ht="14.25" x14ac:dyDescent="0.2">
      <c r="A9423" s="2" t="s">
        <v>728</v>
      </c>
      <c r="B9423" s="124" t="s">
        <v>12201</v>
      </c>
      <c r="C9423" s="124"/>
      <c r="D9423" s="126">
        <v>2.79</v>
      </c>
      <c r="E9423" s="124" t="s">
        <v>771</v>
      </c>
      <c r="F9423" s="124">
        <v>1</v>
      </c>
      <c r="G9423" s="2" t="s">
        <v>22008</v>
      </c>
      <c r="H9423" s="130"/>
      <c r="I9423" s="134"/>
      <c r="J9423" s="123">
        <f>IF(OR(tbl_Metraj22[[#This Row],[TARIH]]="",tbl_Metraj22[[#This Row],[TARIH]]="-"),0,IF(tbl_Metraj22[[#This Row],[YUZDE]]=0,tbl_Metraj22[[#This Row],[METRAJ_BETON]],tbl_Metraj22[[#This Row],[YUZDE]]*tbl_Metraj22[[#This Row],[METRAJ_BETON]]))</f>
        <v>0</v>
      </c>
      <c r="K9423" s="2" t="s">
        <v>1855</v>
      </c>
    </row>
    <row r="9424" spans="1:11" ht="14.25" x14ac:dyDescent="0.2">
      <c r="A9424" s="2" t="s">
        <v>728</v>
      </c>
      <c r="B9424" s="124" t="s">
        <v>12202</v>
      </c>
      <c r="C9424" s="124"/>
      <c r="D9424" s="126">
        <v>1.7</v>
      </c>
      <c r="E9424" s="124" t="s">
        <v>771</v>
      </c>
      <c r="F9424" s="124">
        <v>1</v>
      </c>
      <c r="G9424" s="2" t="s">
        <v>22009</v>
      </c>
      <c r="H9424" s="130"/>
      <c r="I9424" s="134"/>
      <c r="J9424" s="123">
        <f>IF(OR(tbl_Metraj22[[#This Row],[TARIH]]="",tbl_Metraj22[[#This Row],[TARIH]]="-"),0,IF(tbl_Metraj22[[#This Row],[YUZDE]]=0,tbl_Metraj22[[#This Row],[METRAJ_BETON]],tbl_Metraj22[[#This Row],[YUZDE]]*tbl_Metraj22[[#This Row],[METRAJ_BETON]]))</f>
        <v>0</v>
      </c>
      <c r="K9424" s="2" t="s">
        <v>1856</v>
      </c>
    </row>
    <row r="9425" spans="1:11" ht="14.25" x14ac:dyDescent="0.2">
      <c r="A9425" s="2" t="s">
        <v>728</v>
      </c>
      <c r="B9425" s="124" t="s">
        <v>12203</v>
      </c>
      <c r="C9425" s="124"/>
      <c r="D9425" s="126">
        <v>1.5</v>
      </c>
      <c r="E9425" s="124" t="s">
        <v>771</v>
      </c>
      <c r="F9425" s="124">
        <v>1</v>
      </c>
      <c r="G9425" s="2" t="s">
        <v>22010</v>
      </c>
      <c r="H9425" s="130"/>
      <c r="I9425" s="134"/>
      <c r="J9425" s="123">
        <f>IF(OR(tbl_Metraj22[[#This Row],[TARIH]]="",tbl_Metraj22[[#This Row],[TARIH]]="-"),0,IF(tbl_Metraj22[[#This Row],[YUZDE]]=0,tbl_Metraj22[[#This Row],[METRAJ_BETON]],tbl_Metraj22[[#This Row],[YUZDE]]*tbl_Metraj22[[#This Row],[METRAJ_BETON]]))</f>
        <v>0</v>
      </c>
      <c r="K9425" s="2" t="s">
        <v>1857</v>
      </c>
    </row>
    <row r="9426" spans="1:11" ht="14.25" x14ac:dyDescent="0.2">
      <c r="A9426" s="2" t="s">
        <v>728</v>
      </c>
      <c r="B9426" s="124" t="s">
        <v>12204</v>
      </c>
      <c r="C9426" s="124"/>
      <c r="D9426" s="126">
        <v>1.0900000000000001</v>
      </c>
      <c r="E9426" s="124" t="s">
        <v>771</v>
      </c>
      <c r="F9426" s="124">
        <v>1</v>
      </c>
      <c r="G9426" s="2" t="s">
        <v>22011</v>
      </c>
      <c r="H9426" s="130"/>
      <c r="I9426" s="134"/>
      <c r="J9426" s="123">
        <f>IF(OR(tbl_Metraj22[[#This Row],[TARIH]]="",tbl_Metraj22[[#This Row],[TARIH]]="-"),0,IF(tbl_Metraj22[[#This Row],[YUZDE]]=0,tbl_Metraj22[[#This Row],[METRAJ_BETON]],tbl_Metraj22[[#This Row],[YUZDE]]*tbl_Metraj22[[#This Row],[METRAJ_BETON]]))</f>
        <v>0</v>
      </c>
      <c r="K9426" s="2" t="s">
        <v>1858</v>
      </c>
    </row>
    <row r="9427" spans="1:11" ht="14.25" x14ac:dyDescent="0.2">
      <c r="A9427" s="2" t="s">
        <v>728</v>
      </c>
      <c r="B9427" s="124" t="s">
        <v>12205</v>
      </c>
      <c r="C9427" s="124"/>
      <c r="D9427" s="126">
        <v>1.0900000000000001</v>
      </c>
      <c r="E9427" s="124" t="s">
        <v>771</v>
      </c>
      <c r="F9427" s="124">
        <v>1</v>
      </c>
      <c r="G9427" s="2" t="s">
        <v>22012</v>
      </c>
      <c r="H9427" s="130"/>
      <c r="I9427" s="134"/>
      <c r="J9427" s="123">
        <f>IF(OR(tbl_Metraj22[[#This Row],[TARIH]]="",tbl_Metraj22[[#This Row],[TARIH]]="-"),0,IF(tbl_Metraj22[[#This Row],[YUZDE]]=0,tbl_Metraj22[[#This Row],[METRAJ_BETON]],tbl_Metraj22[[#This Row],[YUZDE]]*tbl_Metraj22[[#This Row],[METRAJ_BETON]]))</f>
        <v>0</v>
      </c>
      <c r="K9427" s="2" t="s">
        <v>1859</v>
      </c>
    </row>
    <row r="9428" spans="1:11" ht="14.25" x14ac:dyDescent="0.2">
      <c r="A9428" s="2" t="s">
        <v>728</v>
      </c>
      <c r="B9428" s="124" t="s">
        <v>12206</v>
      </c>
      <c r="C9428" s="124"/>
      <c r="D9428" s="126">
        <v>1.5</v>
      </c>
      <c r="E9428" s="124" t="s">
        <v>771</v>
      </c>
      <c r="F9428" s="124">
        <v>1</v>
      </c>
      <c r="G9428" s="2" t="s">
        <v>22013</v>
      </c>
      <c r="H9428" s="130"/>
      <c r="I9428" s="134"/>
      <c r="J9428" s="123">
        <f>IF(OR(tbl_Metraj22[[#This Row],[TARIH]]="",tbl_Metraj22[[#This Row],[TARIH]]="-"),0,IF(tbl_Metraj22[[#This Row],[YUZDE]]=0,tbl_Metraj22[[#This Row],[METRAJ_BETON]],tbl_Metraj22[[#This Row],[YUZDE]]*tbl_Metraj22[[#This Row],[METRAJ_BETON]]))</f>
        <v>0</v>
      </c>
      <c r="K9428" s="2" t="s">
        <v>1860</v>
      </c>
    </row>
    <row r="9429" spans="1:11" ht="14.25" x14ac:dyDescent="0.2">
      <c r="A9429" s="2" t="s">
        <v>728</v>
      </c>
      <c r="B9429" s="124" t="s">
        <v>12207</v>
      </c>
      <c r="C9429" s="124"/>
      <c r="D9429" s="126">
        <v>1.43</v>
      </c>
      <c r="E9429" s="124" t="s">
        <v>771</v>
      </c>
      <c r="F9429" s="124">
        <v>1</v>
      </c>
      <c r="G9429" s="2" t="s">
        <v>22014</v>
      </c>
      <c r="H9429" s="130"/>
      <c r="I9429" s="134"/>
      <c r="J9429" s="123">
        <f>IF(OR(tbl_Metraj22[[#This Row],[TARIH]]="",tbl_Metraj22[[#This Row],[TARIH]]="-"),0,IF(tbl_Metraj22[[#This Row],[YUZDE]]=0,tbl_Metraj22[[#This Row],[METRAJ_BETON]],tbl_Metraj22[[#This Row],[YUZDE]]*tbl_Metraj22[[#This Row],[METRAJ_BETON]]))</f>
        <v>0</v>
      </c>
      <c r="K9429" s="2" t="s">
        <v>1861</v>
      </c>
    </row>
    <row r="9430" spans="1:11" ht="14.25" x14ac:dyDescent="0.2">
      <c r="A9430" s="2" t="s">
        <v>728</v>
      </c>
      <c r="B9430" s="124" t="s">
        <v>12208</v>
      </c>
      <c r="C9430" s="124"/>
      <c r="D9430" s="126">
        <v>2.1800000000000002</v>
      </c>
      <c r="E9430" s="124" t="s">
        <v>771</v>
      </c>
      <c r="F9430" s="124">
        <v>1</v>
      </c>
      <c r="G9430" s="2" t="s">
        <v>22015</v>
      </c>
      <c r="H9430" s="130"/>
      <c r="I9430" s="134"/>
      <c r="J9430" s="123">
        <f>IF(OR(tbl_Metraj22[[#This Row],[TARIH]]="",tbl_Metraj22[[#This Row],[TARIH]]="-"),0,IF(tbl_Metraj22[[#This Row],[YUZDE]]=0,tbl_Metraj22[[#This Row],[METRAJ_BETON]],tbl_Metraj22[[#This Row],[YUZDE]]*tbl_Metraj22[[#This Row],[METRAJ_BETON]]))</f>
        <v>0</v>
      </c>
      <c r="K9430" s="2" t="s">
        <v>1862</v>
      </c>
    </row>
    <row r="9431" spans="1:11" ht="14.25" x14ac:dyDescent="0.2">
      <c r="A9431" s="2" t="s">
        <v>728</v>
      </c>
      <c r="B9431" s="124" t="s">
        <v>12209</v>
      </c>
      <c r="C9431" s="124"/>
      <c r="D9431" s="126">
        <v>2.1800000000000002</v>
      </c>
      <c r="E9431" s="124" t="s">
        <v>771</v>
      </c>
      <c r="F9431" s="124">
        <v>1</v>
      </c>
      <c r="G9431" s="2" t="s">
        <v>22016</v>
      </c>
      <c r="H9431" s="130"/>
      <c r="I9431" s="134"/>
      <c r="J9431" s="123">
        <f>IF(OR(tbl_Metraj22[[#This Row],[TARIH]]="",tbl_Metraj22[[#This Row],[TARIH]]="-"),0,IF(tbl_Metraj22[[#This Row],[YUZDE]]=0,tbl_Metraj22[[#This Row],[METRAJ_BETON]],tbl_Metraj22[[#This Row],[YUZDE]]*tbl_Metraj22[[#This Row],[METRAJ_BETON]]))</f>
        <v>0</v>
      </c>
      <c r="K9431" s="2" t="s">
        <v>1863</v>
      </c>
    </row>
    <row r="9432" spans="1:11" ht="14.25" x14ac:dyDescent="0.2">
      <c r="A9432" s="2" t="s">
        <v>728</v>
      </c>
      <c r="B9432" s="124" t="s">
        <v>12210</v>
      </c>
      <c r="C9432" s="124"/>
      <c r="D9432" s="126">
        <v>2.1800000000000002</v>
      </c>
      <c r="E9432" s="124" t="s">
        <v>771</v>
      </c>
      <c r="F9432" s="124">
        <v>1</v>
      </c>
      <c r="G9432" s="2" t="s">
        <v>22017</v>
      </c>
      <c r="H9432" s="130"/>
      <c r="I9432" s="134"/>
      <c r="J9432" s="123">
        <f>IF(OR(tbl_Metraj22[[#This Row],[TARIH]]="",tbl_Metraj22[[#This Row],[TARIH]]="-"),0,IF(tbl_Metraj22[[#This Row],[YUZDE]]=0,tbl_Metraj22[[#This Row],[METRAJ_BETON]],tbl_Metraj22[[#This Row],[YUZDE]]*tbl_Metraj22[[#This Row],[METRAJ_BETON]]))</f>
        <v>0</v>
      </c>
      <c r="K9432" s="2" t="s">
        <v>1864</v>
      </c>
    </row>
    <row r="9433" spans="1:11" ht="14.25" x14ac:dyDescent="0.2">
      <c r="A9433" s="2" t="s">
        <v>728</v>
      </c>
      <c r="B9433" s="124" t="s">
        <v>12211</v>
      </c>
      <c r="C9433" s="124"/>
      <c r="D9433" s="126">
        <v>2.1800000000000002</v>
      </c>
      <c r="E9433" s="124" t="s">
        <v>771</v>
      </c>
      <c r="F9433" s="124">
        <v>1</v>
      </c>
      <c r="G9433" s="2" t="s">
        <v>22018</v>
      </c>
      <c r="H9433" s="130"/>
      <c r="I9433" s="134"/>
      <c r="J9433" s="123">
        <f>IF(OR(tbl_Metraj22[[#This Row],[TARIH]]="",tbl_Metraj22[[#This Row],[TARIH]]="-"),0,IF(tbl_Metraj22[[#This Row],[YUZDE]]=0,tbl_Metraj22[[#This Row],[METRAJ_BETON]],tbl_Metraj22[[#This Row],[YUZDE]]*tbl_Metraj22[[#This Row],[METRAJ_BETON]]))</f>
        <v>0</v>
      </c>
      <c r="K9433" s="2" t="s">
        <v>1865</v>
      </c>
    </row>
    <row r="9434" spans="1:11" ht="14.25" x14ac:dyDescent="0.2">
      <c r="A9434" s="2" t="s">
        <v>728</v>
      </c>
      <c r="B9434" s="124" t="s">
        <v>12212</v>
      </c>
      <c r="C9434" s="124"/>
      <c r="D9434" s="126">
        <v>1.67</v>
      </c>
      <c r="E9434" s="124" t="s">
        <v>771</v>
      </c>
      <c r="F9434" s="124">
        <v>1</v>
      </c>
      <c r="G9434" s="2" t="s">
        <v>22019</v>
      </c>
      <c r="H9434" s="130"/>
      <c r="I9434" s="134"/>
      <c r="J9434" s="123">
        <f>IF(OR(tbl_Metraj22[[#This Row],[TARIH]]="",tbl_Metraj22[[#This Row],[TARIH]]="-"),0,IF(tbl_Metraj22[[#This Row],[YUZDE]]=0,tbl_Metraj22[[#This Row],[METRAJ_BETON]],tbl_Metraj22[[#This Row],[YUZDE]]*tbl_Metraj22[[#This Row],[METRAJ_BETON]]))</f>
        <v>0</v>
      </c>
      <c r="K9434" s="2" t="s">
        <v>1237</v>
      </c>
    </row>
    <row r="9435" spans="1:11" ht="14.25" x14ac:dyDescent="0.2">
      <c r="A9435" s="2" t="s">
        <v>728</v>
      </c>
      <c r="B9435" s="124" t="s">
        <v>12213</v>
      </c>
      <c r="C9435" s="124"/>
      <c r="D9435" s="126">
        <v>1.67</v>
      </c>
      <c r="E9435" s="124" t="s">
        <v>771</v>
      </c>
      <c r="F9435" s="124">
        <v>1</v>
      </c>
      <c r="G9435" s="2" t="s">
        <v>22020</v>
      </c>
      <c r="H9435" s="130"/>
      <c r="I9435" s="134"/>
      <c r="J9435" s="123">
        <f>IF(OR(tbl_Metraj22[[#This Row],[TARIH]]="",tbl_Metraj22[[#This Row],[TARIH]]="-"),0,IF(tbl_Metraj22[[#This Row],[YUZDE]]=0,tbl_Metraj22[[#This Row],[METRAJ_BETON]],tbl_Metraj22[[#This Row],[YUZDE]]*tbl_Metraj22[[#This Row],[METRAJ_BETON]]))</f>
        <v>0</v>
      </c>
      <c r="K9435" s="2" t="s">
        <v>1238</v>
      </c>
    </row>
    <row r="9436" spans="1:11" ht="14.25" x14ac:dyDescent="0.2">
      <c r="A9436" s="2" t="s">
        <v>728</v>
      </c>
      <c r="B9436" s="124" t="s">
        <v>12216</v>
      </c>
      <c r="C9436" s="124"/>
      <c r="D9436" s="126">
        <v>2.14</v>
      </c>
      <c r="E9436" s="124" t="s">
        <v>771</v>
      </c>
      <c r="F9436" s="124">
        <v>1</v>
      </c>
      <c r="G9436" s="2" t="s">
        <v>22021</v>
      </c>
      <c r="H9436" s="130"/>
      <c r="I9436" s="134"/>
      <c r="J9436" s="123">
        <f>IF(OR(tbl_Metraj22[[#This Row],[TARIH]]="",tbl_Metraj22[[#This Row],[TARIH]]="-"),0,IF(tbl_Metraj22[[#This Row],[YUZDE]]=0,tbl_Metraj22[[#This Row],[METRAJ_BETON]],tbl_Metraj22[[#This Row],[YUZDE]]*tbl_Metraj22[[#This Row],[METRAJ_BETON]]))</f>
        <v>0</v>
      </c>
      <c r="K9436" s="2" t="s">
        <v>1241</v>
      </c>
    </row>
    <row r="9437" spans="1:11" ht="14.25" x14ac:dyDescent="0.2">
      <c r="A9437" s="2" t="s">
        <v>728</v>
      </c>
      <c r="B9437" s="124" t="s">
        <v>12217</v>
      </c>
      <c r="C9437" s="124"/>
      <c r="D9437" s="126">
        <v>1.67</v>
      </c>
      <c r="E9437" s="124" t="s">
        <v>771</v>
      </c>
      <c r="F9437" s="124">
        <v>1</v>
      </c>
      <c r="G9437" s="2" t="s">
        <v>22022</v>
      </c>
      <c r="H9437" s="130"/>
      <c r="I9437" s="134"/>
      <c r="J9437" s="123">
        <f>IF(OR(tbl_Metraj22[[#This Row],[TARIH]]="",tbl_Metraj22[[#This Row],[TARIH]]="-"),0,IF(tbl_Metraj22[[#This Row],[YUZDE]]=0,tbl_Metraj22[[#This Row],[METRAJ_BETON]],tbl_Metraj22[[#This Row],[YUZDE]]*tbl_Metraj22[[#This Row],[METRAJ_BETON]]))</f>
        <v>0</v>
      </c>
      <c r="K9437" s="2" t="s">
        <v>1242</v>
      </c>
    </row>
    <row r="9438" spans="1:11" ht="14.25" x14ac:dyDescent="0.2">
      <c r="A9438" s="2" t="s">
        <v>2977</v>
      </c>
      <c r="B9438" s="124" t="s">
        <v>10772</v>
      </c>
      <c r="C9438" s="124"/>
      <c r="D9438" s="126">
        <v>16.29</v>
      </c>
      <c r="E9438" s="124" t="s">
        <v>771</v>
      </c>
      <c r="F9438" s="124">
        <v>1</v>
      </c>
      <c r="G9438" s="2" t="s">
        <v>22023</v>
      </c>
      <c r="H9438" s="130"/>
      <c r="I9438" s="134"/>
      <c r="J9438" s="123">
        <f>IF(OR(tbl_Metraj22[[#This Row],[TARIH]]="",tbl_Metraj22[[#This Row],[TARIH]]="-"),0,IF(tbl_Metraj22[[#This Row],[YUZDE]]=0,tbl_Metraj22[[#This Row],[METRAJ_BETON]],tbl_Metraj22[[#This Row],[YUZDE]]*tbl_Metraj22[[#This Row],[METRAJ_BETON]]))</f>
        <v>0</v>
      </c>
      <c r="K9438" s="2" t="s">
        <v>1833</v>
      </c>
    </row>
    <row r="9439" spans="1:11" ht="14.25" x14ac:dyDescent="0.2">
      <c r="A9439" s="2" t="s">
        <v>2977</v>
      </c>
      <c r="B9439" s="124" t="s">
        <v>10773</v>
      </c>
      <c r="C9439" s="124"/>
      <c r="D9439" s="126">
        <v>7.59</v>
      </c>
      <c r="E9439" s="124" t="s">
        <v>771</v>
      </c>
      <c r="F9439" s="124">
        <v>1</v>
      </c>
      <c r="G9439" s="2" t="s">
        <v>22024</v>
      </c>
      <c r="H9439" s="130"/>
      <c r="I9439" s="134"/>
      <c r="J9439" s="123">
        <f>IF(OR(tbl_Metraj22[[#This Row],[TARIH]]="",tbl_Metraj22[[#This Row],[TARIH]]="-"),0,IF(tbl_Metraj22[[#This Row],[YUZDE]]=0,tbl_Metraj22[[#This Row],[METRAJ_BETON]],tbl_Metraj22[[#This Row],[YUZDE]]*tbl_Metraj22[[#This Row],[METRAJ_BETON]]))</f>
        <v>0</v>
      </c>
      <c r="K9439" s="2" t="s">
        <v>1834</v>
      </c>
    </row>
    <row r="9440" spans="1:11" ht="14.25" x14ac:dyDescent="0.2">
      <c r="A9440" s="2" t="s">
        <v>2977</v>
      </c>
      <c r="B9440" s="124" t="s">
        <v>10774</v>
      </c>
      <c r="C9440" s="124"/>
      <c r="D9440" s="126">
        <v>3.67</v>
      </c>
      <c r="E9440" s="124" t="s">
        <v>771</v>
      </c>
      <c r="F9440" s="124">
        <v>1</v>
      </c>
      <c r="G9440" s="2" t="s">
        <v>22025</v>
      </c>
      <c r="H9440" s="130"/>
      <c r="I9440" s="134"/>
      <c r="J9440" s="123">
        <f>IF(OR(tbl_Metraj22[[#This Row],[TARIH]]="",tbl_Metraj22[[#This Row],[TARIH]]="-"),0,IF(tbl_Metraj22[[#This Row],[YUZDE]]=0,tbl_Metraj22[[#This Row],[METRAJ_BETON]],tbl_Metraj22[[#This Row],[YUZDE]]*tbl_Metraj22[[#This Row],[METRAJ_BETON]]))</f>
        <v>0</v>
      </c>
      <c r="K9440" s="2" t="s">
        <v>1835</v>
      </c>
    </row>
    <row r="9441" spans="1:11" ht="14.25" x14ac:dyDescent="0.2">
      <c r="A9441" s="2" t="s">
        <v>2977</v>
      </c>
      <c r="B9441" s="124" t="s">
        <v>10775</v>
      </c>
      <c r="C9441" s="124"/>
      <c r="D9441" s="126">
        <v>3.2</v>
      </c>
      <c r="E9441" s="124" t="s">
        <v>771</v>
      </c>
      <c r="F9441" s="124">
        <v>1</v>
      </c>
      <c r="G9441" s="2" t="s">
        <v>22026</v>
      </c>
      <c r="H9441" s="130"/>
      <c r="I9441" s="134"/>
      <c r="J9441" s="123">
        <f>IF(OR(tbl_Metraj22[[#This Row],[TARIH]]="",tbl_Metraj22[[#This Row],[TARIH]]="-"),0,IF(tbl_Metraj22[[#This Row],[YUZDE]]=0,tbl_Metraj22[[#This Row],[METRAJ_BETON]],tbl_Metraj22[[#This Row],[YUZDE]]*tbl_Metraj22[[#This Row],[METRAJ_BETON]]))</f>
        <v>0</v>
      </c>
      <c r="K9441" s="2" t="s">
        <v>1832</v>
      </c>
    </row>
    <row r="9442" spans="1:11" ht="14.25" x14ac:dyDescent="0.2">
      <c r="A9442" s="2" t="s">
        <v>2977</v>
      </c>
      <c r="B9442" s="124" t="s">
        <v>10776</v>
      </c>
      <c r="C9442" s="124"/>
      <c r="D9442" s="126">
        <v>1.36</v>
      </c>
      <c r="E9442" s="124" t="s">
        <v>771</v>
      </c>
      <c r="F9442" s="124">
        <v>1</v>
      </c>
      <c r="G9442" s="2" t="s">
        <v>22027</v>
      </c>
      <c r="H9442" s="130"/>
      <c r="I9442" s="134"/>
      <c r="J9442" s="123">
        <f>IF(OR(tbl_Metraj22[[#This Row],[TARIH]]="",tbl_Metraj22[[#This Row],[TARIH]]="-"),0,IF(tbl_Metraj22[[#This Row],[YUZDE]]=0,tbl_Metraj22[[#This Row],[METRAJ_BETON]],tbl_Metraj22[[#This Row],[YUZDE]]*tbl_Metraj22[[#This Row],[METRAJ_BETON]]))</f>
        <v>0</v>
      </c>
      <c r="K9442" s="2" t="s">
        <v>1831</v>
      </c>
    </row>
    <row r="9443" spans="1:11" ht="14.25" x14ac:dyDescent="0.2">
      <c r="A9443" s="2" t="s">
        <v>2977</v>
      </c>
      <c r="B9443" s="124" t="s">
        <v>10777</v>
      </c>
      <c r="C9443" s="124"/>
      <c r="D9443" s="126">
        <v>3.74</v>
      </c>
      <c r="E9443" s="124" t="s">
        <v>771</v>
      </c>
      <c r="F9443" s="124">
        <v>1</v>
      </c>
      <c r="G9443" s="2" t="s">
        <v>22028</v>
      </c>
      <c r="H9443" s="130"/>
      <c r="I9443" s="134"/>
      <c r="J9443" s="123">
        <f>IF(OR(tbl_Metraj22[[#This Row],[TARIH]]="",tbl_Metraj22[[#This Row],[TARIH]]="-"),0,IF(tbl_Metraj22[[#This Row],[YUZDE]]=0,tbl_Metraj22[[#This Row],[METRAJ_BETON]],tbl_Metraj22[[#This Row],[YUZDE]]*tbl_Metraj22[[#This Row],[METRAJ_BETON]]))</f>
        <v>0</v>
      </c>
    </row>
    <row r="9444" spans="1:11" ht="14.25" x14ac:dyDescent="0.2">
      <c r="A9444" s="2" t="s">
        <v>2977</v>
      </c>
      <c r="B9444" s="124" t="s">
        <v>10778</v>
      </c>
      <c r="C9444" s="124"/>
      <c r="D9444" s="126">
        <v>4.22</v>
      </c>
      <c r="E9444" s="124" t="s">
        <v>771</v>
      </c>
      <c r="F9444" s="124">
        <v>1</v>
      </c>
      <c r="G9444" s="2" t="s">
        <v>22029</v>
      </c>
      <c r="H9444" s="130"/>
      <c r="I9444" s="134"/>
      <c r="J9444" s="123">
        <f>IF(OR(tbl_Metraj22[[#This Row],[TARIH]]="",tbl_Metraj22[[#This Row],[TARIH]]="-"),0,IF(tbl_Metraj22[[#This Row],[YUZDE]]=0,tbl_Metraj22[[#This Row],[METRAJ_BETON]],tbl_Metraj22[[#This Row],[YUZDE]]*tbl_Metraj22[[#This Row],[METRAJ_BETON]]))</f>
        <v>0</v>
      </c>
      <c r="K9444" s="2" t="s">
        <v>1830</v>
      </c>
    </row>
    <row r="9445" spans="1:11" ht="14.25" x14ac:dyDescent="0.2">
      <c r="A9445" s="2" t="s">
        <v>2977</v>
      </c>
      <c r="B9445" s="124" t="s">
        <v>10779</v>
      </c>
      <c r="C9445" s="124"/>
      <c r="D9445" s="126">
        <v>7.48</v>
      </c>
      <c r="E9445" s="124" t="s">
        <v>771</v>
      </c>
      <c r="F9445" s="124">
        <v>1</v>
      </c>
      <c r="G9445" s="2" t="s">
        <v>22030</v>
      </c>
      <c r="H9445" s="130"/>
      <c r="I9445" s="134"/>
      <c r="J9445" s="123">
        <f>IF(OR(tbl_Metraj22[[#This Row],[TARIH]]="",tbl_Metraj22[[#This Row],[TARIH]]="-"),0,IF(tbl_Metraj22[[#This Row],[YUZDE]]=0,tbl_Metraj22[[#This Row],[METRAJ_BETON]],tbl_Metraj22[[#This Row],[YUZDE]]*tbl_Metraj22[[#This Row],[METRAJ_BETON]]))</f>
        <v>0</v>
      </c>
      <c r="K9445" s="2" t="s">
        <v>1829</v>
      </c>
    </row>
    <row r="9446" spans="1:11" ht="14.25" x14ac:dyDescent="0.2">
      <c r="A9446" s="2" t="s">
        <v>2977</v>
      </c>
      <c r="B9446" s="124" t="s">
        <v>10780</v>
      </c>
      <c r="C9446" s="124"/>
      <c r="D9446" s="126">
        <v>8.6999999999999993</v>
      </c>
      <c r="E9446" s="124" t="s">
        <v>771</v>
      </c>
      <c r="F9446" s="124">
        <v>1</v>
      </c>
      <c r="G9446" s="2" t="s">
        <v>22031</v>
      </c>
      <c r="H9446" s="130"/>
      <c r="I9446" s="134"/>
      <c r="J9446" s="123">
        <f>IF(OR(tbl_Metraj22[[#This Row],[TARIH]]="",tbl_Metraj22[[#This Row],[TARIH]]="-"),0,IF(tbl_Metraj22[[#This Row],[YUZDE]]=0,tbl_Metraj22[[#This Row],[METRAJ_BETON]],tbl_Metraj22[[#This Row],[YUZDE]]*tbl_Metraj22[[#This Row],[METRAJ_BETON]]))</f>
        <v>0</v>
      </c>
      <c r="K9446" s="2" t="s">
        <v>1828</v>
      </c>
    </row>
    <row r="9447" spans="1:11" ht="14.25" x14ac:dyDescent="0.2">
      <c r="A9447" s="2" t="s">
        <v>2977</v>
      </c>
      <c r="B9447" s="124" t="s">
        <v>10781</v>
      </c>
      <c r="C9447" s="124"/>
      <c r="D9447" s="126">
        <v>2.38</v>
      </c>
      <c r="E9447" s="124" t="s">
        <v>771</v>
      </c>
      <c r="F9447" s="124">
        <v>1</v>
      </c>
      <c r="G9447" s="2" t="s">
        <v>22032</v>
      </c>
      <c r="H9447" s="130"/>
      <c r="I9447" s="134"/>
      <c r="J9447" s="123">
        <f>IF(OR(tbl_Metraj22[[#This Row],[TARIH]]="",tbl_Metraj22[[#This Row],[TARIH]]="-"),0,IF(tbl_Metraj22[[#This Row],[YUZDE]]=0,tbl_Metraj22[[#This Row],[METRAJ_BETON]],tbl_Metraj22[[#This Row],[YUZDE]]*tbl_Metraj22[[#This Row],[METRAJ_BETON]]))</f>
        <v>0</v>
      </c>
      <c r="K9447" s="2" t="s">
        <v>1827</v>
      </c>
    </row>
    <row r="9448" spans="1:11" ht="14.25" x14ac:dyDescent="0.2">
      <c r="A9448" s="2" t="s">
        <v>2977</v>
      </c>
      <c r="B9448" s="124" t="s">
        <v>12146</v>
      </c>
      <c r="C9448" s="124"/>
      <c r="D9448" s="126">
        <v>6.53</v>
      </c>
      <c r="E9448" s="124" t="s">
        <v>771</v>
      </c>
      <c r="F9448" s="124">
        <v>1</v>
      </c>
      <c r="G9448" s="2" t="s">
        <v>22033</v>
      </c>
      <c r="H9448" s="130"/>
      <c r="I9448" s="134"/>
      <c r="J9448" s="123">
        <f>IF(OR(tbl_Metraj22[[#This Row],[TARIH]]="",tbl_Metraj22[[#This Row],[TARIH]]="-"),0,IF(tbl_Metraj22[[#This Row],[YUZDE]]=0,tbl_Metraj22[[#This Row],[METRAJ_BETON]],tbl_Metraj22[[#This Row],[YUZDE]]*tbl_Metraj22[[#This Row],[METRAJ_BETON]]))</f>
        <v>0</v>
      </c>
      <c r="K9448" s="2" t="s">
        <v>1836</v>
      </c>
    </row>
    <row r="9449" spans="1:11" ht="14.25" x14ac:dyDescent="0.2">
      <c r="A9449" s="2" t="s">
        <v>2977</v>
      </c>
      <c r="B9449" s="124" t="s">
        <v>12147</v>
      </c>
      <c r="C9449" s="124"/>
      <c r="D9449" s="126">
        <v>4.76</v>
      </c>
      <c r="E9449" s="124" t="s">
        <v>771</v>
      </c>
      <c r="F9449" s="124">
        <v>1</v>
      </c>
      <c r="G9449" s="2" t="s">
        <v>22034</v>
      </c>
      <c r="H9449" s="130"/>
      <c r="I9449" s="134"/>
      <c r="J9449" s="123">
        <f>IF(OR(tbl_Metraj22[[#This Row],[TARIH]]="",tbl_Metraj22[[#This Row],[TARIH]]="-"),0,IF(tbl_Metraj22[[#This Row],[YUZDE]]=0,tbl_Metraj22[[#This Row],[METRAJ_BETON]],tbl_Metraj22[[#This Row],[YUZDE]]*tbl_Metraj22[[#This Row],[METRAJ_BETON]]))</f>
        <v>0</v>
      </c>
      <c r="K9449" s="2" t="s">
        <v>1837</v>
      </c>
    </row>
    <row r="9450" spans="1:11" ht="14.25" x14ac:dyDescent="0.2">
      <c r="A9450" s="2" t="s">
        <v>2977</v>
      </c>
      <c r="B9450" s="124" t="s">
        <v>4309</v>
      </c>
      <c r="C9450" s="124"/>
      <c r="D9450" s="126">
        <v>383.38</v>
      </c>
      <c r="E9450" s="124"/>
      <c r="F9450" s="124"/>
      <c r="G9450" s="2" t="s">
        <v>22035</v>
      </c>
      <c r="H9450" s="130"/>
      <c r="I9450" s="134"/>
      <c r="J9450" s="123">
        <f>IF(OR(tbl_Metraj22[[#This Row],[TARIH]]="",tbl_Metraj22[[#This Row],[TARIH]]="-"),0,IF(tbl_Metraj22[[#This Row],[YUZDE]]=0,tbl_Metraj22[[#This Row],[METRAJ_BETON]],tbl_Metraj22[[#This Row],[YUZDE]]*tbl_Metraj22[[#This Row],[METRAJ_BETON]]))</f>
        <v>0</v>
      </c>
    </row>
    <row r="9451" spans="1:11" ht="14.25" x14ac:dyDescent="0.2">
      <c r="B9451" s="124" t="s">
        <v>3182</v>
      </c>
      <c r="C9451" s="124"/>
      <c r="D9451" s="126">
        <v>0</v>
      </c>
      <c r="E9451" s="124"/>
      <c r="F9451" s="124"/>
      <c r="G9451" s="2" t="s">
        <v>22036</v>
      </c>
      <c r="H9451" s="130"/>
      <c r="I9451" s="134"/>
      <c r="J9451" s="123">
        <f>IF(OR(tbl_Metraj22[[#This Row],[TARIH]]="",tbl_Metraj22[[#This Row],[TARIH]]="-"),0,IF(tbl_Metraj22[[#This Row],[YUZDE]]=0,tbl_Metraj22[[#This Row],[METRAJ_BETON]],tbl_Metraj22[[#This Row],[YUZDE]]*tbl_Metraj22[[#This Row],[METRAJ_BETON]]))</f>
        <v>0</v>
      </c>
    </row>
    <row r="9452" spans="1:11" ht="14.25" x14ac:dyDescent="0.2">
      <c r="B9452" s="124" t="s">
        <v>3183</v>
      </c>
      <c r="C9452" s="124"/>
      <c r="D9452" s="126">
        <v>0</v>
      </c>
      <c r="E9452" s="124"/>
      <c r="F9452" s="124"/>
      <c r="G9452" s="2" t="s">
        <v>22037</v>
      </c>
      <c r="H9452" s="130"/>
      <c r="I9452" s="134"/>
      <c r="J9452" s="123">
        <f>IF(OR(tbl_Metraj22[[#This Row],[TARIH]]="",tbl_Metraj22[[#This Row],[TARIH]]="-"),0,IF(tbl_Metraj22[[#This Row],[YUZDE]]=0,tbl_Metraj22[[#This Row],[METRAJ_BETON]],tbl_Metraj22[[#This Row],[YUZDE]]*tbl_Metraj22[[#This Row],[METRAJ_BETON]]))</f>
        <v>0</v>
      </c>
    </row>
    <row r="9453" spans="1:11" ht="14.25" x14ac:dyDescent="0.2">
      <c r="B9453" s="124" t="s">
        <v>3184</v>
      </c>
      <c r="C9453" s="124"/>
      <c r="D9453" s="126">
        <v>0</v>
      </c>
      <c r="E9453" s="124"/>
      <c r="F9453" s="124"/>
      <c r="G9453" s="2" t="s">
        <v>22038</v>
      </c>
      <c r="H9453" s="130"/>
      <c r="I9453" s="134"/>
      <c r="J9453" s="123">
        <f>IF(OR(tbl_Metraj22[[#This Row],[TARIH]]="",tbl_Metraj22[[#This Row],[TARIH]]="-"),0,IF(tbl_Metraj22[[#This Row],[YUZDE]]=0,tbl_Metraj22[[#This Row],[METRAJ_BETON]],tbl_Metraj22[[#This Row],[YUZDE]]*tbl_Metraj22[[#This Row],[METRAJ_BETON]]))</f>
        <v>0</v>
      </c>
    </row>
    <row r="9454" spans="1:11" ht="14.25" x14ac:dyDescent="0.2">
      <c r="B9454" s="124" t="s">
        <v>3185</v>
      </c>
      <c r="C9454" s="124"/>
      <c r="D9454" s="126">
        <v>0</v>
      </c>
      <c r="E9454" s="124"/>
      <c r="F9454" s="124"/>
      <c r="G9454" s="2" t="s">
        <v>22039</v>
      </c>
      <c r="H9454" s="130"/>
      <c r="I9454" s="134"/>
      <c r="J9454" s="123">
        <f>IF(OR(tbl_Metraj22[[#This Row],[TARIH]]="",tbl_Metraj22[[#This Row],[TARIH]]="-"),0,IF(tbl_Metraj22[[#This Row],[YUZDE]]=0,tbl_Metraj22[[#This Row],[METRAJ_BETON]],tbl_Metraj22[[#This Row],[YUZDE]]*tbl_Metraj22[[#This Row],[METRAJ_BETON]]))</f>
        <v>0</v>
      </c>
    </row>
    <row r="9455" spans="1:11" ht="14.25" x14ac:dyDescent="0.2">
      <c r="B9455" s="124" t="s">
        <v>3186</v>
      </c>
      <c r="C9455" s="124"/>
      <c r="D9455" s="126">
        <v>0</v>
      </c>
      <c r="E9455" s="124"/>
      <c r="F9455" s="124"/>
      <c r="G9455" s="2" t="s">
        <v>22040</v>
      </c>
      <c r="H9455" s="130"/>
      <c r="I9455" s="134"/>
      <c r="J9455" s="123">
        <f>IF(OR(tbl_Metraj22[[#This Row],[TARIH]]="",tbl_Metraj22[[#This Row],[TARIH]]="-"),0,IF(tbl_Metraj22[[#This Row],[YUZDE]]=0,tbl_Metraj22[[#This Row],[METRAJ_BETON]],tbl_Metraj22[[#This Row],[YUZDE]]*tbl_Metraj22[[#This Row],[METRAJ_BETON]]))</f>
        <v>0</v>
      </c>
    </row>
    <row r="9456" spans="1:11" ht="14.25" x14ac:dyDescent="0.2">
      <c r="B9456" s="124" t="s">
        <v>3187</v>
      </c>
      <c r="C9456" s="124"/>
      <c r="D9456" s="126">
        <v>0</v>
      </c>
      <c r="E9456" s="124"/>
      <c r="F9456" s="124"/>
      <c r="G9456" s="2" t="s">
        <v>22041</v>
      </c>
      <c r="H9456" s="130"/>
      <c r="I9456" s="134"/>
      <c r="J9456" s="123">
        <f>IF(OR(tbl_Metraj22[[#This Row],[TARIH]]="",tbl_Metraj22[[#This Row],[TARIH]]="-"),0,IF(tbl_Metraj22[[#This Row],[YUZDE]]=0,tbl_Metraj22[[#This Row],[METRAJ_BETON]],tbl_Metraj22[[#This Row],[YUZDE]]*tbl_Metraj22[[#This Row],[METRAJ_BETON]]))</f>
        <v>0</v>
      </c>
    </row>
    <row r="9457" spans="2:10" ht="14.25" x14ac:dyDescent="0.2">
      <c r="B9457" s="124" t="s">
        <v>3216</v>
      </c>
      <c r="C9457" s="124"/>
      <c r="D9457" s="126">
        <v>0</v>
      </c>
      <c r="E9457" s="124"/>
      <c r="F9457" s="124"/>
      <c r="G9457" s="2" t="s">
        <v>22042</v>
      </c>
      <c r="H9457" s="130"/>
      <c r="I9457" s="134"/>
      <c r="J9457" s="123">
        <f>IF(OR(tbl_Metraj22[[#This Row],[TARIH]]="",tbl_Metraj22[[#This Row],[TARIH]]="-"),0,IF(tbl_Metraj22[[#This Row],[YUZDE]]=0,tbl_Metraj22[[#This Row],[METRAJ_BETON]],tbl_Metraj22[[#This Row],[YUZDE]]*tbl_Metraj22[[#This Row],[METRAJ_BETON]]))</f>
        <v>0</v>
      </c>
    </row>
    <row r="9458" spans="2:10" ht="14.25" x14ac:dyDescent="0.2">
      <c r="B9458" s="124" t="s">
        <v>3217</v>
      </c>
      <c r="C9458" s="124"/>
      <c r="D9458" s="126">
        <v>0</v>
      </c>
      <c r="E9458" s="124"/>
      <c r="F9458" s="124"/>
      <c r="G9458" s="2" t="s">
        <v>22043</v>
      </c>
      <c r="H9458" s="130"/>
      <c r="I9458" s="134"/>
      <c r="J9458" s="123">
        <f>IF(OR(tbl_Metraj22[[#This Row],[TARIH]]="",tbl_Metraj22[[#This Row],[TARIH]]="-"),0,IF(tbl_Metraj22[[#This Row],[YUZDE]]=0,tbl_Metraj22[[#This Row],[METRAJ_BETON]],tbl_Metraj22[[#This Row],[YUZDE]]*tbl_Metraj22[[#This Row],[METRAJ_BETON]]))</f>
        <v>0</v>
      </c>
    </row>
    <row r="9459" spans="2:10" ht="14.25" x14ac:dyDescent="0.2">
      <c r="B9459" s="124" t="s">
        <v>3218</v>
      </c>
      <c r="C9459" s="124"/>
      <c r="D9459" s="126">
        <v>0</v>
      </c>
      <c r="E9459" s="124"/>
      <c r="F9459" s="124"/>
      <c r="G9459" s="2" t="s">
        <v>22044</v>
      </c>
      <c r="H9459" s="130"/>
      <c r="I9459" s="134"/>
      <c r="J9459" s="123">
        <f>IF(OR(tbl_Metraj22[[#This Row],[TARIH]]="",tbl_Metraj22[[#This Row],[TARIH]]="-"),0,IF(tbl_Metraj22[[#This Row],[YUZDE]]=0,tbl_Metraj22[[#This Row],[METRAJ_BETON]],tbl_Metraj22[[#This Row],[YUZDE]]*tbl_Metraj22[[#This Row],[METRAJ_BETON]]))</f>
        <v>0</v>
      </c>
    </row>
    <row r="9460" spans="2:10" ht="14.25" x14ac:dyDescent="0.2">
      <c r="B9460" s="124" t="s">
        <v>3219</v>
      </c>
      <c r="C9460" s="124"/>
      <c r="D9460" s="126">
        <v>0</v>
      </c>
      <c r="E9460" s="124"/>
      <c r="F9460" s="124"/>
      <c r="G9460" s="2" t="s">
        <v>22045</v>
      </c>
      <c r="H9460" s="130"/>
      <c r="I9460" s="134"/>
      <c r="J9460" s="123">
        <f>IF(OR(tbl_Metraj22[[#This Row],[TARIH]]="",tbl_Metraj22[[#This Row],[TARIH]]="-"),0,IF(tbl_Metraj22[[#This Row],[YUZDE]]=0,tbl_Metraj22[[#This Row],[METRAJ_BETON]],tbl_Metraj22[[#This Row],[YUZDE]]*tbl_Metraj22[[#This Row],[METRAJ_BETON]]))</f>
        <v>0</v>
      </c>
    </row>
    <row r="9461" spans="2:10" ht="14.25" x14ac:dyDescent="0.2">
      <c r="B9461" s="124" t="s">
        <v>3220</v>
      </c>
      <c r="C9461" s="124"/>
      <c r="D9461" s="126">
        <v>0</v>
      </c>
      <c r="E9461" s="124"/>
      <c r="F9461" s="124"/>
      <c r="G9461" s="2" t="s">
        <v>22046</v>
      </c>
      <c r="H9461" s="130"/>
      <c r="I9461" s="134"/>
      <c r="J9461" s="123">
        <f>IF(OR(tbl_Metraj22[[#This Row],[TARIH]]="",tbl_Metraj22[[#This Row],[TARIH]]="-"),0,IF(tbl_Metraj22[[#This Row],[YUZDE]]=0,tbl_Metraj22[[#This Row],[METRAJ_BETON]],tbl_Metraj22[[#This Row],[YUZDE]]*tbl_Metraj22[[#This Row],[METRAJ_BETON]]))</f>
        <v>0</v>
      </c>
    </row>
    <row r="9462" spans="2:10" ht="14.25" x14ac:dyDescent="0.2">
      <c r="B9462" s="124" t="s">
        <v>3221</v>
      </c>
      <c r="C9462" s="124"/>
      <c r="D9462" s="126">
        <v>0</v>
      </c>
      <c r="E9462" s="124"/>
      <c r="F9462" s="124"/>
      <c r="G9462" s="2" t="s">
        <v>22047</v>
      </c>
      <c r="H9462" s="130"/>
      <c r="I9462" s="134"/>
      <c r="J9462" s="123">
        <f>IF(OR(tbl_Metraj22[[#This Row],[TARIH]]="",tbl_Metraj22[[#This Row],[TARIH]]="-"),0,IF(tbl_Metraj22[[#This Row],[YUZDE]]=0,tbl_Metraj22[[#This Row],[METRAJ_BETON]],tbl_Metraj22[[#This Row],[YUZDE]]*tbl_Metraj22[[#This Row],[METRAJ_BETON]]))</f>
        <v>0</v>
      </c>
    </row>
    <row r="9463" spans="2:10" ht="14.25" x14ac:dyDescent="0.2">
      <c r="B9463" s="124" t="s">
        <v>3222</v>
      </c>
      <c r="C9463" s="124"/>
      <c r="D9463" s="126">
        <v>0</v>
      </c>
      <c r="E9463" s="124"/>
      <c r="F9463" s="124"/>
      <c r="G9463" s="2" t="s">
        <v>22048</v>
      </c>
      <c r="H9463" s="130"/>
      <c r="I9463" s="134"/>
      <c r="J9463" s="123">
        <f>IF(OR(tbl_Metraj22[[#This Row],[TARIH]]="",tbl_Metraj22[[#This Row],[TARIH]]="-"),0,IF(tbl_Metraj22[[#This Row],[YUZDE]]=0,tbl_Metraj22[[#This Row],[METRAJ_BETON]],tbl_Metraj22[[#This Row],[YUZDE]]*tbl_Metraj22[[#This Row],[METRAJ_BETON]]))</f>
        <v>0</v>
      </c>
    </row>
    <row r="9464" spans="2:10" ht="14.25" x14ac:dyDescent="0.2">
      <c r="B9464" s="124" t="s">
        <v>3223</v>
      </c>
      <c r="C9464" s="124"/>
      <c r="D9464" s="126">
        <v>0</v>
      </c>
      <c r="E9464" s="124"/>
      <c r="F9464" s="124"/>
      <c r="G9464" s="2" t="s">
        <v>22049</v>
      </c>
      <c r="H9464" s="130"/>
      <c r="I9464" s="134"/>
      <c r="J9464" s="123">
        <f>IF(OR(tbl_Metraj22[[#This Row],[TARIH]]="",tbl_Metraj22[[#This Row],[TARIH]]="-"),0,IF(tbl_Metraj22[[#This Row],[YUZDE]]=0,tbl_Metraj22[[#This Row],[METRAJ_BETON]],tbl_Metraj22[[#This Row],[YUZDE]]*tbl_Metraj22[[#This Row],[METRAJ_BETON]]))</f>
        <v>0</v>
      </c>
    </row>
    <row r="9465" spans="2:10" ht="14.25" x14ac:dyDescent="0.2">
      <c r="B9465" s="124" t="s">
        <v>3224</v>
      </c>
      <c r="C9465" s="124"/>
      <c r="D9465" s="126">
        <v>0</v>
      </c>
      <c r="E9465" s="124"/>
      <c r="F9465" s="124"/>
      <c r="G9465" s="2" t="s">
        <v>22050</v>
      </c>
      <c r="H9465" s="130"/>
      <c r="I9465" s="134"/>
      <c r="J9465" s="123">
        <f>IF(OR(tbl_Metraj22[[#This Row],[TARIH]]="",tbl_Metraj22[[#This Row],[TARIH]]="-"),0,IF(tbl_Metraj22[[#This Row],[YUZDE]]=0,tbl_Metraj22[[#This Row],[METRAJ_BETON]],tbl_Metraj22[[#This Row],[YUZDE]]*tbl_Metraj22[[#This Row],[METRAJ_BETON]]))</f>
        <v>0</v>
      </c>
    </row>
    <row r="9466" spans="2:10" ht="14.25" x14ac:dyDescent="0.2">
      <c r="B9466" s="124" t="s">
        <v>3225</v>
      </c>
      <c r="C9466" s="124"/>
      <c r="D9466" s="126">
        <v>0</v>
      </c>
      <c r="E9466" s="124"/>
      <c r="F9466" s="124"/>
      <c r="G9466" s="2" t="s">
        <v>22051</v>
      </c>
      <c r="H9466" s="130"/>
      <c r="I9466" s="134"/>
      <c r="J9466" s="123">
        <f>IF(OR(tbl_Metraj22[[#This Row],[TARIH]]="",tbl_Metraj22[[#This Row],[TARIH]]="-"),0,IF(tbl_Metraj22[[#This Row],[YUZDE]]=0,tbl_Metraj22[[#This Row],[METRAJ_BETON]],tbl_Metraj22[[#This Row],[YUZDE]]*tbl_Metraj22[[#This Row],[METRAJ_BETON]]))</f>
        <v>0</v>
      </c>
    </row>
    <row r="9467" spans="2:10" ht="14.25" x14ac:dyDescent="0.2">
      <c r="B9467" s="124" t="s">
        <v>3226</v>
      </c>
      <c r="C9467" s="124"/>
      <c r="D9467" s="126">
        <v>0</v>
      </c>
      <c r="E9467" s="124"/>
      <c r="F9467" s="124"/>
      <c r="G9467" s="2" t="s">
        <v>22052</v>
      </c>
      <c r="H9467" s="130"/>
      <c r="I9467" s="134"/>
      <c r="J9467" s="123">
        <f>IF(OR(tbl_Metraj22[[#This Row],[TARIH]]="",tbl_Metraj22[[#This Row],[TARIH]]="-"),0,IF(tbl_Metraj22[[#This Row],[YUZDE]]=0,tbl_Metraj22[[#This Row],[METRAJ_BETON]],tbl_Metraj22[[#This Row],[YUZDE]]*tbl_Metraj22[[#This Row],[METRAJ_BETON]]))</f>
        <v>0</v>
      </c>
    </row>
    <row r="9468" spans="2:10" ht="14.25" x14ac:dyDescent="0.2">
      <c r="B9468" s="124" t="s">
        <v>3227</v>
      </c>
      <c r="C9468" s="124"/>
      <c r="D9468" s="126">
        <v>0</v>
      </c>
      <c r="E9468" s="124"/>
      <c r="F9468" s="124"/>
      <c r="G9468" s="2" t="s">
        <v>22053</v>
      </c>
      <c r="H9468" s="130"/>
      <c r="I9468" s="134"/>
      <c r="J9468" s="123">
        <f>IF(OR(tbl_Metraj22[[#This Row],[TARIH]]="",tbl_Metraj22[[#This Row],[TARIH]]="-"),0,IF(tbl_Metraj22[[#This Row],[YUZDE]]=0,tbl_Metraj22[[#This Row],[METRAJ_BETON]],tbl_Metraj22[[#This Row],[YUZDE]]*tbl_Metraj22[[#This Row],[METRAJ_BETON]]))</f>
        <v>0</v>
      </c>
    </row>
    <row r="9469" spans="2:10" ht="14.25" x14ac:dyDescent="0.2">
      <c r="B9469" s="124" t="s">
        <v>4691</v>
      </c>
      <c r="C9469" s="124"/>
      <c r="D9469" s="126">
        <v>0</v>
      </c>
      <c r="E9469" s="124"/>
      <c r="F9469" s="124"/>
      <c r="G9469" s="2" t="s">
        <v>22054</v>
      </c>
      <c r="H9469" s="130"/>
      <c r="I9469" s="134"/>
      <c r="J9469" s="123">
        <f>IF(OR(tbl_Metraj22[[#This Row],[TARIH]]="",tbl_Metraj22[[#This Row],[TARIH]]="-"),0,IF(tbl_Metraj22[[#This Row],[YUZDE]]=0,tbl_Metraj22[[#This Row],[METRAJ_BETON]],tbl_Metraj22[[#This Row],[YUZDE]]*tbl_Metraj22[[#This Row],[METRAJ_BETON]]))</f>
        <v>0</v>
      </c>
    </row>
    <row r="9470" spans="2:10" ht="14.25" x14ac:dyDescent="0.2">
      <c r="B9470" s="124" t="s">
        <v>4714</v>
      </c>
      <c r="C9470" s="124"/>
      <c r="D9470" s="126">
        <v>0</v>
      </c>
      <c r="E9470" s="124"/>
      <c r="F9470" s="124"/>
      <c r="G9470" s="2" t="s">
        <v>22055</v>
      </c>
      <c r="H9470" s="130"/>
      <c r="I9470" s="134"/>
      <c r="J9470" s="123">
        <f>IF(OR(tbl_Metraj22[[#This Row],[TARIH]]="",tbl_Metraj22[[#This Row],[TARIH]]="-"),0,IF(tbl_Metraj22[[#This Row],[YUZDE]]=0,tbl_Metraj22[[#This Row],[METRAJ_BETON]],tbl_Metraj22[[#This Row],[YUZDE]]*tbl_Metraj22[[#This Row],[METRAJ_BETON]]))</f>
        <v>0</v>
      </c>
    </row>
    <row r="9471" spans="2:10" ht="14.25" x14ac:dyDescent="0.2">
      <c r="B9471" s="124" t="s">
        <v>4715</v>
      </c>
      <c r="C9471" s="124"/>
      <c r="D9471" s="126">
        <v>0</v>
      </c>
      <c r="E9471" s="124"/>
      <c r="F9471" s="124"/>
      <c r="G9471" s="2" t="s">
        <v>22056</v>
      </c>
      <c r="H9471" s="130"/>
      <c r="I9471" s="134"/>
      <c r="J9471" s="123">
        <f>IF(OR(tbl_Metraj22[[#This Row],[TARIH]]="",tbl_Metraj22[[#This Row],[TARIH]]="-"),0,IF(tbl_Metraj22[[#This Row],[YUZDE]]=0,tbl_Metraj22[[#This Row],[METRAJ_BETON]],tbl_Metraj22[[#This Row],[YUZDE]]*tbl_Metraj22[[#This Row],[METRAJ_BETON]]))</f>
        <v>0</v>
      </c>
    </row>
    <row r="9472" spans="2:10" ht="14.25" x14ac:dyDescent="0.2">
      <c r="B9472" s="124" t="s">
        <v>4918</v>
      </c>
      <c r="C9472" s="124"/>
      <c r="D9472" s="126">
        <v>0</v>
      </c>
      <c r="E9472" s="124"/>
      <c r="F9472" s="124"/>
      <c r="G9472" s="2" t="s">
        <v>22057</v>
      </c>
      <c r="H9472" s="130"/>
      <c r="I9472" s="134"/>
      <c r="J9472" s="123">
        <f>IF(OR(tbl_Metraj22[[#This Row],[TARIH]]="",tbl_Metraj22[[#This Row],[TARIH]]="-"),0,IF(tbl_Metraj22[[#This Row],[YUZDE]]=0,tbl_Metraj22[[#This Row],[METRAJ_BETON]],tbl_Metraj22[[#This Row],[YUZDE]]*tbl_Metraj22[[#This Row],[METRAJ_BETON]]))</f>
        <v>0</v>
      </c>
    </row>
    <row r="9473" spans="2:10" ht="14.25" x14ac:dyDescent="0.2">
      <c r="B9473" s="124" t="s">
        <v>4919</v>
      </c>
      <c r="C9473" s="124"/>
      <c r="D9473" s="126">
        <v>0</v>
      </c>
      <c r="E9473" s="124"/>
      <c r="F9473" s="124"/>
      <c r="G9473" s="2" t="s">
        <v>22058</v>
      </c>
      <c r="H9473" s="130"/>
      <c r="I9473" s="134"/>
      <c r="J9473" s="123">
        <f>IF(OR(tbl_Metraj22[[#This Row],[TARIH]]="",tbl_Metraj22[[#This Row],[TARIH]]="-"),0,IF(tbl_Metraj22[[#This Row],[YUZDE]]=0,tbl_Metraj22[[#This Row],[METRAJ_BETON]],tbl_Metraj22[[#This Row],[YUZDE]]*tbl_Metraj22[[#This Row],[METRAJ_BETON]]))</f>
        <v>0</v>
      </c>
    </row>
    <row r="9474" spans="2:10" ht="14.25" x14ac:dyDescent="0.2">
      <c r="B9474" s="124" t="s">
        <v>4920</v>
      </c>
      <c r="C9474" s="124"/>
      <c r="D9474" s="126">
        <v>0</v>
      </c>
      <c r="E9474" s="124"/>
      <c r="F9474" s="124"/>
      <c r="G9474" s="2" t="s">
        <v>22059</v>
      </c>
      <c r="H9474" s="130"/>
      <c r="I9474" s="134"/>
      <c r="J9474" s="123">
        <f>IF(OR(tbl_Metraj22[[#This Row],[TARIH]]="",tbl_Metraj22[[#This Row],[TARIH]]="-"),0,IF(tbl_Metraj22[[#This Row],[YUZDE]]=0,tbl_Metraj22[[#This Row],[METRAJ_BETON]],tbl_Metraj22[[#This Row],[YUZDE]]*tbl_Metraj22[[#This Row],[METRAJ_BETON]]))</f>
        <v>0</v>
      </c>
    </row>
    <row r="9475" spans="2:10" ht="14.25" x14ac:dyDescent="0.2">
      <c r="B9475" s="124" t="s">
        <v>4921</v>
      </c>
      <c r="C9475" s="124"/>
      <c r="D9475" s="126">
        <v>0</v>
      </c>
      <c r="E9475" s="124"/>
      <c r="F9475" s="124"/>
      <c r="G9475" s="2" t="s">
        <v>22060</v>
      </c>
      <c r="H9475" s="130"/>
      <c r="I9475" s="134"/>
      <c r="J9475" s="123">
        <f>IF(OR(tbl_Metraj22[[#This Row],[TARIH]]="",tbl_Metraj22[[#This Row],[TARIH]]="-"),0,IF(tbl_Metraj22[[#This Row],[YUZDE]]=0,tbl_Metraj22[[#This Row],[METRAJ_BETON]],tbl_Metraj22[[#This Row],[YUZDE]]*tbl_Metraj22[[#This Row],[METRAJ_BETON]]))</f>
        <v>0</v>
      </c>
    </row>
    <row r="9476" spans="2:10" ht="14.25" x14ac:dyDescent="0.2">
      <c r="B9476" s="124" t="s">
        <v>4922</v>
      </c>
      <c r="C9476" s="124"/>
      <c r="D9476" s="126">
        <v>0</v>
      </c>
      <c r="E9476" s="124"/>
      <c r="F9476" s="124"/>
      <c r="G9476" s="2" t="s">
        <v>22061</v>
      </c>
      <c r="H9476" s="130"/>
      <c r="I9476" s="134"/>
      <c r="J9476" s="123">
        <f>IF(OR(tbl_Metraj22[[#This Row],[TARIH]]="",tbl_Metraj22[[#This Row],[TARIH]]="-"),0,IF(tbl_Metraj22[[#This Row],[YUZDE]]=0,tbl_Metraj22[[#This Row],[METRAJ_BETON]],tbl_Metraj22[[#This Row],[YUZDE]]*tbl_Metraj22[[#This Row],[METRAJ_BETON]]))</f>
        <v>0</v>
      </c>
    </row>
    <row r="9477" spans="2:10" ht="14.25" x14ac:dyDescent="0.2">
      <c r="B9477" s="124" t="s">
        <v>4923</v>
      </c>
      <c r="C9477" s="124"/>
      <c r="D9477" s="126">
        <v>0</v>
      </c>
      <c r="E9477" s="124"/>
      <c r="F9477" s="124"/>
      <c r="G9477" s="2" t="s">
        <v>22062</v>
      </c>
      <c r="H9477" s="130"/>
      <c r="I9477" s="134"/>
      <c r="J9477" s="123">
        <f>IF(OR(tbl_Metraj22[[#This Row],[TARIH]]="",tbl_Metraj22[[#This Row],[TARIH]]="-"),0,IF(tbl_Metraj22[[#This Row],[YUZDE]]=0,tbl_Metraj22[[#This Row],[METRAJ_BETON]],tbl_Metraj22[[#This Row],[YUZDE]]*tbl_Metraj22[[#This Row],[METRAJ_BETON]]))</f>
        <v>0</v>
      </c>
    </row>
    <row r="9478" spans="2:10" ht="14.25" x14ac:dyDescent="0.2">
      <c r="B9478" s="124" t="s">
        <v>4924</v>
      </c>
      <c r="C9478" s="124"/>
      <c r="D9478" s="126">
        <v>0</v>
      </c>
      <c r="E9478" s="124"/>
      <c r="F9478" s="124"/>
      <c r="G9478" s="2" t="s">
        <v>22063</v>
      </c>
      <c r="H9478" s="130"/>
      <c r="I9478" s="134"/>
      <c r="J9478" s="123">
        <f>IF(OR(tbl_Metraj22[[#This Row],[TARIH]]="",tbl_Metraj22[[#This Row],[TARIH]]="-"),0,IF(tbl_Metraj22[[#This Row],[YUZDE]]=0,tbl_Metraj22[[#This Row],[METRAJ_BETON]],tbl_Metraj22[[#This Row],[YUZDE]]*tbl_Metraj22[[#This Row],[METRAJ_BETON]]))</f>
        <v>0</v>
      </c>
    </row>
    <row r="9479" spans="2:10" ht="14.25" x14ac:dyDescent="0.2">
      <c r="B9479" s="124" t="s">
        <v>4925</v>
      </c>
      <c r="C9479" s="124"/>
      <c r="D9479" s="126">
        <v>0</v>
      </c>
      <c r="E9479" s="124"/>
      <c r="F9479" s="124"/>
      <c r="G9479" s="2" t="s">
        <v>22064</v>
      </c>
      <c r="H9479" s="130"/>
      <c r="I9479" s="134"/>
      <c r="J9479" s="123">
        <f>IF(OR(tbl_Metraj22[[#This Row],[TARIH]]="",tbl_Metraj22[[#This Row],[TARIH]]="-"),0,IF(tbl_Metraj22[[#This Row],[YUZDE]]=0,tbl_Metraj22[[#This Row],[METRAJ_BETON]],tbl_Metraj22[[#This Row],[YUZDE]]*tbl_Metraj22[[#This Row],[METRAJ_BETON]]))</f>
        <v>0</v>
      </c>
    </row>
    <row r="9480" spans="2:10" ht="14.25" x14ac:dyDescent="0.2">
      <c r="B9480" s="124" t="s">
        <v>4926</v>
      </c>
      <c r="C9480" s="124"/>
      <c r="D9480" s="126">
        <v>0</v>
      </c>
      <c r="E9480" s="124"/>
      <c r="F9480" s="124"/>
      <c r="G9480" s="2" t="s">
        <v>22065</v>
      </c>
      <c r="H9480" s="130"/>
      <c r="I9480" s="134"/>
      <c r="J9480" s="123">
        <f>IF(OR(tbl_Metraj22[[#This Row],[TARIH]]="",tbl_Metraj22[[#This Row],[TARIH]]="-"),0,IF(tbl_Metraj22[[#This Row],[YUZDE]]=0,tbl_Metraj22[[#This Row],[METRAJ_BETON]],tbl_Metraj22[[#This Row],[YUZDE]]*tbl_Metraj22[[#This Row],[METRAJ_BETON]]))</f>
        <v>0</v>
      </c>
    </row>
    <row r="9481" spans="2:10" ht="14.25" x14ac:dyDescent="0.2">
      <c r="B9481" s="124" t="s">
        <v>4927</v>
      </c>
      <c r="C9481" s="124"/>
      <c r="D9481" s="126">
        <v>0</v>
      </c>
      <c r="E9481" s="124"/>
      <c r="F9481" s="124"/>
      <c r="G9481" s="2" t="s">
        <v>22066</v>
      </c>
      <c r="H9481" s="130"/>
      <c r="I9481" s="134"/>
      <c r="J9481" s="123">
        <f>IF(OR(tbl_Metraj22[[#This Row],[TARIH]]="",tbl_Metraj22[[#This Row],[TARIH]]="-"),0,IF(tbl_Metraj22[[#This Row],[YUZDE]]=0,tbl_Metraj22[[#This Row],[METRAJ_BETON]],tbl_Metraj22[[#This Row],[YUZDE]]*tbl_Metraj22[[#This Row],[METRAJ_BETON]]))</f>
        <v>0</v>
      </c>
    </row>
    <row r="9482" spans="2:10" ht="14.25" x14ac:dyDescent="0.2">
      <c r="B9482" s="124" t="s">
        <v>4987</v>
      </c>
      <c r="C9482" s="124"/>
      <c r="D9482" s="126">
        <v>0</v>
      </c>
      <c r="E9482" s="124"/>
      <c r="F9482" s="124"/>
      <c r="G9482" s="2" t="s">
        <v>22067</v>
      </c>
      <c r="H9482" s="130"/>
      <c r="I9482" s="134"/>
      <c r="J9482" s="123">
        <f>IF(OR(tbl_Metraj22[[#This Row],[TARIH]]="",tbl_Metraj22[[#This Row],[TARIH]]="-"),0,IF(tbl_Metraj22[[#This Row],[YUZDE]]=0,tbl_Metraj22[[#This Row],[METRAJ_BETON]],tbl_Metraj22[[#This Row],[YUZDE]]*tbl_Metraj22[[#This Row],[METRAJ_BETON]]))</f>
        <v>0</v>
      </c>
    </row>
    <row r="9483" spans="2:10" ht="14.25" x14ac:dyDescent="0.2">
      <c r="B9483" s="124" t="s">
        <v>4988</v>
      </c>
      <c r="C9483" s="124"/>
      <c r="D9483" s="126">
        <v>0</v>
      </c>
      <c r="E9483" s="124"/>
      <c r="F9483" s="124"/>
      <c r="G9483" s="2" t="s">
        <v>22068</v>
      </c>
      <c r="H9483" s="130"/>
      <c r="I9483" s="134"/>
      <c r="J9483" s="123">
        <f>IF(OR(tbl_Metraj22[[#This Row],[TARIH]]="",tbl_Metraj22[[#This Row],[TARIH]]="-"),0,IF(tbl_Metraj22[[#This Row],[YUZDE]]=0,tbl_Metraj22[[#This Row],[METRAJ_BETON]],tbl_Metraj22[[#This Row],[YUZDE]]*tbl_Metraj22[[#This Row],[METRAJ_BETON]]))</f>
        <v>0</v>
      </c>
    </row>
    <row r="9484" spans="2:10" ht="14.25" x14ac:dyDescent="0.2">
      <c r="B9484" s="124" t="s">
        <v>4989</v>
      </c>
      <c r="C9484" s="124"/>
      <c r="D9484" s="126">
        <v>0</v>
      </c>
      <c r="E9484" s="124"/>
      <c r="F9484" s="124"/>
      <c r="G9484" s="2" t="s">
        <v>22069</v>
      </c>
      <c r="H9484" s="130"/>
      <c r="I9484" s="134"/>
      <c r="J9484" s="123">
        <f>IF(OR(tbl_Metraj22[[#This Row],[TARIH]]="",tbl_Metraj22[[#This Row],[TARIH]]="-"),0,IF(tbl_Metraj22[[#This Row],[YUZDE]]=0,tbl_Metraj22[[#This Row],[METRAJ_BETON]],tbl_Metraj22[[#This Row],[YUZDE]]*tbl_Metraj22[[#This Row],[METRAJ_BETON]]))</f>
        <v>0</v>
      </c>
    </row>
    <row r="9485" spans="2:10" ht="14.25" x14ac:dyDescent="0.2">
      <c r="B9485" s="124" t="s">
        <v>4990</v>
      </c>
      <c r="C9485" s="124"/>
      <c r="D9485" s="126">
        <v>0</v>
      </c>
      <c r="E9485" s="124"/>
      <c r="F9485" s="124"/>
      <c r="G9485" s="2" t="s">
        <v>22070</v>
      </c>
      <c r="H9485" s="130"/>
      <c r="I9485" s="134"/>
      <c r="J9485" s="123">
        <f>IF(OR(tbl_Metraj22[[#This Row],[TARIH]]="",tbl_Metraj22[[#This Row],[TARIH]]="-"),0,IF(tbl_Metraj22[[#This Row],[YUZDE]]=0,tbl_Metraj22[[#This Row],[METRAJ_BETON]],tbl_Metraj22[[#This Row],[YUZDE]]*tbl_Metraj22[[#This Row],[METRAJ_BETON]]))</f>
        <v>0</v>
      </c>
    </row>
    <row r="9486" spans="2:10" ht="14.25" x14ac:dyDescent="0.2">
      <c r="B9486" s="124" t="s">
        <v>4991</v>
      </c>
      <c r="C9486" s="124"/>
      <c r="D9486" s="126">
        <v>0</v>
      </c>
      <c r="E9486" s="124"/>
      <c r="F9486" s="124"/>
      <c r="G9486" s="2" t="s">
        <v>22071</v>
      </c>
      <c r="H9486" s="130"/>
      <c r="I9486" s="134"/>
      <c r="J9486" s="123">
        <f>IF(OR(tbl_Metraj22[[#This Row],[TARIH]]="",tbl_Metraj22[[#This Row],[TARIH]]="-"),0,IF(tbl_Metraj22[[#This Row],[YUZDE]]=0,tbl_Metraj22[[#This Row],[METRAJ_BETON]],tbl_Metraj22[[#This Row],[YUZDE]]*tbl_Metraj22[[#This Row],[METRAJ_BETON]]))</f>
        <v>0</v>
      </c>
    </row>
    <row r="9487" spans="2:10" ht="14.25" x14ac:dyDescent="0.2">
      <c r="B9487" s="124" t="s">
        <v>4992</v>
      </c>
      <c r="C9487" s="124"/>
      <c r="D9487" s="126">
        <v>0</v>
      </c>
      <c r="E9487" s="124"/>
      <c r="F9487" s="124"/>
      <c r="G9487" s="2" t="s">
        <v>22072</v>
      </c>
      <c r="H9487" s="130"/>
      <c r="I9487" s="134"/>
      <c r="J9487" s="123">
        <f>IF(OR(tbl_Metraj22[[#This Row],[TARIH]]="",tbl_Metraj22[[#This Row],[TARIH]]="-"),0,IF(tbl_Metraj22[[#This Row],[YUZDE]]=0,tbl_Metraj22[[#This Row],[METRAJ_BETON]],tbl_Metraj22[[#This Row],[YUZDE]]*tbl_Metraj22[[#This Row],[METRAJ_BETON]]))</f>
        <v>0</v>
      </c>
    </row>
    <row r="9488" spans="2:10" ht="14.25" x14ac:dyDescent="0.2">
      <c r="B9488" s="124" t="s">
        <v>4993</v>
      </c>
      <c r="C9488" s="124"/>
      <c r="D9488" s="126">
        <v>0</v>
      </c>
      <c r="E9488" s="124"/>
      <c r="F9488" s="124"/>
      <c r="G9488" s="2" t="s">
        <v>22073</v>
      </c>
      <c r="H9488" s="130"/>
      <c r="I9488" s="134"/>
      <c r="J9488" s="123">
        <f>IF(OR(tbl_Metraj22[[#This Row],[TARIH]]="",tbl_Metraj22[[#This Row],[TARIH]]="-"),0,IF(tbl_Metraj22[[#This Row],[YUZDE]]=0,tbl_Metraj22[[#This Row],[METRAJ_BETON]],tbl_Metraj22[[#This Row],[YUZDE]]*tbl_Metraj22[[#This Row],[METRAJ_BETON]]))</f>
        <v>0</v>
      </c>
    </row>
    <row r="9489" spans="2:10" ht="14.25" x14ac:dyDescent="0.2">
      <c r="B9489" s="124" t="s">
        <v>4994</v>
      </c>
      <c r="C9489" s="124"/>
      <c r="D9489" s="126">
        <v>0</v>
      </c>
      <c r="E9489" s="124"/>
      <c r="F9489" s="124"/>
      <c r="G9489" s="2" t="s">
        <v>22074</v>
      </c>
      <c r="H9489" s="130"/>
      <c r="I9489" s="134"/>
      <c r="J9489" s="123">
        <f>IF(OR(tbl_Metraj22[[#This Row],[TARIH]]="",tbl_Metraj22[[#This Row],[TARIH]]="-"),0,IF(tbl_Metraj22[[#This Row],[YUZDE]]=0,tbl_Metraj22[[#This Row],[METRAJ_BETON]],tbl_Metraj22[[#This Row],[YUZDE]]*tbl_Metraj22[[#This Row],[METRAJ_BETON]]))</f>
        <v>0</v>
      </c>
    </row>
    <row r="9490" spans="2:10" ht="14.25" x14ac:dyDescent="0.2">
      <c r="B9490" s="124" t="s">
        <v>4995</v>
      </c>
      <c r="C9490" s="124"/>
      <c r="D9490" s="126">
        <v>0</v>
      </c>
      <c r="E9490" s="124"/>
      <c r="F9490" s="124"/>
      <c r="G9490" s="2" t="s">
        <v>22075</v>
      </c>
      <c r="H9490" s="130"/>
      <c r="I9490" s="134"/>
      <c r="J9490" s="123">
        <f>IF(OR(tbl_Metraj22[[#This Row],[TARIH]]="",tbl_Metraj22[[#This Row],[TARIH]]="-"),0,IF(tbl_Metraj22[[#This Row],[YUZDE]]=0,tbl_Metraj22[[#This Row],[METRAJ_BETON]],tbl_Metraj22[[#This Row],[YUZDE]]*tbl_Metraj22[[#This Row],[METRAJ_BETON]]))</f>
        <v>0</v>
      </c>
    </row>
    <row r="9491" spans="2:10" ht="14.25" x14ac:dyDescent="0.2">
      <c r="B9491" s="124" t="s">
        <v>4996</v>
      </c>
      <c r="C9491" s="124"/>
      <c r="D9491" s="126">
        <v>0</v>
      </c>
      <c r="E9491" s="124"/>
      <c r="F9491" s="124"/>
      <c r="G9491" s="2" t="s">
        <v>22076</v>
      </c>
      <c r="H9491" s="130"/>
      <c r="I9491" s="134"/>
      <c r="J9491" s="123">
        <f>IF(OR(tbl_Metraj22[[#This Row],[TARIH]]="",tbl_Metraj22[[#This Row],[TARIH]]="-"),0,IF(tbl_Metraj22[[#This Row],[YUZDE]]=0,tbl_Metraj22[[#This Row],[METRAJ_BETON]],tbl_Metraj22[[#This Row],[YUZDE]]*tbl_Metraj22[[#This Row],[METRAJ_BETON]]))</f>
        <v>0</v>
      </c>
    </row>
    <row r="9492" spans="2:10" ht="14.25" x14ac:dyDescent="0.2">
      <c r="B9492" s="124" t="s">
        <v>4997</v>
      </c>
      <c r="C9492" s="124"/>
      <c r="D9492" s="126">
        <v>0</v>
      </c>
      <c r="E9492" s="124"/>
      <c r="F9492" s="124"/>
      <c r="G9492" s="2" t="s">
        <v>22077</v>
      </c>
      <c r="H9492" s="130"/>
      <c r="I9492" s="134"/>
      <c r="J9492" s="123">
        <f>IF(OR(tbl_Metraj22[[#This Row],[TARIH]]="",tbl_Metraj22[[#This Row],[TARIH]]="-"),0,IF(tbl_Metraj22[[#This Row],[YUZDE]]=0,tbl_Metraj22[[#This Row],[METRAJ_BETON]],tbl_Metraj22[[#This Row],[YUZDE]]*tbl_Metraj22[[#This Row],[METRAJ_BETON]]))</f>
        <v>0</v>
      </c>
    </row>
    <row r="9493" spans="2:10" ht="14.25" x14ac:dyDescent="0.2">
      <c r="B9493" s="124" t="s">
        <v>4998</v>
      </c>
      <c r="C9493" s="124"/>
      <c r="D9493" s="126">
        <v>0</v>
      </c>
      <c r="E9493" s="124"/>
      <c r="F9493" s="124"/>
      <c r="G9493" s="2" t="s">
        <v>22078</v>
      </c>
      <c r="H9493" s="130"/>
      <c r="I9493" s="134"/>
      <c r="J9493" s="123">
        <f>IF(OR(tbl_Metraj22[[#This Row],[TARIH]]="",tbl_Metraj22[[#This Row],[TARIH]]="-"),0,IF(tbl_Metraj22[[#This Row],[YUZDE]]=0,tbl_Metraj22[[#This Row],[METRAJ_BETON]],tbl_Metraj22[[#This Row],[YUZDE]]*tbl_Metraj22[[#This Row],[METRAJ_BETON]]))</f>
        <v>0</v>
      </c>
    </row>
    <row r="9494" spans="2:10" ht="14.25" x14ac:dyDescent="0.2">
      <c r="B9494" s="124" t="s">
        <v>4999</v>
      </c>
      <c r="C9494" s="124"/>
      <c r="D9494" s="126">
        <v>0</v>
      </c>
      <c r="E9494" s="124"/>
      <c r="F9494" s="124"/>
      <c r="G9494" s="2" t="s">
        <v>22079</v>
      </c>
      <c r="H9494" s="130"/>
      <c r="I9494" s="134"/>
      <c r="J9494" s="123">
        <f>IF(OR(tbl_Metraj22[[#This Row],[TARIH]]="",tbl_Metraj22[[#This Row],[TARIH]]="-"),0,IF(tbl_Metraj22[[#This Row],[YUZDE]]=0,tbl_Metraj22[[#This Row],[METRAJ_BETON]],tbl_Metraj22[[#This Row],[YUZDE]]*tbl_Metraj22[[#This Row],[METRAJ_BETON]]))</f>
        <v>0</v>
      </c>
    </row>
    <row r="9495" spans="2:10" ht="14.25" x14ac:dyDescent="0.2">
      <c r="B9495" s="124" t="s">
        <v>5000</v>
      </c>
      <c r="C9495" s="124"/>
      <c r="D9495" s="126">
        <v>0</v>
      </c>
      <c r="E9495" s="124"/>
      <c r="F9495" s="124"/>
      <c r="G9495" s="2" t="s">
        <v>22080</v>
      </c>
      <c r="H9495" s="130"/>
      <c r="I9495" s="134"/>
      <c r="J9495" s="123">
        <f>IF(OR(tbl_Metraj22[[#This Row],[TARIH]]="",tbl_Metraj22[[#This Row],[TARIH]]="-"),0,IF(tbl_Metraj22[[#This Row],[YUZDE]]=0,tbl_Metraj22[[#This Row],[METRAJ_BETON]],tbl_Metraj22[[#This Row],[YUZDE]]*tbl_Metraj22[[#This Row],[METRAJ_BETON]]))</f>
        <v>0</v>
      </c>
    </row>
    <row r="9496" spans="2:10" ht="14.25" x14ac:dyDescent="0.2">
      <c r="B9496" s="124" t="s">
        <v>5001</v>
      </c>
      <c r="C9496" s="124"/>
      <c r="D9496" s="126">
        <v>0</v>
      </c>
      <c r="E9496" s="124"/>
      <c r="F9496" s="124"/>
      <c r="G9496" s="2" t="s">
        <v>22081</v>
      </c>
      <c r="H9496" s="130"/>
      <c r="I9496" s="134"/>
      <c r="J9496" s="123">
        <f>IF(OR(tbl_Metraj22[[#This Row],[TARIH]]="",tbl_Metraj22[[#This Row],[TARIH]]="-"),0,IF(tbl_Metraj22[[#This Row],[YUZDE]]=0,tbl_Metraj22[[#This Row],[METRAJ_BETON]],tbl_Metraj22[[#This Row],[YUZDE]]*tbl_Metraj22[[#This Row],[METRAJ_BETON]]))</f>
        <v>0</v>
      </c>
    </row>
    <row r="9497" spans="2:10" ht="14.25" x14ac:dyDescent="0.2">
      <c r="B9497" s="124" t="s">
        <v>5002</v>
      </c>
      <c r="C9497" s="124"/>
      <c r="D9497" s="126">
        <v>0</v>
      </c>
      <c r="E9497" s="124"/>
      <c r="F9497" s="124"/>
      <c r="G9497" s="2" t="s">
        <v>22082</v>
      </c>
      <c r="H9497" s="130"/>
      <c r="I9497" s="134"/>
      <c r="J9497" s="123">
        <f>IF(OR(tbl_Metraj22[[#This Row],[TARIH]]="",tbl_Metraj22[[#This Row],[TARIH]]="-"),0,IF(tbl_Metraj22[[#This Row],[YUZDE]]=0,tbl_Metraj22[[#This Row],[METRAJ_BETON]],tbl_Metraj22[[#This Row],[YUZDE]]*tbl_Metraj22[[#This Row],[METRAJ_BETON]]))</f>
        <v>0</v>
      </c>
    </row>
    <row r="9498" spans="2:10" ht="14.25" x14ac:dyDescent="0.2">
      <c r="B9498" s="124" t="s">
        <v>5003</v>
      </c>
      <c r="C9498" s="124"/>
      <c r="D9498" s="126">
        <v>0</v>
      </c>
      <c r="E9498" s="124"/>
      <c r="F9498" s="124"/>
      <c r="G9498" s="2" t="s">
        <v>22083</v>
      </c>
      <c r="H9498" s="130"/>
      <c r="I9498" s="134"/>
      <c r="J9498" s="123">
        <f>IF(OR(tbl_Metraj22[[#This Row],[TARIH]]="",tbl_Metraj22[[#This Row],[TARIH]]="-"),0,IF(tbl_Metraj22[[#This Row],[YUZDE]]=0,tbl_Metraj22[[#This Row],[METRAJ_BETON]],tbl_Metraj22[[#This Row],[YUZDE]]*tbl_Metraj22[[#This Row],[METRAJ_BETON]]))</f>
        <v>0</v>
      </c>
    </row>
    <row r="9499" spans="2:10" ht="14.25" x14ac:dyDescent="0.2">
      <c r="B9499" s="124" t="s">
        <v>5004</v>
      </c>
      <c r="C9499" s="124"/>
      <c r="D9499" s="126">
        <v>0</v>
      </c>
      <c r="E9499" s="124"/>
      <c r="F9499" s="124"/>
      <c r="G9499" s="2" t="s">
        <v>22084</v>
      </c>
      <c r="H9499" s="130"/>
      <c r="I9499" s="134"/>
      <c r="J9499" s="123">
        <f>IF(OR(tbl_Metraj22[[#This Row],[TARIH]]="",tbl_Metraj22[[#This Row],[TARIH]]="-"),0,IF(tbl_Metraj22[[#This Row],[YUZDE]]=0,tbl_Metraj22[[#This Row],[METRAJ_BETON]],tbl_Metraj22[[#This Row],[YUZDE]]*tbl_Metraj22[[#This Row],[METRAJ_BETON]]))</f>
        <v>0</v>
      </c>
    </row>
    <row r="9500" spans="2:10" ht="14.25" x14ac:dyDescent="0.2">
      <c r="B9500" s="124" t="s">
        <v>5005</v>
      </c>
      <c r="C9500" s="124"/>
      <c r="D9500" s="126">
        <v>0</v>
      </c>
      <c r="E9500" s="124"/>
      <c r="F9500" s="124"/>
      <c r="G9500" s="2" t="s">
        <v>22085</v>
      </c>
      <c r="H9500" s="130"/>
      <c r="I9500" s="134"/>
      <c r="J9500" s="123">
        <f>IF(OR(tbl_Metraj22[[#This Row],[TARIH]]="",tbl_Metraj22[[#This Row],[TARIH]]="-"),0,IF(tbl_Metraj22[[#This Row],[YUZDE]]=0,tbl_Metraj22[[#This Row],[METRAJ_BETON]],tbl_Metraj22[[#This Row],[YUZDE]]*tbl_Metraj22[[#This Row],[METRAJ_BETON]]))</f>
        <v>0</v>
      </c>
    </row>
    <row r="9501" spans="2:10" ht="14.25" x14ac:dyDescent="0.2">
      <c r="B9501" s="124" t="s">
        <v>5006</v>
      </c>
      <c r="C9501" s="124"/>
      <c r="D9501" s="126">
        <v>0</v>
      </c>
      <c r="E9501" s="124"/>
      <c r="F9501" s="124"/>
      <c r="G9501" s="2" t="s">
        <v>22086</v>
      </c>
      <c r="H9501" s="130"/>
      <c r="I9501" s="134"/>
      <c r="J9501" s="123">
        <f>IF(OR(tbl_Metraj22[[#This Row],[TARIH]]="",tbl_Metraj22[[#This Row],[TARIH]]="-"),0,IF(tbl_Metraj22[[#This Row],[YUZDE]]=0,tbl_Metraj22[[#This Row],[METRAJ_BETON]],tbl_Metraj22[[#This Row],[YUZDE]]*tbl_Metraj22[[#This Row],[METRAJ_BETON]]))</f>
        <v>0</v>
      </c>
    </row>
    <row r="9502" spans="2:10" ht="14.25" x14ac:dyDescent="0.2">
      <c r="B9502" s="124" t="s">
        <v>5007</v>
      </c>
      <c r="C9502" s="124"/>
      <c r="D9502" s="126">
        <v>0</v>
      </c>
      <c r="E9502" s="124"/>
      <c r="F9502" s="124"/>
      <c r="G9502" s="2" t="s">
        <v>22087</v>
      </c>
      <c r="H9502" s="130"/>
      <c r="I9502" s="134"/>
      <c r="J9502" s="123">
        <f>IF(OR(tbl_Metraj22[[#This Row],[TARIH]]="",tbl_Metraj22[[#This Row],[TARIH]]="-"),0,IF(tbl_Metraj22[[#This Row],[YUZDE]]=0,tbl_Metraj22[[#This Row],[METRAJ_BETON]],tbl_Metraj22[[#This Row],[YUZDE]]*tbl_Metraj22[[#This Row],[METRAJ_BETON]]))</f>
        <v>0</v>
      </c>
    </row>
    <row r="9503" spans="2:10" ht="14.25" x14ac:dyDescent="0.2">
      <c r="B9503" s="124" t="s">
        <v>5008</v>
      </c>
      <c r="C9503" s="124"/>
      <c r="D9503" s="126">
        <v>0</v>
      </c>
      <c r="E9503" s="124"/>
      <c r="F9503" s="124"/>
      <c r="G9503" s="2" t="s">
        <v>22088</v>
      </c>
      <c r="H9503" s="130"/>
      <c r="I9503" s="134"/>
      <c r="J9503" s="123">
        <f>IF(OR(tbl_Metraj22[[#This Row],[TARIH]]="",tbl_Metraj22[[#This Row],[TARIH]]="-"),0,IF(tbl_Metraj22[[#This Row],[YUZDE]]=0,tbl_Metraj22[[#This Row],[METRAJ_BETON]],tbl_Metraj22[[#This Row],[YUZDE]]*tbl_Metraj22[[#This Row],[METRAJ_BETON]]))</f>
        <v>0</v>
      </c>
    </row>
    <row r="9504" spans="2:10" ht="14.25" x14ac:dyDescent="0.2">
      <c r="B9504" s="124" t="s">
        <v>5009</v>
      </c>
      <c r="C9504" s="124"/>
      <c r="D9504" s="126">
        <v>0</v>
      </c>
      <c r="E9504" s="124"/>
      <c r="F9504" s="124"/>
      <c r="G9504" s="2" t="s">
        <v>22089</v>
      </c>
      <c r="H9504" s="130"/>
      <c r="I9504" s="134"/>
      <c r="J9504" s="123">
        <f>IF(OR(tbl_Metraj22[[#This Row],[TARIH]]="",tbl_Metraj22[[#This Row],[TARIH]]="-"),0,IF(tbl_Metraj22[[#This Row],[YUZDE]]=0,tbl_Metraj22[[#This Row],[METRAJ_BETON]],tbl_Metraj22[[#This Row],[YUZDE]]*tbl_Metraj22[[#This Row],[METRAJ_BETON]]))</f>
        <v>0</v>
      </c>
    </row>
    <row r="9505" spans="2:10" ht="14.25" x14ac:dyDescent="0.2">
      <c r="B9505" s="124" t="s">
        <v>5010</v>
      </c>
      <c r="C9505" s="124"/>
      <c r="D9505" s="126">
        <v>0</v>
      </c>
      <c r="E9505" s="124"/>
      <c r="F9505" s="124"/>
      <c r="G9505" s="2" t="s">
        <v>22090</v>
      </c>
      <c r="H9505" s="130"/>
      <c r="I9505" s="134"/>
      <c r="J9505" s="123">
        <f>IF(OR(tbl_Metraj22[[#This Row],[TARIH]]="",tbl_Metraj22[[#This Row],[TARIH]]="-"),0,IF(tbl_Metraj22[[#This Row],[YUZDE]]=0,tbl_Metraj22[[#This Row],[METRAJ_BETON]],tbl_Metraj22[[#This Row],[YUZDE]]*tbl_Metraj22[[#This Row],[METRAJ_BETON]]))</f>
        <v>0</v>
      </c>
    </row>
    <row r="9506" spans="2:10" ht="14.25" x14ac:dyDescent="0.2">
      <c r="B9506" s="124" t="s">
        <v>5011</v>
      </c>
      <c r="C9506" s="124"/>
      <c r="D9506" s="126">
        <v>0</v>
      </c>
      <c r="E9506" s="124"/>
      <c r="F9506" s="124"/>
      <c r="G9506" s="2" t="s">
        <v>22091</v>
      </c>
      <c r="H9506" s="130"/>
      <c r="I9506" s="134"/>
      <c r="J9506" s="123">
        <f>IF(OR(tbl_Metraj22[[#This Row],[TARIH]]="",tbl_Metraj22[[#This Row],[TARIH]]="-"),0,IF(tbl_Metraj22[[#This Row],[YUZDE]]=0,tbl_Metraj22[[#This Row],[METRAJ_BETON]],tbl_Metraj22[[#This Row],[YUZDE]]*tbl_Metraj22[[#This Row],[METRAJ_BETON]]))</f>
        <v>0</v>
      </c>
    </row>
    <row r="9507" spans="2:10" ht="14.25" x14ac:dyDescent="0.2">
      <c r="B9507" s="124" t="s">
        <v>5012</v>
      </c>
      <c r="C9507" s="124"/>
      <c r="D9507" s="126">
        <v>0</v>
      </c>
      <c r="E9507" s="124"/>
      <c r="F9507" s="124"/>
      <c r="G9507" s="2" t="s">
        <v>22092</v>
      </c>
      <c r="H9507" s="130"/>
      <c r="I9507" s="134"/>
      <c r="J9507" s="123">
        <f>IF(OR(tbl_Metraj22[[#This Row],[TARIH]]="",tbl_Metraj22[[#This Row],[TARIH]]="-"),0,IF(tbl_Metraj22[[#This Row],[YUZDE]]=0,tbl_Metraj22[[#This Row],[METRAJ_BETON]],tbl_Metraj22[[#This Row],[YUZDE]]*tbl_Metraj22[[#This Row],[METRAJ_BETON]]))</f>
        <v>0</v>
      </c>
    </row>
    <row r="9508" spans="2:10" ht="14.25" x14ac:dyDescent="0.2">
      <c r="B9508" s="124" t="s">
        <v>8476</v>
      </c>
      <c r="C9508" s="124"/>
      <c r="D9508" s="126">
        <v>0</v>
      </c>
      <c r="E9508" s="124"/>
      <c r="F9508" s="124"/>
      <c r="G9508" s="2" t="s">
        <v>22093</v>
      </c>
      <c r="H9508" s="130"/>
      <c r="I9508" s="134"/>
      <c r="J9508" s="123">
        <f>IF(OR(tbl_Metraj22[[#This Row],[TARIH]]="",tbl_Metraj22[[#This Row],[TARIH]]="-"),0,IF(tbl_Metraj22[[#This Row],[YUZDE]]=0,tbl_Metraj22[[#This Row],[METRAJ_BETON]],tbl_Metraj22[[#This Row],[YUZDE]]*tbl_Metraj22[[#This Row],[METRAJ_BETON]]))</f>
        <v>0</v>
      </c>
    </row>
    <row r="9509" spans="2:10" ht="14.25" x14ac:dyDescent="0.2">
      <c r="B9509" s="124" t="s">
        <v>8477</v>
      </c>
      <c r="C9509" s="124"/>
      <c r="D9509" s="126">
        <v>0</v>
      </c>
      <c r="E9509" s="124"/>
      <c r="F9509" s="124"/>
      <c r="G9509" s="2" t="s">
        <v>22094</v>
      </c>
      <c r="H9509" s="130"/>
      <c r="I9509" s="134"/>
      <c r="J9509" s="123">
        <f>IF(OR(tbl_Metraj22[[#This Row],[TARIH]]="",tbl_Metraj22[[#This Row],[TARIH]]="-"),0,IF(tbl_Metraj22[[#This Row],[YUZDE]]=0,tbl_Metraj22[[#This Row],[METRAJ_BETON]],tbl_Metraj22[[#This Row],[YUZDE]]*tbl_Metraj22[[#This Row],[METRAJ_BETON]]))</f>
        <v>0</v>
      </c>
    </row>
    <row r="9510" spans="2:10" ht="14.25" x14ac:dyDescent="0.2">
      <c r="B9510" s="124" t="s">
        <v>8478</v>
      </c>
      <c r="C9510" s="124"/>
      <c r="D9510" s="126">
        <v>0</v>
      </c>
      <c r="E9510" s="124"/>
      <c r="F9510" s="124"/>
      <c r="G9510" s="2" t="s">
        <v>22095</v>
      </c>
      <c r="H9510" s="130"/>
      <c r="I9510" s="134"/>
      <c r="J9510" s="123">
        <f>IF(OR(tbl_Metraj22[[#This Row],[TARIH]]="",tbl_Metraj22[[#This Row],[TARIH]]="-"),0,IF(tbl_Metraj22[[#This Row],[YUZDE]]=0,tbl_Metraj22[[#This Row],[METRAJ_BETON]],tbl_Metraj22[[#This Row],[YUZDE]]*tbl_Metraj22[[#This Row],[METRAJ_BETON]]))</f>
        <v>0</v>
      </c>
    </row>
    <row r="9511" spans="2:10" ht="14.25" x14ac:dyDescent="0.2">
      <c r="B9511" s="124" t="s">
        <v>8479</v>
      </c>
      <c r="C9511" s="124"/>
      <c r="D9511" s="126">
        <v>0</v>
      </c>
      <c r="E9511" s="124"/>
      <c r="F9511" s="124"/>
      <c r="G9511" s="2" t="s">
        <v>22096</v>
      </c>
      <c r="H9511" s="130"/>
      <c r="I9511" s="134"/>
      <c r="J9511" s="123">
        <f>IF(OR(tbl_Metraj22[[#This Row],[TARIH]]="",tbl_Metraj22[[#This Row],[TARIH]]="-"),0,IF(tbl_Metraj22[[#This Row],[YUZDE]]=0,tbl_Metraj22[[#This Row],[METRAJ_BETON]],tbl_Metraj22[[#This Row],[YUZDE]]*tbl_Metraj22[[#This Row],[METRAJ_BETON]]))</f>
        <v>0</v>
      </c>
    </row>
    <row r="9512" spans="2:10" ht="14.25" x14ac:dyDescent="0.2">
      <c r="B9512" s="124" t="s">
        <v>8480</v>
      </c>
      <c r="C9512" s="124"/>
      <c r="D9512" s="126">
        <v>0</v>
      </c>
      <c r="E9512" s="124"/>
      <c r="F9512" s="124"/>
      <c r="G9512" s="2" t="s">
        <v>22097</v>
      </c>
      <c r="H9512" s="130"/>
      <c r="I9512" s="134"/>
      <c r="J9512" s="123">
        <f>IF(OR(tbl_Metraj22[[#This Row],[TARIH]]="",tbl_Metraj22[[#This Row],[TARIH]]="-"),0,IF(tbl_Metraj22[[#This Row],[YUZDE]]=0,tbl_Metraj22[[#This Row],[METRAJ_BETON]],tbl_Metraj22[[#This Row],[YUZDE]]*tbl_Metraj22[[#This Row],[METRAJ_BETON]]))</f>
        <v>0</v>
      </c>
    </row>
    <row r="9513" spans="2:10" ht="14.25" x14ac:dyDescent="0.2">
      <c r="B9513" s="124" t="s">
        <v>8481</v>
      </c>
      <c r="C9513" s="124"/>
      <c r="D9513" s="126">
        <v>0</v>
      </c>
      <c r="E9513" s="124"/>
      <c r="F9513" s="124"/>
      <c r="G9513" s="2" t="s">
        <v>22098</v>
      </c>
      <c r="H9513" s="130"/>
      <c r="I9513" s="134"/>
      <c r="J9513" s="123">
        <f>IF(OR(tbl_Metraj22[[#This Row],[TARIH]]="",tbl_Metraj22[[#This Row],[TARIH]]="-"),0,IF(tbl_Metraj22[[#This Row],[YUZDE]]=0,tbl_Metraj22[[#This Row],[METRAJ_BETON]],tbl_Metraj22[[#This Row],[YUZDE]]*tbl_Metraj22[[#This Row],[METRAJ_BETON]]))</f>
        <v>0</v>
      </c>
    </row>
    <row r="9514" spans="2:10" ht="14.25" x14ac:dyDescent="0.2">
      <c r="B9514" s="124" t="s">
        <v>8482</v>
      </c>
      <c r="C9514" s="124"/>
      <c r="D9514" s="126">
        <v>0</v>
      </c>
      <c r="E9514" s="124"/>
      <c r="F9514" s="124"/>
      <c r="G9514" s="2" t="s">
        <v>22099</v>
      </c>
      <c r="H9514" s="130"/>
      <c r="I9514" s="134"/>
      <c r="J9514" s="123">
        <f>IF(OR(tbl_Metraj22[[#This Row],[TARIH]]="",tbl_Metraj22[[#This Row],[TARIH]]="-"),0,IF(tbl_Metraj22[[#This Row],[YUZDE]]=0,tbl_Metraj22[[#This Row],[METRAJ_BETON]],tbl_Metraj22[[#This Row],[YUZDE]]*tbl_Metraj22[[#This Row],[METRAJ_BETON]]))</f>
        <v>0</v>
      </c>
    </row>
    <row r="9515" spans="2:10" ht="14.25" x14ac:dyDescent="0.2">
      <c r="B9515" s="124" t="s">
        <v>8483</v>
      </c>
      <c r="C9515" s="124"/>
      <c r="D9515" s="126">
        <v>0</v>
      </c>
      <c r="E9515" s="124"/>
      <c r="F9515" s="124"/>
      <c r="G9515" s="2" t="s">
        <v>22100</v>
      </c>
      <c r="H9515" s="130"/>
      <c r="I9515" s="134"/>
      <c r="J9515" s="123">
        <f>IF(OR(tbl_Metraj22[[#This Row],[TARIH]]="",tbl_Metraj22[[#This Row],[TARIH]]="-"),0,IF(tbl_Metraj22[[#This Row],[YUZDE]]=0,tbl_Metraj22[[#This Row],[METRAJ_BETON]],tbl_Metraj22[[#This Row],[YUZDE]]*tbl_Metraj22[[#This Row],[METRAJ_BETON]]))</f>
        <v>0</v>
      </c>
    </row>
    <row r="9516" spans="2:10" ht="14.25" x14ac:dyDescent="0.2">
      <c r="B9516" s="124" t="s">
        <v>8519</v>
      </c>
      <c r="C9516" s="124"/>
      <c r="D9516" s="126">
        <v>0</v>
      </c>
      <c r="E9516" s="124"/>
      <c r="F9516" s="124"/>
      <c r="G9516" s="2" t="s">
        <v>22101</v>
      </c>
      <c r="H9516" s="130"/>
      <c r="I9516" s="134"/>
      <c r="J9516" s="123">
        <f>IF(OR(tbl_Metraj22[[#This Row],[TARIH]]="",tbl_Metraj22[[#This Row],[TARIH]]="-"),0,IF(tbl_Metraj22[[#This Row],[YUZDE]]=0,tbl_Metraj22[[#This Row],[METRAJ_BETON]],tbl_Metraj22[[#This Row],[YUZDE]]*tbl_Metraj22[[#This Row],[METRAJ_BETON]]))</f>
        <v>0</v>
      </c>
    </row>
    <row r="9517" spans="2:10" ht="14.25" x14ac:dyDescent="0.2">
      <c r="B9517" s="124" t="s">
        <v>8520</v>
      </c>
      <c r="C9517" s="124"/>
      <c r="D9517" s="126">
        <v>0</v>
      </c>
      <c r="E9517" s="124"/>
      <c r="F9517" s="124"/>
      <c r="G9517" s="2" t="s">
        <v>22102</v>
      </c>
      <c r="H9517" s="130"/>
      <c r="I9517" s="134"/>
      <c r="J9517" s="123">
        <f>IF(OR(tbl_Metraj22[[#This Row],[TARIH]]="",tbl_Metraj22[[#This Row],[TARIH]]="-"),0,IF(tbl_Metraj22[[#This Row],[YUZDE]]=0,tbl_Metraj22[[#This Row],[METRAJ_BETON]],tbl_Metraj22[[#This Row],[YUZDE]]*tbl_Metraj22[[#This Row],[METRAJ_BETON]]))</f>
        <v>0</v>
      </c>
    </row>
    <row r="9518" spans="2:10" ht="14.25" x14ac:dyDescent="0.2">
      <c r="B9518" s="124" t="s">
        <v>8521</v>
      </c>
      <c r="C9518" s="124"/>
      <c r="D9518" s="126">
        <v>0</v>
      </c>
      <c r="E9518" s="124"/>
      <c r="F9518" s="124"/>
      <c r="G9518" s="2" t="s">
        <v>22103</v>
      </c>
      <c r="H9518" s="130"/>
      <c r="I9518" s="134"/>
      <c r="J9518" s="123">
        <f>IF(OR(tbl_Metraj22[[#This Row],[TARIH]]="",tbl_Metraj22[[#This Row],[TARIH]]="-"),0,IF(tbl_Metraj22[[#This Row],[YUZDE]]=0,tbl_Metraj22[[#This Row],[METRAJ_BETON]],tbl_Metraj22[[#This Row],[YUZDE]]*tbl_Metraj22[[#This Row],[METRAJ_BETON]]))</f>
        <v>0</v>
      </c>
    </row>
    <row r="9519" spans="2:10" ht="14.25" x14ac:dyDescent="0.2">
      <c r="B9519" s="124" t="s">
        <v>8522</v>
      </c>
      <c r="C9519" s="124"/>
      <c r="D9519" s="126">
        <v>0</v>
      </c>
      <c r="E9519" s="124"/>
      <c r="F9519" s="124"/>
      <c r="G9519" s="2" t="s">
        <v>22104</v>
      </c>
      <c r="H9519" s="130"/>
      <c r="I9519" s="134"/>
      <c r="J9519" s="123">
        <f>IF(OR(tbl_Metraj22[[#This Row],[TARIH]]="",tbl_Metraj22[[#This Row],[TARIH]]="-"),0,IF(tbl_Metraj22[[#This Row],[YUZDE]]=0,tbl_Metraj22[[#This Row],[METRAJ_BETON]],tbl_Metraj22[[#This Row],[YUZDE]]*tbl_Metraj22[[#This Row],[METRAJ_BETON]]))</f>
        <v>0</v>
      </c>
    </row>
    <row r="9520" spans="2:10" ht="14.25" x14ac:dyDescent="0.2">
      <c r="B9520" s="124" t="s">
        <v>8523</v>
      </c>
      <c r="C9520" s="124"/>
      <c r="D9520" s="126">
        <v>0</v>
      </c>
      <c r="E9520" s="124"/>
      <c r="F9520" s="124"/>
      <c r="G9520" s="2" t="s">
        <v>22105</v>
      </c>
      <c r="H9520" s="130"/>
      <c r="I9520" s="134"/>
      <c r="J9520" s="123">
        <f>IF(OR(tbl_Metraj22[[#This Row],[TARIH]]="",tbl_Metraj22[[#This Row],[TARIH]]="-"),0,IF(tbl_Metraj22[[#This Row],[YUZDE]]=0,tbl_Metraj22[[#This Row],[METRAJ_BETON]],tbl_Metraj22[[#This Row],[YUZDE]]*tbl_Metraj22[[#This Row],[METRAJ_BETON]]))</f>
        <v>0</v>
      </c>
    </row>
    <row r="9521" spans="2:10" ht="14.25" x14ac:dyDescent="0.2">
      <c r="B9521" s="124" t="s">
        <v>8524</v>
      </c>
      <c r="C9521" s="124"/>
      <c r="D9521" s="126">
        <v>0</v>
      </c>
      <c r="E9521" s="124"/>
      <c r="F9521" s="124"/>
      <c r="G9521" s="2" t="s">
        <v>22106</v>
      </c>
      <c r="H9521" s="130"/>
      <c r="I9521" s="134"/>
      <c r="J9521" s="123">
        <f>IF(OR(tbl_Metraj22[[#This Row],[TARIH]]="",tbl_Metraj22[[#This Row],[TARIH]]="-"),0,IF(tbl_Metraj22[[#This Row],[YUZDE]]=0,tbl_Metraj22[[#This Row],[METRAJ_BETON]],tbl_Metraj22[[#This Row],[YUZDE]]*tbl_Metraj22[[#This Row],[METRAJ_BETON]]))</f>
        <v>0</v>
      </c>
    </row>
    <row r="9522" spans="2:10" ht="14.25" x14ac:dyDescent="0.2">
      <c r="B9522" s="124" t="s">
        <v>8525</v>
      </c>
      <c r="C9522" s="124"/>
      <c r="D9522" s="126">
        <v>0</v>
      </c>
      <c r="E9522" s="124"/>
      <c r="F9522" s="124"/>
      <c r="G9522" s="2" t="s">
        <v>22107</v>
      </c>
      <c r="H9522" s="130"/>
      <c r="I9522" s="134"/>
      <c r="J9522" s="123">
        <f>IF(OR(tbl_Metraj22[[#This Row],[TARIH]]="",tbl_Metraj22[[#This Row],[TARIH]]="-"),0,IF(tbl_Metraj22[[#This Row],[YUZDE]]=0,tbl_Metraj22[[#This Row],[METRAJ_BETON]],tbl_Metraj22[[#This Row],[YUZDE]]*tbl_Metraj22[[#This Row],[METRAJ_BETON]]))</f>
        <v>0</v>
      </c>
    </row>
    <row r="9523" spans="2:10" ht="14.25" x14ac:dyDescent="0.2">
      <c r="B9523" s="124" t="s">
        <v>8526</v>
      </c>
      <c r="C9523" s="124"/>
      <c r="D9523" s="126">
        <v>0</v>
      </c>
      <c r="E9523" s="124"/>
      <c r="F9523" s="124"/>
      <c r="G9523" s="2" t="s">
        <v>22108</v>
      </c>
      <c r="H9523" s="130"/>
      <c r="I9523" s="134"/>
      <c r="J9523" s="123">
        <f>IF(OR(tbl_Metraj22[[#This Row],[TARIH]]="",tbl_Metraj22[[#This Row],[TARIH]]="-"),0,IF(tbl_Metraj22[[#This Row],[YUZDE]]=0,tbl_Metraj22[[#This Row],[METRAJ_BETON]],tbl_Metraj22[[#This Row],[YUZDE]]*tbl_Metraj22[[#This Row],[METRAJ_BETON]]))</f>
        <v>0</v>
      </c>
    </row>
    <row r="9524" spans="2:10" ht="14.25" x14ac:dyDescent="0.2">
      <c r="B9524" s="124" t="s">
        <v>8527</v>
      </c>
      <c r="C9524" s="124"/>
      <c r="D9524" s="126">
        <v>0</v>
      </c>
      <c r="E9524" s="124"/>
      <c r="F9524" s="124"/>
      <c r="G9524" s="2" t="s">
        <v>22109</v>
      </c>
      <c r="H9524" s="130"/>
      <c r="I9524" s="134"/>
      <c r="J9524" s="123">
        <f>IF(OR(tbl_Metraj22[[#This Row],[TARIH]]="",tbl_Metraj22[[#This Row],[TARIH]]="-"),0,IF(tbl_Metraj22[[#This Row],[YUZDE]]=0,tbl_Metraj22[[#This Row],[METRAJ_BETON]],tbl_Metraj22[[#This Row],[YUZDE]]*tbl_Metraj22[[#This Row],[METRAJ_BETON]]))</f>
        <v>0</v>
      </c>
    </row>
    <row r="9525" spans="2:10" ht="14.25" x14ac:dyDescent="0.2">
      <c r="B9525" s="124" t="s">
        <v>8528</v>
      </c>
      <c r="C9525" s="124"/>
      <c r="D9525" s="126">
        <v>0</v>
      </c>
      <c r="E9525" s="124"/>
      <c r="F9525" s="124"/>
      <c r="G9525" s="2" t="s">
        <v>22110</v>
      </c>
      <c r="H9525" s="130"/>
      <c r="I9525" s="134"/>
      <c r="J9525" s="123">
        <f>IF(OR(tbl_Metraj22[[#This Row],[TARIH]]="",tbl_Metraj22[[#This Row],[TARIH]]="-"),0,IF(tbl_Metraj22[[#This Row],[YUZDE]]=0,tbl_Metraj22[[#This Row],[METRAJ_BETON]],tbl_Metraj22[[#This Row],[YUZDE]]*tbl_Metraj22[[#This Row],[METRAJ_BETON]]))</f>
        <v>0</v>
      </c>
    </row>
    <row r="9526" spans="2:10" ht="14.25" x14ac:dyDescent="0.2">
      <c r="B9526" s="124" t="s">
        <v>8529</v>
      </c>
      <c r="C9526" s="124"/>
      <c r="D9526" s="126">
        <v>0</v>
      </c>
      <c r="E9526" s="124"/>
      <c r="F9526" s="124"/>
      <c r="G9526" s="2" t="s">
        <v>22111</v>
      </c>
      <c r="H9526" s="130"/>
      <c r="I9526" s="134"/>
      <c r="J9526" s="123">
        <f>IF(OR(tbl_Metraj22[[#This Row],[TARIH]]="",tbl_Metraj22[[#This Row],[TARIH]]="-"),0,IF(tbl_Metraj22[[#This Row],[YUZDE]]=0,tbl_Metraj22[[#This Row],[METRAJ_BETON]],tbl_Metraj22[[#This Row],[YUZDE]]*tbl_Metraj22[[#This Row],[METRAJ_BETON]]))</f>
        <v>0</v>
      </c>
    </row>
    <row r="9527" spans="2:10" ht="14.25" x14ac:dyDescent="0.2">
      <c r="B9527" s="124" t="s">
        <v>8530</v>
      </c>
      <c r="C9527" s="124"/>
      <c r="D9527" s="126">
        <v>0</v>
      </c>
      <c r="E9527" s="124"/>
      <c r="F9527" s="124"/>
      <c r="G9527" s="2" t="s">
        <v>22112</v>
      </c>
      <c r="H9527" s="130"/>
      <c r="I9527" s="134"/>
      <c r="J9527" s="123">
        <f>IF(OR(tbl_Metraj22[[#This Row],[TARIH]]="",tbl_Metraj22[[#This Row],[TARIH]]="-"),0,IF(tbl_Metraj22[[#This Row],[YUZDE]]=0,tbl_Metraj22[[#This Row],[METRAJ_BETON]],tbl_Metraj22[[#This Row],[YUZDE]]*tbl_Metraj22[[#This Row],[METRAJ_BETON]]))</f>
        <v>0</v>
      </c>
    </row>
    <row r="9528" spans="2:10" ht="14.25" x14ac:dyDescent="0.2">
      <c r="B9528" s="124" t="s">
        <v>8531</v>
      </c>
      <c r="C9528" s="124"/>
      <c r="D9528" s="126">
        <v>0</v>
      </c>
      <c r="E9528" s="124"/>
      <c r="F9528" s="124"/>
      <c r="G9528" s="2" t="s">
        <v>22113</v>
      </c>
      <c r="H9528" s="130"/>
      <c r="I9528" s="134"/>
      <c r="J9528" s="123">
        <f>IF(OR(tbl_Metraj22[[#This Row],[TARIH]]="",tbl_Metraj22[[#This Row],[TARIH]]="-"),0,IF(tbl_Metraj22[[#This Row],[YUZDE]]=0,tbl_Metraj22[[#This Row],[METRAJ_BETON]],tbl_Metraj22[[#This Row],[YUZDE]]*tbl_Metraj22[[#This Row],[METRAJ_BETON]]))</f>
        <v>0</v>
      </c>
    </row>
    <row r="9529" spans="2:10" ht="14.25" x14ac:dyDescent="0.2">
      <c r="B9529" s="124" t="s">
        <v>8532</v>
      </c>
      <c r="C9529" s="124"/>
      <c r="D9529" s="126">
        <v>0</v>
      </c>
      <c r="E9529" s="124"/>
      <c r="F9529" s="124"/>
      <c r="G9529" s="2" t="s">
        <v>22114</v>
      </c>
      <c r="H9529" s="130"/>
      <c r="I9529" s="134"/>
      <c r="J9529" s="123">
        <f>IF(OR(tbl_Metraj22[[#This Row],[TARIH]]="",tbl_Metraj22[[#This Row],[TARIH]]="-"),0,IF(tbl_Metraj22[[#This Row],[YUZDE]]=0,tbl_Metraj22[[#This Row],[METRAJ_BETON]],tbl_Metraj22[[#This Row],[YUZDE]]*tbl_Metraj22[[#This Row],[METRAJ_BETON]]))</f>
        <v>0</v>
      </c>
    </row>
    <row r="9530" spans="2:10" ht="14.25" x14ac:dyDescent="0.2">
      <c r="B9530" s="124" t="s">
        <v>8533</v>
      </c>
      <c r="C9530" s="124"/>
      <c r="D9530" s="126">
        <v>0</v>
      </c>
      <c r="E9530" s="124"/>
      <c r="F9530" s="124"/>
      <c r="G9530" s="2" t="s">
        <v>22115</v>
      </c>
      <c r="H9530" s="130"/>
      <c r="I9530" s="134"/>
      <c r="J9530" s="123">
        <f>IF(OR(tbl_Metraj22[[#This Row],[TARIH]]="",tbl_Metraj22[[#This Row],[TARIH]]="-"),0,IF(tbl_Metraj22[[#This Row],[YUZDE]]=0,tbl_Metraj22[[#This Row],[METRAJ_BETON]],tbl_Metraj22[[#This Row],[YUZDE]]*tbl_Metraj22[[#This Row],[METRAJ_BETON]]))</f>
        <v>0</v>
      </c>
    </row>
    <row r="9531" spans="2:10" ht="14.25" x14ac:dyDescent="0.2">
      <c r="B9531" s="124" t="s">
        <v>8534</v>
      </c>
      <c r="C9531" s="124"/>
      <c r="D9531" s="126">
        <v>0</v>
      </c>
      <c r="E9531" s="124"/>
      <c r="F9531" s="124"/>
      <c r="G9531" s="2" t="s">
        <v>22116</v>
      </c>
      <c r="H9531" s="130"/>
      <c r="I9531" s="134"/>
      <c r="J9531" s="123">
        <f>IF(OR(tbl_Metraj22[[#This Row],[TARIH]]="",tbl_Metraj22[[#This Row],[TARIH]]="-"),0,IF(tbl_Metraj22[[#This Row],[YUZDE]]=0,tbl_Metraj22[[#This Row],[METRAJ_BETON]],tbl_Metraj22[[#This Row],[YUZDE]]*tbl_Metraj22[[#This Row],[METRAJ_BETON]]))</f>
        <v>0</v>
      </c>
    </row>
    <row r="9532" spans="2:10" ht="14.25" x14ac:dyDescent="0.2">
      <c r="B9532" s="124" t="s">
        <v>8535</v>
      </c>
      <c r="C9532" s="124"/>
      <c r="D9532" s="126">
        <v>0</v>
      </c>
      <c r="E9532" s="124"/>
      <c r="F9532" s="124"/>
      <c r="G9532" s="2" t="s">
        <v>22117</v>
      </c>
      <c r="H9532" s="130"/>
      <c r="I9532" s="134"/>
      <c r="J9532" s="123">
        <f>IF(OR(tbl_Metraj22[[#This Row],[TARIH]]="",tbl_Metraj22[[#This Row],[TARIH]]="-"),0,IF(tbl_Metraj22[[#This Row],[YUZDE]]=0,tbl_Metraj22[[#This Row],[METRAJ_BETON]],tbl_Metraj22[[#This Row],[YUZDE]]*tbl_Metraj22[[#This Row],[METRAJ_BETON]]))</f>
        <v>0</v>
      </c>
    </row>
    <row r="9533" spans="2:10" ht="14.25" x14ac:dyDescent="0.2">
      <c r="B9533" s="124" t="s">
        <v>8536</v>
      </c>
      <c r="C9533" s="124"/>
      <c r="D9533" s="126">
        <v>0</v>
      </c>
      <c r="E9533" s="124"/>
      <c r="F9533" s="124"/>
      <c r="G9533" s="2" t="s">
        <v>22118</v>
      </c>
      <c r="H9533" s="130"/>
      <c r="I9533" s="134"/>
      <c r="J9533" s="123">
        <f>IF(OR(tbl_Metraj22[[#This Row],[TARIH]]="",tbl_Metraj22[[#This Row],[TARIH]]="-"),0,IF(tbl_Metraj22[[#This Row],[YUZDE]]=0,tbl_Metraj22[[#This Row],[METRAJ_BETON]],tbl_Metraj22[[#This Row],[YUZDE]]*tbl_Metraj22[[#This Row],[METRAJ_BETON]]))</f>
        <v>0</v>
      </c>
    </row>
    <row r="9534" spans="2:10" ht="14.25" x14ac:dyDescent="0.2">
      <c r="B9534" s="124" t="s">
        <v>8537</v>
      </c>
      <c r="C9534" s="124"/>
      <c r="D9534" s="126">
        <v>0</v>
      </c>
      <c r="E9534" s="124"/>
      <c r="F9534" s="124"/>
      <c r="G9534" s="2" t="s">
        <v>22119</v>
      </c>
      <c r="H9534" s="130"/>
      <c r="I9534" s="134"/>
      <c r="J9534" s="123">
        <f>IF(OR(tbl_Metraj22[[#This Row],[TARIH]]="",tbl_Metraj22[[#This Row],[TARIH]]="-"),0,IF(tbl_Metraj22[[#This Row],[YUZDE]]=0,tbl_Metraj22[[#This Row],[METRAJ_BETON]],tbl_Metraj22[[#This Row],[YUZDE]]*tbl_Metraj22[[#This Row],[METRAJ_BETON]]))</f>
        <v>0</v>
      </c>
    </row>
    <row r="9535" spans="2:10" ht="14.25" x14ac:dyDescent="0.2">
      <c r="B9535" s="124" t="s">
        <v>8538</v>
      </c>
      <c r="C9535" s="124"/>
      <c r="D9535" s="126">
        <v>0</v>
      </c>
      <c r="E9535" s="124"/>
      <c r="F9535" s="124"/>
      <c r="G9535" s="2" t="s">
        <v>22120</v>
      </c>
      <c r="H9535" s="130"/>
      <c r="I9535" s="134"/>
      <c r="J9535" s="123">
        <f>IF(OR(tbl_Metraj22[[#This Row],[TARIH]]="",tbl_Metraj22[[#This Row],[TARIH]]="-"),0,IF(tbl_Metraj22[[#This Row],[YUZDE]]=0,tbl_Metraj22[[#This Row],[METRAJ_BETON]],tbl_Metraj22[[#This Row],[YUZDE]]*tbl_Metraj22[[#This Row],[METRAJ_BETON]]))</f>
        <v>0</v>
      </c>
    </row>
    <row r="9536" spans="2:10" ht="14.25" x14ac:dyDescent="0.2">
      <c r="B9536" s="124" t="s">
        <v>8539</v>
      </c>
      <c r="C9536" s="124"/>
      <c r="D9536" s="126">
        <v>0</v>
      </c>
      <c r="E9536" s="124"/>
      <c r="F9536" s="124"/>
      <c r="G9536" s="2" t="s">
        <v>22121</v>
      </c>
      <c r="H9536" s="130"/>
      <c r="I9536" s="134"/>
      <c r="J9536" s="123">
        <f>IF(OR(tbl_Metraj22[[#This Row],[TARIH]]="",tbl_Metraj22[[#This Row],[TARIH]]="-"),0,IF(tbl_Metraj22[[#This Row],[YUZDE]]=0,tbl_Metraj22[[#This Row],[METRAJ_BETON]],tbl_Metraj22[[#This Row],[YUZDE]]*tbl_Metraj22[[#This Row],[METRAJ_BETON]]))</f>
        <v>0</v>
      </c>
    </row>
    <row r="9537" spans="2:10" ht="14.25" x14ac:dyDescent="0.2">
      <c r="B9537" s="124" t="s">
        <v>8540</v>
      </c>
      <c r="C9537" s="124"/>
      <c r="D9537" s="126">
        <v>0</v>
      </c>
      <c r="E9537" s="124"/>
      <c r="F9537" s="124"/>
      <c r="G9537" s="2" t="s">
        <v>22122</v>
      </c>
      <c r="H9537" s="130"/>
      <c r="I9537" s="134"/>
      <c r="J9537" s="123">
        <f>IF(OR(tbl_Metraj22[[#This Row],[TARIH]]="",tbl_Metraj22[[#This Row],[TARIH]]="-"),0,IF(tbl_Metraj22[[#This Row],[YUZDE]]=0,tbl_Metraj22[[#This Row],[METRAJ_BETON]],tbl_Metraj22[[#This Row],[YUZDE]]*tbl_Metraj22[[#This Row],[METRAJ_BETON]]))</f>
        <v>0</v>
      </c>
    </row>
    <row r="9538" spans="2:10" ht="14.25" x14ac:dyDescent="0.2">
      <c r="B9538" s="124" t="s">
        <v>8541</v>
      </c>
      <c r="C9538" s="124"/>
      <c r="D9538" s="126">
        <v>0</v>
      </c>
      <c r="E9538" s="124"/>
      <c r="F9538" s="124"/>
      <c r="G9538" s="2" t="s">
        <v>22123</v>
      </c>
      <c r="H9538" s="130"/>
      <c r="I9538" s="134"/>
      <c r="J9538" s="123">
        <f>IF(OR(tbl_Metraj22[[#This Row],[TARIH]]="",tbl_Metraj22[[#This Row],[TARIH]]="-"),0,IF(tbl_Metraj22[[#This Row],[YUZDE]]=0,tbl_Metraj22[[#This Row],[METRAJ_BETON]],tbl_Metraj22[[#This Row],[YUZDE]]*tbl_Metraj22[[#This Row],[METRAJ_BETON]]))</f>
        <v>0</v>
      </c>
    </row>
    <row r="9539" spans="2:10" ht="14.25" x14ac:dyDescent="0.2">
      <c r="B9539" s="124" t="s">
        <v>8542</v>
      </c>
      <c r="C9539" s="124"/>
      <c r="D9539" s="126">
        <v>0</v>
      </c>
      <c r="E9539" s="124"/>
      <c r="F9539" s="124"/>
      <c r="G9539" s="2" t="s">
        <v>22124</v>
      </c>
      <c r="H9539" s="130"/>
      <c r="I9539" s="134"/>
      <c r="J9539" s="123">
        <f>IF(OR(tbl_Metraj22[[#This Row],[TARIH]]="",tbl_Metraj22[[#This Row],[TARIH]]="-"),0,IF(tbl_Metraj22[[#This Row],[YUZDE]]=0,tbl_Metraj22[[#This Row],[METRAJ_BETON]],tbl_Metraj22[[#This Row],[YUZDE]]*tbl_Metraj22[[#This Row],[METRAJ_BETON]]))</f>
        <v>0</v>
      </c>
    </row>
    <row r="9540" spans="2:10" ht="14.25" x14ac:dyDescent="0.2">
      <c r="B9540" s="124" t="s">
        <v>8543</v>
      </c>
      <c r="C9540" s="124"/>
      <c r="D9540" s="126">
        <v>0</v>
      </c>
      <c r="E9540" s="124"/>
      <c r="F9540" s="124"/>
      <c r="G9540" s="2" t="s">
        <v>22125</v>
      </c>
      <c r="H9540" s="130"/>
      <c r="I9540" s="134"/>
      <c r="J9540" s="123">
        <f>IF(OR(tbl_Metraj22[[#This Row],[TARIH]]="",tbl_Metraj22[[#This Row],[TARIH]]="-"),0,IF(tbl_Metraj22[[#This Row],[YUZDE]]=0,tbl_Metraj22[[#This Row],[METRAJ_BETON]],tbl_Metraj22[[#This Row],[YUZDE]]*tbl_Metraj22[[#This Row],[METRAJ_BETON]]))</f>
        <v>0</v>
      </c>
    </row>
    <row r="9541" spans="2:10" ht="14.25" x14ac:dyDescent="0.2">
      <c r="B9541" s="124" t="s">
        <v>8544</v>
      </c>
      <c r="C9541" s="124"/>
      <c r="D9541" s="126">
        <v>0</v>
      </c>
      <c r="E9541" s="124"/>
      <c r="F9541" s="124"/>
      <c r="G9541" s="2" t="s">
        <v>22126</v>
      </c>
      <c r="H9541" s="130"/>
      <c r="I9541" s="134"/>
      <c r="J9541" s="123">
        <f>IF(OR(tbl_Metraj22[[#This Row],[TARIH]]="",tbl_Metraj22[[#This Row],[TARIH]]="-"),0,IF(tbl_Metraj22[[#This Row],[YUZDE]]=0,tbl_Metraj22[[#This Row],[METRAJ_BETON]],tbl_Metraj22[[#This Row],[YUZDE]]*tbl_Metraj22[[#This Row],[METRAJ_BETON]]))</f>
        <v>0</v>
      </c>
    </row>
    <row r="9542" spans="2:10" ht="14.25" x14ac:dyDescent="0.2">
      <c r="B9542" s="124" t="s">
        <v>8545</v>
      </c>
      <c r="C9542" s="124"/>
      <c r="D9542" s="126">
        <v>0</v>
      </c>
      <c r="E9542" s="124"/>
      <c r="F9542" s="124"/>
      <c r="G9542" s="2" t="s">
        <v>22127</v>
      </c>
      <c r="H9542" s="130"/>
      <c r="I9542" s="134"/>
      <c r="J9542" s="123">
        <f>IF(OR(tbl_Metraj22[[#This Row],[TARIH]]="",tbl_Metraj22[[#This Row],[TARIH]]="-"),0,IF(tbl_Metraj22[[#This Row],[YUZDE]]=0,tbl_Metraj22[[#This Row],[METRAJ_BETON]],tbl_Metraj22[[#This Row],[YUZDE]]*tbl_Metraj22[[#This Row],[METRAJ_BETON]]))</f>
        <v>0</v>
      </c>
    </row>
    <row r="9543" spans="2:10" ht="14.25" x14ac:dyDescent="0.2">
      <c r="B9543" s="124" t="s">
        <v>8546</v>
      </c>
      <c r="C9543" s="124"/>
      <c r="D9543" s="126">
        <v>0</v>
      </c>
      <c r="E9543" s="124"/>
      <c r="F9543" s="124"/>
      <c r="G9543" s="2" t="s">
        <v>22128</v>
      </c>
      <c r="H9543" s="130"/>
      <c r="I9543" s="134"/>
      <c r="J9543" s="123">
        <f>IF(OR(tbl_Metraj22[[#This Row],[TARIH]]="",tbl_Metraj22[[#This Row],[TARIH]]="-"),0,IF(tbl_Metraj22[[#This Row],[YUZDE]]=0,tbl_Metraj22[[#This Row],[METRAJ_BETON]],tbl_Metraj22[[#This Row],[YUZDE]]*tbl_Metraj22[[#This Row],[METRAJ_BETON]]))</f>
        <v>0</v>
      </c>
    </row>
    <row r="9544" spans="2:10" ht="14.25" x14ac:dyDescent="0.2">
      <c r="B9544" s="124" t="s">
        <v>10580</v>
      </c>
      <c r="C9544" s="124"/>
      <c r="D9544" s="126">
        <v>0</v>
      </c>
      <c r="E9544" s="124"/>
      <c r="F9544" s="124"/>
      <c r="G9544" s="128" t="s">
        <v>22129</v>
      </c>
      <c r="H9544" s="130"/>
      <c r="I9544" s="134"/>
      <c r="J9544" s="123">
        <f>IF(OR(tbl_Metraj22[[#This Row],[TARIH]]="",tbl_Metraj22[[#This Row],[TARIH]]="-"),0,IF(tbl_Metraj22[[#This Row],[YUZDE]]=0,tbl_Metraj22[[#This Row],[METRAJ_BETON]],tbl_Metraj22[[#This Row],[YUZDE]]*tbl_Metraj22[[#This Row],[METRAJ_BETON]]))</f>
        <v>0</v>
      </c>
    </row>
    <row r="9545" spans="2:10" ht="14.25" x14ac:dyDescent="0.2">
      <c r="B9545" s="124" t="s">
        <v>10581</v>
      </c>
      <c r="C9545" s="124"/>
      <c r="D9545" s="126">
        <v>0</v>
      </c>
      <c r="E9545" s="124"/>
      <c r="F9545" s="124"/>
      <c r="G9545" s="128" t="s">
        <v>22130</v>
      </c>
      <c r="H9545" s="130"/>
      <c r="I9545" s="134"/>
      <c r="J9545" s="123">
        <f>IF(OR(tbl_Metraj22[[#This Row],[TARIH]]="",tbl_Metraj22[[#This Row],[TARIH]]="-"),0,IF(tbl_Metraj22[[#This Row],[YUZDE]]=0,tbl_Metraj22[[#This Row],[METRAJ_BETON]],tbl_Metraj22[[#This Row],[YUZDE]]*tbl_Metraj22[[#This Row],[METRAJ_BETON]]))</f>
        <v>0</v>
      </c>
    </row>
    <row r="9546" spans="2:10" ht="14.25" x14ac:dyDescent="0.2">
      <c r="B9546" s="124" t="s">
        <v>10764</v>
      </c>
      <c r="C9546" s="124"/>
      <c r="D9546" s="126">
        <v>0</v>
      </c>
      <c r="E9546" s="124"/>
      <c r="F9546" s="124"/>
      <c r="G9546" s="2" t="s">
        <v>22131</v>
      </c>
      <c r="H9546" s="130"/>
      <c r="I9546" s="134"/>
      <c r="J9546" s="123">
        <f>IF(OR(tbl_Metraj22[[#This Row],[TARIH]]="",tbl_Metraj22[[#This Row],[TARIH]]="-"),0,IF(tbl_Metraj22[[#This Row],[YUZDE]]=0,tbl_Metraj22[[#This Row],[METRAJ_BETON]],tbl_Metraj22[[#This Row],[YUZDE]]*tbl_Metraj22[[#This Row],[METRAJ_BETON]]))</f>
        <v>0</v>
      </c>
    </row>
    <row r="9547" spans="2:10" ht="14.25" x14ac:dyDescent="0.2">
      <c r="B9547" s="124" t="s">
        <v>10765</v>
      </c>
      <c r="C9547" s="124"/>
      <c r="D9547" s="126">
        <v>0</v>
      </c>
      <c r="E9547" s="124"/>
      <c r="F9547" s="124"/>
      <c r="G9547" s="2" t="s">
        <v>22132</v>
      </c>
      <c r="H9547" s="130"/>
      <c r="I9547" s="134"/>
      <c r="J9547" s="123">
        <f>IF(OR(tbl_Metraj22[[#This Row],[TARIH]]="",tbl_Metraj22[[#This Row],[TARIH]]="-"),0,IF(tbl_Metraj22[[#This Row],[YUZDE]]=0,tbl_Metraj22[[#This Row],[METRAJ_BETON]],tbl_Metraj22[[#This Row],[YUZDE]]*tbl_Metraj22[[#This Row],[METRAJ_BETON]]))</f>
        <v>0</v>
      </c>
    </row>
    <row r="9548" spans="2:10" ht="14.25" x14ac:dyDescent="0.2">
      <c r="B9548" s="124" t="s">
        <v>10766</v>
      </c>
      <c r="C9548" s="124"/>
      <c r="D9548" s="126">
        <v>0</v>
      </c>
      <c r="E9548" s="124"/>
      <c r="F9548" s="124"/>
      <c r="G9548" s="2" t="s">
        <v>22133</v>
      </c>
      <c r="H9548" s="130"/>
      <c r="I9548" s="134"/>
      <c r="J9548" s="123">
        <f>IF(OR(tbl_Metraj22[[#This Row],[TARIH]]="",tbl_Metraj22[[#This Row],[TARIH]]="-"),0,IF(tbl_Metraj22[[#This Row],[YUZDE]]=0,tbl_Metraj22[[#This Row],[METRAJ_BETON]],tbl_Metraj22[[#This Row],[YUZDE]]*tbl_Metraj22[[#This Row],[METRAJ_BETON]]))</f>
        <v>0</v>
      </c>
    </row>
    <row r="9549" spans="2:10" ht="14.25" x14ac:dyDescent="0.2">
      <c r="B9549" s="124" t="s">
        <v>10767</v>
      </c>
      <c r="C9549" s="124"/>
      <c r="D9549" s="126">
        <v>0</v>
      </c>
      <c r="E9549" s="124"/>
      <c r="F9549" s="124"/>
      <c r="G9549" s="2" t="s">
        <v>22134</v>
      </c>
      <c r="H9549" s="130"/>
      <c r="I9549" s="134"/>
      <c r="J9549" s="123">
        <f>IF(OR(tbl_Metraj22[[#This Row],[TARIH]]="",tbl_Metraj22[[#This Row],[TARIH]]="-"),0,IF(tbl_Metraj22[[#This Row],[YUZDE]]=0,tbl_Metraj22[[#This Row],[METRAJ_BETON]],tbl_Metraj22[[#This Row],[YUZDE]]*tbl_Metraj22[[#This Row],[METRAJ_BETON]]))</f>
        <v>0</v>
      </c>
    </row>
    <row r="9550" spans="2:10" ht="14.25" x14ac:dyDescent="0.2">
      <c r="B9550" s="124" t="s">
        <v>10768</v>
      </c>
      <c r="C9550" s="124"/>
      <c r="D9550" s="126">
        <v>0</v>
      </c>
      <c r="E9550" s="124"/>
      <c r="F9550" s="124"/>
      <c r="G9550" s="2" t="s">
        <v>22135</v>
      </c>
      <c r="H9550" s="130"/>
      <c r="I9550" s="134"/>
      <c r="J9550" s="123">
        <f>IF(OR(tbl_Metraj22[[#This Row],[TARIH]]="",tbl_Metraj22[[#This Row],[TARIH]]="-"),0,IF(tbl_Metraj22[[#This Row],[YUZDE]]=0,tbl_Metraj22[[#This Row],[METRAJ_BETON]],tbl_Metraj22[[#This Row],[YUZDE]]*tbl_Metraj22[[#This Row],[METRAJ_BETON]]))</f>
        <v>0</v>
      </c>
    </row>
    <row r="9551" spans="2:10" ht="14.25" x14ac:dyDescent="0.2">
      <c r="B9551" s="124" t="s">
        <v>10769</v>
      </c>
      <c r="C9551" s="124"/>
      <c r="D9551" s="126">
        <v>0</v>
      </c>
      <c r="E9551" s="124"/>
      <c r="F9551" s="124"/>
      <c r="G9551" s="2" t="s">
        <v>22136</v>
      </c>
      <c r="H9551" s="130"/>
      <c r="I9551" s="134"/>
      <c r="J9551" s="123">
        <f>IF(OR(tbl_Metraj22[[#This Row],[TARIH]]="",tbl_Metraj22[[#This Row],[TARIH]]="-"),0,IF(tbl_Metraj22[[#This Row],[YUZDE]]=0,tbl_Metraj22[[#This Row],[METRAJ_BETON]],tbl_Metraj22[[#This Row],[YUZDE]]*tbl_Metraj22[[#This Row],[METRAJ_BETON]]))</f>
        <v>0</v>
      </c>
    </row>
    <row r="9552" spans="2:10" ht="14.25" x14ac:dyDescent="0.2">
      <c r="B9552" s="124" t="s">
        <v>10770</v>
      </c>
      <c r="C9552" s="124"/>
      <c r="D9552" s="126">
        <v>0</v>
      </c>
      <c r="E9552" s="124"/>
      <c r="F9552" s="124"/>
      <c r="G9552" s="2" t="s">
        <v>22137</v>
      </c>
      <c r="H9552" s="130"/>
      <c r="I9552" s="134"/>
      <c r="J9552" s="123">
        <f>IF(OR(tbl_Metraj22[[#This Row],[TARIH]]="",tbl_Metraj22[[#This Row],[TARIH]]="-"),0,IF(tbl_Metraj22[[#This Row],[YUZDE]]=0,tbl_Metraj22[[#This Row],[METRAJ_BETON]],tbl_Metraj22[[#This Row],[YUZDE]]*tbl_Metraj22[[#This Row],[METRAJ_BETON]]))</f>
        <v>0</v>
      </c>
    </row>
    <row r="9553" spans="2:10" ht="14.25" x14ac:dyDescent="0.2">
      <c r="B9553" s="124" t="s">
        <v>10771</v>
      </c>
      <c r="C9553" s="124"/>
      <c r="D9553" s="126">
        <v>0</v>
      </c>
      <c r="E9553" s="124"/>
      <c r="F9553" s="124"/>
      <c r="G9553" s="2" t="s">
        <v>22138</v>
      </c>
      <c r="H9553" s="130"/>
      <c r="I9553" s="134"/>
      <c r="J9553" s="123">
        <f>IF(OR(tbl_Metraj22[[#This Row],[TARIH]]="",tbl_Metraj22[[#This Row],[TARIH]]="-"),0,IF(tbl_Metraj22[[#This Row],[YUZDE]]=0,tbl_Metraj22[[#This Row],[METRAJ_BETON]],tbl_Metraj22[[#This Row],[YUZDE]]*tbl_Metraj22[[#This Row],[METRAJ_BETON]]))</f>
        <v>0</v>
      </c>
    </row>
    <row r="9554" spans="2:10" ht="14.25" x14ac:dyDescent="0.2">
      <c r="B9554" s="124" t="s">
        <v>10812</v>
      </c>
      <c r="C9554" s="124"/>
      <c r="D9554" s="126">
        <v>0</v>
      </c>
      <c r="E9554" s="124"/>
      <c r="F9554" s="124"/>
      <c r="G9554" s="2" t="s">
        <v>22139</v>
      </c>
      <c r="H9554" s="130"/>
      <c r="I9554" s="134"/>
      <c r="J9554" s="123">
        <f>IF(OR(tbl_Metraj22[[#This Row],[TARIH]]="",tbl_Metraj22[[#This Row],[TARIH]]="-"),0,IF(tbl_Metraj22[[#This Row],[YUZDE]]=0,tbl_Metraj22[[#This Row],[METRAJ_BETON]],tbl_Metraj22[[#This Row],[YUZDE]]*tbl_Metraj22[[#This Row],[METRAJ_BETON]]))</f>
        <v>0</v>
      </c>
    </row>
    <row r="9555" spans="2:10" ht="14.25" x14ac:dyDescent="0.2">
      <c r="B9555" s="124" t="s">
        <v>10813</v>
      </c>
      <c r="C9555" s="124"/>
      <c r="D9555" s="126">
        <v>0</v>
      </c>
      <c r="E9555" s="124"/>
      <c r="F9555" s="124"/>
      <c r="G9555" s="2" t="s">
        <v>22140</v>
      </c>
      <c r="H9555" s="130"/>
      <c r="I9555" s="134"/>
      <c r="J9555" s="123">
        <f>IF(OR(tbl_Metraj22[[#This Row],[TARIH]]="",tbl_Metraj22[[#This Row],[TARIH]]="-"),0,IF(tbl_Metraj22[[#This Row],[YUZDE]]=0,tbl_Metraj22[[#This Row],[METRAJ_BETON]],tbl_Metraj22[[#This Row],[YUZDE]]*tbl_Metraj22[[#This Row],[METRAJ_BETON]]))</f>
        <v>0</v>
      </c>
    </row>
    <row r="9556" spans="2:10" ht="14.25" x14ac:dyDescent="0.2">
      <c r="B9556" s="124" t="s">
        <v>10814</v>
      </c>
      <c r="C9556" s="124"/>
      <c r="D9556" s="126">
        <v>0</v>
      </c>
      <c r="E9556" s="124"/>
      <c r="F9556" s="124"/>
      <c r="G9556" s="2" t="s">
        <v>22141</v>
      </c>
      <c r="H9556" s="130"/>
      <c r="I9556" s="134"/>
      <c r="J9556" s="123">
        <f>IF(OR(tbl_Metraj22[[#This Row],[TARIH]]="",tbl_Metraj22[[#This Row],[TARIH]]="-"),0,IF(tbl_Metraj22[[#This Row],[YUZDE]]=0,tbl_Metraj22[[#This Row],[METRAJ_BETON]],tbl_Metraj22[[#This Row],[YUZDE]]*tbl_Metraj22[[#This Row],[METRAJ_BETON]]))</f>
        <v>0</v>
      </c>
    </row>
    <row r="9557" spans="2:10" ht="14.25" x14ac:dyDescent="0.2">
      <c r="B9557" s="124" t="s">
        <v>10815</v>
      </c>
      <c r="C9557" s="124"/>
      <c r="D9557" s="126">
        <v>0</v>
      </c>
      <c r="E9557" s="124"/>
      <c r="F9557" s="124"/>
      <c r="G9557" s="2" t="s">
        <v>22142</v>
      </c>
      <c r="H9557" s="130"/>
      <c r="I9557" s="134"/>
      <c r="J9557" s="123">
        <f>IF(OR(tbl_Metraj22[[#This Row],[TARIH]]="",tbl_Metraj22[[#This Row],[TARIH]]="-"),0,IF(tbl_Metraj22[[#This Row],[YUZDE]]=0,tbl_Metraj22[[#This Row],[METRAJ_BETON]],tbl_Metraj22[[#This Row],[YUZDE]]*tbl_Metraj22[[#This Row],[METRAJ_BETON]]))</f>
        <v>0</v>
      </c>
    </row>
    <row r="9558" spans="2:10" ht="14.25" x14ac:dyDescent="0.2">
      <c r="B9558" s="124" t="s">
        <v>10816</v>
      </c>
      <c r="C9558" s="124"/>
      <c r="D9558" s="126">
        <v>0</v>
      </c>
      <c r="E9558" s="124"/>
      <c r="F9558" s="124"/>
      <c r="G9558" s="2" t="s">
        <v>22143</v>
      </c>
      <c r="H9558" s="130"/>
      <c r="I9558" s="134"/>
      <c r="J9558" s="123">
        <f>IF(OR(tbl_Metraj22[[#This Row],[TARIH]]="",tbl_Metraj22[[#This Row],[TARIH]]="-"),0,IF(tbl_Metraj22[[#This Row],[YUZDE]]=0,tbl_Metraj22[[#This Row],[METRAJ_BETON]],tbl_Metraj22[[#This Row],[YUZDE]]*tbl_Metraj22[[#This Row],[METRAJ_BETON]]))</f>
        <v>0</v>
      </c>
    </row>
    <row r="9559" spans="2:10" ht="14.25" x14ac:dyDescent="0.2">
      <c r="B9559" s="124" t="s">
        <v>10817</v>
      </c>
      <c r="C9559" s="124"/>
      <c r="D9559" s="126">
        <v>0</v>
      </c>
      <c r="E9559" s="124"/>
      <c r="F9559" s="124"/>
      <c r="G9559" s="2" t="s">
        <v>22144</v>
      </c>
      <c r="H9559" s="130"/>
      <c r="I9559" s="134"/>
      <c r="J9559" s="123">
        <f>IF(OR(tbl_Metraj22[[#This Row],[TARIH]]="",tbl_Metraj22[[#This Row],[TARIH]]="-"),0,IF(tbl_Metraj22[[#This Row],[YUZDE]]=0,tbl_Metraj22[[#This Row],[METRAJ_BETON]],tbl_Metraj22[[#This Row],[YUZDE]]*tbl_Metraj22[[#This Row],[METRAJ_BETON]]))</f>
        <v>0</v>
      </c>
    </row>
    <row r="9560" spans="2:10" ht="14.25" x14ac:dyDescent="0.2">
      <c r="B9560" s="124" t="s">
        <v>10818</v>
      </c>
      <c r="C9560" s="124"/>
      <c r="D9560" s="126">
        <v>0</v>
      </c>
      <c r="E9560" s="124"/>
      <c r="F9560" s="124"/>
      <c r="G9560" s="2" t="s">
        <v>22145</v>
      </c>
      <c r="H9560" s="130"/>
      <c r="I9560" s="134"/>
      <c r="J9560" s="123">
        <f>IF(OR(tbl_Metraj22[[#This Row],[TARIH]]="",tbl_Metraj22[[#This Row],[TARIH]]="-"),0,IF(tbl_Metraj22[[#This Row],[YUZDE]]=0,tbl_Metraj22[[#This Row],[METRAJ_BETON]],tbl_Metraj22[[#This Row],[YUZDE]]*tbl_Metraj22[[#This Row],[METRAJ_BETON]]))</f>
        <v>0</v>
      </c>
    </row>
    <row r="9561" spans="2:10" ht="14.25" x14ac:dyDescent="0.2">
      <c r="B9561" s="124" t="s">
        <v>10819</v>
      </c>
      <c r="C9561" s="124"/>
      <c r="D9561" s="126">
        <v>0</v>
      </c>
      <c r="E9561" s="124"/>
      <c r="F9561" s="124"/>
      <c r="G9561" s="2" t="s">
        <v>22146</v>
      </c>
      <c r="H9561" s="130"/>
      <c r="I9561" s="134"/>
      <c r="J9561" s="123">
        <f>IF(OR(tbl_Metraj22[[#This Row],[TARIH]]="",tbl_Metraj22[[#This Row],[TARIH]]="-"),0,IF(tbl_Metraj22[[#This Row],[YUZDE]]=0,tbl_Metraj22[[#This Row],[METRAJ_BETON]],tbl_Metraj22[[#This Row],[YUZDE]]*tbl_Metraj22[[#This Row],[METRAJ_BETON]]))</f>
        <v>0</v>
      </c>
    </row>
    <row r="9562" spans="2:10" ht="14.25" x14ac:dyDescent="0.2">
      <c r="B9562" s="124" t="s">
        <v>10820</v>
      </c>
      <c r="C9562" s="124"/>
      <c r="D9562" s="126">
        <v>0</v>
      </c>
      <c r="E9562" s="124"/>
      <c r="F9562" s="124"/>
      <c r="G9562" s="2" t="s">
        <v>22147</v>
      </c>
      <c r="H9562" s="130"/>
      <c r="I9562" s="134"/>
      <c r="J9562" s="123">
        <f>IF(OR(tbl_Metraj22[[#This Row],[TARIH]]="",tbl_Metraj22[[#This Row],[TARIH]]="-"),0,IF(tbl_Metraj22[[#This Row],[YUZDE]]=0,tbl_Metraj22[[#This Row],[METRAJ_BETON]],tbl_Metraj22[[#This Row],[YUZDE]]*tbl_Metraj22[[#This Row],[METRAJ_BETON]]))</f>
        <v>0</v>
      </c>
    </row>
    <row r="9563" spans="2:10" ht="14.25" x14ac:dyDescent="0.2">
      <c r="B9563" s="124" t="s">
        <v>10821</v>
      </c>
      <c r="C9563" s="124"/>
      <c r="D9563" s="126">
        <v>0</v>
      </c>
      <c r="E9563" s="124"/>
      <c r="F9563" s="124"/>
      <c r="G9563" s="2" t="s">
        <v>22148</v>
      </c>
      <c r="H9563" s="130"/>
      <c r="I9563" s="134"/>
      <c r="J9563" s="123">
        <f>IF(OR(tbl_Metraj22[[#This Row],[TARIH]]="",tbl_Metraj22[[#This Row],[TARIH]]="-"),0,IF(tbl_Metraj22[[#This Row],[YUZDE]]=0,tbl_Metraj22[[#This Row],[METRAJ_BETON]],tbl_Metraj22[[#This Row],[YUZDE]]*tbl_Metraj22[[#This Row],[METRAJ_BETON]]))</f>
        <v>0</v>
      </c>
    </row>
    <row r="9564" spans="2:10" ht="14.25" x14ac:dyDescent="0.2">
      <c r="B9564" s="124" t="s">
        <v>10822</v>
      </c>
      <c r="C9564" s="124"/>
      <c r="D9564" s="126">
        <v>0</v>
      </c>
      <c r="E9564" s="124"/>
      <c r="F9564" s="124"/>
      <c r="G9564" s="2" t="s">
        <v>22149</v>
      </c>
      <c r="H9564" s="130"/>
      <c r="I9564" s="134"/>
      <c r="J9564" s="123">
        <f>IF(OR(tbl_Metraj22[[#This Row],[TARIH]]="",tbl_Metraj22[[#This Row],[TARIH]]="-"),0,IF(tbl_Metraj22[[#This Row],[YUZDE]]=0,tbl_Metraj22[[#This Row],[METRAJ_BETON]],tbl_Metraj22[[#This Row],[YUZDE]]*tbl_Metraj22[[#This Row],[METRAJ_BETON]]))</f>
        <v>0</v>
      </c>
    </row>
    <row r="9565" spans="2:10" ht="14.25" x14ac:dyDescent="0.2">
      <c r="B9565" s="124" t="s">
        <v>10823</v>
      </c>
      <c r="C9565" s="124"/>
      <c r="D9565" s="126">
        <v>0</v>
      </c>
      <c r="E9565" s="124"/>
      <c r="F9565" s="124"/>
      <c r="G9565" s="2" t="s">
        <v>22150</v>
      </c>
      <c r="H9565" s="130"/>
      <c r="I9565" s="134"/>
      <c r="J9565" s="123">
        <f>IF(OR(tbl_Metraj22[[#This Row],[TARIH]]="",tbl_Metraj22[[#This Row],[TARIH]]="-"),0,IF(tbl_Metraj22[[#This Row],[YUZDE]]=0,tbl_Metraj22[[#This Row],[METRAJ_BETON]],tbl_Metraj22[[#This Row],[YUZDE]]*tbl_Metraj22[[#This Row],[METRAJ_BETON]]))</f>
        <v>0</v>
      </c>
    </row>
    <row r="9566" spans="2:10" ht="14.25" x14ac:dyDescent="0.2">
      <c r="B9566" s="124" t="s">
        <v>10824</v>
      </c>
      <c r="C9566" s="124"/>
      <c r="D9566" s="126">
        <v>0</v>
      </c>
      <c r="E9566" s="124"/>
      <c r="F9566" s="124"/>
      <c r="G9566" s="2" t="s">
        <v>22151</v>
      </c>
      <c r="H9566" s="130"/>
      <c r="I9566" s="134"/>
      <c r="J9566" s="123">
        <f>IF(OR(tbl_Metraj22[[#This Row],[TARIH]]="",tbl_Metraj22[[#This Row],[TARIH]]="-"),0,IF(tbl_Metraj22[[#This Row],[YUZDE]]=0,tbl_Metraj22[[#This Row],[METRAJ_BETON]],tbl_Metraj22[[#This Row],[YUZDE]]*tbl_Metraj22[[#This Row],[METRAJ_BETON]]))</f>
        <v>0</v>
      </c>
    </row>
    <row r="9567" spans="2:10" ht="14.25" x14ac:dyDescent="0.2">
      <c r="B9567" s="124" t="s">
        <v>10825</v>
      </c>
      <c r="C9567" s="124"/>
      <c r="D9567" s="126">
        <v>0</v>
      </c>
      <c r="E9567" s="124"/>
      <c r="F9567" s="124"/>
      <c r="G9567" s="2" t="s">
        <v>22152</v>
      </c>
      <c r="H9567" s="130"/>
      <c r="I9567" s="134"/>
      <c r="J9567" s="123">
        <f>IF(OR(tbl_Metraj22[[#This Row],[TARIH]]="",tbl_Metraj22[[#This Row],[TARIH]]="-"),0,IF(tbl_Metraj22[[#This Row],[YUZDE]]=0,tbl_Metraj22[[#This Row],[METRAJ_BETON]],tbl_Metraj22[[#This Row],[YUZDE]]*tbl_Metraj22[[#This Row],[METRAJ_BETON]]))</f>
        <v>0</v>
      </c>
    </row>
    <row r="9568" spans="2:10" ht="14.25" x14ac:dyDescent="0.2">
      <c r="B9568" s="124" t="s">
        <v>10826</v>
      </c>
      <c r="C9568" s="124"/>
      <c r="D9568" s="126">
        <v>0</v>
      </c>
      <c r="E9568" s="124"/>
      <c r="F9568" s="124"/>
      <c r="G9568" s="2" t="s">
        <v>22153</v>
      </c>
      <c r="H9568" s="130"/>
      <c r="I9568" s="134"/>
      <c r="J9568" s="123">
        <f>IF(OR(tbl_Metraj22[[#This Row],[TARIH]]="",tbl_Metraj22[[#This Row],[TARIH]]="-"),0,IF(tbl_Metraj22[[#This Row],[YUZDE]]=0,tbl_Metraj22[[#This Row],[METRAJ_BETON]],tbl_Metraj22[[#This Row],[YUZDE]]*tbl_Metraj22[[#This Row],[METRAJ_BETON]]))</f>
        <v>0</v>
      </c>
    </row>
    <row r="9569" spans="1:10" ht="14.25" x14ac:dyDescent="0.2">
      <c r="B9569" s="124" t="s">
        <v>10827</v>
      </c>
      <c r="C9569" s="124"/>
      <c r="D9569" s="126">
        <v>0</v>
      </c>
      <c r="E9569" s="124"/>
      <c r="F9569" s="124"/>
      <c r="G9569" s="2" t="s">
        <v>22154</v>
      </c>
      <c r="H9569" s="130"/>
      <c r="I9569" s="134"/>
      <c r="J9569" s="123">
        <f>IF(OR(tbl_Metraj22[[#This Row],[TARIH]]="",tbl_Metraj22[[#This Row],[TARIH]]="-"),0,IF(tbl_Metraj22[[#This Row],[YUZDE]]=0,tbl_Metraj22[[#This Row],[METRAJ_BETON]],tbl_Metraj22[[#This Row],[YUZDE]]*tbl_Metraj22[[#This Row],[METRAJ_BETON]]))</f>
        <v>0</v>
      </c>
    </row>
    <row r="9570" spans="1:10" ht="14.25" x14ac:dyDescent="0.2">
      <c r="B9570" s="124" t="s">
        <v>10828</v>
      </c>
      <c r="C9570" s="124"/>
      <c r="D9570" s="126">
        <v>0</v>
      </c>
      <c r="E9570" s="124"/>
      <c r="F9570" s="124"/>
      <c r="G9570" s="2" t="s">
        <v>22155</v>
      </c>
      <c r="H9570" s="130"/>
      <c r="I9570" s="134"/>
      <c r="J9570" s="123">
        <f>IF(OR(tbl_Metraj22[[#This Row],[TARIH]]="",tbl_Metraj22[[#This Row],[TARIH]]="-"),0,IF(tbl_Metraj22[[#This Row],[YUZDE]]=0,tbl_Metraj22[[#This Row],[METRAJ_BETON]],tbl_Metraj22[[#This Row],[YUZDE]]*tbl_Metraj22[[#This Row],[METRAJ_BETON]]))</f>
        <v>0</v>
      </c>
    </row>
    <row r="9571" spans="1:10" ht="14.25" x14ac:dyDescent="0.2">
      <c r="B9571" s="124" t="s">
        <v>10829</v>
      </c>
      <c r="C9571" s="124"/>
      <c r="D9571" s="126">
        <v>0</v>
      </c>
      <c r="E9571" s="124"/>
      <c r="F9571" s="124"/>
      <c r="G9571" s="2" t="s">
        <v>22156</v>
      </c>
      <c r="H9571" s="130"/>
      <c r="I9571" s="134"/>
      <c r="J9571" s="123">
        <f>IF(OR(tbl_Metraj22[[#This Row],[TARIH]]="",tbl_Metraj22[[#This Row],[TARIH]]="-"),0,IF(tbl_Metraj22[[#This Row],[YUZDE]]=0,tbl_Metraj22[[#This Row],[METRAJ_BETON]],tbl_Metraj22[[#This Row],[YUZDE]]*tbl_Metraj22[[#This Row],[METRAJ_BETON]]))</f>
        <v>0</v>
      </c>
    </row>
    <row r="9572" spans="1:10" ht="14.25" x14ac:dyDescent="0.2">
      <c r="B9572" s="124" t="s">
        <v>10830</v>
      </c>
      <c r="C9572" s="124"/>
      <c r="D9572" s="126">
        <v>0</v>
      </c>
      <c r="E9572" s="124"/>
      <c r="F9572" s="124"/>
      <c r="G9572" s="2" t="s">
        <v>22157</v>
      </c>
      <c r="H9572" s="130"/>
      <c r="I9572" s="134"/>
      <c r="J9572" s="123">
        <f>IF(OR(tbl_Metraj22[[#This Row],[TARIH]]="",tbl_Metraj22[[#This Row],[TARIH]]="-"),0,IF(tbl_Metraj22[[#This Row],[YUZDE]]=0,tbl_Metraj22[[#This Row],[METRAJ_BETON]],tbl_Metraj22[[#This Row],[YUZDE]]*tbl_Metraj22[[#This Row],[METRAJ_BETON]]))</f>
        <v>0</v>
      </c>
    </row>
    <row r="9573" spans="1:10" ht="14.25" x14ac:dyDescent="0.2">
      <c r="B9573" s="124" t="s">
        <v>10831</v>
      </c>
      <c r="C9573" s="124"/>
      <c r="D9573" s="126">
        <v>0</v>
      </c>
      <c r="E9573" s="124"/>
      <c r="F9573" s="124"/>
      <c r="G9573" s="2" t="s">
        <v>22158</v>
      </c>
      <c r="H9573" s="130"/>
      <c r="I9573" s="134"/>
      <c r="J9573" s="123">
        <f>IF(OR(tbl_Metraj22[[#This Row],[TARIH]]="",tbl_Metraj22[[#This Row],[TARIH]]="-"),0,IF(tbl_Metraj22[[#This Row],[YUZDE]]=0,tbl_Metraj22[[#This Row],[METRAJ_BETON]],tbl_Metraj22[[#This Row],[YUZDE]]*tbl_Metraj22[[#This Row],[METRAJ_BETON]]))</f>
        <v>0</v>
      </c>
    </row>
    <row r="9574" spans="1:10" ht="14.25" x14ac:dyDescent="0.2">
      <c r="B9574" s="124" t="s">
        <v>10832</v>
      </c>
      <c r="C9574" s="124"/>
      <c r="D9574" s="126">
        <v>0</v>
      </c>
      <c r="E9574" s="124"/>
      <c r="F9574" s="124"/>
      <c r="G9574" s="2" t="s">
        <v>22159</v>
      </c>
      <c r="H9574" s="130"/>
      <c r="I9574" s="134"/>
      <c r="J9574" s="123">
        <f>IF(OR(tbl_Metraj22[[#This Row],[TARIH]]="",tbl_Metraj22[[#This Row],[TARIH]]="-"),0,IF(tbl_Metraj22[[#This Row],[YUZDE]]=0,tbl_Metraj22[[#This Row],[METRAJ_BETON]],tbl_Metraj22[[#This Row],[YUZDE]]*tbl_Metraj22[[#This Row],[METRAJ_BETON]]))</f>
        <v>0</v>
      </c>
    </row>
    <row r="9575" spans="1:10" ht="14.25" x14ac:dyDescent="0.2">
      <c r="B9575" s="124" t="s">
        <v>10833</v>
      </c>
      <c r="C9575" s="124"/>
      <c r="D9575" s="126">
        <v>0</v>
      </c>
      <c r="E9575" s="124"/>
      <c r="F9575" s="124"/>
      <c r="G9575" s="2" t="s">
        <v>22160</v>
      </c>
      <c r="H9575" s="130"/>
      <c r="I9575" s="134"/>
      <c r="J9575" s="123">
        <f>IF(OR(tbl_Metraj22[[#This Row],[TARIH]]="",tbl_Metraj22[[#This Row],[TARIH]]="-"),0,IF(tbl_Metraj22[[#This Row],[YUZDE]]=0,tbl_Metraj22[[#This Row],[METRAJ_BETON]],tbl_Metraj22[[#This Row],[YUZDE]]*tbl_Metraj22[[#This Row],[METRAJ_BETON]]))</f>
        <v>0</v>
      </c>
    </row>
    <row r="9576" spans="1:10" ht="14.25" x14ac:dyDescent="0.2">
      <c r="B9576" s="124" t="s">
        <v>10834</v>
      </c>
      <c r="C9576" s="124"/>
      <c r="D9576" s="126">
        <v>0</v>
      </c>
      <c r="E9576" s="124"/>
      <c r="F9576" s="124"/>
      <c r="G9576" s="2" t="s">
        <v>22161</v>
      </c>
      <c r="H9576" s="130"/>
      <c r="I9576" s="134"/>
      <c r="J9576" s="123">
        <f>IF(OR(tbl_Metraj22[[#This Row],[TARIH]]="",tbl_Metraj22[[#This Row],[TARIH]]="-"),0,IF(tbl_Metraj22[[#This Row],[YUZDE]]=0,tbl_Metraj22[[#This Row],[METRAJ_BETON]],tbl_Metraj22[[#This Row],[YUZDE]]*tbl_Metraj22[[#This Row],[METRAJ_BETON]]))</f>
        <v>0</v>
      </c>
    </row>
    <row r="9577" spans="1:10" ht="14.25" x14ac:dyDescent="0.2">
      <c r="B9577" s="124" t="s">
        <v>10835</v>
      </c>
      <c r="C9577" s="124"/>
      <c r="D9577" s="126">
        <v>0</v>
      </c>
      <c r="E9577" s="124"/>
      <c r="F9577" s="124"/>
      <c r="G9577" s="2" t="s">
        <v>22162</v>
      </c>
      <c r="H9577" s="130"/>
      <c r="I9577" s="134"/>
      <c r="J9577" s="123">
        <f>IF(OR(tbl_Metraj22[[#This Row],[TARIH]]="",tbl_Metraj22[[#This Row],[TARIH]]="-"),0,IF(tbl_Metraj22[[#This Row],[YUZDE]]=0,tbl_Metraj22[[#This Row],[METRAJ_BETON]],tbl_Metraj22[[#This Row],[YUZDE]]*tbl_Metraj22[[#This Row],[METRAJ_BETON]]))</f>
        <v>0</v>
      </c>
    </row>
    <row r="9578" spans="1:10" ht="14.25" x14ac:dyDescent="0.2">
      <c r="B9578" s="124" t="s">
        <v>10836</v>
      </c>
      <c r="C9578" s="124"/>
      <c r="D9578" s="126">
        <v>0</v>
      </c>
      <c r="E9578" s="124"/>
      <c r="F9578" s="124"/>
      <c r="G9578" s="2" t="s">
        <v>22163</v>
      </c>
      <c r="H9578" s="130"/>
      <c r="I9578" s="134"/>
      <c r="J9578" s="123">
        <f>IF(OR(tbl_Metraj22[[#This Row],[TARIH]]="",tbl_Metraj22[[#This Row],[TARIH]]="-"),0,IF(tbl_Metraj22[[#This Row],[YUZDE]]=0,tbl_Metraj22[[#This Row],[METRAJ_BETON]],tbl_Metraj22[[#This Row],[YUZDE]]*tbl_Metraj22[[#This Row],[METRAJ_BETON]]))</f>
        <v>0</v>
      </c>
    </row>
    <row r="9579" spans="1:10" ht="14.25" x14ac:dyDescent="0.2">
      <c r="B9579" s="124" t="s">
        <v>10837</v>
      </c>
      <c r="C9579" s="124"/>
      <c r="D9579" s="126">
        <v>0</v>
      </c>
      <c r="E9579" s="124"/>
      <c r="F9579" s="124"/>
      <c r="G9579" s="2" t="s">
        <v>22164</v>
      </c>
      <c r="H9579" s="130"/>
      <c r="I9579" s="134"/>
      <c r="J9579" s="123">
        <f>IF(OR(tbl_Metraj22[[#This Row],[TARIH]]="",tbl_Metraj22[[#This Row],[TARIH]]="-"),0,IF(tbl_Metraj22[[#This Row],[YUZDE]]=0,tbl_Metraj22[[#This Row],[METRAJ_BETON]],tbl_Metraj22[[#This Row],[YUZDE]]*tbl_Metraj22[[#This Row],[METRAJ_BETON]]))</f>
        <v>0</v>
      </c>
    </row>
    <row r="9580" spans="1:10" ht="14.25" x14ac:dyDescent="0.2">
      <c r="B9580" s="124" t="s">
        <v>10838</v>
      </c>
      <c r="C9580" s="124"/>
      <c r="D9580" s="126">
        <v>0</v>
      </c>
      <c r="E9580" s="124"/>
      <c r="F9580" s="124"/>
      <c r="G9580" s="2" t="s">
        <v>22165</v>
      </c>
      <c r="H9580" s="130"/>
      <c r="I9580" s="134"/>
      <c r="J9580" s="123">
        <f>IF(OR(tbl_Metraj22[[#This Row],[TARIH]]="",tbl_Metraj22[[#This Row],[TARIH]]="-"),0,IF(tbl_Metraj22[[#This Row],[YUZDE]]=0,tbl_Metraj22[[#This Row],[METRAJ_BETON]],tbl_Metraj22[[#This Row],[YUZDE]]*tbl_Metraj22[[#This Row],[METRAJ_BETON]]))</f>
        <v>0</v>
      </c>
    </row>
    <row r="9581" spans="1:10" ht="14.25" x14ac:dyDescent="0.2">
      <c r="B9581" s="124" t="s">
        <v>10839</v>
      </c>
      <c r="C9581" s="124"/>
      <c r="D9581" s="126">
        <v>0</v>
      </c>
      <c r="E9581" s="124"/>
      <c r="F9581" s="124"/>
      <c r="G9581" s="2" t="s">
        <v>22166</v>
      </c>
      <c r="H9581" s="130"/>
      <c r="I9581" s="134"/>
      <c r="J9581" s="123">
        <f>IF(OR(tbl_Metraj22[[#This Row],[TARIH]]="",tbl_Metraj22[[#This Row],[TARIH]]="-"),0,IF(tbl_Metraj22[[#This Row],[YUZDE]]=0,tbl_Metraj22[[#This Row],[METRAJ_BETON]],tbl_Metraj22[[#This Row],[YUZDE]]*tbl_Metraj22[[#This Row],[METRAJ_BETON]]))</f>
        <v>0</v>
      </c>
    </row>
    <row r="9582" spans="1:10" ht="14.25" x14ac:dyDescent="0.2">
      <c r="B9582" s="124" t="s">
        <v>12559</v>
      </c>
      <c r="C9582" s="124"/>
      <c r="D9582" s="126">
        <v>0</v>
      </c>
      <c r="E9582" s="124"/>
      <c r="F9582" s="124"/>
      <c r="G9582" s="2" t="s">
        <v>22167</v>
      </c>
      <c r="H9582" s="130"/>
      <c r="I9582" s="134"/>
      <c r="J9582" s="123">
        <f>IF(OR(tbl_Metraj22[[#This Row],[TARIH]]="",tbl_Metraj22[[#This Row],[TARIH]]="-"),0,IF(tbl_Metraj22[[#This Row],[YUZDE]]=0,tbl_Metraj22[[#This Row],[METRAJ_BETON]],tbl_Metraj22[[#This Row],[YUZDE]]*tbl_Metraj22[[#This Row],[METRAJ_BETON]]))</f>
        <v>0</v>
      </c>
    </row>
    <row r="9583" spans="1:10" ht="14.25" x14ac:dyDescent="0.2">
      <c r="B9583" s="124" t="s">
        <v>12560</v>
      </c>
      <c r="C9583" s="124"/>
      <c r="D9583" s="126">
        <v>0</v>
      </c>
      <c r="E9583" s="124"/>
      <c r="F9583" s="124"/>
      <c r="G9583" s="2" t="s">
        <v>22168</v>
      </c>
      <c r="H9583" s="130"/>
      <c r="I9583" s="134"/>
      <c r="J9583" s="123">
        <f>IF(OR(tbl_Metraj22[[#This Row],[TARIH]]="",tbl_Metraj22[[#This Row],[TARIH]]="-"),0,IF(tbl_Metraj22[[#This Row],[YUZDE]]=0,tbl_Metraj22[[#This Row],[METRAJ_BETON]],tbl_Metraj22[[#This Row],[YUZDE]]*tbl_Metraj22[[#This Row],[METRAJ_BETON]]))</f>
        <v>0</v>
      </c>
    </row>
    <row r="9584" spans="1:10" ht="14.25" x14ac:dyDescent="0.2">
      <c r="A9584" s="2" t="s">
        <v>754</v>
      </c>
      <c r="B9584" s="124" t="s">
        <v>24519</v>
      </c>
      <c r="C9584" s="124"/>
      <c r="D9584" s="126">
        <v>435.89600000000002</v>
      </c>
      <c r="E9584" s="124" t="s">
        <v>784</v>
      </c>
      <c r="F9584" s="124">
        <v>-5</v>
      </c>
      <c r="G9584" s="2" t="s">
        <v>24517</v>
      </c>
      <c r="H9584" s="130">
        <v>45661</v>
      </c>
      <c r="I9584" s="134"/>
      <c r="J9584" s="123">
        <f>IF(OR(tbl_Metraj22[[#This Row],[TARIH]]="",tbl_Metraj22[[#This Row],[TARIH]]="-"),0,IF(tbl_Metraj22[[#This Row],[YUZDE]]=0,tbl_Metraj22[[#This Row],[METRAJ_BETON]],tbl_Metraj22[[#This Row],[YUZDE]]*tbl_Metraj22[[#This Row],[METRAJ_BETON]]))</f>
        <v>435.89600000000002</v>
      </c>
    </row>
    <row r="9585" spans="1:14" ht="14.25" x14ac:dyDescent="0.2">
      <c r="A9585" s="2" t="s">
        <v>754</v>
      </c>
      <c r="B9585" s="124" t="s">
        <v>24520</v>
      </c>
      <c r="C9585" s="124"/>
      <c r="D9585" s="126">
        <v>71.697000000000003</v>
      </c>
      <c r="E9585" s="124" t="s">
        <v>784</v>
      </c>
      <c r="F9585" s="124">
        <v>-5</v>
      </c>
      <c r="G9585" s="2" t="s">
        <v>24518</v>
      </c>
      <c r="H9585" s="130">
        <v>45661</v>
      </c>
      <c r="I9585" s="134"/>
      <c r="J9585" s="123">
        <f>IF(OR(tbl_Metraj22[[#This Row],[TARIH]]="",tbl_Metraj22[[#This Row],[TARIH]]="-"),0,IF(tbl_Metraj22[[#This Row],[YUZDE]]=0,tbl_Metraj22[[#This Row],[METRAJ_BETON]],tbl_Metraj22[[#This Row],[YUZDE]]*tbl_Metraj22[[#This Row],[METRAJ_BETON]]))</f>
        <v>71.697000000000003</v>
      </c>
    </row>
    <row r="9586" spans="1:14" ht="14.25" x14ac:dyDescent="0.2">
      <c r="J9586" s="2"/>
    </row>
    <row r="9587" spans="1:14" ht="14.25" x14ac:dyDescent="0.2">
      <c r="J9587" s="2"/>
    </row>
    <row r="9588" spans="1:14" ht="14.25" x14ac:dyDescent="0.2">
      <c r="J9588" s="2"/>
      <c r="K9588" s="135"/>
    </row>
    <row r="9589" spans="1:14" ht="14.25" x14ac:dyDescent="0.2">
      <c r="J9589" s="2"/>
    </row>
    <row r="9590" spans="1:14" ht="14.25" x14ac:dyDescent="0.2">
      <c r="J9590" s="2"/>
    </row>
    <row r="9591" spans="1:14" ht="14.25" x14ac:dyDescent="0.2">
      <c r="J9591" s="2"/>
    </row>
    <row r="9592" spans="1:14" ht="14.25" x14ac:dyDescent="0.2">
      <c r="J9592" s="2"/>
      <c r="N9592" s="135"/>
    </row>
    <row r="9593" spans="1:14" ht="14.25" x14ac:dyDescent="0.2">
      <c r="J9593" s="2"/>
    </row>
    <row r="9594" spans="1:14" ht="14.25" x14ac:dyDescent="0.2">
      <c r="J9594" s="2"/>
    </row>
    <row r="9595" spans="1:14" ht="14.25" x14ac:dyDescent="0.2">
      <c r="J9595" s="2"/>
    </row>
    <row r="9596" spans="1:14" ht="14.25" x14ac:dyDescent="0.2">
      <c r="J9596" s="2"/>
    </row>
    <row r="9597" spans="1:14" ht="14.25" x14ac:dyDescent="0.2">
      <c r="J9597" s="2"/>
    </row>
    <row r="9598" spans="1:14" ht="14.25" x14ac:dyDescent="0.2">
      <c r="J9598" s="2"/>
    </row>
    <row r="9599" spans="1:14" ht="14.25" x14ac:dyDescent="0.2">
      <c r="J9599" s="2"/>
    </row>
    <row r="9600" spans="1:14" ht="14.25" x14ac:dyDescent="0.2">
      <c r="J9600" s="2"/>
    </row>
    <row r="9601" spans="10:10" ht="14.25" x14ac:dyDescent="0.2">
      <c r="J9601" s="2"/>
    </row>
    <row r="9602" spans="10:10" ht="14.25" x14ac:dyDescent="0.2">
      <c r="J9602" s="2"/>
    </row>
    <row r="9603" spans="10:10" ht="14.25" x14ac:dyDescent="0.2">
      <c r="J9603" s="2"/>
    </row>
    <row r="9604" spans="10:10" ht="14.25" x14ac:dyDescent="0.2">
      <c r="J9604" s="2"/>
    </row>
    <row r="9605" spans="10:10" ht="14.25" x14ac:dyDescent="0.2">
      <c r="J9605" s="2"/>
    </row>
    <row r="9606" spans="10:10" ht="14.25" x14ac:dyDescent="0.2">
      <c r="J9606" s="2"/>
    </row>
    <row r="9607" spans="10:10" ht="14.25" x14ac:dyDescent="0.2">
      <c r="J9607" s="2"/>
    </row>
    <row r="9608" spans="10:10" ht="14.25" x14ac:dyDescent="0.2">
      <c r="J9608" s="2"/>
    </row>
    <row r="9609" spans="10:10" ht="14.25" x14ac:dyDescent="0.2">
      <c r="J9609" s="2"/>
    </row>
    <row r="9610" spans="10:10" ht="14.25" x14ac:dyDescent="0.2">
      <c r="J9610" s="2"/>
    </row>
    <row r="9611" spans="10:10" ht="14.25" x14ac:dyDescent="0.2">
      <c r="J9611" s="2"/>
    </row>
    <row r="9612" spans="10:10" ht="14.25" x14ac:dyDescent="0.2">
      <c r="J9612" s="2"/>
    </row>
    <row r="9613" spans="10:10" ht="14.25" x14ac:dyDescent="0.2">
      <c r="J9613" s="2"/>
    </row>
    <row r="9614" spans="10:10" ht="14.25" x14ac:dyDescent="0.2">
      <c r="J9614" s="2"/>
    </row>
    <row r="9615" spans="10:10" ht="14.25" x14ac:dyDescent="0.2">
      <c r="J9615" s="2"/>
    </row>
    <row r="9616" spans="10:10" ht="14.25" x14ac:dyDescent="0.2">
      <c r="J9616" s="2"/>
    </row>
    <row r="9617" spans="10:10" ht="14.25" x14ac:dyDescent="0.2">
      <c r="J9617" s="2"/>
    </row>
    <row r="9618" spans="10:10" ht="14.25" x14ac:dyDescent="0.2">
      <c r="J9618" s="2"/>
    </row>
    <row r="9619" spans="10:10" ht="14.25" x14ac:dyDescent="0.2">
      <c r="J9619" s="2"/>
    </row>
    <row r="9620" spans="10:10" ht="14.25" x14ac:dyDescent="0.2">
      <c r="J9620" s="2"/>
    </row>
    <row r="9621" spans="10:10" ht="14.25" x14ac:dyDescent="0.2">
      <c r="J9621" s="2"/>
    </row>
    <row r="9622" spans="10:10" ht="14.25" x14ac:dyDescent="0.2">
      <c r="J9622" s="2"/>
    </row>
    <row r="9623" spans="10:10" ht="14.25" x14ac:dyDescent="0.2">
      <c r="J9623" s="2"/>
    </row>
    <row r="9624" spans="10:10" ht="14.25" x14ac:dyDescent="0.2">
      <c r="J9624" s="2"/>
    </row>
    <row r="9625" spans="10:10" ht="14.25" x14ac:dyDescent="0.2">
      <c r="J9625" s="2"/>
    </row>
    <row r="9626" spans="10:10" ht="14.25" x14ac:dyDescent="0.2">
      <c r="J9626" s="2"/>
    </row>
    <row r="9627" spans="10:10" ht="14.25" x14ac:dyDescent="0.2">
      <c r="J9627" s="2"/>
    </row>
    <row r="9628" spans="10:10" ht="14.25" x14ac:dyDescent="0.2">
      <c r="J9628" s="2"/>
    </row>
    <row r="9629" spans="10:10" ht="14.25" x14ac:dyDescent="0.2">
      <c r="J9629" s="2"/>
    </row>
    <row r="9630" spans="10:10" ht="14.25" x14ac:dyDescent="0.2">
      <c r="J9630" s="2"/>
    </row>
    <row r="9631" spans="10:10" ht="14.25" x14ac:dyDescent="0.2">
      <c r="J9631" s="2"/>
    </row>
    <row r="9632" spans="10:10" ht="14.25" x14ac:dyDescent="0.2">
      <c r="J9632" s="2"/>
    </row>
    <row r="9633" spans="10:10" ht="14.25" x14ac:dyDescent="0.2">
      <c r="J9633" s="2"/>
    </row>
    <row r="9634" spans="10:10" ht="14.25" x14ac:dyDescent="0.2">
      <c r="J9634" s="2"/>
    </row>
    <row r="9635" spans="10:10" ht="14.25" x14ac:dyDescent="0.2">
      <c r="J9635" s="2"/>
    </row>
    <row r="9636" spans="10:10" ht="14.25" x14ac:dyDescent="0.2">
      <c r="J9636" s="2"/>
    </row>
    <row r="9637" spans="10:10" ht="14.25" x14ac:dyDescent="0.2">
      <c r="J9637" s="2"/>
    </row>
    <row r="9638" spans="10:10" ht="14.25" x14ac:dyDescent="0.2">
      <c r="J9638" s="2"/>
    </row>
    <row r="9639" spans="10:10" ht="14.25" x14ac:dyDescent="0.2">
      <c r="J9639" s="2"/>
    </row>
    <row r="9640" spans="10:10" ht="14.25" x14ac:dyDescent="0.2">
      <c r="J9640" s="2"/>
    </row>
    <row r="9641" spans="10:10" ht="14.25" x14ac:dyDescent="0.2">
      <c r="J9641" s="2"/>
    </row>
    <row r="9642" spans="10:10" ht="14.25" x14ac:dyDescent="0.2">
      <c r="J9642" s="2"/>
    </row>
    <row r="9643" spans="10:10" ht="14.25" x14ac:dyDescent="0.2">
      <c r="J9643" s="2"/>
    </row>
    <row r="9644" spans="10:10" ht="14.25" x14ac:dyDescent="0.2">
      <c r="J9644" s="2"/>
    </row>
    <row r="9645" spans="10:10" ht="14.25" x14ac:dyDescent="0.2">
      <c r="J9645" s="2"/>
    </row>
    <row r="9646" spans="10:10" ht="14.25" x14ac:dyDescent="0.2">
      <c r="J9646" s="2"/>
    </row>
    <row r="9647" spans="10:10" ht="14.25" x14ac:dyDescent="0.2">
      <c r="J9647" s="2"/>
    </row>
    <row r="9648" spans="10:10" ht="14.25" x14ac:dyDescent="0.2">
      <c r="J9648" s="2"/>
    </row>
    <row r="9649" spans="10:10" ht="14.25" x14ac:dyDescent="0.2">
      <c r="J9649" s="2"/>
    </row>
    <row r="9650" spans="10:10" ht="14.25" x14ac:dyDescent="0.2">
      <c r="J9650" s="2"/>
    </row>
    <row r="9651" spans="10:10" ht="14.25" x14ac:dyDescent="0.2">
      <c r="J9651" s="2"/>
    </row>
    <row r="9652" spans="10:10" ht="14.25" x14ac:dyDescent="0.2">
      <c r="J9652" s="2"/>
    </row>
    <row r="9653" spans="10:10" ht="14.25" x14ac:dyDescent="0.2">
      <c r="J9653" s="2"/>
    </row>
    <row r="9654" spans="10:10" ht="14.25" x14ac:dyDescent="0.2">
      <c r="J9654" s="2"/>
    </row>
    <row r="9655" spans="10:10" ht="14.25" x14ac:dyDescent="0.2">
      <c r="J9655" s="2"/>
    </row>
    <row r="9656" spans="10:10" ht="14.25" x14ac:dyDescent="0.2">
      <c r="J9656" s="2"/>
    </row>
    <row r="9657" spans="10:10" ht="14.25" x14ac:dyDescent="0.2">
      <c r="J9657" s="2"/>
    </row>
    <row r="9658" spans="10:10" ht="14.25" x14ac:dyDescent="0.2">
      <c r="J9658" s="2"/>
    </row>
    <row r="9659" spans="10:10" ht="14.25" x14ac:dyDescent="0.2">
      <c r="J9659" s="2"/>
    </row>
    <row r="9660" spans="10:10" ht="14.25" x14ac:dyDescent="0.2">
      <c r="J9660" s="2"/>
    </row>
    <row r="9661" spans="10:10" ht="14.25" x14ac:dyDescent="0.2">
      <c r="J9661" s="2"/>
    </row>
    <row r="9662" spans="10:10" ht="14.25" x14ac:dyDescent="0.2">
      <c r="J9662" s="2"/>
    </row>
    <row r="9663" spans="10:10" ht="14.25" x14ac:dyDescent="0.2">
      <c r="J9663" s="2"/>
    </row>
    <row r="9664" spans="10:10" ht="14.25" x14ac:dyDescent="0.2">
      <c r="J9664" s="2"/>
    </row>
    <row r="9665" spans="10:10" ht="14.25" x14ac:dyDescent="0.2">
      <c r="J9665" s="2"/>
    </row>
    <row r="9666" spans="10:10" ht="14.25" x14ac:dyDescent="0.2">
      <c r="J9666" s="2"/>
    </row>
    <row r="9667" spans="10:10" ht="14.25" x14ac:dyDescent="0.2">
      <c r="J9667" s="2"/>
    </row>
    <row r="9668" spans="10:10" ht="14.25" x14ac:dyDescent="0.2">
      <c r="J9668" s="2"/>
    </row>
    <row r="9669" spans="10:10" ht="14.25" x14ac:dyDescent="0.2">
      <c r="J9669" s="2"/>
    </row>
    <row r="9670" spans="10:10" ht="14.25" x14ac:dyDescent="0.2">
      <c r="J9670" s="2"/>
    </row>
    <row r="9671" spans="10:10" ht="14.25" x14ac:dyDescent="0.2">
      <c r="J9671" s="2"/>
    </row>
    <row r="9672" spans="10:10" ht="14.25" x14ac:dyDescent="0.2">
      <c r="J9672" s="2"/>
    </row>
    <row r="9673" spans="10:10" ht="14.25" x14ac:dyDescent="0.2">
      <c r="J9673" s="2"/>
    </row>
    <row r="9674" spans="10:10" ht="14.25" x14ac:dyDescent="0.2">
      <c r="J9674" s="2"/>
    </row>
    <row r="9675" spans="10:10" ht="14.25" x14ac:dyDescent="0.2">
      <c r="J9675" s="2"/>
    </row>
    <row r="9676" spans="10:10" ht="14.25" x14ac:dyDescent="0.2">
      <c r="J9676" s="2"/>
    </row>
    <row r="9677" spans="10:10" ht="14.25" x14ac:dyDescent="0.2">
      <c r="J9677" s="2"/>
    </row>
    <row r="9678" spans="10:10" ht="14.25" x14ac:dyDescent="0.2">
      <c r="J9678" s="2"/>
    </row>
    <row r="9679" spans="10:10" ht="14.25" x14ac:dyDescent="0.2">
      <c r="J9679" s="2"/>
    </row>
    <row r="9680" spans="10:10" ht="14.25" x14ac:dyDescent="0.2">
      <c r="J9680" s="2"/>
    </row>
    <row r="9681" spans="10:10" ht="14.25" x14ac:dyDescent="0.2">
      <c r="J9681" s="2"/>
    </row>
    <row r="9682" spans="10:10" ht="14.25" x14ac:dyDescent="0.2">
      <c r="J9682" s="2"/>
    </row>
    <row r="9683" spans="10:10" ht="14.25" x14ac:dyDescent="0.2">
      <c r="J9683" s="2"/>
    </row>
    <row r="9684" spans="10:10" ht="14.25" x14ac:dyDescent="0.2">
      <c r="J9684" s="2"/>
    </row>
    <row r="9685" spans="10:10" ht="14.25" x14ac:dyDescent="0.2">
      <c r="J9685" s="2"/>
    </row>
    <row r="9686" spans="10:10" ht="14.25" x14ac:dyDescent="0.2">
      <c r="J9686" s="2"/>
    </row>
    <row r="9687" spans="10:10" ht="14.25" x14ac:dyDescent="0.2">
      <c r="J9687" s="2"/>
    </row>
    <row r="9688" spans="10:10" ht="14.25" x14ac:dyDescent="0.2">
      <c r="J9688" s="2"/>
    </row>
    <row r="9689" spans="10:10" ht="14.25" x14ac:dyDescent="0.2">
      <c r="J9689" s="2"/>
    </row>
    <row r="9690" spans="10:10" ht="14.25" x14ac:dyDescent="0.2">
      <c r="J9690" s="2"/>
    </row>
    <row r="9691" spans="10:10" ht="14.25" x14ac:dyDescent="0.2">
      <c r="J9691" s="2"/>
    </row>
    <row r="9692" spans="10:10" ht="14.25" x14ac:dyDescent="0.2">
      <c r="J9692" s="2"/>
    </row>
    <row r="9693" spans="10:10" ht="14.25" x14ac:dyDescent="0.2">
      <c r="J9693" s="2"/>
    </row>
    <row r="9694" spans="10:10" ht="14.25" x14ac:dyDescent="0.2">
      <c r="J9694" s="2"/>
    </row>
    <row r="9695" spans="10:10" ht="14.25" x14ac:dyDescent="0.2">
      <c r="J9695" s="2"/>
    </row>
    <row r="9696" spans="10:10" ht="14.25" x14ac:dyDescent="0.2">
      <c r="J9696" s="2"/>
    </row>
    <row r="9697" spans="10:10" ht="14.25" x14ac:dyDescent="0.2">
      <c r="J9697" s="2"/>
    </row>
    <row r="9698" spans="10:10" ht="14.25" x14ac:dyDescent="0.2">
      <c r="J9698" s="2"/>
    </row>
    <row r="9699" spans="10:10" ht="14.25" x14ac:dyDescent="0.2">
      <c r="J9699" s="2"/>
    </row>
    <row r="9700" spans="10:10" ht="14.25" x14ac:dyDescent="0.2">
      <c r="J9700" s="2"/>
    </row>
    <row r="9701" spans="10:10" ht="14.25" x14ac:dyDescent="0.2">
      <c r="J9701" s="2"/>
    </row>
    <row r="9702" spans="10:10" ht="14.25" x14ac:dyDescent="0.2">
      <c r="J9702" s="2"/>
    </row>
    <row r="9703" spans="10:10" ht="14.25" x14ac:dyDescent="0.2">
      <c r="J9703" s="2"/>
    </row>
    <row r="9704" spans="10:10" ht="14.25" x14ac:dyDescent="0.2">
      <c r="J9704" s="2"/>
    </row>
    <row r="9705" spans="10:10" ht="14.25" x14ac:dyDescent="0.2">
      <c r="J9705" s="2"/>
    </row>
    <row r="9706" spans="10:10" ht="14.25" x14ac:dyDescent="0.2">
      <c r="J9706" s="2"/>
    </row>
    <row r="9707" spans="10:10" ht="14.25" x14ac:dyDescent="0.2">
      <c r="J9707" s="2"/>
    </row>
    <row r="9708" spans="10:10" ht="14.25" x14ac:dyDescent="0.2">
      <c r="J9708" s="2"/>
    </row>
    <row r="9709" spans="10:10" ht="14.25" x14ac:dyDescent="0.2">
      <c r="J9709" s="2"/>
    </row>
    <row r="9710" spans="10:10" ht="14.25" x14ac:dyDescent="0.2">
      <c r="J9710" s="2"/>
    </row>
    <row r="9711" spans="10:10" ht="14.25" x14ac:dyDescent="0.2">
      <c r="J9711" s="2"/>
    </row>
    <row r="9712" spans="10:10" ht="14.25" x14ac:dyDescent="0.2">
      <c r="J9712" s="2"/>
    </row>
    <row r="9713" spans="10:10" ht="14.25" x14ac:dyDescent="0.2">
      <c r="J9713" s="2"/>
    </row>
    <row r="9714" spans="10:10" ht="14.25" x14ac:dyDescent="0.2">
      <c r="J9714" s="2"/>
    </row>
    <row r="9715" spans="10:10" ht="14.25" x14ac:dyDescent="0.2">
      <c r="J9715" s="2"/>
    </row>
    <row r="9716" spans="10:10" ht="14.25" x14ac:dyDescent="0.2">
      <c r="J9716" s="2"/>
    </row>
    <row r="9717" spans="10:10" ht="14.25" x14ac:dyDescent="0.2">
      <c r="J9717" s="2"/>
    </row>
    <row r="9718" spans="10:10" ht="14.25" x14ac:dyDescent="0.2">
      <c r="J9718" s="2"/>
    </row>
    <row r="9719" spans="10:10" ht="14.25" x14ac:dyDescent="0.2">
      <c r="J9719" s="2"/>
    </row>
    <row r="9720" spans="10:10" ht="14.25" x14ac:dyDescent="0.2">
      <c r="J9720" s="2"/>
    </row>
    <row r="9721" spans="10:10" ht="14.25" x14ac:dyDescent="0.2">
      <c r="J9721" s="2"/>
    </row>
    <row r="9722" spans="10:10" ht="14.25" x14ac:dyDescent="0.2">
      <c r="J9722" s="2"/>
    </row>
    <row r="9723" spans="10:10" ht="14.25" x14ac:dyDescent="0.2">
      <c r="J9723" s="2"/>
    </row>
    <row r="9724" spans="10:10" ht="14.25" x14ac:dyDescent="0.2">
      <c r="J9724" s="2"/>
    </row>
    <row r="9725" spans="10:10" ht="14.25" x14ac:dyDescent="0.2">
      <c r="J9725" s="2"/>
    </row>
    <row r="9726" spans="10:10" ht="14.25" x14ac:dyDescent="0.2">
      <c r="J9726" s="2"/>
    </row>
    <row r="9727" spans="10:10" ht="14.25" x14ac:dyDescent="0.2">
      <c r="J9727" s="2"/>
    </row>
    <row r="9728" spans="10:10" ht="14.25" x14ac:dyDescent="0.2">
      <c r="J9728" s="2"/>
    </row>
    <row r="9729" spans="10:10" ht="14.25" x14ac:dyDescent="0.2">
      <c r="J9729" s="2"/>
    </row>
    <row r="9730" spans="10:10" ht="14.25" x14ac:dyDescent="0.2">
      <c r="J9730" s="2"/>
    </row>
    <row r="9731" spans="10:10" ht="14.25" x14ac:dyDescent="0.2">
      <c r="J9731" s="2"/>
    </row>
    <row r="9732" spans="10:10" ht="14.25" x14ac:dyDescent="0.2">
      <c r="J9732" s="2"/>
    </row>
    <row r="9733" spans="10:10" ht="14.25" x14ac:dyDescent="0.2">
      <c r="J9733" s="2"/>
    </row>
    <row r="9734" spans="10:10" ht="14.25" x14ac:dyDescent="0.2">
      <c r="J9734" s="2"/>
    </row>
    <row r="9735" spans="10:10" ht="14.25" x14ac:dyDescent="0.2">
      <c r="J9735" s="2"/>
    </row>
    <row r="9736" spans="10:10" ht="14.25" x14ac:dyDescent="0.2">
      <c r="J9736" s="2"/>
    </row>
    <row r="9737" spans="10:10" ht="14.25" x14ac:dyDescent="0.2">
      <c r="J9737" s="2"/>
    </row>
    <row r="9738" spans="10:10" ht="14.25" x14ac:dyDescent="0.2">
      <c r="J9738" s="2"/>
    </row>
    <row r="9739" spans="10:10" ht="14.25" x14ac:dyDescent="0.2">
      <c r="J9739" s="2"/>
    </row>
    <row r="9740" spans="10:10" ht="14.25" x14ac:dyDescent="0.2">
      <c r="J9740" s="2"/>
    </row>
    <row r="9741" spans="10:10" ht="14.25" x14ac:dyDescent="0.2">
      <c r="J9741" s="2"/>
    </row>
    <row r="9742" spans="10:10" ht="14.25" x14ac:dyDescent="0.2">
      <c r="J9742" s="2"/>
    </row>
    <row r="9743" spans="10:10" ht="14.25" x14ac:dyDescent="0.2">
      <c r="J9743" s="2"/>
    </row>
    <row r="9744" spans="10:10" ht="14.25" x14ac:dyDescent="0.2">
      <c r="J9744" s="2"/>
    </row>
    <row r="9745" spans="10:10" ht="14.25" x14ac:dyDescent="0.2">
      <c r="J9745" s="2"/>
    </row>
    <row r="9746" spans="10:10" ht="14.25" x14ac:dyDescent="0.2">
      <c r="J9746" s="2"/>
    </row>
    <row r="9747" spans="10:10" ht="14.25" x14ac:dyDescent="0.2">
      <c r="J9747" s="2"/>
    </row>
    <row r="9748" spans="10:10" ht="14.25" x14ac:dyDescent="0.2">
      <c r="J9748" s="2"/>
    </row>
    <row r="9749" spans="10:10" ht="14.25" x14ac:dyDescent="0.2">
      <c r="J9749" s="2"/>
    </row>
    <row r="9750" spans="10:10" ht="14.25" x14ac:dyDescent="0.2">
      <c r="J9750" s="2"/>
    </row>
    <row r="9751" spans="10:10" ht="14.25" x14ac:dyDescent="0.2">
      <c r="J9751" s="2"/>
    </row>
    <row r="9752" spans="10:10" ht="14.25" x14ac:dyDescent="0.2">
      <c r="J9752" s="2"/>
    </row>
    <row r="9753" spans="10:10" ht="14.25" x14ac:dyDescent="0.2">
      <c r="J9753" s="2"/>
    </row>
    <row r="9754" spans="10:10" ht="14.25" x14ac:dyDescent="0.2">
      <c r="J9754" s="2"/>
    </row>
    <row r="9755" spans="10:10" ht="14.25" x14ac:dyDescent="0.2">
      <c r="J9755" s="2"/>
    </row>
    <row r="9756" spans="10:10" ht="14.25" x14ac:dyDescent="0.2">
      <c r="J9756" s="2"/>
    </row>
    <row r="9757" spans="10:10" ht="14.25" x14ac:dyDescent="0.2">
      <c r="J9757" s="2"/>
    </row>
    <row r="9758" spans="10:10" ht="14.25" x14ac:dyDescent="0.2">
      <c r="J9758" s="2"/>
    </row>
    <row r="9759" spans="10:10" ht="14.25" x14ac:dyDescent="0.2">
      <c r="J9759" s="2"/>
    </row>
    <row r="9760" spans="10:10" ht="14.25" x14ac:dyDescent="0.2">
      <c r="J9760" s="2"/>
    </row>
    <row r="9761" spans="10:10" ht="14.25" x14ac:dyDescent="0.2">
      <c r="J9761" s="2"/>
    </row>
    <row r="9762" spans="10:10" ht="14.25" x14ac:dyDescent="0.2">
      <c r="J9762" s="2"/>
    </row>
    <row r="9763" spans="10:10" ht="14.25" x14ac:dyDescent="0.2">
      <c r="J9763" s="2"/>
    </row>
    <row r="9764" spans="10:10" ht="14.25" x14ac:dyDescent="0.2">
      <c r="J9764" s="2"/>
    </row>
    <row r="9765" spans="10:10" ht="14.25" x14ac:dyDescent="0.2">
      <c r="J9765" s="2"/>
    </row>
    <row r="9766" spans="10:10" ht="14.25" x14ac:dyDescent="0.2">
      <c r="J9766" s="2"/>
    </row>
    <row r="9767" spans="10:10" ht="14.25" x14ac:dyDescent="0.2">
      <c r="J9767" s="2"/>
    </row>
    <row r="9768" spans="10:10" ht="14.25" x14ac:dyDescent="0.2">
      <c r="J9768" s="2"/>
    </row>
    <row r="9769" spans="10:10" ht="14.25" x14ac:dyDescent="0.2">
      <c r="J9769" s="2"/>
    </row>
    <row r="9770" spans="10:10" ht="14.25" x14ac:dyDescent="0.2">
      <c r="J9770" s="2"/>
    </row>
    <row r="9771" spans="10:10" ht="14.25" x14ac:dyDescent="0.2">
      <c r="J9771" s="2"/>
    </row>
    <row r="9772" spans="10:10" ht="14.25" x14ac:dyDescent="0.2">
      <c r="J9772" s="2"/>
    </row>
    <row r="9773" spans="10:10" ht="14.25" x14ac:dyDescent="0.2">
      <c r="J9773" s="2"/>
    </row>
    <row r="9774" spans="10:10" ht="14.25" x14ac:dyDescent="0.2">
      <c r="J9774" s="2"/>
    </row>
    <row r="9775" spans="10:10" ht="14.25" x14ac:dyDescent="0.2">
      <c r="J9775" s="2"/>
    </row>
    <row r="9776" spans="10:10" ht="14.25" x14ac:dyDescent="0.2">
      <c r="J9776" s="2"/>
    </row>
    <row r="9777" spans="10:10" ht="14.25" x14ac:dyDescent="0.2">
      <c r="J9777" s="2"/>
    </row>
    <row r="9778" spans="10:10" ht="14.25" x14ac:dyDescent="0.2">
      <c r="J9778" s="2"/>
    </row>
    <row r="9779" spans="10:10" ht="14.25" x14ac:dyDescent="0.2">
      <c r="J9779" s="2"/>
    </row>
    <row r="9780" spans="10:10" ht="14.25" x14ac:dyDescent="0.2">
      <c r="J9780" s="2"/>
    </row>
    <row r="9781" spans="10:10" ht="14.25" x14ac:dyDescent="0.2">
      <c r="J9781" s="2"/>
    </row>
    <row r="9782" spans="10:10" ht="14.25" x14ac:dyDescent="0.2">
      <c r="J9782" s="2"/>
    </row>
    <row r="9783" spans="10:10" ht="14.25" x14ac:dyDescent="0.2">
      <c r="J9783" s="2"/>
    </row>
    <row r="9784" spans="10:10" ht="14.25" x14ac:dyDescent="0.2">
      <c r="J9784" s="2"/>
    </row>
    <row r="9785" spans="10:10" ht="14.25" x14ac:dyDescent="0.2">
      <c r="J9785" s="2"/>
    </row>
    <row r="9786" spans="10:10" ht="14.25" x14ac:dyDescent="0.2">
      <c r="J9786" s="2"/>
    </row>
    <row r="9787" spans="10:10" ht="14.25" x14ac:dyDescent="0.2">
      <c r="J9787" s="2"/>
    </row>
    <row r="9788" spans="10:10" ht="14.25" x14ac:dyDescent="0.2">
      <c r="J9788" s="2"/>
    </row>
    <row r="9789" spans="10:10" ht="14.25" x14ac:dyDescent="0.2">
      <c r="J9789" s="2"/>
    </row>
    <row r="9790" spans="10:10" ht="14.25" x14ac:dyDescent="0.2">
      <c r="J9790" s="2"/>
    </row>
    <row r="9791" spans="10:10" ht="14.25" x14ac:dyDescent="0.2">
      <c r="J9791" s="2"/>
    </row>
    <row r="9792" spans="10:10" ht="14.25" x14ac:dyDescent="0.2">
      <c r="J9792" s="2"/>
    </row>
    <row r="9793" spans="10:10" ht="14.25" x14ac:dyDescent="0.2">
      <c r="J9793" s="2"/>
    </row>
    <row r="9794" spans="10:10" ht="14.25" x14ac:dyDescent="0.2">
      <c r="J9794" s="2"/>
    </row>
    <row r="9795" spans="10:10" ht="14.25" x14ac:dyDescent="0.2">
      <c r="J9795" s="2"/>
    </row>
    <row r="9796" spans="10:10" ht="14.25" x14ac:dyDescent="0.2">
      <c r="J9796" s="2"/>
    </row>
    <row r="9797" spans="10:10" ht="14.25" x14ac:dyDescent="0.2">
      <c r="J9797" s="2"/>
    </row>
    <row r="9798" spans="10:10" ht="14.25" x14ac:dyDescent="0.2">
      <c r="J9798" s="2"/>
    </row>
    <row r="9799" spans="10:10" ht="14.25" x14ac:dyDescent="0.2">
      <c r="J9799" s="2"/>
    </row>
    <row r="9800" spans="10:10" ht="14.25" x14ac:dyDescent="0.2">
      <c r="J9800" s="2"/>
    </row>
    <row r="9801" spans="10:10" ht="14.25" x14ac:dyDescent="0.2">
      <c r="J9801" s="2"/>
    </row>
    <row r="9802" spans="10:10" ht="14.25" x14ac:dyDescent="0.2">
      <c r="J9802" s="2"/>
    </row>
    <row r="9803" spans="10:10" ht="14.25" x14ac:dyDescent="0.2">
      <c r="J9803" s="2"/>
    </row>
    <row r="9804" spans="10:10" ht="14.25" x14ac:dyDescent="0.2">
      <c r="J9804" s="2"/>
    </row>
    <row r="9805" spans="10:10" ht="14.25" x14ac:dyDescent="0.2">
      <c r="J9805" s="2"/>
    </row>
    <row r="9806" spans="10:10" ht="14.25" x14ac:dyDescent="0.2">
      <c r="J9806" s="2"/>
    </row>
    <row r="9807" spans="10:10" ht="14.25" x14ac:dyDescent="0.2">
      <c r="J9807" s="2"/>
    </row>
    <row r="9808" spans="10:10" ht="14.25" x14ac:dyDescent="0.2">
      <c r="J9808" s="2"/>
    </row>
    <row r="9809" spans="10:10" ht="14.25" x14ac:dyDescent="0.2">
      <c r="J9809" s="2"/>
    </row>
    <row r="9810" spans="10:10" ht="14.25" x14ac:dyDescent="0.2">
      <c r="J9810" s="2"/>
    </row>
    <row r="9811" spans="10:10" ht="14.25" x14ac:dyDescent="0.2">
      <c r="J9811" s="2"/>
    </row>
    <row r="9812" spans="10:10" ht="14.25" x14ac:dyDescent="0.2">
      <c r="J9812" s="2"/>
    </row>
    <row r="9813" spans="10:10" ht="14.25" x14ac:dyDescent="0.2">
      <c r="J9813" s="2"/>
    </row>
    <row r="9814" spans="10:10" ht="14.25" x14ac:dyDescent="0.2">
      <c r="J9814" s="2"/>
    </row>
    <row r="9815" spans="10:10" ht="14.25" x14ac:dyDescent="0.2">
      <c r="J9815" s="2"/>
    </row>
    <row r="9816" spans="10:10" ht="14.25" x14ac:dyDescent="0.2">
      <c r="J9816" s="2"/>
    </row>
    <row r="9817" spans="10:10" ht="14.25" x14ac:dyDescent="0.2">
      <c r="J9817" s="2"/>
    </row>
    <row r="9818" spans="10:10" ht="14.25" x14ac:dyDescent="0.2">
      <c r="J9818" s="2"/>
    </row>
    <row r="9819" spans="10:10" ht="14.25" x14ac:dyDescent="0.2">
      <c r="J9819" s="2"/>
    </row>
    <row r="9820" spans="10:10" ht="14.25" x14ac:dyDescent="0.2">
      <c r="J9820" s="2"/>
    </row>
    <row r="9821" spans="10:10" ht="14.25" x14ac:dyDescent="0.2">
      <c r="J9821" s="2"/>
    </row>
    <row r="9822" spans="10:10" ht="14.25" x14ac:dyDescent="0.2">
      <c r="J9822" s="2"/>
    </row>
    <row r="9823" spans="10:10" ht="14.25" x14ac:dyDescent="0.2">
      <c r="J9823" s="2"/>
    </row>
    <row r="9824" spans="10:10" ht="14.25" x14ac:dyDescent="0.2">
      <c r="J9824" s="2"/>
    </row>
    <row r="9825" spans="10:10" ht="14.25" x14ac:dyDescent="0.2">
      <c r="J9825" s="2"/>
    </row>
    <row r="9826" spans="10:10" ht="14.25" x14ac:dyDescent="0.2">
      <c r="J9826" s="2"/>
    </row>
    <row r="9827" spans="10:10" ht="14.25" x14ac:dyDescent="0.2">
      <c r="J9827" s="2"/>
    </row>
    <row r="9828" spans="10:10" ht="14.25" x14ac:dyDescent="0.2">
      <c r="J9828" s="2"/>
    </row>
    <row r="9829" spans="10:10" ht="14.25" x14ac:dyDescent="0.2">
      <c r="J9829" s="2"/>
    </row>
    <row r="9830" spans="10:10" ht="14.25" x14ac:dyDescent="0.2">
      <c r="J9830" s="2"/>
    </row>
    <row r="9831" spans="10:10" ht="14.25" x14ac:dyDescent="0.2">
      <c r="J9831" s="2"/>
    </row>
    <row r="9832" spans="10:10" ht="14.25" x14ac:dyDescent="0.2">
      <c r="J9832" s="2"/>
    </row>
    <row r="9833" spans="10:10" ht="14.25" x14ac:dyDescent="0.2">
      <c r="J9833" s="2"/>
    </row>
    <row r="9834" spans="10:10" ht="14.25" x14ac:dyDescent="0.2">
      <c r="J9834" s="2"/>
    </row>
    <row r="9835" spans="10:10" ht="14.25" x14ac:dyDescent="0.2">
      <c r="J9835" s="2"/>
    </row>
    <row r="9836" spans="10:10" ht="14.25" x14ac:dyDescent="0.2">
      <c r="J9836" s="2"/>
    </row>
    <row r="9837" spans="10:10" ht="14.25" x14ac:dyDescent="0.2">
      <c r="J9837" s="2"/>
    </row>
    <row r="9838" spans="10:10" ht="14.25" x14ac:dyDescent="0.2">
      <c r="J9838" s="2"/>
    </row>
    <row r="9839" spans="10:10" ht="14.25" x14ac:dyDescent="0.2">
      <c r="J9839" s="2"/>
    </row>
    <row r="9840" spans="10:10" ht="14.25" x14ac:dyDescent="0.2">
      <c r="J9840" s="2"/>
    </row>
    <row r="9841" spans="10:10" ht="14.25" x14ac:dyDescent="0.2">
      <c r="J9841" s="2"/>
    </row>
    <row r="9842" spans="10:10" ht="14.25" x14ac:dyDescent="0.2">
      <c r="J9842" s="2"/>
    </row>
    <row r="9843" spans="10:10" ht="14.25" x14ac:dyDescent="0.2">
      <c r="J9843" s="2"/>
    </row>
    <row r="9844" spans="10:10" ht="14.25" x14ac:dyDescent="0.2">
      <c r="J9844" s="2"/>
    </row>
    <row r="9845" spans="10:10" ht="14.25" x14ac:dyDescent="0.2">
      <c r="J9845" s="2"/>
    </row>
    <row r="9846" spans="10:10" ht="14.25" x14ac:dyDescent="0.2">
      <c r="J9846" s="2"/>
    </row>
    <row r="9847" spans="10:10" ht="14.25" x14ac:dyDescent="0.2">
      <c r="J9847" s="2"/>
    </row>
    <row r="9848" spans="10:10" ht="14.25" x14ac:dyDescent="0.2">
      <c r="J9848" s="2"/>
    </row>
    <row r="9849" spans="10:10" ht="14.25" x14ac:dyDescent="0.2">
      <c r="J9849" s="2"/>
    </row>
    <row r="9850" spans="10:10" ht="14.25" x14ac:dyDescent="0.2">
      <c r="J9850" s="2"/>
    </row>
    <row r="9851" spans="10:10" ht="14.25" x14ac:dyDescent="0.2">
      <c r="J9851" s="2"/>
    </row>
    <row r="9852" spans="10:10" ht="14.25" x14ac:dyDescent="0.2">
      <c r="J9852" s="2"/>
    </row>
    <row r="9853" spans="10:10" ht="14.25" x14ac:dyDescent="0.2">
      <c r="J9853" s="2"/>
    </row>
    <row r="9854" spans="10:10" ht="14.25" x14ac:dyDescent="0.2">
      <c r="J9854" s="2"/>
    </row>
    <row r="9855" spans="10:10" ht="14.25" x14ac:dyDescent="0.2">
      <c r="J9855" s="2"/>
    </row>
    <row r="9856" spans="10:10" ht="14.25" x14ac:dyDescent="0.2">
      <c r="J9856" s="2"/>
    </row>
    <row r="9857" spans="10:10" ht="14.25" x14ac:dyDescent="0.2">
      <c r="J9857" s="2"/>
    </row>
    <row r="9858" spans="10:10" ht="14.25" x14ac:dyDescent="0.2">
      <c r="J9858" s="2"/>
    </row>
    <row r="9859" spans="10:10" ht="14.25" x14ac:dyDescent="0.2">
      <c r="J9859" s="2"/>
    </row>
    <row r="9860" spans="10:10" ht="14.25" x14ac:dyDescent="0.2">
      <c r="J9860" s="2"/>
    </row>
    <row r="9861" spans="10:10" ht="14.25" x14ac:dyDescent="0.2">
      <c r="J9861" s="2"/>
    </row>
    <row r="9862" spans="10:10" ht="14.25" x14ac:dyDescent="0.2">
      <c r="J9862" s="2"/>
    </row>
    <row r="9863" spans="10:10" ht="14.25" x14ac:dyDescent="0.2">
      <c r="J9863" s="2"/>
    </row>
    <row r="9864" spans="10:10" ht="14.25" x14ac:dyDescent="0.2">
      <c r="J9864" s="2"/>
    </row>
    <row r="9865" spans="10:10" ht="14.25" x14ac:dyDescent="0.2">
      <c r="J9865" s="2"/>
    </row>
    <row r="9866" spans="10:10" ht="14.25" x14ac:dyDescent="0.2">
      <c r="J9866" s="2"/>
    </row>
    <row r="9867" spans="10:10" ht="14.25" x14ac:dyDescent="0.2">
      <c r="J9867" s="2"/>
    </row>
    <row r="9868" spans="10:10" ht="14.25" x14ac:dyDescent="0.2">
      <c r="J9868" s="2"/>
    </row>
    <row r="9869" spans="10:10" ht="14.25" x14ac:dyDescent="0.2">
      <c r="J9869" s="2"/>
    </row>
    <row r="9870" spans="10:10" ht="14.25" x14ac:dyDescent="0.2">
      <c r="J9870" s="2"/>
    </row>
    <row r="9871" spans="10:10" ht="14.25" x14ac:dyDescent="0.2">
      <c r="J9871" s="2"/>
    </row>
    <row r="9872" spans="10:10" ht="14.25" x14ac:dyDescent="0.2">
      <c r="J9872" s="2"/>
    </row>
    <row r="9873" spans="10:10" ht="14.25" x14ac:dyDescent="0.2">
      <c r="J9873" s="2"/>
    </row>
    <row r="9874" spans="10:10" ht="14.25" x14ac:dyDescent="0.2">
      <c r="J9874" s="2"/>
    </row>
    <row r="9875" spans="10:10" ht="14.25" x14ac:dyDescent="0.2">
      <c r="J9875" s="2"/>
    </row>
    <row r="9876" spans="10:10" ht="14.25" x14ac:dyDescent="0.2">
      <c r="J9876" s="2"/>
    </row>
    <row r="9877" spans="10:10" ht="14.25" x14ac:dyDescent="0.2">
      <c r="J9877" s="2"/>
    </row>
    <row r="9878" spans="10:10" ht="14.25" x14ac:dyDescent="0.2">
      <c r="J9878" s="2"/>
    </row>
    <row r="9879" spans="10:10" ht="14.25" x14ac:dyDescent="0.2">
      <c r="J9879" s="2"/>
    </row>
    <row r="9880" spans="10:10" ht="14.25" x14ac:dyDescent="0.2">
      <c r="J9880" s="2"/>
    </row>
    <row r="9881" spans="10:10" ht="14.25" x14ac:dyDescent="0.2">
      <c r="J9881" s="2"/>
    </row>
    <row r="9882" spans="10:10" ht="14.25" x14ac:dyDescent="0.2">
      <c r="J9882" s="2"/>
    </row>
    <row r="9883" spans="10:10" ht="14.25" x14ac:dyDescent="0.2">
      <c r="J9883" s="2"/>
    </row>
    <row r="9884" spans="10:10" ht="14.25" x14ac:dyDescent="0.2">
      <c r="J9884" s="2"/>
    </row>
    <row r="9885" spans="10:10" ht="14.25" x14ac:dyDescent="0.2">
      <c r="J9885" s="2"/>
    </row>
    <row r="9886" spans="10:10" ht="14.25" x14ac:dyDescent="0.2">
      <c r="J9886" s="2"/>
    </row>
    <row r="9887" spans="10:10" ht="14.25" x14ac:dyDescent="0.2">
      <c r="J9887" s="2"/>
    </row>
    <row r="9888" spans="10:10" ht="14.25" x14ac:dyDescent="0.2">
      <c r="J9888" s="2"/>
    </row>
    <row r="9889" spans="10:10" ht="14.25" x14ac:dyDescent="0.2">
      <c r="J9889" s="2"/>
    </row>
    <row r="9890" spans="10:10" ht="14.25" x14ac:dyDescent="0.2">
      <c r="J9890" s="2"/>
    </row>
    <row r="9891" spans="10:10" ht="14.25" x14ac:dyDescent="0.2">
      <c r="J9891" s="2"/>
    </row>
    <row r="9892" spans="10:10" ht="14.25" x14ac:dyDescent="0.2">
      <c r="J9892" s="2"/>
    </row>
    <row r="9893" spans="10:10" ht="14.25" x14ac:dyDescent="0.2">
      <c r="J9893" s="2"/>
    </row>
    <row r="9894" spans="10:10" ht="14.25" x14ac:dyDescent="0.2">
      <c r="J9894" s="2"/>
    </row>
    <row r="9895" spans="10:10" ht="14.25" x14ac:dyDescent="0.2">
      <c r="J9895" s="2"/>
    </row>
    <row r="9896" spans="10:10" ht="14.25" x14ac:dyDescent="0.2">
      <c r="J9896" s="2"/>
    </row>
    <row r="9897" spans="10:10" ht="14.25" x14ac:dyDescent="0.2">
      <c r="J9897" s="2"/>
    </row>
    <row r="9898" spans="10:10" ht="14.25" x14ac:dyDescent="0.2">
      <c r="J9898" s="2"/>
    </row>
    <row r="9899" spans="10:10" ht="14.25" x14ac:dyDescent="0.2">
      <c r="J9899" s="2"/>
    </row>
    <row r="9900" spans="10:10" ht="14.25" x14ac:dyDescent="0.2">
      <c r="J9900" s="2"/>
    </row>
    <row r="9901" spans="10:10" ht="14.25" x14ac:dyDescent="0.2">
      <c r="J9901" s="2"/>
    </row>
    <row r="9902" spans="10:10" ht="14.25" x14ac:dyDescent="0.2">
      <c r="J9902" s="2"/>
    </row>
    <row r="9903" spans="10:10" ht="14.25" x14ac:dyDescent="0.2">
      <c r="J9903" s="2"/>
    </row>
    <row r="9904" spans="10:10" ht="14.25" x14ac:dyDescent="0.2">
      <c r="J9904" s="2"/>
    </row>
    <row r="9905" spans="10:10" ht="14.25" x14ac:dyDescent="0.2">
      <c r="J9905" s="2"/>
    </row>
    <row r="9906" spans="10:10" ht="14.25" x14ac:dyDescent="0.2">
      <c r="J9906" s="2"/>
    </row>
    <row r="9907" spans="10:10" ht="14.25" x14ac:dyDescent="0.2">
      <c r="J9907" s="2"/>
    </row>
    <row r="9908" spans="10:10" ht="14.25" x14ac:dyDescent="0.2">
      <c r="J9908" s="2"/>
    </row>
    <row r="9909" spans="10:10" ht="14.25" x14ac:dyDescent="0.2">
      <c r="J9909" s="2"/>
    </row>
    <row r="9910" spans="10:10" ht="14.25" x14ac:dyDescent="0.2">
      <c r="J9910" s="2"/>
    </row>
    <row r="9911" spans="10:10" ht="14.25" x14ac:dyDescent="0.2">
      <c r="J9911" s="2"/>
    </row>
    <row r="9912" spans="10:10" ht="14.25" x14ac:dyDescent="0.2">
      <c r="J9912" s="2"/>
    </row>
    <row r="9913" spans="10:10" ht="14.25" x14ac:dyDescent="0.2">
      <c r="J9913" s="2"/>
    </row>
    <row r="9914" spans="10:10" ht="14.25" x14ac:dyDescent="0.2">
      <c r="J9914" s="2"/>
    </row>
    <row r="9915" spans="10:10" ht="14.25" x14ac:dyDescent="0.2">
      <c r="J9915" s="2"/>
    </row>
    <row r="9916" spans="10:10" ht="14.25" x14ac:dyDescent="0.2">
      <c r="J9916" s="2"/>
    </row>
    <row r="9917" spans="10:10" ht="14.25" x14ac:dyDescent="0.2">
      <c r="J9917" s="2"/>
    </row>
    <row r="9918" spans="10:10" ht="14.25" x14ac:dyDescent="0.2">
      <c r="J9918" s="2"/>
    </row>
    <row r="9919" spans="10:10" ht="14.25" x14ac:dyDescent="0.2">
      <c r="J9919" s="2"/>
    </row>
    <row r="9920" spans="10:10" ht="14.25" x14ac:dyDescent="0.2">
      <c r="J9920" s="2"/>
    </row>
    <row r="9921" spans="10:10" ht="14.25" x14ac:dyDescent="0.2">
      <c r="J9921" s="2"/>
    </row>
    <row r="9922" spans="10:10" ht="14.25" x14ac:dyDescent="0.2">
      <c r="J9922" s="2"/>
    </row>
    <row r="9923" spans="10:10" ht="14.25" x14ac:dyDescent="0.2">
      <c r="J9923" s="2"/>
    </row>
    <row r="9924" spans="10:10" ht="14.25" x14ac:dyDescent="0.2">
      <c r="J9924" s="2"/>
    </row>
    <row r="9925" spans="10:10" ht="14.25" x14ac:dyDescent="0.2">
      <c r="J9925" s="2"/>
    </row>
    <row r="9926" spans="10:10" ht="14.25" x14ac:dyDescent="0.2">
      <c r="J9926" s="2"/>
    </row>
    <row r="9927" spans="10:10" ht="14.25" x14ac:dyDescent="0.2">
      <c r="J9927" s="2"/>
    </row>
    <row r="9928" spans="10:10" ht="14.25" x14ac:dyDescent="0.2">
      <c r="J9928" s="2"/>
    </row>
    <row r="9929" spans="10:10" ht="14.25" x14ac:dyDescent="0.2">
      <c r="J9929" s="2"/>
    </row>
    <row r="9930" spans="10:10" ht="14.25" x14ac:dyDescent="0.2">
      <c r="J9930" s="2"/>
    </row>
    <row r="9931" spans="10:10" ht="14.25" x14ac:dyDescent="0.2">
      <c r="J9931" s="2"/>
    </row>
    <row r="9932" spans="10:10" ht="14.25" x14ac:dyDescent="0.2">
      <c r="J9932" s="2"/>
    </row>
    <row r="9933" spans="10:10" ht="14.25" x14ac:dyDescent="0.2">
      <c r="J9933" s="2"/>
    </row>
    <row r="9934" spans="10:10" ht="14.25" x14ac:dyDescent="0.2">
      <c r="J9934" s="2"/>
    </row>
    <row r="9935" spans="10:10" ht="14.25" x14ac:dyDescent="0.2">
      <c r="J9935" s="2"/>
    </row>
    <row r="9936" spans="10:10" ht="14.25" x14ac:dyDescent="0.2">
      <c r="J9936" s="2"/>
    </row>
    <row r="9937" spans="10:10" ht="14.25" x14ac:dyDescent="0.2">
      <c r="J9937" s="2"/>
    </row>
    <row r="9938" spans="10:10" ht="14.25" x14ac:dyDescent="0.2">
      <c r="J9938" s="2"/>
    </row>
    <row r="9939" spans="10:10" ht="14.25" x14ac:dyDescent="0.2">
      <c r="J9939" s="2"/>
    </row>
    <row r="9940" spans="10:10" ht="14.25" x14ac:dyDescent="0.2">
      <c r="J9940" s="2"/>
    </row>
    <row r="9941" spans="10:10" ht="14.25" x14ac:dyDescent="0.2">
      <c r="J9941" s="2"/>
    </row>
    <row r="9942" spans="10:10" ht="14.25" x14ac:dyDescent="0.2">
      <c r="J9942" s="2"/>
    </row>
    <row r="9943" spans="10:10" ht="14.25" x14ac:dyDescent="0.2">
      <c r="J9943" s="2"/>
    </row>
    <row r="9944" spans="10:10" ht="14.25" x14ac:dyDescent="0.2">
      <c r="J9944" s="2"/>
    </row>
    <row r="9945" spans="10:10" ht="14.25" x14ac:dyDescent="0.2">
      <c r="J9945" s="2"/>
    </row>
    <row r="9946" spans="10:10" ht="14.25" x14ac:dyDescent="0.2">
      <c r="J9946" s="2"/>
    </row>
    <row r="9947" spans="10:10" ht="14.25" x14ac:dyDescent="0.2">
      <c r="J9947" s="2"/>
    </row>
    <row r="9948" spans="10:10" ht="14.25" x14ac:dyDescent="0.2">
      <c r="J9948" s="2"/>
    </row>
    <row r="9949" spans="10:10" ht="14.25" x14ac:dyDescent="0.2">
      <c r="J9949" s="2"/>
    </row>
    <row r="9950" spans="10:10" ht="14.25" x14ac:dyDescent="0.2">
      <c r="J9950" s="2"/>
    </row>
    <row r="9951" spans="10:10" ht="14.25" x14ac:dyDescent="0.2">
      <c r="J9951" s="2"/>
    </row>
    <row r="9952" spans="10:10" ht="14.25" x14ac:dyDescent="0.2">
      <c r="J9952" s="2"/>
    </row>
    <row r="9953" spans="10:10" ht="14.25" x14ac:dyDescent="0.2">
      <c r="J9953" s="2"/>
    </row>
    <row r="9954" spans="10:10" ht="14.25" x14ac:dyDescent="0.2">
      <c r="J9954" s="2"/>
    </row>
    <row r="9955" spans="10:10" ht="14.25" x14ac:dyDescent="0.2">
      <c r="J9955" s="2"/>
    </row>
    <row r="9956" spans="10:10" ht="14.25" x14ac:dyDescent="0.2">
      <c r="J9956" s="2"/>
    </row>
    <row r="9957" spans="10:10" ht="14.25" x14ac:dyDescent="0.2">
      <c r="J9957" s="2"/>
    </row>
    <row r="9958" spans="10:10" ht="14.25" x14ac:dyDescent="0.2">
      <c r="J9958" s="2"/>
    </row>
    <row r="9959" spans="10:10" ht="14.25" x14ac:dyDescent="0.2">
      <c r="J9959" s="2"/>
    </row>
    <row r="9960" spans="10:10" ht="14.25" x14ac:dyDescent="0.2">
      <c r="J9960" s="2"/>
    </row>
    <row r="9961" spans="10:10" ht="14.25" x14ac:dyDescent="0.2">
      <c r="J9961" s="2"/>
    </row>
    <row r="9962" spans="10:10" ht="14.25" x14ac:dyDescent="0.2">
      <c r="J9962" s="2"/>
    </row>
    <row r="9963" spans="10:10" ht="14.25" x14ac:dyDescent="0.2">
      <c r="J9963" s="2"/>
    </row>
    <row r="9964" spans="10:10" ht="14.25" x14ac:dyDescent="0.2">
      <c r="J9964" s="2"/>
    </row>
    <row r="9965" spans="10:10" ht="14.25" x14ac:dyDescent="0.2">
      <c r="J9965" s="2"/>
    </row>
    <row r="9966" spans="10:10" ht="14.25" x14ac:dyDescent="0.2">
      <c r="J9966" s="2"/>
    </row>
    <row r="9967" spans="10:10" ht="14.25" x14ac:dyDescent="0.2">
      <c r="J9967" s="2"/>
    </row>
    <row r="9968" spans="10:10" ht="14.25" x14ac:dyDescent="0.2">
      <c r="J9968" s="2"/>
    </row>
    <row r="9969" spans="10:10" ht="14.25" x14ac:dyDescent="0.2">
      <c r="J9969" s="2"/>
    </row>
    <row r="9970" spans="10:10" ht="14.25" x14ac:dyDescent="0.2">
      <c r="J9970" s="2"/>
    </row>
    <row r="9971" spans="10:10" ht="14.25" x14ac:dyDescent="0.2">
      <c r="J9971" s="2"/>
    </row>
    <row r="9972" spans="10:10" ht="14.25" x14ac:dyDescent="0.2">
      <c r="J9972" s="2"/>
    </row>
    <row r="9973" spans="10:10" ht="14.25" x14ac:dyDescent="0.2">
      <c r="J9973" s="2"/>
    </row>
    <row r="9974" spans="10:10" ht="14.25" x14ac:dyDescent="0.2">
      <c r="J9974" s="2"/>
    </row>
    <row r="9975" spans="10:10" ht="14.25" x14ac:dyDescent="0.2">
      <c r="J9975" s="2"/>
    </row>
    <row r="9976" spans="10:10" ht="14.25" x14ac:dyDescent="0.2">
      <c r="J9976" s="2"/>
    </row>
    <row r="9977" spans="10:10" ht="14.25" x14ac:dyDescent="0.2">
      <c r="J9977" s="2"/>
    </row>
    <row r="9978" spans="10:10" ht="14.25" x14ac:dyDescent="0.2">
      <c r="J9978" s="2"/>
    </row>
    <row r="9979" spans="10:10" ht="14.25" x14ac:dyDescent="0.2">
      <c r="J9979" s="2"/>
    </row>
    <row r="9980" spans="10:10" ht="14.25" x14ac:dyDescent="0.2">
      <c r="J9980" s="2"/>
    </row>
    <row r="9981" spans="10:10" ht="14.25" x14ac:dyDescent="0.2">
      <c r="J9981" s="2"/>
    </row>
    <row r="9982" spans="10:10" ht="14.25" x14ac:dyDescent="0.2">
      <c r="J9982" s="2"/>
    </row>
    <row r="9983" spans="10:10" ht="14.25" x14ac:dyDescent="0.2">
      <c r="J9983" s="2"/>
    </row>
    <row r="9984" spans="10:10" ht="14.25" x14ac:dyDescent="0.2">
      <c r="J9984" s="2"/>
    </row>
    <row r="9985" spans="10:10" ht="14.25" x14ac:dyDescent="0.2">
      <c r="J9985" s="2"/>
    </row>
    <row r="9986" spans="10:10" ht="14.25" x14ac:dyDescent="0.2">
      <c r="J9986" s="2"/>
    </row>
    <row r="9987" spans="10:10" ht="14.25" x14ac:dyDescent="0.2">
      <c r="J9987" s="2"/>
    </row>
    <row r="9988" spans="10:10" ht="14.25" x14ac:dyDescent="0.2">
      <c r="J9988" s="2"/>
    </row>
    <row r="9989" spans="10:10" ht="14.25" x14ac:dyDescent="0.2">
      <c r="J9989" s="2"/>
    </row>
    <row r="9990" spans="10:10" ht="14.25" x14ac:dyDescent="0.2">
      <c r="J9990" s="2"/>
    </row>
    <row r="9991" spans="10:10" ht="14.25" x14ac:dyDescent="0.2">
      <c r="J9991" s="2"/>
    </row>
    <row r="9992" spans="10:10" ht="14.25" x14ac:dyDescent="0.2">
      <c r="J9992" s="2"/>
    </row>
    <row r="9993" spans="10:10" ht="14.25" x14ac:dyDescent="0.2">
      <c r="J9993" s="2"/>
    </row>
    <row r="9994" spans="10:10" ht="14.25" x14ac:dyDescent="0.2">
      <c r="J9994" s="2"/>
    </row>
    <row r="9995" spans="10:10" ht="14.25" x14ac:dyDescent="0.2">
      <c r="J9995" s="2"/>
    </row>
    <row r="9996" spans="10:10" ht="14.25" x14ac:dyDescent="0.2">
      <c r="J9996" s="2"/>
    </row>
    <row r="9997" spans="10:10" ht="14.25" x14ac:dyDescent="0.2">
      <c r="J9997" s="2"/>
    </row>
    <row r="9998" spans="10:10" ht="14.25" x14ac:dyDescent="0.2">
      <c r="J9998" s="2"/>
    </row>
    <row r="9999" spans="10:10" ht="14.25" x14ac:dyDescent="0.2">
      <c r="J9999" s="2"/>
    </row>
    <row r="10000" spans="10:10" ht="14.25" x14ac:dyDescent="0.2">
      <c r="J10000" s="2"/>
    </row>
    <row r="10001" spans="10:10" ht="14.25" x14ac:dyDescent="0.2">
      <c r="J10001" s="2"/>
    </row>
    <row r="10002" spans="10:10" ht="14.25" x14ac:dyDescent="0.2">
      <c r="J10002" s="2"/>
    </row>
    <row r="10003" spans="10:10" ht="14.25" x14ac:dyDescent="0.2">
      <c r="J10003" s="2"/>
    </row>
    <row r="10004" spans="10:10" ht="14.25" x14ac:dyDescent="0.2">
      <c r="J10004" s="2"/>
    </row>
    <row r="10005" spans="10:10" ht="14.25" x14ac:dyDescent="0.2">
      <c r="J10005" s="2"/>
    </row>
    <row r="10006" spans="10:10" ht="14.25" x14ac:dyDescent="0.2">
      <c r="J10006" s="2"/>
    </row>
    <row r="10007" spans="10:10" ht="14.25" x14ac:dyDescent="0.2">
      <c r="J10007" s="2"/>
    </row>
    <row r="10008" spans="10:10" ht="14.25" x14ac:dyDescent="0.2">
      <c r="J10008" s="2"/>
    </row>
    <row r="10009" spans="10:10" ht="14.25" x14ac:dyDescent="0.2">
      <c r="J10009" s="2"/>
    </row>
    <row r="10010" spans="10:10" ht="14.25" x14ac:dyDescent="0.2">
      <c r="J10010" s="2"/>
    </row>
    <row r="10011" spans="10:10" ht="14.25" x14ac:dyDescent="0.2">
      <c r="J10011" s="2"/>
    </row>
    <row r="10012" spans="10:10" ht="14.25" x14ac:dyDescent="0.2">
      <c r="J10012" s="2"/>
    </row>
    <row r="10013" spans="10:10" ht="14.25" x14ac:dyDescent="0.2">
      <c r="J10013" s="2"/>
    </row>
    <row r="10014" spans="10:10" ht="14.25" x14ac:dyDescent="0.2">
      <c r="J10014" s="2"/>
    </row>
    <row r="10015" spans="10:10" ht="14.25" x14ac:dyDescent="0.2">
      <c r="J10015" s="2"/>
    </row>
    <row r="10016" spans="10:10" ht="14.25" x14ac:dyDescent="0.2">
      <c r="J10016" s="2"/>
    </row>
    <row r="10017" spans="10:10" ht="14.25" x14ac:dyDescent="0.2">
      <c r="J10017" s="2"/>
    </row>
    <row r="10018" spans="10:10" ht="14.25" x14ac:dyDescent="0.2">
      <c r="J10018" s="2"/>
    </row>
    <row r="10019" spans="10:10" ht="14.25" x14ac:dyDescent="0.2">
      <c r="J10019" s="2"/>
    </row>
    <row r="10020" spans="10:10" ht="14.25" x14ac:dyDescent="0.2">
      <c r="J10020" s="2"/>
    </row>
    <row r="10021" spans="10:10" ht="14.25" x14ac:dyDescent="0.2">
      <c r="J10021" s="2"/>
    </row>
    <row r="10022" spans="10:10" ht="14.25" x14ac:dyDescent="0.2">
      <c r="J10022" s="2"/>
    </row>
    <row r="10023" spans="10:10" ht="14.25" x14ac:dyDescent="0.2">
      <c r="J10023" s="2"/>
    </row>
    <row r="10024" spans="10:10" ht="14.25" x14ac:dyDescent="0.2">
      <c r="J10024" s="2"/>
    </row>
    <row r="10025" spans="10:10" ht="14.25" x14ac:dyDescent="0.2">
      <c r="J10025" s="2"/>
    </row>
    <row r="10026" spans="10:10" ht="14.25" x14ac:dyDescent="0.2">
      <c r="J10026" s="2"/>
    </row>
    <row r="10027" spans="10:10" ht="14.25" x14ac:dyDescent="0.2">
      <c r="J10027" s="2"/>
    </row>
    <row r="10028" spans="10:10" ht="14.25" x14ac:dyDescent="0.2">
      <c r="J10028" s="2"/>
    </row>
    <row r="10029" spans="10:10" ht="14.25" x14ac:dyDescent="0.2">
      <c r="J10029" s="2"/>
    </row>
    <row r="10030" spans="10:10" ht="14.25" x14ac:dyDescent="0.2">
      <c r="J10030" s="2"/>
    </row>
    <row r="10031" spans="10:10" ht="14.25" x14ac:dyDescent="0.2">
      <c r="J10031" s="2"/>
    </row>
    <row r="10032" spans="10:10" ht="14.25" x14ac:dyDescent="0.2">
      <c r="J10032" s="2"/>
    </row>
    <row r="10033" spans="10:10" ht="14.25" x14ac:dyDescent="0.2">
      <c r="J10033" s="2"/>
    </row>
    <row r="10034" spans="10:10" ht="14.25" x14ac:dyDescent="0.2">
      <c r="J10034" s="2"/>
    </row>
    <row r="10035" spans="10:10" ht="14.25" x14ac:dyDescent="0.2">
      <c r="J10035" s="2"/>
    </row>
    <row r="10036" spans="10:10" ht="14.25" x14ac:dyDescent="0.2">
      <c r="J10036" s="2"/>
    </row>
    <row r="10037" spans="10:10" ht="14.25" x14ac:dyDescent="0.2">
      <c r="J10037" s="2"/>
    </row>
    <row r="10038" spans="10:10" ht="14.25" x14ac:dyDescent="0.2">
      <c r="J10038" s="2"/>
    </row>
    <row r="10039" spans="10:10" ht="14.25" x14ac:dyDescent="0.2">
      <c r="J10039" s="2"/>
    </row>
    <row r="10040" spans="10:10" ht="14.25" x14ac:dyDescent="0.2">
      <c r="J10040" s="2"/>
    </row>
    <row r="10041" spans="10:10" ht="14.25" x14ac:dyDescent="0.2">
      <c r="J10041" s="2"/>
    </row>
    <row r="10042" spans="10:10" ht="14.25" x14ac:dyDescent="0.2">
      <c r="J10042" s="2"/>
    </row>
    <row r="10043" spans="10:10" ht="14.25" x14ac:dyDescent="0.2">
      <c r="J10043" s="2"/>
    </row>
    <row r="10044" spans="10:10" ht="14.25" x14ac:dyDescent="0.2">
      <c r="J10044" s="2"/>
    </row>
    <row r="10045" spans="10:10" ht="14.25" x14ac:dyDescent="0.2">
      <c r="J10045" s="2"/>
    </row>
    <row r="10046" spans="10:10" ht="14.25" x14ac:dyDescent="0.2">
      <c r="J10046" s="2"/>
    </row>
    <row r="10047" spans="10:10" ht="14.25" x14ac:dyDescent="0.2">
      <c r="J10047" s="2"/>
    </row>
    <row r="10048" spans="10:10" ht="14.25" x14ac:dyDescent="0.2">
      <c r="J10048" s="2"/>
    </row>
    <row r="10049" spans="10:10" ht="14.25" x14ac:dyDescent="0.2">
      <c r="J10049" s="2"/>
    </row>
    <row r="10050" spans="10:10" ht="14.25" x14ac:dyDescent="0.2">
      <c r="J10050" s="2"/>
    </row>
    <row r="10051" spans="10:10" ht="14.25" x14ac:dyDescent="0.2">
      <c r="J10051" s="2"/>
    </row>
    <row r="10052" spans="10:10" ht="14.25" x14ac:dyDescent="0.2">
      <c r="J10052" s="2"/>
    </row>
    <row r="10053" spans="10:10" ht="14.25" x14ac:dyDescent="0.2">
      <c r="J10053" s="2"/>
    </row>
    <row r="10054" spans="10:10" ht="14.25" x14ac:dyDescent="0.2">
      <c r="J10054" s="2"/>
    </row>
    <row r="10055" spans="10:10" ht="14.25" x14ac:dyDescent="0.2">
      <c r="J10055" s="2"/>
    </row>
    <row r="10056" spans="10:10" ht="14.25" x14ac:dyDescent="0.2">
      <c r="J10056" s="2"/>
    </row>
    <row r="10057" spans="10:10" ht="14.25" x14ac:dyDescent="0.2">
      <c r="J10057" s="2"/>
    </row>
    <row r="10058" spans="10:10" ht="14.25" x14ac:dyDescent="0.2">
      <c r="J10058" s="2"/>
    </row>
    <row r="10059" spans="10:10" ht="14.25" x14ac:dyDescent="0.2">
      <c r="J10059" s="2"/>
    </row>
    <row r="10060" spans="10:10" ht="14.25" x14ac:dyDescent="0.2">
      <c r="J10060" s="2"/>
    </row>
    <row r="10061" spans="10:10" ht="14.25" x14ac:dyDescent="0.2">
      <c r="J10061" s="2"/>
    </row>
    <row r="10062" spans="10:10" ht="14.25" x14ac:dyDescent="0.2">
      <c r="J10062" s="2"/>
    </row>
    <row r="10063" spans="10:10" ht="14.25" x14ac:dyDescent="0.2">
      <c r="J10063" s="2"/>
    </row>
    <row r="10064" spans="10:10" ht="14.25" x14ac:dyDescent="0.2">
      <c r="J10064" s="2"/>
    </row>
    <row r="10065" spans="10:10" ht="14.25" x14ac:dyDescent="0.2">
      <c r="J10065" s="2"/>
    </row>
    <row r="10066" spans="10:10" ht="14.25" x14ac:dyDescent="0.2">
      <c r="J10066" s="2"/>
    </row>
    <row r="10067" spans="10:10" ht="14.25" x14ac:dyDescent="0.2">
      <c r="J10067" s="2"/>
    </row>
    <row r="10068" spans="10:10" ht="14.25" x14ac:dyDescent="0.2">
      <c r="J10068" s="2"/>
    </row>
    <row r="10069" spans="10:10" ht="14.25" x14ac:dyDescent="0.2">
      <c r="J10069" s="2"/>
    </row>
    <row r="10070" spans="10:10" ht="14.25" x14ac:dyDescent="0.2">
      <c r="J10070" s="2"/>
    </row>
    <row r="10071" spans="10:10" ht="14.25" x14ac:dyDescent="0.2">
      <c r="J10071" s="2"/>
    </row>
    <row r="10072" spans="10:10" ht="14.25" x14ac:dyDescent="0.2">
      <c r="J10072" s="2"/>
    </row>
    <row r="10073" spans="10:10" ht="14.25" x14ac:dyDescent="0.2">
      <c r="J10073" s="2"/>
    </row>
    <row r="10074" spans="10:10" ht="14.25" x14ac:dyDescent="0.2">
      <c r="J10074" s="2"/>
    </row>
    <row r="10075" spans="10:10" ht="14.25" x14ac:dyDescent="0.2">
      <c r="J10075" s="2"/>
    </row>
    <row r="10076" spans="10:10" ht="14.25" x14ac:dyDescent="0.2">
      <c r="J10076" s="2"/>
    </row>
    <row r="10077" spans="10:10" ht="14.25" x14ac:dyDescent="0.2">
      <c r="J10077" s="2"/>
    </row>
    <row r="10078" spans="10:10" ht="14.25" x14ac:dyDescent="0.2">
      <c r="J10078" s="2"/>
    </row>
    <row r="10079" spans="10:10" ht="14.25" x14ac:dyDescent="0.2">
      <c r="J10079" s="2"/>
    </row>
    <row r="10080" spans="10:10" ht="14.25" x14ac:dyDescent="0.2">
      <c r="J10080" s="2"/>
    </row>
    <row r="10081" spans="10:10" ht="14.25" x14ac:dyDescent="0.2">
      <c r="J10081" s="2"/>
    </row>
    <row r="10082" spans="10:10" ht="14.25" x14ac:dyDescent="0.2">
      <c r="J10082" s="2"/>
    </row>
    <row r="10083" spans="10:10" ht="14.25" x14ac:dyDescent="0.2">
      <c r="J10083" s="2"/>
    </row>
    <row r="10084" spans="10:10" ht="14.25" x14ac:dyDescent="0.2">
      <c r="J10084" s="2"/>
    </row>
    <row r="10085" spans="10:10" ht="14.25" x14ac:dyDescent="0.2">
      <c r="J10085" s="2"/>
    </row>
    <row r="10086" spans="10:10" ht="14.25" x14ac:dyDescent="0.2">
      <c r="J10086" s="2"/>
    </row>
    <row r="10087" spans="10:10" ht="14.25" x14ac:dyDescent="0.2">
      <c r="J10087" s="2"/>
    </row>
    <row r="10088" spans="10:10" ht="14.25" x14ac:dyDescent="0.2">
      <c r="J10088" s="2"/>
    </row>
    <row r="10089" spans="10:10" ht="14.25" x14ac:dyDescent="0.2">
      <c r="J10089" s="2"/>
    </row>
    <row r="10090" spans="10:10" ht="14.25" x14ac:dyDescent="0.2">
      <c r="J10090" s="2"/>
    </row>
    <row r="10091" spans="10:10" ht="14.25" x14ac:dyDescent="0.2">
      <c r="J10091" s="2"/>
    </row>
    <row r="10092" spans="10:10" ht="14.25" x14ac:dyDescent="0.2">
      <c r="J10092" s="2"/>
    </row>
    <row r="10093" spans="10:10" ht="14.25" x14ac:dyDescent="0.2">
      <c r="J10093" s="2"/>
    </row>
    <row r="10094" spans="10:10" ht="14.25" x14ac:dyDescent="0.2">
      <c r="J10094" s="2"/>
    </row>
    <row r="10095" spans="10:10" ht="14.25" x14ac:dyDescent="0.2">
      <c r="J10095" s="2"/>
    </row>
    <row r="10096" spans="10:10" ht="14.25" x14ac:dyDescent="0.2">
      <c r="J10096" s="2"/>
    </row>
    <row r="10097" spans="10:10" ht="14.25" x14ac:dyDescent="0.2">
      <c r="J10097" s="2"/>
    </row>
    <row r="10098" spans="10:10" ht="14.25" x14ac:dyDescent="0.2">
      <c r="J10098" s="2"/>
    </row>
    <row r="10099" spans="10:10" ht="14.25" x14ac:dyDescent="0.2">
      <c r="J10099" s="2"/>
    </row>
    <row r="10100" spans="10:10" ht="14.25" x14ac:dyDescent="0.2">
      <c r="J10100" s="2"/>
    </row>
    <row r="10101" spans="10:10" ht="14.25" x14ac:dyDescent="0.2">
      <c r="J10101" s="2"/>
    </row>
    <row r="10102" spans="10:10" ht="14.25" x14ac:dyDescent="0.2">
      <c r="J10102" s="2"/>
    </row>
    <row r="10103" spans="10:10" ht="14.25" x14ac:dyDescent="0.2">
      <c r="J10103" s="2"/>
    </row>
    <row r="10104" spans="10:10" ht="14.25" x14ac:dyDescent="0.2">
      <c r="J10104" s="2"/>
    </row>
    <row r="10105" spans="10:10" ht="14.25" x14ac:dyDescent="0.2">
      <c r="J10105" s="2"/>
    </row>
    <row r="10106" spans="10:10" ht="14.25" x14ac:dyDescent="0.2">
      <c r="J10106" s="2"/>
    </row>
    <row r="10107" spans="10:10" ht="14.25" x14ac:dyDescent="0.2">
      <c r="J10107" s="2"/>
    </row>
    <row r="10108" spans="10:10" ht="14.25" x14ac:dyDescent="0.2">
      <c r="J10108" s="2"/>
    </row>
    <row r="10109" spans="10:10" ht="14.25" x14ac:dyDescent="0.2">
      <c r="J10109" s="2"/>
    </row>
    <row r="10110" spans="10:10" ht="14.25" x14ac:dyDescent="0.2">
      <c r="J10110" s="2"/>
    </row>
    <row r="10111" spans="10:10" ht="14.25" x14ac:dyDescent="0.2">
      <c r="J10111" s="2"/>
    </row>
    <row r="10112" spans="10:10" ht="14.25" x14ac:dyDescent="0.2">
      <c r="J10112" s="2"/>
    </row>
    <row r="10113" spans="10:10" ht="14.25" x14ac:dyDescent="0.2">
      <c r="J10113" s="2"/>
    </row>
    <row r="10114" spans="10:10" ht="14.25" x14ac:dyDescent="0.2">
      <c r="J10114" s="2"/>
    </row>
    <row r="10115" spans="10:10" ht="14.25" x14ac:dyDescent="0.2">
      <c r="J10115" s="2"/>
    </row>
    <row r="10116" spans="10:10" ht="14.25" x14ac:dyDescent="0.2">
      <c r="J10116" s="2"/>
    </row>
    <row r="10117" spans="10:10" ht="14.25" x14ac:dyDescent="0.2">
      <c r="J10117" s="2"/>
    </row>
    <row r="10118" spans="10:10" ht="14.25" x14ac:dyDescent="0.2">
      <c r="J10118" s="2"/>
    </row>
    <row r="10119" spans="10:10" ht="14.25" x14ac:dyDescent="0.2">
      <c r="J10119" s="2"/>
    </row>
    <row r="10120" spans="10:10" ht="14.25" x14ac:dyDescent="0.2">
      <c r="J10120" s="2"/>
    </row>
    <row r="10121" spans="10:10" ht="14.25" x14ac:dyDescent="0.2">
      <c r="J10121" s="2"/>
    </row>
    <row r="10122" spans="10:10" ht="14.25" x14ac:dyDescent="0.2">
      <c r="J10122" s="2"/>
    </row>
    <row r="10123" spans="10:10" ht="14.25" x14ac:dyDescent="0.2">
      <c r="J10123" s="2"/>
    </row>
    <row r="10124" spans="10:10" ht="14.25" x14ac:dyDescent="0.2">
      <c r="J10124" s="2"/>
    </row>
    <row r="10125" spans="10:10" ht="14.25" x14ac:dyDescent="0.2">
      <c r="J10125" s="2"/>
    </row>
    <row r="10126" spans="10:10" ht="14.25" x14ac:dyDescent="0.2">
      <c r="J10126" s="2"/>
    </row>
    <row r="10127" spans="10:10" ht="14.25" x14ac:dyDescent="0.2">
      <c r="J10127" s="2"/>
    </row>
    <row r="10128" spans="10:10" ht="14.25" x14ac:dyDescent="0.2">
      <c r="J10128" s="2"/>
    </row>
    <row r="10129" spans="10:10" ht="14.25" x14ac:dyDescent="0.2">
      <c r="J10129" s="2"/>
    </row>
    <row r="10130" spans="10:10" ht="14.25" x14ac:dyDescent="0.2">
      <c r="J10130" s="2"/>
    </row>
    <row r="10131" spans="10:10" ht="14.25" x14ac:dyDescent="0.2">
      <c r="J10131" s="2"/>
    </row>
    <row r="10132" spans="10:10" ht="14.25" x14ac:dyDescent="0.2">
      <c r="J10132" s="2"/>
    </row>
    <row r="10133" spans="10:10" ht="14.25" x14ac:dyDescent="0.2">
      <c r="J10133" s="2"/>
    </row>
    <row r="10134" spans="10:10" ht="14.25" x14ac:dyDescent="0.2">
      <c r="J10134" s="2"/>
    </row>
    <row r="10135" spans="10:10" ht="14.25" x14ac:dyDescent="0.2">
      <c r="J10135" s="2"/>
    </row>
    <row r="10136" spans="10:10" ht="14.25" x14ac:dyDescent="0.2">
      <c r="J10136" s="2"/>
    </row>
    <row r="10137" spans="10:10" ht="14.25" x14ac:dyDescent="0.2">
      <c r="J10137" s="2"/>
    </row>
    <row r="10138" spans="10:10" ht="14.25" x14ac:dyDescent="0.2">
      <c r="J10138" s="2"/>
    </row>
    <row r="10139" spans="10:10" ht="14.25" x14ac:dyDescent="0.2">
      <c r="J10139" s="2"/>
    </row>
    <row r="10140" spans="10:10" ht="14.25" x14ac:dyDescent="0.2">
      <c r="J10140" s="2"/>
    </row>
    <row r="10141" spans="10:10" ht="14.25" x14ac:dyDescent="0.2">
      <c r="J10141" s="2"/>
    </row>
    <row r="10142" spans="10:10" ht="14.25" x14ac:dyDescent="0.2">
      <c r="J10142" s="2"/>
    </row>
    <row r="10143" spans="10:10" ht="14.25" x14ac:dyDescent="0.2">
      <c r="J10143" s="2"/>
    </row>
    <row r="10144" spans="10:10" ht="14.25" x14ac:dyDescent="0.2">
      <c r="J10144" s="2"/>
    </row>
    <row r="10145" spans="10:10" ht="14.25" x14ac:dyDescent="0.2">
      <c r="J10145" s="2"/>
    </row>
    <row r="10146" spans="10:10" ht="14.25" x14ac:dyDescent="0.2">
      <c r="J10146" s="2"/>
    </row>
    <row r="10147" spans="10:10" ht="14.25" x14ac:dyDescent="0.2">
      <c r="J10147" s="2"/>
    </row>
    <row r="10148" spans="10:10" ht="14.25" x14ac:dyDescent="0.2">
      <c r="J10148" s="2"/>
    </row>
    <row r="10149" spans="10:10" ht="14.25" x14ac:dyDescent="0.2">
      <c r="J10149" s="2"/>
    </row>
    <row r="10150" spans="10:10" ht="14.25" x14ac:dyDescent="0.2">
      <c r="J10150" s="2"/>
    </row>
    <row r="10151" spans="10:10" ht="14.25" x14ac:dyDescent="0.2">
      <c r="J10151" s="2"/>
    </row>
    <row r="10152" spans="10:10" ht="14.25" x14ac:dyDescent="0.2">
      <c r="J10152" s="2"/>
    </row>
    <row r="10153" spans="10:10" ht="14.25" x14ac:dyDescent="0.2">
      <c r="J10153" s="2"/>
    </row>
    <row r="10154" spans="10:10" ht="14.25" x14ac:dyDescent="0.2">
      <c r="J10154" s="2"/>
    </row>
    <row r="10155" spans="10:10" ht="14.25" x14ac:dyDescent="0.2">
      <c r="J10155" s="2"/>
    </row>
    <row r="10156" spans="10:10" ht="14.25" x14ac:dyDescent="0.2">
      <c r="J10156" s="2"/>
    </row>
    <row r="10157" spans="10:10" ht="14.25" x14ac:dyDescent="0.2">
      <c r="J10157" s="2"/>
    </row>
    <row r="10158" spans="10:10" ht="14.25" x14ac:dyDescent="0.2">
      <c r="J10158" s="2"/>
    </row>
    <row r="10159" spans="10:10" ht="14.25" x14ac:dyDescent="0.2">
      <c r="J10159" s="2"/>
    </row>
    <row r="10160" spans="10:10" ht="14.25" x14ac:dyDescent="0.2">
      <c r="J10160" s="2"/>
    </row>
    <row r="10161" spans="10:10" ht="14.25" x14ac:dyDescent="0.2">
      <c r="J10161" s="2"/>
    </row>
    <row r="10162" spans="10:10" ht="14.25" x14ac:dyDescent="0.2">
      <c r="J10162" s="2"/>
    </row>
    <row r="10163" spans="10:10" ht="14.25" x14ac:dyDescent="0.2">
      <c r="J10163" s="2"/>
    </row>
    <row r="10164" spans="10:10" ht="14.25" x14ac:dyDescent="0.2">
      <c r="J10164" s="2"/>
    </row>
    <row r="10165" spans="10:10" ht="14.25" x14ac:dyDescent="0.2">
      <c r="J10165" s="2"/>
    </row>
    <row r="10166" spans="10:10" ht="14.25" x14ac:dyDescent="0.2">
      <c r="J10166" s="2"/>
    </row>
    <row r="10167" spans="10:10" ht="14.25" x14ac:dyDescent="0.2">
      <c r="J10167" s="2"/>
    </row>
    <row r="10168" spans="10:10" ht="14.25" x14ac:dyDescent="0.2">
      <c r="J10168" s="2"/>
    </row>
    <row r="10169" spans="10:10" ht="14.25" x14ac:dyDescent="0.2">
      <c r="J10169" s="2"/>
    </row>
    <row r="10170" spans="10:10" ht="14.25" x14ac:dyDescent="0.2">
      <c r="J10170" s="2"/>
    </row>
    <row r="10171" spans="10:10" ht="14.25" x14ac:dyDescent="0.2">
      <c r="J10171" s="2"/>
    </row>
    <row r="10172" spans="10:10" ht="14.25" x14ac:dyDescent="0.2">
      <c r="J10172" s="2"/>
    </row>
    <row r="10173" spans="10:10" ht="14.25" x14ac:dyDescent="0.2">
      <c r="J10173" s="2"/>
    </row>
    <row r="10174" spans="10:10" ht="14.25" x14ac:dyDescent="0.2">
      <c r="J10174" s="2"/>
    </row>
    <row r="10175" spans="10:10" ht="14.25" x14ac:dyDescent="0.2">
      <c r="J10175" s="2"/>
    </row>
    <row r="10176" spans="10:10" ht="14.25" x14ac:dyDescent="0.2">
      <c r="J10176" s="2"/>
    </row>
    <row r="10177" spans="10:10" ht="14.25" x14ac:dyDescent="0.2">
      <c r="J10177" s="2"/>
    </row>
    <row r="10178" spans="10:10" ht="14.25" x14ac:dyDescent="0.2">
      <c r="J10178" s="2"/>
    </row>
    <row r="10179" spans="10:10" ht="14.25" x14ac:dyDescent="0.2">
      <c r="J10179" s="2"/>
    </row>
    <row r="10180" spans="10:10" ht="14.25" x14ac:dyDescent="0.2">
      <c r="J10180" s="2"/>
    </row>
    <row r="10181" spans="10:10" ht="14.25" x14ac:dyDescent="0.2">
      <c r="J10181" s="2"/>
    </row>
    <row r="10182" spans="10:10" ht="14.25" x14ac:dyDescent="0.2">
      <c r="J10182" s="2"/>
    </row>
    <row r="10183" spans="10:10" ht="14.25" x14ac:dyDescent="0.2">
      <c r="J10183" s="2"/>
    </row>
    <row r="10184" spans="10:10" ht="14.25" x14ac:dyDescent="0.2">
      <c r="J10184" s="2"/>
    </row>
    <row r="10185" spans="10:10" ht="14.25" x14ac:dyDescent="0.2">
      <c r="J10185" s="2"/>
    </row>
    <row r="10186" spans="10:10" ht="14.25" x14ac:dyDescent="0.2">
      <c r="J10186" s="2"/>
    </row>
    <row r="10187" spans="10:10" ht="14.25" x14ac:dyDescent="0.2">
      <c r="J10187" s="2"/>
    </row>
    <row r="10188" spans="10:10" ht="14.25" x14ac:dyDescent="0.2">
      <c r="J10188" s="2"/>
    </row>
    <row r="10189" spans="10:10" ht="14.25" x14ac:dyDescent="0.2">
      <c r="J10189" s="2"/>
    </row>
    <row r="10190" spans="10:10" ht="14.25" x14ac:dyDescent="0.2">
      <c r="J10190" s="2"/>
    </row>
    <row r="10191" spans="10:10" ht="14.25" x14ac:dyDescent="0.2">
      <c r="J10191" s="2"/>
    </row>
    <row r="10192" spans="10:10" ht="14.25" x14ac:dyDescent="0.2">
      <c r="J10192" s="2"/>
    </row>
    <row r="10193" spans="10:10" ht="14.25" x14ac:dyDescent="0.2">
      <c r="J10193" s="2"/>
    </row>
    <row r="10194" spans="10:10" ht="14.25" x14ac:dyDescent="0.2">
      <c r="J10194" s="2"/>
    </row>
    <row r="10195" spans="10:10" ht="14.25" x14ac:dyDescent="0.2">
      <c r="J10195" s="2"/>
    </row>
    <row r="10196" spans="10:10" ht="14.25" x14ac:dyDescent="0.2">
      <c r="J10196" s="2"/>
    </row>
    <row r="10197" spans="10:10" ht="14.25" x14ac:dyDescent="0.2">
      <c r="J10197" s="2"/>
    </row>
    <row r="10198" spans="10:10" ht="14.25" x14ac:dyDescent="0.2">
      <c r="J10198" s="2"/>
    </row>
    <row r="10199" spans="10:10" ht="14.25" x14ac:dyDescent="0.2">
      <c r="J10199" s="2"/>
    </row>
    <row r="10200" spans="10:10" ht="14.25" x14ac:dyDescent="0.2">
      <c r="J10200" s="2"/>
    </row>
    <row r="10201" spans="10:10" ht="14.25" x14ac:dyDescent="0.2">
      <c r="J10201" s="2"/>
    </row>
    <row r="10202" spans="10:10" ht="14.25" x14ac:dyDescent="0.2">
      <c r="J10202" s="2"/>
    </row>
    <row r="10203" spans="10:10" ht="14.25" x14ac:dyDescent="0.2">
      <c r="J10203" s="2"/>
    </row>
    <row r="10204" spans="10:10" ht="14.25" x14ac:dyDescent="0.2">
      <c r="J10204" s="2"/>
    </row>
    <row r="10205" spans="10:10" ht="14.25" x14ac:dyDescent="0.2">
      <c r="J10205" s="2"/>
    </row>
    <row r="10206" spans="10:10" ht="14.25" x14ac:dyDescent="0.2">
      <c r="J10206" s="2"/>
    </row>
    <row r="10207" spans="10:10" ht="14.25" x14ac:dyDescent="0.2">
      <c r="J10207" s="2"/>
    </row>
    <row r="10208" spans="10:10" ht="14.25" x14ac:dyDescent="0.2">
      <c r="J10208" s="2"/>
    </row>
    <row r="10209" spans="10:10" ht="14.25" x14ac:dyDescent="0.2">
      <c r="J10209" s="2"/>
    </row>
    <row r="10210" spans="10:10" ht="14.25" x14ac:dyDescent="0.2">
      <c r="J10210" s="2"/>
    </row>
    <row r="10211" spans="10:10" ht="14.25" x14ac:dyDescent="0.2">
      <c r="J10211" s="2"/>
    </row>
    <row r="10212" spans="10:10" ht="14.25" x14ac:dyDescent="0.2">
      <c r="J10212" s="2"/>
    </row>
    <row r="10213" spans="10:10" ht="14.25" x14ac:dyDescent="0.2">
      <c r="J10213" s="2"/>
    </row>
    <row r="10214" spans="10:10" ht="14.25" x14ac:dyDescent="0.2">
      <c r="J10214" s="2"/>
    </row>
    <row r="10215" spans="10:10" ht="14.25" x14ac:dyDescent="0.2">
      <c r="J10215" s="2"/>
    </row>
    <row r="10216" spans="10:10" ht="14.25" x14ac:dyDescent="0.2">
      <c r="J10216" s="2"/>
    </row>
    <row r="10217" spans="10:10" ht="14.25" x14ac:dyDescent="0.2">
      <c r="J10217" s="2"/>
    </row>
    <row r="10218" spans="10:10" ht="14.25" x14ac:dyDescent="0.2">
      <c r="J10218" s="2"/>
    </row>
    <row r="10219" spans="10:10" ht="14.25" x14ac:dyDescent="0.2">
      <c r="J10219" s="2"/>
    </row>
    <row r="10220" spans="10:10" ht="14.25" x14ac:dyDescent="0.2">
      <c r="J10220" s="2"/>
    </row>
    <row r="10221" spans="10:10" ht="14.25" x14ac:dyDescent="0.2">
      <c r="J10221" s="2"/>
    </row>
    <row r="10222" spans="10:10" ht="14.25" x14ac:dyDescent="0.2">
      <c r="J10222" s="2"/>
    </row>
    <row r="10223" spans="10:10" ht="14.25" x14ac:dyDescent="0.2">
      <c r="J10223" s="2"/>
    </row>
    <row r="10224" spans="10:10" ht="14.25" x14ac:dyDescent="0.2">
      <c r="J10224" s="2"/>
    </row>
    <row r="10225" spans="10:10" ht="14.25" x14ac:dyDescent="0.2">
      <c r="J10225" s="2"/>
    </row>
    <row r="10226" spans="10:10" ht="14.25" x14ac:dyDescent="0.2">
      <c r="J10226" s="2"/>
    </row>
    <row r="10227" spans="10:10" ht="14.25" x14ac:dyDescent="0.2">
      <c r="J10227" s="2"/>
    </row>
    <row r="10228" spans="10:10" ht="14.25" x14ac:dyDescent="0.2">
      <c r="J10228" s="2"/>
    </row>
    <row r="10229" spans="10:10" ht="14.25" x14ac:dyDescent="0.2">
      <c r="J10229" s="2"/>
    </row>
    <row r="10230" spans="10:10" ht="14.25" x14ac:dyDescent="0.2">
      <c r="J10230" s="2"/>
    </row>
    <row r="10231" spans="10:10" ht="14.25" x14ac:dyDescent="0.2">
      <c r="J10231" s="2"/>
    </row>
    <row r="10232" spans="10:10" ht="14.25" x14ac:dyDescent="0.2">
      <c r="J10232" s="2"/>
    </row>
    <row r="10233" spans="10:10" ht="14.25" x14ac:dyDescent="0.2">
      <c r="J10233" s="2"/>
    </row>
    <row r="10234" spans="10:10" ht="14.25" x14ac:dyDescent="0.2">
      <c r="J10234" s="2"/>
    </row>
    <row r="10235" spans="10:10" ht="14.25" x14ac:dyDescent="0.2">
      <c r="J10235" s="2"/>
    </row>
    <row r="10236" spans="10:10" ht="14.25" x14ac:dyDescent="0.2">
      <c r="J10236" s="2"/>
    </row>
    <row r="10237" spans="10:10" ht="14.25" x14ac:dyDescent="0.2">
      <c r="J10237" s="2"/>
    </row>
    <row r="10238" spans="10:10" ht="14.25" x14ac:dyDescent="0.2">
      <c r="J10238" s="2"/>
    </row>
    <row r="10239" spans="10:10" ht="14.25" x14ac:dyDescent="0.2">
      <c r="J10239" s="2"/>
    </row>
    <row r="10240" spans="10:10" ht="14.25" x14ac:dyDescent="0.2">
      <c r="J10240" s="2"/>
    </row>
    <row r="10241" spans="10:10" ht="14.25" x14ac:dyDescent="0.2">
      <c r="J10241" s="2"/>
    </row>
    <row r="10242" spans="10:10" ht="14.25" x14ac:dyDescent="0.2">
      <c r="J10242" s="2"/>
    </row>
    <row r="10243" spans="10:10" ht="14.25" x14ac:dyDescent="0.2">
      <c r="J10243" s="2"/>
    </row>
    <row r="10244" spans="10:10" ht="14.25" x14ac:dyDescent="0.2">
      <c r="J10244" s="2"/>
    </row>
    <row r="10245" spans="10:10" ht="14.25" x14ac:dyDescent="0.2">
      <c r="J10245" s="2"/>
    </row>
    <row r="10246" spans="10:10" ht="14.25" x14ac:dyDescent="0.2">
      <c r="J10246" s="2"/>
    </row>
    <row r="10247" spans="10:10" ht="14.25" x14ac:dyDescent="0.2">
      <c r="J10247" s="2"/>
    </row>
    <row r="10248" spans="10:10" ht="14.25" x14ac:dyDescent="0.2">
      <c r="J10248" s="2"/>
    </row>
    <row r="10249" spans="10:10" ht="14.25" x14ac:dyDescent="0.2">
      <c r="J10249" s="2"/>
    </row>
    <row r="10250" spans="10:10" ht="14.25" x14ac:dyDescent="0.2">
      <c r="J10250" s="2"/>
    </row>
    <row r="10251" spans="10:10" ht="14.25" x14ac:dyDescent="0.2">
      <c r="J10251" s="2"/>
    </row>
    <row r="10252" spans="10:10" ht="14.25" x14ac:dyDescent="0.2">
      <c r="J10252" s="2"/>
    </row>
    <row r="10253" spans="10:10" ht="14.25" x14ac:dyDescent="0.2">
      <c r="J10253" s="2"/>
    </row>
    <row r="10254" spans="10:10" ht="14.25" x14ac:dyDescent="0.2">
      <c r="J10254" s="2"/>
    </row>
    <row r="10255" spans="10:10" ht="14.25" x14ac:dyDescent="0.2">
      <c r="J10255" s="2"/>
    </row>
    <row r="10256" spans="10:10" ht="14.25" x14ac:dyDescent="0.2">
      <c r="J10256" s="2"/>
    </row>
    <row r="10257" spans="10:10" ht="14.25" x14ac:dyDescent="0.2">
      <c r="J10257" s="2"/>
    </row>
    <row r="10258" spans="10:10" ht="14.25" x14ac:dyDescent="0.2">
      <c r="J10258" s="2"/>
    </row>
    <row r="10259" spans="10:10" ht="14.25" x14ac:dyDescent="0.2">
      <c r="J10259" s="2"/>
    </row>
    <row r="10260" spans="10:10" ht="14.25" x14ac:dyDescent="0.2">
      <c r="J10260" s="2"/>
    </row>
    <row r="10261" spans="10:10" ht="14.25" x14ac:dyDescent="0.2">
      <c r="J10261" s="2"/>
    </row>
    <row r="10262" spans="10:10" ht="14.25" x14ac:dyDescent="0.2">
      <c r="J10262" s="2"/>
    </row>
    <row r="10263" spans="10:10" ht="14.25" x14ac:dyDescent="0.2">
      <c r="J10263" s="2"/>
    </row>
    <row r="10264" spans="10:10" ht="14.25" x14ac:dyDescent="0.2">
      <c r="J10264" s="2"/>
    </row>
    <row r="10265" spans="10:10" ht="14.25" x14ac:dyDescent="0.2">
      <c r="J10265" s="2"/>
    </row>
    <row r="10266" spans="10:10" ht="14.25" x14ac:dyDescent="0.2">
      <c r="J10266" s="2"/>
    </row>
    <row r="10267" spans="10:10" ht="14.25" x14ac:dyDescent="0.2">
      <c r="J10267" s="2"/>
    </row>
    <row r="10268" spans="10:10" ht="14.25" x14ac:dyDescent="0.2">
      <c r="J10268" s="2"/>
    </row>
    <row r="10269" spans="10:10" ht="14.25" x14ac:dyDescent="0.2">
      <c r="J10269" s="2"/>
    </row>
    <row r="10270" spans="10:10" ht="14.25" x14ac:dyDescent="0.2">
      <c r="J10270" s="2"/>
    </row>
    <row r="10271" spans="10:10" ht="14.25" x14ac:dyDescent="0.2">
      <c r="J10271" s="2"/>
    </row>
    <row r="10272" spans="10:10" ht="14.25" x14ac:dyDescent="0.2">
      <c r="J10272" s="2"/>
    </row>
    <row r="10273" spans="10:10" ht="14.25" x14ac:dyDescent="0.2">
      <c r="J10273" s="2"/>
    </row>
    <row r="10274" spans="10:10" ht="14.25" x14ac:dyDescent="0.2">
      <c r="J10274" s="2"/>
    </row>
    <row r="10275" spans="10:10" ht="14.25" x14ac:dyDescent="0.2">
      <c r="J10275" s="2"/>
    </row>
    <row r="10276" spans="10:10" ht="14.25" x14ac:dyDescent="0.2">
      <c r="J10276" s="2"/>
    </row>
    <row r="10277" spans="10:10" ht="14.25" x14ac:dyDescent="0.2">
      <c r="J10277" s="2"/>
    </row>
    <row r="10278" spans="10:10" ht="14.25" x14ac:dyDescent="0.2">
      <c r="J10278" s="2"/>
    </row>
    <row r="10279" spans="10:10" ht="14.25" x14ac:dyDescent="0.2">
      <c r="J10279" s="2"/>
    </row>
    <row r="10280" spans="10:10" ht="14.25" x14ac:dyDescent="0.2">
      <c r="J10280" s="2"/>
    </row>
    <row r="10281" spans="10:10" ht="14.25" x14ac:dyDescent="0.2">
      <c r="J10281" s="2"/>
    </row>
    <row r="10282" spans="10:10" ht="14.25" x14ac:dyDescent="0.2">
      <c r="J10282" s="2"/>
    </row>
    <row r="10283" spans="10:10" ht="14.25" x14ac:dyDescent="0.2">
      <c r="J10283" s="2"/>
    </row>
    <row r="10284" spans="10:10" ht="14.25" x14ac:dyDescent="0.2">
      <c r="J10284" s="2"/>
    </row>
    <row r="10285" spans="10:10" ht="14.25" x14ac:dyDescent="0.2">
      <c r="J10285" s="2"/>
    </row>
    <row r="10286" spans="10:10" ht="14.25" x14ac:dyDescent="0.2">
      <c r="J10286" s="2"/>
    </row>
    <row r="10287" spans="10:10" ht="14.25" x14ac:dyDescent="0.2">
      <c r="J10287" s="2"/>
    </row>
    <row r="10288" spans="10:10" ht="14.25" x14ac:dyDescent="0.2">
      <c r="J10288" s="2"/>
    </row>
    <row r="10289" spans="10:10" ht="14.25" x14ac:dyDescent="0.2">
      <c r="J10289" s="2"/>
    </row>
    <row r="10290" spans="10:10" ht="14.25" x14ac:dyDescent="0.2">
      <c r="J10290" s="2"/>
    </row>
    <row r="10291" spans="10:10" ht="14.25" x14ac:dyDescent="0.2">
      <c r="J10291" s="2"/>
    </row>
    <row r="10292" spans="10:10" ht="14.25" x14ac:dyDescent="0.2">
      <c r="J10292" s="2"/>
    </row>
    <row r="10293" spans="10:10" ht="14.25" x14ac:dyDescent="0.2">
      <c r="J10293" s="2"/>
    </row>
    <row r="10294" spans="10:10" ht="14.25" x14ac:dyDescent="0.2">
      <c r="J10294" s="2"/>
    </row>
    <row r="10295" spans="10:10" ht="14.25" x14ac:dyDescent="0.2">
      <c r="J10295" s="2"/>
    </row>
    <row r="10296" spans="10:10" ht="14.25" x14ac:dyDescent="0.2">
      <c r="J10296" s="2"/>
    </row>
    <row r="10297" spans="10:10" ht="14.25" x14ac:dyDescent="0.2">
      <c r="J10297" s="2"/>
    </row>
    <row r="10298" spans="10:10" ht="14.25" x14ac:dyDescent="0.2">
      <c r="J10298" s="2"/>
    </row>
    <row r="10299" spans="10:10" ht="14.25" x14ac:dyDescent="0.2">
      <c r="J10299" s="2"/>
    </row>
    <row r="10300" spans="10:10" ht="14.25" x14ac:dyDescent="0.2">
      <c r="J10300" s="2"/>
    </row>
    <row r="10301" spans="10:10" ht="14.25" x14ac:dyDescent="0.2">
      <c r="J10301" s="2"/>
    </row>
    <row r="10302" spans="10:10" ht="14.25" x14ac:dyDescent="0.2">
      <c r="J10302" s="2"/>
    </row>
    <row r="10303" spans="10:10" ht="14.25" x14ac:dyDescent="0.2">
      <c r="J10303" s="2"/>
    </row>
    <row r="10304" spans="10:10" ht="14.25" x14ac:dyDescent="0.2">
      <c r="J10304" s="2"/>
    </row>
    <row r="10305" spans="10:10" ht="14.25" x14ac:dyDescent="0.2">
      <c r="J10305" s="2"/>
    </row>
    <row r="10306" spans="10:10" ht="14.25" x14ac:dyDescent="0.2">
      <c r="J10306" s="2"/>
    </row>
    <row r="10307" spans="10:10" ht="14.25" x14ac:dyDescent="0.2">
      <c r="J10307" s="2"/>
    </row>
    <row r="10308" spans="10:10" ht="14.25" x14ac:dyDescent="0.2">
      <c r="J10308" s="2"/>
    </row>
    <row r="10309" spans="10:10" ht="14.25" x14ac:dyDescent="0.2">
      <c r="J10309" s="2"/>
    </row>
    <row r="10310" spans="10:10" ht="14.25" x14ac:dyDescent="0.2">
      <c r="J10310" s="2"/>
    </row>
    <row r="10311" spans="10:10" ht="14.25" x14ac:dyDescent="0.2">
      <c r="J10311" s="2"/>
    </row>
    <row r="10312" spans="10:10" ht="14.25" x14ac:dyDescent="0.2">
      <c r="J10312" s="2"/>
    </row>
    <row r="10313" spans="10:10" ht="14.25" x14ac:dyDescent="0.2">
      <c r="J10313" s="2"/>
    </row>
    <row r="10314" spans="10:10" ht="14.25" x14ac:dyDescent="0.2">
      <c r="J10314" s="2"/>
    </row>
    <row r="10315" spans="10:10" ht="14.25" x14ac:dyDescent="0.2">
      <c r="J10315" s="2"/>
    </row>
    <row r="10316" spans="10:10" ht="14.25" x14ac:dyDescent="0.2">
      <c r="J10316" s="2"/>
    </row>
    <row r="10317" spans="10:10" ht="14.25" x14ac:dyDescent="0.2">
      <c r="J10317" s="2"/>
    </row>
    <row r="10318" spans="10:10" ht="14.25" x14ac:dyDescent="0.2">
      <c r="J10318" s="2"/>
    </row>
    <row r="10319" spans="10:10" ht="14.25" x14ac:dyDescent="0.2">
      <c r="J10319" s="2"/>
    </row>
    <row r="10320" spans="10:10" ht="14.25" x14ac:dyDescent="0.2">
      <c r="J10320" s="2"/>
    </row>
    <row r="10321" spans="10:10" ht="14.25" x14ac:dyDescent="0.2">
      <c r="J10321" s="2"/>
    </row>
    <row r="10322" spans="10:10" ht="14.25" x14ac:dyDescent="0.2">
      <c r="J10322" s="2"/>
    </row>
    <row r="10323" spans="10:10" ht="14.25" x14ac:dyDescent="0.2">
      <c r="J10323" s="2"/>
    </row>
    <row r="10324" spans="10:10" ht="14.25" x14ac:dyDescent="0.2">
      <c r="J10324" s="2"/>
    </row>
    <row r="10325" spans="10:10" ht="14.25" x14ac:dyDescent="0.2">
      <c r="J10325" s="2"/>
    </row>
    <row r="10326" spans="10:10" ht="14.25" x14ac:dyDescent="0.2">
      <c r="J10326" s="2"/>
    </row>
    <row r="10327" spans="10:10" ht="14.25" x14ac:dyDescent="0.2">
      <c r="J10327" s="2"/>
    </row>
    <row r="10328" spans="10:10" ht="14.25" x14ac:dyDescent="0.2">
      <c r="J10328" s="2"/>
    </row>
    <row r="10329" spans="10:10" ht="14.25" x14ac:dyDescent="0.2">
      <c r="J10329" s="2"/>
    </row>
    <row r="10330" spans="10:10" ht="14.25" x14ac:dyDescent="0.2">
      <c r="J10330" s="2"/>
    </row>
    <row r="10331" spans="10:10" ht="14.25" x14ac:dyDescent="0.2">
      <c r="J10331" s="2"/>
    </row>
    <row r="10332" spans="10:10" ht="14.25" x14ac:dyDescent="0.2">
      <c r="J10332" s="2"/>
    </row>
    <row r="10333" spans="10:10" ht="14.25" x14ac:dyDescent="0.2">
      <c r="J10333" s="2"/>
    </row>
    <row r="10334" spans="10:10" ht="14.25" x14ac:dyDescent="0.2">
      <c r="J10334" s="2"/>
    </row>
    <row r="10335" spans="10:10" ht="14.25" x14ac:dyDescent="0.2">
      <c r="J10335" s="2"/>
    </row>
    <row r="10336" spans="10:10" ht="14.25" x14ac:dyDescent="0.2">
      <c r="J10336" s="2"/>
    </row>
    <row r="10337" spans="10:10" ht="14.25" x14ac:dyDescent="0.2">
      <c r="J10337" s="2"/>
    </row>
    <row r="10338" spans="10:10" ht="14.25" x14ac:dyDescent="0.2">
      <c r="J10338" s="2"/>
    </row>
    <row r="10339" spans="10:10" ht="14.25" x14ac:dyDescent="0.2">
      <c r="J10339" s="2"/>
    </row>
    <row r="10340" spans="10:10" ht="14.25" x14ac:dyDescent="0.2">
      <c r="J10340" s="2"/>
    </row>
    <row r="10341" spans="10:10" ht="14.25" x14ac:dyDescent="0.2">
      <c r="J10341" s="2"/>
    </row>
    <row r="10342" spans="10:10" ht="14.25" x14ac:dyDescent="0.2">
      <c r="J10342" s="2"/>
    </row>
    <row r="10343" spans="10:10" ht="14.25" x14ac:dyDescent="0.2">
      <c r="J10343" s="2"/>
    </row>
    <row r="10344" spans="10:10" ht="14.25" x14ac:dyDescent="0.2">
      <c r="J10344" s="2"/>
    </row>
    <row r="10345" spans="10:10" ht="14.25" x14ac:dyDescent="0.2">
      <c r="J10345" s="2"/>
    </row>
    <row r="10346" spans="10:10" ht="14.25" x14ac:dyDescent="0.2">
      <c r="J10346" s="2"/>
    </row>
    <row r="10347" spans="10:10" ht="14.25" x14ac:dyDescent="0.2">
      <c r="J10347" s="2"/>
    </row>
    <row r="10348" spans="10:10" ht="14.25" x14ac:dyDescent="0.2">
      <c r="J10348" s="2"/>
    </row>
    <row r="10349" spans="10:10" ht="14.25" x14ac:dyDescent="0.2">
      <c r="J10349" s="2"/>
    </row>
    <row r="10350" spans="10:10" ht="14.25" x14ac:dyDescent="0.2">
      <c r="J10350" s="2"/>
    </row>
    <row r="10351" spans="10:10" ht="14.25" x14ac:dyDescent="0.2">
      <c r="J10351" s="2"/>
    </row>
    <row r="10352" spans="10:10" ht="14.25" x14ac:dyDescent="0.2">
      <c r="J10352" s="2"/>
    </row>
    <row r="10353" spans="10:10" ht="14.25" x14ac:dyDescent="0.2">
      <c r="J10353" s="2"/>
    </row>
    <row r="10354" spans="10:10" ht="14.25" x14ac:dyDescent="0.2">
      <c r="J10354" s="2"/>
    </row>
    <row r="10355" spans="10:10" ht="14.25" x14ac:dyDescent="0.2">
      <c r="J10355" s="2"/>
    </row>
    <row r="10356" spans="10:10" ht="14.25" x14ac:dyDescent="0.2">
      <c r="J10356" s="2"/>
    </row>
    <row r="10357" spans="10:10" ht="14.25" x14ac:dyDescent="0.2">
      <c r="J10357" s="2"/>
    </row>
    <row r="10358" spans="10:10" ht="14.25" x14ac:dyDescent="0.2">
      <c r="J10358" s="2"/>
    </row>
    <row r="10359" spans="10:10" ht="14.25" x14ac:dyDescent="0.2">
      <c r="J10359" s="2"/>
    </row>
    <row r="10360" spans="10:10" ht="14.25" x14ac:dyDescent="0.2">
      <c r="J10360" s="2"/>
    </row>
    <row r="10361" spans="10:10" ht="14.25" x14ac:dyDescent="0.2">
      <c r="J10361" s="2"/>
    </row>
    <row r="10362" spans="10:10" ht="14.25" x14ac:dyDescent="0.2">
      <c r="J10362" s="2"/>
    </row>
    <row r="10363" spans="10:10" ht="14.25" x14ac:dyDescent="0.2">
      <c r="J10363" s="2"/>
    </row>
    <row r="10364" spans="10:10" ht="14.25" x14ac:dyDescent="0.2">
      <c r="J10364" s="2"/>
    </row>
    <row r="10365" spans="10:10" ht="14.25" x14ac:dyDescent="0.2">
      <c r="J10365" s="2"/>
    </row>
    <row r="10366" spans="10:10" ht="14.25" x14ac:dyDescent="0.2">
      <c r="J10366" s="2"/>
    </row>
    <row r="10367" spans="10:10" ht="14.25" x14ac:dyDescent="0.2">
      <c r="J10367" s="2"/>
    </row>
    <row r="10368" spans="10:10" ht="14.25" x14ac:dyDescent="0.2">
      <c r="J10368" s="2"/>
    </row>
    <row r="10369" spans="10:10" ht="14.25" x14ac:dyDescent="0.2">
      <c r="J10369" s="2"/>
    </row>
    <row r="10370" spans="10:10" ht="14.25" x14ac:dyDescent="0.2">
      <c r="J10370" s="2"/>
    </row>
    <row r="10371" spans="10:10" ht="14.25" x14ac:dyDescent="0.2">
      <c r="J10371" s="2"/>
    </row>
    <row r="10372" spans="10:10" ht="14.25" x14ac:dyDescent="0.2">
      <c r="J10372" s="2"/>
    </row>
    <row r="10373" spans="10:10" ht="14.25" x14ac:dyDescent="0.2">
      <c r="J10373" s="2"/>
    </row>
    <row r="10374" spans="10:10" ht="14.25" x14ac:dyDescent="0.2">
      <c r="J10374" s="2"/>
    </row>
    <row r="10375" spans="10:10" ht="14.25" x14ac:dyDescent="0.2">
      <c r="J10375" s="2"/>
    </row>
    <row r="10376" spans="10:10" ht="14.25" x14ac:dyDescent="0.2">
      <c r="J10376" s="2"/>
    </row>
    <row r="10377" spans="10:10" ht="14.25" x14ac:dyDescent="0.2">
      <c r="J10377" s="2"/>
    </row>
    <row r="10378" spans="10:10" ht="14.25" x14ac:dyDescent="0.2">
      <c r="J10378" s="2"/>
    </row>
    <row r="10379" spans="10:10" ht="14.25" x14ac:dyDescent="0.2">
      <c r="J10379" s="2"/>
    </row>
    <row r="10380" spans="10:10" ht="14.25" x14ac:dyDescent="0.2">
      <c r="J10380" s="2"/>
    </row>
    <row r="10381" spans="10:10" ht="14.25" x14ac:dyDescent="0.2">
      <c r="J10381" s="2"/>
    </row>
    <row r="10382" spans="10:10" ht="14.25" x14ac:dyDescent="0.2">
      <c r="J10382" s="2"/>
    </row>
    <row r="10383" spans="10:10" ht="14.25" x14ac:dyDescent="0.2">
      <c r="J10383" s="2"/>
    </row>
    <row r="10384" spans="10:10" ht="14.25" x14ac:dyDescent="0.2">
      <c r="J10384" s="2"/>
    </row>
    <row r="10385" spans="10:10" ht="14.25" x14ac:dyDescent="0.2">
      <c r="J10385" s="2"/>
    </row>
    <row r="10386" spans="10:10" ht="14.25" x14ac:dyDescent="0.2">
      <c r="J10386" s="2"/>
    </row>
    <row r="10387" spans="10:10" ht="14.25" x14ac:dyDescent="0.2">
      <c r="J10387" s="2"/>
    </row>
    <row r="10388" spans="10:10" ht="14.25" x14ac:dyDescent="0.2">
      <c r="J10388" s="2"/>
    </row>
    <row r="10389" spans="10:10" ht="14.25" x14ac:dyDescent="0.2">
      <c r="J10389" s="2"/>
    </row>
    <row r="10390" spans="10:10" ht="14.25" x14ac:dyDescent="0.2">
      <c r="J10390" s="2"/>
    </row>
    <row r="10391" spans="10:10" ht="14.25" x14ac:dyDescent="0.2">
      <c r="J10391" s="2"/>
    </row>
    <row r="10392" spans="10:10" ht="14.25" x14ac:dyDescent="0.2">
      <c r="J10392" s="2"/>
    </row>
    <row r="10393" spans="10:10" ht="14.25" x14ac:dyDescent="0.2">
      <c r="J10393" s="2"/>
    </row>
    <row r="10394" spans="10:10" ht="14.25" x14ac:dyDescent="0.2">
      <c r="J10394" s="2"/>
    </row>
    <row r="10395" spans="10:10" ht="14.25" x14ac:dyDescent="0.2">
      <c r="J10395" s="2"/>
    </row>
    <row r="10396" spans="10:10" ht="14.25" x14ac:dyDescent="0.2">
      <c r="J10396" s="2"/>
    </row>
    <row r="10397" spans="10:10" ht="14.25" x14ac:dyDescent="0.2">
      <c r="J10397" s="2"/>
    </row>
    <row r="10398" spans="10:10" ht="14.25" x14ac:dyDescent="0.2">
      <c r="J10398" s="2"/>
    </row>
    <row r="10399" spans="10:10" ht="14.25" x14ac:dyDescent="0.2">
      <c r="J10399" s="2"/>
    </row>
    <row r="10400" spans="10:10" ht="14.25" x14ac:dyDescent="0.2">
      <c r="J10400" s="2"/>
    </row>
    <row r="10401" spans="10:10" ht="14.25" x14ac:dyDescent="0.2">
      <c r="J10401" s="2"/>
    </row>
    <row r="10402" spans="10:10" ht="14.25" x14ac:dyDescent="0.2">
      <c r="J10402" s="2"/>
    </row>
    <row r="10403" spans="10:10" ht="14.25" x14ac:dyDescent="0.2">
      <c r="J10403" s="2"/>
    </row>
    <row r="10404" spans="10:10" ht="14.25" x14ac:dyDescent="0.2">
      <c r="J10404" s="2"/>
    </row>
    <row r="10405" spans="10:10" ht="14.25" x14ac:dyDescent="0.2">
      <c r="J10405" s="2"/>
    </row>
    <row r="10406" spans="10:10" ht="14.25" x14ac:dyDescent="0.2">
      <c r="J10406" s="2"/>
    </row>
    <row r="10407" spans="10:10" ht="14.25" x14ac:dyDescent="0.2">
      <c r="J10407" s="2"/>
    </row>
    <row r="10408" spans="10:10" ht="14.25" x14ac:dyDescent="0.2">
      <c r="J10408" s="2"/>
    </row>
    <row r="10409" spans="10:10" ht="14.25" x14ac:dyDescent="0.2">
      <c r="J10409" s="2"/>
    </row>
    <row r="10410" spans="10:10" ht="14.25" x14ac:dyDescent="0.2">
      <c r="J10410" s="2"/>
    </row>
    <row r="10411" spans="10:10" ht="14.25" x14ac:dyDescent="0.2">
      <c r="J10411" s="2"/>
    </row>
    <row r="10412" spans="10:10" ht="14.25" x14ac:dyDescent="0.2">
      <c r="J10412" s="2"/>
    </row>
    <row r="10413" spans="10:10" ht="14.25" x14ac:dyDescent="0.2">
      <c r="J10413" s="2"/>
    </row>
    <row r="10414" spans="10:10" ht="14.25" x14ac:dyDescent="0.2">
      <c r="J10414" s="2"/>
    </row>
    <row r="10415" spans="10:10" ht="14.25" x14ac:dyDescent="0.2">
      <c r="J10415" s="2"/>
    </row>
    <row r="10416" spans="10:10" ht="14.25" x14ac:dyDescent="0.2">
      <c r="J10416" s="2"/>
    </row>
    <row r="10417" spans="10:10" ht="14.25" x14ac:dyDescent="0.2">
      <c r="J10417" s="2"/>
    </row>
    <row r="10418" spans="10:10" ht="14.25" x14ac:dyDescent="0.2">
      <c r="J10418" s="2"/>
    </row>
    <row r="10419" spans="10:10" ht="14.25" x14ac:dyDescent="0.2">
      <c r="J10419" s="2"/>
    </row>
    <row r="10420" spans="10:10" ht="14.25" x14ac:dyDescent="0.2">
      <c r="J10420" s="2"/>
    </row>
    <row r="10421" spans="10:10" ht="14.25" x14ac:dyDescent="0.2">
      <c r="J10421" s="2"/>
    </row>
    <row r="10422" spans="10:10" ht="14.25" x14ac:dyDescent="0.2">
      <c r="J10422" s="2"/>
    </row>
    <row r="10423" spans="10:10" ht="14.25" x14ac:dyDescent="0.2">
      <c r="J10423" s="2"/>
    </row>
    <row r="10424" spans="10:10" ht="14.25" x14ac:dyDescent="0.2">
      <c r="J10424" s="2"/>
    </row>
    <row r="10425" spans="10:10" ht="14.25" x14ac:dyDescent="0.2">
      <c r="J10425" s="2"/>
    </row>
    <row r="10426" spans="10:10" ht="14.25" x14ac:dyDescent="0.2">
      <c r="J10426" s="2"/>
    </row>
    <row r="10427" spans="10:10" ht="14.25" x14ac:dyDescent="0.2">
      <c r="J10427" s="2"/>
    </row>
    <row r="10428" spans="10:10" ht="14.25" x14ac:dyDescent="0.2">
      <c r="J10428" s="2"/>
    </row>
    <row r="10429" spans="10:10" ht="14.25" x14ac:dyDescent="0.2">
      <c r="J10429" s="2"/>
    </row>
    <row r="10430" spans="10:10" ht="14.25" x14ac:dyDescent="0.2">
      <c r="J10430" s="2"/>
    </row>
    <row r="10431" spans="10:10" ht="14.25" x14ac:dyDescent="0.2">
      <c r="J10431" s="2"/>
    </row>
    <row r="10432" spans="10:10" ht="14.25" x14ac:dyDescent="0.2">
      <c r="J10432" s="2"/>
    </row>
    <row r="10433" spans="10:10" ht="14.25" x14ac:dyDescent="0.2">
      <c r="J10433" s="2"/>
    </row>
    <row r="10434" spans="10:10" ht="14.25" x14ac:dyDescent="0.2">
      <c r="J10434" s="2"/>
    </row>
    <row r="10435" spans="10:10" ht="14.25" x14ac:dyDescent="0.2">
      <c r="J10435" s="2"/>
    </row>
    <row r="10436" spans="10:10" ht="14.25" x14ac:dyDescent="0.2">
      <c r="J10436" s="2"/>
    </row>
    <row r="10437" spans="10:10" ht="14.25" x14ac:dyDescent="0.2">
      <c r="J10437" s="2"/>
    </row>
    <row r="10438" spans="10:10" ht="14.25" x14ac:dyDescent="0.2">
      <c r="J10438" s="2"/>
    </row>
    <row r="10439" spans="10:10" ht="14.25" x14ac:dyDescent="0.2">
      <c r="J10439" s="2"/>
    </row>
    <row r="10440" spans="10:10" ht="14.25" x14ac:dyDescent="0.2">
      <c r="J10440" s="2"/>
    </row>
    <row r="10441" spans="10:10" ht="14.25" x14ac:dyDescent="0.2">
      <c r="J10441" s="2"/>
    </row>
    <row r="10442" spans="10:10" ht="14.25" x14ac:dyDescent="0.2">
      <c r="J10442" s="2"/>
    </row>
    <row r="10443" spans="10:10" ht="14.25" x14ac:dyDescent="0.2">
      <c r="J10443" s="2"/>
    </row>
    <row r="10444" spans="10:10" ht="14.25" x14ac:dyDescent="0.2">
      <c r="J10444" s="2"/>
    </row>
    <row r="10445" spans="10:10" ht="14.25" x14ac:dyDescent="0.2">
      <c r="J10445" s="2"/>
    </row>
    <row r="10446" spans="10:10" ht="14.25" x14ac:dyDescent="0.2">
      <c r="J10446" s="2"/>
    </row>
    <row r="10447" spans="10:10" ht="14.25" x14ac:dyDescent="0.2">
      <c r="J10447" s="2"/>
    </row>
    <row r="10448" spans="10:10" ht="14.25" x14ac:dyDescent="0.2">
      <c r="J10448" s="2"/>
    </row>
    <row r="10449" spans="10:10" ht="14.25" x14ac:dyDescent="0.2">
      <c r="J10449" s="2"/>
    </row>
    <row r="10450" spans="10:10" ht="14.25" x14ac:dyDescent="0.2">
      <c r="J10450" s="2"/>
    </row>
    <row r="10451" spans="10:10" ht="14.25" x14ac:dyDescent="0.2">
      <c r="J10451" s="2"/>
    </row>
    <row r="10452" spans="10:10" ht="14.25" x14ac:dyDescent="0.2">
      <c r="J10452" s="2"/>
    </row>
    <row r="10453" spans="10:10" ht="14.25" x14ac:dyDescent="0.2">
      <c r="J10453" s="2"/>
    </row>
    <row r="10454" spans="10:10" ht="14.25" x14ac:dyDescent="0.2">
      <c r="J10454" s="2"/>
    </row>
    <row r="10455" spans="10:10" ht="14.25" x14ac:dyDescent="0.2">
      <c r="J10455" s="2"/>
    </row>
    <row r="10456" spans="10:10" ht="14.25" x14ac:dyDescent="0.2">
      <c r="J10456" s="2"/>
    </row>
    <row r="10457" spans="10:10" ht="14.25" x14ac:dyDescent="0.2">
      <c r="J10457" s="2"/>
    </row>
    <row r="10458" spans="10:10" ht="14.25" x14ac:dyDescent="0.2">
      <c r="J10458" s="2"/>
    </row>
    <row r="10459" spans="10:10" ht="14.25" x14ac:dyDescent="0.2">
      <c r="J10459" s="2"/>
    </row>
    <row r="10460" spans="10:10" ht="14.25" x14ac:dyDescent="0.2">
      <c r="J10460" s="2"/>
    </row>
    <row r="10461" spans="10:10" ht="14.25" x14ac:dyDescent="0.2">
      <c r="J10461" s="2"/>
    </row>
    <row r="10462" spans="10:10" ht="14.25" x14ac:dyDescent="0.2">
      <c r="J10462" s="2"/>
    </row>
    <row r="10463" spans="10:10" ht="14.25" x14ac:dyDescent="0.2">
      <c r="J10463" s="2"/>
    </row>
    <row r="10464" spans="10:10" ht="14.25" x14ac:dyDescent="0.2">
      <c r="J10464" s="2"/>
    </row>
    <row r="10465" spans="10:10" ht="14.25" x14ac:dyDescent="0.2">
      <c r="J10465" s="2"/>
    </row>
    <row r="10466" spans="10:10" ht="14.25" x14ac:dyDescent="0.2">
      <c r="J10466" s="2"/>
    </row>
    <row r="10467" spans="10:10" ht="14.25" x14ac:dyDescent="0.2">
      <c r="J10467" s="2"/>
    </row>
    <row r="10468" spans="10:10" ht="14.25" x14ac:dyDescent="0.2">
      <c r="J10468" s="2"/>
    </row>
    <row r="10469" spans="10:10" ht="14.25" x14ac:dyDescent="0.2">
      <c r="J10469" s="2"/>
    </row>
    <row r="10470" spans="10:10" ht="14.25" x14ac:dyDescent="0.2">
      <c r="J10470" s="2"/>
    </row>
    <row r="10471" spans="10:10" ht="14.25" x14ac:dyDescent="0.2">
      <c r="J10471" s="2"/>
    </row>
    <row r="10472" spans="10:10" ht="14.25" x14ac:dyDescent="0.2">
      <c r="J10472" s="2"/>
    </row>
    <row r="10473" spans="10:10" ht="14.25" x14ac:dyDescent="0.2">
      <c r="J10473" s="2"/>
    </row>
    <row r="10474" spans="10:10" ht="14.25" x14ac:dyDescent="0.2">
      <c r="J10474" s="2"/>
    </row>
    <row r="10475" spans="10:10" ht="14.25" x14ac:dyDescent="0.2">
      <c r="J10475" s="2"/>
    </row>
    <row r="10476" spans="10:10" ht="14.25" x14ac:dyDescent="0.2">
      <c r="J10476" s="2"/>
    </row>
    <row r="10477" spans="10:10" ht="14.25" x14ac:dyDescent="0.2">
      <c r="J10477" s="2"/>
    </row>
    <row r="10478" spans="10:10" ht="14.25" x14ac:dyDescent="0.2">
      <c r="J10478" s="2"/>
    </row>
    <row r="10479" spans="10:10" ht="14.25" x14ac:dyDescent="0.2">
      <c r="J10479" s="2"/>
    </row>
    <row r="10480" spans="10:10" ht="14.25" x14ac:dyDescent="0.2">
      <c r="J10480" s="2"/>
    </row>
    <row r="10481" spans="10:10" ht="14.25" x14ac:dyDescent="0.2">
      <c r="J10481" s="2"/>
    </row>
    <row r="10482" spans="10:10" ht="14.25" x14ac:dyDescent="0.2">
      <c r="J10482" s="2"/>
    </row>
    <row r="10483" spans="10:10" ht="14.25" x14ac:dyDescent="0.2">
      <c r="J10483" s="2"/>
    </row>
    <row r="10484" spans="10:10" ht="14.25" x14ac:dyDescent="0.2">
      <c r="J10484" s="2"/>
    </row>
    <row r="10485" spans="10:10" ht="14.25" x14ac:dyDescent="0.2">
      <c r="J10485" s="2"/>
    </row>
    <row r="10486" spans="10:10" ht="14.25" x14ac:dyDescent="0.2">
      <c r="J10486" s="2"/>
    </row>
    <row r="10487" spans="10:10" ht="14.25" x14ac:dyDescent="0.2">
      <c r="J10487" s="2"/>
    </row>
    <row r="10488" spans="10:10" ht="14.25" x14ac:dyDescent="0.2">
      <c r="J10488" s="2"/>
    </row>
    <row r="10489" spans="10:10" ht="14.25" x14ac:dyDescent="0.2">
      <c r="J10489" s="2"/>
    </row>
    <row r="10490" spans="10:10" ht="14.25" x14ac:dyDescent="0.2">
      <c r="J10490" s="2"/>
    </row>
    <row r="10491" spans="10:10" ht="14.25" x14ac:dyDescent="0.2">
      <c r="J10491" s="2"/>
    </row>
    <row r="10492" spans="10:10" ht="14.25" x14ac:dyDescent="0.2">
      <c r="J10492" s="2"/>
    </row>
    <row r="10493" spans="10:10" ht="14.25" x14ac:dyDescent="0.2">
      <c r="J10493" s="2"/>
    </row>
    <row r="10494" spans="10:10" ht="14.25" x14ac:dyDescent="0.2">
      <c r="J10494" s="2"/>
    </row>
    <row r="10495" spans="10:10" ht="14.25" x14ac:dyDescent="0.2">
      <c r="J10495" s="2"/>
    </row>
    <row r="10496" spans="10:10" ht="14.25" x14ac:dyDescent="0.2">
      <c r="J10496" s="2"/>
    </row>
    <row r="10497" spans="10:10" ht="14.25" x14ac:dyDescent="0.2">
      <c r="J10497" s="2"/>
    </row>
    <row r="10498" spans="10:10" ht="14.25" x14ac:dyDescent="0.2">
      <c r="J10498" s="2"/>
    </row>
    <row r="10499" spans="10:10" ht="14.25" x14ac:dyDescent="0.2">
      <c r="J10499" s="2"/>
    </row>
    <row r="10500" spans="10:10" ht="14.25" x14ac:dyDescent="0.2">
      <c r="J10500" s="2"/>
    </row>
    <row r="10501" spans="10:10" ht="14.25" x14ac:dyDescent="0.2">
      <c r="J10501" s="2"/>
    </row>
    <row r="10502" spans="10:10" ht="14.25" x14ac:dyDescent="0.2">
      <c r="J10502" s="2"/>
    </row>
    <row r="10503" spans="10:10" ht="14.25" x14ac:dyDescent="0.2">
      <c r="J10503" s="2"/>
    </row>
    <row r="10504" spans="10:10" ht="14.25" x14ac:dyDescent="0.2">
      <c r="J10504" s="2"/>
    </row>
    <row r="10505" spans="10:10" ht="14.25" x14ac:dyDescent="0.2">
      <c r="J10505" s="2"/>
    </row>
    <row r="10506" spans="10:10" ht="14.25" x14ac:dyDescent="0.2">
      <c r="J10506" s="2"/>
    </row>
    <row r="10507" spans="10:10" ht="14.25" x14ac:dyDescent="0.2">
      <c r="J10507" s="2"/>
    </row>
    <row r="10508" spans="10:10" ht="14.25" x14ac:dyDescent="0.2">
      <c r="J10508" s="2"/>
    </row>
    <row r="10509" spans="10:10" ht="14.25" x14ac:dyDescent="0.2">
      <c r="J10509" s="2"/>
    </row>
    <row r="10510" spans="10:10" ht="14.25" x14ac:dyDescent="0.2">
      <c r="J10510" s="2"/>
    </row>
    <row r="10511" spans="10:10" ht="14.25" x14ac:dyDescent="0.2">
      <c r="J10511" s="2"/>
    </row>
    <row r="10512" spans="10:10" ht="14.25" x14ac:dyDescent="0.2">
      <c r="J10512" s="2"/>
    </row>
    <row r="10513" spans="10:10" ht="14.25" x14ac:dyDescent="0.2">
      <c r="J10513" s="2"/>
    </row>
    <row r="10514" spans="10:10" ht="14.25" x14ac:dyDescent="0.2">
      <c r="J10514" s="2"/>
    </row>
    <row r="10515" spans="10:10" ht="14.25" x14ac:dyDescent="0.2">
      <c r="J10515" s="2"/>
    </row>
    <row r="10516" spans="10:10" ht="14.25" x14ac:dyDescent="0.2">
      <c r="J10516" s="2"/>
    </row>
    <row r="10517" spans="10:10" ht="14.25" x14ac:dyDescent="0.2">
      <c r="J10517" s="2"/>
    </row>
    <row r="10518" spans="10:10" ht="14.25" x14ac:dyDescent="0.2">
      <c r="J10518" s="2"/>
    </row>
    <row r="10519" spans="10:10" ht="14.25" x14ac:dyDescent="0.2">
      <c r="J10519" s="2"/>
    </row>
    <row r="10520" spans="10:10" ht="14.25" x14ac:dyDescent="0.2">
      <c r="J10520" s="2"/>
    </row>
    <row r="10521" spans="10:10" ht="14.25" x14ac:dyDescent="0.2">
      <c r="J10521" s="2"/>
    </row>
    <row r="10522" spans="10:10" ht="14.25" x14ac:dyDescent="0.2">
      <c r="J10522" s="2"/>
    </row>
    <row r="10523" spans="10:10" ht="14.25" x14ac:dyDescent="0.2">
      <c r="J10523" s="2"/>
    </row>
    <row r="10524" spans="10:10" ht="14.25" x14ac:dyDescent="0.2">
      <c r="J10524" s="2"/>
    </row>
    <row r="10525" spans="10:10" ht="14.25" x14ac:dyDescent="0.2">
      <c r="J10525" s="2"/>
    </row>
    <row r="10526" spans="10:10" ht="14.25" x14ac:dyDescent="0.2">
      <c r="J10526" s="2"/>
    </row>
    <row r="10527" spans="10:10" ht="14.25" x14ac:dyDescent="0.2">
      <c r="J10527" s="2"/>
    </row>
    <row r="10528" spans="10:10" ht="14.25" x14ac:dyDescent="0.2">
      <c r="J10528" s="2"/>
    </row>
    <row r="10529" spans="10:10" ht="14.25" x14ac:dyDescent="0.2">
      <c r="J10529" s="2"/>
    </row>
    <row r="10530" spans="10:10" ht="14.25" x14ac:dyDescent="0.2">
      <c r="J10530" s="2"/>
    </row>
    <row r="10531" spans="10:10" ht="14.25" x14ac:dyDescent="0.2">
      <c r="J10531" s="2"/>
    </row>
    <row r="10532" spans="10:10" ht="14.25" x14ac:dyDescent="0.2">
      <c r="J10532" s="2"/>
    </row>
    <row r="10533" spans="10:10" ht="14.25" x14ac:dyDescent="0.2">
      <c r="J10533" s="2"/>
    </row>
    <row r="10534" spans="10:10" ht="14.25" x14ac:dyDescent="0.2">
      <c r="J10534" s="2"/>
    </row>
    <row r="10535" spans="10:10" ht="14.25" x14ac:dyDescent="0.2">
      <c r="J10535" s="2"/>
    </row>
    <row r="10536" spans="10:10" ht="14.25" x14ac:dyDescent="0.2">
      <c r="J10536" s="2"/>
    </row>
    <row r="10537" spans="10:10" ht="14.25" x14ac:dyDescent="0.2">
      <c r="J10537" s="2"/>
    </row>
    <row r="10538" spans="10:10" ht="14.25" x14ac:dyDescent="0.2">
      <c r="J10538" s="2"/>
    </row>
    <row r="10539" spans="10:10" ht="14.25" x14ac:dyDescent="0.2">
      <c r="J10539" s="2"/>
    </row>
    <row r="10540" spans="10:10" ht="14.25" x14ac:dyDescent="0.2">
      <c r="J10540" s="2"/>
    </row>
    <row r="10541" spans="10:10" ht="14.25" x14ac:dyDescent="0.2">
      <c r="J10541" s="2"/>
    </row>
    <row r="10542" spans="10:10" ht="14.25" x14ac:dyDescent="0.2">
      <c r="J10542" s="2"/>
    </row>
    <row r="10543" spans="10:10" ht="14.25" x14ac:dyDescent="0.2">
      <c r="J10543" s="2"/>
    </row>
    <row r="10544" spans="10:10" ht="14.25" x14ac:dyDescent="0.2">
      <c r="J10544" s="2"/>
    </row>
    <row r="10545" spans="10:10" ht="14.25" x14ac:dyDescent="0.2">
      <c r="J10545" s="2"/>
    </row>
    <row r="10546" spans="10:10" ht="14.25" x14ac:dyDescent="0.2">
      <c r="J10546" s="2"/>
    </row>
    <row r="10547" spans="10:10" ht="14.25" x14ac:dyDescent="0.2">
      <c r="J10547" s="2"/>
    </row>
    <row r="10548" spans="10:10" ht="14.25" x14ac:dyDescent="0.2">
      <c r="J10548" s="2"/>
    </row>
    <row r="10549" spans="10:10" ht="14.25" x14ac:dyDescent="0.2">
      <c r="J10549" s="2"/>
    </row>
    <row r="10550" spans="10:10" ht="14.25" x14ac:dyDescent="0.2">
      <c r="J10550" s="2"/>
    </row>
    <row r="10551" spans="10:10" ht="14.25" x14ac:dyDescent="0.2">
      <c r="J10551" s="2"/>
    </row>
    <row r="10552" spans="10:10" ht="14.25" x14ac:dyDescent="0.2">
      <c r="J10552" s="2"/>
    </row>
    <row r="10553" spans="10:10" ht="14.25" x14ac:dyDescent="0.2">
      <c r="J10553" s="2"/>
    </row>
    <row r="10554" spans="10:10" ht="14.25" x14ac:dyDescent="0.2">
      <c r="J10554" s="2"/>
    </row>
    <row r="10555" spans="10:10" ht="14.25" x14ac:dyDescent="0.2">
      <c r="J10555" s="2"/>
    </row>
    <row r="10556" spans="10:10" ht="14.25" x14ac:dyDescent="0.2">
      <c r="J10556" s="2"/>
    </row>
    <row r="10557" spans="10:10" ht="14.25" x14ac:dyDescent="0.2">
      <c r="J10557" s="2"/>
    </row>
    <row r="10558" spans="10:10" ht="14.25" x14ac:dyDescent="0.2">
      <c r="J10558" s="2"/>
    </row>
    <row r="10559" spans="10:10" ht="14.25" x14ac:dyDescent="0.2">
      <c r="J10559" s="2"/>
    </row>
    <row r="10560" spans="10:10" ht="14.25" x14ac:dyDescent="0.2">
      <c r="J10560" s="2"/>
    </row>
    <row r="10561" spans="10:10" ht="14.25" x14ac:dyDescent="0.2">
      <c r="J10561" s="2"/>
    </row>
    <row r="10562" spans="10:10" ht="14.25" x14ac:dyDescent="0.2">
      <c r="J10562" s="2"/>
    </row>
    <row r="10563" spans="10:10" ht="14.25" x14ac:dyDescent="0.2">
      <c r="J10563" s="2"/>
    </row>
    <row r="10564" spans="10:10" ht="14.25" x14ac:dyDescent="0.2">
      <c r="J10564" s="2"/>
    </row>
    <row r="10565" spans="10:10" ht="14.25" x14ac:dyDescent="0.2">
      <c r="J10565" s="2"/>
    </row>
    <row r="10566" spans="10:10" ht="14.25" x14ac:dyDescent="0.2">
      <c r="J10566" s="2"/>
    </row>
    <row r="10567" spans="10:10" ht="14.25" x14ac:dyDescent="0.2">
      <c r="J10567" s="2"/>
    </row>
    <row r="10568" spans="10:10" ht="14.25" x14ac:dyDescent="0.2">
      <c r="J10568" s="2"/>
    </row>
    <row r="10569" spans="10:10" ht="14.25" x14ac:dyDescent="0.2">
      <c r="J10569" s="2"/>
    </row>
    <row r="10570" spans="10:10" ht="14.25" x14ac:dyDescent="0.2">
      <c r="J10570" s="2"/>
    </row>
    <row r="10571" spans="10:10" ht="14.25" x14ac:dyDescent="0.2">
      <c r="J10571" s="2"/>
    </row>
    <row r="10572" spans="10:10" ht="14.25" x14ac:dyDescent="0.2">
      <c r="J10572" s="2"/>
    </row>
    <row r="10573" spans="10:10" ht="14.25" x14ac:dyDescent="0.2">
      <c r="J10573" s="2"/>
    </row>
    <row r="10574" spans="10:10" ht="14.25" x14ac:dyDescent="0.2">
      <c r="J10574" s="2"/>
    </row>
    <row r="10575" spans="10:10" ht="14.25" x14ac:dyDescent="0.2">
      <c r="J10575" s="2"/>
    </row>
    <row r="10576" spans="10:10" ht="14.25" x14ac:dyDescent="0.2">
      <c r="J10576" s="2"/>
    </row>
    <row r="10577" spans="10:10" ht="14.25" x14ac:dyDescent="0.2">
      <c r="J10577" s="2"/>
    </row>
    <row r="10578" spans="10:10" ht="14.25" x14ac:dyDescent="0.2">
      <c r="J10578" s="2"/>
    </row>
    <row r="10579" spans="10:10" ht="14.25" x14ac:dyDescent="0.2">
      <c r="J10579" s="2"/>
    </row>
    <row r="10580" spans="10:10" ht="14.25" x14ac:dyDescent="0.2">
      <c r="J10580" s="2"/>
    </row>
    <row r="10581" spans="10:10" ht="14.25" x14ac:dyDescent="0.2">
      <c r="J10581" s="2"/>
    </row>
    <row r="10582" spans="10:10" ht="14.25" x14ac:dyDescent="0.2">
      <c r="J10582" s="2"/>
    </row>
    <row r="10583" spans="10:10" ht="14.25" x14ac:dyDescent="0.2">
      <c r="J10583" s="2"/>
    </row>
    <row r="10584" spans="10:10" ht="14.25" x14ac:dyDescent="0.2">
      <c r="J10584" s="2"/>
    </row>
    <row r="10585" spans="10:10" ht="14.25" x14ac:dyDescent="0.2">
      <c r="J10585" s="2"/>
    </row>
    <row r="10586" spans="10:10" ht="14.25" x14ac:dyDescent="0.2">
      <c r="J10586" s="2"/>
    </row>
    <row r="10587" spans="10:10" ht="14.25" x14ac:dyDescent="0.2">
      <c r="J10587" s="2"/>
    </row>
    <row r="10588" spans="10:10" ht="14.25" x14ac:dyDescent="0.2">
      <c r="J10588" s="2"/>
    </row>
    <row r="10589" spans="10:10" ht="14.25" x14ac:dyDescent="0.2">
      <c r="J10589" s="2"/>
    </row>
    <row r="10590" spans="10:10" ht="14.25" x14ac:dyDescent="0.2">
      <c r="J10590" s="2"/>
    </row>
    <row r="10591" spans="10:10" ht="14.25" x14ac:dyDescent="0.2">
      <c r="J10591" s="2"/>
    </row>
    <row r="10592" spans="10:10" ht="14.25" x14ac:dyDescent="0.2">
      <c r="J10592" s="2"/>
    </row>
    <row r="10593" spans="10:10" ht="14.25" x14ac:dyDescent="0.2">
      <c r="J10593" s="2"/>
    </row>
    <row r="10594" spans="10:10" ht="14.25" x14ac:dyDescent="0.2">
      <c r="J10594" s="2"/>
    </row>
    <row r="10595" spans="10:10" ht="14.25" x14ac:dyDescent="0.2">
      <c r="J10595" s="2"/>
    </row>
    <row r="10596" spans="10:10" ht="14.25" x14ac:dyDescent="0.2">
      <c r="J10596" s="2"/>
    </row>
    <row r="10597" spans="10:10" ht="14.25" x14ac:dyDescent="0.2">
      <c r="J10597" s="2"/>
    </row>
    <row r="10598" spans="10:10" ht="14.25" x14ac:dyDescent="0.2">
      <c r="J10598" s="2"/>
    </row>
    <row r="10599" spans="10:10" ht="14.25" x14ac:dyDescent="0.2">
      <c r="J10599" s="2"/>
    </row>
    <row r="10600" spans="10:10" ht="14.25" x14ac:dyDescent="0.2">
      <c r="J10600" s="2"/>
    </row>
    <row r="10601" spans="10:10" ht="14.25" x14ac:dyDescent="0.2">
      <c r="J10601" s="2"/>
    </row>
    <row r="10602" spans="10:10" ht="14.25" x14ac:dyDescent="0.2">
      <c r="J10602" s="2"/>
    </row>
    <row r="10603" spans="10:10" ht="14.25" x14ac:dyDescent="0.2">
      <c r="J10603" s="2"/>
    </row>
    <row r="10604" spans="10:10" ht="14.25" x14ac:dyDescent="0.2">
      <c r="J10604" s="2"/>
    </row>
    <row r="10605" spans="10:10" ht="14.25" x14ac:dyDescent="0.2">
      <c r="J10605" s="2"/>
    </row>
    <row r="10606" spans="10:10" ht="14.25" x14ac:dyDescent="0.2">
      <c r="J10606" s="2"/>
    </row>
    <row r="10607" spans="10:10" ht="14.25" x14ac:dyDescent="0.2">
      <c r="J10607" s="2"/>
    </row>
    <row r="10608" spans="10:10" ht="14.25" x14ac:dyDescent="0.2">
      <c r="J10608" s="2"/>
    </row>
    <row r="10609" spans="10:10" ht="14.25" x14ac:dyDescent="0.2">
      <c r="J10609" s="2"/>
    </row>
    <row r="10610" spans="10:10" ht="14.25" x14ac:dyDescent="0.2">
      <c r="J10610" s="2"/>
    </row>
    <row r="10611" spans="10:10" ht="14.25" x14ac:dyDescent="0.2">
      <c r="J10611" s="2"/>
    </row>
    <row r="10612" spans="10:10" ht="14.25" x14ac:dyDescent="0.2">
      <c r="J10612" s="2"/>
    </row>
    <row r="10613" spans="10:10" ht="14.25" x14ac:dyDescent="0.2">
      <c r="J10613" s="2"/>
    </row>
    <row r="10614" spans="10:10" ht="14.25" x14ac:dyDescent="0.2">
      <c r="J10614" s="2"/>
    </row>
    <row r="10615" spans="10:10" ht="14.25" x14ac:dyDescent="0.2">
      <c r="J10615" s="2"/>
    </row>
    <row r="10616" spans="10:10" ht="14.25" x14ac:dyDescent="0.2">
      <c r="J10616" s="2"/>
    </row>
    <row r="10617" spans="10:10" ht="14.25" x14ac:dyDescent="0.2">
      <c r="J10617" s="2"/>
    </row>
    <row r="10618" spans="10:10" ht="14.25" x14ac:dyDescent="0.2">
      <c r="J10618" s="2"/>
    </row>
    <row r="10619" spans="10:10" ht="14.25" x14ac:dyDescent="0.2">
      <c r="J10619" s="2"/>
    </row>
    <row r="10620" spans="10:10" ht="14.25" x14ac:dyDescent="0.2">
      <c r="J10620" s="2"/>
    </row>
    <row r="10621" spans="10:10" ht="14.25" x14ac:dyDescent="0.2">
      <c r="J10621" s="2"/>
    </row>
    <row r="10622" spans="10:10" ht="14.25" x14ac:dyDescent="0.2">
      <c r="J10622" s="2"/>
    </row>
    <row r="10623" spans="10:10" ht="14.25" x14ac:dyDescent="0.2">
      <c r="J10623" s="2"/>
    </row>
    <row r="10624" spans="10:10" ht="14.25" x14ac:dyDescent="0.2">
      <c r="J10624" s="2"/>
    </row>
    <row r="10625" spans="10:10" ht="14.25" x14ac:dyDescent="0.2">
      <c r="J10625" s="2"/>
    </row>
    <row r="10626" spans="10:10" ht="14.25" x14ac:dyDescent="0.2">
      <c r="J10626" s="2"/>
    </row>
    <row r="10627" spans="10:10" ht="14.25" x14ac:dyDescent="0.2">
      <c r="J10627" s="2"/>
    </row>
    <row r="10628" spans="10:10" ht="14.25" x14ac:dyDescent="0.2">
      <c r="J10628" s="2"/>
    </row>
    <row r="10629" spans="10:10" ht="14.25" x14ac:dyDescent="0.2">
      <c r="J10629" s="2"/>
    </row>
    <row r="10630" spans="10:10" ht="14.25" x14ac:dyDescent="0.2">
      <c r="J10630" s="2"/>
    </row>
    <row r="10631" spans="10:10" ht="14.25" x14ac:dyDescent="0.2">
      <c r="J10631" s="2"/>
    </row>
    <row r="10632" spans="10:10" ht="14.25" x14ac:dyDescent="0.2">
      <c r="J10632" s="2"/>
    </row>
    <row r="10633" spans="10:10" ht="14.25" x14ac:dyDescent="0.2">
      <c r="J10633" s="2"/>
    </row>
    <row r="10634" spans="10:10" ht="14.25" x14ac:dyDescent="0.2">
      <c r="J10634" s="2"/>
    </row>
    <row r="10635" spans="10:10" ht="14.25" x14ac:dyDescent="0.2">
      <c r="J10635" s="2"/>
    </row>
    <row r="10636" spans="10:10" ht="14.25" x14ac:dyDescent="0.2">
      <c r="J10636" s="2"/>
    </row>
    <row r="10637" spans="10:10" ht="14.25" x14ac:dyDescent="0.2">
      <c r="J10637" s="2"/>
    </row>
    <row r="10638" spans="10:10" ht="14.25" x14ac:dyDescent="0.2">
      <c r="J10638" s="2"/>
    </row>
    <row r="10639" spans="10:10" ht="14.25" x14ac:dyDescent="0.2">
      <c r="J10639" s="2"/>
    </row>
    <row r="10640" spans="10:10" ht="14.25" x14ac:dyDescent="0.2">
      <c r="J10640" s="2"/>
    </row>
    <row r="10641" spans="10:10" ht="14.25" x14ac:dyDescent="0.2">
      <c r="J10641" s="2"/>
    </row>
    <row r="10642" spans="10:10" ht="14.25" x14ac:dyDescent="0.2">
      <c r="J10642" s="2"/>
    </row>
    <row r="10643" spans="10:10" ht="14.25" x14ac:dyDescent="0.2">
      <c r="J10643" s="2"/>
    </row>
    <row r="10644" spans="10:10" ht="14.25" x14ac:dyDescent="0.2">
      <c r="J10644" s="2"/>
    </row>
    <row r="10645" spans="10:10" ht="14.25" x14ac:dyDescent="0.2">
      <c r="J10645" s="2"/>
    </row>
    <row r="10646" spans="10:10" ht="14.25" x14ac:dyDescent="0.2">
      <c r="J10646" s="2"/>
    </row>
    <row r="10647" spans="10:10" ht="14.25" x14ac:dyDescent="0.2">
      <c r="J10647" s="2"/>
    </row>
    <row r="10648" spans="10:10" ht="14.25" x14ac:dyDescent="0.2">
      <c r="J10648" s="2"/>
    </row>
    <row r="10649" spans="10:10" ht="14.25" x14ac:dyDescent="0.2">
      <c r="J10649" s="2"/>
    </row>
    <row r="10650" spans="10:10" ht="14.25" x14ac:dyDescent="0.2">
      <c r="J10650" s="2"/>
    </row>
    <row r="10651" spans="10:10" ht="14.25" x14ac:dyDescent="0.2">
      <c r="J10651" s="2"/>
    </row>
    <row r="10652" spans="10:10" ht="14.25" x14ac:dyDescent="0.2">
      <c r="J10652" s="2"/>
    </row>
    <row r="10653" spans="10:10" ht="14.25" x14ac:dyDescent="0.2">
      <c r="J10653" s="2"/>
    </row>
    <row r="10654" spans="10:10" ht="14.25" x14ac:dyDescent="0.2">
      <c r="J10654" s="2"/>
    </row>
    <row r="10655" spans="10:10" ht="14.25" x14ac:dyDescent="0.2">
      <c r="J10655" s="2"/>
    </row>
    <row r="10656" spans="10:10" ht="14.25" x14ac:dyDescent="0.2">
      <c r="J10656" s="2"/>
    </row>
    <row r="10657" spans="10:10" ht="14.25" x14ac:dyDescent="0.2">
      <c r="J10657" s="2"/>
    </row>
    <row r="10658" spans="10:10" ht="14.25" x14ac:dyDescent="0.2">
      <c r="J10658" s="2"/>
    </row>
    <row r="10659" spans="10:10" ht="14.25" x14ac:dyDescent="0.2">
      <c r="J10659" s="2"/>
    </row>
    <row r="10660" spans="10:10" ht="14.25" x14ac:dyDescent="0.2">
      <c r="J10660" s="2"/>
    </row>
    <row r="10661" spans="10:10" ht="14.25" x14ac:dyDescent="0.2">
      <c r="J10661" s="2"/>
    </row>
    <row r="10662" spans="10:10" ht="14.25" x14ac:dyDescent="0.2">
      <c r="J10662" s="2"/>
    </row>
    <row r="10663" spans="10:10" ht="14.25" x14ac:dyDescent="0.2">
      <c r="J10663" s="2"/>
    </row>
    <row r="10664" spans="10:10" ht="14.25" x14ac:dyDescent="0.2">
      <c r="J10664" s="2"/>
    </row>
    <row r="10665" spans="10:10" ht="14.25" x14ac:dyDescent="0.2">
      <c r="J10665" s="2"/>
    </row>
    <row r="10666" spans="10:10" ht="14.25" x14ac:dyDescent="0.2">
      <c r="J10666" s="2"/>
    </row>
    <row r="10667" spans="10:10" ht="14.25" x14ac:dyDescent="0.2">
      <c r="J10667" s="2"/>
    </row>
    <row r="10668" spans="10:10" ht="14.25" x14ac:dyDescent="0.2">
      <c r="J10668" s="2"/>
    </row>
    <row r="10669" spans="10:10" ht="14.25" x14ac:dyDescent="0.2">
      <c r="J10669" s="2"/>
    </row>
    <row r="10670" spans="10:10" ht="14.25" x14ac:dyDescent="0.2">
      <c r="J10670" s="2"/>
    </row>
    <row r="10671" spans="10:10" ht="14.25" x14ac:dyDescent="0.2">
      <c r="J10671" s="2"/>
    </row>
    <row r="10672" spans="10:10" ht="14.25" x14ac:dyDescent="0.2">
      <c r="J10672" s="2"/>
    </row>
    <row r="10673" spans="10:10" ht="14.25" x14ac:dyDescent="0.2">
      <c r="J10673" s="2"/>
    </row>
    <row r="10674" spans="10:10" ht="14.25" x14ac:dyDescent="0.2">
      <c r="J10674" s="2"/>
    </row>
    <row r="10675" spans="10:10" ht="14.25" x14ac:dyDescent="0.2">
      <c r="J10675" s="2"/>
    </row>
    <row r="10676" spans="10:10" ht="14.25" x14ac:dyDescent="0.2">
      <c r="J10676" s="2"/>
    </row>
    <row r="10677" spans="10:10" ht="14.25" x14ac:dyDescent="0.2">
      <c r="J10677" s="2"/>
    </row>
    <row r="10678" spans="10:10" ht="14.25" x14ac:dyDescent="0.2">
      <c r="J10678" s="2"/>
    </row>
    <row r="10679" spans="10:10" ht="14.25" x14ac:dyDescent="0.2">
      <c r="J10679" s="2"/>
    </row>
    <row r="10680" spans="10:10" ht="14.25" x14ac:dyDescent="0.2">
      <c r="J10680" s="2"/>
    </row>
    <row r="10681" spans="10:10" ht="14.25" x14ac:dyDescent="0.2">
      <c r="J10681" s="2"/>
    </row>
    <row r="10682" spans="10:10" ht="14.25" x14ac:dyDescent="0.2">
      <c r="J10682" s="2"/>
    </row>
    <row r="10683" spans="10:10" ht="14.25" x14ac:dyDescent="0.2">
      <c r="J10683" s="2"/>
    </row>
    <row r="10684" spans="10:10" ht="14.25" x14ac:dyDescent="0.2">
      <c r="J10684" s="2"/>
    </row>
    <row r="10685" spans="10:10" ht="14.25" x14ac:dyDescent="0.2">
      <c r="J10685" s="2"/>
    </row>
    <row r="10686" spans="10:10" ht="14.25" x14ac:dyDescent="0.2">
      <c r="J10686" s="2"/>
    </row>
    <row r="10687" spans="10:10" ht="14.25" x14ac:dyDescent="0.2">
      <c r="J10687" s="2"/>
    </row>
    <row r="10688" spans="10:10" ht="14.25" x14ac:dyDescent="0.2">
      <c r="J10688" s="2"/>
    </row>
    <row r="10689" spans="10:10" ht="14.25" x14ac:dyDescent="0.2">
      <c r="J10689" s="2"/>
    </row>
    <row r="10690" spans="10:10" ht="14.25" x14ac:dyDescent="0.2">
      <c r="J10690" s="2"/>
    </row>
    <row r="10691" spans="10:10" ht="14.25" x14ac:dyDescent="0.2">
      <c r="J10691" s="2"/>
    </row>
    <row r="10692" spans="10:10" ht="14.25" x14ac:dyDescent="0.2">
      <c r="J10692" s="2"/>
    </row>
    <row r="10693" spans="10:10" ht="14.25" x14ac:dyDescent="0.2">
      <c r="J10693" s="2"/>
    </row>
    <row r="10694" spans="10:10" ht="14.25" x14ac:dyDescent="0.2">
      <c r="J10694" s="2"/>
    </row>
    <row r="10695" spans="10:10" ht="14.25" x14ac:dyDescent="0.2">
      <c r="J10695" s="2"/>
    </row>
    <row r="10696" spans="10:10" ht="14.25" x14ac:dyDescent="0.2">
      <c r="J10696" s="2"/>
    </row>
    <row r="10697" spans="10:10" ht="14.25" x14ac:dyDescent="0.2">
      <c r="J10697" s="2"/>
    </row>
    <row r="10698" spans="10:10" ht="14.25" x14ac:dyDescent="0.2">
      <c r="J10698" s="2"/>
    </row>
    <row r="10699" spans="10:10" ht="14.25" x14ac:dyDescent="0.2">
      <c r="J10699" s="2"/>
    </row>
    <row r="10700" spans="10:10" ht="14.25" x14ac:dyDescent="0.2">
      <c r="J10700" s="2"/>
    </row>
    <row r="10701" spans="10:10" ht="14.25" x14ac:dyDescent="0.2">
      <c r="J10701" s="2"/>
    </row>
    <row r="10702" spans="10:10" ht="14.25" x14ac:dyDescent="0.2">
      <c r="J10702" s="2"/>
    </row>
    <row r="10703" spans="10:10" ht="14.25" x14ac:dyDescent="0.2">
      <c r="J10703" s="2"/>
    </row>
    <row r="10704" spans="10:10" ht="14.25" x14ac:dyDescent="0.2">
      <c r="J10704" s="2"/>
    </row>
    <row r="10705" spans="10:10" ht="14.25" x14ac:dyDescent="0.2">
      <c r="J10705" s="2"/>
    </row>
    <row r="10706" spans="10:10" ht="14.25" x14ac:dyDescent="0.2">
      <c r="J10706" s="2"/>
    </row>
    <row r="10707" spans="10:10" ht="14.25" x14ac:dyDescent="0.2">
      <c r="J10707" s="2"/>
    </row>
    <row r="10708" spans="10:10" ht="14.25" x14ac:dyDescent="0.2">
      <c r="J10708" s="2"/>
    </row>
    <row r="10709" spans="10:10" ht="14.25" x14ac:dyDescent="0.2">
      <c r="J10709" s="2"/>
    </row>
    <row r="10710" spans="10:10" ht="14.25" x14ac:dyDescent="0.2">
      <c r="J10710" s="2"/>
    </row>
    <row r="10711" spans="10:10" ht="14.25" x14ac:dyDescent="0.2">
      <c r="J10711" s="2"/>
    </row>
    <row r="10712" spans="10:10" ht="14.25" x14ac:dyDescent="0.2">
      <c r="J10712" s="2"/>
    </row>
    <row r="10713" spans="10:10" ht="14.25" x14ac:dyDescent="0.2">
      <c r="J10713" s="2"/>
    </row>
    <row r="10714" spans="10:10" ht="14.25" x14ac:dyDescent="0.2">
      <c r="J10714" s="2"/>
    </row>
    <row r="10715" spans="10:10" ht="14.25" x14ac:dyDescent="0.2">
      <c r="J10715" s="2"/>
    </row>
    <row r="10716" spans="10:10" ht="14.25" x14ac:dyDescent="0.2">
      <c r="J10716" s="2"/>
    </row>
    <row r="10717" spans="10:10" ht="14.25" x14ac:dyDescent="0.2">
      <c r="J10717" s="2"/>
    </row>
    <row r="10718" spans="10:10" ht="14.25" x14ac:dyDescent="0.2">
      <c r="J10718" s="2"/>
    </row>
    <row r="10719" spans="10:10" ht="14.25" x14ac:dyDescent="0.2">
      <c r="J10719" s="2"/>
    </row>
    <row r="10720" spans="10:10" ht="14.25" x14ac:dyDescent="0.2">
      <c r="J10720" s="2"/>
    </row>
    <row r="10721" spans="10:10" ht="14.25" x14ac:dyDescent="0.2">
      <c r="J10721" s="2"/>
    </row>
    <row r="10722" spans="10:10" ht="14.25" x14ac:dyDescent="0.2">
      <c r="J10722" s="2"/>
    </row>
    <row r="10723" spans="10:10" ht="14.25" x14ac:dyDescent="0.2">
      <c r="J10723" s="2"/>
    </row>
    <row r="10724" spans="10:10" ht="14.25" x14ac:dyDescent="0.2">
      <c r="J10724" s="2"/>
    </row>
    <row r="10725" spans="10:10" ht="14.25" x14ac:dyDescent="0.2">
      <c r="J10725" s="2"/>
    </row>
    <row r="10726" spans="10:10" ht="14.25" x14ac:dyDescent="0.2">
      <c r="J10726" s="2"/>
    </row>
    <row r="10727" spans="10:10" ht="14.25" x14ac:dyDescent="0.2">
      <c r="J10727" s="2"/>
    </row>
    <row r="10728" spans="10:10" ht="14.25" x14ac:dyDescent="0.2">
      <c r="J10728" s="2"/>
    </row>
    <row r="10729" spans="10:10" ht="14.25" x14ac:dyDescent="0.2">
      <c r="J10729" s="2"/>
    </row>
    <row r="10730" spans="10:10" ht="14.25" x14ac:dyDescent="0.2">
      <c r="J10730" s="2"/>
    </row>
    <row r="10731" spans="10:10" ht="14.25" x14ac:dyDescent="0.2">
      <c r="J10731" s="2"/>
    </row>
    <row r="10732" spans="10:10" ht="14.25" x14ac:dyDescent="0.2">
      <c r="J10732" s="2"/>
    </row>
    <row r="10733" spans="10:10" ht="14.25" x14ac:dyDescent="0.2">
      <c r="J10733" s="2"/>
    </row>
    <row r="10734" spans="10:10" ht="14.25" x14ac:dyDescent="0.2">
      <c r="J10734" s="2"/>
    </row>
    <row r="10735" spans="10:10" ht="14.25" x14ac:dyDescent="0.2">
      <c r="J10735" s="2"/>
    </row>
    <row r="10736" spans="10:10" ht="14.25" x14ac:dyDescent="0.2">
      <c r="J10736" s="2"/>
    </row>
    <row r="10737" spans="10:10" ht="14.25" x14ac:dyDescent="0.2">
      <c r="J10737" s="2"/>
    </row>
    <row r="10738" spans="10:10" ht="14.25" x14ac:dyDescent="0.2">
      <c r="J10738" s="2"/>
    </row>
    <row r="10739" spans="10:10" ht="14.25" x14ac:dyDescent="0.2">
      <c r="J10739" s="2"/>
    </row>
    <row r="10740" spans="10:10" ht="14.25" x14ac:dyDescent="0.2">
      <c r="J10740" s="2"/>
    </row>
    <row r="10741" spans="10:10" ht="14.25" x14ac:dyDescent="0.2">
      <c r="J10741" s="2"/>
    </row>
    <row r="10742" spans="10:10" ht="14.25" x14ac:dyDescent="0.2">
      <c r="J10742" s="2"/>
    </row>
    <row r="10743" spans="10:10" ht="14.25" x14ac:dyDescent="0.2">
      <c r="J10743" s="2"/>
    </row>
    <row r="10744" spans="10:10" ht="14.25" x14ac:dyDescent="0.2">
      <c r="J10744" s="2"/>
    </row>
    <row r="10745" spans="10:10" ht="14.25" x14ac:dyDescent="0.2">
      <c r="J10745" s="2"/>
    </row>
    <row r="10746" spans="10:10" ht="14.25" x14ac:dyDescent="0.2">
      <c r="J10746" s="2"/>
    </row>
    <row r="10747" spans="10:10" ht="14.25" x14ac:dyDescent="0.2">
      <c r="J10747" s="2"/>
    </row>
    <row r="10748" spans="10:10" ht="14.25" x14ac:dyDescent="0.2">
      <c r="J10748" s="2"/>
    </row>
    <row r="10749" spans="10:10" ht="14.25" x14ac:dyDescent="0.2">
      <c r="J10749" s="2"/>
    </row>
    <row r="10750" spans="10:10" ht="14.25" x14ac:dyDescent="0.2">
      <c r="J10750" s="2"/>
    </row>
    <row r="10751" spans="10:10" ht="14.25" x14ac:dyDescent="0.2">
      <c r="J10751" s="2"/>
    </row>
    <row r="10752" spans="10:10" ht="14.25" x14ac:dyDescent="0.2">
      <c r="J10752" s="2"/>
    </row>
    <row r="10753" spans="10:10" ht="14.25" x14ac:dyDescent="0.2">
      <c r="J10753" s="2"/>
    </row>
    <row r="10754" spans="10:10" ht="14.25" x14ac:dyDescent="0.2">
      <c r="J10754" s="2"/>
    </row>
    <row r="10755" spans="10:10" ht="14.25" x14ac:dyDescent="0.2">
      <c r="J10755" s="2"/>
    </row>
    <row r="10756" spans="10:10" ht="14.25" x14ac:dyDescent="0.2">
      <c r="J10756" s="2"/>
    </row>
    <row r="10757" spans="10:10" ht="14.25" x14ac:dyDescent="0.2">
      <c r="J10757" s="2"/>
    </row>
    <row r="10758" spans="10:10" ht="14.25" x14ac:dyDescent="0.2">
      <c r="J10758" s="2"/>
    </row>
    <row r="10759" spans="10:10" ht="14.25" x14ac:dyDescent="0.2">
      <c r="J10759" s="2"/>
    </row>
    <row r="10760" spans="10:10" ht="14.25" x14ac:dyDescent="0.2">
      <c r="J10760" s="2"/>
    </row>
    <row r="10761" spans="10:10" ht="14.25" x14ac:dyDescent="0.2">
      <c r="J10761" s="2"/>
    </row>
    <row r="10762" spans="10:10" ht="14.25" x14ac:dyDescent="0.2">
      <c r="J10762" s="2"/>
    </row>
    <row r="10763" spans="10:10" ht="14.25" x14ac:dyDescent="0.2">
      <c r="J10763" s="2"/>
    </row>
    <row r="10764" spans="10:10" ht="14.25" x14ac:dyDescent="0.2">
      <c r="J10764" s="2"/>
    </row>
    <row r="10765" spans="10:10" ht="14.25" x14ac:dyDescent="0.2">
      <c r="J10765" s="2"/>
    </row>
    <row r="10766" spans="10:10" ht="14.25" x14ac:dyDescent="0.2">
      <c r="J10766" s="2"/>
    </row>
    <row r="10767" spans="10:10" ht="14.25" x14ac:dyDescent="0.2">
      <c r="J10767" s="2"/>
    </row>
    <row r="10768" spans="10:10" ht="14.25" x14ac:dyDescent="0.2">
      <c r="J10768" s="2"/>
    </row>
    <row r="10769" spans="10:10" ht="14.25" x14ac:dyDescent="0.2">
      <c r="J10769" s="2"/>
    </row>
    <row r="10770" spans="10:10" ht="14.25" x14ac:dyDescent="0.2">
      <c r="J10770" s="2"/>
    </row>
    <row r="10771" spans="10:10" ht="14.25" x14ac:dyDescent="0.2">
      <c r="J10771" s="2"/>
    </row>
    <row r="10772" spans="10:10" ht="14.25" x14ac:dyDescent="0.2">
      <c r="J10772" s="2"/>
    </row>
    <row r="10773" spans="10:10" ht="14.25" x14ac:dyDescent="0.2">
      <c r="J10773" s="2"/>
    </row>
    <row r="10774" spans="10:10" ht="14.25" x14ac:dyDescent="0.2">
      <c r="J10774" s="2"/>
    </row>
    <row r="10775" spans="10:10" ht="14.25" x14ac:dyDescent="0.2">
      <c r="J10775" s="2"/>
    </row>
    <row r="10776" spans="10:10" ht="14.25" x14ac:dyDescent="0.2">
      <c r="J10776" s="2"/>
    </row>
    <row r="10777" spans="10:10" ht="14.25" x14ac:dyDescent="0.2">
      <c r="J10777" s="2"/>
    </row>
    <row r="10778" spans="10:10" ht="14.25" x14ac:dyDescent="0.2">
      <c r="J10778" s="2"/>
    </row>
    <row r="10779" spans="10:10" ht="14.25" x14ac:dyDescent="0.2">
      <c r="J10779" s="2"/>
    </row>
    <row r="10780" spans="10:10" ht="14.25" x14ac:dyDescent="0.2">
      <c r="J10780" s="2"/>
    </row>
    <row r="10781" spans="10:10" ht="14.25" x14ac:dyDescent="0.2">
      <c r="J10781" s="2"/>
    </row>
    <row r="10782" spans="10:10" ht="14.25" x14ac:dyDescent="0.2">
      <c r="J10782" s="2"/>
    </row>
    <row r="10783" spans="10:10" ht="14.25" x14ac:dyDescent="0.2">
      <c r="J10783" s="2"/>
    </row>
    <row r="10784" spans="10:10" ht="14.25" x14ac:dyDescent="0.2">
      <c r="J10784" s="2"/>
    </row>
    <row r="10785" spans="10:10" ht="14.25" x14ac:dyDescent="0.2">
      <c r="J10785" s="2"/>
    </row>
    <row r="10786" spans="10:10" ht="14.25" x14ac:dyDescent="0.2">
      <c r="J10786" s="2"/>
    </row>
    <row r="10787" spans="10:10" ht="14.25" x14ac:dyDescent="0.2">
      <c r="J10787" s="2"/>
    </row>
    <row r="10788" spans="10:10" ht="14.25" x14ac:dyDescent="0.2">
      <c r="J10788" s="2"/>
    </row>
    <row r="10789" spans="10:10" ht="14.25" x14ac:dyDescent="0.2">
      <c r="J10789" s="2"/>
    </row>
    <row r="10790" spans="10:10" ht="14.25" x14ac:dyDescent="0.2">
      <c r="J10790" s="2"/>
    </row>
    <row r="10791" spans="10:10" ht="14.25" x14ac:dyDescent="0.2">
      <c r="J10791" s="2"/>
    </row>
    <row r="10792" spans="10:10" ht="14.25" x14ac:dyDescent="0.2">
      <c r="J10792" s="2"/>
    </row>
    <row r="10793" spans="10:10" ht="14.25" x14ac:dyDescent="0.2">
      <c r="J10793" s="2"/>
    </row>
    <row r="10794" spans="10:10" ht="14.25" x14ac:dyDescent="0.2">
      <c r="J10794" s="2"/>
    </row>
    <row r="10795" spans="10:10" ht="14.25" x14ac:dyDescent="0.2">
      <c r="J10795" s="2"/>
    </row>
    <row r="10796" spans="10:10" ht="14.25" x14ac:dyDescent="0.2">
      <c r="J10796" s="2"/>
    </row>
    <row r="10797" spans="10:10" ht="14.25" x14ac:dyDescent="0.2">
      <c r="J10797" s="2"/>
    </row>
    <row r="10798" spans="10:10" ht="14.25" x14ac:dyDescent="0.2">
      <c r="J10798" s="2"/>
    </row>
    <row r="10799" spans="10:10" ht="14.25" x14ac:dyDescent="0.2">
      <c r="J10799" s="2"/>
    </row>
    <row r="10800" spans="10:10" ht="14.25" x14ac:dyDescent="0.2">
      <c r="J10800" s="2"/>
    </row>
    <row r="10801" spans="10:10" ht="14.25" x14ac:dyDescent="0.2">
      <c r="J10801" s="2"/>
    </row>
    <row r="10802" spans="10:10" ht="14.25" x14ac:dyDescent="0.2">
      <c r="J10802" s="2"/>
    </row>
    <row r="10803" spans="10:10" ht="14.25" x14ac:dyDescent="0.2">
      <c r="J10803" s="2"/>
    </row>
    <row r="10804" spans="10:10" ht="14.25" x14ac:dyDescent="0.2">
      <c r="J10804" s="2"/>
    </row>
    <row r="10805" spans="10:10" ht="14.25" x14ac:dyDescent="0.2">
      <c r="J10805" s="2"/>
    </row>
    <row r="10806" spans="10:10" ht="14.25" x14ac:dyDescent="0.2">
      <c r="J10806" s="2"/>
    </row>
    <row r="10807" spans="10:10" ht="14.25" x14ac:dyDescent="0.2">
      <c r="J10807" s="2"/>
    </row>
    <row r="10808" spans="10:10" ht="14.25" x14ac:dyDescent="0.2">
      <c r="J10808" s="2"/>
    </row>
    <row r="10809" spans="10:10" ht="14.25" x14ac:dyDescent="0.2">
      <c r="J10809" s="2"/>
    </row>
    <row r="10810" spans="10:10" ht="14.25" x14ac:dyDescent="0.2">
      <c r="J10810" s="2"/>
    </row>
    <row r="10811" spans="10:10" ht="14.25" x14ac:dyDescent="0.2">
      <c r="J10811" s="2"/>
    </row>
    <row r="10812" spans="10:10" ht="14.25" x14ac:dyDescent="0.2">
      <c r="J10812" s="2"/>
    </row>
    <row r="10813" spans="10:10" ht="14.25" x14ac:dyDescent="0.2">
      <c r="J10813" s="2"/>
    </row>
    <row r="10814" spans="10:10" ht="14.25" x14ac:dyDescent="0.2">
      <c r="J10814" s="2"/>
    </row>
    <row r="10815" spans="10:10" ht="14.25" x14ac:dyDescent="0.2">
      <c r="J10815" s="2"/>
    </row>
    <row r="10816" spans="10:10" ht="14.25" x14ac:dyDescent="0.2">
      <c r="J10816" s="2"/>
    </row>
    <row r="10817" spans="10:10" ht="14.25" x14ac:dyDescent="0.2">
      <c r="J10817" s="2"/>
    </row>
    <row r="10818" spans="10:10" ht="14.25" x14ac:dyDescent="0.2">
      <c r="J10818" s="2"/>
    </row>
    <row r="10819" spans="10:10" ht="14.25" x14ac:dyDescent="0.2">
      <c r="J10819" s="2"/>
    </row>
    <row r="10820" spans="10:10" ht="14.25" x14ac:dyDescent="0.2">
      <c r="J10820" s="2"/>
    </row>
    <row r="10821" spans="10:10" ht="14.25" x14ac:dyDescent="0.2">
      <c r="J10821" s="2"/>
    </row>
    <row r="10822" spans="10:10" ht="14.25" x14ac:dyDescent="0.2">
      <c r="J10822" s="2"/>
    </row>
    <row r="10823" spans="10:10" ht="14.25" x14ac:dyDescent="0.2">
      <c r="J10823" s="2"/>
    </row>
    <row r="10824" spans="10:10" ht="14.25" x14ac:dyDescent="0.2">
      <c r="J10824" s="2"/>
    </row>
    <row r="10825" spans="10:10" ht="14.25" x14ac:dyDescent="0.2">
      <c r="J10825" s="2"/>
    </row>
    <row r="10826" spans="10:10" ht="14.25" x14ac:dyDescent="0.2">
      <c r="J10826" s="2"/>
    </row>
    <row r="10827" spans="10:10" ht="14.25" x14ac:dyDescent="0.2">
      <c r="J10827" s="2"/>
    </row>
    <row r="10828" spans="10:10" ht="14.25" x14ac:dyDescent="0.2">
      <c r="J10828" s="2"/>
    </row>
    <row r="10829" spans="10:10" ht="14.25" x14ac:dyDescent="0.2">
      <c r="J10829" s="2"/>
    </row>
    <row r="10830" spans="10:10" ht="14.25" x14ac:dyDescent="0.2">
      <c r="J10830" s="2"/>
    </row>
    <row r="10831" spans="10:10" ht="14.25" x14ac:dyDescent="0.2">
      <c r="J10831" s="2"/>
    </row>
    <row r="10832" spans="10:10" ht="14.25" x14ac:dyDescent="0.2">
      <c r="J10832" s="2"/>
    </row>
    <row r="10833" spans="10:10" ht="14.25" x14ac:dyDescent="0.2">
      <c r="J10833" s="2"/>
    </row>
    <row r="10834" spans="10:10" ht="14.25" x14ac:dyDescent="0.2">
      <c r="J10834" s="2"/>
    </row>
    <row r="10835" spans="10:10" ht="14.25" x14ac:dyDescent="0.2">
      <c r="J10835" s="2"/>
    </row>
    <row r="10836" spans="10:10" ht="14.25" x14ac:dyDescent="0.2">
      <c r="J10836" s="2"/>
    </row>
    <row r="10837" spans="10:10" ht="14.25" x14ac:dyDescent="0.2">
      <c r="J10837" s="2"/>
    </row>
    <row r="10838" spans="10:10" ht="14.25" x14ac:dyDescent="0.2">
      <c r="J10838" s="2"/>
    </row>
    <row r="10839" spans="10:10" ht="14.25" x14ac:dyDescent="0.2">
      <c r="J10839" s="2"/>
    </row>
    <row r="10840" spans="10:10" ht="14.25" x14ac:dyDescent="0.2">
      <c r="J10840" s="2"/>
    </row>
    <row r="10841" spans="10:10" ht="14.25" x14ac:dyDescent="0.2">
      <c r="J10841" s="2"/>
    </row>
    <row r="10842" spans="10:10" ht="14.25" x14ac:dyDescent="0.2">
      <c r="J10842" s="2"/>
    </row>
    <row r="10843" spans="10:10" ht="14.25" x14ac:dyDescent="0.2">
      <c r="J10843" s="2"/>
    </row>
    <row r="10844" spans="10:10" ht="14.25" x14ac:dyDescent="0.2">
      <c r="J10844" s="2"/>
    </row>
    <row r="10845" spans="10:10" ht="14.25" x14ac:dyDescent="0.2">
      <c r="J10845" s="2"/>
    </row>
    <row r="10846" spans="10:10" ht="14.25" x14ac:dyDescent="0.2">
      <c r="J10846" s="2"/>
    </row>
    <row r="10847" spans="10:10" ht="14.25" x14ac:dyDescent="0.2">
      <c r="J10847" s="2"/>
    </row>
    <row r="10848" spans="10:10" ht="14.25" x14ac:dyDescent="0.2">
      <c r="J10848" s="2"/>
    </row>
    <row r="10849" spans="10:10" ht="14.25" x14ac:dyDescent="0.2">
      <c r="J10849" s="2"/>
    </row>
    <row r="10850" spans="10:10" ht="14.25" x14ac:dyDescent="0.2">
      <c r="J10850" s="2"/>
    </row>
    <row r="10851" spans="10:10" ht="14.25" x14ac:dyDescent="0.2">
      <c r="J10851" s="2"/>
    </row>
    <row r="10852" spans="10:10" ht="14.25" x14ac:dyDescent="0.2">
      <c r="J10852" s="2"/>
    </row>
    <row r="10853" spans="10:10" ht="14.25" x14ac:dyDescent="0.2">
      <c r="J10853" s="2"/>
    </row>
    <row r="10854" spans="10:10" ht="14.25" x14ac:dyDescent="0.2">
      <c r="J10854" s="2"/>
    </row>
    <row r="10855" spans="10:10" ht="14.25" x14ac:dyDescent="0.2">
      <c r="J10855" s="2"/>
    </row>
    <row r="10856" spans="10:10" ht="14.25" x14ac:dyDescent="0.2">
      <c r="J10856" s="2"/>
    </row>
    <row r="10857" spans="10:10" ht="14.25" x14ac:dyDescent="0.2">
      <c r="J10857" s="2"/>
    </row>
    <row r="10858" spans="10:10" ht="14.25" x14ac:dyDescent="0.2">
      <c r="J10858" s="2"/>
    </row>
    <row r="10859" spans="10:10" ht="14.25" x14ac:dyDescent="0.2">
      <c r="J10859" s="2"/>
    </row>
    <row r="10860" spans="10:10" ht="14.25" x14ac:dyDescent="0.2">
      <c r="J10860" s="2"/>
    </row>
    <row r="10861" spans="10:10" ht="14.25" x14ac:dyDescent="0.2">
      <c r="J10861" s="2"/>
    </row>
    <row r="10862" spans="10:10" ht="14.25" x14ac:dyDescent="0.2">
      <c r="J10862" s="2"/>
    </row>
    <row r="10863" spans="10:10" ht="14.25" x14ac:dyDescent="0.2">
      <c r="J10863" s="2"/>
    </row>
    <row r="10864" spans="10:10" ht="14.25" x14ac:dyDescent="0.2">
      <c r="J10864" s="2"/>
    </row>
    <row r="10865" spans="10:10" ht="14.25" x14ac:dyDescent="0.2">
      <c r="J10865" s="2"/>
    </row>
    <row r="10866" spans="10:10" ht="14.25" x14ac:dyDescent="0.2">
      <c r="J10866" s="2"/>
    </row>
    <row r="10867" spans="10:10" ht="14.25" x14ac:dyDescent="0.2">
      <c r="J10867" s="2"/>
    </row>
    <row r="10868" spans="10:10" ht="14.25" x14ac:dyDescent="0.2">
      <c r="J10868" s="2"/>
    </row>
    <row r="10869" spans="10:10" ht="14.25" x14ac:dyDescent="0.2">
      <c r="J10869" s="2"/>
    </row>
    <row r="10870" spans="10:10" ht="14.25" x14ac:dyDescent="0.2">
      <c r="J10870" s="2"/>
    </row>
    <row r="10871" spans="10:10" ht="14.25" x14ac:dyDescent="0.2">
      <c r="J10871" s="2"/>
    </row>
    <row r="10872" spans="10:10" ht="14.25" x14ac:dyDescent="0.2">
      <c r="J10872" s="2"/>
    </row>
    <row r="10873" spans="10:10" ht="14.25" x14ac:dyDescent="0.2">
      <c r="J10873" s="2"/>
    </row>
    <row r="10874" spans="10:10" ht="14.25" x14ac:dyDescent="0.2">
      <c r="J10874" s="2"/>
    </row>
    <row r="10875" spans="10:10" ht="14.25" x14ac:dyDescent="0.2">
      <c r="J10875" s="2"/>
    </row>
    <row r="10876" spans="10:10" ht="14.25" x14ac:dyDescent="0.2">
      <c r="J10876" s="2"/>
    </row>
    <row r="10877" spans="10:10" ht="14.25" x14ac:dyDescent="0.2">
      <c r="J10877" s="2"/>
    </row>
    <row r="10878" spans="10:10" ht="14.25" x14ac:dyDescent="0.2">
      <c r="J10878" s="2"/>
    </row>
    <row r="10879" spans="10:10" ht="14.25" x14ac:dyDescent="0.2">
      <c r="J10879" s="2"/>
    </row>
    <row r="10880" spans="10:10" ht="14.25" x14ac:dyDescent="0.2">
      <c r="J10880" s="2"/>
    </row>
    <row r="10881" spans="10:10" ht="14.25" x14ac:dyDescent="0.2">
      <c r="J10881" s="2"/>
    </row>
    <row r="10882" spans="10:10" ht="14.25" x14ac:dyDescent="0.2">
      <c r="J10882" s="2"/>
    </row>
    <row r="10883" spans="10:10" ht="14.25" x14ac:dyDescent="0.2">
      <c r="J10883" s="2"/>
    </row>
    <row r="10884" spans="10:10" ht="14.25" x14ac:dyDescent="0.2">
      <c r="J10884" s="2"/>
    </row>
    <row r="10885" spans="10:10" ht="14.25" x14ac:dyDescent="0.2">
      <c r="J10885" s="2"/>
    </row>
    <row r="10886" spans="10:10" ht="14.25" x14ac:dyDescent="0.2">
      <c r="J10886" s="2"/>
    </row>
    <row r="10887" spans="10:10" ht="14.25" x14ac:dyDescent="0.2">
      <c r="J10887" s="2"/>
    </row>
    <row r="10888" spans="10:10" ht="14.25" x14ac:dyDescent="0.2">
      <c r="J10888" s="2"/>
    </row>
    <row r="10889" spans="10:10" ht="14.25" x14ac:dyDescent="0.2">
      <c r="J10889" s="2"/>
    </row>
    <row r="10890" spans="10:10" ht="14.25" x14ac:dyDescent="0.2">
      <c r="J10890" s="2"/>
    </row>
    <row r="10891" spans="10:10" ht="14.25" x14ac:dyDescent="0.2">
      <c r="J10891" s="2"/>
    </row>
    <row r="10892" spans="10:10" ht="14.25" x14ac:dyDescent="0.2">
      <c r="J10892" s="2"/>
    </row>
    <row r="10893" spans="10:10" ht="14.25" x14ac:dyDescent="0.2">
      <c r="J10893" s="2"/>
    </row>
    <row r="10894" spans="10:10" ht="14.25" x14ac:dyDescent="0.2">
      <c r="J10894" s="2"/>
    </row>
    <row r="10895" spans="10:10" ht="14.25" x14ac:dyDescent="0.2">
      <c r="J10895" s="2"/>
    </row>
    <row r="10896" spans="10:10" ht="14.25" x14ac:dyDescent="0.2">
      <c r="J10896" s="2"/>
    </row>
    <row r="10897" spans="10:10" ht="14.25" x14ac:dyDescent="0.2">
      <c r="J10897" s="2"/>
    </row>
    <row r="10898" spans="10:10" ht="14.25" x14ac:dyDescent="0.2">
      <c r="J10898" s="2"/>
    </row>
    <row r="10899" spans="10:10" ht="14.25" x14ac:dyDescent="0.2">
      <c r="J10899" s="2"/>
    </row>
    <row r="10900" spans="10:10" ht="14.25" x14ac:dyDescent="0.2">
      <c r="J10900" s="2"/>
    </row>
    <row r="10901" spans="10:10" ht="14.25" x14ac:dyDescent="0.2">
      <c r="J10901" s="2"/>
    </row>
    <row r="10902" spans="10:10" ht="14.25" x14ac:dyDescent="0.2">
      <c r="J10902" s="2"/>
    </row>
    <row r="10903" spans="10:10" ht="14.25" x14ac:dyDescent="0.2">
      <c r="J10903" s="2"/>
    </row>
    <row r="10904" spans="10:10" ht="14.25" x14ac:dyDescent="0.2">
      <c r="J10904" s="2"/>
    </row>
    <row r="10905" spans="10:10" ht="14.25" x14ac:dyDescent="0.2">
      <c r="J10905" s="2"/>
    </row>
    <row r="10906" spans="10:10" ht="14.25" x14ac:dyDescent="0.2">
      <c r="J10906" s="2"/>
    </row>
    <row r="10907" spans="10:10" ht="14.25" x14ac:dyDescent="0.2">
      <c r="J10907" s="2"/>
    </row>
    <row r="10908" spans="10:10" ht="14.25" x14ac:dyDescent="0.2">
      <c r="J10908" s="2"/>
    </row>
    <row r="10909" spans="10:10" ht="14.25" x14ac:dyDescent="0.2">
      <c r="J10909" s="2"/>
    </row>
    <row r="10910" spans="10:10" ht="14.25" x14ac:dyDescent="0.2">
      <c r="J10910" s="2"/>
    </row>
    <row r="10911" spans="10:10" ht="14.25" x14ac:dyDescent="0.2">
      <c r="J10911" s="2"/>
    </row>
    <row r="10912" spans="10:10" ht="14.25" x14ac:dyDescent="0.2">
      <c r="J10912" s="2"/>
    </row>
    <row r="10913" spans="10:10" ht="14.25" x14ac:dyDescent="0.2">
      <c r="J10913" s="2"/>
    </row>
    <row r="10914" spans="10:10" ht="14.25" x14ac:dyDescent="0.2">
      <c r="J10914" s="2"/>
    </row>
    <row r="10915" spans="10:10" ht="14.25" x14ac:dyDescent="0.2">
      <c r="J10915" s="2"/>
    </row>
    <row r="10916" spans="10:10" ht="14.25" x14ac:dyDescent="0.2">
      <c r="J10916" s="2"/>
    </row>
    <row r="10917" spans="10:10" ht="14.25" x14ac:dyDescent="0.2">
      <c r="J10917" s="2"/>
    </row>
    <row r="10918" spans="10:10" ht="14.25" x14ac:dyDescent="0.2">
      <c r="J10918" s="2"/>
    </row>
    <row r="10919" spans="10:10" ht="14.25" x14ac:dyDescent="0.2">
      <c r="J10919" s="2"/>
    </row>
    <row r="10920" spans="10:10" ht="14.25" x14ac:dyDescent="0.2">
      <c r="J10920" s="2"/>
    </row>
    <row r="10921" spans="10:10" ht="14.25" x14ac:dyDescent="0.2">
      <c r="J10921" s="2"/>
    </row>
    <row r="10922" spans="10:10" ht="14.25" x14ac:dyDescent="0.2">
      <c r="J10922" s="2"/>
    </row>
    <row r="10923" spans="10:10" ht="14.25" x14ac:dyDescent="0.2">
      <c r="J10923" s="2"/>
    </row>
    <row r="10924" spans="10:10" ht="14.25" x14ac:dyDescent="0.2">
      <c r="J10924" s="2"/>
    </row>
    <row r="10925" spans="10:10" ht="14.25" x14ac:dyDescent="0.2">
      <c r="J10925" s="2"/>
    </row>
    <row r="10926" spans="10:10" ht="14.25" x14ac:dyDescent="0.2">
      <c r="J10926" s="2"/>
    </row>
    <row r="10927" spans="10:10" ht="14.25" x14ac:dyDescent="0.2">
      <c r="J10927" s="2"/>
    </row>
    <row r="10928" spans="10:10" ht="14.25" x14ac:dyDescent="0.2">
      <c r="J10928" s="2"/>
    </row>
    <row r="10929" spans="10:10" ht="14.25" x14ac:dyDescent="0.2">
      <c r="J10929" s="2"/>
    </row>
    <row r="10930" spans="10:10" ht="14.25" x14ac:dyDescent="0.2">
      <c r="J10930" s="2"/>
    </row>
    <row r="10931" spans="10:10" ht="14.25" x14ac:dyDescent="0.2">
      <c r="J10931" s="2"/>
    </row>
    <row r="10932" spans="10:10" ht="14.25" x14ac:dyDescent="0.2">
      <c r="J10932" s="2"/>
    </row>
    <row r="10933" spans="10:10" ht="14.25" x14ac:dyDescent="0.2">
      <c r="J10933" s="2"/>
    </row>
    <row r="10934" spans="10:10" ht="14.25" x14ac:dyDescent="0.2">
      <c r="J10934" s="2"/>
    </row>
    <row r="10935" spans="10:10" ht="14.25" x14ac:dyDescent="0.2">
      <c r="J10935" s="2"/>
    </row>
    <row r="10936" spans="10:10" ht="14.25" x14ac:dyDescent="0.2">
      <c r="J10936" s="2"/>
    </row>
    <row r="10937" spans="10:10" ht="14.25" x14ac:dyDescent="0.2">
      <c r="J10937" s="2"/>
    </row>
    <row r="10938" spans="10:10" ht="14.25" x14ac:dyDescent="0.2">
      <c r="J10938" s="2"/>
    </row>
    <row r="10939" spans="10:10" ht="14.25" x14ac:dyDescent="0.2">
      <c r="J10939" s="2"/>
    </row>
    <row r="10940" spans="10:10" ht="14.25" x14ac:dyDescent="0.2">
      <c r="J10940" s="2"/>
    </row>
    <row r="10941" spans="10:10" ht="14.25" x14ac:dyDescent="0.2">
      <c r="J10941" s="2"/>
    </row>
    <row r="10942" spans="10:10" ht="14.25" x14ac:dyDescent="0.2">
      <c r="J10942" s="2"/>
    </row>
    <row r="10943" spans="10:10" ht="14.25" x14ac:dyDescent="0.2">
      <c r="J10943" s="2"/>
    </row>
    <row r="10944" spans="10:10" ht="14.25" x14ac:dyDescent="0.2">
      <c r="J10944" s="2"/>
    </row>
    <row r="10945" spans="10:10" ht="14.25" x14ac:dyDescent="0.2">
      <c r="J10945" s="2"/>
    </row>
    <row r="10946" spans="10:10" ht="14.25" x14ac:dyDescent="0.2">
      <c r="J10946" s="2"/>
    </row>
    <row r="10947" spans="10:10" ht="14.25" x14ac:dyDescent="0.2">
      <c r="J10947" s="2"/>
    </row>
    <row r="10948" spans="10:10" ht="14.25" x14ac:dyDescent="0.2">
      <c r="J10948" s="2"/>
    </row>
    <row r="10949" spans="10:10" ht="14.25" x14ac:dyDescent="0.2">
      <c r="J10949" s="2"/>
    </row>
    <row r="10950" spans="10:10" ht="14.25" x14ac:dyDescent="0.2">
      <c r="J10950" s="2"/>
    </row>
    <row r="10951" spans="10:10" ht="14.25" x14ac:dyDescent="0.2">
      <c r="J10951" s="2"/>
    </row>
    <row r="10952" spans="10:10" ht="14.25" x14ac:dyDescent="0.2">
      <c r="J10952" s="2"/>
    </row>
    <row r="10953" spans="10:10" ht="14.25" x14ac:dyDescent="0.2">
      <c r="J10953" s="2"/>
    </row>
    <row r="10954" spans="10:10" ht="14.25" x14ac:dyDescent="0.2">
      <c r="J10954" s="2"/>
    </row>
    <row r="10955" spans="10:10" ht="14.25" x14ac:dyDescent="0.2">
      <c r="J10955" s="2"/>
    </row>
    <row r="10956" spans="10:10" ht="14.25" x14ac:dyDescent="0.2">
      <c r="J10956" s="2"/>
    </row>
    <row r="10957" spans="10:10" ht="14.25" x14ac:dyDescent="0.2">
      <c r="J10957" s="2"/>
    </row>
    <row r="10958" spans="10:10" ht="14.25" x14ac:dyDescent="0.2">
      <c r="J10958" s="2"/>
    </row>
    <row r="10959" spans="10:10" ht="14.25" x14ac:dyDescent="0.2">
      <c r="J10959" s="2"/>
    </row>
    <row r="10960" spans="10:10" ht="14.25" x14ac:dyDescent="0.2">
      <c r="J10960" s="2"/>
    </row>
    <row r="10961" spans="10:10" ht="14.25" x14ac:dyDescent="0.2">
      <c r="J10961" s="2"/>
    </row>
    <row r="10962" spans="10:10" ht="14.25" x14ac:dyDescent="0.2">
      <c r="J10962" s="2"/>
    </row>
    <row r="10963" spans="10:10" ht="14.25" x14ac:dyDescent="0.2">
      <c r="J10963" s="2"/>
    </row>
    <row r="10964" spans="10:10" ht="14.25" x14ac:dyDescent="0.2">
      <c r="J10964" s="2"/>
    </row>
    <row r="10965" spans="10:10" ht="14.25" x14ac:dyDescent="0.2">
      <c r="J10965" s="2"/>
    </row>
    <row r="10966" spans="10:10" ht="14.25" x14ac:dyDescent="0.2">
      <c r="J10966" s="2"/>
    </row>
    <row r="10967" spans="10:10" ht="14.25" x14ac:dyDescent="0.2">
      <c r="J10967" s="2"/>
    </row>
    <row r="10968" spans="10:10" ht="14.25" x14ac:dyDescent="0.2">
      <c r="J10968" s="2"/>
    </row>
    <row r="10969" spans="10:10" ht="14.25" x14ac:dyDescent="0.2">
      <c r="J10969" s="2"/>
    </row>
    <row r="10970" spans="10:10" ht="14.25" x14ac:dyDescent="0.2">
      <c r="J10970" s="2"/>
    </row>
    <row r="10971" spans="10:10" ht="14.25" x14ac:dyDescent="0.2">
      <c r="J10971" s="2"/>
    </row>
    <row r="10972" spans="10:10" ht="14.25" x14ac:dyDescent="0.2">
      <c r="J10972" s="2"/>
    </row>
    <row r="10973" spans="10:10" ht="14.25" x14ac:dyDescent="0.2">
      <c r="J10973" s="2"/>
    </row>
    <row r="10974" spans="10:10" ht="14.25" x14ac:dyDescent="0.2">
      <c r="J10974" s="2"/>
    </row>
    <row r="10975" spans="10:10" ht="14.25" x14ac:dyDescent="0.2">
      <c r="J10975" s="2"/>
    </row>
    <row r="10976" spans="10:10" ht="14.25" x14ac:dyDescent="0.2">
      <c r="J10976" s="2"/>
    </row>
    <row r="10977" spans="10:10" ht="14.25" x14ac:dyDescent="0.2">
      <c r="J10977" s="2"/>
    </row>
    <row r="10978" spans="10:10" ht="14.25" x14ac:dyDescent="0.2">
      <c r="J10978" s="2"/>
    </row>
    <row r="10979" spans="10:10" ht="14.25" x14ac:dyDescent="0.2">
      <c r="J10979" s="2"/>
    </row>
    <row r="10980" spans="10:10" ht="14.25" x14ac:dyDescent="0.2">
      <c r="J10980" s="2"/>
    </row>
    <row r="10981" spans="10:10" ht="14.25" x14ac:dyDescent="0.2">
      <c r="J10981" s="2"/>
    </row>
    <row r="10982" spans="10:10" ht="14.25" x14ac:dyDescent="0.2">
      <c r="J10982" s="2"/>
    </row>
    <row r="10983" spans="10:10" ht="14.25" x14ac:dyDescent="0.2">
      <c r="J10983" s="2"/>
    </row>
    <row r="10984" spans="10:10" ht="14.25" x14ac:dyDescent="0.2">
      <c r="J10984" s="2"/>
    </row>
    <row r="10985" spans="10:10" ht="14.25" x14ac:dyDescent="0.2">
      <c r="J10985" s="2"/>
    </row>
    <row r="10986" spans="10:10" ht="14.25" x14ac:dyDescent="0.2">
      <c r="J10986" s="2"/>
    </row>
    <row r="10987" spans="10:10" ht="14.25" x14ac:dyDescent="0.2">
      <c r="J10987" s="2"/>
    </row>
    <row r="10988" spans="10:10" ht="14.25" x14ac:dyDescent="0.2">
      <c r="J10988" s="2"/>
    </row>
    <row r="10989" spans="10:10" ht="14.25" x14ac:dyDescent="0.2">
      <c r="J10989" s="2"/>
    </row>
    <row r="10990" spans="10:10" ht="14.25" x14ac:dyDescent="0.2">
      <c r="J10990" s="2"/>
    </row>
    <row r="10991" spans="10:10" ht="14.25" x14ac:dyDescent="0.2">
      <c r="J10991" s="2"/>
    </row>
    <row r="10992" spans="10:10" ht="14.25" x14ac:dyDescent="0.2">
      <c r="J10992" s="2"/>
    </row>
    <row r="10993" spans="10:10" ht="14.25" x14ac:dyDescent="0.2">
      <c r="J10993" s="2"/>
    </row>
    <row r="10994" spans="10:10" ht="14.25" x14ac:dyDescent="0.2">
      <c r="J10994" s="2"/>
    </row>
    <row r="10995" spans="10:10" ht="14.25" x14ac:dyDescent="0.2">
      <c r="J10995" s="2"/>
    </row>
    <row r="10996" spans="10:10" ht="14.25" x14ac:dyDescent="0.2">
      <c r="J10996" s="2"/>
    </row>
    <row r="10997" spans="10:10" ht="14.25" x14ac:dyDescent="0.2">
      <c r="J10997" s="2"/>
    </row>
    <row r="10998" spans="10:10" ht="14.25" x14ac:dyDescent="0.2">
      <c r="J10998" s="2"/>
    </row>
    <row r="10999" spans="10:10" ht="14.25" x14ac:dyDescent="0.2">
      <c r="J10999" s="2"/>
    </row>
    <row r="11000" spans="10:10" ht="14.25" x14ac:dyDescent="0.2">
      <c r="J11000" s="2"/>
    </row>
    <row r="11001" spans="10:10" ht="14.25" x14ac:dyDescent="0.2">
      <c r="J11001" s="2"/>
    </row>
    <row r="11002" spans="10:10" ht="14.25" x14ac:dyDescent="0.2">
      <c r="J11002" s="2"/>
    </row>
    <row r="11003" spans="10:10" ht="14.25" x14ac:dyDescent="0.2">
      <c r="J11003" s="2"/>
    </row>
    <row r="11004" spans="10:10" ht="14.25" x14ac:dyDescent="0.2">
      <c r="J11004" s="2"/>
    </row>
    <row r="11005" spans="10:10" ht="14.25" x14ac:dyDescent="0.2">
      <c r="J11005" s="2"/>
    </row>
    <row r="11006" spans="10:10" ht="14.25" x14ac:dyDescent="0.2">
      <c r="J11006" s="2"/>
    </row>
    <row r="11007" spans="10:10" ht="14.25" x14ac:dyDescent="0.2">
      <c r="J11007" s="2"/>
    </row>
    <row r="11008" spans="10:10" ht="14.25" x14ac:dyDescent="0.2">
      <c r="J11008" s="2"/>
    </row>
    <row r="11009" spans="10:10" ht="14.25" x14ac:dyDescent="0.2">
      <c r="J11009" s="2"/>
    </row>
    <row r="11010" spans="10:10" ht="14.25" x14ac:dyDescent="0.2">
      <c r="J11010" s="2"/>
    </row>
    <row r="11011" spans="10:10" ht="14.25" x14ac:dyDescent="0.2">
      <c r="J11011" s="2"/>
    </row>
    <row r="11012" spans="10:10" ht="14.25" x14ac:dyDescent="0.2">
      <c r="J11012" s="2"/>
    </row>
    <row r="11013" spans="10:10" ht="14.25" x14ac:dyDescent="0.2">
      <c r="J11013" s="2"/>
    </row>
    <row r="11014" spans="10:10" ht="14.25" x14ac:dyDescent="0.2">
      <c r="J11014" s="2"/>
    </row>
    <row r="11015" spans="10:10" ht="14.25" x14ac:dyDescent="0.2">
      <c r="J11015" s="2"/>
    </row>
    <row r="11016" spans="10:10" ht="14.25" x14ac:dyDescent="0.2">
      <c r="J11016" s="2"/>
    </row>
    <row r="11017" spans="10:10" ht="14.25" x14ac:dyDescent="0.2">
      <c r="J11017" s="2"/>
    </row>
    <row r="11018" spans="10:10" ht="14.25" x14ac:dyDescent="0.2">
      <c r="J11018" s="2"/>
    </row>
    <row r="11019" spans="10:10" ht="14.25" x14ac:dyDescent="0.2">
      <c r="J11019" s="2"/>
    </row>
    <row r="11020" spans="10:10" ht="14.25" x14ac:dyDescent="0.2">
      <c r="J11020" s="2"/>
    </row>
    <row r="11021" spans="10:10" ht="14.25" x14ac:dyDescent="0.2">
      <c r="J11021" s="2"/>
    </row>
    <row r="11022" spans="10:10" ht="14.25" x14ac:dyDescent="0.2">
      <c r="J11022" s="2"/>
    </row>
    <row r="11023" spans="10:10" ht="14.25" x14ac:dyDescent="0.2">
      <c r="J11023" s="2"/>
    </row>
    <row r="11024" spans="10:10" ht="14.25" x14ac:dyDescent="0.2">
      <c r="J11024" s="2"/>
    </row>
    <row r="11025" spans="10:10" ht="14.25" x14ac:dyDescent="0.2">
      <c r="J11025" s="2"/>
    </row>
    <row r="11026" spans="10:10" ht="14.25" x14ac:dyDescent="0.2">
      <c r="J11026" s="2"/>
    </row>
    <row r="11027" spans="10:10" ht="14.25" x14ac:dyDescent="0.2">
      <c r="J11027" s="2"/>
    </row>
    <row r="11028" spans="10:10" ht="14.25" x14ac:dyDescent="0.2">
      <c r="J11028" s="2"/>
    </row>
    <row r="11029" spans="10:10" ht="14.25" x14ac:dyDescent="0.2">
      <c r="J11029" s="2"/>
    </row>
    <row r="11030" spans="10:10" ht="14.25" x14ac:dyDescent="0.2">
      <c r="J11030" s="2"/>
    </row>
    <row r="11031" spans="10:10" ht="14.25" x14ac:dyDescent="0.2">
      <c r="J11031" s="2"/>
    </row>
    <row r="11032" spans="10:10" ht="14.25" x14ac:dyDescent="0.2">
      <c r="J11032" s="2"/>
    </row>
    <row r="11033" spans="10:10" ht="14.25" x14ac:dyDescent="0.2">
      <c r="J11033" s="2"/>
    </row>
    <row r="11034" spans="10:10" ht="14.25" x14ac:dyDescent="0.2">
      <c r="J11034" s="2"/>
    </row>
    <row r="11035" spans="10:10" ht="14.25" x14ac:dyDescent="0.2">
      <c r="J11035" s="2"/>
    </row>
    <row r="11036" spans="10:10" ht="14.25" x14ac:dyDescent="0.2">
      <c r="J11036" s="2"/>
    </row>
    <row r="11037" spans="10:10" ht="14.25" x14ac:dyDescent="0.2">
      <c r="J11037" s="2"/>
    </row>
    <row r="11038" spans="10:10" ht="14.25" x14ac:dyDescent="0.2">
      <c r="J11038" s="2"/>
    </row>
    <row r="11039" spans="10:10" ht="14.25" x14ac:dyDescent="0.2">
      <c r="J11039" s="2"/>
    </row>
    <row r="11040" spans="10:10" ht="14.25" x14ac:dyDescent="0.2">
      <c r="J11040" s="2"/>
    </row>
    <row r="11041" spans="10:10" ht="14.25" x14ac:dyDescent="0.2">
      <c r="J11041" s="2"/>
    </row>
    <row r="11042" spans="10:10" ht="14.25" x14ac:dyDescent="0.2">
      <c r="J11042" s="2"/>
    </row>
    <row r="11043" spans="10:10" ht="14.25" x14ac:dyDescent="0.2">
      <c r="J11043" s="2"/>
    </row>
    <row r="11044" spans="10:10" ht="14.25" x14ac:dyDescent="0.2">
      <c r="J11044" s="2"/>
    </row>
    <row r="11045" spans="10:10" ht="14.25" x14ac:dyDescent="0.2">
      <c r="J11045" s="2"/>
    </row>
    <row r="11046" spans="10:10" ht="14.25" x14ac:dyDescent="0.2">
      <c r="J11046" s="2"/>
    </row>
    <row r="11047" spans="10:10" ht="14.25" x14ac:dyDescent="0.2">
      <c r="J11047" s="2"/>
    </row>
    <row r="11048" spans="10:10" ht="14.25" x14ac:dyDescent="0.2">
      <c r="J11048" s="2"/>
    </row>
    <row r="11049" spans="10:10" ht="14.25" x14ac:dyDescent="0.2">
      <c r="J11049" s="2"/>
    </row>
    <row r="11050" spans="10:10" ht="14.25" x14ac:dyDescent="0.2">
      <c r="J11050" s="2"/>
    </row>
    <row r="11051" spans="10:10" ht="14.25" x14ac:dyDescent="0.2">
      <c r="J11051" s="2"/>
    </row>
    <row r="11052" spans="10:10" ht="14.25" x14ac:dyDescent="0.2">
      <c r="J11052" s="2"/>
    </row>
    <row r="11053" spans="10:10" ht="14.25" x14ac:dyDescent="0.2">
      <c r="J11053" s="2"/>
    </row>
    <row r="11054" spans="10:10" ht="14.25" x14ac:dyDescent="0.2">
      <c r="J11054" s="2"/>
    </row>
    <row r="11055" spans="10:10" ht="14.25" x14ac:dyDescent="0.2">
      <c r="J11055" s="2"/>
    </row>
    <row r="11056" spans="10:10" ht="14.25" x14ac:dyDescent="0.2">
      <c r="J11056" s="2"/>
    </row>
    <row r="11057" spans="10:10" ht="14.25" x14ac:dyDescent="0.2">
      <c r="J11057" s="2"/>
    </row>
    <row r="11058" spans="10:10" ht="14.25" x14ac:dyDescent="0.2">
      <c r="J11058" s="2"/>
    </row>
    <row r="11059" spans="10:10" ht="14.25" x14ac:dyDescent="0.2">
      <c r="J11059" s="2"/>
    </row>
    <row r="11060" spans="10:10" ht="14.25" x14ac:dyDescent="0.2">
      <c r="J11060" s="2"/>
    </row>
    <row r="11061" spans="10:10" ht="14.25" x14ac:dyDescent="0.2">
      <c r="J11061" s="2"/>
    </row>
    <row r="11062" spans="10:10" ht="14.25" x14ac:dyDescent="0.2">
      <c r="J11062" s="2"/>
    </row>
    <row r="11063" spans="10:10" ht="14.25" x14ac:dyDescent="0.2">
      <c r="J11063" s="2"/>
    </row>
    <row r="11064" spans="10:10" ht="14.25" x14ac:dyDescent="0.2">
      <c r="J11064" s="2"/>
    </row>
    <row r="11065" spans="10:10" ht="14.25" x14ac:dyDescent="0.2">
      <c r="J11065" s="2"/>
    </row>
    <row r="11066" spans="10:10" ht="14.25" x14ac:dyDescent="0.2">
      <c r="J11066" s="2"/>
    </row>
    <row r="11067" spans="10:10" ht="14.25" x14ac:dyDescent="0.2">
      <c r="J11067" s="2"/>
    </row>
    <row r="11068" spans="10:10" ht="14.25" x14ac:dyDescent="0.2">
      <c r="J11068" s="2"/>
    </row>
    <row r="11069" spans="10:10" ht="14.25" x14ac:dyDescent="0.2">
      <c r="J11069" s="2"/>
    </row>
    <row r="11070" spans="10:10" ht="14.25" x14ac:dyDescent="0.2">
      <c r="J11070" s="2"/>
    </row>
    <row r="11071" spans="10:10" ht="14.25" x14ac:dyDescent="0.2">
      <c r="J11071" s="2"/>
    </row>
    <row r="11072" spans="10:10" ht="14.25" x14ac:dyDescent="0.2">
      <c r="J11072" s="2"/>
    </row>
    <row r="11073" spans="10:10" ht="14.25" x14ac:dyDescent="0.2">
      <c r="J11073" s="2"/>
    </row>
    <row r="11074" spans="10:10" ht="14.25" x14ac:dyDescent="0.2">
      <c r="J11074" s="2"/>
    </row>
    <row r="11075" spans="10:10" ht="14.25" x14ac:dyDescent="0.2">
      <c r="J11075" s="2"/>
    </row>
    <row r="11076" spans="10:10" ht="14.25" x14ac:dyDescent="0.2">
      <c r="J11076" s="2"/>
    </row>
    <row r="11077" spans="10:10" ht="14.25" x14ac:dyDescent="0.2">
      <c r="J11077" s="2"/>
    </row>
    <row r="11078" spans="10:10" ht="14.25" x14ac:dyDescent="0.2">
      <c r="J11078" s="2"/>
    </row>
    <row r="11079" spans="10:10" ht="14.25" x14ac:dyDescent="0.2">
      <c r="J11079" s="2"/>
    </row>
    <row r="11080" spans="10:10" ht="14.25" x14ac:dyDescent="0.2">
      <c r="J11080" s="2"/>
    </row>
    <row r="11081" spans="10:10" ht="14.25" x14ac:dyDescent="0.2">
      <c r="J11081" s="2"/>
    </row>
    <row r="11082" spans="10:10" ht="14.25" x14ac:dyDescent="0.2">
      <c r="J11082" s="2"/>
    </row>
    <row r="11083" spans="10:10" ht="14.25" x14ac:dyDescent="0.2">
      <c r="J11083" s="2"/>
    </row>
    <row r="11084" spans="10:10" ht="14.25" x14ac:dyDescent="0.2">
      <c r="J11084" s="2"/>
    </row>
    <row r="11085" spans="10:10" ht="14.25" x14ac:dyDescent="0.2">
      <c r="J11085" s="2"/>
    </row>
    <row r="11086" spans="10:10" ht="14.25" x14ac:dyDescent="0.2">
      <c r="J11086" s="2"/>
    </row>
    <row r="11087" spans="10:10" ht="14.25" x14ac:dyDescent="0.2">
      <c r="J11087" s="2"/>
    </row>
    <row r="11088" spans="10:10" ht="14.25" x14ac:dyDescent="0.2">
      <c r="J11088" s="2"/>
    </row>
    <row r="11089" spans="10:10" ht="14.25" x14ac:dyDescent="0.2">
      <c r="J11089" s="2"/>
    </row>
    <row r="11090" spans="10:10" ht="14.25" x14ac:dyDescent="0.2">
      <c r="J11090" s="2"/>
    </row>
    <row r="11091" spans="10:10" ht="14.25" x14ac:dyDescent="0.2">
      <c r="J11091" s="2"/>
    </row>
    <row r="11092" spans="10:10" ht="14.25" x14ac:dyDescent="0.2">
      <c r="J11092" s="2"/>
    </row>
    <row r="11093" spans="10:10" ht="14.25" x14ac:dyDescent="0.2">
      <c r="J11093" s="2"/>
    </row>
    <row r="11094" spans="10:10" ht="14.25" x14ac:dyDescent="0.2">
      <c r="J11094" s="2"/>
    </row>
    <row r="11095" spans="10:10" ht="14.25" x14ac:dyDescent="0.2">
      <c r="J11095" s="2"/>
    </row>
    <row r="11096" spans="10:10" ht="14.25" x14ac:dyDescent="0.2">
      <c r="J11096" s="2"/>
    </row>
    <row r="11097" spans="10:10" ht="14.25" x14ac:dyDescent="0.2">
      <c r="J11097" s="2"/>
    </row>
    <row r="11098" spans="10:10" ht="14.25" x14ac:dyDescent="0.2">
      <c r="J11098" s="2"/>
    </row>
    <row r="11099" spans="10:10" ht="14.25" x14ac:dyDescent="0.2">
      <c r="J11099" s="2"/>
    </row>
    <row r="11100" spans="10:10" ht="14.25" x14ac:dyDescent="0.2">
      <c r="J11100" s="2"/>
    </row>
    <row r="11101" spans="10:10" ht="14.25" x14ac:dyDescent="0.2">
      <c r="J11101" s="2"/>
    </row>
    <row r="11102" spans="10:10" ht="14.25" x14ac:dyDescent="0.2">
      <c r="J11102" s="2"/>
    </row>
    <row r="11103" spans="10:10" ht="14.25" x14ac:dyDescent="0.2">
      <c r="J11103" s="2"/>
    </row>
    <row r="11104" spans="10:10" ht="14.25" x14ac:dyDescent="0.2">
      <c r="J11104" s="2"/>
    </row>
    <row r="11105" spans="10:10" ht="14.25" x14ac:dyDescent="0.2">
      <c r="J11105" s="2"/>
    </row>
    <row r="11106" spans="10:10" ht="14.25" x14ac:dyDescent="0.2">
      <c r="J11106" s="2"/>
    </row>
    <row r="11107" spans="10:10" ht="14.25" x14ac:dyDescent="0.2">
      <c r="J11107" s="2"/>
    </row>
    <row r="11108" spans="10:10" ht="14.25" x14ac:dyDescent="0.2">
      <c r="J11108" s="2"/>
    </row>
    <row r="11109" spans="10:10" ht="14.25" x14ac:dyDescent="0.2">
      <c r="J11109" s="2"/>
    </row>
    <row r="11110" spans="10:10" ht="14.25" x14ac:dyDescent="0.2">
      <c r="J11110" s="2"/>
    </row>
    <row r="11111" spans="10:10" ht="14.25" x14ac:dyDescent="0.2">
      <c r="J11111" s="2"/>
    </row>
    <row r="11112" spans="10:10" ht="14.25" x14ac:dyDescent="0.2">
      <c r="J11112" s="2"/>
    </row>
    <row r="11113" spans="10:10" ht="14.25" x14ac:dyDescent="0.2">
      <c r="J11113" s="2"/>
    </row>
    <row r="11114" spans="10:10" ht="14.25" x14ac:dyDescent="0.2">
      <c r="J11114" s="2"/>
    </row>
    <row r="11115" spans="10:10" ht="14.25" x14ac:dyDescent="0.2">
      <c r="J11115" s="2"/>
    </row>
    <row r="11116" spans="10:10" ht="14.25" x14ac:dyDescent="0.2">
      <c r="J11116" s="2"/>
    </row>
    <row r="11117" spans="10:10" ht="14.25" x14ac:dyDescent="0.2">
      <c r="J11117" s="2"/>
    </row>
    <row r="11118" spans="10:10" ht="14.25" x14ac:dyDescent="0.2">
      <c r="J11118" s="2"/>
    </row>
    <row r="11119" spans="10:10" ht="14.25" x14ac:dyDescent="0.2">
      <c r="J11119" s="2"/>
    </row>
    <row r="11120" spans="10:10" ht="14.25" x14ac:dyDescent="0.2">
      <c r="J11120" s="2"/>
    </row>
    <row r="11121" spans="10:10" ht="14.25" x14ac:dyDescent="0.2">
      <c r="J11121" s="2"/>
    </row>
    <row r="11122" spans="10:10" ht="14.25" x14ac:dyDescent="0.2">
      <c r="J11122" s="2"/>
    </row>
    <row r="11123" spans="10:10" ht="14.25" x14ac:dyDescent="0.2">
      <c r="J11123" s="2"/>
    </row>
    <row r="11124" spans="10:10" ht="14.25" x14ac:dyDescent="0.2">
      <c r="J11124" s="2"/>
    </row>
    <row r="11125" spans="10:10" ht="14.25" x14ac:dyDescent="0.2">
      <c r="J11125" s="2"/>
    </row>
    <row r="11126" spans="10:10" ht="14.25" x14ac:dyDescent="0.2">
      <c r="J11126" s="2"/>
    </row>
    <row r="11127" spans="10:10" ht="14.25" x14ac:dyDescent="0.2">
      <c r="J11127" s="2"/>
    </row>
    <row r="11128" spans="10:10" ht="14.25" x14ac:dyDescent="0.2">
      <c r="J11128" s="2"/>
    </row>
    <row r="11129" spans="10:10" ht="14.25" x14ac:dyDescent="0.2">
      <c r="J11129" s="2"/>
    </row>
    <row r="11130" spans="10:10" ht="14.25" x14ac:dyDescent="0.2">
      <c r="J11130" s="2"/>
    </row>
    <row r="11131" spans="10:10" ht="14.25" x14ac:dyDescent="0.2">
      <c r="J11131" s="2"/>
    </row>
    <row r="11132" spans="10:10" ht="14.25" x14ac:dyDescent="0.2">
      <c r="J11132" s="2"/>
    </row>
    <row r="11133" spans="10:10" ht="14.25" x14ac:dyDescent="0.2">
      <c r="J11133" s="2"/>
    </row>
    <row r="11134" spans="10:10" ht="14.25" x14ac:dyDescent="0.2">
      <c r="J11134" s="2"/>
    </row>
    <row r="11135" spans="10:10" ht="14.25" x14ac:dyDescent="0.2">
      <c r="J11135" s="2"/>
    </row>
    <row r="11136" spans="10:10" ht="14.25" x14ac:dyDescent="0.2">
      <c r="J11136" s="2"/>
    </row>
    <row r="11137" spans="10:10" ht="14.25" x14ac:dyDescent="0.2">
      <c r="J11137" s="2"/>
    </row>
    <row r="11138" spans="10:10" ht="14.25" x14ac:dyDescent="0.2">
      <c r="J11138" s="2"/>
    </row>
    <row r="11139" spans="10:10" ht="14.25" x14ac:dyDescent="0.2">
      <c r="J11139" s="2"/>
    </row>
    <row r="11140" spans="10:10" ht="14.25" x14ac:dyDescent="0.2">
      <c r="J11140" s="2"/>
    </row>
    <row r="11141" spans="10:10" ht="14.25" x14ac:dyDescent="0.2">
      <c r="J11141" s="2"/>
    </row>
    <row r="11142" spans="10:10" ht="14.25" x14ac:dyDescent="0.2">
      <c r="J11142" s="2"/>
    </row>
    <row r="11143" spans="10:10" ht="14.25" x14ac:dyDescent="0.2">
      <c r="J11143" s="2"/>
    </row>
    <row r="11144" spans="10:10" ht="14.25" x14ac:dyDescent="0.2">
      <c r="J11144" s="2"/>
    </row>
    <row r="11145" spans="10:10" ht="14.25" x14ac:dyDescent="0.2">
      <c r="J11145" s="2"/>
    </row>
    <row r="11146" spans="10:10" ht="14.25" x14ac:dyDescent="0.2">
      <c r="J11146" s="2"/>
    </row>
    <row r="11147" spans="10:10" ht="14.25" x14ac:dyDescent="0.2">
      <c r="J11147" s="2"/>
    </row>
    <row r="11148" spans="10:10" ht="14.25" x14ac:dyDescent="0.2">
      <c r="J11148" s="2"/>
    </row>
    <row r="11149" spans="10:10" ht="14.25" x14ac:dyDescent="0.2">
      <c r="J11149" s="2"/>
    </row>
    <row r="11150" spans="10:10" ht="14.25" x14ac:dyDescent="0.2">
      <c r="J11150" s="2"/>
    </row>
    <row r="11151" spans="10:10" ht="14.25" x14ac:dyDescent="0.2">
      <c r="J11151" s="2"/>
    </row>
    <row r="11152" spans="10:10" ht="14.25" x14ac:dyDescent="0.2">
      <c r="J11152" s="2"/>
    </row>
    <row r="11153" spans="10:10" ht="14.25" x14ac:dyDescent="0.2">
      <c r="J11153" s="2"/>
    </row>
    <row r="11154" spans="10:10" ht="14.25" x14ac:dyDescent="0.2">
      <c r="J11154" s="2"/>
    </row>
    <row r="11155" spans="10:10" ht="14.25" x14ac:dyDescent="0.2">
      <c r="J11155" s="2"/>
    </row>
    <row r="11156" spans="10:10" ht="14.25" x14ac:dyDescent="0.2">
      <c r="J11156" s="2"/>
    </row>
    <row r="11157" spans="10:10" ht="14.25" x14ac:dyDescent="0.2">
      <c r="J11157" s="2"/>
    </row>
    <row r="11158" spans="10:10" ht="14.25" x14ac:dyDescent="0.2">
      <c r="J11158" s="2"/>
    </row>
    <row r="11159" spans="10:10" ht="14.25" x14ac:dyDescent="0.2">
      <c r="J11159" s="2"/>
    </row>
    <row r="11160" spans="10:10" ht="14.25" x14ac:dyDescent="0.2">
      <c r="J11160" s="2"/>
    </row>
    <row r="11161" spans="10:10" ht="14.25" x14ac:dyDescent="0.2">
      <c r="J11161" s="2"/>
    </row>
    <row r="11162" spans="10:10" ht="14.25" x14ac:dyDescent="0.2">
      <c r="J11162" s="2"/>
    </row>
    <row r="11163" spans="10:10" ht="14.25" x14ac:dyDescent="0.2">
      <c r="J11163" s="2"/>
    </row>
    <row r="11164" spans="10:10" ht="14.25" x14ac:dyDescent="0.2">
      <c r="J11164" s="2"/>
    </row>
    <row r="11165" spans="10:10" ht="14.25" x14ac:dyDescent="0.2">
      <c r="J11165" s="2"/>
    </row>
    <row r="11166" spans="10:10" ht="14.25" x14ac:dyDescent="0.2">
      <c r="J11166" s="2"/>
    </row>
    <row r="11167" spans="10:10" ht="14.25" x14ac:dyDescent="0.2">
      <c r="J11167" s="2"/>
    </row>
    <row r="11168" spans="10:10" ht="14.25" x14ac:dyDescent="0.2">
      <c r="J11168" s="2"/>
    </row>
    <row r="11169" spans="10:10" ht="14.25" x14ac:dyDescent="0.2">
      <c r="J11169" s="2"/>
    </row>
    <row r="11170" spans="10:10" ht="14.25" x14ac:dyDescent="0.2">
      <c r="J11170" s="2"/>
    </row>
    <row r="11171" spans="10:10" ht="14.25" x14ac:dyDescent="0.2">
      <c r="J11171" s="2"/>
    </row>
    <row r="11172" spans="10:10" ht="14.25" x14ac:dyDescent="0.2">
      <c r="J11172" s="2"/>
    </row>
    <row r="11173" spans="10:10" ht="14.25" x14ac:dyDescent="0.2">
      <c r="J11173" s="2"/>
    </row>
    <row r="11174" spans="10:10" ht="14.25" x14ac:dyDescent="0.2">
      <c r="J11174" s="2"/>
    </row>
    <row r="11175" spans="10:10" ht="14.25" x14ac:dyDescent="0.2">
      <c r="J11175" s="2"/>
    </row>
    <row r="11176" spans="10:10" ht="14.25" x14ac:dyDescent="0.2">
      <c r="J11176" s="2"/>
    </row>
    <row r="11177" spans="10:10" ht="14.25" x14ac:dyDescent="0.2">
      <c r="J11177" s="2"/>
    </row>
    <row r="11178" spans="10:10" ht="14.25" x14ac:dyDescent="0.2">
      <c r="J11178" s="2"/>
    </row>
    <row r="11179" spans="10:10" ht="14.25" x14ac:dyDescent="0.2">
      <c r="J11179" s="2"/>
    </row>
    <row r="11180" spans="10:10" ht="14.25" x14ac:dyDescent="0.2">
      <c r="J11180" s="2"/>
    </row>
    <row r="11181" spans="10:10" ht="14.25" x14ac:dyDescent="0.2">
      <c r="J11181" s="2"/>
    </row>
    <row r="11182" spans="10:10" ht="14.25" x14ac:dyDescent="0.2">
      <c r="J11182" s="2"/>
    </row>
    <row r="11183" spans="10:10" ht="14.25" x14ac:dyDescent="0.2">
      <c r="J11183" s="2"/>
    </row>
    <row r="11184" spans="10:10" ht="14.25" x14ac:dyDescent="0.2">
      <c r="J11184" s="2"/>
    </row>
    <row r="11185" spans="10:10" ht="14.25" x14ac:dyDescent="0.2">
      <c r="J11185" s="2"/>
    </row>
    <row r="11186" spans="10:10" ht="14.25" x14ac:dyDescent="0.2">
      <c r="J11186" s="2"/>
    </row>
    <row r="11187" spans="10:10" ht="14.25" x14ac:dyDescent="0.2">
      <c r="J11187" s="2"/>
    </row>
    <row r="11188" spans="10:10" ht="14.25" x14ac:dyDescent="0.2">
      <c r="J11188" s="2"/>
    </row>
    <row r="11189" spans="10:10" ht="14.25" x14ac:dyDescent="0.2">
      <c r="J11189" s="2"/>
    </row>
    <row r="11190" spans="10:10" ht="14.25" x14ac:dyDescent="0.2">
      <c r="J11190" s="2"/>
    </row>
    <row r="11191" spans="10:10" ht="14.25" x14ac:dyDescent="0.2">
      <c r="J11191" s="2"/>
    </row>
    <row r="11192" spans="10:10" ht="14.25" x14ac:dyDescent="0.2">
      <c r="J11192" s="2"/>
    </row>
    <row r="11193" spans="10:10" ht="14.25" x14ac:dyDescent="0.2">
      <c r="J11193" s="2"/>
    </row>
    <row r="11194" spans="10:10" ht="14.25" x14ac:dyDescent="0.2">
      <c r="J11194" s="2"/>
    </row>
    <row r="11195" spans="10:10" ht="14.25" x14ac:dyDescent="0.2">
      <c r="J11195" s="2"/>
    </row>
    <row r="11196" spans="10:10" ht="14.25" x14ac:dyDescent="0.2">
      <c r="J11196" s="2"/>
    </row>
    <row r="11197" spans="10:10" ht="14.25" x14ac:dyDescent="0.2">
      <c r="J11197" s="2"/>
    </row>
    <row r="11198" spans="10:10" ht="14.25" x14ac:dyDescent="0.2">
      <c r="J11198" s="2"/>
    </row>
    <row r="11199" spans="10:10" ht="14.25" x14ac:dyDescent="0.2">
      <c r="J11199" s="2"/>
    </row>
    <row r="11200" spans="10:10" ht="14.25" x14ac:dyDescent="0.2">
      <c r="J11200" s="2"/>
    </row>
    <row r="11201" spans="10:10" ht="14.25" x14ac:dyDescent="0.2">
      <c r="J11201" s="2"/>
    </row>
    <row r="11202" spans="10:10" ht="14.25" x14ac:dyDescent="0.2">
      <c r="J11202" s="2"/>
    </row>
    <row r="11203" spans="10:10" ht="14.25" x14ac:dyDescent="0.2">
      <c r="J11203" s="2"/>
    </row>
    <row r="11204" spans="10:10" ht="14.25" x14ac:dyDescent="0.2">
      <c r="J11204" s="2"/>
    </row>
    <row r="11205" spans="10:10" ht="14.25" x14ac:dyDescent="0.2">
      <c r="J11205" s="2"/>
    </row>
    <row r="11206" spans="10:10" ht="14.25" x14ac:dyDescent="0.2">
      <c r="J11206" s="2"/>
    </row>
    <row r="11207" spans="10:10" ht="14.25" x14ac:dyDescent="0.2">
      <c r="J11207" s="2"/>
    </row>
    <row r="11208" spans="10:10" ht="14.25" x14ac:dyDescent="0.2">
      <c r="J11208" s="2"/>
    </row>
    <row r="11209" spans="10:10" ht="14.25" x14ac:dyDescent="0.2">
      <c r="J11209" s="2"/>
    </row>
    <row r="11210" spans="10:10" ht="14.25" x14ac:dyDescent="0.2">
      <c r="J11210" s="2"/>
    </row>
    <row r="11211" spans="10:10" ht="14.25" x14ac:dyDescent="0.2">
      <c r="J11211" s="2"/>
    </row>
    <row r="11212" spans="10:10" ht="14.25" x14ac:dyDescent="0.2">
      <c r="J11212" s="2"/>
    </row>
    <row r="11213" spans="10:10" ht="14.25" x14ac:dyDescent="0.2">
      <c r="J11213" s="2"/>
    </row>
    <row r="11214" spans="10:10" ht="14.25" x14ac:dyDescent="0.2">
      <c r="J11214" s="2"/>
    </row>
    <row r="11215" spans="10:10" ht="14.25" x14ac:dyDescent="0.2">
      <c r="J11215" s="2"/>
    </row>
    <row r="11216" spans="10:10" ht="14.25" x14ac:dyDescent="0.2">
      <c r="J11216" s="2"/>
    </row>
    <row r="11217" spans="10:10" ht="14.25" x14ac:dyDescent="0.2">
      <c r="J11217" s="2"/>
    </row>
    <row r="11218" spans="10:10" ht="14.25" x14ac:dyDescent="0.2">
      <c r="J11218" s="2"/>
    </row>
    <row r="11219" spans="10:10" ht="14.25" x14ac:dyDescent="0.2">
      <c r="J11219" s="2"/>
    </row>
    <row r="11220" spans="10:10" ht="14.25" x14ac:dyDescent="0.2">
      <c r="J11220" s="2"/>
    </row>
    <row r="11221" spans="10:10" ht="14.25" x14ac:dyDescent="0.2">
      <c r="J11221" s="2"/>
    </row>
    <row r="11222" spans="10:10" ht="14.25" x14ac:dyDescent="0.2">
      <c r="J11222" s="2"/>
    </row>
    <row r="11223" spans="10:10" ht="14.25" x14ac:dyDescent="0.2">
      <c r="J11223" s="2"/>
    </row>
    <row r="11224" spans="10:10" ht="14.25" x14ac:dyDescent="0.2">
      <c r="J11224" s="2"/>
    </row>
    <row r="11225" spans="10:10" ht="14.25" x14ac:dyDescent="0.2">
      <c r="J11225" s="2"/>
    </row>
    <row r="11226" spans="10:10" ht="14.25" x14ac:dyDescent="0.2">
      <c r="J11226" s="2"/>
    </row>
    <row r="11227" spans="10:10" ht="14.25" x14ac:dyDescent="0.2">
      <c r="J11227" s="2"/>
    </row>
    <row r="11228" spans="10:10" ht="14.25" x14ac:dyDescent="0.2">
      <c r="J11228" s="2"/>
    </row>
    <row r="11229" spans="10:10" ht="14.25" x14ac:dyDescent="0.2">
      <c r="J11229" s="2"/>
    </row>
    <row r="11230" spans="10:10" ht="14.25" x14ac:dyDescent="0.2">
      <c r="J11230" s="2"/>
    </row>
    <row r="11231" spans="10:10" ht="14.25" x14ac:dyDescent="0.2">
      <c r="J11231" s="2"/>
    </row>
    <row r="11232" spans="10:10" ht="14.25" x14ac:dyDescent="0.2">
      <c r="J11232" s="2"/>
    </row>
    <row r="11233" spans="10:10" ht="14.25" x14ac:dyDescent="0.2">
      <c r="J11233" s="2"/>
    </row>
    <row r="11234" spans="10:10" ht="14.25" x14ac:dyDescent="0.2">
      <c r="J11234" s="2"/>
    </row>
    <row r="11235" spans="10:10" ht="14.25" x14ac:dyDescent="0.2">
      <c r="J11235" s="2"/>
    </row>
    <row r="11236" spans="10:10" ht="14.25" x14ac:dyDescent="0.2">
      <c r="J11236" s="2"/>
    </row>
    <row r="11237" spans="10:10" ht="14.25" x14ac:dyDescent="0.2">
      <c r="J11237" s="2"/>
    </row>
    <row r="11238" spans="10:10" ht="14.25" x14ac:dyDescent="0.2">
      <c r="J11238" s="2"/>
    </row>
    <row r="11239" spans="10:10" ht="14.25" x14ac:dyDescent="0.2">
      <c r="J11239" s="2"/>
    </row>
    <row r="11240" spans="10:10" ht="14.25" x14ac:dyDescent="0.2">
      <c r="J11240" s="2"/>
    </row>
    <row r="11241" spans="10:10" ht="14.25" x14ac:dyDescent="0.2">
      <c r="J11241" s="2"/>
    </row>
    <row r="11242" spans="10:10" ht="14.25" x14ac:dyDescent="0.2">
      <c r="J11242" s="2"/>
    </row>
    <row r="11243" spans="10:10" ht="14.25" x14ac:dyDescent="0.2">
      <c r="J11243" s="2"/>
    </row>
    <row r="11244" spans="10:10" ht="14.25" x14ac:dyDescent="0.2">
      <c r="J11244" s="2"/>
    </row>
    <row r="11245" spans="10:10" ht="14.25" x14ac:dyDescent="0.2">
      <c r="J11245" s="2"/>
    </row>
    <row r="11246" spans="10:10" ht="14.25" x14ac:dyDescent="0.2">
      <c r="J11246" s="2"/>
    </row>
    <row r="11247" spans="10:10" ht="14.25" x14ac:dyDescent="0.2">
      <c r="J11247" s="2"/>
    </row>
    <row r="11248" spans="10:10" ht="14.25" x14ac:dyDescent="0.2">
      <c r="J11248" s="2"/>
    </row>
    <row r="11249" spans="10:10" ht="14.25" x14ac:dyDescent="0.2">
      <c r="J11249" s="2"/>
    </row>
    <row r="11250" spans="10:10" ht="14.25" x14ac:dyDescent="0.2">
      <c r="J11250" s="2"/>
    </row>
    <row r="11251" spans="10:10" ht="14.25" x14ac:dyDescent="0.2">
      <c r="J11251" s="2"/>
    </row>
    <row r="11252" spans="10:10" ht="14.25" x14ac:dyDescent="0.2">
      <c r="J11252" s="2"/>
    </row>
    <row r="11253" spans="10:10" ht="14.25" x14ac:dyDescent="0.2">
      <c r="J11253" s="2"/>
    </row>
    <row r="11254" spans="10:10" ht="14.25" x14ac:dyDescent="0.2">
      <c r="J11254" s="2"/>
    </row>
    <row r="11255" spans="10:10" ht="14.25" x14ac:dyDescent="0.2">
      <c r="J11255" s="2"/>
    </row>
    <row r="11256" spans="10:10" ht="14.25" x14ac:dyDescent="0.2">
      <c r="J11256" s="2"/>
    </row>
    <row r="11257" spans="10:10" ht="14.25" x14ac:dyDescent="0.2">
      <c r="J11257" s="2"/>
    </row>
    <row r="11258" spans="10:10" ht="14.25" x14ac:dyDescent="0.2">
      <c r="J11258" s="2"/>
    </row>
    <row r="11259" spans="10:10" ht="14.25" x14ac:dyDescent="0.2">
      <c r="J11259" s="2"/>
    </row>
    <row r="11260" spans="10:10" ht="14.25" x14ac:dyDescent="0.2">
      <c r="J11260" s="2"/>
    </row>
    <row r="11261" spans="10:10" ht="14.25" x14ac:dyDescent="0.2">
      <c r="J11261" s="2"/>
    </row>
    <row r="11262" spans="10:10" ht="14.25" x14ac:dyDescent="0.2">
      <c r="J11262" s="2"/>
    </row>
    <row r="11263" spans="10:10" ht="14.25" x14ac:dyDescent="0.2">
      <c r="J11263" s="2"/>
    </row>
    <row r="11264" spans="10:10" ht="14.25" x14ac:dyDescent="0.2">
      <c r="J11264" s="2"/>
    </row>
    <row r="11265" spans="10:10" ht="14.25" x14ac:dyDescent="0.2">
      <c r="J11265" s="2"/>
    </row>
    <row r="11266" spans="10:10" ht="14.25" x14ac:dyDescent="0.2">
      <c r="J11266" s="2"/>
    </row>
    <row r="11267" spans="10:10" ht="14.25" x14ac:dyDescent="0.2">
      <c r="J11267" s="2"/>
    </row>
    <row r="11268" spans="10:10" ht="14.25" x14ac:dyDescent="0.2">
      <c r="J11268" s="2"/>
    </row>
    <row r="11269" spans="10:10" ht="14.25" x14ac:dyDescent="0.2">
      <c r="J11269" s="2"/>
    </row>
    <row r="11270" spans="10:10" ht="14.25" x14ac:dyDescent="0.2">
      <c r="J11270" s="2"/>
    </row>
    <row r="11271" spans="10:10" ht="14.25" x14ac:dyDescent="0.2">
      <c r="J11271" s="2"/>
    </row>
    <row r="11272" spans="10:10" ht="14.25" x14ac:dyDescent="0.2">
      <c r="J11272" s="2"/>
    </row>
    <row r="11273" spans="10:10" ht="14.25" x14ac:dyDescent="0.2">
      <c r="J11273" s="2"/>
    </row>
    <row r="11274" spans="10:10" ht="14.25" x14ac:dyDescent="0.2">
      <c r="J11274" s="2"/>
    </row>
    <row r="11275" spans="10:10" ht="14.25" x14ac:dyDescent="0.2">
      <c r="J11275" s="2"/>
    </row>
    <row r="11276" spans="10:10" ht="14.25" x14ac:dyDescent="0.2">
      <c r="J11276" s="2"/>
    </row>
    <row r="11277" spans="10:10" ht="14.25" x14ac:dyDescent="0.2">
      <c r="J11277" s="2"/>
    </row>
    <row r="11278" spans="10:10" ht="14.25" x14ac:dyDescent="0.2">
      <c r="J11278" s="2"/>
    </row>
    <row r="11279" spans="10:10" ht="14.25" x14ac:dyDescent="0.2">
      <c r="J11279" s="2"/>
    </row>
    <row r="11280" spans="10:10" ht="14.25" x14ac:dyDescent="0.2">
      <c r="J11280" s="2"/>
    </row>
    <row r="11281" spans="10:10" ht="14.25" x14ac:dyDescent="0.2">
      <c r="J11281" s="2"/>
    </row>
    <row r="11282" spans="10:10" ht="14.25" x14ac:dyDescent="0.2">
      <c r="J11282" s="2"/>
    </row>
    <row r="11283" spans="10:10" ht="14.25" x14ac:dyDescent="0.2">
      <c r="J11283" s="2"/>
    </row>
    <row r="11284" spans="10:10" ht="14.25" x14ac:dyDescent="0.2">
      <c r="J11284" s="2"/>
    </row>
    <row r="11285" spans="10:10" ht="14.25" x14ac:dyDescent="0.2">
      <c r="J11285" s="2"/>
    </row>
    <row r="11286" spans="10:10" ht="14.25" x14ac:dyDescent="0.2">
      <c r="J11286" s="2"/>
    </row>
    <row r="11287" spans="10:10" ht="14.25" x14ac:dyDescent="0.2">
      <c r="J11287" s="2"/>
    </row>
    <row r="11288" spans="10:10" ht="14.25" x14ac:dyDescent="0.2">
      <c r="J11288" s="2"/>
    </row>
    <row r="11289" spans="10:10" ht="14.25" x14ac:dyDescent="0.2">
      <c r="J11289" s="2"/>
    </row>
    <row r="11290" spans="10:10" ht="14.25" x14ac:dyDescent="0.2">
      <c r="J11290" s="2"/>
    </row>
    <row r="11291" spans="10:10" ht="14.25" x14ac:dyDescent="0.2">
      <c r="J11291" s="2"/>
    </row>
    <row r="11292" spans="10:10" ht="14.25" x14ac:dyDescent="0.2">
      <c r="J11292" s="2"/>
    </row>
    <row r="11293" spans="10:10" ht="14.25" x14ac:dyDescent="0.2">
      <c r="J11293" s="2"/>
    </row>
    <row r="11294" spans="10:10" ht="14.25" x14ac:dyDescent="0.2">
      <c r="J11294" s="2"/>
    </row>
    <row r="11295" spans="10:10" ht="14.25" x14ac:dyDescent="0.2">
      <c r="J11295" s="2"/>
    </row>
    <row r="11296" spans="10:10" ht="14.25" x14ac:dyDescent="0.2">
      <c r="J11296" s="2"/>
    </row>
    <row r="11297" spans="10:10" ht="14.25" x14ac:dyDescent="0.2">
      <c r="J11297" s="2"/>
    </row>
    <row r="11298" spans="10:10" ht="14.25" x14ac:dyDescent="0.2">
      <c r="J11298" s="2"/>
    </row>
    <row r="11299" spans="10:10" ht="14.25" x14ac:dyDescent="0.2">
      <c r="J11299" s="2"/>
    </row>
    <row r="11300" spans="10:10" ht="14.25" x14ac:dyDescent="0.2">
      <c r="J11300" s="2"/>
    </row>
    <row r="11301" spans="10:10" ht="14.25" x14ac:dyDescent="0.2">
      <c r="J11301" s="2"/>
    </row>
    <row r="11302" spans="10:10" ht="14.25" x14ac:dyDescent="0.2">
      <c r="J11302" s="2"/>
    </row>
    <row r="11303" spans="10:10" ht="14.25" x14ac:dyDescent="0.2">
      <c r="J11303" s="2"/>
    </row>
    <row r="11304" spans="10:10" ht="14.25" x14ac:dyDescent="0.2">
      <c r="J11304" s="2"/>
    </row>
    <row r="11305" spans="10:10" ht="14.25" x14ac:dyDescent="0.2">
      <c r="J11305" s="2"/>
    </row>
    <row r="11306" spans="10:10" ht="14.25" x14ac:dyDescent="0.2">
      <c r="J11306" s="2"/>
    </row>
    <row r="11307" spans="10:10" ht="14.25" x14ac:dyDescent="0.2">
      <c r="J11307" s="2"/>
    </row>
    <row r="11308" spans="10:10" ht="14.25" x14ac:dyDescent="0.2">
      <c r="J11308" s="2"/>
    </row>
    <row r="11309" spans="10:10" ht="14.25" x14ac:dyDescent="0.2">
      <c r="J11309" s="2"/>
    </row>
    <row r="11310" spans="10:10" ht="14.25" x14ac:dyDescent="0.2">
      <c r="J11310" s="2"/>
    </row>
    <row r="11311" spans="10:10" ht="14.25" x14ac:dyDescent="0.2">
      <c r="J11311" s="2"/>
    </row>
    <row r="11312" spans="10:10" ht="14.25" x14ac:dyDescent="0.2">
      <c r="J11312" s="2"/>
    </row>
    <row r="11313" spans="10:10" ht="14.25" x14ac:dyDescent="0.2">
      <c r="J11313" s="2"/>
    </row>
    <row r="11314" spans="10:10" ht="14.25" x14ac:dyDescent="0.2">
      <c r="J11314" s="2"/>
    </row>
    <row r="11315" spans="10:10" ht="14.25" x14ac:dyDescent="0.2">
      <c r="J11315" s="2"/>
    </row>
    <row r="11316" spans="10:10" ht="14.25" x14ac:dyDescent="0.2">
      <c r="J11316" s="2"/>
    </row>
    <row r="11317" spans="10:10" ht="14.25" x14ac:dyDescent="0.2">
      <c r="J11317" s="2"/>
    </row>
    <row r="11318" spans="10:10" ht="14.25" x14ac:dyDescent="0.2">
      <c r="J11318" s="2"/>
    </row>
    <row r="11319" spans="10:10" ht="14.25" x14ac:dyDescent="0.2">
      <c r="J11319" s="2"/>
    </row>
    <row r="11320" spans="10:10" ht="14.25" x14ac:dyDescent="0.2">
      <c r="J11320" s="2"/>
    </row>
    <row r="11321" spans="10:10" ht="14.25" x14ac:dyDescent="0.2">
      <c r="J11321" s="2"/>
    </row>
    <row r="11322" spans="10:10" ht="14.25" x14ac:dyDescent="0.2">
      <c r="J11322" s="2"/>
    </row>
    <row r="11323" spans="10:10" ht="14.25" x14ac:dyDescent="0.2">
      <c r="J11323" s="2"/>
    </row>
    <row r="11324" spans="10:10" ht="14.25" x14ac:dyDescent="0.2">
      <c r="J11324" s="2"/>
    </row>
    <row r="11325" spans="10:10" ht="14.25" x14ac:dyDescent="0.2">
      <c r="J11325" s="2"/>
    </row>
    <row r="11326" spans="10:10" ht="14.25" x14ac:dyDescent="0.2">
      <c r="J11326" s="2"/>
    </row>
    <row r="11327" spans="10:10" ht="14.25" x14ac:dyDescent="0.2">
      <c r="J11327" s="2"/>
    </row>
    <row r="11328" spans="10:10" ht="14.25" x14ac:dyDescent="0.2">
      <c r="J11328" s="2"/>
    </row>
    <row r="11329" spans="10:10" ht="14.25" x14ac:dyDescent="0.2">
      <c r="J11329" s="2"/>
    </row>
    <row r="11330" spans="10:10" ht="14.25" x14ac:dyDescent="0.2">
      <c r="J11330" s="2"/>
    </row>
    <row r="11331" spans="10:10" ht="14.25" x14ac:dyDescent="0.2">
      <c r="J11331" s="2"/>
    </row>
    <row r="11332" spans="10:10" ht="14.25" x14ac:dyDescent="0.2">
      <c r="J11332" s="2"/>
    </row>
    <row r="11333" spans="10:10" ht="14.25" x14ac:dyDescent="0.2">
      <c r="J11333" s="2"/>
    </row>
    <row r="11334" spans="10:10" ht="14.25" x14ac:dyDescent="0.2">
      <c r="J11334" s="2"/>
    </row>
    <row r="11335" spans="10:10" ht="14.25" x14ac:dyDescent="0.2">
      <c r="J11335" s="2"/>
    </row>
    <row r="11336" spans="10:10" ht="14.25" x14ac:dyDescent="0.2">
      <c r="J11336" s="2"/>
    </row>
    <row r="11337" spans="10:10" ht="14.25" x14ac:dyDescent="0.2">
      <c r="J11337" s="2"/>
    </row>
    <row r="11338" spans="10:10" ht="14.25" x14ac:dyDescent="0.2">
      <c r="J11338" s="2"/>
    </row>
    <row r="11339" spans="10:10" ht="14.25" x14ac:dyDescent="0.2">
      <c r="J11339" s="2"/>
    </row>
    <row r="11340" spans="10:10" ht="14.25" x14ac:dyDescent="0.2">
      <c r="J11340" s="2"/>
    </row>
    <row r="11341" spans="10:10" ht="14.25" x14ac:dyDescent="0.2">
      <c r="J11341" s="2"/>
    </row>
    <row r="11342" spans="10:10" ht="14.25" x14ac:dyDescent="0.2">
      <c r="J11342" s="2"/>
    </row>
    <row r="11343" spans="10:10" ht="14.25" x14ac:dyDescent="0.2">
      <c r="J11343" s="2"/>
    </row>
    <row r="11344" spans="10:10" ht="14.25" x14ac:dyDescent="0.2">
      <c r="J11344" s="2"/>
    </row>
    <row r="11345" spans="10:10" ht="14.25" x14ac:dyDescent="0.2">
      <c r="J11345" s="2"/>
    </row>
    <row r="11346" spans="10:10" ht="14.25" x14ac:dyDescent="0.2">
      <c r="J11346" s="2"/>
    </row>
    <row r="11347" spans="10:10" ht="14.25" x14ac:dyDescent="0.2">
      <c r="J11347" s="2"/>
    </row>
    <row r="11348" spans="10:10" ht="14.25" x14ac:dyDescent="0.2">
      <c r="J11348" s="2"/>
    </row>
    <row r="11349" spans="10:10" ht="14.25" x14ac:dyDescent="0.2">
      <c r="J11349" s="2"/>
    </row>
    <row r="11350" spans="10:10" ht="14.25" x14ac:dyDescent="0.2">
      <c r="J11350" s="2"/>
    </row>
    <row r="11351" spans="10:10" ht="14.25" x14ac:dyDescent="0.2">
      <c r="J11351" s="2"/>
    </row>
    <row r="11352" spans="10:10" ht="14.25" x14ac:dyDescent="0.2">
      <c r="J11352" s="2"/>
    </row>
    <row r="11353" spans="10:10" ht="14.25" x14ac:dyDescent="0.2">
      <c r="J11353" s="2"/>
    </row>
    <row r="11354" spans="10:10" ht="14.25" x14ac:dyDescent="0.2">
      <c r="J11354" s="2"/>
    </row>
    <row r="11355" spans="10:10" ht="14.25" x14ac:dyDescent="0.2">
      <c r="J11355" s="2"/>
    </row>
    <row r="11356" spans="10:10" ht="14.25" x14ac:dyDescent="0.2">
      <c r="J11356" s="2"/>
    </row>
    <row r="11357" spans="10:10" ht="14.25" x14ac:dyDescent="0.2">
      <c r="J11357" s="2"/>
    </row>
    <row r="11358" spans="10:10" ht="14.25" x14ac:dyDescent="0.2">
      <c r="J11358" s="2"/>
    </row>
    <row r="11359" spans="10:10" ht="14.25" x14ac:dyDescent="0.2">
      <c r="J11359" s="2"/>
    </row>
    <row r="11360" spans="10:10" ht="14.25" x14ac:dyDescent="0.2">
      <c r="J11360" s="2"/>
    </row>
    <row r="11361" spans="10:10" ht="14.25" x14ac:dyDescent="0.2">
      <c r="J11361" s="2"/>
    </row>
    <row r="11362" spans="10:10" ht="14.25" x14ac:dyDescent="0.2">
      <c r="J11362" s="2"/>
    </row>
    <row r="11363" spans="10:10" ht="14.25" x14ac:dyDescent="0.2">
      <c r="J11363" s="2"/>
    </row>
    <row r="11364" spans="10:10" ht="14.25" x14ac:dyDescent="0.2">
      <c r="J11364" s="2"/>
    </row>
    <row r="11365" spans="10:10" ht="14.25" x14ac:dyDescent="0.2">
      <c r="J11365" s="2"/>
    </row>
    <row r="11366" spans="10:10" ht="14.25" x14ac:dyDescent="0.2">
      <c r="J11366" s="2"/>
    </row>
    <row r="11367" spans="10:10" ht="14.25" x14ac:dyDescent="0.2">
      <c r="J11367" s="2"/>
    </row>
    <row r="11368" spans="10:10" ht="14.25" x14ac:dyDescent="0.2">
      <c r="J11368" s="2"/>
    </row>
    <row r="11369" spans="10:10" ht="14.25" x14ac:dyDescent="0.2">
      <c r="J11369" s="2"/>
    </row>
    <row r="11370" spans="10:10" ht="14.25" x14ac:dyDescent="0.2">
      <c r="J11370" s="2"/>
    </row>
    <row r="11371" spans="10:10" ht="14.25" x14ac:dyDescent="0.2">
      <c r="J11371" s="2"/>
    </row>
    <row r="11372" spans="10:10" ht="14.25" x14ac:dyDescent="0.2">
      <c r="J11372" s="2"/>
    </row>
    <row r="11373" spans="10:10" ht="14.25" x14ac:dyDescent="0.2">
      <c r="J11373" s="2"/>
    </row>
    <row r="11374" spans="10:10" ht="14.25" x14ac:dyDescent="0.2">
      <c r="J11374" s="2"/>
    </row>
    <row r="11375" spans="10:10" ht="14.25" x14ac:dyDescent="0.2">
      <c r="J11375" s="2"/>
    </row>
    <row r="11376" spans="10:10" ht="14.25" x14ac:dyDescent="0.2">
      <c r="J11376" s="2"/>
    </row>
    <row r="11377" spans="10:10" ht="14.25" x14ac:dyDescent="0.2">
      <c r="J11377" s="2"/>
    </row>
    <row r="11378" spans="10:10" ht="14.25" x14ac:dyDescent="0.2">
      <c r="J11378" s="2"/>
    </row>
    <row r="11379" spans="10:10" ht="14.25" x14ac:dyDescent="0.2">
      <c r="J11379" s="2"/>
    </row>
    <row r="11380" spans="10:10" ht="14.25" x14ac:dyDescent="0.2">
      <c r="J11380" s="2"/>
    </row>
    <row r="11381" spans="10:10" ht="14.25" x14ac:dyDescent="0.2">
      <c r="J11381" s="2"/>
    </row>
    <row r="11382" spans="10:10" ht="14.25" x14ac:dyDescent="0.2">
      <c r="J11382" s="2"/>
    </row>
    <row r="11383" spans="10:10" ht="14.25" x14ac:dyDescent="0.2">
      <c r="J11383" s="2"/>
    </row>
    <row r="11384" spans="10:10" ht="14.25" x14ac:dyDescent="0.2">
      <c r="J11384" s="2"/>
    </row>
    <row r="11385" spans="10:10" ht="14.25" x14ac:dyDescent="0.2">
      <c r="J11385" s="2"/>
    </row>
    <row r="11386" spans="10:10" ht="14.25" x14ac:dyDescent="0.2">
      <c r="J11386" s="2"/>
    </row>
    <row r="11387" spans="10:10" ht="14.25" x14ac:dyDescent="0.2">
      <c r="J11387" s="2"/>
    </row>
    <row r="11388" spans="10:10" ht="14.25" x14ac:dyDescent="0.2">
      <c r="J11388" s="2"/>
    </row>
    <row r="11389" spans="10:10" ht="14.25" x14ac:dyDescent="0.2">
      <c r="J11389" s="2"/>
    </row>
    <row r="11390" spans="10:10" ht="14.25" x14ac:dyDescent="0.2">
      <c r="J11390" s="2"/>
    </row>
    <row r="11391" spans="10:10" ht="14.25" x14ac:dyDescent="0.2">
      <c r="J11391" s="2"/>
    </row>
    <row r="11392" spans="10:10" ht="14.25" x14ac:dyDescent="0.2">
      <c r="J11392" s="2"/>
    </row>
    <row r="11393" spans="10:10" ht="14.25" x14ac:dyDescent="0.2">
      <c r="J11393" s="2"/>
    </row>
    <row r="11394" spans="10:10" ht="14.25" x14ac:dyDescent="0.2">
      <c r="J11394" s="2"/>
    </row>
    <row r="11395" spans="10:10" ht="14.25" x14ac:dyDescent="0.2">
      <c r="J11395" s="2"/>
    </row>
    <row r="11396" spans="10:10" ht="14.25" x14ac:dyDescent="0.2">
      <c r="J11396" s="2"/>
    </row>
    <row r="11397" spans="10:10" ht="14.25" x14ac:dyDescent="0.2">
      <c r="J11397" s="2"/>
    </row>
    <row r="11398" spans="10:10" ht="14.25" x14ac:dyDescent="0.2">
      <c r="J11398" s="2"/>
    </row>
    <row r="11399" spans="10:10" ht="14.25" x14ac:dyDescent="0.2">
      <c r="J11399" s="2"/>
    </row>
    <row r="11400" spans="10:10" ht="14.25" x14ac:dyDescent="0.2">
      <c r="J11400" s="2"/>
    </row>
    <row r="11401" spans="10:10" ht="14.25" x14ac:dyDescent="0.2">
      <c r="J11401" s="2"/>
    </row>
    <row r="11402" spans="10:10" ht="14.25" x14ac:dyDescent="0.2">
      <c r="J11402" s="2"/>
    </row>
    <row r="11403" spans="10:10" ht="14.25" x14ac:dyDescent="0.2">
      <c r="J11403" s="2"/>
    </row>
    <row r="11404" spans="10:10" ht="14.25" x14ac:dyDescent="0.2">
      <c r="J11404" s="2"/>
    </row>
    <row r="11405" spans="10:10" ht="14.25" x14ac:dyDescent="0.2">
      <c r="J11405" s="2"/>
    </row>
    <row r="11406" spans="10:10" ht="14.25" x14ac:dyDescent="0.2">
      <c r="J11406" s="2"/>
    </row>
    <row r="11407" spans="10:10" ht="14.25" x14ac:dyDescent="0.2">
      <c r="J11407" s="2"/>
    </row>
    <row r="11408" spans="10:10" ht="14.25" x14ac:dyDescent="0.2">
      <c r="J11408" s="2"/>
    </row>
    <row r="11409" spans="10:10" ht="14.25" x14ac:dyDescent="0.2">
      <c r="J11409" s="2"/>
    </row>
    <row r="11410" spans="10:10" ht="14.25" x14ac:dyDescent="0.2">
      <c r="J11410" s="2"/>
    </row>
    <row r="11411" spans="10:10" ht="14.25" x14ac:dyDescent="0.2">
      <c r="J11411" s="2"/>
    </row>
    <row r="11412" spans="10:10" ht="14.25" x14ac:dyDescent="0.2">
      <c r="J11412" s="2"/>
    </row>
    <row r="11413" spans="10:10" ht="14.25" x14ac:dyDescent="0.2">
      <c r="J11413" s="2"/>
    </row>
    <row r="11414" spans="10:10" ht="14.25" x14ac:dyDescent="0.2">
      <c r="J11414" s="2"/>
    </row>
    <row r="11415" spans="10:10" ht="14.25" x14ac:dyDescent="0.2">
      <c r="J11415" s="2"/>
    </row>
    <row r="11416" spans="10:10" ht="14.25" x14ac:dyDescent="0.2">
      <c r="J11416" s="2"/>
    </row>
    <row r="11417" spans="10:10" ht="14.25" x14ac:dyDescent="0.2">
      <c r="J11417" s="2"/>
    </row>
    <row r="11418" spans="10:10" ht="14.25" x14ac:dyDescent="0.2">
      <c r="J11418" s="2"/>
    </row>
    <row r="11419" spans="10:10" ht="14.25" x14ac:dyDescent="0.2">
      <c r="J11419" s="2"/>
    </row>
    <row r="11420" spans="10:10" ht="14.25" x14ac:dyDescent="0.2">
      <c r="J11420" s="2"/>
    </row>
    <row r="11421" spans="10:10" ht="14.25" x14ac:dyDescent="0.2">
      <c r="J11421" s="2"/>
    </row>
    <row r="11422" spans="10:10" ht="14.25" x14ac:dyDescent="0.2">
      <c r="J11422" s="2"/>
    </row>
    <row r="11423" spans="10:10" ht="14.25" x14ac:dyDescent="0.2">
      <c r="J11423" s="2"/>
    </row>
    <row r="11424" spans="10:10" ht="14.25" x14ac:dyDescent="0.2">
      <c r="J11424" s="2"/>
    </row>
    <row r="11425" spans="10:10" ht="14.25" x14ac:dyDescent="0.2">
      <c r="J11425" s="2"/>
    </row>
    <row r="11426" spans="10:10" ht="14.25" x14ac:dyDescent="0.2">
      <c r="J11426" s="2"/>
    </row>
    <row r="11427" spans="10:10" ht="14.25" x14ac:dyDescent="0.2">
      <c r="J11427" s="2"/>
    </row>
    <row r="11428" spans="10:10" ht="14.25" x14ac:dyDescent="0.2">
      <c r="J11428" s="2"/>
    </row>
    <row r="11429" spans="10:10" ht="14.25" x14ac:dyDescent="0.2">
      <c r="J11429" s="2"/>
    </row>
    <row r="11430" spans="10:10" ht="14.25" x14ac:dyDescent="0.2">
      <c r="J11430" s="2"/>
    </row>
    <row r="11431" spans="10:10" ht="14.25" x14ac:dyDescent="0.2">
      <c r="J11431" s="2"/>
    </row>
    <row r="11432" spans="10:10" ht="14.25" x14ac:dyDescent="0.2">
      <c r="J11432" s="2"/>
    </row>
    <row r="11433" spans="10:10" ht="14.25" x14ac:dyDescent="0.2">
      <c r="J11433" s="2"/>
    </row>
    <row r="11434" spans="10:10" ht="14.25" x14ac:dyDescent="0.2">
      <c r="J11434" s="2"/>
    </row>
    <row r="11435" spans="10:10" ht="14.25" x14ac:dyDescent="0.2">
      <c r="J11435" s="2"/>
    </row>
    <row r="11436" spans="10:10" ht="14.25" x14ac:dyDescent="0.2">
      <c r="J11436" s="2"/>
    </row>
    <row r="11437" spans="10:10" ht="14.25" x14ac:dyDescent="0.2">
      <c r="J11437" s="2"/>
    </row>
    <row r="11438" spans="10:10" ht="14.25" x14ac:dyDescent="0.2">
      <c r="J11438" s="2"/>
    </row>
    <row r="11439" spans="10:10" ht="14.25" x14ac:dyDescent="0.2">
      <c r="J11439" s="2"/>
    </row>
    <row r="11440" spans="10:10" ht="14.25" x14ac:dyDescent="0.2">
      <c r="J11440" s="2"/>
    </row>
    <row r="11441" spans="10:10" ht="14.25" x14ac:dyDescent="0.2">
      <c r="J11441" s="2"/>
    </row>
    <row r="11442" spans="10:10" ht="14.25" x14ac:dyDescent="0.2">
      <c r="J11442" s="2"/>
    </row>
    <row r="11443" spans="10:10" ht="14.25" x14ac:dyDescent="0.2">
      <c r="J11443" s="2"/>
    </row>
    <row r="11444" spans="10:10" ht="14.25" x14ac:dyDescent="0.2">
      <c r="J11444" s="2"/>
    </row>
    <row r="11445" spans="10:10" ht="14.25" x14ac:dyDescent="0.2">
      <c r="J11445" s="2"/>
    </row>
    <row r="11446" spans="10:10" ht="14.25" x14ac:dyDescent="0.2">
      <c r="J11446" s="2"/>
    </row>
    <row r="11447" spans="10:10" ht="14.25" x14ac:dyDescent="0.2">
      <c r="J11447" s="2"/>
    </row>
    <row r="11448" spans="10:10" ht="14.25" x14ac:dyDescent="0.2">
      <c r="J11448" s="2"/>
    </row>
    <row r="11449" spans="10:10" ht="14.25" x14ac:dyDescent="0.2">
      <c r="J11449" s="2"/>
    </row>
    <row r="11450" spans="10:10" ht="14.25" x14ac:dyDescent="0.2">
      <c r="J11450" s="2"/>
    </row>
    <row r="11451" spans="10:10" ht="14.25" x14ac:dyDescent="0.2">
      <c r="J11451" s="2"/>
    </row>
    <row r="11452" spans="10:10" ht="14.25" x14ac:dyDescent="0.2">
      <c r="J11452" s="2"/>
    </row>
    <row r="11453" spans="10:10" ht="14.25" x14ac:dyDescent="0.2">
      <c r="J11453" s="2"/>
    </row>
    <row r="11454" spans="10:10" ht="14.25" x14ac:dyDescent="0.2">
      <c r="J11454" s="2"/>
    </row>
    <row r="11455" spans="10:10" ht="14.25" x14ac:dyDescent="0.2">
      <c r="J11455" s="2"/>
    </row>
    <row r="11456" spans="10:10" ht="14.25" x14ac:dyDescent="0.2">
      <c r="J11456" s="2"/>
    </row>
    <row r="11457" spans="10:10" ht="14.25" x14ac:dyDescent="0.2">
      <c r="J11457" s="2"/>
    </row>
    <row r="11458" spans="10:10" ht="14.25" x14ac:dyDescent="0.2">
      <c r="J11458" s="2"/>
    </row>
    <row r="11459" spans="10:10" ht="14.25" x14ac:dyDescent="0.2">
      <c r="J11459" s="2"/>
    </row>
    <row r="11460" spans="10:10" ht="14.25" x14ac:dyDescent="0.2">
      <c r="J11460" s="2"/>
    </row>
    <row r="11461" spans="10:10" ht="14.25" x14ac:dyDescent="0.2">
      <c r="J11461" s="2"/>
    </row>
    <row r="11462" spans="10:10" ht="14.25" x14ac:dyDescent="0.2">
      <c r="J11462" s="2"/>
    </row>
    <row r="11463" spans="10:10" ht="14.25" x14ac:dyDescent="0.2">
      <c r="J11463" s="2"/>
    </row>
    <row r="11464" spans="10:10" ht="14.25" x14ac:dyDescent="0.2">
      <c r="J11464" s="2"/>
    </row>
    <row r="11465" spans="10:10" ht="14.25" x14ac:dyDescent="0.2">
      <c r="J11465" s="2"/>
    </row>
    <row r="11466" spans="10:10" ht="14.25" x14ac:dyDescent="0.2">
      <c r="J11466" s="2"/>
    </row>
    <row r="11467" spans="10:10" ht="14.25" x14ac:dyDescent="0.2">
      <c r="J11467" s="2"/>
    </row>
    <row r="11468" spans="10:10" ht="14.25" x14ac:dyDescent="0.2">
      <c r="J11468" s="2"/>
    </row>
    <row r="11469" spans="10:10" ht="14.25" x14ac:dyDescent="0.2">
      <c r="J11469" s="2"/>
    </row>
    <row r="11470" spans="10:10" ht="14.25" x14ac:dyDescent="0.2">
      <c r="J11470" s="2"/>
    </row>
    <row r="11471" spans="10:10" ht="14.25" x14ac:dyDescent="0.2">
      <c r="J11471" s="2"/>
    </row>
    <row r="11472" spans="10:10" ht="14.25" x14ac:dyDescent="0.2">
      <c r="J11472" s="2"/>
    </row>
    <row r="11473" spans="10:10" ht="14.25" x14ac:dyDescent="0.2">
      <c r="J11473" s="2"/>
    </row>
    <row r="11474" spans="10:10" ht="14.25" x14ac:dyDescent="0.2">
      <c r="J11474" s="2"/>
    </row>
    <row r="11475" spans="10:10" ht="14.25" x14ac:dyDescent="0.2">
      <c r="J11475" s="2"/>
    </row>
    <row r="11476" spans="10:10" ht="14.25" x14ac:dyDescent="0.2">
      <c r="J11476" s="2"/>
    </row>
    <row r="11477" spans="10:10" ht="14.25" x14ac:dyDescent="0.2">
      <c r="J11477" s="2"/>
    </row>
    <row r="11478" spans="10:10" ht="14.25" x14ac:dyDescent="0.2">
      <c r="J11478" s="2"/>
    </row>
    <row r="11479" spans="10:10" ht="14.25" x14ac:dyDescent="0.2">
      <c r="J11479" s="2"/>
    </row>
    <row r="11480" spans="10:10" ht="14.25" x14ac:dyDescent="0.2">
      <c r="J11480" s="2"/>
    </row>
    <row r="11481" spans="10:10" ht="14.25" x14ac:dyDescent="0.2">
      <c r="J11481" s="2"/>
    </row>
    <row r="11482" spans="10:10" ht="14.25" x14ac:dyDescent="0.2">
      <c r="J11482" s="2"/>
    </row>
    <row r="11483" spans="10:10" ht="14.25" x14ac:dyDescent="0.2">
      <c r="J11483" s="2"/>
    </row>
    <row r="11484" spans="10:10" ht="14.25" x14ac:dyDescent="0.2">
      <c r="J11484" s="2"/>
    </row>
    <row r="11485" spans="10:10" ht="14.25" x14ac:dyDescent="0.2">
      <c r="J11485" s="2"/>
    </row>
    <row r="11486" spans="10:10" ht="14.25" x14ac:dyDescent="0.2">
      <c r="J11486" s="2"/>
    </row>
    <row r="11487" spans="10:10" ht="14.25" x14ac:dyDescent="0.2">
      <c r="J11487" s="2"/>
    </row>
    <row r="11488" spans="10:10" ht="14.25" x14ac:dyDescent="0.2">
      <c r="J11488" s="2"/>
    </row>
    <row r="11489" spans="10:10" ht="14.25" x14ac:dyDescent="0.2">
      <c r="J11489" s="2"/>
    </row>
    <row r="11490" spans="10:10" ht="14.25" x14ac:dyDescent="0.2">
      <c r="J11490" s="2"/>
    </row>
    <row r="11491" spans="10:10" ht="14.25" x14ac:dyDescent="0.2">
      <c r="J11491" s="2"/>
    </row>
    <row r="11492" spans="10:10" ht="14.25" x14ac:dyDescent="0.2">
      <c r="J11492" s="2"/>
    </row>
    <row r="11493" spans="10:10" ht="14.25" x14ac:dyDescent="0.2">
      <c r="J11493" s="2"/>
    </row>
    <row r="11494" spans="10:10" ht="14.25" x14ac:dyDescent="0.2">
      <c r="J11494" s="2"/>
    </row>
    <row r="11495" spans="10:10" ht="14.25" x14ac:dyDescent="0.2">
      <c r="J11495" s="2"/>
    </row>
    <row r="11496" spans="10:10" ht="14.25" x14ac:dyDescent="0.2">
      <c r="J11496" s="2"/>
    </row>
    <row r="11497" spans="10:10" ht="14.25" x14ac:dyDescent="0.2">
      <c r="J11497" s="2"/>
    </row>
    <row r="11498" spans="10:10" ht="14.25" x14ac:dyDescent="0.2">
      <c r="J11498" s="2"/>
    </row>
    <row r="11499" spans="10:10" ht="14.25" x14ac:dyDescent="0.2">
      <c r="J11499" s="2"/>
    </row>
    <row r="11500" spans="10:10" ht="14.25" x14ac:dyDescent="0.2">
      <c r="J11500" s="2"/>
    </row>
    <row r="11501" spans="10:10" ht="14.25" x14ac:dyDescent="0.2">
      <c r="J11501" s="2"/>
    </row>
    <row r="11502" spans="10:10" ht="14.25" x14ac:dyDescent="0.2">
      <c r="J11502" s="2"/>
    </row>
    <row r="11503" spans="10:10" ht="14.25" x14ac:dyDescent="0.2">
      <c r="J11503" s="2"/>
    </row>
    <row r="11504" spans="10:10" ht="14.25" x14ac:dyDescent="0.2">
      <c r="J11504" s="2"/>
    </row>
    <row r="11505" spans="10:10" ht="14.25" x14ac:dyDescent="0.2">
      <c r="J11505" s="2"/>
    </row>
    <row r="11506" spans="10:10" ht="14.25" x14ac:dyDescent="0.2">
      <c r="J11506" s="2"/>
    </row>
    <row r="11507" spans="10:10" ht="14.25" x14ac:dyDescent="0.2">
      <c r="J11507" s="2"/>
    </row>
    <row r="11508" spans="10:10" ht="14.25" x14ac:dyDescent="0.2">
      <c r="J11508" s="2"/>
    </row>
    <row r="11509" spans="10:10" ht="14.25" x14ac:dyDescent="0.2">
      <c r="J11509" s="2"/>
    </row>
    <row r="11510" spans="10:10" ht="14.25" x14ac:dyDescent="0.2">
      <c r="J11510" s="2"/>
    </row>
    <row r="11511" spans="10:10" ht="14.25" x14ac:dyDescent="0.2">
      <c r="J11511" s="2"/>
    </row>
    <row r="11512" spans="10:10" ht="14.25" x14ac:dyDescent="0.2">
      <c r="J11512" s="2"/>
    </row>
    <row r="11513" spans="10:10" ht="14.25" x14ac:dyDescent="0.2">
      <c r="J11513" s="2"/>
    </row>
    <row r="11514" spans="10:10" ht="14.25" x14ac:dyDescent="0.2">
      <c r="J11514" s="2"/>
    </row>
    <row r="11515" spans="10:10" ht="14.25" x14ac:dyDescent="0.2">
      <c r="J11515" s="2"/>
    </row>
    <row r="11516" spans="10:10" ht="14.25" x14ac:dyDescent="0.2">
      <c r="J11516" s="2"/>
    </row>
    <row r="11517" spans="10:10" ht="14.25" x14ac:dyDescent="0.2">
      <c r="J11517" s="2"/>
    </row>
    <row r="11518" spans="10:10" ht="14.25" x14ac:dyDescent="0.2">
      <c r="J11518" s="2"/>
    </row>
    <row r="11519" spans="10:10" ht="14.25" x14ac:dyDescent="0.2">
      <c r="J11519" s="2"/>
    </row>
    <row r="11520" spans="10:10" ht="14.25" x14ac:dyDescent="0.2">
      <c r="J11520" s="2"/>
    </row>
    <row r="11521" spans="10:10" ht="14.25" x14ac:dyDescent="0.2">
      <c r="J11521" s="2"/>
    </row>
    <row r="11522" spans="10:10" ht="14.25" x14ac:dyDescent="0.2">
      <c r="J11522" s="2"/>
    </row>
    <row r="11523" spans="10:10" ht="14.25" x14ac:dyDescent="0.2">
      <c r="J11523" s="2"/>
    </row>
    <row r="11524" spans="10:10" ht="14.25" x14ac:dyDescent="0.2">
      <c r="J11524" s="2"/>
    </row>
    <row r="11525" spans="10:10" ht="14.25" x14ac:dyDescent="0.2">
      <c r="J11525" s="2"/>
    </row>
    <row r="11526" spans="10:10" ht="14.25" x14ac:dyDescent="0.2">
      <c r="J11526" s="2"/>
    </row>
    <row r="11527" spans="10:10" ht="14.25" x14ac:dyDescent="0.2">
      <c r="J11527" s="2"/>
    </row>
    <row r="11528" spans="10:10" ht="14.25" x14ac:dyDescent="0.2">
      <c r="J11528" s="2"/>
    </row>
    <row r="11529" spans="10:10" ht="14.25" x14ac:dyDescent="0.2">
      <c r="J11529" s="2"/>
    </row>
    <row r="11530" spans="10:10" ht="14.25" x14ac:dyDescent="0.2">
      <c r="J11530" s="2"/>
    </row>
    <row r="11531" spans="10:10" ht="14.25" x14ac:dyDescent="0.2">
      <c r="J11531" s="2"/>
    </row>
    <row r="11532" spans="10:10" ht="14.25" x14ac:dyDescent="0.2">
      <c r="J11532" s="2"/>
    </row>
    <row r="11533" spans="10:10" ht="14.25" x14ac:dyDescent="0.2">
      <c r="J11533" s="2"/>
    </row>
    <row r="11534" spans="10:10" ht="14.25" x14ac:dyDescent="0.2">
      <c r="J11534" s="2"/>
    </row>
    <row r="11535" spans="10:10" ht="14.25" x14ac:dyDescent="0.2">
      <c r="J11535" s="2"/>
    </row>
    <row r="11536" spans="10:10" ht="14.25" x14ac:dyDescent="0.2">
      <c r="J11536" s="2"/>
    </row>
    <row r="11537" spans="10:10" ht="14.25" x14ac:dyDescent="0.2">
      <c r="J11537" s="2"/>
    </row>
    <row r="11538" spans="10:10" ht="14.25" x14ac:dyDescent="0.2">
      <c r="J11538" s="2"/>
    </row>
    <row r="11539" spans="10:10" ht="14.25" x14ac:dyDescent="0.2">
      <c r="J11539" s="2"/>
    </row>
    <row r="11540" spans="10:10" ht="14.25" x14ac:dyDescent="0.2">
      <c r="J11540" s="2"/>
    </row>
    <row r="11541" spans="10:10" ht="14.25" x14ac:dyDescent="0.2">
      <c r="J11541" s="2"/>
    </row>
    <row r="11542" spans="10:10" ht="14.25" x14ac:dyDescent="0.2">
      <c r="J11542" s="2"/>
    </row>
    <row r="11543" spans="10:10" ht="14.25" x14ac:dyDescent="0.2">
      <c r="J11543" s="2"/>
    </row>
    <row r="11544" spans="10:10" ht="14.25" x14ac:dyDescent="0.2">
      <c r="J11544" s="2"/>
    </row>
    <row r="11545" spans="10:10" ht="14.25" x14ac:dyDescent="0.2">
      <c r="J11545" s="2"/>
    </row>
    <row r="11546" spans="10:10" ht="14.25" x14ac:dyDescent="0.2">
      <c r="J11546" s="2"/>
    </row>
    <row r="11547" spans="10:10" ht="14.25" x14ac:dyDescent="0.2">
      <c r="J11547" s="2"/>
    </row>
    <row r="11548" spans="10:10" ht="14.25" x14ac:dyDescent="0.2">
      <c r="J11548" s="2"/>
    </row>
    <row r="11549" spans="10:10" ht="14.25" x14ac:dyDescent="0.2">
      <c r="J11549" s="2"/>
    </row>
    <row r="11550" spans="10:10" ht="14.25" x14ac:dyDescent="0.2">
      <c r="J11550" s="2"/>
    </row>
    <row r="11551" spans="10:10" ht="14.25" x14ac:dyDescent="0.2">
      <c r="J11551" s="2"/>
    </row>
    <row r="11552" spans="10:10" ht="14.25" x14ac:dyDescent="0.2">
      <c r="J11552" s="2"/>
    </row>
    <row r="11553" spans="10:10" ht="14.25" x14ac:dyDescent="0.2">
      <c r="J11553" s="2"/>
    </row>
    <row r="11554" spans="10:10" ht="14.25" x14ac:dyDescent="0.2">
      <c r="J11554" s="2"/>
    </row>
    <row r="11555" spans="10:10" ht="14.25" x14ac:dyDescent="0.2">
      <c r="J11555" s="2"/>
    </row>
    <row r="11556" spans="10:10" ht="14.25" x14ac:dyDescent="0.2">
      <c r="J11556" s="2"/>
    </row>
    <row r="11557" spans="10:10" ht="14.25" x14ac:dyDescent="0.2">
      <c r="J11557" s="2"/>
    </row>
    <row r="11558" spans="10:10" ht="14.25" x14ac:dyDescent="0.2">
      <c r="J11558" s="2"/>
    </row>
    <row r="11559" spans="10:10" ht="14.25" x14ac:dyDescent="0.2">
      <c r="J11559" s="2"/>
    </row>
    <row r="11560" spans="10:10" ht="14.25" x14ac:dyDescent="0.2">
      <c r="J11560" s="2"/>
    </row>
    <row r="11561" spans="10:10" ht="14.25" x14ac:dyDescent="0.2">
      <c r="J11561" s="2"/>
    </row>
    <row r="11562" spans="10:10" ht="14.25" x14ac:dyDescent="0.2">
      <c r="J11562" s="2"/>
    </row>
    <row r="11563" spans="10:10" ht="14.25" x14ac:dyDescent="0.2">
      <c r="J11563" s="2"/>
    </row>
    <row r="11564" spans="10:10" ht="14.25" x14ac:dyDescent="0.2">
      <c r="J11564" s="2"/>
    </row>
    <row r="11565" spans="10:10" ht="14.25" x14ac:dyDescent="0.2">
      <c r="J11565" s="2"/>
    </row>
    <row r="11566" spans="10:10" ht="14.25" x14ac:dyDescent="0.2">
      <c r="J11566" s="2"/>
    </row>
    <row r="11567" spans="10:10" ht="14.25" x14ac:dyDescent="0.2">
      <c r="J11567" s="2"/>
    </row>
    <row r="11568" spans="10:10" ht="14.25" x14ac:dyDescent="0.2">
      <c r="J11568" s="2"/>
    </row>
    <row r="11569" spans="10:10" ht="14.25" x14ac:dyDescent="0.2">
      <c r="J11569" s="2"/>
    </row>
    <row r="11570" spans="10:10" ht="14.25" x14ac:dyDescent="0.2">
      <c r="J11570" s="2"/>
    </row>
    <row r="11571" spans="10:10" ht="14.25" x14ac:dyDescent="0.2">
      <c r="J11571" s="2"/>
    </row>
    <row r="11572" spans="10:10" ht="14.25" x14ac:dyDescent="0.2">
      <c r="J11572" s="2"/>
    </row>
    <row r="11573" spans="10:10" ht="14.25" x14ac:dyDescent="0.2">
      <c r="J11573" s="2"/>
    </row>
    <row r="11574" spans="10:10" ht="14.25" x14ac:dyDescent="0.2">
      <c r="J11574" s="2"/>
    </row>
    <row r="11575" spans="10:10" ht="14.25" x14ac:dyDescent="0.2">
      <c r="J11575" s="2"/>
    </row>
    <row r="11576" spans="10:10" ht="14.25" x14ac:dyDescent="0.2">
      <c r="J11576" s="2"/>
    </row>
    <row r="11577" spans="10:10" ht="14.25" x14ac:dyDescent="0.2">
      <c r="J11577" s="2"/>
    </row>
    <row r="11578" spans="10:10" ht="14.25" x14ac:dyDescent="0.2">
      <c r="J11578" s="2"/>
    </row>
    <row r="11579" spans="10:10" ht="14.25" x14ac:dyDescent="0.2">
      <c r="J11579" s="2"/>
    </row>
    <row r="11580" spans="10:10" ht="14.25" x14ac:dyDescent="0.2">
      <c r="J11580" s="2"/>
    </row>
    <row r="11581" spans="10:10" ht="14.25" x14ac:dyDescent="0.2">
      <c r="J11581" s="2"/>
    </row>
    <row r="11582" spans="10:10" ht="14.25" x14ac:dyDescent="0.2">
      <c r="J11582" s="2"/>
    </row>
    <row r="11583" spans="10:10" ht="14.25" x14ac:dyDescent="0.2">
      <c r="J11583" s="2"/>
    </row>
    <row r="11584" spans="10:10" ht="14.25" x14ac:dyDescent="0.2">
      <c r="J11584" s="2"/>
    </row>
    <row r="11585" spans="10:10" ht="14.25" x14ac:dyDescent="0.2">
      <c r="J11585" s="2"/>
    </row>
    <row r="11586" spans="10:10" ht="14.25" x14ac:dyDescent="0.2">
      <c r="J11586" s="2"/>
    </row>
    <row r="11587" spans="10:10" ht="14.25" x14ac:dyDescent="0.2">
      <c r="J11587" s="2"/>
    </row>
    <row r="11588" spans="10:10" ht="14.25" x14ac:dyDescent="0.2">
      <c r="J11588" s="2"/>
    </row>
    <row r="11589" spans="10:10" ht="14.25" x14ac:dyDescent="0.2">
      <c r="J11589" s="2"/>
    </row>
    <row r="11590" spans="10:10" ht="14.25" x14ac:dyDescent="0.2">
      <c r="J11590" s="2"/>
    </row>
    <row r="11591" spans="10:10" ht="14.25" x14ac:dyDescent="0.2">
      <c r="J11591" s="2"/>
    </row>
    <row r="11592" spans="10:10" ht="14.25" x14ac:dyDescent="0.2">
      <c r="J11592" s="2"/>
    </row>
    <row r="11593" spans="10:10" ht="14.25" x14ac:dyDescent="0.2">
      <c r="J11593" s="2"/>
    </row>
    <row r="11594" spans="10:10" ht="14.25" x14ac:dyDescent="0.2">
      <c r="J11594" s="2"/>
    </row>
    <row r="11595" spans="10:10" ht="14.25" x14ac:dyDescent="0.2">
      <c r="J11595" s="2"/>
    </row>
    <row r="11596" spans="10:10" ht="14.25" x14ac:dyDescent="0.2">
      <c r="J11596" s="2"/>
    </row>
    <row r="11597" spans="10:10" ht="14.25" x14ac:dyDescent="0.2">
      <c r="J11597" s="2"/>
    </row>
    <row r="11598" spans="10:10" ht="14.25" x14ac:dyDescent="0.2">
      <c r="J11598" s="2"/>
    </row>
    <row r="11599" spans="10:10" ht="14.25" x14ac:dyDescent="0.2">
      <c r="J11599" s="2"/>
    </row>
    <row r="11600" spans="10:10" ht="14.25" x14ac:dyDescent="0.2">
      <c r="J11600" s="2"/>
    </row>
    <row r="11601" spans="10:10" ht="14.25" x14ac:dyDescent="0.2">
      <c r="J11601" s="2"/>
    </row>
    <row r="11602" spans="10:10" ht="14.25" x14ac:dyDescent="0.2">
      <c r="J11602" s="2"/>
    </row>
    <row r="11603" spans="10:10" ht="14.25" x14ac:dyDescent="0.2">
      <c r="J11603" s="2"/>
    </row>
    <row r="11604" spans="10:10" ht="14.25" x14ac:dyDescent="0.2">
      <c r="J11604" s="2"/>
    </row>
    <row r="11605" spans="10:10" ht="14.25" x14ac:dyDescent="0.2">
      <c r="J11605" s="2"/>
    </row>
    <row r="11606" spans="10:10" ht="14.25" x14ac:dyDescent="0.2">
      <c r="J11606" s="2"/>
    </row>
    <row r="11607" spans="10:10" ht="14.25" x14ac:dyDescent="0.2">
      <c r="J11607" s="2"/>
    </row>
    <row r="11608" spans="10:10" ht="14.25" x14ac:dyDescent="0.2">
      <c r="J11608" s="2"/>
    </row>
    <row r="11609" spans="10:10" ht="14.25" x14ac:dyDescent="0.2">
      <c r="J11609" s="2"/>
    </row>
    <row r="11610" spans="10:10" ht="14.25" x14ac:dyDescent="0.2">
      <c r="J11610" s="2"/>
    </row>
    <row r="11611" spans="10:10" ht="14.25" x14ac:dyDescent="0.2">
      <c r="J11611" s="2"/>
    </row>
    <row r="11612" spans="10:10" ht="14.25" x14ac:dyDescent="0.2">
      <c r="J11612" s="2"/>
    </row>
    <row r="11613" spans="10:10" ht="14.25" x14ac:dyDescent="0.2">
      <c r="J11613" s="2"/>
    </row>
    <row r="11614" spans="10:10" ht="14.25" x14ac:dyDescent="0.2">
      <c r="J11614" s="2"/>
    </row>
    <row r="11615" spans="10:10" ht="14.25" x14ac:dyDescent="0.2">
      <c r="J11615" s="2"/>
    </row>
    <row r="11616" spans="10:10" ht="14.25" x14ac:dyDescent="0.2">
      <c r="J11616" s="2"/>
    </row>
    <row r="11617" spans="10:10" ht="14.25" x14ac:dyDescent="0.2">
      <c r="J11617" s="2"/>
    </row>
    <row r="11618" spans="10:10" ht="14.25" x14ac:dyDescent="0.2">
      <c r="J11618" s="2"/>
    </row>
    <row r="11619" spans="10:10" ht="14.25" x14ac:dyDescent="0.2">
      <c r="J11619" s="2"/>
    </row>
    <row r="11620" spans="10:10" ht="14.25" x14ac:dyDescent="0.2">
      <c r="J11620" s="2"/>
    </row>
    <row r="11621" spans="10:10" ht="14.25" x14ac:dyDescent="0.2">
      <c r="J11621" s="2"/>
    </row>
    <row r="11622" spans="10:10" ht="14.25" x14ac:dyDescent="0.2">
      <c r="J11622" s="2"/>
    </row>
    <row r="11623" spans="10:10" ht="14.25" x14ac:dyDescent="0.2">
      <c r="J11623" s="2"/>
    </row>
    <row r="11624" spans="10:10" ht="14.25" x14ac:dyDescent="0.2">
      <c r="J11624" s="2"/>
    </row>
    <row r="11625" spans="10:10" ht="14.25" x14ac:dyDescent="0.2">
      <c r="J11625" s="2"/>
    </row>
    <row r="11626" spans="10:10" ht="14.25" x14ac:dyDescent="0.2">
      <c r="J11626" s="2"/>
    </row>
    <row r="11627" spans="10:10" ht="14.25" x14ac:dyDescent="0.2">
      <c r="J11627" s="2"/>
    </row>
    <row r="11628" spans="10:10" ht="14.25" x14ac:dyDescent="0.2">
      <c r="J11628" s="2"/>
    </row>
    <row r="11629" spans="10:10" ht="14.25" x14ac:dyDescent="0.2">
      <c r="J11629" s="2"/>
    </row>
    <row r="11630" spans="10:10" ht="14.25" x14ac:dyDescent="0.2">
      <c r="J11630" s="2"/>
    </row>
    <row r="11631" spans="10:10" ht="14.25" x14ac:dyDescent="0.2">
      <c r="J11631" s="2"/>
    </row>
    <row r="11632" spans="10:10" ht="14.25" x14ac:dyDescent="0.2">
      <c r="J11632" s="2"/>
    </row>
    <row r="11633" spans="10:10" ht="14.25" x14ac:dyDescent="0.2">
      <c r="J11633" s="2"/>
    </row>
    <row r="11634" spans="10:10" ht="14.25" x14ac:dyDescent="0.2">
      <c r="J11634" s="2"/>
    </row>
    <row r="11635" spans="10:10" ht="14.25" x14ac:dyDescent="0.2">
      <c r="J11635" s="2"/>
    </row>
    <row r="11636" spans="10:10" ht="14.25" x14ac:dyDescent="0.2">
      <c r="J11636" s="2"/>
    </row>
    <row r="11637" spans="10:10" ht="14.25" x14ac:dyDescent="0.2">
      <c r="J11637" s="2"/>
    </row>
    <row r="11638" spans="10:10" ht="14.25" x14ac:dyDescent="0.2">
      <c r="J11638" s="2"/>
    </row>
    <row r="11639" spans="10:10" ht="14.25" x14ac:dyDescent="0.2">
      <c r="J11639" s="2"/>
    </row>
    <row r="11640" spans="10:10" ht="14.25" x14ac:dyDescent="0.2">
      <c r="J11640" s="2"/>
    </row>
    <row r="11641" spans="10:10" ht="14.25" x14ac:dyDescent="0.2">
      <c r="J11641" s="2"/>
    </row>
    <row r="11642" spans="10:10" ht="14.25" x14ac:dyDescent="0.2">
      <c r="J11642" s="2"/>
    </row>
    <row r="11643" spans="10:10" ht="14.25" x14ac:dyDescent="0.2">
      <c r="J11643" s="2"/>
    </row>
    <row r="11644" spans="10:10" ht="14.25" x14ac:dyDescent="0.2">
      <c r="J11644" s="2"/>
    </row>
    <row r="11645" spans="10:10" ht="14.25" x14ac:dyDescent="0.2">
      <c r="J11645" s="2"/>
    </row>
    <row r="11646" spans="10:10" ht="14.25" x14ac:dyDescent="0.2">
      <c r="J11646" s="2"/>
    </row>
    <row r="11647" spans="10:10" ht="14.25" x14ac:dyDescent="0.2">
      <c r="J11647" s="2"/>
    </row>
    <row r="11648" spans="10:10" ht="14.25" x14ac:dyDescent="0.2">
      <c r="J11648" s="2"/>
    </row>
    <row r="11649" spans="10:10" ht="14.25" x14ac:dyDescent="0.2">
      <c r="J11649" s="2"/>
    </row>
    <row r="11650" spans="10:10" ht="14.25" x14ac:dyDescent="0.2">
      <c r="J11650" s="2"/>
    </row>
    <row r="11651" spans="10:10" ht="14.25" x14ac:dyDescent="0.2">
      <c r="J11651" s="2"/>
    </row>
    <row r="11652" spans="10:10" ht="14.25" x14ac:dyDescent="0.2">
      <c r="J11652" s="2"/>
    </row>
    <row r="11653" spans="10:10" ht="14.25" x14ac:dyDescent="0.2">
      <c r="J11653" s="2"/>
    </row>
    <row r="11654" spans="10:10" ht="14.25" x14ac:dyDescent="0.2">
      <c r="J11654" s="2"/>
    </row>
    <row r="11655" spans="10:10" ht="14.25" x14ac:dyDescent="0.2">
      <c r="J11655" s="2"/>
    </row>
    <row r="11656" spans="10:10" ht="14.25" x14ac:dyDescent="0.2">
      <c r="J11656" s="2"/>
    </row>
    <row r="11657" spans="10:10" ht="14.25" x14ac:dyDescent="0.2">
      <c r="J11657" s="2"/>
    </row>
    <row r="11658" spans="10:10" ht="14.25" x14ac:dyDescent="0.2">
      <c r="J11658" s="2"/>
    </row>
    <row r="11659" spans="10:10" ht="14.25" x14ac:dyDescent="0.2">
      <c r="J11659" s="2"/>
    </row>
    <row r="11660" spans="10:10" ht="14.25" x14ac:dyDescent="0.2">
      <c r="J11660" s="2"/>
    </row>
    <row r="11661" spans="10:10" ht="14.25" x14ac:dyDescent="0.2">
      <c r="J11661" s="2"/>
    </row>
    <row r="11662" spans="10:10" ht="14.25" x14ac:dyDescent="0.2">
      <c r="J11662" s="2"/>
    </row>
    <row r="11663" spans="10:10" ht="14.25" x14ac:dyDescent="0.2">
      <c r="J11663" s="2"/>
    </row>
    <row r="11664" spans="10:10" ht="14.25" x14ac:dyDescent="0.2">
      <c r="J11664" s="2"/>
    </row>
    <row r="11665" spans="10:10" ht="14.25" x14ac:dyDescent="0.2">
      <c r="J11665" s="2"/>
    </row>
    <row r="11666" spans="10:10" ht="14.25" x14ac:dyDescent="0.2">
      <c r="J11666" s="2"/>
    </row>
    <row r="11667" spans="10:10" ht="14.25" x14ac:dyDescent="0.2">
      <c r="J11667" s="2"/>
    </row>
    <row r="11668" spans="10:10" ht="14.25" x14ac:dyDescent="0.2">
      <c r="J11668" s="2"/>
    </row>
    <row r="11669" spans="10:10" ht="14.25" x14ac:dyDescent="0.2">
      <c r="J11669" s="2"/>
    </row>
    <row r="11670" spans="10:10" ht="14.25" x14ac:dyDescent="0.2">
      <c r="J11670" s="2"/>
    </row>
    <row r="11671" spans="10:10" ht="14.25" x14ac:dyDescent="0.2">
      <c r="J11671" s="2"/>
    </row>
    <row r="11672" spans="10:10" ht="14.25" x14ac:dyDescent="0.2">
      <c r="J11672" s="2"/>
    </row>
    <row r="11673" spans="10:10" ht="14.25" x14ac:dyDescent="0.2">
      <c r="J11673" s="2"/>
    </row>
    <row r="11674" spans="10:10" ht="14.25" x14ac:dyDescent="0.2">
      <c r="J11674" s="2"/>
    </row>
    <row r="11675" spans="10:10" ht="14.25" x14ac:dyDescent="0.2">
      <c r="J11675" s="2"/>
    </row>
    <row r="11676" spans="10:10" ht="14.25" x14ac:dyDescent="0.2">
      <c r="J11676" s="2"/>
    </row>
    <row r="11677" spans="10:10" ht="14.25" x14ac:dyDescent="0.2">
      <c r="J11677" s="2"/>
    </row>
    <row r="11678" spans="10:10" ht="14.25" x14ac:dyDescent="0.2">
      <c r="J11678" s="2"/>
    </row>
    <row r="11679" spans="10:10" ht="14.25" x14ac:dyDescent="0.2">
      <c r="J11679" s="2"/>
    </row>
    <row r="11680" spans="10:10" ht="14.25" x14ac:dyDescent="0.2">
      <c r="J11680" s="2"/>
    </row>
    <row r="11681" spans="10:10" ht="14.25" x14ac:dyDescent="0.2">
      <c r="J11681" s="2"/>
    </row>
    <row r="11682" spans="10:10" ht="14.25" x14ac:dyDescent="0.2">
      <c r="J11682" s="2"/>
    </row>
    <row r="11683" spans="10:10" ht="14.25" x14ac:dyDescent="0.2">
      <c r="J11683" s="2"/>
    </row>
    <row r="11684" spans="10:10" ht="14.25" x14ac:dyDescent="0.2">
      <c r="J11684" s="2"/>
    </row>
    <row r="11685" spans="10:10" ht="14.25" x14ac:dyDescent="0.2">
      <c r="J11685" s="2"/>
    </row>
    <row r="11686" spans="10:10" ht="14.25" x14ac:dyDescent="0.2">
      <c r="J11686" s="2"/>
    </row>
    <row r="11687" spans="10:10" ht="14.25" x14ac:dyDescent="0.2">
      <c r="J11687" s="2"/>
    </row>
    <row r="11688" spans="10:10" ht="14.25" x14ac:dyDescent="0.2">
      <c r="J11688" s="2"/>
    </row>
    <row r="11689" spans="10:10" ht="14.25" x14ac:dyDescent="0.2">
      <c r="J11689" s="2"/>
    </row>
    <row r="11690" spans="10:10" ht="14.25" x14ac:dyDescent="0.2">
      <c r="J11690" s="2"/>
    </row>
    <row r="11691" spans="10:10" ht="14.25" x14ac:dyDescent="0.2">
      <c r="J11691" s="2"/>
    </row>
    <row r="11692" spans="10:10" ht="14.25" x14ac:dyDescent="0.2">
      <c r="J11692" s="2"/>
    </row>
    <row r="11693" spans="10:10" ht="14.25" x14ac:dyDescent="0.2">
      <c r="J11693" s="2"/>
    </row>
    <row r="11694" spans="10:10" ht="14.25" x14ac:dyDescent="0.2">
      <c r="J11694" s="2"/>
    </row>
    <row r="11695" spans="10:10" ht="14.25" x14ac:dyDescent="0.2">
      <c r="J11695" s="2"/>
    </row>
    <row r="11696" spans="10:10" ht="14.25" x14ac:dyDescent="0.2">
      <c r="J11696" s="2"/>
    </row>
    <row r="11697" spans="10:10" ht="14.25" x14ac:dyDescent="0.2">
      <c r="J11697" s="2"/>
    </row>
    <row r="11698" spans="10:10" ht="14.25" x14ac:dyDescent="0.2">
      <c r="J11698" s="2"/>
    </row>
    <row r="11699" spans="10:10" ht="14.25" x14ac:dyDescent="0.2">
      <c r="J11699" s="2"/>
    </row>
    <row r="11700" spans="10:10" ht="14.25" x14ac:dyDescent="0.2">
      <c r="J11700" s="2"/>
    </row>
    <row r="11701" spans="10:10" ht="14.25" x14ac:dyDescent="0.2">
      <c r="J11701" s="2"/>
    </row>
    <row r="11702" spans="10:10" ht="14.25" x14ac:dyDescent="0.2">
      <c r="J11702" s="2"/>
    </row>
    <row r="11703" spans="10:10" ht="14.25" x14ac:dyDescent="0.2">
      <c r="J11703" s="2"/>
    </row>
    <row r="11704" spans="10:10" ht="14.25" x14ac:dyDescent="0.2">
      <c r="J11704" s="2"/>
    </row>
    <row r="11705" spans="10:10" ht="14.25" x14ac:dyDescent="0.2">
      <c r="J11705" s="2"/>
    </row>
    <row r="11706" spans="10:10" ht="14.25" x14ac:dyDescent="0.2">
      <c r="J11706" s="2"/>
    </row>
    <row r="11707" spans="10:10" ht="14.25" x14ac:dyDescent="0.2">
      <c r="J11707" s="2"/>
    </row>
    <row r="11708" spans="10:10" ht="14.25" x14ac:dyDescent="0.2">
      <c r="J11708" s="2"/>
    </row>
    <row r="11709" spans="10:10" ht="14.25" x14ac:dyDescent="0.2">
      <c r="J11709" s="2"/>
    </row>
    <row r="11710" spans="10:10" ht="14.25" x14ac:dyDescent="0.2">
      <c r="J11710" s="2"/>
    </row>
    <row r="11711" spans="10:10" ht="14.25" x14ac:dyDescent="0.2">
      <c r="J11711" s="2"/>
    </row>
    <row r="11712" spans="10:10" ht="14.25" x14ac:dyDescent="0.2">
      <c r="J11712" s="2"/>
    </row>
    <row r="11713" spans="10:10" ht="14.25" x14ac:dyDescent="0.2">
      <c r="J11713" s="2"/>
    </row>
    <row r="11714" spans="10:10" ht="14.25" x14ac:dyDescent="0.2">
      <c r="J11714" s="2"/>
    </row>
    <row r="11715" spans="10:10" ht="14.25" x14ac:dyDescent="0.2">
      <c r="J11715" s="2"/>
    </row>
    <row r="11716" spans="10:10" ht="14.25" x14ac:dyDescent="0.2">
      <c r="J11716" s="2"/>
    </row>
    <row r="11717" spans="10:10" ht="14.25" x14ac:dyDescent="0.2">
      <c r="J11717" s="2"/>
    </row>
    <row r="11718" spans="10:10" ht="14.25" x14ac:dyDescent="0.2">
      <c r="J11718" s="2"/>
    </row>
    <row r="11719" spans="10:10" ht="14.25" x14ac:dyDescent="0.2">
      <c r="J11719" s="2"/>
    </row>
    <row r="11720" spans="10:10" ht="14.25" x14ac:dyDescent="0.2">
      <c r="J11720" s="2"/>
    </row>
    <row r="11721" spans="10:10" ht="14.25" x14ac:dyDescent="0.2">
      <c r="J11721" s="2"/>
    </row>
    <row r="11722" spans="10:10" ht="14.25" x14ac:dyDescent="0.2">
      <c r="J11722" s="2"/>
    </row>
    <row r="11723" spans="10:10" ht="14.25" x14ac:dyDescent="0.2">
      <c r="J11723" s="2"/>
    </row>
    <row r="11724" spans="10:10" ht="14.25" x14ac:dyDescent="0.2">
      <c r="J11724" s="2"/>
    </row>
    <row r="11725" spans="10:10" ht="14.25" x14ac:dyDescent="0.2">
      <c r="J11725" s="2"/>
    </row>
    <row r="11726" spans="10:10" ht="14.25" x14ac:dyDescent="0.2">
      <c r="J11726" s="2"/>
    </row>
    <row r="11727" spans="10:10" ht="14.25" x14ac:dyDescent="0.2">
      <c r="J11727" s="2"/>
    </row>
    <row r="11728" spans="10:10" ht="14.25" x14ac:dyDescent="0.2">
      <c r="J11728" s="2"/>
    </row>
    <row r="11729" spans="10:10" ht="14.25" x14ac:dyDescent="0.2">
      <c r="J11729" s="2"/>
    </row>
    <row r="11730" spans="10:10" ht="14.25" x14ac:dyDescent="0.2">
      <c r="J11730" s="2"/>
    </row>
    <row r="11731" spans="10:10" ht="14.25" x14ac:dyDescent="0.2">
      <c r="J11731" s="2"/>
    </row>
    <row r="11732" spans="10:10" ht="14.25" x14ac:dyDescent="0.2">
      <c r="J11732" s="2"/>
    </row>
    <row r="11733" spans="10:10" ht="14.25" x14ac:dyDescent="0.2">
      <c r="J11733" s="2"/>
    </row>
    <row r="11734" spans="10:10" ht="14.25" x14ac:dyDescent="0.2">
      <c r="J11734" s="2"/>
    </row>
    <row r="11735" spans="10:10" ht="14.25" x14ac:dyDescent="0.2">
      <c r="J11735" s="2"/>
    </row>
    <row r="11736" spans="10:10" ht="14.25" x14ac:dyDescent="0.2">
      <c r="J11736" s="2"/>
    </row>
    <row r="11737" spans="10:10" ht="14.25" x14ac:dyDescent="0.2">
      <c r="J11737" s="2"/>
    </row>
    <row r="11738" spans="10:10" ht="14.25" x14ac:dyDescent="0.2">
      <c r="J11738" s="2"/>
    </row>
    <row r="11739" spans="10:10" ht="14.25" x14ac:dyDescent="0.2">
      <c r="J11739" s="2"/>
    </row>
    <row r="11740" spans="10:10" ht="14.25" x14ac:dyDescent="0.2">
      <c r="J11740" s="2"/>
    </row>
    <row r="11741" spans="10:10" ht="14.25" x14ac:dyDescent="0.2">
      <c r="J11741" s="2"/>
    </row>
    <row r="11742" spans="10:10" ht="14.25" x14ac:dyDescent="0.2">
      <c r="J11742" s="2"/>
    </row>
    <row r="11743" spans="10:10" ht="14.25" x14ac:dyDescent="0.2">
      <c r="J11743" s="2"/>
    </row>
    <row r="11744" spans="10:10" ht="14.25" x14ac:dyDescent="0.2">
      <c r="J11744" s="2"/>
    </row>
    <row r="11745" spans="10:10" ht="14.25" x14ac:dyDescent="0.2">
      <c r="J11745" s="2"/>
    </row>
    <row r="11746" spans="10:10" ht="14.25" x14ac:dyDescent="0.2">
      <c r="J11746" s="2"/>
    </row>
    <row r="11747" spans="10:10" ht="14.25" x14ac:dyDescent="0.2">
      <c r="J11747" s="2"/>
    </row>
    <row r="11748" spans="10:10" ht="14.25" x14ac:dyDescent="0.2">
      <c r="J11748" s="2"/>
    </row>
    <row r="11749" spans="10:10" ht="14.25" x14ac:dyDescent="0.2">
      <c r="J11749" s="2"/>
    </row>
    <row r="11750" spans="10:10" ht="14.25" x14ac:dyDescent="0.2">
      <c r="J11750" s="2"/>
    </row>
    <row r="11751" spans="10:10" ht="14.25" x14ac:dyDescent="0.2">
      <c r="J11751" s="2"/>
    </row>
    <row r="11752" spans="10:10" ht="14.25" x14ac:dyDescent="0.2">
      <c r="J11752" s="2"/>
    </row>
    <row r="11753" spans="10:10" ht="14.25" x14ac:dyDescent="0.2">
      <c r="J11753" s="2"/>
    </row>
    <row r="11754" spans="10:10" ht="14.25" x14ac:dyDescent="0.2">
      <c r="J11754" s="2"/>
    </row>
    <row r="11755" spans="10:10" ht="14.25" x14ac:dyDescent="0.2">
      <c r="J11755" s="2"/>
    </row>
    <row r="11756" spans="10:10" ht="14.25" x14ac:dyDescent="0.2">
      <c r="J11756" s="2"/>
    </row>
    <row r="11757" spans="10:10" ht="14.25" x14ac:dyDescent="0.2">
      <c r="J11757" s="2"/>
    </row>
    <row r="11758" spans="10:10" ht="14.25" x14ac:dyDescent="0.2">
      <c r="J11758" s="2"/>
    </row>
    <row r="11759" spans="10:10" ht="14.25" x14ac:dyDescent="0.2">
      <c r="J11759" s="2"/>
    </row>
    <row r="11760" spans="10:10" ht="14.25" x14ac:dyDescent="0.2">
      <c r="J11760" s="2"/>
    </row>
    <row r="11761" spans="10:10" ht="14.25" x14ac:dyDescent="0.2">
      <c r="J11761" s="2"/>
    </row>
    <row r="11762" spans="10:10" ht="14.25" x14ac:dyDescent="0.2">
      <c r="J11762" s="2"/>
    </row>
    <row r="11763" spans="10:10" ht="14.25" x14ac:dyDescent="0.2">
      <c r="J11763" s="2"/>
    </row>
    <row r="11764" spans="10:10" ht="14.25" x14ac:dyDescent="0.2">
      <c r="J11764" s="2"/>
    </row>
    <row r="11765" spans="10:10" ht="14.25" x14ac:dyDescent="0.2">
      <c r="J11765" s="2"/>
    </row>
    <row r="11766" spans="10:10" ht="14.25" x14ac:dyDescent="0.2">
      <c r="J11766" s="2"/>
    </row>
    <row r="11767" spans="10:10" ht="14.25" x14ac:dyDescent="0.2">
      <c r="J11767" s="2"/>
    </row>
    <row r="11768" spans="10:10" ht="14.25" x14ac:dyDescent="0.2">
      <c r="J11768" s="2"/>
    </row>
    <row r="11769" spans="10:10" ht="14.25" x14ac:dyDescent="0.2">
      <c r="J11769" s="2"/>
    </row>
    <row r="11770" spans="10:10" ht="14.25" x14ac:dyDescent="0.2">
      <c r="J11770" s="2"/>
    </row>
    <row r="11771" spans="10:10" ht="14.25" x14ac:dyDescent="0.2">
      <c r="J11771" s="2"/>
    </row>
    <row r="11772" spans="10:10" ht="14.25" x14ac:dyDescent="0.2">
      <c r="J11772" s="2"/>
    </row>
    <row r="11773" spans="10:10" ht="14.25" x14ac:dyDescent="0.2">
      <c r="J11773" s="2"/>
    </row>
    <row r="11774" spans="10:10" ht="14.25" x14ac:dyDescent="0.2">
      <c r="J11774" s="2"/>
    </row>
    <row r="11775" spans="10:10" ht="14.25" x14ac:dyDescent="0.2">
      <c r="J11775" s="2"/>
    </row>
    <row r="11776" spans="10:10" ht="14.25" x14ac:dyDescent="0.2">
      <c r="J11776" s="2"/>
    </row>
    <row r="11777" spans="10:10" ht="14.25" x14ac:dyDescent="0.2">
      <c r="J11777" s="2"/>
    </row>
    <row r="11778" spans="10:10" ht="14.25" x14ac:dyDescent="0.2">
      <c r="J11778" s="2"/>
    </row>
    <row r="11779" spans="10:10" ht="14.25" x14ac:dyDescent="0.2">
      <c r="J11779" s="2"/>
    </row>
    <row r="11780" spans="10:10" ht="14.25" x14ac:dyDescent="0.2">
      <c r="J11780" s="2"/>
    </row>
    <row r="11781" spans="10:10" ht="14.25" x14ac:dyDescent="0.2">
      <c r="J11781" s="2"/>
    </row>
    <row r="11782" spans="10:10" ht="14.25" x14ac:dyDescent="0.2">
      <c r="J11782" s="2"/>
    </row>
    <row r="11783" spans="10:10" ht="14.25" x14ac:dyDescent="0.2">
      <c r="J11783" s="2"/>
    </row>
    <row r="11784" spans="10:10" ht="14.25" x14ac:dyDescent="0.2">
      <c r="J11784" s="2"/>
    </row>
    <row r="11785" spans="10:10" ht="14.25" x14ac:dyDescent="0.2">
      <c r="J11785" s="2"/>
    </row>
    <row r="11786" spans="10:10" ht="14.25" x14ac:dyDescent="0.2">
      <c r="J11786" s="2"/>
    </row>
    <row r="11787" spans="10:10" ht="14.25" x14ac:dyDescent="0.2">
      <c r="J11787" s="2"/>
    </row>
    <row r="11788" spans="10:10" ht="14.25" x14ac:dyDescent="0.2">
      <c r="J11788" s="2"/>
    </row>
    <row r="11789" spans="10:10" ht="14.25" x14ac:dyDescent="0.2">
      <c r="J11789" s="2"/>
    </row>
    <row r="11790" spans="10:10" ht="14.25" x14ac:dyDescent="0.2">
      <c r="J11790" s="2"/>
    </row>
    <row r="11791" spans="10:10" ht="14.25" x14ac:dyDescent="0.2">
      <c r="J11791" s="2"/>
    </row>
    <row r="11792" spans="10:10" ht="14.25" x14ac:dyDescent="0.2">
      <c r="J11792" s="2"/>
    </row>
    <row r="11793" spans="10:10" ht="14.25" x14ac:dyDescent="0.2">
      <c r="J11793" s="2"/>
    </row>
    <row r="11794" spans="10:10" ht="14.25" x14ac:dyDescent="0.2">
      <c r="J11794" s="2"/>
    </row>
    <row r="11795" spans="10:10" ht="14.25" x14ac:dyDescent="0.2">
      <c r="J11795" s="2"/>
    </row>
    <row r="11796" spans="10:10" ht="14.25" x14ac:dyDescent="0.2">
      <c r="J11796" s="2"/>
    </row>
    <row r="11797" spans="10:10" ht="14.25" x14ac:dyDescent="0.2">
      <c r="J11797" s="2"/>
    </row>
    <row r="11798" spans="10:10" ht="14.25" x14ac:dyDescent="0.2">
      <c r="J11798" s="2"/>
    </row>
    <row r="11799" spans="10:10" ht="14.25" x14ac:dyDescent="0.2">
      <c r="J11799" s="2"/>
    </row>
    <row r="11800" spans="10:10" ht="14.25" x14ac:dyDescent="0.2">
      <c r="J11800" s="2"/>
    </row>
    <row r="11801" spans="10:10" ht="14.25" x14ac:dyDescent="0.2">
      <c r="J11801" s="2"/>
    </row>
    <row r="11802" spans="10:10" ht="14.25" x14ac:dyDescent="0.2">
      <c r="J11802" s="2"/>
    </row>
    <row r="11803" spans="10:10" ht="14.25" x14ac:dyDescent="0.2">
      <c r="J11803" s="2"/>
    </row>
    <row r="11804" spans="10:10" ht="14.25" x14ac:dyDescent="0.2">
      <c r="J11804" s="2"/>
    </row>
    <row r="11805" spans="10:10" ht="14.25" x14ac:dyDescent="0.2">
      <c r="J11805" s="2"/>
    </row>
    <row r="11806" spans="10:10" ht="14.25" x14ac:dyDescent="0.2">
      <c r="J11806" s="2"/>
    </row>
    <row r="11807" spans="10:10" ht="14.25" x14ac:dyDescent="0.2">
      <c r="J11807" s="2"/>
    </row>
    <row r="11808" spans="10:10" ht="14.25" x14ac:dyDescent="0.2">
      <c r="J11808" s="2"/>
    </row>
    <row r="11809" spans="10:10" ht="14.25" x14ac:dyDescent="0.2">
      <c r="J11809" s="2"/>
    </row>
    <row r="11810" spans="10:10" ht="14.25" x14ac:dyDescent="0.2">
      <c r="J11810" s="2"/>
    </row>
    <row r="11811" spans="10:10" ht="14.25" x14ac:dyDescent="0.2">
      <c r="J11811" s="2"/>
    </row>
    <row r="11812" spans="10:10" ht="14.25" x14ac:dyDescent="0.2">
      <c r="J11812" s="2"/>
    </row>
    <row r="11813" spans="10:10" ht="14.25" x14ac:dyDescent="0.2">
      <c r="J11813" s="2"/>
    </row>
    <row r="11814" spans="10:10" ht="14.25" x14ac:dyDescent="0.2">
      <c r="J11814" s="2"/>
    </row>
    <row r="11815" spans="10:10" ht="14.25" x14ac:dyDescent="0.2">
      <c r="J11815" s="2"/>
    </row>
    <row r="11816" spans="10:10" ht="14.25" x14ac:dyDescent="0.2">
      <c r="J11816" s="2"/>
    </row>
    <row r="11817" spans="10:10" ht="14.25" x14ac:dyDescent="0.2">
      <c r="J11817" s="2"/>
    </row>
    <row r="11818" spans="10:10" ht="14.25" x14ac:dyDescent="0.2">
      <c r="J11818" s="2"/>
    </row>
    <row r="11819" spans="10:10" ht="14.25" x14ac:dyDescent="0.2">
      <c r="J11819" s="2"/>
    </row>
    <row r="11820" spans="10:10" ht="14.25" x14ac:dyDescent="0.2">
      <c r="J11820" s="2"/>
    </row>
    <row r="11821" spans="10:10" ht="14.25" x14ac:dyDescent="0.2">
      <c r="J11821" s="2"/>
    </row>
    <row r="11822" spans="10:10" ht="14.25" x14ac:dyDescent="0.2">
      <c r="J11822" s="2"/>
    </row>
    <row r="11823" spans="10:10" ht="14.25" x14ac:dyDescent="0.2">
      <c r="J11823" s="2"/>
    </row>
    <row r="11824" spans="10:10" ht="14.25" x14ac:dyDescent="0.2">
      <c r="J11824" s="2"/>
    </row>
    <row r="11825" spans="10:10" ht="14.25" x14ac:dyDescent="0.2">
      <c r="J11825" s="2"/>
    </row>
    <row r="11826" spans="10:10" ht="14.25" x14ac:dyDescent="0.2">
      <c r="J11826" s="2"/>
    </row>
    <row r="11827" spans="10:10" ht="14.25" x14ac:dyDescent="0.2">
      <c r="J11827" s="2"/>
    </row>
    <row r="11828" spans="10:10" ht="14.25" x14ac:dyDescent="0.2">
      <c r="J11828" s="2"/>
    </row>
    <row r="11829" spans="10:10" ht="14.25" x14ac:dyDescent="0.2">
      <c r="J11829" s="2"/>
    </row>
    <row r="11830" spans="10:10" ht="14.25" x14ac:dyDescent="0.2">
      <c r="J11830" s="2"/>
    </row>
    <row r="11831" spans="10:10" ht="14.25" x14ac:dyDescent="0.2">
      <c r="J11831" s="2"/>
    </row>
    <row r="11832" spans="10:10" ht="14.25" x14ac:dyDescent="0.2">
      <c r="J11832" s="2"/>
    </row>
    <row r="11833" spans="10:10" ht="14.25" x14ac:dyDescent="0.2">
      <c r="J11833" s="2"/>
    </row>
    <row r="11834" spans="10:10" ht="14.25" x14ac:dyDescent="0.2">
      <c r="J11834" s="2"/>
    </row>
    <row r="11835" spans="10:10" ht="14.25" x14ac:dyDescent="0.2">
      <c r="J11835" s="2"/>
    </row>
    <row r="11836" spans="10:10" ht="14.25" x14ac:dyDescent="0.2">
      <c r="J11836" s="2"/>
    </row>
    <row r="11837" spans="10:10" ht="14.25" x14ac:dyDescent="0.2">
      <c r="J11837" s="2"/>
    </row>
    <row r="11838" spans="10:10" ht="14.25" x14ac:dyDescent="0.2">
      <c r="J11838" s="2"/>
    </row>
    <row r="11839" spans="10:10" ht="14.25" x14ac:dyDescent="0.2">
      <c r="J11839" s="2"/>
    </row>
    <row r="11840" spans="10:10" ht="14.25" x14ac:dyDescent="0.2">
      <c r="J11840" s="2"/>
    </row>
    <row r="11841" spans="10:10" ht="14.25" x14ac:dyDescent="0.2">
      <c r="J11841" s="2"/>
    </row>
    <row r="11842" spans="10:10" ht="14.25" x14ac:dyDescent="0.2">
      <c r="J11842" s="2"/>
    </row>
    <row r="11843" spans="10:10" ht="14.25" x14ac:dyDescent="0.2">
      <c r="J11843" s="2"/>
    </row>
    <row r="11844" spans="10:10" ht="14.25" x14ac:dyDescent="0.2">
      <c r="J11844" s="2"/>
    </row>
    <row r="11845" spans="10:10" ht="14.25" x14ac:dyDescent="0.2">
      <c r="J11845" s="2"/>
    </row>
    <row r="11846" spans="10:10" ht="14.25" x14ac:dyDescent="0.2">
      <c r="J11846" s="2"/>
    </row>
    <row r="11847" spans="10:10" ht="14.25" x14ac:dyDescent="0.2">
      <c r="J11847" s="2"/>
    </row>
    <row r="11848" spans="10:10" ht="14.25" x14ac:dyDescent="0.2">
      <c r="J11848" s="2"/>
    </row>
    <row r="11849" spans="10:10" ht="14.25" x14ac:dyDescent="0.2">
      <c r="J11849" s="2"/>
    </row>
    <row r="11850" spans="10:10" ht="14.25" x14ac:dyDescent="0.2">
      <c r="J11850" s="2"/>
    </row>
    <row r="11851" spans="10:10" ht="14.25" x14ac:dyDescent="0.2">
      <c r="J11851" s="2"/>
    </row>
    <row r="11852" spans="10:10" ht="14.25" x14ac:dyDescent="0.2">
      <c r="J11852" s="2"/>
    </row>
    <row r="11853" spans="10:10" ht="14.25" x14ac:dyDescent="0.2">
      <c r="J11853" s="2"/>
    </row>
    <row r="11854" spans="10:10" ht="14.25" x14ac:dyDescent="0.2">
      <c r="J11854" s="2"/>
    </row>
    <row r="11855" spans="10:10" ht="14.25" x14ac:dyDescent="0.2">
      <c r="J11855" s="2"/>
    </row>
    <row r="11856" spans="10:10" ht="14.25" x14ac:dyDescent="0.2">
      <c r="J11856" s="2"/>
    </row>
    <row r="11857" spans="10:10" ht="14.25" x14ac:dyDescent="0.2">
      <c r="J11857" s="2"/>
    </row>
    <row r="11858" spans="10:10" ht="14.25" x14ac:dyDescent="0.2">
      <c r="J11858" s="2"/>
    </row>
    <row r="11859" spans="10:10" ht="14.25" x14ac:dyDescent="0.2">
      <c r="J11859" s="2"/>
    </row>
    <row r="11860" spans="10:10" ht="14.25" x14ac:dyDescent="0.2">
      <c r="J11860" s="2"/>
    </row>
    <row r="11861" spans="10:10" ht="14.25" x14ac:dyDescent="0.2">
      <c r="J11861" s="2"/>
    </row>
    <row r="11862" spans="10:10" ht="14.25" x14ac:dyDescent="0.2">
      <c r="J11862" s="2"/>
    </row>
    <row r="11863" spans="10:10" ht="14.25" x14ac:dyDescent="0.2">
      <c r="J11863" s="2"/>
    </row>
    <row r="11864" spans="10:10" ht="14.25" x14ac:dyDescent="0.2">
      <c r="J11864" s="2"/>
    </row>
    <row r="11865" spans="10:10" ht="14.25" x14ac:dyDescent="0.2">
      <c r="J11865" s="2"/>
    </row>
    <row r="11866" spans="10:10" ht="14.25" x14ac:dyDescent="0.2">
      <c r="J11866" s="2"/>
    </row>
    <row r="11867" spans="10:10" ht="14.25" x14ac:dyDescent="0.2">
      <c r="J11867" s="2"/>
    </row>
    <row r="11868" spans="10:10" ht="14.25" x14ac:dyDescent="0.2">
      <c r="J11868" s="2"/>
    </row>
    <row r="11869" spans="10:10" ht="14.25" x14ac:dyDescent="0.2">
      <c r="J11869" s="2"/>
    </row>
    <row r="11870" spans="10:10" ht="14.25" x14ac:dyDescent="0.2">
      <c r="J11870" s="2"/>
    </row>
    <row r="11871" spans="10:10" ht="14.25" x14ac:dyDescent="0.2">
      <c r="J11871" s="2"/>
    </row>
    <row r="11872" spans="10:10" ht="14.25" x14ac:dyDescent="0.2">
      <c r="J11872" s="2"/>
    </row>
    <row r="11873" spans="10:10" ht="14.25" x14ac:dyDescent="0.2">
      <c r="J11873" s="2"/>
    </row>
    <row r="11874" spans="10:10" ht="14.25" x14ac:dyDescent="0.2">
      <c r="J11874" s="2"/>
    </row>
    <row r="11875" spans="10:10" ht="14.25" x14ac:dyDescent="0.2">
      <c r="J11875" s="2"/>
    </row>
    <row r="11876" spans="10:10" ht="14.25" x14ac:dyDescent="0.2">
      <c r="J11876" s="2"/>
    </row>
    <row r="11877" spans="10:10" ht="14.25" x14ac:dyDescent="0.2">
      <c r="J11877" s="2"/>
    </row>
    <row r="11878" spans="10:10" ht="14.25" x14ac:dyDescent="0.2">
      <c r="J11878" s="2"/>
    </row>
    <row r="11879" spans="10:10" ht="14.25" x14ac:dyDescent="0.2">
      <c r="J11879" s="2"/>
    </row>
    <row r="11880" spans="10:10" ht="14.25" x14ac:dyDescent="0.2">
      <c r="J11880" s="2"/>
    </row>
    <row r="11881" spans="10:10" ht="14.25" x14ac:dyDescent="0.2">
      <c r="J11881" s="2"/>
    </row>
    <row r="11882" spans="10:10" ht="14.25" x14ac:dyDescent="0.2">
      <c r="J11882" s="2"/>
    </row>
    <row r="11883" spans="10:10" ht="14.25" x14ac:dyDescent="0.2">
      <c r="J11883" s="2"/>
    </row>
    <row r="11884" spans="10:10" ht="14.25" x14ac:dyDescent="0.2">
      <c r="J11884" s="2"/>
    </row>
    <row r="11885" spans="10:10" ht="14.25" x14ac:dyDescent="0.2">
      <c r="J11885" s="2"/>
    </row>
    <row r="11886" spans="10:10" ht="14.25" x14ac:dyDescent="0.2">
      <c r="J11886" s="2"/>
    </row>
    <row r="11887" spans="10:10" ht="14.25" x14ac:dyDescent="0.2">
      <c r="J11887" s="2"/>
    </row>
    <row r="11888" spans="10:10" ht="14.25" x14ac:dyDescent="0.2">
      <c r="J11888" s="2"/>
    </row>
    <row r="11889" spans="10:10" ht="14.25" x14ac:dyDescent="0.2">
      <c r="J11889" s="2"/>
    </row>
    <row r="11890" spans="10:10" ht="14.25" x14ac:dyDescent="0.2">
      <c r="J11890" s="2"/>
    </row>
    <row r="11891" spans="10:10" ht="14.25" x14ac:dyDescent="0.2">
      <c r="J11891" s="2"/>
    </row>
    <row r="11892" spans="10:10" ht="14.25" x14ac:dyDescent="0.2">
      <c r="J11892" s="2"/>
    </row>
    <row r="11893" spans="10:10" ht="14.25" x14ac:dyDescent="0.2">
      <c r="J11893" s="2"/>
    </row>
    <row r="11894" spans="10:10" ht="14.25" x14ac:dyDescent="0.2">
      <c r="J11894" s="2"/>
    </row>
    <row r="11895" spans="10:10" ht="14.25" x14ac:dyDescent="0.2">
      <c r="J11895" s="2"/>
    </row>
    <row r="11896" spans="10:10" ht="14.25" x14ac:dyDescent="0.2">
      <c r="J11896" s="2"/>
    </row>
    <row r="11897" spans="10:10" ht="14.25" x14ac:dyDescent="0.2">
      <c r="J11897" s="2"/>
    </row>
    <row r="11898" spans="10:10" ht="14.25" x14ac:dyDescent="0.2">
      <c r="J11898" s="2"/>
    </row>
    <row r="11899" spans="10:10" ht="14.25" x14ac:dyDescent="0.2">
      <c r="J11899" s="2"/>
    </row>
    <row r="11900" spans="10:10" ht="14.25" x14ac:dyDescent="0.2">
      <c r="J11900" s="2"/>
    </row>
    <row r="11901" spans="10:10" ht="14.25" x14ac:dyDescent="0.2">
      <c r="J11901" s="2"/>
    </row>
    <row r="11902" spans="10:10" ht="14.25" x14ac:dyDescent="0.2">
      <c r="J11902" s="2"/>
    </row>
    <row r="11903" spans="10:10" ht="14.25" x14ac:dyDescent="0.2">
      <c r="J11903" s="2"/>
    </row>
    <row r="11904" spans="10:10" ht="14.25" x14ac:dyDescent="0.2">
      <c r="J11904" s="2"/>
    </row>
    <row r="11905" spans="10:10" ht="14.25" x14ac:dyDescent="0.2">
      <c r="J11905" s="2"/>
    </row>
    <row r="11906" spans="10:10" ht="14.25" x14ac:dyDescent="0.2">
      <c r="J11906" s="2"/>
    </row>
    <row r="11907" spans="10:10" ht="14.25" x14ac:dyDescent="0.2">
      <c r="J11907" s="2"/>
    </row>
    <row r="11908" spans="10:10" ht="14.25" x14ac:dyDescent="0.2">
      <c r="J11908" s="2"/>
    </row>
    <row r="11909" spans="10:10" ht="14.25" x14ac:dyDescent="0.2">
      <c r="J11909" s="2"/>
    </row>
    <row r="11910" spans="10:10" ht="14.25" x14ac:dyDescent="0.2">
      <c r="J11910" s="2"/>
    </row>
    <row r="11911" spans="10:10" ht="14.25" x14ac:dyDescent="0.2">
      <c r="J11911" s="2"/>
    </row>
    <row r="11912" spans="10:10" ht="14.25" x14ac:dyDescent="0.2">
      <c r="J11912" s="2"/>
    </row>
    <row r="11913" spans="10:10" ht="14.25" x14ac:dyDescent="0.2">
      <c r="J11913" s="2"/>
    </row>
    <row r="11914" spans="10:10" ht="14.25" x14ac:dyDescent="0.2">
      <c r="J11914" s="2"/>
    </row>
    <row r="11915" spans="10:10" ht="14.25" x14ac:dyDescent="0.2">
      <c r="J11915" s="2"/>
    </row>
    <row r="11916" spans="10:10" ht="14.25" x14ac:dyDescent="0.2">
      <c r="J11916" s="2"/>
    </row>
    <row r="11917" spans="10:10" ht="14.25" x14ac:dyDescent="0.2">
      <c r="J11917" s="2"/>
    </row>
    <row r="11918" spans="10:10" ht="14.25" x14ac:dyDescent="0.2">
      <c r="J11918" s="2"/>
    </row>
    <row r="11919" spans="10:10" ht="14.25" x14ac:dyDescent="0.2">
      <c r="J11919" s="2"/>
    </row>
    <row r="11920" spans="10:10" ht="14.25" x14ac:dyDescent="0.2">
      <c r="J11920" s="2"/>
    </row>
    <row r="11921" spans="10:10" ht="14.25" x14ac:dyDescent="0.2">
      <c r="J11921" s="2"/>
    </row>
    <row r="11922" spans="10:10" ht="14.25" x14ac:dyDescent="0.2">
      <c r="J11922" s="2"/>
    </row>
    <row r="11923" spans="10:10" ht="14.25" x14ac:dyDescent="0.2">
      <c r="J11923" s="2"/>
    </row>
    <row r="11924" spans="10:10" ht="14.25" x14ac:dyDescent="0.2">
      <c r="J11924" s="2"/>
    </row>
    <row r="11925" spans="10:10" ht="14.25" x14ac:dyDescent="0.2">
      <c r="J11925" s="2"/>
    </row>
    <row r="11926" spans="10:10" ht="14.25" x14ac:dyDescent="0.2">
      <c r="J11926" s="2"/>
    </row>
    <row r="11927" spans="10:10" ht="14.25" x14ac:dyDescent="0.2">
      <c r="J11927" s="2"/>
    </row>
    <row r="11928" spans="10:10" ht="14.25" x14ac:dyDescent="0.2">
      <c r="J11928" s="2"/>
    </row>
    <row r="11929" spans="10:10" ht="14.25" x14ac:dyDescent="0.2">
      <c r="J11929" s="2"/>
    </row>
    <row r="11930" spans="10:10" ht="14.25" x14ac:dyDescent="0.2">
      <c r="J11930" s="2"/>
    </row>
    <row r="11931" spans="10:10" ht="14.25" x14ac:dyDescent="0.2">
      <c r="J11931" s="2"/>
    </row>
    <row r="11932" spans="10:10" ht="14.25" x14ac:dyDescent="0.2">
      <c r="J11932" s="2"/>
    </row>
    <row r="11933" spans="10:10" ht="14.25" x14ac:dyDescent="0.2">
      <c r="J11933" s="2"/>
    </row>
    <row r="11934" spans="10:10" ht="14.25" x14ac:dyDescent="0.2">
      <c r="J11934" s="2"/>
    </row>
    <row r="11935" spans="10:10" ht="14.25" x14ac:dyDescent="0.2">
      <c r="J11935" s="2"/>
    </row>
    <row r="11936" spans="10:10" ht="14.25" x14ac:dyDescent="0.2">
      <c r="J11936" s="2"/>
    </row>
    <row r="11937" spans="10:10" ht="14.25" x14ac:dyDescent="0.2">
      <c r="J11937" s="2"/>
    </row>
    <row r="11938" spans="10:10" ht="14.25" x14ac:dyDescent="0.2">
      <c r="J11938" s="2"/>
    </row>
    <row r="11939" spans="10:10" ht="14.25" x14ac:dyDescent="0.2">
      <c r="J11939" s="2"/>
    </row>
    <row r="11940" spans="10:10" ht="14.25" x14ac:dyDescent="0.2">
      <c r="J11940" s="2"/>
    </row>
    <row r="11941" spans="10:10" ht="14.25" x14ac:dyDescent="0.2">
      <c r="J11941" s="2"/>
    </row>
    <row r="11942" spans="10:10" ht="14.25" x14ac:dyDescent="0.2">
      <c r="J11942" s="2"/>
    </row>
    <row r="11943" spans="10:10" ht="14.25" x14ac:dyDescent="0.2">
      <c r="J11943" s="2"/>
    </row>
    <row r="11944" spans="10:10" ht="14.25" x14ac:dyDescent="0.2">
      <c r="J11944" s="2"/>
    </row>
    <row r="11945" spans="10:10" ht="14.25" x14ac:dyDescent="0.2">
      <c r="J11945" s="2"/>
    </row>
    <row r="11946" spans="10:10" ht="14.25" x14ac:dyDescent="0.2">
      <c r="J11946" s="2"/>
    </row>
    <row r="11947" spans="10:10" ht="14.25" x14ac:dyDescent="0.2">
      <c r="J11947" s="2"/>
    </row>
    <row r="11948" spans="10:10" ht="14.25" x14ac:dyDescent="0.2">
      <c r="J11948" s="2"/>
    </row>
    <row r="11949" spans="10:10" ht="14.25" x14ac:dyDescent="0.2">
      <c r="J11949" s="2"/>
    </row>
    <row r="11950" spans="10:10" ht="14.25" x14ac:dyDescent="0.2">
      <c r="J11950" s="2"/>
    </row>
    <row r="11951" spans="10:10" ht="14.25" x14ac:dyDescent="0.2">
      <c r="J11951" s="2"/>
    </row>
    <row r="11952" spans="10:10" ht="14.25" x14ac:dyDescent="0.2">
      <c r="J11952" s="2"/>
    </row>
    <row r="11953" spans="10:10" ht="14.25" x14ac:dyDescent="0.2">
      <c r="J11953" s="2"/>
    </row>
    <row r="11954" spans="10:10" ht="14.25" x14ac:dyDescent="0.2">
      <c r="J11954" s="2"/>
    </row>
    <row r="11955" spans="10:10" ht="14.25" x14ac:dyDescent="0.2">
      <c r="J11955" s="2"/>
    </row>
    <row r="11956" spans="10:10" ht="14.25" x14ac:dyDescent="0.2">
      <c r="J11956" s="2"/>
    </row>
    <row r="11957" spans="10:10" ht="14.25" x14ac:dyDescent="0.2">
      <c r="J11957" s="2"/>
    </row>
    <row r="11958" spans="10:10" ht="14.25" x14ac:dyDescent="0.2">
      <c r="J11958" s="2"/>
    </row>
    <row r="11959" spans="10:10" ht="14.25" x14ac:dyDescent="0.2">
      <c r="J11959" s="2"/>
    </row>
    <row r="11960" spans="10:10" ht="14.25" x14ac:dyDescent="0.2">
      <c r="J11960" s="2"/>
    </row>
    <row r="11961" spans="10:10" ht="14.25" x14ac:dyDescent="0.2">
      <c r="J11961" s="2"/>
    </row>
    <row r="11962" spans="10:10" ht="14.25" x14ac:dyDescent="0.2">
      <c r="J11962" s="2"/>
    </row>
    <row r="11963" spans="10:10" ht="14.25" x14ac:dyDescent="0.2">
      <c r="J11963" s="2"/>
    </row>
    <row r="11964" spans="10:10" ht="14.25" x14ac:dyDescent="0.2">
      <c r="J11964" s="2"/>
    </row>
    <row r="11965" spans="10:10" ht="14.25" x14ac:dyDescent="0.2">
      <c r="J11965" s="2"/>
    </row>
    <row r="11966" spans="10:10" ht="14.25" x14ac:dyDescent="0.2">
      <c r="J11966" s="2"/>
    </row>
    <row r="11967" spans="10:10" ht="14.25" x14ac:dyDescent="0.2">
      <c r="J11967" s="2"/>
    </row>
    <row r="11968" spans="10:10" ht="14.25" x14ac:dyDescent="0.2">
      <c r="J11968" s="2"/>
    </row>
    <row r="11969" spans="10:10" ht="14.25" x14ac:dyDescent="0.2">
      <c r="J11969" s="2"/>
    </row>
    <row r="11970" spans="10:10" ht="14.25" x14ac:dyDescent="0.2">
      <c r="J11970" s="2"/>
    </row>
    <row r="11971" spans="10:10" ht="14.25" x14ac:dyDescent="0.2">
      <c r="J11971" s="2"/>
    </row>
    <row r="11972" spans="10:10" ht="14.25" x14ac:dyDescent="0.2">
      <c r="J11972" s="2"/>
    </row>
    <row r="11973" spans="10:10" ht="14.25" x14ac:dyDescent="0.2">
      <c r="J11973" s="2"/>
    </row>
    <row r="11974" spans="10:10" ht="14.25" x14ac:dyDescent="0.2">
      <c r="J11974" s="2"/>
    </row>
    <row r="11975" spans="10:10" ht="14.25" x14ac:dyDescent="0.2">
      <c r="J11975" s="2"/>
    </row>
    <row r="11976" spans="10:10" ht="14.25" x14ac:dyDescent="0.2">
      <c r="J11976" s="2"/>
    </row>
    <row r="11977" spans="10:10" ht="14.25" x14ac:dyDescent="0.2">
      <c r="J11977" s="2"/>
    </row>
    <row r="11978" spans="10:10" ht="14.25" x14ac:dyDescent="0.2">
      <c r="J11978" s="2"/>
    </row>
    <row r="11979" spans="10:10" ht="14.25" x14ac:dyDescent="0.2">
      <c r="J11979" s="2"/>
    </row>
    <row r="11980" spans="10:10" ht="14.25" x14ac:dyDescent="0.2">
      <c r="J11980" s="2"/>
    </row>
    <row r="11981" spans="10:10" ht="14.25" x14ac:dyDescent="0.2">
      <c r="J11981" s="2"/>
    </row>
    <row r="11982" spans="10:10" ht="14.25" x14ac:dyDescent="0.2">
      <c r="J11982" s="2"/>
    </row>
    <row r="11983" spans="10:10" ht="14.25" x14ac:dyDescent="0.2">
      <c r="J11983" s="2"/>
    </row>
    <row r="11984" spans="10:10" ht="14.25" x14ac:dyDescent="0.2">
      <c r="J11984" s="2"/>
    </row>
    <row r="11985" spans="10:10" ht="14.25" x14ac:dyDescent="0.2">
      <c r="J11985" s="2"/>
    </row>
    <row r="11986" spans="10:10" ht="14.25" x14ac:dyDescent="0.2">
      <c r="J11986" s="2"/>
    </row>
    <row r="11987" spans="10:10" ht="14.25" x14ac:dyDescent="0.2">
      <c r="J11987" s="2"/>
    </row>
    <row r="11988" spans="10:10" ht="14.25" x14ac:dyDescent="0.2">
      <c r="J11988" s="2"/>
    </row>
    <row r="11989" spans="10:10" ht="14.25" x14ac:dyDescent="0.2">
      <c r="J11989" s="2"/>
    </row>
    <row r="11990" spans="10:10" ht="14.25" x14ac:dyDescent="0.2">
      <c r="J11990" s="2"/>
    </row>
    <row r="11991" spans="10:10" ht="14.25" x14ac:dyDescent="0.2">
      <c r="J11991" s="2"/>
    </row>
    <row r="11992" spans="10:10" ht="14.25" x14ac:dyDescent="0.2">
      <c r="J11992" s="2"/>
    </row>
    <row r="11993" spans="10:10" ht="14.25" x14ac:dyDescent="0.2">
      <c r="J11993" s="2"/>
    </row>
    <row r="11994" spans="10:10" ht="14.25" x14ac:dyDescent="0.2">
      <c r="J11994" s="2"/>
    </row>
    <row r="11995" spans="10:10" ht="14.25" x14ac:dyDescent="0.2">
      <c r="J11995" s="2"/>
    </row>
    <row r="11996" spans="10:10" ht="14.25" x14ac:dyDescent="0.2">
      <c r="J11996" s="2"/>
    </row>
    <row r="11997" spans="10:10" ht="14.25" x14ac:dyDescent="0.2">
      <c r="J11997" s="2"/>
    </row>
    <row r="11998" spans="10:10" ht="14.25" x14ac:dyDescent="0.2">
      <c r="J11998" s="2"/>
    </row>
    <row r="11999" spans="10:10" ht="14.25" x14ac:dyDescent="0.2">
      <c r="J11999" s="2"/>
    </row>
    <row r="12000" spans="10:10" ht="14.25" x14ac:dyDescent="0.2">
      <c r="J12000" s="2"/>
    </row>
    <row r="12001" spans="10:10" ht="14.25" x14ac:dyDescent="0.2">
      <c r="J12001" s="2"/>
    </row>
    <row r="12002" spans="10:10" ht="14.25" x14ac:dyDescent="0.2">
      <c r="J12002" s="2"/>
    </row>
    <row r="12003" spans="10:10" ht="14.25" x14ac:dyDescent="0.2">
      <c r="J12003" s="2"/>
    </row>
    <row r="12004" spans="10:10" ht="14.25" x14ac:dyDescent="0.2">
      <c r="J12004" s="2"/>
    </row>
    <row r="12005" spans="10:10" ht="14.25" x14ac:dyDescent="0.2">
      <c r="J12005" s="2"/>
    </row>
    <row r="12006" spans="10:10" ht="14.25" x14ac:dyDescent="0.2">
      <c r="J12006" s="2"/>
    </row>
    <row r="12007" spans="10:10" ht="14.25" x14ac:dyDescent="0.2">
      <c r="J12007" s="2"/>
    </row>
    <row r="12008" spans="10:10" ht="14.25" x14ac:dyDescent="0.2">
      <c r="J12008" s="2"/>
    </row>
    <row r="12009" spans="10:10" ht="14.25" x14ac:dyDescent="0.2">
      <c r="J12009" s="2"/>
    </row>
    <row r="12010" spans="10:10" ht="14.25" x14ac:dyDescent="0.2">
      <c r="J12010" s="2"/>
    </row>
    <row r="12011" spans="10:10" ht="14.25" x14ac:dyDescent="0.2">
      <c r="J12011" s="2"/>
    </row>
    <row r="12012" spans="10:10" ht="14.25" x14ac:dyDescent="0.2">
      <c r="J12012" s="2"/>
    </row>
    <row r="12013" spans="10:10" ht="14.25" x14ac:dyDescent="0.2">
      <c r="J12013" s="2"/>
    </row>
    <row r="12014" spans="10:10" ht="14.25" x14ac:dyDescent="0.2">
      <c r="J12014" s="2"/>
    </row>
    <row r="12015" spans="10:10" ht="14.25" x14ac:dyDescent="0.2">
      <c r="J12015" s="2"/>
    </row>
    <row r="12016" spans="10:10" ht="14.25" x14ac:dyDescent="0.2">
      <c r="J12016" s="2"/>
    </row>
    <row r="12017" spans="10:10" ht="14.25" x14ac:dyDescent="0.2">
      <c r="J12017" s="2"/>
    </row>
    <row r="12018" spans="10:10" ht="14.25" x14ac:dyDescent="0.2">
      <c r="J12018" s="2"/>
    </row>
    <row r="12019" spans="10:10" ht="14.25" x14ac:dyDescent="0.2">
      <c r="J12019" s="2"/>
    </row>
    <row r="12020" spans="10:10" ht="14.25" x14ac:dyDescent="0.2">
      <c r="J12020" s="2"/>
    </row>
    <row r="12021" spans="10:10" ht="14.25" x14ac:dyDescent="0.2">
      <c r="J12021" s="2"/>
    </row>
    <row r="12022" spans="10:10" ht="14.25" x14ac:dyDescent="0.2">
      <c r="J12022" s="2"/>
    </row>
    <row r="12023" spans="10:10" ht="14.25" x14ac:dyDescent="0.2">
      <c r="J12023" s="2"/>
    </row>
    <row r="12024" spans="10:10" ht="14.25" x14ac:dyDescent="0.2">
      <c r="J12024" s="2"/>
    </row>
    <row r="12025" spans="10:10" ht="14.25" x14ac:dyDescent="0.2">
      <c r="J12025" s="2"/>
    </row>
    <row r="12026" spans="10:10" ht="14.25" x14ac:dyDescent="0.2">
      <c r="J12026" s="2"/>
    </row>
    <row r="12027" spans="10:10" ht="14.25" x14ac:dyDescent="0.2">
      <c r="J12027" s="2"/>
    </row>
    <row r="12028" spans="10:10" ht="14.25" x14ac:dyDescent="0.2">
      <c r="J12028" s="2"/>
    </row>
    <row r="12029" spans="10:10" ht="14.25" x14ac:dyDescent="0.2">
      <c r="J12029" s="2"/>
    </row>
    <row r="12030" spans="10:10" ht="14.25" x14ac:dyDescent="0.2">
      <c r="J12030" s="2"/>
    </row>
    <row r="12031" spans="10:10" ht="14.25" x14ac:dyDescent="0.2">
      <c r="J12031" s="2"/>
    </row>
    <row r="12032" spans="10:10" ht="14.25" x14ac:dyDescent="0.2">
      <c r="J12032" s="2"/>
    </row>
    <row r="12033" spans="10:10" ht="14.25" x14ac:dyDescent="0.2">
      <c r="J12033" s="2"/>
    </row>
    <row r="12034" spans="10:10" ht="14.25" x14ac:dyDescent="0.2">
      <c r="J12034" s="2"/>
    </row>
    <row r="12035" spans="10:10" ht="14.25" x14ac:dyDescent="0.2">
      <c r="J12035" s="2"/>
    </row>
    <row r="12036" spans="10:10" ht="14.25" x14ac:dyDescent="0.2">
      <c r="J12036" s="2"/>
    </row>
    <row r="12037" spans="10:10" ht="14.25" x14ac:dyDescent="0.2">
      <c r="J12037" s="2"/>
    </row>
    <row r="12038" spans="10:10" ht="14.25" x14ac:dyDescent="0.2">
      <c r="J12038" s="2"/>
    </row>
    <row r="12039" spans="10:10" ht="14.25" x14ac:dyDescent="0.2">
      <c r="J12039" s="2"/>
    </row>
    <row r="12040" spans="10:10" ht="14.25" x14ac:dyDescent="0.2">
      <c r="J12040" s="2"/>
    </row>
    <row r="12041" spans="10:10" ht="14.25" x14ac:dyDescent="0.2">
      <c r="J12041" s="2"/>
    </row>
    <row r="12042" spans="10:10" ht="14.25" x14ac:dyDescent="0.2">
      <c r="J12042" s="2"/>
    </row>
    <row r="12043" spans="10:10" ht="14.25" x14ac:dyDescent="0.2">
      <c r="J12043" s="2"/>
    </row>
    <row r="12044" spans="10:10" ht="14.25" x14ac:dyDescent="0.2">
      <c r="J12044" s="2"/>
    </row>
    <row r="12045" spans="10:10" ht="14.25" x14ac:dyDescent="0.2">
      <c r="J12045" s="2"/>
    </row>
    <row r="12046" spans="10:10" ht="14.25" x14ac:dyDescent="0.2">
      <c r="J12046" s="2"/>
    </row>
    <row r="12047" spans="10:10" ht="14.25" x14ac:dyDescent="0.2">
      <c r="J12047" s="2"/>
    </row>
    <row r="12048" spans="10:10" ht="14.25" x14ac:dyDescent="0.2">
      <c r="J12048" s="2"/>
    </row>
    <row r="12049" spans="10:10" ht="14.25" x14ac:dyDescent="0.2">
      <c r="J12049" s="2"/>
    </row>
    <row r="12050" spans="10:10" ht="14.25" x14ac:dyDescent="0.2">
      <c r="J12050" s="2"/>
    </row>
    <row r="12051" spans="10:10" ht="14.25" x14ac:dyDescent="0.2">
      <c r="J12051" s="2"/>
    </row>
    <row r="12052" spans="10:10" ht="14.25" x14ac:dyDescent="0.2">
      <c r="J12052" s="2"/>
    </row>
    <row r="12053" spans="10:10" ht="14.25" x14ac:dyDescent="0.2">
      <c r="J12053" s="2"/>
    </row>
    <row r="12054" spans="10:10" ht="14.25" x14ac:dyDescent="0.2">
      <c r="J12054" s="2"/>
    </row>
    <row r="12055" spans="10:10" ht="14.25" x14ac:dyDescent="0.2">
      <c r="J12055" s="2"/>
    </row>
    <row r="12056" spans="10:10" ht="14.25" x14ac:dyDescent="0.2">
      <c r="J12056" s="2"/>
    </row>
    <row r="12057" spans="10:10" ht="14.25" x14ac:dyDescent="0.2">
      <c r="J12057" s="2"/>
    </row>
    <row r="12058" spans="10:10" ht="14.25" x14ac:dyDescent="0.2">
      <c r="J12058" s="2"/>
    </row>
    <row r="12059" spans="10:10" ht="14.25" x14ac:dyDescent="0.2">
      <c r="J12059" s="2"/>
    </row>
    <row r="12060" spans="10:10" ht="14.25" x14ac:dyDescent="0.2">
      <c r="J12060" s="2"/>
    </row>
    <row r="12061" spans="10:10" ht="14.25" x14ac:dyDescent="0.2">
      <c r="J12061" s="2"/>
    </row>
    <row r="12062" spans="10:10" ht="14.25" x14ac:dyDescent="0.2">
      <c r="J12062" s="2"/>
    </row>
    <row r="12063" spans="10:10" ht="14.25" x14ac:dyDescent="0.2">
      <c r="J12063" s="2"/>
    </row>
    <row r="12064" spans="10:10" ht="14.25" x14ac:dyDescent="0.2">
      <c r="J12064" s="2"/>
    </row>
    <row r="12065" spans="10:10" ht="14.25" x14ac:dyDescent="0.2">
      <c r="J12065" s="2"/>
    </row>
    <row r="12066" spans="10:10" ht="14.25" x14ac:dyDescent="0.2">
      <c r="J12066" s="2"/>
    </row>
    <row r="12067" spans="10:10" ht="14.25" x14ac:dyDescent="0.2">
      <c r="J12067" s="2"/>
    </row>
    <row r="12068" spans="10:10" ht="14.25" x14ac:dyDescent="0.2">
      <c r="J12068" s="2"/>
    </row>
    <row r="12069" spans="10:10" ht="14.25" x14ac:dyDescent="0.2">
      <c r="J12069" s="2"/>
    </row>
    <row r="12070" spans="10:10" ht="14.25" x14ac:dyDescent="0.2">
      <c r="J12070" s="2"/>
    </row>
    <row r="12071" spans="10:10" ht="14.25" x14ac:dyDescent="0.2">
      <c r="J12071" s="2"/>
    </row>
    <row r="12072" spans="10:10" ht="14.25" x14ac:dyDescent="0.2">
      <c r="J12072" s="2"/>
    </row>
    <row r="12073" spans="10:10" ht="14.25" x14ac:dyDescent="0.2">
      <c r="J12073" s="2"/>
    </row>
    <row r="12074" spans="10:10" ht="14.25" x14ac:dyDescent="0.2">
      <c r="J12074" s="2"/>
    </row>
    <row r="12075" spans="10:10" ht="14.25" x14ac:dyDescent="0.2">
      <c r="J12075" s="2"/>
    </row>
    <row r="12076" spans="10:10" ht="14.25" x14ac:dyDescent="0.2">
      <c r="J12076" s="2"/>
    </row>
    <row r="12077" spans="10:10" ht="14.25" x14ac:dyDescent="0.2">
      <c r="J12077" s="2"/>
    </row>
    <row r="12078" spans="10:10" ht="14.25" x14ac:dyDescent="0.2">
      <c r="J12078" s="2"/>
    </row>
    <row r="12079" spans="10:10" ht="14.25" x14ac:dyDescent="0.2">
      <c r="J12079" s="2"/>
    </row>
    <row r="12080" spans="10:10" ht="14.25" x14ac:dyDescent="0.2">
      <c r="J12080" s="2"/>
    </row>
    <row r="12081" spans="10:10" ht="14.25" x14ac:dyDescent="0.2">
      <c r="J12081" s="2"/>
    </row>
    <row r="12082" spans="10:10" ht="14.25" x14ac:dyDescent="0.2">
      <c r="J12082" s="2"/>
    </row>
    <row r="12083" spans="10:10" ht="14.25" x14ac:dyDescent="0.2">
      <c r="J12083" s="2"/>
    </row>
    <row r="12084" spans="10:10" ht="14.25" x14ac:dyDescent="0.2">
      <c r="J12084" s="2"/>
    </row>
    <row r="12085" spans="10:10" ht="14.25" x14ac:dyDescent="0.2">
      <c r="J12085" s="2"/>
    </row>
    <row r="12086" spans="10:10" ht="14.25" x14ac:dyDescent="0.2">
      <c r="J12086" s="2"/>
    </row>
    <row r="12087" spans="10:10" ht="14.25" x14ac:dyDescent="0.2">
      <c r="J12087" s="2"/>
    </row>
    <row r="12088" spans="10:10" ht="14.25" x14ac:dyDescent="0.2">
      <c r="J12088" s="2"/>
    </row>
    <row r="12089" spans="10:10" ht="14.25" x14ac:dyDescent="0.2">
      <c r="J12089" s="2"/>
    </row>
    <row r="12090" spans="10:10" ht="14.25" x14ac:dyDescent="0.2">
      <c r="J12090" s="2"/>
    </row>
    <row r="12091" spans="10:10" ht="14.25" x14ac:dyDescent="0.2">
      <c r="J12091" s="2"/>
    </row>
    <row r="12092" spans="10:10" ht="14.25" x14ac:dyDescent="0.2">
      <c r="J12092" s="2"/>
    </row>
    <row r="12093" spans="10:10" ht="14.25" x14ac:dyDescent="0.2">
      <c r="J12093" s="2"/>
    </row>
    <row r="12094" spans="10:10" ht="14.25" x14ac:dyDescent="0.2">
      <c r="J12094" s="2"/>
    </row>
    <row r="12095" spans="10:10" ht="14.25" x14ac:dyDescent="0.2">
      <c r="J12095" s="2"/>
    </row>
    <row r="12096" spans="10:10" ht="14.25" x14ac:dyDescent="0.2">
      <c r="J12096" s="2"/>
    </row>
    <row r="12097" spans="10:10" ht="14.25" x14ac:dyDescent="0.2">
      <c r="J12097" s="2"/>
    </row>
    <row r="12098" spans="10:10" ht="14.25" x14ac:dyDescent="0.2">
      <c r="J12098" s="2"/>
    </row>
    <row r="12099" spans="10:10" ht="14.25" x14ac:dyDescent="0.2">
      <c r="J12099" s="2"/>
    </row>
    <row r="12100" spans="10:10" ht="14.25" x14ac:dyDescent="0.2">
      <c r="J12100" s="2"/>
    </row>
    <row r="12101" spans="10:10" ht="14.25" x14ac:dyDescent="0.2">
      <c r="J12101" s="2"/>
    </row>
    <row r="12102" spans="10:10" ht="14.25" x14ac:dyDescent="0.2">
      <c r="J12102" s="2"/>
    </row>
    <row r="12103" spans="10:10" ht="14.25" x14ac:dyDescent="0.2">
      <c r="J12103" s="2"/>
    </row>
    <row r="12104" spans="10:10" ht="14.25" x14ac:dyDescent="0.2">
      <c r="J12104" s="2"/>
    </row>
    <row r="12105" spans="10:10" ht="14.25" x14ac:dyDescent="0.2">
      <c r="J12105" s="2"/>
    </row>
    <row r="12106" spans="10:10" ht="14.25" x14ac:dyDescent="0.2">
      <c r="J12106" s="2"/>
    </row>
    <row r="12107" spans="10:10" ht="14.25" x14ac:dyDescent="0.2">
      <c r="J12107" s="2"/>
    </row>
    <row r="12108" spans="10:10" ht="14.25" x14ac:dyDescent="0.2">
      <c r="J12108" s="2"/>
    </row>
    <row r="12109" spans="10:10" ht="14.25" x14ac:dyDescent="0.2">
      <c r="J12109" s="2"/>
    </row>
    <row r="12110" spans="10:10" ht="14.25" x14ac:dyDescent="0.2">
      <c r="J12110" s="2"/>
    </row>
    <row r="12111" spans="10:10" ht="14.25" x14ac:dyDescent="0.2">
      <c r="J12111" s="2"/>
    </row>
    <row r="12112" spans="10:10" ht="14.25" x14ac:dyDescent="0.2">
      <c r="J12112" s="2"/>
    </row>
    <row r="12113" spans="10:10" ht="14.25" x14ac:dyDescent="0.2">
      <c r="J12113" s="2"/>
    </row>
    <row r="12114" spans="10:10" ht="14.25" x14ac:dyDescent="0.2">
      <c r="J12114" s="2"/>
    </row>
    <row r="12115" spans="10:10" ht="14.25" x14ac:dyDescent="0.2">
      <c r="J12115" s="2"/>
    </row>
    <row r="12116" spans="10:10" ht="14.25" x14ac:dyDescent="0.2">
      <c r="J12116" s="2"/>
    </row>
    <row r="12117" spans="10:10" ht="14.25" x14ac:dyDescent="0.2">
      <c r="J12117" s="2"/>
    </row>
    <row r="12118" spans="10:10" ht="14.25" x14ac:dyDescent="0.2">
      <c r="J12118" s="2"/>
    </row>
    <row r="12119" spans="10:10" ht="14.25" x14ac:dyDescent="0.2">
      <c r="J12119" s="2"/>
    </row>
    <row r="12120" spans="10:10" ht="14.25" x14ac:dyDescent="0.2">
      <c r="J12120" s="2"/>
    </row>
    <row r="12121" spans="10:10" ht="14.25" x14ac:dyDescent="0.2">
      <c r="J12121" s="2"/>
    </row>
    <row r="12122" spans="10:10" ht="14.25" x14ac:dyDescent="0.2">
      <c r="J12122" s="2"/>
    </row>
    <row r="12123" spans="10:10" ht="14.25" x14ac:dyDescent="0.2">
      <c r="J12123" s="2"/>
    </row>
    <row r="12124" spans="10:10" ht="14.25" x14ac:dyDescent="0.2">
      <c r="J12124" s="2"/>
    </row>
    <row r="12125" spans="10:10" ht="14.25" x14ac:dyDescent="0.2">
      <c r="J12125" s="2"/>
    </row>
    <row r="12126" spans="10:10" ht="14.25" x14ac:dyDescent="0.2">
      <c r="J12126" s="2"/>
    </row>
    <row r="12127" spans="10:10" ht="14.25" x14ac:dyDescent="0.2">
      <c r="J12127" s="2"/>
    </row>
    <row r="12128" spans="10:10" ht="14.25" x14ac:dyDescent="0.2">
      <c r="J12128" s="2"/>
    </row>
    <row r="12129" spans="10:10" ht="14.25" x14ac:dyDescent="0.2">
      <c r="J12129" s="2"/>
    </row>
    <row r="12130" spans="10:10" ht="14.25" x14ac:dyDescent="0.2">
      <c r="J12130" s="2"/>
    </row>
    <row r="12131" spans="10:10" ht="14.25" x14ac:dyDescent="0.2">
      <c r="J12131" s="2"/>
    </row>
    <row r="12132" spans="10:10" ht="14.25" x14ac:dyDescent="0.2">
      <c r="J12132" s="2"/>
    </row>
    <row r="12133" spans="10:10" ht="14.25" x14ac:dyDescent="0.2">
      <c r="J12133" s="2"/>
    </row>
    <row r="12134" spans="10:10" ht="14.25" x14ac:dyDescent="0.2">
      <c r="J12134" s="2"/>
    </row>
    <row r="12135" spans="10:10" ht="14.25" x14ac:dyDescent="0.2">
      <c r="J12135" s="2"/>
    </row>
    <row r="12136" spans="10:10" ht="14.25" x14ac:dyDescent="0.2">
      <c r="J12136" s="2"/>
    </row>
    <row r="12137" spans="10:10" ht="14.25" x14ac:dyDescent="0.2">
      <c r="J12137" s="2"/>
    </row>
    <row r="12138" spans="10:10" ht="14.25" x14ac:dyDescent="0.2">
      <c r="J12138" s="2"/>
    </row>
    <row r="12139" spans="10:10" ht="14.25" x14ac:dyDescent="0.2">
      <c r="J12139" s="2"/>
    </row>
    <row r="12140" spans="10:10" ht="14.25" x14ac:dyDescent="0.2">
      <c r="J12140" s="2"/>
    </row>
    <row r="12141" spans="10:10" ht="14.25" x14ac:dyDescent="0.2">
      <c r="J12141" s="2"/>
    </row>
    <row r="12142" spans="10:10" ht="14.25" x14ac:dyDescent="0.2">
      <c r="J12142" s="2"/>
    </row>
    <row r="12143" spans="10:10" ht="14.25" x14ac:dyDescent="0.2">
      <c r="J12143" s="2"/>
    </row>
    <row r="12144" spans="10:10" ht="14.25" x14ac:dyDescent="0.2">
      <c r="J12144" s="2"/>
    </row>
    <row r="12145" spans="10:10" ht="14.25" x14ac:dyDescent="0.2">
      <c r="J12145" s="2"/>
    </row>
    <row r="12146" spans="10:10" ht="14.25" x14ac:dyDescent="0.2">
      <c r="J12146" s="2"/>
    </row>
    <row r="12147" spans="10:10" ht="14.25" x14ac:dyDescent="0.2">
      <c r="J12147" s="2"/>
    </row>
    <row r="12148" spans="10:10" ht="14.25" x14ac:dyDescent="0.2">
      <c r="J12148" s="2"/>
    </row>
    <row r="12149" spans="10:10" ht="14.25" x14ac:dyDescent="0.2">
      <c r="J12149" s="2"/>
    </row>
    <row r="12150" spans="10:10" ht="14.25" x14ac:dyDescent="0.2">
      <c r="J12150" s="2"/>
    </row>
    <row r="12151" spans="10:10" ht="14.25" x14ac:dyDescent="0.2">
      <c r="J12151" s="2"/>
    </row>
    <row r="12152" spans="10:10" ht="14.25" x14ac:dyDescent="0.2">
      <c r="J12152" s="2"/>
    </row>
    <row r="12153" spans="10:10" ht="14.25" x14ac:dyDescent="0.2">
      <c r="J12153" s="2"/>
    </row>
    <row r="12154" spans="10:10" ht="14.25" x14ac:dyDescent="0.2">
      <c r="J12154" s="2"/>
    </row>
    <row r="12155" spans="10:10" ht="14.25" x14ac:dyDescent="0.2">
      <c r="J12155" s="2"/>
    </row>
    <row r="12156" spans="10:10" ht="14.25" x14ac:dyDescent="0.2">
      <c r="J12156" s="2"/>
    </row>
    <row r="12157" spans="10:10" ht="14.25" x14ac:dyDescent="0.2">
      <c r="J12157" s="2"/>
    </row>
    <row r="12158" spans="10:10" ht="14.25" x14ac:dyDescent="0.2">
      <c r="J12158" s="2"/>
    </row>
    <row r="12159" spans="10:10" ht="14.25" x14ac:dyDescent="0.2">
      <c r="J12159" s="2"/>
    </row>
    <row r="12160" spans="10:10" ht="14.25" x14ac:dyDescent="0.2">
      <c r="J12160" s="2"/>
    </row>
    <row r="12161" spans="10:10" ht="14.25" x14ac:dyDescent="0.2">
      <c r="J12161" s="2"/>
    </row>
    <row r="12162" spans="10:10" ht="14.25" x14ac:dyDescent="0.2">
      <c r="J12162" s="2"/>
    </row>
    <row r="12163" spans="10:10" ht="14.25" x14ac:dyDescent="0.2">
      <c r="J12163" s="2"/>
    </row>
    <row r="12164" spans="10:10" ht="14.25" x14ac:dyDescent="0.2">
      <c r="J12164" s="2"/>
    </row>
    <row r="12165" spans="10:10" ht="14.25" x14ac:dyDescent="0.2">
      <c r="J12165" s="2"/>
    </row>
    <row r="12166" spans="10:10" ht="14.25" x14ac:dyDescent="0.2">
      <c r="J12166" s="2"/>
    </row>
    <row r="12167" spans="10:10" ht="14.25" x14ac:dyDescent="0.2">
      <c r="J12167" s="2"/>
    </row>
    <row r="12168" spans="10:10" ht="14.25" x14ac:dyDescent="0.2">
      <c r="J12168" s="2"/>
    </row>
    <row r="12169" spans="10:10" ht="14.25" x14ac:dyDescent="0.2">
      <c r="J12169" s="2"/>
    </row>
    <row r="12170" spans="10:10" ht="14.25" x14ac:dyDescent="0.2">
      <c r="J12170" s="2"/>
    </row>
    <row r="12171" spans="10:10" ht="14.25" x14ac:dyDescent="0.2">
      <c r="J12171" s="2"/>
    </row>
    <row r="12172" spans="10:10" ht="14.25" x14ac:dyDescent="0.2">
      <c r="J12172" s="2"/>
    </row>
    <row r="12173" spans="10:10" ht="14.25" x14ac:dyDescent="0.2">
      <c r="J12173" s="2"/>
    </row>
    <row r="12174" spans="10:10" ht="14.25" x14ac:dyDescent="0.2">
      <c r="J12174" s="2"/>
    </row>
    <row r="12175" spans="10:10" ht="14.25" x14ac:dyDescent="0.2">
      <c r="J12175" s="2"/>
    </row>
    <row r="12176" spans="10:10" ht="14.25" x14ac:dyDescent="0.2">
      <c r="J12176" s="2"/>
    </row>
    <row r="12177" spans="10:10" ht="14.25" x14ac:dyDescent="0.2">
      <c r="J12177" s="2"/>
    </row>
    <row r="12178" spans="10:10" ht="14.25" x14ac:dyDescent="0.2">
      <c r="J12178" s="2"/>
    </row>
    <row r="12179" spans="10:10" ht="14.25" x14ac:dyDescent="0.2">
      <c r="J12179" s="2"/>
    </row>
    <row r="12180" spans="10:10" ht="14.25" x14ac:dyDescent="0.2">
      <c r="J12180" s="2"/>
    </row>
    <row r="12181" spans="10:10" ht="14.25" x14ac:dyDescent="0.2">
      <c r="J12181" s="2"/>
    </row>
    <row r="12182" spans="10:10" ht="14.25" x14ac:dyDescent="0.2">
      <c r="J12182" s="2"/>
    </row>
    <row r="12183" spans="10:10" ht="14.25" x14ac:dyDescent="0.2">
      <c r="J12183" s="2"/>
    </row>
    <row r="12184" spans="10:10" ht="14.25" x14ac:dyDescent="0.2">
      <c r="J12184" s="2"/>
    </row>
    <row r="12185" spans="10:10" ht="14.25" x14ac:dyDescent="0.2">
      <c r="J12185" s="2"/>
    </row>
    <row r="12186" spans="10:10" ht="14.25" x14ac:dyDescent="0.2">
      <c r="J12186" s="2"/>
    </row>
    <row r="12187" spans="10:10" ht="14.25" x14ac:dyDescent="0.2">
      <c r="J12187" s="2"/>
    </row>
    <row r="12188" spans="10:10" ht="14.25" x14ac:dyDescent="0.2">
      <c r="J12188" s="2"/>
    </row>
    <row r="12189" spans="10:10" ht="14.25" x14ac:dyDescent="0.2">
      <c r="J12189" s="2"/>
    </row>
    <row r="12190" spans="10:10" ht="14.25" x14ac:dyDescent="0.2">
      <c r="J12190" s="2"/>
    </row>
    <row r="12191" spans="10:10" ht="14.25" x14ac:dyDescent="0.2">
      <c r="J12191" s="2"/>
    </row>
    <row r="12192" spans="10:10" ht="14.25" x14ac:dyDescent="0.2">
      <c r="J12192" s="2"/>
    </row>
    <row r="12193" spans="10:10" ht="14.25" x14ac:dyDescent="0.2">
      <c r="J12193" s="2"/>
    </row>
    <row r="12194" spans="10:10" ht="14.25" x14ac:dyDescent="0.2">
      <c r="J12194" s="2"/>
    </row>
    <row r="12195" spans="10:10" ht="14.25" x14ac:dyDescent="0.2">
      <c r="J12195" s="2"/>
    </row>
    <row r="12196" spans="10:10" ht="14.25" x14ac:dyDescent="0.2">
      <c r="J12196" s="2"/>
    </row>
    <row r="12197" spans="10:10" ht="14.25" x14ac:dyDescent="0.2">
      <c r="J12197" s="2"/>
    </row>
    <row r="12198" spans="10:10" ht="14.25" x14ac:dyDescent="0.2">
      <c r="J12198" s="2"/>
    </row>
    <row r="12199" spans="10:10" ht="14.25" x14ac:dyDescent="0.2">
      <c r="J12199" s="2"/>
    </row>
    <row r="12200" spans="10:10" ht="14.25" x14ac:dyDescent="0.2">
      <c r="J12200" s="2"/>
    </row>
    <row r="12201" spans="10:10" ht="14.25" x14ac:dyDescent="0.2">
      <c r="J12201" s="2"/>
    </row>
    <row r="12202" spans="10:10" ht="14.25" x14ac:dyDescent="0.2">
      <c r="J12202" s="2"/>
    </row>
    <row r="12203" spans="10:10" ht="14.25" x14ac:dyDescent="0.2">
      <c r="J12203" s="2"/>
    </row>
    <row r="12204" spans="10:10" ht="14.25" x14ac:dyDescent="0.2">
      <c r="J12204" s="2"/>
    </row>
    <row r="12205" spans="10:10" ht="14.25" x14ac:dyDescent="0.2">
      <c r="J12205" s="2"/>
    </row>
    <row r="12206" spans="10:10" ht="14.25" x14ac:dyDescent="0.2">
      <c r="J12206" s="2"/>
    </row>
    <row r="12207" spans="10:10" ht="14.25" x14ac:dyDescent="0.2">
      <c r="J12207" s="2"/>
    </row>
    <row r="12208" spans="10:10" ht="14.25" x14ac:dyDescent="0.2">
      <c r="J12208" s="2"/>
    </row>
    <row r="12209" spans="10:10" ht="14.25" x14ac:dyDescent="0.2">
      <c r="J12209" s="2"/>
    </row>
    <row r="12210" spans="10:10" ht="14.25" x14ac:dyDescent="0.2">
      <c r="J12210" s="2"/>
    </row>
    <row r="12211" spans="10:10" ht="14.25" x14ac:dyDescent="0.2">
      <c r="J12211" s="2"/>
    </row>
    <row r="12212" spans="10:10" ht="14.25" x14ac:dyDescent="0.2">
      <c r="J12212" s="2"/>
    </row>
    <row r="12213" spans="10:10" ht="14.25" x14ac:dyDescent="0.2">
      <c r="J12213" s="2"/>
    </row>
    <row r="12214" spans="10:10" ht="14.25" x14ac:dyDescent="0.2">
      <c r="J12214" s="2"/>
    </row>
    <row r="12215" spans="10:10" ht="14.25" x14ac:dyDescent="0.2">
      <c r="J12215" s="2"/>
    </row>
    <row r="12216" spans="10:10" ht="14.25" x14ac:dyDescent="0.2">
      <c r="J12216" s="2"/>
    </row>
    <row r="12217" spans="10:10" ht="14.25" x14ac:dyDescent="0.2">
      <c r="J12217" s="2"/>
    </row>
    <row r="12218" spans="10:10" ht="14.25" x14ac:dyDescent="0.2">
      <c r="J12218" s="2"/>
    </row>
    <row r="12219" spans="10:10" ht="14.25" x14ac:dyDescent="0.2">
      <c r="J12219" s="2"/>
    </row>
    <row r="12220" spans="10:10" ht="14.25" x14ac:dyDescent="0.2">
      <c r="J12220" s="2"/>
    </row>
    <row r="12221" spans="10:10" ht="14.25" x14ac:dyDescent="0.2">
      <c r="J12221" s="2"/>
    </row>
    <row r="12222" spans="10:10" ht="14.25" x14ac:dyDescent="0.2">
      <c r="J12222" s="2"/>
    </row>
    <row r="12223" spans="10:10" ht="14.25" x14ac:dyDescent="0.2">
      <c r="J12223" s="2"/>
    </row>
    <row r="12224" spans="10:10" ht="14.25" x14ac:dyDescent="0.2">
      <c r="J12224" s="2"/>
    </row>
    <row r="12225" spans="10:10" ht="14.25" x14ac:dyDescent="0.2">
      <c r="J12225" s="2"/>
    </row>
    <row r="12226" spans="10:10" ht="14.25" x14ac:dyDescent="0.2">
      <c r="J12226" s="2"/>
    </row>
    <row r="12227" spans="10:10" ht="14.25" x14ac:dyDescent="0.2">
      <c r="J12227" s="2"/>
    </row>
    <row r="12228" spans="10:10" ht="14.25" x14ac:dyDescent="0.2">
      <c r="J12228" s="2"/>
    </row>
    <row r="12229" spans="10:10" ht="14.25" x14ac:dyDescent="0.2">
      <c r="J12229" s="2"/>
    </row>
    <row r="12230" spans="10:10" ht="14.25" x14ac:dyDescent="0.2">
      <c r="J12230" s="2"/>
    </row>
    <row r="12231" spans="10:10" ht="14.25" x14ac:dyDescent="0.2">
      <c r="J12231" s="2"/>
    </row>
    <row r="12232" spans="10:10" ht="14.25" x14ac:dyDescent="0.2">
      <c r="J12232" s="2"/>
    </row>
    <row r="12233" spans="10:10" ht="14.25" x14ac:dyDescent="0.2">
      <c r="J12233" s="2"/>
    </row>
    <row r="12234" spans="10:10" ht="14.25" x14ac:dyDescent="0.2">
      <c r="J12234" s="2"/>
    </row>
    <row r="12235" spans="10:10" ht="14.25" x14ac:dyDescent="0.2">
      <c r="J12235" s="2"/>
    </row>
    <row r="12236" spans="10:10" ht="14.25" x14ac:dyDescent="0.2">
      <c r="J12236" s="2"/>
    </row>
    <row r="12237" spans="10:10" ht="14.25" x14ac:dyDescent="0.2">
      <c r="J12237" s="2"/>
    </row>
    <row r="12238" spans="10:10" ht="14.25" x14ac:dyDescent="0.2">
      <c r="J12238" s="2"/>
    </row>
    <row r="12239" spans="10:10" ht="14.25" x14ac:dyDescent="0.2">
      <c r="J12239" s="2"/>
    </row>
    <row r="12240" spans="10:10" ht="14.25" x14ac:dyDescent="0.2">
      <c r="J12240" s="2"/>
    </row>
    <row r="12241" spans="10:10" ht="14.25" x14ac:dyDescent="0.2">
      <c r="J12241" s="2"/>
    </row>
    <row r="12242" spans="10:10" ht="14.25" x14ac:dyDescent="0.2">
      <c r="J12242" s="2"/>
    </row>
    <row r="12243" spans="10:10" ht="14.25" x14ac:dyDescent="0.2">
      <c r="J12243" s="2"/>
    </row>
    <row r="12244" spans="10:10" ht="14.25" x14ac:dyDescent="0.2">
      <c r="J12244" s="2"/>
    </row>
    <row r="12245" spans="10:10" ht="14.25" x14ac:dyDescent="0.2">
      <c r="J12245" s="2"/>
    </row>
    <row r="12246" spans="10:10" ht="14.25" x14ac:dyDescent="0.2">
      <c r="J12246" s="2"/>
    </row>
    <row r="12247" spans="10:10" ht="14.25" x14ac:dyDescent="0.2">
      <c r="J12247" s="2"/>
    </row>
    <row r="12248" spans="10:10" ht="14.25" x14ac:dyDescent="0.2">
      <c r="J12248" s="2"/>
    </row>
    <row r="12249" spans="10:10" ht="14.25" x14ac:dyDescent="0.2">
      <c r="J12249" s="2"/>
    </row>
    <row r="12250" spans="10:10" ht="14.25" x14ac:dyDescent="0.2">
      <c r="J12250" s="2"/>
    </row>
    <row r="12251" spans="10:10" ht="14.25" x14ac:dyDescent="0.2">
      <c r="J12251" s="2"/>
    </row>
    <row r="12252" spans="10:10" ht="14.25" x14ac:dyDescent="0.2">
      <c r="J12252" s="2"/>
    </row>
    <row r="12253" spans="10:10" ht="14.25" x14ac:dyDescent="0.2">
      <c r="J12253" s="2"/>
    </row>
    <row r="12254" spans="10:10" ht="14.25" x14ac:dyDescent="0.2">
      <c r="J12254" s="2"/>
    </row>
    <row r="12255" spans="10:10" ht="14.25" x14ac:dyDescent="0.2">
      <c r="J12255" s="2"/>
    </row>
    <row r="12256" spans="10:10" ht="14.25" x14ac:dyDescent="0.2">
      <c r="J12256" s="2"/>
    </row>
    <row r="12257" spans="10:10" ht="14.25" x14ac:dyDescent="0.2">
      <c r="J12257" s="2"/>
    </row>
    <row r="12258" spans="10:10" ht="14.25" x14ac:dyDescent="0.2">
      <c r="J12258" s="2"/>
    </row>
    <row r="12259" spans="10:10" ht="14.25" x14ac:dyDescent="0.2">
      <c r="J12259" s="2"/>
    </row>
    <row r="12260" spans="10:10" ht="14.25" x14ac:dyDescent="0.2">
      <c r="J12260" s="2"/>
    </row>
    <row r="12261" spans="10:10" ht="14.25" x14ac:dyDescent="0.2">
      <c r="J12261" s="2"/>
    </row>
    <row r="12262" spans="10:10" ht="14.25" x14ac:dyDescent="0.2">
      <c r="J12262" s="2"/>
    </row>
    <row r="12263" spans="10:10" ht="14.25" x14ac:dyDescent="0.2">
      <c r="J12263" s="2"/>
    </row>
    <row r="12264" spans="10:10" ht="14.25" x14ac:dyDescent="0.2">
      <c r="J12264" s="2"/>
    </row>
    <row r="12265" spans="10:10" ht="14.25" x14ac:dyDescent="0.2">
      <c r="J12265" s="2"/>
    </row>
    <row r="12266" spans="10:10" ht="14.25" x14ac:dyDescent="0.2">
      <c r="J12266" s="2"/>
    </row>
    <row r="12267" spans="10:10" ht="14.25" x14ac:dyDescent="0.2">
      <c r="J12267" s="2"/>
    </row>
    <row r="12268" spans="10:10" ht="14.25" x14ac:dyDescent="0.2">
      <c r="J12268" s="2"/>
    </row>
    <row r="12269" spans="10:10" ht="14.25" x14ac:dyDescent="0.2">
      <c r="J12269" s="2"/>
    </row>
    <row r="12270" spans="10:10" ht="14.25" x14ac:dyDescent="0.2">
      <c r="J12270" s="2"/>
    </row>
    <row r="12271" spans="10:10" ht="14.25" x14ac:dyDescent="0.2">
      <c r="J12271" s="2"/>
    </row>
    <row r="12272" spans="10:10" ht="14.25" x14ac:dyDescent="0.2">
      <c r="J12272" s="2"/>
    </row>
    <row r="12273" spans="10:10" ht="14.25" x14ac:dyDescent="0.2">
      <c r="J12273" s="2"/>
    </row>
    <row r="12274" spans="10:10" ht="14.25" x14ac:dyDescent="0.2">
      <c r="J12274" s="2"/>
    </row>
    <row r="12275" spans="10:10" ht="14.25" x14ac:dyDescent="0.2">
      <c r="J12275" s="2"/>
    </row>
    <row r="12276" spans="10:10" ht="14.25" x14ac:dyDescent="0.2">
      <c r="J12276" s="2"/>
    </row>
    <row r="12277" spans="10:10" ht="14.25" x14ac:dyDescent="0.2">
      <c r="J12277" s="2"/>
    </row>
    <row r="12278" spans="10:10" ht="14.25" x14ac:dyDescent="0.2">
      <c r="J12278" s="2"/>
    </row>
    <row r="12279" spans="10:10" ht="14.25" x14ac:dyDescent="0.2">
      <c r="J12279" s="2"/>
    </row>
    <row r="12280" spans="10:10" ht="14.25" x14ac:dyDescent="0.2">
      <c r="J12280" s="2"/>
    </row>
    <row r="12281" spans="10:10" ht="14.25" x14ac:dyDescent="0.2">
      <c r="J12281" s="2"/>
    </row>
    <row r="12282" spans="10:10" ht="14.25" x14ac:dyDescent="0.2">
      <c r="J12282" s="2"/>
    </row>
    <row r="12283" spans="10:10" ht="14.25" x14ac:dyDescent="0.2">
      <c r="J12283" s="2"/>
    </row>
    <row r="12284" spans="10:10" ht="14.25" x14ac:dyDescent="0.2">
      <c r="J12284" s="2"/>
    </row>
    <row r="12285" spans="10:10" ht="14.25" x14ac:dyDescent="0.2">
      <c r="J12285" s="2"/>
    </row>
    <row r="12286" spans="10:10" ht="14.25" x14ac:dyDescent="0.2">
      <c r="J12286" s="2"/>
    </row>
    <row r="12287" spans="10:10" ht="14.25" x14ac:dyDescent="0.2">
      <c r="J12287" s="2"/>
    </row>
    <row r="12288" spans="10:10" ht="14.25" x14ac:dyDescent="0.2">
      <c r="J12288" s="2"/>
    </row>
    <row r="12289" spans="10:10" ht="14.25" x14ac:dyDescent="0.2">
      <c r="J12289" s="2"/>
    </row>
    <row r="12290" spans="10:10" ht="14.25" x14ac:dyDescent="0.2">
      <c r="J12290" s="2"/>
    </row>
    <row r="12291" spans="10:10" ht="14.25" x14ac:dyDescent="0.2">
      <c r="J12291" s="2"/>
    </row>
    <row r="12292" spans="10:10" ht="14.25" x14ac:dyDescent="0.2">
      <c r="J12292" s="2"/>
    </row>
    <row r="12293" spans="10:10" ht="14.25" x14ac:dyDescent="0.2">
      <c r="J12293" s="2"/>
    </row>
    <row r="12294" spans="10:10" ht="14.25" x14ac:dyDescent="0.2">
      <c r="J12294" s="2"/>
    </row>
    <row r="12295" spans="10:10" ht="14.25" x14ac:dyDescent="0.2">
      <c r="J12295" s="2"/>
    </row>
    <row r="12296" spans="10:10" ht="14.25" x14ac:dyDescent="0.2">
      <c r="J12296" s="2"/>
    </row>
    <row r="12297" spans="10:10" ht="14.25" x14ac:dyDescent="0.2">
      <c r="J12297" s="2"/>
    </row>
    <row r="12298" spans="10:10" ht="14.25" x14ac:dyDescent="0.2">
      <c r="J12298" s="2"/>
    </row>
    <row r="12299" spans="10:10" ht="14.25" x14ac:dyDescent="0.2">
      <c r="J12299" s="2"/>
    </row>
    <row r="12300" spans="10:10" ht="14.25" x14ac:dyDescent="0.2">
      <c r="J12300" s="2"/>
    </row>
    <row r="12301" spans="10:10" ht="14.25" x14ac:dyDescent="0.2">
      <c r="J12301" s="2"/>
    </row>
    <row r="12302" spans="10:10" ht="14.25" x14ac:dyDescent="0.2">
      <c r="J12302" s="2"/>
    </row>
    <row r="12303" spans="10:10" ht="14.25" x14ac:dyDescent="0.2">
      <c r="J12303" s="2"/>
    </row>
    <row r="12304" spans="10:10" ht="14.25" x14ac:dyDescent="0.2">
      <c r="J12304" s="2"/>
    </row>
    <row r="12305" spans="10:10" ht="14.25" x14ac:dyDescent="0.2">
      <c r="J12305" s="2"/>
    </row>
    <row r="12306" spans="10:10" ht="14.25" x14ac:dyDescent="0.2">
      <c r="J12306" s="2"/>
    </row>
    <row r="12307" spans="10:10" ht="14.25" x14ac:dyDescent="0.2">
      <c r="J12307" s="2"/>
    </row>
    <row r="12308" spans="10:10" ht="14.25" x14ac:dyDescent="0.2">
      <c r="J12308" s="2"/>
    </row>
    <row r="12309" spans="10:10" ht="14.25" x14ac:dyDescent="0.2">
      <c r="J12309" s="2"/>
    </row>
    <row r="12310" spans="10:10" ht="14.25" x14ac:dyDescent="0.2">
      <c r="J12310" s="2"/>
    </row>
    <row r="12311" spans="10:10" ht="14.25" x14ac:dyDescent="0.2">
      <c r="J12311" s="2"/>
    </row>
    <row r="12312" spans="10:10" ht="14.25" x14ac:dyDescent="0.2">
      <c r="J12312" s="2"/>
    </row>
    <row r="12313" spans="10:10" ht="14.25" x14ac:dyDescent="0.2">
      <c r="J12313" s="2"/>
    </row>
    <row r="12314" spans="10:10" ht="14.25" x14ac:dyDescent="0.2">
      <c r="J12314" s="2"/>
    </row>
    <row r="12315" spans="10:10" ht="14.25" x14ac:dyDescent="0.2">
      <c r="J12315" s="2"/>
    </row>
    <row r="12316" spans="10:10" ht="14.25" x14ac:dyDescent="0.2">
      <c r="J12316" s="2"/>
    </row>
    <row r="12317" spans="10:10" ht="14.25" x14ac:dyDescent="0.2">
      <c r="J12317" s="2"/>
    </row>
    <row r="12318" spans="10:10" ht="14.25" x14ac:dyDescent="0.2">
      <c r="J12318" s="2"/>
    </row>
    <row r="12319" spans="10:10" ht="14.25" x14ac:dyDescent="0.2">
      <c r="J12319" s="2"/>
    </row>
    <row r="12320" spans="10:10" ht="14.25" x14ac:dyDescent="0.2">
      <c r="J12320" s="2"/>
    </row>
    <row r="12321" spans="10:10" ht="14.25" x14ac:dyDescent="0.2">
      <c r="J12321" s="2"/>
    </row>
    <row r="12322" spans="10:10" ht="14.25" x14ac:dyDescent="0.2">
      <c r="J12322" s="2"/>
    </row>
    <row r="12323" spans="10:10" ht="14.25" x14ac:dyDescent="0.2">
      <c r="J12323" s="2"/>
    </row>
    <row r="12324" spans="10:10" ht="14.25" x14ac:dyDescent="0.2">
      <c r="J12324" s="2"/>
    </row>
    <row r="12325" spans="10:10" ht="14.25" x14ac:dyDescent="0.2">
      <c r="J12325" s="2"/>
    </row>
    <row r="12326" spans="10:10" ht="14.25" x14ac:dyDescent="0.2">
      <c r="J12326" s="2"/>
    </row>
    <row r="12327" spans="10:10" ht="14.25" x14ac:dyDescent="0.2">
      <c r="J12327" s="2"/>
    </row>
    <row r="12328" spans="10:10" ht="14.25" x14ac:dyDescent="0.2">
      <c r="J12328" s="2"/>
    </row>
    <row r="12329" spans="10:10" ht="14.25" x14ac:dyDescent="0.2">
      <c r="J12329" s="2"/>
    </row>
    <row r="12330" spans="10:10" ht="14.25" x14ac:dyDescent="0.2">
      <c r="J12330" s="2"/>
    </row>
    <row r="12331" spans="10:10" ht="14.25" x14ac:dyDescent="0.2">
      <c r="J12331" s="2"/>
    </row>
    <row r="12332" spans="10:10" ht="14.25" x14ac:dyDescent="0.2">
      <c r="J12332" s="2"/>
    </row>
    <row r="12333" spans="10:10" ht="14.25" x14ac:dyDescent="0.2">
      <c r="J12333" s="2"/>
    </row>
    <row r="12334" spans="10:10" ht="14.25" x14ac:dyDescent="0.2">
      <c r="J12334" s="2"/>
    </row>
    <row r="12335" spans="10:10" ht="14.25" x14ac:dyDescent="0.2">
      <c r="J12335" s="2"/>
    </row>
    <row r="12336" spans="10:10" ht="14.25" x14ac:dyDescent="0.2">
      <c r="J12336" s="2"/>
    </row>
    <row r="12337" spans="10:10" ht="14.25" x14ac:dyDescent="0.2">
      <c r="J12337" s="2"/>
    </row>
    <row r="12338" spans="10:10" ht="14.25" x14ac:dyDescent="0.2">
      <c r="J12338" s="2"/>
    </row>
    <row r="12339" spans="10:10" ht="14.25" x14ac:dyDescent="0.2">
      <c r="J12339" s="2"/>
    </row>
    <row r="12340" spans="10:10" ht="14.25" x14ac:dyDescent="0.2">
      <c r="J12340" s="2"/>
    </row>
    <row r="12341" spans="10:10" ht="14.25" x14ac:dyDescent="0.2">
      <c r="J12341" s="2"/>
    </row>
    <row r="12342" spans="10:10" ht="14.25" x14ac:dyDescent="0.2">
      <c r="J12342" s="2"/>
    </row>
    <row r="12343" spans="10:10" ht="14.25" x14ac:dyDescent="0.2">
      <c r="J12343" s="2"/>
    </row>
    <row r="12344" spans="10:10" ht="14.25" x14ac:dyDescent="0.2">
      <c r="J12344" s="2"/>
    </row>
    <row r="12345" spans="10:10" ht="14.25" x14ac:dyDescent="0.2">
      <c r="J12345" s="2"/>
    </row>
    <row r="12346" spans="10:10" ht="14.25" x14ac:dyDescent="0.2">
      <c r="J12346" s="2"/>
    </row>
    <row r="12347" spans="10:10" ht="14.25" x14ac:dyDescent="0.2">
      <c r="J12347" s="2"/>
    </row>
    <row r="12348" spans="10:10" ht="14.25" x14ac:dyDescent="0.2">
      <c r="J12348" s="2"/>
    </row>
    <row r="12349" spans="10:10" ht="14.25" x14ac:dyDescent="0.2">
      <c r="J12349" s="2"/>
    </row>
    <row r="12350" spans="10:10" ht="14.25" x14ac:dyDescent="0.2">
      <c r="J12350" s="2"/>
    </row>
    <row r="12351" spans="10:10" ht="14.25" x14ac:dyDescent="0.2">
      <c r="J12351" s="2"/>
    </row>
    <row r="12352" spans="10:10" ht="14.25" x14ac:dyDescent="0.2">
      <c r="J12352" s="2"/>
    </row>
    <row r="12353" spans="10:10" ht="14.25" x14ac:dyDescent="0.2">
      <c r="J12353" s="2"/>
    </row>
    <row r="12354" spans="10:10" ht="14.25" x14ac:dyDescent="0.2">
      <c r="J12354" s="2"/>
    </row>
    <row r="12355" spans="10:10" ht="14.25" x14ac:dyDescent="0.2">
      <c r="J12355" s="2"/>
    </row>
    <row r="12356" spans="10:10" ht="14.25" x14ac:dyDescent="0.2">
      <c r="J12356" s="2"/>
    </row>
    <row r="12357" spans="10:10" ht="14.25" x14ac:dyDescent="0.2">
      <c r="J12357" s="2"/>
    </row>
    <row r="12358" spans="10:10" ht="14.25" x14ac:dyDescent="0.2">
      <c r="J12358" s="2"/>
    </row>
    <row r="12359" spans="10:10" ht="14.25" x14ac:dyDescent="0.2">
      <c r="J12359" s="2"/>
    </row>
    <row r="12360" spans="10:10" ht="14.25" x14ac:dyDescent="0.2">
      <c r="J12360" s="2"/>
    </row>
    <row r="12361" spans="10:10" ht="14.25" x14ac:dyDescent="0.2">
      <c r="J12361" s="2"/>
    </row>
    <row r="12362" spans="10:10" ht="14.25" x14ac:dyDescent="0.2">
      <c r="J12362" s="2"/>
    </row>
    <row r="12363" spans="10:10" ht="14.25" x14ac:dyDescent="0.2">
      <c r="J12363" s="2"/>
    </row>
    <row r="12364" spans="10:10" ht="14.25" x14ac:dyDescent="0.2">
      <c r="J12364" s="2"/>
    </row>
    <row r="12365" spans="10:10" ht="14.25" x14ac:dyDescent="0.2">
      <c r="J12365" s="2"/>
    </row>
    <row r="12366" spans="10:10" ht="14.25" x14ac:dyDescent="0.2">
      <c r="J12366" s="2"/>
    </row>
    <row r="12367" spans="10:10" ht="14.25" x14ac:dyDescent="0.2">
      <c r="J12367" s="2"/>
    </row>
    <row r="12368" spans="10:10" ht="14.25" x14ac:dyDescent="0.2">
      <c r="J12368" s="2"/>
    </row>
    <row r="12369" spans="10:10" ht="14.25" x14ac:dyDescent="0.2">
      <c r="J12369" s="2"/>
    </row>
    <row r="12370" spans="10:10" ht="14.25" x14ac:dyDescent="0.2">
      <c r="J12370" s="2"/>
    </row>
    <row r="12371" spans="10:10" ht="14.25" x14ac:dyDescent="0.2">
      <c r="J12371" s="2"/>
    </row>
    <row r="12372" spans="10:10" ht="14.25" x14ac:dyDescent="0.2">
      <c r="J12372" s="2"/>
    </row>
    <row r="12373" spans="10:10" ht="14.25" x14ac:dyDescent="0.2">
      <c r="J12373" s="2"/>
    </row>
    <row r="12374" spans="10:10" ht="14.25" x14ac:dyDescent="0.2">
      <c r="J12374" s="2"/>
    </row>
    <row r="12375" spans="10:10" ht="14.25" x14ac:dyDescent="0.2">
      <c r="J12375" s="2"/>
    </row>
    <row r="12376" spans="10:10" ht="14.25" x14ac:dyDescent="0.2">
      <c r="J12376" s="2"/>
    </row>
    <row r="12377" spans="10:10" ht="14.25" x14ac:dyDescent="0.2">
      <c r="J12377" s="2"/>
    </row>
    <row r="12378" spans="10:10" ht="14.25" x14ac:dyDescent="0.2">
      <c r="J12378" s="2"/>
    </row>
    <row r="12379" spans="10:10" ht="14.25" x14ac:dyDescent="0.2">
      <c r="J12379" s="2"/>
    </row>
    <row r="12380" spans="10:10" ht="14.25" x14ac:dyDescent="0.2">
      <c r="J12380" s="2"/>
    </row>
    <row r="12381" spans="10:10" ht="14.25" x14ac:dyDescent="0.2">
      <c r="J12381" s="2"/>
    </row>
    <row r="12382" spans="10:10" ht="14.25" x14ac:dyDescent="0.2">
      <c r="J12382" s="2"/>
    </row>
    <row r="12383" spans="10:10" ht="14.25" x14ac:dyDescent="0.2">
      <c r="J12383" s="2"/>
    </row>
    <row r="12384" spans="10:10" ht="14.25" x14ac:dyDescent="0.2">
      <c r="J12384" s="2"/>
    </row>
    <row r="12385" spans="10:10" ht="14.25" x14ac:dyDescent="0.2">
      <c r="J12385" s="2"/>
    </row>
    <row r="12386" spans="10:10" ht="14.25" x14ac:dyDescent="0.2">
      <c r="J12386" s="2"/>
    </row>
    <row r="12387" spans="10:10" ht="14.25" x14ac:dyDescent="0.2">
      <c r="J12387" s="2"/>
    </row>
    <row r="12388" spans="10:10" ht="14.25" x14ac:dyDescent="0.2">
      <c r="J12388" s="2"/>
    </row>
    <row r="12389" spans="10:10" ht="14.25" x14ac:dyDescent="0.2">
      <c r="J12389" s="2"/>
    </row>
    <row r="12390" spans="10:10" ht="14.25" x14ac:dyDescent="0.2">
      <c r="J12390" s="2"/>
    </row>
    <row r="12391" spans="10:10" ht="14.25" x14ac:dyDescent="0.2">
      <c r="J12391" s="2"/>
    </row>
    <row r="12392" spans="10:10" ht="14.25" x14ac:dyDescent="0.2">
      <c r="J12392" s="2"/>
    </row>
    <row r="12393" spans="10:10" ht="14.25" x14ac:dyDescent="0.2">
      <c r="J12393" s="2"/>
    </row>
    <row r="12394" spans="10:10" ht="14.25" x14ac:dyDescent="0.2">
      <c r="J12394" s="2"/>
    </row>
    <row r="12395" spans="10:10" ht="14.25" x14ac:dyDescent="0.2">
      <c r="J12395" s="2"/>
    </row>
    <row r="12396" spans="10:10" ht="14.25" x14ac:dyDescent="0.2">
      <c r="J12396" s="2"/>
    </row>
    <row r="12397" spans="10:10" ht="14.25" x14ac:dyDescent="0.2">
      <c r="J12397" s="2"/>
    </row>
    <row r="12398" spans="10:10" ht="14.25" x14ac:dyDescent="0.2">
      <c r="J12398" s="2"/>
    </row>
    <row r="12399" spans="10:10" ht="14.25" x14ac:dyDescent="0.2">
      <c r="J12399" s="2"/>
    </row>
    <row r="12400" spans="10:10" ht="14.25" x14ac:dyDescent="0.2">
      <c r="J12400" s="2"/>
    </row>
    <row r="12401" spans="10:10" ht="14.25" x14ac:dyDescent="0.2">
      <c r="J12401" s="2"/>
    </row>
    <row r="12402" spans="10:10" ht="14.25" x14ac:dyDescent="0.2">
      <c r="J12402" s="2"/>
    </row>
    <row r="12403" spans="10:10" ht="14.25" x14ac:dyDescent="0.2">
      <c r="J12403" s="2"/>
    </row>
    <row r="12404" spans="10:10" ht="14.25" x14ac:dyDescent="0.2">
      <c r="J12404" s="2"/>
    </row>
    <row r="12405" spans="10:10" ht="14.25" x14ac:dyDescent="0.2">
      <c r="J12405" s="2"/>
    </row>
    <row r="12406" spans="10:10" ht="14.25" x14ac:dyDescent="0.2">
      <c r="J12406" s="2"/>
    </row>
    <row r="12407" spans="10:10" ht="14.25" x14ac:dyDescent="0.2">
      <c r="J12407" s="2"/>
    </row>
    <row r="12408" spans="10:10" ht="14.25" x14ac:dyDescent="0.2">
      <c r="J12408" s="2"/>
    </row>
    <row r="12409" spans="10:10" ht="14.25" x14ac:dyDescent="0.2">
      <c r="J12409" s="2"/>
    </row>
    <row r="12410" spans="10:10" ht="14.25" x14ac:dyDescent="0.2">
      <c r="J12410" s="2"/>
    </row>
    <row r="12411" spans="10:10" ht="14.25" x14ac:dyDescent="0.2">
      <c r="J12411" s="2"/>
    </row>
    <row r="12412" spans="10:10" ht="14.25" x14ac:dyDescent="0.2">
      <c r="J12412" s="2"/>
    </row>
    <row r="12413" spans="10:10" ht="14.25" x14ac:dyDescent="0.2">
      <c r="J12413" s="2"/>
    </row>
    <row r="12414" spans="10:10" ht="14.25" x14ac:dyDescent="0.2">
      <c r="J12414" s="2"/>
    </row>
    <row r="12415" spans="10:10" ht="14.25" x14ac:dyDescent="0.2">
      <c r="J12415" s="2"/>
    </row>
    <row r="12416" spans="10:10" ht="14.25" x14ac:dyDescent="0.2">
      <c r="J12416" s="2"/>
    </row>
    <row r="12417" spans="10:10" ht="14.25" x14ac:dyDescent="0.2">
      <c r="J12417" s="2"/>
    </row>
    <row r="12418" spans="10:10" ht="14.25" x14ac:dyDescent="0.2">
      <c r="J12418" s="2"/>
    </row>
    <row r="12419" spans="10:10" ht="14.25" x14ac:dyDescent="0.2">
      <c r="J12419" s="2"/>
    </row>
    <row r="12420" spans="10:10" ht="14.25" x14ac:dyDescent="0.2">
      <c r="J12420" s="2"/>
    </row>
    <row r="12421" spans="10:10" ht="14.25" x14ac:dyDescent="0.2">
      <c r="J12421" s="2"/>
    </row>
    <row r="12422" spans="10:10" ht="14.25" x14ac:dyDescent="0.2">
      <c r="J12422" s="2"/>
    </row>
    <row r="12423" spans="10:10" ht="14.25" x14ac:dyDescent="0.2">
      <c r="J12423" s="2"/>
    </row>
    <row r="12424" spans="10:10" ht="14.25" x14ac:dyDescent="0.2">
      <c r="J12424" s="2"/>
    </row>
    <row r="12425" spans="10:10" ht="14.25" x14ac:dyDescent="0.2">
      <c r="J12425" s="2"/>
    </row>
    <row r="12426" spans="10:10" ht="14.25" x14ac:dyDescent="0.2">
      <c r="J12426" s="2"/>
    </row>
    <row r="12427" spans="10:10" ht="14.25" x14ac:dyDescent="0.2">
      <c r="J12427" s="2"/>
    </row>
    <row r="12428" spans="10:10" ht="14.25" x14ac:dyDescent="0.2">
      <c r="J12428" s="2"/>
    </row>
    <row r="12429" spans="10:10" ht="14.25" x14ac:dyDescent="0.2">
      <c r="J12429" s="2"/>
    </row>
    <row r="12430" spans="10:10" ht="14.25" x14ac:dyDescent="0.2">
      <c r="J12430" s="2"/>
    </row>
    <row r="12431" spans="10:10" ht="14.25" x14ac:dyDescent="0.2">
      <c r="J12431" s="2"/>
    </row>
    <row r="12432" spans="10:10" ht="14.25" x14ac:dyDescent="0.2">
      <c r="J12432" s="2"/>
    </row>
    <row r="12433" spans="10:10" ht="14.25" x14ac:dyDescent="0.2">
      <c r="J12433" s="2"/>
    </row>
    <row r="12434" spans="10:10" ht="14.25" x14ac:dyDescent="0.2">
      <c r="J12434" s="2"/>
    </row>
    <row r="12435" spans="10:10" ht="14.25" x14ac:dyDescent="0.2">
      <c r="J12435" s="2"/>
    </row>
    <row r="12436" spans="10:10" ht="14.25" x14ac:dyDescent="0.2">
      <c r="J12436" s="2"/>
    </row>
    <row r="12437" spans="10:10" ht="14.25" x14ac:dyDescent="0.2">
      <c r="J12437" s="2"/>
    </row>
    <row r="12438" spans="10:10" ht="14.25" x14ac:dyDescent="0.2">
      <c r="J12438" s="2"/>
    </row>
    <row r="12439" spans="10:10" ht="14.25" x14ac:dyDescent="0.2">
      <c r="J12439" s="2"/>
    </row>
    <row r="12440" spans="10:10" ht="14.25" x14ac:dyDescent="0.2">
      <c r="J12440" s="2"/>
    </row>
    <row r="12441" spans="10:10" ht="14.25" x14ac:dyDescent="0.2">
      <c r="J12441" s="2"/>
    </row>
    <row r="12442" spans="10:10" ht="14.25" x14ac:dyDescent="0.2">
      <c r="J12442" s="2"/>
    </row>
    <row r="12443" spans="10:10" ht="14.25" x14ac:dyDescent="0.2">
      <c r="J12443" s="2"/>
    </row>
    <row r="12444" spans="10:10" ht="14.25" x14ac:dyDescent="0.2">
      <c r="J12444" s="2"/>
    </row>
    <row r="12445" spans="10:10" ht="14.25" x14ac:dyDescent="0.2">
      <c r="J12445" s="2"/>
    </row>
    <row r="12446" spans="10:10" ht="14.25" x14ac:dyDescent="0.2">
      <c r="J12446" s="2"/>
    </row>
    <row r="12447" spans="10:10" ht="14.25" x14ac:dyDescent="0.2">
      <c r="J12447" s="2"/>
    </row>
    <row r="12448" spans="10:10" ht="14.25" x14ac:dyDescent="0.2">
      <c r="J12448" s="2"/>
    </row>
    <row r="12449" spans="10:10" ht="14.25" x14ac:dyDescent="0.2">
      <c r="J12449" s="2"/>
    </row>
    <row r="12450" spans="10:10" ht="14.25" x14ac:dyDescent="0.2">
      <c r="J12450" s="2"/>
    </row>
    <row r="12451" spans="10:10" ht="14.25" x14ac:dyDescent="0.2">
      <c r="J12451" s="2"/>
    </row>
    <row r="12452" spans="10:10" ht="14.25" x14ac:dyDescent="0.2">
      <c r="J12452" s="2"/>
    </row>
    <row r="12453" spans="10:10" ht="14.25" x14ac:dyDescent="0.2">
      <c r="J12453" s="2"/>
    </row>
    <row r="12454" spans="10:10" ht="14.25" x14ac:dyDescent="0.2">
      <c r="J12454" s="2"/>
    </row>
    <row r="12455" spans="10:10" ht="14.25" x14ac:dyDescent="0.2">
      <c r="J12455" s="2"/>
    </row>
    <row r="12456" spans="10:10" ht="14.25" x14ac:dyDescent="0.2">
      <c r="J12456" s="2"/>
    </row>
    <row r="12457" spans="10:10" ht="14.25" x14ac:dyDescent="0.2">
      <c r="J12457" s="2"/>
    </row>
    <row r="12458" spans="10:10" ht="14.25" x14ac:dyDescent="0.2">
      <c r="J12458" s="2"/>
    </row>
    <row r="12459" spans="10:10" ht="14.25" x14ac:dyDescent="0.2">
      <c r="J12459" s="2"/>
    </row>
    <row r="12460" spans="10:10" ht="14.25" x14ac:dyDescent="0.2">
      <c r="J12460" s="2"/>
    </row>
    <row r="12461" spans="10:10" ht="14.25" x14ac:dyDescent="0.2">
      <c r="J12461" s="2"/>
    </row>
    <row r="12462" spans="10:10" ht="14.25" x14ac:dyDescent="0.2">
      <c r="J12462" s="2"/>
    </row>
    <row r="12463" spans="10:10" ht="14.25" x14ac:dyDescent="0.2">
      <c r="J12463" s="2"/>
    </row>
    <row r="12464" spans="10:10" ht="14.25" x14ac:dyDescent="0.2">
      <c r="J12464" s="2"/>
    </row>
    <row r="12465" spans="10:10" ht="14.25" x14ac:dyDescent="0.2">
      <c r="J12465" s="2"/>
    </row>
    <row r="12466" spans="10:10" ht="14.25" x14ac:dyDescent="0.2">
      <c r="J12466" s="2"/>
    </row>
    <row r="12467" spans="10:10" ht="14.25" x14ac:dyDescent="0.2">
      <c r="J12467" s="2"/>
    </row>
    <row r="12468" spans="10:10" ht="14.25" x14ac:dyDescent="0.2">
      <c r="J12468" s="2"/>
    </row>
    <row r="12469" spans="10:10" ht="14.25" x14ac:dyDescent="0.2">
      <c r="J12469" s="2"/>
    </row>
    <row r="12470" spans="10:10" ht="14.25" x14ac:dyDescent="0.2">
      <c r="J12470" s="2"/>
    </row>
    <row r="12471" spans="10:10" ht="14.25" x14ac:dyDescent="0.2">
      <c r="J12471" s="2"/>
    </row>
    <row r="12472" spans="10:10" ht="14.25" x14ac:dyDescent="0.2">
      <c r="J12472" s="2"/>
    </row>
    <row r="12473" spans="10:10" ht="14.25" x14ac:dyDescent="0.2">
      <c r="J12473" s="2"/>
    </row>
    <row r="12474" spans="10:10" ht="14.25" x14ac:dyDescent="0.2">
      <c r="J12474" s="2"/>
    </row>
    <row r="12475" spans="10:10" ht="14.25" x14ac:dyDescent="0.2">
      <c r="J12475" s="2"/>
    </row>
    <row r="12476" spans="10:10" ht="14.25" x14ac:dyDescent="0.2">
      <c r="J12476" s="2"/>
    </row>
    <row r="12477" spans="10:10" ht="14.25" x14ac:dyDescent="0.2">
      <c r="J12477" s="2"/>
    </row>
    <row r="12478" spans="10:10" ht="14.25" x14ac:dyDescent="0.2">
      <c r="J12478" s="2"/>
    </row>
    <row r="12479" spans="10:10" ht="14.25" x14ac:dyDescent="0.2">
      <c r="J12479" s="2"/>
    </row>
    <row r="12480" spans="10:10" ht="14.25" x14ac:dyDescent="0.2">
      <c r="J12480" s="2"/>
    </row>
    <row r="12481" spans="10:10" ht="14.25" x14ac:dyDescent="0.2">
      <c r="J12481" s="2"/>
    </row>
    <row r="12482" spans="10:10" ht="14.25" x14ac:dyDescent="0.2">
      <c r="J12482" s="2"/>
    </row>
    <row r="12483" spans="10:10" ht="14.25" x14ac:dyDescent="0.2">
      <c r="J12483" s="2"/>
    </row>
    <row r="12484" spans="10:10" ht="14.25" x14ac:dyDescent="0.2">
      <c r="J12484" s="2"/>
    </row>
    <row r="12485" spans="10:10" ht="14.25" x14ac:dyDescent="0.2">
      <c r="J12485" s="2"/>
    </row>
    <row r="12486" spans="10:10" ht="14.25" x14ac:dyDescent="0.2">
      <c r="J12486" s="2"/>
    </row>
    <row r="12487" spans="10:10" ht="14.25" x14ac:dyDescent="0.2">
      <c r="J12487" s="2"/>
    </row>
    <row r="12488" spans="10:10" ht="14.25" x14ac:dyDescent="0.2">
      <c r="J12488" s="2"/>
    </row>
    <row r="12489" spans="10:10" ht="14.25" x14ac:dyDescent="0.2">
      <c r="J12489" s="2"/>
    </row>
    <row r="12490" spans="10:10" ht="14.25" x14ac:dyDescent="0.2">
      <c r="J12490" s="2"/>
    </row>
    <row r="12491" spans="10:10" ht="14.25" x14ac:dyDescent="0.2">
      <c r="J12491" s="2"/>
    </row>
    <row r="12492" spans="10:10" ht="14.25" x14ac:dyDescent="0.2">
      <c r="J12492" s="2"/>
    </row>
    <row r="12493" spans="10:10" ht="14.25" x14ac:dyDescent="0.2">
      <c r="J12493" s="2"/>
    </row>
    <row r="12494" spans="10:10" ht="14.25" x14ac:dyDescent="0.2">
      <c r="J12494" s="2"/>
    </row>
    <row r="12495" spans="10:10" ht="14.25" x14ac:dyDescent="0.2">
      <c r="J12495" s="2"/>
    </row>
    <row r="12496" spans="10:10" ht="14.25" x14ac:dyDescent="0.2">
      <c r="J12496" s="2"/>
    </row>
    <row r="12497" spans="10:10" ht="14.25" x14ac:dyDescent="0.2">
      <c r="J12497" s="2"/>
    </row>
    <row r="12498" spans="10:10" ht="14.25" x14ac:dyDescent="0.2">
      <c r="J12498" s="2"/>
    </row>
    <row r="12499" spans="10:10" ht="14.25" x14ac:dyDescent="0.2">
      <c r="J12499" s="2"/>
    </row>
    <row r="12500" spans="10:10" ht="14.25" x14ac:dyDescent="0.2">
      <c r="J12500" s="2"/>
    </row>
    <row r="12501" spans="10:10" ht="14.25" x14ac:dyDescent="0.2">
      <c r="J12501" s="2"/>
    </row>
    <row r="12502" spans="10:10" ht="14.25" x14ac:dyDescent="0.2">
      <c r="J12502" s="2"/>
    </row>
    <row r="12503" spans="10:10" ht="14.25" x14ac:dyDescent="0.2">
      <c r="J12503" s="2"/>
    </row>
    <row r="12504" spans="10:10" ht="14.25" x14ac:dyDescent="0.2">
      <c r="J12504" s="2"/>
    </row>
    <row r="12505" spans="10:10" ht="14.25" x14ac:dyDescent="0.2">
      <c r="J12505" s="2"/>
    </row>
    <row r="12506" spans="10:10" ht="14.25" x14ac:dyDescent="0.2">
      <c r="J12506" s="2"/>
    </row>
    <row r="12507" spans="10:10" ht="14.25" x14ac:dyDescent="0.2">
      <c r="J12507" s="2"/>
    </row>
    <row r="12508" spans="10:10" ht="14.25" x14ac:dyDescent="0.2">
      <c r="J12508" s="2"/>
    </row>
    <row r="12509" spans="10:10" ht="14.25" x14ac:dyDescent="0.2">
      <c r="J12509" s="2"/>
    </row>
    <row r="12510" spans="10:10" ht="14.25" x14ac:dyDescent="0.2">
      <c r="J12510" s="2"/>
    </row>
    <row r="12511" spans="10:10" ht="14.25" x14ac:dyDescent="0.2">
      <c r="J12511" s="2"/>
    </row>
    <row r="12512" spans="10:10" ht="14.25" x14ac:dyDescent="0.2">
      <c r="J12512" s="2"/>
    </row>
    <row r="12513" spans="10:10" ht="14.25" x14ac:dyDescent="0.2">
      <c r="J12513" s="2"/>
    </row>
    <row r="12514" spans="10:10" ht="14.25" x14ac:dyDescent="0.2">
      <c r="J12514" s="2"/>
    </row>
    <row r="12515" spans="10:10" ht="14.25" x14ac:dyDescent="0.2">
      <c r="J12515" s="2"/>
    </row>
    <row r="12516" spans="10:10" ht="14.25" x14ac:dyDescent="0.2">
      <c r="J12516" s="2"/>
    </row>
    <row r="12517" spans="10:10" ht="14.25" x14ac:dyDescent="0.2">
      <c r="J12517" s="2"/>
    </row>
    <row r="12518" spans="10:10" ht="14.25" x14ac:dyDescent="0.2">
      <c r="J12518" s="2"/>
    </row>
    <row r="12519" spans="10:10" ht="14.25" x14ac:dyDescent="0.2">
      <c r="J12519" s="2"/>
    </row>
    <row r="12520" spans="10:10" ht="14.25" x14ac:dyDescent="0.2">
      <c r="J12520" s="2"/>
    </row>
    <row r="12521" spans="10:10" ht="14.25" x14ac:dyDescent="0.2">
      <c r="J12521" s="2"/>
    </row>
    <row r="12522" spans="10:10" ht="14.25" x14ac:dyDescent="0.2">
      <c r="J12522" s="2"/>
    </row>
    <row r="12523" spans="10:10" ht="14.25" x14ac:dyDescent="0.2">
      <c r="J12523" s="2"/>
    </row>
    <row r="12524" spans="10:10" ht="14.25" x14ac:dyDescent="0.2">
      <c r="J12524" s="2"/>
    </row>
    <row r="12525" spans="10:10" ht="14.25" x14ac:dyDescent="0.2">
      <c r="J12525" s="2"/>
    </row>
    <row r="12526" spans="10:10" ht="14.25" x14ac:dyDescent="0.2">
      <c r="J12526" s="2"/>
    </row>
    <row r="12527" spans="10:10" ht="14.25" x14ac:dyDescent="0.2">
      <c r="J12527" s="2"/>
    </row>
    <row r="12528" spans="10:10" ht="14.25" x14ac:dyDescent="0.2">
      <c r="J12528" s="2"/>
    </row>
    <row r="12529" spans="10:10" ht="14.25" x14ac:dyDescent="0.2">
      <c r="J12529" s="2"/>
    </row>
    <row r="12530" spans="10:10" ht="14.25" x14ac:dyDescent="0.2">
      <c r="J12530" s="2"/>
    </row>
    <row r="12531" spans="10:10" ht="14.25" x14ac:dyDescent="0.2">
      <c r="J12531" s="2"/>
    </row>
    <row r="12532" spans="10:10" ht="14.25" x14ac:dyDescent="0.2">
      <c r="J12532" s="2"/>
    </row>
    <row r="12533" spans="10:10" ht="14.25" x14ac:dyDescent="0.2">
      <c r="J12533" s="2"/>
    </row>
    <row r="12534" spans="10:10" ht="14.25" x14ac:dyDescent="0.2">
      <c r="J12534" s="2"/>
    </row>
    <row r="12535" spans="10:10" ht="14.25" x14ac:dyDescent="0.2">
      <c r="J12535" s="2"/>
    </row>
    <row r="12536" spans="10:10" ht="14.25" x14ac:dyDescent="0.2">
      <c r="J12536" s="2"/>
    </row>
    <row r="12537" spans="10:10" ht="14.25" x14ac:dyDescent="0.2">
      <c r="J12537" s="2"/>
    </row>
    <row r="12538" spans="10:10" ht="14.25" x14ac:dyDescent="0.2">
      <c r="J12538" s="2"/>
    </row>
    <row r="12539" spans="10:10" ht="14.25" x14ac:dyDescent="0.2">
      <c r="J12539" s="2"/>
    </row>
    <row r="12540" spans="10:10" ht="14.25" x14ac:dyDescent="0.2">
      <c r="J12540" s="2"/>
    </row>
    <row r="12541" spans="10:10" ht="14.25" x14ac:dyDescent="0.2">
      <c r="J12541" s="2"/>
    </row>
    <row r="12542" spans="10:10" ht="14.25" x14ac:dyDescent="0.2">
      <c r="J12542" s="2"/>
    </row>
    <row r="12543" spans="10:10" ht="14.25" x14ac:dyDescent="0.2">
      <c r="J12543" s="2"/>
    </row>
    <row r="12544" spans="10:10" ht="14.25" x14ac:dyDescent="0.2">
      <c r="J12544" s="2"/>
    </row>
    <row r="12545" spans="10:10" ht="14.25" x14ac:dyDescent="0.2">
      <c r="J12545" s="2"/>
    </row>
    <row r="12546" spans="10:10" ht="14.25" x14ac:dyDescent="0.2">
      <c r="J12546" s="2"/>
    </row>
    <row r="12547" spans="10:10" ht="14.25" x14ac:dyDescent="0.2">
      <c r="J12547" s="2"/>
    </row>
    <row r="12548" spans="10:10" ht="14.25" x14ac:dyDescent="0.2">
      <c r="J12548" s="2"/>
    </row>
    <row r="12549" spans="10:10" ht="14.25" x14ac:dyDescent="0.2">
      <c r="J12549" s="2"/>
    </row>
    <row r="12550" spans="10:10" ht="14.25" x14ac:dyDescent="0.2">
      <c r="J12550" s="2"/>
    </row>
    <row r="12551" spans="10:10" ht="14.25" x14ac:dyDescent="0.2">
      <c r="J12551" s="2"/>
    </row>
    <row r="12552" spans="10:10" ht="14.25" x14ac:dyDescent="0.2">
      <c r="J12552" s="2"/>
    </row>
    <row r="12553" spans="10:10" ht="14.25" x14ac:dyDescent="0.2">
      <c r="J12553" s="2"/>
    </row>
    <row r="12554" spans="10:10" ht="14.25" x14ac:dyDescent="0.2">
      <c r="J12554" s="2"/>
    </row>
    <row r="12555" spans="10:10" ht="14.25" x14ac:dyDescent="0.2">
      <c r="J12555" s="2"/>
    </row>
    <row r="12556" spans="10:10" ht="14.25" x14ac:dyDescent="0.2">
      <c r="J12556" s="2"/>
    </row>
    <row r="12557" spans="10:10" ht="14.25" x14ac:dyDescent="0.2">
      <c r="J12557" s="2"/>
    </row>
    <row r="12558" spans="10:10" ht="14.25" x14ac:dyDescent="0.2">
      <c r="J12558" s="2"/>
    </row>
    <row r="12559" spans="10:10" ht="14.25" x14ac:dyDescent="0.2">
      <c r="J12559" s="2"/>
    </row>
    <row r="12560" spans="10:10" ht="14.25" x14ac:dyDescent="0.2">
      <c r="J12560" s="2"/>
    </row>
    <row r="12561" spans="10:10" ht="14.25" x14ac:dyDescent="0.2">
      <c r="J12561" s="2"/>
    </row>
    <row r="12562" spans="10:10" ht="14.25" x14ac:dyDescent="0.2">
      <c r="J12562" s="2"/>
    </row>
    <row r="12563" spans="10:10" ht="14.25" x14ac:dyDescent="0.2">
      <c r="J12563" s="2"/>
    </row>
    <row r="12564" spans="10:10" ht="14.25" x14ac:dyDescent="0.2">
      <c r="J12564" s="2"/>
    </row>
    <row r="12565" spans="10:10" ht="14.25" x14ac:dyDescent="0.2">
      <c r="J12565" s="2"/>
    </row>
    <row r="12566" spans="10:10" ht="14.25" x14ac:dyDescent="0.2">
      <c r="J12566" s="2"/>
    </row>
    <row r="12567" spans="10:10" ht="14.25" x14ac:dyDescent="0.2">
      <c r="J12567" s="2"/>
    </row>
    <row r="12568" spans="10:10" ht="14.25" x14ac:dyDescent="0.2">
      <c r="J12568" s="2"/>
    </row>
    <row r="12569" spans="10:10" ht="14.25" x14ac:dyDescent="0.2">
      <c r="J12569" s="2"/>
    </row>
    <row r="12570" spans="10:10" ht="14.25" x14ac:dyDescent="0.2">
      <c r="J12570" s="2"/>
    </row>
    <row r="12571" spans="10:10" ht="14.25" x14ac:dyDescent="0.2">
      <c r="J12571" s="2"/>
    </row>
    <row r="12572" spans="10:10" ht="14.25" x14ac:dyDescent="0.2">
      <c r="J12572" s="2"/>
    </row>
    <row r="12573" spans="10:10" ht="14.25" x14ac:dyDescent="0.2">
      <c r="J12573" s="2"/>
    </row>
    <row r="12574" spans="10:10" ht="14.25" x14ac:dyDescent="0.2">
      <c r="J12574" s="2"/>
    </row>
    <row r="12575" spans="10:10" ht="14.25" x14ac:dyDescent="0.2">
      <c r="J12575" s="2"/>
    </row>
    <row r="12576" spans="10:10" ht="14.25" x14ac:dyDescent="0.2">
      <c r="J12576" s="2"/>
    </row>
    <row r="12577" spans="10:10" ht="14.25" x14ac:dyDescent="0.2">
      <c r="J12577" s="2"/>
    </row>
    <row r="12578" spans="10:10" ht="14.25" x14ac:dyDescent="0.2">
      <c r="J12578" s="2"/>
    </row>
    <row r="12579" spans="10:10" ht="14.25" x14ac:dyDescent="0.2">
      <c r="J12579" s="2"/>
    </row>
    <row r="12580" spans="10:10" ht="14.25" x14ac:dyDescent="0.2">
      <c r="J12580" s="2"/>
    </row>
    <row r="12581" spans="10:10" ht="14.25" x14ac:dyDescent="0.2">
      <c r="J12581" s="2"/>
    </row>
    <row r="12582" spans="10:10" ht="14.25" x14ac:dyDescent="0.2">
      <c r="J12582" s="2"/>
    </row>
    <row r="12583" spans="10:10" ht="14.25" x14ac:dyDescent="0.2">
      <c r="J12583" s="2"/>
    </row>
    <row r="12584" spans="10:10" ht="14.25" x14ac:dyDescent="0.2">
      <c r="J12584" s="2"/>
    </row>
    <row r="12585" spans="10:10" ht="14.25" x14ac:dyDescent="0.2">
      <c r="J12585" s="2"/>
    </row>
    <row r="12586" spans="10:10" ht="14.25" x14ac:dyDescent="0.2">
      <c r="J12586" s="2"/>
    </row>
    <row r="12587" spans="10:10" ht="14.25" x14ac:dyDescent="0.2">
      <c r="J12587" s="2"/>
    </row>
    <row r="12588" spans="10:10" ht="14.25" x14ac:dyDescent="0.2">
      <c r="J12588" s="2"/>
    </row>
    <row r="12589" spans="10:10" ht="14.25" x14ac:dyDescent="0.2">
      <c r="J12589" s="2"/>
    </row>
    <row r="12590" spans="10:10" ht="14.25" x14ac:dyDescent="0.2">
      <c r="J12590" s="2"/>
    </row>
    <row r="12591" spans="10:10" ht="14.25" x14ac:dyDescent="0.2">
      <c r="J12591" s="2"/>
    </row>
    <row r="12592" spans="10:10" ht="14.25" x14ac:dyDescent="0.2">
      <c r="J12592" s="2"/>
    </row>
    <row r="12593" spans="10:10" ht="14.25" x14ac:dyDescent="0.2">
      <c r="J12593" s="2"/>
    </row>
    <row r="12594" spans="10:10" ht="14.25" x14ac:dyDescent="0.2">
      <c r="J12594" s="2"/>
    </row>
    <row r="12595" spans="10:10" ht="14.25" x14ac:dyDescent="0.2">
      <c r="J12595" s="2"/>
    </row>
    <row r="12596" spans="10:10" ht="14.25" x14ac:dyDescent="0.2">
      <c r="J12596" s="2"/>
    </row>
    <row r="12597" spans="10:10" ht="14.25" x14ac:dyDescent="0.2">
      <c r="J12597" s="2"/>
    </row>
    <row r="12598" spans="10:10" ht="14.25" x14ac:dyDescent="0.2">
      <c r="J12598" s="2"/>
    </row>
    <row r="12599" spans="10:10" ht="14.25" x14ac:dyDescent="0.2">
      <c r="J12599" s="2"/>
    </row>
    <row r="12600" spans="10:10" ht="14.25" x14ac:dyDescent="0.2">
      <c r="J12600" s="2"/>
    </row>
    <row r="12601" spans="10:10" ht="14.25" x14ac:dyDescent="0.2">
      <c r="J12601" s="2"/>
    </row>
    <row r="12602" spans="10:10" ht="14.25" x14ac:dyDescent="0.2">
      <c r="J12602" s="2"/>
    </row>
    <row r="12603" spans="10:10" ht="14.25" x14ac:dyDescent="0.2">
      <c r="J12603" s="2"/>
    </row>
    <row r="12604" spans="10:10" ht="14.25" x14ac:dyDescent="0.2">
      <c r="J12604" s="2"/>
    </row>
    <row r="12605" spans="10:10" ht="14.25" x14ac:dyDescent="0.2">
      <c r="J12605" s="2"/>
    </row>
    <row r="12606" spans="10:10" ht="14.25" x14ac:dyDescent="0.2">
      <c r="J12606" s="2"/>
    </row>
    <row r="12607" spans="10:10" ht="14.25" x14ac:dyDescent="0.2">
      <c r="J12607" s="2"/>
    </row>
    <row r="12608" spans="10:10" ht="14.25" x14ac:dyDescent="0.2">
      <c r="J12608" s="2"/>
    </row>
    <row r="12609" spans="10:10" ht="14.25" x14ac:dyDescent="0.2">
      <c r="J12609" s="2"/>
    </row>
    <row r="12610" spans="10:10" ht="14.25" x14ac:dyDescent="0.2">
      <c r="J12610" s="2"/>
    </row>
    <row r="12611" spans="10:10" ht="14.25" x14ac:dyDescent="0.2">
      <c r="J12611" s="2"/>
    </row>
    <row r="12612" spans="10:10" ht="14.25" x14ac:dyDescent="0.2">
      <c r="J12612" s="2"/>
    </row>
    <row r="12613" spans="10:10" ht="14.25" x14ac:dyDescent="0.2">
      <c r="J12613" s="2"/>
    </row>
    <row r="12614" spans="10:10" ht="14.25" x14ac:dyDescent="0.2">
      <c r="J12614" s="2"/>
    </row>
    <row r="12615" spans="10:10" ht="14.25" x14ac:dyDescent="0.2">
      <c r="J12615" s="2"/>
    </row>
    <row r="12616" spans="10:10" ht="14.25" x14ac:dyDescent="0.2">
      <c r="J12616" s="2"/>
    </row>
    <row r="12617" spans="10:10" ht="14.25" x14ac:dyDescent="0.2">
      <c r="J12617" s="2"/>
    </row>
    <row r="12618" spans="10:10" ht="14.25" x14ac:dyDescent="0.2">
      <c r="J12618" s="2"/>
    </row>
    <row r="12619" spans="10:10" ht="14.25" x14ac:dyDescent="0.2">
      <c r="J12619" s="2"/>
    </row>
    <row r="12620" spans="10:10" ht="14.25" x14ac:dyDescent="0.2">
      <c r="J12620" s="2"/>
    </row>
    <row r="12621" spans="10:10" ht="14.25" x14ac:dyDescent="0.2">
      <c r="J12621" s="2"/>
    </row>
    <row r="12622" spans="10:10" ht="14.25" x14ac:dyDescent="0.2">
      <c r="J12622" s="2"/>
    </row>
    <row r="12623" spans="10:10" ht="14.25" x14ac:dyDescent="0.2">
      <c r="J12623" s="2"/>
    </row>
    <row r="12624" spans="10:10" ht="14.25" x14ac:dyDescent="0.2">
      <c r="J12624" s="2"/>
    </row>
    <row r="12625" spans="10:10" ht="14.25" x14ac:dyDescent="0.2">
      <c r="J12625" s="2"/>
    </row>
    <row r="12626" spans="10:10" ht="14.25" x14ac:dyDescent="0.2">
      <c r="J12626" s="2"/>
    </row>
    <row r="12627" spans="10:10" ht="14.25" x14ac:dyDescent="0.2">
      <c r="J12627" s="2"/>
    </row>
    <row r="12628" spans="10:10" ht="14.25" x14ac:dyDescent="0.2">
      <c r="J12628" s="2"/>
    </row>
    <row r="12629" spans="10:10" ht="14.25" x14ac:dyDescent="0.2">
      <c r="J12629" s="2"/>
    </row>
    <row r="12630" spans="10:10" ht="14.25" x14ac:dyDescent="0.2">
      <c r="J12630" s="2"/>
    </row>
    <row r="12631" spans="10:10" ht="14.25" x14ac:dyDescent="0.2">
      <c r="J12631" s="2"/>
    </row>
    <row r="12632" spans="10:10" ht="14.25" x14ac:dyDescent="0.2">
      <c r="J12632" s="2"/>
    </row>
    <row r="12633" spans="10:10" ht="14.25" x14ac:dyDescent="0.2">
      <c r="J12633" s="2"/>
    </row>
    <row r="12634" spans="10:10" ht="14.25" x14ac:dyDescent="0.2">
      <c r="J12634" s="2"/>
    </row>
    <row r="12635" spans="10:10" ht="14.25" x14ac:dyDescent="0.2">
      <c r="J12635" s="2"/>
    </row>
    <row r="12636" spans="10:10" ht="14.25" x14ac:dyDescent="0.2">
      <c r="J12636" s="2"/>
    </row>
    <row r="12637" spans="10:10" ht="14.25" x14ac:dyDescent="0.2">
      <c r="J12637" s="2"/>
    </row>
    <row r="12638" spans="10:10" ht="14.25" x14ac:dyDescent="0.2">
      <c r="J12638" s="2"/>
    </row>
    <row r="12639" spans="10:10" ht="14.25" x14ac:dyDescent="0.2">
      <c r="J12639" s="2"/>
    </row>
    <row r="12640" spans="10:10" ht="14.25" x14ac:dyDescent="0.2">
      <c r="J12640" s="2"/>
    </row>
    <row r="12641" spans="10:10" ht="14.25" x14ac:dyDescent="0.2">
      <c r="J12641" s="2"/>
    </row>
    <row r="12642" spans="10:10" ht="14.25" x14ac:dyDescent="0.2">
      <c r="J12642" s="2"/>
    </row>
    <row r="12643" spans="10:10" ht="14.25" x14ac:dyDescent="0.2">
      <c r="J12643" s="2"/>
    </row>
    <row r="12644" spans="10:10" ht="14.25" x14ac:dyDescent="0.2">
      <c r="J12644" s="2"/>
    </row>
    <row r="12645" spans="10:10" ht="14.25" x14ac:dyDescent="0.2">
      <c r="J12645" s="2"/>
    </row>
    <row r="12646" spans="10:10" ht="14.25" x14ac:dyDescent="0.2">
      <c r="J12646" s="2"/>
    </row>
    <row r="12647" spans="10:10" ht="14.25" x14ac:dyDescent="0.2">
      <c r="J12647" s="2"/>
    </row>
    <row r="12648" spans="10:10" ht="14.25" x14ac:dyDescent="0.2">
      <c r="J12648" s="2"/>
    </row>
    <row r="12649" spans="10:10" ht="14.25" x14ac:dyDescent="0.2">
      <c r="J12649" s="2"/>
    </row>
    <row r="12650" spans="10:10" ht="14.25" x14ac:dyDescent="0.2">
      <c r="J12650" s="2"/>
    </row>
    <row r="12651" spans="10:10" ht="14.25" x14ac:dyDescent="0.2">
      <c r="J12651" s="2"/>
    </row>
    <row r="12652" spans="10:10" ht="14.25" x14ac:dyDescent="0.2">
      <c r="J12652" s="2"/>
    </row>
    <row r="12653" spans="10:10" ht="14.25" x14ac:dyDescent="0.2">
      <c r="J12653" s="2"/>
    </row>
    <row r="12654" spans="10:10" ht="14.25" x14ac:dyDescent="0.2">
      <c r="J12654" s="2"/>
    </row>
    <row r="12655" spans="10:10" ht="14.25" x14ac:dyDescent="0.2">
      <c r="J12655" s="2"/>
    </row>
    <row r="12656" spans="10:10" ht="14.25" x14ac:dyDescent="0.2">
      <c r="J12656" s="2"/>
    </row>
    <row r="12657" spans="10:10" ht="14.25" x14ac:dyDescent="0.2">
      <c r="J12657" s="2"/>
    </row>
    <row r="12658" spans="10:10" ht="14.25" x14ac:dyDescent="0.2">
      <c r="J12658" s="2"/>
    </row>
    <row r="12659" spans="10:10" ht="14.25" x14ac:dyDescent="0.2">
      <c r="J12659" s="2"/>
    </row>
    <row r="12660" spans="10:10" ht="14.25" x14ac:dyDescent="0.2">
      <c r="J12660" s="2"/>
    </row>
    <row r="12661" spans="10:10" ht="14.25" x14ac:dyDescent="0.2">
      <c r="J12661" s="2"/>
    </row>
    <row r="12662" spans="10:10" ht="14.25" x14ac:dyDescent="0.2">
      <c r="J12662" s="2"/>
    </row>
    <row r="12663" spans="10:10" ht="14.25" x14ac:dyDescent="0.2">
      <c r="J12663" s="2"/>
    </row>
    <row r="12664" spans="10:10" ht="14.25" x14ac:dyDescent="0.2">
      <c r="J12664" s="2"/>
    </row>
    <row r="12665" spans="10:10" ht="14.25" x14ac:dyDescent="0.2">
      <c r="J12665" s="2"/>
    </row>
    <row r="12666" spans="10:10" ht="14.25" x14ac:dyDescent="0.2">
      <c r="J12666" s="2"/>
    </row>
    <row r="12667" spans="10:10" ht="14.25" x14ac:dyDescent="0.2">
      <c r="J12667" s="2"/>
    </row>
    <row r="12668" spans="10:10" ht="14.25" x14ac:dyDescent="0.2">
      <c r="J12668" s="2"/>
    </row>
    <row r="12669" spans="10:10" ht="14.25" x14ac:dyDescent="0.2">
      <c r="J12669" s="2"/>
    </row>
    <row r="12670" spans="10:10" ht="14.25" x14ac:dyDescent="0.2">
      <c r="J12670" s="2"/>
    </row>
    <row r="12671" spans="10:10" ht="14.25" x14ac:dyDescent="0.2">
      <c r="J12671" s="2"/>
    </row>
    <row r="12672" spans="10:10" ht="14.25" x14ac:dyDescent="0.2">
      <c r="J12672" s="2"/>
    </row>
    <row r="12673" spans="10:10" ht="14.25" x14ac:dyDescent="0.2">
      <c r="J12673" s="2"/>
    </row>
    <row r="12674" spans="10:10" ht="14.25" x14ac:dyDescent="0.2">
      <c r="J12674" s="2"/>
    </row>
    <row r="12675" spans="10:10" ht="14.25" x14ac:dyDescent="0.2">
      <c r="J12675" s="2"/>
    </row>
    <row r="12676" spans="10:10" ht="14.25" x14ac:dyDescent="0.2">
      <c r="J12676" s="2"/>
    </row>
    <row r="12677" spans="10:10" ht="14.25" x14ac:dyDescent="0.2">
      <c r="J12677" s="2"/>
    </row>
    <row r="12678" spans="10:10" ht="14.25" x14ac:dyDescent="0.2">
      <c r="J12678" s="2"/>
    </row>
    <row r="12679" spans="10:10" ht="14.25" x14ac:dyDescent="0.2">
      <c r="J12679" s="2"/>
    </row>
    <row r="12680" spans="10:10" ht="14.25" x14ac:dyDescent="0.2">
      <c r="J12680" s="2"/>
    </row>
    <row r="12681" spans="10:10" ht="14.25" x14ac:dyDescent="0.2">
      <c r="J12681" s="2"/>
    </row>
    <row r="12682" spans="10:10" ht="14.25" x14ac:dyDescent="0.2">
      <c r="J12682" s="2"/>
    </row>
    <row r="12683" spans="10:10" ht="14.25" x14ac:dyDescent="0.2">
      <c r="J12683" s="2"/>
    </row>
    <row r="12684" spans="10:10" ht="14.25" x14ac:dyDescent="0.2">
      <c r="J12684" s="2"/>
    </row>
    <row r="12685" spans="10:10" ht="14.25" x14ac:dyDescent="0.2">
      <c r="J12685" s="2"/>
    </row>
    <row r="12686" spans="10:10" ht="14.25" x14ac:dyDescent="0.2">
      <c r="J12686" s="2"/>
    </row>
    <row r="12687" spans="10:10" ht="14.25" x14ac:dyDescent="0.2">
      <c r="J12687" s="2"/>
    </row>
    <row r="12688" spans="10:10" ht="14.25" x14ac:dyDescent="0.2">
      <c r="J12688" s="2"/>
    </row>
    <row r="12689" spans="10:10" ht="14.25" x14ac:dyDescent="0.2">
      <c r="J12689" s="2"/>
    </row>
    <row r="12690" spans="10:10" ht="14.25" x14ac:dyDescent="0.2">
      <c r="J12690" s="2"/>
    </row>
    <row r="12691" spans="10:10" ht="14.25" x14ac:dyDescent="0.2">
      <c r="J12691" s="2"/>
    </row>
    <row r="12692" spans="10:10" ht="14.25" x14ac:dyDescent="0.2">
      <c r="J12692" s="2"/>
    </row>
    <row r="12693" spans="10:10" ht="14.25" x14ac:dyDescent="0.2">
      <c r="J12693" s="2"/>
    </row>
    <row r="12694" spans="10:10" ht="14.25" x14ac:dyDescent="0.2">
      <c r="J12694" s="2"/>
    </row>
    <row r="12695" spans="10:10" ht="14.25" x14ac:dyDescent="0.2">
      <c r="J12695" s="2"/>
    </row>
    <row r="12696" spans="10:10" ht="14.25" x14ac:dyDescent="0.2">
      <c r="J12696" s="2"/>
    </row>
    <row r="12697" spans="10:10" ht="14.25" x14ac:dyDescent="0.2">
      <c r="J12697" s="2"/>
    </row>
    <row r="12698" spans="10:10" ht="14.25" x14ac:dyDescent="0.2">
      <c r="J12698" s="2"/>
    </row>
    <row r="12699" spans="10:10" ht="14.25" x14ac:dyDescent="0.2">
      <c r="J12699" s="2"/>
    </row>
    <row r="12700" spans="10:10" ht="14.25" x14ac:dyDescent="0.2">
      <c r="J12700" s="2"/>
    </row>
    <row r="12701" spans="10:10" ht="14.25" x14ac:dyDescent="0.2">
      <c r="J12701" s="2"/>
    </row>
    <row r="12702" spans="10:10" ht="14.25" x14ac:dyDescent="0.2">
      <c r="J12702" s="2"/>
    </row>
    <row r="12703" spans="10:10" ht="14.25" x14ac:dyDescent="0.2">
      <c r="J12703" s="2"/>
    </row>
    <row r="12704" spans="10:10" ht="14.25" x14ac:dyDescent="0.2">
      <c r="J12704" s="2"/>
    </row>
    <row r="12705" spans="10:10" ht="14.25" x14ac:dyDescent="0.2">
      <c r="J12705" s="2"/>
    </row>
    <row r="12706" spans="10:10" ht="14.25" x14ac:dyDescent="0.2">
      <c r="J12706" s="2"/>
    </row>
    <row r="12707" spans="10:10" ht="14.25" x14ac:dyDescent="0.2">
      <c r="J12707" s="2"/>
    </row>
    <row r="12708" spans="10:10" ht="14.25" x14ac:dyDescent="0.2">
      <c r="J12708" s="2"/>
    </row>
    <row r="12709" spans="10:10" ht="14.25" x14ac:dyDescent="0.2">
      <c r="J12709" s="2"/>
    </row>
    <row r="12710" spans="10:10" ht="14.25" x14ac:dyDescent="0.2">
      <c r="J12710" s="2"/>
    </row>
    <row r="12711" spans="10:10" ht="14.25" x14ac:dyDescent="0.2">
      <c r="J12711" s="2"/>
    </row>
    <row r="12712" spans="10:10" ht="14.25" x14ac:dyDescent="0.2">
      <c r="J12712" s="2"/>
    </row>
    <row r="12713" spans="10:10" ht="14.25" x14ac:dyDescent="0.2">
      <c r="J12713" s="2"/>
    </row>
    <row r="12714" spans="10:10" ht="14.25" x14ac:dyDescent="0.2">
      <c r="J12714" s="2"/>
    </row>
    <row r="12715" spans="10:10" ht="14.25" x14ac:dyDescent="0.2">
      <c r="J12715" s="2"/>
    </row>
    <row r="12716" spans="10:10" ht="14.25" x14ac:dyDescent="0.2">
      <c r="J12716" s="2"/>
    </row>
    <row r="12717" spans="10:10" ht="14.25" x14ac:dyDescent="0.2">
      <c r="J12717" s="2"/>
    </row>
    <row r="12718" spans="10:10" ht="14.25" x14ac:dyDescent="0.2">
      <c r="J12718" s="2"/>
    </row>
    <row r="12719" spans="10:10" ht="14.25" x14ac:dyDescent="0.2">
      <c r="J12719" s="2"/>
    </row>
    <row r="12720" spans="10:10" ht="14.25" x14ac:dyDescent="0.2">
      <c r="J12720" s="2"/>
    </row>
    <row r="12721" spans="10:10" ht="14.25" x14ac:dyDescent="0.2">
      <c r="J12721" s="2"/>
    </row>
    <row r="12722" spans="10:10" ht="14.25" x14ac:dyDescent="0.2">
      <c r="J12722" s="2"/>
    </row>
    <row r="12723" spans="10:10" ht="14.25" x14ac:dyDescent="0.2">
      <c r="J12723" s="2"/>
    </row>
    <row r="12724" spans="10:10" ht="14.25" x14ac:dyDescent="0.2">
      <c r="J12724" s="2"/>
    </row>
    <row r="12725" spans="10:10" ht="14.25" x14ac:dyDescent="0.2">
      <c r="J12725" s="2"/>
    </row>
    <row r="12726" spans="10:10" ht="14.25" x14ac:dyDescent="0.2">
      <c r="J12726" s="2"/>
    </row>
    <row r="12727" spans="10:10" ht="14.25" x14ac:dyDescent="0.2">
      <c r="J12727" s="2"/>
    </row>
    <row r="12728" spans="10:10" ht="14.25" x14ac:dyDescent="0.2">
      <c r="J12728" s="2"/>
    </row>
    <row r="12729" spans="10:10" ht="14.25" x14ac:dyDescent="0.2">
      <c r="J12729" s="2"/>
    </row>
    <row r="12730" spans="10:10" ht="14.25" x14ac:dyDescent="0.2">
      <c r="J12730" s="2"/>
    </row>
    <row r="12731" spans="10:10" ht="14.25" x14ac:dyDescent="0.2">
      <c r="J12731" s="2"/>
    </row>
    <row r="12732" spans="10:10" ht="14.25" x14ac:dyDescent="0.2">
      <c r="J12732" s="2"/>
    </row>
    <row r="12733" spans="10:10" ht="14.25" x14ac:dyDescent="0.2">
      <c r="J12733" s="2"/>
    </row>
    <row r="12734" spans="10:10" ht="14.25" x14ac:dyDescent="0.2">
      <c r="J12734" s="2"/>
    </row>
    <row r="12735" spans="10:10" ht="14.25" x14ac:dyDescent="0.2">
      <c r="J12735" s="2"/>
    </row>
    <row r="12736" spans="10:10" ht="14.25" x14ac:dyDescent="0.2">
      <c r="J12736" s="2"/>
    </row>
    <row r="12737" spans="10:10" ht="14.25" x14ac:dyDescent="0.2">
      <c r="J12737" s="2"/>
    </row>
    <row r="12738" spans="10:10" ht="14.25" x14ac:dyDescent="0.2">
      <c r="J12738" s="2"/>
    </row>
    <row r="12739" spans="10:10" ht="14.25" x14ac:dyDescent="0.2">
      <c r="J12739" s="2"/>
    </row>
    <row r="12740" spans="10:10" ht="14.25" x14ac:dyDescent="0.2">
      <c r="J12740" s="2"/>
    </row>
    <row r="12741" spans="10:10" ht="14.25" x14ac:dyDescent="0.2">
      <c r="J12741" s="2"/>
    </row>
    <row r="12742" spans="10:10" ht="14.25" x14ac:dyDescent="0.2">
      <c r="J12742" s="2"/>
    </row>
    <row r="12743" spans="10:10" ht="14.25" x14ac:dyDescent="0.2">
      <c r="J12743" s="2"/>
    </row>
    <row r="12744" spans="10:10" ht="14.25" x14ac:dyDescent="0.2">
      <c r="J12744" s="2"/>
    </row>
    <row r="12745" spans="10:10" ht="14.25" x14ac:dyDescent="0.2">
      <c r="J12745" s="2"/>
    </row>
    <row r="12746" spans="10:10" ht="14.25" x14ac:dyDescent="0.2">
      <c r="J12746" s="2"/>
    </row>
    <row r="12747" spans="10:10" ht="14.25" x14ac:dyDescent="0.2">
      <c r="J12747" s="2"/>
    </row>
    <row r="12748" spans="10:10" ht="14.25" x14ac:dyDescent="0.2">
      <c r="J12748" s="2"/>
    </row>
    <row r="12749" spans="10:10" ht="14.25" x14ac:dyDescent="0.2">
      <c r="J12749" s="2"/>
    </row>
    <row r="12750" spans="10:10" ht="14.25" x14ac:dyDescent="0.2">
      <c r="J12750" s="2"/>
    </row>
    <row r="12751" spans="10:10" ht="14.25" x14ac:dyDescent="0.2">
      <c r="J12751" s="2"/>
    </row>
    <row r="12752" spans="10:10" ht="14.25" x14ac:dyDescent="0.2">
      <c r="J12752" s="2"/>
    </row>
    <row r="12753" spans="10:10" ht="14.25" x14ac:dyDescent="0.2">
      <c r="J12753" s="2"/>
    </row>
    <row r="12754" spans="10:10" ht="14.25" x14ac:dyDescent="0.2">
      <c r="J12754" s="2"/>
    </row>
    <row r="12755" spans="10:10" ht="14.25" x14ac:dyDescent="0.2">
      <c r="J12755" s="2"/>
    </row>
    <row r="12756" spans="10:10" ht="14.25" x14ac:dyDescent="0.2">
      <c r="J12756" s="2"/>
    </row>
    <row r="12757" spans="10:10" ht="14.25" x14ac:dyDescent="0.2">
      <c r="J12757" s="2"/>
    </row>
    <row r="12758" spans="10:10" ht="14.25" x14ac:dyDescent="0.2">
      <c r="J12758" s="2"/>
    </row>
    <row r="12759" spans="10:10" ht="14.25" x14ac:dyDescent="0.2">
      <c r="J12759" s="2"/>
    </row>
    <row r="12760" spans="10:10" ht="14.25" x14ac:dyDescent="0.2">
      <c r="J12760" s="2"/>
    </row>
    <row r="12761" spans="10:10" ht="14.25" x14ac:dyDescent="0.2">
      <c r="J12761" s="2"/>
    </row>
    <row r="12762" spans="10:10" ht="14.25" x14ac:dyDescent="0.2">
      <c r="J12762" s="2"/>
    </row>
    <row r="12763" spans="10:10" ht="14.25" x14ac:dyDescent="0.2">
      <c r="J12763" s="2"/>
    </row>
    <row r="12764" spans="10:10" ht="14.25" x14ac:dyDescent="0.2">
      <c r="J12764" s="2"/>
    </row>
    <row r="12765" spans="10:10" ht="14.25" x14ac:dyDescent="0.2">
      <c r="J12765" s="2"/>
    </row>
    <row r="12766" spans="10:10" ht="14.25" x14ac:dyDescent="0.2">
      <c r="J12766" s="2"/>
    </row>
    <row r="12767" spans="10:10" ht="14.25" x14ac:dyDescent="0.2">
      <c r="J12767" s="2"/>
    </row>
    <row r="12768" spans="10:10" ht="14.25" x14ac:dyDescent="0.2">
      <c r="J12768" s="2"/>
    </row>
    <row r="12769" spans="10:10" ht="14.25" x14ac:dyDescent="0.2">
      <c r="J12769" s="2"/>
    </row>
    <row r="12770" spans="10:10" ht="14.25" x14ac:dyDescent="0.2">
      <c r="J12770" s="2"/>
    </row>
    <row r="12771" spans="10:10" ht="14.25" x14ac:dyDescent="0.2">
      <c r="J12771" s="2"/>
    </row>
    <row r="12772" spans="10:10" ht="14.25" x14ac:dyDescent="0.2">
      <c r="J12772" s="2"/>
    </row>
    <row r="12773" spans="10:10" ht="14.25" x14ac:dyDescent="0.2">
      <c r="J12773" s="2"/>
    </row>
    <row r="12774" spans="10:10" ht="14.25" x14ac:dyDescent="0.2">
      <c r="J12774" s="2"/>
    </row>
    <row r="12775" spans="10:10" ht="14.25" x14ac:dyDescent="0.2">
      <c r="J12775" s="2"/>
    </row>
    <row r="12776" spans="10:10" ht="14.25" x14ac:dyDescent="0.2">
      <c r="J12776" s="2"/>
    </row>
    <row r="12777" spans="10:10" ht="14.25" x14ac:dyDescent="0.2">
      <c r="J12777" s="2"/>
    </row>
    <row r="12778" spans="10:10" ht="14.25" x14ac:dyDescent="0.2">
      <c r="J12778" s="2"/>
    </row>
    <row r="12779" spans="10:10" ht="14.25" x14ac:dyDescent="0.2">
      <c r="J12779" s="2"/>
    </row>
    <row r="12780" spans="10:10" ht="14.25" x14ac:dyDescent="0.2">
      <c r="J12780" s="2"/>
    </row>
    <row r="12781" spans="10:10" ht="14.25" x14ac:dyDescent="0.2">
      <c r="J12781" s="2"/>
    </row>
    <row r="12782" spans="10:10" ht="14.25" x14ac:dyDescent="0.2">
      <c r="J12782" s="2"/>
    </row>
    <row r="12783" spans="10:10" ht="14.25" x14ac:dyDescent="0.2">
      <c r="J12783" s="2"/>
    </row>
    <row r="12784" spans="10:10" ht="14.25" x14ac:dyDescent="0.2">
      <c r="J12784" s="2"/>
    </row>
    <row r="12785" spans="10:10" ht="14.25" x14ac:dyDescent="0.2">
      <c r="J12785" s="2"/>
    </row>
    <row r="12786" spans="10:10" ht="14.25" x14ac:dyDescent="0.2">
      <c r="J12786" s="2"/>
    </row>
    <row r="12787" spans="10:10" ht="14.25" x14ac:dyDescent="0.2">
      <c r="J12787" s="2"/>
    </row>
    <row r="12788" spans="10:10" ht="14.25" x14ac:dyDescent="0.2">
      <c r="J12788" s="2"/>
    </row>
    <row r="12789" spans="10:10" ht="14.25" x14ac:dyDescent="0.2">
      <c r="J12789" s="2"/>
    </row>
    <row r="12790" spans="10:10" ht="14.25" x14ac:dyDescent="0.2">
      <c r="J12790" s="2"/>
    </row>
    <row r="12791" spans="10:10" ht="14.25" x14ac:dyDescent="0.2">
      <c r="J12791" s="2"/>
    </row>
    <row r="12792" spans="10:10" ht="14.25" x14ac:dyDescent="0.2">
      <c r="J12792" s="2"/>
    </row>
    <row r="12793" spans="10:10" ht="14.25" x14ac:dyDescent="0.2">
      <c r="J12793" s="2"/>
    </row>
    <row r="12794" spans="10:10" ht="14.25" x14ac:dyDescent="0.2">
      <c r="J12794" s="2"/>
    </row>
    <row r="12795" spans="10:10" ht="14.25" x14ac:dyDescent="0.2">
      <c r="J12795" s="2"/>
    </row>
    <row r="12796" spans="10:10" ht="14.25" x14ac:dyDescent="0.2">
      <c r="J12796" s="2"/>
    </row>
    <row r="12797" spans="10:10" ht="14.25" x14ac:dyDescent="0.2">
      <c r="J12797" s="2"/>
    </row>
    <row r="12798" spans="10:10" ht="14.25" x14ac:dyDescent="0.2">
      <c r="J12798" s="2"/>
    </row>
    <row r="12799" spans="10:10" ht="14.25" x14ac:dyDescent="0.2">
      <c r="J12799" s="2"/>
    </row>
    <row r="12800" spans="10:10" ht="14.25" x14ac:dyDescent="0.2">
      <c r="J12800" s="2"/>
    </row>
    <row r="12801" spans="10:10" ht="14.25" x14ac:dyDescent="0.2">
      <c r="J12801" s="2"/>
    </row>
    <row r="12802" spans="10:10" ht="14.25" x14ac:dyDescent="0.2">
      <c r="J12802" s="2"/>
    </row>
    <row r="12803" spans="10:10" ht="14.25" x14ac:dyDescent="0.2">
      <c r="J12803" s="2"/>
    </row>
    <row r="12804" spans="10:10" ht="14.25" x14ac:dyDescent="0.2">
      <c r="J12804" s="2"/>
    </row>
    <row r="12805" spans="10:10" ht="14.25" x14ac:dyDescent="0.2">
      <c r="J12805" s="2"/>
    </row>
    <row r="12806" spans="10:10" ht="14.25" x14ac:dyDescent="0.2">
      <c r="J12806" s="2"/>
    </row>
    <row r="12807" spans="10:10" ht="14.25" x14ac:dyDescent="0.2">
      <c r="J12807" s="2"/>
    </row>
    <row r="12808" spans="10:10" ht="14.25" x14ac:dyDescent="0.2">
      <c r="J12808" s="2"/>
    </row>
    <row r="12809" spans="10:10" ht="14.25" x14ac:dyDescent="0.2">
      <c r="J12809" s="2"/>
    </row>
    <row r="12810" spans="10:10" ht="14.25" x14ac:dyDescent="0.2">
      <c r="J12810" s="2"/>
    </row>
    <row r="12811" spans="10:10" ht="14.25" x14ac:dyDescent="0.2">
      <c r="J12811" s="2"/>
    </row>
    <row r="12812" spans="10:10" ht="14.25" x14ac:dyDescent="0.2">
      <c r="J12812" s="2"/>
    </row>
    <row r="12813" spans="10:10" ht="14.25" x14ac:dyDescent="0.2">
      <c r="J12813" s="2"/>
    </row>
    <row r="12814" spans="10:10" ht="14.25" x14ac:dyDescent="0.2">
      <c r="J12814" s="2"/>
    </row>
    <row r="12815" spans="10:10" ht="14.25" x14ac:dyDescent="0.2">
      <c r="J12815" s="2"/>
    </row>
    <row r="12816" spans="10:10" ht="14.25" x14ac:dyDescent="0.2">
      <c r="J12816" s="2"/>
    </row>
    <row r="12817" spans="10:10" ht="14.25" x14ac:dyDescent="0.2">
      <c r="J12817" s="2"/>
    </row>
    <row r="12818" spans="10:10" ht="14.25" x14ac:dyDescent="0.2">
      <c r="J12818" s="2"/>
    </row>
    <row r="12819" spans="10:10" ht="14.25" x14ac:dyDescent="0.2">
      <c r="J12819" s="2"/>
    </row>
    <row r="12820" spans="10:10" ht="14.25" x14ac:dyDescent="0.2">
      <c r="J12820" s="2"/>
    </row>
    <row r="12821" spans="10:10" ht="14.25" x14ac:dyDescent="0.2">
      <c r="J12821" s="2"/>
    </row>
    <row r="12822" spans="10:10" ht="14.25" x14ac:dyDescent="0.2">
      <c r="J12822" s="2"/>
    </row>
    <row r="12823" spans="10:10" ht="14.25" x14ac:dyDescent="0.2">
      <c r="J12823" s="2"/>
    </row>
    <row r="12824" spans="10:10" ht="14.25" x14ac:dyDescent="0.2">
      <c r="J12824" s="2"/>
    </row>
    <row r="12825" spans="10:10" ht="14.25" x14ac:dyDescent="0.2">
      <c r="J12825" s="2"/>
    </row>
    <row r="12826" spans="10:10" ht="14.25" x14ac:dyDescent="0.2">
      <c r="J12826" s="2"/>
    </row>
    <row r="12827" spans="10:10" ht="14.25" x14ac:dyDescent="0.2">
      <c r="J12827" s="2"/>
    </row>
    <row r="12828" spans="10:10" ht="14.25" x14ac:dyDescent="0.2">
      <c r="J12828" s="2"/>
    </row>
    <row r="12829" spans="10:10" ht="14.25" x14ac:dyDescent="0.2">
      <c r="J12829" s="2"/>
    </row>
    <row r="12830" spans="10:10" ht="14.25" x14ac:dyDescent="0.2">
      <c r="J12830" s="2"/>
    </row>
    <row r="12831" spans="10:10" ht="14.25" x14ac:dyDescent="0.2">
      <c r="J12831" s="2"/>
    </row>
    <row r="12832" spans="10:10" ht="14.25" x14ac:dyDescent="0.2">
      <c r="J12832" s="2"/>
    </row>
    <row r="12833" spans="10:10" ht="14.25" x14ac:dyDescent="0.2">
      <c r="J12833" s="2"/>
    </row>
    <row r="12834" spans="10:10" ht="14.25" x14ac:dyDescent="0.2">
      <c r="J12834" s="2"/>
    </row>
    <row r="12835" spans="10:10" ht="14.25" x14ac:dyDescent="0.2">
      <c r="J12835" s="2"/>
    </row>
    <row r="12836" spans="10:10" ht="14.25" x14ac:dyDescent="0.2">
      <c r="J12836" s="2"/>
    </row>
    <row r="12837" spans="10:10" ht="14.25" x14ac:dyDescent="0.2">
      <c r="J12837" s="2"/>
    </row>
    <row r="12838" spans="10:10" ht="14.25" x14ac:dyDescent="0.2">
      <c r="J12838" s="2"/>
    </row>
    <row r="12839" spans="10:10" ht="14.25" x14ac:dyDescent="0.2">
      <c r="J12839" s="2"/>
    </row>
    <row r="12840" spans="10:10" ht="14.25" x14ac:dyDescent="0.2">
      <c r="J12840" s="2"/>
    </row>
    <row r="12841" spans="10:10" ht="14.25" x14ac:dyDescent="0.2">
      <c r="J12841" s="2"/>
    </row>
    <row r="12842" spans="10:10" ht="14.25" x14ac:dyDescent="0.2">
      <c r="J12842" s="2"/>
    </row>
    <row r="12843" spans="10:10" ht="14.25" x14ac:dyDescent="0.2">
      <c r="J12843" s="2"/>
    </row>
    <row r="12844" spans="10:10" ht="14.25" x14ac:dyDescent="0.2">
      <c r="J12844" s="2"/>
    </row>
    <row r="12845" spans="10:10" ht="14.25" x14ac:dyDescent="0.2">
      <c r="J12845" s="2"/>
    </row>
    <row r="12846" spans="10:10" ht="14.25" x14ac:dyDescent="0.2">
      <c r="J12846" s="2"/>
    </row>
    <row r="12847" spans="10:10" ht="14.25" x14ac:dyDescent="0.2">
      <c r="J12847" s="2"/>
    </row>
    <row r="12848" spans="10:10" ht="14.25" x14ac:dyDescent="0.2">
      <c r="J12848" s="2"/>
    </row>
    <row r="12849" spans="10:10" ht="14.25" x14ac:dyDescent="0.2">
      <c r="J12849" s="2"/>
    </row>
    <row r="12850" spans="10:10" ht="14.25" x14ac:dyDescent="0.2">
      <c r="J12850" s="2"/>
    </row>
    <row r="12851" spans="10:10" ht="14.25" x14ac:dyDescent="0.2">
      <c r="J12851" s="2"/>
    </row>
    <row r="12852" spans="10:10" ht="14.25" x14ac:dyDescent="0.2">
      <c r="J12852" s="2"/>
    </row>
    <row r="12853" spans="10:10" ht="14.25" x14ac:dyDescent="0.2">
      <c r="J12853" s="2"/>
    </row>
    <row r="12854" spans="10:10" ht="14.25" x14ac:dyDescent="0.2">
      <c r="J12854" s="2"/>
    </row>
    <row r="12855" spans="10:10" ht="14.25" x14ac:dyDescent="0.2">
      <c r="J12855" s="2"/>
    </row>
    <row r="12856" spans="10:10" ht="14.25" x14ac:dyDescent="0.2">
      <c r="J12856" s="2"/>
    </row>
    <row r="12857" spans="10:10" ht="14.25" x14ac:dyDescent="0.2">
      <c r="J12857" s="2"/>
    </row>
    <row r="12858" spans="10:10" ht="14.25" x14ac:dyDescent="0.2">
      <c r="J12858" s="2"/>
    </row>
    <row r="12859" spans="10:10" ht="14.25" x14ac:dyDescent="0.2">
      <c r="J12859" s="2"/>
    </row>
    <row r="12860" spans="10:10" ht="14.25" x14ac:dyDescent="0.2">
      <c r="J12860" s="2"/>
    </row>
    <row r="12861" spans="10:10" ht="14.25" x14ac:dyDescent="0.2">
      <c r="J12861" s="2"/>
    </row>
    <row r="12862" spans="10:10" ht="14.25" x14ac:dyDescent="0.2">
      <c r="J12862" s="2"/>
    </row>
    <row r="12863" spans="10:10" ht="14.25" x14ac:dyDescent="0.2">
      <c r="J12863" s="2"/>
    </row>
    <row r="12864" spans="10:10" ht="14.25" x14ac:dyDescent="0.2">
      <c r="J12864" s="2"/>
    </row>
    <row r="12865" spans="10:10" ht="14.25" x14ac:dyDescent="0.2">
      <c r="J12865" s="2"/>
    </row>
    <row r="12866" spans="10:10" ht="14.25" x14ac:dyDescent="0.2">
      <c r="J12866" s="2"/>
    </row>
    <row r="12867" spans="10:10" ht="14.25" x14ac:dyDescent="0.2">
      <c r="J12867" s="2"/>
    </row>
    <row r="12868" spans="10:10" ht="14.25" x14ac:dyDescent="0.2">
      <c r="J12868" s="2"/>
    </row>
    <row r="12869" spans="10:10" ht="14.25" x14ac:dyDescent="0.2">
      <c r="J12869" s="2"/>
    </row>
    <row r="12870" spans="10:10" ht="14.25" x14ac:dyDescent="0.2">
      <c r="J12870" s="2"/>
    </row>
    <row r="12871" spans="10:10" ht="14.25" x14ac:dyDescent="0.2">
      <c r="J12871" s="2"/>
    </row>
    <row r="12872" spans="10:10" ht="14.25" x14ac:dyDescent="0.2">
      <c r="J12872" s="2"/>
    </row>
    <row r="12873" spans="10:10" ht="14.25" x14ac:dyDescent="0.2">
      <c r="J12873" s="2"/>
    </row>
    <row r="12874" spans="10:10" ht="14.25" x14ac:dyDescent="0.2">
      <c r="J12874" s="2"/>
    </row>
    <row r="12875" spans="10:10" ht="14.25" x14ac:dyDescent="0.2">
      <c r="J12875" s="2"/>
    </row>
    <row r="12876" spans="10:10" ht="14.25" x14ac:dyDescent="0.2">
      <c r="J12876" s="2"/>
    </row>
    <row r="12877" spans="10:10" ht="14.25" x14ac:dyDescent="0.2">
      <c r="J12877" s="2"/>
    </row>
    <row r="12878" spans="10:10" ht="14.25" x14ac:dyDescent="0.2">
      <c r="J12878" s="2"/>
    </row>
    <row r="12879" spans="10:10" ht="14.25" x14ac:dyDescent="0.2">
      <c r="J12879" s="2"/>
    </row>
    <row r="12880" spans="10:10" ht="14.25" x14ac:dyDescent="0.2">
      <c r="J12880" s="2"/>
    </row>
    <row r="12881" spans="10:10" ht="14.25" x14ac:dyDescent="0.2">
      <c r="J12881" s="2"/>
    </row>
    <row r="12882" spans="10:10" ht="14.25" x14ac:dyDescent="0.2">
      <c r="J12882" s="2"/>
    </row>
    <row r="12883" spans="10:10" ht="14.25" x14ac:dyDescent="0.2">
      <c r="J12883" s="2"/>
    </row>
    <row r="12884" spans="10:10" ht="14.25" x14ac:dyDescent="0.2">
      <c r="J12884" s="2"/>
    </row>
    <row r="12885" spans="10:10" ht="14.25" x14ac:dyDescent="0.2">
      <c r="J12885" s="2"/>
    </row>
    <row r="12886" spans="10:10" ht="14.25" x14ac:dyDescent="0.2">
      <c r="J12886" s="2"/>
    </row>
    <row r="12887" spans="10:10" ht="14.25" x14ac:dyDescent="0.2">
      <c r="J12887" s="2"/>
    </row>
    <row r="12888" spans="10:10" ht="14.25" x14ac:dyDescent="0.2">
      <c r="J12888" s="2"/>
    </row>
    <row r="12889" spans="10:10" ht="14.25" x14ac:dyDescent="0.2">
      <c r="J12889" s="2"/>
    </row>
    <row r="12890" spans="10:10" ht="14.25" x14ac:dyDescent="0.2">
      <c r="J12890" s="2"/>
    </row>
    <row r="12891" spans="10:10" ht="14.25" x14ac:dyDescent="0.2">
      <c r="J12891" s="2"/>
    </row>
    <row r="12892" spans="10:10" ht="14.25" x14ac:dyDescent="0.2">
      <c r="J12892" s="2"/>
    </row>
    <row r="12893" spans="10:10" ht="14.25" x14ac:dyDescent="0.2">
      <c r="J12893" s="2"/>
    </row>
    <row r="12894" spans="10:10" ht="14.25" x14ac:dyDescent="0.2">
      <c r="J12894" s="2"/>
    </row>
    <row r="12895" spans="10:10" ht="14.25" x14ac:dyDescent="0.2">
      <c r="J12895" s="2"/>
    </row>
    <row r="12896" spans="10:10" ht="14.25" x14ac:dyDescent="0.2">
      <c r="J12896" s="2"/>
    </row>
    <row r="12897" spans="10:10" ht="14.25" x14ac:dyDescent="0.2">
      <c r="J12897" s="2"/>
    </row>
    <row r="12898" spans="10:10" ht="14.25" x14ac:dyDescent="0.2">
      <c r="J12898" s="2"/>
    </row>
    <row r="12899" spans="10:10" ht="14.25" x14ac:dyDescent="0.2">
      <c r="J12899" s="2"/>
    </row>
    <row r="12900" spans="10:10" ht="14.25" x14ac:dyDescent="0.2">
      <c r="J12900" s="2"/>
    </row>
    <row r="12901" spans="10:10" ht="14.25" x14ac:dyDescent="0.2">
      <c r="J12901" s="2"/>
    </row>
    <row r="12902" spans="10:10" ht="14.25" x14ac:dyDescent="0.2">
      <c r="J12902" s="2"/>
    </row>
    <row r="12903" spans="10:10" ht="14.25" x14ac:dyDescent="0.2">
      <c r="J12903" s="2"/>
    </row>
    <row r="12904" spans="10:10" ht="14.25" x14ac:dyDescent="0.2">
      <c r="J12904" s="2"/>
    </row>
    <row r="12905" spans="10:10" ht="14.25" x14ac:dyDescent="0.2">
      <c r="J12905" s="2"/>
    </row>
    <row r="12906" spans="10:10" ht="14.25" x14ac:dyDescent="0.2">
      <c r="J12906" s="2"/>
    </row>
    <row r="12907" spans="10:10" ht="14.25" x14ac:dyDescent="0.2">
      <c r="J12907" s="2"/>
    </row>
    <row r="12908" spans="10:10" ht="14.25" x14ac:dyDescent="0.2">
      <c r="J12908" s="2"/>
    </row>
    <row r="12909" spans="10:10" ht="14.25" x14ac:dyDescent="0.2">
      <c r="J12909" s="2"/>
    </row>
    <row r="12910" spans="10:10" ht="14.25" x14ac:dyDescent="0.2">
      <c r="J12910" s="2"/>
    </row>
    <row r="12911" spans="10:10" ht="14.25" x14ac:dyDescent="0.2">
      <c r="J12911" s="2"/>
    </row>
    <row r="12912" spans="10:10" ht="14.25" x14ac:dyDescent="0.2">
      <c r="J12912" s="2"/>
    </row>
    <row r="12913" spans="10:10" ht="14.25" x14ac:dyDescent="0.2">
      <c r="J12913" s="2"/>
    </row>
    <row r="12914" spans="10:10" ht="14.25" x14ac:dyDescent="0.2">
      <c r="J12914" s="2"/>
    </row>
    <row r="12915" spans="10:10" ht="14.25" x14ac:dyDescent="0.2">
      <c r="J12915" s="2"/>
    </row>
    <row r="12916" spans="10:10" ht="14.25" x14ac:dyDescent="0.2">
      <c r="J12916" s="2"/>
    </row>
    <row r="12917" spans="10:10" ht="14.25" x14ac:dyDescent="0.2">
      <c r="J12917" s="2"/>
    </row>
    <row r="12918" spans="10:10" ht="14.25" x14ac:dyDescent="0.2">
      <c r="J12918" s="2"/>
    </row>
    <row r="12919" spans="10:10" ht="14.25" x14ac:dyDescent="0.2">
      <c r="J12919" s="2"/>
    </row>
    <row r="12920" spans="10:10" ht="14.25" x14ac:dyDescent="0.2">
      <c r="J12920" s="2"/>
    </row>
    <row r="12921" spans="10:10" ht="14.25" x14ac:dyDescent="0.2">
      <c r="J12921" s="2"/>
    </row>
    <row r="12922" spans="10:10" ht="14.25" x14ac:dyDescent="0.2">
      <c r="J12922" s="2"/>
    </row>
    <row r="12923" spans="10:10" ht="14.25" x14ac:dyDescent="0.2">
      <c r="J12923" s="2"/>
    </row>
    <row r="12924" spans="10:10" ht="14.25" x14ac:dyDescent="0.2">
      <c r="J12924" s="2"/>
    </row>
    <row r="12925" spans="10:10" ht="14.25" x14ac:dyDescent="0.2">
      <c r="J12925" s="2"/>
    </row>
    <row r="12926" spans="10:10" ht="14.25" x14ac:dyDescent="0.2">
      <c r="J12926" s="2"/>
    </row>
    <row r="12927" spans="10:10" ht="14.25" x14ac:dyDescent="0.2">
      <c r="J12927" s="2"/>
    </row>
    <row r="12928" spans="10:10" ht="14.25" x14ac:dyDescent="0.2">
      <c r="J12928" s="2"/>
    </row>
    <row r="12929" spans="10:10" ht="14.25" x14ac:dyDescent="0.2">
      <c r="J12929" s="2"/>
    </row>
    <row r="12930" spans="10:10" ht="14.25" x14ac:dyDescent="0.2">
      <c r="J12930" s="2"/>
    </row>
    <row r="12931" spans="10:10" ht="14.25" x14ac:dyDescent="0.2">
      <c r="J12931" s="2"/>
    </row>
    <row r="12932" spans="10:10" ht="14.25" x14ac:dyDescent="0.2">
      <c r="J12932" s="2"/>
    </row>
    <row r="12933" spans="10:10" ht="14.25" x14ac:dyDescent="0.2">
      <c r="J12933" s="2"/>
    </row>
    <row r="12934" spans="10:10" ht="14.25" x14ac:dyDescent="0.2">
      <c r="J12934" s="2"/>
    </row>
    <row r="12935" spans="10:10" ht="14.25" x14ac:dyDescent="0.2">
      <c r="J12935" s="2"/>
    </row>
    <row r="12936" spans="10:10" ht="14.25" x14ac:dyDescent="0.2">
      <c r="J12936" s="2"/>
    </row>
    <row r="12937" spans="10:10" ht="14.25" x14ac:dyDescent="0.2">
      <c r="J12937" s="2"/>
    </row>
    <row r="12938" spans="10:10" ht="14.25" x14ac:dyDescent="0.2">
      <c r="J12938" s="2"/>
    </row>
    <row r="12939" spans="10:10" ht="14.25" x14ac:dyDescent="0.2">
      <c r="J12939" s="2"/>
    </row>
    <row r="12940" spans="10:10" ht="14.25" x14ac:dyDescent="0.2">
      <c r="J12940" s="2"/>
    </row>
    <row r="12941" spans="10:10" ht="14.25" x14ac:dyDescent="0.2">
      <c r="J12941" s="2"/>
    </row>
    <row r="12942" spans="10:10" ht="14.25" x14ac:dyDescent="0.2">
      <c r="J12942" s="2"/>
    </row>
    <row r="12943" spans="10:10" ht="14.25" x14ac:dyDescent="0.2">
      <c r="J12943" s="2"/>
    </row>
    <row r="12944" spans="10:10" ht="14.25" x14ac:dyDescent="0.2">
      <c r="J12944" s="2"/>
    </row>
    <row r="12945" spans="10:10" ht="14.25" x14ac:dyDescent="0.2">
      <c r="J12945" s="2"/>
    </row>
    <row r="12946" spans="10:10" ht="14.25" x14ac:dyDescent="0.2">
      <c r="J12946" s="2"/>
    </row>
    <row r="12947" spans="10:10" ht="14.25" x14ac:dyDescent="0.2">
      <c r="J12947" s="2"/>
    </row>
    <row r="12948" spans="10:10" ht="14.25" x14ac:dyDescent="0.2">
      <c r="J12948" s="2"/>
    </row>
    <row r="12949" spans="10:10" ht="14.25" x14ac:dyDescent="0.2">
      <c r="J12949" s="2"/>
    </row>
    <row r="12950" spans="10:10" ht="14.25" x14ac:dyDescent="0.2">
      <c r="J12950" s="2"/>
    </row>
    <row r="12951" spans="10:10" ht="14.25" x14ac:dyDescent="0.2">
      <c r="J12951" s="2"/>
    </row>
    <row r="12952" spans="10:10" ht="14.25" x14ac:dyDescent="0.2">
      <c r="J12952" s="2"/>
    </row>
    <row r="12953" spans="10:10" ht="14.25" x14ac:dyDescent="0.2">
      <c r="J12953" s="2"/>
    </row>
    <row r="12954" spans="10:10" ht="14.25" x14ac:dyDescent="0.2">
      <c r="J12954" s="2"/>
    </row>
    <row r="12955" spans="10:10" ht="14.25" x14ac:dyDescent="0.2">
      <c r="J12955" s="2"/>
    </row>
    <row r="12956" spans="10:10" ht="14.25" x14ac:dyDescent="0.2">
      <c r="J12956" s="2"/>
    </row>
    <row r="12957" spans="10:10" ht="14.25" x14ac:dyDescent="0.2">
      <c r="J12957" s="2"/>
    </row>
    <row r="12958" spans="10:10" ht="14.25" x14ac:dyDescent="0.2">
      <c r="J12958" s="2"/>
    </row>
    <row r="12959" spans="10:10" ht="14.25" x14ac:dyDescent="0.2">
      <c r="J12959" s="2"/>
    </row>
    <row r="12960" spans="10:10" ht="14.25" x14ac:dyDescent="0.2">
      <c r="J12960" s="2"/>
    </row>
    <row r="12961" spans="10:10" ht="14.25" x14ac:dyDescent="0.2">
      <c r="J12961" s="2"/>
    </row>
    <row r="12962" spans="10:10" ht="14.25" x14ac:dyDescent="0.2">
      <c r="J12962" s="2"/>
    </row>
    <row r="12963" spans="10:10" ht="14.25" x14ac:dyDescent="0.2">
      <c r="J12963" s="2"/>
    </row>
    <row r="12964" spans="10:10" ht="14.25" x14ac:dyDescent="0.2">
      <c r="J12964" s="2"/>
    </row>
    <row r="12965" spans="10:10" ht="14.25" x14ac:dyDescent="0.2">
      <c r="J12965" s="2"/>
    </row>
    <row r="12966" spans="10:10" ht="14.25" x14ac:dyDescent="0.2">
      <c r="J12966" s="2"/>
    </row>
    <row r="12967" spans="10:10" ht="14.25" x14ac:dyDescent="0.2">
      <c r="J12967" s="2"/>
    </row>
    <row r="12968" spans="10:10" ht="14.25" x14ac:dyDescent="0.2">
      <c r="J12968" s="2"/>
    </row>
    <row r="12969" spans="10:10" ht="14.25" x14ac:dyDescent="0.2">
      <c r="J12969" s="2"/>
    </row>
    <row r="12970" spans="10:10" ht="14.25" x14ac:dyDescent="0.2">
      <c r="J12970" s="2"/>
    </row>
    <row r="12971" spans="10:10" ht="14.25" x14ac:dyDescent="0.2">
      <c r="J12971" s="2"/>
    </row>
    <row r="12972" spans="10:10" ht="14.25" x14ac:dyDescent="0.2">
      <c r="J12972" s="2"/>
    </row>
    <row r="12973" spans="10:10" ht="14.25" x14ac:dyDescent="0.2">
      <c r="J12973" s="2"/>
    </row>
    <row r="12974" spans="10:10" ht="14.25" x14ac:dyDescent="0.2">
      <c r="J12974" s="2"/>
    </row>
    <row r="12975" spans="10:10" ht="14.25" x14ac:dyDescent="0.2">
      <c r="J12975" s="2"/>
    </row>
    <row r="12976" spans="10:10" ht="14.25" x14ac:dyDescent="0.2">
      <c r="J12976" s="2"/>
    </row>
    <row r="12977" spans="10:10" ht="14.25" x14ac:dyDescent="0.2">
      <c r="J12977" s="2"/>
    </row>
    <row r="12978" spans="10:10" ht="14.25" x14ac:dyDescent="0.2">
      <c r="J12978" s="2"/>
    </row>
    <row r="12979" spans="10:10" ht="14.25" x14ac:dyDescent="0.2">
      <c r="J12979" s="2"/>
    </row>
    <row r="12980" spans="10:10" ht="14.25" x14ac:dyDescent="0.2">
      <c r="J12980" s="2"/>
    </row>
    <row r="12981" spans="10:10" ht="14.25" x14ac:dyDescent="0.2">
      <c r="J12981" s="2"/>
    </row>
    <row r="12982" spans="10:10" ht="14.25" x14ac:dyDescent="0.2">
      <c r="J12982" s="2"/>
    </row>
    <row r="12983" spans="10:10" ht="14.25" x14ac:dyDescent="0.2">
      <c r="J12983" s="2"/>
    </row>
    <row r="12984" spans="10:10" ht="14.25" x14ac:dyDescent="0.2">
      <c r="J12984" s="2"/>
    </row>
    <row r="12985" spans="10:10" ht="14.25" x14ac:dyDescent="0.2">
      <c r="J12985" s="2"/>
    </row>
    <row r="12986" spans="10:10" ht="14.25" x14ac:dyDescent="0.2">
      <c r="J12986" s="2"/>
    </row>
    <row r="12987" spans="10:10" ht="14.25" x14ac:dyDescent="0.2">
      <c r="J12987" s="2"/>
    </row>
    <row r="12988" spans="10:10" ht="14.25" x14ac:dyDescent="0.2">
      <c r="J12988" s="2"/>
    </row>
    <row r="12989" spans="10:10" ht="14.25" x14ac:dyDescent="0.2">
      <c r="J12989" s="2"/>
    </row>
    <row r="12990" spans="10:10" ht="14.25" x14ac:dyDescent="0.2">
      <c r="J12990" s="2"/>
    </row>
    <row r="12991" spans="10:10" ht="14.25" x14ac:dyDescent="0.2">
      <c r="J12991" s="2"/>
    </row>
    <row r="12992" spans="10:10" ht="14.25" x14ac:dyDescent="0.2">
      <c r="J12992" s="2"/>
    </row>
    <row r="12993" spans="10:10" ht="14.25" x14ac:dyDescent="0.2">
      <c r="J12993" s="2"/>
    </row>
    <row r="12994" spans="10:10" ht="14.25" x14ac:dyDescent="0.2">
      <c r="J12994" s="2"/>
    </row>
    <row r="12995" spans="10:10" ht="14.25" x14ac:dyDescent="0.2">
      <c r="J12995" s="2"/>
    </row>
    <row r="12996" spans="10:10" ht="14.25" x14ac:dyDescent="0.2">
      <c r="J12996" s="2"/>
    </row>
    <row r="12997" spans="10:10" ht="14.25" x14ac:dyDescent="0.2">
      <c r="J12997" s="2"/>
    </row>
    <row r="12998" spans="10:10" ht="14.25" x14ac:dyDescent="0.2">
      <c r="J12998" s="2"/>
    </row>
    <row r="12999" spans="10:10" ht="14.25" x14ac:dyDescent="0.2">
      <c r="J12999" s="2"/>
    </row>
    <row r="13000" spans="10:10" ht="14.25" x14ac:dyDescent="0.2">
      <c r="J13000" s="2"/>
    </row>
    <row r="13001" spans="10:10" ht="14.25" x14ac:dyDescent="0.2">
      <c r="J13001" s="2"/>
    </row>
    <row r="13002" spans="10:10" ht="14.25" x14ac:dyDescent="0.2">
      <c r="J13002" s="2"/>
    </row>
    <row r="13003" spans="10:10" ht="14.25" x14ac:dyDescent="0.2">
      <c r="J13003" s="2"/>
    </row>
    <row r="13004" spans="10:10" ht="14.25" x14ac:dyDescent="0.2">
      <c r="J13004" s="2"/>
    </row>
    <row r="13005" spans="10:10" ht="14.25" x14ac:dyDescent="0.2">
      <c r="J13005" s="2"/>
    </row>
    <row r="13006" spans="10:10" ht="14.25" x14ac:dyDescent="0.2">
      <c r="J13006" s="2"/>
    </row>
    <row r="13007" spans="10:10" ht="14.25" x14ac:dyDescent="0.2">
      <c r="J13007" s="2"/>
    </row>
    <row r="13008" spans="10:10" ht="14.25" x14ac:dyDescent="0.2">
      <c r="J13008" s="2"/>
    </row>
    <row r="13009" spans="10:10" ht="14.25" x14ac:dyDescent="0.2">
      <c r="J13009" s="2"/>
    </row>
    <row r="13010" spans="10:10" ht="14.25" x14ac:dyDescent="0.2">
      <c r="J13010" s="2"/>
    </row>
    <row r="13011" spans="10:10" ht="14.25" x14ac:dyDescent="0.2">
      <c r="J13011" s="2"/>
    </row>
    <row r="13012" spans="10:10" ht="14.25" x14ac:dyDescent="0.2">
      <c r="J13012" s="2"/>
    </row>
    <row r="13013" spans="10:10" ht="14.25" x14ac:dyDescent="0.2">
      <c r="J13013" s="2"/>
    </row>
    <row r="13014" spans="10:10" ht="14.25" x14ac:dyDescent="0.2">
      <c r="J13014" s="2"/>
    </row>
    <row r="13015" spans="10:10" ht="14.25" x14ac:dyDescent="0.2">
      <c r="J13015" s="2"/>
    </row>
    <row r="13016" spans="10:10" ht="14.25" x14ac:dyDescent="0.2">
      <c r="J13016" s="2"/>
    </row>
    <row r="13017" spans="10:10" ht="14.25" x14ac:dyDescent="0.2">
      <c r="J13017" s="2"/>
    </row>
    <row r="13018" spans="10:10" ht="14.25" x14ac:dyDescent="0.2">
      <c r="J13018" s="2"/>
    </row>
    <row r="13019" spans="10:10" ht="14.25" x14ac:dyDescent="0.2">
      <c r="J13019" s="2"/>
    </row>
    <row r="13020" spans="10:10" ht="14.25" x14ac:dyDescent="0.2">
      <c r="J13020" s="2"/>
    </row>
    <row r="13021" spans="10:10" ht="14.25" x14ac:dyDescent="0.2">
      <c r="J13021" s="2"/>
    </row>
    <row r="13022" spans="10:10" ht="14.25" x14ac:dyDescent="0.2">
      <c r="J13022" s="2"/>
    </row>
    <row r="13023" spans="10:10" ht="14.25" x14ac:dyDescent="0.2">
      <c r="J13023" s="2"/>
    </row>
    <row r="13024" spans="10:10" ht="14.25" x14ac:dyDescent="0.2">
      <c r="J13024" s="2"/>
    </row>
    <row r="13025" spans="10:10" ht="14.25" x14ac:dyDescent="0.2">
      <c r="J13025" s="2"/>
    </row>
    <row r="13026" spans="10:10" ht="14.25" x14ac:dyDescent="0.2">
      <c r="J13026" s="2"/>
    </row>
    <row r="13027" spans="10:10" ht="14.25" x14ac:dyDescent="0.2">
      <c r="J13027" s="2"/>
    </row>
    <row r="13028" spans="10:10" ht="14.25" x14ac:dyDescent="0.2">
      <c r="J13028" s="2"/>
    </row>
    <row r="13029" spans="10:10" ht="14.25" x14ac:dyDescent="0.2">
      <c r="J13029" s="2"/>
    </row>
    <row r="13030" spans="10:10" ht="14.25" x14ac:dyDescent="0.2">
      <c r="J13030" s="2"/>
    </row>
    <row r="13031" spans="10:10" ht="14.25" x14ac:dyDescent="0.2">
      <c r="J13031" s="2"/>
    </row>
    <row r="13032" spans="10:10" ht="14.25" x14ac:dyDescent="0.2">
      <c r="J13032" s="2"/>
    </row>
    <row r="13033" spans="10:10" ht="14.25" x14ac:dyDescent="0.2">
      <c r="J13033" s="2"/>
    </row>
    <row r="13034" spans="10:10" ht="14.25" x14ac:dyDescent="0.2">
      <c r="J13034" s="2"/>
    </row>
    <row r="13035" spans="10:10" ht="14.25" x14ac:dyDescent="0.2">
      <c r="J13035" s="2"/>
    </row>
    <row r="13036" spans="10:10" ht="14.25" x14ac:dyDescent="0.2">
      <c r="J13036" s="2"/>
    </row>
    <row r="13037" spans="10:10" ht="14.25" x14ac:dyDescent="0.2">
      <c r="J13037" s="2"/>
    </row>
    <row r="13038" spans="10:10" ht="14.25" x14ac:dyDescent="0.2">
      <c r="J13038" s="2"/>
    </row>
    <row r="13039" spans="10:10" ht="14.25" x14ac:dyDescent="0.2">
      <c r="J13039" s="2"/>
    </row>
    <row r="13040" spans="10:10" ht="14.25" x14ac:dyDescent="0.2">
      <c r="J13040" s="2"/>
    </row>
    <row r="13041" spans="10:10" ht="14.25" x14ac:dyDescent="0.2">
      <c r="J13041" s="2"/>
    </row>
    <row r="13042" spans="10:10" ht="14.25" x14ac:dyDescent="0.2">
      <c r="J13042" s="2"/>
    </row>
    <row r="13043" spans="10:10" ht="14.25" x14ac:dyDescent="0.2">
      <c r="J13043" s="2"/>
    </row>
    <row r="13044" spans="10:10" ht="14.25" x14ac:dyDescent="0.2">
      <c r="J13044" s="2"/>
    </row>
    <row r="13045" spans="10:10" ht="14.25" x14ac:dyDescent="0.2">
      <c r="J13045" s="2"/>
    </row>
    <row r="13046" spans="10:10" ht="14.25" x14ac:dyDescent="0.2">
      <c r="J13046" s="2"/>
    </row>
    <row r="13047" spans="10:10" ht="14.25" x14ac:dyDescent="0.2">
      <c r="J13047" s="2"/>
    </row>
    <row r="13048" spans="10:10" ht="14.25" x14ac:dyDescent="0.2">
      <c r="J13048" s="2"/>
    </row>
    <row r="13049" spans="10:10" ht="14.25" x14ac:dyDescent="0.2">
      <c r="J13049" s="2"/>
    </row>
    <row r="13050" spans="10:10" ht="14.25" x14ac:dyDescent="0.2">
      <c r="J13050" s="2"/>
    </row>
    <row r="13051" spans="10:10" ht="14.25" x14ac:dyDescent="0.2">
      <c r="J13051" s="2"/>
    </row>
    <row r="13052" spans="10:10" ht="14.25" x14ac:dyDescent="0.2">
      <c r="J13052" s="2"/>
    </row>
    <row r="13053" spans="10:10" ht="14.25" x14ac:dyDescent="0.2">
      <c r="J13053" s="2"/>
    </row>
    <row r="13054" spans="10:10" ht="14.25" x14ac:dyDescent="0.2">
      <c r="J13054" s="2"/>
    </row>
    <row r="13055" spans="10:10" ht="14.25" x14ac:dyDescent="0.2">
      <c r="J13055" s="2"/>
    </row>
    <row r="13056" spans="10:10" ht="14.25" x14ac:dyDescent="0.2">
      <c r="J13056" s="2"/>
    </row>
    <row r="13057" spans="10:10" ht="14.25" x14ac:dyDescent="0.2">
      <c r="J13057" s="2"/>
    </row>
    <row r="13058" spans="10:10" ht="14.25" x14ac:dyDescent="0.2">
      <c r="J13058" s="2"/>
    </row>
    <row r="13059" spans="10:10" ht="14.25" x14ac:dyDescent="0.2">
      <c r="J13059" s="2"/>
    </row>
    <row r="13060" spans="10:10" ht="14.25" x14ac:dyDescent="0.2">
      <c r="J13060" s="2"/>
    </row>
    <row r="13061" spans="10:10" ht="14.25" x14ac:dyDescent="0.2">
      <c r="J13061" s="2"/>
    </row>
    <row r="13062" spans="10:10" ht="14.25" x14ac:dyDescent="0.2">
      <c r="J13062" s="2"/>
    </row>
    <row r="13063" spans="10:10" ht="14.25" x14ac:dyDescent="0.2">
      <c r="J13063" s="2"/>
    </row>
    <row r="13064" spans="10:10" ht="14.25" x14ac:dyDescent="0.2">
      <c r="J13064" s="2"/>
    </row>
    <row r="13065" spans="10:10" ht="14.25" x14ac:dyDescent="0.2">
      <c r="J13065" s="2"/>
    </row>
    <row r="13066" spans="10:10" ht="14.25" x14ac:dyDescent="0.2">
      <c r="J13066" s="2"/>
    </row>
    <row r="13067" spans="10:10" ht="14.25" x14ac:dyDescent="0.2">
      <c r="J13067" s="2"/>
    </row>
    <row r="13068" spans="10:10" ht="14.25" x14ac:dyDescent="0.2">
      <c r="J13068" s="2"/>
    </row>
    <row r="13069" spans="10:10" ht="14.25" x14ac:dyDescent="0.2">
      <c r="J13069" s="2"/>
    </row>
    <row r="13070" spans="10:10" ht="14.25" x14ac:dyDescent="0.2">
      <c r="J13070" s="2"/>
    </row>
    <row r="13071" spans="10:10" ht="14.25" x14ac:dyDescent="0.2">
      <c r="J13071" s="2"/>
    </row>
    <row r="13072" spans="10:10" ht="14.25" x14ac:dyDescent="0.2">
      <c r="J13072" s="2"/>
    </row>
    <row r="13073" spans="10:10" ht="14.25" x14ac:dyDescent="0.2">
      <c r="J13073" s="2"/>
    </row>
    <row r="13074" spans="10:10" ht="14.25" x14ac:dyDescent="0.2">
      <c r="J13074" s="2"/>
    </row>
    <row r="13075" spans="10:10" ht="14.25" x14ac:dyDescent="0.2">
      <c r="J13075" s="2"/>
    </row>
    <row r="13076" spans="10:10" ht="14.25" x14ac:dyDescent="0.2">
      <c r="J13076" s="2"/>
    </row>
    <row r="13077" spans="10:10" ht="14.25" x14ac:dyDescent="0.2">
      <c r="J13077" s="2"/>
    </row>
    <row r="13078" spans="10:10" ht="14.25" x14ac:dyDescent="0.2">
      <c r="J13078" s="2"/>
    </row>
    <row r="13079" spans="10:10" ht="14.25" x14ac:dyDescent="0.2">
      <c r="J13079" s="2"/>
    </row>
    <row r="13080" spans="10:10" ht="14.25" x14ac:dyDescent="0.2">
      <c r="J13080" s="2"/>
    </row>
    <row r="13081" spans="10:10" ht="14.25" x14ac:dyDescent="0.2">
      <c r="J13081" s="2"/>
    </row>
    <row r="13082" spans="10:10" ht="14.25" x14ac:dyDescent="0.2">
      <c r="J13082" s="2"/>
    </row>
    <row r="13083" spans="10:10" ht="14.25" x14ac:dyDescent="0.2">
      <c r="J13083" s="2"/>
    </row>
    <row r="13084" spans="10:10" ht="14.25" x14ac:dyDescent="0.2">
      <c r="J13084" s="2"/>
    </row>
    <row r="13085" spans="10:10" ht="14.25" x14ac:dyDescent="0.2">
      <c r="J13085" s="2"/>
    </row>
    <row r="13086" spans="10:10" ht="14.25" x14ac:dyDescent="0.2">
      <c r="J13086" s="2"/>
    </row>
    <row r="13087" spans="10:10" ht="14.25" x14ac:dyDescent="0.2">
      <c r="J13087" s="2"/>
    </row>
    <row r="13088" spans="10:10" ht="14.25" x14ac:dyDescent="0.2">
      <c r="J13088" s="2"/>
    </row>
    <row r="13089" spans="10:10" ht="14.25" x14ac:dyDescent="0.2">
      <c r="J13089" s="2"/>
    </row>
    <row r="13090" spans="10:10" ht="14.25" x14ac:dyDescent="0.2">
      <c r="J13090" s="2"/>
    </row>
    <row r="13091" spans="10:10" ht="14.25" x14ac:dyDescent="0.2">
      <c r="J13091" s="2"/>
    </row>
    <row r="13092" spans="10:10" ht="14.25" x14ac:dyDescent="0.2">
      <c r="J13092" s="2"/>
    </row>
    <row r="13093" spans="10:10" ht="14.25" x14ac:dyDescent="0.2">
      <c r="J13093" s="2"/>
    </row>
    <row r="13094" spans="10:10" ht="14.25" x14ac:dyDescent="0.2">
      <c r="J13094" s="2"/>
    </row>
    <row r="13095" spans="10:10" ht="14.25" x14ac:dyDescent="0.2">
      <c r="J13095" s="2"/>
    </row>
    <row r="13096" spans="10:10" ht="14.25" x14ac:dyDescent="0.2">
      <c r="J13096" s="2"/>
    </row>
    <row r="13097" spans="10:10" ht="14.25" x14ac:dyDescent="0.2">
      <c r="J13097" s="2"/>
    </row>
    <row r="13098" spans="10:10" ht="14.25" x14ac:dyDescent="0.2">
      <c r="J13098" s="2"/>
    </row>
    <row r="13099" spans="10:10" ht="14.25" x14ac:dyDescent="0.2">
      <c r="J13099" s="2"/>
    </row>
    <row r="13100" spans="10:10" ht="14.25" x14ac:dyDescent="0.2">
      <c r="J13100" s="2"/>
    </row>
    <row r="13101" spans="10:10" ht="14.25" x14ac:dyDescent="0.2">
      <c r="J13101" s="2"/>
    </row>
    <row r="13102" spans="10:10" ht="14.25" x14ac:dyDescent="0.2">
      <c r="J13102" s="2"/>
    </row>
    <row r="13103" spans="10:10" ht="14.25" x14ac:dyDescent="0.2">
      <c r="J13103" s="2"/>
    </row>
    <row r="13104" spans="10:10" ht="14.25" x14ac:dyDescent="0.2">
      <c r="J13104" s="2"/>
    </row>
    <row r="13105" spans="10:10" ht="14.25" x14ac:dyDescent="0.2">
      <c r="J13105" s="2"/>
    </row>
    <row r="13106" spans="10:10" ht="14.25" x14ac:dyDescent="0.2">
      <c r="J13106" s="2"/>
    </row>
    <row r="13107" spans="10:10" ht="14.25" x14ac:dyDescent="0.2">
      <c r="J13107" s="2"/>
    </row>
    <row r="13108" spans="10:10" ht="14.25" x14ac:dyDescent="0.2">
      <c r="J13108" s="2"/>
    </row>
    <row r="13109" spans="10:10" ht="14.25" x14ac:dyDescent="0.2">
      <c r="J13109" s="2"/>
    </row>
    <row r="13110" spans="10:10" ht="14.25" x14ac:dyDescent="0.2">
      <c r="J13110" s="2"/>
    </row>
    <row r="13111" spans="10:10" ht="14.25" x14ac:dyDescent="0.2">
      <c r="J13111" s="2"/>
    </row>
    <row r="13112" spans="10:10" ht="14.25" x14ac:dyDescent="0.2">
      <c r="J13112" s="2"/>
    </row>
    <row r="13113" spans="10:10" ht="14.25" x14ac:dyDescent="0.2">
      <c r="J13113" s="2"/>
    </row>
    <row r="13114" spans="10:10" ht="14.25" x14ac:dyDescent="0.2">
      <c r="J13114" s="2"/>
    </row>
    <row r="13115" spans="10:10" ht="14.25" x14ac:dyDescent="0.2">
      <c r="J13115" s="2"/>
    </row>
    <row r="13116" spans="10:10" ht="14.25" x14ac:dyDescent="0.2">
      <c r="J13116" s="2"/>
    </row>
    <row r="13117" spans="10:10" ht="14.25" x14ac:dyDescent="0.2">
      <c r="J13117" s="2"/>
    </row>
    <row r="13118" spans="10:10" ht="14.25" x14ac:dyDescent="0.2">
      <c r="J13118" s="2"/>
    </row>
    <row r="13119" spans="10:10" ht="14.25" x14ac:dyDescent="0.2">
      <c r="J13119" s="2"/>
    </row>
    <row r="13120" spans="10:10" ht="14.25" x14ac:dyDescent="0.2">
      <c r="J13120" s="2"/>
    </row>
    <row r="13121" spans="10:10" ht="14.25" x14ac:dyDescent="0.2">
      <c r="J13121" s="2"/>
    </row>
    <row r="13122" spans="10:10" ht="14.25" x14ac:dyDescent="0.2">
      <c r="J13122" s="2"/>
    </row>
    <row r="13123" spans="10:10" ht="14.25" x14ac:dyDescent="0.2">
      <c r="J13123" s="2"/>
    </row>
    <row r="13124" spans="10:10" ht="14.25" x14ac:dyDescent="0.2">
      <c r="J13124" s="2"/>
    </row>
    <row r="13125" spans="10:10" ht="14.25" x14ac:dyDescent="0.2">
      <c r="J13125" s="2"/>
    </row>
    <row r="13126" spans="10:10" ht="14.25" x14ac:dyDescent="0.2">
      <c r="J13126" s="2"/>
    </row>
    <row r="13127" spans="10:10" ht="14.25" x14ac:dyDescent="0.2">
      <c r="J13127" s="2"/>
    </row>
    <row r="13128" spans="10:10" ht="14.25" x14ac:dyDescent="0.2">
      <c r="J13128" s="2"/>
    </row>
    <row r="13129" spans="10:10" ht="14.25" x14ac:dyDescent="0.2">
      <c r="J13129" s="2"/>
    </row>
    <row r="13130" spans="10:10" ht="14.25" x14ac:dyDescent="0.2">
      <c r="J13130" s="2"/>
    </row>
    <row r="13131" spans="10:10" ht="14.25" x14ac:dyDescent="0.2">
      <c r="J13131" s="2"/>
    </row>
    <row r="13132" spans="10:10" ht="14.25" x14ac:dyDescent="0.2">
      <c r="J13132" s="2"/>
    </row>
    <row r="13133" spans="10:10" ht="14.25" x14ac:dyDescent="0.2">
      <c r="J13133" s="2"/>
    </row>
    <row r="13134" spans="10:10" ht="14.25" x14ac:dyDescent="0.2">
      <c r="J13134" s="2"/>
    </row>
    <row r="13135" spans="10:10" ht="14.25" x14ac:dyDescent="0.2">
      <c r="J13135" s="2"/>
    </row>
    <row r="13136" spans="10:10" ht="14.25" x14ac:dyDescent="0.2">
      <c r="J13136" s="2"/>
    </row>
    <row r="13137" spans="10:10" ht="14.25" x14ac:dyDescent="0.2">
      <c r="J13137" s="2"/>
    </row>
    <row r="13138" spans="10:10" ht="14.25" x14ac:dyDescent="0.2">
      <c r="J13138" s="2"/>
    </row>
    <row r="13139" spans="10:10" ht="14.25" x14ac:dyDescent="0.2">
      <c r="J13139" s="2"/>
    </row>
    <row r="13140" spans="10:10" ht="14.25" x14ac:dyDescent="0.2">
      <c r="J13140" s="2"/>
    </row>
    <row r="13141" spans="10:10" ht="14.25" x14ac:dyDescent="0.2">
      <c r="J13141" s="2"/>
    </row>
    <row r="13142" spans="10:10" ht="14.25" x14ac:dyDescent="0.2">
      <c r="J13142" s="2"/>
    </row>
    <row r="13143" spans="10:10" ht="14.25" x14ac:dyDescent="0.2">
      <c r="J13143" s="2"/>
    </row>
    <row r="13144" spans="10:10" ht="14.25" x14ac:dyDescent="0.2">
      <c r="J13144" s="2"/>
    </row>
    <row r="13145" spans="10:10" ht="14.25" x14ac:dyDescent="0.2">
      <c r="J13145" s="2"/>
    </row>
    <row r="13146" spans="10:10" ht="14.25" x14ac:dyDescent="0.2">
      <c r="J13146" s="2"/>
    </row>
    <row r="13147" spans="10:10" ht="14.25" x14ac:dyDescent="0.2">
      <c r="J13147" s="2"/>
    </row>
    <row r="13148" spans="10:10" ht="14.25" x14ac:dyDescent="0.2">
      <c r="J13148" s="2"/>
    </row>
    <row r="13149" spans="10:10" ht="14.25" x14ac:dyDescent="0.2">
      <c r="J13149" s="2"/>
    </row>
    <row r="13150" spans="10:10" ht="14.25" x14ac:dyDescent="0.2">
      <c r="J13150" s="2"/>
    </row>
    <row r="13151" spans="10:10" ht="14.25" x14ac:dyDescent="0.2">
      <c r="J13151" s="2"/>
    </row>
    <row r="13152" spans="10:10" ht="14.25" x14ac:dyDescent="0.2">
      <c r="J13152" s="2"/>
    </row>
    <row r="13153" spans="10:10" ht="14.25" x14ac:dyDescent="0.2">
      <c r="J13153" s="2"/>
    </row>
    <row r="13154" spans="10:10" ht="14.25" x14ac:dyDescent="0.2">
      <c r="J13154" s="2"/>
    </row>
    <row r="13155" spans="10:10" ht="14.25" x14ac:dyDescent="0.2">
      <c r="J13155" s="2"/>
    </row>
    <row r="13156" spans="10:10" ht="14.25" x14ac:dyDescent="0.2">
      <c r="J13156" s="2"/>
    </row>
    <row r="13157" spans="10:10" ht="14.25" x14ac:dyDescent="0.2">
      <c r="J13157" s="2"/>
    </row>
    <row r="13158" spans="10:10" ht="14.25" x14ac:dyDescent="0.2">
      <c r="J13158" s="2"/>
    </row>
    <row r="13159" spans="10:10" ht="14.25" x14ac:dyDescent="0.2">
      <c r="J13159" s="2"/>
    </row>
    <row r="13160" spans="10:10" ht="14.25" x14ac:dyDescent="0.2">
      <c r="J13160" s="2"/>
    </row>
    <row r="13161" spans="10:10" ht="14.25" x14ac:dyDescent="0.2">
      <c r="J13161" s="2"/>
    </row>
    <row r="13162" spans="10:10" ht="14.25" x14ac:dyDescent="0.2">
      <c r="J13162" s="2"/>
    </row>
    <row r="13163" spans="10:10" ht="14.25" x14ac:dyDescent="0.2">
      <c r="J13163" s="2"/>
    </row>
    <row r="13164" spans="10:10" ht="14.25" x14ac:dyDescent="0.2">
      <c r="J13164" s="2"/>
    </row>
    <row r="13165" spans="10:10" ht="14.25" x14ac:dyDescent="0.2">
      <c r="J13165" s="2"/>
    </row>
    <row r="13166" spans="10:10" ht="14.25" x14ac:dyDescent="0.2">
      <c r="J13166" s="2"/>
    </row>
    <row r="13167" spans="10:10" ht="14.25" x14ac:dyDescent="0.2">
      <c r="J13167" s="2"/>
    </row>
    <row r="13168" spans="10:10" ht="14.25" x14ac:dyDescent="0.2">
      <c r="J13168" s="2"/>
    </row>
    <row r="13169" spans="10:10" ht="14.25" x14ac:dyDescent="0.2">
      <c r="J13169" s="2"/>
    </row>
    <row r="13170" spans="10:10" ht="14.25" x14ac:dyDescent="0.2">
      <c r="J13170" s="2"/>
    </row>
    <row r="13171" spans="10:10" ht="14.25" x14ac:dyDescent="0.2">
      <c r="J13171" s="2"/>
    </row>
    <row r="13172" spans="10:10" ht="14.25" x14ac:dyDescent="0.2">
      <c r="J13172" s="2"/>
    </row>
    <row r="13173" spans="10:10" ht="14.25" x14ac:dyDescent="0.2">
      <c r="J13173" s="2"/>
    </row>
    <row r="13174" spans="10:10" ht="14.25" x14ac:dyDescent="0.2">
      <c r="J13174" s="2"/>
    </row>
    <row r="13175" spans="10:10" ht="14.25" x14ac:dyDescent="0.2">
      <c r="J13175" s="2"/>
    </row>
    <row r="13176" spans="10:10" ht="14.25" x14ac:dyDescent="0.2">
      <c r="J13176" s="2"/>
    </row>
    <row r="13177" spans="10:10" ht="14.25" x14ac:dyDescent="0.2">
      <c r="J13177" s="2"/>
    </row>
    <row r="13178" spans="10:10" ht="14.25" x14ac:dyDescent="0.2">
      <c r="J13178" s="2"/>
    </row>
    <row r="13179" spans="10:10" ht="14.25" x14ac:dyDescent="0.2">
      <c r="J13179" s="2"/>
    </row>
    <row r="13180" spans="10:10" ht="14.25" x14ac:dyDescent="0.2">
      <c r="J13180" s="2"/>
    </row>
    <row r="13181" spans="10:10" ht="14.25" x14ac:dyDescent="0.2">
      <c r="J13181" s="2"/>
    </row>
    <row r="13182" spans="10:10" ht="14.25" x14ac:dyDescent="0.2">
      <c r="J13182" s="2"/>
    </row>
    <row r="13183" spans="10:10" ht="14.25" x14ac:dyDescent="0.2">
      <c r="J13183" s="2"/>
    </row>
    <row r="13184" spans="10:10" ht="14.25" x14ac:dyDescent="0.2">
      <c r="J13184" s="2"/>
    </row>
    <row r="13185" spans="10:10" ht="14.25" x14ac:dyDescent="0.2">
      <c r="J13185" s="2"/>
    </row>
    <row r="13186" spans="10:10" ht="14.25" x14ac:dyDescent="0.2">
      <c r="J13186" s="2"/>
    </row>
    <row r="13187" spans="10:10" ht="14.25" x14ac:dyDescent="0.2">
      <c r="J13187" s="2"/>
    </row>
    <row r="13188" spans="10:10" ht="14.25" x14ac:dyDescent="0.2">
      <c r="J13188" s="2"/>
    </row>
    <row r="13189" spans="10:10" ht="14.25" x14ac:dyDescent="0.2">
      <c r="J13189" s="2"/>
    </row>
    <row r="13190" spans="10:10" ht="14.25" x14ac:dyDescent="0.2">
      <c r="J13190" s="2"/>
    </row>
    <row r="13191" spans="10:10" ht="14.25" x14ac:dyDescent="0.2">
      <c r="J13191" s="2"/>
    </row>
    <row r="13192" spans="10:10" ht="14.25" x14ac:dyDescent="0.2">
      <c r="J13192" s="2"/>
    </row>
    <row r="13193" spans="10:10" ht="14.25" x14ac:dyDescent="0.2">
      <c r="J13193" s="2"/>
    </row>
    <row r="13194" spans="10:10" ht="14.25" x14ac:dyDescent="0.2">
      <c r="J13194" s="2"/>
    </row>
    <row r="13195" spans="10:10" ht="14.25" x14ac:dyDescent="0.2">
      <c r="J13195" s="2"/>
    </row>
    <row r="13196" spans="10:10" ht="14.25" x14ac:dyDescent="0.2">
      <c r="J13196" s="2"/>
    </row>
    <row r="13197" spans="10:10" ht="14.25" x14ac:dyDescent="0.2">
      <c r="J13197" s="2"/>
    </row>
    <row r="13198" spans="10:10" ht="14.25" x14ac:dyDescent="0.2">
      <c r="J13198" s="2"/>
    </row>
    <row r="13199" spans="10:10" ht="14.25" x14ac:dyDescent="0.2">
      <c r="J13199" s="2"/>
    </row>
    <row r="13200" spans="10:10" ht="14.25" x14ac:dyDescent="0.2">
      <c r="J13200" s="2"/>
    </row>
    <row r="13201" spans="10:10" ht="14.25" x14ac:dyDescent="0.2">
      <c r="J13201" s="2"/>
    </row>
    <row r="13202" spans="10:10" ht="14.25" x14ac:dyDescent="0.2">
      <c r="J13202" s="2"/>
    </row>
    <row r="13203" spans="10:10" ht="14.25" x14ac:dyDescent="0.2">
      <c r="J13203" s="2"/>
    </row>
    <row r="13204" spans="10:10" ht="14.25" x14ac:dyDescent="0.2">
      <c r="J13204" s="2"/>
    </row>
    <row r="13205" spans="10:10" ht="14.25" x14ac:dyDescent="0.2">
      <c r="J13205" s="2"/>
    </row>
    <row r="13206" spans="10:10" ht="14.25" x14ac:dyDescent="0.2">
      <c r="J13206" s="2"/>
    </row>
    <row r="13207" spans="10:10" ht="14.25" x14ac:dyDescent="0.2">
      <c r="J13207" s="2"/>
    </row>
    <row r="13208" spans="10:10" ht="14.25" x14ac:dyDescent="0.2">
      <c r="J13208" s="2"/>
    </row>
    <row r="13209" spans="10:10" ht="14.25" x14ac:dyDescent="0.2">
      <c r="J13209" s="2"/>
    </row>
    <row r="13210" spans="10:10" ht="14.25" x14ac:dyDescent="0.2">
      <c r="J13210" s="2"/>
    </row>
    <row r="13211" spans="10:10" ht="14.25" x14ac:dyDescent="0.2">
      <c r="J13211" s="2"/>
    </row>
    <row r="13212" spans="10:10" ht="14.25" x14ac:dyDescent="0.2">
      <c r="J13212" s="2"/>
    </row>
    <row r="13213" spans="10:10" ht="14.25" x14ac:dyDescent="0.2">
      <c r="J13213" s="2"/>
    </row>
    <row r="13214" spans="10:10" ht="14.25" x14ac:dyDescent="0.2">
      <c r="J13214" s="2"/>
    </row>
    <row r="13215" spans="10:10" ht="14.25" x14ac:dyDescent="0.2">
      <c r="J13215" s="2"/>
    </row>
    <row r="13216" spans="10:10" ht="14.25" x14ac:dyDescent="0.2">
      <c r="J13216" s="2"/>
    </row>
    <row r="13217" spans="10:10" ht="14.25" x14ac:dyDescent="0.2">
      <c r="J13217" s="2"/>
    </row>
    <row r="13218" spans="10:10" ht="14.25" x14ac:dyDescent="0.2">
      <c r="J13218" s="2"/>
    </row>
    <row r="13219" spans="10:10" ht="14.25" x14ac:dyDescent="0.2">
      <c r="J13219" s="2"/>
    </row>
    <row r="13220" spans="10:10" ht="14.25" x14ac:dyDescent="0.2">
      <c r="J13220" s="2"/>
    </row>
    <row r="13221" spans="10:10" ht="14.25" x14ac:dyDescent="0.2">
      <c r="J13221" s="2"/>
    </row>
    <row r="13222" spans="10:10" ht="14.25" x14ac:dyDescent="0.2">
      <c r="J13222" s="2"/>
    </row>
    <row r="13223" spans="10:10" ht="14.25" x14ac:dyDescent="0.2">
      <c r="J13223" s="2"/>
    </row>
    <row r="13224" spans="10:10" ht="14.25" x14ac:dyDescent="0.2">
      <c r="J13224" s="2"/>
    </row>
    <row r="13225" spans="10:10" ht="14.25" x14ac:dyDescent="0.2">
      <c r="J13225" s="2"/>
    </row>
    <row r="13226" spans="10:10" ht="14.25" x14ac:dyDescent="0.2">
      <c r="J13226" s="2"/>
    </row>
    <row r="13227" spans="10:10" ht="14.25" x14ac:dyDescent="0.2">
      <c r="J13227" s="2"/>
    </row>
    <row r="13228" spans="10:10" ht="14.25" x14ac:dyDescent="0.2">
      <c r="J13228" s="2"/>
    </row>
    <row r="13229" spans="10:10" ht="14.25" x14ac:dyDescent="0.2">
      <c r="J13229" s="2"/>
    </row>
    <row r="13230" spans="10:10" ht="14.25" x14ac:dyDescent="0.2">
      <c r="J13230" s="2"/>
    </row>
    <row r="13231" spans="10:10" ht="14.25" x14ac:dyDescent="0.2">
      <c r="J13231" s="2"/>
    </row>
    <row r="13232" spans="10:10" ht="14.25" x14ac:dyDescent="0.2">
      <c r="J13232" s="2"/>
    </row>
    <row r="13233" spans="10:10" ht="14.25" x14ac:dyDescent="0.2">
      <c r="J13233" s="2"/>
    </row>
    <row r="13234" spans="10:10" ht="14.25" x14ac:dyDescent="0.2">
      <c r="J13234" s="2"/>
    </row>
    <row r="13235" spans="10:10" ht="14.25" x14ac:dyDescent="0.2">
      <c r="J13235" s="2"/>
    </row>
    <row r="13236" spans="10:10" ht="14.25" x14ac:dyDescent="0.2">
      <c r="J13236" s="2"/>
    </row>
    <row r="13237" spans="10:10" ht="14.25" x14ac:dyDescent="0.2">
      <c r="J13237" s="2"/>
    </row>
    <row r="13238" spans="10:10" ht="14.25" x14ac:dyDescent="0.2">
      <c r="J13238" s="2"/>
    </row>
    <row r="13239" spans="10:10" ht="14.25" x14ac:dyDescent="0.2">
      <c r="J13239" s="2"/>
    </row>
    <row r="13240" spans="10:10" ht="14.25" x14ac:dyDescent="0.2">
      <c r="J13240" s="2"/>
    </row>
    <row r="13241" spans="10:10" ht="14.25" x14ac:dyDescent="0.2">
      <c r="J13241" s="2"/>
    </row>
    <row r="13242" spans="10:10" ht="14.25" x14ac:dyDescent="0.2">
      <c r="J13242" s="2"/>
    </row>
    <row r="13243" spans="10:10" ht="14.25" x14ac:dyDescent="0.2">
      <c r="J13243" s="2"/>
    </row>
    <row r="13244" spans="10:10" ht="14.25" x14ac:dyDescent="0.2">
      <c r="J13244" s="2"/>
    </row>
    <row r="13245" spans="10:10" ht="14.25" x14ac:dyDescent="0.2">
      <c r="J13245" s="2"/>
    </row>
    <row r="13246" spans="10:10" ht="14.25" x14ac:dyDescent="0.2">
      <c r="J13246" s="2"/>
    </row>
    <row r="13247" spans="10:10" ht="14.25" x14ac:dyDescent="0.2">
      <c r="J13247" s="2"/>
    </row>
    <row r="13248" spans="10:10" ht="14.25" x14ac:dyDescent="0.2">
      <c r="J13248" s="2"/>
    </row>
    <row r="13249" spans="10:10" ht="14.25" x14ac:dyDescent="0.2">
      <c r="J13249" s="2"/>
    </row>
    <row r="13250" spans="10:10" ht="14.25" x14ac:dyDescent="0.2">
      <c r="J13250" s="2"/>
    </row>
    <row r="13251" spans="10:10" ht="14.25" x14ac:dyDescent="0.2">
      <c r="J13251" s="2"/>
    </row>
    <row r="13252" spans="10:10" ht="14.25" x14ac:dyDescent="0.2">
      <c r="J13252" s="2"/>
    </row>
    <row r="13253" spans="10:10" ht="14.25" x14ac:dyDescent="0.2">
      <c r="J13253" s="2"/>
    </row>
    <row r="13254" spans="10:10" ht="14.25" x14ac:dyDescent="0.2">
      <c r="J13254" s="2"/>
    </row>
    <row r="13255" spans="10:10" ht="14.25" x14ac:dyDescent="0.2">
      <c r="J13255" s="2"/>
    </row>
    <row r="13256" spans="10:10" ht="14.25" x14ac:dyDescent="0.2">
      <c r="J13256" s="2"/>
    </row>
    <row r="13257" spans="10:10" ht="14.25" x14ac:dyDescent="0.2">
      <c r="J13257" s="2"/>
    </row>
    <row r="13258" spans="10:10" ht="14.25" x14ac:dyDescent="0.2">
      <c r="J13258" s="2"/>
    </row>
    <row r="13259" spans="10:10" ht="14.25" x14ac:dyDescent="0.2">
      <c r="J13259" s="2"/>
    </row>
    <row r="13260" spans="10:10" ht="14.25" x14ac:dyDescent="0.2">
      <c r="J13260" s="2"/>
    </row>
    <row r="13261" spans="10:10" ht="14.25" x14ac:dyDescent="0.2">
      <c r="J13261" s="2"/>
    </row>
    <row r="13262" spans="10:10" ht="14.25" x14ac:dyDescent="0.2">
      <c r="J13262" s="2"/>
    </row>
    <row r="13263" spans="10:10" ht="14.25" x14ac:dyDescent="0.2">
      <c r="J13263" s="2"/>
    </row>
    <row r="13264" spans="10:10" ht="14.25" x14ac:dyDescent="0.2">
      <c r="J13264" s="2"/>
    </row>
    <row r="13265" spans="10:10" ht="14.25" x14ac:dyDescent="0.2">
      <c r="J13265" s="2"/>
    </row>
    <row r="13266" spans="10:10" ht="14.25" x14ac:dyDescent="0.2">
      <c r="J13266" s="2"/>
    </row>
    <row r="13267" spans="10:10" ht="14.25" x14ac:dyDescent="0.2">
      <c r="J13267" s="2"/>
    </row>
    <row r="13268" spans="10:10" ht="14.25" x14ac:dyDescent="0.2">
      <c r="J13268" s="2"/>
    </row>
    <row r="13269" spans="10:10" ht="14.25" x14ac:dyDescent="0.2">
      <c r="J13269" s="2"/>
    </row>
    <row r="13270" spans="10:10" ht="14.25" x14ac:dyDescent="0.2">
      <c r="J13270" s="2"/>
    </row>
    <row r="13271" spans="10:10" ht="14.25" x14ac:dyDescent="0.2">
      <c r="J13271" s="2"/>
    </row>
    <row r="13272" spans="10:10" ht="14.25" x14ac:dyDescent="0.2">
      <c r="J13272" s="2"/>
    </row>
    <row r="13273" spans="10:10" ht="14.25" x14ac:dyDescent="0.2">
      <c r="J13273" s="2"/>
    </row>
    <row r="13274" spans="10:10" ht="14.25" x14ac:dyDescent="0.2">
      <c r="J13274" s="2"/>
    </row>
    <row r="13275" spans="10:10" ht="14.25" x14ac:dyDescent="0.2">
      <c r="J13275" s="2"/>
    </row>
    <row r="13276" spans="10:10" ht="14.25" x14ac:dyDescent="0.2">
      <c r="J13276" s="2"/>
    </row>
    <row r="13277" spans="10:10" ht="14.25" x14ac:dyDescent="0.2">
      <c r="J13277" s="2"/>
    </row>
    <row r="13278" spans="10:10" ht="14.25" x14ac:dyDescent="0.2">
      <c r="J13278" s="2"/>
    </row>
    <row r="13279" spans="10:10" ht="14.25" x14ac:dyDescent="0.2">
      <c r="J13279" s="2"/>
    </row>
    <row r="13280" spans="10:10" ht="14.25" x14ac:dyDescent="0.2">
      <c r="J13280" s="2"/>
    </row>
    <row r="13281" spans="10:10" ht="14.25" x14ac:dyDescent="0.2">
      <c r="J13281" s="2"/>
    </row>
    <row r="13282" spans="10:10" ht="14.25" x14ac:dyDescent="0.2">
      <c r="J13282" s="2"/>
    </row>
    <row r="13283" spans="10:10" ht="14.25" x14ac:dyDescent="0.2">
      <c r="J13283" s="2"/>
    </row>
    <row r="13284" spans="10:10" ht="14.25" x14ac:dyDescent="0.2">
      <c r="J13284" s="2"/>
    </row>
    <row r="13285" spans="10:10" ht="14.25" x14ac:dyDescent="0.2">
      <c r="J13285" s="2"/>
    </row>
    <row r="13286" spans="10:10" ht="14.25" x14ac:dyDescent="0.2">
      <c r="J13286" s="2"/>
    </row>
    <row r="13287" spans="10:10" ht="14.25" x14ac:dyDescent="0.2">
      <c r="J13287" s="2"/>
    </row>
    <row r="13288" spans="10:10" ht="14.25" x14ac:dyDescent="0.2">
      <c r="J13288" s="2"/>
    </row>
    <row r="13289" spans="10:10" ht="14.25" x14ac:dyDescent="0.2">
      <c r="J13289" s="2"/>
    </row>
    <row r="13290" spans="10:10" ht="14.25" x14ac:dyDescent="0.2">
      <c r="J13290" s="2"/>
    </row>
    <row r="13291" spans="10:10" ht="14.25" x14ac:dyDescent="0.2">
      <c r="J13291" s="2"/>
    </row>
    <row r="13292" spans="10:10" ht="14.25" x14ac:dyDescent="0.2">
      <c r="J13292" s="2"/>
    </row>
    <row r="13293" spans="10:10" ht="14.25" x14ac:dyDescent="0.2">
      <c r="J13293" s="2"/>
    </row>
    <row r="13294" spans="10:10" ht="14.25" x14ac:dyDescent="0.2">
      <c r="J13294" s="2"/>
    </row>
    <row r="13295" spans="10:10" ht="14.25" x14ac:dyDescent="0.2">
      <c r="J13295" s="2"/>
    </row>
    <row r="13296" spans="10:10" ht="14.25" x14ac:dyDescent="0.2">
      <c r="J13296" s="2"/>
    </row>
    <row r="13297" spans="10:10" ht="14.25" x14ac:dyDescent="0.2">
      <c r="J13297" s="2"/>
    </row>
    <row r="13298" spans="10:10" ht="14.25" x14ac:dyDescent="0.2">
      <c r="J13298" s="2"/>
    </row>
    <row r="13299" spans="10:10" ht="14.25" x14ac:dyDescent="0.2">
      <c r="J13299" s="2"/>
    </row>
    <row r="13300" spans="10:10" ht="14.25" x14ac:dyDescent="0.2">
      <c r="J13300" s="2"/>
    </row>
    <row r="13301" spans="10:10" ht="14.25" x14ac:dyDescent="0.2">
      <c r="J13301" s="2"/>
    </row>
    <row r="13302" spans="10:10" ht="14.25" x14ac:dyDescent="0.2">
      <c r="J13302" s="2"/>
    </row>
    <row r="13303" spans="10:10" ht="14.25" x14ac:dyDescent="0.2">
      <c r="J13303" s="2"/>
    </row>
    <row r="13304" spans="10:10" ht="14.25" x14ac:dyDescent="0.2">
      <c r="J13304" s="2"/>
    </row>
    <row r="13305" spans="10:10" ht="14.25" x14ac:dyDescent="0.2">
      <c r="J13305" s="2"/>
    </row>
    <row r="13306" spans="10:10" ht="14.25" x14ac:dyDescent="0.2">
      <c r="J13306" s="2"/>
    </row>
    <row r="13307" spans="10:10" ht="14.25" x14ac:dyDescent="0.2">
      <c r="J13307" s="2"/>
    </row>
    <row r="13308" spans="10:10" ht="14.25" x14ac:dyDescent="0.2">
      <c r="J13308" s="2"/>
    </row>
    <row r="13309" spans="10:10" ht="14.25" x14ac:dyDescent="0.2">
      <c r="J13309" s="2"/>
    </row>
    <row r="13310" spans="10:10" ht="14.25" x14ac:dyDescent="0.2">
      <c r="J13310" s="2"/>
    </row>
    <row r="13311" spans="10:10" ht="14.25" x14ac:dyDescent="0.2">
      <c r="J13311" s="2"/>
    </row>
    <row r="13312" spans="10:10" ht="14.25" x14ac:dyDescent="0.2">
      <c r="J13312" s="2"/>
    </row>
    <row r="13313" spans="10:10" ht="14.25" x14ac:dyDescent="0.2">
      <c r="J13313" s="2"/>
    </row>
    <row r="13314" spans="10:10" ht="14.25" x14ac:dyDescent="0.2">
      <c r="J13314" s="2"/>
    </row>
    <row r="13315" spans="10:10" ht="14.25" x14ac:dyDescent="0.2">
      <c r="J13315" s="2"/>
    </row>
    <row r="13316" spans="10:10" ht="14.25" x14ac:dyDescent="0.2">
      <c r="J13316" s="2"/>
    </row>
    <row r="13317" spans="10:10" ht="14.25" x14ac:dyDescent="0.2">
      <c r="J13317" s="2"/>
    </row>
    <row r="13318" spans="10:10" ht="14.25" x14ac:dyDescent="0.2">
      <c r="J13318" s="2"/>
    </row>
    <row r="13319" spans="10:10" ht="14.25" x14ac:dyDescent="0.2">
      <c r="J13319" s="2"/>
    </row>
    <row r="13320" spans="10:10" ht="14.25" x14ac:dyDescent="0.2">
      <c r="J13320" s="2"/>
    </row>
    <row r="13321" spans="10:10" ht="14.25" x14ac:dyDescent="0.2">
      <c r="J13321" s="2"/>
    </row>
    <row r="13322" spans="10:10" ht="14.25" x14ac:dyDescent="0.2">
      <c r="J13322" s="2"/>
    </row>
    <row r="13323" spans="10:10" ht="14.25" x14ac:dyDescent="0.2">
      <c r="J13323" s="2"/>
    </row>
    <row r="13324" spans="10:10" ht="14.25" x14ac:dyDescent="0.2">
      <c r="J13324" s="2"/>
    </row>
    <row r="13325" spans="10:10" ht="14.25" x14ac:dyDescent="0.2">
      <c r="J13325" s="2"/>
    </row>
    <row r="13326" spans="10:10" ht="14.25" x14ac:dyDescent="0.2">
      <c r="J13326" s="2"/>
    </row>
    <row r="13327" spans="10:10" ht="14.25" x14ac:dyDescent="0.2">
      <c r="J13327" s="2"/>
    </row>
    <row r="13328" spans="10:10" ht="14.25" x14ac:dyDescent="0.2">
      <c r="J13328" s="2"/>
    </row>
    <row r="13329" spans="10:10" ht="14.25" x14ac:dyDescent="0.2">
      <c r="J13329" s="2"/>
    </row>
    <row r="13330" spans="10:10" ht="14.25" x14ac:dyDescent="0.2">
      <c r="J13330" s="2"/>
    </row>
    <row r="13331" spans="10:10" ht="14.25" x14ac:dyDescent="0.2">
      <c r="J13331" s="2"/>
    </row>
    <row r="13332" spans="10:10" ht="14.25" x14ac:dyDescent="0.2">
      <c r="J13332" s="2"/>
    </row>
    <row r="13333" spans="10:10" ht="14.25" x14ac:dyDescent="0.2">
      <c r="J13333" s="2"/>
    </row>
    <row r="13334" spans="10:10" ht="14.25" x14ac:dyDescent="0.2">
      <c r="J13334" s="2"/>
    </row>
    <row r="13335" spans="10:10" ht="14.25" x14ac:dyDescent="0.2">
      <c r="J13335" s="2"/>
    </row>
    <row r="13336" spans="10:10" ht="14.25" x14ac:dyDescent="0.2">
      <c r="J13336" s="2"/>
    </row>
    <row r="13337" spans="10:10" ht="14.25" x14ac:dyDescent="0.2">
      <c r="J13337" s="2"/>
    </row>
    <row r="13338" spans="10:10" ht="14.25" x14ac:dyDescent="0.2">
      <c r="J13338" s="2"/>
    </row>
    <row r="13339" spans="10:10" ht="14.25" x14ac:dyDescent="0.2">
      <c r="J13339" s="2"/>
    </row>
    <row r="13340" spans="10:10" ht="14.25" x14ac:dyDescent="0.2">
      <c r="J13340" s="2"/>
    </row>
    <row r="13341" spans="10:10" ht="14.25" x14ac:dyDescent="0.2">
      <c r="J13341" s="2"/>
    </row>
    <row r="13342" spans="10:10" ht="14.25" x14ac:dyDescent="0.2">
      <c r="J13342" s="2"/>
    </row>
    <row r="13343" spans="10:10" ht="14.25" x14ac:dyDescent="0.2">
      <c r="J13343" s="2"/>
    </row>
    <row r="13344" spans="10:10" ht="14.25" x14ac:dyDescent="0.2">
      <c r="J13344" s="2"/>
    </row>
    <row r="13345" spans="10:10" ht="14.25" x14ac:dyDescent="0.2">
      <c r="J13345" s="2"/>
    </row>
    <row r="13346" spans="10:10" ht="14.25" x14ac:dyDescent="0.2">
      <c r="J13346" s="2"/>
    </row>
    <row r="13347" spans="10:10" ht="14.25" x14ac:dyDescent="0.2">
      <c r="J13347" s="2"/>
    </row>
    <row r="13348" spans="10:10" ht="14.25" x14ac:dyDescent="0.2">
      <c r="J13348" s="2"/>
    </row>
    <row r="13349" spans="10:10" ht="14.25" x14ac:dyDescent="0.2">
      <c r="J13349" s="2"/>
    </row>
    <row r="13350" spans="10:10" ht="14.25" x14ac:dyDescent="0.2">
      <c r="J13350" s="2"/>
    </row>
    <row r="13351" spans="10:10" ht="14.25" x14ac:dyDescent="0.2">
      <c r="J13351" s="2"/>
    </row>
    <row r="13352" spans="10:10" ht="14.25" x14ac:dyDescent="0.2">
      <c r="J13352" s="2"/>
    </row>
    <row r="13353" spans="10:10" ht="14.25" x14ac:dyDescent="0.2">
      <c r="J13353" s="2"/>
    </row>
    <row r="13354" spans="10:10" ht="14.25" x14ac:dyDescent="0.2">
      <c r="J13354" s="2"/>
    </row>
    <row r="13355" spans="10:10" ht="14.25" x14ac:dyDescent="0.2">
      <c r="J13355" s="2"/>
    </row>
    <row r="13356" spans="10:10" ht="14.25" x14ac:dyDescent="0.2">
      <c r="J13356" s="2"/>
    </row>
    <row r="13357" spans="10:10" ht="14.25" x14ac:dyDescent="0.2">
      <c r="J13357" s="2"/>
    </row>
    <row r="13358" spans="10:10" ht="14.25" x14ac:dyDescent="0.2">
      <c r="J13358" s="2"/>
    </row>
    <row r="13359" spans="10:10" ht="14.25" x14ac:dyDescent="0.2">
      <c r="J13359" s="2"/>
    </row>
    <row r="13360" spans="10:10" ht="14.25" x14ac:dyDescent="0.2">
      <c r="J13360" s="2"/>
    </row>
    <row r="13361" spans="10:10" ht="14.25" x14ac:dyDescent="0.2">
      <c r="J13361" s="2"/>
    </row>
    <row r="13362" spans="10:10" ht="14.25" x14ac:dyDescent="0.2">
      <c r="J13362" s="2"/>
    </row>
    <row r="13363" spans="10:10" ht="14.25" x14ac:dyDescent="0.2">
      <c r="J13363" s="2"/>
    </row>
    <row r="13364" spans="10:10" ht="14.25" x14ac:dyDescent="0.2">
      <c r="J13364" s="2"/>
    </row>
    <row r="13365" spans="10:10" ht="14.25" x14ac:dyDescent="0.2">
      <c r="J13365" s="2"/>
    </row>
    <row r="13366" spans="10:10" ht="14.25" x14ac:dyDescent="0.2">
      <c r="J13366" s="2"/>
    </row>
    <row r="13367" spans="10:10" ht="14.25" x14ac:dyDescent="0.2">
      <c r="J13367" s="2"/>
    </row>
    <row r="13368" spans="10:10" ht="14.25" x14ac:dyDescent="0.2">
      <c r="J13368" s="2"/>
    </row>
    <row r="13369" spans="10:10" ht="14.25" x14ac:dyDescent="0.2">
      <c r="J13369" s="2"/>
    </row>
    <row r="13370" spans="10:10" ht="14.25" x14ac:dyDescent="0.2">
      <c r="J13370" s="2"/>
    </row>
    <row r="13371" spans="10:10" ht="14.25" x14ac:dyDescent="0.2">
      <c r="J13371" s="2"/>
    </row>
    <row r="13372" spans="10:10" ht="14.25" x14ac:dyDescent="0.2">
      <c r="J13372" s="2"/>
    </row>
    <row r="13373" spans="10:10" ht="14.25" x14ac:dyDescent="0.2">
      <c r="J13373" s="2"/>
    </row>
    <row r="13374" spans="10:10" ht="14.25" x14ac:dyDescent="0.2">
      <c r="J13374" s="2"/>
    </row>
    <row r="13375" spans="10:10" ht="14.25" x14ac:dyDescent="0.2">
      <c r="J13375" s="2"/>
    </row>
    <row r="13376" spans="10:10" ht="14.25" x14ac:dyDescent="0.2">
      <c r="J13376" s="2"/>
    </row>
    <row r="13377" spans="10:10" ht="14.25" x14ac:dyDescent="0.2">
      <c r="J13377" s="2"/>
    </row>
    <row r="13378" spans="10:10" ht="14.25" x14ac:dyDescent="0.2">
      <c r="J13378" s="2"/>
    </row>
    <row r="13379" spans="10:10" ht="14.25" x14ac:dyDescent="0.2">
      <c r="J13379" s="2"/>
    </row>
    <row r="13380" spans="10:10" ht="14.25" x14ac:dyDescent="0.2">
      <c r="J13380" s="2"/>
    </row>
    <row r="13381" spans="10:10" ht="14.25" x14ac:dyDescent="0.2">
      <c r="J13381" s="2"/>
    </row>
    <row r="13382" spans="10:10" ht="14.25" x14ac:dyDescent="0.2">
      <c r="J13382" s="2"/>
    </row>
    <row r="13383" spans="10:10" ht="14.25" x14ac:dyDescent="0.2">
      <c r="J13383" s="2"/>
    </row>
    <row r="13384" spans="10:10" ht="14.25" x14ac:dyDescent="0.2">
      <c r="J13384" s="2"/>
    </row>
    <row r="13385" spans="10:10" ht="14.25" x14ac:dyDescent="0.2">
      <c r="J13385" s="2"/>
    </row>
    <row r="13386" spans="10:10" ht="14.25" x14ac:dyDescent="0.2">
      <c r="J13386" s="2"/>
    </row>
    <row r="13387" spans="10:10" ht="14.25" x14ac:dyDescent="0.2">
      <c r="J13387" s="2"/>
    </row>
    <row r="13388" spans="10:10" ht="14.25" x14ac:dyDescent="0.2">
      <c r="J13388" s="2"/>
    </row>
    <row r="13389" spans="10:10" ht="14.25" x14ac:dyDescent="0.2">
      <c r="J13389" s="2"/>
    </row>
    <row r="13390" spans="10:10" ht="14.25" x14ac:dyDescent="0.2">
      <c r="J13390" s="2"/>
    </row>
    <row r="13391" spans="10:10" ht="14.25" x14ac:dyDescent="0.2">
      <c r="J13391" s="2"/>
    </row>
    <row r="13392" spans="10:10" ht="14.25" x14ac:dyDescent="0.2">
      <c r="J13392" s="2"/>
    </row>
    <row r="13393" spans="10:10" ht="14.25" x14ac:dyDescent="0.2">
      <c r="J13393" s="2"/>
    </row>
    <row r="13394" spans="10:10" ht="14.25" x14ac:dyDescent="0.2">
      <c r="J13394" s="2"/>
    </row>
    <row r="13395" spans="10:10" ht="14.25" x14ac:dyDescent="0.2">
      <c r="J13395" s="2"/>
    </row>
    <row r="13396" spans="10:10" ht="14.25" x14ac:dyDescent="0.2">
      <c r="J13396" s="2"/>
    </row>
    <row r="13397" spans="10:10" ht="14.25" x14ac:dyDescent="0.2">
      <c r="J13397" s="2"/>
    </row>
    <row r="13398" spans="10:10" ht="14.25" x14ac:dyDescent="0.2">
      <c r="J13398" s="2"/>
    </row>
    <row r="13399" spans="10:10" ht="14.25" x14ac:dyDescent="0.2">
      <c r="J13399" s="2"/>
    </row>
    <row r="13400" spans="10:10" ht="14.25" x14ac:dyDescent="0.2">
      <c r="J13400" s="2"/>
    </row>
    <row r="13401" spans="10:10" ht="14.25" x14ac:dyDescent="0.2">
      <c r="J13401" s="2"/>
    </row>
    <row r="13402" spans="10:10" ht="14.25" x14ac:dyDescent="0.2">
      <c r="J13402" s="2"/>
    </row>
    <row r="13403" spans="10:10" ht="14.25" x14ac:dyDescent="0.2">
      <c r="J13403" s="2"/>
    </row>
    <row r="13404" spans="10:10" ht="14.25" x14ac:dyDescent="0.2">
      <c r="J13404" s="2"/>
    </row>
    <row r="13405" spans="10:10" ht="14.25" x14ac:dyDescent="0.2">
      <c r="J13405" s="2"/>
    </row>
    <row r="13406" spans="10:10" ht="14.25" x14ac:dyDescent="0.2">
      <c r="J13406" s="2"/>
    </row>
    <row r="13407" spans="10:10" ht="14.25" x14ac:dyDescent="0.2">
      <c r="J13407" s="2"/>
    </row>
    <row r="13408" spans="10:10" ht="14.25" x14ac:dyDescent="0.2">
      <c r="J13408" s="2"/>
    </row>
    <row r="13409" spans="10:10" ht="14.25" x14ac:dyDescent="0.2">
      <c r="J13409" s="2"/>
    </row>
    <row r="13410" spans="10:10" ht="14.25" x14ac:dyDescent="0.2">
      <c r="J13410" s="2"/>
    </row>
    <row r="13411" spans="10:10" ht="14.25" x14ac:dyDescent="0.2">
      <c r="J13411" s="2"/>
    </row>
    <row r="13412" spans="10:10" ht="14.25" x14ac:dyDescent="0.2">
      <c r="J13412" s="2"/>
    </row>
    <row r="13413" spans="10:10" ht="14.25" x14ac:dyDescent="0.2">
      <c r="J13413" s="2"/>
    </row>
    <row r="13414" spans="10:10" ht="14.25" x14ac:dyDescent="0.2">
      <c r="J13414" s="2"/>
    </row>
    <row r="13415" spans="10:10" ht="14.25" x14ac:dyDescent="0.2">
      <c r="J13415" s="2"/>
    </row>
    <row r="13416" spans="10:10" ht="14.25" x14ac:dyDescent="0.2">
      <c r="J13416" s="2"/>
    </row>
    <row r="13417" spans="10:10" ht="14.25" x14ac:dyDescent="0.2">
      <c r="J13417" s="2"/>
    </row>
    <row r="13418" spans="10:10" ht="14.25" x14ac:dyDescent="0.2">
      <c r="J13418" s="2"/>
    </row>
    <row r="13419" spans="10:10" ht="14.25" x14ac:dyDescent="0.2">
      <c r="J13419" s="2"/>
    </row>
    <row r="13420" spans="10:10" ht="14.25" x14ac:dyDescent="0.2">
      <c r="J13420" s="2"/>
    </row>
    <row r="13421" spans="10:10" ht="14.25" x14ac:dyDescent="0.2">
      <c r="J13421" s="2"/>
    </row>
    <row r="13422" spans="10:10" ht="14.25" x14ac:dyDescent="0.2">
      <c r="J13422" s="2"/>
    </row>
    <row r="13423" spans="10:10" ht="14.25" x14ac:dyDescent="0.2">
      <c r="J13423" s="2"/>
    </row>
    <row r="13424" spans="10:10" ht="14.25" x14ac:dyDescent="0.2">
      <c r="J13424" s="2"/>
    </row>
    <row r="13425" spans="10:10" ht="14.25" x14ac:dyDescent="0.2">
      <c r="J13425" s="2"/>
    </row>
    <row r="13426" spans="10:10" ht="14.25" x14ac:dyDescent="0.2">
      <c r="J13426" s="2"/>
    </row>
    <row r="13427" spans="10:10" ht="14.25" x14ac:dyDescent="0.2">
      <c r="J13427" s="2"/>
    </row>
    <row r="13428" spans="10:10" ht="14.25" x14ac:dyDescent="0.2">
      <c r="J13428" s="2"/>
    </row>
    <row r="13429" spans="10:10" ht="14.25" x14ac:dyDescent="0.2">
      <c r="J13429" s="2"/>
    </row>
    <row r="13430" spans="10:10" ht="14.25" x14ac:dyDescent="0.2">
      <c r="J13430" s="2"/>
    </row>
    <row r="13431" spans="10:10" ht="14.25" x14ac:dyDescent="0.2">
      <c r="J13431" s="2"/>
    </row>
    <row r="13432" spans="10:10" ht="14.25" x14ac:dyDescent="0.2">
      <c r="J13432" s="2"/>
    </row>
    <row r="13433" spans="10:10" ht="14.25" x14ac:dyDescent="0.2">
      <c r="J13433" s="2"/>
    </row>
    <row r="13434" spans="10:10" ht="14.25" x14ac:dyDescent="0.2">
      <c r="J13434" s="2"/>
    </row>
    <row r="13435" spans="10:10" ht="14.25" x14ac:dyDescent="0.2">
      <c r="J13435" s="2"/>
    </row>
    <row r="13436" spans="10:10" ht="14.25" x14ac:dyDescent="0.2">
      <c r="J13436" s="2"/>
    </row>
    <row r="13437" spans="10:10" ht="14.25" x14ac:dyDescent="0.2">
      <c r="J13437" s="2"/>
    </row>
    <row r="13438" spans="10:10" ht="14.25" x14ac:dyDescent="0.2">
      <c r="J13438" s="2"/>
    </row>
    <row r="13439" spans="10:10" ht="14.25" x14ac:dyDescent="0.2">
      <c r="J13439" s="2"/>
    </row>
    <row r="13440" spans="10:10" ht="14.25" x14ac:dyDescent="0.2">
      <c r="J13440" s="2"/>
    </row>
    <row r="13441" spans="10:10" ht="14.25" x14ac:dyDescent="0.2">
      <c r="J13441" s="2"/>
    </row>
    <row r="13442" spans="10:10" ht="14.25" x14ac:dyDescent="0.2">
      <c r="J13442" s="2"/>
    </row>
    <row r="13443" spans="10:10" ht="14.25" x14ac:dyDescent="0.2">
      <c r="J13443" s="2"/>
    </row>
    <row r="13444" spans="10:10" ht="14.25" x14ac:dyDescent="0.2">
      <c r="J13444" s="2"/>
    </row>
    <row r="13445" spans="10:10" ht="14.25" x14ac:dyDescent="0.2">
      <c r="J13445" s="2"/>
    </row>
    <row r="13446" spans="10:10" ht="14.25" x14ac:dyDescent="0.2">
      <c r="J13446" s="2"/>
    </row>
    <row r="13447" spans="10:10" ht="14.25" x14ac:dyDescent="0.2">
      <c r="J13447" s="2"/>
    </row>
    <row r="13448" spans="10:10" ht="14.25" x14ac:dyDescent="0.2">
      <c r="J13448" s="2"/>
    </row>
    <row r="13449" spans="10:10" ht="14.25" x14ac:dyDescent="0.2">
      <c r="J13449" s="2"/>
    </row>
    <row r="13450" spans="10:10" ht="14.25" x14ac:dyDescent="0.2">
      <c r="J13450" s="2"/>
    </row>
    <row r="13451" spans="10:10" ht="14.25" x14ac:dyDescent="0.2">
      <c r="J13451" s="2"/>
    </row>
    <row r="13452" spans="10:10" ht="14.25" x14ac:dyDescent="0.2">
      <c r="J13452" s="2"/>
    </row>
    <row r="13453" spans="10:10" ht="14.25" x14ac:dyDescent="0.2">
      <c r="J13453" s="2"/>
    </row>
    <row r="13454" spans="10:10" ht="14.25" x14ac:dyDescent="0.2">
      <c r="J13454" s="2"/>
    </row>
    <row r="13455" spans="10:10" ht="14.25" x14ac:dyDescent="0.2">
      <c r="J13455" s="2"/>
    </row>
    <row r="13456" spans="10:10" ht="14.25" x14ac:dyDescent="0.2">
      <c r="J13456" s="2"/>
    </row>
    <row r="13457" spans="10:10" ht="14.25" x14ac:dyDescent="0.2">
      <c r="J13457" s="2"/>
    </row>
    <row r="13458" spans="10:10" ht="14.25" x14ac:dyDescent="0.2">
      <c r="J13458" s="2"/>
    </row>
    <row r="13459" spans="10:10" ht="14.25" x14ac:dyDescent="0.2">
      <c r="J13459" s="2"/>
    </row>
    <row r="13460" spans="10:10" ht="14.25" x14ac:dyDescent="0.2">
      <c r="J13460" s="2"/>
    </row>
    <row r="13461" spans="10:10" ht="14.25" x14ac:dyDescent="0.2">
      <c r="J13461" s="2"/>
    </row>
    <row r="13462" spans="10:10" ht="14.25" x14ac:dyDescent="0.2">
      <c r="J13462" s="2"/>
    </row>
    <row r="13463" spans="10:10" ht="14.25" x14ac:dyDescent="0.2">
      <c r="J13463" s="2"/>
    </row>
    <row r="13464" spans="10:10" ht="14.25" x14ac:dyDescent="0.2">
      <c r="J13464" s="2"/>
    </row>
    <row r="13465" spans="10:10" ht="14.25" x14ac:dyDescent="0.2">
      <c r="J13465" s="2"/>
    </row>
    <row r="13466" spans="10:10" ht="14.25" x14ac:dyDescent="0.2">
      <c r="J13466" s="2"/>
    </row>
    <row r="13467" spans="10:10" ht="14.25" x14ac:dyDescent="0.2">
      <c r="J13467" s="2"/>
    </row>
    <row r="13468" spans="10:10" ht="14.25" x14ac:dyDescent="0.2">
      <c r="J13468" s="2"/>
    </row>
    <row r="13469" spans="10:10" ht="14.25" x14ac:dyDescent="0.2">
      <c r="J13469" s="2"/>
    </row>
    <row r="13470" spans="10:10" ht="14.25" x14ac:dyDescent="0.2">
      <c r="J13470" s="2"/>
    </row>
    <row r="13471" spans="10:10" ht="14.25" x14ac:dyDescent="0.2">
      <c r="J13471" s="2"/>
    </row>
    <row r="13472" spans="10:10" ht="14.25" x14ac:dyDescent="0.2">
      <c r="J13472" s="2"/>
    </row>
    <row r="13473" spans="10:10" ht="14.25" x14ac:dyDescent="0.2">
      <c r="J13473" s="2"/>
    </row>
    <row r="13474" spans="10:10" ht="14.25" x14ac:dyDescent="0.2">
      <c r="J13474" s="2"/>
    </row>
    <row r="13475" spans="10:10" ht="14.25" x14ac:dyDescent="0.2">
      <c r="J13475" s="2"/>
    </row>
    <row r="13476" spans="10:10" ht="14.25" x14ac:dyDescent="0.2">
      <c r="J13476" s="2"/>
    </row>
    <row r="13477" spans="10:10" ht="14.25" x14ac:dyDescent="0.2">
      <c r="J13477" s="2"/>
    </row>
    <row r="13478" spans="10:10" ht="14.25" x14ac:dyDescent="0.2">
      <c r="J13478" s="2"/>
    </row>
    <row r="13479" spans="10:10" ht="14.25" x14ac:dyDescent="0.2">
      <c r="J13479" s="2"/>
    </row>
    <row r="13480" spans="10:10" ht="14.25" x14ac:dyDescent="0.2">
      <c r="J13480" s="2"/>
    </row>
    <row r="13481" spans="10:10" ht="14.25" x14ac:dyDescent="0.2">
      <c r="J13481" s="2"/>
    </row>
    <row r="13482" spans="10:10" ht="14.25" x14ac:dyDescent="0.2">
      <c r="J13482" s="2"/>
    </row>
    <row r="13483" spans="10:10" ht="14.25" x14ac:dyDescent="0.2">
      <c r="J13483" s="2"/>
    </row>
    <row r="13484" spans="10:10" ht="14.25" x14ac:dyDescent="0.2">
      <c r="J13484" s="2"/>
    </row>
    <row r="13485" spans="10:10" ht="14.25" x14ac:dyDescent="0.2">
      <c r="J13485" s="2"/>
    </row>
    <row r="13486" spans="10:10" ht="14.25" x14ac:dyDescent="0.2">
      <c r="J13486" s="2"/>
    </row>
    <row r="13487" spans="10:10" ht="14.25" x14ac:dyDescent="0.2">
      <c r="J13487" s="2"/>
    </row>
    <row r="13488" spans="10:10" ht="14.25" x14ac:dyDescent="0.2">
      <c r="J13488" s="2"/>
    </row>
    <row r="13489" spans="10:10" ht="14.25" x14ac:dyDescent="0.2">
      <c r="J13489" s="2"/>
    </row>
    <row r="13490" spans="10:10" ht="14.25" x14ac:dyDescent="0.2">
      <c r="J13490" s="2"/>
    </row>
    <row r="13491" spans="10:10" ht="14.25" x14ac:dyDescent="0.2">
      <c r="J13491" s="2"/>
    </row>
    <row r="13492" spans="10:10" ht="14.25" x14ac:dyDescent="0.2">
      <c r="J13492" s="2"/>
    </row>
    <row r="13493" spans="10:10" ht="14.25" x14ac:dyDescent="0.2">
      <c r="J13493" s="2"/>
    </row>
    <row r="13494" spans="10:10" ht="14.25" x14ac:dyDescent="0.2">
      <c r="J13494" s="2"/>
    </row>
    <row r="13495" spans="10:10" ht="14.25" x14ac:dyDescent="0.2">
      <c r="J13495" s="2"/>
    </row>
    <row r="13496" spans="10:10" ht="14.25" x14ac:dyDescent="0.2">
      <c r="J13496" s="2"/>
    </row>
    <row r="13497" spans="10:10" ht="14.25" x14ac:dyDescent="0.2">
      <c r="J13497" s="2"/>
    </row>
    <row r="13498" spans="10:10" ht="14.25" x14ac:dyDescent="0.2">
      <c r="J13498" s="2"/>
    </row>
    <row r="13499" spans="10:10" ht="14.25" x14ac:dyDescent="0.2">
      <c r="J13499" s="2"/>
    </row>
    <row r="13500" spans="10:10" ht="14.25" x14ac:dyDescent="0.2">
      <c r="J13500" s="2"/>
    </row>
    <row r="13501" spans="10:10" ht="14.25" x14ac:dyDescent="0.2">
      <c r="J13501" s="2"/>
    </row>
    <row r="13502" spans="10:10" ht="14.25" x14ac:dyDescent="0.2">
      <c r="J13502" s="2"/>
    </row>
    <row r="13503" spans="10:10" ht="14.25" x14ac:dyDescent="0.2">
      <c r="J13503" s="2"/>
    </row>
    <row r="13504" spans="10:10" ht="14.25" x14ac:dyDescent="0.2">
      <c r="J13504" s="2"/>
    </row>
    <row r="13505" spans="10:10" ht="14.25" x14ac:dyDescent="0.2">
      <c r="J13505" s="2"/>
    </row>
    <row r="13506" spans="10:10" ht="14.25" x14ac:dyDescent="0.2">
      <c r="J13506" s="2"/>
    </row>
    <row r="13507" spans="10:10" ht="14.25" x14ac:dyDescent="0.2">
      <c r="J13507" s="2"/>
    </row>
    <row r="13508" spans="10:10" ht="14.25" x14ac:dyDescent="0.2">
      <c r="J13508" s="2"/>
    </row>
    <row r="13509" spans="10:10" ht="14.25" x14ac:dyDescent="0.2">
      <c r="J13509" s="2"/>
    </row>
    <row r="13510" spans="10:10" ht="14.25" x14ac:dyDescent="0.2">
      <c r="J13510" s="2"/>
    </row>
    <row r="13511" spans="10:10" ht="14.25" x14ac:dyDescent="0.2">
      <c r="J13511" s="2"/>
    </row>
    <row r="13512" spans="10:10" ht="14.25" x14ac:dyDescent="0.2">
      <c r="J13512" s="2"/>
    </row>
    <row r="13513" spans="10:10" ht="14.25" x14ac:dyDescent="0.2">
      <c r="J13513" s="2"/>
    </row>
    <row r="13514" spans="10:10" ht="14.25" x14ac:dyDescent="0.2">
      <c r="J13514" s="2"/>
    </row>
    <row r="13515" spans="10:10" ht="14.25" x14ac:dyDescent="0.2">
      <c r="J13515" s="2"/>
    </row>
    <row r="13516" spans="10:10" ht="14.25" x14ac:dyDescent="0.2">
      <c r="J13516" s="2"/>
    </row>
    <row r="13517" spans="10:10" ht="14.25" x14ac:dyDescent="0.2">
      <c r="J13517" s="2"/>
    </row>
    <row r="13518" spans="10:10" ht="14.25" x14ac:dyDescent="0.2">
      <c r="J13518" s="2"/>
    </row>
    <row r="13519" spans="10:10" ht="14.25" x14ac:dyDescent="0.2">
      <c r="J13519" s="2"/>
    </row>
    <row r="13520" spans="10:10" ht="14.25" x14ac:dyDescent="0.2">
      <c r="J13520" s="2"/>
    </row>
    <row r="13521" spans="10:10" ht="14.25" x14ac:dyDescent="0.2">
      <c r="J13521" s="2"/>
    </row>
    <row r="13522" spans="10:10" ht="14.25" x14ac:dyDescent="0.2">
      <c r="J13522" s="2"/>
    </row>
    <row r="13523" spans="10:10" ht="14.25" x14ac:dyDescent="0.2">
      <c r="J13523" s="2"/>
    </row>
    <row r="13524" spans="10:10" ht="14.25" x14ac:dyDescent="0.2">
      <c r="J13524" s="2"/>
    </row>
    <row r="13525" spans="10:10" ht="14.25" x14ac:dyDescent="0.2">
      <c r="J13525" s="2"/>
    </row>
    <row r="13526" spans="10:10" ht="14.25" x14ac:dyDescent="0.2">
      <c r="J13526" s="2"/>
    </row>
    <row r="13527" spans="10:10" ht="14.25" x14ac:dyDescent="0.2">
      <c r="J13527" s="2"/>
    </row>
    <row r="13528" spans="10:10" ht="14.25" x14ac:dyDescent="0.2">
      <c r="J13528" s="2"/>
    </row>
    <row r="13529" spans="10:10" ht="14.25" x14ac:dyDescent="0.2">
      <c r="J13529" s="2"/>
    </row>
    <row r="13530" spans="10:10" ht="14.25" x14ac:dyDescent="0.2">
      <c r="J13530" s="2"/>
    </row>
    <row r="13531" spans="10:10" ht="14.25" x14ac:dyDescent="0.2">
      <c r="J13531" s="2"/>
    </row>
    <row r="13532" spans="10:10" ht="14.25" x14ac:dyDescent="0.2">
      <c r="J13532" s="2"/>
    </row>
    <row r="13533" spans="10:10" ht="14.25" x14ac:dyDescent="0.2">
      <c r="J13533" s="2"/>
    </row>
    <row r="13534" spans="10:10" ht="14.25" x14ac:dyDescent="0.2">
      <c r="J13534" s="2"/>
    </row>
    <row r="13535" spans="10:10" ht="14.25" x14ac:dyDescent="0.2">
      <c r="J13535" s="2"/>
    </row>
    <row r="13536" spans="10:10" ht="14.25" x14ac:dyDescent="0.2">
      <c r="J13536" s="2"/>
    </row>
    <row r="13537" spans="10:10" ht="14.25" x14ac:dyDescent="0.2">
      <c r="J13537" s="2"/>
    </row>
    <row r="13538" spans="10:10" ht="14.25" x14ac:dyDescent="0.2">
      <c r="J13538" s="2"/>
    </row>
    <row r="13539" spans="10:10" ht="14.25" x14ac:dyDescent="0.2">
      <c r="J13539" s="2"/>
    </row>
    <row r="13540" spans="10:10" ht="14.25" x14ac:dyDescent="0.2">
      <c r="J13540" s="2"/>
    </row>
    <row r="13541" spans="10:10" ht="14.25" x14ac:dyDescent="0.2">
      <c r="J13541" s="2"/>
    </row>
    <row r="13542" spans="10:10" ht="14.25" x14ac:dyDescent="0.2">
      <c r="J13542" s="2"/>
    </row>
    <row r="13543" spans="10:10" ht="14.25" x14ac:dyDescent="0.2">
      <c r="J13543" s="2"/>
    </row>
    <row r="13544" spans="10:10" ht="14.25" x14ac:dyDescent="0.2">
      <c r="J13544" s="2"/>
    </row>
    <row r="13545" spans="10:10" ht="14.25" x14ac:dyDescent="0.2">
      <c r="J13545" s="2"/>
    </row>
    <row r="13546" spans="10:10" ht="14.25" x14ac:dyDescent="0.2">
      <c r="J13546" s="2"/>
    </row>
    <row r="13547" spans="10:10" ht="14.25" x14ac:dyDescent="0.2">
      <c r="J13547" s="2"/>
    </row>
    <row r="13548" spans="10:10" ht="14.25" x14ac:dyDescent="0.2">
      <c r="J13548" s="2"/>
    </row>
    <row r="13549" spans="10:10" ht="14.25" x14ac:dyDescent="0.2">
      <c r="J13549" s="2"/>
    </row>
    <row r="13550" spans="10:10" ht="14.25" x14ac:dyDescent="0.2">
      <c r="J13550" s="2"/>
    </row>
    <row r="13551" spans="10:10" ht="14.25" x14ac:dyDescent="0.2">
      <c r="J13551" s="2"/>
    </row>
    <row r="13552" spans="10:10" ht="14.25" x14ac:dyDescent="0.2">
      <c r="J13552" s="2"/>
    </row>
    <row r="13553" spans="10:10" ht="14.25" x14ac:dyDescent="0.2">
      <c r="J13553" s="2"/>
    </row>
    <row r="13554" spans="10:10" ht="14.25" x14ac:dyDescent="0.2">
      <c r="J13554" s="2"/>
    </row>
    <row r="13555" spans="10:10" ht="14.25" x14ac:dyDescent="0.2">
      <c r="J13555" s="2"/>
    </row>
    <row r="13556" spans="10:10" ht="14.25" x14ac:dyDescent="0.2">
      <c r="J13556" s="2"/>
    </row>
    <row r="13557" spans="10:10" ht="14.25" x14ac:dyDescent="0.2">
      <c r="J13557" s="2"/>
    </row>
    <row r="13558" spans="10:10" ht="14.25" x14ac:dyDescent="0.2">
      <c r="J13558" s="2"/>
    </row>
    <row r="13559" spans="10:10" ht="14.25" x14ac:dyDescent="0.2">
      <c r="J13559" s="2"/>
    </row>
    <row r="13560" spans="10:10" ht="14.25" x14ac:dyDescent="0.2">
      <c r="J13560" s="2"/>
    </row>
    <row r="13561" spans="10:10" ht="14.25" x14ac:dyDescent="0.2">
      <c r="J13561" s="2"/>
    </row>
    <row r="13562" spans="10:10" ht="14.25" x14ac:dyDescent="0.2">
      <c r="J13562" s="2"/>
    </row>
    <row r="13563" spans="10:10" ht="14.25" x14ac:dyDescent="0.2">
      <c r="J13563" s="2"/>
    </row>
    <row r="13564" spans="10:10" ht="14.25" x14ac:dyDescent="0.2">
      <c r="J13564" s="2"/>
    </row>
    <row r="13565" spans="10:10" ht="14.25" x14ac:dyDescent="0.2">
      <c r="J13565" s="2"/>
    </row>
    <row r="13566" spans="10:10" ht="14.25" x14ac:dyDescent="0.2">
      <c r="J13566" s="2"/>
    </row>
    <row r="13567" spans="10:10" ht="14.25" x14ac:dyDescent="0.2">
      <c r="J13567" s="2"/>
    </row>
    <row r="13568" spans="10:10" ht="14.25" x14ac:dyDescent="0.2">
      <c r="J13568" s="2"/>
    </row>
    <row r="13569" spans="10:10" ht="14.25" x14ac:dyDescent="0.2">
      <c r="J13569" s="2"/>
    </row>
    <row r="13570" spans="10:10" ht="14.25" x14ac:dyDescent="0.2">
      <c r="J13570" s="2"/>
    </row>
    <row r="13571" spans="10:10" ht="14.25" x14ac:dyDescent="0.2">
      <c r="J13571" s="2"/>
    </row>
    <row r="13572" spans="10:10" ht="14.25" x14ac:dyDescent="0.2">
      <c r="J13572" s="2"/>
    </row>
    <row r="13573" spans="10:10" ht="14.25" x14ac:dyDescent="0.2">
      <c r="J13573" s="2"/>
    </row>
    <row r="13574" spans="10:10" ht="14.25" x14ac:dyDescent="0.2">
      <c r="J13574" s="2"/>
    </row>
    <row r="13575" spans="10:10" ht="14.25" x14ac:dyDescent="0.2">
      <c r="J13575" s="2"/>
    </row>
    <row r="13576" spans="10:10" ht="14.25" x14ac:dyDescent="0.2">
      <c r="J13576" s="2"/>
    </row>
    <row r="13577" spans="10:10" ht="14.25" x14ac:dyDescent="0.2">
      <c r="J13577" s="2"/>
    </row>
    <row r="13578" spans="10:10" ht="14.25" x14ac:dyDescent="0.2">
      <c r="J13578" s="2"/>
    </row>
    <row r="13579" spans="10:10" ht="14.25" x14ac:dyDescent="0.2">
      <c r="J13579" s="2"/>
    </row>
    <row r="13580" spans="10:10" ht="14.25" x14ac:dyDescent="0.2">
      <c r="J13580" s="2"/>
    </row>
    <row r="13581" spans="10:10" ht="14.25" x14ac:dyDescent="0.2">
      <c r="J13581" s="2"/>
    </row>
    <row r="13582" spans="10:10" ht="14.25" x14ac:dyDescent="0.2">
      <c r="J13582" s="2"/>
    </row>
    <row r="13583" spans="10:10" ht="14.25" x14ac:dyDescent="0.2">
      <c r="J13583" s="2"/>
    </row>
    <row r="13584" spans="10:10" ht="14.25" x14ac:dyDescent="0.2">
      <c r="J13584" s="2"/>
    </row>
    <row r="13585" spans="10:10" ht="14.25" x14ac:dyDescent="0.2">
      <c r="J13585" s="2"/>
    </row>
    <row r="13586" spans="10:10" ht="14.25" x14ac:dyDescent="0.2">
      <c r="J13586" s="2"/>
    </row>
    <row r="13587" spans="10:10" ht="14.25" x14ac:dyDescent="0.2">
      <c r="J13587" s="2"/>
    </row>
    <row r="13588" spans="10:10" ht="14.25" x14ac:dyDescent="0.2">
      <c r="J13588" s="2"/>
    </row>
    <row r="13589" spans="10:10" ht="14.25" x14ac:dyDescent="0.2">
      <c r="J13589" s="2"/>
    </row>
    <row r="13590" spans="10:10" ht="14.25" x14ac:dyDescent="0.2">
      <c r="J13590" s="2"/>
    </row>
    <row r="13591" spans="10:10" ht="14.25" x14ac:dyDescent="0.2">
      <c r="J13591" s="2"/>
    </row>
    <row r="13592" spans="10:10" ht="14.25" x14ac:dyDescent="0.2">
      <c r="J13592" s="2"/>
    </row>
    <row r="13593" spans="10:10" ht="14.25" x14ac:dyDescent="0.2">
      <c r="J13593" s="2"/>
    </row>
    <row r="13594" spans="10:10" ht="14.25" x14ac:dyDescent="0.2">
      <c r="J13594" s="2"/>
    </row>
    <row r="13595" spans="10:10" ht="14.25" x14ac:dyDescent="0.2">
      <c r="J13595" s="2"/>
    </row>
    <row r="13596" spans="10:10" ht="14.25" x14ac:dyDescent="0.2">
      <c r="J13596" s="2"/>
    </row>
    <row r="13597" spans="10:10" ht="14.25" x14ac:dyDescent="0.2">
      <c r="J13597" s="2"/>
    </row>
    <row r="13598" spans="10:10" ht="14.25" x14ac:dyDescent="0.2">
      <c r="J13598" s="2"/>
    </row>
    <row r="13599" spans="10:10" ht="14.25" x14ac:dyDescent="0.2">
      <c r="J13599" s="2"/>
    </row>
    <row r="13600" spans="10:10" ht="14.25" x14ac:dyDescent="0.2">
      <c r="J13600" s="2"/>
    </row>
    <row r="13601" spans="10:10" ht="14.25" x14ac:dyDescent="0.2">
      <c r="J13601" s="2"/>
    </row>
    <row r="13602" spans="10:10" ht="14.25" x14ac:dyDescent="0.2">
      <c r="J13602" s="2"/>
    </row>
    <row r="13603" spans="10:10" ht="14.25" x14ac:dyDescent="0.2">
      <c r="J13603" s="2"/>
    </row>
    <row r="13604" spans="10:10" ht="14.25" x14ac:dyDescent="0.2">
      <c r="J13604" s="2"/>
    </row>
    <row r="13605" spans="10:10" ht="14.25" x14ac:dyDescent="0.2">
      <c r="J13605" s="2"/>
    </row>
    <row r="13606" spans="10:10" ht="14.25" x14ac:dyDescent="0.2">
      <c r="J13606" s="2"/>
    </row>
    <row r="13607" spans="10:10" ht="14.25" x14ac:dyDescent="0.2">
      <c r="J13607" s="2"/>
    </row>
    <row r="13608" spans="10:10" ht="14.25" x14ac:dyDescent="0.2">
      <c r="J13608" s="2"/>
    </row>
    <row r="13609" spans="10:10" ht="14.25" x14ac:dyDescent="0.2">
      <c r="J13609" s="2"/>
    </row>
    <row r="13610" spans="10:10" ht="14.25" x14ac:dyDescent="0.2">
      <c r="J13610" s="2"/>
    </row>
    <row r="13611" spans="10:10" ht="14.25" x14ac:dyDescent="0.2">
      <c r="J13611" s="2"/>
    </row>
    <row r="13612" spans="10:10" ht="14.25" x14ac:dyDescent="0.2">
      <c r="J13612" s="2"/>
    </row>
    <row r="13613" spans="10:10" ht="14.25" x14ac:dyDescent="0.2">
      <c r="J13613" s="2"/>
    </row>
    <row r="13614" spans="10:10" ht="14.25" x14ac:dyDescent="0.2">
      <c r="J13614" s="2"/>
    </row>
    <row r="13615" spans="10:10" ht="14.25" x14ac:dyDescent="0.2">
      <c r="J13615" s="2"/>
    </row>
    <row r="13616" spans="10:10" ht="14.25" x14ac:dyDescent="0.2">
      <c r="J13616" s="2"/>
    </row>
    <row r="13617" spans="10:10" ht="14.25" x14ac:dyDescent="0.2">
      <c r="J13617" s="2"/>
    </row>
    <row r="13618" spans="10:10" ht="14.25" x14ac:dyDescent="0.2">
      <c r="J13618" s="2"/>
    </row>
    <row r="13619" spans="10:10" ht="14.25" x14ac:dyDescent="0.2">
      <c r="J13619" s="2"/>
    </row>
    <row r="13620" spans="10:10" ht="14.25" x14ac:dyDescent="0.2">
      <c r="J13620" s="2"/>
    </row>
    <row r="13621" spans="10:10" ht="14.25" x14ac:dyDescent="0.2">
      <c r="J13621" s="2"/>
    </row>
    <row r="13622" spans="10:10" ht="14.25" x14ac:dyDescent="0.2">
      <c r="J13622" s="2"/>
    </row>
    <row r="13623" spans="10:10" ht="14.25" x14ac:dyDescent="0.2">
      <c r="J13623" s="2"/>
    </row>
    <row r="13624" spans="10:10" ht="14.25" x14ac:dyDescent="0.2">
      <c r="J13624" s="2"/>
    </row>
    <row r="13625" spans="10:10" ht="14.25" x14ac:dyDescent="0.2">
      <c r="J13625" s="2"/>
    </row>
    <row r="13626" spans="10:10" ht="14.25" x14ac:dyDescent="0.2">
      <c r="J13626" s="2"/>
    </row>
    <row r="13627" spans="10:10" ht="14.25" x14ac:dyDescent="0.2">
      <c r="J13627" s="2"/>
    </row>
    <row r="13628" spans="10:10" ht="14.25" x14ac:dyDescent="0.2">
      <c r="J13628" s="2"/>
    </row>
    <row r="13629" spans="10:10" ht="14.25" x14ac:dyDescent="0.2">
      <c r="J13629" s="2"/>
    </row>
    <row r="13630" spans="10:10" ht="14.25" x14ac:dyDescent="0.2">
      <c r="J13630" s="2"/>
    </row>
    <row r="13631" spans="10:10" ht="14.25" x14ac:dyDescent="0.2">
      <c r="J13631" s="2"/>
    </row>
    <row r="13632" spans="10:10" ht="14.25" x14ac:dyDescent="0.2">
      <c r="J13632" s="2"/>
    </row>
    <row r="13633" spans="10:10" ht="14.25" x14ac:dyDescent="0.2">
      <c r="J13633" s="2"/>
    </row>
    <row r="13634" spans="10:10" ht="14.25" x14ac:dyDescent="0.2">
      <c r="J13634" s="2"/>
    </row>
    <row r="13635" spans="10:10" ht="14.25" x14ac:dyDescent="0.2">
      <c r="J13635" s="2"/>
    </row>
    <row r="13636" spans="10:10" ht="14.25" x14ac:dyDescent="0.2">
      <c r="J13636" s="2"/>
    </row>
    <row r="13637" spans="10:10" ht="14.25" x14ac:dyDescent="0.2">
      <c r="J13637" s="2"/>
    </row>
    <row r="13638" spans="10:10" ht="14.25" x14ac:dyDescent="0.2">
      <c r="J13638" s="2"/>
    </row>
    <row r="13639" spans="10:10" ht="14.25" x14ac:dyDescent="0.2">
      <c r="J13639" s="2"/>
    </row>
    <row r="13640" spans="10:10" ht="14.25" x14ac:dyDescent="0.2">
      <c r="J13640" s="2"/>
    </row>
    <row r="13641" spans="10:10" ht="14.25" x14ac:dyDescent="0.2">
      <c r="J13641" s="2"/>
    </row>
    <row r="13642" spans="10:10" ht="14.25" x14ac:dyDescent="0.2">
      <c r="J13642" s="2"/>
    </row>
    <row r="13643" spans="10:10" ht="14.25" x14ac:dyDescent="0.2">
      <c r="J13643" s="2"/>
    </row>
    <row r="13644" spans="10:10" ht="14.25" x14ac:dyDescent="0.2">
      <c r="J13644" s="2"/>
    </row>
    <row r="13645" spans="10:10" ht="14.25" x14ac:dyDescent="0.2">
      <c r="J13645" s="2"/>
    </row>
    <row r="13646" spans="10:10" ht="14.25" x14ac:dyDescent="0.2">
      <c r="J13646" s="2"/>
    </row>
    <row r="13647" spans="10:10" ht="14.25" x14ac:dyDescent="0.2">
      <c r="J13647" s="2"/>
    </row>
    <row r="13648" spans="10:10" ht="14.25" x14ac:dyDescent="0.2">
      <c r="J13648" s="2"/>
    </row>
    <row r="13649" spans="10:10" ht="14.25" x14ac:dyDescent="0.2">
      <c r="J13649" s="2"/>
    </row>
    <row r="13650" spans="10:10" ht="14.25" x14ac:dyDescent="0.2">
      <c r="J13650" s="2"/>
    </row>
    <row r="13651" spans="10:10" ht="14.25" x14ac:dyDescent="0.2">
      <c r="J13651" s="2"/>
    </row>
    <row r="13652" spans="10:10" ht="14.25" x14ac:dyDescent="0.2">
      <c r="J13652" s="2"/>
    </row>
    <row r="13653" spans="10:10" ht="14.25" x14ac:dyDescent="0.2">
      <c r="J13653" s="2"/>
    </row>
    <row r="13654" spans="10:10" ht="14.25" x14ac:dyDescent="0.2">
      <c r="J13654" s="2"/>
    </row>
    <row r="13655" spans="10:10" ht="14.25" x14ac:dyDescent="0.2">
      <c r="J13655" s="2"/>
    </row>
    <row r="13656" spans="10:10" ht="14.25" x14ac:dyDescent="0.2">
      <c r="J13656" s="2"/>
    </row>
    <row r="13657" spans="10:10" ht="14.25" x14ac:dyDescent="0.2">
      <c r="J13657" s="2"/>
    </row>
    <row r="13658" spans="10:10" ht="14.25" x14ac:dyDescent="0.2">
      <c r="J13658" s="2"/>
    </row>
    <row r="13659" spans="10:10" ht="14.25" x14ac:dyDescent="0.2">
      <c r="J13659" s="2"/>
    </row>
    <row r="13660" spans="10:10" ht="14.25" x14ac:dyDescent="0.2">
      <c r="J13660" s="2"/>
    </row>
    <row r="13661" spans="10:10" ht="14.25" x14ac:dyDescent="0.2">
      <c r="J13661" s="2"/>
    </row>
    <row r="13662" spans="10:10" ht="14.25" x14ac:dyDescent="0.2">
      <c r="J13662" s="2"/>
    </row>
    <row r="13663" spans="10:10" ht="14.25" x14ac:dyDescent="0.2">
      <c r="J13663" s="2"/>
    </row>
    <row r="13664" spans="10:10" ht="14.25" x14ac:dyDescent="0.2">
      <c r="J13664" s="2"/>
    </row>
    <row r="13665" spans="10:10" ht="14.25" x14ac:dyDescent="0.2">
      <c r="J13665" s="2"/>
    </row>
    <row r="13666" spans="10:10" ht="14.25" x14ac:dyDescent="0.2">
      <c r="J13666" s="2"/>
    </row>
    <row r="13667" spans="10:10" ht="14.25" x14ac:dyDescent="0.2">
      <c r="J13667" s="2"/>
    </row>
    <row r="13668" spans="10:10" ht="14.25" x14ac:dyDescent="0.2">
      <c r="J13668" s="2"/>
    </row>
    <row r="13669" spans="10:10" ht="14.25" x14ac:dyDescent="0.2">
      <c r="J13669" s="2"/>
    </row>
    <row r="13670" spans="10:10" ht="14.25" x14ac:dyDescent="0.2">
      <c r="J13670" s="2"/>
    </row>
    <row r="13671" spans="10:10" ht="14.25" x14ac:dyDescent="0.2">
      <c r="J13671" s="2"/>
    </row>
    <row r="13672" spans="10:10" ht="14.25" x14ac:dyDescent="0.2">
      <c r="J13672" s="2"/>
    </row>
    <row r="13673" spans="10:10" ht="14.25" x14ac:dyDescent="0.2">
      <c r="J13673" s="2"/>
    </row>
    <row r="13674" spans="10:10" ht="14.25" x14ac:dyDescent="0.2">
      <c r="J13674" s="2"/>
    </row>
    <row r="13675" spans="10:10" ht="14.25" x14ac:dyDescent="0.2">
      <c r="J13675" s="2"/>
    </row>
    <row r="13676" spans="10:10" ht="14.25" x14ac:dyDescent="0.2">
      <c r="J13676" s="2"/>
    </row>
    <row r="13677" spans="10:10" ht="14.25" x14ac:dyDescent="0.2">
      <c r="J13677" s="2"/>
    </row>
    <row r="13678" spans="10:10" ht="14.25" x14ac:dyDescent="0.2">
      <c r="J13678" s="2"/>
    </row>
    <row r="13679" spans="10:10" ht="14.25" x14ac:dyDescent="0.2">
      <c r="J13679" s="2"/>
    </row>
    <row r="13680" spans="10:10" ht="14.25" x14ac:dyDescent="0.2">
      <c r="J13680" s="2"/>
    </row>
    <row r="13681" spans="10:10" ht="14.25" x14ac:dyDescent="0.2">
      <c r="J13681" s="2"/>
    </row>
    <row r="13682" spans="10:10" ht="14.25" x14ac:dyDescent="0.2">
      <c r="J13682" s="2"/>
    </row>
    <row r="13683" spans="10:10" ht="14.25" x14ac:dyDescent="0.2">
      <c r="J13683" s="2"/>
    </row>
    <row r="13684" spans="10:10" ht="14.25" x14ac:dyDescent="0.2">
      <c r="J13684" s="2"/>
    </row>
    <row r="13685" spans="10:10" ht="14.25" x14ac:dyDescent="0.2">
      <c r="J13685" s="2"/>
    </row>
    <row r="13686" spans="10:10" ht="14.25" x14ac:dyDescent="0.2">
      <c r="J13686" s="2"/>
    </row>
    <row r="13687" spans="10:10" ht="14.25" x14ac:dyDescent="0.2">
      <c r="J13687" s="2"/>
    </row>
    <row r="13688" spans="10:10" ht="14.25" x14ac:dyDescent="0.2">
      <c r="J13688" s="2"/>
    </row>
    <row r="13689" spans="10:10" ht="14.25" x14ac:dyDescent="0.2">
      <c r="J13689" s="2"/>
    </row>
    <row r="13690" spans="10:10" ht="14.25" x14ac:dyDescent="0.2">
      <c r="J13690" s="2"/>
    </row>
    <row r="13691" spans="10:10" ht="14.25" x14ac:dyDescent="0.2">
      <c r="J13691" s="2"/>
    </row>
    <row r="13692" spans="10:10" ht="14.25" x14ac:dyDescent="0.2">
      <c r="J13692" s="2"/>
    </row>
    <row r="13693" spans="10:10" ht="14.25" x14ac:dyDescent="0.2">
      <c r="J13693" s="2"/>
    </row>
    <row r="13694" spans="10:10" ht="14.25" x14ac:dyDescent="0.2">
      <c r="J13694" s="2"/>
    </row>
    <row r="13695" spans="10:10" ht="14.25" x14ac:dyDescent="0.2">
      <c r="J13695" s="2"/>
    </row>
    <row r="13696" spans="10:10" ht="14.25" x14ac:dyDescent="0.2">
      <c r="J13696" s="2"/>
    </row>
    <row r="13697" spans="10:10" ht="14.25" x14ac:dyDescent="0.2">
      <c r="J13697" s="2"/>
    </row>
    <row r="13698" spans="10:10" ht="14.25" x14ac:dyDescent="0.2">
      <c r="J13698" s="2"/>
    </row>
    <row r="13699" spans="10:10" ht="14.25" x14ac:dyDescent="0.2">
      <c r="J13699" s="2"/>
    </row>
    <row r="13700" spans="10:10" ht="14.25" x14ac:dyDescent="0.2">
      <c r="J13700" s="2"/>
    </row>
    <row r="13701" spans="10:10" ht="14.25" x14ac:dyDescent="0.2">
      <c r="J13701" s="2"/>
    </row>
    <row r="13702" spans="10:10" ht="14.25" x14ac:dyDescent="0.2">
      <c r="J13702" s="2"/>
    </row>
    <row r="13703" spans="10:10" ht="14.25" x14ac:dyDescent="0.2">
      <c r="J13703" s="2"/>
    </row>
    <row r="13704" spans="10:10" ht="14.25" x14ac:dyDescent="0.2">
      <c r="J13704" s="2"/>
    </row>
    <row r="13705" spans="10:10" ht="14.25" x14ac:dyDescent="0.2">
      <c r="J13705" s="2"/>
    </row>
    <row r="13706" spans="10:10" ht="14.25" x14ac:dyDescent="0.2">
      <c r="J13706" s="2"/>
    </row>
    <row r="13707" spans="10:10" ht="14.25" x14ac:dyDescent="0.2">
      <c r="J13707" s="2"/>
    </row>
    <row r="13708" spans="10:10" ht="14.25" x14ac:dyDescent="0.2">
      <c r="J13708" s="2"/>
    </row>
    <row r="13709" spans="10:10" ht="14.25" x14ac:dyDescent="0.2">
      <c r="J13709" s="2"/>
    </row>
    <row r="13710" spans="10:10" ht="14.25" x14ac:dyDescent="0.2">
      <c r="J13710" s="2"/>
    </row>
    <row r="13711" spans="10:10" ht="14.25" x14ac:dyDescent="0.2">
      <c r="J13711" s="2"/>
    </row>
    <row r="13712" spans="10:10" ht="14.25" x14ac:dyDescent="0.2">
      <c r="J13712" s="2"/>
    </row>
    <row r="13713" spans="10:10" ht="14.25" x14ac:dyDescent="0.2">
      <c r="J13713" s="2"/>
    </row>
    <row r="13714" spans="10:10" ht="14.25" x14ac:dyDescent="0.2">
      <c r="J13714" s="2"/>
    </row>
    <row r="13715" spans="10:10" ht="14.25" x14ac:dyDescent="0.2">
      <c r="J13715" s="2"/>
    </row>
    <row r="13716" spans="10:10" ht="14.25" x14ac:dyDescent="0.2">
      <c r="J13716" s="2"/>
    </row>
    <row r="13717" spans="10:10" ht="14.25" x14ac:dyDescent="0.2">
      <c r="J13717" s="2"/>
    </row>
    <row r="13718" spans="10:10" ht="14.25" x14ac:dyDescent="0.2">
      <c r="J13718" s="2"/>
    </row>
    <row r="13719" spans="10:10" ht="14.25" x14ac:dyDescent="0.2">
      <c r="J13719" s="2"/>
    </row>
    <row r="13720" spans="10:10" ht="14.25" x14ac:dyDescent="0.2">
      <c r="J13720" s="2"/>
    </row>
    <row r="13721" spans="10:10" ht="14.25" x14ac:dyDescent="0.2">
      <c r="J13721" s="2"/>
    </row>
    <row r="13722" spans="10:10" ht="14.25" x14ac:dyDescent="0.2">
      <c r="J13722" s="2"/>
    </row>
    <row r="13723" spans="10:10" ht="14.25" x14ac:dyDescent="0.2">
      <c r="J13723" s="2"/>
    </row>
    <row r="13724" spans="10:10" ht="14.25" x14ac:dyDescent="0.2">
      <c r="J13724" s="2"/>
    </row>
    <row r="13725" spans="10:10" ht="14.25" x14ac:dyDescent="0.2">
      <c r="J13725" s="2"/>
    </row>
    <row r="13726" spans="10:10" ht="14.25" x14ac:dyDescent="0.2">
      <c r="J13726" s="2"/>
    </row>
    <row r="13727" spans="10:10" ht="14.25" x14ac:dyDescent="0.2">
      <c r="J13727" s="2"/>
    </row>
    <row r="13728" spans="10:10" ht="14.25" x14ac:dyDescent="0.2">
      <c r="J13728" s="2"/>
    </row>
    <row r="13729" spans="10:10" ht="14.25" x14ac:dyDescent="0.2">
      <c r="J13729" s="2"/>
    </row>
    <row r="13730" spans="10:10" ht="14.25" x14ac:dyDescent="0.2">
      <c r="J13730" s="2"/>
    </row>
    <row r="13731" spans="10:10" ht="14.25" x14ac:dyDescent="0.2">
      <c r="J13731" s="2"/>
    </row>
    <row r="13732" spans="10:10" ht="14.25" x14ac:dyDescent="0.2">
      <c r="J13732" s="2"/>
    </row>
    <row r="13733" spans="10:10" ht="14.25" x14ac:dyDescent="0.2">
      <c r="J13733" s="2"/>
    </row>
    <row r="13734" spans="10:10" ht="14.25" x14ac:dyDescent="0.2">
      <c r="J13734" s="2"/>
    </row>
    <row r="13735" spans="10:10" ht="14.25" x14ac:dyDescent="0.2">
      <c r="J13735" s="2"/>
    </row>
    <row r="13736" spans="10:10" ht="14.25" x14ac:dyDescent="0.2">
      <c r="J13736" s="2"/>
    </row>
    <row r="13737" spans="10:10" ht="14.25" x14ac:dyDescent="0.2">
      <c r="J13737" s="2"/>
    </row>
    <row r="13738" spans="10:10" ht="14.25" x14ac:dyDescent="0.2">
      <c r="J13738" s="2"/>
    </row>
    <row r="13739" spans="10:10" ht="14.25" x14ac:dyDescent="0.2">
      <c r="J13739" s="2"/>
    </row>
    <row r="13740" spans="10:10" ht="14.25" x14ac:dyDescent="0.2">
      <c r="J13740" s="2"/>
    </row>
    <row r="13741" spans="10:10" ht="14.25" x14ac:dyDescent="0.2">
      <c r="J13741" s="2"/>
    </row>
    <row r="13742" spans="10:10" ht="14.25" x14ac:dyDescent="0.2">
      <c r="J13742" s="2"/>
    </row>
    <row r="13743" spans="10:10" ht="14.25" x14ac:dyDescent="0.2">
      <c r="J13743" s="2"/>
    </row>
    <row r="13744" spans="10:10" ht="14.25" x14ac:dyDescent="0.2">
      <c r="J13744" s="2"/>
    </row>
    <row r="13745" spans="10:10" ht="14.25" x14ac:dyDescent="0.2">
      <c r="J13745" s="2"/>
    </row>
    <row r="13746" spans="10:10" ht="14.25" x14ac:dyDescent="0.2">
      <c r="J13746" s="2"/>
    </row>
    <row r="13747" spans="10:10" ht="14.25" x14ac:dyDescent="0.2">
      <c r="J13747" s="2"/>
    </row>
    <row r="13748" spans="10:10" ht="14.25" x14ac:dyDescent="0.2">
      <c r="J13748" s="2"/>
    </row>
    <row r="13749" spans="10:10" ht="14.25" x14ac:dyDescent="0.2">
      <c r="J13749" s="2"/>
    </row>
    <row r="13750" spans="10:10" ht="14.25" x14ac:dyDescent="0.2">
      <c r="J13750" s="2"/>
    </row>
    <row r="13751" spans="10:10" ht="14.25" x14ac:dyDescent="0.2">
      <c r="J13751" s="2"/>
    </row>
    <row r="13752" spans="10:10" ht="14.25" x14ac:dyDescent="0.2">
      <c r="J13752" s="2"/>
    </row>
    <row r="13753" spans="10:10" ht="14.25" x14ac:dyDescent="0.2">
      <c r="J13753" s="2"/>
    </row>
    <row r="13754" spans="10:10" ht="14.25" x14ac:dyDescent="0.2">
      <c r="J13754" s="2"/>
    </row>
    <row r="13755" spans="10:10" ht="14.25" x14ac:dyDescent="0.2">
      <c r="J13755" s="2"/>
    </row>
    <row r="13756" spans="10:10" ht="14.25" x14ac:dyDescent="0.2">
      <c r="J13756" s="2"/>
    </row>
    <row r="13757" spans="10:10" ht="14.25" x14ac:dyDescent="0.2">
      <c r="J13757" s="2"/>
    </row>
    <row r="13758" spans="10:10" ht="14.25" x14ac:dyDescent="0.2">
      <c r="J13758" s="2"/>
    </row>
    <row r="13759" spans="10:10" ht="14.25" x14ac:dyDescent="0.2">
      <c r="J13759" s="2"/>
    </row>
    <row r="13760" spans="10:10" ht="14.25" x14ac:dyDescent="0.2">
      <c r="J13760" s="2"/>
    </row>
    <row r="13761" spans="10:10" ht="14.25" x14ac:dyDescent="0.2">
      <c r="J13761" s="2"/>
    </row>
    <row r="13762" spans="10:10" ht="14.25" x14ac:dyDescent="0.2">
      <c r="J13762" s="2"/>
    </row>
    <row r="13763" spans="10:10" ht="14.25" x14ac:dyDescent="0.2">
      <c r="J13763" s="2"/>
    </row>
    <row r="13764" spans="10:10" ht="14.25" x14ac:dyDescent="0.2">
      <c r="J13764" s="2"/>
    </row>
    <row r="13765" spans="10:10" ht="14.25" x14ac:dyDescent="0.2">
      <c r="J13765" s="2"/>
    </row>
    <row r="13766" spans="10:10" ht="14.25" x14ac:dyDescent="0.2">
      <c r="J13766" s="2"/>
    </row>
    <row r="13767" spans="10:10" ht="14.25" x14ac:dyDescent="0.2">
      <c r="J13767" s="2"/>
    </row>
    <row r="13768" spans="10:10" ht="14.25" x14ac:dyDescent="0.2">
      <c r="J13768" s="2"/>
    </row>
    <row r="13769" spans="10:10" ht="14.25" x14ac:dyDescent="0.2">
      <c r="J13769" s="2"/>
    </row>
    <row r="13770" spans="10:10" ht="14.25" x14ac:dyDescent="0.2">
      <c r="J13770" s="2"/>
    </row>
    <row r="13771" spans="10:10" ht="14.25" x14ac:dyDescent="0.2">
      <c r="J13771" s="2"/>
    </row>
    <row r="13772" spans="10:10" ht="14.25" x14ac:dyDescent="0.2">
      <c r="J13772" s="2"/>
    </row>
    <row r="13773" spans="10:10" ht="14.25" x14ac:dyDescent="0.2">
      <c r="J13773" s="2"/>
    </row>
    <row r="13774" spans="10:10" ht="14.25" x14ac:dyDescent="0.2">
      <c r="J13774" s="2"/>
    </row>
    <row r="13775" spans="10:10" ht="14.25" x14ac:dyDescent="0.2">
      <c r="J13775" s="2"/>
    </row>
    <row r="13776" spans="10:10" ht="14.25" x14ac:dyDescent="0.2">
      <c r="J13776" s="2"/>
    </row>
    <row r="13777" spans="10:10" ht="14.25" x14ac:dyDescent="0.2">
      <c r="J13777" s="2"/>
    </row>
    <row r="13778" spans="10:10" ht="14.25" x14ac:dyDescent="0.2">
      <c r="J13778" s="2"/>
    </row>
    <row r="13779" spans="10:10" ht="14.25" x14ac:dyDescent="0.2">
      <c r="J13779" s="2"/>
    </row>
    <row r="13780" spans="10:10" ht="14.25" x14ac:dyDescent="0.2">
      <c r="J13780" s="2"/>
    </row>
    <row r="13781" spans="10:10" ht="14.25" x14ac:dyDescent="0.2">
      <c r="J13781" s="2"/>
    </row>
    <row r="13782" spans="10:10" ht="14.25" x14ac:dyDescent="0.2">
      <c r="J13782" s="2"/>
    </row>
    <row r="13783" spans="10:10" ht="14.25" x14ac:dyDescent="0.2">
      <c r="J13783" s="2"/>
    </row>
    <row r="13784" spans="10:10" ht="14.25" x14ac:dyDescent="0.2">
      <c r="J13784" s="2"/>
    </row>
    <row r="13785" spans="10:10" ht="14.25" x14ac:dyDescent="0.2">
      <c r="J13785" s="2"/>
    </row>
    <row r="13786" spans="10:10" ht="14.25" x14ac:dyDescent="0.2">
      <c r="J13786" s="2"/>
    </row>
    <row r="13787" spans="10:10" ht="14.25" x14ac:dyDescent="0.2">
      <c r="J13787" s="2"/>
    </row>
    <row r="13788" spans="10:10" ht="14.25" x14ac:dyDescent="0.2">
      <c r="J13788" s="2"/>
    </row>
    <row r="13789" spans="10:10" ht="14.25" x14ac:dyDescent="0.2">
      <c r="J13789" s="2"/>
    </row>
    <row r="13790" spans="10:10" ht="14.25" x14ac:dyDescent="0.2">
      <c r="J13790" s="2"/>
    </row>
    <row r="13791" spans="10:10" ht="14.25" x14ac:dyDescent="0.2">
      <c r="J13791" s="2"/>
    </row>
    <row r="13792" spans="10:10" ht="14.25" x14ac:dyDescent="0.2">
      <c r="J13792" s="2"/>
    </row>
    <row r="13793" spans="10:10" ht="14.25" x14ac:dyDescent="0.2">
      <c r="J13793" s="2"/>
    </row>
    <row r="13794" spans="10:10" ht="14.25" x14ac:dyDescent="0.2">
      <c r="J13794" s="2"/>
    </row>
    <row r="13795" spans="10:10" ht="14.25" x14ac:dyDescent="0.2">
      <c r="J13795" s="2"/>
    </row>
    <row r="13796" spans="10:10" ht="14.25" x14ac:dyDescent="0.2">
      <c r="J13796" s="2"/>
    </row>
    <row r="13797" spans="10:10" ht="14.25" x14ac:dyDescent="0.2">
      <c r="J13797" s="2"/>
    </row>
    <row r="13798" spans="10:10" ht="14.25" x14ac:dyDescent="0.2">
      <c r="J13798" s="2"/>
    </row>
    <row r="13799" spans="10:10" ht="14.25" x14ac:dyDescent="0.2">
      <c r="J13799" s="2"/>
    </row>
    <row r="13800" spans="10:10" ht="14.25" x14ac:dyDescent="0.2">
      <c r="J13800" s="2"/>
    </row>
    <row r="13801" spans="10:10" ht="14.25" x14ac:dyDescent="0.2">
      <c r="J13801" s="2"/>
    </row>
    <row r="13802" spans="10:10" ht="14.25" x14ac:dyDescent="0.2">
      <c r="J13802" s="2"/>
    </row>
    <row r="13803" spans="10:10" ht="14.25" x14ac:dyDescent="0.2">
      <c r="J13803" s="2"/>
    </row>
    <row r="13804" spans="10:10" ht="14.25" x14ac:dyDescent="0.2">
      <c r="J13804" s="2"/>
    </row>
    <row r="13805" spans="10:10" ht="14.25" x14ac:dyDescent="0.2">
      <c r="J13805" s="2"/>
    </row>
    <row r="13806" spans="10:10" ht="14.25" x14ac:dyDescent="0.2">
      <c r="J13806" s="2"/>
    </row>
    <row r="13807" spans="10:10" ht="14.25" x14ac:dyDescent="0.2">
      <c r="J13807" s="2"/>
    </row>
    <row r="13808" spans="10:10" ht="14.25" x14ac:dyDescent="0.2">
      <c r="J13808" s="2"/>
    </row>
    <row r="13809" spans="10:10" ht="14.25" x14ac:dyDescent="0.2">
      <c r="J13809" s="2"/>
    </row>
    <row r="13810" spans="10:10" ht="14.25" x14ac:dyDescent="0.2">
      <c r="J13810" s="2"/>
    </row>
    <row r="13811" spans="10:10" ht="14.25" x14ac:dyDescent="0.2">
      <c r="J13811" s="2"/>
    </row>
    <row r="13812" spans="10:10" ht="14.25" x14ac:dyDescent="0.2">
      <c r="J13812" s="2"/>
    </row>
    <row r="13813" spans="10:10" ht="14.25" x14ac:dyDescent="0.2">
      <c r="J13813" s="2"/>
    </row>
    <row r="13814" spans="10:10" ht="14.25" x14ac:dyDescent="0.2">
      <c r="J13814" s="2"/>
    </row>
    <row r="13815" spans="10:10" ht="14.25" x14ac:dyDescent="0.2">
      <c r="J13815" s="2"/>
    </row>
    <row r="13816" spans="10:10" ht="14.25" x14ac:dyDescent="0.2">
      <c r="J13816" s="2"/>
    </row>
    <row r="13817" spans="10:10" ht="14.25" x14ac:dyDescent="0.2">
      <c r="J13817" s="2"/>
    </row>
    <row r="13818" spans="10:10" ht="14.25" x14ac:dyDescent="0.2">
      <c r="J13818" s="2"/>
    </row>
    <row r="13819" spans="10:10" ht="14.25" x14ac:dyDescent="0.2">
      <c r="J13819" s="2"/>
    </row>
    <row r="13820" spans="10:10" ht="14.25" x14ac:dyDescent="0.2">
      <c r="J13820" s="2"/>
    </row>
    <row r="13821" spans="10:10" ht="14.25" x14ac:dyDescent="0.2">
      <c r="J13821" s="2"/>
    </row>
    <row r="13822" spans="10:10" ht="14.25" x14ac:dyDescent="0.2">
      <c r="J13822" s="2"/>
    </row>
    <row r="13823" spans="10:10" ht="14.25" x14ac:dyDescent="0.2">
      <c r="J13823" s="2"/>
    </row>
    <row r="13824" spans="10:10" ht="14.25" x14ac:dyDescent="0.2">
      <c r="J13824" s="2"/>
    </row>
    <row r="13825" spans="10:10" ht="14.25" x14ac:dyDescent="0.2">
      <c r="J13825" s="2"/>
    </row>
    <row r="13826" spans="10:10" ht="14.25" x14ac:dyDescent="0.2">
      <c r="J13826" s="2"/>
    </row>
    <row r="13827" spans="10:10" ht="14.25" x14ac:dyDescent="0.2">
      <c r="J13827" s="2"/>
    </row>
    <row r="13828" spans="10:10" ht="14.25" x14ac:dyDescent="0.2">
      <c r="J13828" s="2"/>
    </row>
    <row r="13829" spans="10:10" ht="14.25" x14ac:dyDescent="0.2">
      <c r="J13829" s="2"/>
    </row>
    <row r="13830" spans="10:10" ht="14.25" x14ac:dyDescent="0.2">
      <c r="J13830" s="2"/>
    </row>
    <row r="13831" spans="10:10" ht="14.25" x14ac:dyDescent="0.2">
      <c r="J13831" s="2"/>
    </row>
    <row r="13832" spans="10:10" ht="14.25" x14ac:dyDescent="0.2">
      <c r="J13832" s="2"/>
    </row>
    <row r="13833" spans="10:10" ht="14.25" x14ac:dyDescent="0.2">
      <c r="J13833" s="2"/>
    </row>
    <row r="13834" spans="10:10" ht="14.25" x14ac:dyDescent="0.2">
      <c r="J13834" s="2"/>
    </row>
    <row r="13835" spans="10:10" ht="14.25" x14ac:dyDescent="0.2">
      <c r="J13835" s="2"/>
    </row>
    <row r="13836" spans="10:10" ht="14.25" x14ac:dyDescent="0.2">
      <c r="J13836" s="2"/>
    </row>
    <row r="13837" spans="10:10" ht="14.25" x14ac:dyDescent="0.2">
      <c r="J13837" s="2"/>
    </row>
    <row r="13838" spans="10:10" ht="14.25" x14ac:dyDescent="0.2">
      <c r="J13838" s="2"/>
    </row>
    <row r="13839" spans="10:10" ht="14.25" x14ac:dyDescent="0.2">
      <c r="J13839" s="2"/>
    </row>
    <row r="13840" spans="10:10" ht="14.25" x14ac:dyDescent="0.2">
      <c r="J13840" s="2"/>
    </row>
    <row r="13841" spans="10:10" ht="14.25" x14ac:dyDescent="0.2">
      <c r="J13841" s="2"/>
    </row>
    <row r="13842" spans="10:10" ht="14.25" x14ac:dyDescent="0.2">
      <c r="J13842" s="2"/>
    </row>
    <row r="13843" spans="10:10" ht="14.25" x14ac:dyDescent="0.2">
      <c r="J13843" s="2"/>
    </row>
    <row r="13844" spans="10:10" ht="14.25" x14ac:dyDescent="0.2">
      <c r="J13844" s="2"/>
    </row>
    <row r="13845" spans="10:10" ht="14.25" x14ac:dyDescent="0.2">
      <c r="J13845" s="2"/>
    </row>
    <row r="13846" spans="10:10" ht="14.25" x14ac:dyDescent="0.2">
      <c r="J13846" s="2"/>
    </row>
    <row r="13847" spans="10:10" ht="14.25" x14ac:dyDescent="0.2">
      <c r="J13847" s="2"/>
    </row>
    <row r="13848" spans="10:10" ht="14.25" x14ac:dyDescent="0.2">
      <c r="J13848" s="2"/>
    </row>
    <row r="13849" spans="10:10" ht="14.25" x14ac:dyDescent="0.2">
      <c r="J13849" s="2"/>
    </row>
    <row r="13850" spans="10:10" ht="14.25" x14ac:dyDescent="0.2">
      <c r="J13850" s="2"/>
    </row>
    <row r="13851" spans="10:10" ht="14.25" x14ac:dyDescent="0.2">
      <c r="J13851" s="2"/>
    </row>
    <row r="13852" spans="10:10" ht="14.25" x14ac:dyDescent="0.2">
      <c r="J13852" s="2"/>
    </row>
    <row r="13853" spans="10:10" ht="14.25" x14ac:dyDescent="0.2">
      <c r="J13853" s="2"/>
    </row>
    <row r="13854" spans="10:10" ht="14.25" x14ac:dyDescent="0.2">
      <c r="J13854" s="2"/>
    </row>
    <row r="13855" spans="10:10" ht="14.25" x14ac:dyDescent="0.2">
      <c r="J13855" s="2"/>
    </row>
    <row r="13856" spans="10:10" ht="14.25" x14ac:dyDescent="0.2">
      <c r="J13856" s="2"/>
    </row>
    <row r="13857" spans="10:10" ht="14.25" x14ac:dyDescent="0.2">
      <c r="J13857" s="2"/>
    </row>
    <row r="13858" spans="10:10" ht="14.25" x14ac:dyDescent="0.2">
      <c r="J13858" s="2"/>
    </row>
    <row r="13859" spans="10:10" ht="14.25" x14ac:dyDescent="0.2">
      <c r="J13859" s="2"/>
    </row>
    <row r="13860" spans="10:10" ht="14.25" x14ac:dyDescent="0.2">
      <c r="J13860" s="2"/>
    </row>
    <row r="13861" spans="10:10" ht="14.25" x14ac:dyDescent="0.2">
      <c r="J13861" s="2"/>
    </row>
    <row r="13862" spans="10:10" ht="14.25" x14ac:dyDescent="0.2">
      <c r="J13862" s="2"/>
    </row>
    <row r="13863" spans="10:10" ht="14.25" x14ac:dyDescent="0.2">
      <c r="J13863" s="2"/>
    </row>
    <row r="13864" spans="10:10" ht="14.25" x14ac:dyDescent="0.2">
      <c r="J13864" s="2"/>
    </row>
    <row r="13865" spans="10:10" ht="14.25" x14ac:dyDescent="0.2">
      <c r="J13865" s="2"/>
    </row>
    <row r="13866" spans="10:10" ht="14.25" x14ac:dyDescent="0.2">
      <c r="J13866" s="2"/>
    </row>
    <row r="13867" spans="10:10" ht="14.25" x14ac:dyDescent="0.2">
      <c r="J13867" s="2"/>
    </row>
    <row r="13868" spans="10:10" ht="14.25" x14ac:dyDescent="0.2">
      <c r="J13868" s="2"/>
    </row>
    <row r="13869" spans="10:10" ht="14.25" x14ac:dyDescent="0.2">
      <c r="J13869" s="2"/>
    </row>
    <row r="13870" spans="10:10" ht="14.25" x14ac:dyDescent="0.2">
      <c r="J13870" s="2"/>
    </row>
    <row r="13871" spans="10:10" ht="14.25" x14ac:dyDescent="0.2">
      <c r="J13871" s="2"/>
    </row>
    <row r="13872" spans="10:10" ht="14.25" x14ac:dyDescent="0.2">
      <c r="J13872" s="2"/>
    </row>
    <row r="13873" spans="10:10" ht="14.25" x14ac:dyDescent="0.2">
      <c r="J13873" s="2"/>
    </row>
    <row r="13874" spans="10:10" ht="14.25" x14ac:dyDescent="0.2">
      <c r="J13874" s="2"/>
    </row>
    <row r="13875" spans="10:10" ht="14.25" x14ac:dyDescent="0.2">
      <c r="J13875" s="2"/>
    </row>
    <row r="13876" spans="10:10" ht="14.25" x14ac:dyDescent="0.2">
      <c r="J13876" s="2"/>
    </row>
    <row r="13877" spans="10:10" ht="14.25" x14ac:dyDescent="0.2">
      <c r="J13877" s="2"/>
    </row>
    <row r="13878" spans="10:10" ht="14.25" x14ac:dyDescent="0.2">
      <c r="J13878" s="2"/>
    </row>
    <row r="13879" spans="10:10" ht="14.25" x14ac:dyDescent="0.2">
      <c r="J13879" s="2"/>
    </row>
    <row r="13880" spans="10:10" ht="14.25" x14ac:dyDescent="0.2">
      <c r="J13880" s="2"/>
    </row>
    <row r="13881" spans="10:10" ht="14.25" x14ac:dyDescent="0.2">
      <c r="J13881" s="2"/>
    </row>
    <row r="13882" spans="10:10" ht="14.25" x14ac:dyDescent="0.2">
      <c r="J13882" s="2"/>
    </row>
    <row r="13883" spans="10:10" ht="14.25" x14ac:dyDescent="0.2">
      <c r="J13883" s="2"/>
    </row>
    <row r="13884" spans="10:10" ht="14.25" x14ac:dyDescent="0.2">
      <c r="J13884" s="2"/>
    </row>
    <row r="13885" spans="10:10" ht="14.25" x14ac:dyDescent="0.2">
      <c r="J13885" s="2"/>
    </row>
    <row r="13886" spans="10:10" ht="14.25" x14ac:dyDescent="0.2">
      <c r="J13886" s="2"/>
    </row>
    <row r="13887" spans="10:10" ht="14.25" x14ac:dyDescent="0.2">
      <c r="J13887" s="2"/>
    </row>
    <row r="13888" spans="10:10" ht="14.25" x14ac:dyDescent="0.2">
      <c r="J13888" s="2"/>
    </row>
    <row r="13889" spans="10:10" ht="14.25" x14ac:dyDescent="0.2">
      <c r="J13889" s="2"/>
    </row>
    <row r="13890" spans="10:10" ht="14.25" x14ac:dyDescent="0.2">
      <c r="J13890" s="2"/>
    </row>
    <row r="13891" spans="10:10" ht="14.25" x14ac:dyDescent="0.2">
      <c r="J13891" s="2"/>
    </row>
    <row r="13892" spans="10:10" ht="14.25" x14ac:dyDescent="0.2">
      <c r="J13892" s="2"/>
    </row>
    <row r="13893" spans="10:10" ht="14.25" x14ac:dyDescent="0.2">
      <c r="J13893" s="2"/>
    </row>
    <row r="13894" spans="10:10" ht="14.25" x14ac:dyDescent="0.2">
      <c r="J13894" s="2"/>
    </row>
    <row r="13895" spans="10:10" ht="14.25" x14ac:dyDescent="0.2">
      <c r="J13895" s="2"/>
    </row>
    <row r="13896" spans="10:10" ht="14.25" x14ac:dyDescent="0.2">
      <c r="J13896" s="2"/>
    </row>
    <row r="13897" spans="10:10" ht="14.25" x14ac:dyDescent="0.2">
      <c r="J13897" s="2"/>
    </row>
    <row r="13898" spans="10:10" ht="14.25" x14ac:dyDescent="0.2">
      <c r="J13898" s="2"/>
    </row>
    <row r="13899" spans="10:10" ht="14.25" x14ac:dyDescent="0.2">
      <c r="J13899" s="2"/>
    </row>
    <row r="13900" spans="10:10" ht="14.25" x14ac:dyDescent="0.2">
      <c r="J13900" s="2"/>
    </row>
    <row r="13901" spans="10:10" ht="14.25" x14ac:dyDescent="0.2">
      <c r="J13901" s="2"/>
    </row>
    <row r="13902" spans="10:10" ht="14.25" x14ac:dyDescent="0.2">
      <c r="J13902" s="2"/>
    </row>
    <row r="13903" spans="10:10" ht="14.25" x14ac:dyDescent="0.2">
      <c r="J13903" s="2"/>
    </row>
    <row r="13904" spans="10:10" ht="14.25" x14ac:dyDescent="0.2">
      <c r="J13904" s="2"/>
    </row>
    <row r="13905" spans="10:10" ht="14.25" x14ac:dyDescent="0.2">
      <c r="J13905" s="2"/>
    </row>
    <row r="13906" spans="10:10" ht="14.25" x14ac:dyDescent="0.2">
      <c r="J13906" s="2"/>
    </row>
    <row r="13907" spans="10:10" ht="14.25" x14ac:dyDescent="0.2">
      <c r="J13907" s="2"/>
    </row>
    <row r="13908" spans="10:10" ht="14.25" x14ac:dyDescent="0.2">
      <c r="J13908" s="2"/>
    </row>
    <row r="13909" spans="10:10" ht="14.25" x14ac:dyDescent="0.2">
      <c r="J13909" s="2"/>
    </row>
    <row r="13910" spans="10:10" ht="14.25" x14ac:dyDescent="0.2">
      <c r="J13910" s="2"/>
    </row>
    <row r="13911" spans="10:10" ht="14.25" x14ac:dyDescent="0.2">
      <c r="J13911" s="2"/>
    </row>
    <row r="13912" spans="10:10" ht="14.25" x14ac:dyDescent="0.2">
      <c r="J13912" s="2"/>
    </row>
    <row r="13913" spans="10:10" ht="14.25" x14ac:dyDescent="0.2">
      <c r="J13913" s="2"/>
    </row>
    <row r="13914" spans="10:10" ht="14.25" x14ac:dyDescent="0.2">
      <c r="J13914" s="2"/>
    </row>
    <row r="13915" spans="10:10" ht="14.25" x14ac:dyDescent="0.2">
      <c r="J13915" s="2"/>
    </row>
    <row r="13916" spans="10:10" ht="14.25" x14ac:dyDescent="0.2">
      <c r="J13916" s="2"/>
    </row>
    <row r="13917" spans="10:10" ht="14.25" x14ac:dyDescent="0.2">
      <c r="J13917" s="2"/>
    </row>
    <row r="13918" spans="10:10" ht="14.25" x14ac:dyDescent="0.2">
      <c r="J13918" s="2"/>
    </row>
    <row r="13919" spans="10:10" ht="14.25" x14ac:dyDescent="0.2">
      <c r="J13919" s="2"/>
    </row>
    <row r="13920" spans="10:10" ht="14.25" x14ac:dyDescent="0.2">
      <c r="J13920" s="2"/>
    </row>
    <row r="13921" spans="10:10" ht="14.25" x14ac:dyDescent="0.2">
      <c r="J13921" s="2"/>
    </row>
    <row r="13922" spans="10:10" ht="14.25" x14ac:dyDescent="0.2">
      <c r="J13922" s="2"/>
    </row>
    <row r="13923" spans="10:10" ht="14.25" x14ac:dyDescent="0.2">
      <c r="J13923" s="2"/>
    </row>
    <row r="13924" spans="10:10" ht="14.25" x14ac:dyDescent="0.2">
      <c r="J13924" s="2"/>
    </row>
    <row r="13925" spans="10:10" ht="14.25" x14ac:dyDescent="0.2">
      <c r="J13925" s="2"/>
    </row>
    <row r="13926" spans="10:10" ht="14.25" x14ac:dyDescent="0.2">
      <c r="J13926" s="2"/>
    </row>
    <row r="13927" spans="10:10" ht="14.25" x14ac:dyDescent="0.2">
      <c r="J13927" s="2"/>
    </row>
    <row r="13928" spans="10:10" ht="14.25" x14ac:dyDescent="0.2">
      <c r="J13928" s="2"/>
    </row>
    <row r="13929" spans="10:10" ht="14.25" x14ac:dyDescent="0.2">
      <c r="J13929" s="2"/>
    </row>
    <row r="13930" spans="10:10" ht="14.25" x14ac:dyDescent="0.2">
      <c r="J13930" s="2"/>
    </row>
    <row r="13931" spans="10:10" ht="14.25" x14ac:dyDescent="0.2">
      <c r="J13931" s="2"/>
    </row>
    <row r="13932" spans="10:10" ht="14.25" x14ac:dyDescent="0.2">
      <c r="J13932" s="2"/>
    </row>
    <row r="13933" spans="10:10" ht="14.25" x14ac:dyDescent="0.2">
      <c r="J13933" s="2"/>
    </row>
    <row r="13934" spans="10:10" ht="14.25" x14ac:dyDescent="0.2">
      <c r="J13934" s="2"/>
    </row>
    <row r="13935" spans="10:10" ht="14.25" x14ac:dyDescent="0.2">
      <c r="J13935" s="2"/>
    </row>
    <row r="13936" spans="10:10" ht="14.25" x14ac:dyDescent="0.2">
      <c r="J13936" s="2"/>
    </row>
    <row r="13937" spans="10:10" ht="14.25" x14ac:dyDescent="0.2">
      <c r="J13937" s="2"/>
    </row>
    <row r="13938" spans="10:10" ht="14.25" x14ac:dyDescent="0.2">
      <c r="J13938" s="2"/>
    </row>
    <row r="13939" spans="10:10" ht="14.25" x14ac:dyDescent="0.2">
      <c r="J13939" s="2"/>
    </row>
    <row r="13940" spans="10:10" ht="14.25" x14ac:dyDescent="0.2">
      <c r="J13940" s="2"/>
    </row>
    <row r="13941" spans="10:10" ht="14.25" x14ac:dyDescent="0.2">
      <c r="J13941" s="2"/>
    </row>
    <row r="13942" spans="10:10" ht="14.25" x14ac:dyDescent="0.2">
      <c r="J13942" s="2"/>
    </row>
    <row r="13943" spans="10:10" ht="14.25" x14ac:dyDescent="0.2">
      <c r="J13943" s="2"/>
    </row>
    <row r="13944" spans="10:10" ht="14.25" x14ac:dyDescent="0.2">
      <c r="J13944" s="2"/>
    </row>
    <row r="13945" spans="10:10" ht="14.25" x14ac:dyDescent="0.2">
      <c r="J13945" s="2"/>
    </row>
    <row r="13946" spans="10:10" ht="14.25" x14ac:dyDescent="0.2">
      <c r="J13946" s="2"/>
    </row>
    <row r="13947" spans="10:10" ht="14.25" x14ac:dyDescent="0.2">
      <c r="J13947" s="2"/>
    </row>
    <row r="13948" spans="10:10" ht="14.25" x14ac:dyDescent="0.2">
      <c r="J13948" s="2"/>
    </row>
    <row r="13949" spans="10:10" ht="14.25" x14ac:dyDescent="0.2">
      <c r="J13949" s="2"/>
    </row>
    <row r="13950" spans="10:10" ht="14.25" x14ac:dyDescent="0.2">
      <c r="J13950" s="2"/>
    </row>
    <row r="13951" spans="10:10" ht="14.25" x14ac:dyDescent="0.2">
      <c r="J13951" s="2"/>
    </row>
    <row r="13952" spans="10:10" ht="14.25" x14ac:dyDescent="0.2">
      <c r="J13952" s="2"/>
    </row>
    <row r="13953" spans="10:10" ht="14.25" x14ac:dyDescent="0.2">
      <c r="J13953" s="2"/>
    </row>
    <row r="13954" spans="10:10" ht="14.25" x14ac:dyDescent="0.2">
      <c r="J13954" s="2"/>
    </row>
    <row r="13955" spans="10:10" ht="14.25" x14ac:dyDescent="0.2">
      <c r="J13955" s="2"/>
    </row>
    <row r="13956" spans="10:10" ht="14.25" x14ac:dyDescent="0.2">
      <c r="J13956" s="2"/>
    </row>
    <row r="13957" spans="10:10" ht="14.25" x14ac:dyDescent="0.2">
      <c r="J13957" s="2"/>
    </row>
    <row r="13958" spans="10:10" ht="14.25" x14ac:dyDescent="0.2">
      <c r="J13958" s="2"/>
    </row>
    <row r="13959" spans="10:10" ht="14.25" x14ac:dyDescent="0.2">
      <c r="J13959" s="2"/>
    </row>
    <row r="13960" spans="10:10" ht="14.25" x14ac:dyDescent="0.2">
      <c r="J13960" s="2"/>
    </row>
    <row r="13961" spans="10:10" ht="14.25" x14ac:dyDescent="0.2">
      <c r="J13961" s="2"/>
    </row>
    <row r="13962" spans="10:10" ht="14.25" x14ac:dyDescent="0.2">
      <c r="J13962" s="2"/>
    </row>
    <row r="13963" spans="10:10" ht="14.25" x14ac:dyDescent="0.2">
      <c r="J13963" s="2"/>
    </row>
    <row r="13964" spans="10:10" ht="14.25" x14ac:dyDescent="0.2">
      <c r="J13964" s="2"/>
    </row>
    <row r="13965" spans="10:10" ht="14.25" x14ac:dyDescent="0.2">
      <c r="J13965" s="2"/>
    </row>
    <row r="13966" spans="10:10" ht="14.25" x14ac:dyDescent="0.2">
      <c r="J13966" s="2"/>
    </row>
    <row r="13967" spans="10:10" ht="14.25" x14ac:dyDescent="0.2">
      <c r="J13967" s="2"/>
    </row>
    <row r="13968" spans="10:10" ht="14.25" x14ac:dyDescent="0.2">
      <c r="J13968" s="2"/>
    </row>
    <row r="13969" spans="10:10" ht="14.25" x14ac:dyDescent="0.2">
      <c r="J13969" s="2"/>
    </row>
    <row r="13970" spans="10:10" ht="14.25" x14ac:dyDescent="0.2">
      <c r="J13970" s="2"/>
    </row>
    <row r="13971" spans="10:10" ht="14.25" x14ac:dyDescent="0.2">
      <c r="J13971" s="2"/>
    </row>
    <row r="13972" spans="10:10" ht="14.25" x14ac:dyDescent="0.2">
      <c r="J13972" s="2"/>
    </row>
    <row r="13973" spans="10:10" ht="14.25" x14ac:dyDescent="0.2">
      <c r="J13973" s="2"/>
    </row>
    <row r="13974" spans="10:10" ht="14.25" x14ac:dyDescent="0.2">
      <c r="J13974" s="2"/>
    </row>
    <row r="13975" spans="10:10" ht="14.25" x14ac:dyDescent="0.2">
      <c r="J13975" s="2"/>
    </row>
    <row r="13976" spans="10:10" ht="14.25" x14ac:dyDescent="0.2">
      <c r="J13976" s="2"/>
    </row>
    <row r="13977" spans="10:10" ht="14.25" x14ac:dyDescent="0.2">
      <c r="J13977" s="2"/>
    </row>
    <row r="13978" spans="10:10" ht="14.25" x14ac:dyDescent="0.2">
      <c r="J13978" s="2"/>
    </row>
    <row r="13979" spans="10:10" ht="14.25" x14ac:dyDescent="0.2">
      <c r="J13979" s="2"/>
    </row>
    <row r="13980" spans="10:10" ht="14.25" x14ac:dyDescent="0.2">
      <c r="J13980" s="2"/>
    </row>
    <row r="13981" spans="10:10" ht="14.25" x14ac:dyDescent="0.2">
      <c r="J13981" s="2"/>
    </row>
    <row r="13982" spans="10:10" ht="14.25" x14ac:dyDescent="0.2">
      <c r="J13982" s="2"/>
    </row>
    <row r="13983" spans="10:10" ht="14.25" x14ac:dyDescent="0.2">
      <c r="J13983" s="2"/>
    </row>
    <row r="13984" spans="10:10" ht="14.25" x14ac:dyDescent="0.2">
      <c r="J13984" s="2"/>
    </row>
    <row r="13985" spans="10:10" ht="14.25" x14ac:dyDescent="0.2">
      <c r="J13985" s="2"/>
    </row>
    <row r="13986" spans="10:10" ht="14.25" x14ac:dyDescent="0.2">
      <c r="J13986" s="2"/>
    </row>
    <row r="13987" spans="10:10" ht="14.25" x14ac:dyDescent="0.2">
      <c r="J13987" s="2"/>
    </row>
    <row r="13988" spans="10:10" ht="14.25" x14ac:dyDescent="0.2">
      <c r="J13988" s="2"/>
    </row>
    <row r="13989" spans="10:10" ht="14.25" x14ac:dyDescent="0.2">
      <c r="J13989" s="2"/>
    </row>
    <row r="13990" spans="10:10" ht="14.25" x14ac:dyDescent="0.2">
      <c r="J13990" s="2"/>
    </row>
    <row r="13991" spans="10:10" ht="14.25" x14ac:dyDescent="0.2">
      <c r="J13991" s="2"/>
    </row>
    <row r="13992" spans="10:10" ht="14.25" x14ac:dyDescent="0.2">
      <c r="J13992" s="2"/>
    </row>
    <row r="13993" spans="10:10" ht="14.25" x14ac:dyDescent="0.2">
      <c r="J13993" s="2"/>
    </row>
    <row r="13994" spans="10:10" ht="14.25" x14ac:dyDescent="0.2">
      <c r="J13994" s="2"/>
    </row>
    <row r="13995" spans="10:10" ht="14.25" x14ac:dyDescent="0.2">
      <c r="J13995" s="2"/>
    </row>
    <row r="13996" spans="10:10" ht="14.25" x14ac:dyDescent="0.2">
      <c r="J13996" s="2"/>
    </row>
    <row r="13997" spans="10:10" ht="14.25" x14ac:dyDescent="0.2">
      <c r="J13997" s="2"/>
    </row>
    <row r="13998" spans="10:10" ht="14.25" x14ac:dyDescent="0.2">
      <c r="J13998" s="2"/>
    </row>
    <row r="13999" spans="10:10" ht="14.25" x14ac:dyDescent="0.2">
      <c r="J13999" s="2"/>
    </row>
    <row r="14000" spans="10:10" ht="14.25" x14ac:dyDescent="0.2">
      <c r="J14000" s="2"/>
    </row>
    <row r="14001" spans="10:10" ht="14.25" x14ac:dyDescent="0.2">
      <c r="J14001" s="2"/>
    </row>
    <row r="14002" spans="10:10" ht="14.25" x14ac:dyDescent="0.2">
      <c r="J14002" s="2"/>
    </row>
    <row r="14003" spans="10:10" ht="14.25" x14ac:dyDescent="0.2">
      <c r="J14003" s="2"/>
    </row>
    <row r="14004" spans="10:10" ht="14.25" x14ac:dyDescent="0.2">
      <c r="J14004" s="2"/>
    </row>
    <row r="14005" spans="10:10" ht="14.25" x14ac:dyDescent="0.2">
      <c r="J14005" s="2"/>
    </row>
    <row r="14006" spans="10:10" ht="14.25" x14ac:dyDescent="0.2">
      <c r="J14006" s="2"/>
    </row>
    <row r="14007" spans="10:10" ht="14.25" x14ac:dyDescent="0.2">
      <c r="J14007" s="2"/>
    </row>
    <row r="14008" spans="10:10" ht="14.25" x14ac:dyDescent="0.2">
      <c r="J14008" s="2"/>
    </row>
    <row r="14009" spans="10:10" ht="14.25" x14ac:dyDescent="0.2">
      <c r="J14009" s="2"/>
    </row>
    <row r="14010" spans="10:10" ht="14.25" x14ac:dyDescent="0.2">
      <c r="J14010" s="2"/>
    </row>
    <row r="14011" spans="10:10" ht="14.25" x14ac:dyDescent="0.2">
      <c r="J14011" s="2"/>
    </row>
    <row r="14012" spans="10:10" ht="14.25" x14ac:dyDescent="0.2">
      <c r="J14012" s="2"/>
    </row>
    <row r="14013" spans="10:10" ht="14.25" x14ac:dyDescent="0.2">
      <c r="J14013" s="2"/>
    </row>
    <row r="14014" spans="10:10" ht="14.25" x14ac:dyDescent="0.2">
      <c r="J14014" s="2"/>
    </row>
    <row r="14015" spans="10:10" ht="14.25" x14ac:dyDescent="0.2">
      <c r="J14015" s="2"/>
    </row>
    <row r="14016" spans="10:10" ht="14.25" x14ac:dyDescent="0.2">
      <c r="J14016" s="2"/>
    </row>
    <row r="14017" spans="10:10" ht="14.25" x14ac:dyDescent="0.2">
      <c r="J14017" s="2"/>
    </row>
    <row r="14018" spans="10:10" ht="14.25" x14ac:dyDescent="0.2">
      <c r="J14018" s="2"/>
    </row>
    <row r="14019" spans="10:10" ht="14.25" x14ac:dyDescent="0.2">
      <c r="J14019" s="2"/>
    </row>
    <row r="14020" spans="10:10" ht="14.25" x14ac:dyDescent="0.2">
      <c r="J14020" s="2"/>
    </row>
    <row r="14021" spans="10:10" ht="14.25" x14ac:dyDescent="0.2">
      <c r="J14021" s="2"/>
    </row>
    <row r="14022" spans="10:10" ht="14.25" x14ac:dyDescent="0.2">
      <c r="J14022" s="2"/>
    </row>
    <row r="14023" spans="10:10" ht="14.25" x14ac:dyDescent="0.2">
      <c r="J14023" s="2"/>
    </row>
    <row r="14024" spans="10:10" ht="14.25" x14ac:dyDescent="0.2">
      <c r="J14024" s="2"/>
    </row>
    <row r="14025" spans="10:10" ht="14.25" x14ac:dyDescent="0.2">
      <c r="J14025" s="2"/>
    </row>
    <row r="14026" spans="10:10" ht="14.25" x14ac:dyDescent="0.2">
      <c r="J14026" s="2"/>
    </row>
    <row r="14027" spans="10:10" ht="14.25" x14ac:dyDescent="0.2">
      <c r="J14027" s="2"/>
    </row>
    <row r="14028" spans="10:10" ht="14.25" x14ac:dyDescent="0.2">
      <c r="J14028" s="2"/>
    </row>
    <row r="14029" spans="10:10" ht="14.25" x14ac:dyDescent="0.2">
      <c r="J14029" s="2"/>
    </row>
    <row r="14030" spans="10:10" ht="14.25" x14ac:dyDescent="0.2">
      <c r="J14030" s="2"/>
    </row>
    <row r="14031" spans="10:10" ht="14.25" x14ac:dyDescent="0.2">
      <c r="J14031" s="2"/>
    </row>
    <row r="14032" spans="10:10" ht="14.25" x14ac:dyDescent="0.2">
      <c r="J14032" s="2"/>
    </row>
    <row r="14033" spans="10:10" ht="14.25" x14ac:dyDescent="0.2">
      <c r="J14033" s="2"/>
    </row>
    <row r="14034" spans="10:10" ht="14.25" x14ac:dyDescent="0.2">
      <c r="J14034" s="2"/>
    </row>
    <row r="14035" spans="10:10" ht="14.25" x14ac:dyDescent="0.2">
      <c r="J14035" s="2"/>
    </row>
    <row r="14036" spans="10:10" ht="14.25" x14ac:dyDescent="0.2">
      <c r="J14036" s="2"/>
    </row>
    <row r="14037" spans="10:10" ht="14.25" x14ac:dyDescent="0.2">
      <c r="J14037" s="2"/>
    </row>
    <row r="14038" spans="10:10" ht="14.25" x14ac:dyDescent="0.2">
      <c r="J14038" s="2"/>
    </row>
    <row r="14039" spans="10:10" ht="14.25" x14ac:dyDescent="0.2">
      <c r="J14039" s="2"/>
    </row>
    <row r="14040" spans="10:10" ht="14.25" x14ac:dyDescent="0.2">
      <c r="J14040" s="2"/>
    </row>
    <row r="14041" spans="10:10" ht="14.25" x14ac:dyDescent="0.2">
      <c r="J14041" s="2"/>
    </row>
    <row r="14042" spans="10:10" ht="14.25" x14ac:dyDescent="0.2">
      <c r="J14042" s="2"/>
    </row>
    <row r="14043" spans="10:10" ht="14.25" x14ac:dyDescent="0.2">
      <c r="J14043" s="2"/>
    </row>
    <row r="14044" spans="10:10" ht="14.25" x14ac:dyDescent="0.2">
      <c r="J14044" s="2"/>
    </row>
    <row r="14045" spans="10:10" ht="14.25" x14ac:dyDescent="0.2">
      <c r="J14045" s="2"/>
    </row>
    <row r="14046" spans="10:10" ht="14.25" x14ac:dyDescent="0.2">
      <c r="J14046" s="2"/>
    </row>
    <row r="14047" spans="10:10" ht="14.25" x14ac:dyDescent="0.2">
      <c r="J14047" s="2"/>
    </row>
    <row r="14048" spans="10:10" ht="14.25" x14ac:dyDescent="0.2">
      <c r="J14048" s="2"/>
    </row>
    <row r="14049" spans="10:10" ht="14.25" x14ac:dyDescent="0.2">
      <c r="J14049" s="2"/>
    </row>
    <row r="14050" spans="10:10" ht="14.25" x14ac:dyDescent="0.2">
      <c r="J14050" s="2"/>
    </row>
    <row r="14051" spans="10:10" ht="14.25" x14ac:dyDescent="0.2">
      <c r="J14051" s="2"/>
    </row>
    <row r="14052" spans="10:10" ht="14.25" x14ac:dyDescent="0.2">
      <c r="J14052" s="2"/>
    </row>
    <row r="14053" spans="10:10" ht="14.25" x14ac:dyDescent="0.2">
      <c r="J14053" s="2"/>
    </row>
    <row r="14054" spans="10:10" ht="14.25" x14ac:dyDescent="0.2">
      <c r="J14054" s="2"/>
    </row>
    <row r="14055" spans="10:10" ht="14.25" x14ac:dyDescent="0.2">
      <c r="J14055" s="2"/>
    </row>
    <row r="14056" spans="10:10" ht="14.25" x14ac:dyDescent="0.2">
      <c r="J14056" s="2"/>
    </row>
    <row r="14057" spans="10:10" ht="14.25" x14ac:dyDescent="0.2">
      <c r="J14057" s="2"/>
    </row>
    <row r="14058" spans="10:10" ht="14.25" x14ac:dyDescent="0.2">
      <c r="J14058" s="2"/>
    </row>
    <row r="14059" spans="10:10" ht="14.25" x14ac:dyDescent="0.2">
      <c r="J14059" s="2"/>
    </row>
    <row r="14060" spans="10:10" ht="14.25" x14ac:dyDescent="0.2">
      <c r="J14060" s="2"/>
    </row>
    <row r="14061" spans="10:10" ht="14.25" x14ac:dyDescent="0.2">
      <c r="J14061" s="2"/>
    </row>
    <row r="14062" spans="10:10" ht="14.25" x14ac:dyDescent="0.2">
      <c r="J14062" s="2"/>
    </row>
    <row r="14063" spans="10:10" ht="14.25" x14ac:dyDescent="0.2">
      <c r="J14063" s="2"/>
    </row>
    <row r="14064" spans="10:10" ht="14.25" x14ac:dyDescent="0.2">
      <c r="J14064" s="2"/>
    </row>
    <row r="14065" spans="10:10" ht="14.25" x14ac:dyDescent="0.2">
      <c r="J14065" s="2"/>
    </row>
    <row r="14066" spans="10:10" ht="14.25" x14ac:dyDescent="0.2">
      <c r="J14066" s="2"/>
    </row>
    <row r="14067" spans="10:10" ht="14.25" x14ac:dyDescent="0.2">
      <c r="J14067" s="2"/>
    </row>
    <row r="14068" spans="10:10" ht="14.25" x14ac:dyDescent="0.2">
      <c r="J14068" s="2"/>
    </row>
    <row r="14069" spans="10:10" ht="14.25" x14ac:dyDescent="0.2">
      <c r="J14069" s="2"/>
    </row>
    <row r="14070" spans="10:10" ht="14.25" x14ac:dyDescent="0.2">
      <c r="J14070" s="2"/>
    </row>
    <row r="14071" spans="10:10" ht="14.25" x14ac:dyDescent="0.2">
      <c r="J14071" s="2"/>
    </row>
    <row r="14072" spans="10:10" ht="14.25" x14ac:dyDescent="0.2">
      <c r="J14072" s="2"/>
    </row>
    <row r="14073" spans="10:10" ht="14.25" x14ac:dyDescent="0.2">
      <c r="J14073" s="2"/>
    </row>
    <row r="14074" spans="10:10" ht="14.25" x14ac:dyDescent="0.2">
      <c r="J14074" s="2"/>
    </row>
    <row r="14075" spans="10:10" ht="14.25" x14ac:dyDescent="0.2">
      <c r="J14075" s="2"/>
    </row>
    <row r="14076" spans="10:10" ht="14.25" x14ac:dyDescent="0.2">
      <c r="J14076" s="2"/>
    </row>
    <row r="14077" spans="10:10" ht="14.25" x14ac:dyDescent="0.2">
      <c r="J14077" s="2"/>
    </row>
    <row r="14078" spans="10:10" ht="14.25" x14ac:dyDescent="0.2">
      <c r="J14078" s="2"/>
    </row>
    <row r="14079" spans="10:10" ht="14.25" x14ac:dyDescent="0.2">
      <c r="J14079" s="2"/>
    </row>
    <row r="14080" spans="10:10" ht="14.25" x14ac:dyDescent="0.2">
      <c r="J14080" s="2"/>
    </row>
    <row r="14081" spans="10:10" ht="14.25" x14ac:dyDescent="0.2">
      <c r="J14081" s="2"/>
    </row>
    <row r="14082" spans="10:10" ht="14.25" x14ac:dyDescent="0.2">
      <c r="J14082" s="2"/>
    </row>
    <row r="14083" spans="10:10" ht="14.25" x14ac:dyDescent="0.2">
      <c r="J14083" s="2"/>
    </row>
    <row r="14084" spans="10:10" ht="14.25" x14ac:dyDescent="0.2">
      <c r="J14084" s="2"/>
    </row>
    <row r="14085" spans="10:10" ht="14.25" x14ac:dyDescent="0.2">
      <c r="J14085" s="2"/>
    </row>
    <row r="14086" spans="10:10" ht="14.25" x14ac:dyDescent="0.2">
      <c r="J14086" s="2"/>
    </row>
    <row r="14087" spans="10:10" ht="14.25" x14ac:dyDescent="0.2">
      <c r="J14087" s="2"/>
    </row>
    <row r="14088" spans="10:10" ht="14.25" x14ac:dyDescent="0.2">
      <c r="J14088" s="2"/>
    </row>
    <row r="14089" spans="10:10" ht="14.25" x14ac:dyDescent="0.2">
      <c r="J14089" s="2"/>
    </row>
    <row r="14090" spans="10:10" ht="14.25" x14ac:dyDescent="0.2">
      <c r="J14090" s="2"/>
    </row>
    <row r="14091" spans="10:10" ht="14.25" x14ac:dyDescent="0.2">
      <c r="J14091" s="2"/>
    </row>
    <row r="14092" spans="10:10" ht="14.25" x14ac:dyDescent="0.2">
      <c r="J14092" s="2"/>
    </row>
    <row r="14093" spans="10:10" ht="14.25" x14ac:dyDescent="0.2">
      <c r="J14093" s="2"/>
    </row>
    <row r="14094" spans="10:10" ht="14.25" x14ac:dyDescent="0.2">
      <c r="J14094" s="2"/>
    </row>
    <row r="14095" spans="10:10" ht="14.25" x14ac:dyDescent="0.2">
      <c r="J14095" s="2"/>
    </row>
    <row r="14096" spans="10:10" ht="14.25" x14ac:dyDescent="0.2">
      <c r="J14096" s="2"/>
    </row>
    <row r="14097" spans="10:10" ht="14.25" x14ac:dyDescent="0.2">
      <c r="J14097" s="2"/>
    </row>
    <row r="14098" spans="10:10" ht="14.25" x14ac:dyDescent="0.2">
      <c r="J14098" s="2"/>
    </row>
    <row r="14099" spans="10:10" ht="14.25" x14ac:dyDescent="0.2">
      <c r="J14099" s="2"/>
    </row>
    <row r="14100" spans="10:10" ht="14.25" x14ac:dyDescent="0.2">
      <c r="J14100" s="2"/>
    </row>
    <row r="14101" spans="10:10" ht="14.25" x14ac:dyDescent="0.2">
      <c r="J14101" s="2"/>
    </row>
    <row r="14102" spans="10:10" ht="14.25" x14ac:dyDescent="0.2">
      <c r="J14102" s="2"/>
    </row>
    <row r="14103" spans="10:10" ht="14.25" x14ac:dyDescent="0.2">
      <c r="J14103" s="2"/>
    </row>
    <row r="14104" spans="10:10" ht="14.25" x14ac:dyDescent="0.2">
      <c r="J14104" s="2"/>
    </row>
    <row r="14105" spans="10:10" ht="14.25" x14ac:dyDescent="0.2">
      <c r="J14105" s="2"/>
    </row>
    <row r="14106" spans="10:10" ht="14.25" x14ac:dyDescent="0.2">
      <c r="J14106" s="2"/>
    </row>
    <row r="14107" spans="10:10" ht="14.25" x14ac:dyDescent="0.2">
      <c r="J14107" s="2"/>
    </row>
    <row r="14108" spans="10:10" ht="14.25" x14ac:dyDescent="0.2">
      <c r="J14108" s="2"/>
    </row>
    <row r="14109" spans="10:10" ht="14.25" x14ac:dyDescent="0.2">
      <c r="J14109" s="2"/>
    </row>
    <row r="14110" spans="10:10" ht="14.25" x14ac:dyDescent="0.2">
      <c r="J14110" s="2"/>
    </row>
    <row r="14111" spans="10:10" ht="14.25" x14ac:dyDescent="0.2">
      <c r="J14111" s="2"/>
    </row>
    <row r="14112" spans="10:10" ht="14.25" x14ac:dyDescent="0.2">
      <c r="J14112" s="2"/>
    </row>
    <row r="14113" spans="10:10" ht="14.25" x14ac:dyDescent="0.2">
      <c r="J14113" s="2"/>
    </row>
    <row r="14114" spans="10:10" ht="14.25" x14ac:dyDescent="0.2">
      <c r="J14114" s="2"/>
    </row>
    <row r="14115" spans="10:10" ht="14.25" x14ac:dyDescent="0.2">
      <c r="J14115" s="2"/>
    </row>
    <row r="14116" spans="10:10" ht="14.25" x14ac:dyDescent="0.2">
      <c r="J14116" s="2"/>
    </row>
    <row r="14117" spans="10:10" ht="14.25" x14ac:dyDescent="0.2">
      <c r="J14117" s="2"/>
    </row>
    <row r="14118" spans="10:10" ht="14.25" x14ac:dyDescent="0.2">
      <c r="J14118" s="2"/>
    </row>
    <row r="14119" spans="10:10" ht="14.25" x14ac:dyDescent="0.2">
      <c r="J14119" s="2"/>
    </row>
    <row r="14120" spans="10:10" ht="14.25" x14ac:dyDescent="0.2">
      <c r="J14120" s="2"/>
    </row>
    <row r="14121" spans="10:10" ht="14.25" x14ac:dyDescent="0.2">
      <c r="J14121" s="2"/>
    </row>
    <row r="14122" spans="10:10" ht="14.25" x14ac:dyDescent="0.2">
      <c r="J14122" s="2"/>
    </row>
    <row r="14123" spans="10:10" ht="14.25" x14ac:dyDescent="0.2">
      <c r="J14123" s="2"/>
    </row>
    <row r="14124" spans="10:10" ht="14.25" x14ac:dyDescent="0.2">
      <c r="J14124" s="2"/>
    </row>
    <row r="14125" spans="10:10" ht="14.25" x14ac:dyDescent="0.2">
      <c r="J14125" s="2"/>
    </row>
    <row r="14126" spans="10:10" ht="14.25" x14ac:dyDescent="0.2">
      <c r="J14126" s="2"/>
    </row>
    <row r="14127" spans="10:10" ht="14.25" x14ac:dyDescent="0.2">
      <c r="J14127" s="2"/>
    </row>
    <row r="14128" spans="10:10" ht="14.25" x14ac:dyDescent="0.2">
      <c r="J14128" s="2"/>
    </row>
    <row r="14129" spans="10:10" ht="14.25" x14ac:dyDescent="0.2">
      <c r="J14129" s="2"/>
    </row>
    <row r="14130" spans="10:10" ht="14.25" x14ac:dyDescent="0.2">
      <c r="J14130" s="2"/>
    </row>
    <row r="14131" spans="10:10" ht="14.25" x14ac:dyDescent="0.2">
      <c r="J14131" s="2"/>
    </row>
    <row r="14132" spans="10:10" ht="14.25" x14ac:dyDescent="0.2">
      <c r="J14132" s="2"/>
    </row>
    <row r="14133" spans="10:10" ht="14.25" x14ac:dyDescent="0.2">
      <c r="J14133" s="2"/>
    </row>
    <row r="14134" spans="10:10" ht="14.25" x14ac:dyDescent="0.2">
      <c r="J14134" s="2"/>
    </row>
    <row r="14135" spans="10:10" ht="14.25" x14ac:dyDescent="0.2">
      <c r="J14135" s="2"/>
    </row>
    <row r="14136" spans="10:10" ht="14.25" x14ac:dyDescent="0.2">
      <c r="J14136" s="2"/>
    </row>
    <row r="14137" spans="10:10" ht="14.25" x14ac:dyDescent="0.2">
      <c r="J14137" s="2"/>
    </row>
    <row r="14138" spans="10:10" ht="14.25" x14ac:dyDescent="0.2">
      <c r="J14138" s="2"/>
    </row>
    <row r="14139" spans="10:10" ht="14.25" x14ac:dyDescent="0.2">
      <c r="J14139" s="2"/>
    </row>
    <row r="14140" spans="10:10" ht="14.25" x14ac:dyDescent="0.2">
      <c r="J14140" s="2"/>
    </row>
    <row r="14141" spans="10:10" ht="14.25" x14ac:dyDescent="0.2">
      <c r="J14141" s="2"/>
    </row>
    <row r="14142" spans="10:10" ht="14.25" x14ac:dyDescent="0.2">
      <c r="J14142" s="2"/>
    </row>
    <row r="14143" spans="10:10" ht="14.25" x14ac:dyDescent="0.2">
      <c r="J14143" s="2"/>
    </row>
    <row r="14144" spans="10:10" ht="14.25" x14ac:dyDescent="0.2">
      <c r="J14144" s="2"/>
    </row>
    <row r="14145" spans="10:10" ht="14.25" x14ac:dyDescent="0.2">
      <c r="J14145" s="2"/>
    </row>
    <row r="14146" spans="10:10" ht="14.25" x14ac:dyDescent="0.2">
      <c r="J14146" s="2"/>
    </row>
    <row r="14147" spans="10:10" ht="14.25" x14ac:dyDescent="0.2">
      <c r="J14147" s="2"/>
    </row>
    <row r="14148" spans="10:10" ht="14.25" x14ac:dyDescent="0.2">
      <c r="J14148" s="2"/>
    </row>
    <row r="14149" spans="10:10" ht="14.25" x14ac:dyDescent="0.2">
      <c r="J14149" s="2"/>
    </row>
    <row r="14150" spans="10:10" ht="14.25" x14ac:dyDescent="0.2">
      <c r="J14150" s="2"/>
    </row>
    <row r="14151" spans="10:10" ht="14.25" x14ac:dyDescent="0.2">
      <c r="J14151" s="2"/>
    </row>
    <row r="14152" spans="10:10" ht="14.25" x14ac:dyDescent="0.2">
      <c r="J14152" s="2"/>
    </row>
    <row r="14153" spans="10:10" ht="14.25" x14ac:dyDescent="0.2">
      <c r="J14153" s="2"/>
    </row>
    <row r="14154" spans="10:10" ht="14.25" x14ac:dyDescent="0.2">
      <c r="J14154" s="2"/>
    </row>
    <row r="14155" spans="10:10" ht="14.25" x14ac:dyDescent="0.2">
      <c r="J14155" s="2"/>
    </row>
    <row r="14156" spans="10:10" ht="14.25" x14ac:dyDescent="0.2">
      <c r="J14156" s="2"/>
    </row>
    <row r="14157" spans="10:10" ht="14.25" x14ac:dyDescent="0.2">
      <c r="J14157" s="2"/>
    </row>
    <row r="14158" spans="10:10" ht="14.25" x14ac:dyDescent="0.2">
      <c r="J14158" s="2"/>
    </row>
    <row r="14159" spans="10:10" ht="14.25" x14ac:dyDescent="0.2">
      <c r="J14159" s="2"/>
    </row>
    <row r="14160" spans="10:10" ht="14.25" x14ac:dyDescent="0.2">
      <c r="J14160" s="2"/>
    </row>
    <row r="14161" spans="10:10" ht="14.25" x14ac:dyDescent="0.2">
      <c r="J14161" s="2"/>
    </row>
    <row r="14162" spans="10:10" ht="14.25" x14ac:dyDescent="0.2">
      <c r="J14162" s="2"/>
    </row>
    <row r="14163" spans="10:10" ht="14.25" x14ac:dyDescent="0.2">
      <c r="J14163" s="2"/>
    </row>
    <row r="14164" spans="10:10" ht="14.25" x14ac:dyDescent="0.2">
      <c r="J14164" s="2"/>
    </row>
    <row r="14165" spans="10:10" ht="14.25" x14ac:dyDescent="0.2">
      <c r="J14165" s="2"/>
    </row>
    <row r="14166" spans="10:10" ht="14.25" x14ac:dyDescent="0.2">
      <c r="J14166" s="2"/>
    </row>
    <row r="14167" spans="10:10" ht="14.25" x14ac:dyDescent="0.2">
      <c r="J14167" s="2"/>
    </row>
    <row r="14168" spans="10:10" ht="14.25" x14ac:dyDescent="0.2">
      <c r="J14168" s="2"/>
    </row>
    <row r="14169" spans="10:10" ht="14.25" x14ac:dyDescent="0.2">
      <c r="J14169" s="2"/>
    </row>
    <row r="14170" spans="10:10" ht="14.25" x14ac:dyDescent="0.2">
      <c r="J14170" s="2"/>
    </row>
    <row r="14171" spans="10:10" ht="14.25" x14ac:dyDescent="0.2">
      <c r="J14171" s="2"/>
    </row>
    <row r="14172" spans="10:10" ht="14.25" x14ac:dyDescent="0.2">
      <c r="J14172" s="2"/>
    </row>
    <row r="14173" spans="10:10" ht="14.25" x14ac:dyDescent="0.2">
      <c r="J14173" s="2"/>
    </row>
    <row r="14174" spans="10:10" ht="14.25" x14ac:dyDescent="0.2">
      <c r="J14174" s="2"/>
    </row>
    <row r="14175" spans="10:10" ht="14.25" x14ac:dyDescent="0.2">
      <c r="J14175" s="2"/>
    </row>
    <row r="14176" spans="10:10" ht="14.25" x14ac:dyDescent="0.2">
      <c r="J14176" s="2"/>
    </row>
    <row r="14177" spans="10:10" ht="14.25" x14ac:dyDescent="0.2">
      <c r="J14177" s="2"/>
    </row>
    <row r="14178" spans="10:10" ht="14.25" x14ac:dyDescent="0.2">
      <c r="J14178" s="2"/>
    </row>
    <row r="14179" spans="10:10" ht="14.25" x14ac:dyDescent="0.2">
      <c r="J14179" s="2"/>
    </row>
    <row r="14180" spans="10:10" ht="14.25" x14ac:dyDescent="0.2">
      <c r="J14180" s="2"/>
    </row>
    <row r="14181" spans="10:10" ht="14.25" x14ac:dyDescent="0.2">
      <c r="J14181" s="2"/>
    </row>
    <row r="14182" spans="10:10" ht="14.25" x14ac:dyDescent="0.2">
      <c r="J14182" s="2"/>
    </row>
    <row r="14183" spans="10:10" ht="14.25" x14ac:dyDescent="0.2">
      <c r="J14183" s="2"/>
    </row>
    <row r="14184" spans="10:10" ht="14.25" x14ac:dyDescent="0.2">
      <c r="J14184" s="2"/>
    </row>
    <row r="14185" spans="10:10" ht="14.25" x14ac:dyDescent="0.2">
      <c r="J14185" s="2"/>
    </row>
    <row r="14186" spans="10:10" ht="14.25" x14ac:dyDescent="0.2">
      <c r="J14186" s="2"/>
    </row>
    <row r="14187" spans="10:10" ht="14.25" x14ac:dyDescent="0.2">
      <c r="J14187" s="2"/>
    </row>
    <row r="14188" spans="10:10" ht="14.25" x14ac:dyDescent="0.2">
      <c r="J14188" s="2"/>
    </row>
    <row r="14189" spans="10:10" ht="14.25" x14ac:dyDescent="0.2">
      <c r="J14189" s="2"/>
    </row>
    <row r="14190" spans="10:10" ht="14.25" x14ac:dyDescent="0.2">
      <c r="J14190" s="2"/>
    </row>
    <row r="14191" spans="10:10" ht="14.25" x14ac:dyDescent="0.2">
      <c r="J14191" s="2"/>
    </row>
    <row r="14192" spans="10:10" ht="14.25" x14ac:dyDescent="0.2">
      <c r="J14192" s="2"/>
    </row>
    <row r="14193" spans="10:10" ht="14.25" x14ac:dyDescent="0.2">
      <c r="J14193" s="2"/>
    </row>
    <row r="14194" spans="10:10" ht="14.25" x14ac:dyDescent="0.2">
      <c r="J14194" s="2"/>
    </row>
    <row r="14195" spans="10:10" ht="14.25" x14ac:dyDescent="0.2">
      <c r="J14195" s="2"/>
    </row>
    <row r="14196" spans="10:10" ht="14.25" x14ac:dyDescent="0.2">
      <c r="J14196" s="2"/>
    </row>
    <row r="14197" spans="10:10" ht="14.25" x14ac:dyDescent="0.2">
      <c r="J14197" s="2"/>
    </row>
    <row r="14198" spans="10:10" ht="14.25" x14ac:dyDescent="0.2">
      <c r="J14198" s="2"/>
    </row>
    <row r="14199" spans="10:10" ht="14.25" x14ac:dyDescent="0.2">
      <c r="J14199" s="2"/>
    </row>
    <row r="14200" spans="10:10" ht="14.25" x14ac:dyDescent="0.2">
      <c r="J14200" s="2"/>
    </row>
    <row r="14201" spans="10:10" ht="14.25" x14ac:dyDescent="0.2">
      <c r="J14201" s="2"/>
    </row>
    <row r="14202" spans="10:10" ht="14.25" x14ac:dyDescent="0.2">
      <c r="J14202" s="2"/>
    </row>
    <row r="14203" spans="10:10" ht="14.25" x14ac:dyDescent="0.2">
      <c r="J14203" s="2"/>
    </row>
    <row r="14204" spans="10:10" ht="14.25" x14ac:dyDescent="0.2">
      <c r="J14204" s="2"/>
    </row>
    <row r="14205" spans="10:10" ht="14.25" x14ac:dyDescent="0.2">
      <c r="J14205" s="2"/>
    </row>
    <row r="14206" spans="10:10" ht="14.25" x14ac:dyDescent="0.2">
      <c r="J14206" s="2"/>
    </row>
    <row r="14207" spans="10:10" ht="14.25" x14ac:dyDescent="0.2">
      <c r="J14207" s="2"/>
    </row>
    <row r="14208" spans="10:10" ht="14.25" x14ac:dyDescent="0.2">
      <c r="J14208" s="2"/>
    </row>
    <row r="14209" spans="10:10" ht="14.25" x14ac:dyDescent="0.2">
      <c r="J14209" s="2"/>
    </row>
    <row r="14210" spans="10:10" ht="14.25" x14ac:dyDescent="0.2">
      <c r="J14210" s="2"/>
    </row>
    <row r="14211" spans="10:10" ht="14.25" x14ac:dyDescent="0.2">
      <c r="J14211" s="2"/>
    </row>
    <row r="14212" spans="10:10" ht="14.25" x14ac:dyDescent="0.2">
      <c r="J14212" s="2"/>
    </row>
    <row r="14213" spans="10:10" ht="14.25" x14ac:dyDescent="0.2">
      <c r="J14213" s="2"/>
    </row>
    <row r="14214" spans="10:10" ht="14.25" x14ac:dyDescent="0.2">
      <c r="J14214" s="2"/>
    </row>
    <row r="14215" spans="10:10" ht="14.25" x14ac:dyDescent="0.2">
      <c r="J14215" s="2"/>
    </row>
    <row r="14216" spans="10:10" ht="14.25" x14ac:dyDescent="0.2">
      <c r="J14216" s="2"/>
    </row>
    <row r="14217" spans="10:10" ht="14.25" x14ac:dyDescent="0.2">
      <c r="J14217" s="2"/>
    </row>
    <row r="14218" spans="10:10" ht="14.25" x14ac:dyDescent="0.2">
      <c r="J14218" s="2"/>
    </row>
    <row r="14219" spans="10:10" ht="14.25" x14ac:dyDescent="0.2">
      <c r="J14219" s="2"/>
    </row>
    <row r="14220" spans="10:10" ht="14.25" x14ac:dyDescent="0.2">
      <c r="J14220" s="2"/>
    </row>
    <row r="14221" spans="10:10" ht="14.25" x14ac:dyDescent="0.2">
      <c r="J14221" s="2"/>
    </row>
    <row r="14222" spans="10:10" ht="14.25" x14ac:dyDescent="0.2">
      <c r="J14222" s="2"/>
    </row>
    <row r="14223" spans="10:10" ht="14.25" x14ac:dyDescent="0.2">
      <c r="J14223" s="2"/>
    </row>
    <row r="14224" spans="10:10" ht="14.25" x14ac:dyDescent="0.2">
      <c r="J14224" s="2"/>
    </row>
    <row r="14225" spans="10:10" ht="14.25" x14ac:dyDescent="0.2">
      <c r="J14225" s="2"/>
    </row>
    <row r="14226" spans="10:10" ht="14.25" x14ac:dyDescent="0.2">
      <c r="J14226" s="2"/>
    </row>
    <row r="14227" spans="10:10" ht="14.25" x14ac:dyDescent="0.2">
      <c r="J14227" s="2"/>
    </row>
    <row r="14228" spans="10:10" ht="14.25" x14ac:dyDescent="0.2">
      <c r="J14228" s="2"/>
    </row>
    <row r="14229" spans="10:10" ht="14.25" x14ac:dyDescent="0.2">
      <c r="J14229" s="2"/>
    </row>
    <row r="14230" spans="10:10" ht="14.25" x14ac:dyDescent="0.2">
      <c r="J14230" s="2"/>
    </row>
    <row r="14231" spans="10:10" ht="14.25" x14ac:dyDescent="0.2">
      <c r="J14231" s="2"/>
    </row>
    <row r="14232" spans="10:10" ht="14.25" x14ac:dyDescent="0.2">
      <c r="J14232" s="2"/>
    </row>
    <row r="14233" spans="10:10" ht="14.25" x14ac:dyDescent="0.2">
      <c r="J14233" s="2"/>
    </row>
    <row r="14234" spans="10:10" ht="14.25" x14ac:dyDescent="0.2">
      <c r="J14234" s="2"/>
    </row>
    <row r="14235" spans="10:10" ht="14.25" x14ac:dyDescent="0.2">
      <c r="J14235" s="2"/>
    </row>
    <row r="14236" spans="10:10" ht="14.25" x14ac:dyDescent="0.2">
      <c r="J14236" s="2"/>
    </row>
    <row r="14237" spans="10:10" ht="14.25" x14ac:dyDescent="0.2">
      <c r="J14237" s="2"/>
    </row>
    <row r="14238" spans="10:10" ht="14.25" x14ac:dyDescent="0.2">
      <c r="J14238" s="2"/>
    </row>
    <row r="14239" spans="10:10" ht="14.25" x14ac:dyDescent="0.2">
      <c r="J14239" s="2"/>
    </row>
    <row r="14240" spans="10:10" ht="14.25" x14ac:dyDescent="0.2">
      <c r="J14240" s="2"/>
    </row>
    <row r="14241" spans="10:10" ht="14.25" x14ac:dyDescent="0.2">
      <c r="J14241" s="2"/>
    </row>
    <row r="14242" spans="10:10" ht="14.25" x14ac:dyDescent="0.2">
      <c r="J14242" s="2"/>
    </row>
    <row r="14243" spans="10:10" ht="14.25" x14ac:dyDescent="0.2">
      <c r="J14243" s="2"/>
    </row>
    <row r="14244" spans="10:10" ht="14.25" x14ac:dyDescent="0.2">
      <c r="J14244" s="2"/>
    </row>
    <row r="14245" spans="10:10" ht="14.25" x14ac:dyDescent="0.2">
      <c r="J14245" s="2"/>
    </row>
    <row r="14246" spans="10:10" ht="14.25" x14ac:dyDescent="0.2">
      <c r="J14246" s="2"/>
    </row>
    <row r="14247" spans="10:10" ht="14.25" x14ac:dyDescent="0.2">
      <c r="J14247" s="2"/>
    </row>
    <row r="14248" spans="10:10" ht="14.25" x14ac:dyDescent="0.2">
      <c r="J14248" s="2"/>
    </row>
    <row r="14249" spans="10:10" ht="14.25" x14ac:dyDescent="0.2">
      <c r="J14249" s="2"/>
    </row>
    <row r="14250" spans="10:10" ht="14.25" x14ac:dyDescent="0.2">
      <c r="J14250" s="2"/>
    </row>
    <row r="14251" spans="10:10" ht="14.25" x14ac:dyDescent="0.2">
      <c r="J14251" s="2"/>
    </row>
    <row r="14252" spans="10:10" ht="14.25" x14ac:dyDescent="0.2">
      <c r="J14252" s="2"/>
    </row>
    <row r="14253" spans="10:10" ht="14.25" x14ac:dyDescent="0.2">
      <c r="J14253" s="2"/>
    </row>
    <row r="14254" spans="10:10" ht="14.25" x14ac:dyDescent="0.2">
      <c r="J14254" s="2"/>
    </row>
    <row r="14255" spans="10:10" ht="14.25" x14ac:dyDescent="0.2">
      <c r="J14255" s="2"/>
    </row>
    <row r="14256" spans="10:10" ht="14.25" x14ac:dyDescent="0.2">
      <c r="J14256" s="2"/>
    </row>
    <row r="14257" spans="10:10" ht="14.25" x14ac:dyDescent="0.2">
      <c r="J14257" s="2"/>
    </row>
    <row r="14258" spans="10:10" ht="14.25" x14ac:dyDescent="0.2">
      <c r="J14258" s="2"/>
    </row>
    <row r="14259" spans="10:10" ht="14.25" x14ac:dyDescent="0.2">
      <c r="J14259" s="2"/>
    </row>
    <row r="14260" spans="10:10" ht="14.25" x14ac:dyDescent="0.2">
      <c r="J14260" s="2"/>
    </row>
    <row r="14261" spans="10:10" ht="14.25" x14ac:dyDescent="0.2">
      <c r="J14261" s="2"/>
    </row>
    <row r="14262" spans="10:10" ht="14.25" x14ac:dyDescent="0.2">
      <c r="J14262" s="2"/>
    </row>
    <row r="14263" spans="10:10" ht="14.25" x14ac:dyDescent="0.2">
      <c r="J14263" s="2"/>
    </row>
    <row r="14264" spans="10:10" ht="14.25" x14ac:dyDescent="0.2">
      <c r="J14264" s="2"/>
    </row>
    <row r="14265" spans="10:10" ht="14.25" x14ac:dyDescent="0.2">
      <c r="J14265" s="2"/>
    </row>
    <row r="14266" spans="10:10" ht="14.25" x14ac:dyDescent="0.2">
      <c r="J14266" s="2"/>
    </row>
    <row r="14267" spans="10:10" ht="14.25" x14ac:dyDescent="0.2">
      <c r="J14267" s="2"/>
    </row>
    <row r="14268" spans="10:10" ht="14.25" x14ac:dyDescent="0.2">
      <c r="J14268" s="2"/>
    </row>
    <row r="14269" spans="10:10" ht="14.25" x14ac:dyDescent="0.2">
      <c r="J14269" s="2"/>
    </row>
    <row r="14270" spans="10:10" ht="14.25" x14ac:dyDescent="0.2">
      <c r="J14270" s="2"/>
    </row>
    <row r="14271" spans="10:10" ht="14.25" x14ac:dyDescent="0.2">
      <c r="J14271" s="2"/>
    </row>
    <row r="14272" spans="10:10" ht="14.25" x14ac:dyDescent="0.2">
      <c r="J14272" s="2"/>
    </row>
    <row r="14273" spans="10:10" ht="14.25" x14ac:dyDescent="0.2">
      <c r="J14273" s="2"/>
    </row>
    <row r="14274" spans="10:10" ht="14.25" x14ac:dyDescent="0.2">
      <c r="J14274" s="2"/>
    </row>
    <row r="14275" spans="10:10" ht="14.25" x14ac:dyDescent="0.2">
      <c r="J14275" s="2"/>
    </row>
    <row r="14276" spans="10:10" ht="14.25" x14ac:dyDescent="0.2">
      <c r="J14276" s="2"/>
    </row>
    <row r="14277" spans="10:10" ht="14.25" x14ac:dyDescent="0.2">
      <c r="J14277" s="2"/>
    </row>
    <row r="14278" spans="10:10" ht="14.25" x14ac:dyDescent="0.2">
      <c r="J14278" s="2"/>
    </row>
    <row r="14279" spans="10:10" ht="14.25" x14ac:dyDescent="0.2">
      <c r="J14279" s="2"/>
    </row>
    <row r="14280" spans="10:10" ht="14.25" x14ac:dyDescent="0.2">
      <c r="J14280" s="2"/>
    </row>
    <row r="14281" spans="10:10" ht="14.25" x14ac:dyDescent="0.2">
      <c r="J14281" s="2"/>
    </row>
    <row r="14282" spans="10:10" ht="14.25" x14ac:dyDescent="0.2">
      <c r="J14282" s="2"/>
    </row>
    <row r="14283" spans="10:10" ht="14.25" x14ac:dyDescent="0.2">
      <c r="J14283" s="2"/>
    </row>
    <row r="14284" spans="10:10" ht="14.25" x14ac:dyDescent="0.2">
      <c r="J14284" s="2"/>
    </row>
    <row r="14285" spans="10:10" ht="14.25" x14ac:dyDescent="0.2">
      <c r="J14285" s="2"/>
    </row>
    <row r="14286" spans="10:10" ht="14.25" x14ac:dyDescent="0.2">
      <c r="J14286" s="2"/>
    </row>
    <row r="14287" spans="10:10" ht="14.25" x14ac:dyDescent="0.2">
      <c r="J14287" s="2"/>
    </row>
    <row r="14288" spans="10:10" ht="14.25" x14ac:dyDescent="0.2">
      <c r="J14288" s="2"/>
    </row>
    <row r="14289" spans="10:10" ht="14.25" x14ac:dyDescent="0.2">
      <c r="J14289" s="2"/>
    </row>
    <row r="14290" spans="10:10" ht="14.25" x14ac:dyDescent="0.2">
      <c r="J14290" s="2"/>
    </row>
    <row r="14291" spans="10:10" ht="14.25" x14ac:dyDescent="0.2">
      <c r="J14291" s="2"/>
    </row>
    <row r="14292" spans="10:10" ht="14.25" x14ac:dyDescent="0.2">
      <c r="J14292" s="2"/>
    </row>
    <row r="14293" spans="10:10" ht="14.25" x14ac:dyDescent="0.2">
      <c r="J14293" s="2"/>
    </row>
    <row r="14294" spans="10:10" ht="14.25" x14ac:dyDescent="0.2">
      <c r="J14294" s="2"/>
    </row>
    <row r="14295" spans="10:10" ht="14.25" x14ac:dyDescent="0.2">
      <c r="J14295" s="2"/>
    </row>
    <row r="14296" spans="10:10" ht="14.25" x14ac:dyDescent="0.2">
      <c r="J14296" s="2"/>
    </row>
    <row r="14297" spans="10:10" ht="14.25" x14ac:dyDescent="0.2">
      <c r="J14297" s="2"/>
    </row>
    <row r="14298" spans="10:10" ht="14.25" x14ac:dyDescent="0.2">
      <c r="J14298" s="2"/>
    </row>
    <row r="14299" spans="10:10" ht="14.25" x14ac:dyDescent="0.2">
      <c r="J14299" s="2"/>
    </row>
    <row r="14300" spans="10:10" ht="14.25" x14ac:dyDescent="0.2">
      <c r="J14300" s="2"/>
    </row>
    <row r="14301" spans="10:10" ht="14.25" x14ac:dyDescent="0.2">
      <c r="J14301" s="2"/>
    </row>
    <row r="14302" spans="10:10" ht="14.25" x14ac:dyDescent="0.2">
      <c r="J14302" s="2"/>
    </row>
    <row r="14303" spans="10:10" ht="14.25" x14ac:dyDescent="0.2">
      <c r="J14303" s="2"/>
    </row>
    <row r="14304" spans="10:10" ht="14.25" x14ac:dyDescent="0.2">
      <c r="J14304" s="2"/>
    </row>
    <row r="14305" spans="10:10" ht="14.25" x14ac:dyDescent="0.2">
      <c r="J14305" s="2"/>
    </row>
    <row r="14306" spans="10:10" ht="14.25" x14ac:dyDescent="0.2">
      <c r="J14306" s="2"/>
    </row>
    <row r="14307" spans="10:10" ht="14.25" x14ac:dyDescent="0.2">
      <c r="J14307" s="2"/>
    </row>
    <row r="14308" spans="10:10" ht="14.25" x14ac:dyDescent="0.2">
      <c r="J14308" s="2"/>
    </row>
    <row r="14309" spans="10:10" ht="14.25" x14ac:dyDescent="0.2">
      <c r="J14309" s="2"/>
    </row>
    <row r="14310" spans="10:10" ht="14.25" x14ac:dyDescent="0.2">
      <c r="J14310" s="2"/>
    </row>
    <row r="14311" spans="10:10" ht="14.25" x14ac:dyDescent="0.2">
      <c r="J14311" s="2"/>
    </row>
    <row r="14312" spans="10:10" ht="14.25" x14ac:dyDescent="0.2">
      <c r="J14312" s="2"/>
    </row>
    <row r="14313" spans="10:10" ht="14.25" x14ac:dyDescent="0.2">
      <c r="J14313" s="2"/>
    </row>
    <row r="14314" spans="10:10" ht="14.25" x14ac:dyDescent="0.2">
      <c r="J14314" s="2"/>
    </row>
    <row r="14315" spans="10:10" ht="14.25" x14ac:dyDescent="0.2">
      <c r="J14315" s="2"/>
    </row>
    <row r="14316" spans="10:10" ht="14.25" x14ac:dyDescent="0.2">
      <c r="J14316" s="2"/>
    </row>
    <row r="14317" spans="10:10" ht="14.25" x14ac:dyDescent="0.2">
      <c r="J14317" s="2"/>
    </row>
    <row r="14318" spans="10:10" ht="14.25" x14ac:dyDescent="0.2">
      <c r="J14318" s="2"/>
    </row>
    <row r="14319" spans="10:10" ht="14.25" x14ac:dyDescent="0.2">
      <c r="J14319" s="2"/>
    </row>
    <row r="14320" spans="10:10" ht="14.25" x14ac:dyDescent="0.2">
      <c r="J14320" s="2"/>
    </row>
    <row r="14321" spans="10:10" ht="14.25" x14ac:dyDescent="0.2">
      <c r="J14321" s="2"/>
    </row>
    <row r="14322" spans="10:10" ht="14.25" x14ac:dyDescent="0.2">
      <c r="J14322" s="2"/>
    </row>
    <row r="14323" spans="10:10" ht="14.25" x14ac:dyDescent="0.2">
      <c r="J14323" s="2"/>
    </row>
    <row r="14324" spans="10:10" ht="14.25" x14ac:dyDescent="0.2">
      <c r="J14324" s="2"/>
    </row>
    <row r="14325" spans="10:10" ht="14.25" x14ac:dyDescent="0.2">
      <c r="J14325" s="2"/>
    </row>
    <row r="14326" spans="10:10" ht="14.25" x14ac:dyDescent="0.2">
      <c r="J14326" s="2"/>
    </row>
    <row r="14327" spans="10:10" ht="14.25" x14ac:dyDescent="0.2">
      <c r="J14327" s="2"/>
    </row>
    <row r="14328" spans="10:10" ht="14.25" x14ac:dyDescent="0.2">
      <c r="J14328" s="2"/>
    </row>
    <row r="14329" spans="10:10" ht="14.25" x14ac:dyDescent="0.2">
      <c r="J14329" s="2"/>
    </row>
    <row r="14330" spans="10:10" ht="14.25" x14ac:dyDescent="0.2">
      <c r="J14330" s="2"/>
    </row>
    <row r="14331" spans="10:10" ht="14.25" x14ac:dyDescent="0.2">
      <c r="J14331" s="2"/>
    </row>
    <row r="14332" spans="10:10" ht="14.25" x14ac:dyDescent="0.2">
      <c r="J14332" s="2"/>
    </row>
    <row r="14333" spans="10:10" ht="14.25" x14ac:dyDescent="0.2">
      <c r="J14333" s="2"/>
    </row>
    <row r="14334" spans="10:10" ht="14.25" x14ac:dyDescent="0.2">
      <c r="J14334" s="2"/>
    </row>
    <row r="14335" spans="10:10" ht="14.25" x14ac:dyDescent="0.2">
      <c r="J14335" s="2"/>
    </row>
    <row r="14336" spans="10:10" ht="14.25" x14ac:dyDescent="0.2">
      <c r="J14336" s="2"/>
    </row>
    <row r="14337" spans="10:10" ht="14.25" x14ac:dyDescent="0.2">
      <c r="J14337" s="2"/>
    </row>
    <row r="14338" spans="10:10" ht="14.25" x14ac:dyDescent="0.2">
      <c r="J14338" s="2"/>
    </row>
    <row r="14339" spans="10:10" ht="14.25" x14ac:dyDescent="0.2">
      <c r="J14339" s="2"/>
    </row>
    <row r="14340" spans="10:10" ht="14.25" x14ac:dyDescent="0.2">
      <c r="J14340" s="2"/>
    </row>
    <row r="14341" spans="10:10" ht="14.25" x14ac:dyDescent="0.2">
      <c r="J14341" s="2"/>
    </row>
    <row r="14342" spans="10:10" ht="14.25" x14ac:dyDescent="0.2">
      <c r="J14342" s="2"/>
    </row>
    <row r="14343" spans="10:10" ht="14.25" x14ac:dyDescent="0.2">
      <c r="J14343" s="2"/>
    </row>
    <row r="14344" spans="10:10" ht="14.25" x14ac:dyDescent="0.2">
      <c r="J14344" s="2"/>
    </row>
    <row r="14345" spans="10:10" ht="14.25" x14ac:dyDescent="0.2">
      <c r="J14345" s="2"/>
    </row>
    <row r="14346" spans="10:10" ht="14.25" x14ac:dyDescent="0.2">
      <c r="J14346" s="2"/>
    </row>
    <row r="14347" spans="10:10" ht="14.25" x14ac:dyDescent="0.2">
      <c r="J14347" s="2"/>
    </row>
    <row r="14348" spans="10:10" ht="14.25" x14ac:dyDescent="0.2">
      <c r="J14348" s="2"/>
    </row>
    <row r="14349" spans="10:10" ht="14.25" x14ac:dyDescent="0.2">
      <c r="J14349" s="2"/>
    </row>
    <row r="14350" spans="10:10" ht="14.25" x14ac:dyDescent="0.2">
      <c r="J14350" s="2"/>
    </row>
    <row r="14351" spans="10:10" ht="14.25" x14ac:dyDescent="0.2">
      <c r="J14351" s="2"/>
    </row>
    <row r="14352" spans="10:10" ht="14.25" x14ac:dyDescent="0.2">
      <c r="J14352" s="2"/>
    </row>
    <row r="14353" spans="10:10" ht="14.25" x14ac:dyDescent="0.2">
      <c r="J14353" s="2"/>
    </row>
    <row r="14354" spans="10:10" ht="14.25" x14ac:dyDescent="0.2">
      <c r="J14354" s="2"/>
    </row>
    <row r="14355" spans="10:10" ht="14.25" x14ac:dyDescent="0.2">
      <c r="J14355" s="2"/>
    </row>
    <row r="14356" spans="10:10" ht="14.25" x14ac:dyDescent="0.2">
      <c r="J14356" s="2"/>
    </row>
    <row r="14357" spans="10:10" ht="14.25" x14ac:dyDescent="0.2">
      <c r="J14357" s="2"/>
    </row>
    <row r="14358" spans="10:10" ht="14.25" x14ac:dyDescent="0.2">
      <c r="J14358" s="2"/>
    </row>
    <row r="14359" spans="10:10" ht="14.25" x14ac:dyDescent="0.2">
      <c r="J14359" s="2"/>
    </row>
    <row r="14360" spans="10:10" ht="14.25" x14ac:dyDescent="0.2">
      <c r="J14360" s="2"/>
    </row>
    <row r="14361" spans="10:10" ht="14.25" x14ac:dyDescent="0.2">
      <c r="J14361" s="2"/>
    </row>
    <row r="14362" spans="10:10" ht="14.25" x14ac:dyDescent="0.2">
      <c r="J14362" s="2"/>
    </row>
    <row r="14363" spans="10:10" ht="14.25" x14ac:dyDescent="0.2">
      <c r="J14363" s="2"/>
    </row>
    <row r="14364" spans="10:10" ht="14.25" x14ac:dyDescent="0.2">
      <c r="J14364" s="2"/>
    </row>
    <row r="14365" spans="10:10" ht="14.25" x14ac:dyDescent="0.2">
      <c r="J14365" s="2"/>
    </row>
    <row r="14366" spans="10:10" ht="14.25" x14ac:dyDescent="0.2">
      <c r="J14366" s="2"/>
    </row>
    <row r="14367" spans="10:10" ht="14.25" x14ac:dyDescent="0.2">
      <c r="J14367" s="2"/>
    </row>
    <row r="14368" spans="10:10" ht="14.25" x14ac:dyDescent="0.2">
      <c r="J14368" s="2"/>
    </row>
    <row r="14369" spans="10:10" ht="14.25" x14ac:dyDescent="0.2">
      <c r="J14369" s="2"/>
    </row>
    <row r="14370" spans="10:10" ht="14.25" x14ac:dyDescent="0.2">
      <c r="J14370" s="2"/>
    </row>
    <row r="14371" spans="10:10" ht="14.25" x14ac:dyDescent="0.2">
      <c r="J14371" s="2"/>
    </row>
    <row r="14372" spans="10:10" ht="14.25" x14ac:dyDescent="0.2">
      <c r="J14372" s="2"/>
    </row>
    <row r="14373" spans="10:10" ht="14.25" x14ac:dyDescent="0.2">
      <c r="J14373" s="2"/>
    </row>
    <row r="14374" spans="10:10" ht="14.25" x14ac:dyDescent="0.2">
      <c r="J14374" s="2"/>
    </row>
    <row r="14375" spans="10:10" ht="14.25" x14ac:dyDescent="0.2">
      <c r="J14375" s="2"/>
    </row>
    <row r="14376" spans="10:10" ht="14.25" x14ac:dyDescent="0.2">
      <c r="J14376" s="2"/>
    </row>
    <row r="14377" spans="10:10" ht="14.25" x14ac:dyDescent="0.2">
      <c r="J14377" s="2"/>
    </row>
    <row r="14378" spans="10:10" ht="14.25" x14ac:dyDescent="0.2">
      <c r="J14378" s="2"/>
    </row>
    <row r="14379" spans="10:10" ht="14.25" x14ac:dyDescent="0.2">
      <c r="J14379" s="2"/>
    </row>
    <row r="14380" spans="10:10" ht="14.25" x14ac:dyDescent="0.2">
      <c r="J14380" s="2"/>
    </row>
    <row r="14381" spans="10:10" ht="14.25" x14ac:dyDescent="0.2">
      <c r="J14381" s="2"/>
    </row>
    <row r="14382" spans="10:10" ht="14.25" x14ac:dyDescent="0.2">
      <c r="J14382" s="2"/>
    </row>
    <row r="14383" spans="10:10" ht="14.25" x14ac:dyDescent="0.2">
      <c r="J14383" s="2"/>
    </row>
    <row r="14384" spans="10:10" ht="14.25" x14ac:dyDescent="0.2">
      <c r="J14384" s="2"/>
    </row>
    <row r="14385" spans="10:10" ht="14.25" x14ac:dyDescent="0.2">
      <c r="J14385" s="2"/>
    </row>
    <row r="14386" spans="10:10" ht="14.25" x14ac:dyDescent="0.2">
      <c r="J14386" s="2"/>
    </row>
    <row r="14387" spans="10:10" ht="14.25" x14ac:dyDescent="0.2">
      <c r="J14387" s="2"/>
    </row>
    <row r="14388" spans="10:10" ht="14.25" x14ac:dyDescent="0.2">
      <c r="J14388" s="2"/>
    </row>
    <row r="14389" spans="10:10" ht="14.25" x14ac:dyDescent="0.2">
      <c r="J14389" s="2"/>
    </row>
    <row r="14390" spans="10:10" ht="14.25" x14ac:dyDescent="0.2">
      <c r="J14390" s="2"/>
    </row>
    <row r="14391" spans="10:10" ht="14.25" x14ac:dyDescent="0.2">
      <c r="J14391" s="2"/>
    </row>
    <row r="14392" spans="10:10" ht="14.25" x14ac:dyDescent="0.2">
      <c r="J14392" s="2"/>
    </row>
    <row r="14393" spans="10:10" ht="14.25" x14ac:dyDescent="0.2">
      <c r="J14393" s="2"/>
    </row>
    <row r="14394" spans="10:10" ht="14.25" x14ac:dyDescent="0.2">
      <c r="J14394" s="2"/>
    </row>
    <row r="14395" spans="10:10" ht="14.25" x14ac:dyDescent="0.2">
      <c r="J14395" s="2"/>
    </row>
    <row r="14396" spans="10:10" ht="14.25" x14ac:dyDescent="0.2">
      <c r="J14396" s="2"/>
    </row>
    <row r="14397" spans="10:10" ht="14.25" x14ac:dyDescent="0.2">
      <c r="J14397" s="2"/>
    </row>
    <row r="14398" spans="10:10" ht="14.25" x14ac:dyDescent="0.2">
      <c r="J14398" s="2"/>
    </row>
    <row r="14399" spans="10:10" ht="14.25" x14ac:dyDescent="0.2">
      <c r="J14399" s="2"/>
    </row>
    <row r="14400" spans="10:10" ht="14.25" x14ac:dyDescent="0.2">
      <c r="J14400" s="2"/>
    </row>
    <row r="14401" spans="10:10" ht="14.25" x14ac:dyDescent="0.2">
      <c r="J14401" s="2"/>
    </row>
    <row r="14402" spans="10:10" ht="14.25" x14ac:dyDescent="0.2">
      <c r="J14402" s="2"/>
    </row>
    <row r="14403" spans="10:10" ht="14.25" x14ac:dyDescent="0.2">
      <c r="J14403" s="2"/>
    </row>
    <row r="14404" spans="10:10" ht="14.25" x14ac:dyDescent="0.2">
      <c r="J14404" s="2"/>
    </row>
    <row r="14405" spans="10:10" ht="14.25" x14ac:dyDescent="0.2">
      <c r="J14405" s="2"/>
    </row>
    <row r="14406" spans="10:10" ht="14.25" x14ac:dyDescent="0.2">
      <c r="J14406" s="2"/>
    </row>
    <row r="14407" spans="10:10" ht="14.25" x14ac:dyDescent="0.2">
      <c r="J14407" s="2"/>
    </row>
    <row r="14408" spans="10:10" ht="14.25" x14ac:dyDescent="0.2">
      <c r="J14408" s="2"/>
    </row>
    <row r="14409" spans="10:10" ht="14.25" x14ac:dyDescent="0.2">
      <c r="J14409" s="2"/>
    </row>
    <row r="14410" spans="10:10" ht="14.25" x14ac:dyDescent="0.2">
      <c r="J14410" s="2"/>
    </row>
    <row r="14411" spans="10:10" ht="14.25" x14ac:dyDescent="0.2">
      <c r="J14411" s="2"/>
    </row>
    <row r="14412" spans="10:10" ht="14.25" x14ac:dyDescent="0.2">
      <c r="J14412" s="2"/>
    </row>
    <row r="14413" spans="10:10" ht="14.25" x14ac:dyDescent="0.2">
      <c r="J14413" s="2"/>
    </row>
    <row r="14414" spans="10:10" ht="14.25" x14ac:dyDescent="0.2">
      <c r="J14414" s="2"/>
    </row>
    <row r="14415" spans="10:10" ht="14.25" x14ac:dyDescent="0.2">
      <c r="J14415" s="2"/>
    </row>
    <row r="14416" spans="10:10" ht="14.25" x14ac:dyDescent="0.2">
      <c r="J14416" s="2"/>
    </row>
    <row r="14417" spans="10:10" ht="14.25" x14ac:dyDescent="0.2">
      <c r="J14417" s="2"/>
    </row>
    <row r="14418" spans="10:10" ht="14.25" x14ac:dyDescent="0.2">
      <c r="J14418" s="2"/>
    </row>
    <row r="14419" spans="10:10" ht="14.25" x14ac:dyDescent="0.2">
      <c r="J14419" s="2"/>
    </row>
    <row r="14420" spans="10:10" ht="14.25" x14ac:dyDescent="0.2">
      <c r="J14420" s="2"/>
    </row>
    <row r="14421" spans="10:10" ht="14.25" x14ac:dyDescent="0.2">
      <c r="J14421" s="2"/>
    </row>
    <row r="14422" spans="10:10" ht="14.25" x14ac:dyDescent="0.2">
      <c r="J14422" s="2"/>
    </row>
    <row r="14423" spans="10:10" ht="14.25" x14ac:dyDescent="0.2">
      <c r="J14423" s="2"/>
    </row>
    <row r="14424" spans="10:10" ht="14.25" x14ac:dyDescent="0.2">
      <c r="J14424" s="2"/>
    </row>
    <row r="14425" spans="10:10" ht="14.25" x14ac:dyDescent="0.2">
      <c r="J14425" s="2"/>
    </row>
    <row r="14426" spans="10:10" ht="14.25" x14ac:dyDescent="0.2">
      <c r="J14426" s="2"/>
    </row>
    <row r="14427" spans="10:10" ht="14.25" x14ac:dyDescent="0.2">
      <c r="J14427" s="2"/>
    </row>
    <row r="14428" spans="10:10" ht="14.25" x14ac:dyDescent="0.2">
      <c r="J14428" s="2"/>
    </row>
    <row r="14429" spans="10:10" ht="14.25" x14ac:dyDescent="0.2">
      <c r="J14429" s="2"/>
    </row>
    <row r="14430" spans="10:10" ht="14.25" x14ac:dyDescent="0.2">
      <c r="J14430" s="2"/>
    </row>
    <row r="14431" spans="10:10" ht="14.25" x14ac:dyDescent="0.2">
      <c r="J14431" s="2"/>
    </row>
    <row r="14432" spans="10:10" ht="14.25" x14ac:dyDescent="0.2">
      <c r="J14432" s="2"/>
    </row>
    <row r="14433" spans="10:10" ht="14.25" x14ac:dyDescent="0.2">
      <c r="J14433" s="2"/>
    </row>
    <row r="14434" spans="10:10" ht="14.25" x14ac:dyDescent="0.2">
      <c r="J14434" s="2"/>
    </row>
    <row r="14435" spans="10:10" ht="14.25" x14ac:dyDescent="0.2">
      <c r="J14435" s="2"/>
    </row>
    <row r="14436" spans="10:10" ht="14.25" x14ac:dyDescent="0.2">
      <c r="J14436" s="2"/>
    </row>
    <row r="14437" spans="10:10" ht="14.25" x14ac:dyDescent="0.2">
      <c r="J14437" s="2"/>
    </row>
    <row r="14438" spans="10:10" ht="14.25" x14ac:dyDescent="0.2">
      <c r="J14438" s="2"/>
    </row>
    <row r="14439" spans="10:10" ht="14.25" x14ac:dyDescent="0.2">
      <c r="J14439" s="2"/>
    </row>
    <row r="14440" spans="10:10" ht="14.25" x14ac:dyDescent="0.2">
      <c r="J14440" s="2"/>
    </row>
    <row r="14441" spans="10:10" ht="14.25" x14ac:dyDescent="0.2">
      <c r="J14441" s="2"/>
    </row>
    <row r="14442" spans="10:10" ht="14.25" x14ac:dyDescent="0.2">
      <c r="J14442" s="2"/>
    </row>
    <row r="14443" spans="10:10" ht="14.25" x14ac:dyDescent="0.2">
      <c r="J14443" s="2"/>
    </row>
    <row r="14444" spans="10:10" ht="14.25" x14ac:dyDescent="0.2">
      <c r="J14444" s="2"/>
    </row>
    <row r="14445" spans="10:10" ht="14.25" x14ac:dyDescent="0.2">
      <c r="J14445" s="2"/>
    </row>
    <row r="14446" spans="10:10" ht="14.25" x14ac:dyDescent="0.2">
      <c r="J14446" s="2"/>
    </row>
    <row r="14447" spans="10:10" ht="14.25" x14ac:dyDescent="0.2">
      <c r="J14447" s="2"/>
    </row>
    <row r="14448" spans="10:10" ht="14.25" x14ac:dyDescent="0.2">
      <c r="J14448" s="2"/>
    </row>
    <row r="14449" spans="10:10" ht="14.25" x14ac:dyDescent="0.2">
      <c r="J14449" s="2"/>
    </row>
    <row r="14450" spans="10:10" ht="14.25" x14ac:dyDescent="0.2">
      <c r="J14450" s="2"/>
    </row>
    <row r="14451" spans="10:10" ht="14.25" x14ac:dyDescent="0.2">
      <c r="J14451" s="2"/>
    </row>
    <row r="14452" spans="10:10" ht="14.25" x14ac:dyDescent="0.2">
      <c r="J14452" s="2"/>
    </row>
    <row r="14453" spans="10:10" ht="14.25" x14ac:dyDescent="0.2">
      <c r="J14453" s="2"/>
    </row>
    <row r="14454" spans="10:10" ht="14.25" x14ac:dyDescent="0.2">
      <c r="J14454" s="2"/>
    </row>
    <row r="14455" spans="10:10" ht="14.25" x14ac:dyDescent="0.2">
      <c r="J14455" s="2"/>
    </row>
    <row r="14456" spans="10:10" ht="14.25" x14ac:dyDescent="0.2">
      <c r="J14456" s="2"/>
    </row>
    <row r="14457" spans="10:10" ht="14.25" x14ac:dyDescent="0.2">
      <c r="J14457" s="2"/>
    </row>
    <row r="14458" spans="10:10" ht="14.25" x14ac:dyDescent="0.2">
      <c r="J14458" s="2"/>
    </row>
    <row r="14459" spans="10:10" ht="14.25" x14ac:dyDescent="0.2">
      <c r="J14459" s="2"/>
    </row>
    <row r="14460" spans="10:10" ht="14.25" x14ac:dyDescent="0.2">
      <c r="J14460" s="2"/>
    </row>
    <row r="14461" spans="10:10" ht="14.25" x14ac:dyDescent="0.2">
      <c r="J14461" s="2"/>
    </row>
    <row r="14462" spans="10:10" ht="14.25" x14ac:dyDescent="0.2">
      <c r="J14462" s="2"/>
    </row>
    <row r="14463" spans="10:10" ht="14.25" x14ac:dyDescent="0.2">
      <c r="J14463" s="2"/>
    </row>
    <row r="14464" spans="10:10" ht="14.25" x14ac:dyDescent="0.2">
      <c r="J14464" s="2"/>
    </row>
    <row r="14465" spans="10:10" ht="14.25" x14ac:dyDescent="0.2">
      <c r="J14465" s="2"/>
    </row>
    <row r="14466" spans="10:10" ht="14.25" x14ac:dyDescent="0.2">
      <c r="J14466" s="2"/>
    </row>
    <row r="14467" spans="10:10" ht="14.25" x14ac:dyDescent="0.2">
      <c r="J14467" s="2"/>
    </row>
    <row r="14468" spans="10:10" ht="14.25" x14ac:dyDescent="0.2">
      <c r="J14468" s="2"/>
    </row>
    <row r="14469" spans="10:10" ht="14.25" x14ac:dyDescent="0.2">
      <c r="J14469" s="2"/>
    </row>
    <row r="14470" spans="10:10" ht="14.25" x14ac:dyDescent="0.2">
      <c r="J14470" s="2"/>
    </row>
    <row r="14471" spans="10:10" ht="14.25" x14ac:dyDescent="0.2">
      <c r="J14471" s="2"/>
    </row>
    <row r="14472" spans="10:10" ht="14.25" x14ac:dyDescent="0.2">
      <c r="J14472" s="2"/>
    </row>
    <row r="14473" spans="10:10" ht="14.25" x14ac:dyDescent="0.2">
      <c r="J14473" s="2"/>
    </row>
    <row r="14474" spans="10:10" ht="14.25" x14ac:dyDescent="0.2">
      <c r="J14474" s="2"/>
    </row>
    <row r="14475" spans="10:10" ht="14.25" x14ac:dyDescent="0.2">
      <c r="J14475" s="2"/>
    </row>
    <row r="14476" spans="10:10" ht="14.25" x14ac:dyDescent="0.2">
      <c r="J14476" s="2"/>
    </row>
    <row r="14477" spans="10:10" ht="14.25" x14ac:dyDescent="0.2">
      <c r="J14477" s="2"/>
    </row>
    <row r="14478" spans="10:10" ht="14.25" x14ac:dyDescent="0.2">
      <c r="J14478" s="2"/>
    </row>
    <row r="14479" spans="10:10" ht="14.25" x14ac:dyDescent="0.2">
      <c r="J14479" s="2"/>
    </row>
    <row r="14480" spans="10:10" ht="14.25" x14ac:dyDescent="0.2">
      <c r="J14480" s="2"/>
    </row>
    <row r="14481" spans="10:10" ht="14.25" x14ac:dyDescent="0.2">
      <c r="J14481" s="2"/>
    </row>
    <row r="14482" spans="10:10" ht="14.25" x14ac:dyDescent="0.2">
      <c r="J14482" s="2"/>
    </row>
    <row r="14483" spans="10:10" ht="14.25" x14ac:dyDescent="0.2">
      <c r="J14483" s="2"/>
    </row>
    <row r="14484" spans="10:10" ht="14.25" x14ac:dyDescent="0.2">
      <c r="J14484" s="2"/>
    </row>
    <row r="14485" spans="10:10" ht="14.25" x14ac:dyDescent="0.2">
      <c r="J14485" s="2"/>
    </row>
    <row r="14486" spans="10:10" ht="14.25" x14ac:dyDescent="0.2">
      <c r="J14486" s="2"/>
    </row>
    <row r="14487" spans="10:10" ht="14.25" x14ac:dyDescent="0.2">
      <c r="J14487" s="2"/>
    </row>
    <row r="14488" spans="10:10" ht="14.25" x14ac:dyDescent="0.2">
      <c r="J14488" s="2"/>
    </row>
    <row r="14489" spans="10:10" ht="14.25" x14ac:dyDescent="0.2">
      <c r="J14489" s="2"/>
    </row>
    <row r="14490" spans="10:10" ht="14.25" x14ac:dyDescent="0.2">
      <c r="J14490" s="2"/>
    </row>
    <row r="14491" spans="10:10" ht="14.25" x14ac:dyDescent="0.2">
      <c r="J14491" s="2"/>
    </row>
    <row r="14492" spans="10:10" ht="14.25" x14ac:dyDescent="0.2">
      <c r="J14492" s="2"/>
    </row>
    <row r="14493" spans="10:10" ht="14.25" x14ac:dyDescent="0.2">
      <c r="J14493" s="2"/>
    </row>
    <row r="14494" spans="10:10" ht="14.25" x14ac:dyDescent="0.2">
      <c r="J14494" s="2"/>
    </row>
    <row r="14495" spans="10:10" ht="14.25" x14ac:dyDescent="0.2">
      <c r="J14495" s="2"/>
    </row>
    <row r="14496" spans="10:10" ht="14.25" x14ac:dyDescent="0.2">
      <c r="J14496" s="2"/>
    </row>
    <row r="14497" spans="10:10" ht="14.25" x14ac:dyDescent="0.2">
      <c r="J14497" s="2"/>
    </row>
    <row r="14498" spans="10:10" ht="14.25" x14ac:dyDescent="0.2">
      <c r="J14498" s="2"/>
    </row>
    <row r="14499" spans="10:10" ht="14.25" x14ac:dyDescent="0.2">
      <c r="J14499" s="2"/>
    </row>
    <row r="14500" spans="10:10" ht="14.25" x14ac:dyDescent="0.2">
      <c r="J14500" s="2"/>
    </row>
    <row r="14501" spans="10:10" ht="14.25" x14ac:dyDescent="0.2">
      <c r="J14501" s="2"/>
    </row>
    <row r="14502" spans="10:10" ht="14.25" x14ac:dyDescent="0.2">
      <c r="J14502" s="2"/>
    </row>
    <row r="14503" spans="10:10" ht="14.25" x14ac:dyDescent="0.2">
      <c r="J14503" s="2"/>
    </row>
    <row r="14504" spans="10:10" ht="14.25" x14ac:dyDescent="0.2">
      <c r="J14504" s="2"/>
    </row>
    <row r="14505" spans="10:10" ht="14.25" x14ac:dyDescent="0.2">
      <c r="J14505" s="2"/>
    </row>
    <row r="14506" spans="10:10" ht="14.25" x14ac:dyDescent="0.2">
      <c r="J14506" s="2"/>
    </row>
    <row r="14507" spans="10:10" ht="14.25" x14ac:dyDescent="0.2">
      <c r="J14507" s="2"/>
    </row>
    <row r="14508" spans="10:10" ht="14.25" x14ac:dyDescent="0.2">
      <c r="J14508" s="2"/>
    </row>
    <row r="14509" spans="10:10" ht="14.25" x14ac:dyDescent="0.2">
      <c r="J14509" s="2"/>
    </row>
    <row r="14510" spans="10:10" ht="14.25" x14ac:dyDescent="0.2">
      <c r="J14510" s="2"/>
    </row>
    <row r="14511" spans="10:10" ht="14.25" x14ac:dyDescent="0.2">
      <c r="J14511" s="2"/>
    </row>
    <row r="14512" spans="10:10" ht="14.25" x14ac:dyDescent="0.2">
      <c r="J14512" s="2"/>
    </row>
    <row r="14513" spans="10:10" ht="14.25" x14ac:dyDescent="0.2">
      <c r="J14513" s="2"/>
    </row>
    <row r="14514" spans="10:10" ht="14.25" x14ac:dyDescent="0.2">
      <c r="J14514" s="2"/>
    </row>
    <row r="14515" spans="10:10" ht="14.25" x14ac:dyDescent="0.2">
      <c r="J14515" s="2"/>
    </row>
    <row r="14516" spans="10:10" ht="14.25" x14ac:dyDescent="0.2">
      <c r="J14516" s="2"/>
    </row>
    <row r="14517" spans="10:10" ht="14.25" x14ac:dyDescent="0.2">
      <c r="J14517" s="2"/>
    </row>
    <row r="14518" spans="10:10" ht="14.25" x14ac:dyDescent="0.2">
      <c r="J14518" s="2"/>
    </row>
    <row r="14519" spans="10:10" ht="14.25" x14ac:dyDescent="0.2">
      <c r="J14519" s="2"/>
    </row>
    <row r="14520" spans="10:10" ht="14.25" x14ac:dyDescent="0.2">
      <c r="J14520" s="2"/>
    </row>
    <row r="14521" spans="10:10" ht="14.25" x14ac:dyDescent="0.2">
      <c r="J14521" s="2"/>
    </row>
    <row r="14522" spans="10:10" ht="14.25" x14ac:dyDescent="0.2">
      <c r="J14522" s="2"/>
    </row>
    <row r="14523" spans="10:10" ht="14.25" x14ac:dyDescent="0.2">
      <c r="J14523" s="2"/>
    </row>
    <row r="14524" spans="10:10" ht="14.25" x14ac:dyDescent="0.2">
      <c r="J14524" s="2"/>
    </row>
    <row r="14525" spans="10:10" ht="14.25" x14ac:dyDescent="0.2">
      <c r="J14525" s="2"/>
    </row>
    <row r="14526" spans="10:10" ht="14.25" x14ac:dyDescent="0.2">
      <c r="J14526" s="2"/>
    </row>
    <row r="14527" spans="10:10" ht="14.25" x14ac:dyDescent="0.2">
      <c r="J14527" s="2"/>
    </row>
    <row r="14528" spans="10:10" ht="14.25" x14ac:dyDescent="0.2">
      <c r="J14528" s="2"/>
    </row>
    <row r="14529" spans="10:10" ht="14.25" x14ac:dyDescent="0.2">
      <c r="J14529" s="2"/>
    </row>
    <row r="14530" spans="10:10" ht="14.25" x14ac:dyDescent="0.2">
      <c r="J14530" s="2"/>
    </row>
    <row r="14531" spans="10:10" ht="14.25" x14ac:dyDescent="0.2">
      <c r="J14531" s="2"/>
    </row>
    <row r="14532" spans="10:10" ht="14.25" x14ac:dyDescent="0.2">
      <c r="J14532" s="2"/>
    </row>
    <row r="14533" spans="10:10" ht="14.25" x14ac:dyDescent="0.2">
      <c r="J14533" s="2"/>
    </row>
    <row r="14534" spans="10:10" ht="14.25" x14ac:dyDescent="0.2">
      <c r="J14534" s="2"/>
    </row>
    <row r="14535" spans="10:10" ht="14.25" x14ac:dyDescent="0.2">
      <c r="J14535" s="2"/>
    </row>
    <row r="14536" spans="10:10" ht="14.25" x14ac:dyDescent="0.2">
      <c r="J14536" s="2"/>
    </row>
    <row r="14537" spans="10:10" ht="14.25" x14ac:dyDescent="0.2">
      <c r="J14537" s="2"/>
    </row>
    <row r="14538" spans="10:10" ht="14.25" x14ac:dyDescent="0.2">
      <c r="J14538" s="2"/>
    </row>
    <row r="14539" spans="10:10" ht="14.25" x14ac:dyDescent="0.2">
      <c r="J14539" s="2"/>
    </row>
    <row r="14540" spans="10:10" ht="14.25" x14ac:dyDescent="0.2">
      <c r="J14540" s="2"/>
    </row>
    <row r="14541" spans="10:10" ht="14.25" x14ac:dyDescent="0.2">
      <c r="J14541" s="2"/>
    </row>
    <row r="14542" spans="10:10" ht="14.25" x14ac:dyDescent="0.2">
      <c r="J14542" s="2"/>
    </row>
    <row r="14543" spans="10:10" ht="14.25" x14ac:dyDescent="0.2">
      <c r="J14543" s="2"/>
    </row>
    <row r="14544" spans="10:10" ht="14.25" x14ac:dyDescent="0.2">
      <c r="J14544" s="2"/>
    </row>
    <row r="14545" spans="10:10" ht="14.25" x14ac:dyDescent="0.2">
      <c r="J14545" s="2"/>
    </row>
    <row r="14546" spans="10:10" ht="14.25" x14ac:dyDescent="0.2">
      <c r="J14546" s="2"/>
    </row>
    <row r="14547" spans="10:10" ht="14.25" x14ac:dyDescent="0.2">
      <c r="J14547" s="2"/>
    </row>
    <row r="14548" spans="10:10" ht="14.25" x14ac:dyDescent="0.2">
      <c r="J14548" s="2"/>
    </row>
    <row r="14549" spans="10:10" ht="14.25" x14ac:dyDescent="0.2">
      <c r="J14549" s="2"/>
    </row>
    <row r="14550" spans="10:10" ht="14.25" x14ac:dyDescent="0.2">
      <c r="J14550" s="2"/>
    </row>
    <row r="14551" spans="10:10" ht="14.25" x14ac:dyDescent="0.2">
      <c r="J14551" s="2"/>
    </row>
    <row r="14552" spans="10:10" ht="14.25" x14ac:dyDescent="0.2">
      <c r="J14552" s="2"/>
    </row>
    <row r="14553" spans="10:10" ht="14.25" x14ac:dyDescent="0.2">
      <c r="J14553" s="2"/>
    </row>
    <row r="14554" spans="10:10" ht="14.25" x14ac:dyDescent="0.2">
      <c r="J14554" s="2"/>
    </row>
    <row r="14555" spans="10:10" ht="14.25" x14ac:dyDescent="0.2">
      <c r="J14555" s="2"/>
    </row>
    <row r="14556" spans="10:10" ht="14.25" x14ac:dyDescent="0.2">
      <c r="J14556" s="2"/>
    </row>
    <row r="14557" spans="10:10" ht="14.25" x14ac:dyDescent="0.2">
      <c r="J14557" s="2"/>
    </row>
    <row r="14558" spans="10:10" ht="14.25" x14ac:dyDescent="0.2">
      <c r="J14558" s="2"/>
    </row>
    <row r="14559" spans="10:10" ht="14.25" x14ac:dyDescent="0.2">
      <c r="J14559" s="2"/>
    </row>
    <row r="14560" spans="10:10" ht="14.25" x14ac:dyDescent="0.2">
      <c r="J14560" s="2"/>
    </row>
    <row r="14561" spans="10:10" ht="14.25" x14ac:dyDescent="0.2">
      <c r="J14561" s="2"/>
    </row>
    <row r="14562" spans="10:10" ht="14.25" x14ac:dyDescent="0.2">
      <c r="J14562" s="2"/>
    </row>
    <row r="14563" spans="10:10" ht="14.25" x14ac:dyDescent="0.2">
      <c r="J14563" s="2"/>
    </row>
    <row r="14564" spans="10:10" ht="14.25" x14ac:dyDescent="0.2">
      <c r="J14564" s="2"/>
    </row>
    <row r="14565" spans="10:10" ht="14.25" x14ac:dyDescent="0.2">
      <c r="J14565" s="2"/>
    </row>
    <row r="14566" spans="10:10" ht="14.25" x14ac:dyDescent="0.2">
      <c r="J14566" s="2"/>
    </row>
    <row r="14567" spans="10:10" ht="14.25" x14ac:dyDescent="0.2">
      <c r="J14567" s="2"/>
    </row>
    <row r="14568" spans="10:10" ht="14.25" x14ac:dyDescent="0.2">
      <c r="J14568" s="2"/>
    </row>
    <row r="14569" spans="10:10" ht="14.25" x14ac:dyDescent="0.2">
      <c r="J14569" s="2"/>
    </row>
    <row r="14570" spans="10:10" ht="14.25" x14ac:dyDescent="0.2">
      <c r="J14570" s="2"/>
    </row>
    <row r="14571" spans="10:10" ht="14.25" x14ac:dyDescent="0.2">
      <c r="J14571" s="2"/>
    </row>
    <row r="14572" spans="10:10" ht="14.25" x14ac:dyDescent="0.2">
      <c r="J14572" s="2"/>
    </row>
    <row r="14573" spans="10:10" ht="14.25" x14ac:dyDescent="0.2">
      <c r="J14573" s="2"/>
    </row>
    <row r="14574" spans="10:10" ht="14.25" x14ac:dyDescent="0.2">
      <c r="J14574" s="2"/>
    </row>
    <row r="14575" spans="10:10" ht="14.25" x14ac:dyDescent="0.2">
      <c r="J14575" s="2"/>
    </row>
    <row r="14576" spans="10:10" ht="14.25" x14ac:dyDescent="0.2">
      <c r="J14576" s="2"/>
    </row>
    <row r="14577" spans="10:10" ht="14.25" x14ac:dyDescent="0.2">
      <c r="J14577" s="2"/>
    </row>
    <row r="14578" spans="10:10" ht="14.25" x14ac:dyDescent="0.2">
      <c r="J14578" s="2"/>
    </row>
    <row r="14579" spans="10:10" ht="14.25" x14ac:dyDescent="0.2">
      <c r="J14579" s="2"/>
    </row>
    <row r="14580" spans="10:10" ht="14.25" x14ac:dyDescent="0.2">
      <c r="J14580" s="2"/>
    </row>
    <row r="14581" spans="10:10" ht="14.25" x14ac:dyDescent="0.2">
      <c r="J14581" s="2"/>
    </row>
    <row r="14582" spans="10:10" ht="14.25" x14ac:dyDescent="0.2">
      <c r="J14582" s="2"/>
    </row>
    <row r="14583" spans="10:10" ht="14.25" x14ac:dyDescent="0.2">
      <c r="J14583" s="2"/>
    </row>
    <row r="14584" spans="10:10" ht="14.25" x14ac:dyDescent="0.2">
      <c r="J14584" s="2"/>
    </row>
    <row r="14585" spans="10:10" ht="14.25" x14ac:dyDescent="0.2">
      <c r="J14585" s="2"/>
    </row>
    <row r="14586" spans="10:10" ht="14.25" x14ac:dyDescent="0.2">
      <c r="J14586" s="2"/>
    </row>
    <row r="14587" spans="10:10" ht="14.25" x14ac:dyDescent="0.2">
      <c r="J14587" s="2"/>
    </row>
    <row r="14588" spans="10:10" ht="14.25" x14ac:dyDescent="0.2">
      <c r="J14588" s="2"/>
    </row>
    <row r="14589" spans="10:10" ht="14.25" x14ac:dyDescent="0.2">
      <c r="J14589" s="2"/>
    </row>
    <row r="14590" spans="10:10" ht="14.25" x14ac:dyDescent="0.2">
      <c r="J14590" s="2"/>
    </row>
    <row r="14591" spans="10:10" ht="14.25" x14ac:dyDescent="0.2">
      <c r="J14591" s="2"/>
    </row>
    <row r="14592" spans="10:10" ht="14.25" x14ac:dyDescent="0.2">
      <c r="J14592" s="2"/>
    </row>
    <row r="14593" spans="10:10" ht="14.25" x14ac:dyDescent="0.2">
      <c r="J14593" s="2"/>
    </row>
    <row r="14594" spans="10:10" ht="14.25" x14ac:dyDescent="0.2">
      <c r="J14594" s="2"/>
    </row>
    <row r="14595" spans="10:10" ht="14.25" x14ac:dyDescent="0.2">
      <c r="J14595" s="2"/>
    </row>
    <row r="14596" spans="10:10" ht="14.25" x14ac:dyDescent="0.2">
      <c r="J14596" s="2"/>
    </row>
    <row r="14597" spans="10:10" ht="14.25" x14ac:dyDescent="0.2">
      <c r="J14597" s="2"/>
    </row>
    <row r="14598" spans="10:10" ht="14.25" x14ac:dyDescent="0.2">
      <c r="J14598" s="2"/>
    </row>
    <row r="14599" spans="10:10" ht="14.25" x14ac:dyDescent="0.2">
      <c r="J14599" s="2"/>
    </row>
    <row r="14600" spans="10:10" ht="14.25" x14ac:dyDescent="0.2">
      <c r="J14600" s="2"/>
    </row>
    <row r="14601" spans="10:10" ht="14.25" x14ac:dyDescent="0.2">
      <c r="J14601" s="2"/>
    </row>
    <row r="14602" spans="10:10" ht="14.25" x14ac:dyDescent="0.2">
      <c r="J14602" s="2"/>
    </row>
    <row r="14603" spans="10:10" ht="14.25" x14ac:dyDescent="0.2">
      <c r="J14603" s="2"/>
    </row>
    <row r="14604" spans="10:10" ht="14.25" x14ac:dyDescent="0.2">
      <c r="J14604" s="2"/>
    </row>
    <row r="14605" spans="10:10" ht="14.25" x14ac:dyDescent="0.2">
      <c r="J14605" s="2"/>
    </row>
    <row r="14606" spans="10:10" ht="14.25" x14ac:dyDescent="0.2">
      <c r="J14606" s="2"/>
    </row>
    <row r="14607" spans="10:10" ht="14.25" x14ac:dyDescent="0.2">
      <c r="J14607" s="2"/>
    </row>
    <row r="14608" spans="10:10" ht="14.25" x14ac:dyDescent="0.2">
      <c r="J14608" s="2"/>
    </row>
    <row r="14609" spans="10:10" ht="14.25" x14ac:dyDescent="0.2">
      <c r="J14609" s="2"/>
    </row>
    <row r="14610" spans="10:10" ht="14.25" x14ac:dyDescent="0.2">
      <c r="J14610" s="2"/>
    </row>
    <row r="14611" spans="10:10" ht="14.25" x14ac:dyDescent="0.2">
      <c r="J14611" s="2"/>
    </row>
    <row r="14612" spans="10:10" ht="14.25" x14ac:dyDescent="0.2">
      <c r="J14612" s="2"/>
    </row>
    <row r="14613" spans="10:10" ht="14.25" x14ac:dyDescent="0.2">
      <c r="J14613" s="2"/>
    </row>
    <row r="14614" spans="10:10" ht="14.25" x14ac:dyDescent="0.2">
      <c r="J14614" s="2"/>
    </row>
    <row r="14615" spans="10:10" ht="14.25" x14ac:dyDescent="0.2">
      <c r="J14615" s="2"/>
    </row>
    <row r="14616" spans="10:10" ht="14.25" x14ac:dyDescent="0.2">
      <c r="J14616" s="2"/>
    </row>
    <row r="14617" spans="10:10" ht="14.25" x14ac:dyDescent="0.2">
      <c r="J14617" s="2"/>
    </row>
    <row r="14618" spans="10:10" ht="14.25" x14ac:dyDescent="0.2">
      <c r="J14618" s="2"/>
    </row>
    <row r="14619" spans="10:10" ht="14.25" x14ac:dyDescent="0.2">
      <c r="J14619" s="2"/>
    </row>
    <row r="14620" spans="10:10" ht="14.25" x14ac:dyDescent="0.2">
      <c r="J14620" s="2"/>
    </row>
    <row r="14621" spans="10:10" ht="14.25" x14ac:dyDescent="0.2">
      <c r="J14621" s="2"/>
    </row>
    <row r="14622" spans="10:10" ht="14.25" x14ac:dyDescent="0.2">
      <c r="J14622" s="2"/>
    </row>
    <row r="14623" spans="10:10" ht="14.25" x14ac:dyDescent="0.2">
      <c r="J14623" s="2"/>
    </row>
    <row r="14624" spans="10:10" ht="14.25" x14ac:dyDescent="0.2">
      <c r="J14624" s="2"/>
    </row>
    <row r="14625" spans="10:10" ht="14.25" x14ac:dyDescent="0.2">
      <c r="J14625" s="2"/>
    </row>
    <row r="14626" spans="10:10" ht="14.25" x14ac:dyDescent="0.2">
      <c r="J14626" s="2"/>
    </row>
    <row r="14627" spans="10:10" ht="14.25" x14ac:dyDescent="0.2">
      <c r="J14627" s="2"/>
    </row>
    <row r="14628" spans="10:10" ht="14.25" x14ac:dyDescent="0.2">
      <c r="J14628" s="2"/>
    </row>
    <row r="14629" spans="10:10" ht="14.25" x14ac:dyDescent="0.2">
      <c r="J14629" s="2"/>
    </row>
    <row r="14630" spans="10:10" ht="14.25" x14ac:dyDescent="0.2">
      <c r="J14630" s="2"/>
    </row>
    <row r="14631" spans="10:10" ht="14.25" x14ac:dyDescent="0.2">
      <c r="J14631" s="2"/>
    </row>
    <row r="14632" spans="10:10" ht="14.25" x14ac:dyDescent="0.2">
      <c r="J14632" s="2"/>
    </row>
    <row r="14633" spans="10:10" ht="14.25" x14ac:dyDescent="0.2">
      <c r="J14633" s="2"/>
    </row>
    <row r="14634" spans="10:10" ht="14.25" x14ac:dyDescent="0.2">
      <c r="J14634" s="2"/>
    </row>
    <row r="14635" spans="10:10" ht="14.25" x14ac:dyDescent="0.2">
      <c r="J14635" s="2"/>
    </row>
    <row r="14636" spans="10:10" ht="14.25" x14ac:dyDescent="0.2">
      <c r="J14636" s="2"/>
    </row>
    <row r="14637" spans="10:10" ht="14.25" x14ac:dyDescent="0.2">
      <c r="J14637" s="2"/>
    </row>
    <row r="14638" spans="10:10" ht="14.25" x14ac:dyDescent="0.2">
      <c r="J14638" s="2"/>
    </row>
    <row r="14639" spans="10:10" ht="14.25" x14ac:dyDescent="0.2">
      <c r="J14639" s="2"/>
    </row>
    <row r="14640" spans="10:10" ht="14.25" x14ac:dyDescent="0.2">
      <c r="J14640" s="2"/>
    </row>
    <row r="14641" spans="10:10" ht="14.25" x14ac:dyDescent="0.2">
      <c r="J14641" s="2"/>
    </row>
    <row r="14642" spans="10:10" ht="14.25" x14ac:dyDescent="0.2">
      <c r="J14642" s="2"/>
    </row>
    <row r="14643" spans="10:10" ht="14.25" x14ac:dyDescent="0.2">
      <c r="J14643" s="2"/>
    </row>
    <row r="14644" spans="10:10" ht="14.25" x14ac:dyDescent="0.2">
      <c r="J14644" s="2"/>
    </row>
    <row r="14645" spans="10:10" ht="14.25" x14ac:dyDescent="0.2">
      <c r="J14645" s="2"/>
    </row>
    <row r="14646" spans="10:10" ht="14.25" x14ac:dyDescent="0.2">
      <c r="J14646" s="2"/>
    </row>
    <row r="14647" spans="10:10" ht="14.25" x14ac:dyDescent="0.2">
      <c r="J14647" s="2"/>
    </row>
    <row r="14648" spans="10:10" ht="14.25" x14ac:dyDescent="0.2">
      <c r="J14648" s="2"/>
    </row>
    <row r="14649" spans="10:10" ht="14.25" x14ac:dyDescent="0.2">
      <c r="J14649" s="2"/>
    </row>
    <row r="14650" spans="10:10" ht="14.25" x14ac:dyDescent="0.2">
      <c r="J14650" s="2"/>
    </row>
    <row r="14651" spans="10:10" ht="14.25" x14ac:dyDescent="0.2">
      <c r="J14651" s="2"/>
    </row>
    <row r="14652" spans="10:10" ht="14.25" x14ac:dyDescent="0.2">
      <c r="J14652" s="2"/>
    </row>
    <row r="14653" spans="10:10" ht="14.25" x14ac:dyDescent="0.2">
      <c r="J14653" s="2"/>
    </row>
    <row r="14654" spans="10:10" ht="14.25" x14ac:dyDescent="0.2">
      <c r="J14654" s="2"/>
    </row>
    <row r="14655" spans="10:10" ht="14.25" x14ac:dyDescent="0.2">
      <c r="J14655" s="2"/>
    </row>
    <row r="14656" spans="10:10" ht="14.25" x14ac:dyDescent="0.2">
      <c r="J14656" s="2"/>
    </row>
    <row r="14657" spans="10:10" ht="14.25" x14ac:dyDescent="0.2">
      <c r="J14657" s="2"/>
    </row>
    <row r="14658" spans="10:10" ht="14.25" x14ac:dyDescent="0.2">
      <c r="J14658" s="2"/>
    </row>
    <row r="14659" spans="10:10" ht="14.25" x14ac:dyDescent="0.2">
      <c r="J14659" s="2"/>
    </row>
    <row r="14660" spans="10:10" ht="14.25" x14ac:dyDescent="0.2">
      <c r="J14660" s="2"/>
    </row>
    <row r="14661" spans="10:10" ht="14.25" x14ac:dyDescent="0.2">
      <c r="J14661" s="2"/>
    </row>
    <row r="14662" spans="10:10" ht="14.25" x14ac:dyDescent="0.2">
      <c r="J14662" s="2"/>
    </row>
    <row r="14663" spans="10:10" ht="14.25" x14ac:dyDescent="0.2">
      <c r="J14663" s="2"/>
    </row>
    <row r="14664" spans="10:10" ht="14.25" x14ac:dyDescent="0.2">
      <c r="J14664" s="2"/>
    </row>
    <row r="14665" spans="10:10" ht="14.25" x14ac:dyDescent="0.2">
      <c r="J14665" s="2"/>
    </row>
    <row r="14666" spans="10:10" ht="14.25" x14ac:dyDescent="0.2">
      <c r="J14666" s="2"/>
    </row>
    <row r="14667" spans="10:10" ht="14.25" x14ac:dyDescent="0.2">
      <c r="J14667" s="2"/>
    </row>
    <row r="14668" spans="10:10" ht="14.25" x14ac:dyDescent="0.2">
      <c r="J14668" s="2"/>
    </row>
    <row r="14669" spans="10:10" ht="14.25" x14ac:dyDescent="0.2">
      <c r="J14669" s="2"/>
    </row>
    <row r="14670" spans="10:10" ht="14.25" x14ac:dyDescent="0.2">
      <c r="J14670" s="2"/>
    </row>
    <row r="14671" spans="10:10" ht="14.25" x14ac:dyDescent="0.2">
      <c r="J14671" s="2"/>
    </row>
    <row r="14672" spans="10:10" ht="14.25" x14ac:dyDescent="0.2">
      <c r="J14672" s="2"/>
    </row>
    <row r="14673" spans="10:10" ht="14.25" x14ac:dyDescent="0.2">
      <c r="J14673" s="2"/>
    </row>
    <row r="14674" spans="10:10" ht="14.25" x14ac:dyDescent="0.2">
      <c r="J14674" s="2"/>
    </row>
    <row r="14675" spans="10:10" ht="14.25" x14ac:dyDescent="0.2">
      <c r="J14675" s="2"/>
    </row>
    <row r="14676" spans="10:10" ht="14.25" x14ac:dyDescent="0.2">
      <c r="J14676" s="2"/>
    </row>
    <row r="14677" spans="10:10" ht="14.25" x14ac:dyDescent="0.2">
      <c r="J14677" s="2"/>
    </row>
    <row r="14678" spans="10:10" ht="14.25" x14ac:dyDescent="0.2">
      <c r="J14678" s="2"/>
    </row>
    <row r="14679" spans="10:10" ht="14.25" x14ac:dyDescent="0.2">
      <c r="J14679" s="2"/>
    </row>
    <row r="14680" spans="10:10" ht="14.25" x14ac:dyDescent="0.2">
      <c r="J14680" s="2"/>
    </row>
    <row r="14681" spans="10:10" ht="14.25" x14ac:dyDescent="0.2">
      <c r="J14681" s="2"/>
    </row>
    <row r="14682" spans="10:10" ht="14.25" x14ac:dyDescent="0.2">
      <c r="J14682" s="2"/>
    </row>
    <row r="14683" spans="10:10" ht="14.25" x14ac:dyDescent="0.2">
      <c r="J14683" s="2"/>
    </row>
    <row r="14684" spans="10:10" ht="14.25" x14ac:dyDescent="0.2">
      <c r="J14684" s="2"/>
    </row>
    <row r="14685" spans="10:10" ht="14.25" x14ac:dyDescent="0.2">
      <c r="J14685" s="2"/>
    </row>
    <row r="14686" spans="10:10" ht="14.25" x14ac:dyDescent="0.2">
      <c r="J14686" s="2"/>
    </row>
    <row r="14687" spans="10:10" ht="14.25" x14ac:dyDescent="0.2">
      <c r="J14687" s="2"/>
    </row>
    <row r="14688" spans="10:10" ht="14.25" x14ac:dyDescent="0.2">
      <c r="J14688" s="2"/>
    </row>
    <row r="14689" spans="10:10" ht="14.25" x14ac:dyDescent="0.2">
      <c r="J14689" s="2"/>
    </row>
    <row r="14690" spans="10:10" ht="14.25" x14ac:dyDescent="0.2">
      <c r="J14690" s="2"/>
    </row>
    <row r="14691" spans="10:10" ht="14.25" x14ac:dyDescent="0.2">
      <c r="J14691" s="2"/>
    </row>
    <row r="14692" spans="10:10" ht="14.25" x14ac:dyDescent="0.2">
      <c r="J14692" s="2"/>
    </row>
    <row r="14693" spans="10:10" ht="14.25" x14ac:dyDescent="0.2">
      <c r="J14693" s="2"/>
    </row>
    <row r="14694" spans="10:10" ht="14.25" x14ac:dyDescent="0.2">
      <c r="J14694" s="2"/>
    </row>
    <row r="14695" spans="10:10" ht="14.25" x14ac:dyDescent="0.2">
      <c r="J14695" s="2"/>
    </row>
    <row r="14696" spans="10:10" ht="14.25" x14ac:dyDescent="0.2">
      <c r="J14696" s="2"/>
    </row>
    <row r="14697" spans="10:10" ht="14.25" x14ac:dyDescent="0.2">
      <c r="J14697" s="2"/>
    </row>
    <row r="14698" spans="10:10" ht="14.25" x14ac:dyDescent="0.2">
      <c r="J14698" s="2"/>
    </row>
    <row r="14699" spans="10:10" ht="14.25" x14ac:dyDescent="0.2">
      <c r="J14699" s="2"/>
    </row>
    <row r="14700" spans="10:10" ht="14.25" x14ac:dyDescent="0.2">
      <c r="J14700" s="2"/>
    </row>
    <row r="14701" spans="10:10" ht="14.25" x14ac:dyDescent="0.2">
      <c r="J14701" s="2"/>
    </row>
    <row r="14702" spans="10:10" ht="14.25" x14ac:dyDescent="0.2">
      <c r="J14702" s="2"/>
    </row>
    <row r="14703" spans="10:10" ht="14.25" x14ac:dyDescent="0.2">
      <c r="J14703" s="2"/>
    </row>
    <row r="14704" spans="10:10" ht="14.25" x14ac:dyDescent="0.2">
      <c r="J14704" s="2"/>
    </row>
    <row r="14705" spans="10:10" ht="14.25" x14ac:dyDescent="0.2">
      <c r="J14705" s="2"/>
    </row>
    <row r="14706" spans="10:10" ht="14.25" x14ac:dyDescent="0.2">
      <c r="J14706" s="2"/>
    </row>
    <row r="14707" spans="10:10" ht="14.25" x14ac:dyDescent="0.2">
      <c r="J14707" s="2"/>
    </row>
    <row r="14708" spans="10:10" ht="14.25" x14ac:dyDescent="0.2">
      <c r="J14708" s="2"/>
    </row>
    <row r="14709" spans="10:10" ht="14.25" x14ac:dyDescent="0.2">
      <c r="J14709" s="2"/>
    </row>
    <row r="14710" spans="10:10" ht="14.25" x14ac:dyDescent="0.2">
      <c r="J14710" s="2"/>
    </row>
    <row r="14711" spans="10:10" ht="14.25" x14ac:dyDescent="0.2">
      <c r="J14711" s="2"/>
    </row>
    <row r="14712" spans="10:10" ht="14.25" x14ac:dyDescent="0.2">
      <c r="J14712" s="2"/>
    </row>
    <row r="14713" spans="10:10" ht="14.25" x14ac:dyDescent="0.2">
      <c r="J14713" s="2"/>
    </row>
    <row r="14714" spans="10:10" ht="14.25" x14ac:dyDescent="0.2">
      <c r="J14714" s="2"/>
    </row>
    <row r="14715" spans="10:10" ht="14.25" x14ac:dyDescent="0.2">
      <c r="J14715" s="2"/>
    </row>
    <row r="14716" spans="10:10" ht="14.25" x14ac:dyDescent="0.2">
      <c r="J14716" s="2"/>
    </row>
    <row r="14717" spans="10:10" ht="14.25" x14ac:dyDescent="0.2">
      <c r="J14717" s="2"/>
    </row>
    <row r="14718" spans="10:10" ht="14.25" x14ac:dyDescent="0.2">
      <c r="J14718" s="2"/>
    </row>
    <row r="14719" spans="10:10" ht="14.25" x14ac:dyDescent="0.2">
      <c r="J14719" s="2"/>
    </row>
    <row r="14720" spans="10:10" ht="14.25" x14ac:dyDescent="0.2">
      <c r="J14720" s="2"/>
    </row>
    <row r="14721" spans="10:10" ht="14.25" x14ac:dyDescent="0.2">
      <c r="J14721" s="2"/>
    </row>
    <row r="14722" spans="10:10" ht="14.25" x14ac:dyDescent="0.2">
      <c r="J14722" s="2"/>
    </row>
    <row r="14723" spans="10:10" ht="14.25" x14ac:dyDescent="0.2">
      <c r="J14723" s="2"/>
    </row>
    <row r="14724" spans="10:10" ht="14.25" x14ac:dyDescent="0.2">
      <c r="J14724" s="2"/>
    </row>
    <row r="14725" spans="10:10" ht="14.25" x14ac:dyDescent="0.2">
      <c r="J14725" s="2"/>
    </row>
    <row r="14726" spans="10:10" ht="14.25" x14ac:dyDescent="0.2">
      <c r="J14726" s="2"/>
    </row>
    <row r="14727" spans="10:10" ht="14.25" x14ac:dyDescent="0.2">
      <c r="J14727" s="2"/>
    </row>
    <row r="14728" spans="10:10" ht="14.25" x14ac:dyDescent="0.2">
      <c r="J14728" s="2"/>
    </row>
    <row r="14729" spans="10:10" ht="14.25" x14ac:dyDescent="0.2">
      <c r="J14729" s="2"/>
    </row>
    <row r="14730" spans="10:10" ht="14.25" x14ac:dyDescent="0.2">
      <c r="J14730" s="2"/>
    </row>
    <row r="14731" spans="10:10" ht="14.25" x14ac:dyDescent="0.2">
      <c r="J14731" s="2"/>
    </row>
    <row r="14732" spans="10:10" ht="14.25" x14ac:dyDescent="0.2">
      <c r="J14732" s="2"/>
    </row>
    <row r="14733" spans="10:10" ht="14.25" x14ac:dyDescent="0.2">
      <c r="J14733" s="2"/>
    </row>
    <row r="14734" spans="10:10" ht="14.25" x14ac:dyDescent="0.2">
      <c r="J14734" s="2"/>
    </row>
    <row r="14735" spans="10:10" ht="14.25" x14ac:dyDescent="0.2">
      <c r="J14735" s="2"/>
    </row>
    <row r="14736" spans="10:10" ht="14.25" x14ac:dyDescent="0.2">
      <c r="J14736" s="2"/>
    </row>
    <row r="14737" spans="10:10" ht="14.25" x14ac:dyDescent="0.2">
      <c r="J14737" s="2"/>
    </row>
    <row r="14738" spans="10:10" ht="14.25" x14ac:dyDescent="0.2">
      <c r="J14738" s="2"/>
    </row>
    <row r="14739" spans="10:10" ht="14.25" x14ac:dyDescent="0.2">
      <c r="J14739" s="2"/>
    </row>
    <row r="14740" spans="10:10" ht="14.25" x14ac:dyDescent="0.2">
      <c r="J14740" s="2"/>
    </row>
    <row r="14741" spans="10:10" ht="14.25" x14ac:dyDescent="0.2">
      <c r="J14741" s="2"/>
    </row>
    <row r="14742" spans="10:10" ht="14.25" x14ac:dyDescent="0.2">
      <c r="J14742" s="2"/>
    </row>
    <row r="14743" spans="10:10" ht="14.25" x14ac:dyDescent="0.2">
      <c r="J14743" s="2"/>
    </row>
    <row r="14744" spans="10:10" ht="14.25" x14ac:dyDescent="0.2">
      <c r="J14744" s="2"/>
    </row>
    <row r="14745" spans="10:10" ht="14.25" x14ac:dyDescent="0.2">
      <c r="J14745" s="2"/>
    </row>
    <row r="14746" spans="10:10" ht="14.25" x14ac:dyDescent="0.2">
      <c r="J14746" s="2"/>
    </row>
    <row r="14747" spans="10:10" ht="14.25" x14ac:dyDescent="0.2">
      <c r="J14747" s="2"/>
    </row>
    <row r="14748" spans="10:10" ht="14.25" x14ac:dyDescent="0.2">
      <c r="J14748" s="2"/>
    </row>
    <row r="14749" spans="10:10" ht="14.25" x14ac:dyDescent="0.2">
      <c r="J14749" s="2"/>
    </row>
    <row r="14750" spans="10:10" ht="14.25" x14ac:dyDescent="0.2">
      <c r="J14750" s="2"/>
    </row>
    <row r="14751" spans="10:10" ht="14.25" x14ac:dyDescent="0.2">
      <c r="J14751" s="2"/>
    </row>
    <row r="14752" spans="10:10" ht="14.25" x14ac:dyDescent="0.2">
      <c r="J14752" s="2"/>
    </row>
    <row r="14753" spans="10:10" ht="14.25" x14ac:dyDescent="0.2">
      <c r="J14753" s="2"/>
    </row>
    <row r="14754" spans="10:10" ht="14.25" x14ac:dyDescent="0.2">
      <c r="J14754" s="2"/>
    </row>
    <row r="14755" spans="10:10" ht="14.25" x14ac:dyDescent="0.2">
      <c r="J14755" s="2"/>
    </row>
    <row r="14756" spans="10:10" ht="14.25" x14ac:dyDescent="0.2">
      <c r="J14756" s="2"/>
    </row>
    <row r="14757" spans="10:10" ht="14.25" x14ac:dyDescent="0.2">
      <c r="J14757" s="2"/>
    </row>
    <row r="14758" spans="10:10" ht="14.25" x14ac:dyDescent="0.2">
      <c r="J14758" s="2"/>
    </row>
    <row r="14759" spans="10:10" ht="14.25" x14ac:dyDescent="0.2">
      <c r="J14759" s="2"/>
    </row>
    <row r="14760" spans="10:10" ht="14.25" x14ac:dyDescent="0.2">
      <c r="J14760" s="2"/>
    </row>
    <row r="14761" spans="10:10" ht="14.25" x14ac:dyDescent="0.2">
      <c r="J14761" s="2"/>
    </row>
    <row r="14762" spans="10:10" ht="14.25" x14ac:dyDescent="0.2">
      <c r="J14762" s="2"/>
    </row>
    <row r="14763" spans="10:10" ht="14.25" x14ac:dyDescent="0.2">
      <c r="J14763" s="2"/>
    </row>
    <row r="14764" spans="10:10" ht="14.25" x14ac:dyDescent="0.2">
      <c r="J14764" s="2"/>
    </row>
    <row r="14765" spans="10:10" ht="14.25" x14ac:dyDescent="0.2">
      <c r="J14765" s="2"/>
    </row>
    <row r="14766" spans="10:10" ht="14.25" x14ac:dyDescent="0.2">
      <c r="J14766" s="2"/>
    </row>
    <row r="14767" spans="10:10" ht="14.25" x14ac:dyDescent="0.2">
      <c r="J14767" s="2"/>
    </row>
    <row r="14768" spans="10:10" ht="14.25" x14ac:dyDescent="0.2">
      <c r="J14768" s="2"/>
    </row>
    <row r="14769" spans="10:10" ht="14.25" x14ac:dyDescent="0.2">
      <c r="J14769" s="2"/>
    </row>
    <row r="14770" spans="10:10" ht="14.25" x14ac:dyDescent="0.2">
      <c r="J14770" s="2"/>
    </row>
    <row r="14771" spans="10:10" ht="14.25" x14ac:dyDescent="0.2">
      <c r="J14771" s="2"/>
    </row>
    <row r="14772" spans="10:10" ht="14.25" x14ac:dyDescent="0.2">
      <c r="J14772" s="2"/>
    </row>
    <row r="14773" spans="10:10" ht="14.25" x14ac:dyDescent="0.2">
      <c r="J14773" s="2"/>
    </row>
    <row r="14774" spans="10:10" ht="14.25" x14ac:dyDescent="0.2">
      <c r="J14774" s="2"/>
    </row>
    <row r="14775" spans="10:10" ht="14.25" x14ac:dyDescent="0.2">
      <c r="J14775" s="2"/>
    </row>
    <row r="14776" spans="10:10" ht="14.25" x14ac:dyDescent="0.2">
      <c r="J14776" s="2"/>
    </row>
    <row r="14777" spans="10:10" ht="14.25" x14ac:dyDescent="0.2">
      <c r="J14777" s="2"/>
    </row>
    <row r="14778" spans="10:10" ht="14.25" x14ac:dyDescent="0.2">
      <c r="J14778" s="2"/>
    </row>
    <row r="14779" spans="10:10" ht="14.25" x14ac:dyDescent="0.2">
      <c r="J14779" s="2"/>
    </row>
    <row r="14780" spans="10:10" ht="14.25" x14ac:dyDescent="0.2">
      <c r="J14780" s="2"/>
    </row>
    <row r="14781" spans="10:10" ht="14.25" x14ac:dyDescent="0.2">
      <c r="J14781" s="2"/>
    </row>
    <row r="14782" spans="10:10" ht="14.25" x14ac:dyDescent="0.2">
      <c r="J14782" s="2"/>
    </row>
    <row r="14783" spans="10:10" ht="14.25" x14ac:dyDescent="0.2">
      <c r="J14783" s="2"/>
    </row>
    <row r="14784" spans="10:10" ht="14.25" x14ac:dyDescent="0.2">
      <c r="J14784" s="2"/>
    </row>
    <row r="14785" spans="10:10" ht="14.25" x14ac:dyDescent="0.2">
      <c r="J14785" s="2"/>
    </row>
    <row r="14786" spans="10:10" ht="14.25" x14ac:dyDescent="0.2">
      <c r="J14786" s="2"/>
    </row>
    <row r="14787" spans="10:10" ht="14.25" x14ac:dyDescent="0.2">
      <c r="J14787" s="2"/>
    </row>
    <row r="14788" spans="10:10" ht="14.25" x14ac:dyDescent="0.2">
      <c r="J14788" s="2"/>
    </row>
    <row r="14789" spans="10:10" ht="14.25" x14ac:dyDescent="0.2">
      <c r="J14789" s="2"/>
    </row>
    <row r="14790" spans="10:10" ht="14.25" x14ac:dyDescent="0.2">
      <c r="J14790" s="2"/>
    </row>
    <row r="14791" spans="10:10" ht="14.25" x14ac:dyDescent="0.2">
      <c r="J14791" s="2"/>
    </row>
    <row r="14792" spans="10:10" ht="14.25" x14ac:dyDescent="0.2">
      <c r="J14792" s="2"/>
    </row>
    <row r="14793" spans="10:10" ht="14.25" x14ac:dyDescent="0.2">
      <c r="J14793" s="2"/>
    </row>
    <row r="14794" spans="10:10" ht="14.25" x14ac:dyDescent="0.2">
      <c r="J14794" s="2"/>
    </row>
    <row r="14795" spans="10:10" ht="14.25" x14ac:dyDescent="0.2">
      <c r="J14795" s="2"/>
    </row>
    <row r="14796" spans="10:10" ht="14.25" x14ac:dyDescent="0.2">
      <c r="J14796" s="2"/>
    </row>
    <row r="14797" spans="10:10" ht="14.25" x14ac:dyDescent="0.2">
      <c r="J14797" s="2"/>
    </row>
    <row r="14798" spans="10:10" ht="14.25" x14ac:dyDescent="0.2">
      <c r="J14798" s="2"/>
    </row>
    <row r="14799" spans="10:10" ht="14.25" x14ac:dyDescent="0.2">
      <c r="J14799" s="2"/>
    </row>
    <row r="14800" spans="10:10" ht="14.25" x14ac:dyDescent="0.2">
      <c r="J14800" s="2"/>
    </row>
    <row r="14801" spans="10:10" ht="14.25" x14ac:dyDescent="0.2">
      <c r="J14801" s="2"/>
    </row>
    <row r="14802" spans="10:10" ht="14.25" x14ac:dyDescent="0.2">
      <c r="J14802" s="2"/>
    </row>
    <row r="14803" spans="10:10" ht="14.25" x14ac:dyDescent="0.2">
      <c r="J14803" s="2"/>
    </row>
    <row r="14804" spans="10:10" ht="14.25" x14ac:dyDescent="0.2">
      <c r="J14804" s="2"/>
    </row>
    <row r="14805" spans="10:10" ht="14.25" x14ac:dyDescent="0.2">
      <c r="J14805" s="2"/>
    </row>
    <row r="14806" spans="10:10" ht="14.25" x14ac:dyDescent="0.2">
      <c r="J14806" s="2"/>
    </row>
    <row r="14807" spans="10:10" ht="14.25" x14ac:dyDescent="0.2">
      <c r="J14807" s="2"/>
    </row>
    <row r="14808" spans="10:10" ht="14.25" x14ac:dyDescent="0.2">
      <c r="J14808" s="2"/>
    </row>
    <row r="14809" spans="10:10" ht="14.25" x14ac:dyDescent="0.2">
      <c r="J14809" s="2"/>
    </row>
    <row r="14810" spans="10:10" ht="14.25" x14ac:dyDescent="0.2">
      <c r="J14810" s="2"/>
    </row>
    <row r="14811" spans="10:10" ht="14.25" x14ac:dyDescent="0.2">
      <c r="J14811" s="2"/>
    </row>
    <row r="14812" spans="10:10" ht="14.25" x14ac:dyDescent="0.2">
      <c r="J14812" s="2"/>
    </row>
    <row r="14813" spans="10:10" ht="14.25" x14ac:dyDescent="0.2">
      <c r="J14813" s="2"/>
    </row>
    <row r="14814" spans="10:10" ht="14.25" x14ac:dyDescent="0.2">
      <c r="J14814" s="2"/>
    </row>
    <row r="14815" spans="10:10" ht="14.25" x14ac:dyDescent="0.2">
      <c r="J14815" s="2"/>
    </row>
    <row r="14816" spans="10:10" ht="14.25" x14ac:dyDescent="0.2">
      <c r="J14816" s="2"/>
    </row>
    <row r="14817" spans="10:10" ht="14.25" x14ac:dyDescent="0.2">
      <c r="J14817" s="2"/>
    </row>
    <row r="14818" spans="10:10" ht="14.25" x14ac:dyDescent="0.2">
      <c r="J14818" s="2"/>
    </row>
    <row r="14819" spans="10:10" ht="14.25" x14ac:dyDescent="0.2">
      <c r="J14819" s="2"/>
    </row>
    <row r="14820" spans="10:10" ht="14.25" x14ac:dyDescent="0.2">
      <c r="J14820" s="2"/>
    </row>
    <row r="14821" spans="10:10" ht="14.25" x14ac:dyDescent="0.2">
      <c r="J14821" s="2"/>
    </row>
    <row r="14822" spans="10:10" ht="14.25" x14ac:dyDescent="0.2">
      <c r="J14822" s="2"/>
    </row>
    <row r="14823" spans="10:10" ht="14.25" x14ac:dyDescent="0.2">
      <c r="J14823" s="2"/>
    </row>
    <row r="14824" spans="10:10" ht="14.25" x14ac:dyDescent="0.2">
      <c r="J14824" s="2"/>
    </row>
    <row r="14825" spans="10:10" ht="14.25" x14ac:dyDescent="0.2">
      <c r="J14825" s="2"/>
    </row>
    <row r="14826" spans="10:10" ht="14.25" x14ac:dyDescent="0.2">
      <c r="J14826" s="2"/>
    </row>
    <row r="14827" spans="10:10" ht="14.25" x14ac:dyDescent="0.2">
      <c r="J14827" s="2"/>
    </row>
    <row r="14828" spans="10:10" ht="14.25" x14ac:dyDescent="0.2">
      <c r="J14828" s="2"/>
    </row>
    <row r="14829" spans="10:10" ht="14.25" x14ac:dyDescent="0.2">
      <c r="J14829" s="2"/>
    </row>
    <row r="14830" spans="10:10" ht="14.25" x14ac:dyDescent="0.2">
      <c r="J14830" s="2"/>
    </row>
    <row r="14831" spans="10:10" ht="14.25" x14ac:dyDescent="0.2">
      <c r="J14831" s="2"/>
    </row>
    <row r="14832" spans="10:10" ht="14.25" x14ac:dyDescent="0.2">
      <c r="J14832" s="2"/>
    </row>
    <row r="14833" spans="10:10" ht="14.25" x14ac:dyDescent="0.2">
      <c r="J14833" s="2"/>
    </row>
    <row r="14834" spans="10:10" ht="14.25" x14ac:dyDescent="0.2">
      <c r="J14834" s="2"/>
    </row>
    <row r="14835" spans="10:10" ht="14.25" x14ac:dyDescent="0.2">
      <c r="J14835" s="2"/>
    </row>
    <row r="14836" spans="10:10" ht="14.25" x14ac:dyDescent="0.2">
      <c r="J14836" s="2"/>
    </row>
    <row r="14837" spans="10:10" ht="14.25" x14ac:dyDescent="0.2">
      <c r="J14837" s="2"/>
    </row>
    <row r="14838" spans="10:10" ht="14.25" x14ac:dyDescent="0.2">
      <c r="J14838" s="2"/>
    </row>
    <row r="14839" spans="10:10" ht="14.25" x14ac:dyDescent="0.2">
      <c r="J14839" s="2"/>
    </row>
    <row r="14840" spans="10:10" ht="14.25" x14ac:dyDescent="0.2">
      <c r="J14840" s="2"/>
    </row>
    <row r="14841" spans="10:10" ht="14.25" x14ac:dyDescent="0.2">
      <c r="J14841" s="2"/>
    </row>
    <row r="14842" spans="10:10" ht="14.25" x14ac:dyDescent="0.2">
      <c r="J14842" s="2"/>
    </row>
    <row r="14843" spans="10:10" ht="14.25" x14ac:dyDescent="0.2">
      <c r="J14843" s="2"/>
    </row>
    <row r="14844" spans="10:10" ht="14.25" x14ac:dyDescent="0.2">
      <c r="J14844" s="2"/>
    </row>
    <row r="14845" spans="10:10" ht="14.25" x14ac:dyDescent="0.2">
      <c r="J14845" s="2"/>
    </row>
    <row r="14846" spans="10:10" ht="14.25" x14ac:dyDescent="0.2">
      <c r="J14846" s="2"/>
    </row>
    <row r="14847" spans="10:10" ht="14.25" x14ac:dyDescent="0.2">
      <c r="J14847" s="2"/>
    </row>
    <row r="14848" spans="10:10" ht="14.25" x14ac:dyDescent="0.2">
      <c r="J14848" s="2"/>
    </row>
    <row r="14849" spans="10:10" ht="14.25" x14ac:dyDescent="0.2">
      <c r="J14849" s="2"/>
    </row>
    <row r="14850" spans="10:10" ht="14.25" x14ac:dyDescent="0.2">
      <c r="J14850" s="2"/>
    </row>
    <row r="14851" spans="10:10" ht="14.25" x14ac:dyDescent="0.2">
      <c r="J14851" s="2"/>
    </row>
    <row r="14852" spans="10:10" ht="14.25" x14ac:dyDescent="0.2">
      <c r="J14852" s="2"/>
    </row>
    <row r="14853" spans="10:10" ht="14.25" x14ac:dyDescent="0.2">
      <c r="J14853" s="2"/>
    </row>
    <row r="14854" spans="10:10" ht="14.25" x14ac:dyDescent="0.2">
      <c r="J14854" s="2"/>
    </row>
    <row r="14855" spans="10:10" ht="14.25" x14ac:dyDescent="0.2">
      <c r="J14855" s="2"/>
    </row>
    <row r="14856" spans="10:10" ht="14.25" x14ac:dyDescent="0.2">
      <c r="J14856" s="2"/>
    </row>
    <row r="14857" spans="10:10" ht="14.25" x14ac:dyDescent="0.2">
      <c r="J14857" s="2"/>
    </row>
    <row r="14858" spans="10:10" ht="14.25" x14ac:dyDescent="0.2">
      <c r="J14858" s="2"/>
    </row>
    <row r="14859" spans="10:10" ht="14.25" x14ac:dyDescent="0.2">
      <c r="J14859" s="2"/>
    </row>
    <row r="14860" spans="10:10" ht="14.25" x14ac:dyDescent="0.2">
      <c r="J14860" s="2"/>
    </row>
    <row r="14861" spans="10:10" ht="14.25" x14ac:dyDescent="0.2">
      <c r="J14861" s="2"/>
    </row>
    <row r="14862" spans="10:10" ht="14.25" x14ac:dyDescent="0.2">
      <c r="J14862" s="2"/>
    </row>
    <row r="14863" spans="10:10" ht="14.25" x14ac:dyDescent="0.2">
      <c r="J14863" s="2"/>
    </row>
    <row r="14864" spans="10:10" ht="14.25" x14ac:dyDescent="0.2">
      <c r="J14864" s="2"/>
    </row>
    <row r="14865" spans="10:10" ht="14.25" x14ac:dyDescent="0.2">
      <c r="J14865" s="2"/>
    </row>
    <row r="14866" spans="10:10" ht="14.25" x14ac:dyDescent="0.2">
      <c r="J14866" s="2"/>
    </row>
    <row r="14867" spans="10:10" ht="14.25" x14ac:dyDescent="0.2">
      <c r="J14867" s="2"/>
    </row>
    <row r="14868" spans="10:10" ht="14.25" x14ac:dyDescent="0.2">
      <c r="J14868" s="2"/>
    </row>
    <row r="14869" spans="10:10" ht="14.25" x14ac:dyDescent="0.2">
      <c r="J14869" s="2"/>
    </row>
    <row r="14870" spans="10:10" ht="14.25" x14ac:dyDescent="0.2">
      <c r="J14870" s="2"/>
    </row>
    <row r="14871" spans="10:10" ht="14.25" x14ac:dyDescent="0.2">
      <c r="J14871" s="2"/>
    </row>
    <row r="14872" spans="10:10" ht="14.25" x14ac:dyDescent="0.2">
      <c r="J14872" s="2"/>
    </row>
    <row r="14873" spans="10:10" ht="14.25" x14ac:dyDescent="0.2">
      <c r="J14873" s="2"/>
    </row>
    <row r="14874" spans="10:10" ht="14.25" x14ac:dyDescent="0.2">
      <c r="J14874" s="2"/>
    </row>
    <row r="14875" spans="10:10" ht="14.25" x14ac:dyDescent="0.2">
      <c r="J14875" s="2"/>
    </row>
    <row r="14876" spans="10:10" ht="14.25" x14ac:dyDescent="0.2">
      <c r="J14876" s="2"/>
    </row>
    <row r="14877" spans="10:10" ht="14.25" x14ac:dyDescent="0.2">
      <c r="J14877" s="2"/>
    </row>
    <row r="14878" spans="10:10" ht="14.25" x14ac:dyDescent="0.2">
      <c r="J14878" s="2"/>
    </row>
    <row r="14879" spans="10:10" ht="14.25" x14ac:dyDescent="0.2">
      <c r="J14879" s="2"/>
    </row>
    <row r="14880" spans="10:10" ht="14.25" x14ac:dyDescent="0.2">
      <c r="J14880" s="2"/>
    </row>
    <row r="14881" spans="10:10" ht="14.25" x14ac:dyDescent="0.2">
      <c r="J14881" s="2"/>
    </row>
    <row r="14882" spans="10:10" ht="14.25" x14ac:dyDescent="0.2">
      <c r="J14882" s="2"/>
    </row>
    <row r="14883" spans="10:10" ht="14.25" x14ac:dyDescent="0.2">
      <c r="J14883" s="2"/>
    </row>
    <row r="14884" spans="10:10" ht="14.25" x14ac:dyDescent="0.2">
      <c r="J14884" s="2"/>
    </row>
    <row r="14885" spans="10:10" ht="14.25" x14ac:dyDescent="0.2">
      <c r="J14885" s="2"/>
    </row>
    <row r="14886" spans="10:10" ht="14.25" x14ac:dyDescent="0.2">
      <c r="J14886" s="2"/>
    </row>
    <row r="14887" spans="10:10" ht="14.25" x14ac:dyDescent="0.2">
      <c r="J14887" s="2"/>
    </row>
    <row r="14888" spans="10:10" ht="14.25" x14ac:dyDescent="0.2">
      <c r="J14888" s="2"/>
    </row>
    <row r="14889" spans="10:10" ht="14.25" x14ac:dyDescent="0.2">
      <c r="J14889" s="2"/>
    </row>
    <row r="14890" spans="10:10" ht="14.25" x14ac:dyDescent="0.2">
      <c r="J14890" s="2"/>
    </row>
    <row r="14891" spans="10:10" ht="14.25" x14ac:dyDescent="0.2">
      <c r="J14891" s="2"/>
    </row>
    <row r="14892" spans="10:10" ht="14.25" x14ac:dyDescent="0.2">
      <c r="J14892" s="2"/>
    </row>
    <row r="14893" spans="10:10" ht="14.25" x14ac:dyDescent="0.2">
      <c r="J14893" s="2"/>
    </row>
    <row r="14894" spans="10:10" ht="14.25" x14ac:dyDescent="0.2">
      <c r="J14894" s="2"/>
    </row>
    <row r="14895" spans="10:10" ht="14.25" x14ac:dyDescent="0.2">
      <c r="J14895" s="2"/>
    </row>
    <row r="14896" spans="10:10" ht="14.25" x14ac:dyDescent="0.2">
      <c r="J14896" s="2"/>
    </row>
    <row r="14897" spans="10:10" ht="14.25" x14ac:dyDescent="0.2">
      <c r="J14897" s="2"/>
    </row>
    <row r="14898" spans="10:10" ht="14.25" x14ac:dyDescent="0.2">
      <c r="J14898" s="2"/>
    </row>
    <row r="14899" spans="10:10" ht="14.25" x14ac:dyDescent="0.2">
      <c r="J14899" s="2"/>
    </row>
    <row r="14900" spans="10:10" ht="14.25" x14ac:dyDescent="0.2">
      <c r="J14900" s="2"/>
    </row>
    <row r="14901" spans="10:10" ht="14.25" x14ac:dyDescent="0.2">
      <c r="J14901" s="2"/>
    </row>
    <row r="14902" spans="10:10" ht="14.25" x14ac:dyDescent="0.2">
      <c r="J14902" s="2"/>
    </row>
    <row r="14903" spans="10:10" ht="14.25" x14ac:dyDescent="0.2">
      <c r="J14903" s="2"/>
    </row>
    <row r="14904" spans="10:10" ht="14.25" x14ac:dyDescent="0.2">
      <c r="J14904" s="2"/>
    </row>
    <row r="14905" spans="10:10" ht="14.25" x14ac:dyDescent="0.2">
      <c r="J14905" s="2"/>
    </row>
    <row r="14906" spans="10:10" ht="14.25" x14ac:dyDescent="0.2">
      <c r="J14906" s="2"/>
    </row>
    <row r="14907" spans="10:10" ht="14.25" x14ac:dyDescent="0.2">
      <c r="J14907" s="2"/>
    </row>
    <row r="14908" spans="10:10" ht="14.25" x14ac:dyDescent="0.2">
      <c r="J14908" s="2"/>
    </row>
    <row r="14909" spans="10:10" ht="14.25" x14ac:dyDescent="0.2">
      <c r="J14909" s="2"/>
    </row>
    <row r="14910" spans="10:10" ht="14.25" x14ac:dyDescent="0.2">
      <c r="J14910" s="2"/>
    </row>
    <row r="14911" spans="10:10" ht="14.25" x14ac:dyDescent="0.2">
      <c r="J14911" s="2"/>
    </row>
    <row r="14912" spans="10:10" ht="14.25" x14ac:dyDescent="0.2">
      <c r="J14912" s="2"/>
    </row>
    <row r="14913" spans="10:10" ht="14.25" x14ac:dyDescent="0.2">
      <c r="J14913" s="2"/>
    </row>
    <row r="14914" spans="10:10" ht="14.25" x14ac:dyDescent="0.2">
      <c r="J14914" s="2"/>
    </row>
    <row r="14915" spans="10:10" ht="14.25" x14ac:dyDescent="0.2">
      <c r="J14915" s="2"/>
    </row>
    <row r="14916" spans="10:10" ht="14.25" x14ac:dyDescent="0.2">
      <c r="J14916" s="2"/>
    </row>
    <row r="14917" spans="10:10" ht="14.25" x14ac:dyDescent="0.2">
      <c r="J14917" s="2"/>
    </row>
    <row r="14918" spans="10:10" ht="14.25" x14ac:dyDescent="0.2">
      <c r="J14918" s="2"/>
    </row>
    <row r="14919" spans="10:10" ht="14.25" x14ac:dyDescent="0.2">
      <c r="J14919" s="2"/>
    </row>
    <row r="14920" spans="10:10" ht="14.25" x14ac:dyDescent="0.2">
      <c r="J14920" s="2"/>
    </row>
    <row r="14921" spans="10:10" ht="14.25" x14ac:dyDescent="0.2">
      <c r="J14921" s="2"/>
    </row>
    <row r="14922" spans="10:10" ht="14.25" x14ac:dyDescent="0.2">
      <c r="J14922" s="2"/>
    </row>
    <row r="14923" spans="10:10" ht="14.25" x14ac:dyDescent="0.2">
      <c r="J14923" s="2"/>
    </row>
    <row r="14924" spans="10:10" ht="14.25" x14ac:dyDescent="0.2">
      <c r="J14924" s="2"/>
    </row>
    <row r="14925" spans="10:10" ht="14.25" x14ac:dyDescent="0.2">
      <c r="J14925" s="2"/>
    </row>
    <row r="14926" spans="10:10" ht="14.25" x14ac:dyDescent="0.2">
      <c r="J14926" s="2"/>
    </row>
    <row r="14927" spans="10:10" ht="14.25" x14ac:dyDescent="0.2">
      <c r="J14927" s="2"/>
    </row>
    <row r="14928" spans="10:10" ht="14.25" x14ac:dyDescent="0.2">
      <c r="J14928" s="2"/>
    </row>
    <row r="14929" spans="10:10" ht="14.25" x14ac:dyDescent="0.2">
      <c r="J14929" s="2"/>
    </row>
    <row r="14930" spans="10:10" ht="14.25" x14ac:dyDescent="0.2">
      <c r="J14930" s="2"/>
    </row>
    <row r="14931" spans="10:10" ht="14.25" x14ac:dyDescent="0.2">
      <c r="J14931" s="2"/>
    </row>
    <row r="14932" spans="10:10" ht="14.25" x14ac:dyDescent="0.2">
      <c r="J14932" s="2"/>
    </row>
    <row r="14933" spans="10:10" ht="14.25" x14ac:dyDescent="0.2">
      <c r="J14933" s="2"/>
    </row>
    <row r="14934" spans="10:10" ht="14.25" x14ac:dyDescent="0.2">
      <c r="J14934" s="2"/>
    </row>
    <row r="14935" spans="10:10" ht="14.25" x14ac:dyDescent="0.2">
      <c r="J14935" s="2"/>
    </row>
    <row r="14936" spans="10:10" ht="14.25" x14ac:dyDescent="0.2">
      <c r="J14936" s="2"/>
    </row>
    <row r="14937" spans="10:10" ht="14.25" x14ac:dyDescent="0.2">
      <c r="J14937" s="2"/>
    </row>
    <row r="14938" spans="10:10" ht="14.25" x14ac:dyDescent="0.2">
      <c r="J14938" s="2"/>
    </row>
    <row r="14939" spans="10:10" ht="14.25" x14ac:dyDescent="0.2">
      <c r="J14939" s="2"/>
    </row>
    <row r="14940" spans="10:10" ht="14.25" x14ac:dyDescent="0.2">
      <c r="J14940" s="2"/>
    </row>
    <row r="14941" spans="10:10" ht="14.25" x14ac:dyDescent="0.2">
      <c r="J14941" s="2"/>
    </row>
    <row r="14942" spans="10:10" ht="14.25" x14ac:dyDescent="0.2">
      <c r="J14942" s="2"/>
    </row>
    <row r="14943" spans="10:10" ht="14.25" x14ac:dyDescent="0.2">
      <c r="J14943" s="2"/>
    </row>
    <row r="14944" spans="10:10" ht="14.25" x14ac:dyDescent="0.2">
      <c r="J14944" s="2"/>
    </row>
    <row r="14945" spans="10:10" ht="14.25" x14ac:dyDescent="0.2">
      <c r="J14945" s="2"/>
    </row>
    <row r="14946" spans="10:10" ht="14.25" x14ac:dyDescent="0.2">
      <c r="J14946" s="2"/>
    </row>
    <row r="14947" spans="10:10" ht="14.25" x14ac:dyDescent="0.2">
      <c r="J14947" s="2"/>
    </row>
    <row r="14948" spans="10:10" ht="14.25" x14ac:dyDescent="0.2">
      <c r="J14948" s="2"/>
    </row>
    <row r="14949" spans="10:10" ht="14.25" x14ac:dyDescent="0.2">
      <c r="J14949" s="2"/>
    </row>
    <row r="14950" spans="10:10" ht="14.25" x14ac:dyDescent="0.2">
      <c r="J14950" s="2"/>
    </row>
    <row r="14951" spans="10:10" ht="14.25" x14ac:dyDescent="0.2">
      <c r="J14951" s="2"/>
    </row>
    <row r="14952" spans="10:10" ht="14.25" x14ac:dyDescent="0.2">
      <c r="J14952" s="2"/>
    </row>
    <row r="14953" spans="10:10" ht="14.25" x14ac:dyDescent="0.2">
      <c r="J14953" s="2"/>
    </row>
    <row r="14954" spans="10:10" ht="14.25" x14ac:dyDescent="0.2">
      <c r="J14954" s="2"/>
    </row>
    <row r="14955" spans="10:10" ht="14.25" x14ac:dyDescent="0.2">
      <c r="J14955" s="2"/>
    </row>
    <row r="14956" spans="10:10" ht="14.25" x14ac:dyDescent="0.2">
      <c r="J14956" s="2"/>
    </row>
    <row r="14957" spans="10:10" ht="14.25" x14ac:dyDescent="0.2">
      <c r="J14957" s="2"/>
    </row>
    <row r="14958" spans="10:10" ht="14.25" x14ac:dyDescent="0.2">
      <c r="J14958" s="2"/>
    </row>
    <row r="14959" spans="10:10" ht="14.25" x14ac:dyDescent="0.2">
      <c r="J14959" s="2"/>
    </row>
    <row r="14960" spans="10:10" ht="14.25" x14ac:dyDescent="0.2">
      <c r="J14960" s="2"/>
    </row>
    <row r="14961" spans="10:10" ht="14.25" x14ac:dyDescent="0.2">
      <c r="J14961" s="2"/>
    </row>
    <row r="14962" spans="10:10" ht="14.25" x14ac:dyDescent="0.2">
      <c r="J14962" s="2"/>
    </row>
    <row r="14963" spans="10:10" ht="14.25" x14ac:dyDescent="0.2">
      <c r="J14963" s="2"/>
    </row>
    <row r="14964" spans="10:10" ht="14.25" x14ac:dyDescent="0.2">
      <c r="J14964" s="2"/>
    </row>
    <row r="14965" spans="10:10" ht="14.25" x14ac:dyDescent="0.2">
      <c r="J14965" s="2"/>
    </row>
    <row r="14966" spans="10:10" ht="14.25" x14ac:dyDescent="0.2">
      <c r="J14966" s="2"/>
    </row>
    <row r="14967" spans="10:10" ht="14.25" x14ac:dyDescent="0.2">
      <c r="J14967" s="2"/>
    </row>
    <row r="14968" spans="10:10" ht="14.25" x14ac:dyDescent="0.2">
      <c r="J14968" s="2"/>
    </row>
    <row r="14969" spans="10:10" ht="14.25" x14ac:dyDescent="0.2">
      <c r="J14969" s="2"/>
    </row>
    <row r="14970" spans="10:10" ht="14.25" x14ac:dyDescent="0.2">
      <c r="J14970" s="2"/>
    </row>
    <row r="14971" spans="10:10" ht="14.25" x14ac:dyDescent="0.2">
      <c r="J14971" s="2"/>
    </row>
    <row r="14972" spans="10:10" ht="14.25" x14ac:dyDescent="0.2">
      <c r="J14972" s="2"/>
    </row>
    <row r="14973" spans="10:10" ht="14.25" x14ac:dyDescent="0.2">
      <c r="J14973" s="2"/>
    </row>
    <row r="14974" spans="10:10" ht="14.25" x14ac:dyDescent="0.2">
      <c r="J14974" s="2"/>
    </row>
    <row r="14975" spans="10:10" ht="14.25" x14ac:dyDescent="0.2">
      <c r="J14975" s="2"/>
    </row>
    <row r="14976" spans="10:10" ht="14.25" x14ac:dyDescent="0.2">
      <c r="J14976" s="2"/>
    </row>
    <row r="14977" spans="10:10" ht="14.25" x14ac:dyDescent="0.2">
      <c r="J14977" s="2"/>
    </row>
    <row r="14978" spans="10:10" ht="14.25" x14ac:dyDescent="0.2">
      <c r="J14978" s="2"/>
    </row>
    <row r="14979" spans="10:10" ht="14.25" x14ac:dyDescent="0.2">
      <c r="J14979" s="2"/>
    </row>
    <row r="14980" spans="10:10" ht="14.25" x14ac:dyDescent="0.2">
      <c r="J14980" s="2"/>
    </row>
    <row r="14981" spans="10:10" ht="14.25" x14ac:dyDescent="0.2">
      <c r="J14981" s="2"/>
    </row>
    <row r="14982" spans="10:10" ht="14.25" x14ac:dyDescent="0.2">
      <c r="J14982" s="2"/>
    </row>
    <row r="14983" spans="10:10" ht="14.25" x14ac:dyDescent="0.2">
      <c r="J14983" s="2"/>
    </row>
    <row r="14984" spans="10:10" ht="14.25" x14ac:dyDescent="0.2">
      <c r="J14984" s="2"/>
    </row>
    <row r="14985" spans="10:10" ht="14.25" x14ac:dyDescent="0.2">
      <c r="J14985" s="2"/>
    </row>
    <row r="14986" spans="10:10" ht="14.25" x14ac:dyDescent="0.2">
      <c r="J14986" s="2"/>
    </row>
    <row r="14987" spans="10:10" ht="14.25" x14ac:dyDescent="0.2">
      <c r="J14987" s="2"/>
    </row>
    <row r="14988" spans="10:10" ht="14.25" x14ac:dyDescent="0.2">
      <c r="J14988" s="2"/>
    </row>
    <row r="14989" spans="10:10" ht="14.25" x14ac:dyDescent="0.2">
      <c r="J14989" s="2"/>
    </row>
    <row r="14990" spans="10:10" ht="14.25" x14ac:dyDescent="0.2">
      <c r="J14990" s="2"/>
    </row>
    <row r="14991" spans="10:10" ht="14.25" x14ac:dyDescent="0.2">
      <c r="J14991" s="2"/>
    </row>
    <row r="14992" spans="10:10" ht="14.25" x14ac:dyDescent="0.2">
      <c r="J14992" s="2"/>
    </row>
    <row r="14993" spans="10:10" ht="14.25" x14ac:dyDescent="0.2">
      <c r="J14993" s="2"/>
    </row>
    <row r="14994" spans="10:10" ht="14.25" x14ac:dyDescent="0.2">
      <c r="J14994" s="2"/>
    </row>
    <row r="14995" spans="10:10" ht="14.25" x14ac:dyDescent="0.2">
      <c r="J14995" s="2"/>
    </row>
    <row r="14996" spans="10:10" ht="14.25" x14ac:dyDescent="0.2">
      <c r="J14996" s="2"/>
    </row>
    <row r="14997" spans="10:10" ht="14.25" x14ac:dyDescent="0.2">
      <c r="J14997" s="2"/>
    </row>
    <row r="14998" spans="10:10" ht="14.25" x14ac:dyDescent="0.2">
      <c r="J14998" s="2"/>
    </row>
    <row r="14999" spans="10:10" ht="14.25" x14ac:dyDescent="0.2">
      <c r="J14999" s="2"/>
    </row>
    <row r="15000" spans="10:10" ht="14.25" x14ac:dyDescent="0.2">
      <c r="J15000" s="2"/>
    </row>
    <row r="15001" spans="10:10" ht="14.25" x14ac:dyDescent="0.2">
      <c r="J15001" s="2"/>
    </row>
    <row r="15002" spans="10:10" ht="14.25" x14ac:dyDescent="0.2">
      <c r="J15002" s="2"/>
    </row>
    <row r="15003" spans="10:10" ht="14.25" x14ac:dyDescent="0.2">
      <c r="J15003" s="2"/>
    </row>
    <row r="15004" spans="10:10" ht="14.25" x14ac:dyDescent="0.2">
      <c r="J15004" s="2"/>
    </row>
    <row r="15005" spans="10:10" ht="14.25" x14ac:dyDescent="0.2">
      <c r="J15005" s="2"/>
    </row>
    <row r="15006" spans="10:10" ht="14.25" x14ac:dyDescent="0.2">
      <c r="J15006" s="2"/>
    </row>
    <row r="15007" spans="10:10" ht="14.25" x14ac:dyDescent="0.2">
      <c r="J15007" s="2"/>
    </row>
    <row r="15008" spans="10:10" ht="14.25" x14ac:dyDescent="0.2">
      <c r="J15008" s="2"/>
    </row>
    <row r="15009" spans="10:10" ht="14.25" x14ac:dyDescent="0.2">
      <c r="J15009" s="2"/>
    </row>
    <row r="15010" spans="10:10" ht="14.25" x14ac:dyDescent="0.2">
      <c r="J15010" s="2"/>
    </row>
    <row r="15011" spans="10:10" ht="14.25" x14ac:dyDescent="0.2">
      <c r="J15011" s="2"/>
    </row>
    <row r="15012" spans="10:10" ht="14.25" x14ac:dyDescent="0.2">
      <c r="J15012" s="2"/>
    </row>
    <row r="15013" spans="10:10" ht="14.25" x14ac:dyDescent="0.2">
      <c r="J15013" s="2"/>
    </row>
    <row r="15014" spans="10:10" ht="14.25" x14ac:dyDescent="0.2">
      <c r="J15014" s="2"/>
    </row>
    <row r="15015" spans="10:10" ht="14.25" x14ac:dyDescent="0.2">
      <c r="J15015" s="2"/>
    </row>
    <row r="15016" spans="10:10" ht="14.25" x14ac:dyDescent="0.2">
      <c r="J15016" s="2"/>
    </row>
    <row r="15017" spans="10:10" ht="14.25" x14ac:dyDescent="0.2">
      <c r="J15017" s="2"/>
    </row>
    <row r="15018" spans="10:10" ht="14.25" x14ac:dyDescent="0.2">
      <c r="J15018" s="2"/>
    </row>
    <row r="15019" spans="10:10" ht="14.25" x14ac:dyDescent="0.2">
      <c r="J15019" s="2"/>
    </row>
    <row r="15020" spans="10:10" ht="14.25" x14ac:dyDescent="0.2">
      <c r="J15020" s="2"/>
    </row>
    <row r="15021" spans="10:10" ht="14.25" x14ac:dyDescent="0.2">
      <c r="J15021" s="2"/>
    </row>
    <row r="15022" spans="10:10" ht="14.25" x14ac:dyDescent="0.2">
      <c r="J15022" s="2"/>
    </row>
    <row r="15023" spans="10:10" ht="14.25" x14ac:dyDescent="0.2">
      <c r="J15023" s="2"/>
    </row>
    <row r="15024" spans="10:10" ht="14.25" x14ac:dyDescent="0.2">
      <c r="J15024" s="2"/>
    </row>
    <row r="15025" spans="10:10" ht="14.25" x14ac:dyDescent="0.2">
      <c r="J15025" s="2"/>
    </row>
    <row r="15026" spans="10:10" ht="14.25" x14ac:dyDescent="0.2">
      <c r="J15026" s="2"/>
    </row>
    <row r="15027" spans="10:10" ht="14.25" x14ac:dyDescent="0.2">
      <c r="J15027" s="2"/>
    </row>
    <row r="15028" spans="10:10" ht="14.25" x14ac:dyDescent="0.2">
      <c r="J15028" s="2"/>
    </row>
    <row r="15029" spans="10:10" ht="14.25" x14ac:dyDescent="0.2">
      <c r="J15029" s="2"/>
    </row>
    <row r="15030" spans="10:10" ht="14.25" x14ac:dyDescent="0.2">
      <c r="J15030" s="2"/>
    </row>
    <row r="15031" spans="10:10" ht="14.25" x14ac:dyDescent="0.2">
      <c r="J15031" s="2"/>
    </row>
    <row r="15032" spans="10:10" ht="14.25" x14ac:dyDescent="0.2">
      <c r="J15032" s="2"/>
    </row>
    <row r="15033" spans="10:10" ht="14.25" x14ac:dyDescent="0.2">
      <c r="J15033" s="2"/>
    </row>
    <row r="15034" spans="10:10" ht="14.25" x14ac:dyDescent="0.2">
      <c r="J15034" s="2"/>
    </row>
    <row r="15035" spans="10:10" ht="14.25" x14ac:dyDescent="0.2">
      <c r="J15035" s="2"/>
    </row>
    <row r="15036" spans="10:10" ht="14.25" x14ac:dyDescent="0.2">
      <c r="J15036" s="2"/>
    </row>
    <row r="15037" spans="10:10" ht="14.25" x14ac:dyDescent="0.2">
      <c r="J15037" s="2"/>
    </row>
    <row r="15038" spans="10:10" ht="14.25" x14ac:dyDescent="0.2">
      <c r="J15038" s="2"/>
    </row>
    <row r="15039" spans="10:10" ht="14.25" x14ac:dyDescent="0.2">
      <c r="J15039" s="2"/>
    </row>
    <row r="15040" spans="10:10" ht="14.25" x14ac:dyDescent="0.2">
      <c r="J15040" s="2"/>
    </row>
    <row r="15041" spans="10:10" ht="14.25" x14ac:dyDescent="0.2">
      <c r="J15041" s="2"/>
    </row>
    <row r="15042" spans="10:10" ht="14.25" x14ac:dyDescent="0.2">
      <c r="J15042" s="2"/>
    </row>
    <row r="15043" spans="10:10" ht="14.25" x14ac:dyDescent="0.2">
      <c r="J15043" s="2"/>
    </row>
    <row r="15044" spans="10:10" ht="14.25" x14ac:dyDescent="0.2">
      <c r="J15044" s="2"/>
    </row>
    <row r="15045" spans="10:10" ht="14.25" x14ac:dyDescent="0.2">
      <c r="J15045" s="2"/>
    </row>
    <row r="15046" spans="10:10" ht="14.25" x14ac:dyDescent="0.2">
      <c r="J15046" s="2"/>
    </row>
    <row r="15047" spans="10:10" ht="14.25" x14ac:dyDescent="0.2">
      <c r="J15047" s="2"/>
    </row>
    <row r="15048" spans="10:10" ht="14.25" x14ac:dyDescent="0.2">
      <c r="J15048" s="2"/>
    </row>
    <row r="15049" spans="10:10" ht="14.25" x14ac:dyDescent="0.2">
      <c r="J15049" s="2"/>
    </row>
    <row r="15050" spans="10:10" ht="14.25" x14ac:dyDescent="0.2">
      <c r="J15050" s="2"/>
    </row>
    <row r="15051" spans="10:10" ht="14.25" x14ac:dyDescent="0.2">
      <c r="J15051" s="2"/>
    </row>
    <row r="15052" spans="10:10" ht="14.25" x14ac:dyDescent="0.2">
      <c r="J15052" s="2"/>
    </row>
    <row r="15053" spans="10:10" ht="14.25" x14ac:dyDescent="0.2">
      <c r="J15053" s="2"/>
    </row>
    <row r="15054" spans="10:10" ht="14.25" x14ac:dyDescent="0.2">
      <c r="J15054" s="2"/>
    </row>
    <row r="15055" spans="10:10" ht="14.25" x14ac:dyDescent="0.2">
      <c r="J15055" s="2"/>
    </row>
    <row r="15056" spans="10:10" ht="14.25" x14ac:dyDescent="0.2">
      <c r="J15056" s="2"/>
    </row>
    <row r="15057" spans="10:10" ht="14.25" x14ac:dyDescent="0.2">
      <c r="J15057" s="2"/>
    </row>
    <row r="15058" spans="10:10" ht="14.25" x14ac:dyDescent="0.2">
      <c r="J15058" s="2"/>
    </row>
    <row r="15059" spans="10:10" ht="14.25" x14ac:dyDescent="0.2">
      <c r="J15059" s="2"/>
    </row>
    <row r="15060" spans="10:10" ht="14.25" x14ac:dyDescent="0.2">
      <c r="J15060" s="2"/>
    </row>
    <row r="15061" spans="10:10" ht="14.25" x14ac:dyDescent="0.2">
      <c r="J15061" s="2"/>
    </row>
    <row r="15062" spans="10:10" ht="14.25" x14ac:dyDescent="0.2">
      <c r="J15062" s="2"/>
    </row>
    <row r="15063" spans="10:10" ht="14.25" x14ac:dyDescent="0.2">
      <c r="J15063" s="2"/>
    </row>
    <row r="15064" spans="10:10" ht="14.25" x14ac:dyDescent="0.2">
      <c r="J15064" s="2"/>
    </row>
    <row r="15065" spans="10:10" ht="14.25" x14ac:dyDescent="0.2">
      <c r="J15065" s="2"/>
    </row>
    <row r="15066" spans="10:10" ht="14.25" x14ac:dyDescent="0.2">
      <c r="J15066" s="2"/>
    </row>
    <row r="15067" spans="10:10" ht="14.25" x14ac:dyDescent="0.2">
      <c r="J15067" s="2"/>
    </row>
    <row r="15068" spans="10:10" ht="14.25" x14ac:dyDescent="0.2">
      <c r="J15068" s="2"/>
    </row>
    <row r="15069" spans="10:10" ht="14.25" x14ac:dyDescent="0.2">
      <c r="J15069" s="2"/>
    </row>
    <row r="15070" spans="10:10" ht="14.25" x14ac:dyDescent="0.2">
      <c r="J15070" s="2"/>
    </row>
    <row r="15071" spans="10:10" ht="14.25" x14ac:dyDescent="0.2">
      <c r="J15071" s="2"/>
    </row>
    <row r="15072" spans="10:10" ht="14.25" x14ac:dyDescent="0.2">
      <c r="J15072" s="2"/>
    </row>
    <row r="15073" spans="10:10" ht="14.25" x14ac:dyDescent="0.2">
      <c r="J15073" s="2"/>
    </row>
    <row r="15074" spans="10:10" ht="14.25" x14ac:dyDescent="0.2">
      <c r="J15074" s="2"/>
    </row>
    <row r="15075" spans="10:10" ht="14.25" x14ac:dyDescent="0.2">
      <c r="J15075" s="2"/>
    </row>
    <row r="15076" spans="10:10" ht="14.25" x14ac:dyDescent="0.2">
      <c r="J15076" s="2"/>
    </row>
    <row r="15077" spans="10:10" ht="14.25" x14ac:dyDescent="0.2">
      <c r="J15077" s="2"/>
    </row>
    <row r="15078" spans="10:10" ht="14.25" x14ac:dyDescent="0.2">
      <c r="J15078" s="2"/>
    </row>
    <row r="15079" spans="10:10" ht="14.25" x14ac:dyDescent="0.2">
      <c r="J15079" s="2"/>
    </row>
    <row r="15080" spans="10:10" ht="14.25" x14ac:dyDescent="0.2">
      <c r="J15080" s="2"/>
    </row>
    <row r="15081" spans="10:10" ht="14.25" x14ac:dyDescent="0.2">
      <c r="J15081" s="2"/>
    </row>
    <row r="15082" spans="10:10" ht="14.25" x14ac:dyDescent="0.2">
      <c r="J15082" s="2"/>
    </row>
    <row r="15083" spans="10:10" ht="14.25" x14ac:dyDescent="0.2">
      <c r="J15083" s="2"/>
    </row>
    <row r="15084" spans="10:10" ht="14.25" x14ac:dyDescent="0.2">
      <c r="J15084" s="2"/>
    </row>
    <row r="15085" spans="10:10" ht="14.25" x14ac:dyDescent="0.2">
      <c r="J15085" s="2"/>
    </row>
    <row r="15086" spans="10:10" ht="14.25" x14ac:dyDescent="0.2">
      <c r="J15086" s="2"/>
    </row>
    <row r="15087" spans="10:10" ht="14.25" x14ac:dyDescent="0.2">
      <c r="J15087" s="2"/>
    </row>
    <row r="15088" spans="10:10" ht="14.25" x14ac:dyDescent="0.2">
      <c r="J15088" s="2"/>
    </row>
    <row r="15089" spans="10:10" ht="14.25" x14ac:dyDescent="0.2">
      <c r="J15089" s="2"/>
    </row>
    <row r="15090" spans="10:10" ht="14.25" x14ac:dyDescent="0.2">
      <c r="J15090" s="2"/>
    </row>
    <row r="15091" spans="10:10" ht="14.25" x14ac:dyDescent="0.2">
      <c r="J15091" s="2"/>
    </row>
    <row r="15092" spans="10:10" ht="14.25" x14ac:dyDescent="0.2">
      <c r="J15092" s="2"/>
    </row>
    <row r="15093" spans="10:10" ht="14.25" x14ac:dyDescent="0.2">
      <c r="J15093" s="2"/>
    </row>
    <row r="15094" spans="10:10" ht="14.25" x14ac:dyDescent="0.2">
      <c r="J15094" s="2"/>
    </row>
    <row r="15095" spans="10:10" ht="14.25" x14ac:dyDescent="0.2">
      <c r="J15095" s="2"/>
    </row>
    <row r="15096" spans="10:10" ht="14.25" x14ac:dyDescent="0.2">
      <c r="J15096" s="2"/>
    </row>
    <row r="15097" spans="10:10" ht="14.25" x14ac:dyDescent="0.2">
      <c r="J15097" s="2"/>
    </row>
    <row r="15098" spans="10:10" ht="14.25" x14ac:dyDescent="0.2">
      <c r="J15098" s="2"/>
    </row>
    <row r="15099" spans="10:10" ht="14.25" x14ac:dyDescent="0.2">
      <c r="J15099" s="2"/>
    </row>
    <row r="15100" spans="10:10" ht="14.25" x14ac:dyDescent="0.2">
      <c r="J15100" s="2"/>
    </row>
    <row r="15101" spans="10:10" ht="14.25" x14ac:dyDescent="0.2">
      <c r="J15101" s="2"/>
    </row>
    <row r="15102" spans="10:10" ht="14.25" x14ac:dyDescent="0.2">
      <c r="J15102" s="2"/>
    </row>
    <row r="15103" spans="10:10" ht="14.25" x14ac:dyDescent="0.2">
      <c r="J15103" s="2"/>
    </row>
    <row r="15104" spans="10:10" ht="14.25" x14ac:dyDescent="0.2">
      <c r="J15104" s="2"/>
    </row>
    <row r="15105" spans="10:10" ht="14.25" x14ac:dyDescent="0.2">
      <c r="J15105" s="2"/>
    </row>
    <row r="15106" spans="10:10" ht="14.25" x14ac:dyDescent="0.2">
      <c r="J15106" s="2"/>
    </row>
    <row r="15107" spans="10:10" ht="14.25" x14ac:dyDescent="0.2">
      <c r="J15107" s="2"/>
    </row>
    <row r="15108" spans="10:10" ht="14.25" x14ac:dyDescent="0.2">
      <c r="J15108" s="2"/>
    </row>
    <row r="15109" spans="10:10" ht="14.25" x14ac:dyDescent="0.2">
      <c r="J15109" s="2"/>
    </row>
    <row r="15110" spans="10:10" ht="14.25" x14ac:dyDescent="0.2">
      <c r="J15110" s="2"/>
    </row>
    <row r="15111" spans="10:10" ht="14.25" x14ac:dyDescent="0.2">
      <c r="J15111" s="2"/>
    </row>
    <row r="15112" spans="10:10" ht="14.25" x14ac:dyDescent="0.2">
      <c r="J15112" s="2"/>
    </row>
    <row r="15113" spans="10:10" ht="14.25" x14ac:dyDescent="0.2">
      <c r="J15113" s="2"/>
    </row>
    <row r="15114" spans="10:10" ht="14.25" x14ac:dyDescent="0.2">
      <c r="J15114" s="2"/>
    </row>
    <row r="15115" spans="10:10" ht="14.25" x14ac:dyDescent="0.2">
      <c r="J15115" s="2"/>
    </row>
    <row r="15116" spans="10:10" ht="14.25" x14ac:dyDescent="0.2">
      <c r="J15116" s="2"/>
    </row>
    <row r="15117" spans="10:10" ht="14.25" x14ac:dyDescent="0.2">
      <c r="J15117" s="2"/>
    </row>
    <row r="15118" spans="10:10" ht="14.25" x14ac:dyDescent="0.2">
      <c r="J15118" s="2"/>
    </row>
    <row r="15119" spans="10:10" ht="14.25" x14ac:dyDescent="0.2">
      <c r="J15119" s="2"/>
    </row>
    <row r="15120" spans="10:10" ht="14.25" x14ac:dyDescent="0.2">
      <c r="J15120" s="2"/>
    </row>
    <row r="15121" spans="10:10" ht="14.25" x14ac:dyDescent="0.2">
      <c r="J15121" s="2"/>
    </row>
    <row r="15122" spans="10:10" ht="14.25" x14ac:dyDescent="0.2">
      <c r="J15122" s="2"/>
    </row>
    <row r="15123" spans="10:10" ht="14.25" x14ac:dyDescent="0.2">
      <c r="J15123" s="2"/>
    </row>
    <row r="15124" spans="10:10" ht="14.25" x14ac:dyDescent="0.2">
      <c r="J15124" s="2"/>
    </row>
    <row r="15125" spans="10:10" ht="14.25" x14ac:dyDescent="0.2">
      <c r="J15125" s="2"/>
    </row>
    <row r="15126" spans="10:10" ht="14.25" x14ac:dyDescent="0.2">
      <c r="J15126" s="2"/>
    </row>
    <row r="15127" spans="10:10" ht="14.25" x14ac:dyDescent="0.2">
      <c r="J15127" s="2"/>
    </row>
    <row r="15128" spans="10:10" ht="14.25" x14ac:dyDescent="0.2">
      <c r="J15128" s="2"/>
    </row>
    <row r="15129" spans="10:10" ht="14.25" x14ac:dyDescent="0.2">
      <c r="J15129" s="2"/>
    </row>
    <row r="15130" spans="10:10" ht="14.25" x14ac:dyDescent="0.2">
      <c r="J15130" s="2"/>
    </row>
    <row r="15131" spans="10:10" ht="14.25" x14ac:dyDescent="0.2">
      <c r="J15131" s="2"/>
    </row>
    <row r="15132" spans="10:10" ht="14.25" x14ac:dyDescent="0.2">
      <c r="J15132" s="2"/>
    </row>
    <row r="15133" spans="10:10" ht="14.25" x14ac:dyDescent="0.2">
      <c r="J15133" s="2"/>
    </row>
    <row r="15134" spans="10:10" ht="14.25" x14ac:dyDescent="0.2">
      <c r="J15134" s="2"/>
    </row>
    <row r="15135" spans="10:10" ht="14.25" x14ac:dyDescent="0.2">
      <c r="J15135" s="2"/>
    </row>
    <row r="15136" spans="10:10" ht="14.25" x14ac:dyDescent="0.2">
      <c r="J15136" s="2"/>
    </row>
    <row r="15137" spans="10:10" ht="14.25" x14ac:dyDescent="0.2">
      <c r="J15137" s="2"/>
    </row>
    <row r="15138" spans="10:10" ht="14.25" x14ac:dyDescent="0.2">
      <c r="J15138" s="2"/>
    </row>
    <row r="15139" spans="10:10" ht="14.25" x14ac:dyDescent="0.2">
      <c r="J15139" s="2"/>
    </row>
    <row r="15140" spans="10:10" ht="14.25" x14ac:dyDescent="0.2">
      <c r="J15140" s="2"/>
    </row>
    <row r="15141" spans="10:10" ht="14.25" x14ac:dyDescent="0.2">
      <c r="J15141" s="2"/>
    </row>
    <row r="15142" spans="10:10" ht="14.25" x14ac:dyDescent="0.2">
      <c r="J15142" s="2"/>
    </row>
    <row r="15143" spans="10:10" ht="14.25" x14ac:dyDescent="0.2">
      <c r="J15143" s="2"/>
    </row>
    <row r="15144" spans="10:10" ht="14.25" x14ac:dyDescent="0.2">
      <c r="J15144" s="2"/>
    </row>
    <row r="15145" spans="10:10" ht="14.25" x14ac:dyDescent="0.2">
      <c r="J15145" s="2"/>
    </row>
    <row r="15146" spans="10:10" ht="14.25" x14ac:dyDescent="0.2">
      <c r="J15146" s="2"/>
    </row>
    <row r="15147" spans="10:10" ht="14.25" x14ac:dyDescent="0.2">
      <c r="J15147" s="2"/>
    </row>
    <row r="15148" spans="10:10" ht="14.25" x14ac:dyDescent="0.2">
      <c r="J15148" s="2"/>
    </row>
    <row r="15149" spans="10:10" ht="14.25" x14ac:dyDescent="0.2">
      <c r="J15149" s="2"/>
    </row>
    <row r="15150" spans="10:10" ht="14.25" x14ac:dyDescent="0.2">
      <c r="J15150" s="2"/>
    </row>
    <row r="15151" spans="10:10" ht="14.25" x14ac:dyDescent="0.2">
      <c r="J15151" s="2"/>
    </row>
    <row r="15152" spans="10:10" ht="14.25" x14ac:dyDescent="0.2">
      <c r="J15152" s="2"/>
    </row>
    <row r="15153" spans="10:10" ht="14.25" x14ac:dyDescent="0.2">
      <c r="J15153" s="2"/>
    </row>
    <row r="15154" spans="10:10" ht="14.25" x14ac:dyDescent="0.2">
      <c r="J15154" s="2"/>
    </row>
    <row r="15155" spans="10:10" ht="14.25" x14ac:dyDescent="0.2">
      <c r="J15155" s="2"/>
    </row>
    <row r="15156" spans="10:10" ht="14.25" x14ac:dyDescent="0.2">
      <c r="J15156" s="2"/>
    </row>
    <row r="15157" spans="10:10" ht="14.25" x14ac:dyDescent="0.2">
      <c r="J15157" s="2"/>
    </row>
    <row r="15158" spans="10:10" ht="14.25" x14ac:dyDescent="0.2">
      <c r="J15158" s="2"/>
    </row>
    <row r="15159" spans="10:10" ht="14.25" x14ac:dyDescent="0.2">
      <c r="J15159" s="2"/>
    </row>
    <row r="15160" spans="10:10" ht="14.25" x14ac:dyDescent="0.2">
      <c r="J15160" s="2"/>
    </row>
    <row r="15161" spans="10:10" ht="14.25" x14ac:dyDescent="0.2">
      <c r="J15161" s="2"/>
    </row>
    <row r="15162" spans="10:10" ht="14.25" x14ac:dyDescent="0.2">
      <c r="J15162" s="2"/>
    </row>
    <row r="15163" spans="10:10" ht="14.25" x14ac:dyDescent="0.2">
      <c r="J15163" s="2"/>
    </row>
    <row r="15164" spans="10:10" ht="14.25" x14ac:dyDescent="0.2">
      <c r="J15164" s="2"/>
    </row>
    <row r="15165" spans="10:10" ht="14.25" x14ac:dyDescent="0.2">
      <c r="J15165" s="2"/>
    </row>
    <row r="15166" spans="10:10" ht="14.25" x14ac:dyDescent="0.2">
      <c r="J15166" s="2"/>
    </row>
    <row r="15167" spans="10:10" ht="14.25" x14ac:dyDescent="0.2">
      <c r="J15167" s="2"/>
    </row>
    <row r="15168" spans="10:10" ht="14.25" x14ac:dyDescent="0.2">
      <c r="J15168" s="2"/>
    </row>
    <row r="15169" spans="10:10" ht="14.25" x14ac:dyDescent="0.2">
      <c r="J15169" s="2"/>
    </row>
    <row r="15170" spans="10:10" ht="14.25" x14ac:dyDescent="0.2">
      <c r="J15170" s="2"/>
    </row>
    <row r="15171" spans="10:10" ht="14.25" x14ac:dyDescent="0.2">
      <c r="J15171" s="2"/>
    </row>
    <row r="15172" spans="10:10" ht="14.25" x14ac:dyDescent="0.2">
      <c r="J15172" s="2"/>
    </row>
    <row r="15173" spans="10:10" ht="14.25" x14ac:dyDescent="0.2">
      <c r="J15173" s="2"/>
    </row>
    <row r="15174" spans="10:10" ht="14.25" x14ac:dyDescent="0.2">
      <c r="J15174" s="2"/>
    </row>
    <row r="15175" spans="10:10" ht="14.25" x14ac:dyDescent="0.2">
      <c r="J15175" s="2"/>
    </row>
    <row r="15176" spans="10:10" ht="14.25" x14ac:dyDescent="0.2">
      <c r="J15176" s="2"/>
    </row>
    <row r="15177" spans="10:10" ht="14.25" x14ac:dyDescent="0.2">
      <c r="J15177" s="2"/>
    </row>
    <row r="15178" spans="10:10" ht="14.25" x14ac:dyDescent="0.2">
      <c r="J15178" s="2"/>
    </row>
    <row r="15179" spans="10:10" ht="14.25" x14ac:dyDescent="0.2">
      <c r="J15179" s="2"/>
    </row>
    <row r="15180" spans="10:10" ht="14.25" x14ac:dyDescent="0.2">
      <c r="J15180" s="2"/>
    </row>
    <row r="15181" spans="10:10" ht="14.25" x14ac:dyDescent="0.2">
      <c r="J15181" s="2"/>
    </row>
    <row r="15182" spans="10:10" ht="14.25" x14ac:dyDescent="0.2">
      <c r="J15182" s="2"/>
    </row>
    <row r="15183" spans="10:10" ht="14.25" x14ac:dyDescent="0.2">
      <c r="J15183" s="2"/>
    </row>
    <row r="15184" spans="10:10" ht="14.25" x14ac:dyDescent="0.2">
      <c r="J15184" s="2"/>
    </row>
    <row r="15185" spans="10:10" ht="14.25" x14ac:dyDescent="0.2">
      <c r="J15185" s="2"/>
    </row>
    <row r="15186" spans="10:10" ht="14.25" x14ac:dyDescent="0.2">
      <c r="J15186" s="2"/>
    </row>
    <row r="15187" spans="10:10" ht="14.25" x14ac:dyDescent="0.2">
      <c r="J15187" s="2"/>
    </row>
    <row r="15188" spans="10:10" ht="14.25" x14ac:dyDescent="0.2">
      <c r="J15188" s="2"/>
    </row>
    <row r="15189" spans="10:10" ht="14.25" x14ac:dyDescent="0.2">
      <c r="J15189" s="2"/>
    </row>
    <row r="15190" spans="10:10" ht="14.25" x14ac:dyDescent="0.2">
      <c r="J15190" s="2"/>
    </row>
    <row r="15191" spans="10:10" ht="14.25" x14ac:dyDescent="0.2">
      <c r="J15191" s="2"/>
    </row>
    <row r="15192" spans="10:10" ht="14.25" x14ac:dyDescent="0.2">
      <c r="J15192" s="2"/>
    </row>
    <row r="15193" spans="10:10" ht="14.25" x14ac:dyDescent="0.2">
      <c r="J15193" s="2"/>
    </row>
    <row r="15194" spans="10:10" ht="14.25" x14ac:dyDescent="0.2">
      <c r="J15194" s="2"/>
    </row>
    <row r="15195" spans="10:10" ht="14.25" x14ac:dyDescent="0.2">
      <c r="J15195" s="2"/>
    </row>
    <row r="15196" spans="10:10" ht="14.25" x14ac:dyDescent="0.2">
      <c r="J15196" s="2"/>
    </row>
    <row r="15197" spans="10:10" ht="14.25" x14ac:dyDescent="0.2">
      <c r="J15197" s="2"/>
    </row>
    <row r="15198" spans="10:10" ht="14.25" x14ac:dyDescent="0.2">
      <c r="J15198" s="2"/>
    </row>
    <row r="15199" spans="10:10" ht="14.25" x14ac:dyDescent="0.2">
      <c r="J15199" s="2"/>
    </row>
    <row r="15200" spans="10:10" ht="14.25" x14ac:dyDescent="0.2">
      <c r="J15200" s="2"/>
    </row>
    <row r="15201" spans="10:10" ht="14.25" x14ac:dyDescent="0.2">
      <c r="J15201" s="2"/>
    </row>
    <row r="15202" spans="10:10" ht="14.25" x14ac:dyDescent="0.2">
      <c r="J15202" s="2"/>
    </row>
    <row r="15203" spans="10:10" ht="14.25" x14ac:dyDescent="0.2">
      <c r="J15203" s="2"/>
    </row>
    <row r="15204" spans="10:10" ht="14.25" x14ac:dyDescent="0.2">
      <c r="J15204" s="2"/>
    </row>
    <row r="15205" spans="10:10" ht="14.25" x14ac:dyDescent="0.2">
      <c r="J15205" s="2"/>
    </row>
    <row r="15206" spans="10:10" ht="14.25" x14ac:dyDescent="0.2">
      <c r="J15206" s="2"/>
    </row>
    <row r="15207" spans="10:10" ht="14.25" x14ac:dyDescent="0.2">
      <c r="J15207" s="2"/>
    </row>
    <row r="15208" spans="10:10" ht="14.25" x14ac:dyDescent="0.2">
      <c r="J15208" s="2"/>
    </row>
    <row r="15209" spans="10:10" ht="14.25" x14ac:dyDescent="0.2">
      <c r="J15209" s="2"/>
    </row>
    <row r="15210" spans="10:10" ht="14.25" x14ac:dyDescent="0.2">
      <c r="J15210" s="2"/>
    </row>
    <row r="15211" spans="10:10" ht="14.25" x14ac:dyDescent="0.2">
      <c r="J15211" s="2"/>
    </row>
    <row r="15212" spans="10:10" ht="14.25" x14ac:dyDescent="0.2">
      <c r="J15212" s="2"/>
    </row>
    <row r="15213" spans="10:10" ht="14.25" x14ac:dyDescent="0.2">
      <c r="J15213" s="2"/>
    </row>
    <row r="15214" spans="10:10" ht="14.25" x14ac:dyDescent="0.2">
      <c r="J15214" s="2"/>
    </row>
    <row r="15215" spans="10:10" ht="14.25" x14ac:dyDescent="0.2">
      <c r="J15215" s="2"/>
    </row>
    <row r="15216" spans="10:10" ht="14.25" x14ac:dyDescent="0.2">
      <c r="J15216" s="2"/>
    </row>
    <row r="15217" spans="10:10" ht="14.25" x14ac:dyDescent="0.2">
      <c r="J15217" s="2"/>
    </row>
    <row r="15218" spans="10:10" ht="14.25" x14ac:dyDescent="0.2">
      <c r="J15218" s="2"/>
    </row>
    <row r="15219" spans="10:10" ht="14.25" x14ac:dyDescent="0.2">
      <c r="J15219" s="2"/>
    </row>
    <row r="15220" spans="10:10" ht="14.25" x14ac:dyDescent="0.2">
      <c r="J15220" s="2"/>
    </row>
    <row r="15221" spans="10:10" ht="14.25" x14ac:dyDescent="0.2">
      <c r="J15221" s="2"/>
    </row>
    <row r="15222" spans="10:10" ht="14.25" x14ac:dyDescent="0.2">
      <c r="J15222" s="2"/>
    </row>
    <row r="15223" spans="10:10" ht="14.25" x14ac:dyDescent="0.2">
      <c r="J15223" s="2"/>
    </row>
    <row r="15224" spans="10:10" ht="14.25" x14ac:dyDescent="0.2">
      <c r="J15224" s="2"/>
    </row>
    <row r="15225" spans="10:10" ht="14.25" x14ac:dyDescent="0.2">
      <c r="J15225" s="2"/>
    </row>
    <row r="15226" spans="10:10" ht="14.25" x14ac:dyDescent="0.2">
      <c r="J15226" s="2"/>
    </row>
    <row r="15227" spans="10:10" ht="14.25" x14ac:dyDescent="0.2">
      <c r="J15227" s="2"/>
    </row>
    <row r="15228" spans="10:10" ht="14.25" x14ac:dyDescent="0.2">
      <c r="J15228" s="2"/>
    </row>
    <row r="15229" spans="10:10" ht="14.25" x14ac:dyDescent="0.2">
      <c r="J15229" s="2"/>
    </row>
    <row r="15230" spans="10:10" ht="14.25" x14ac:dyDescent="0.2">
      <c r="J15230" s="2"/>
    </row>
    <row r="15231" spans="10:10" ht="14.25" x14ac:dyDescent="0.2">
      <c r="J15231" s="2"/>
    </row>
    <row r="15232" spans="10:10" ht="14.25" x14ac:dyDescent="0.2">
      <c r="J15232" s="2"/>
    </row>
    <row r="15233" spans="10:10" ht="14.25" x14ac:dyDescent="0.2">
      <c r="J15233" s="2"/>
    </row>
    <row r="15234" spans="10:10" ht="14.25" x14ac:dyDescent="0.2">
      <c r="J15234" s="2"/>
    </row>
    <row r="15235" spans="10:10" ht="14.25" x14ac:dyDescent="0.2">
      <c r="J15235" s="2"/>
    </row>
    <row r="15236" spans="10:10" ht="14.25" x14ac:dyDescent="0.2">
      <c r="J15236" s="2"/>
    </row>
    <row r="15237" spans="10:10" ht="14.25" x14ac:dyDescent="0.2">
      <c r="J15237" s="2"/>
    </row>
    <row r="15238" spans="10:10" ht="14.25" x14ac:dyDescent="0.2">
      <c r="J15238" s="2"/>
    </row>
    <row r="15239" spans="10:10" ht="14.25" x14ac:dyDescent="0.2">
      <c r="J15239" s="2"/>
    </row>
    <row r="15240" spans="10:10" ht="14.25" x14ac:dyDescent="0.2">
      <c r="J15240" s="2"/>
    </row>
    <row r="15241" spans="10:10" ht="14.25" x14ac:dyDescent="0.2">
      <c r="J15241" s="2"/>
    </row>
    <row r="15242" spans="10:10" ht="14.25" x14ac:dyDescent="0.2">
      <c r="J15242" s="2"/>
    </row>
    <row r="15243" spans="10:10" ht="14.25" x14ac:dyDescent="0.2">
      <c r="J15243" s="2"/>
    </row>
    <row r="15244" spans="10:10" ht="14.25" x14ac:dyDescent="0.2">
      <c r="J15244" s="2"/>
    </row>
    <row r="15245" spans="10:10" ht="14.25" x14ac:dyDescent="0.2">
      <c r="J15245" s="2"/>
    </row>
    <row r="15246" spans="10:10" ht="14.25" x14ac:dyDescent="0.2">
      <c r="J15246" s="2"/>
    </row>
    <row r="15247" spans="10:10" ht="14.25" x14ac:dyDescent="0.2">
      <c r="J15247" s="2"/>
    </row>
    <row r="15248" spans="10:10" ht="14.25" x14ac:dyDescent="0.2">
      <c r="J15248" s="2"/>
    </row>
    <row r="15249" spans="10:10" ht="14.25" x14ac:dyDescent="0.2">
      <c r="J15249" s="2"/>
    </row>
    <row r="15250" spans="10:10" ht="14.25" x14ac:dyDescent="0.2">
      <c r="J15250" s="2"/>
    </row>
    <row r="15251" spans="10:10" ht="14.25" x14ac:dyDescent="0.2">
      <c r="J15251" s="2"/>
    </row>
    <row r="15252" spans="10:10" ht="14.25" x14ac:dyDescent="0.2">
      <c r="J15252" s="2"/>
    </row>
    <row r="15253" spans="10:10" ht="14.25" x14ac:dyDescent="0.2">
      <c r="J15253" s="2"/>
    </row>
    <row r="15254" spans="10:10" ht="14.25" x14ac:dyDescent="0.2">
      <c r="J15254" s="2"/>
    </row>
    <row r="15255" spans="10:10" ht="14.25" x14ac:dyDescent="0.2">
      <c r="J15255" s="2"/>
    </row>
    <row r="15256" spans="10:10" ht="14.25" x14ac:dyDescent="0.2">
      <c r="J15256" s="2"/>
    </row>
    <row r="15257" spans="10:10" ht="14.25" x14ac:dyDescent="0.2">
      <c r="J15257" s="2"/>
    </row>
    <row r="15258" spans="10:10" ht="14.25" x14ac:dyDescent="0.2">
      <c r="J15258" s="2"/>
    </row>
    <row r="15259" spans="10:10" ht="14.25" x14ac:dyDescent="0.2">
      <c r="J15259" s="2"/>
    </row>
    <row r="15260" spans="10:10" ht="14.25" x14ac:dyDescent="0.2">
      <c r="J15260" s="2"/>
    </row>
    <row r="15261" spans="10:10" ht="14.25" x14ac:dyDescent="0.2">
      <c r="J15261" s="2"/>
    </row>
    <row r="15262" spans="10:10" ht="14.25" x14ac:dyDescent="0.2">
      <c r="J15262" s="2"/>
    </row>
    <row r="15263" spans="10:10" ht="14.25" x14ac:dyDescent="0.2">
      <c r="J15263" s="2"/>
    </row>
    <row r="15264" spans="10:10" ht="14.25" x14ac:dyDescent="0.2">
      <c r="J15264" s="2"/>
    </row>
    <row r="15265" spans="10:10" ht="14.25" x14ac:dyDescent="0.2">
      <c r="J15265" s="2"/>
    </row>
    <row r="15266" spans="10:10" ht="14.25" x14ac:dyDescent="0.2">
      <c r="J15266" s="2"/>
    </row>
    <row r="15267" spans="10:10" ht="14.25" x14ac:dyDescent="0.2">
      <c r="J15267" s="2"/>
    </row>
    <row r="15268" spans="10:10" ht="14.25" x14ac:dyDescent="0.2">
      <c r="J15268" s="2"/>
    </row>
    <row r="15269" spans="10:10" ht="14.25" x14ac:dyDescent="0.2">
      <c r="J15269" s="2"/>
    </row>
    <row r="15270" spans="10:10" ht="14.25" x14ac:dyDescent="0.2">
      <c r="J15270" s="2"/>
    </row>
    <row r="15271" spans="10:10" ht="14.25" x14ac:dyDescent="0.2">
      <c r="J15271" s="2"/>
    </row>
    <row r="15272" spans="10:10" ht="14.25" x14ac:dyDescent="0.2">
      <c r="J15272" s="2"/>
    </row>
    <row r="15273" spans="10:10" ht="14.25" x14ac:dyDescent="0.2">
      <c r="J15273" s="2"/>
    </row>
    <row r="15274" spans="10:10" ht="14.25" x14ac:dyDescent="0.2">
      <c r="J15274" s="2"/>
    </row>
    <row r="15275" spans="10:10" ht="14.25" x14ac:dyDescent="0.2">
      <c r="J15275" s="2"/>
    </row>
    <row r="15276" spans="10:10" ht="14.25" x14ac:dyDescent="0.2">
      <c r="J15276" s="2"/>
    </row>
    <row r="15277" spans="10:10" ht="14.25" x14ac:dyDescent="0.2">
      <c r="J15277" s="2"/>
    </row>
    <row r="15278" spans="10:10" ht="14.25" x14ac:dyDescent="0.2">
      <c r="J15278" s="2"/>
    </row>
    <row r="15279" spans="10:10" ht="14.25" x14ac:dyDescent="0.2">
      <c r="J15279" s="2"/>
    </row>
    <row r="15280" spans="10:10" ht="14.25" x14ac:dyDescent="0.2">
      <c r="J15280" s="2"/>
    </row>
    <row r="15281" spans="10:10" ht="14.25" x14ac:dyDescent="0.2">
      <c r="J15281" s="2"/>
    </row>
    <row r="15282" spans="10:10" ht="14.25" x14ac:dyDescent="0.2">
      <c r="J15282" s="2"/>
    </row>
    <row r="15283" spans="10:10" ht="14.25" x14ac:dyDescent="0.2">
      <c r="J15283" s="2"/>
    </row>
    <row r="15284" spans="10:10" ht="14.25" x14ac:dyDescent="0.2">
      <c r="J15284" s="2"/>
    </row>
    <row r="15285" spans="10:10" ht="14.25" x14ac:dyDescent="0.2">
      <c r="J15285" s="2"/>
    </row>
    <row r="15286" spans="10:10" ht="14.25" x14ac:dyDescent="0.2">
      <c r="J15286" s="2"/>
    </row>
    <row r="15287" spans="10:10" ht="14.25" x14ac:dyDescent="0.2">
      <c r="J15287" s="2"/>
    </row>
    <row r="15288" spans="10:10" ht="14.25" x14ac:dyDescent="0.2">
      <c r="J15288" s="2"/>
    </row>
    <row r="15289" spans="10:10" ht="14.25" x14ac:dyDescent="0.2">
      <c r="J15289" s="2"/>
    </row>
    <row r="15290" spans="10:10" ht="14.25" x14ac:dyDescent="0.2">
      <c r="J15290" s="2"/>
    </row>
    <row r="15291" spans="10:10" ht="14.25" x14ac:dyDescent="0.2">
      <c r="J15291" s="2"/>
    </row>
    <row r="15292" spans="10:10" ht="14.25" x14ac:dyDescent="0.2">
      <c r="J15292" s="2"/>
    </row>
    <row r="15293" spans="10:10" ht="14.25" x14ac:dyDescent="0.2">
      <c r="J15293" s="2"/>
    </row>
    <row r="15294" spans="10:10" ht="14.25" x14ac:dyDescent="0.2">
      <c r="J15294" s="2"/>
    </row>
    <row r="15295" spans="10:10" ht="14.25" x14ac:dyDescent="0.2">
      <c r="J15295" s="2"/>
    </row>
    <row r="15296" spans="10:10" ht="14.25" x14ac:dyDescent="0.2">
      <c r="J15296" s="2"/>
    </row>
    <row r="15297" spans="10:10" ht="14.25" x14ac:dyDescent="0.2">
      <c r="J15297" s="2"/>
    </row>
    <row r="15298" spans="10:10" ht="14.25" x14ac:dyDescent="0.2">
      <c r="J15298" s="2"/>
    </row>
    <row r="15299" spans="10:10" ht="14.25" x14ac:dyDescent="0.2">
      <c r="J15299" s="2"/>
    </row>
    <row r="15300" spans="10:10" ht="14.25" x14ac:dyDescent="0.2">
      <c r="J15300" s="2"/>
    </row>
    <row r="15301" spans="10:10" ht="14.25" x14ac:dyDescent="0.2">
      <c r="J15301" s="2"/>
    </row>
    <row r="15302" spans="10:10" ht="14.25" x14ac:dyDescent="0.2">
      <c r="J15302" s="2"/>
    </row>
    <row r="15303" spans="10:10" ht="14.25" x14ac:dyDescent="0.2">
      <c r="J15303" s="2"/>
    </row>
    <row r="15304" spans="10:10" ht="14.25" x14ac:dyDescent="0.2">
      <c r="J15304" s="2"/>
    </row>
    <row r="15305" spans="10:10" ht="14.25" x14ac:dyDescent="0.2">
      <c r="J15305" s="2"/>
    </row>
    <row r="15306" spans="10:10" ht="14.25" x14ac:dyDescent="0.2">
      <c r="J15306" s="2"/>
    </row>
    <row r="15307" spans="10:10" ht="14.25" x14ac:dyDescent="0.2">
      <c r="J15307" s="2"/>
    </row>
    <row r="15308" spans="10:10" ht="14.25" x14ac:dyDescent="0.2">
      <c r="J15308" s="2"/>
    </row>
    <row r="15309" spans="10:10" ht="14.25" x14ac:dyDescent="0.2">
      <c r="J15309" s="2"/>
    </row>
    <row r="15310" spans="10:10" ht="14.25" x14ac:dyDescent="0.2">
      <c r="J15310" s="2"/>
    </row>
    <row r="15311" spans="10:10" ht="14.25" x14ac:dyDescent="0.2">
      <c r="J15311" s="2"/>
    </row>
    <row r="15312" spans="10:10" ht="14.25" x14ac:dyDescent="0.2">
      <c r="J15312" s="2"/>
    </row>
    <row r="15313" spans="10:10" ht="14.25" x14ac:dyDescent="0.2">
      <c r="J15313" s="2"/>
    </row>
    <row r="15314" spans="10:10" ht="14.25" x14ac:dyDescent="0.2">
      <c r="J15314" s="2"/>
    </row>
    <row r="15315" spans="10:10" ht="14.25" x14ac:dyDescent="0.2">
      <c r="J15315" s="2"/>
    </row>
    <row r="15316" spans="10:10" ht="14.25" x14ac:dyDescent="0.2">
      <c r="J15316" s="2"/>
    </row>
    <row r="15317" spans="10:10" ht="14.25" x14ac:dyDescent="0.2">
      <c r="J15317" s="2"/>
    </row>
    <row r="15318" spans="10:10" ht="14.25" x14ac:dyDescent="0.2">
      <c r="J15318" s="2"/>
    </row>
    <row r="15319" spans="10:10" ht="14.25" x14ac:dyDescent="0.2">
      <c r="J15319" s="2"/>
    </row>
    <row r="15320" spans="10:10" ht="14.25" x14ac:dyDescent="0.2">
      <c r="J15320" s="2"/>
    </row>
    <row r="15321" spans="10:10" ht="14.25" x14ac:dyDescent="0.2">
      <c r="J15321" s="2"/>
    </row>
    <row r="15322" spans="10:10" ht="14.25" x14ac:dyDescent="0.2">
      <c r="J15322" s="2"/>
    </row>
    <row r="15323" spans="10:10" ht="14.25" x14ac:dyDescent="0.2">
      <c r="J15323" s="2"/>
    </row>
    <row r="15324" spans="10:10" ht="14.25" x14ac:dyDescent="0.2">
      <c r="J15324" s="2"/>
    </row>
    <row r="15325" spans="10:10" ht="14.25" x14ac:dyDescent="0.2">
      <c r="J15325" s="2"/>
    </row>
    <row r="15326" spans="10:10" ht="14.25" x14ac:dyDescent="0.2">
      <c r="J15326" s="2"/>
    </row>
    <row r="15327" spans="10:10" ht="14.25" x14ac:dyDescent="0.2">
      <c r="J15327" s="2"/>
    </row>
    <row r="15328" spans="10:10" ht="14.25" x14ac:dyDescent="0.2">
      <c r="J15328" s="2"/>
    </row>
    <row r="15329" spans="10:10" ht="14.25" x14ac:dyDescent="0.2">
      <c r="J15329" s="2"/>
    </row>
    <row r="15330" spans="10:10" ht="14.25" x14ac:dyDescent="0.2">
      <c r="J15330" s="2"/>
    </row>
    <row r="15331" spans="10:10" ht="14.25" x14ac:dyDescent="0.2">
      <c r="J15331" s="2"/>
    </row>
    <row r="15332" spans="10:10" ht="14.25" x14ac:dyDescent="0.2">
      <c r="J15332" s="2"/>
    </row>
    <row r="15333" spans="10:10" ht="14.25" x14ac:dyDescent="0.2">
      <c r="J15333" s="2"/>
    </row>
    <row r="15334" spans="10:10" ht="14.25" x14ac:dyDescent="0.2">
      <c r="J15334" s="2"/>
    </row>
    <row r="15335" spans="10:10" ht="14.25" x14ac:dyDescent="0.2">
      <c r="J15335" s="2"/>
    </row>
    <row r="15336" spans="10:10" ht="14.25" x14ac:dyDescent="0.2">
      <c r="J15336" s="2"/>
    </row>
    <row r="15337" spans="10:10" ht="14.25" x14ac:dyDescent="0.2">
      <c r="J15337" s="2"/>
    </row>
    <row r="15338" spans="10:10" ht="14.25" x14ac:dyDescent="0.2">
      <c r="J15338" s="2"/>
    </row>
    <row r="15339" spans="10:10" ht="14.25" x14ac:dyDescent="0.2">
      <c r="J15339" s="2"/>
    </row>
    <row r="15340" spans="10:10" ht="14.25" x14ac:dyDescent="0.2">
      <c r="J15340" s="2"/>
    </row>
    <row r="15341" spans="10:10" ht="14.25" x14ac:dyDescent="0.2">
      <c r="J15341" s="2"/>
    </row>
    <row r="15342" spans="10:10" ht="14.25" x14ac:dyDescent="0.2">
      <c r="J15342" s="2"/>
    </row>
    <row r="15343" spans="10:10" ht="14.25" x14ac:dyDescent="0.2">
      <c r="J15343" s="2"/>
    </row>
    <row r="15344" spans="10:10" ht="14.25" x14ac:dyDescent="0.2">
      <c r="J15344" s="2"/>
    </row>
    <row r="15345" spans="10:10" ht="14.25" x14ac:dyDescent="0.2">
      <c r="J15345" s="2"/>
    </row>
    <row r="15346" spans="10:10" ht="14.25" x14ac:dyDescent="0.2">
      <c r="J15346" s="2"/>
    </row>
    <row r="15347" spans="10:10" ht="14.25" x14ac:dyDescent="0.2">
      <c r="J15347" s="2"/>
    </row>
    <row r="15348" spans="10:10" ht="14.25" x14ac:dyDescent="0.2">
      <c r="J15348" s="2"/>
    </row>
    <row r="15349" spans="10:10" ht="14.25" x14ac:dyDescent="0.2">
      <c r="J15349" s="2"/>
    </row>
    <row r="15350" spans="10:10" ht="14.25" x14ac:dyDescent="0.2">
      <c r="J15350" s="2"/>
    </row>
    <row r="15351" spans="10:10" ht="14.25" x14ac:dyDescent="0.2">
      <c r="J15351" s="2"/>
    </row>
    <row r="15352" spans="10:10" ht="14.25" x14ac:dyDescent="0.2">
      <c r="J15352" s="2"/>
    </row>
    <row r="15353" spans="10:10" ht="14.25" x14ac:dyDescent="0.2">
      <c r="J15353" s="2"/>
    </row>
    <row r="15354" spans="10:10" ht="14.25" x14ac:dyDescent="0.2">
      <c r="J15354" s="2"/>
    </row>
    <row r="15355" spans="10:10" ht="14.25" x14ac:dyDescent="0.2">
      <c r="J15355" s="2"/>
    </row>
    <row r="15356" spans="10:10" ht="14.25" x14ac:dyDescent="0.2">
      <c r="J15356" s="2"/>
    </row>
    <row r="15357" spans="10:10" ht="14.25" x14ac:dyDescent="0.2">
      <c r="J15357" s="2"/>
    </row>
    <row r="15358" spans="10:10" ht="14.25" x14ac:dyDescent="0.2">
      <c r="J15358" s="2"/>
    </row>
    <row r="15359" spans="10:10" ht="14.25" x14ac:dyDescent="0.2">
      <c r="J15359" s="2"/>
    </row>
    <row r="15360" spans="10:10" ht="14.25" x14ac:dyDescent="0.2">
      <c r="J15360" s="2"/>
    </row>
    <row r="15361" spans="10:10" ht="14.25" x14ac:dyDescent="0.2">
      <c r="J15361" s="2"/>
    </row>
    <row r="15362" spans="10:10" ht="14.25" x14ac:dyDescent="0.2">
      <c r="J15362" s="2"/>
    </row>
    <row r="15363" spans="10:10" ht="14.25" x14ac:dyDescent="0.2">
      <c r="J15363" s="2"/>
    </row>
    <row r="15364" spans="10:10" ht="14.25" x14ac:dyDescent="0.2">
      <c r="J15364" s="2"/>
    </row>
    <row r="15365" spans="10:10" ht="14.25" x14ac:dyDescent="0.2">
      <c r="J15365" s="2"/>
    </row>
    <row r="15366" spans="10:10" ht="14.25" x14ac:dyDescent="0.2">
      <c r="J15366" s="2"/>
    </row>
    <row r="15367" spans="10:10" ht="14.25" x14ac:dyDescent="0.2">
      <c r="J15367" s="2"/>
    </row>
    <row r="15368" spans="10:10" ht="14.25" x14ac:dyDescent="0.2">
      <c r="J15368" s="2"/>
    </row>
    <row r="15369" spans="10:10" ht="14.25" x14ac:dyDescent="0.2">
      <c r="J15369" s="2"/>
    </row>
    <row r="15370" spans="10:10" ht="14.25" x14ac:dyDescent="0.2">
      <c r="J15370" s="2"/>
    </row>
    <row r="15371" spans="10:10" ht="14.25" x14ac:dyDescent="0.2">
      <c r="J15371" s="2"/>
    </row>
    <row r="15372" spans="10:10" ht="14.25" x14ac:dyDescent="0.2">
      <c r="J15372" s="2"/>
    </row>
    <row r="15373" spans="10:10" ht="14.25" x14ac:dyDescent="0.2">
      <c r="J15373" s="2"/>
    </row>
    <row r="15374" spans="10:10" ht="14.25" x14ac:dyDescent="0.2">
      <c r="J15374" s="2"/>
    </row>
    <row r="15375" spans="10:10" ht="14.25" x14ac:dyDescent="0.2">
      <c r="J15375" s="2"/>
    </row>
    <row r="15376" spans="10:10" ht="14.25" x14ac:dyDescent="0.2">
      <c r="J15376" s="2"/>
    </row>
    <row r="15377" spans="10:10" ht="14.25" x14ac:dyDescent="0.2">
      <c r="J15377" s="2"/>
    </row>
    <row r="15378" spans="10:10" ht="14.25" x14ac:dyDescent="0.2">
      <c r="J15378" s="2"/>
    </row>
    <row r="15379" spans="10:10" ht="14.25" x14ac:dyDescent="0.2">
      <c r="J15379" s="2"/>
    </row>
    <row r="15380" spans="10:10" ht="14.25" x14ac:dyDescent="0.2">
      <c r="J15380" s="2"/>
    </row>
    <row r="15381" spans="10:10" ht="14.25" x14ac:dyDescent="0.2">
      <c r="J15381" s="2"/>
    </row>
    <row r="15382" spans="10:10" ht="14.25" x14ac:dyDescent="0.2">
      <c r="J15382" s="2"/>
    </row>
    <row r="15383" spans="10:10" ht="14.25" x14ac:dyDescent="0.2">
      <c r="J15383" s="2"/>
    </row>
    <row r="15384" spans="10:10" ht="14.25" x14ac:dyDescent="0.2">
      <c r="J15384" s="2"/>
    </row>
    <row r="15385" spans="10:10" ht="14.25" x14ac:dyDescent="0.2">
      <c r="J15385" s="2"/>
    </row>
    <row r="15386" spans="10:10" ht="14.25" x14ac:dyDescent="0.2">
      <c r="J15386" s="2"/>
    </row>
    <row r="15387" spans="10:10" ht="14.25" x14ac:dyDescent="0.2">
      <c r="J15387" s="2"/>
    </row>
    <row r="15388" spans="10:10" ht="14.25" x14ac:dyDescent="0.2">
      <c r="J15388" s="2"/>
    </row>
    <row r="15389" spans="10:10" ht="14.25" x14ac:dyDescent="0.2">
      <c r="J15389" s="2"/>
    </row>
    <row r="15390" spans="10:10" ht="14.25" x14ac:dyDescent="0.2">
      <c r="J15390" s="2"/>
    </row>
    <row r="15391" spans="10:10" ht="14.25" x14ac:dyDescent="0.2">
      <c r="J15391" s="2"/>
    </row>
    <row r="15392" spans="10:10" ht="14.25" x14ac:dyDescent="0.2">
      <c r="J15392" s="2"/>
    </row>
    <row r="15393" spans="10:10" ht="14.25" x14ac:dyDescent="0.2">
      <c r="J15393" s="2"/>
    </row>
    <row r="15394" spans="10:10" ht="14.25" x14ac:dyDescent="0.2">
      <c r="J15394" s="2"/>
    </row>
    <row r="15395" spans="10:10" ht="14.25" x14ac:dyDescent="0.2">
      <c r="J15395" s="2"/>
    </row>
    <row r="15396" spans="10:10" ht="14.25" x14ac:dyDescent="0.2">
      <c r="J15396" s="2"/>
    </row>
    <row r="15397" spans="10:10" ht="14.25" x14ac:dyDescent="0.2">
      <c r="J15397" s="2"/>
    </row>
    <row r="15398" spans="10:10" ht="14.25" x14ac:dyDescent="0.2">
      <c r="J15398" s="2"/>
    </row>
    <row r="15399" spans="10:10" ht="14.25" x14ac:dyDescent="0.2">
      <c r="J15399" s="2"/>
    </row>
    <row r="15400" spans="10:10" ht="14.25" x14ac:dyDescent="0.2">
      <c r="J15400" s="2"/>
    </row>
    <row r="15401" spans="10:10" ht="14.25" x14ac:dyDescent="0.2">
      <c r="J15401" s="2"/>
    </row>
    <row r="15402" spans="10:10" ht="14.25" x14ac:dyDescent="0.2">
      <c r="J15402" s="2"/>
    </row>
    <row r="15403" spans="10:10" ht="14.25" x14ac:dyDescent="0.2">
      <c r="J15403" s="2"/>
    </row>
    <row r="15404" spans="10:10" ht="14.25" x14ac:dyDescent="0.2">
      <c r="J15404" s="2"/>
    </row>
    <row r="15405" spans="10:10" ht="14.25" x14ac:dyDescent="0.2">
      <c r="J15405" s="2"/>
    </row>
    <row r="15406" spans="10:10" ht="14.25" x14ac:dyDescent="0.2">
      <c r="J15406" s="2"/>
    </row>
    <row r="15407" spans="10:10" ht="14.25" x14ac:dyDescent="0.2">
      <c r="J15407" s="2"/>
    </row>
    <row r="15408" spans="10:10" ht="14.25" x14ac:dyDescent="0.2">
      <c r="J15408" s="2"/>
    </row>
    <row r="15409" spans="10:10" ht="14.25" x14ac:dyDescent="0.2">
      <c r="J15409" s="2"/>
    </row>
    <row r="15410" spans="10:10" ht="14.25" x14ac:dyDescent="0.2">
      <c r="J15410" s="2"/>
    </row>
    <row r="15411" spans="10:10" ht="14.25" x14ac:dyDescent="0.2">
      <c r="J15411" s="2"/>
    </row>
    <row r="15412" spans="10:10" ht="14.25" x14ac:dyDescent="0.2">
      <c r="J15412" s="2"/>
    </row>
    <row r="15413" spans="10:10" ht="14.25" x14ac:dyDescent="0.2">
      <c r="J15413" s="2"/>
    </row>
    <row r="15414" spans="10:10" ht="14.25" x14ac:dyDescent="0.2">
      <c r="J15414" s="2"/>
    </row>
    <row r="15415" spans="10:10" ht="14.25" x14ac:dyDescent="0.2">
      <c r="J15415" s="2"/>
    </row>
    <row r="15416" spans="10:10" ht="14.25" x14ac:dyDescent="0.2">
      <c r="J15416" s="2"/>
    </row>
    <row r="15417" spans="10:10" ht="14.25" x14ac:dyDescent="0.2">
      <c r="J15417" s="2"/>
    </row>
    <row r="15418" spans="10:10" ht="14.25" x14ac:dyDescent="0.2">
      <c r="J15418" s="2"/>
    </row>
    <row r="15419" spans="10:10" ht="14.25" x14ac:dyDescent="0.2">
      <c r="J15419" s="2"/>
    </row>
    <row r="15420" spans="10:10" ht="14.25" x14ac:dyDescent="0.2">
      <c r="J15420" s="2"/>
    </row>
    <row r="15421" spans="10:10" ht="14.25" x14ac:dyDescent="0.2">
      <c r="J15421" s="2"/>
    </row>
    <row r="15422" spans="10:10" ht="14.25" x14ac:dyDescent="0.2">
      <c r="J15422" s="2"/>
    </row>
    <row r="15423" spans="10:10" ht="14.25" x14ac:dyDescent="0.2">
      <c r="J15423" s="2"/>
    </row>
    <row r="15424" spans="10:10" ht="14.25" x14ac:dyDescent="0.2">
      <c r="J15424" s="2"/>
    </row>
    <row r="15425" spans="10:10" ht="14.25" x14ac:dyDescent="0.2">
      <c r="J15425" s="2"/>
    </row>
    <row r="15426" spans="10:10" ht="14.25" x14ac:dyDescent="0.2">
      <c r="J15426" s="2"/>
    </row>
    <row r="15427" spans="10:10" ht="14.25" x14ac:dyDescent="0.2">
      <c r="J15427" s="2"/>
    </row>
    <row r="15428" spans="10:10" ht="14.25" x14ac:dyDescent="0.2">
      <c r="J15428" s="2"/>
    </row>
    <row r="15429" spans="10:10" ht="14.25" x14ac:dyDescent="0.2">
      <c r="J15429" s="2"/>
    </row>
    <row r="15430" spans="10:10" ht="14.25" x14ac:dyDescent="0.2">
      <c r="J15430" s="2"/>
    </row>
    <row r="15431" spans="10:10" ht="14.25" x14ac:dyDescent="0.2">
      <c r="J15431" s="2"/>
    </row>
    <row r="15432" spans="10:10" ht="14.25" x14ac:dyDescent="0.2">
      <c r="J15432" s="2"/>
    </row>
    <row r="15433" spans="10:10" ht="14.25" x14ac:dyDescent="0.2">
      <c r="J15433" s="2"/>
    </row>
    <row r="15434" spans="10:10" ht="14.25" x14ac:dyDescent="0.2">
      <c r="J15434" s="2"/>
    </row>
    <row r="15435" spans="10:10" ht="14.25" x14ac:dyDescent="0.2">
      <c r="J15435" s="2"/>
    </row>
    <row r="15436" spans="10:10" ht="14.25" x14ac:dyDescent="0.2">
      <c r="J15436" s="2"/>
    </row>
    <row r="15437" spans="10:10" ht="14.25" x14ac:dyDescent="0.2">
      <c r="J15437" s="2"/>
    </row>
    <row r="15438" spans="10:10" ht="14.25" x14ac:dyDescent="0.2">
      <c r="J15438" s="2"/>
    </row>
    <row r="15439" spans="10:10" ht="14.25" x14ac:dyDescent="0.2">
      <c r="J15439" s="2"/>
    </row>
    <row r="15440" spans="10:10" ht="14.25" x14ac:dyDescent="0.2">
      <c r="J15440" s="2"/>
    </row>
    <row r="15441" spans="10:10" ht="14.25" x14ac:dyDescent="0.2">
      <c r="J15441" s="2"/>
    </row>
    <row r="15442" spans="10:10" ht="14.25" x14ac:dyDescent="0.2">
      <c r="J15442" s="2"/>
    </row>
    <row r="15443" spans="10:10" ht="14.25" x14ac:dyDescent="0.2">
      <c r="J15443" s="2"/>
    </row>
    <row r="15444" spans="10:10" ht="14.25" x14ac:dyDescent="0.2">
      <c r="J15444" s="2"/>
    </row>
    <row r="15445" spans="10:10" ht="14.25" x14ac:dyDescent="0.2">
      <c r="J15445" s="2"/>
    </row>
    <row r="15446" spans="10:10" ht="14.25" x14ac:dyDescent="0.2">
      <c r="J15446" s="2"/>
    </row>
    <row r="15447" spans="10:10" ht="14.25" x14ac:dyDescent="0.2">
      <c r="J15447" s="2"/>
    </row>
    <row r="15448" spans="10:10" ht="14.25" x14ac:dyDescent="0.2">
      <c r="J15448" s="2"/>
    </row>
    <row r="15449" spans="10:10" ht="14.25" x14ac:dyDescent="0.2">
      <c r="J15449" s="2"/>
    </row>
    <row r="15450" spans="10:10" ht="14.25" x14ac:dyDescent="0.2">
      <c r="J15450" s="2"/>
    </row>
    <row r="15451" spans="10:10" ht="14.25" x14ac:dyDescent="0.2">
      <c r="J15451" s="2"/>
    </row>
    <row r="15452" spans="10:10" ht="14.25" x14ac:dyDescent="0.2">
      <c r="J15452" s="2"/>
    </row>
    <row r="15453" spans="10:10" ht="14.25" x14ac:dyDescent="0.2">
      <c r="J15453" s="2"/>
    </row>
    <row r="15454" spans="10:10" ht="14.25" x14ac:dyDescent="0.2">
      <c r="J15454" s="2"/>
    </row>
    <row r="15455" spans="10:10" ht="14.25" x14ac:dyDescent="0.2">
      <c r="J15455" s="2"/>
    </row>
    <row r="15456" spans="10:10" ht="14.25" x14ac:dyDescent="0.2">
      <c r="J15456" s="2"/>
    </row>
    <row r="15457" spans="10:10" ht="14.25" x14ac:dyDescent="0.2">
      <c r="J15457" s="2"/>
    </row>
    <row r="15458" spans="10:10" ht="14.25" x14ac:dyDescent="0.2">
      <c r="J15458" s="2"/>
    </row>
    <row r="15459" spans="10:10" ht="14.25" x14ac:dyDescent="0.2">
      <c r="J15459" s="2"/>
    </row>
    <row r="15460" spans="10:10" ht="14.25" x14ac:dyDescent="0.2">
      <c r="J15460" s="2"/>
    </row>
    <row r="15461" spans="10:10" ht="14.25" x14ac:dyDescent="0.2">
      <c r="J15461" s="2"/>
    </row>
    <row r="15462" spans="10:10" ht="14.25" x14ac:dyDescent="0.2">
      <c r="J15462" s="2"/>
    </row>
    <row r="15463" spans="10:10" ht="14.25" x14ac:dyDescent="0.2">
      <c r="J15463" s="2"/>
    </row>
    <row r="15464" spans="10:10" ht="14.25" x14ac:dyDescent="0.2">
      <c r="J15464" s="2"/>
    </row>
    <row r="15465" spans="10:10" ht="14.25" x14ac:dyDescent="0.2">
      <c r="J15465" s="2"/>
    </row>
    <row r="15466" spans="10:10" ht="14.25" x14ac:dyDescent="0.2">
      <c r="J15466" s="2"/>
    </row>
    <row r="15467" spans="10:10" ht="14.25" x14ac:dyDescent="0.2">
      <c r="J15467" s="2"/>
    </row>
    <row r="15468" spans="10:10" ht="14.25" x14ac:dyDescent="0.2">
      <c r="J15468" s="2"/>
    </row>
    <row r="15469" spans="10:10" ht="14.25" x14ac:dyDescent="0.2">
      <c r="J15469" s="2"/>
    </row>
    <row r="15470" spans="10:10" ht="14.25" x14ac:dyDescent="0.2">
      <c r="J15470" s="2"/>
    </row>
    <row r="15471" spans="10:10" ht="14.25" x14ac:dyDescent="0.2">
      <c r="J15471" s="2"/>
    </row>
    <row r="15472" spans="10:10" ht="14.25" x14ac:dyDescent="0.2">
      <c r="J15472" s="2"/>
    </row>
    <row r="15473" spans="10:10" ht="14.25" x14ac:dyDescent="0.2">
      <c r="J15473" s="2"/>
    </row>
    <row r="15474" spans="10:10" ht="14.25" x14ac:dyDescent="0.2">
      <c r="J15474" s="2"/>
    </row>
    <row r="15475" spans="10:10" ht="14.25" x14ac:dyDescent="0.2">
      <c r="J15475" s="2"/>
    </row>
    <row r="15476" spans="10:10" ht="14.25" x14ac:dyDescent="0.2">
      <c r="J15476" s="2"/>
    </row>
    <row r="15477" spans="10:10" ht="14.25" x14ac:dyDescent="0.2">
      <c r="J15477" s="2"/>
    </row>
    <row r="15478" spans="10:10" ht="14.25" x14ac:dyDescent="0.2">
      <c r="J15478" s="2"/>
    </row>
    <row r="15479" spans="10:10" ht="14.25" x14ac:dyDescent="0.2">
      <c r="J15479" s="2"/>
    </row>
    <row r="15480" spans="10:10" ht="14.25" x14ac:dyDescent="0.2">
      <c r="J15480" s="2"/>
    </row>
    <row r="15481" spans="10:10" ht="14.25" x14ac:dyDescent="0.2">
      <c r="J15481" s="2"/>
    </row>
    <row r="15482" spans="10:10" ht="14.25" x14ac:dyDescent="0.2">
      <c r="J15482" s="2"/>
    </row>
    <row r="15483" spans="10:10" ht="14.25" x14ac:dyDescent="0.2">
      <c r="J15483" s="2"/>
    </row>
    <row r="15484" spans="10:10" ht="14.25" x14ac:dyDescent="0.2">
      <c r="J15484" s="2"/>
    </row>
    <row r="15485" spans="10:10" ht="14.25" x14ac:dyDescent="0.2">
      <c r="J15485" s="2"/>
    </row>
    <row r="15486" spans="10:10" ht="14.25" x14ac:dyDescent="0.2">
      <c r="J15486" s="2"/>
    </row>
    <row r="15487" spans="10:10" ht="14.25" x14ac:dyDescent="0.2">
      <c r="J15487" s="2"/>
    </row>
    <row r="15488" spans="10:10" ht="14.25" x14ac:dyDescent="0.2">
      <c r="J15488" s="2"/>
    </row>
    <row r="15489" spans="10:10" ht="14.25" x14ac:dyDescent="0.2">
      <c r="J15489" s="2"/>
    </row>
    <row r="15490" spans="10:10" ht="14.25" x14ac:dyDescent="0.2">
      <c r="J15490" s="2"/>
    </row>
    <row r="15491" spans="10:10" ht="14.25" x14ac:dyDescent="0.2">
      <c r="J15491" s="2"/>
    </row>
    <row r="15492" spans="10:10" ht="14.25" x14ac:dyDescent="0.2">
      <c r="J15492" s="2"/>
    </row>
    <row r="15493" spans="10:10" ht="14.25" x14ac:dyDescent="0.2">
      <c r="J15493" s="2"/>
    </row>
    <row r="15494" spans="10:10" ht="14.25" x14ac:dyDescent="0.2">
      <c r="J15494" s="2"/>
    </row>
    <row r="15495" spans="10:10" ht="14.25" x14ac:dyDescent="0.2">
      <c r="J15495" s="2"/>
    </row>
    <row r="15496" spans="10:10" ht="14.25" x14ac:dyDescent="0.2">
      <c r="J15496" s="2"/>
    </row>
    <row r="15497" spans="10:10" ht="14.25" x14ac:dyDescent="0.2">
      <c r="J15497" s="2"/>
    </row>
    <row r="15498" spans="10:10" ht="14.25" x14ac:dyDescent="0.2">
      <c r="J15498" s="2"/>
    </row>
    <row r="15499" spans="10:10" ht="14.25" x14ac:dyDescent="0.2">
      <c r="J15499" s="2"/>
    </row>
    <row r="15500" spans="10:10" ht="14.25" x14ac:dyDescent="0.2">
      <c r="J15500" s="2"/>
    </row>
    <row r="15501" spans="10:10" ht="14.25" x14ac:dyDescent="0.2">
      <c r="J15501" s="2"/>
    </row>
    <row r="15502" spans="10:10" ht="14.25" x14ac:dyDescent="0.2">
      <c r="J15502" s="2"/>
    </row>
    <row r="15503" spans="10:10" ht="14.25" x14ac:dyDescent="0.2">
      <c r="J15503" s="2"/>
    </row>
    <row r="15504" spans="10:10" ht="14.25" x14ac:dyDescent="0.2">
      <c r="J15504" s="2"/>
    </row>
    <row r="15505" spans="10:10" ht="14.25" x14ac:dyDescent="0.2">
      <c r="J15505" s="2"/>
    </row>
    <row r="15506" spans="10:10" ht="14.25" x14ac:dyDescent="0.2">
      <c r="J15506" s="2"/>
    </row>
    <row r="15507" spans="10:10" ht="14.25" x14ac:dyDescent="0.2">
      <c r="J15507" s="2"/>
    </row>
    <row r="15508" spans="10:10" ht="14.25" x14ac:dyDescent="0.2">
      <c r="J15508" s="2"/>
    </row>
    <row r="15509" spans="10:10" ht="14.25" x14ac:dyDescent="0.2">
      <c r="J15509" s="2"/>
    </row>
    <row r="15510" spans="10:10" ht="14.25" x14ac:dyDescent="0.2">
      <c r="J15510" s="2"/>
    </row>
    <row r="15511" spans="10:10" ht="14.25" x14ac:dyDescent="0.2">
      <c r="J15511" s="2"/>
    </row>
    <row r="15512" spans="10:10" ht="14.25" x14ac:dyDescent="0.2">
      <c r="J15512" s="2"/>
    </row>
    <row r="15513" spans="10:10" ht="14.25" x14ac:dyDescent="0.2">
      <c r="J15513" s="2"/>
    </row>
    <row r="15514" spans="10:10" ht="14.25" x14ac:dyDescent="0.2">
      <c r="J15514" s="2"/>
    </row>
    <row r="15515" spans="10:10" ht="14.25" x14ac:dyDescent="0.2">
      <c r="J15515" s="2"/>
    </row>
    <row r="15516" spans="10:10" ht="14.25" x14ac:dyDescent="0.2">
      <c r="J15516" s="2"/>
    </row>
    <row r="15517" spans="10:10" ht="14.25" x14ac:dyDescent="0.2">
      <c r="J15517" s="2"/>
    </row>
    <row r="15518" spans="10:10" ht="14.25" x14ac:dyDescent="0.2">
      <c r="J15518" s="2"/>
    </row>
    <row r="15519" spans="10:10" ht="14.25" x14ac:dyDescent="0.2">
      <c r="J15519" s="2"/>
    </row>
    <row r="15520" spans="10:10" ht="14.25" x14ac:dyDescent="0.2">
      <c r="J15520" s="2"/>
    </row>
    <row r="15521" spans="10:10" ht="14.25" x14ac:dyDescent="0.2">
      <c r="J15521" s="2"/>
    </row>
    <row r="15522" spans="10:10" ht="14.25" x14ac:dyDescent="0.2">
      <c r="J15522" s="2"/>
    </row>
    <row r="15523" spans="10:10" ht="14.25" x14ac:dyDescent="0.2">
      <c r="J15523" s="2"/>
    </row>
    <row r="15524" spans="10:10" ht="14.25" x14ac:dyDescent="0.2">
      <c r="J15524" s="2"/>
    </row>
    <row r="15525" spans="10:10" ht="14.25" x14ac:dyDescent="0.2">
      <c r="J15525" s="2"/>
    </row>
    <row r="15526" spans="10:10" ht="14.25" x14ac:dyDescent="0.2">
      <c r="J15526" s="2"/>
    </row>
    <row r="15527" spans="10:10" ht="14.25" x14ac:dyDescent="0.2">
      <c r="J15527" s="2"/>
    </row>
    <row r="15528" spans="10:10" ht="14.25" x14ac:dyDescent="0.2">
      <c r="J15528" s="2"/>
    </row>
    <row r="15529" spans="10:10" ht="14.25" x14ac:dyDescent="0.2">
      <c r="J15529" s="2"/>
    </row>
    <row r="15530" spans="10:10" ht="14.25" x14ac:dyDescent="0.2">
      <c r="J15530" s="2"/>
    </row>
    <row r="15531" spans="10:10" ht="14.25" x14ac:dyDescent="0.2">
      <c r="J15531" s="2"/>
    </row>
    <row r="15532" spans="10:10" ht="14.25" x14ac:dyDescent="0.2">
      <c r="J15532" s="2"/>
    </row>
    <row r="15533" spans="10:10" ht="14.25" x14ac:dyDescent="0.2">
      <c r="J15533" s="2"/>
    </row>
    <row r="15534" spans="10:10" ht="14.25" x14ac:dyDescent="0.2">
      <c r="J15534" s="2"/>
    </row>
    <row r="15535" spans="10:10" ht="14.25" x14ac:dyDescent="0.2">
      <c r="J15535" s="2"/>
    </row>
    <row r="15536" spans="10:10" ht="14.25" x14ac:dyDescent="0.2">
      <c r="J15536" s="2"/>
    </row>
    <row r="15537" spans="10:10" ht="14.25" x14ac:dyDescent="0.2">
      <c r="J15537" s="2"/>
    </row>
    <row r="15538" spans="10:10" ht="14.25" x14ac:dyDescent="0.2">
      <c r="J15538" s="2"/>
    </row>
    <row r="15539" spans="10:10" ht="14.25" x14ac:dyDescent="0.2">
      <c r="J15539" s="2"/>
    </row>
    <row r="15540" spans="10:10" ht="14.25" x14ac:dyDescent="0.2">
      <c r="J15540" s="2"/>
    </row>
    <row r="15541" spans="10:10" ht="14.25" x14ac:dyDescent="0.2">
      <c r="J15541" s="2"/>
    </row>
    <row r="15542" spans="10:10" ht="14.25" x14ac:dyDescent="0.2">
      <c r="J15542" s="2"/>
    </row>
    <row r="15543" spans="10:10" ht="14.25" x14ac:dyDescent="0.2">
      <c r="J15543" s="2"/>
    </row>
    <row r="15544" spans="10:10" ht="14.25" x14ac:dyDescent="0.2">
      <c r="J15544" s="2"/>
    </row>
    <row r="15545" spans="10:10" ht="14.25" x14ac:dyDescent="0.2">
      <c r="J15545" s="2"/>
    </row>
    <row r="15546" spans="10:10" ht="14.25" x14ac:dyDescent="0.2">
      <c r="J15546" s="2"/>
    </row>
    <row r="15547" spans="10:10" ht="14.25" x14ac:dyDescent="0.2">
      <c r="J15547" s="2"/>
    </row>
    <row r="15548" spans="10:10" ht="14.25" x14ac:dyDescent="0.2">
      <c r="J15548" s="2"/>
    </row>
    <row r="15549" spans="10:10" ht="14.25" x14ac:dyDescent="0.2">
      <c r="J15549" s="2"/>
    </row>
    <row r="15550" spans="10:10" ht="14.25" x14ac:dyDescent="0.2">
      <c r="J15550" s="2"/>
    </row>
    <row r="15551" spans="10:10" ht="14.25" x14ac:dyDescent="0.2">
      <c r="J15551" s="2"/>
    </row>
    <row r="15552" spans="10:10" ht="14.25" x14ac:dyDescent="0.2">
      <c r="J15552" s="2"/>
    </row>
    <row r="15553" spans="10:10" ht="14.25" x14ac:dyDescent="0.2">
      <c r="J15553" s="2"/>
    </row>
    <row r="15554" spans="10:10" ht="14.25" x14ac:dyDescent="0.2">
      <c r="J15554" s="2"/>
    </row>
    <row r="15555" spans="10:10" ht="14.25" x14ac:dyDescent="0.2">
      <c r="J15555" s="2"/>
    </row>
    <row r="15556" spans="10:10" ht="14.25" x14ac:dyDescent="0.2">
      <c r="J15556" s="2"/>
    </row>
    <row r="15557" spans="10:10" ht="14.25" x14ac:dyDescent="0.2">
      <c r="J15557" s="2"/>
    </row>
    <row r="15558" spans="10:10" ht="14.25" x14ac:dyDescent="0.2">
      <c r="J15558" s="2"/>
    </row>
    <row r="15559" spans="10:10" ht="14.25" x14ac:dyDescent="0.2">
      <c r="J15559" s="2"/>
    </row>
    <row r="15560" spans="10:10" ht="14.25" x14ac:dyDescent="0.2">
      <c r="J15560" s="2"/>
    </row>
    <row r="15561" spans="10:10" ht="14.25" x14ac:dyDescent="0.2">
      <c r="J15561" s="2"/>
    </row>
    <row r="15562" spans="10:10" ht="14.25" x14ac:dyDescent="0.2">
      <c r="J15562" s="2"/>
    </row>
    <row r="15563" spans="10:10" ht="14.25" x14ac:dyDescent="0.2">
      <c r="J15563" s="2"/>
    </row>
    <row r="15564" spans="10:10" ht="14.25" x14ac:dyDescent="0.2">
      <c r="J15564" s="2"/>
    </row>
    <row r="15565" spans="10:10" ht="14.25" x14ac:dyDescent="0.2">
      <c r="J15565" s="2"/>
    </row>
    <row r="15566" spans="10:10" ht="14.25" x14ac:dyDescent="0.2">
      <c r="J15566" s="2"/>
    </row>
    <row r="15567" spans="10:10" ht="14.25" x14ac:dyDescent="0.2">
      <c r="J15567" s="2"/>
    </row>
    <row r="15568" spans="10:10" ht="14.25" x14ac:dyDescent="0.2">
      <c r="J15568" s="2"/>
    </row>
    <row r="15569" spans="10:10" ht="14.25" x14ac:dyDescent="0.2">
      <c r="J15569" s="2"/>
    </row>
    <row r="15570" spans="10:10" ht="14.25" x14ac:dyDescent="0.2">
      <c r="J15570" s="2"/>
    </row>
    <row r="15571" spans="10:10" ht="14.25" x14ac:dyDescent="0.2">
      <c r="J15571" s="2"/>
    </row>
    <row r="15572" spans="10:10" ht="14.25" x14ac:dyDescent="0.2">
      <c r="J15572" s="2"/>
    </row>
    <row r="15573" spans="10:10" ht="14.25" x14ac:dyDescent="0.2">
      <c r="J15573" s="2"/>
    </row>
    <row r="15574" spans="10:10" ht="14.25" x14ac:dyDescent="0.2">
      <c r="J15574" s="2"/>
    </row>
    <row r="15575" spans="10:10" ht="14.25" x14ac:dyDescent="0.2">
      <c r="J15575" s="2"/>
    </row>
    <row r="15576" spans="10:10" ht="14.25" x14ac:dyDescent="0.2">
      <c r="J15576" s="2"/>
    </row>
    <row r="15577" spans="10:10" ht="14.25" x14ac:dyDescent="0.2">
      <c r="J15577" s="2"/>
    </row>
    <row r="15578" spans="10:10" ht="14.25" x14ac:dyDescent="0.2">
      <c r="J15578" s="2"/>
    </row>
    <row r="15579" spans="10:10" ht="14.25" x14ac:dyDescent="0.2">
      <c r="J15579" s="2"/>
    </row>
    <row r="15580" spans="10:10" ht="14.25" x14ac:dyDescent="0.2">
      <c r="J15580" s="2"/>
    </row>
    <row r="15581" spans="10:10" ht="14.25" x14ac:dyDescent="0.2">
      <c r="J15581" s="2"/>
    </row>
    <row r="15582" spans="10:10" ht="14.25" x14ac:dyDescent="0.2">
      <c r="J15582" s="2"/>
    </row>
    <row r="15583" spans="10:10" ht="14.25" x14ac:dyDescent="0.2">
      <c r="J15583" s="2"/>
    </row>
    <row r="15584" spans="10:10" ht="14.25" x14ac:dyDescent="0.2">
      <c r="J15584" s="2"/>
    </row>
    <row r="15585" spans="10:10" ht="14.25" x14ac:dyDescent="0.2">
      <c r="J15585" s="2"/>
    </row>
    <row r="15586" spans="10:10" ht="14.25" x14ac:dyDescent="0.2">
      <c r="J15586" s="2"/>
    </row>
    <row r="15587" spans="10:10" ht="14.25" x14ac:dyDescent="0.2">
      <c r="J15587" s="2"/>
    </row>
    <row r="15588" spans="10:10" ht="14.25" x14ac:dyDescent="0.2">
      <c r="J15588" s="2"/>
    </row>
    <row r="15589" spans="10:10" ht="14.25" x14ac:dyDescent="0.2">
      <c r="J15589" s="2"/>
    </row>
    <row r="15590" spans="10:10" ht="14.25" x14ac:dyDescent="0.2">
      <c r="J15590" s="2"/>
    </row>
    <row r="15591" spans="10:10" ht="14.25" x14ac:dyDescent="0.2">
      <c r="J15591" s="2"/>
    </row>
    <row r="15592" spans="10:10" ht="14.25" x14ac:dyDescent="0.2">
      <c r="J15592" s="2"/>
    </row>
    <row r="15593" spans="10:10" ht="14.25" x14ac:dyDescent="0.2">
      <c r="J15593" s="2"/>
    </row>
    <row r="15594" spans="10:10" ht="14.25" x14ac:dyDescent="0.2">
      <c r="J15594" s="2"/>
    </row>
    <row r="15595" spans="10:10" ht="14.25" x14ac:dyDescent="0.2">
      <c r="J15595" s="2"/>
    </row>
    <row r="15596" spans="10:10" ht="14.25" x14ac:dyDescent="0.2">
      <c r="J15596" s="2"/>
    </row>
    <row r="15597" spans="10:10" ht="14.25" x14ac:dyDescent="0.2">
      <c r="J15597" s="2"/>
    </row>
    <row r="15598" spans="10:10" ht="14.25" x14ac:dyDescent="0.2">
      <c r="J15598" s="2"/>
    </row>
    <row r="15599" spans="10:10" ht="14.25" x14ac:dyDescent="0.2">
      <c r="J15599" s="2"/>
    </row>
    <row r="15600" spans="10:10" ht="14.25" x14ac:dyDescent="0.2">
      <c r="J15600" s="2"/>
    </row>
    <row r="15601" spans="10:10" ht="14.25" x14ac:dyDescent="0.2">
      <c r="J15601" s="2"/>
    </row>
    <row r="15602" spans="10:10" ht="14.25" x14ac:dyDescent="0.2">
      <c r="J15602" s="2"/>
    </row>
    <row r="15603" spans="10:10" ht="14.25" x14ac:dyDescent="0.2">
      <c r="J15603" s="2"/>
    </row>
    <row r="15604" spans="10:10" ht="14.25" x14ac:dyDescent="0.2">
      <c r="J15604" s="2"/>
    </row>
    <row r="15605" spans="10:10" ht="14.25" x14ac:dyDescent="0.2">
      <c r="J15605" s="2"/>
    </row>
    <row r="15606" spans="10:10" ht="14.25" x14ac:dyDescent="0.2">
      <c r="J15606" s="2"/>
    </row>
    <row r="15607" spans="10:10" ht="14.25" x14ac:dyDescent="0.2">
      <c r="J15607" s="2"/>
    </row>
    <row r="15608" spans="10:10" ht="14.25" x14ac:dyDescent="0.2">
      <c r="J15608" s="2"/>
    </row>
    <row r="15609" spans="10:10" ht="14.25" x14ac:dyDescent="0.2">
      <c r="J15609" s="2"/>
    </row>
    <row r="15610" spans="10:10" ht="14.25" x14ac:dyDescent="0.2">
      <c r="J15610" s="2"/>
    </row>
    <row r="15611" spans="10:10" ht="14.25" x14ac:dyDescent="0.2">
      <c r="J15611" s="2"/>
    </row>
    <row r="15612" spans="10:10" ht="14.25" x14ac:dyDescent="0.2">
      <c r="J15612" s="2"/>
    </row>
    <row r="15613" spans="10:10" ht="14.25" x14ac:dyDescent="0.2">
      <c r="J15613" s="2"/>
    </row>
    <row r="15614" spans="10:10" ht="14.25" x14ac:dyDescent="0.2">
      <c r="J15614" s="2"/>
    </row>
    <row r="15615" spans="10:10" ht="14.25" x14ac:dyDescent="0.2">
      <c r="J15615" s="2"/>
    </row>
    <row r="15616" spans="10:10" ht="14.25" x14ac:dyDescent="0.2">
      <c r="J15616" s="2"/>
    </row>
    <row r="15617" spans="10:10" ht="14.25" x14ac:dyDescent="0.2">
      <c r="J15617" s="2"/>
    </row>
    <row r="15618" spans="10:10" ht="14.25" x14ac:dyDescent="0.2">
      <c r="J15618" s="2"/>
    </row>
    <row r="15619" spans="10:10" ht="14.25" x14ac:dyDescent="0.2">
      <c r="J15619" s="2"/>
    </row>
    <row r="15620" spans="10:10" ht="14.25" x14ac:dyDescent="0.2">
      <c r="J15620" s="2"/>
    </row>
    <row r="15621" spans="10:10" ht="14.25" x14ac:dyDescent="0.2">
      <c r="J15621" s="2"/>
    </row>
    <row r="15622" spans="10:10" ht="14.25" x14ac:dyDescent="0.2">
      <c r="J15622" s="2"/>
    </row>
    <row r="15623" spans="10:10" ht="14.25" x14ac:dyDescent="0.2">
      <c r="J15623" s="2"/>
    </row>
    <row r="15624" spans="10:10" ht="14.25" x14ac:dyDescent="0.2">
      <c r="J15624" s="2"/>
    </row>
    <row r="15625" spans="10:10" ht="14.25" x14ac:dyDescent="0.2">
      <c r="J15625" s="2"/>
    </row>
    <row r="15626" spans="10:10" ht="14.25" x14ac:dyDescent="0.2">
      <c r="J15626" s="2"/>
    </row>
    <row r="15627" spans="10:10" ht="14.25" x14ac:dyDescent="0.2">
      <c r="J15627" s="2"/>
    </row>
    <row r="15628" spans="10:10" ht="14.25" x14ac:dyDescent="0.2">
      <c r="J15628" s="2"/>
    </row>
    <row r="15629" spans="10:10" ht="14.25" x14ac:dyDescent="0.2">
      <c r="J15629" s="2"/>
    </row>
    <row r="15630" spans="10:10" ht="14.25" x14ac:dyDescent="0.2">
      <c r="J15630" s="2"/>
    </row>
    <row r="15631" spans="10:10" ht="14.25" x14ac:dyDescent="0.2">
      <c r="J15631" s="2"/>
    </row>
    <row r="15632" spans="10:10" ht="14.25" x14ac:dyDescent="0.2">
      <c r="J15632" s="2"/>
    </row>
    <row r="15633" spans="10:10" ht="14.25" x14ac:dyDescent="0.2">
      <c r="J15633" s="2"/>
    </row>
    <row r="15634" spans="10:10" ht="14.25" x14ac:dyDescent="0.2">
      <c r="J15634" s="2"/>
    </row>
    <row r="15635" spans="10:10" ht="14.25" x14ac:dyDescent="0.2">
      <c r="J15635" s="2"/>
    </row>
    <row r="15636" spans="10:10" ht="14.25" x14ac:dyDescent="0.2">
      <c r="J15636" s="2"/>
    </row>
    <row r="15637" spans="10:10" ht="14.25" x14ac:dyDescent="0.2">
      <c r="J15637" s="2"/>
    </row>
    <row r="15638" spans="10:10" ht="14.25" x14ac:dyDescent="0.2">
      <c r="J15638" s="2"/>
    </row>
    <row r="15639" spans="10:10" ht="14.25" x14ac:dyDescent="0.2">
      <c r="J15639" s="2"/>
    </row>
    <row r="15640" spans="10:10" ht="14.25" x14ac:dyDescent="0.2">
      <c r="J15640" s="2"/>
    </row>
    <row r="15641" spans="10:10" ht="14.25" x14ac:dyDescent="0.2">
      <c r="J15641" s="2"/>
    </row>
    <row r="15642" spans="10:10" ht="14.25" x14ac:dyDescent="0.2">
      <c r="J15642" s="2"/>
    </row>
    <row r="15643" spans="10:10" ht="14.25" x14ac:dyDescent="0.2">
      <c r="J15643" s="2"/>
    </row>
    <row r="15644" spans="10:10" ht="14.25" x14ac:dyDescent="0.2">
      <c r="J15644" s="2"/>
    </row>
    <row r="15645" spans="10:10" ht="14.25" x14ac:dyDescent="0.2">
      <c r="J15645" s="2"/>
    </row>
    <row r="15646" spans="10:10" ht="14.25" x14ac:dyDescent="0.2">
      <c r="J15646" s="2"/>
    </row>
    <row r="15647" spans="10:10" ht="14.25" x14ac:dyDescent="0.2">
      <c r="J15647" s="2"/>
    </row>
    <row r="15648" spans="10:10" ht="14.25" x14ac:dyDescent="0.2">
      <c r="J15648" s="2"/>
    </row>
    <row r="15649" spans="10:10" ht="14.25" x14ac:dyDescent="0.2">
      <c r="J15649" s="2"/>
    </row>
    <row r="15650" spans="10:10" ht="14.25" x14ac:dyDescent="0.2">
      <c r="J15650" s="2"/>
    </row>
    <row r="15651" spans="10:10" ht="14.25" x14ac:dyDescent="0.2">
      <c r="J15651" s="2"/>
    </row>
    <row r="15652" spans="10:10" ht="14.25" x14ac:dyDescent="0.2">
      <c r="J15652" s="2"/>
    </row>
    <row r="15653" spans="10:10" ht="14.25" x14ac:dyDescent="0.2">
      <c r="J15653" s="2"/>
    </row>
    <row r="15654" spans="10:10" ht="14.25" x14ac:dyDescent="0.2">
      <c r="J15654" s="2"/>
    </row>
    <row r="15655" spans="10:10" ht="14.25" x14ac:dyDescent="0.2">
      <c r="J15655" s="2"/>
    </row>
    <row r="15656" spans="10:10" ht="14.25" x14ac:dyDescent="0.2">
      <c r="J15656" s="2"/>
    </row>
    <row r="15657" spans="10:10" ht="14.25" x14ac:dyDescent="0.2">
      <c r="J15657" s="2"/>
    </row>
    <row r="15658" spans="10:10" ht="14.25" x14ac:dyDescent="0.2">
      <c r="J15658" s="2"/>
    </row>
    <row r="15659" spans="10:10" ht="14.25" x14ac:dyDescent="0.2">
      <c r="J15659" s="2"/>
    </row>
    <row r="15660" spans="10:10" ht="14.25" x14ac:dyDescent="0.2">
      <c r="J15660" s="2"/>
    </row>
    <row r="15661" spans="10:10" ht="14.25" x14ac:dyDescent="0.2">
      <c r="J15661" s="2"/>
    </row>
    <row r="15662" spans="10:10" ht="14.25" x14ac:dyDescent="0.2">
      <c r="J15662" s="2"/>
    </row>
    <row r="15663" spans="10:10" ht="14.25" x14ac:dyDescent="0.2">
      <c r="J15663" s="2"/>
    </row>
    <row r="15664" spans="10:10" ht="14.25" x14ac:dyDescent="0.2">
      <c r="J15664" s="2"/>
    </row>
    <row r="15665" spans="10:10" ht="14.25" x14ac:dyDescent="0.2">
      <c r="J15665" s="2"/>
    </row>
    <row r="15666" spans="10:10" ht="14.25" x14ac:dyDescent="0.2">
      <c r="J15666" s="2"/>
    </row>
    <row r="15667" spans="10:10" ht="14.25" x14ac:dyDescent="0.2">
      <c r="J15667" s="2"/>
    </row>
    <row r="15668" spans="10:10" ht="14.25" x14ac:dyDescent="0.2">
      <c r="J15668" s="2"/>
    </row>
    <row r="15669" spans="10:10" ht="14.25" x14ac:dyDescent="0.2">
      <c r="J15669" s="2"/>
    </row>
    <row r="15670" spans="10:10" ht="14.25" x14ac:dyDescent="0.2">
      <c r="J15670" s="2"/>
    </row>
    <row r="15671" spans="10:10" ht="14.25" x14ac:dyDescent="0.2">
      <c r="J15671" s="2"/>
    </row>
    <row r="15672" spans="10:10" ht="14.25" x14ac:dyDescent="0.2">
      <c r="J15672" s="2"/>
    </row>
    <row r="15673" spans="10:10" ht="14.25" x14ac:dyDescent="0.2">
      <c r="J15673" s="2"/>
    </row>
    <row r="15674" spans="10:10" ht="14.25" x14ac:dyDescent="0.2">
      <c r="J15674" s="2"/>
    </row>
    <row r="15675" spans="10:10" ht="14.25" x14ac:dyDescent="0.2">
      <c r="J15675" s="2"/>
    </row>
    <row r="15676" spans="10:10" ht="14.25" x14ac:dyDescent="0.2">
      <c r="J15676" s="2"/>
    </row>
    <row r="15677" spans="10:10" ht="14.25" x14ac:dyDescent="0.2">
      <c r="J15677" s="2"/>
    </row>
    <row r="15678" spans="10:10" ht="14.25" x14ac:dyDescent="0.2">
      <c r="J15678" s="2"/>
    </row>
    <row r="15679" spans="10:10" ht="14.25" x14ac:dyDescent="0.2">
      <c r="J15679" s="2"/>
    </row>
    <row r="15680" spans="10:10" ht="14.25" x14ac:dyDescent="0.2">
      <c r="J15680" s="2"/>
    </row>
    <row r="15681" spans="10:10" ht="14.25" x14ac:dyDescent="0.2">
      <c r="J15681" s="2"/>
    </row>
    <row r="15682" spans="10:10" ht="14.25" x14ac:dyDescent="0.2">
      <c r="J15682" s="2"/>
    </row>
    <row r="15683" spans="10:10" ht="14.25" x14ac:dyDescent="0.2">
      <c r="J15683" s="2"/>
    </row>
    <row r="15684" spans="10:10" ht="14.25" x14ac:dyDescent="0.2">
      <c r="J15684" s="2"/>
    </row>
    <row r="15685" spans="10:10" ht="14.25" x14ac:dyDescent="0.2">
      <c r="J15685" s="2"/>
    </row>
    <row r="15686" spans="10:10" ht="14.25" x14ac:dyDescent="0.2">
      <c r="J15686" s="2"/>
    </row>
    <row r="15687" spans="10:10" ht="14.25" x14ac:dyDescent="0.2">
      <c r="J15687" s="2"/>
    </row>
    <row r="15688" spans="10:10" ht="14.25" x14ac:dyDescent="0.2">
      <c r="J15688" s="2"/>
    </row>
    <row r="15689" spans="10:10" ht="14.25" x14ac:dyDescent="0.2">
      <c r="J15689" s="2"/>
    </row>
    <row r="15690" spans="10:10" ht="14.25" x14ac:dyDescent="0.2">
      <c r="J15690" s="2"/>
    </row>
    <row r="15691" spans="10:10" ht="14.25" x14ac:dyDescent="0.2">
      <c r="J15691" s="2"/>
    </row>
    <row r="15692" spans="10:10" ht="14.25" x14ac:dyDescent="0.2">
      <c r="J15692" s="2"/>
    </row>
    <row r="15693" spans="10:10" ht="14.25" x14ac:dyDescent="0.2">
      <c r="J15693" s="2"/>
    </row>
    <row r="15694" spans="10:10" ht="14.25" x14ac:dyDescent="0.2">
      <c r="J15694" s="2"/>
    </row>
    <row r="15695" spans="10:10" ht="14.25" x14ac:dyDescent="0.2">
      <c r="J15695" s="2"/>
    </row>
    <row r="15696" spans="10:10" ht="14.25" x14ac:dyDescent="0.2">
      <c r="J15696" s="2"/>
    </row>
    <row r="15697" spans="10:10" ht="14.25" x14ac:dyDescent="0.2">
      <c r="J15697" s="2"/>
    </row>
    <row r="15698" spans="10:10" ht="14.25" x14ac:dyDescent="0.2">
      <c r="J15698" s="2"/>
    </row>
    <row r="15699" spans="10:10" ht="14.25" x14ac:dyDescent="0.2">
      <c r="J15699" s="2"/>
    </row>
    <row r="15700" spans="10:10" ht="14.25" x14ac:dyDescent="0.2">
      <c r="J15700" s="2"/>
    </row>
    <row r="15701" spans="10:10" ht="14.25" x14ac:dyDescent="0.2">
      <c r="J15701" s="2"/>
    </row>
    <row r="15702" spans="10:10" ht="14.25" x14ac:dyDescent="0.2">
      <c r="J15702" s="2"/>
    </row>
    <row r="15703" spans="10:10" ht="14.25" x14ac:dyDescent="0.2">
      <c r="J15703" s="2"/>
    </row>
    <row r="15704" spans="10:10" ht="14.25" x14ac:dyDescent="0.2">
      <c r="J15704" s="2"/>
    </row>
    <row r="15705" spans="10:10" ht="14.25" x14ac:dyDescent="0.2">
      <c r="J15705" s="2"/>
    </row>
    <row r="15706" spans="10:10" ht="14.25" x14ac:dyDescent="0.2">
      <c r="J15706" s="2"/>
    </row>
    <row r="15707" spans="10:10" ht="14.25" x14ac:dyDescent="0.2">
      <c r="J15707" s="2"/>
    </row>
    <row r="15708" spans="10:10" ht="14.25" x14ac:dyDescent="0.2">
      <c r="J15708" s="2"/>
    </row>
    <row r="15709" spans="10:10" ht="14.25" x14ac:dyDescent="0.2">
      <c r="J15709" s="2"/>
    </row>
    <row r="15710" spans="10:10" ht="14.25" x14ac:dyDescent="0.2">
      <c r="J15710" s="2"/>
    </row>
    <row r="15711" spans="10:10" ht="14.25" x14ac:dyDescent="0.2">
      <c r="J15711" s="2"/>
    </row>
    <row r="15712" spans="10:10" ht="14.25" x14ac:dyDescent="0.2">
      <c r="J15712" s="2"/>
    </row>
    <row r="15713" spans="10:10" ht="14.25" x14ac:dyDescent="0.2">
      <c r="J15713" s="2"/>
    </row>
    <row r="15714" spans="10:10" ht="14.25" x14ac:dyDescent="0.2">
      <c r="J15714" s="2"/>
    </row>
    <row r="15715" spans="10:10" ht="14.25" x14ac:dyDescent="0.2">
      <c r="J15715" s="2"/>
    </row>
    <row r="15716" spans="10:10" ht="14.25" x14ac:dyDescent="0.2">
      <c r="J15716" s="2"/>
    </row>
    <row r="15717" spans="10:10" ht="14.25" x14ac:dyDescent="0.2">
      <c r="J15717" s="2"/>
    </row>
    <row r="15718" spans="10:10" ht="14.25" x14ac:dyDescent="0.2">
      <c r="J15718" s="2"/>
    </row>
    <row r="15719" spans="10:10" ht="14.25" x14ac:dyDescent="0.2">
      <c r="J15719" s="2"/>
    </row>
    <row r="15720" spans="10:10" ht="14.25" x14ac:dyDescent="0.2">
      <c r="J15720" s="2"/>
    </row>
    <row r="15721" spans="10:10" ht="14.25" x14ac:dyDescent="0.2">
      <c r="J15721" s="2"/>
    </row>
    <row r="15722" spans="10:10" ht="14.25" x14ac:dyDescent="0.2">
      <c r="J15722" s="2"/>
    </row>
    <row r="15723" spans="10:10" ht="14.25" x14ac:dyDescent="0.2">
      <c r="J15723" s="2"/>
    </row>
    <row r="15724" spans="10:10" ht="14.25" x14ac:dyDescent="0.2">
      <c r="J15724" s="2"/>
    </row>
    <row r="15725" spans="10:10" ht="14.25" x14ac:dyDescent="0.2">
      <c r="J15725" s="2"/>
    </row>
    <row r="15726" spans="10:10" ht="14.25" x14ac:dyDescent="0.2">
      <c r="J15726" s="2"/>
    </row>
    <row r="15727" spans="10:10" ht="14.25" x14ac:dyDescent="0.2">
      <c r="J15727" s="2"/>
    </row>
    <row r="15728" spans="10:10" ht="14.25" x14ac:dyDescent="0.2">
      <c r="J15728" s="2"/>
    </row>
    <row r="15729" spans="10:10" ht="14.25" x14ac:dyDescent="0.2">
      <c r="J15729" s="2"/>
    </row>
    <row r="15730" spans="10:10" ht="14.25" x14ac:dyDescent="0.2">
      <c r="J15730" s="2"/>
    </row>
    <row r="15731" spans="10:10" ht="14.25" x14ac:dyDescent="0.2">
      <c r="J15731" s="2"/>
    </row>
    <row r="15732" spans="10:10" ht="14.25" x14ac:dyDescent="0.2">
      <c r="J15732" s="2"/>
    </row>
    <row r="15733" spans="10:10" ht="14.25" x14ac:dyDescent="0.2">
      <c r="J15733" s="2"/>
    </row>
    <row r="15734" spans="10:10" ht="14.25" x14ac:dyDescent="0.2">
      <c r="J15734" s="2"/>
    </row>
    <row r="15735" spans="10:10" ht="14.25" x14ac:dyDescent="0.2">
      <c r="J15735" s="2"/>
    </row>
    <row r="15736" spans="10:10" ht="14.25" x14ac:dyDescent="0.2">
      <c r="J15736" s="2"/>
    </row>
    <row r="15737" spans="10:10" ht="14.25" x14ac:dyDescent="0.2">
      <c r="J15737" s="2"/>
    </row>
    <row r="15738" spans="10:10" ht="14.25" x14ac:dyDescent="0.2">
      <c r="J15738" s="2"/>
    </row>
    <row r="15739" spans="10:10" ht="14.25" x14ac:dyDescent="0.2">
      <c r="J15739" s="2"/>
    </row>
    <row r="15740" spans="10:10" ht="14.25" x14ac:dyDescent="0.2">
      <c r="J15740" s="2"/>
    </row>
    <row r="15741" spans="10:10" ht="14.25" x14ac:dyDescent="0.2">
      <c r="J15741" s="2"/>
    </row>
    <row r="15742" spans="10:10" ht="14.25" x14ac:dyDescent="0.2">
      <c r="J15742" s="2"/>
    </row>
    <row r="15743" spans="10:10" ht="14.25" x14ac:dyDescent="0.2">
      <c r="J15743" s="2"/>
    </row>
    <row r="15744" spans="10:10" ht="14.25" x14ac:dyDescent="0.2">
      <c r="J15744" s="2"/>
    </row>
    <row r="15745" spans="10:10" ht="14.25" x14ac:dyDescent="0.2">
      <c r="J15745" s="2"/>
    </row>
    <row r="15746" spans="10:10" ht="14.25" x14ac:dyDescent="0.2">
      <c r="J15746" s="2"/>
    </row>
    <row r="15747" spans="10:10" ht="14.25" x14ac:dyDescent="0.2">
      <c r="J15747" s="2"/>
    </row>
    <row r="15748" spans="10:10" ht="14.25" x14ac:dyDescent="0.2">
      <c r="J15748" s="2"/>
    </row>
    <row r="15749" spans="10:10" ht="14.25" x14ac:dyDescent="0.2">
      <c r="J15749" s="2"/>
    </row>
    <row r="15750" spans="10:10" ht="14.25" x14ac:dyDescent="0.2">
      <c r="J15750" s="2"/>
    </row>
    <row r="15751" spans="10:10" ht="14.25" x14ac:dyDescent="0.2">
      <c r="J15751" s="2"/>
    </row>
    <row r="15752" spans="10:10" ht="14.25" x14ac:dyDescent="0.2">
      <c r="J15752" s="2"/>
    </row>
    <row r="15753" spans="10:10" ht="14.25" x14ac:dyDescent="0.2">
      <c r="J15753" s="2"/>
    </row>
    <row r="15754" spans="10:10" ht="14.25" x14ac:dyDescent="0.2">
      <c r="J15754" s="2"/>
    </row>
    <row r="15755" spans="10:10" ht="14.25" x14ac:dyDescent="0.2">
      <c r="J15755" s="2"/>
    </row>
    <row r="15756" spans="10:10" ht="14.25" x14ac:dyDescent="0.2">
      <c r="J15756" s="2"/>
    </row>
    <row r="15757" spans="10:10" ht="14.25" x14ac:dyDescent="0.2">
      <c r="J15757" s="2"/>
    </row>
    <row r="15758" spans="10:10" ht="14.25" x14ac:dyDescent="0.2">
      <c r="J15758" s="2"/>
    </row>
    <row r="15759" spans="10:10" ht="14.25" x14ac:dyDescent="0.2">
      <c r="J15759" s="2"/>
    </row>
    <row r="15760" spans="10:10" ht="14.25" x14ac:dyDescent="0.2">
      <c r="J15760" s="2"/>
    </row>
    <row r="15761" spans="10:10" ht="14.25" x14ac:dyDescent="0.2">
      <c r="J15761" s="2"/>
    </row>
    <row r="15762" spans="10:10" ht="14.25" x14ac:dyDescent="0.2">
      <c r="J15762" s="2"/>
    </row>
    <row r="15763" spans="10:10" ht="14.25" x14ac:dyDescent="0.2">
      <c r="J15763" s="2"/>
    </row>
    <row r="15764" spans="10:10" ht="14.25" x14ac:dyDescent="0.2">
      <c r="J15764" s="2"/>
    </row>
    <row r="15765" spans="10:10" ht="14.25" x14ac:dyDescent="0.2">
      <c r="J15765" s="2"/>
    </row>
    <row r="15766" spans="10:10" ht="14.25" x14ac:dyDescent="0.2">
      <c r="J15766" s="2"/>
    </row>
    <row r="15767" spans="10:10" ht="14.25" x14ac:dyDescent="0.2">
      <c r="J15767" s="2"/>
    </row>
    <row r="15768" spans="10:10" ht="14.25" x14ac:dyDescent="0.2">
      <c r="J15768" s="2"/>
    </row>
    <row r="15769" spans="10:10" ht="14.25" x14ac:dyDescent="0.2">
      <c r="J15769" s="2"/>
    </row>
    <row r="15770" spans="10:10" ht="14.25" x14ac:dyDescent="0.2">
      <c r="J15770" s="2"/>
    </row>
    <row r="15771" spans="10:10" ht="14.25" x14ac:dyDescent="0.2">
      <c r="J15771" s="2"/>
    </row>
    <row r="15772" spans="10:10" ht="14.25" x14ac:dyDescent="0.2">
      <c r="J15772" s="2"/>
    </row>
    <row r="15773" spans="10:10" ht="14.25" x14ac:dyDescent="0.2">
      <c r="J15773" s="2"/>
    </row>
    <row r="15774" spans="10:10" ht="14.25" x14ac:dyDescent="0.2">
      <c r="J15774" s="2"/>
    </row>
    <row r="15775" spans="10:10" ht="14.25" x14ac:dyDescent="0.2">
      <c r="J15775" s="2"/>
    </row>
    <row r="15776" spans="10:10" ht="14.25" x14ac:dyDescent="0.2">
      <c r="J15776" s="2"/>
    </row>
    <row r="15777" spans="10:10" ht="14.25" x14ac:dyDescent="0.2">
      <c r="J15777" s="2"/>
    </row>
    <row r="15778" spans="10:10" ht="14.25" x14ac:dyDescent="0.2">
      <c r="J15778" s="2"/>
    </row>
    <row r="15779" spans="10:10" ht="14.25" x14ac:dyDescent="0.2">
      <c r="J15779" s="2"/>
    </row>
    <row r="15780" spans="10:10" ht="14.25" x14ac:dyDescent="0.2">
      <c r="J15780" s="2"/>
    </row>
    <row r="15781" spans="10:10" ht="14.25" x14ac:dyDescent="0.2">
      <c r="J15781" s="2"/>
    </row>
    <row r="15782" spans="10:10" ht="14.25" x14ac:dyDescent="0.2">
      <c r="J15782" s="2"/>
    </row>
    <row r="15783" spans="10:10" ht="14.25" x14ac:dyDescent="0.2">
      <c r="J15783" s="2"/>
    </row>
    <row r="15784" spans="10:10" ht="14.25" x14ac:dyDescent="0.2">
      <c r="J15784" s="2"/>
    </row>
    <row r="15785" spans="10:10" ht="14.25" x14ac:dyDescent="0.2">
      <c r="J15785" s="2"/>
    </row>
    <row r="15786" spans="10:10" ht="14.25" x14ac:dyDescent="0.2">
      <c r="J15786" s="2"/>
    </row>
    <row r="15787" spans="10:10" ht="14.25" x14ac:dyDescent="0.2">
      <c r="J15787" s="2"/>
    </row>
    <row r="15788" spans="10:10" ht="14.25" x14ac:dyDescent="0.2">
      <c r="J15788" s="2"/>
    </row>
    <row r="15789" spans="10:10" ht="14.25" x14ac:dyDescent="0.2">
      <c r="J15789" s="2"/>
    </row>
    <row r="15790" spans="10:10" ht="14.25" x14ac:dyDescent="0.2">
      <c r="J15790" s="2"/>
    </row>
    <row r="15791" spans="10:10" ht="14.25" x14ac:dyDescent="0.2">
      <c r="J15791" s="2"/>
    </row>
    <row r="15792" spans="10:10" ht="14.25" x14ac:dyDescent="0.2">
      <c r="J15792" s="2"/>
    </row>
    <row r="15793" spans="10:10" ht="14.25" x14ac:dyDescent="0.2">
      <c r="J15793" s="2"/>
    </row>
    <row r="15794" spans="10:10" ht="14.25" x14ac:dyDescent="0.2">
      <c r="J15794" s="2"/>
    </row>
    <row r="15795" spans="10:10" ht="14.25" x14ac:dyDescent="0.2">
      <c r="J15795" s="2"/>
    </row>
    <row r="15796" spans="10:10" ht="14.25" x14ac:dyDescent="0.2">
      <c r="J15796" s="2"/>
    </row>
    <row r="15797" spans="10:10" ht="14.25" x14ac:dyDescent="0.2">
      <c r="J15797" s="2"/>
    </row>
    <row r="15798" spans="10:10" ht="14.25" x14ac:dyDescent="0.2">
      <c r="J15798" s="2"/>
    </row>
    <row r="15799" spans="10:10" ht="14.25" x14ac:dyDescent="0.2">
      <c r="J15799" s="2"/>
    </row>
    <row r="15800" spans="10:10" ht="14.25" x14ac:dyDescent="0.2">
      <c r="J15800" s="2"/>
    </row>
    <row r="15801" spans="10:10" ht="14.25" x14ac:dyDescent="0.2">
      <c r="J15801" s="2"/>
    </row>
    <row r="15802" spans="10:10" ht="14.25" x14ac:dyDescent="0.2">
      <c r="J15802" s="2"/>
    </row>
    <row r="15803" spans="10:10" ht="14.25" x14ac:dyDescent="0.2">
      <c r="J15803" s="2"/>
    </row>
    <row r="15804" spans="10:10" ht="14.25" x14ac:dyDescent="0.2">
      <c r="J15804" s="2"/>
    </row>
    <row r="15805" spans="10:10" ht="14.25" x14ac:dyDescent="0.2">
      <c r="J15805" s="2"/>
    </row>
    <row r="15806" spans="10:10" ht="14.25" x14ac:dyDescent="0.2">
      <c r="J15806" s="2"/>
    </row>
    <row r="15807" spans="10:10" ht="14.25" x14ac:dyDescent="0.2">
      <c r="J15807" s="2"/>
    </row>
    <row r="15808" spans="10:10" ht="14.25" x14ac:dyDescent="0.2">
      <c r="J15808" s="2"/>
    </row>
    <row r="15809" spans="10:10" ht="14.25" x14ac:dyDescent="0.2">
      <c r="J15809" s="2"/>
    </row>
    <row r="15810" spans="10:10" ht="14.25" x14ac:dyDescent="0.2">
      <c r="J15810" s="2"/>
    </row>
    <row r="15811" spans="10:10" ht="14.25" x14ac:dyDescent="0.2">
      <c r="J15811" s="2"/>
    </row>
    <row r="15812" spans="10:10" ht="14.25" x14ac:dyDescent="0.2">
      <c r="J15812" s="2"/>
    </row>
    <row r="15813" spans="10:10" ht="14.25" x14ac:dyDescent="0.2">
      <c r="J15813" s="2"/>
    </row>
    <row r="15814" spans="10:10" ht="14.25" x14ac:dyDescent="0.2">
      <c r="J15814" s="2"/>
    </row>
    <row r="15815" spans="10:10" ht="14.25" x14ac:dyDescent="0.2">
      <c r="J15815" s="2"/>
    </row>
    <row r="15816" spans="10:10" ht="14.25" x14ac:dyDescent="0.2">
      <c r="J15816" s="2"/>
    </row>
    <row r="15817" spans="10:10" ht="14.25" x14ac:dyDescent="0.2">
      <c r="J15817" s="2"/>
    </row>
    <row r="15818" spans="10:10" ht="14.25" x14ac:dyDescent="0.2">
      <c r="J15818" s="2"/>
    </row>
    <row r="15819" spans="10:10" ht="14.25" x14ac:dyDescent="0.2">
      <c r="J15819" s="2"/>
    </row>
    <row r="15820" spans="10:10" ht="14.25" x14ac:dyDescent="0.2">
      <c r="J15820" s="2"/>
    </row>
    <row r="15821" spans="10:10" ht="14.25" x14ac:dyDescent="0.2">
      <c r="J15821" s="2"/>
    </row>
    <row r="15822" spans="10:10" ht="14.25" x14ac:dyDescent="0.2">
      <c r="J15822" s="2"/>
    </row>
    <row r="15823" spans="10:10" ht="14.25" x14ac:dyDescent="0.2">
      <c r="J15823" s="2"/>
    </row>
    <row r="15824" spans="10:10" ht="14.25" x14ac:dyDescent="0.2">
      <c r="J15824" s="2"/>
    </row>
    <row r="15825" spans="10:10" ht="14.25" x14ac:dyDescent="0.2">
      <c r="J15825" s="2"/>
    </row>
    <row r="15826" spans="10:10" ht="14.25" x14ac:dyDescent="0.2">
      <c r="J15826" s="2"/>
    </row>
    <row r="15827" spans="10:10" ht="14.25" x14ac:dyDescent="0.2">
      <c r="J15827" s="2"/>
    </row>
    <row r="15828" spans="10:10" ht="14.25" x14ac:dyDescent="0.2">
      <c r="J15828" s="2"/>
    </row>
    <row r="15829" spans="10:10" ht="14.25" x14ac:dyDescent="0.2">
      <c r="J15829" s="2"/>
    </row>
    <row r="15830" spans="10:10" ht="14.25" x14ac:dyDescent="0.2">
      <c r="J15830" s="2"/>
    </row>
    <row r="15831" spans="10:10" ht="14.25" x14ac:dyDescent="0.2">
      <c r="J15831" s="2"/>
    </row>
    <row r="15832" spans="10:10" ht="14.25" x14ac:dyDescent="0.2">
      <c r="J15832" s="2"/>
    </row>
    <row r="15833" spans="10:10" ht="14.25" x14ac:dyDescent="0.2">
      <c r="J15833" s="2"/>
    </row>
    <row r="15834" spans="10:10" ht="14.25" x14ac:dyDescent="0.2">
      <c r="J15834" s="2"/>
    </row>
    <row r="15835" spans="10:10" ht="14.25" x14ac:dyDescent="0.2">
      <c r="J15835" s="2"/>
    </row>
    <row r="15836" spans="10:10" ht="14.25" x14ac:dyDescent="0.2">
      <c r="J15836" s="2"/>
    </row>
    <row r="15837" spans="10:10" ht="14.25" x14ac:dyDescent="0.2">
      <c r="J15837" s="2"/>
    </row>
    <row r="15838" spans="10:10" ht="14.25" x14ac:dyDescent="0.2">
      <c r="J15838" s="2"/>
    </row>
    <row r="15839" spans="10:10" ht="14.25" x14ac:dyDescent="0.2">
      <c r="J15839" s="2"/>
    </row>
    <row r="15840" spans="10:10" ht="14.25" x14ac:dyDescent="0.2">
      <c r="J15840" s="2"/>
    </row>
    <row r="15841" spans="10:10" ht="14.25" x14ac:dyDescent="0.2">
      <c r="J15841" s="2"/>
    </row>
    <row r="15842" spans="10:10" ht="14.25" x14ac:dyDescent="0.2">
      <c r="J15842" s="2"/>
    </row>
    <row r="15843" spans="10:10" ht="14.25" x14ac:dyDescent="0.2">
      <c r="J15843" s="2"/>
    </row>
    <row r="15844" spans="10:10" ht="14.25" x14ac:dyDescent="0.2">
      <c r="J15844" s="2"/>
    </row>
    <row r="15845" spans="10:10" ht="14.25" x14ac:dyDescent="0.2">
      <c r="J15845" s="2"/>
    </row>
    <row r="15846" spans="10:10" ht="14.25" x14ac:dyDescent="0.2">
      <c r="J15846" s="2"/>
    </row>
    <row r="15847" spans="10:10" ht="14.25" x14ac:dyDescent="0.2">
      <c r="J15847" s="2"/>
    </row>
    <row r="15848" spans="10:10" ht="14.25" x14ac:dyDescent="0.2">
      <c r="J15848" s="2"/>
    </row>
    <row r="15849" spans="10:10" ht="14.25" x14ac:dyDescent="0.2">
      <c r="J15849" s="2"/>
    </row>
    <row r="15850" spans="10:10" ht="14.25" x14ac:dyDescent="0.2">
      <c r="J15850" s="2"/>
    </row>
    <row r="15851" spans="10:10" ht="14.25" x14ac:dyDescent="0.2">
      <c r="J15851" s="2"/>
    </row>
    <row r="15852" spans="10:10" ht="14.25" x14ac:dyDescent="0.2">
      <c r="J15852" s="2"/>
    </row>
    <row r="15853" spans="10:10" ht="14.25" x14ac:dyDescent="0.2">
      <c r="J15853" s="2"/>
    </row>
    <row r="15854" spans="10:10" ht="14.25" x14ac:dyDescent="0.2">
      <c r="J15854" s="2"/>
    </row>
    <row r="15855" spans="10:10" ht="14.25" x14ac:dyDescent="0.2">
      <c r="J15855" s="2"/>
    </row>
    <row r="15856" spans="10:10" ht="14.25" x14ac:dyDescent="0.2">
      <c r="J15856" s="2"/>
    </row>
    <row r="15857" spans="10:10" ht="14.25" x14ac:dyDescent="0.2">
      <c r="J15857" s="2"/>
    </row>
    <row r="15858" spans="10:10" ht="14.25" x14ac:dyDescent="0.2">
      <c r="J15858" s="2"/>
    </row>
    <row r="15859" spans="10:10" ht="14.25" x14ac:dyDescent="0.2">
      <c r="J15859" s="2"/>
    </row>
    <row r="15860" spans="10:10" ht="14.25" x14ac:dyDescent="0.2">
      <c r="J15860" s="2"/>
    </row>
    <row r="15861" spans="10:10" ht="14.25" x14ac:dyDescent="0.2">
      <c r="J15861" s="2"/>
    </row>
    <row r="15862" spans="10:10" ht="14.25" x14ac:dyDescent="0.2">
      <c r="J15862" s="2"/>
    </row>
    <row r="15863" spans="10:10" ht="14.25" x14ac:dyDescent="0.2">
      <c r="J15863" s="2"/>
    </row>
    <row r="15864" spans="10:10" ht="14.25" x14ac:dyDescent="0.2">
      <c r="J15864" s="2"/>
    </row>
    <row r="15865" spans="10:10" ht="14.25" x14ac:dyDescent="0.2">
      <c r="J15865" s="2"/>
    </row>
    <row r="15866" spans="10:10" ht="14.25" x14ac:dyDescent="0.2">
      <c r="J15866" s="2"/>
    </row>
    <row r="15867" spans="10:10" ht="14.25" x14ac:dyDescent="0.2">
      <c r="J15867" s="2"/>
    </row>
    <row r="15868" spans="10:10" ht="14.25" x14ac:dyDescent="0.2">
      <c r="J15868" s="2"/>
    </row>
    <row r="15869" spans="10:10" ht="14.25" x14ac:dyDescent="0.2">
      <c r="J15869" s="2"/>
    </row>
    <row r="15870" spans="10:10" ht="14.25" x14ac:dyDescent="0.2">
      <c r="J15870" s="2"/>
    </row>
    <row r="15871" spans="10:10" ht="14.25" x14ac:dyDescent="0.2">
      <c r="J15871" s="2"/>
    </row>
    <row r="15872" spans="10:10" ht="14.25" x14ac:dyDescent="0.2">
      <c r="J15872" s="2"/>
    </row>
    <row r="15873" spans="10:10" ht="14.25" x14ac:dyDescent="0.2">
      <c r="J15873" s="2"/>
    </row>
    <row r="15874" spans="10:10" ht="14.25" x14ac:dyDescent="0.2">
      <c r="J15874" s="2"/>
    </row>
    <row r="15875" spans="10:10" ht="14.25" x14ac:dyDescent="0.2">
      <c r="J15875" s="2"/>
    </row>
    <row r="15876" spans="10:10" ht="14.25" x14ac:dyDescent="0.2">
      <c r="J15876" s="2"/>
    </row>
    <row r="15877" spans="10:10" ht="14.25" x14ac:dyDescent="0.2">
      <c r="J15877" s="2"/>
    </row>
    <row r="15878" spans="10:10" ht="14.25" x14ac:dyDescent="0.2">
      <c r="J15878" s="2"/>
    </row>
    <row r="15879" spans="10:10" ht="14.25" x14ac:dyDescent="0.2">
      <c r="J15879" s="2"/>
    </row>
    <row r="15880" spans="10:10" ht="14.25" x14ac:dyDescent="0.2">
      <c r="J15880" s="2"/>
    </row>
    <row r="15881" spans="10:10" ht="14.25" x14ac:dyDescent="0.2">
      <c r="J15881" s="2"/>
    </row>
    <row r="15882" spans="10:10" ht="14.25" x14ac:dyDescent="0.2">
      <c r="J15882" s="2"/>
    </row>
    <row r="15883" spans="10:10" ht="14.25" x14ac:dyDescent="0.2">
      <c r="J15883" s="2"/>
    </row>
    <row r="15884" spans="10:10" ht="14.25" x14ac:dyDescent="0.2">
      <c r="J15884" s="2"/>
    </row>
    <row r="15885" spans="10:10" ht="14.25" x14ac:dyDescent="0.2">
      <c r="J15885" s="2"/>
    </row>
    <row r="15886" spans="10:10" ht="14.25" x14ac:dyDescent="0.2">
      <c r="J15886" s="2"/>
    </row>
    <row r="15887" spans="10:10" ht="14.25" x14ac:dyDescent="0.2">
      <c r="J15887" s="2"/>
    </row>
    <row r="15888" spans="10:10" ht="14.25" x14ac:dyDescent="0.2">
      <c r="J15888" s="2"/>
    </row>
    <row r="15889" spans="10:10" ht="14.25" x14ac:dyDescent="0.2">
      <c r="J15889" s="2"/>
    </row>
    <row r="15890" spans="10:10" ht="14.25" x14ac:dyDescent="0.2">
      <c r="J15890" s="2"/>
    </row>
    <row r="15891" spans="10:10" ht="14.25" x14ac:dyDescent="0.2">
      <c r="J15891" s="2"/>
    </row>
    <row r="15892" spans="10:10" ht="14.25" x14ac:dyDescent="0.2">
      <c r="J15892" s="2"/>
    </row>
    <row r="15893" spans="10:10" ht="14.25" x14ac:dyDescent="0.2">
      <c r="J15893" s="2"/>
    </row>
    <row r="15894" spans="10:10" ht="14.25" x14ac:dyDescent="0.2">
      <c r="J15894" s="2"/>
    </row>
    <row r="15895" spans="10:10" ht="14.25" x14ac:dyDescent="0.2">
      <c r="J15895" s="2"/>
    </row>
    <row r="15896" spans="10:10" ht="14.25" x14ac:dyDescent="0.2">
      <c r="J15896" s="2"/>
    </row>
    <row r="15897" spans="10:10" ht="14.25" x14ac:dyDescent="0.2">
      <c r="J15897" s="2"/>
    </row>
    <row r="15898" spans="10:10" ht="14.25" x14ac:dyDescent="0.2">
      <c r="J15898" s="2"/>
    </row>
    <row r="15899" spans="10:10" ht="14.25" x14ac:dyDescent="0.2">
      <c r="J15899" s="2"/>
    </row>
    <row r="15900" spans="10:10" ht="14.25" x14ac:dyDescent="0.2">
      <c r="J15900" s="2"/>
    </row>
    <row r="15901" spans="10:10" ht="14.25" x14ac:dyDescent="0.2">
      <c r="J15901" s="2"/>
    </row>
    <row r="15902" spans="10:10" ht="14.25" x14ac:dyDescent="0.2">
      <c r="J15902" s="2"/>
    </row>
    <row r="15903" spans="10:10" ht="14.25" x14ac:dyDescent="0.2">
      <c r="J15903" s="2"/>
    </row>
    <row r="15904" spans="10:10" ht="14.25" x14ac:dyDescent="0.2">
      <c r="J15904" s="2"/>
    </row>
    <row r="15905" spans="10:10" ht="14.25" x14ac:dyDescent="0.2">
      <c r="J15905" s="2"/>
    </row>
    <row r="15906" spans="10:10" ht="14.25" x14ac:dyDescent="0.2">
      <c r="J15906" s="2"/>
    </row>
    <row r="15907" spans="10:10" ht="14.25" x14ac:dyDescent="0.2">
      <c r="J15907" s="2"/>
    </row>
    <row r="15908" spans="10:10" ht="14.25" x14ac:dyDescent="0.2">
      <c r="J15908" s="2"/>
    </row>
    <row r="15909" spans="10:10" ht="14.25" x14ac:dyDescent="0.2">
      <c r="J15909" s="2"/>
    </row>
    <row r="15910" spans="10:10" ht="14.25" x14ac:dyDescent="0.2">
      <c r="J15910" s="2"/>
    </row>
    <row r="15911" spans="10:10" ht="14.25" x14ac:dyDescent="0.2">
      <c r="J15911" s="2"/>
    </row>
    <row r="15912" spans="10:10" ht="14.25" x14ac:dyDescent="0.2">
      <c r="J15912" s="2"/>
    </row>
    <row r="15913" spans="10:10" ht="14.25" x14ac:dyDescent="0.2">
      <c r="J15913" s="2"/>
    </row>
    <row r="15914" spans="10:10" ht="14.25" x14ac:dyDescent="0.2">
      <c r="J15914" s="2"/>
    </row>
    <row r="15915" spans="10:10" ht="14.25" x14ac:dyDescent="0.2">
      <c r="J15915" s="2"/>
    </row>
    <row r="15916" spans="10:10" ht="14.25" x14ac:dyDescent="0.2">
      <c r="J15916" s="2"/>
    </row>
    <row r="15917" spans="10:10" ht="14.25" x14ac:dyDescent="0.2">
      <c r="J15917" s="2"/>
    </row>
    <row r="15918" spans="10:10" ht="14.25" x14ac:dyDescent="0.2">
      <c r="J15918" s="2"/>
    </row>
    <row r="15919" spans="10:10" ht="14.25" x14ac:dyDescent="0.2">
      <c r="J15919" s="2"/>
    </row>
    <row r="15920" spans="10:10" ht="14.25" x14ac:dyDescent="0.2">
      <c r="J15920" s="2"/>
    </row>
    <row r="15921" spans="10:10" ht="14.25" x14ac:dyDescent="0.2">
      <c r="J15921" s="2"/>
    </row>
    <row r="15922" spans="10:10" ht="14.25" x14ac:dyDescent="0.2">
      <c r="J15922" s="2"/>
    </row>
    <row r="15923" spans="10:10" ht="14.25" x14ac:dyDescent="0.2">
      <c r="J15923" s="2"/>
    </row>
    <row r="15924" spans="10:10" ht="14.25" x14ac:dyDescent="0.2">
      <c r="J15924" s="2"/>
    </row>
    <row r="15925" spans="10:10" ht="14.25" x14ac:dyDescent="0.2">
      <c r="J15925" s="2"/>
    </row>
    <row r="15926" spans="10:10" ht="14.25" x14ac:dyDescent="0.2">
      <c r="J15926" s="2"/>
    </row>
    <row r="15927" spans="10:10" ht="14.25" x14ac:dyDescent="0.2">
      <c r="J15927" s="2"/>
    </row>
    <row r="15928" spans="10:10" ht="14.25" x14ac:dyDescent="0.2">
      <c r="J15928" s="2"/>
    </row>
    <row r="15929" spans="10:10" ht="14.25" x14ac:dyDescent="0.2">
      <c r="J15929" s="2"/>
    </row>
    <row r="15930" spans="10:10" ht="14.25" x14ac:dyDescent="0.2">
      <c r="J15930" s="2"/>
    </row>
    <row r="15931" spans="10:10" ht="14.25" x14ac:dyDescent="0.2">
      <c r="J15931" s="2"/>
    </row>
    <row r="15932" spans="10:10" ht="14.25" x14ac:dyDescent="0.2">
      <c r="J15932" s="2"/>
    </row>
    <row r="15933" spans="10:10" ht="14.25" x14ac:dyDescent="0.2">
      <c r="J15933" s="2"/>
    </row>
    <row r="15934" spans="10:10" ht="14.25" x14ac:dyDescent="0.2">
      <c r="J15934" s="2"/>
    </row>
    <row r="15935" spans="10:10" ht="14.25" x14ac:dyDescent="0.2">
      <c r="J15935" s="2"/>
    </row>
    <row r="15936" spans="10:10" ht="14.25" x14ac:dyDescent="0.2">
      <c r="J15936" s="2"/>
    </row>
    <row r="15937" spans="10:10" ht="14.25" x14ac:dyDescent="0.2">
      <c r="J15937" s="2"/>
    </row>
    <row r="15938" spans="10:10" ht="14.25" x14ac:dyDescent="0.2">
      <c r="J15938" s="2"/>
    </row>
    <row r="15939" spans="10:10" ht="14.25" x14ac:dyDescent="0.2">
      <c r="J15939" s="2"/>
    </row>
    <row r="15940" spans="10:10" ht="14.25" x14ac:dyDescent="0.2">
      <c r="J15940" s="2"/>
    </row>
    <row r="15941" spans="10:10" ht="14.25" x14ac:dyDescent="0.2">
      <c r="J15941" s="2"/>
    </row>
    <row r="15942" spans="10:10" ht="14.25" x14ac:dyDescent="0.2">
      <c r="J15942" s="2"/>
    </row>
    <row r="15943" spans="10:10" ht="14.25" x14ac:dyDescent="0.2">
      <c r="J15943" s="2"/>
    </row>
    <row r="15944" spans="10:10" ht="14.25" x14ac:dyDescent="0.2">
      <c r="J15944" s="2"/>
    </row>
    <row r="15945" spans="10:10" ht="14.25" x14ac:dyDescent="0.2">
      <c r="J15945" s="2"/>
    </row>
    <row r="15946" spans="10:10" ht="14.25" x14ac:dyDescent="0.2">
      <c r="J15946" s="2"/>
    </row>
    <row r="15947" spans="10:10" ht="14.25" x14ac:dyDescent="0.2">
      <c r="J15947" s="2"/>
    </row>
    <row r="15948" spans="10:10" ht="14.25" x14ac:dyDescent="0.2">
      <c r="J15948" s="2"/>
    </row>
    <row r="15949" spans="10:10" ht="14.25" x14ac:dyDescent="0.2">
      <c r="J15949" s="2"/>
    </row>
    <row r="15950" spans="10:10" ht="14.25" x14ac:dyDescent="0.2">
      <c r="J15950" s="2"/>
    </row>
    <row r="15951" spans="10:10" ht="14.25" x14ac:dyDescent="0.2">
      <c r="J15951" s="2"/>
    </row>
    <row r="15952" spans="10:10" ht="14.25" x14ac:dyDescent="0.2">
      <c r="J15952" s="2"/>
    </row>
    <row r="15953" spans="10:10" ht="14.25" x14ac:dyDescent="0.2">
      <c r="J15953" s="2"/>
    </row>
    <row r="15954" spans="10:10" ht="14.25" x14ac:dyDescent="0.2">
      <c r="J15954" s="2"/>
    </row>
    <row r="15955" spans="10:10" ht="14.25" x14ac:dyDescent="0.2">
      <c r="J15955" s="2"/>
    </row>
    <row r="15956" spans="10:10" ht="14.25" x14ac:dyDescent="0.2">
      <c r="J15956" s="2"/>
    </row>
    <row r="15957" spans="10:10" ht="14.25" x14ac:dyDescent="0.2">
      <c r="J15957" s="2"/>
    </row>
    <row r="15958" spans="10:10" ht="14.25" x14ac:dyDescent="0.2">
      <c r="J15958" s="2"/>
    </row>
    <row r="15959" spans="10:10" ht="14.25" x14ac:dyDescent="0.2">
      <c r="J15959" s="2"/>
    </row>
    <row r="15960" spans="10:10" ht="14.25" x14ac:dyDescent="0.2">
      <c r="J15960" s="2"/>
    </row>
    <row r="15961" spans="10:10" ht="14.25" x14ac:dyDescent="0.2">
      <c r="J15961" s="2"/>
    </row>
    <row r="15962" spans="10:10" ht="14.25" x14ac:dyDescent="0.2">
      <c r="J15962" s="2"/>
    </row>
    <row r="15963" spans="10:10" ht="14.25" x14ac:dyDescent="0.2">
      <c r="J15963" s="2"/>
    </row>
    <row r="15964" spans="10:10" ht="14.25" x14ac:dyDescent="0.2">
      <c r="J15964" s="2"/>
    </row>
    <row r="15965" spans="10:10" ht="14.25" x14ac:dyDescent="0.2">
      <c r="J15965" s="2"/>
    </row>
    <row r="15966" spans="10:10" ht="14.25" x14ac:dyDescent="0.2">
      <c r="J15966" s="2"/>
    </row>
    <row r="15967" spans="10:10" ht="14.25" x14ac:dyDescent="0.2">
      <c r="J15967" s="2"/>
    </row>
    <row r="15968" spans="10:10" ht="14.25" x14ac:dyDescent="0.2">
      <c r="J15968" s="2"/>
    </row>
    <row r="15969" spans="10:10" ht="14.25" x14ac:dyDescent="0.2">
      <c r="J15969" s="2"/>
    </row>
    <row r="15970" spans="10:10" ht="14.25" x14ac:dyDescent="0.2">
      <c r="J15970" s="2"/>
    </row>
    <row r="15971" spans="10:10" ht="14.25" x14ac:dyDescent="0.2">
      <c r="J15971" s="2"/>
    </row>
    <row r="15972" spans="10:10" ht="14.25" x14ac:dyDescent="0.2">
      <c r="J15972" s="2"/>
    </row>
    <row r="15973" spans="10:10" ht="14.25" x14ac:dyDescent="0.2">
      <c r="J15973" s="2"/>
    </row>
    <row r="15974" spans="10:10" ht="14.25" x14ac:dyDescent="0.2">
      <c r="J15974" s="2"/>
    </row>
    <row r="15975" spans="10:10" ht="14.25" x14ac:dyDescent="0.2">
      <c r="J15975" s="2"/>
    </row>
    <row r="15976" spans="10:10" ht="14.25" x14ac:dyDescent="0.2">
      <c r="J15976" s="2"/>
    </row>
    <row r="15977" spans="10:10" ht="14.25" x14ac:dyDescent="0.2">
      <c r="J15977" s="2"/>
    </row>
    <row r="15978" spans="10:10" ht="14.25" x14ac:dyDescent="0.2">
      <c r="J15978" s="2"/>
    </row>
    <row r="15979" spans="10:10" ht="14.25" x14ac:dyDescent="0.2">
      <c r="J15979" s="2"/>
    </row>
    <row r="15980" spans="10:10" ht="14.25" x14ac:dyDescent="0.2">
      <c r="J15980" s="2"/>
    </row>
    <row r="15981" spans="10:10" ht="14.25" x14ac:dyDescent="0.2">
      <c r="J15981" s="2"/>
    </row>
    <row r="15982" spans="10:10" ht="14.25" x14ac:dyDescent="0.2">
      <c r="J15982" s="2"/>
    </row>
    <row r="15983" spans="10:10" ht="14.25" x14ac:dyDescent="0.2">
      <c r="J15983" s="2"/>
    </row>
    <row r="15984" spans="10:10" ht="14.25" x14ac:dyDescent="0.2">
      <c r="J15984" s="2"/>
    </row>
    <row r="15985" spans="10:10" ht="14.25" x14ac:dyDescent="0.2">
      <c r="J15985" s="2"/>
    </row>
    <row r="15986" spans="10:10" ht="14.25" x14ac:dyDescent="0.2">
      <c r="J15986" s="2"/>
    </row>
    <row r="15987" spans="10:10" ht="14.25" x14ac:dyDescent="0.2">
      <c r="J15987" s="2"/>
    </row>
    <row r="15988" spans="10:10" ht="14.25" x14ac:dyDescent="0.2">
      <c r="J15988" s="2"/>
    </row>
    <row r="15989" spans="10:10" ht="14.25" x14ac:dyDescent="0.2">
      <c r="J15989" s="2"/>
    </row>
    <row r="15990" spans="10:10" ht="14.25" x14ac:dyDescent="0.2">
      <c r="J15990" s="2"/>
    </row>
    <row r="15991" spans="10:10" ht="14.25" x14ac:dyDescent="0.2">
      <c r="J15991" s="2"/>
    </row>
    <row r="15992" spans="10:10" ht="14.25" x14ac:dyDescent="0.2">
      <c r="J15992" s="2"/>
    </row>
    <row r="15993" spans="10:10" ht="14.25" x14ac:dyDescent="0.2">
      <c r="J15993" s="2"/>
    </row>
    <row r="15994" spans="10:10" ht="14.25" x14ac:dyDescent="0.2">
      <c r="J15994" s="2"/>
    </row>
    <row r="15995" spans="10:10" ht="14.25" x14ac:dyDescent="0.2">
      <c r="J15995" s="2"/>
    </row>
    <row r="15996" spans="10:10" ht="14.25" x14ac:dyDescent="0.2">
      <c r="J15996" s="2"/>
    </row>
    <row r="15997" spans="10:10" ht="14.25" x14ac:dyDescent="0.2">
      <c r="J15997" s="2"/>
    </row>
    <row r="15998" spans="10:10" ht="14.25" x14ac:dyDescent="0.2">
      <c r="J15998" s="2"/>
    </row>
    <row r="15999" spans="10:10" ht="14.25" x14ac:dyDescent="0.2">
      <c r="J15999" s="2"/>
    </row>
    <row r="16000" spans="10:10" ht="14.25" x14ac:dyDescent="0.2">
      <c r="J16000" s="2"/>
    </row>
    <row r="16001" spans="10:10" ht="14.25" x14ac:dyDescent="0.2">
      <c r="J16001" s="2"/>
    </row>
    <row r="16002" spans="10:10" ht="14.25" x14ac:dyDescent="0.2">
      <c r="J16002" s="2"/>
    </row>
    <row r="16003" spans="10:10" ht="14.25" x14ac:dyDescent="0.2">
      <c r="J16003" s="2"/>
    </row>
    <row r="16004" spans="10:10" ht="14.25" x14ac:dyDescent="0.2">
      <c r="J16004" s="2"/>
    </row>
    <row r="16005" spans="10:10" ht="14.25" x14ac:dyDescent="0.2">
      <c r="J16005" s="2"/>
    </row>
    <row r="16006" spans="10:10" ht="14.25" x14ac:dyDescent="0.2">
      <c r="J16006" s="2"/>
    </row>
    <row r="16007" spans="10:10" ht="14.25" x14ac:dyDescent="0.2">
      <c r="J16007" s="2"/>
    </row>
    <row r="16008" spans="10:10" ht="14.25" x14ac:dyDescent="0.2">
      <c r="J16008" s="2"/>
    </row>
    <row r="16009" spans="10:10" ht="14.25" x14ac:dyDescent="0.2">
      <c r="J16009" s="2"/>
    </row>
    <row r="16010" spans="10:10" ht="14.25" x14ac:dyDescent="0.2">
      <c r="J16010" s="2"/>
    </row>
    <row r="16011" spans="10:10" ht="14.25" x14ac:dyDescent="0.2">
      <c r="J16011" s="2"/>
    </row>
    <row r="16012" spans="10:10" ht="14.25" x14ac:dyDescent="0.2">
      <c r="J16012" s="2"/>
    </row>
    <row r="16013" spans="10:10" ht="14.25" x14ac:dyDescent="0.2">
      <c r="J16013" s="2"/>
    </row>
    <row r="16014" spans="10:10" ht="14.25" x14ac:dyDescent="0.2">
      <c r="J16014" s="2"/>
    </row>
    <row r="16015" spans="10:10" ht="14.25" x14ac:dyDescent="0.2">
      <c r="J16015" s="2"/>
    </row>
    <row r="16016" spans="10:10" ht="14.25" x14ac:dyDescent="0.2">
      <c r="J16016" s="2"/>
    </row>
    <row r="16017" spans="10:10" ht="14.25" x14ac:dyDescent="0.2">
      <c r="J16017" s="2"/>
    </row>
    <row r="16018" spans="10:10" ht="14.25" x14ac:dyDescent="0.2">
      <c r="J16018" s="2"/>
    </row>
    <row r="16019" spans="10:10" ht="14.25" x14ac:dyDescent="0.2">
      <c r="J16019" s="2"/>
    </row>
    <row r="16020" spans="10:10" ht="14.25" x14ac:dyDescent="0.2">
      <c r="J16020" s="2"/>
    </row>
    <row r="16021" spans="10:10" ht="14.25" x14ac:dyDescent="0.2">
      <c r="J16021" s="2"/>
    </row>
    <row r="16022" spans="10:10" ht="14.25" x14ac:dyDescent="0.2">
      <c r="J16022" s="2"/>
    </row>
    <row r="16023" spans="10:10" ht="14.25" x14ac:dyDescent="0.2">
      <c r="J16023" s="2"/>
    </row>
    <row r="16024" spans="10:10" ht="14.25" x14ac:dyDescent="0.2">
      <c r="J16024" s="2"/>
    </row>
    <row r="16025" spans="10:10" ht="14.25" x14ac:dyDescent="0.2">
      <c r="J16025" s="2"/>
    </row>
    <row r="16026" spans="10:10" ht="14.25" x14ac:dyDescent="0.2">
      <c r="J16026" s="2"/>
    </row>
    <row r="16027" spans="10:10" ht="14.25" x14ac:dyDescent="0.2">
      <c r="J16027" s="2"/>
    </row>
    <row r="16028" spans="10:10" ht="14.25" x14ac:dyDescent="0.2">
      <c r="J16028" s="2"/>
    </row>
    <row r="16029" spans="10:10" ht="14.25" x14ac:dyDescent="0.2">
      <c r="J16029" s="2"/>
    </row>
    <row r="16030" spans="10:10" ht="14.25" x14ac:dyDescent="0.2">
      <c r="J16030" s="2"/>
    </row>
    <row r="16031" spans="10:10" ht="14.25" x14ac:dyDescent="0.2">
      <c r="J16031" s="2"/>
    </row>
    <row r="16032" spans="10:10" ht="14.25" x14ac:dyDescent="0.2">
      <c r="J16032" s="2"/>
    </row>
    <row r="16033" spans="10:10" ht="14.25" x14ac:dyDescent="0.2">
      <c r="J16033" s="2"/>
    </row>
    <row r="16034" spans="10:10" ht="14.25" x14ac:dyDescent="0.2">
      <c r="J16034" s="2"/>
    </row>
    <row r="16035" spans="10:10" ht="14.25" x14ac:dyDescent="0.2">
      <c r="J16035" s="2"/>
    </row>
    <row r="16036" spans="10:10" ht="14.25" x14ac:dyDescent="0.2">
      <c r="J16036" s="2"/>
    </row>
    <row r="16037" spans="10:10" ht="14.25" x14ac:dyDescent="0.2">
      <c r="J16037" s="2"/>
    </row>
    <row r="16038" spans="10:10" ht="14.25" x14ac:dyDescent="0.2">
      <c r="J16038" s="2"/>
    </row>
    <row r="16039" spans="10:10" ht="14.25" x14ac:dyDescent="0.2">
      <c r="J16039" s="2"/>
    </row>
    <row r="16040" spans="10:10" ht="14.25" x14ac:dyDescent="0.2">
      <c r="J16040" s="2"/>
    </row>
    <row r="16041" spans="10:10" ht="14.25" x14ac:dyDescent="0.2">
      <c r="J16041" s="2"/>
    </row>
    <row r="16042" spans="10:10" ht="14.25" x14ac:dyDescent="0.2">
      <c r="J16042" s="2"/>
    </row>
    <row r="16043" spans="10:10" ht="14.25" x14ac:dyDescent="0.2">
      <c r="J16043" s="2"/>
    </row>
    <row r="16044" spans="10:10" ht="14.25" x14ac:dyDescent="0.2">
      <c r="J16044" s="2"/>
    </row>
    <row r="16045" spans="10:10" ht="14.25" x14ac:dyDescent="0.2">
      <c r="J16045" s="2"/>
    </row>
    <row r="16046" spans="10:10" ht="14.25" x14ac:dyDescent="0.2">
      <c r="J16046" s="2"/>
    </row>
    <row r="16047" spans="10:10" ht="14.25" x14ac:dyDescent="0.2">
      <c r="J16047" s="2"/>
    </row>
    <row r="16048" spans="10:10" ht="14.25" x14ac:dyDescent="0.2">
      <c r="J16048" s="2"/>
    </row>
    <row r="16049" spans="10:10" ht="14.25" x14ac:dyDescent="0.2">
      <c r="J16049" s="2"/>
    </row>
    <row r="16050" spans="10:10" ht="14.25" x14ac:dyDescent="0.2">
      <c r="J16050" s="2"/>
    </row>
    <row r="16051" spans="10:10" ht="14.25" x14ac:dyDescent="0.2">
      <c r="J16051" s="2"/>
    </row>
    <row r="16052" spans="10:10" ht="14.25" x14ac:dyDescent="0.2">
      <c r="J16052" s="2"/>
    </row>
    <row r="16053" spans="10:10" ht="14.25" x14ac:dyDescent="0.2">
      <c r="J16053" s="2"/>
    </row>
    <row r="16054" spans="10:10" ht="14.25" x14ac:dyDescent="0.2">
      <c r="J16054" s="2"/>
    </row>
    <row r="16055" spans="10:10" ht="14.25" x14ac:dyDescent="0.2">
      <c r="J16055" s="2"/>
    </row>
    <row r="16056" spans="10:10" ht="14.25" x14ac:dyDescent="0.2">
      <c r="J16056" s="2"/>
    </row>
    <row r="16057" spans="10:10" ht="14.25" x14ac:dyDescent="0.2">
      <c r="J16057" s="2"/>
    </row>
    <row r="16058" spans="10:10" ht="14.25" x14ac:dyDescent="0.2">
      <c r="J16058" s="2"/>
    </row>
    <row r="16059" spans="10:10" ht="14.25" x14ac:dyDescent="0.2">
      <c r="J16059" s="2"/>
    </row>
    <row r="16060" spans="10:10" ht="14.25" x14ac:dyDescent="0.2">
      <c r="J16060" s="2"/>
    </row>
    <row r="16061" spans="10:10" ht="14.25" x14ac:dyDescent="0.2">
      <c r="J16061" s="2"/>
    </row>
    <row r="16062" spans="10:10" ht="14.25" x14ac:dyDescent="0.2">
      <c r="J16062" s="2"/>
    </row>
    <row r="16063" spans="10:10" ht="14.25" x14ac:dyDescent="0.2">
      <c r="J16063" s="2"/>
    </row>
    <row r="16064" spans="10:10" ht="14.25" x14ac:dyDescent="0.2">
      <c r="J16064" s="2"/>
    </row>
    <row r="16065" spans="10:10" ht="14.25" x14ac:dyDescent="0.2">
      <c r="J16065" s="2"/>
    </row>
    <row r="16066" spans="10:10" ht="14.25" x14ac:dyDescent="0.2">
      <c r="J16066" s="2"/>
    </row>
    <row r="16067" spans="10:10" ht="14.25" x14ac:dyDescent="0.2">
      <c r="J16067" s="2"/>
    </row>
    <row r="16068" spans="10:10" ht="14.25" x14ac:dyDescent="0.2">
      <c r="J16068" s="2"/>
    </row>
    <row r="16069" spans="10:10" ht="14.25" x14ac:dyDescent="0.2">
      <c r="J16069" s="2"/>
    </row>
    <row r="16070" spans="10:10" ht="14.25" x14ac:dyDescent="0.2">
      <c r="J16070" s="2"/>
    </row>
    <row r="16071" spans="10:10" ht="14.25" x14ac:dyDescent="0.2">
      <c r="J16071" s="2"/>
    </row>
    <row r="16072" spans="10:10" ht="14.25" x14ac:dyDescent="0.2">
      <c r="J16072" s="2"/>
    </row>
    <row r="16073" spans="10:10" ht="14.25" x14ac:dyDescent="0.2">
      <c r="J16073" s="2"/>
    </row>
    <row r="16074" spans="10:10" ht="14.25" x14ac:dyDescent="0.2">
      <c r="J16074" s="2"/>
    </row>
    <row r="16075" spans="10:10" ht="14.25" x14ac:dyDescent="0.2">
      <c r="J16075" s="2"/>
    </row>
    <row r="16076" spans="10:10" ht="14.25" x14ac:dyDescent="0.2">
      <c r="J16076" s="2"/>
    </row>
    <row r="16077" spans="10:10" ht="14.25" x14ac:dyDescent="0.2">
      <c r="J16077" s="2"/>
    </row>
    <row r="16078" spans="10:10" ht="14.25" x14ac:dyDescent="0.2">
      <c r="J16078" s="2"/>
    </row>
    <row r="16079" spans="10:10" ht="14.25" x14ac:dyDescent="0.2">
      <c r="J16079" s="2"/>
    </row>
    <row r="16080" spans="10:10" ht="14.25" x14ac:dyDescent="0.2">
      <c r="J16080" s="2"/>
    </row>
    <row r="16081" spans="10:10" ht="14.25" x14ac:dyDescent="0.2">
      <c r="J16081" s="2"/>
    </row>
    <row r="16082" spans="10:10" ht="14.25" x14ac:dyDescent="0.2">
      <c r="J16082" s="2"/>
    </row>
    <row r="16083" spans="10:10" ht="14.25" x14ac:dyDescent="0.2">
      <c r="J16083" s="2"/>
    </row>
    <row r="16084" spans="10:10" ht="14.25" x14ac:dyDescent="0.2">
      <c r="J16084" s="2"/>
    </row>
    <row r="16085" spans="10:10" ht="14.25" x14ac:dyDescent="0.2">
      <c r="J16085" s="2"/>
    </row>
    <row r="16086" spans="10:10" ht="14.25" x14ac:dyDescent="0.2">
      <c r="J16086" s="2"/>
    </row>
    <row r="16087" spans="10:10" ht="14.25" x14ac:dyDescent="0.2">
      <c r="J16087" s="2"/>
    </row>
    <row r="16088" spans="10:10" ht="14.25" x14ac:dyDescent="0.2">
      <c r="J16088" s="2"/>
    </row>
    <row r="16089" spans="10:10" ht="14.25" x14ac:dyDescent="0.2">
      <c r="J16089" s="2"/>
    </row>
    <row r="16090" spans="10:10" ht="14.25" x14ac:dyDescent="0.2">
      <c r="J16090" s="2"/>
    </row>
    <row r="16091" spans="10:10" ht="14.25" x14ac:dyDescent="0.2">
      <c r="J16091" s="2"/>
    </row>
    <row r="16092" spans="10:10" ht="14.25" x14ac:dyDescent="0.2">
      <c r="J16092" s="2"/>
    </row>
    <row r="16093" spans="10:10" ht="14.25" x14ac:dyDescent="0.2">
      <c r="J16093" s="2"/>
    </row>
    <row r="16094" spans="10:10" ht="14.25" x14ac:dyDescent="0.2">
      <c r="J16094" s="2"/>
    </row>
    <row r="16095" spans="10:10" ht="14.25" x14ac:dyDescent="0.2">
      <c r="J16095" s="2"/>
    </row>
    <row r="16096" spans="10:10" ht="14.25" x14ac:dyDescent="0.2">
      <c r="J16096" s="2"/>
    </row>
    <row r="16097" spans="10:10" ht="14.25" x14ac:dyDescent="0.2">
      <c r="J16097" s="2"/>
    </row>
    <row r="16098" spans="10:10" ht="14.25" x14ac:dyDescent="0.2">
      <c r="J16098" s="2"/>
    </row>
    <row r="16099" spans="10:10" ht="14.25" x14ac:dyDescent="0.2">
      <c r="J16099" s="2"/>
    </row>
    <row r="16100" spans="10:10" ht="14.25" x14ac:dyDescent="0.2">
      <c r="J16100" s="2"/>
    </row>
    <row r="16101" spans="10:10" ht="14.25" x14ac:dyDescent="0.2">
      <c r="J16101" s="2"/>
    </row>
    <row r="16102" spans="10:10" ht="14.25" x14ac:dyDescent="0.2">
      <c r="J16102" s="2"/>
    </row>
    <row r="16103" spans="10:10" ht="14.25" x14ac:dyDescent="0.2">
      <c r="J16103" s="2"/>
    </row>
    <row r="16104" spans="10:10" ht="14.25" x14ac:dyDescent="0.2">
      <c r="J16104" s="2"/>
    </row>
    <row r="16105" spans="10:10" ht="14.25" x14ac:dyDescent="0.2">
      <c r="J16105" s="2"/>
    </row>
    <row r="16106" spans="10:10" ht="14.25" x14ac:dyDescent="0.2">
      <c r="J16106" s="2"/>
    </row>
    <row r="16107" spans="10:10" ht="14.25" x14ac:dyDescent="0.2">
      <c r="J16107" s="2"/>
    </row>
    <row r="16108" spans="10:10" ht="14.25" x14ac:dyDescent="0.2">
      <c r="J16108" s="2"/>
    </row>
    <row r="16109" spans="10:10" ht="14.25" x14ac:dyDescent="0.2">
      <c r="J16109" s="2"/>
    </row>
    <row r="16110" spans="10:10" ht="14.25" x14ac:dyDescent="0.2">
      <c r="J16110" s="2"/>
    </row>
    <row r="16111" spans="10:10" ht="14.25" x14ac:dyDescent="0.2">
      <c r="J16111" s="2"/>
    </row>
    <row r="16112" spans="10:10" ht="14.25" x14ac:dyDescent="0.2">
      <c r="J16112" s="2"/>
    </row>
    <row r="16113" spans="10:10" ht="14.25" x14ac:dyDescent="0.2">
      <c r="J16113" s="2"/>
    </row>
    <row r="16114" spans="10:10" ht="14.25" x14ac:dyDescent="0.2">
      <c r="J16114" s="2"/>
    </row>
    <row r="16115" spans="10:10" ht="14.25" x14ac:dyDescent="0.2">
      <c r="J16115" s="2"/>
    </row>
    <row r="16116" spans="10:10" ht="14.25" x14ac:dyDescent="0.2">
      <c r="J16116" s="2"/>
    </row>
    <row r="16117" spans="10:10" ht="14.25" x14ac:dyDescent="0.2">
      <c r="J16117" s="2"/>
    </row>
    <row r="16118" spans="10:10" ht="14.25" x14ac:dyDescent="0.2">
      <c r="J16118" s="2"/>
    </row>
    <row r="16119" spans="10:10" ht="14.25" x14ac:dyDescent="0.2">
      <c r="J16119" s="2"/>
    </row>
    <row r="16120" spans="10:10" ht="14.25" x14ac:dyDescent="0.2">
      <c r="J16120" s="2"/>
    </row>
    <row r="16121" spans="10:10" ht="14.25" x14ac:dyDescent="0.2">
      <c r="J16121" s="2"/>
    </row>
    <row r="16122" spans="10:10" ht="14.25" x14ac:dyDescent="0.2">
      <c r="J16122" s="2"/>
    </row>
    <row r="16123" spans="10:10" ht="14.25" x14ac:dyDescent="0.2">
      <c r="J16123" s="2"/>
    </row>
    <row r="16124" spans="10:10" ht="14.25" x14ac:dyDescent="0.2">
      <c r="J16124" s="2"/>
    </row>
    <row r="16125" spans="10:10" ht="14.25" x14ac:dyDescent="0.2">
      <c r="J16125" s="2"/>
    </row>
    <row r="16126" spans="10:10" ht="14.25" x14ac:dyDescent="0.2">
      <c r="J16126" s="2"/>
    </row>
    <row r="16127" spans="10:10" ht="14.25" x14ac:dyDescent="0.2">
      <c r="J16127" s="2"/>
    </row>
    <row r="16128" spans="10:10" ht="14.25" x14ac:dyDescent="0.2">
      <c r="J16128" s="2"/>
    </row>
    <row r="16129" spans="10:10" ht="14.25" x14ac:dyDescent="0.2">
      <c r="J16129" s="2"/>
    </row>
    <row r="16130" spans="10:10" ht="14.25" x14ac:dyDescent="0.2">
      <c r="J16130" s="2"/>
    </row>
    <row r="16131" spans="10:10" ht="14.25" x14ac:dyDescent="0.2">
      <c r="J16131" s="2"/>
    </row>
    <row r="16132" spans="10:10" ht="14.25" x14ac:dyDescent="0.2">
      <c r="J16132" s="2"/>
    </row>
    <row r="16133" spans="10:10" ht="14.25" x14ac:dyDescent="0.2">
      <c r="J16133" s="2"/>
    </row>
    <row r="16134" spans="10:10" ht="14.25" x14ac:dyDescent="0.2">
      <c r="J16134" s="2"/>
    </row>
    <row r="16135" spans="10:10" ht="14.25" x14ac:dyDescent="0.2">
      <c r="J16135" s="2"/>
    </row>
    <row r="16136" spans="10:10" ht="14.25" x14ac:dyDescent="0.2">
      <c r="J16136" s="2"/>
    </row>
    <row r="16137" spans="10:10" ht="14.25" x14ac:dyDescent="0.2">
      <c r="J16137" s="2"/>
    </row>
    <row r="16138" spans="10:10" ht="14.25" x14ac:dyDescent="0.2">
      <c r="J16138" s="2"/>
    </row>
    <row r="16139" spans="10:10" ht="14.25" x14ac:dyDescent="0.2">
      <c r="J16139" s="2"/>
    </row>
    <row r="16140" spans="10:10" ht="14.25" x14ac:dyDescent="0.2">
      <c r="J16140" s="2"/>
    </row>
    <row r="16141" spans="10:10" ht="14.25" x14ac:dyDescent="0.2">
      <c r="J16141" s="2"/>
    </row>
    <row r="16142" spans="10:10" ht="14.25" x14ac:dyDescent="0.2">
      <c r="J16142" s="2"/>
    </row>
    <row r="16143" spans="10:10" ht="14.25" x14ac:dyDescent="0.2">
      <c r="J16143" s="2"/>
    </row>
    <row r="16144" spans="10:10" ht="14.25" x14ac:dyDescent="0.2">
      <c r="J16144" s="2"/>
    </row>
    <row r="16145" spans="10:10" ht="14.25" x14ac:dyDescent="0.2">
      <c r="J16145" s="2"/>
    </row>
    <row r="16146" spans="10:10" ht="14.25" x14ac:dyDescent="0.2">
      <c r="J16146" s="2"/>
    </row>
    <row r="16147" spans="10:10" ht="14.25" x14ac:dyDescent="0.2">
      <c r="J16147" s="2"/>
    </row>
    <row r="16148" spans="10:10" ht="14.25" x14ac:dyDescent="0.2">
      <c r="J16148" s="2"/>
    </row>
    <row r="16149" spans="10:10" ht="14.25" x14ac:dyDescent="0.2">
      <c r="J16149" s="2"/>
    </row>
    <row r="16150" spans="10:10" ht="14.25" x14ac:dyDescent="0.2">
      <c r="J16150" s="2"/>
    </row>
    <row r="16151" spans="10:10" ht="14.25" x14ac:dyDescent="0.2">
      <c r="J16151" s="2"/>
    </row>
    <row r="16152" spans="10:10" ht="14.25" x14ac:dyDescent="0.2">
      <c r="J16152" s="2"/>
    </row>
    <row r="16153" spans="10:10" ht="14.25" x14ac:dyDescent="0.2">
      <c r="J16153" s="2"/>
    </row>
    <row r="16154" spans="10:10" ht="14.25" x14ac:dyDescent="0.2">
      <c r="J16154" s="2"/>
    </row>
    <row r="16155" spans="10:10" ht="14.25" x14ac:dyDescent="0.2">
      <c r="J16155" s="2"/>
    </row>
    <row r="16156" spans="10:10" ht="14.25" x14ac:dyDescent="0.2">
      <c r="J16156" s="2"/>
    </row>
    <row r="16157" spans="10:10" ht="14.25" x14ac:dyDescent="0.2">
      <c r="J16157" s="2"/>
    </row>
    <row r="16158" spans="10:10" ht="14.25" x14ac:dyDescent="0.2">
      <c r="J16158" s="2"/>
    </row>
    <row r="16159" spans="10:10" ht="14.25" x14ac:dyDescent="0.2">
      <c r="J16159" s="2"/>
    </row>
    <row r="16160" spans="10:10" ht="14.25" x14ac:dyDescent="0.2">
      <c r="J16160" s="2"/>
    </row>
    <row r="16161" spans="10:10" ht="14.25" x14ac:dyDescent="0.2">
      <c r="J16161" s="2"/>
    </row>
    <row r="16162" spans="10:10" ht="14.25" x14ac:dyDescent="0.2">
      <c r="J16162" s="2"/>
    </row>
    <row r="16163" spans="10:10" ht="14.25" x14ac:dyDescent="0.2">
      <c r="J16163" s="2"/>
    </row>
    <row r="16164" spans="10:10" ht="14.25" x14ac:dyDescent="0.2">
      <c r="J16164" s="2"/>
    </row>
    <row r="16165" spans="10:10" ht="14.25" x14ac:dyDescent="0.2">
      <c r="J16165" s="2"/>
    </row>
    <row r="16166" spans="10:10" ht="14.25" x14ac:dyDescent="0.2">
      <c r="J16166" s="2"/>
    </row>
    <row r="16167" spans="10:10" ht="14.25" x14ac:dyDescent="0.2">
      <c r="J16167" s="2"/>
    </row>
    <row r="16168" spans="10:10" ht="14.25" x14ac:dyDescent="0.2">
      <c r="J16168" s="2"/>
    </row>
    <row r="16169" spans="10:10" ht="14.25" x14ac:dyDescent="0.2">
      <c r="J16169" s="2"/>
    </row>
    <row r="16170" spans="10:10" ht="14.25" x14ac:dyDescent="0.2">
      <c r="J16170" s="2"/>
    </row>
    <row r="16171" spans="10:10" ht="14.25" x14ac:dyDescent="0.2">
      <c r="J16171" s="2"/>
    </row>
    <row r="16172" spans="10:10" ht="14.25" x14ac:dyDescent="0.2">
      <c r="J16172" s="2"/>
    </row>
    <row r="16173" spans="10:10" ht="14.25" x14ac:dyDescent="0.2">
      <c r="J16173" s="2"/>
    </row>
    <row r="16174" spans="10:10" ht="14.25" x14ac:dyDescent="0.2">
      <c r="J16174" s="2"/>
    </row>
    <row r="16175" spans="10:10" ht="14.25" x14ac:dyDescent="0.2">
      <c r="J16175" s="2"/>
    </row>
    <row r="16176" spans="10:10" ht="14.25" x14ac:dyDescent="0.2">
      <c r="J16176" s="2"/>
    </row>
    <row r="16177" spans="10:10" ht="14.25" x14ac:dyDescent="0.2">
      <c r="J16177" s="2"/>
    </row>
    <row r="16178" spans="10:10" ht="14.25" x14ac:dyDescent="0.2">
      <c r="J16178" s="2"/>
    </row>
    <row r="16179" spans="10:10" ht="14.25" x14ac:dyDescent="0.2">
      <c r="J16179" s="2"/>
    </row>
    <row r="16180" spans="10:10" ht="14.25" x14ac:dyDescent="0.2">
      <c r="J16180" s="2"/>
    </row>
    <row r="16181" spans="10:10" ht="14.25" x14ac:dyDescent="0.2">
      <c r="J16181" s="2"/>
    </row>
    <row r="16182" spans="10:10" ht="14.25" x14ac:dyDescent="0.2">
      <c r="J16182" s="2"/>
    </row>
    <row r="16183" spans="10:10" ht="14.25" x14ac:dyDescent="0.2">
      <c r="J16183" s="2"/>
    </row>
    <row r="16184" spans="10:10" ht="14.25" x14ac:dyDescent="0.2">
      <c r="J16184" s="2"/>
    </row>
    <row r="16185" spans="10:10" ht="14.25" x14ac:dyDescent="0.2">
      <c r="J16185" s="2"/>
    </row>
    <row r="16186" spans="10:10" ht="14.25" x14ac:dyDescent="0.2">
      <c r="J16186" s="2"/>
    </row>
    <row r="16187" spans="10:10" ht="14.25" x14ac:dyDescent="0.2">
      <c r="J16187" s="2"/>
    </row>
    <row r="16188" spans="10:10" ht="14.25" x14ac:dyDescent="0.2">
      <c r="J16188" s="2"/>
    </row>
    <row r="16189" spans="10:10" ht="14.25" x14ac:dyDescent="0.2">
      <c r="J16189" s="2"/>
    </row>
    <row r="16190" spans="10:10" ht="14.25" x14ac:dyDescent="0.2">
      <c r="J16190" s="2"/>
    </row>
    <row r="16191" spans="10:10" ht="14.25" x14ac:dyDescent="0.2">
      <c r="J16191" s="2"/>
    </row>
    <row r="16192" spans="10:10" ht="14.25" x14ac:dyDescent="0.2">
      <c r="J16192" s="2"/>
    </row>
    <row r="16193" spans="10:10" ht="14.25" x14ac:dyDescent="0.2">
      <c r="J16193" s="2"/>
    </row>
    <row r="16194" spans="10:10" ht="14.25" x14ac:dyDescent="0.2">
      <c r="J16194" s="2"/>
    </row>
    <row r="16195" spans="10:10" ht="14.25" x14ac:dyDescent="0.2">
      <c r="J16195" s="2"/>
    </row>
    <row r="16196" spans="10:10" ht="14.25" x14ac:dyDescent="0.2">
      <c r="J16196" s="2"/>
    </row>
    <row r="16197" spans="10:10" ht="14.25" x14ac:dyDescent="0.2">
      <c r="J16197" s="2"/>
    </row>
    <row r="16198" spans="10:10" ht="14.25" x14ac:dyDescent="0.2">
      <c r="J16198" s="2"/>
    </row>
    <row r="16199" spans="10:10" ht="14.25" x14ac:dyDescent="0.2">
      <c r="J16199" s="2"/>
    </row>
    <row r="16200" spans="10:10" ht="14.25" x14ac:dyDescent="0.2">
      <c r="J16200" s="2"/>
    </row>
    <row r="16201" spans="10:10" ht="14.25" x14ac:dyDescent="0.2">
      <c r="J16201" s="2"/>
    </row>
    <row r="16202" spans="10:10" ht="14.25" x14ac:dyDescent="0.2">
      <c r="J16202" s="2"/>
    </row>
    <row r="16203" spans="10:10" ht="14.25" x14ac:dyDescent="0.2">
      <c r="J16203" s="2"/>
    </row>
    <row r="16204" spans="10:10" ht="14.25" x14ac:dyDescent="0.2">
      <c r="J16204" s="2"/>
    </row>
    <row r="16205" spans="10:10" ht="14.25" x14ac:dyDescent="0.2">
      <c r="J16205" s="2"/>
    </row>
    <row r="16206" spans="10:10" ht="14.25" x14ac:dyDescent="0.2">
      <c r="J16206" s="2"/>
    </row>
    <row r="16207" spans="10:10" ht="14.25" x14ac:dyDescent="0.2">
      <c r="J16207" s="2"/>
    </row>
    <row r="16208" spans="10:10" ht="14.25" x14ac:dyDescent="0.2">
      <c r="J16208" s="2"/>
    </row>
    <row r="16209" spans="10:10" ht="14.25" x14ac:dyDescent="0.2">
      <c r="J16209" s="2"/>
    </row>
    <row r="16210" spans="10:10" ht="14.25" x14ac:dyDescent="0.2">
      <c r="J16210" s="2"/>
    </row>
    <row r="16211" spans="10:10" ht="14.25" x14ac:dyDescent="0.2">
      <c r="J16211" s="2"/>
    </row>
    <row r="16212" spans="10:10" ht="14.25" x14ac:dyDescent="0.2">
      <c r="J16212" s="2"/>
    </row>
    <row r="16213" spans="10:10" ht="14.25" x14ac:dyDescent="0.2">
      <c r="J16213" s="2"/>
    </row>
    <row r="16214" spans="10:10" ht="14.25" x14ac:dyDescent="0.2">
      <c r="J16214" s="2"/>
    </row>
    <row r="16215" spans="10:10" ht="14.25" x14ac:dyDescent="0.2">
      <c r="J16215" s="2"/>
    </row>
    <row r="16216" spans="10:10" ht="14.25" x14ac:dyDescent="0.2">
      <c r="J16216" s="2"/>
    </row>
    <row r="16217" spans="10:10" ht="14.25" x14ac:dyDescent="0.2">
      <c r="J16217" s="2"/>
    </row>
    <row r="16218" spans="10:10" ht="14.25" x14ac:dyDescent="0.2">
      <c r="J16218" s="2"/>
    </row>
    <row r="16219" spans="10:10" ht="14.25" x14ac:dyDescent="0.2">
      <c r="J16219" s="2"/>
    </row>
    <row r="16220" spans="10:10" ht="14.25" x14ac:dyDescent="0.2">
      <c r="J16220" s="2"/>
    </row>
    <row r="16221" spans="10:10" ht="14.25" x14ac:dyDescent="0.2">
      <c r="J16221" s="2"/>
    </row>
    <row r="16222" spans="10:10" ht="14.25" x14ac:dyDescent="0.2">
      <c r="J16222" s="2"/>
    </row>
    <row r="16223" spans="10:10" ht="14.25" x14ac:dyDescent="0.2">
      <c r="J16223" s="2"/>
    </row>
    <row r="16224" spans="10:10" ht="14.25" x14ac:dyDescent="0.2">
      <c r="J16224" s="2"/>
    </row>
    <row r="16225" spans="10:10" ht="14.25" x14ac:dyDescent="0.2">
      <c r="J16225" s="2"/>
    </row>
    <row r="16226" spans="10:10" ht="14.25" x14ac:dyDescent="0.2">
      <c r="J16226" s="2"/>
    </row>
    <row r="16227" spans="10:10" ht="14.25" x14ac:dyDescent="0.2">
      <c r="J16227" s="2"/>
    </row>
    <row r="16228" spans="10:10" ht="14.25" x14ac:dyDescent="0.2">
      <c r="J16228" s="2"/>
    </row>
    <row r="16229" spans="10:10" ht="14.25" x14ac:dyDescent="0.2">
      <c r="J16229" s="2"/>
    </row>
    <row r="16230" spans="10:10" ht="14.25" x14ac:dyDescent="0.2">
      <c r="J16230" s="2"/>
    </row>
    <row r="16231" spans="10:10" ht="14.25" x14ac:dyDescent="0.2">
      <c r="J16231" s="2"/>
    </row>
    <row r="16232" spans="10:10" ht="14.25" x14ac:dyDescent="0.2">
      <c r="J16232" s="2"/>
    </row>
    <row r="16233" spans="10:10" ht="14.25" x14ac:dyDescent="0.2">
      <c r="J16233" s="2"/>
    </row>
    <row r="16234" spans="10:10" ht="14.25" x14ac:dyDescent="0.2">
      <c r="J16234" s="2"/>
    </row>
    <row r="16235" spans="10:10" ht="14.25" x14ac:dyDescent="0.2">
      <c r="J16235" s="2"/>
    </row>
    <row r="16236" spans="10:10" ht="14.25" x14ac:dyDescent="0.2">
      <c r="J16236" s="2"/>
    </row>
    <row r="16237" spans="10:10" ht="14.25" x14ac:dyDescent="0.2">
      <c r="J16237" s="2"/>
    </row>
    <row r="16238" spans="10:10" ht="14.25" x14ac:dyDescent="0.2">
      <c r="J16238" s="2"/>
    </row>
    <row r="16239" spans="10:10" ht="14.25" x14ac:dyDescent="0.2">
      <c r="J16239" s="2"/>
    </row>
    <row r="16240" spans="10:10" ht="14.25" x14ac:dyDescent="0.2">
      <c r="J16240" s="2"/>
    </row>
    <row r="16241" spans="10:10" ht="14.25" x14ac:dyDescent="0.2">
      <c r="J16241" s="2"/>
    </row>
    <row r="16242" spans="10:10" ht="14.25" x14ac:dyDescent="0.2">
      <c r="J16242" s="2"/>
    </row>
    <row r="16243" spans="10:10" ht="14.25" x14ac:dyDescent="0.2">
      <c r="J16243" s="2"/>
    </row>
    <row r="16244" spans="10:10" ht="14.25" x14ac:dyDescent="0.2">
      <c r="J16244" s="2"/>
    </row>
    <row r="16245" spans="10:10" ht="14.25" x14ac:dyDescent="0.2">
      <c r="J16245" s="2"/>
    </row>
    <row r="16246" spans="10:10" ht="14.25" x14ac:dyDescent="0.2">
      <c r="J16246" s="2"/>
    </row>
    <row r="16247" spans="10:10" ht="14.25" x14ac:dyDescent="0.2">
      <c r="J16247" s="2"/>
    </row>
    <row r="16248" spans="10:10" ht="14.25" x14ac:dyDescent="0.2">
      <c r="J16248" s="2"/>
    </row>
    <row r="16249" spans="10:10" ht="14.25" x14ac:dyDescent="0.2">
      <c r="J16249" s="2"/>
    </row>
    <row r="16250" spans="10:10" ht="14.25" x14ac:dyDescent="0.2">
      <c r="J16250" s="2"/>
    </row>
    <row r="16251" spans="10:10" ht="14.25" x14ac:dyDescent="0.2">
      <c r="J16251" s="2"/>
    </row>
    <row r="16252" spans="10:10" ht="14.25" x14ac:dyDescent="0.2">
      <c r="J16252" s="2"/>
    </row>
    <row r="16253" spans="10:10" ht="14.25" x14ac:dyDescent="0.2">
      <c r="J16253" s="2"/>
    </row>
    <row r="16254" spans="10:10" ht="14.25" x14ac:dyDescent="0.2">
      <c r="J16254" s="2"/>
    </row>
    <row r="16255" spans="10:10" ht="14.25" x14ac:dyDescent="0.2">
      <c r="J16255" s="2"/>
    </row>
    <row r="16256" spans="10:10" ht="14.25" x14ac:dyDescent="0.2">
      <c r="J16256" s="2"/>
    </row>
    <row r="16257" spans="10:10" ht="14.25" x14ac:dyDescent="0.2">
      <c r="J16257" s="2"/>
    </row>
    <row r="16258" spans="10:10" ht="14.25" x14ac:dyDescent="0.2">
      <c r="J16258" s="2"/>
    </row>
    <row r="16259" spans="10:10" ht="14.25" x14ac:dyDescent="0.2">
      <c r="J16259" s="2"/>
    </row>
    <row r="16260" spans="10:10" ht="14.25" x14ac:dyDescent="0.2">
      <c r="J16260" s="2"/>
    </row>
    <row r="16261" spans="10:10" ht="14.25" x14ac:dyDescent="0.2">
      <c r="J16261" s="2"/>
    </row>
    <row r="16262" spans="10:10" ht="14.25" x14ac:dyDescent="0.2">
      <c r="J16262" s="2"/>
    </row>
    <row r="16263" spans="10:10" ht="14.25" x14ac:dyDescent="0.2">
      <c r="J16263" s="2"/>
    </row>
    <row r="16264" spans="10:10" ht="14.25" x14ac:dyDescent="0.2">
      <c r="J16264" s="2"/>
    </row>
    <row r="16265" spans="10:10" ht="14.25" x14ac:dyDescent="0.2">
      <c r="J16265" s="2"/>
    </row>
    <row r="16266" spans="10:10" ht="14.25" x14ac:dyDescent="0.2">
      <c r="J16266" s="2"/>
    </row>
    <row r="16267" spans="10:10" ht="14.25" x14ac:dyDescent="0.2">
      <c r="J16267" s="2"/>
    </row>
    <row r="16268" spans="10:10" ht="14.25" x14ac:dyDescent="0.2">
      <c r="J16268" s="2"/>
    </row>
    <row r="16269" spans="10:10" ht="14.25" x14ac:dyDescent="0.2">
      <c r="J16269" s="2"/>
    </row>
    <row r="16270" spans="10:10" ht="14.25" x14ac:dyDescent="0.2">
      <c r="J16270" s="2"/>
    </row>
    <row r="16271" spans="10:10" ht="14.25" x14ac:dyDescent="0.2">
      <c r="J16271" s="2"/>
    </row>
    <row r="16272" spans="10:10" ht="14.25" x14ac:dyDescent="0.2">
      <c r="J16272" s="2"/>
    </row>
    <row r="16273" spans="10:10" ht="14.25" x14ac:dyDescent="0.2">
      <c r="J16273" s="2"/>
    </row>
    <row r="16274" spans="10:10" ht="14.25" x14ac:dyDescent="0.2">
      <c r="J16274" s="2"/>
    </row>
    <row r="16275" spans="10:10" ht="14.25" x14ac:dyDescent="0.2">
      <c r="J16275" s="2"/>
    </row>
    <row r="16276" spans="10:10" ht="14.25" x14ac:dyDescent="0.2">
      <c r="J16276" s="2"/>
    </row>
    <row r="16277" spans="10:10" ht="14.25" x14ac:dyDescent="0.2">
      <c r="J16277" s="2"/>
    </row>
    <row r="16278" spans="10:10" ht="14.25" x14ac:dyDescent="0.2">
      <c r="J16278" s="2"/>
    </row>
    <row r="16279" spans="10:10" ht="14.25" x14ac:dyDescent="0.2">
      <c r="J16279" s="2"/>
    </row>
    <row r="16280" spans="10:10" ht="14.25" x14ac:dyDescent="0.2">
      <c r="J16280" s="2"/>
    </row>
    <row r="16281" spans="10:10" ht="14.25" x14ac:dyDescent="0.2">
      <c r="J16281" s="2"/>
    </row>
    <row r="16282" spans="10:10" ht="14.25" x14ac:dyDescent="0.2">
      <c r="J16282" s="2"/>
    </row>
    <row r="16283" spans="10:10" ht="14.25" x14ac:dyDescent="0.2">
      <c r="J16283" s="2"/>
    </row>
    <row r="16284" spans="10:10" ht="14.25" x14ac:dyDescent="0.2">
      <c r="J16284" s="2"/>
    </row>
    <row r="16285" spans="10:10" ht="14.25" x14ac:dyDescent="0.2">
      <c r="J16285" s="2"/>
    </row>
    <row r="16286" spans="10:10" ht="14.25" x14ac:dyDescent="0.2">
      <c r="J16286" s="2"/>
    </row>
    <row r="16287" spans="10:10" ht="14.25" x14ac:dyDescent="0.2">
      <c r="J16287" s="2"/>
    </row>
    <row r="16288" spans="10:10" ht="14.25" x14ac:dyDescent="0.2">
      <c r="J16288" s="2"/>
    </row>
    <row r="16289" spans="10:10" ht="14.25" x14ac:dyDescent="0.2">
      <c r="J16289" s="2"/>
    </row>
    <row r="16290" spans="10:10" ht="14.25" x14ac:dyDescent="0.2">
      <c r="J16290" s="2"/>
    </row>
    <row r="16291" spans="10:10" ht="14.25" x14ac:dyDescent="0.2">
      <c r="J16291" s="2"/>
    </row>
    <row r="16292" spans="10:10" ht="14.25" x14ac:dyDescent="0.2">
      <c r="J16292" s="2"/>
    </row>
    <row r="16293" spans="10:10" ht="14.25" x14ac:dyDescent="0.2">
      <c r="J16293" s="2"/>
    </row>
    <row r="16294" spans="10:10" ht="14.25" x14ac:dyDescent="0.2">
      <c r="J16294" s="2"/>
    </row>
    <row r="16295" spans="10:10" ht="14.25" x14ac:dyDescent="0.2">
      <c r="J16295" s="2"/>
    </row>
    <row r="16296" spans="10:10" ht="14.25" x14ac:dyDescent="0.2">
      <c r="J16296" s="2"/>
    </row>
    <row r="16297" spans="10:10" ht="14.25" x14ac:dyDescent="0.2">
      <c r="J16297" s="2"/>
    </row>
    <row r="16298" spans="10:10" ht="14.25" x14ac:dyDescent="0.2">
      <c r="J16298" s="2"/>
    </row>
    <row r="16299" spans="10:10" ht="14.25" x14ac:dyDescent="0.2">
      <c r="J16299" s="2"/>
    </row>
    <row r="16300" spans="10:10" ht="14.25" x14ac:dyDescent="0.2">
      <c r="J16300" s="2"/>
    </row>
    <row r="16301" spans="10:10" ht="14.25" x14ac:dyDescent="0.2">
      <c r="J16301" s="2"/>
    </row>
    <row r="16302" spans="10:10" ht="14.25" x14ac:dyDescent="0.2">
      <c r="J16302" s="2"/>
    </row>
    <row r="16303" spans="10:10" ht="14.25" x14ac:dyDescent="0.2">
      <c r="J16303" s="2"/>
    </row>
    <row r="16304" spans="10:10" ht="14.25" x14ac:dyDescent="0.2">
      <c r="J16304" s="2"/>
    </row>
    <row r="16305" spans="10:10" ht="14.25" x14ac:dyDescent="0.2">
      <c r="J16305" s="2"/>
    </row>
    <row r="16306" spans="10:10" ht="14.25" x14ac:dyDescent="0.2">
      <c r="J16306" s="2"/>
    </row>
    <row r="16307" spans="10:10" ht="14.25" x14ac:dyDescent="0.2">
      <c r="J16307" s="2"/>
    </row>
    <row r="16308" spans="10:10" ht="14.25" x14ac:dyDescent="0.2">
      <c r="J16308" s="2"/>
    </row>
    <row r="16309" spans="10:10" ht="14.25" x14ac:dyDescent="0.2">
      <c r="J16309" s="2"/>
    </row>
    <row r="16310" spans="10:10" ht="14.25" x14ac:dyDescent="0.2">
      <c r="J16310" s="2"/>
    </row>
    <row r="16311" spans="10:10" ht="14.25" x14ac:dyDescent="0.2">
      <c r="J16311" s="2"/>
    </row>
    <row r="16312" spans="10:10" ht="14.25" x14ac:dyDescent="0.2">
      <c r="J16312" s="2"/>
    </row>
    <row r="16313" spans="10:10" ht="14.25" x14ac:dyDescent="0.2">
      <c r="J16313" s="2"/>
    </row>
    <row r="16314" spans="10:10" ht="14.25" x14ac:dyDescent="0.2">
      <c r="J16314" s="2"/>
    </row>
    <row r="16315" spans="10:10" ht="14.25" x14ac:dyDescent="0.2">
      <c r="J16315" s="2"/>
    </row>
    <row r="16316" spans="10:10" ht="14.25" x14ac:dyDescent="0.2">
      <c r="J16316" s="2"/>
    </row>
    <row r="16317" spans="10:10" ht="14.25" x14ac:dyDescent="0.2">
      <c r="J16317" s="2"/>
    </row>
    <row r="16318" spans="10:10" ht="14.25" x14ac:dyDescent="0.2">
      <c r="J16318" s="2"/>
    </row>
    <row r="16319" spans="10:10" ht="14.25" x14ac:dyDescent="0.2">
      <c r="J16319" s="2"/>
    </row>
    <row r="16320" spans="10:10" ht="14.25" x14ac:dyDescent="0.2">
      <c r="J16320" s="2"/>
    </row>
    <row r="16321" spans="10:10" ht="14.25" x14ac:dyDescent="0.2">
      <c r="J16321" s="2"/>
    </row>
    <row r="16322" spans="10:10" ht="14.25" x14ac:dyDescent="0.2">
      <c r="J16322" s="2"/>
    </row>
    <row r="16323" spans="10:10" ht="14.25" x14ac:dyDescent="0.2">
      <c r="J16323" s="2"/>
    </row>
    <row r="16324" spans="10:10" ht="14.25" x14ac:dyDescent="0.2">
      <c r="J16324" s="2"/>
    </row>
    <row r="16325" spans="10:10" ht="14.25" x14ac:dyDescent="0.2">
      <c r="J16325" s="2"/>
    </row>
    <row r="16326" spans="10:10" ht="14.25" x14ac:dyDescent="0.2">
      <c r="J16326" s="2"/>
    </row>
    <row r="16327" spans="10:10" ht="14.25" x14ac:dyDescent="0.2">
      <c r="J16327" s="2"/>
    </row>
    <row r="16328" spans="10:10" ht="14.25" x14ac:dyDescent="0.2">
      <c r="J16328" s="2"/>
    </row>
    <row r="16329" spans="10:10" ht="14.25" x14ac:dyDescent="0.2">
      <c r="J16329" s="2"/>
    </row>
    <row r="16330" spans="10:10" ht="14.25" x14ac:dyDescent="0.2">
      <c r="J16330" s="2"/>
    </row>
    <row r="16331" spans="10:10" ht="14.25" x14ac:dyDescent="0.2">
      <c r="J16331" s="2"/>
    </row>
    <row r="16332" spans="10:10" ht="14.25" x14ac:dyDescent="0.2">
      <c r="J16332" s="2"/>
    </row>
    <row r="16333" spans="10:10" ht="14.25" x14ac:dyDescent="0.2">
      <c r="J16333" s="2"/>
    </row>
    <row r="16334" spans="10:10" ht="14.25" x14ac:dyDescent="0.2">
      <c r="J16334" s="2"/>
    </row>
    <row r="16335" spans="10:10" ht="14.25" x14ac:dyDescent="0.2">
      <c r="J16335" s="2"/>
    </row>
    <row r="16336" spans="10:10" ht="14.25" x14ac:dyDescent="0.2">
      <c r="J16336" s="2"/>
    </row>
    <row r="16337" spans="10:10" ht="14.25" x14ac:dyDescent="0.2">
      <c r="J16337" s="2"/>
    </row>
    <row r="16338" spans="10:10" ht="14.25" x14ac:dyDescent="0.2">
      <c r="J16338" s="2"/>
    </row>
    <row r="16339" spans="10:10" ht="14.25" x14ac:dyDescent="0.2">
      <c r="J16339" s="2"/>
    </row>
    <row r="16340" spans="10:10" ht="14.25" x14ac:dyDescent="0.2">
      <c r="J16340" s="2"/>
    </row>
    <row r="16341" spans="10:10" ht="14.25" x14ac:dyDescent="0.2">
      <c r="J16341" s="2"/>
    </row>
    <row r="16342" spans="10:10" ht="14.25" x14ac:dyDescent="0.2">
      <c r="J16342" s="2"/>
    </row>
    <row r="16343" spans="10:10" ht="14.25" x14ac:dyDescent="0.2">
      <c r="J16343" s="2"/>
    </row>
    <row r="16344" spans="10:10" ht="14.25" x14ac:dyDescent="0.2">
      <c r="J16344" s="2"/>
    </row>
    <row r="16345" spans="10:10" ht="14.25" x14ac:dyDescent="0.2">
      <c r="J16345" s="2"/>
    </row>
    <row r="16346" spans="10:10" ht="14.25" x14ac:dyDescent="0.2">
      <c r="J16346" s="2"/>
    </row>
    <row r="16347" spans="10:10" ht="14.25" x14ac:dyDescent="0.2">
      <c r="J16347" s="2"/>
    </row>
    <row r="16348" spans="10:10" ht="14.25" x14ac:dyDescent="0.2">
      <c r="J16348" s="2"/>
    </row>
    <row r="16349" spans="10:10" ht="14.25" x14ac:dyDescent="0.2">
      <c r="J16349" s="2"/>
    </row>
    <row r="16350" spans="10:10" ht="14.25" x14ac:dyDescent="0.2">
      <c r="J16350" s="2"/>
    </row>
    <row r="16351" spans="10:10" ht="14.25" x14ac:dyDescent="0.2">
      <c r="J16351" s="2"/>
    </row>
    <row r="16352" spans="10:10" ht="14.25" x14ac:dyDescent="0.2">
      <c r="J16352" s="2"/>
    </row>
    <row r="16353" spans="10:10" ht="14.25" x14ac:dyDescent="0.2">
      <c r="J16353" s="2"/>
    </row>
    <row r="16354" spans="10:10" ht="14.25" x14ac:dyDescent="0.2">
      <c r="J16354" s="2"/>
    </row>
    <row r="16355" spans="10:10" ht="14.25" x14ac:dyDescent="0.2">
      <c r="J16355" s="2"/>
    </row>
    <row r="16356" spans="10:10" ht="14.25" x14ac:dyDescent="0.2">
      <c r="J16356" s="2"/>
    </row>
    <row r="16357" spans="10:10" ht="14.25" x14ac:dyDescent="0.2">
      <c r="J16357" s="2"/>
    </row>
    <row r="16358" spans="10:10" ht="14.25" x14ac:dyDescent="0.2">
      <c r="J16358" s="2"/>
    </row>
    <row r="16359" spans="10:10" ht="14.25" x14ac:dyDescent="0.2">
      <c r="J16359" s="2"/>
    </row>
    <row r="16360" spans="10:10" ht="14.25" x14ac:dyDescent="0.2">
      <c r="J16360" s="2"/>
    </row>
    <row r="16361" spans="10:10" ht="14.25" x14ac:dyDescent="0.2">
      <c r="J16361" s="2"/>
    </row>
    <row r="16362" spans="10:10" ht="14.25" x14ac:dyDescent="0.2">
      <c r="J16362" s="2"/>
    </row>
    <row r="16363" spans="10:10" ht="14.25" x14ac:dyDescent="0.2">
      <c r="J16363" s="2"/>
    </row>
    <row r="16364" spans="10:10" ht="14.25" x14ac:dyDescent="0.2">
      <c r="J16364" s="2"/>
    </row>
    <row r="16365" spans="10:10" ht="14.25" x14ac:dyDescent="0.2">
      <c r="J16365" s="2"/>
    </row>
    <row r="16366" spans="10:10" ht="14.25" x14ac:dyDescent="0.2">
      <c r="J16366" s="2"/>
    </row>
    <row r="16367" spans="10:10" ht="14.25" x14ac:dyDescent="0.2">
      <c r="J16367" s="2"/>
    </row>
    <row r="16368" spans="10:10" ht="14.25" x14ac:dyDescent="0.2">
      <c r="J16368" s="2"/>
    </row>
    <row r="16369" spans="10:10" ht="14.25" x14ac:dyDescent="0.2">
      <c r="J16369" s="2"/>
    </row>
    <row r="16370" spans="10:10" ht="14.25" x14ac:dyDescent="0.2">
      <c r="J16370" s="2"/>
    </row>
    <row r="16371" spans="10:10" ht="14.25" x14ac:dyDescent="0.2">
      <c r="J16371" s="2"/>
    </row>
    <row r="16372" spans="10:10" ht="14.25" x14ac:dyDescent="0.2">
      <c r="J16372" s="2"/>
    </row>
    <row r="16373" spans="10:10" ht="14.25" x14ac:dyDescent="0.2">
      <c r="J16373" s="2"/>
    </row>
    <row r="16374" spans="10:10" ht="14.25" x14ac:dyDescent="0.2">
      <c r="J16374" s="2"/>
    </row>
    <row r="16375" spans="10:10" ht="14.25" x14ac:dyDescent="0.2">
      <c r="J16375" s="2"/>
    </row>
    <row r="16376" spans="10:10" ht="14.25" x14ac:dyDescent="0.2">
      <c r="J16376" s="2"/>
    </row>
    <row r="16377" spans="10:10" ht="14.25" x14ac:dyDescent="0.2">
      <c r="J16377" s="2"/>
    </row>
    <row r="16378" spans="10:10" ht="14.25" x14ac:dyDescent="0.2">
      <c r="J16378" s="2"/>
    </row>
    <row r="16379" spans="10:10" ht="14.25" x14ac:dyDescent="0.2">
      <c r="J16379" s="2"/>
    </row>
    <row r="16380" spans="10:10" ht="14.25" x14ac:dyDescent="0.2">
      <c r="J16380" s="2"/>
    </row>
    <row r="16381" spans="10:10" ht="14.25" x14ac:dyDescent="0.2">
      <c r="J16381" s="2"/>
    </row>
    <row r="16382" spans="10:10" ht="14.25" x14ac:dyDescent="0.2">
      <c r="J16382" s="2"/>
    </row>
    <row r="16383" spans="10:10" ht="14.25" x14ac:dyDescent="0.2">
      <c r="J16383" s="2"/>
    </row>
    <row r="16384" spans="10:10" ht="14.25" x14ac:dyDescent="0.2">
      <c r="J16384" s="2"/>
    </row>
    <row r="16385" spans="10:10" ht="14.25" x14ac:dyDescent="0.2">
      <c r="J16385" s="2"/>
    </row>
    <row r="16386" spans="10:10" ht="14.25" x14ac:dyDescent="0.2">
      <c r="J16386" s="2"/>
    </row>
    <row r="16387" spans="10:10" ht="14.25" x14ac:dyDescent="0.2">
      <c r="J16387" s="2"/>
    </row>
    <row r="16388" spans="10:10" ht="14.25" x14ac:dyDescent="0.2">
      <c r="J16388" s="2"/>
    </row>
    <row r="16389" spans="10:10" ht="14.25" x14ac:dyDescent="0.2">
      <c r="J16389" s="2"/>
    </row>
    <row r="16390" spans="10:10" ht="14.25" x14ac:dyDescent="0.2">
      <c r="J16390" s="2"/>
    </row>
    <row r="16391" spans="10:10" ht="14.25" x14ac:dyDescent="0.2">
      <c r="J16391" s="2"/>
    </row>
    <row r="16392" spans="10:10" ht="14.25" x14ac:dyDescent="0.2">
      <c r="J16392" s="2"/>
    </row>
    <row r="16393" spans="10:10" ht="14.25" x14ac:dyDescent="0.2">
      <c r="J16393" s="2"/>
    </row>
    <row r="16394" spans="10:10" ht="14.25" x14ac:dyDescent="0.2">
      <c r="J16394" s="2"/>
    </row>
    <row r="16395" spans="10:10" ht="14.25" x14ac:dyDescent="0.2">
      <c r="J16395" s="2"/>
    </row>
    <row r="16396" spans="10:10" ht="14.25" x14ac:dyDescent="0.2">
      <c r="J16396" s="2"/>
    </row>
    <row r="16397" spans="10:10" ht="14.25" x14ac:dyDescent="0.2">
      <c r="J16397" s="2"/>
    </row>
    <row r="16398" spans="10:10" ht="14.25" x14ac:dyDescent="0.2">
      <c r="J16398" s="2"/>
    </row>
    <row r="16399" spans="10:10" ht="14.25" x14ac:dyDescent="0.2">
      <c r="J16399" s="2"/>
    </row>
    <row r="16400" spans="10:10" ht="14.25" x14ac:dyDescent="0.2">
      <c r="J16400" s="2"/>
    </row>
    <row r="16401" spans="10:10" ht="14.25" x14ac:dyDescent="0.2">
      <c r="J16401" s="2"/>
    </row>
    <row r="16402" spans="10:10" ht="14.25" x14ac:dyDescent="0.2">
      <c r="J16402" s="2"/>
    </row>
    <row r="16403" spans="10:10" ht="14.25" x14ac:dyDescent="0.2">
      <c r="J16403" s="2"/>
    </row>
    <row r="16404" spans="10:10" ht="14.25" x14ac:dyDescent="0.2">
      <c r="J16404" s="2"/>
    </row>
    <row r="16405" spans="10:10" ht="14.25" x14ac:dyDescent="0.2">
      <c r="J16405" s="2"/>
    </row>
    <row r="16406" spans="10:10" ht="14.25" x14ac:dyDescent="0.2">
      <c r="J16406" s="2"/>
    </row>
    <row r="16407" spans="10:10" ht="14.25" x14ac:dyDescent="0.2">
      <c r="J16407" s="2"/>
    </row>
    <row r="16408" spans="10:10" ht="14.25" x14ac:dyDescent="0.2">
      <c r="J16408" s="2"/>
    </row>
    <row r="16409" spans="10:10" ht="14.25" x14ac:dyDescent="0.2">
      <c r="J16409" s="2"/>
    </row>
    <row r="16410" spans="10:10" ht="14.25" x14ac:dyDescent="0.2">
      <c r="J16410" s="2"/>
    </row>
    <row r="16411" spans="10:10" ht="14.25" x14ac:dyDescent="0.2">
      <c r="J16411" s="2"/>
    </row>
    <row r="16412" spans="10:10" ht="14.25" x14ac:dyDescent="0.2">
      <c r="J16412" s="2"/>
    </row>
    <row r="16413" spans="10:10" ht="14.25" x14ac:dyDescent="0.2">
      <c r="J16413" s="2"/>
    </row>
    <row r="16414" spans="10:10" ht="14.25" x14ac:dyDescent="0.2">
      <c r="J16414" s="2"/>
    </row>
    <row r="16415" spans="10:10" ht="14.25" x14ac:dyDescent="0.2">
      <c r="J16415" s="2"/>
    </row>
    <row r="16416" spans="10:10" ht="14.25" x14ac:dyDescent="0.2">
      <c r="J16416" s="2"/>
    </row>
    <row r="16417" spans="10:10" ht="14.25" x14ac:dyDescent="0.2">
      <c r="J16417" s="2"/>
    </row>
    <row r="16418" spans="10:10" ht="14.25" x14ac:dyDescent="0.2">
      <c r="J16418" s="2"/>
    </row>
    <row r="16419" spans="10:10" ht="14.25" x14ac:dyDescent="0.2">
      <c r="J16419" s="2"/>
    </row>
    <row r="16420" spans="10:10" ht="14.25" x14ac:dyDescent="0.2">
      <c r="J16420" s="2"/>
    </row>
    <row r="16421" spans="10:10" ht="14.25" x14ac:dyDescent="0.2">
      <c r="J16421" s="2"/>
    </row>
    <row r="16422" spans="10:10" ht="14.25" x14ac:dyDescent="0.2">
      <c r="J16422" s="2"/>
    </row>
    <row r="16423" spans="10:10" ht="14.25" x14ac:dyDescent="0.2">
      <c r="J16423" s="2"/>
    </row>
    <row r="16424" spans="10:10" ht="14.25" x14ac:dyDescent="0.2">
      <c r="J16424" s="2"/>
    </row>
    <row r="16425" spans="10:10" ht="14.25" x14ac:dyDescent="0.2">
      <c r="J16425" s="2"/>
    </row>
    <row r="16426" spans="10:10" ht="14.25" x14ac:dyDescent="0.2">
      <c r="J16426" s="2"/>
    </row>
    <row r="16427" spans="10:10" ht="14.25" x14ac:dyDescent="0.2">
      <c r="J16427" s="2"/>
    </row>
    <row r="16428" spans="10:10" ht="14.25" x14ac:dyDescent="0.2">
      <c r="J16428" s="2"/>
    </row>
    <row r="16429" spans="10:10" ht="14.25" x14ac:dyDescent="0.2">
      <c r="J16429" s="2"/>
    </row>
    <row r="16430" spans="10:10" ht="14.25" x14ac:dyDescent="0.2">
      <c r="J16430" s="2"/>
    </row>
    <row r="16431" spans="10:10" ht="14.25" x14ac:dyDescent="0.2">
      <c r="J16431" s="2"/>
    </row>
    <row r="16432" spans="10:10" ht="14.25" x14ac:dyDescent="0.2">
      <c r="J16432" s="2"/>
    </row>
    <row r="16433" spans="10:10" ht="14.25" x14ac:dyDescent="0.2">
      <c r="J16433" s="2"/>
    </row>
    <row r="16434" spans="10:10" ht="14.25" x14ac:dyDescent="0.2">
      <c r="J16434" s="2"/>
    </row>
    <row r="16435" spans="10:10" ht="14.25" x14ac:dyDescent="0.2">
      <c r="J16435" s="2"/>
    </row>
    <row r="16436" spans="10:10" ht="14.25" x14ac:dyDescent="0.2">
      <c r="J16436" s="2"/>
    </row>
    <row r="16437" spans="10:10" ht="14.25" x14ac:dyDescent="0.2">
      <c r="J16437" s="2"/>
    </row>
    <row r="16438" spans="10:10" ht="14.25" x14ac:dyDescent="0.2">
      <c r="J16438" s="2"/>
    </row>
    <row r="16439" spans="10:10" ht="14.25" x14ac:dyDescent="0.2">
      <c r="J16439" s="2"/>
    </row>
    <row r="16440" spans="10:10" ht="14.25" x14ac:dyDescent="0.2">
      <c r="J16440" s="2"/>
    </row>
    <row r="16441" spans="10:10" ht="14.25" x14ac:dyDescent="0.2">
      <c r="J16441" s="2"/>
    </row>
    <row r="16442" spans="10:10" ht="14.25" x14ac:dyDescent="0.2">
      <c r="J16442" s="2"/>
    </row>
    <row r="16443" spans="10:10" ht="14.25" x14ac:dyDescent="0.2">
      <c r="J16443" s="2"/>
    </row>
    <row r="16444" spans="10:10" ht="14.25" x14ac:dyDescent="0.2">
      <c r="J16444" s="2"/>
    </row>
    <row r="16445" spans="10:10" ht="14.25" x14ac:dyDescent="0.2">
      <c r="J16445" s="2"/>
    </row>
    <row r="16446" spans="10:10" ht="14.25" x14ac:dyDescent="0.2">
      <c r="J16446" s="2"/>
    </row>
    <row r="16447" spans="10:10" ht="14.25" x14ac:dyDescent="0.2">
      <c r="J16447" s="2"/>
    </row>
    <row r="16448" spans="10:10" ht="14.25" x14ac:dyDescent="0.2">
      <c r="J16448" s="2"/>
    </row>
    <row r="16449" spans="10:10" ht="14.25" x14ac:dyDescent="0.2">
      <c r="J16449" s="2"/>
    </row>
    <row r="16450" spans="10:10" ht="14.25" x14ac:dyDescent="0.2">
      <c r="J16450" s="2"/>
    </row>
    <row r="16451" spans="10:10" ht="14.25" x14ac:dyDescent="0.2">
      <c r="J16451" s="2"/>
    </row>
    <row r="16452" spans="10:10" ht="14.25" x14ac:dyDescent="0.2">
      <c r="J16452" s="2"/>
    </row>
    <row r="16453" spans="10:10" ht="14.25" x14ac:dyDescent="0.2">
      <c r="J16453" s="2"/>
    </row>
    <row r="16454" spans="10:10" ht="14.25" x14ac:dyDescent="0.2">
      <c r="J16454" s="2"/>
    </row>
    <row r="16455" spans="10:10" ht="14.25" x14ac:dyDescent="0.2">
      <c r="J16455" s="2"/>
    </row>
    <row r="16456" spans="10:10" ht="14.25" x14ac:dyDescent="0.2">
      <c r="J16456" s="2"/>
    </row>
    <row r="16457" spans="10:10" ht="14.25" x14ac:dyDescent="0.2">
      <c r="J16457" s="2"/>
    </row>
    <row r="16458" spans="10:10" ht="14.25" x14ac:dyDescent="0.2">
      <c r="J16458" s="2"/>
    </row>
    <row r="16459" spans="10:10" ht="14.25" x14ac:dyDescent="0.2">
      <c r="J16459" s="2"/>
    </row>
    <row r="16460" spans="10:10" ht="14.25" x14ac:dyDescent="0.2">
      <c r="J16460" s="2"/>
    </row>
    <row r="16461" spans="10:10" ht="14.25" x14ac:dyDescent="0.2">
      <c r="J16461" s="2"/>
    </row>
    <row r="16462" spans="10:10" ht="14.25" x14ac:dyDescent="0.2">
      <c r="J16462" s="2"/>
    </row>
    <row r="16463" spans="10:10" ht="14.25" x14ac:dyDescent="0.2">
      <c r="J16463" s="2"/>
    </row>
    <row r="16464" spans="10:10" ht="14.25" x14ac:dyDescent="0.2">
      <c r="J16464" s="2"/>
    </row>
    <row r="16465" spans="10:10" ht="14.25" x14ac:dyDescent="0.2">
      <c r="J16465" s="2"/>
    </row>
    <row r="16466" spans="10:10" ht="14.25" x14ac:dyDescent="0.2">
      <c r="J16466" s="2"/>
    </row>
    <row r="16467" spans="10:10" ht="14.25" x14ac:dyDescent="0.2">
      <c r="J16467" s="2"/>
    </row>
    <row r="16468" spans="10:10" ht="14.25" x14ac:dyDescent="0.2">
      <c r="J16468" s="2"/>
    </row>
    <row r="16469" spans="10:10" ht="14.25" x14ac:dyDescent="0.2">
      <c r="J16469" s="2"/>
    </row>
    <row r="16470" spans="10:10" ht="14.25" x14ac:dyDescent="0.2">
      <c r="J16470" s="2"/>
    </row>
    <row r="16471" spans="10:10" ht="14.25" x14ac:dyDescent="0.2">
      <c r="J16471" s="2"/>
    </row>
    <row r="16472" spans="10:10" ht="14.25" x14ac:dyDescent="0.2">
      <c r="J16472" s="2"/>
    </row>
    <row r="16473" spans="10:10" ht="14.25" x14ac:dyDescent="0.2">
      <c r="J16473" s="2"/>
    </row>
    <row r="16474" spans="10:10" ht="14.25" x14ac:dyDescent="0.2">
      <c r="J16474" s="2"/>
    </row>
    <row r="16475" spans="10:10" ht="14.25" x14ac:dyDescent="0.2">
      <c r="J16475" s="2"/>
    </row>
    <row r="16476" spans="10:10" ht="14.25" x14ac:dyDescent="0.2">
      <c r="J16476" s="2"/>
    </row>
    <row r="16477" spans="10:10" ht="14.25" x14ac:dyDescent="0.2">
      <c r="J16477" s="2"/>
    </row>
    <row r="16478" spans="10:10" ht="14.25" x14ac:dyDescent="0.2">
      <c r="J16478" s="2"/>
    </row>
    <row r="16479" spans="10:10" ht="14.25" x14ac:dyDescent="0.2">
      <c r="J16479" s="2"/>
    </row>
    <row r="16480" spans="10:10" ht="14.25" x14ac:dyDescent="0.2">
      <c r="J16480" s="2"/>
    </row>
    <row r="16481" spans="10:10" ht="14.25" x14ac:dyDescent="0.2">
      <c r="J16481" s="2"/>
    </row>
    <row r="16482" spans="10:10" ht="14.25" x14ac:dyDescent="0.2">
      <c r="J16482" s="2"/>
    </row>
    <row r="16483" spans="10:10" ht="14.25" x14ac:dyDescent="0.2">
      <c r="J16483" s="2"/>
    </row>
    <row r="16484" spans="10:10" ht="14.25" x14ac:dyDescent="0.2">
      <c r="J16484" s="2"/>
    </row>
    <row r="16485" spans="10:10" ht="14.25" x14ac:dyDescent="0.2">
      <c r="J16485" s="2"/>
    </row>
    <row r="16486" spans="10:10" ht="14.25" x14ac:dyDescent="0.2">
      <c r="J16486" s="2"/>
    </row>
    <row r="16487" spans="10:10" ht="14.25" x14ac:dyDescent="0.2">
      <c r="J16487" s="2"/>
    </row>
    <row r="16488" spans="10:10" ht="14.25" x14ac:dyDescent="0.2">
      <c r="J16488" s="2"/>
    </row>
    <row r="16489" spans="10:10" ht="14.25" x14ac:dyDescent="0.2">
      <c r="J16489" s="2"/>
    </row>
    <row r="16490" spans="10:10" ht="14.25" x14ac:dyDescent="0.2">
      <c r="J16490" s="2"/>
    </row>
    <row r="16491" spans="10:10" ht="14.25" x14ac:dyDescent="0.2">
      <c r="J16491" s="2"/>
    </row>
    <row r="16492" spans="10:10" ht="14.25" x14ac:dyDescent="0.2">
      <c r="J16492" s="2"/>
    </row>
    <row r="16493" spans="10:10" ht="14.25" x14ac:dyDescent="0.2">
      <c r="J16493" s="2"/>
    </row>
    <row r="16494" spans="10:10" ht="14.25" x14ac:dyDescent="0.2">
      <c r="J16494" s="2"/>
    </row>
    <row r="16495" spans="10:10" ht="14.25" x14ac:dyDescent="0.2">
      <c r="J16495" s="2"/>
    </row>
    <row r="16496" spans="10:10" ht="14.25" x14ac:dyDescent="0.2">
      <c r="J16496" s="2"/>
    </row>
    <row r="16497" spans="10:10" ht="14.25" x14ac:dyDescent="0.2">
      <c r="J16497" s="2"/>
    </row>
    <row r="16498" spans="10:10" ht="14.25" x14ac:dyDescent="0.2">
      <c r="J16498" s="2"/>
    </row>
    <row r="16499" spans="10:10" ht="14.25" x14ac:dyDescent="0.2">
      <c r="J16499" s="2"/>
    </row>
    <row r="16500" spans="10:10" ht="14.25" x14ac:dyDescent="0.2">
      <c r="J16500" s="2"/>
    </row>
    <row r="16501" spans="10:10" ht="14.25" x14ac:dyDescent="0.2">
      <c r="J16501" s="2"/>
    </row>
    <row r="16502" spans="10:10" ht="14.25" x14ac:dyDescent="0.2">
      <c r="J16502" s="2"/>
    </row>
    <row r="16503" spans="10:10" ht="14.25" x14ac:dyDescent="0.2">
      <c r="J16503" s="2"/>
    </row>
    <row r="16504" spans="10:10" ht="14.25" x14ac:dyDescent="0.2">
      <c r="J16504" s="2"/>
    </row>
    <row r="16505" spans="10:10" ht="14.25" x14ac:dyDescent="0.2">
      <c r="J16505" s="2"/>
    </row>
    <row r="16506" spans="10:10" ht="14.25" x14ac:dyDescent="0.2">
      <c r="J16506" s="2"/>
    </row>
    <row r="16507" spans="10:10" ht="14.25" x14ac:dyDescent="0.2">
      <c r="J16507" s="2"/>
    </row>
    <row r="16508" spans="10:10" ht="14.25" x14ac:dyDescent="0.2">
      <c r="J16508" s="2"/>
    </row>
    <row r="16509" spans="10:10" ht="14.25" x14ac:dyDescent="0.2">
      <c r="J16509" s="2"/>
    </row>
    <row r="16510" spans="10:10" ht="14.25" x14ac:dyDescent="0.2">
      <c r="J16510" s="2"/>
    </row>
    <row r="16511" spans="10:10" ht="14.25" x14ac:dyDescent="0.2">
      <c r="J16511" s="2"/>
    </row>
    <row r="16512" spans="10:10" ht="14.25" x14ac:dyDescent="0.2">
      <c r="J16512" s="2"/>
    </row>
    <row r="16513" spans="10:10" ht="14.25" x14ac:dyDescent="0.2">
      <c r="J16513" s="2"/>
    </row>
    <row r="16514" spans="10:10" ht="14.25" x14ac:dyDescent="0.2">
      <c r="J16514" s="2"/>
    </row>
    <row r="16515" spans="10:10" ht="14.25" x14ac:dyDescent="0.2">
      <c r="J16515" s="2"/>
    </row>
    <row r="16516" spans="10:10" ht="14.25" x14ac:dyDescent="0.2">
      <c r="J16516" s="2"/>
    </row>
    <row r="16517" spans="10:10" ht="14.25" x14ac:dyDescent="0.2">
      <c r="J16517" s="2"/>
    </row>
    <row r="16518" spans="10:10" ht="14.25" x14ac:dyDescent="0.2">
      <c r="J16518" s="2"/>
    </row>
    <row r="16519" spans="10:10" ht="14.25" x14ac:dyDescent="0.2">
      <c r="J16519" s="2"/>
    </row>
    <row r="16520" spans="10:10" ht="14.25" x14ac:dyDescent="0.2">
      <c r="J16520" s="2"/>
    </row>
    <row r="16521" spans="10:10" ht="14.25" x14ac:dyDescent="0.2">
      <c r="J16521" s="2"/>
    </row>
    <row r="16522" spans="10:10" ht="14.25" x14ac:dyDescent="0.2">
      <c r="J16522" s="2"/>
    </row>
    <row r="16523" spans="10:10" ht="14.25" x14ac:dyDescent="0.2">
      <c r="J16523" s="2"/>
    </row>
    <row r="16524" spans="10:10" ht="14.25" x14ac:dyDescent="0.2">
      <c r="J16524" s="2"/>
    </row>
    <row r="16525" spans="10:10" ht="14.25" x14ac:dyDescent="0.2">
      <c r="J16525" s="2"/>
    </row>
    <row r="16526" spans="10:10" ht="14.25" x14ac:dyDescent="0.2">
      <c r="J16526" s="2"/>
    </row>
    <row r="16527" spans="10:10" ht="14.25" x14ac:dyDescent="0.2">
      <c r="J16527" s="2"/>
    </row>
    <row r="16528" spans="10:10" ht="14.25" x14ac:dyDescent="0.2">
      <c r="J16528" s="2"/>
    </row>
    <row r="16529" spans="10:10" ht="14.25" x14ac:dyDescent="0.2">
      <c r="J16529" s="2"/>
    </row>
    <row r="16530" spans="10:10" ht="14.25" x14ac:dyDescent="0.2">
      <c r="J16530" s="2"/>
    </row>
    <row r="16531" spans="10:10" ht="14.25" x14ac:dyDescent="0.2">
      <c r="J16531" s="2"/>
    </row>
    <row r="16532" spans="10:10" ht="14.25" x14ac:dyDescent="0.2">
      <c r="J16532" s="2"/>
    </row>
    <row r="16533" spans="10:10" ht="14.25" x14ac:dyDescent="0.2">
      <c r="J16533" s="2"/>
    </row>
    <row r="16534" spans="10:10" ht="14.25" x14ac:dyDescent="0.2">
      <c r="J16534" s="2"/>
    </row>
    <row r="16535" spans="10:10" ht="14.25" x14ac:dyDescent="0.2">
      <c r="J16535" s="2"/>
    </row>
    <row r="16536" spans="10:10" ht="14.25" x14ac:dyDescent="0.2">
      <c r="J16536" s="2"/>
    </row>
    <row r="16537" spans="10:10" ht="14.25" x14ac:dyDescent="0.2">
      <c r="J16537" s="2"/>
    </row>
    <row r="16538" spans="10:10" ht="14.25" x14ac:dyDescent="0.2">
      <c r="J16538" s="2"/>
    </row>
    <row r="16539" spans="10:10" ht="14.25" x14ac:dyDescent="0.2">
      <c r="J16539" s="2"/>
    </row>
    <row r="16540" spans="10:10" ht="14.25" x14ac:dyDescent="0.2">
      <c r="J16540" s="2"/>
    </row>
    <row r="16541" spans="10:10" ht="14.25" x14ac:dyDescent="0.2">
      <c r="J16541" s="2"/>
    </row>
    <row r="16542" spans="10:10" ht="14.25" x14ac:dyDescent="0.2">
      <c r="J16542" s="2"/>
    </row>
    <row r="16543" spans="10:10" ht="14.25" x14ac:dyDescent="0.2">
      <c r="J16543" s="2"/>
    </row>
    <row r="16544" spans="10:10" ht="14.25" x14ac:dyDescent="0.2">
      <c r="J16544" s="2"/>
    </row>
    <row r="16545" spans="10:10" ht="14.25" x14ac:dyDescent="0.2">
      <c r="J16545" s="2"/>
    </row>
    <row r="16546" spans="10:10" ht="14.25" x14ac:dyDescent="0.2">
      <c r="J16546" s="2"/>
    </row>
    <row r="16547" spans="10:10" ht="14.25" x14ac:dyDescent="0.2">
      <c r="J16547" s="2"/>
    </row>
    <row r="16548" spans="10:10" ht="14.25" x14ac:dyDescent="0.2">
      <c r="J16548" s="2"/>
    </row>
    <row r="16549" spans="10:10" ht="14.25" x14ac:dyDescent="0.2">
      <c r="J16549" s="2"/>
    </row>
    <row r="16550" spans="10:10" ht="14.25" x14ac:dyDescent="0.2">
      <c r="J16550" s="2"/>
    </row>
    <row r="16551" spans="10:10" ht="14.25" x14ac:dyDescent="0.2">
      <c r="J16551" s="2"/>
    </row>
    <row r="16552" spans="10:10" ht="14.25" x14ac:dyDescent="0.2">
      <c r="J16552" s="2"/>
    </row>
    <row r="16553" spans="10:10" ht="14.25" x14ac:dyDescent="0.2">
      <c r="J16553" s="2"/>
    </row>
    <row r="16554" spans="10:10" ht="14.25" x14ac:dyDescent="0.2">
      <c r="J16554" s="2"/>
    </row>
    <row r="16555" spans="10:10" ht="14.25" x14ac:dyDescent="0.2">
      <c r="J16555" s="2"/>
    </row>
    <row r="16556" spans="10:10" ht="14.25" x14ac:dyDescent="0.2">
      <c r="J16556" s="2"/>
    </row>
    <row r="16557" spans="10:10" ht="14.25" x14ac:dyDescent="0.2">
      <c r="J16557" s="2"/>
    </row>
    <row r="16558" spans="10:10" ht="14.25" x14ac:dyDescent="0.2">
      <c r="J16558" s="2"/>
    </row>
    <row r="16559" spans="10:10" ht="14.25" x14ac:dyDescent="0.2">
      <c r="J16559" s="2"/>
    </row>
    <row r="16560" spans="10:10" ht="14.25" x14ac:dyDescent="0.2">
      <c r="J16560" s="2"/>
    </row>
    <row r="16561" spans="10:10" ht="14.25" x14ac:dyDescent="0.2">
      <c r="J16561" s="2"/>
    </row>
    <row r="16562" spans="10:10" ht="14.25" x14ac:dyDescent="0.2">
      <c r="J16562" s="2"/>
    </row>
    <row r="16563" spans="10:10" ht="14.25" x14ac:dyDescent="0.2">
      <c r="J16563" s="2"/>
    </row>
    <row r="16564" spans="10:10" ht="14.25" x14ac:dyDescent="0.2">
      <c r="J16564" s="2"/>
    </row>
    <row r="16565" spans="10:10" ht="14.25" x14ac:dyDescent="0.2">
      <c r="J16565" s="2"/>
    </row>
    <row r="16566" spans="10:10" ht="14.25" x14ac:dyDescent="0.2">
      <c r="J16566" s="2"/>
    </row>
    <row r="16567" spans="10:10" ht="14.25" x14ac:dyDescent="0.2">
      <c r="J16567" s="2"/>
    </row>
    <row r="16568" spans="10:10" ht="14.25" x14ac:dyDescent="0.2">
      <c r="J16568" s="2"/>
    </row>
    <row r="16569" spans="10:10" ht="14.25" x14ac:dyDescent="0.2">
      <c r="J16569" s="2"/>
    </row>
    <row r="16570" spans="10:10" ht="14.25" x14ac:dyDescent="0.2">
      <c r="J16570" s="2"/>
    </row>
    <row r="16571" spans="10:10" ht="14.25" x14ac:dyDescent="0.2">
      <c r="J16571" s="2"/>
    </row>
    <row r="16572" spans="10:10" ht="14.25" x14ac:dyDescent="0.2">
      <c r="J16572" s="2"/>
    </row>
    <row r="16573" spans="10:10" ht="14.25" x14ac:dyDescent="0.2">
      <c r="J16573" s="2"/>
    </row>
    <row r="16574" spans="10:10" ht="14.25" x14ac:dyDescent="0.2">
      <c r="J16574" s="2"/>
    </row>
    <row r="16575" spans="10:10" ht="14.25" x14ac:dyDescent="0.2">
      <c r="J16575" s="2"/>
    </row>
    <row r="16576" spans="10:10" ht="14.25" x14ac:dyDescent="0.2">
      <c r="J16576" s="2"/>
    </row>
    <row r="16577" spans="10:10" ht="14.25" x14ac:dyDescent="0.2">
      <c r="J16577" s="2"/>
    </row>
    <row r="16578" spans="10:10" ht="14.25" x14ac:dyDescent="0.2">
      <c r="J16578" s="2"/>
    </row>
    <row r="16579" spans="10:10" ht="14.25" x14ac:dyDescent="0.2">
      <c r="J16579" s="2"/>
    </row>
    <row r="16580" spans="10:10" ht="14.25" x14ac:dyDescent="0.2">
      <c r="J16580" s="2"/>
    </row>
    <row r="16581" spans="10:10" ht="14.25" x14ac:dyDescent="0.2">
      <c r="J16581" s="2"/>
    </row>
    <row r="16582" spans="10:10" ht="14.25" x14ac:dyDescent="0.2">
      <c r="J16582" s="2"/>
    </row>
    <row r="16583" spans="10:10" ht="14.25" x14ac:dyDescent="0.2">
      <c r="J16583" s="2"/>
    </row>
    <row r="16584" spans="10:10" ht="14.25" x14ac:dyDescent="0.2">
      <c r="J16584" s="2"/>
    </row>
    <row r="16585" spans="10:10" ht="14.25" x14ac:dyDescent="0.2">
      <c r="J16585" s="2"/>
    </row>
    <row r="16586" spans="10:10" ht="14.25" x14ac:dyDescent="0.2">
      <c r="J16586" s="2"/>
    </row>
    <row r="16587" spans="10:10" ht="14.25" x14ac:dyDescent="0.2">
      <c r="J16587" s="2"/>
    </row>
    <row r="16588" spans="10:10" ht="14.25" x14ac:dyDescent="0.2">
      <c r="J16588" s="2"/>
    </row>
    <row r="16589" spans="10:10" ht="14.25" x14ac:dyDescent="0.2">
      <c r="J16589" s="2"/>
    </row>
    <row r="16590" spans="10:10" ht="14.25" x14ac:dyDescent="0.2">
      <c r="J16590" s="2"/>
    </row>
    <row r="16591" spans="10:10" ht="14.25" x14ac:dyDescent="0.2">
      <c r="J16591" s="2"/>
    </row>
    <row r="16592" spans="10:10" ht="14.25" x14ac:dyDescent="0.2">
      <c r="J16592" s="2"/>
    </row>
    <row r="16593" spans="10:10" ht="14.25" x14ac:dyDescent="0.2">
      <c r="J16593" s="2"/>
    </row>
    <row r="16594" spans="10:10" ht="14.25" x14ac:dyDescent="0.2">
      <c r="J16594" s="2"/>
    </row>
    <row r="16595" spans="10:10" ht="14.25" x14ac:dyDescent="0.2">
      <c r="J16595" s="2"/>
    </row>
    <row r="16596" spans="10:10" ht="14.25" x14ac:dyDescent="0.2">
      <c r="J16596" s="2"/>
    </row>
    <row r="16597" spans="10:10" ht="14.25" x14ac:dyDescent="0.2">
      <c r="J16597" s="2"/>
    </row>
    <row r="16598" spans="10:10" ht="14.25" x14ac:dyDescent="0.2">
      <c r="J16598" s="2"/>
    </row>
    <row r="16599" spans="10:10" ht="14.25" x14ac:dyDescent="0.2">
      <c r="J16599" s="2"/>
    </row>
    <row r="16600" spans="10:10" ht="14.25" x14ac:dyDescent="0.2">
      <c r="J16600" s="2"/>
    </row>
    <row r="16601" spans="10:10" ht="14.25" x14ac:dyDescent="0.2">
      <c r="J16601" s="2"/>
    </row>
    <row r="16602" spans="10:10" ht="14.25" x14ac:dyDescent="0.2">
      <c r="J16602" s="2"/>
    </row>
    <row r="16603" spans="10:10" ht="14.25" x14ac:dyDescent="0.2">
      <c r="J16603" s="2"/>
    </row>
    <row r="16604" spans="10:10" ht="14.25" x14ac:dyDescent="0.2">
      <c r="J16604" s="2"/>
    </row>
    <row r="16605" spans="10:10" ht="14.25" x14ac:dyDescent="0.2">
      <c r="J16605" s="2"/>
    </row>
    <row r="16606" spans="10:10" ht="14.25" x14ac:dyDescent="0.2">
      <c r="J16606" s="2"/>
    </row>
    <row r="16607" spans="10:10" ht="14.25" x14ac:dyDescent="0.2">
      <c r="J16607" s="2"/>
    </row>
    <row r="16608" spans="10:10" ht="14.25" x14ac:dyDescent="0.2">
      <c r="J16608" s="2"/>
    </row>
    <row r="16609" spans="10:10" ht="14.25" x14ac:dyDescent="0.2">
      <c r="J16609" s="2"/>
    </row>
    <row r="16610" spans="10:10" ht="14.25" x14ac:dyDescent="0.2">
      <c r="J16610" s="2"/>
    </row>
    <row r="16611" spans="10:10" ht="14.25" x14ac:dyDescent="0.2">
      <c r="J16611" s="2"/>
    </row>
    <row r="16612" spans="10:10" ht="14.25" x14ac:dyDescent="0.2">
      <c r="J16612" s="2"/>
    </row>
    <row r="16613" spans="10:10" ht="14.25" x14ac:dyDescent="0.2">
      <c r="J16613" s="2"/>
    </row>
    <row r="16614" spans="10:10" ht="14.25" x14ac:dyDescent="0.2">
      <c r="J16614" s="2"/>
    </row>
    <row r="16615" spans="10:10" ht="14.25" x14ac:dyDescent="0.2">
      <c r="J16615" s="2"/>
    </row>
    <row r="16616" spans="10:10" ht="14.25" x14ac:dyDescent="0.2">
      <c r="J16616" s="2"/>
    </row>
    <row r="16617" spans="10:10" ht="14.25" x14ac:dyDescent="0.2">
      <c r="J16617" s="2"/>
    </row>
    <row r="16618" spans="10:10" ht="14.25" x14ac:dyDescent="0.2">
      <c r="J16618" s="2"/>
    </row>
    <row r="16619" spans="10:10" ht="14.25" x14ac:dyDescent="0.2">
      <c r="J16619" s="2"/>
    </row>
    <row r="16620" spans="10:10" ht="14.25" x14ac:dyDescent="0.2">
      <c r="J16620" s="2"/>
    </row>
    <row r="16621" spans="10:10" ht="14.25" x14ac:dyDescent="0.2">
      <c r="J16621" s="2"/>
    </row>
    <row r="16622" spans="10:10" ht="14.25" x14ac:dyDescent="0.2">
      <c r="J16622" s="2"/>
    </row>
    <row r="16623" spans="10:10" ht="14.25" x14ac:dyDescent="0.2">
      <c r="J16623" s="2"/>
    </row>
    <row r="16624" spans="10:10" ht="14.25" x14ac:dyDescent="0.2">
      <c r="J16624" s="2"/>
    </row>
    <row r="16625" spans="10:10" ht="14.25" x14ac:dyDescent="0.2">
      <c r="J16625" s="2"/>
    </row>
    <row r="16626" spans="10:10" ht="14.25" x14ac:dyDescent="0.2">
      <c r="J16626" s="2"/>
    </row>
    <row r="16627" spans="10:10" ht="14.25" x14ac:dyDescent="0.2">
      <c r="J16627" s="2"/>
    </row>
    <row r="16628" spans="10:10" ht="14.25" x14ac:dyDescent="0.2">
      <c r="J16628" s="2"/>
    </row>
    <row r="16629" spans="10:10" ht="14.25" x14ac:dyDescent="0.2">
      <c r="J16629" s="2"/>
    </row>
    <row r="16630" spans="10:10" ht="14.25" x14ac:dyDescent="0.2">
      <c r="J16630" s="2"/>
    </row>
    <row r="16631" spans="10:10" ht="14.25" x14ac:dyDescent="0.2">
      <c r="J16631" s="2"/>
    </row>
    <row r="16632" spans="10:10" ht="14.25" x14ac:dyDescent="0.2">
      <c r="J16632" s="2"/>
    </row>
    <row r="16633" spans="10:10" ht="14.25" x14ac:dyDescent="0.2">
      <c r="J16633" s="2"/>
    </row>
    <row r="16634" spans="10:10" ht="14.25" x14ac:dyDescent="0.2">
      <c r="J16634" s="2"/>
    </row>
    <row r="16635" spans="10:10" ht="14.25" x14ac:dyDescent="0.2">
      <c r="J16635" s="2"/>
    </row>
    <row r="16636" spans="10:10" ht="14.25" x14ac:dyDescent="0.2">
      <c r="J16636" s="2"/>
    </row>
    <row r="16637" spans="10:10" ht="14.25" x14ac:dyDescent="0.2">
      <c r="J16637" s="2"/>
    </row>
    <row r="16638" spans="10:10" ht="14.25" x14ac:dyDescent="0.2">
      <c r="J16638" s="2"/>
    </row>
    <row r="16639" spans="10:10" ht="14.25" x14ac:dyDescent="0.2">
      <c r="J16639" s="2"/>
    </row>
    <row r="16640" spans="10:10" ht="14.25" x14ac:dyDescent="0.2">
      <c r="J16640" s="2"/>
    </row>
    <row r="16641" spans="10:10" ht="14.25" x14ac:dyDescent="0.2">
      <c r="J16641" s="2"/>
    </row>
    <row r="16642" spans="10:10" ht="14.25" x14ac:dyDescent="0.2">
      <c r="J16642" s="2"/>
    </row>
    <row r="16643" spans="10:10" ht="14.25" x14ac:dyDescent="0.2">
      <c r="J16643" s="2"/>
    </row>
    <row r="16644" spans="10:10" ht="14.25" x14ac:dyDescent="0.2">
      <c r="J16644" s="2"/>
    </row>
    <row r="16645" spans="10:10" ht="14.25" x14ac:dyDescent="0.2">
      <c r="J16645" s="2"/>
    </row>
    <row r="16646" spans="10:10" ht="14.25" x14ac:dyDescent="0.2">
      <c r="J16646" s="2"/>
    </row>
    <row r="16647" spans="10:10" ht="14.25" x14ac:dyDescent="0.2">
      <c r="J16647" s="2"/>
    </row>
    <row r="16648" spans="10:10" ht="14.25" x14ac:dyDescent="0.2">
      <c r="J16648" s="2"/>
    </row>
    <row r="16649" spans="10:10" ht="14.25" x14ac:dyDescent="0.2">
      <c r="J16649" s="2"/>
    </row>
    <row r="16650" spans="10:10" ht="14.25" x14ac:dyDescent="0.2">
      <c r="J16650" s="2"/>
    </row>
    <row r="16651" spans="10:10" ht="14.25" x14ac:dyDescent="0.2">
      <c r="J16651" s="2"/>
    </row>
    <row r="16652" spans="10:10" ht="14.25" x14ac:dyDescent="0.2">
      <c r="J16652" s="2"/>
    </row>
    <row r="16653" spans="10:10" ht="14.25" x14ac:dyDescent="0.2">
      <c r="J16653" s="2"/>
    </row>
    <row r="16654" spans="10:10" ht="14.25" x14ac:dyDescent="0.2">
      <c r="J16654" s="2"/>
    </row>
    <row r="16655" spans="10:10" ht="14.25" x14ac:dyDescent="0.2">
      <c r="J16655" s="2"/>
    </row>
    <row r="16656" spans="10:10" ht="14.25" x14ac:dyDescent="0.2">
      <c r="J16656" s="2"/>
    </row>
    <row r="16657" spans="10:10" ht="14.25" x14ac:dyDescent="0.2">
      <c r="J16657" s="2"/>
    </row>
    <row r="16658" spans="10:10" ht="14.25" x14ac:dyDescent="0.2">
      <c r="J16658" s="2"/>
    </row>
    <row r="16659" spans="10:10" ht="14.25" x14ac:dyDescent="0.2">
      <c r="J16659" s="2"/>
    </row>
    <row r="16660" spans="10:10" ht="14.25" x14ac:dyDescent="0.2">
      <c r="J16660" s="2"/>
    </row>
    <row r="16661" spans="10:10" ht="14.25" x14ac:dyDescent="0.2">
      <c r="J16661" s="2"/>
    </row>
    <row r="16662" spans="10:10" ht="14.25" x14ac:dyDescent="0.2">
      <c r="J16662" s="2"/>
    </row>
    <row r="16663" spans="10:10" ht="14.25" x14ac:dyDescent="0.2">
      <c r="J16663" s="2"/>
    </row>
    <row r="16664" spans="10:10" ht="14.25" x14ac:dyDescent="0.2">
      <c r="J16664" s="2"/>
    </row>
    <row r="16665" spans="10:10" ht="14.25" x14ac:dyDescent="0.2">
      <c r="J16665" s="2"/>
    </row>
    <row r="16666" spans="10:10" ht="14.25" x14ac:dyDescent="0.2">
      <c r="J16666" s="2"/>
    </row>
    <row r="16667" spans="10:10" ht="14.25" x14ac:dyDescent="0.2">
      <c r="J16667" s="2"/>
    </row>
    <row r="16668" spans="10:10" ht="14.25" x14ac:dyDescent="0.2">
      <c r="J16668" s="2"/>
    </row>
    <row r="16669" spans="10:10" ht="14.25" x14ac:dyDescent="0.2">
      <c r="J16669" s="2"/>
    </row>
    <row r="16670" spans="10:10" ht="14.25" x14ac:dyDescent="0.2">
      <c r="J16670" s="2"/>
    </row>
    <row r="16671" spans="10:10" ht="14.25" x14ac:dyDescent="0.2">
      <c r="J16671" s="2"/>
    </row>
    <row r="16672" spans="10:10" ht="14.25" x14ac:dyDescent="0.2">
      <c r="J16672" s="2"/>
    </row>
    <row r="16673" spans="10:10" ht="14.25" x14ac:dyDescent="0.2">
      <c r="J16673" s="2"/>
    </row>
    <row r="16674" spans="10:10" ht="14.25" x14ac:dyDescent="0.2">
      <c r="J16674" s="2"/>
    </row>
    <row r="16675" spans="10:10" ht="14.25" x14ac:dyDescent="0.2">
      <c r="J16675" s="2"/>
    </row>
    <row r="16676" spans="10:10" ht="14.25" x14ac:dyDescent="0.2">
      <c r="J16676" s="2"/>
    </row>
    <row r="16677" spans="10:10" ht="14.25" x14ac:dyDescent="0.2">
      <c r="J16677" s="2"/>
    </row>
    <row r="16678" spans="10:10" ht="14.25" x14ac:dyDescent="0.2">
      <c r="J16678" s="2"/>
    </row>
    <row r="16679" spans="10:10" ht="14.25" x14ac:dyDescent="0.2">
      <c r="J16679" s="2"/>
    </row>
    <row r="16680" spans="10:10" ht="14.25" x14ac:dyDescent="0.2">
      <c r="J16680" s="2"/>
    </row>
    <row r="16681" spans="10:10" ht="14.25" x14ac:dyDescent="0.2">
      <c r="J16681" s="2"/>
    </row>
    <row r="16682" spans="10:10" ht="14.25" x14ac:dyDescent="0.2">
      <c r="J16682" s="2"/>
    </row>
    <row r="16683" spans="10:10" ht="14.25" x14ac:dyDescent="0.2">
      <c r="J16683" s="2"/>
    </row>
    <row r="16684" spans="10:10" ht="14.25" x14ac:dyDescent="0.2">
      <c r="J16684" s="2"/>
    </row>
    <row r="16685" spans="10:10" ht="14.25" x14ac:dyDescent="0.2">
      <c r="J16685" s="2"/>
    </row>
    <row r="16686" spans="10:10" ht="14.25" x14ac:dyDescent="0.2">
      <c r="J16686" s="2"/>
    </row>
    <row r="16687" spans="10:10" ht="14.25" x14ac:dyDescent="0.2">
      <c r="J16687" s="2"/>
    </row>
    <row r="16688" spans="10:10" ht="14.25" x14ac:dyDescent="0.2">
      <c r="J16688" s="2"/>
    </row>
    <row r="16689" spans="10:10" ht="14.25" x14ac:dyDescent="0.2">
      <c r="J16689" s="2"/>
    </row>
    <row r="16690" spans="10:10" ht="14.25" x14ac:dyDescent="0.2">
      <c r="J16690" s="2"/>
    </row>
    <row r="16691" spans="10:10" ht="14.25" x14ac:dyDescent="0.2">
      <c r="J16691" s="2"/>
    </row>
    <row r="16692" spans="10:10" ht="14.25" x14ac:dyDescent="0.2">
      <c r="J16692" s="2"/>
    </row>
    <row r="16693" spans="10:10" ht="14.25" x14ac:dyDescent="0.2">
      <c r="J16693" s="2"/>
    </row>
    <row r="16694" spans="10:10" ht="14.25" x14ac:dyDescent="0.2">
      <c r="J16694" s="2"/>
    </row>
    <row r="16695" spans="10:10" ht="14.25" x14ac:dyDescent="0.2">
      <c r="J16695" s="2"/>
    </row>
    <row r="16696" spans="10:10" ht="14.25" x14ac:dyDescent="0.2">
      <c r="J16696" s="2"/>
    </row>
    <row r="16697" spans="10:10" ht="14.25" x14ac:dyDescent="0.2">
      <c r="J16697" s="2"/>
    </row>
    <row r="16698" spans="10:10" ht="14.25" x14ac:dyDescent="0.2">
      <c r="J16698" s="2"/>
    </row>
    <row r="16699" spans="10:10" ht="14.25" x14ac:dyDescent="0.2">
      <c r="J16699" s="2"/>
    </row>
    <row r="16700" spans="10:10" ht="14.25" x14ac:dyDescent="0.2">
      <c r="J16700" s="2"/>
    </row>
    <row r="16701" spans="10:10" ht="14.25" x14ac:dyDescent="0.2">
      <c r="J16701" s="2"/>
    </row>
    <row r="16702" spans="10:10" ht="14.25" x14ac:dyDescent="0.2">
      <c r="J16702" s="2"/>
    </row>
    <row r="16703" spans="10:10" ht="14.25" x14ac:dyDescent="0.2">
      <c r="J16703" s="2"/>
    </row>
    <row r="16704" spans="10:10" ht="14.25" x14ac:dyDescent="0.2">
      <c r="J16704" s="2"/>
    </row>
    <row r="16705" spans="10:10" ht="14.25" x14ac:dyDescent="0.2">
      <c r="J16705" s="2"/>
    </row>
    <row r="16706" spans="10:10" ht="14.25" x14ac:dyDescent="0.2">
      <c r="J16706" s="2"/>
    </row>
    <row r="16707" spans="10:10" ht="14.25" x14ac:dyDescent="0.2">
      <c r="J16707" s="2"/>
    </row>
    <row r="16708" spans="10:10" ht="14.25" x14ac:dyDescent="0.2">
      <c r="J16708" s="2"/>
    </row>
    <row r="16709" spans="10:10" ht="14.25" x14ac:dyDescent="0.2">
      <c r="J16709" s="2"/>
    </row>
    <row r="16710" spans="10:10" ht="14.25" x14ac:dyDescent="0.2">
      <c r="J16710" s="2"/>
    </row>
    <row r="16711" spans="10:10" ht="14.25" x14ac:dyDescent="0.2">
      <c r="J16711" s="2"/>
    </row>
    <row r="16712" spans="10:10" ht="14.25" x14ac:dyDescent="0.2">
      <c r="J16712" s="2"/>
    </row>
    <row r="16713" spans="10:10" ht="14.25" x14ac:dyDescent="0.2">
      <c r="J16713" s="2"/>
    </row>
    <row r="16714" spans="10:10" ht="14.25" x14ac:dyDescent="0.2">
      <c r="J16714" s="2"/>
    </row>
    <row r="16715" spans="10:10" ht="14.25" x14ac:dyDescent="0.2">
      <c r="J16715" s="2"/>
    </row>
    <row r="16716" spans="10:10" ht="14.25" x14ac:dyDescent="0.2">
      <c r="J16716" s="2"/>
    </row>
    <row r="16717" spans="10:10" ht="14.25" x14ac:dyDescent="0.2">
      <c r="J16717" s="2"/>
    </row>
    <row r="16718" spans="10:10" ht="14.25" x14ac:dyDescent="0.2">
      <c r="J16718" s="2"/>
    </row>
    <row r="16719" spans="10:10" ht="14.25" x14ac:dyDescent="0.2">
      <c r="J16719" s="2"/>
    </row>
    <row r="16720" spans="10:10" ht="14.25" x14ac:dyDescent="0.2">
      <c r="J16720" s="2"/>
    </row>
    <row r="16721" spans="10:10" ht="14.25" x14ac:dyDescent="0.2">
      <c r="J16721" s="2"/>
    </row>
    <row r="16722" spans="10:10" ht="14.25" x14ac:dyDescent="0.2">
      <c r="J16722" s="2"/>
    </row>
    <row r="16723" spans="10:10" ht="14.25" x14ac:dyDescent="0.2">
      <c r="J16723" s="2"/>
    </row>
    <row r="16724" spans="10:10" ht="14.25" x14ac:dyDescent="0.2">
      <c r="J16724" s="2"/>
    </row>
    <row r="16725" spans="10:10" ht="14.25" x14ac:dyDescent="0.2">
      <c r="J16725" s="2"/>
    </row>
    <row r="16726" spans="10:10" ht="14.25" x14ac:dyDescent="0.2">
      <c r="J16726" s="2"/>
    </row>
    <row r="16727" spans="10:10" ht="14.25" x14ac:dyDescent="0.2">
      <c r="J16727" s="2"/>
    </row>
    <row r="16728" spans="10:10" ht="14.25" x14ac:dyDescent="0.2">
      <c r="J16728" s="2"/>
    </row>
    <row r="16729" spans="10:10" ht="14.25" x14ac:dyDescent="0.2">
      <c r="J16729" s="2"/>
    </row>
    <row r="16730" spans="10:10" ht="14.25" x14ac:dyDescent="0.2">
      <c r="J16730" s="2"/>
    </row>
    <row r="16731" spans="10:10" ht="14.25" x14ac:dyDescent="0.2">
      <c r="J16731" s="2"/>
    </row>
    <row r="16732" spans="10:10" ht="14.25" x14ac:dyDescent="0.2">
      <c r="J16732" s="2"/>
    </row>
    <row r="16733" spans="10:10" ht="14.25" x14ac:dyDescent="0.2">
      <c r="J16733" s="2"/>
    </row>
    <row r="16734" spans="10:10" ht="14.25" x14ac:dyDescent="0.2">
      <c r="J16734" s="2"/>
    </row>
    <row r="16735" spans="10:10" ht="14.25" x14ac:dyDescent="0.2">
      <c r="J16735" s="2"/>
    </row>
    <row r="16736" spans="10:10" ht="14.25" x14ac:dyDescent="0.2">
      <c r="J16736" s="2"/>
    </row>
    <row r="16737" spans="10:10" ht="14.25" x14ac:dyDescent="0.2">
      <c r="J16737" s="2"/>
    </row>
    <row r="16738" spans="10:10" ht="14.25" x14ac:dyDescent="0.2">
      <c r="J16738" s="2"/>
    </row>
    <row r="16739" spans="10:10" ht="14.25" x14ac:dyDescent="0.2">
      <c r="J16739" s="2"/>
    </row>
    <row r="16740" spans="10:10" ht="14.25" x14ac:dyDescent="0.2">
      <c r="J16740" s="2"/>
    </row>
    <row r="16741" spans="10:10" ht="14.25" x14ac:dyDescent="0.2">
      <c r="J16741" s="2"/>
    </row>
    <row r="16742" spans="10:10" ht="14.25" x14ac:dyDescent="0.2">
      <c r="J16742" s="2"/>
    </row>
    <row r="16743" spans="10:10" ht="14.25" x14ac:dyDescent="0.2">
      <c r="J16743" s="2"/>
    </row>
    <row r="16744" spans="10:10" ht="14.25" x14ac:dyDescent="0.2">
      <c r="J16744" s="2"/>
    </row>
    <row r="16745" spans="10:10" ht="14.25" x14ac:dyDescent="0.2">
      <c r="J16745" s="2"/>
    </row>
    <row r="16746" spans="10:10" ht="14.25" x14ac:dyDescent="0.2">
      <c r="J16746" s="2"/>
    </row>
    <row r="16747" spans="10:10" ht="14.25" x14ac:dyDescent="0.2">
      <c r="J16747" s="2"/>
    </row>
    <row r="16748" spans="10:10" ht="14.25" x14ac:dyDescent="0.2">
      <c r="J16748" s="2"/>
    </row>
    <row r="16749" spans="10:10" ht="14.25" x14ac:dyDescent="0.2">
      <c r="J16749" s="2"/>
    </row>
    <row r="16750" spans="10:10" ht="14.25" x14ac:dyDescent="0.2">
      <c r="J16750" s="2"/>
    </row>
    <row r="16751" spans="10:10" ht="14.25" x14ac:dyDescent="0.2">
      <c r="J16751" s="2"/>
    </row>
    <row r="16752" spans="10:10" ht="14.25" x14ac:dyDescent="0.2">
      <c r="J16752" s="2"/>
    </row>
    <row r="16753" spans="10:10" ht="14.25" x14ac:dyDescent="0.2">
      <c r="J16753" s="2"/>
    </row>
    <row r="16754" spans="10:10" ht="14.25" x14ac:dyDescent="0.2">
      <c r="J16754" s="2"/>
    </row>
    <row r="16755" spans="10:10" ht="14.25" x14ac:dyDescent="0.2">
      <c r="J16755" s="2"/>
    </row>
    <row r="16756" spans="10:10" ht="14.25" x14ac:dyDescent="0.2">
      <c r="J16756" s="2"/>
    </row>
    <row r="16757" spans="10:10" ht="14.25" x14ac:dyDescent="0.2">
      <c r="J16757" s="2"/>
    </row>
    <row r="16758" spans="10:10" ht="14.25" x14ac:dyDescent="0.2">
      <c r="J16758" s="2"/>
    </row>
    <row r="16759" spans="10:10" ht="14.25" x14ac:dyDescent="0.2">
      <c r="J16759" s="2"/>
    </row>
    <row r="16760" spans="10:10" ht="14.25" x14ac:dyDescent="0.2">
      <c r="J16760" s="2"/>
    </row>
    <row r="16761" spans="10:10" ht="14.25" x14ac:dyDescent="0.2">
      <c r="J16761" s="2"/>
    </row>
    <row r="16762" spans="10:10" ht="14.25" x14ac:dyDescent="0.2">
      <c r="J16762" s="2"/>
    </row>
    <row r="16763" spans="10:10" ht="14.25" x14ac:dyDescent="0.2">
      <c r="J16763" s="2"/>
    </row>
    <row r="16764" spans="10:10" ht="14.25" x14ac:dyDescent="0.2">
      <c r="J16764" s="2"/>
    </row>
    <row r="16765" spans="10:10" ht="14.25" x14ac:dyDescent="0.2">
      <c r="J16765" s="2"/>
    </row>
    <row r="16766" spans="10:10" ht="14.25" x14ac:dyDescent="0.2">
      <c r="J16766" s="2"/>
    </row>
    <row r="16767" spans="10:10" ht="14.25" x14ac:dyDescent="0.2">
      <c r="J16767" s="2"/>
    </row>
    <row r="16768" spans="10:10" ht="14.25" x14ac:dyDescent="0.2">
      <c r="J16768" s="2"/>
    </row>
    <row r="16769" spans="10:10" ht="14.25" x14ac:dyDescent="0.2">
      <c r="J16769" s="2"/>
    </row>
    <row r="16770" spans="10:10" ht="14.25" x14ac:dyDescent="0.2">
      <c r="J16770" s="2"/>
    </row>
    <row r="16771" spans="10:10" ht="14.25" x14ac:dyDescent="0.2">
      <c r="J16771" s="2"/>
    </row>
    <row r="16772" spans="10:10" ht="14.25" x14ac:dyDescent="0.2">
      <c r="J16772" s="2"/>
    </row>
    <row r="16773" spans="10:10" ht="14.25" x14ac:dyDescent="0.2">
      <c r="J16773" s="2"/>
    </row>
    <row r="16774" spans="10:10" ht="14.25" x14ac:dyDescent="0.2">
      <c r="J16774" s="2"/>
    </row>
    <row r="16775" spans="10:10" ht="14.25" x14ac:dyDescent="0.2">
      <c r="J16775" s="2"/>
    </row>
    <row r="16776" spans="10:10" ht="14.25" x14ac:dyDescent="0.2">
      <c r="J16776" s="2"/>
    </row>
    <row r="16777" spans="10:10" ht="14.25" x14ac:dyDescent="0.2">
      <c r="J16777" s="2"/>
    </row>
    <row r="16778" spans="10:10" ht="14.25" x14ac:dyDescent="0.2">
      <c r="J16778" s="2"/>
    </row>
    <row r="16779" spans="10:10" ht="14.25" x14ac:dyDescent="0.2">
      <c r="J16779" s="2"/>
    </row>
    <row r="16780" spans="10:10" ht="14.25" x14ac:dyDescent="0.2">
      <c r="J16780" s="2"/>
    </row>
    <row r="16781" spans="10:10" ht="14.25" x14ac:dyDescent="0.2">
      <c r="J16781" s="2"/>
    </row>
    <row r="16782" spans="10:10" ht="14.25" x14ac:dyDescent="0.2">
      <c r="J16782" s="2"/>
    </row>
    <row r="16783" spans="10:10" ht="14.25" x14ac:dyDescent="0.2">
      <c r="J16783" s="2"/>
    </row>
    <row r="16784" spans="10:10" ht="14.25" x14ac:dyDescent="0.2">
      <c r="J16784" s="2"/>
    </row>
    <row r="16785" spans="10:10" ht="14.25" x14ac:dyDescent="0.2">
      <c r="J16785" s="2"/>
    </row>
    <row r="16786" spans="10:10" ht="14.25" x14ac:dyDescent="0.2">
      <c r="J16786" s="2"/>
    </row>
    <row r="16787" spans="10:10" ht="14.25" x14ac:dyDescent="0.2">
      <c r="J16787" s="2"/>
    </row>
    <row r="16788" spans="10:10" ht="14.25" x14ac:dyDescent="0.2">
      <c r="J16788" s="2"/>
    </row>
    <row r="16789" spans="10:10" ht="14.25" x14ac:dyDescent="0.2">
      <c r="J16789" s="2"/>
    </row>
    <row r="16790" spans="10:10" ht="14.25" x14ac:dyDescent="0.2">
      <c r="J16790" s="2"/>
    </row>
    <row r="16791" spans="10:10" ht="14.25" x14ac:dyDescent="0.2">
      <c r="J16791" s="2"/>
    </row>
    <row r="16792" spans="10:10" ht="14.25" x14ac:dyDescent="0.2">
      <c r="J16792" s="2"/>
    </row>
    <row r="16793" spans="10:10" ht="14.25" x14ac:dyDescent="0.2">
      <c r="J16793" s="2"/>
    </row>
    <row r="16794" spans="10:10" ht="14.25" x14ac:dyDescent="0.2">
      <c r="J16794" s="2"/>
    </row>
    <row r="16795" spans="10:10" ht="14.25" x14ac:dyDescent="0.2">
      <c r="J16795" s="2"/>
    </row>
    <row r="16796" spans="10:10" ht="14.25" x14ac:dyDescent="0.2">
      <c r="J16796" s="2"/>
    </row>
    <row r="16797" spans="10:10" ht="14.25" x14ac:dyDescent="0.2">
      <c r="J16797" s="2"/>
    </row>
    <row r="16798" spans="10:10" ht="14.25" x14ac:dyDescent="0.2">
      <c r="J16798" s="2"/>
    </row>
    <row r="16799" spans="10:10" ht="14.25" x14ac:dyDescent="0.2">
      <c r="J16799" s="2"/>
    </row>
    <row r="16800" spans="10:10" ht="14.25" x14ac:dyDescent="0.2">
      <c r="J16800" s="2"/>
    </row>
    <row r="16801" spans="10:10" ht="14.25" x14ac:dyDescent="0.2">
      <c r="J16801" s="2"/>
    </row>
    <row r="16802" spans="10:10" ht="14.25" x14ac:dyDescent="0.2">
      <c r="J16802" s="2"/>
    </row>
    <row r="16803" spans="10:10" ht="14.25" x14ac:dyDescent="0.2">
      <c r="J16803" s="2"/>
    </row>
    <row r="16804" spans="10:10" ht="14.25" x14ac:dyDescent="0.2">
      <c r="J16804" s="2"/>
    </row>
    <row r="16805" spans="10:10" ht="14.25" x14ac:dyDescent="0.2">
      <c r="J16805" s="2"/>
    </row>
    <row r="16806" spans="10:10" ht="14.25" x14ac:dyDescent="0.2">
      <c r="J16806" s="2"/>
    </row>
    <row r="16807" spans="10:10" ht="14.25" x14ac:dyDescent="0.2">
      <c r="J16807" s="2"/>
    </row>
    <row r="16808" spans="10:10" ht="14.25" x14ac:dyDescent="0.2">
      <c r="J16808" s="2"/>
    </row>
    <row r="16809" spans="10:10" ht="14.25" x14ac:dyDescent="0.2">
      <c r="J16809" s="2"/>
    </row>
    <row r="16810" spans="10:10" ht="14.25" x14ac:dyDescent="0.2">
      <c r="J16810" s="2"/>
    </row>
    <row r="16811" spans="10:10" ht="14.25" x14ac:dyDescent="0.2">
      <c r="J16811" s="2"/>
    </row>
    <row r="16812" spans="10:10" ht="14.25" x14ac:dyDescent="0.2">
      <c r="J16812" s="2"/>
    </row>
    <row r="16813" spans="10:10" ht="14.25" x14ac:dyDescent="0.2">
      <c r="J16813" s="2"/>
    </row>
    <row r="16814" spans="10:10" ht="14.25" x14ac:dyDescent="0.2">
      <c r="J16814" s="2"/>
    </row>
    <row r="16815" spans="10:10" ht="14.25" x14ac:dyDescent="0.2">
      <c r="J16815" s="2"/>
    </row>
    <row r="16816" spans="10:10" ht="14.25" x14ac:dyDescent="0.2">
      <c r="J16816" s="2"/>
    </row>
    <row r="16817" spans="10:10" ht="14.25" x14ac:dyDescent="0.2">
      <c r="J16817" s="2"/>
    </row>
    <row r="16818" spans="10:10" ht="14.25" x14ac:dyDescent="0.2">
      <c r="J16818" s="2"/>
    </row>
    <row r="16819" spans="10:10" ht="14.25" x14ac:dyDescent="0.2">
      <c r="J16819" s="2"/>
    </row>
    <row r="16820" spans="10:10" ht="14.25" x14ac:dyDescent="0.2">
      <c r="J16820" s="2"/>
    </row>
    <row r="16821" spans="10:10" ht="14.25" x14ac:dyDescent="0.2">
      <c r="J16821" s="2"/>
    </row>
    <row r="16822" spans="10:10" ht="14.25" x14ac:dyDescent="0.2">
      <c r="J16822" s="2"/>
    </row>
    <row r="16823" spans="10:10" ht="14.25" x14ac:dyDescent="0.2">
      <c r="J16823" s="2"/>
    </row>
    <row r="16824" spans="10:10" ht="14.25" x14ac:dyDescent="0.2">
      <c r="J16824" s="2"/>
    </row>
    <row r="16825" spans="10:10" ht="14.25" x14ac:dyDescent="0.2">
      <c r="J16825" s="2"/>
    </row>
    <row r="16826" spans="10:10" ht="14.25" x14ac:dyDescent="0.2">
      <c r="J16826" s="2"/>
    </row>
    <row r="16827" spans="10:10" ht="14.25" x14ac:dyDescent="0.2">
      <c r="J16827" s="2"/>
    </row>
    <row r="16828" spans="10:10" ht="14.25" x14ac:dyDescent="0.2">
      <c r="J16828" s="2"/>
    </row>
    <row r="16829" spans="10:10" ht="14.25" x14ac:dyDescent="0.2">
      <c r="J16829" s="2"/>
    </row>
    <row r="16830" spans="10:10" ht="14.25" x14ac:dyDescent="0.2">
      <c r="J16830" s="2"/>
    </row>
    <row r="16831" spans="10:10" ht="14.25" x14ac:dyDescent="0.2">
      <c r="J16831" s="2"/>
    </row>
    <row r="16832" spans="10:10" ht="14.25" x14ac:dyDescent="0.2">
      <c r="J16832" s="2"/>
    </row>
    <row r="16833" spans="10:10" ht="14.25" x14ac:dyDescent="0.2">
      <c r="J16833" s="2"/>
    </row>
    <row r="16834" spans="10:10" ht="14.25" x14ac:dyDescent="0.2">
      <c r="J16834" s="2"/>
    </row>
    <row r="16835" spans="10:10" ht="14.25" x14ac:dyDescent="0.2">
      <c r="J16835" s="2"/>
    </row>
    <row r="16836" spans="10:10" ht="14.25" x14ac:dyDescent="0.2">
      <c r="J16836" s="2"/>
    </row>
    <row r="16837" spans="10:10" ht="14.25" x14ac:dyDescent="0.2">
      <c r="J16837" s="2"/>
    </row>
    <row r="16838" spans="10:10" ht="14.25" x14ac:dyDescent="0.2">
      <c r="J16838" s="2"/>
    </row>
    <row r="16839" spans="10:10" ht="14.25" x14ac:dyDescent="0.2">
      <c r="J16839" s="2"/>
    </row>
    <row r="16840" spans="10:10" ht="14.25" x14ac:dyDescent="0.2">
      <c r="J16840" s="2"/>
    </row>
    <row r="16841" spans="10:10" ht="14.25" x14ac:dyDescent="0.2">
      <c r="J16841" s="2"/>
    </row>
    <row r="16842" spans="10:10" ht="14.25" x14ac:dyDescent="0.2">
      <c r="J16842" s="2"/>
    </row>
    <row r="16843" spans="10:10" ht="14.25" x14ac:dyDescent="0.2">
      <c r="J16843" s="2"/>
    </row>
    <row r="16844" spans="10:10" ht="14.25" x14ac:dyDescent="0.2">
      <c r="J16844" s="2"/>
    </row>
    <row r="16845" spans="10:10" ht="14.25" x14ac:dyDescent="0.2">
      <c r="J16845" s="2"/>
    </row>
    <row r="16846" spans="10:10" ht="14.25" x14ac:dyDescent="0.2">
      <c r="J16846" s="2"/>
    </row>
    <row r="16847" spans="10:10" ht="14.25" x14ac:dyDescent="0.2">
      <c r="J16847" s="2"/>
    </row>
    <row r="16848" spans="10:10" ht="14.25" x14ac:dyDescent="0.2">
      <c r="J16848" s="2"/>
    </row>
    <row r="16849" spans="10:10" ht="14.25" x14ac:dyDescent="0.2">
      <c r="J16849" s="2"/>
    </row>
    <row r="16850" spans="10:10" ht="14.25" x14ac:dyDescent="0.2">
      <c r="J16850" s="2"/>
    </row>
    <row r="16851" spans="10:10" ht="14.25" x14ac:dyDescent="0.2">
      <c r="J16851" s="2"/>
    </row>
    <row r="16852" spans="10:10" ht="14.25" x14ac:dyDescent="0.2">
      <c r="J16852" s="2"/>
    </row>
    <row r="16853" spans="10:10" ht="14.25" x14ac:dyDescent="0.2">
      <c r="J16853" s="2"/>
    </row>
    <row r="16854" spans="10:10" ht="14.25" x14ac:dyDescent="0.2">
      <c r="J16854" s="2"/>
    </row>
    <row r="16855" spans="10:10" ht="14.25" x14ac:dyDescent="0.2">
      <c r="J16855" s="2"/>
    </row>
    <row r="16856" spans="10:10" ht="14.25" x14ac:dyDescent="0.2">
      <c r="J16856" s="2"/>
    </row>
    <row r="16857" spans="10:10" ht="14.25" x14ac:dyDescent="0.2">
      <c r="J16857" s="2"/>
    </row>
    <row r="16858" spans="10:10" ht="14.25" x14ac:dyDescent="0.2">
      <c r="J16858" s="2"/>
    </row>
    <row r="16859" spans="10:10" ht="14.25" x14ac:dyDescent="0.2">
      <c r="J16859" s="2"/>
    </row>
    <row r="16860" spans="10:10" ht="14.25" x14ac:dyDescent="0.2">
      <c r="J16860" s="2"/>
    </row>
    <row r="16861" spans="10:10" ht="14.25" x14ac:dyDescent="0.2">
      <c r="J16861" s="2"/>
    </row>
    <row r="16862" spans="10:10" ht="14.25" x14ac:dyDescent="0.2">
      <c r="J16862" s="2"/>
    </row>
    <row r="16863" spans="10:10" ht="14.25" x14ac:dyDescent="0.2">
      <c r="J16863" s="2"/>
    </row>
    <row r="16864" spans="10:10" ht="14.25" x14ac:dyDescent="0.2">
      <c r="J16864" s="2"/>
    </row>
    <row r="16865" spans="10:10" ht="14.25" x14ac:dyDescent="0.2">
      <c r="J16865" s="2"/>
    </row>
    <row r="16866" spans="10:10" ht="14.25" x14ac:dyDescent="0.2">
      <c r="J16866" s="2"/>
    </row>
    <row r="16867" spans="10:10" ht="14.25" x14ac:dyDescent="0.2">
      <c r="J16867" s="2"/>
    </row>
    <row r="16868" spans="10:10" ht="14.25" x14ac:dyDescent="0.2">
      <c r="J16868" s="2"/>
    </row>
    <row r="16869" spans="10:10" ht="14.25" x14ac:dyDescent="0.2">
      <c r="J16869" s="2"/>
    </row>
    <row r="16870" spans="10:10" ht="14.25" x14ac:dyDescent="0.2">
      <c r="J16870" s="2"/>
    </row>
    <row r="16871" spans="10:10" ht="14.25" x14ac:dyDescent="0.2">
      <c r="J16871" s="2"/>
    </row>
    <row r="16872" spans="10:10" ht="14.25" x14ac:dyDescent="0.2">
      <c r="J16872" s="2"/>
    </row>
    <row r="16873" spans="10:10" ht="14.25" x14ac:dyDescent="0.2">
      <c r="J16873" s="2"/>
    </row>
    <row r="16874" spans="10:10" ht="14.25" x14ac:dyDescent="0.2">
      <c r="J16874" s="2"/>
    </row>
    <row r="16875" spans="10:10" ht="14.25" x14ac:dyDescent="0.2">
      <c r="J16875" s="2"/>
    </row>
    <row r="16876" spans="10:10" ht="14.25" x14ac:dyDescent="0.2">
      <c r="J16876" s="2"/>
    </row>
    <row r="16877" spans="10:10" ht="14.25" x14ac:dyDescent="0.2">
      <c r="J16877" s="2"/>
    </row>
    <row r="16878" spans="10:10" ht="14.25" x14ac:dyDescent="0.2">
      <c r="J16878" s="2"/>
    </row>
    <row r="16879" spans="10:10" ht="14.25" x14ac:dyDescent="0.2">
      <c r="J16879" s="2"/>
    </row>
    <row r="16880" spans="10:10" ht="14.25" x14ac:dyDescent="0.2">
      <c r="J16880" s="2"/>
    </row>
    <row r="16881" spans="10:10" ht="14.25" x14ac:dyDescent="0.2">
      <c r="J16881" s="2"/>
    </row>
    <row r="16882" spans="10:10" ht="14.25" x14ac:dyDescent="0.2">
      <c r="J16882" s="2"/>
    </row>
    <row r="16883" spans="10:10" ht="14.25" x14ac:dyDescent="0.2">
      <c r="J16883" s="2"/>
    </row>
    <row r="16884" spans="10:10" ht="14.25" x14ac:dyDescent="0.2">
      <c r="J16884" s="2"/>
    </row>
    <row r="16885" spans="10:10" ht="14.25" x14ac:dyDescent="0.2">
      <c r="J16885" s="2"/>
    </row>
    <row r="16886" spans="10:10" ht="14.25" x14ac:dyDescent="0.2">
      <c r="J16886" s="2"/>
    </row>
    <row r="16887" spans="10:10" ht="14.25" x14ac:dyDescent="0.2">
      <c r="J16887" s="2"/>
    </row>
    <row r="16888" spans="10:10" ht="14.25" x14ac:dyDescent="0.2">
      <c r="J16888" s="2"/>
    </row>
    <row r="16889" spans="10:10" ht="14.25" x14ac:dyDescent="0.2">
      <c r="J16889" s="2"/>
    </row>
    <row r="16890" spans="10:10" ht="14.25" x14ac:dyDescent="0.2">
      <c r="J16890" s="2"/>
    </row>
    <row r="16891" spans="10:10" ht="14.25" x14ac:dyDescent="0.2">
      <c r="J16891" s="2"/>
    </row>
    <row r="16892" spans="10:10" ht="14.25" x14ac:dyDescent="0.2">
      <c r="J16892" s="2"/>
    </row>
    <row r="16893" spans="10:10" ht="14.25" x14ac:dyDescent="0.2">
      <c r="J16893" s="2"/>
    </row>
    <row r="16894" spans="10:10" ht="14.25" x14ac:dyDescent="0.2">
      <c r="J16894" s="2"/>
    </row>
    <row r="16895" spans="10:10" ht="14.25" x14ac:dyDescent="0.2">
      <c r="J16895" s="2"/>
    </row>
    <row r="16896" spans="10:10" ht="14.25" x14ac:dyDescent="0.2">
      <c r="J16896" s="2"/>
    </row>
    <row r="16897" spans="10:10" ht="14.25" x14ac:dyDescent="0.2">
      <c r="J16897" s="2"/>
    </row>
    <row r="16898" spans="10:10" ht="14.25" x14ac:dyDescent="0.2">
      <c r="J16898" s="2"/>
    </row>
    <row r="16899" spans="10:10" ht="14.25" x14ac:dyDescent="0.2">
      <c r="J16899" s="2"/>
    </row>
    <row r="16900" spans="10:10" ht="14.25" x14ac:dyDescent="0.2">
      <c r="J16900" s="2"/>
    </row>
    <row r="16901" spans="10:10" ht="14.25" x14ac:dyDescent="0.2">
      <c r="J16901" s="2"/>
    </row>
    <row r="16902" spans="10:10" ht="14.25" x14ac:dyDescent="0.2">
      <c r="J16902" s="2"/>
    </row>
    <row r="16903" spans="10:10" ht="14.25" x14ac:dyDescent="0.2">
      <c r="J16903" s="2"/>
    </row>
    <row r="16904" spans="10:10" ht="14.25" x14ac:dyDescent="0.2">
      <c r="J16904" s="2"/>
    </row>
    <row r="16905" spans="10:10" ht="14.25" x14ac:dyDescent="0.2">
      <c r="J16905" s="2"/>
    </row>
    <row r="16906" spans="10:10" ht="14.25" x14ac:dyDescent="0.2">
      <c r="J16906" s="2"/>
    </row>
    <row r="16907" spans="10:10" ht="14.25" x14ac:dyDescent="0.2">
      <c r="J16907" s="2"/>
    </row>
    <row r="16908" spans="10:10" ht="14.25" x14ac:dyDescent="0.2">
      <c r="J16908" s="2"/>
    </row>
    <row r="16909" spans="10:10" ht="14.25" x14ac:dyDescent="0.2">
      <c r="J16909" s="2"/>
    </row>
    <row r="16910" spans="10:10" ht="14.25" x14ac:dyDescent="0.2">
      <c r="J16910" s="2"/>
    </row>
    <row r="16911" spans="10:10" ht="14.25" x14ac:dyDescent="0.2">
      <c r="J16911" s="2"/>
    </row>
    <row r="16912" spans="10:10" ht="14.25" x14ac:dyDescent="0.2">
      <c r="J16912" s="2"/>
    </row>
    <row r="16913" spans="10:10" ht="14.25" x14ac:dyDescent="0.2">
      <c r="J16913" s="2"/>
    </row>
    <row r="16914" spans="10:10" ht="14.25" x14ac:dyDescent="0.2">
      <c r="J16914" s="2"/>
    </row>
    <row r="16915" spans="10:10" ht="14.25" x14ac:dyDescent="0.2">
      <c r="J16915" s="2"/>
    </row>
    <row r="16916" spans="10:10" ht="14.25" x14ac:dyDescent="0.2">
      <c r="J16916" s="2"/>
    </row>
    <row r="16917" spans="10:10" ht="14.25" x14ac:dyDescent="0.2">
      <c r="J16917" s="2"/>
    </row>
    <row r="16918" spans="10:10" ht="14.25" x14ac:dyDescent="0.2">
      <c r="J16918" s="2"/>
    </row>
    <row r="16919" spans="10:10" ht="14.25" x14ac:dyDescent="0.2">
      <c r="J16919" s="2"/>
    </row>
    <row r="16920" spans="10:10" ht="14.25" x14ac:dyDescent="0.2">
      <c r="J16920" s="2"/>
    </row>
    <row r="16921" spans="10:10" ht="14.25" x14ac:dyDescent="0.2">
      <c r="J16921" s="2"/>
    </row>
    <row r="16922" spans="10:10" ht="14.25" x14ac:dyDescent="0.2">
      <c r="J16922" s="2"/>
    </row>
    <row r="16923" spans="10:10" ht="14.25" x14ac:dyDescent="0.2">
      <c r="J16923" s="2"/>
    </row>
    <row r="16924" spans="10:10" ht="14.25" x14ac:dyDescent="0.2">
      <c r="J16924" s="2"/>
    </row>
    <row r="16925" spans="10:10" ht="14.25" x14ac:dyDescent="0.2">
      <c r="J16925" s="2"/>
    </row>
    <row r="16926" spans="10:10" ht="14.25" x14ac:dyDescent="0.2">
      <c r="J16926" s="2"/>
    </row>
    <row r="16927" spans="10:10" ht="14.25" x14ac:dyDescent="0.2">
      <c r="J16927" s="2"/>
    </row>
    <row r="16928" spans="10:10" ht="14.25" x14ac:dyDescent="0.2">
      <c r="J16928" s="2"/>
    </row>
    <row r="16929" spans="10:10" ht="14.25" x14ac:dyDescent="0.2">
      <c r="J16929" s="2"/>
    </row>
    <row r="16930" spans="10:10" ht="14.25" x14ac:dyDescent="0.2">
      <c r="J16930" s="2"/>
    </row>
    <row r="16931" spans="10:10" ht="14.25" x14ac:dyDescent="0.2">
      <c r="J16931" s="2"/>
    </row>
    <row r="16932" spans="10:10" ht="14.25" x14ac:dyDescent="0.2">
      <c r="J16932" s="2"/>
    </row>
    <row r="16933" spans="10:10" ht="14.25" x14ac:dyDescent="0.2">
      <c r="J16933" s="2"/>
    </row>
    <row r="16934" spans="10:10" ht="14.25" x14ac:dyDescent="0.2">
      <c r="J16934" s="2"/>
    </row>
    <row r="16935" spans="10:10" ht="14.25" x14ac:dyDescent="0.2">
      <c r="J16935" s="2"/>
    </row>
    <row r="16936" spans="10:10" ht="14.25" x14ac:dyDescent="0.2">
      <c r="J16936" s="2"/>
    </row>
    <row r="16937" spans="10:10" ht="14.25" x14ac:dyDescent="0.2">
      <c r="J16937" s="2"/>
    </row>
    <row r="16938" spans="10:10" ht="14.25" x14ac:dyDescent="0.2">
      <c r="J16938" s="2"/>
    </row>
    <row r="16939" spans="10:10" ht="14.25" x14ac:dyDescent="0.2">
      <c r="J16939" s="2"/>
    </row>
    <row r="16940" spans="10:10" ht="14.25" x14ac:dyDescent="0.2">
      <c r="J16940" s="2"/>
    </row>
    <row r="16941" spans="10:10" ht="14.25" x14ac:dyDescent="0.2">
      <c r="J16941" s="2"/>
    </row>
    <row r="16942" spans="10:10" ht="14.25" x14ac:dyDescent="0.2">
      <c r="J16942" s="2"/>
    </row>
    <row r="16943" spans="10:10" ht="14.25" x14ac:dyDescent="0.2">
      <c r="J16943" s="2"/>
    </row>
    <row r="16944" spans="10:10" ht="14.25" x14ac:dyDescent="0.2">
      <c r="J16944" s="2"/>
    </row>
    <row r="16945" spans="10:10" ht="14.25" x14ac:dyDescent="0.2">
      <c r="J16945" s="2"/>
    </row>
    <row r="16946" spans="10:10" ht="14.25" x14ac:dyDescent="0.2">
      <c r="J16946" s="2"/>
    </row>
    <row r="16947" spans="10:10" ht="14.25" x14ac:dyDescent="0.2">
      <c r="J16947" s="2"/>
    </row>
    <row r="16948" spans="10:10" ht="14.25" x14ac:dyDescent="0.2">
      <c r="J16948" s="2"/>
    </row>
    <row r="16949" spans="10:10" ht="14.25" x14ac:dyDescent="0.2">
      <c r="J16949" s="2"/>
    </row>
    <row r="16950" spans="10:10" ht="14.25" x14ac:dyDescent="0.2">
      <c r="J16950" s="2"/>
    </row>
    <row r="16951" spans="10:10" ht="14.25" x14ac:dyDescent="0.2">
      <c r="J16951" s="2"/>
    </row>
    <row r="16952" spans="10:10" ht="14.25" x14ac:dyDescent="0.2">
      <c r="J16952" s="2"/>
    </row>
    <row r="16953" spans="10:10" ht="14.25" x14ac:dyDescent="0.2">
      <c r="J16953" s="2"/>
    </row>
    <row r="16954" spans="10:10" ht="14.25" x14ac:dyDescent="0.2">
      <c r="J16954" s="2"/>
    </row>
    <row r="16955" spans="10:10" ht="14.25" x14ac:dyDescent="0.2">
      <c r="J16955" s="2"/>
    </row>
    <row r="16956" spans="10:10" ht="14.25" x14ac:dyDescent="0.2">
      <c r="J16956" s="2"/>
    </row>
    <row r="16957" spans="10:10" ht="14.25" x14ac:dyDescent="0.2">
      <c r="J16957" s="2"/>
    </row>
    <row r="16958" spans="10:10" ht="14.25" x14ac:dyDescent="0.2">
      <c r="J16958" s="2"/>
    </row>
    <row r="16959" spans="10:10" ht="14.25" x14ac:dyDescent="0.2">
      <c r="J16959" s="2"/>
    </row>
    <row r="16960" spans="10:10" ht="14.25" x14ac:dyDescent="0.2">
      <c r="J16960" s="2"/>
    </row>
    <row r="16961" spans="10:10" ht="14.25" x14ac:dyDescent="0.2">
      <c r="J16961" s="2"/>
    </row>
    <row r="16962" spans="10:10" ht="14.25" x14ac:dyDescent="0.2">
      <c r="J16962" s="2"/>
    </row>
    <row r="16963" spans="10:10" ht="14.25" x14ac:dyDescent="0.2">
      <c r="J16963" s="2"/>
    </row>
    <row r="16964" spans="10:10" ht="14.25" x14ac:dyDescent="0.2">
      <c r="J16964" s="2"/>
    </row>
    <row r="16965" spans="10:10" ht="14.25" x14ac:dyDescent="0.2">
      <c r="J16965" s="2"/>
    </row>
    <row r="16966" spans="10:10" ht="14.25" x14ac:dyDescent="0.2">
      <c r="J16966" s="2"/>
    </row>
    <row r="16967" spans="10:10" ht="14.25" x14ac:dyDescent="0.2">
      <c r="J16967" s="2"/>
    </row>
    <row r="16968" spans="10:10" ht="14.25" x14ac:dyDescent="0.2">
      <c r="J16968" s="2"/>
    </row>
    <row r="16969" spans="10:10" ht="14.25" x14ac:dyDescent="0.2">
      <c r="J16969" s="2"/>
    </row>
    <row r="16970" spans="10:10" ht="14.25" x14ac:dyDescent="0.2">
      <c r="J16970" s="2"/>
    </row>
    <row r="16971" spans="10:10" ht="14.25" x14ac:dyDescent="0.2">
      <c r="J16971" s="2"/>
    </row>
    <row r="16972" spans="10:10" ht="14.25" x14ac:dyDescent="0.2">
      <c r="J16972" s="2"/>
    </row>
    <row r="16973" spans="10:10" ht="14.25" x14ac:dyDescent="0.2">
      <c r="J16973" s="2"/>
    </row>
    <row r="16974" spans="10:10" ht="14.25" x14ac:dyDescent="0.2">
      <c r="J16974" s="2"/>
    </row>
    <row r="16975" spans="10:10" ht="14.25" x14ac:dyDescent="0.2">
      <c r="J16975" s="2"/>
    </row>
    <row r="16976" spans="10:10" ht="14.25" x14ac:dyDescent="0.2">
      <c r="J16976" s="2"/>
    </row>
    <row r="16977" spans="10:10" ht="14.25" x14ac:dyDescent="0.2">
      <c r="J16977" s="2"/>
    </row>
    <row r="16978" spans="10:10" ht="14.25" x14ac:dyDescent="0.2">
      <c r="J16978" s="2"/>
    </row>
    <row r="16979" spans="10:10" ht="14.25" x14ac:dyDescent="0.2">
      <c r="J16979" s="2"/>
    </row>
    <row r="16980" spans="10:10" ht="14.25" x14ac:dyDescent="0.2">
      <c r="J16980" s="2"/>
    </row>
    <row r="16981" spans="10:10" ht="14.25" x14ac:dyDescent="0.2">
      <c r="J16981" s="2"/>
    </row>
    <row r="16982" spans="10:10" ht="14.25" x14ac:dyDescent="0.2">
      <c r="J16982" s="2"/>
    </row>
    <row r="16983" spans="10:10" ht="14.25" x14ac:dyDescent="0.2">
      <c r="J16983" s="2"/>
    </row>
    <row r="16984" spans="10:10" ht="14.25" x14ac:dyDescent="0.2">
      <c r="J16984" s="2"/>
    </row>
    <row r="16985" spans="10:10" ht="14.25" x14ac:dyDescent="0.2">
      <c r="J16985" s="2"/>
    </row>
    <row r="16986" spans="10:10" ht="14.25" x14ac:dyDescent="0.2">
      <c r="J16986" s="2"/>
    </row>
    <row r="16987" spans="10:10" ht="14.25" x14ac:dyDescent="0.2">
      <c r="J16987" s="2"/>
    </row>
    <row r="16988" spans="10:10" ht="14.25" x14ac:dyDescent="0.2">
      <c r="J16988" s="2"/>
    </row>
    <row r="16989" spans="10:10" ht="14.25" x14ac:dyDescent="0.2">
      <c r="J16989" s="2"/>
    </row>
    <row r="16990" spans="10:10" ht="14.25" x14ac:dyDescent="0.2">
      <c r="J16990" s="2"/>
    </row>
    <row r="16991" spans="10:10" ht="14.25" x14ac:dyDescent="0.2">
      <c r="J16991" s="2"/>
    </row>
    <row r="16992" spans="10:10" ht="14.25" x14ac:dyDescent="0.2">
      <c r="J16992" s="2"/>
    </row>
    <row r="16993" spans="10:10" ht="14.25" x14ac:dyDescent="0.2">
      <c r="J16993" s="2"/>
    </row>
    <row r="16994" spans="10:10" ht="14.25" x14ac:dyDescent="0.2">
      <c r="J16994" s="2"/>
    </row>
    <row r="16995" spans="10:10" ht="14.25" x14ac:dyDescent="0.2">
      <c r="J16995" s="2"/>
    </row>
    <row r="16996" spans="10:10" ht="14.25" x14ac:dyDescent="0.2">
      <c r="J16996" s="2"/>
    </row>
    <row r="16997" spans="10:10" ht="14.25" x14ac:dyDescent="0.2">
      <c r="J16997" s="2"/>
    </row>
    <row r="16998" spans="10:10" ht="14.25" x14ac:dyDescent="0.2">
      <c r="J16998" s="2"/>
    </row>
    <row r="16999" spans="10:10" ht="14.25" x14ac:dyDescent="0.2">
      <c r="J16999" s="2"/>
    </row>
    <row r="17000" spans="10:10" ht="14.25" x14ac:dyDescent="0.2">
      <c r="J17000" s="2"/>
    </row>
    <row r="17001" spans="10:10" ht="14.25" x14ac:dyDescent="0.2">
      <c r="J17001" s="2"/>
    </row>
    <row r="17002" spans="10:10" ht="14.25" x14ac:dyDescent="0.2">
      <c r="J17002" s="2"/>
    </row>
    <row r="17003" spans="10:10" ht="14.25" x14ac:dyDescent="0.2">
      <c r="J17003" s="2"/>
    </row>
    <row r="17004" spans="10:10" ht="14.25" x14ac:dyDescent="0.2">
      <c r="J17004" s="2"/>
    </row>
    <row r="17005" spans="10:10" ht="14.25" x14ac:dyDescent="0.2">
      <c r="J17005" s="2"/>
    </row>
    <row r="17006" spans="10:10" ht="14.25" x14ac:dyDescent="0.2">
      <c r="J17006" s="2"/>
    </row>
    <row r="17007" spans="10:10" ht="14.25" x14ac:dyDescent="0.2">
      <c r="J17007" s="2"/>
    </row>
    <row r="17008" spans="10:10" ht="14.25" x14ac:dyDescent="0.2">
      <c r="J17008" s="2"/>
    </row>
    <row r="17009" spans="10:10" ht="14.25" x14ac:dyDescent="0.2">
      <c r="J17009" s="2"/>
    </row>
    <row r="17010" spans="10:10" ht="14.25" x14ac:dyDescent="0.2">
      <c r="J17010" s="2"/>
    </row>
    <row r="17011" spans="10:10" ht="14.25" x14ac:dyDescent="0.2">
      <c r="J17011" s="2"/>
    </row>
    <row r="17012" spans="10:10" ht="14.25" x14ac:dyDescent="0.2">
      <c r="J17012" s="2"/>
    </row>
    <row r="17013" spans="10:10" ht="14.25" x14ac:dyDescent="0.2">
      <c r="J17013" s="2"/>
    </row>
    <row r="17014" spans="10:10" ht="14.25" x14ac:dyDescent="0.2">
      <c r="J17014" s="2"/>
    </row>
    <row r="17015" spans="10:10" ht="14.25" x14ac:dyDescent="0.2">
      <c r="J17015" s="2"/>
    </row>
    <row r="17016" spans="10:10" ht="14.25" x14ac:dyDescent="0.2">
      <c r="J17016" s="2"/>
    </row>
    <row r="17017" spans="10:10" ht="14.25" x14ac:dyDescent="0.2">
      <c r="J17017" s="2"/>
    </row>
    <row r="17018" spans="10:10" ht="14.25" x14ac:dyDescent="0.2">
      <c r="J17018" s="2"/>
    </row>
    <row r="17019" spans="10:10" ht="14.25" x14ac:dyDescent="0.2">
      <c r="J17019" s="2"/>
    </row>
    <row r="17020" spans="10:10" ht="14.25" x14ac:dyDescent="0.2">
      <c r="J17020" s="2"/>
    </row>
    <row r="17021" spans="10:10" ht="14.25" x14ac:dyDescent="0.2">
      <c r="J17021" s="2"/>
    </row>
    <row r="17022" spans="10:10" ht="14.25" x14ac:dyDescent="0.2">
      <c r="J17022" s="2"/>
    </row>
    <row r="17023" spans="10:10" ht="14.25" x14ac:dyDescent="0.2">
      <c r="J17023" s="2"/>
    </row>
    <row r="17024" spans="10:10" ht="14.25" x14ac:dyDescent="0.2">
      <c r="J17024" s="2"/>
    </row>
    <row r="17025" spans="10:10" ht="14.25" x14ac:dyDescent="0.2">
      <c r="J17025" s="2"/>
    </row>
    <row r="17026" spans="10:10" ht="14.25" x14ac:dyDescent="0.2">
      <c r="J17026" s="2"/>
    </row>
    <row r="17027" spans="10:10" ht="14.25" x14ac:dyDescent="0.2">
      <c r="J17027" s="2"/>
    </row>
    <row r="17028" spans="10:10" ht="14.25" x14ac:dyDescent="0.2">
      <c r="J17028" s="2"/>
    </row>
    <row r="17029" spans="10:10" ht="14.25" x14ac:dyDescent="0.2">
      <c r="J17029" s="2"/>
    </row>
    <row r="17030" spans="10:10" ht="14.25" x14ac:dyDescent="0.2">
      <c r="J17030" s="2"/>
    </row>
    <row r="17031" spans="10:10" ht="14.25" x14ac:dyDescent="0.2">
      <c r="J17031" s="2"/>
    </row>
    <row r="17032" spans="10:10" ht="14.25" x14ac:dyDescent="0.2">
      <c r="J17032" s="2"/>
    </row>
    <row r="17033" spans="10:10" ht="14.25" x14ac:dyDescent="0.2">
      <c r="J17033" s="2"/>
    </row>
    <row r="17034" spans="10:10" ht="14.25" x14ac:dyDescent="0.2">
      <c r="J17034" s="2"/>
    </row>
    <row r="17035" spans="10:10" ht="14.25" x14ac:dyDescent="0.2">
      <c r="J17035" s="2"/>
    </row>
    <row r="17036" spans="10:10" ht="14.25" x14ac:dyDescent="0.2">
      <c r="J17036" s="2"/>
    </row>
    <row r="17037" spans="10:10" ht="14.25" x14ac:dyDescent="0.2">
      <c r="J17037" s="2"/>
    </row>
    <row r="17038" spans="10:10" ht="14.25" x14ac:dyDescent="0.2">
      <c r="J17038" s="2"/>
    </row>
    <row r="17039" spans="10:10" ht="14.25" x14ac:dyDescent="0.2">
      <c r="J17039" s="2"/>
    </row>
    <row r="17040" spans="10:10" ht="14.25" x14ac:dyDescent="0.2">
      <c r="J17040" s="2"/>
    </row>
    <row r="17041" spans="10:10" ht="14.25" x14ac:dyDescent="0.2">
      <c r="J17041" s="2"/>
    </row>
    <row r="17042" spans="10:10" ht="14.25" x14ac:dyDescent="0.2">
      <c r="J17042" s="2"/>
    </row>
    <row r="17043" spans="10:10" ht="14.25" x14ac:dyDescent="0.2">
      <c r="J17043" s="2"/>
    </row>
    <row r="17044" spans="10:10" ht="14.25" x14ac:dyDescent="0.2">
      <c r="J17044" s="2"/>
    </row>
    <row r="17045" spans="10:10" ht="14.25" x14ac:dyDescent="0.2">
      <c r="J17045" s="2"/>
    </row>
    <row r="17046" spans="10:10" ht="14.25" x14ac:dyDescent="0.2">
      <c r="J17046" s="2"/>
    </row>
    <row r="17047" spans="10:10" ht="14.25" x14ac:dyDescent="0.2">
      <c r="J17047" s="2"/>
    </row>
    <row r="17048" spans="10:10" ht="14.25" x14ac:dyDescent="0.2">
      <c r="J17048" s="2"/>
    </row>
    <row r="17049" spans="10:10" ht="14.25" x14ac:dyDescent="0.2">
      <c r="J17049" s="2"/>
    </row>
    <row r="17050" spans="10:10" ht="14.25" x14ac:dyDescent="0.2">
      <c r="J17050" s="2"/>
    </row>
    <row r="17051" spans="10:10" ht="14.25" x14ac:dyDescent="0.2">
      <c r="J17051" s="2"/>
    </row>
    <row r="17052" spans="10:10" ht="14.25" x14ac:dyDescent="0.2">
      <c r="J17052" s="2"/>
    </row>
    <row r="17053" spans="10:10" ht="14.25" x14ac:dyDescent="0.2">
      <c r="J17053" s="2"/>
    </row>
    <row r="17054" spans="10:10" ht="14.25" x14ac:dyDescent="0.2">
      <c r="J17054" s="2"/>
    </row>
    <row r="17055" spans="10:10" ht="14.25" x14ac:dyDescent="0.2">
      <c r="J17055" s="2"/>
    </row>
    <row r="17056" spans="10:10" ht="14.25" x14ac:dyDescent="0.2">
      <c r="J17056" s="2"/>
    </row>
    <row r="17057" spans="10:10" ht="14.25" x14ac:dyDescent="0.2">
      <c r="J17057" s="2"/>
    </row>
    <row r="17058" spans="10:10" ht="14.25" x14ac:dyDescent="0.2">
      <c r="J17058" s="2"/>
    </row>
    <row r="17059" spans="10:10" ht="14.25" x14ac:dyDescent="0.2">
      <c r="J17059" s="2"/>
    </row>
    <row r="17060" spans="10:10" ht="14.25" x14ac:dyDescent="0.2">
      <c r="J17060" s="2"/>
    </row>
    <row r="17061" spans="10:10" ht="14.25" x14ac:dyDescent="0.2">
      <c r="J17061" s="2"/>
    </row>
    <row r="17062" spans="10:10" ht="14.25" x14ac:dyDescent="0.2">
      <c r="J17062" s="2"/>
    </row>
    <row r="17063" spans="10:10" ht="14.25" x14ac:dyDescent="0.2">
      <c r="J17063" s="2"/>
    </row>
    <row r="17064" spans="10:10" ht="14.25" x14ac:dyDescent="0.2">
      <c r="J17064" s="2"/>
    </row>
    <row r="17065" spans="10:10" ht="14.25" x14ac:dyDescent="0.2">
      <c r="J17065" s="2"/>
    </row>
    <row r="17066" spans="10:10" ht="14.25" x14ac:dyDescent="0.2">
      <c r="J17066" s="2"/>
    </row>
    <row r="17067" spans="10:10" ht="14.25" x14ac:dyDescent="0.2">
      <c r="J17067" s="2"/>
    </row>
    <row r="17068" spans="10:10" ht="14.25" x14ac:dyDescent="0.2">
      <c r="J17068" s="2"/>
    </row>
    <row r="17069" spans="10:10" ht="14.25" x14ac:dyDescent="0.2">
      <c r="J17069" s="2"/>
    </row>
    <row r="17070" spans="10:10" ht="14.25" x14ac:dyDescent="0.2">
      <c r="J17070" s="2"/>
    </row>
    <row r="17071" spans="10:10" ht="14.25" x14ac:dyDescent="0.2">
      <c r="J17071" s="2"/>
    </row>
    <row r="17072" spans="10:10" ht="14.25" x14ac:dyDescent="0.2">
      <c r="J17072" s="2"/>
    </row>
    <row r="17073" spans="10:10" ht="14.25" x14ac:dyDescent="0.2">
      <c r="J17073" s="2"/>
    </row>
    <row r="17074" spans="10:10" ht="14.25" x14ac:dyDescent="0.2">
      <c r="J17074" s="2"/>
    </row>
    <row r="17075" spans="10:10" ht="14.25" x14ac:dyDescent="0.2">
      <c r="J17075" s="2"/>
    </row>
    <row r="17076" spans="10:10" ht="14.25" x14ac:dyDescent="0.2">
      <c r="J17076" s="2"/>
    </row>
    <row r="17077" spans="10:10" ht="14.25" x14ac:dyDescent="0.2">
      <c r="J17077" s="2"/>
    </row>
    <row r="17078" spans="10:10" ht="14.25" x14ac:dyDescent="0.2">
      <c r="J17078" s="2"/>
    </row>
    <row r="17079" spans="10:10" ht="14.25" x14ac:dyDescent="0.2">
      <c r="J17079" s="2"/>
    </row>
    <row r="17080" spans="10:10" ht="14.25" x14ac:dyDescent="0.2">
      <c r="J17080" s="2"/>
    </row>
    <row r="17081" spans="10:10" ht="14.25" x14ac:dyDescent="0.2">
      <c r="J17081" s="2"/>
    </row>
    <row r="17082" spans="10:10" ht="14.25" x14ac:dyDescent="0.2">
      <c r="J17082" s="2"/>
    </row>
    <row r="17083" spans="10:10" ht="14.25" x14ac:dyDescent="0.2">
      <c r="J17083" s="2"/>
    </row>
    <row r="17084" spans="10:10" ht="14.25" x14ac:dyDescent="0.2">
      <c r="J17084" s="2"/>
    </row>
    <row r="17085" spans="10:10" ht="14.25" x14ac:dyDescent="0.2">
      <c r="J17085" s="2"/>
    </row>
    <row r="17086" spans="10:10" ht="14.25" x14ac:dyDescent="0.2">
      <c r="J17086" s="2"/>
    </row>
    <row r="17087" spans="10:10" ht="14.25" x14ac:dyDescent="0.2">
      <c r="J17087" s="2"/>
    </row>
    <row r="17088" spans="10:10" ht="14.25" x14ac:dyDescent="0.2">
      <c r="J17088" s="2"/>
    </row>
    <row r="17089" spans="10:10" ht="14.25" x14ac:dyDescent="0.2">
      <c r="J17089" s="2"/>
    </row>
    <row r="17090" spans="10:10" ht="14.25" x14ac:dyDescent="0.2">
      <c r="J17090" s="2"/>
    </row>
    <row r="17091" spans="10:10" ht="14.25" x14ac:dyDescent="0.2">
      <c r="J17091" s="2"/>
    </row>
    <row r="17092" spans="10:10" ht="14.25" x14ac:dyDescent="0.2">
      <c r="J17092" s="2"/>
    </row>
    <row r="17093" spans="10:10" ht="14.25" x14ac:dyDescent="0.2">
      <c r="J17093" s="2"/>
    </row>
    <row r="17094" spans="10:10" ht="14.25" x14ac:dyDescent="0.2">
      <c r="J17094" s="2"/>
    </row>
    <row r="17095" spans="10:10" ht="14.25" x14ac:dyDescent="0.2">
      <c r="J17095" s="2"/>
    </row>
    <row r="17096" spans="10:10" ht="14.25" x14ac:dyDescent="0.2">
      <c r="J17096" s="2"/>
    </row>
    <row r="17097" spans="10:10" ht="14.25" x14ac:dyDescent="0.2">
      <c r="J17097" s="2"/>
    </row>
    <row r="17098" spans="10:10" ht="14.25" x14ac:dyDescent="0.2">
      <c r="J17098" s="2"/>
    </row>
    <row r="17099" spans="10:10" ht="14.25" x14ac:dyDescent="0.2">
      <c r="J17099" s="2"/>
    </row>
    <row r="17100" spans="10:10" ht="14.25" x14ac:dyDescent="0.2">
      <c r="J17100" s="2"/>
    </row>
    <row r="17101" spans="10:10" ht="14.25" x14ac:dyDescent="0.2">
      <c r="J17101" s="2"/>
    </row>
    <row r="17102" spans="10:10" ht="14.25" x14ac:dyDescent="0.2">
      <c r="J17102" s="2"/>
    </row>
    <row r="17103" spans="10:10" ht="14.25" x14ac:dyDescent="0.2">
      <c r="J17103" s="2"/>
    </row>
    <row r="17104" spans="10:10" ht="14.25" x14ac:dyDescent="0.2">
      <c r="J17104" s="2"/>
    </row>
    <row r="17105" spans="10:10" ht="14.25" x14ac:dyDescent="0.2">
      <c r="J17105" s="2"/>
    </row>
    <row r="17106" spans="10:10" ht="14.25" x14ac:dyDescent="0.2">
      <c r="J17106" s="2"/>
    </row>
    <row r="17107" spans="10:10" ht="14.25" x14ac:dyDescent="0.2">
      <c r="J17107" s="2"/>
    </row>
    <row r="17108" spans="10:10" ht="14.25" x14ac:dyDescent="0.2">
      <c r="J17108" s="2"/>
    </row>
    <row r="17109" spans="10:10" ht="14.25" x14ac:dyDescent="0.2">
      <c r="J17109" s="2"/>
    </row>
    <row r="17110" spans="10:10" ht="14.25" x14ac:dyDescent="0.2">
      <c r="J17110" s="2"/>
    </row>
    <row r="17111" spans="10:10" ht="14.25" x14ac:dyDescent="0.2">
      <c r="J17111" s="2"/>
    </row>
    <row r="17112" spans="10:10" ht="14.25" x14ac:dyDescent="0.2">
      <c r="J17112" s="2"/>
    </row>
    <row r="17113" spans="10:10" ht="14.25" x14ac:dyDescent="0.2">
      <c r="J17113" s="2"/>
    </row>
    <row r="17114" spans="10:10" ht="14.25" x14ac:dyDescent="0.2">
      <c r="J17114" s="2"/>
    </row>
    <row r="17115" spans="10:10" ht="14.25" x14ac:dyDescent="0.2">
      <c r="J17115" s="2"/>
    </row>
    <row r="17116" spans="10:10" ht="14.25" x14ac:dyDescent="0.2">
      <c r="J17116" s="2"/>
    </row>
    <row r="17117" spans="10:10" ht="14.25" x14ac:dyDescent="0.2">
      <c r="J17117" s="2"/>
    </row>
    <row r="17118" spans="10:10" ht="14.25" x14ac:dyDescent="0.2">
      <c r="J17118" s="2"/>
    </row>
    <row r="17119" spans="10:10" ht="14.25" x14ac:dyDescent="0.2">
      <c r="J17119" s="2"/>
    </row>
    <row r="17120" spans="10:10" ht="14.25" x14ac:dyDescent="0.2">
      <c r="J17120" s="2"/>
    </row>
    <row r="17121" spans="10:10" ht="14.25" x14ac:dyDescent="0.2">
      <c r="J17121" s="2"/>
    </row>
    <row r="17122" spans="10:10" ht="14.25" x14ac:dyDescent="0.2">
      <c r="J17122" s="2"/>
    </row>
    <row r="17123" spans="10:10" ht="14.25" x14ac:dyDescent="0.2">
      <c r="J17123" s="2"/>
    </row>
    <row r="17124" spans="10:10" ht="14.25" x14ac:dyDescent="0.2">
      <c r="J17124" s="2"/>
    </row>
    <row r="17125" spans="10:10" ht="14.25" x14ac:dyDescent="0.2">
      <c r="J17125" s="2"/>
    </row>
    <row r="17126" spans="10:10" ht="14.25" x14ac:dyDescent="0.2">
      <c r="J17126" s="2"/>
    </row>
    <row r="17127" spans="10:10" ht="14.25" x14ac:dyDescent="0.2">
      <c r="J17127" s="2"/>
    </row>
    <row r="17128" spans="10:10" ht="14.25" x14ac:dyDescent="0.2">
      <c r="J17128" s="2"/>
    </row>
    <row r="17129" spans="10:10" ht="14.25" x14ac:dyDescent="0.2">
      <c r="J17129" s="2"/>
    </row>
    <row r="17130" spans="10:10" ht="14.25" x14ac:dyDescent="0.2">
      <c r="J17130" s="2"/>
    </row>
    <row r="17131" spans="10:10" ht="14.25" x14ac:dyDescent="0.2">
      <c r="J17131" s="2"/>
    </row>
    <row r="17132" spans="10:10" ht="14.25" x14ac:dyDescent="0.2">
      <c r="J17132" s="2"/>
    </row>
    <row r="17133" spans="10:10" ht="14.25" x14ac:dyDescent="0.2">
      <c r="J17133" s="2"/>
    </row>
    <row r="17134" spans="10:10" ht="14.25" x14ac:dyDescent="0.2">
      <c r="J17134" s="2"/>
    </row>
    <row r="17135" spans="10:10" ht="14.25" x14ac:dyDescent="0.2">
      <c r="J17135" s="2"/>
    </row>
    <row r="17136" spans="10:10" ht="14.25" x14ac:dyDescent="0.2">
      <c r="J17136" s="2"/>
    </row>
    <row r="17137" spans="10:10" ht="14.25" x14ac:dyDescent="0.2">
      <c r="J17137" s="2"/>
    </row>
    <row r="17138" spans="10:10" ht="14.25" x14ac:dyDescent="0.2">
      <c r="J17138" s="2"/>
    </row>
    <row r="17139" spans="10:10" ht="14.25" x14ac:dyDescent="0.2">
      <c r="J17139" s="2"/>
    </row>
    <row r="17140" spans="10:10" ht="14.25" x14ac:dyDescent="0.2">
      <c r="J17140" s="2"/>
    </row>
    <row r="17141" spans="10:10" ht="14.25" x14ac:dyDescent="0.2">
      <c r="J17141" s="2"/>
    </row>
    <row r="17142" spans="10:10" ht="14.25" x14ac:dyDescent="0.2">
      <c r="J17142" s="2"/>
    </row>
    <row r="17143" spans="10:10" ht="14.25" x14ac:dyDescent="0.2">
      <c r="J17143" s="2"/>
    </row>
    <row r="17144" spans="10:10" ht="14.25" x14ac:dyDescent="0.2">
      <c r="J17144" s="2"/>
    </row>
    <row r="17145" spans="10:10" ht="14.25" x14ac:dyDescent="0.2">
      <c r="J17145" s="2"/>
    </row>
    <row r="17146" spans="10:10" ht="14.25" x14ac:dyDescent="0.2">
      <c r="J17146" s="2"/>
    </row>
    <row r="17147" spans="10:10" ht="14.25" x14ac:dyDescent="0.2">
      <c r="J17147" s="2"/>
    </row>
    <row r="17148" spans="10:10" ht="14.25" x14ac:dyDescent="0.2">
      <c r="J17148" s="2"/>
    </row>
    <row r="17149" spans="10:10" ht="14.25" x14ac:dyDescent="0.2">
      <c r="J17149" s="2"/>
    </row>
    <row r="17150" spans="10:10" ht="14.25" x14ac:dyDescent="0.2">
      <c r="J17150" s="2"/>
    </row>
    <row r="17151" spans="10:10" ht="14.25" x14ac:dyDescent="0.2">
      <c r="J17151" s="2"/>
    </row>
    <row r="17152" spans="10:10" ht="14.25" x14ac:dyDescent="0.2">
      <c r="J17152" s="2"/>
    </row>
    <row r="17153" spans="10:10" ht="14.25" x14ac:dyDescent="0.2">
      <c r="J17153" s="2"/>
    </row>
    <row r="17154" spans="10:10" ht="14.25" x14ac:dyDescent="0.2">
      <c r="J17154" s="2"/>
    </row>
    <row r="17155" spans="10:10" ht="14.25" x14ac:dyDescent="0.2">
      <c r="J17155" s="2"/>
    </row>
    <row r="17156" spans="10:10" ht="14.25" x14ac:dyDescent="0.2">
      <c r="J17156" s="2"/>
    </row>
    <row r="17157" spans="10:10" ht="14.25" x14ac:dyDescent="0.2">
      <c r="J17157" s="2"/>
    </row>
    <row r="17158" spans="10:10" ht="14.25" x14ac:dyDescent="0.2">
      <c r="J17158" s="2"/>
    </row>
    <row r="17159" spans="10:10" ht="14.25" x14ac:dyDescent="0.2">
      <c r="J17159" s="2"/>
    </row>
    <row r="17160" spans="10:10" ht="14.25" x14ac:dyDescent="0.2">
      <c r="J17160" s="2"/>
    </row>
    <row r="17161" spans="10:10" ht="14.25" x14ac:dyDescent="0.2">
      <c r="J17161" s="2"/>
    </row>
    <row r="17162" spans="10:10" ht="14.25" x14ac:dyDescent="0.2">
      <c r="J17162" s="2"/>
    </row>
    <row r="17163" spans="10:10" ht="14.25" x14ac:dyDescent="0.2">
      <c r="J17163" s="2"/>
    </row>
    <row r="17164" spans="10:10" ht="14.25" x14ac:dyDescent="0.2">
      <c r="J17164" s="2"/>
    </row>
    <row r="17165" spans="10:10" ht="14.25" x14ac:dyDescent="0.2">
      <c r="J17165" s="2"/>
    </row>
    <row r="17166" spans="10:10" ht="14.25" x14ac:dyDescent="0.2">
      <c r="J17166" s="2"/>
    </row>
    <row r="17167" spans="10:10" ht="14.25" x14ac:dyDescent="0.2">
      <c r="J17167" s="2"/>
    </row>
    <row r="17168" spans="10:10" ht="14.25" x14ac:dyDescent="0.2">
      <c r="J17168" s="2"/>
    </row>
    <row r="17169" spans="10:10" ht="14.25" x14ac:dyDescent="0.2">
      <c r="J17169" s="2"/>
    </row>
    <row r="17170" spans="10:10" ht="14.25" x14ac:dyDescent="0.2">
      <c r="J17170" s="2"/>
    </row>
    <row r="17171" spans="10:10" ht="14.25" x14ac:dyDescent="0.2">
      <c r="J17171" s="2"/>
    </row>
    <row r="17172" spans="10:10" ht="14.25" x14ac:dyDescent="0.2">
      <c r="J17172" s="2"/>
    </row>
    <row r="17173" spans="10:10" ht="14.25" x14ac:dyDescent="0.2">
      <c r="J17173" s="2"/>
    </row>
    <row r="17174" spans="10:10" ht="14.25" x14ac:dyDescent="0.2">
      <c r="J17174" s="2"/>
    </row>
    <row r="17175" spans="10:10" ht="14.25" x14ac:dyDescent="0.2">
      <c r="J17175" s="2"/>
    </row>
    <row r="17176" spans="10:10" ht="14.25" x14ac:dyDescent="0.2">
      <c r="J17176" s="2"/>
    </row>
    <row r="17177" spans="10:10" ht="14.25" x14ac:dyDescent="0.2">
      <c r="J17177" s="2"/>
    </row>
    <row r="17178" spans="10:10" ht="14.25" x14ac:dyDescent="0.2">
      <c r="J17178" s="2"/>
    </row>
    <row r="17179" spans="10:10" ht="14.25" x14ac:dyDescent="0.2">
      <c r="J17179" s="2"/>
    </row>
    <row r="17180" spans="10:10" ht="14.25" x14ac:dyDescent="0.2">
      <c r="J17180" s="2"/>
    </row>
    <row r="17181" spans="10:10" ht="14.25" x14ac:dyDescent="0.2">
      <c r="J17181" s="2"/>
    </row>
    <row r="17182" spans="10:10" ht="14.25" x14ac:dyDescent="0.2">
      <c r="J17182" s="2"/>
    </row>
    <row r="17183" spans="10:10" ht="14.25" x14ac:dyDescent="0.2">
      <c r="J17183" s="2"/>
    </row>
    <row r="17184" spans="10:10" ht="14.25" x14ac:dyDescent="0.2">
      <c r="J17184" s="2"/>
    </row>
    <row r="17185" spans="10:10" ht="14.25" x14ac:dyDescent="0.2">
      <c r="J17185" s="2"/>
    </row>
    <row r="17186" spans="10:10" ht="14.25" x14ac:dyDescent="0.2">
      <c r="J17186" s="2"/>
    </row>
    <row r="17187" spans="10:10" ht="14.25" x14ac:dyDescent="0.2">
      <c r="J17187" s="2"/>
    </row>
    <row r="17188" spans="10:10" ht="14.25" x14ac:dyDescent="0.2">
      <c r="J17188" s="2"/>
    </row>
    <row r="17189" spans="10:10" ht="14.25" x14ac:dyDescent="0.2">
      <c r="J17189" s="2"/>
    </row>
    <row r="17190" spans="10:10" ht="14.25" x14ac:dyDescent="0.2">
      <c r="J17190" s="2"/>
    </row>
    <row r="17191" spans="10:10" ht="14.25" x14ac:dyDescent="0.2">
      <c r="J17191" s="2"/>
    </row>
    <row r="17192" spans="10:10" ht="14.25" x14ac:dyDescent="0.2">
      <c r="J17192" s="2"/>
    </row>
    <row r="17193" spans="10:10" ht="14.25" x14ac:dyDescent="0.2">
      <c r="J17193" s="2"/>
    </row>
    <row r="17194" spans="10:10" ht="14.25" x14ac:dyDescent="0.2">
      <c r="J17194" s="2"/>
    </row>
    <row r="17195" spans="10:10" ht="14.25" x14ac:dyDescent="0.2">
      <c r="J17195" s="2"/>
    </row>
    <row r="17196" spans="10:10" ht="14.25" x14ac:dyDescent="0.2">
      <c r="J17196" s="2"/>
    </row>
    <row r="17197" spans="10:10" ht="14.25" x14ac:dyDescent="0.2">
      <c r="J17197" s="2"/>
    </row>
    <row r="17198" spans="10:10" ht="14.25" x14ac:dyDescent="0.2">
      <c r="J17198" s="2"/>
    </row>
    <row r="17199" spans="10:10" ht="14.25" x14ac:dyDescent="0.2">
      <c r="J17199" s="2"/>
    </row>
    <row r="17200" spans="10:10" ht="14.25" x14ac:dyDescent="0.2">
      <c r="J17200" s="2"/>
    </row>
    <row r="17201" spans="10:10" ht="14.25" x14ac:dyDescent="0.2">
      <c r="J17201" s="2"/>
    </row>
    <row r="17202" spans="10:10" ht="14.25" x14ac:dyDescent="0.2">
      <c r="J17202" s="2"/>
    </row>
    <row r="17203" spans="10:10" ht="14.25" x14ac:dyDescent="0.2">
      <c r="J17203" s="2"/>
    </row>
    <row r="17204" spans="10:10" ht="14.25" x14ac:dyDescent="0.2">
      <c r="J17204" s="2"/>
    </row>
    <row r="17205" spans="10:10" ht="14.25" x14ac:dyDescent="0.2">
      <c r="J17205" s="2"/>
    </row>
    <row r="17206" spans="10:10" ht="14.25" x14ac:dyDescent="0.2">
      <c r="J17206" s="2"/>
    </row>
    <row r="17207" spans="10:10" ht="14.25" x14ac:dyDescent="0.2">
      <c r="J17207" s="2"/>
    </row>
    <row r="17208" spans="10:10" ht="14.25" x14ac:dyDescent="0.2">
      <c r="J17208" s="2"/>
    </row>
    <row r="17209" spans="10:10" ht="14.25" x14ac:dyDescent="0.2">
      <c r="J17209" s="2"/>
    </row>
    <row r="17210" spans="10:10" ht="14.25" x14ac:dyDescent="0.2">
      <c r="J17210" s="2"/>
    </row>
    <row r="17211" spans="10:10" ht="14.25" x14ac:dyDescent="0.2">
      <c r="J17211" s="2"/>
    </row>
    <row r="17212" spans="10:10" ht="14.25" x14ac:dyDescent="0.2">
      <c r="J17212" s="2"/>
    </row>
    <row r="17213" spans="10:10" ht="14.25" x14ac:dyDescent="0.2">
      <c r="J17213" s="2"/>
    </row>
    <row r="17214" spans="10:10" ht="14.25" x14ac:dyDescent="0.2">
      <c r="J17214" s="2"/>
    </row>
    <row r="17215" spans="10:10" ht="14.25" x14ac:dyDescent="0.2">
      <c r="J17215" s="2"/>
    </row>
    <row r="17216" spans="10:10" ht="14.25" x14ac:dyDescent="0.2">
      <c r="J17216" s="2"/>
    </row>
    <row r="17217" spans="10:10" ht="14.25" x14ac:dyDescent="0.2">
      <c r="J17217" s="2"/>
    </row>
    <row r="17218" spans="10:10" ht="14.25" x14ac:dyDescent="0.2">
      <c r="J17218" s="2"/>
    </row>
    <row r="17219" spans="10:10" ht="14.25" x14ac:dyDescent="0.2">
      <c r="J17219" s="2"/>
    </row>
    <row r="17220" spans="10:10" ht="14.25" x14ac:dyDescent="0.2">
      <c r="J17220" s="2"/>
    </row>
    <row r="17221" spans="10:10" ht="14.25" x14ac:dyDescent="0.2">
      <c r="J17221" s="2"/>
    </row>
    <row r="17222" spans="10:10" ht="14.25" x14ac:dyDescent="0.2">
      <c r="J17222" s="2"/>
    </row>
    <row r="17223" spans="10:10" ht="14.25" x14ac:dyDescent="0.2">
      <c r="J17223" s="2"/>
    </row>
    <row r="17224" spans="10:10" ht="14.25" x14ac:dyDescent="0.2">
      <c r="J17224" s="2"/>
    </row>
    <row r="17225" spans="10:10" ht="14.25" x14ac:dyDescent="0.2">
      <c r="J17225" s="2"/>
    </row>
    <row r="17226" spans="10:10" ht="14.25" x14ac:dyDescent="0.2">
      <c r="J17226" s="2"/>
    </row>
    <row r="17227" spans="10:10" ht="14.25" x14ac:dyDescent="0.2">
      <c r="J17227" s="2"/>
    </row>
    <row r="17228" spans="10:10" ht="14.25" x14ac:dyDescent="0.2">
      <c r="J17228" s="2"/>
    </row>
    <row r="17229" spans="10:10" ht="14.25" x14ac:dyDescent="0.2">
      <c r="J17229" s="2"/>
    </row>
    <row r="17230" spans="10:10" ht="14.25" x14ac:dyDescent="0.2">
      <c r="J17230" s="2"/>
    </row>
    <row r="17231" spans="10:10" ht="14.25" x14ac:dyDescent="0.2">
      <c r="J17231" s="2"/>
    </row>
    <row r="17232" spans="10:10" ht="14.25" x14ac:dyDescent="0.2">
      <c r="J17232" s="2"/>
    </row>
    <row r="17233" spans="10:10" ht="14.25" x14ac:dyDescent="0.2">
      <c r="J17233" s="2"/>
    </row>
    <row r="17234" spans="10:10" ht="14.25" x14ac:dyDescent="0.2">
      <c r="J17234" s="2"/>
    </row>
    <row r="17235" spans="10:10" ht="14.25" x14ac:dyDescent="0.2">
      <c r="J17235" s="2"/>
    </row>
    <row r="17236" spans="10:10" ht="14.25" x14ac:dyDescent="0.2">
      <c r="J17236" s="2"/>
    </row>
    <row r="17237" spans="10:10" ht="14.25" x14ac:dyDescent="0.2">
      <c r="J17237" s="2"/>
    </row>
    <row r="17238" spans="10:10" ht="14.25" x14ac:dyDescent="0.2">
      <c r="J17238" s="2"/>
    </row>
    <row r="17239" spans="10:10" ht="14.25" x14ac:dyDescent="0.2">
      <c r="J17239" s="2"/>
    </row>
    <row r="17240" spans="10:10" ht="14.25" x14ac:dyDescent="0.2">
      <c r="J17240" s="2"/>
    </row>
    <row r="17241" spans="10:10" ht="14.25" x14ac:dyDescent="0.2">
      <c r="J17241" s="2"/>
    </row>
    <row r="17242" spans="10:10" ht="14.25" x14ac:dyDescent="0.2">
      <c r="J17242" s="2"/>
    </row>
    <row r="17243" spans="10:10" ht="14.25" x14ac:dyDescent="0.2">
      <c r="J17243" s="2"/>
    </row>
    <row r="17244" spans="10:10" ht="14.25" x14ac:dyDescent="0.2">
      <c r="J17244" s="2"/>
    </row>
    <row r="17245" spans="10:10" ht="14.25" x14ac:dyDescent="0.2">
      <c r="J17245" s="2"/>
    </row>
    <row r="17246" spans="10:10" ht="14.25" x14ac:dyDescent="0.2">
      <c r="J17246" s="2"/>
    </row>
    <row r="17247" spans="10:10" ht="14.25" x14ac:dyDescent="0.2">
      <c r="J17247" s="2"/>
    </row>
    <row r="17248" spans="10:10" ht="14.25" x14ac:dyDescent="0.2">
      <c r="J17248" s="2"/>
    </row>
    <row r="17249" spans="10:10" ht="14.25" x14ac:dyDescent="0.2">
      <c r="J17249" s="2"/>
    </row>
    <row r="17250" spans="10:10" ht="14.25" x14ac:dyDescent="0.2">
      <c r="J17250" s="2"/>
    </row>
    <row r="17251" spans="10:10" ht="14.25" x14ac:dyDescent="0.2">
      <c r="J17251" s="2"/>
    </row>
    <row r="17252" spans="10:10" ht="14.25" x14ac:dyDescent="0.2">
      <c r="J17252" s="2"/>
    </row>
    <row r="17253" spans="10:10" ht="14.25" x14ac:dyDescent="0.2">
      <c r="J17253" s="2"/>
    </row>
    <row r="17254" spans="10:10" ht="14.25" x14ac:dyDescent="0.2">
      <c r="J17254" s="2"/>
    </row>
    <row r="17255" spans="10:10" ht="14.25" x14ac:dyDescent="0.2">
      <c r="J17255" s="2"/>
    </row>
    <row r="17256" spans="10:10" ht="14.25" x14ac:dyDescent="0.2">
      <c r="J17256" s="2"/>
    </row>
    <row r="17257" spans="10:10" ht="14.25" x14ac:dyDescent="0.2">
      <c r="J17257" s="2"/>
    </row>
    <row r="17258" spans="10:10" ht="14.25" x14ac:dyDescent="0.2">
      <c r="J17258" s="2"/>
    </row>
    <row r="17259" spans="10:10" ht="14.25" x14ac:dyDescent="0.2">
      <c r="J17259" s="2"/>
    </row>
    <row r="17260" spans="10:10" ht="14.25" x14ac:dyDescent="0.2">
      <c r="J17260" s="2"/>
    </row>
    <row r="17261" spans="10:10" ht="14.25" x14ac:dyDescent="0.2">
      <c r="J17261" s="2"/>
    </row>
    <row r="17262" spans="10:10" ht="14.25" x14ac:dyDescent="0.2">
      <c r="J17262" s="2"/>
    </row>
    <row r="17263" spans="10:10" ht="14.25" x14ac:dyDescent="0.2">
      <c r="J17263" s="2"/>
    </row>
    <row r="17264" spans="10:10" ht="14.25" x14ac:dyDescent="0.2">
      <c r="J17264" s="2"/>
    </row>
    <row r="17265" spans="10:10" ht="14.25" x14ac:dyDescent="0.2">
      <c r="J17265" s="2"/>
    </row>
    <row r="17266" spans="10:10" ht="14.25" x14ac:dyDescent="0.2">
      <c r="J17266" s="2"/>
    </row>
    <row r="17267" spans="10:10" ht="14.25" x14ac:dyDescent="0.2">
      <c r="J17267" s="2"/>
    </row>
    <row r="17268" spans="10:10" ht="14.25" x14ac:dyDescent="0.2">
      <c r="J17268" s="2"/>
    </row>
    <row r="17269" spans="10:10" ht="14.25" x14ac:dyDescent="0.2">
      <c r="J17269" s="2"/>
    </row>
    <row r="17270" spans="10:10" ht="14.25" x14ac:dyDescent="0.2">
      <c r="J17270" s="2"/>
    </row>
    <row r="17271" spans="10:10" ht="14.25" x14ac:dyDescent="0.2">
      <c r="J17271" s="2"/>
    </row>
    <row r="17272" spans="10:10" ht="14.25" x14ac:dyDescent="0.2">
      <c r="J17272" s="2"/>
    </row>
    <row r="17273" spans="10:10" ht="14.25" x14ac:dyDescent="0.2">
      <c r="J17273" s="2"/>
    </row>
    <row r="17274" spans="10:10" ht="14.25" x14ac:dyDescent="0.2">
      <c r="J17274" s="2"/>
    </row>
    <row r="17275" spans="10:10" ht="14.25" x14ac:dyDescent="0.2">
      <c r="J17275" s="2"/>
    </row>
    <row r="17276" spans="10:10" ht="14.25" x14ac:dyDescent="0.2">
      <c r="J17276" s="2"/>
    </row>
    <row r="17277" spans="10:10" ht="14.25" x14ac:dyDescent="0.2">
      <c r="J17277" s="2"/>
    </row>
    <row r="17278" spans="10:10" ht="14.25" x14ac:dyDescent="0.2">
      <c r="J17278" s="2"/>
    </row>
    <row r="17279" spans="10:10" ht="14.25" x14ac:dyDescent="0.2">
      <c r="J17279" s="2"/>
    </row>
    <row r="17280" spans="10:10" ht="14.25" x14ac:dyDescent="0.2">
      <c r="J17280" s="2"/>
    </row>
    <row r="17281" spans="10:10" ht="14.25" x14ac:dyDescent="0.2">
      <c r="J17281" s="2"/>
    </row>
    <row r="17282" spans="10:10" ht="14.25" x14ac:dyDescent="0.2">
      <c r="J17282" s="2"/>
    </row>
    <row r="17283" spans="10:10" ht="14.25" x14ac:dyDescent="0.2">
      <c r="J17283" s="2"/>
    </row>
    <row r="17284" spans="10:10" ht="14.25" x14ac:dyDescent="0.2">
      <c r="J17284" s="2"/>
    </row>
    <row r="17285" spans="10:10" ht="14.25" x14ac:dyDescent="0.2">
      <c r="J17285" s="2"/>
    </row>
    <row r="17286" spans="10:10" ht="14.25" x14ac:dyDescent="0.2">
      <c r="J17286" s="2"/>
    </row>
    <row r="17287" spans="10:10" ht="14.25" x14ac:dyDescent="0.2">
      <c r="J17287" s="2"/>
    </row>
    <row r="17288" spans="10:10" ht="14.25" x14ac:dyDescent="0.2">
      <c r="J17288" s="2"/>
    </row>
    <row r="17289" spans="10:10" ht="14.25" x14ac:dyDescent="0.2">
      <c r="J17289" s="2"/>
    </row>
    <row r="17290" spans="10:10" ht="14.25" x14ac:dyDescent="0.2">
      <c r="J17290" s="2"/>
    </row>
    <row r="17291" spans="10:10" ht="14.25" x14ac:dyDescent="0.2">
      <c r="J17291" s="2"/>
    </row>
    <row r="17292" spans="10:10" ht="14.25" x14ac:dyDescent="0.2">
      <c r="J17292" s="2"/>
    </row>
    <row r="17293" spans="10:10" ht="14.25" x14ac:dyDescent="0.2">
      <c r="J17293" s="2"/>
    </row>
    <row r="17294" spans="10:10" ht="14.25" x14ac:dyDescent="0.2">
      <c r="J17294" s="2"/>
    </row>
    <row r="17295" spans="10:10" ht="14.25" x14ac:dyDescent="0.2">
      <c r="J17295" s="2"/>
    </row>
    <row r="17296" spans="10:10" ht="14.25" x14ac:dyDescent="0.2">
      <c r="J17296" s="2"/>
    </row>
    <row r="17297" spans="10:10" ht="14.25" x14ac:dyDescent="0.2">
      <c r="J17297" s="2"/>
    </row>
    <row r="17298" spans="10:10" ht="14.25" x14ac:dyDescent="0.2">
      <c r="J17298" s="2"/>
    </row>
    <row r="17299" spans="10:10" ht="14.25" x14ac:dyDescent="0.2">
      <c r="J17299" s="2"/>
    </row>
    <row r="17300" spans="10:10" ht="14.25" x14ac:dyDescent="0.2">
      <c r="J17300" s="2"/>
    </row>
    <row r="17301" spans="10:10" ht="14.25" x14ac:dyDescent="0.2">
      <c r="J17301" s="2"/>
    </row>
    <row r="17302" spans="10:10" ht="14.25" x14ac:dyDescent="0.2">
      <c r="J17302" s="2"/>
    </row>
    <row r="17303" spans="10:10" ht="14.25" x14ac:dyDescent="0.2">
      <c r="J17303" s="2"/>
    </row>
    <row r="17304" spans="10:10" ht="14.25" x14ac:dyDescent="0.2">
      <c r="J17304" s="2"/>
    </row>
    <row r="17305" spans="10:10" ht="14.25" x14ac:dyDescent="0.2">
      <c r="J17305" s="2"/>
    </row>
    <row r="17306" spans="10:10" ht="14.25" x14ac:dyDescent="0.2">
      <c r="J17306" s="2"/>
    </row>
    <row r="17307" spans="10:10" ht="14.25" x14ac:dyDescent="0.2">
      <c r="J17307" s="2"/>
    </row>
    <row r="17308" spans="10:10" ht="14.25" x14ac:dyDescent="0.2">
      <c r="J17308" s="2"/>
    </row>
    <row r="17309" spans="10:10" ht="14.25" x14ac:dyDescent="0.2">
      <c r="J17309" s="2"/>
    </row>
    <row r="17310" spans="10:10" ht="14.25" x14ac:dyDescent="0.2">
      <c r="J17310" s="2"/>
    </row>
    <row r="17311" spans="10:10" ht="14.25" x14ac:dyDescent="0.2">
      <c r="J17311" s="2"/>
    </row>
    <row r="17312" spans="10:10" ht="14.25" x14ac:dyDescent="0.2">
      <c r="J17312" s="2"/>
    </row>
    <row r="17313" spans="10:10" ht="14.25" x14ac:dyDescent="0.2">
      <c r="J17313" s="2"/>
    </row>
    <row r="17314" spans="10:10" ht="14.25" x14ac:dyDescent="0.2">
      <c r="J17314" s="2"/>
    </row>
    <row r="17315" spans="10:10" ht="14.25" x14ac:dyDescent="0.2">
      <c r="J17315" s="2"/>
    </row>
    <row r="17316" spans="10:10" ht="14.25" x14ac:dyDescent="0.2">
      <c r="J17316" s="2"/>
    </row>
    <row r="17317" spans="10:10" ht="14.25" x14ac:dyDescent="0.2">
      <c r="J17317" s="2"/>
    </row>
    <row r="17318" spans="10:10" ht="14.25" x14ac:dyDescent="0.2">
      <c r="J17318" s="2"/>
    </row>
    <row r="17319" spans="10:10" ht="14.25" x14ac:dyDescent="0.2">
      <c r="J17319" s="2"/>
    </row>
    <row r="17320" spans="10:10" ht="14.25" x14ac:dyDescent="0.2">
      <c r="J17320" s="2"/>
    </row>
    <row r="17321" spans="10:10" ht="14.25" x14ac:dyDescent="0.2">
      <c r="J17321" s="2"/>
    </row>
    <row r="17322" spans="10:10" ht="14.25" x14ac:dyDescent="0.2">
      <c r="J17322" s="2"/>
    </row>
    <row r="17323" spans="10:10" ht="14.25" x14ac:dyDescent="0.2">
      <c r="J17323" s="2"/>
    </row>
    <row r="17324" spans="10:10" ht="14.25" x14ac:dyDescent="0.2">
      <c r="J17324" s="2"/>
    </row>
    <row r="17325" spans="10:10" ht="14.25" x14ac:dyDescent="0.2">
      <c r="J17325" s="2"/>
    </row>
    <row r="17326" spans="10:10" ht="14.25" x14ac:dyDescent="0.2">
      <c r="J17326" s="2"/>
    </row>
    <row r="17327" spans="10:10" ht="14.25" x14ac:dyDescent="0.2">
      <c r="J17327" s="2"/>
    </row>
    <row r="17328" spans="10:10" ht="14.25" x14ac:dyDescent="0.2">
      <c r="J17328" s="2"/>
    </row>
    <row r="17329" spans="10:10" ht="14.25" x14ac:dyDescent="0.2">
      <c r="J17329" s="2"/>
    </row>
    <row r="17330" spans="10:10" ht="14.25" x14ac:dyDescent="0.2">
      <c r="J17330" s="2"/>
    </row>
    <row r="17331" spans="10:10" ht="14.25" x14ac:dyDescent="0.2">
      <c r="J17331" s="2"/>
    </row>
    <row r="17332" spans="10:10" ht="14.25" x14ac:dyDescent="0.2">
      <c r="J17332" s="2"/>
    </row>
    <row r="17333" spans="10:10" ht="14.25" x14ac:dyDescent="0.2">
      <c r="J17333" s="2"/>
    </row>
    <row r="17334" spans="10:10" ht="14.25" x14ac:dyDescent="0.2">
      <c r="J17334" s="2"/>
    </row>
    <row r="17335" spans="10:10" ht="14.25" x14ac:dyDescent="0.2">
      <c r="J17335" s="2"/>
    </row>
    <row r="17336" spans="10:10" ht="14.25" x14ac:dyDescent="0.2">
      <c r="J17336" s="2"/>
    </row>
    <row r="17337" spans="10:10" ht="14.25" x14ac:dyDescent="0.2">
      <c r="J17337" s="2"/>
    </row>
    <row r="17338" spans="10:10" ht="14.25" x14ac:dyDescent="0.2">
      <c r="J17338" s="2"/>
    </row>
    <row r="17339" spans="10:10" ht="14.25" x14ac:dyDescent="0.2">
      <c r="J17339" s="2"/>
    </row>
    <row r="17340" spans="10:10" ht="14.25" x14ac:dyDescent="0.2">
      <c r="J17340" s="2"/>
    </row>
    <row r="17341" spans="10:10" ht="14.25" x14ac:dyDescent="0.2">
      <c r="J17341" s="2"/>
    </row>
    <row r="17342" spans="10:10" ht="14.25" x14ac:dyDescent="0.2">
      <c r="J17342" s="2"/>
    </row>
    <row r="17343" spans="10:10" ht="14.25" x14ac:dyDescent="0.2">
      <c r="J17343" s="2"/>
    </row>
    <row r="17344" spans="10:10" ht="14.25" x14ac:dyDescent="0.2">
      <c r="J17344" s="2"/>
    </row>
    <row r="17345" spans="10:10" ht="14.25" x14ac:dyDescent="0.2">
      <c r="J17345" s="2"/>
    </row>
    <row r="17346" spans="10:10" ht="14.25" x14ac:dyDescent="0.2">
      <c r="J17346" s="2"/>
    </row>
    <row r="17347" spans="10:10" ht="14.25" x14ac:dyDescent="0.2">
      <c r="J17347" s="2"/>
    </row>
    <row r="17348" spans="10:10" ht="14.25" x14ac:dyDescent="0.2">
      <c r="J17348" s="2"/>
    </row>
    <row r="17349" spans="10:10" ht="14.25" x14ac:dyDescent="0.2">
      <c r="J17349" s="2"/>
    </row>
    <row r="17350" spans="10:10" ht="14.25" x14ac:dyDescent="0.2">
      <c r="J17350" s="2"/>
    </row>
    <row r="17351" spans="10:10" ht="14.25" x14ac:dyDescent="0.2">
      <c r="J17351" s="2"/>
    </row>
    <row r="17352" spans="10:10" ht="14.25" x14ac:dyDescent="0.2">
      <c r="J17352" s="2"/>
    </row>
    <row r="17353" spans="10:10" ht="14.25" x14ac:dyDescent="0.2">
      <c r="J17353" s="2"/>
    </row>
    <row r="17354" spans="10:10" ht="14.25" x14ac:dyDescent="0.2">
      <c r="J17354" s="2"/>
    </row>
    <row r="17355" spans="10:10" ht="14.25" x14ac:dyDescent="0.2">
      <c r="J17355" s="2"/>
    </row>
    <row r="17356" spans="10:10" ht="14.25" x14ac:dyDescent="0.2">
      <c r="J17356" s="2"/>
    </row>
    <row r="17357" spans="10:10" ht="14.25" x14ac:dyDescent="0.2">
      <c r="J17357" s="2"/>
    </row>
    <row r="17358" spans="10:10" ht="14.25" x14ac:dyDescent="0.2">
      <c r="J17358" s="2"/>
    </row>
    <row r="17359" spans="10:10" ht="14.25" x14ac:dyDescent="0.2">
      <c r="J17359" s="2"/>
    </row>
    <row r="17360" spans="10:10" ht="14.25" x14ac:dyDescent="0.2">
      <c r="J17360" s="2"/>
    </row>
    <row r="17361" spans="10:10" ht="14.25" x14ac:dyDescent="0.2">
      <c r="J17361" s="2"/>
    </row>
    <row r="17362" spans="10:10" ht="14.25" x14ac:dyDescent="0.2">
      <c r="J17362" s="2"/>
    </row>
    <row r="17363" spans="10:10" ht="14.25" x14ac:dyDescent="0.2">
      <c r="J17363" s="2"/>
    </row>
    <row r="17364" spans="10:10" ht="14.25" x14ac:dyDescent="0.2">
      <c r="J17364" s="2"/>
    </row>
    <row r="17365" spans="10:10" ht="14.25" x14ac:dyDescent="0.2">
      <c r="J17365" s="2"/>
    </row>
    <row r="17366" spans="10:10" ht="14.25" x14ac:dyDescent="0.2">
      <c r="J17366" s="2"/>
    </row>
    <row r="17367" spans="10:10" ht="14.25" x14ac:dyDescent="0.2">
      <c r="J17367" s="2"/>
    </row>
    <row r="17368" spans="10:10" ht="14.25" x14ac:dyDescent="0.2">
      <c r="J17368" s="2"/>
    </row>
    <row r="17369" spans="10:10" ht="14.25" x14ac:dyDescent="0.2">
      <c r="J17369" s="2"/>
    </row>
    <row r="17370" spans="10:10" ht="14.25" x14ac:dyDescent="0.2">
      <c r="J17370" s="2"/>
    </row>
    <row r="17371" spans="10:10" ht="14.25" x14ac:dyDescent="0.2">
      <c r="J17371" s="2"/>
    </row>
    <row r="17372" spans="10:10" ht="14.25" x14ac:dyDescent="0.2">
      <c r="J17372" s="2"/>
    </row>
    <row r="17373" spans="10:10" ht="14.25" x14ac:dyDescent="0.2">
      <c r="J17373" s="2"/>
    </row>
    <row r="17374" spans="10:10" ht="14.25" x14ac:dyDescent="0.2">
      <c r="J17374" s="2"/>
    </row>
    <row r="17375" spans="10:10" ht="14.25" x14ac:dyDescent="0.2">
      <c r="J17375" s="2"/>
    </row>
    <row r="17376" spans="10:10" ht="14.25" x14ac:dyDescent="0.2">
      <c r="J17376" s="2"/>
    </row>
    <row r="17377" spans="10:10" ht="14.25" x14ac:dyDescent="0.2">
      <c r="J17377" s="2"/>
    </row>
    <row r="17378" spans="10:10" ht="14.25" x14ac:dyDescent="0.2">
      <c r="J17378" s="2"/>
    </row>
    <row r="17379" spans="10:10" ht="14.25" x14ac:dyDescent="0.2">
      <c r="J17379" s="2"/>
    </row>
    <row r="17380" spans="10:10" ht="14.25" x14ac:dyDescent="0.2">
      <c r="J17380" s="2"/>
    </row>
    <row r="17381" spans="10:10" ht="14.25" x14ac:dyDescent="0.2">
      <c r="J17381" s="2"/>
    </row>
    <row r="17382" spans="10:10" ht="14.25" x14ac:dyDescent="0.2">
      <c r="J17382" s="2"/>
    </row>
    <row r="17383" spans="10:10" ht="14.25" x14ac:dyDescent="0.2">
      <c r="J17383" s="2"/>
    </row>
    <row r="17384" spans="10:10" ht="14.25" x14ac:dyDescent="0.2">
      <c r="J17384" s="2"/>
    </row>
    <row r="17385" spans="10:10" ht="14.25" x14ac:dyDescent="0.2">
      <c r="J17385" s="2"/>
    </row>
    <row r="17386" spans="10:10" ht="14.25" x14ac:dyDescent="0.2">
      <c r="J17386" s="2"/>
    </row>
    <row r="17387" spans="10:10" ht="14.25" x14ac:dyDescent="0.2">
      <c r="J17387" s="2"/>
    </row>
    <row r="17388" spans="10:10" ht="14.25" x14ac:dyDescent="0.2">
      <c r="J17388" s="2"/>
    </row>
    <row r="17389" spans="10:10" ht="14.25" x14ac:dyDescent="0.2">
      <c r="J17389" s="2"/>
    </row>
    <row r="17390" spans="10:10" ht="14.25" x14ac:dyDescent="0.2">
      <c r="J17390" s="2"/>
    </row>
    <row r="17391" spans="10:10" ht="14.25" x14ac:dyDescent="0.2">
      <c r="J17391" s="2"/>
    </row>
    <row r="17392" spans="10:10" ht="14.25" x14ac:dyDescent="0.2">
      <c r="J17392" s="2"/>
    </row>
    <row r="17393" spans="10:10" ht="14.25" x14ac:dyDescent="0.2">
      <c r="J17393" s="2"/>
    </row>
    <row r="17394" spans="10:10" ht="14.25" x14ac:dyDescent="0.2">
      <c r="J17394" s="2"/>
    </row>
    <row r="17395" spans="10:10" ht="14.25" x14ac:dyDescent="0.2">
      <c r="J17395" s="2"/>
    </row>
    <row r="17396" spans="10:10" ht="14.25" x14ac:dyDescent="0.2">
      <c r="J17396" s="2"/>
    </row>
    <row r="17397" spans="10:10" ht="14.25" x14ac:dyDescent="0.2">
      <c r="J17397" s="2"/>
    </row>
    <row r="17398" spans="10:10" ht="14.25" x14ac:dyDescent="0.2">
      <c r="J17398" s="2"/>
    </row>
    <row r="17399" spans="10:10" ht="14.25" x14ac:dyDescent="0.2">
      <c r="J17399" s="2"/>
    </row>
    <row r="17400" spans="10:10" ht="14.25" x14ac:dyDescent="0.2">
      <c r="J17400" s="2"/>
    </row>
    <row r="17401" spans="10:10" ht="14.25" x14ac:dyDescent="0.2">
      <c r="J17401" s="2"/>
    </row>
    <row r="17402" spans="10:10" ht="14.25" x14ac:dyDescent="0.2">
      <c r="J17402" s="2"/>
    </row>
    <row r="17403" spans="10:10" ht="14.25" x14ac:dyDescent="0.2">
      <c r="J17403" s="2"/>
    </row>
    <row r="17404" spans="10:10" ht="14.25" x14ac:dyDescent="0.2">
      <c r="J17404" s="2"/>
    </row>
    <row r="17405" spans="10:10" ht="14.25" x14ac:dyDescent="0.2">
      <c r="J17405" s="2"/>
    </row>
    <row r="17406" spans="10:10" ht="14.25" x14ac:dyDescent="0.2">
      <c r="J17406" s="2"/>
    </row>
    <row r="17407" spans="10:10" ht="14.25" x14ac:dyDescent="0.2">
      <c r="J17407" s="2"/>
    </row>
    <row r="17408" spans="10:10" ht="14.25" x14ac:dyDescent="0.2">
      <c r="J17408" s="2"/>
    </row>
    <row r="17409" spans="10:10" ht="14.25" x14ac:dyDescent="0.2">
      <c r="J17409" s="2"/>
    </row>
    <row r="17410" spans="10:10" ht="14.25" x14ac:dyDescent="0.2">
      <c r="J17410" s="2"/>
    </row>
    <row r="17411" spans="10:10" ht="14.25" x14ac:dyDescent="0.2">
      <c r="J17411" s="2"/>
    </row>
    <row r="17412" spans="10:10" ht="14.25" x14ac:dyDescent="0.2">
      <c r="J17412" s="2"/>
    </row>
    <row r="17413" spans="10:10" ht="14.25" x14ac:dyDescent="0.2">
      <c r="J17413" s="2"/>
    </row>
    <row r="17414" spans="10:10" ht="14.25" x14ac:dyDescent="0.2">
      <c r="J17414" s="2"/>
    </row>
    <row r="17415" spans="10:10" ht="14.25" x14ac:dyDescent="0.2">
      <c r="J17415" s="2"/>
    </row>
    <row r="17416" spans="10:10" ht="14.25" x14ac:dyDescent="0.2">
      <c r="J17416" s="2"/>
    </row>
    <row r="17417" spans="10:10" ht="14.25" x14ac:dyDescent="0.2">
      <c r="J17417" s="2"/>
    </row>
    <row r="17418" spans="10:10" ht="14.25" x14ac:dyDescent="0.2">
      <c r="J17418" s="2"/>
    </row>
    <row r="17419" spans="10:10" ht="14.25" x14ac:dyDescent="0.2">
      <c r="J17419" s="2"/>
    </row>
    <row r="17420" spans="10:10" ht="14.25" x14ac:dyDescent="0.2">
      <c r="J17420" s="2"/>
    </row>
    <row r="17421" spans="10:10" ht="14.25" x14ac:dyDescent="0.2">
      <c r="J17421" s="2"/>
    </row>
    <row r="17422" spans="10:10" ht="14.25" x14ac:dyDescent="0.2">
      <c r="J17422" s="2"/>
    </row>
    <row r="17423" spans="10:10" ht="14.25" x14ac:dyDescent="0.2">
      <c r="J17423" s="2"/>
    </row>
    <row r="17424" spans="10:10" ht="14.25" x14ac:dyDescent="0.2">
      <c r="J17424" s="2"/>
    </row>
    <row r="17425" spans="10:10" ht="14.25" x14ac:dyDescent="0.2">
      <c r="J17425" s="2"/>
    </row>
    <row r="17426" spans="10:10" ht="14.25" x14ac:dyDescent="0.2">
      <c r="J17426" s="2"/>
    </row>
    <row r="17427" spans="10:10" ht="14.25" x14ac:dyDescent="0.2">
      <c r="J17427" s="2"/>
    </row>
    <row r="17428" spans="10:10" ht="14.25" x14ac:dyDescent="0.2">
      <c r="J17428" s="2"/>
    </row>
    <row r="17429" spans="10:10" ht="14.25" x14ac:dyDescent="0.2">
      <c r="J17429" s="2"/>
    </row>
    <row r="17430" spans="10:10" ht="14.25" x14ac:dyDescent="0.2">
      <c r="J17430" s="2"/>
    </row>
    <row r="17431" spans="10:10" ht="14.25" x14ac:dyDescent="0.2">
      <c r="J17431" s="2"/>
    </row>
    <row r="17432" spans="10:10" ht="14.25" x14ac:dyDescent="0.2">
      <c r="J17432" s="2"/>
    </row>
    <row r="17433" spans="10:10" ht="14.25" x14ac:dyDescent="0.2">
      <c r="J17433" s="2"/>
    </row>
    <row r="17434" spans="10:10" ht="14.25" x14ac:dyDescent="0.2">
      <c r="J17434" s="2"/>
    </row>
    <row r="17435" spans="10:10" ht="14.25" x14ac:dyDescent="0.2">
      <c r="J17435" s="2"/>
    </row>
    <row r="17436" spans="10:10" ht="14.25" x14ac:dyDescent="0.2">
      <c r="J17436" s="2"/>
    </row>
    <row r="17437" spans="10:10" ht="14.25" x14ac:dyDescent="0.2">
      <c r="J17437" s="2"/>
    </row>
    <row r="17438" spans="10:10" ht="14.25" x14ac:dyDescent="0.2">
      <c r="J17438" s="2"/>
    </row>
    <row r="17439" spans="10:10" ht="14.25" x14ac:dyDescent="0.2">
      <c r="J17439" s="2"/>
    </row>
    <row r="17440" spans="10:10" ht="14.25" x14ac:dyDescent="0.2">
      <c r="J17440" s="2"/>
    </row>
    <row r="17441" spans="10:10" ht="14.25" x14ac:dyDescent="0.2">
      <c r="J17441" s="2"/>
    </row>
    <row r="17442" spans="10:10" ht="14.25" x14ac:dyDescent="0.2">
      <c r="J17442" s="2"/>
    </row>
    <row r="17443" spans="10:10" ht="14.25" x14ac:dyDescent="0.2">
      <c r="J17443" s="2"/>
    </row>
    <row r="17444" spans="10:10" ht="14.25" x14ac:dyDescent="0.2">
      <c r="J17444" s="2"/>
    </row>
    <row r="17445" spans="10:10" ht="14.25" x14ac:dyDescent="0.2">
      <c r="J17445" s="2"/>
    </row>
    <row r="17446" spans="10:10" ht="14.25" x14ac:dyDescent="0.2">
      <c r="J17446" s="2"/>
    </row>
    <row r="17447" spans="10:10" ht="14.25" x14ac:dyDescent="0.2">
      <c r="J17447" s="2"/>
    </row>
    <row r="17448" spans="10:10" ht="14.25" x14ac:dyDescent="0.2">
      <c r="J17448" s="2"/>
    </row>
    <row r="17449" spans="10:10" ht="14.25" x14ac:dyDescent="0.2">
      <c r="J17449" s="2"/>
    </row>
    <row r="17450" spans="10:10" ht="14.25" x14ac:dyDescent="0.2">
      <c r="J17450" s="2"/>
    </row>
    <row r="17451" spans="10:10" ht="14.25" x14ac:dyDescent="0.2">
      <c r="J17451" s="2"/>
    </row>
    <row r="17452" spans="10:10" ht="14.25" x14ac:dyDescent="0.2">
      <c r="J17452" s="2"/>
    </row>
    <row r="17453" spans="10:10" ht="14.25" x14ac:dyDescent="0.2">
      <c r="J17453" s="2"/>
    </row>
    <row r="17454" spans="10:10" ht="14.25" x14ac:dyDescent="0.2">
      <c r="J17454" s="2"/>
    </row>
    <row r="17455" spans="10:10" ht="14.25" x14ac:dyDescent="0.2">
      <c r="J17455" s="2"/>
    </row>
    <row r="17456" spans="10:10" ht="14.25" x14ac:dyDescent="0.2">
      <c r="J17456" s="2"/>
    </row>
    <row r="17457" spans="10:10" ht="14.25" x14ac:dyDescent="0.2">
      <c r="J17457" s="2"/>
    </row>
    <row r="17458" spans="10:10" ht="14.25" x14ac:dyDescent="0.2">
      <c r="J17458" s="2"/>
    </row>
    <row r="17459" spans="10:10" ht="14.25" x14ac:dyDescent="0.2">
      <c r="J17459" s="2"/>
    </row>
    <row r="17460" spans="10:10" ht="14.25" x14ac:dyDescent="0.2">
      <c r="J17460" s="2"/>
    </row>
    <row r="17461" spans="10:10" ht="14.25" x14ac:dyDescent="0.2">
      <c r="J17461" s="2"/>
    </row>
    <row r="17462" spans="10:10" ht="14.25" x14ac:dyDescent="0.2">
      <c r="J17462" s="2"/>
    </row>
    <row r="17463" spans="10:10" ht="14.25" x14ac:dyDescent="0.2">
      <c r="J17463" s="2"/>
    </row>
    <row r="17464" spans="10:10" ht="14.25" x14ac:dyDescent="0.2">
      <c r="J17464" s="2"/>
    </row>
    <row r="17465" spans="10:10" ht="14.25" x14ac:dyDescent="0.2">
      <c r="J17465" s="2"/>
    </row>
    <row r="17466" spans="10:10" ht="14.25" x14ac:dyDescent="0.2">
      <c r="J17466" s="2"/>
    </row>
    <row r="17467" spans="10:10" ht="14.25" x14ac:dyDescent="0.2">
      <c r="J17467" s="2"/>
    </row>
    <row r="17468" spans="10:10" ht="14.25" x14ac:dyDescent="0.2">
      <c r="J17468" s="2"/>
    </row>
    <row r="17469" spans="10:10" ht="14.25" x14ac:dyDescent="0.2">
      <c r="J17469" s="2"/>
    </row>
    <row r="17470" spans="10:10" ht="14.25" x14ac:dyDescent="0.2">
      <c r="J17470" s="2"/>
    </row>
    <row r="17471" spans="10:10" ht="14.25" x14ac:dyDescent="0.2">
      <c r="J17471" s="2"/>
    </row>
    <row r="17472" spans="10:10" ht="14.25" x14ac:dyDescent="0.2">
      <c r="J17472" s="2"/>
    </row>
    <row r="17473" spans="10:10" ht="14.25" x14ac:dyDescent="0.2">
      <c r="J17473" s="2"/>
    </row>
    <row r="17474" spans="10:10" ht="14.25" x14ac:dyDescent="0.2">
      <c r="J17474" s="2"/>
    </row>
    <row r="17475" spans="10:10" ht="14.25" x14ac:dyDescent="0.2">
      <c r="J17475" s="2"/>
    </row>
    <row r="17476" spans="10:10" ht="14.25" x14ac:dyDescent="0.2">
      <c r="J17476" s="2"/>
    </row>
    <row r="17477" spans="10:10" ht="14.25" x14ac:dyDescent="0.2">
      <c r="J17477" s="2"/>
    </row>
    <row r="17478" spans="10:10" ht="14.25" x14ac:dyDescent="0.2">
      <c r="J17478" s="2"/>
    </row>
    <row r="17479" spans="10:10" ht="14.25" x14ac:dyDescent="0.2">
      <c r="J17479" s="2"/>
    </row>
    <row r="17480" spans="10:10" ht="14.25" x14ac:dyDescent="0.2">
      <c r="J17480" s="2"/>
    </row>
    <row r="17481" spans="10:10" ht="14.25" x14ac:dyDescent="0.2">
      <c r="J17481" s="2"/>
    </row>
    <row r="17482" spans="10:10" ht="14.25" x14ac:dyDescent="0.2">
      <c r="J17482" s="2"/>
    </row>
    <row r="17483" spans="10:10" ht="14.25" x14ac:dyDescent="0.2">
      <c r="J17483" s="2"/>
    </row>
    <row r="17484" spans="10:10" ht="14.25" x14ac:dyDescent="0.2">
      <c r="J17484" s="2"/>
    </row>
    <row r="17485" spans="10:10" ht="14.25" x14ac:dyDescent="0.2">
      <c r="J17485" s="2"/>
    </row>
    <row r="17486" spans="10:10" ht="14.25" x14ac:dyDescent="0.2">
      <c r="J17486" s="2"/>
    </row>
    <row r="17487" spans="10:10" ht="14.25" x14ac:dyDescent="0.2">
      <c r="J17487" s="2"/>
    </row>
    <row r="17488" spans="10:10" ht="14.25" x14ac:dyDescent="0.2">
      <c r="J17488" s="2"/>
    </row>
    <row r="17489" spans="10:10" ht="14.25" x14ac:dyDescent="0.2">
      <c r="J17489" s="2"/>
    </row>
    <row r="17490" spans="10:10" ht="14.25" x14ac:dyDescent="0.2">
      <c r="J17490" s="2"/>
    </row>
    <row r="17491" spans="10:10" ht="14.25" x14ac:dyDescent="0.2">
      <c r="J17491" s="2"/>
    </row>
    <row r="17492" spans="10:10" ht="14.25" x14ac:dyDescent="0.2">
      <c r="J17492" s="2"/>
    </row>
    <row r="17493" spans="10:10" ht="14.25" x14ac:dyDescent="0.2">
      <c r="J17493" s="2"/>
    </row>
    <row r="17494" spans="10:10" ht="14.25" x14ac:dyDescent="0.2">
      <c r="J17494" s="2"/>
    </row>
    <row r="17495" spans="10:10" ht="14.25" x14ac:dyDescent="0.2">
      <c r="J17495" s="2"/>
    </row>
    <row r="17496" spans="10:10" ht="14.25" x14ac:dyDescent="0.2">
      <c r="J17496" s="2"/>
    </row>
    <row r="17497" spans="10:10" ht="14.25" x14ac:dyDescent="0.2">
      <c r="J17497" s="2"/>
    </row>
    <row r="17498" spans="10:10" ht="14.25" x14ac:dyDescent="0.2">
      <c r="J17498" s="2"/>
    </row>
    <row r="17499" spans="10:10" ht="14.25" x14ac:dyDescent="0.2">
      <c r="J17499" s="2"/>
    </row>
    <row r="17500" spans="10:10" ht="14.25" x14ac:dyDescent="0.2">
      <c r="J17500" s="2"/>
    </row>
    <row r="17501" spans="10:10" ht="14.25" x14ac:dyDescent="0.2">
      <c r="J17501" s="2"/>
    </row>
    <row r="17502" spans="10:10" ht="14.25" x14ac:dyDescent="0.2">
      <c r="J17502" s="2"/>
    </row>
    <row r="17503" spans="10:10" ht="14.25" x14ac:dyDescent="0.2">
      <c r="J17503" s="2"/>
    </row>
    <row r="17504" spans="10:10" ht="14.25" x14ac:dyDescent="0.2">
      <c r="J17504" s="2"/>
    </row>
    <row r="17505" spans="10:10" ht="14.25" x14ac:dyDescent="0.2">
      <c r="J17505" s="2"/>
    </row>
    <row r="17506" spans="10:10" ht="14.25" x14ac:dyDescent="0.2">
      <c r="J17506" s="2"/>
    </row>
    <row r="17507" spans="10:10" ht="14.25" x14ac:dyDescent="0.2">
      <c r="J17507" s="2"/>
    </row>
    <row r="17508" spans="10:10" ht="14.25" x14ac:dyDescent="0.2">
      <c r="J17508" s="2"/>
    </row>
    <row r="17509" spans="10:10" ht="14.25" x14ac:dyDescent="0.2">
      <c r="J17509" s="2"/>
    </row>
    <row r="17510" spans="10:10" ht="14.25" x14ac:dyDescent="0.2">
      <c r="J17510" s="2"/>
    </row>
    <row r="17511" spans="10:10" ht="14.25" x14ac:dyDescent="0.2">
      <c r="J17511" s="2"/>
    </row>
    <row r="17512" spans="10:10" ht="14.25" x14ac:dyDescent="0.2">
      <c r="J17512" s="2"/>
    </row>
    <row r="17513" spans="10:10" ht="14.25" x14ac:dyDescent="0.2">
      <c r="J17513" s="2"/>
    </row>
    <row r="17514" spans="10:10" ht="14.25" x14ac:dyDescent="0.2">
      <c r="J17514" s="2"/>
    </row>
    <row r="17515" spans="10:10" ht="14.25" x14ac:dyDescent="0.2">
      <c r="J17515" s="2"/>
    </row>
    <row r="17516" spans="10:10" ht="14.25" x14ac:dyDescent="0.2">
      <c r="J17516" s="2"/>
    </row>
    <row r="17517" spans="10:10" ht="14.25" x14ac:dyDescent="0.2">
      <c r="J17517" s="2"/>
    </row>
    <row r="17518" spans="10:10" ht="14.25" x14ac:dyDescent="0.2">
      <c r="J17518" s="2"/>
    </row>
    <row r="17519" spans="10:10" ht="14.25" x14ac:dyDescent="0.2">
      <c r="J17519" s="2"/>
    </row>
    <row r="17520" spans="10:10" ht="14.25" x14ac:dyDescent="0.2">
      <c r="J17520" s="2"/>
    </row>
    <row r="17521" spans="10:10" ht="14.25" x14ac:dyDescent="0.2">
      <c r="J17521" s="2"/>
    </row>
    <row r="17522" spans="10:10" ht="14.25" x14ac:dyDescent="0.2">
      <c r="J17522" s="2"/>
    </row>
    <row r="17523" spans="10:10" ht="14.25" x14ac:dyDescent="0.2">
      <c r="J17523" s="2"/>
    </row>
    <row r="17524" spans="10:10" ht="14.25" x14ac:dyDescent="0.2">
      <c r="J17524" s="2"/>
    </row>
    <row r="17525" spans="10:10" ht="14.25" x14ac:dyDescent="0.2">
      <c r="J17525" s="2"/>
    </row>
    <row r="17526" spans="10:10" ht="14.25" x14ac:dyDescent="0.2">
      <c r="J17526" s="2"/>
    </row>
    <row r="17527" spans="10:10" ht="14.25" x14ac:dyDescent="0.2">
      <c r="J17527" s="2"/>
    </row>
    <row r="17528" spans="10:10" ht="14.25" x14ac:dyDescent="0.2">
      <c r="J17528" s="2"/>
    </row>
    <row r="17529" spans="10:10" ht="14.25" x14ac:dyDescent="0.2">
      <c r="J17529" s="2"/>
    </row>
    <row r="17530" spans="10:10" ht="14.25" x14ac:dyDescent="0.2">
      <c r="J17530" s="2"/>
    </row>
    <row r="17531" spans="10:10" ht="14.25" x14ac:dyDescent="0.2">
      <c r="J17531" s="2"/>
    </row>
    <row r="17532" spans="10:10" ht="14.25" x14ac:dyDescent="0.2">
      <c r="J17532" s="2"/>
    </row>
    <row r="17533" spans="10:10" ht="14.25" x14ac:dyDescent="0.2">
      <c r="J17533" s="2"/>
    </row>
    <row r="17534" spans="10:10" ht="14.25" x14ac:dyDescent="0.2">
      <c r="J17534" s="2"/>
    </row>
    <row r="17535" spans="10:10" ht="14.25" x14ac:dyDescent="0.2">
      <c r="J17535" s="2"/>
    </row>
    <row r="17536" spans="10:10" ht="14.25" x14ac:dyDescent="0.2">
      <c r="J17536" s="2"/>
    </row>
    <row r="17537" spans="10:10" ht="14.25" x14ac:dyDescent="0.2">
      <c r="J17537" s="2"/>
    </row>
    <row r="17538" spans="10:10" ht="14.25" x14ac:dyDescent="0.2">
      <c r="J17538" s="2"/>
    </row>
    <row r="17539" spans="10:10" ht="14.25" x14ac:dyDescent="0.2">
      <c r="J17539" s="2"/>
    </row>
    <row r="17540" spans="10:10" ht="14.25" x14ac:dyDescent="0.2">
      <c r="J17540" s="2"/>
    </row>
    <row r="17541" spans="10:10" ht="14.25" x14ac:dyDescent="0.2">
      <c r="J17541" s="2"/>
    </row>
    <row r="17542" spans="10:10" ht="14.25" x14ac:dyDescent="0.2">
      <c r="J17542" s="2"/>
    </row>
    <row r="17543" spans="10:10" ht="14.25" x14ac:dyDescent="0.2">
      <c r="J17543" s="2"/>
    </row>
    <row r="17544" spans="10:10" ht="14.25" x14ac:dyDescent="0.2">
      <c r="J17544" s="2"/>
    </row>
    <row r="17545" spans="10:10" ht="14.25" x14ac:dyDescent="0.2">
      <c r="J17545" s="2"/>
    </row>
    <row r="17546" spans="10:10" ht="14.25" x14ac:dyDescent="0.2">
      <c r="J17546" s="2"/>
    </row>
    <row r="17547" spans="10:10" ht="14.25" x14ac:dyDescent="0.2">
      <c r="J17547" s="2"/>
    </row>
    <row r="17548" spans="10:10" ht="14.25" x14ac:dyDescent="0.2">
      <c r="J17548" s="2"/>
    </row>
    <row r="17549" spans="10:10" ht="14.25" x14ac:dyDescent="0.2">
      <c r="J17549" s="2"/>
    </row>
    <row r="17550" spans="10:10" ht="14.25" x14ac:dyDescent="0.2">
      <c r="J17550" s="2"/>
    </row>
    <row r="17551" spans="10:10" ht="14.25" x14ac:dyDescent="0.2">
      <c r="J17551" s="2"/>
    </row>
    <row r="17552" spans="10:10" ht="14.25" x14ac:dyDescent="0.2">
      <c r="J17552" s="2"/>
    </row>
    <row r="17553" spans="10:10" ht="14.25" x14ac:dyDescent="0.2">
      <c r="J17553" s="2"/>
    </row>
    <row r="17554" spans="10:10" ht="14.25" x14ac:dyDescent="0.2">
      <c r="J17554" s="2"/>
    </row>
    <row r="17555" spans="10:10" ht="14.25" x14ac:dyDescent="0.2">
      <c r="J17555" s="2"/>
    </row>
    <row r="17556" spans="10:10" ht="14.25" x14ac:dyDescent="0.2">
      <c r="J17556" s="2"/>
    </row>
    <row r="17557" spans="10:10" ht="14.25" x14ac:dyDescent="0.2">
      <c r="J17557" s="2"/>
    </row>
    <row r="17558" spans="10:10" ht="14.25" x14ac:dyDescent="0.2">
      <c r="J17558" s="2"/>
    </row>
    <row r="17559" spans="10:10" ht="14.25" x14ac:dyDescent="0.2">
      <c r="J17559" s="2"/>
    </row>
    <row r="17560" spans="10:10" ht="14.25" x14ac:dyDescent="0.2">
      <c r="J17560" s="2"/>
    </row>
    <row r="17561" spans="10:10" ht="14.25" x14ac:dyDescent="0.2">
      <c r="J17561" s="2"/>
    </row>
    <row r="17562" spans="10:10" ht="14.25" x14ac:dyDescent="0.2">
      <c r="J17562" s="2"/>
    </row>
    <row r="17563" spans="10:10" ht="14.25" x14ac:dyDescent="0.2">
      <c r="J17563" s="2"/>
    </row>
    <row r="17564" spans="10:10" ht="14.25" x14ac:dyDescent="0.2">
      <c r="J17564" s="2"/>
    </row>
    <row r="17565" spans="10:10" ht="14.25" x14ac:dyDescent="0.2">
      <c r="J17565" s="2"/>
    </row>
    <row r="17566" spans="10:10" ht="14.25" x14ac:dyDescent="0.2">
      <c r="J17566" s="2"/>
    </row>
    <row r="17567" spans="10:10" ht="14.25" x14ac:dyDescent="0.2">
      <c r="J17567" s="2"/>
    </row>
    <row r="17568" spans="10:10" ht="14.25" x14ac:dyDescent="0.2">
      <c r="J17568" s="2"/>
    </row>
    <row r="17569" spans="10:10" ht="14.25" x14ac:dyDescent="0.2">
      <c r="J17569" s="2"/>
    </row>
    <row r="17570" spans="10:10" ht="14.25" x14ac:dyDescent="0.2">
      <c r="J17570" s="2"/>
    </row>
    <row r="17571" spans="10:10" ht="14.25" x14ac:dyDescent="0.2">
      <c r="J17571" s="2"/>
    </row>
    <row r="17572" spans="10:10" ht="14.25" x14ac:dyDescent="0.2">
      <c r="J17572" s="2"/>
    </row>
    <row r="17573" spans="10:10" ht="14.25" x14ac:dyDescent="0.2">
      <c r="J17573" s="2"/>
    </row>
    <row r="17574" spans="10:10" ht="14.25" x14ac:dyDescent="0.2">
      <c r="J17574" s="2"/>
    </row>
    <row r="17575" spans="10:10" ht="14.25" x14ac:dyDescent="0.2">
      <c r="J17575" s="2"/>
    </row>
    <row r="17576" spans="10:10" ht="14.25" x14ac:dyDescent="0.2">
      <c r="J17576" s="2"/>
    </row>
    <row r="17577" spans="10:10" ht="14.25" x14ac:dyDescent="0.2">
      <c r="J17577" s="2"/>
    </row>
    <row r="17578" spans="10:10" ht="14.25" x14ac:dyDescent="0.2">
      <c r="J17578" s="2"/>
    </row>
    <row r="17579" spans="10:10" ht="14.25" x14ac:dyDescent="0.2">
      <c r="J17579" s="2"/>
    </row>
    <row r="17580" spans="10:10" ht="14.25" x14ac:dyDescent="0.2">
      <c r="J17580" s="2"/>
    </row>
    <row r="17581" spans="10:10" ht="14.25" x14ac:dyDescent="0.2">
      <c r="J17581" s="2"/>
    </row>
    <row r="17582" spans="10:10" ht="14.25" x14ac:dyDescent="0.2">
      <c r="J17582" s="2"/>
    </row>
    <row r="17583" spans="10:10" ht="14.25" x14ac:dyDescent="0.2">
      <c r="J17583" s="2"/>
    </row>
    <row r="17584" spans="10:10" ht="14.25" x14ac:dyDescent="0.2">
      <c r="J17584" s="2"/>
    </row>
    <row r="17585" spans="10:10" ht="14.25" x14ac:dyDescent="0.2">
      <c r="J17585" s="2"/>
    </row>
    <row r="17586" spans="10:10" ht="14.25" x14ac:dyDescent="0.2">
      <c r="J17586" s="2"/>
    </row>
    <row r="17587" spans="10:10" ht="14.25" x14ac:dyDescent="0.2">
      <c r="J17587" s="2"/>
    </row>
    <row r="17588" spans="10:10" ht="14.25" x14ac:dyDescent="0.2">
      <c r="J17588" s="2"/>
    </row>
    <row r="17589" spans="10:10" ht="14.25" x14ac:dyDescent="0.2">
      <c r="J17589" s="2"/>
    </row>
    <row r="17590" spans="10:10" ht="14.25" x14ac:dyDescent="0.2">
      <c r="J17590" s="2"/>
    </row>
    <row r="17591" spans="10:10" ht="14.25" x14ac:dyDescent="0.2">
      <c r="J17591" s="2"/>
    </row>
    <row r="17592" spans="10:10" ht="14.25" x14ac:dyDescent="0.2">
      <c r="J17592" s="2"/>
    </row>
    <row r="17593" spans="10:10" ht="14.25" x14ac:dyDescent="0.2">
      <c r="J17593" s="2"/>
    </row>
    <row r="17594" spans="10:10" ht="14.25" x14ac:dyDescent="0.2">
      <c r="J17594" s="2"/>
    </row>
    <row r="17595" spans="10:10" ht="14.25" x14ac:dyDescent="0.2">
      <c r="J17595" s="2"/>
    </row>
    <row r="17596" spans="10:10" ht="14.25" x14ac:dyDescent="0.2">
      <c r="J17596" s="2"/>
    </row>
    <row r="17597" spans="10:10" ht="14.25" x14ac:dyDescent="0.2">
      <c r="J17597" s="2"/>
    </row>
    <row r="17598" spans="10:10" ht="14.25" x14ac:dyDescent="0.2">
      <c r="J17598" s="2"/>
    </row>
    <row r="17599" spans="10:10" ht="14.25" x14ac:dyDescent="0.2">
      <c r="J17599" s="2"/>
    </row>
    <row r="17600" spans="10:10" ht="14.25" x14ac:dyDescent="0.2">
      <c r="J17600" s="2"/>
    </row>
    <row r="17601" spans="10:10" ht="14.25" x14ac:dyDescent="0.2">
      <c r="J17601" s="2"/>
    </row>
    <row r="17602" spans="10:10" ht="14.25" x14ac:dyDescent="0.2">
      <c r="J17602" s="2"/>
    </row>
    <row r="17603" spans="10:10" ht="14.25" x14ac:dyDescent="0.2">
      <c r="J17603" s="2"/>
    </row>
    <row r="17604" spans="10:10" ht="14.25" x14ac:dyDescent="0.2">
      <c r="J17604" s="2"/>
    </row>
    <row r="17605" spans="10:10" ht="14.25" x14ac:dyDescent="0.2">
      <c r="J17605" s="2"/>
    </row>
    <row r="17606" spans="10:10" ht="14.25" x14ac:dyDescent="0.2">
      <c r="J17606" s="2"/>
    </row>
    <row r="17607" spans="10:10" ht="14.25" x14ac:dyDescent="0.2">
      <c r="J17607" s="2"/>
    </row>
    <row r="17608" spans="10:10" ht="14.25" x14ac:dyDescent="0.2">
      <c r="J17608" s="2"/>
    </row>
    <row r="17609" spans="10:10" ht="14.25" x14ac:dyDescent="0.2">
      <c r="J17609" s="2"/>
    </row>
    <row r="17610" spans="10:10" ht="14.25" x14ac:dyDescent="0.2">
      <c r="J17610" s="2"/>
    </row>
    <row r="17611" spans="10:10" ht="14.25" x14ac:dyDescent="0.2">
      <c r="J17611" s="2"/>
    </row>
    <row r="17612" spans="10:10" ht="14.25" x14ac:dyDescent="0.2">
      <c r="J17612" s="2"/>
    </row>
    <row r="17613" spans="10:10" ht="14.25" x14ac:dyDescent="0.2">
      <c r="J17613" s="2"/>
    </row>
    <row r="17614" spans="10:10" ht="14.25" x14ac:dyDescent="0.2">
      <c r="J17614" s="2"/>
    </row>
    <row r="17615" spans="10:10" ht="14.25" x14ac:dyDescent="0.2">
      <c r="J17615" s="2"/>
    </row>
    <row r="17616" spans="10:10" ht="14.25" x14ac:dyDescent="0.2">
      <c r="J17616" s="2"/>
    </row>
    <row r="17617" spans="10:10" ht="14.25" x14ac:dyDescent="0.2">
      <c r="J17617" s="2"/>
    </row>
    <row r="17618" spans="10:10" ht="14.25" x14ac:dyDescent="0.2">
      <c r="J17618" s="2"/>
    </row>
    <row r="17619" spans="10:10" ht="14.25" x14ac:dyDescent="0.2">
      <c r="J17619" s="2"/>
    </row>
    <row r="17620" spans="10:10" ht="14.25" x14ac:dyDescent="0.2">
      <c r="J17620" s="2"/>
    </row>
    <row r="17621" spans="10:10" ht="14.25" x14ac:dyDescent="0.2">
      <c r="J17621" s="2"/>
    </row>
    <row r="17622" spans="10:10" ht="14.25" x14ac:dyDescent="0.2">
      <c r="J17622" s="2"/>
    </row>
    <row r="17623" spans="10:10" ht="14.25" x14ac:dyDescent="0.2">
      <c r="J17623" s="2"/>
    </row>
    <row r="17624" spans="10:10" ht="14.25" x14ac:dyDescent="0.2">
      <c r="J17624" s="2"/>
    </row>
    <row r="17625" spans="10:10" ht="14.25" x14ac:dyDescent="0.2">
      <c r="J17625" s="2"/>
    </row>
    <row r="17626" spans="10:10" ht="14.25" x14ac:dyDescent="0.2">
      <c r="J17626" s="2"/>
    </row>
    <row r="17627" spans="10:10" ht="14.25" x14ac:dyDescent="0.2">
      <c r="J17627" s="2"/>
    </row>
    <row r="17628" spans="10:10" ht="14.25" x14ac:dyDescent="0.2">
      <c r="J17628" s="2"/>
    </row>
    <row r="17629" spans="10:10" ht="14.25" x14ac:dyDescent="0.2">
      <c r="J17629" s="2"/>
    </row>
    <row r="17630" spans="10:10" ht="14.25" x14ac:dyDescent="0.2">
      <c r="J17630" s="2"/>
    </row>
    <row r="17631" spans="10:10" ht="14.25" x14ac:dyDescent="0.2">
      <c r="J17631" s="2"/>
    </row>
    <row r="17632" spans="10:10" ht="14.25" x14ac:dyDescent="0.2">
      <c r="J17632" s="2"/>
    </row>
    <row r="17633" spans="10:10" ht="14.25" x14ac:dyDescent="0.2">
      <c r="J17633" s="2"/>
    </row>
    <row r="17634" spans="10:10" ht="14.25" x14ac:dyDescent="0.2">
      <c r="J17634" s="2"/>
    </row>
    <row r="17635" spans="10:10" ht="14.25" x14ac:dyDescent="0.2">
      <c r="J17635" s="2"/>
    </row>
    <row r="17636" spans="10:10" ht="14.25" x14ac:dyDescent="0.2">
      <c r="J17636" s="2"/>
    </row>
    <row r="17637" spans="10:10" ht="14.25" x14ac:dyDescent="0.2">
      <c r="J17637" s="2"/>
    </row>
    <row r="17638" spans="10:10" ht="14.25" x14ac:dyDescent="0.2">
      <c r="J17638" s="2"/>
    </row>
    <row r="17639" spans="10:10" ht="14.25" x14ac:dyDescent="0.2">
      <c r="J17639" s="2"/>
    </row>
    <row r="17640" spans="10:10" ht="14.25" x14ac:dyDescent="0.2">
      <c r="J17640" s="2"/>
    </row>
    <row r="17641" spans="10:10" ht="14.25" x14ac:dyDescent="0.2">
      <c r="J17641" s="2"/>
    </row>
    <row r="17642" spans="10:10" ht="14.25" x14ac:dyDescent="0.2">
      <c r="J17642" s="2"/>
    </row>
    <row r="17643" spans="10:10" ht="14.25" x14ac:dyDescent="0.2">
      <c r="J17643" s="2"/>
    </row>
    <row r="17644" spans="10:10" ht="14.25" x14ac:dyDescent="0.2">
      <c r="J17644" s="2"/>
    </row>
    <row r="17645" spans="10:10" ht="14.25" x14ac:dyDescent="0.2">
      <c r="J17645" s="2"/>
    </row>
    <row r="17646" spans="10:10" ht="14.25" x14ac:dyDescent="0.2">
      <c r="J17646" s="2"/>
    </row>
    <row r="17647" spans="10:10" ht="14.25" x14ac:dyDescent="0.2">
      <c r="J17647" s="2"/>
    </row>
    <row r="17648" spans="10:10" ht="14.25" x14ac:dyDescent="0.2">
      <c r="J17648" s="2"/>
    </row>
    <row r="17649" spans="10:10" ht="14.25" x14ac:dyDescent="0.2">
      <c r="J17649" s="2"/>
    </row>
    <row r="17650" spans="10:10" ht="14.25" x14ac:dyDescent="0.2">
      <c r="J17650" s="2"/>
    </row>
    <row r="17651" spans="10:10" ht="14.25" x14ac:dyDescent="0.2">
      <c r="J17651" s="2"/>
    </row>
    <row r="17652" spans="10:10" ht="14.25" x14ac:dyDescent="0.2">
      <c r="J17652" s="2"/>
    </row>
    <row r="17653" spans="10:10" ht="14.25" x14ac:dyDescent="0.2">
      <c r="J17653" s="2"/>
    </row>
    <row r="17654" spans="10:10" ht="14.25" x14ac:dyDescent="0.2">
      <c r="J17654" s="2"/>
    </row>
    <row r="17655" spans="10:10" ht="14.25" x14ac:dyDescent="0.2">
      <c r="J17655" s="2"/>
    </row>
    <row r="17656" spans="10:10" ht="14.25" x14ac:dyDescent="0.2">
      <c r="J17656" s="2"/>
    </row>
    <row r="17657" spans="10:10" ht="14.25" x14ac:dyDescent="0.2">
      <c r="J17657" s="2"/>
    </row>
    <row r="17658" spans="10:10" ht="14.25" x14ac:dyDescent="0.2">
      <c r="J17658" s="2"/>
    </row>
    <row r="17659" spans="10:10" ht="14.25" x14ac:dyDescent="0.2">
      <c r="J17659" s="2"/>
    </row>
    <row r="17660" spans="10:10" ht="14.25" x14ac:dyDescent="0.2">
      <c r="J17660" s="2"/>
    </row>
    <row r="17661" spans="10:10" ht="14.25" x14ac:dyDescent="0.2">
      <c r="J17661" s="2"/>
    </row>
    <row r="17662" spans="10:10" ht="14.25" x14ac:dyDescent="0.2">
      <c r="J17662" s="2"/>
    </row>
    <row r="17663" spans="10:10" ht="14.25" x14ac:dyDescent="0.2">
      <c r="J17663" s="2"/>
    </row>
    <row r="17664" spans="10:10" ht="14.25" x14ac:dyDescent="0.2">
      <c r="J17664" s="2"/>
    </row>
    <row r="17665" spans="10:10" ht="14.25" x14ac:dyDescent="0.2">
      <c r="J17665" s="2"/>
    </row>
    <row r="17666" spans="10:10" ht="14.25" x14ac:dyDescent="0.2">
      <c r="J17666" s="2"/>
    </row>
    <row r="17667" spans="10:10" ht="14.25" x14ac:dyDescent="0.2">
      <c r="J17667" s="2"/>
    </row>
    <row r="17668" spans="10:10" ht="14.25" x14ac:dyDescent="0.2">
      <c r="J17668" s="2"/>
    </row>
    <row r="17669" spans="10:10" ht="14.25" x14ac:dyDescent="0.2">
      <c r="J17669" s="2"/>
    </row>
    <row r="17670" spans="10:10" ht="14.25" x14ac:dyDescent="0.2">
      <c r="J17670" s="2"/>
    </row>
    <row r="17671" spans="10:10" ht="14.25" x14ac:dyDescent="0.2">
      <c r="J17671" s="2"/>
    </row>
    <row r="17672" spans="10:10" ht="14.25" x14ac:dyDescent="0.2">
      <c r="J17672" s="2"/>
    </row>
    <row r="17673" spans="10:10" ht="14.25" x14ac:dyDescent="0.2">
      <c r="J17673" s="2"/>
    </row>
    <row r="17674" spans="10:10" ht="14.25" x14ac:dyDescent="0.2">
      <c r="J17674" s="2"/>
    </row>
    <row r="17675" spans="10:10" ht="14.25" x14ac:dyDescent="0.2">
      <c r="J17675" s="2"/>
    </row>
    <row r="17676" spans="10:10" ht="14.25" x14ac:dyDescent="0.2">
      <c r="J17676" s="2"/>
    </row>
    <row r="17677" spans="10:10" ht="14.25" x14ac:dyDescent="0.2">
      <c r="J17677" s="2"/>
    </row>
    <row r="17678" spans="10:10" ht="14.25" x14ac:dyDescent="0.2">
      <c r="J17678" s="2"/>
    </row>
    <row r="17679" spans="10:10" ht="14.25" x14ac:dyDescent="0.2">
      <c r="J17679" s="2"/>
    </row>
    <row r="17680" spans="10:10" ht="14.25" x14ac:dyDescent="0.2">
      <c r="J17680" s="2"/>
    </row>
    <row r="17681" spans="10:10" ht="14.25" x14ac:dyDescent="0.2">
      <c r="J17681" s="2"/>
    </row>
    <row r="17682" spans="10:10" ht="14.25" x14ac:dyDescent="0.2">
      <c r="J17682" s="2"/>
    </row>
    <row r="17683" spans="10:10" ht="14.25" x14ac:dyDescent="0.2">
      <c r="J17683" s="2"/>
    </row>
    <row r="17684" spans="10:10" ht="14.25" x14ac:dyDescent="0.2">
      <c r="J17684" s="2"/>
    </row>
    <row r="17685" spans="10:10" ht="14.25" x14ac:dyDescent="0.2">
      <c r="J17685" s="2"/>
    </row>
    <row r="17686" spans="10:10" ht="14.25" x14ac:dyDescent="0.2">
      <c r="J17686" s="2"/>
    </row>
    <row r="17687" spans="10:10" ht="14.25" x14ac:dyDescent="0.2">
      <c r="J17687" s="2"/>
    </row>
    <row r="17688" spans="10:10" ht="14.25" x14ac:dyDescent="0.2">
      <c r="J17688" s="2"/>
    </row>
    <row r="17689" spans="10:10" ht="14.25" x14ac:dyDescent="0.2">
      <c r="J17689" s="2"/>
    </row>
    <row r="17690" spans="10:10" ht="14.25" x14ac:dyDescent="0.2">
      <c r="J17690" s="2"/>
    </row>
    <row r="17691" spans="10:10" ht="14.25" x14ac:dyDescent="0.2">
      <c r="J17691" s="2"/>
    </row>
    <row r="17692" spans="10:10" ht="14.25" x14ac:dyDescent="0.2">
      <c r="J17692" s="2"/>
    </row>
    <row r="17693" spans="10:10" ht="14.25" x14ac:dyDescent="0.2">
      <c r="J17693" s="2"/>
    </row>
    <row r="17694" spans="10:10" ht="14.25" x14ac:dyDescent="0.2">
      <c r="J17694" s="2"/>
    </row>
    <row r="17695" spans="10:10" ht="14.25" x14ac:dyDescent="0.2">
      <c r="J17695" s="2"/>
    </row>
    <row r="17696" spans="10:10" ht="14.25" x14ac:dyDescent="0.2">
      <c r="J17696" s="2"/>
    </row>
    <row r="17697" spans="10:10" ht="14.25" x14ac:dyDescent="0.2">
      <c r="J17697" s="2"/>
    </row>
    <row r="17698" spans="10:10" ht="14.25" x14ac:dyDescent="0.2">
      <c r="J17698" s="2"/>
    </row>
    <row r="17699" spans="10:10" ht="14.25" x14ac:dyDescent="0.2">
      <c r="J17699" s="2"/>
    </row>
    <row r="17700" spans="10:10" ht="14.25" x14ac:dyDescent="0.2">
      <c r="J17700" s="2"/>
    </row>
    <row r="17701" spans="10:10" ht="14.25" x14ac:dyDescent="0.2">
      <c r="J17701" s="2"/>
    </row>
    <row r="17702" spans="10:10" ht="14.25" x14ac:dyDescent="0.2">
      <c r="J17702" s="2"/>
    </row>
    <row r="17703" spans="10:10" ht="14.25" x14ac:dyDescent="0.2">
      <c r="J17703" s="2"/>
    </row>
    <row r="17704" spans="10:10" ht="14.25" x14ac:dyDescent="0.2">
      <c r="J17704" s="2"/>
    </row>
    <row r="17705" spans="10:10" ht="14.25" x14ac:dyDescent="0.2">
      <c r="J17705" s="2"/>
    </row>
    <row r="17706" spans="10:10" ht="14.25" x14ac:dyDescent="0.2">
      <c r="J17706" s="2"/>
    </row>
    <row r="17707" spans="10:10" ht="14.25" x14ac:dyDescent="0.2">
      <c r="J17707" s="2"/>
    </row>
    <row r="17708" spans="10:10" ht="14.25" x14ac:dyDescent="0.2">
      <c r="J17708" s="2"/>
    </row>
    <row r="17709" spans="10:10" ht="14.25" x14ac:dyDescent="0.2">
      <c r="J17709" s="2"/>
    </row>
    <row r="17710" spans="10:10" ht="14.25" x14ac:dyDescent="0.2">
      <c r="J17710" s="2"/>
    </row>
    <row r="17711" spans="10:10" ht="14.25" x14ac:dyDescent="0.2">
      <c r="J17711" s="2"/>
    </row>
    <row r="17712" spans="10:10" ht="14.25" x14ac:dyDescent="0.2">
      <c r="J17712" s="2"/>
    </row>
    <row r="17713" spans="10:10" ht="14.25" x14ac:dyDescent="0.2">
      <c r="J17713" s="2"/>
    </row>
    <row r="17714" spans="10:10" ht="14.25" x14ac:dyDescent="0.2">
      <c r="J17714" s="2"/>
    </row>
    <row r="17715" spans="10:10" ht="14.25" x14ac:dyDescent="0.2">
      <c r="J17715" s="2"/>
    </row>
    <row r="17716" spans="10:10" ht="14.25" x14ac:dyDescent="0.2">
      <c r="J17716" s="2"/>
    </row>
    <row r="17717" spans="10:10" ht="14.25" x14ac:dyDescent="0.2">
      <c r="J17717" s="2"/>
    </row>
    <row r="17718" spans="10:10" ht="14.25" x14ac:dyDescent="0.2">
      <c r="J17718" s="2"/>
    </row>
    <row r="17719" spans="10:10" ht="14.25" x14ac:dyDescent="0.2">
      <c r="J17719" s="2"/>
    </row>
    <row r="17720" spans="10:10" ht="14.25" x14ac:dyDescent="0.2">
      <c r="J17720" s="2"/>
    </row>
    <row r="17721" spans="10:10" ht="14.25" x14ac:dyDescent="0.2">
      <c r="J17721" s="2"/>
    </row>
    <row r="17722" spans="10:10" ht="14.25" x14ac:dyDescent="0.2">
      <c r="J17722" s="2"/>
    </row>
    <row r="17723" spans="10:10" ht="14.25" x14ac:dyDescent="0.2">
      <c r="J17723" s="2"/>
    </row>
    <row r="17724" spans="10:10" ht="14.25" x14ac:dyDescent="0.2">
      <c r="J17724" s="2"/>
    </row>
    <row r="17725" spans="10:10" ht="14.25" x14ac:dyDescent="0.2">
      <c r="J17725" s="2"/>
    </row>
    <row r="17726" spans="10:10" ht="14.25" x14ac:dyDescent="0.2">
      <c r="J17726" s="2"/>
    </row>
    <row r="17727" spans="10:10" ht="14.25" x14ac:dyDescent="0.2">
      <c r="J17727" s="2"/>
    </row>
    <row r="17728" spans="10:10" ht="14.25" x14ac:dyDescent="0.2">
      <c r="J17728" s="2"/>
    </row>
    <row r="17729" spans="10:10" ht="14.25" x14ac:dyDescent="0.2">
      <c r="J17729" s="2"/>
    </row>
    <row r="17730" spans="10:10" ht="14.25" x14ac:dyDescent="0.2">
      <c r="J17730" s="2"/>
    </row>
    <row r="17731" spans="10:10" ht="14.25" x14ac:dyDescent="0.2">
      <c r="J17731" s="2"/>
    </row>
    <row r="17732" spans="10:10" ht="14.25" x14ac:dyDescent="0.2">
      <c r="J17732" s="2"/>
    </row>
    <row r="17733" spans="10:10" ht="14.25" x14ac:dyDescent="0.2">
      <c r="J17733" s="2"/>
    </row>
    <row r="17734" spans="10:10" ht="14.25" x14ac:dyDescent="0.2">
      <c r="J17734" s="2"/>
    </row>
    <row r="17735" spans="10:10" ht="14.25" x14ac:dyDescent="0.2">
      <c r="J17735" s="2"/>
    </row>
    <row r="17736" spans="10:10" ht="14.25" x14ac:dyDescent="0.2">
      <c r="J17736" s="2"/>
    </row>
    <row r="17737" spans="10:10" ht="14.25" x14ac:dyDescent="0.2">
      <c r="J17737" s="2"/>
    </row>
    <row r="17738" spans="10:10" ht="14.25" x14ac:dyDescent="0.2">
      <c r="J17738" s="2"/>
    </row>
    <row r="17739" spans="10:10" ht="14.25" x14ac:dyDescent="0.2">
      <c r="J17739" s="2"/>
    </row>
    <row r="17740" spans="10:10" ht="14.25" x14ac:dyDescent="0.2">
      <c r="J17740" s="2"/>
    </row>
    <row r="17741" spans="10:10" ht="14.25" x14ac:dyDescent="0.2">
      <c r="J17741" s="2"/>
    </row>
    <row r="17742" spans="10:10" ht="14.25" x14ac:dyDescent="0.2">
      <c r="J17742" s="2"/>
    </row>
    <row r="17743" spans="10:10" ht="14.25" x14ac:dyDescent="0.2">
      <c r="J17743" s="2"/>
    </row>
    <row r="17744" spans="10:10" ht="14.25" x14ac:dyDescent="0.2">
      <c r="J17744" s="2"/>
    </row>
    <row r="17745" spans="10:10" ht="14.25" x14ac:dyDescent="0.2">
      <c r="J17745" s="2"/>
    </row>
    <row r="17746" spans="10:10" ht="14.25" x14ac:dyDescent="0.2">
      <c r="J17746" s="2"/>
    </row>
    <row r="17747" spans="10:10" ht="14.25" x14ac:dyDescent="0.2">
      <c r="J17747" s="2"/>
    </row>
    <row r="17748" spans="10:10" ht="14.25" x14ac:dyDescent="0.2">
      <c r="J17748" s="2"/>
    </row>
    <row r="17749" spans="10:10" ht="14.25" x14ac:dyDescent="0.2">
      <c r="J17749" s="2"/>
    </row>
    <row r="17750" spans="10:10" ht="14.25" x14ac:dyDescent="0.2">
      <c r="J17750" s="2"/>
    </row>
    <row r="17751" spans="10:10" ht="14.25" x14ac:dyDescent="0.2">
      <c r="J17751" s="2"/>
    </row>
    <row r="17752" spans="10:10" ht="14.25" x14ac:dyDescent="0.2">
      <c r="J17752" s="2"/>
    </row>
    <row r="17753" spans="10:10" ht="14.25" x14ac:dyDescent="0.2">
      <c r="J17753" s="2"/>
    </row>
    <row r="17754" spans="10:10" ht="14.25" x14ac:dyDescent="0.2">
      <c r="J17754" s="2"/>
    </row>
    <row r="17755" spans="10:10" ht="14.25" x14ac:dyDescent="0.2">
      <c r="J17755" s="2"/>
    </row>
    <row r="17756" spans="10:10" ht="14.25" x14ac:dyDescent="0.2">
      <c r="J17756" s="2"/>
    </row>
    <row r="17757" spans="10:10" ht="14.25" x14ac:dyDescent="0.2">
      <c r="J17757" s="2"/>
    </row>
    <row r="17758" spans="10:10" ht="14.25" x14ac:dyDescent="0.2">
      <c r="J17758" s="2"/>
    </row>
    <row r="17759" spans="10:10" ht="14.25" x14ac:dyDescent="0.2">
      <c r="J17759" s="2"/>
    </row>
    <row r="17760" spans="10:10" ht="14.25" x14ac:dyDescent="0.2">
      <c r="J17760" s="2"/>
    </row>
    <row r="17761" spans="10:10" ht="14.25" x14ac:dyDescent="0.2">
      <c r="J17761" s="2"/>
    </row>
    <row r="17762" spans="10:10" ht="14.25" x14ac:dyDescent="0.2">
      <c r="J17762" s="2"/>
    </row>
    <row r="17763" spans="10:10" ht="14.25" x14ac:dyDescent="0.2">
      <c r="J17763" s="2"/>
    </row>
    <row r="17764" spans="10:10" ht="14.25" x14ac:dyDescent="0.2">
      <c r="J17764" s="2"/>
    </row>
    <row r="17765" spans="10:10" ht="14.25" x14ac:dyDescent="0.2">
      <c r="J17765" s="2"/>
    </row>
    <row r="17766" spans="10:10" ht="14.25" x14ac:dyDescent="0.2">
      <c r="J17766" s="2"/>
    </row>
    <row r="17767" spans="10:10" ht="14.25" x14ac:dyDescent="0.2">
      <c r="J17767" s="2"/>
    </row>
    <row r="17768" spans="10:10" ht="14.25" x14ac:dyDescent="0.2">
      <c r="J17768" s="2"/>
    </row>
    <row r="17769" spans="10:10" ht="14.25" x14ac:dyDescent="0.2">
      <c r="J17769" s="2"/>
    </row>
    <row r="17770" spans="10:10" ht="14.25" x14ac:dyDescent="0.2">
      <c r="J17770" s="2"/>
    </row>
    <row r="17771" spans="10:10" ht="14.25" x14ac:dyDescent="0.2">
      <c r="J17771" s="2"/>
    </row>
    <row r="17772" spans="10:10" ht="14.25" x14ac:dyDescent="0.2">
      <c r="J17772" s="2"/>
    </row>
    <row r="17773" spans="10:10" ht="14.25" x14ac:dyDescent="0.2">
      <c r="J17773" s="2"/>
    </row>
    <row r="17774" spans="10:10" ht="14.25" x14ac:dyDescent="0.2">
      <c r="J17774" s="2"/>
    </row>
    <row r="17775" spans="10:10" ht="14.25" x14ac:dyDescent="0.2">
      <c r="J17775" s="2"/>
    </row>
    <row r="17776" spans="10:10" ht="14.25" x14ac:dyDescent="0.2">
      <c r="J17776" s="2"/>
    </row>
    <row r="17777" spans="10:10" ht="14.25" x14ac:dyDescent="0.2">
      <c r="J17777" s="2"/>
    </row>
    <row r="17778" spans="10:10" ht="14.25" x14ac:dyDescent="0.2">
      <c r="J17778" s="2"/>
    </row>
    <row r="17779" spans="10:10" ht="14.25" x14ac:dyDescent="0.2">
      <c r="J17779" s="2"/>
    </row>
    <row r="17780" spans="10:10" ht="14.25" x14ac:dyDescent="0.2">
      <c r="J17780" s="2"/>
    </row>
    <row r="17781" spans="10:10" ht="14.25" x14ac:dyDescent="0.2">
      <c r="J17781" s="2"/>
    </row>
    <row r="17782" spans="10:10" ht="14.25" x14ac:dyDescent="0.2">
      <c r="J17782" s="2"/>
    </row>
    <row r="17783" spans="10:10" ht="14.25" x14ac:dyDescent="0.2">
      <c r="J17783" s="2"/>
    </row>
    <row r="17784" spans="10:10" ht="14.25" x14ac:dyDescent="0.2">
      <c r="J17784" s="2"/>
    </row>
    <row r="17785" spans="10:10" ht="14.25" x14ac:dyDescent="0.2">
      <c r="J17785" s="2"/>
    </row>
    <row r="17786" spans="10:10" ht="14.25" x14ac:dyDescent="0.2">
      <c r="J17786" s="2"/>
    </row>
    <row r="17787" spans="10:10" ht="14.25" x14ac:dyDescent="0.2">
      <c r="J17787" s="2"/>
    </row>
    <row r="17788" spans="10:10" ht="14.25" x14ac:dyDescent="0.2">
      <c r="J17788" s="2"/>
    </row>
    <row r="17789" spans="10:10" ht="14.25" x14ac:dyDescent="0.2">
      <c r="J17789" s="2"/>
    </row>
    <row r="17790" spans="10:10" ht="14.25" x14ac:dyDescent="0.2">
      <c r="J17790" s="2"/>
    </row>
    <row r="17791" spans="10:10" ht="14.25" x14ac:dyDescent="0.2">
      <c r="J17791" s="2"/>
    </row>
    <row r="17792" spans="10:10" ht="14.25" x14ac:dyDescent="0.2">
      <c r="J17792" s="2"/>
    </row>
    <row r="17793" spans="10:10" ht="14.25" x14ac:dyDescent="0.2">
      <c r="J17793" s="2"/>
    </row>
    <row r="17794" spans="10:10" ht="14.25" x14ac:dyDescent="0.2">
      <c r="J17794" s="2"/>
    </row>
    <row r="17795" spans="10:10" ht="14.25" x14ac:dyDescent="0.2">
      <c r="J17795" s="2"/>
    </row>
    <row r="17796" spans="10:10" ht="14.25" x14ac:dyDescent="0.2">
      <c r="J17796" s="2"/>
    </row>
    <row r="17797" spans="10:10" ht="14.25" x14ac:dyDescent="0.2">
      <c r="J17797" s="2"/>
    </row>
    <row r="17798" spans="10:10" ht="14.25" x14ac:dyDescent="0.2">
      <c r="J17798" s="2"/>
    </row>
    <row r="17799" spans="10:10" ht="14.25" x14ac:dyDescent="0.2">
      <c r="J17799" s="2"/>
    </row>
    <row r="17800" spans="10:10" ht="14.25" x14ac:dyDescent="0.2">
      <c r="J17800" s="2"/>
    </row>
    <row r="17801" spans="10:10" ht="14.25" x14ac:dyDescent="0.2">
      <c r="J17801" s="2"/>
    </row>
    <row r="17802" spans="10:10" ht="14.25" x14ac:dyDescent="0.2">
      <c r="J17802" s="2"/>
    </row>
    <row r="17803" spans="10:10" ht="14.25" x14ac:dyDescent="0.2">
      <c r="J17803" s="2"/>
    </row>
    <row r="17804" spans="10:10" ht="14.25" x14ac:dyDescent="0.2">
      <c r="J17804" s="2"/>
    </row>
    <row r="17805" spans="10:10" ht="14.25" x14ac:dyDescent="0.2">
      <c r="J17805" s="2"/>
    </row>
    <row r="17806" spans="10:10" ht="14.25" x14ac:dyDescent="0.2">
      <c r="J17806" s="2"/>
    </row>
    <row r="17807" spans="10:10" ht="14.25" x14ac:dyDescent="0.2">
      <c r="J17807" s="2"/>
    </row>
    <row r="17808" spans="10:10" ht="14.25" x14ac:dyDescent="0.2">
      <c r="J17808" s="2"/>
    </row>
    <row r="17809" spans="10:10" ht="14.25" x14ac:dyDescent="0.2">
      <c r="J17809" s="2"/>
    </row>
    <row r="17810" spans="10:10" ht="14.25" x14ac:dyDescent="0.2">
      <c r="J17810" s="2"/>
    </row>
    <row r="17811" spans="10:10" ht="14.25" x14ac:dyDescent="0.2">
      <c r="J17811" s="2"/>
    </row>
    <row r="17812" spans="10:10" ht="14.25" x14ac:dyDescent="0.2">
      <c r="J17812" s="2"/>
    </row>
    <row r="17813" spans="10:10" ht="14.25" x14ac:dyDescent="0.2">
      <c r="J17813" s="2"/>
    </row>
    <row r="17814" spans="10:10" ht="14.25" x14ac:dyDescent="0.2">
      <c r="J17814" s="2"/>
    </row>
    <row r="17815" spans="10:10" ht="14.25" x14ac:dyDescent="0.2">
      <c r="J17815" s="2"/>
    </row>
    <row r="17816" spans="10:10" ht="14.25" x14ac:dyDescent="0.2">
      <c r="J17816" s="2"/>
    </row>
    <row r="17817" spans="10:10" ht="14.25" x14ac:dyDescent="0.2">
      <c r="J17817" s="2"/>
    </row>
    <row r="17818" spans="10:10" ht="14.25" x14ac:dyDescent="0.2">
      <c r="J17818" s="2"/>
    </row>
    <row r="17819" spans="10:10" ht="14.25" x14ac:dyDescent="0.2">
      <c r="J17819" s="2"/>
    </row>
    <row r="17820" spans="10:10" ht="14.25" x14ac:dyDescent="0.2">
      <c r="J17820" s="2"/>
    </row>
    <row r="17821" spans="10:10" ht="14.25" x14ac:dyDescent="0.2">
      <c r="J17821" s="2"/>
    </row>
    <row r="17822" spans="10:10" ht="14.25" x14ac:dyDescent="0.2">
      <c r="J17822" s="2"/>
    </row>
    <row r="17823" spans="10:10" ht="14.25" x14ac:dyDescent="0.2">
      <c r="J17823" s="2"/>
    </row>
    <row r="17824" spans="10:10" ht="14.25" x14ac:dyDescent="0.2">
      <c r="J17824" s="2"/>
    </row>
    <row r="17825" spans="10:10" ht="14.25" x14ac:dyDescent="0.2">
      <c r="J17825" s="2"/>
    </row>
    <row r="17826" spans="10:10" ht="14.25" x14ac:dyDescent="0.2">
      <c r="J17826" s="2"/>
    </row>
    <row r="17827" spans="10:10" ht="14.25" x14ac:dyDescent="0.2">
      <c r="J17827" s="2"/>
    </row>
    <row r="17828" spans="10:10" ht="14.25" x14ac:dyDescent="0.2">
      <c r="J17828" s="2"/>
    </row>
    <row r="17829" spans="10:10" ht="14.25" x14ac:dyDescent="0.2">
      <c r="J17829" s="2"/>
    </row>
    <row r="17830" spans="10:10" ht="14.25" x14ac:dyDescent="0.2">
      <c r="J17830" s="2"/>
    </row>
    <row r="17831" spans="10:10" ht="14.25" x14ac:dyDescent="0.2">
      <c r="J17831" s="2"/>
    </row>
    <row r="17832" spans="10:10" ht="14.25" x14ac:dyDescent="0.2">
      <c r="J17832" s="2"/>
    </row>
    <row r="17833" spans="10:10" ht="14.25" x14ac:dyDescent="0.2">
      <c r="J17833" s="2"/>
    </row>
    <row r="17834" spans="10:10" ht="14.25" x14ac:dyDescent="0.2">
      <c r="J17834" s="2"/>
    </row>
    <row r="17835" spans="10:10" ht="14.25" x14ac:dyDescent="0.2">
      <c r="J17835" s="2"/>
    </row>
    <row r="17836" spans="10:10" ht="14.25" x14ac:dyDescent="0.2">
      <c r="J17836" s="2"/>
    </row>
    <row r="17837" spans="10:10" ht="14.25" x14ac:dyDescent="0.2">
      <c r="J17837" s="2"/>
    </row>
    <row r="17838" spans="10:10" ht="14.25" x14ac:dyDescent="0.2">
      <c r="J17838" s="2"/>
    </row>
    <row r="17839" spans="10:10" ht="14.25" x14ac:dyDescent="0.2">
      <c r="J17839" s="2"/>
    </row>
    <row r="17840" spans="10:10" ht="14.25" x14ac:dyDescent="0.2">
      <c r="J17840" s="2"/>
    </row>
    <row r="17841" spans="10:10" ht="14.25" x14ac:dyDescent="0.2">
      <c r="J17841" s="2"/>
    </row>
    <row r="17842" spans="10:10" ht="14.25" x14ac:dyDescent="0.2">
      <c r="J17842" s="2"/>
    </row>
    <row r="17843" spans="10:10" ht="14.25" x14ac:dyDescent="0.2">
      <c r="J17843" s="2"/>
    </row>
    <row r="17844" spans="10:10" ht="14.25" x14ac:dyDescent="0.2">
      <c r="J17844" s="2"/>
    </row>
    <row r="17845" spans="10:10" ht="14.25" x14ac:dyDescent="0.2">
      <c r="J17845" s="2"/>
    </row>
    <row r="17846" spans="10:10" ht="14.25" x14ac:dyDescent="0.2">
      <c r="J17846" s="2"/>
    </row>
    <row r="17847" spans="10:10" ht="14.25" x14ac:dyDescent="0.2">
      <c r="J17847" s="2"/>
    </row>
    <row r="17848" spans="10:10" ht="14.25" x14ac:dyDescent="0.2">
      <c r="J17848" s="2"/>
    </row>
    <row r="17849" spans="10:10" ht="14.25" x14ac:dyDescent="0.2">
      <c r="J17849" s="2"/>
    </row>
    <row r="17850" spans="10:10" ht="14.25" x14ac:dyDescent="0.2">
      <c r="J17850" s="2"/>
    </row>
    <row r="17851" spans="10:10" ht="14.25" x14ac:dyDescent="0.2">
      <c r="J17851" s="2"/>
    </row>
    <row r="17852" spans="10:10" ht="14.25" x14ac:dyDescent="0.2">
      <c r="J17852" s="2"/>
    </row>
    <row r="17853" spans="10:10" ht="14.25" x14ac:dyDescent="0.2">
      <c r="J17853" s="2"/>
    </row>
    <row r="17854" spans="10:10" ht="14.25" x14ac:dyDescent="0.2">
      <c r="J17854" s="2"/>
    </row>
    <row r="17855" spans="10:10" ht="14.25" x14ac:dyDescent="0.2">
      <c r="J17855" s="2"/>
    </row>
    <row r="17856" spans="10:10" ht="14.25" x14ac:dyDescent="0.2">
      <c r="J17856" s="2"/>
    </row>
    <row r="17857" spans="10:10" ht="14.25" x14ac:dyDescent="0.2">
      <c r="J17857" s="2"/>
    </row>
    <row r="17858" spans="10:10" ht="14.25" x14ac:dyDescent="0.2">
      <c r="J17858" s="2"/>
    </row>
    <row r="17859" spans="10:10" ht="14.25" x14ac:dyDescent="0.2">
      <c r="J17859" s="2"/>
    </row>
    <row r="17860" spans="10:10" ht="14.25" x14ac:dyDescent="0.2">
      <c r="J17860" s="2"/>
    </row>
    <row r="17861" spans="10:10" ht="14.25" x14ac:dyDescent="0.2">
      <c r="J17861" s="2"/>
    </row>
    <row r="17862" spans="10:10" ht="14.25" x14ac:dyDescent="0.2">
      <c r="J17862" s="2"/>
    </row>
    <row r="17863" spans="10:10" ht="14.25" x14ac:dyDescent="0.2">
      <c r="J17863" s="2"/>
    </row>
    <row r="17864" spans="10:10" ht="14.25" x14ac:dyDescent="0.2">
      <c r="J17864" s="2"/>
    </row>
    <row r="17865" spans="10:10" ht="14.25" x14ac:dyDescent="0.2">
      <c r="J17865" s="2"/>
    </row>
    <row r="17866" spans="10:10" ht="14.25" x14ac:dyDescent="0.2">
      <c r="J17866" s="2"/>
    </row>
    <row r="17867" spans="10:10" ht="14.25" x14ac:dyDescent="0.2">
      <c r="J17867" s="2"/>
    </row>
    <row r="17868" spans="10:10" ht="14.25" x14ac:dyDescent="0.2">
      <c r="J17868" s="2"/>
    </row>
    <row r="17869" spans="10:10" ht="14.25" x14ac:dyDescent="0.2">
      <c r="J17869" s="2"/>
    </row>
    <row r="17870" spans="10:10" ht="14.25" x14ac:dyDescent="0.2">
      <c r="J17870" s="2"/>
    </row>
    <row r="17871" spans="10:10" ht="14.25" x14ac:dyDescent="0.2">
      <c r="J17871" s="2"/>
    </row>
    <row r="17872" spans="10:10" ht="14.25" x14ac:dyDescent="0.2">
      <c r="J17872" s="2"/>
    </row>
    <row r="17873" spans="10:10" ht="14.25" x14ac:dyDescent="0.2">
      <c r="J17873" s="2"/>
    </row>
    <row r="17874" spans="10:10" ht="14.25" x14ac:dyDescent="0.2">
      <c r="J17874" s="2"/>
    </row>
    <row r="17875" spans="10:10" ht="14.25" x14ac:dyDescent="0.2">
      <c r="J17875" s="2"/>
    </row>
    <row r="17876" spans="10:10" ht="14.25" x14ac:dyDescent="0.2">
      <c r="J17876" s="2"/>
    </row>
    <row r="17877" spans="10:10" ht="14.25" x14ac:dyDescent="0.2">
      <c r="J17877" s="2"/>
    </row>
    <row r="17878" spans="10:10" ht="14.25" x14ac:dyDescent="0.2">
      <c r="J17878" s="2"/>
    </row>
    <row r="17879" spans="10:10" ht="14.25" x14ac:dyDescent="0.2">
      <c r="J17879" s="2"/>
    </row>
    <row r="17880" spans="10:10" ht="14.25" x14ac:dyDescent="0.2">
      <c r="J17880" s="2"/>
    </row>
    <row r="17881" spans="10:10" ht="14.25" x14ac:dyDescent="0.2">
      <c r="J17881" s="2"/>
    </row>
    <row r="17882" spans="10:10" ht="14.25" x14ac:dyDescent="0.2">
      <c r="J17882" s="2"/>
    </row>
    <row r="17883" spans="10:10" ht="14.25" x14ac:dyDescent="0.2">
      <c r="J17883" s="2"/>
    </row>
    <row r="17884" spans="10:10" ht="14.25" x14ac:dyDescent="0.2">
      <c r="J17884" s="2"/>
    </row>
    <row r="17885" spans="10:10" ht="14.25" x14ac:dyDescent="0.2">
      <c r="J17885" s="2"/>
    </row>
    <row r="17886" spans="10:10" ht="14.25" x14ac:dyDescent="0.2">
      <c r="J17886" s="2"/>
    </row>
    <row r="17887" spans="10:10" ht="14.25" x14ac:dyDescent="0.2">
      <c r="J17887" s="2"/>
    </row>
    <row r="17888" spans="10:10" ht="14.25" x14ac:dyDescent="0.2">
      <c r="J17888" s="2"/>
    </row>
    <row r="17889" spans="10:10" ht="14.25" x14ac:dyDescent="0.2">
      <c r="J17889" s="2"/>
    </row>
    <row r="17890" spans="10:10" ht="14.25" x14ac:dyDescent="0.2">
      <c r="J17890" s="2"/>
    </row>
    <row r="17891" spans="10:10" ht="14.25" x14ac:dyDescent="0.2">
      <c r="J17891" s="2"/>
    </row>
    <row r="17892" spans="10:10" ht="14.25" x14ac:dyDescent="0.2">
      <c r="J17892" s="2"/>
    </row>
    <row r="17893" spans="10:10" ht="14.25" x14ac:dyDescent="0.2">
      <c r="J17893" s="2"/>
    </row>
    <row r="17894" spans="10:10" ht="14.25" x14ac:dyDescent="0.2">
      <c r="J17894" s="2"/>
    </row>
    <row r="17895" spans="10:10" ht="14.25" x14ac:dyDescent="0.2">
      <c r="J17895" s="2"/>
    </row>
    <row r="17896" spans="10:10" ht="14.25" x14ac:dyDescent="0.2">
      <c r="J17896" s="2"/>
    </row>
    <row r="17897" spans="10:10" ht="14.25" x14ac:dyDescent="0.2">
      <c r="J17897" s="2"/>
    </row>
    <row r="17898" spans="10:10" ht="14.25" x14ac:dyDescent="0.2">
      <c r="J17898" s="2"/>
    </row>
    <row r="17899" spans="10:10" ht="14.25" x14ac:dyDescent="0.2">
      <c r="J17899" s="2"/>
    </row>
    <row r="17900" spans="10:10" ht="14.25" x14ac:dyDescent="0.2">
      <c r="J17900" s="2"/>
    </row>
    <row r="17901" spans="10:10" ht="14.25" x14ac:dyDescent="0.2">
      <c r="J17901" s="2"/>
    </row>
    <row r="17902" spans="10:10" ht="14.25" x14ac:dyDescent="0.2">
      <c r="J17902" s="2"/>
    </row>
    <row r="17903" spans="10:10" ht="14.25" x14ac:dyDescent="0.2">
      <c r="J17903" s="2"/>
    </row>
    <row r="17904" spans="10:10" ht="14.25" x14ac:dyDescent="0.2">
      <c r="J17904" s="2"/>
    </row>
    <row r="17905" spans="10:10" ht="14.25" x14ac:dyDescent="0.2">
      <c r="J17905" s="2"/>
    </row>
    <row r="17906" spans="10:10" ht="14.25" x14ac:dyDescent="0.2">
      <c r="J17906" s="2"/>
    </row>
    <row r="17907" spans="10:10" ht="14.25" x14ac:dyDescent="0.2">
      <c r="J17907" s="2"/>
    </row>
    <row r="17908" spans="10:10" ht="14.25" x14ac:dyDescent="0.2">
      <c r="J17908" s="2"/>
    </row>
    <row r="17909" spans="10:10" ht="14.25" x14ac:dyDescent="0.2">
      <c r="J17909" s="2"/>
    </row>
    <row r="17910" spans="10:10" ht="14.25" x14ac:dyDescent="0.2">
      <c r="J17910" s="2"/>
    </row>
    <row r="17911" spans="10:10" ht="14.25" x14ac:dyDescent="0.2">
      <c r="J17911" s="2"/>
    </row>
    <row r="17912" spans="10:10" ht="14.25" x14ac:dyDescent="0.2">
      <c r="J17912" s="2"/>
    </row>
    <row r="17913" spans="10:10" ht="14.25" x14ac:dyDescent="0.2">
      <c r="J17913" s="2"/>
    </row>
    <row r="17914" spans="10:10" ht="14.25" x14ac:dyDescent="0.2">
      <c r="J17914" s="2"/>
    </row>
    <row r="17915" spans="10:10" ht="14.25" x14ac:dyDescent="0.2">
      <c r="J17915" s="2"/>
    </row>
    <row r="17916" spans="10:10" ht="14.25" x14ac:dyDescent="0.2">
      <c r="J17916" s="2"/>
    </row>
    <row r="17917" spans="10:10" ht="14.25" x14ac:dyDescent="0.2">
      <c r="J17917" s="2"/>
    </row>
    <row r="17918" spans="10:10" ht="14.25" x14ac:dyDescent="0.2">
      <c r="J17918" s="2"/>
    </row>
    <row r="17919" spans="10:10" ht="14.25" x14ac:dyDescent="0.2">
      <c r="J17919" s="2"/>
    </row>
    <row r="17920" spans="10:10" ht="14.25" x14ac:dyDescent="0.2">
      <c r="J17920" s="2"/>
    </row>
    <row r="17921" spans="10:10" ht="14.25" x14ac:dyDescent="0.2">
      <c r="J17921" s="2"/>
    </row>
    <row r="17922" spans="10:10" ht="14.25" x14ac:dyDescent="0.2">
      <c r="J17922" s="2"/>
    </row>
    <row r="17923" spans="10:10" ht="14.25" x14ac:dyDescent="0.2">
      <c r="J17923" s="2"/>
    </row>
    <row r="17924" spans="10:10" ht="14.25" x14ac:dyDescent="0.2">
      <c r="J17924" s="2"/>
    </row>
    <row r="17925" spans="10:10" ht="14.25" x14ac:dyDescent="0.2">
      <c r="J17925" s="2"/>
    </row>
    <row r="17926" spans="10:10" ht="14.25" x14ac:dyDescent="0.2">
      <c r="J17926" s="2"/>
    </row>
    <row r="17927" spans="10:10" ht="14.25" x14ac:dyDescent="0.2">
      <c r="J17927" s="2"/>
    </row>
    <row r="17928" spans="10:10" ht="14.25" x14ac:dyDescent="0.2">
      <c r="J17928" s="2"/>
    </row>
    <row r="17929" spans="10:10" ht="14.25" x14ac:dyDescent="0.2">
      <c r="J17929" s="2"/>
    </row>
    <row r="17930" spans="10:10" ht="14.25" x14ac:dyDescent="0.2">
      <c r="J17930" s="2"/>
    </row>
    <row r="17931" spans="10:10" ht="14.25" x14ac:dyDescent="0.2">
      <c r="J17931" s="2"/>
    </row>
    <row r="17932" spans="10:10" ht="14.25" x14ac:dyDescent="0.2">
      <c r="J17932" s="2"/>
    </row>
    <row r="17933" spans="10:10" ht="14.25" x14ac:dyDescent="0.2">
      <c r="J17933" s="2"/>
    </row>
    <row r="17934" spans="10:10" ht="14.25" x14ac:dyDescent="0.2">
      <c r="J17934" s="2"/>
    </row>
    <row r="17935" spans="10:10" ht="14.25" x14ac:dyDescent="0.2">
      <c r="J17935" s="2"/>
    </row>
    <row r="17936" spans="10:10" ht="14.25" x14ac:dyDescent="0.2">
      <c r="J17936" s="2"/>
    </row>
    <row r="17937" spans="10:10" ht="14.25" x14ac:dyDescent="0.2">
      <c r="J17937" s="2"/>
    </row>
    <row r="17938" spans="10:10" ht="14.25" x14ac:dyDescent="0.2">
      <c r="J17938" s="2"/>
    </row>
    <row r="17939" spans="10:10" ht="14.25" x14ac:dyDescent="0.2">
      <c r="J17939" s="2"/>
    </row>
    <row r="17940" spans="10:10" ht="14.25" x14ac:dyDescent="0.2">
      <c r="J17940" s="2"/>
    </row>
    <row r="17941" spans="10:10" ht="14.25" x14ac:dyDescent="0.2">
      <c r="J17941" s="2"/>
    </row>
    <row r="17942" spans="10:10" ht="14.25" x14ac:dyDescent="0.2">
      <c r="J17942" s="2"/>
    </row>
    <row r="17943" spans="10:10" ht="14.25" x14ac:dyDescent="0.2">
      <c r="J17943" s="2"/>
    </row>
    <row r="17944" spans="10:10" ht="14.25" x14ac:dyDescent="0.2">
      <c r="J17944" s="2"/>
    </row>
    <row r="17945" spans="10:10" ht="14.25" x14ac:dyDescent="0.2">
      <c r="J17945" s="2"/>
    </row>
    <row r="17946" spans="10:10" ht="14.25" x14ac:dyDescent="0.2">
      <c r="J17946" s="2"/>
    </row>
    <row r="17947" spans="10:10" ht="14.25" x14ac:dyDescent="0.2">
      <c r="J17947" s="2"/>
    </row>
    <row r="17948" spans="10:10" ht="14.25" x14ac:dyDescent="0.2">
      <c r="J17948" s="2"/>
    </row>
    <row r="17949" spans="10:10" ht="14.25" x14ac:dyDescent="0.2">
      <c r="J17949" s="2"/>
    </row>
    <row r="17950" spans="10:10" ht="14.25" x14ac:dyDescent="0.2">
      <c r="J17950" s="2"/>
    </row>
    <row r="17951" spans="10:10" ht="14.25" x14ac:dyDescent="0.2">
      <c r="J17951" s="2"/>
    </row>
    <row r="17952" spans="10:10" ht="14.25" x14ac:dyDescent="0.2">
      <c r="J17952" s="2"/>
    </row>
    <row r="17953" spans="10:10" ht="14.25" x14ac:dyDescent="0.2">
      <c r="J17953" s="2"/>
    </row>
    <row r="17954" spans="10:10" ht="14.25" x14ac:dyDescent="0.2">
      <c r="J17954" s="2"/>
    </row>
    <row r="17955" spans="10:10" ht="14.25" x14ac:dyDescent="0.2">
      <c r="J17955" s="2"/>
    </row>
    <row r="17956" spans="10:10" ht="14.25" x14ac:dyDescent="0.2">
      <c r="J17956" s="2"/>
    </row>
    <row r="17957" spans="10:10" ht="14.25" x14ac:dyDescent="0.2">
      <c r="J17957" s="2"/>
    </row>
    <row r="17958" spans="10:10" ht="14.25" x14ac:dyDescent="0.2">
      <c r="J17958" s="2"/>
    </row>
    <row r="17959" spans="10:10" ht="14.25" x14ac:dyDescent="0.2">
      <c r="J17959" s="2"/>
    </row>
    <row r="17960" spans="10:10" ht="14.25" x14ac:dyDescent="0.2">
      <c r="J17960" s="2"/>
    </row>
    <row r="17961" spans="10:10" ht="14.25" x14ac:dyDescent="0.2">
      <c r="J17961" s="2"/>
    </row>
    <row r="17962" spans="10:10" ht="14.25" x14ac:dyDescent="0.2">
      <c r="J17962" s="2"/>
    </row>
    <row r="17963" spans="10:10" ht="14.25" x14ac:dyDescent="0.2">
      <c r="J17963" s="2"/>
    </row>
    <row r="17964" spans="10:10" ht="14.25" x14ac:dyDescent="0.2">
      <c r="J17964" s="2"/>
    </row>
    <row r="17965" spans="10:10" ht="14.25" x14ac:dyDescent="0.2">
      <c r="J17965" s="2"/>
    </row>
    <row r="17966" spans="10:10" ht="14.25" x14ac:dyDescent="0.2">
      <c r="J17966" s="2"/>
    </row>
    <row r="17967" spans="10:10" ht="14.25" x14ac:dyDescent="0.2">
      <c r="J17967" s="2"/>
    </row>
    <row r="17968" spans="10:10" ht="14.25" x14ac:dyDescent="0.2">
      <c r="J17968" s="2"/>
    </row>
    <row r="17969" spans="10:10" ht="14.25" x14ac:dyDescent="0.2">
      <c r="J17969" s="2"/>
    </row>
    <row r="17970" spans="10:10" ht="14.25" x14ac:dyDescent="0.2">
      <c r="J17970" s="2"/>
    </row>
    <row r="17971" spans="10:10" ht="14.25" x14ac:dyDescent="0.2">
      <c r="J17971" s="2"/>
    </row>
    <row r="17972" spans="10:10" ht="14.25" x14ac:dyDescent="0.2">
      <c r="J17972" s="2"/>
    </row>
    <row r="17973" spans="10:10" ht="14.25" x14ac:dyDescent="0.2">
      <c r="J17973" s="2"/>
    </row>
    <row r="17974" spans="10:10" ht="14.25" x14ac:dyDescent="0.2">
      <c r="J17974" s="2"/>
    </row>
    <row r="17975" spans="10:10" ht="14.25" x14ac:dyDescent="0.2">
      <c r="J17975" s="2"/>
    </row>
    <row r="17976" spans="10:10" ht="14.25" x14ac:dyDescent="0.2">
      <c r="J17976" s="2"/>
    </row>
    <row r="17977" spans="10:10" ht="14.25" x14ac:dyDescent="0.2">
      <c r="J17977" s="2"/>
    </row>
    <row r="17978" spans="10:10" ht="14.25" x14ac:dyDescent="0.2">
      <c r="J17978" s="2"/>
    </row>
    <row r="17979" spans="10:10" ht="14.25" x14ac:dyDescent="0.2">
      <c r="J17979" s="2"/>
    </row>
    <row r="17980" spans="10:10" ht="14.25" x14ac:dyDescent="0.2">
      <c r="J17980" s="2"/>
    </row>
    <row r="17981" spans="10:10" ht="14.25" x14ac:dyDescent="0.2">
      <c r="J17981" s="2"/>
    </row>
    <row r="17982" spans="10:10" ht="14.25" x14ac:dyDescent="0.2">
      <c r="J17982" s="2"/>
    </row>
    <row r="17983" spans="10:10" ht="14.25" x14ac:dyDescent="0.2">
      <c r="J17983" s="2"/>
    </row>
    <row r="17984" spans="10:10" ht="14.25" x14ac:dyDescent="0.2">
      <c r="J17984" s="2"/>
    </row>
    <row r="17985" spans="10:10" ht="14.25" x14ac:dyDescent="0.2">
      <c r="J17985" s="2"/>
    </row>
    <row r="17986" spans="10:10" ht="14.25" x14ac:dyDescent="0.2">
      <c r="J17986" s="2"/>
    </row>
    <row r="17987" spans="10:10" ht="14.25" x14ac:dyDescent="0.2">
      <c r="J17987" s="2"/>
    </row>
    <row r="17988" spans="10:10" ht="14.25" x14ac:dyDescent="0.2">
      <c r="J17988" s="2"/>
    </row>
    <row r="17989" spans="10:10" ht="14.25" x14ac:dyDescent="0.2">
      <c r="J17989" s="2"/>
    </row>
    <row r="17990" spans="10:10" ht="14.25" x14ac:dyDescent="0.2">
      <c r="J17990" s="2"/>
    </row>
    <row r="17991" spans="10:10" ht="14.25" x14ac:dyDescent="0.2">
      <c r="J17991" s="2"/>
    </row>
    <row r="17992" spans="10:10" ht="14.25" x14ac:dyDescent="0.2">
      <c r="J17992" s="2"/>
    </row>
    <row r="17993" spans="10:10" ht="14.25" x14ac:dyDescent="0.2">
      <c r="J17993" s="2"/>
    </row>
    <row r="17994" spans="10:10" ht="14.25" x14ac:dyDescent="0.2">
      <c r="J17994" s="2"/>
    </row>
    <row r="17995" spans="10:10" ht="14.25" x14ac:dyDescent="0.2">
      <c r="J17995" s="2"/>
    </row>
    <row r="17996" spans="10:10" ht="14.25" x14ac:dyDescent="0.2">
      <c r="J17996" s="2"/>
    </row>
    <row r="17997" spans="10:10" ht="14.25" x14ac:dyDescent="0.2">
      <c r="J17997" s="2"/>
    </row>
    <row r="17998" spans="10:10" ht="14.25" x14ac:dyDescent="0.2">
      <c r="J17998" s="2"/>
    </row>
    <row r="17999" spans="10:10" ht="14.25" x14ac:dyDescent="0.2">
      <c r="J17999" s="2"/>
    </row>
    <row r="18000" spans="10:10" ht="14.25" x14ac:dyDescent="0.2">
      <c r="J18000" s="2"/>
    </row>
    <row r="18001" spans="10:10" ht="14.25" x14ac:dyDescent="0.2">
      <c r="J18001" s="2"/>
    </row>
    <row r="18002" spans="10:10" ht="14.25" x14ac:dyDescent="0.2">
      <c r="J18002" s="2"/>
    </row>
    <row r="18003" spans="10:10" ht="14.25" x14ac:dyDescent="0.2">
      <c r="J18003" s="2"/>
    </row>
    <row r="18004" spans="10:10" ht="14.25" x14ac:dyDescent="0.2">
      <c r="J18004" s="2"/>
    </row>
    <row r="18005" spans="10:10" ht="14.25" x14ac:dyDescent="0.2">
      <c r="J18005" s="2"/>
    </row>
    <row r="18006" spans="10:10" ht="14.25" x14ac:dyDescent="0.2">
      <c r="J18006" s="2"/>
    </row>
    <row r="18007" spans="10:10" ht="14.25" x14ac:dyDescent="0.2">
      <c r="J18007" s="2"/>
    </row>
    <row r="18008" spans="10:10" ht="14.25" x14ac:dyDescent="0.2">
      <c r="J18008" s="2"/>
    </row>
    <row r="18009" spans="10:10" ht="14.25" x14ac:dyDescent="0.2">
      <c r="J18009" s="2"/>
    </row>
    <row r="18010" spans="10:10" ht="14.25" x14ac:dyDescent="0.2">
      <c r="J18010" s="2"/>
    </row>
    <row r="18011" spans="10:10" ht="14.25" x14ac:dyDescent="0.2">
      <c r="J18011" s="2"/>
    </row>
    <row r="18012" spans="10:10" ht="14.25" x14ac:dyDescent="0.2">
      <c r="J18012" s="2"/>
    </row>
    <row r="18013" spans="10:10" ht="14.25" x14ac:dyDescent="0.2">
      <c r="J18013" s="2"/>
    </row>
    <row r="18014" spans="10:10" ht="14.25" x14ac:dyDescent="0.2">
      <c r="J18014" s="2"/>
    </row>
    <row r="18015" spans="10:10" ht="14.25" x14ac:dyDescent="0.2">
      <c r="J18015" s="2"/>
    </row>
    <row r="18016" spans="10:10" ht="14.25" x14ac:dyDescent="0.2">
      <c r="J18016" s="2"/>
    </row>
    <row r="18017" spans="10:10" ht="14.25" x14ac:dyDescent="0.2">
      <c r="J18017" s="2"/>
    </row>
    <row r="18018" spans="10:10" ht="14.25" x14ac:dyDescent="0.2">
      <c r="J18018" s="2"/>
    </row>
    <row r="18019" spans="10:10" ht="14.25" x14ac:dyDescent="0.2">
      <c r="J18019" s="2"/>
    </row>
    <row r="18020" spans="10:10" ht="14.25" x14ac:dyDescent="0.2">
      <c r="J18020" s="2"/>
    </row>
    <row r="18021" spans="10:10" ht="14.25" x14ac:dyDescent="0.2">
      <c r="J18021" s="2"/>
    </row>
    <row r="18022" spans="10:10" ht="14.25" x14ac:dyDescent="0.2">
      <c r="J18022" s="2"/>
    </row>
    <row r="18023" spans="10:10" ht="14.25" x14ac:dyDescent="0.2">
      <c r="J18023" s="2"/>
    </row>
    <row r="18024" spans="10:10" ht="14.25" x14ac:dyDescent="0.2">
      <c r="J18024" s="2"/>
    </row>
    <row r="18025" spans="10:10" ht="14.25" x14ac:dyDescent="0.2">
      <c r="J18025" s="2"/>
    </row>
    <row r="18026" spans="10:10" ht="14.25" x14ac:dyDescent="0.2">
      <c r="J18026" s="2"/>
    </row>
    <row r="18027" spans="10:10" ht="14.25" x14ac:dyDescent="0.2">
      <c r="J18027" s="2"/>
    </row>
    <row r="18028" spans="10:10" ht="14.25" x14ac:dyDescent="0.2">
      <c r="J18028" s="2"/>
    </row>
    <row r="18029" spans="10:10" ht="14.25" x14ac:dyDescent="0.2">
      <c r="J18029" s="2"/>
    </row>
    <row r="18030" spans="10:10" ht="14.25" x14ac:dyDescent="0.2">
      <c r="J18030" s="2"/>
    </row>
    <row r="18031" spans="10:10" ht="14.25" x14ac:dyDescent="0.2">
      <c r="J18031" s="2"/>
    </row>
    <row r="18032" spans="10:10" ht="14.25" x14ac:dyDescent="0.2">
      <c r="J18032" s="2"/>
    </row>
    <row r="18033" spans="10:10" ht="14.25" x14ac:dyDescent="0.2">
      <c r="J18033" s="2"/>
    </row>
    <row r="18034" spans="10:10" ht="14.25" x14ac:dyDescent="0.2">
      <c r="J18034" s="2"/>
    </row>
    <row r="18035" spans="10:10" ht="14.25" x14ac:dyDescent="0.2">
      <c r="J18035" s="2"/>
    </row>
    <row r="18036" spans="10:10" ht="14.25" x14ac:dyDescent="0.2">
      <c r="J18036" s="2"/>
    </row>
    <row r="18037" spans="10:10" ht="14.25" x14ac:dyDescent="0.2">
      <c r="J18037" s="2"/>
    </row>
    <row r="18038" spans="10:10" ht="14.25" x14ac:dyDescent="0.2">
      <c r="J18038" s="2"/>
    </row>
    <row r="18039" spans="10:10" ht="14.25" x14ac:dyDescent="0.2">
      <c r="J18039" s="2"/>
    </row>
    <row r="18040" spans="10:10" ht="14.25" x14ac:dyDescent="0.2">
      <c r="J18040" s="2"/>
    </row>
    <row r="18041" spans="10:10" ht="14.25" x14ac:dyDescent="0.2">
      <c r="J18041" s="2"/>
    </row>
    <row r="18042" spans="10:10" ht="14.25" x14ac:dyDescent="0.2">
      <c r="J18042" s="2"/>
    </row>
    <row r="18043" spans="10:10" ht="14.25" x14ac:dyDescent="0.2">
      <c r="J18043" s="2"/>
    </row>
    <row r="18044" spans="10:10" ht="14.25" x14ac:dyDescent="0.2">
      <c r="J18044" s="2"/>
    </row>
    <row r="18045" spans="10:10" ht="14.25" x14ac:dyDescent="0.2">
      <c r="J18045" s="2"/>
    </row>
    <row r="18046" spans="10:10" ht="14.25" x14ac:dyDescent="0.2">
      <c r="J18046" s="2"/>
    </row>
    <row r="18047" spans="10:10" ht="14.25" x14ac:dyDescent="0.2">
      <c r="J18047" s="2"/>
    </row>
    <row r="18048" spans="10:10" ht="14.25" x14ac:dyDescent="0.2">
      <c r="J18048" s="2"/>
    </row>
    <row r="18049" spans="10:10" ht="14.25" x14ac:dyDescent="0.2">
      <c r="J18049" s="2"/>
    </row>
    <row r="18050" spans="10:10" ht="14.25" x14ac:dyDescent="0.2">
      <c r="J18050" s="2"/>
    </row>
    <row r="18051" spans="10:10" ht="14.25" x14ac:dyDescent="0.2">
      <c r="J18051" s="2"/>
    </row>
    <row r="18052" spans="10:10" ht="14.25" x14ac:dyDescent="0.2">
      <c r="J18052" s="2"/>
    </row>
    <row r="18053" spans="10:10" ht="14.25" x14ac:dyDescent="0.2">
      <c r="J18053" s="2"/>
    </row>
    <row r="18054" spans="10:10" ht="14.25" x14ac:dyDescent="0.2">
      <c r="J18054" s="2"/>
    </row>
    <row r="18055" spans="10:10" ht="14.25" x14ac:dyDescent="0.2">
      <c r="J18055" s="2"/>
    </row>
    <row r="18056" spans="10:10" ht="14.25" x14ac:dyDescent="0.2">
      <c r="J18056" s="2"/>
    </row>
    <row r="18057" spans="10:10" ht="14.25" x14ac:dyDescent="0.2">
      <c r="J18057" s="2"/>
    </row>
    <row r="18058" spans="10:10" ht="14.25" x14ac:dyDescent="0.2">
      <c r="J18058" s="2"/>
    </row>
    <row r="18059" spans="10:10" ht="14.25" x14ac:dyDescent="0.2">
      <c r="J18059" s="2"/>
    </row>
    <row r="18060" spans="10:10" ht="14.25" x14ac:dyDescent="0.2">
      <c r="J18060" s="2"/>
    </row>
    <row r="18061" spans="10:10" ht="14.25" x14ac:dyDescent="0.2">
      <c r="J18061" s="2"/>
    </row>
    <row r="18062" spans="10:10" ht="14.25" x14ac:dyDescent="0.2">
      <c r="J18062" s="2"/>
    </row>
    <row r="18063" spans="10:10" ht="14.25" x14ac:dyDescent="0.2">
      <c r="J18063" s="2"/>
    </row>
    <row r="18064" spans="10:10" ht="14.25" x14ac:dyDescent="0.2">
      <c r="J18064" s="2"/>
    </row>
    <row r="18065" spans="10:10" ht="14.25" x14ac:dyDescent="0.2">
      <c r="J18065" s="2"/>
    </row>
    <row r="18066" spans="10:10" ht="14.25" x14ac:dyDescent="0.2">
      <c r="J18066" s="2"/>
    </row>
    <row r="18067" spans="10:10" ht="14.25" x14ac:dyDescent="0.2">
      <c r="J18067" s="2"/>
    </row>
    <row r="18068" spans="10:10" ht="14.25" x14ac:dyDescent="0.2">
      <c r="J18068" s="2"/>
    </row>
    <row r="18069" spans="10:10" ht="14.25" x14ac:dyDescent="0.2">
      <c r="J18069" s="2"/>
    </row>
    <row r="18070" spans="10:10" ht="14.25" x14ac:dyDescent="0.2">
      <c r="J18070" s="2"/>
    </row>
    <row r="18071" spans="10:10" ht="14.25" x14ac:dyDescent="0.2">
      <c r="J18071" s="2"/>
    </row>
    <row r="18072" spans="10:10" ht="14.25" x14ac:dyDescent="0.2">
      <c r="J18072" s="2"/>
    </row>
    <row r="18073" spans="10:10" ht="14.25" x14ac:dyDescent="0.2">
      <c r="J18073" s="2"/>
    </row>
    <row r="18074" spans="10:10" ht="14.25" x14ac:dyDescent="0.2">
      <c r="J18074" s="2"/>
    </row>
    <row r="18075" spans="10:10" ht="14.25" x14ac:dyDescent="0.2">
      <c r="J18075" s="2"/>
    </row>
    <row r="18076" spans="10:10" ht="14.25" x14ac:dyDescent="0.2">
      <c r="J18076" s="2"/>
    </row>
    <row r="18077" spans="10:10" ht="14.25" x14ac:dyDescent="0.2">
      <c r="J18077" s="2"/>
    </row>
    <row r="18078" spans="10:10" ht="14.25" x14ac:dyDescent="0.2">
      <c r="J18078" s="2"/>
    </row>
    <row r="18079" spans="10:10" ht="14.25" x14ac:dyDescent="0.2">
      <c r="J18079" s="2"/>
    </row>
    <row r="18080" spans="10:10" ht="14.25" x14ac:dyDescent="0.2">
      <c r="J18080" s="2"/>
    </row>
    <row r="18081" spans="10:10" ht="14.25" x14ac:dyDescent="0.2">
      <c r="J18081" s="2"/>
    </row>
    <row r="18082" spans="10:10" ht="14.25" x14ac:dyDescent="0.2">
      <c r="J18082" s="2"/>
    </row>
    <row r="18083" spans="10:10" ht="14.25" x14ac:dyDescent="0.2">
      <c r="J18083" s="2"/>
    </row>
    <row r="18084" spans="10:10" ht="14.25" x14ac:dyDescent="0.2">
      <c r="J18084" s="2"/>
    </row>
    <row r="18085" spans="10:10" ht="14.25" x14ac:dyDescent="0.2">
      <c r="J18085" s="2"/>
    </row>
    <row r="18086" spans="10:10" ht="14.25" x14ac:dyDescent="0.2">
      <c r="J18086" s="2"/>
    </row>
    <row r="18087" spans="10:10" ht="14.25" x14ac:dyDescent="0.2">
      <c r="J18087" s="2"/>
    </row>
    <row r="18088" spans="10:10" ht="14.25" x14ac:dyDescent="0.2">
      <c r="J18088" s="2"/>
    </row>
    <row r="18089" spans="10:10" ht="14.25" x14ac:dyDescent="0.2">
      <c r="J18089" s="2"/>
    </row>
    <row r="18090" spans="10:10" ht="14.25" x14ac:dyDescent="0.2">
      <c r="J18090" s="2"/>
    </row>
    <row r="18091" spans="10:10" ht="14.25" x14ac:dyDescent="0.2">
      <c r="J18091" s="2"/>
    </row>
    <row r="18092" spans="10:10" ht="14.25" x14ac:dyDescent="0.2">
      <c r="J18092" s="2"/>
    </row>
    <row r="18093" spans="10:10" ht="14.25" x14ac:dyDescent="0.2">
      <c r="J18093" s="2"/>
    </row>
    <row r="18094" spans="10:10" ht="14.25" x14ac:dyDescent="0.2">
      <c r="J18094" s="2"/>
    </row>
    <row r="18095" spans="10:10" ht="14.25" x14ac:dyDescent="0.2">
      <c r="J18095" s="2"/>
    </row>
    <row r="18096" spans="10:10" ht="14.25" x14ac:dyDescent="0.2">
      <c r="J18096" s="2"/>
    </row>
    <row r="18097" spans="10:10" ht="14.25" x14ac:dyDescent="0.2">
      <c r="J18097" s="2"/>
    </row>
    <row r="18098" spans="10:10" ht="14.25" x14ac:dyDescent="0.2">
      <c r="J18098" s="2"/>
    </row>
    <row r="18099" spans="10:10" ht="14.25" x14ac:dyDescent="0.2">
      <c r="J18099" s="2"/>
    </row>
    <row r="18100" spans="10:10" ht="14.25" x14ac:dyDescent="0.2">
      <c r="J18100" s="2"/>
    </row>
    <row r="18101" spans="10:10" ht="14.25" x14ac:dyDescent="0.2">
      <c r="J18101" s="2"/>
    </row>
    <row r="18102" spans="10:10" ht="14.25" x14ac:dyDescent="0.2">
      <c r="J18102" s="2"/>
    </row>
    <row r="18103" spans="10:10" ht="14.25" x14ac:dyDescent="0.2">
      <c r="J18103" s="2"/>
    </row>
    <row r="18104" spans="10:10" ht="14.25" x14ac:dyDescent="0.2">
      <c r="J18104" s="2"/>
    </row>
    <row r="18105" spans="10:10" ht="14.25" x14ac:dyDescent="0.2">
      <c r="J18105" s="2"/>
    </row>
    <row r="18106" spans="10:10" ht="14.25" x14ac:dyDescent="0.2">
      <c r="J18106" s="2"/>
    </row>
    <row r="18107" spans="10:10" ht="14.25" x14ac:dyDescent="0.2">
      <c r="J18107" s="2"/>
    </row>
    <row r="18108" spans="10:10" ht="14.25" x14ac:dyDescent="0.2">
      <c r="J18108" s="2"/>
    </row>
    <row r="18109" spans="10:10" ht="14.25" x14ac:dyDescent="0.2">
      <c r="J18109" s="2"/>
    </row>
    <row r="18110" spans="10:10" ht="14.25" x14ac:dyDescent="0.2">
      <c r="J18110" s="2"/>
    </row>
    <row r="18111" spans="10:10" ht="14.25" x14ac:dyDescent="0.2">
      <c r="J18111" s="2"/>
    </row>
    <row r="18112" spans="10:10" ht="14.25" x14ac:dyDescent="0.2">
      <c r="J18112" s="2"/>
    </row>
    <row r="18113" spans="10:10" ht="14.25" x14ac:dyDescent="0.2">
      <c r="J18113" s="2"/>
    </row>
    <row r="18114" spans="10:10" ht="14.25" x14ac:dyDescent="0.2">
      <c r="J18114" s="2"/>
    </row>
    <row r="18115" spans="10:10" ht="14.25" x14ac:dyDescent="0.2">
      <c r="J18115" s="2"/>
    </row>
    <row r="18116" spans="10:10" ht="14.25" x14ac:dyDescent="0.2">
      <c r="J18116" s="2"/>
    </row>
    <row r="18117" spans="10:10" ht="14.25" x14ac:dyDescent="0.2">
      <c r="J18117" s="2"/>
    </row>
    <row r="18118" spans="10:10" ht="14.25" x14ac:dyDescent="0.2">
      <c r="J18118" s="2"/>
    </row>
    <row r="18119" spans="10:10" ht="14.25" x14ac:dyDescent="0.2">
      <c r="J18119" s="2"/>
    </row>
    <row r="18120" spans="10:10" ht="14.25" x14ac:dyDescent="0.2">
      <c r="J18120" s="2"/>
    </row>
    <row r="18121" spans="10:10" ht="14.25" x14ac:dyDescent="0.2">
      <c r="J18121" s="2"/>
    </row>
    <row r="18122" spans="10:10" ht="14.25" x14ac:dyDescent="0.2">
      <c r="J18122" s="2"/>
    </row>
    <row r="18123" spans="10:10" ht="14.25" x14ac:dyDescent="0.2">
      <c r="J18123" s="2"/>
    </row>
    <row r="18124" spans="10:10" ht="14.25" x14ac:dyDescent="0.2">
      <c r="J18124" s="2"/>
    </row>
    <row r="18125" spans="10:10" ht="14.25" x14ac:dyDescent="0.2">
      <c r="J18125" s="2"/>
    </row>
    <row r="18126" spans="10:10" ht="14.25" x14ac:dyDescent="0.2">
      <c r="J18126" s="2"/>
    </row>
    <row r="18127" spans="10:10" ht="14.25" x14ac:dyDescent="0.2">
      <c r="J18127" s="2"/>
    </row>
    <row r="18128" spans="10:10" ht="14.25" x14ac:dyDescent="0.2">
      <c r="J18128" s="2"/>
    </row>
    <row r="18129" spans="10:10" ht="14.25" x14ac:dyDescent="0.2">
      <c r="J18129" s="2"/>
    </row>
    <row r="18130" spans="10:10" ht="14.25" x14ac:dyDescent="0.2">
      <c r="J18130" s="2"/>
    </row>
    <row r="18131" spans="10:10" ht="14.25" x14ac:dyDescent="0.2">
      <c r="J18131" s="2"/>
    </row>
    <row r="18132" spans="10:10" ht="14.25" x14ac:dyDescent="0.2">
      <c r="J18132" s="2"/>
    </row>
    <row r="18133" spans="10:10" ht="14.25" x14ac:dyDescent="0.2">
      <c r="J18133" s="2"/>
    </row>
    <row r="18134" spans="10:10" ht="14.25" x14ac:dyDescent="0.2">
      <c r="J18134" s="2"/>
    </row>
    <row r="18135" spans="10:10" ht="14.25" x14ac:dyDescent="0.2">
      <c r="J18135" s="2"/>
    </row>
    <row r="18136" spans="10:10" ht="14.25" x14ac:dyDescent="0.2">
      <c r="J18136" s="2"/>
    </row>
    <row r="18137" spans="10:10" ht="14.25" x14ac:dyDescent="0.2">
      <c r="J18137" s="2"/>
    </row>
    <row r="18138" spans="10:10" ht="14.25" x14ac:dyDescent="0.2">
      <c r="J18138" s="2"/>
    </row>
    <row r="18139" spans="10:10" ht="14.25" x14ac:dyDescent="0.2">
      <c r="J18139" s="2"/>
    </row>
    <row r="18140" spans="10:10" ht="14.25" x14ac:dyDescent="0.2">
      <c r="J18140" s="2"/>
    </row>
    <row r="18141" spans="10:10" ht="14.25" x14ac:dyDescent="0.2">
      <c r="J18141" s="2"/>
    </row>
    <row r="18142" spans="10:10" ht="14.25" x14ac:dyDescent="0.2">
      <c r="J18142" s="2"/>
    </row>
    <row r="18143" spans="10:10" ht="14.25" x14ac:dyDescent="0.2">
      <c r="J18143" s="2"/>
    </row>
    <row r="18144" spans="10:10" ht="14.25" x14ac:dyDescent="0.2">
      <c r="J18144" s="2"/>
    </row>
    <row r="18145" spans="10:10" ht="14.25" x14ac:dyDescent="0.2">
      <c r="J18145" s="2"/>
    </row>
    <row r="18146" spans="10:10" ht="14.25" x14ac:dyDescent="0.2">
      <c r="J18146" s="2"/>
    </row>
    <row r="18147" spans="10:10" ht="14.25" x14ac:dyDescent="0.2">
      <c r="J18147" s="2"/>
    </row>
    <row r="18148" spans="10:10" ht="14.25" x14ac:dyDescent="0.2">
      <c r="J18148" s="2"/>
    </row>
    <row r="18149" spans="10:10" ht="14.25" x14ac:dyDescent="0.2">
      <c r="J18149" s="2"/>
    </row>
    <row r="18150" spans="10:10" ht="14.25" x14ac:dyDescent="0.2">
      <c r="J18150" s="2"/>
    </row>
    <row r="18151" spans="10:10" ht="14.25" x14ac:dyDescent="0.2">
      <c r="J18151" s="2"/>
    </row>
    <row r="18152" spans="10:10" ht="14.25" x14ac:dyDescent="0.2">
      <c r="J18152" s="2"/>
    </row>
    <row r="18153" spans="10:10" ht="14.25" x14ac:dyDescent="0.2">
      <c r="J18153" s="2"/>
    </row>
    <row r="18154" spans="10:10" ht="14.25" x14ac:dyDescent="0.2">
      <c r="J18154" s="2"/>
    </row>
    <row r="18155" spans="10:10" ht="14.25" x14ac:dyDescent="0.2">
      <c r="J18155" s="2"/>
    </row>
    <row r="18156" spans="10:10" ht="14.25" x14ac:dyDescent="0.2">
      <c r="J18156" s="2"/>
    </row>
    <row r="18157" spans="10:10" ht="14.25" x14ac:dyDescent="0.2">
      <c r="J18157" s="2"/>
    </row>
    <row r="18158" spans="10:10" ht="14.25" x14ac:dyDescent="0.2">
      <c r="J18158" s="2"/>
    </row>
    <row r="18159" spans="10:10" ht="14.25" x14ac:dyDescent="0.2">
      <c r="J18159" s="2"/>
    </row>
    <row r="18160" spans="10:10" ht="14.25" x14ac:dyDescent="0.2">
      <c r="J18160" s="2"/>
    </row>
    <row r="18161" spans="10:10" ht="14.25" x14ac:dyDescent="0.2">
      <c r="J18161" s="2"/>
    </row>
    <row r="18162" spans="10:10" ht="14.25" x14ac:dyDescent="0.2">
      <c r="J18162" s="2"/>
    </row>
    <row r="18163" spans="10:10" ht="14.25" x14ac:dyDescent="0.2">
      <c r="J18163" s="2"/>
    </row>
    <row r="18164" spans="10:10" ht="14.25" x14ac:dyDescent="0.2">
      <c r="J18164" s="2"/>
    </row>
    <row r="18165" spans="10:10" ht="14.25" x14ac:dyDescent="0.2">
      <c r="J18165" s="2"/>
    </row>
    <row r="18166" spans="10:10" ht="14.25" x14ac:dyDescent="0.2">
      <c r="J18166" s="2"/>
    </row>
    <row r="18167" spans="10:10" ht="14.25" x14ac:dyDescent="0.2">
      <c r="J18167" s="2"/>
    </row>
    <row r="18168" spans="10:10" ht="14.25" x14ac:dyDescent="0.2">
      <c r="J18168" s="2"/>
    </row>
    <row r="18169" spans="10:10" ht="14.25" x14ac:dyDescent="0.2">
      <c r="J18169" s="2"/>
    </row>
    <row r="18170" spans="10:10" ht="14.25" x14ac:dyDescent="0.2">
      <c r="J18170" s="2"/>
    </row>
    <row r="18171" spans="10:10" ht="14.25" x14ac:dyDescent="0.2">
      <c r="J18171" s="2"/>
    </row>
    <row r="18172" spans="10:10" ht="14.25" x14ac:dyDescent="0.2">
      <c r="J18172" s="2"/>
    </row>
    <row r="18173" spans="10:10" ht="14.25" x14ac:dyDescent="0.2">
      <c r="J18173" s="2"/>
    </row>
    <row r="18174" spans="10:10" ht="14.25" x14ac:dyDescent="0.2">
      <c r="J18174" s="2"/>
    </row>
    <row r="18175" spans="10:10" ht="14.25" x14ac:dyDescent="0.2">
      <c r="J18175" s="2"/>
    </row>
    <row r="18176" spans="10:10" ht="14.25" x14ac:dyDescent="0.2">
      <c r="J18176" s="2"/>
    </row>
    <row r="18177" spans="10:10" ht="14.25" x14ac:dyDescent="0.2">
      <c r="J18177" s="2"/>
    </row>
    <row r="18178" spans="10:10" ht="14.25" x14ac:dyDescent="0.2">
      <c r="J18178" s="2"/>
    </row>
    <row r="18179" spans="10:10" ht="14.25" x14ac:dyDescent="0.2">
      <c r="J18179" s="2"/>
    </row>
    <row r="18180" spans="10:10" ht="14.25" x14ac:dyDescent="0.2">
      <c r="J18180" s="2"/>
    </row>
    <row r="18181" spans="10:10" ht="14.25" x14ac:dyDescent="0.2">
      <c r="J18181" s="2"/>
    </row>
    <row r="18182" spans="10:10" ht="14.25" x14ac:dyDescent="0.2">
      <c r="J18182" s="2"/>
    </row>
    <row r="18183" spans="10:10" ht="14.25" x14ac:dyDescent="0.2">
      <c r="J18183" s="2"/>
    </row>
    <row r="18184" spans="10:10" ht="14.25" x14ac:dyDescent="0.2">
      <c r="J18184" s="2"/>
    </row>
    <row r="18185" spans="10:10" ht="14.25" x14ac:dyDescent="0.2">
      <c r="J18185" s="2"/>
    </row>
    <row r="18186" spans="10:10" ht="14.25" x14ac:dyDescent="0.2">
      <c r="J18186" s="2"/>
    </row>
    <row r="18187" spans="10:10" ht="14.25" x14ac:dyDescent="0.2">
      <c r="J18187" s="2"/>
    </row>
    <row r="18188" spans="10:10" ht="14.25" x14ac:dyDescent="0.2">
      <c r="J18188" s="2"/>
    </row>
    <row r="18189" spans="10:10" ht="14.25" x14ac:dyDescent="0.2">
      <c r="J18189" s="2"/>
    </row>
    <row r="18190" spans="10:10" ht="14.25" x14ac:dyDescent="0.2">
      <c r="J18190" s="2"/>
    </row>
    <row r="18191" spans="10:10" ht="14.25" x14ac:dyDescent="0.2">
      <c r="J18191" s="2"/>
    </row>
    <row r="18192" spans="10:10" ht="14.25" x14ac:dyDescent="0.2">
      <c r="J18192" s="2"/>
    </row>
    <row r="18193" spans="10:10" ht="14.25" x14ac:dyDescent="0.2">
      <c r="J18193" s="2"/>
    </row>
    <row r="18194" spans="10:10" ht="14.25" x14ac:dyDescent="0.2">
      <c r="J18194" s="2"/>
    </row>
    <row r="18195" spans="10:10" ht="14.25" x14ac:dyDescent="0.2">
      <c r="J18195" s="2"/>
    </row>
    <row r="18196" spans="10:10" ht="14.25" x14ac:dyDescent="0.2">
      <c r="J18196" s="2"/>
    </row>
    <row r="18197" spans="10:10" ht="14.25" x14ac:dyDescent="0.2">
      <c r="J18197" s="2"/>
    </row>
    <row r="18198" spans="10:10" ht="14.25" x14ac:dyDescent="0.2">
      <c r="J18198" s="2"/>
    </row>
    <row r="18199" spans="10:10" ht="14.25" x14ac:dyDescent="0.2">
      <c r="J18199" s="2"/>
    </row>
    <row r="18200" spans="10:10" ht="14.25" x14ac:dyDescent="0.2">
      <c r="J18200" s="2"/>
    </row>
    <row r="18201" spans="10:10" ht="14.25" x14ac:dyDescent="0.2">
      <c r="J18201" s="2"/>
    </row>
    <row r="18202" spans="10:10" ht="14.25" x14ac:dyDescent="0.2">
      <c r="J18202" s="2"/>
    </row>
    <row r="18203" spans="10:10" ht="14.25" x14ac:dyDescent="0.2">
      <c r="J18203" s="2"/>
    </row>
    <row r="18204" spans="10:10" ht="14.25" x14ac:dyDescent="0.2">
      <c r="J18204" s="2"/>
    </row>
    <row r="18205" spans="10:10" ht="14.25" x14ac:dyDescent="0.2">
      <c r="J18205" s="2"/>
    </row>
    <row r="18206" spans="10:10" ht="14.25" x14ac:dyDescent="0.2">
      <c r="J18206" s="2"/>
    </row>
    <row r="18207" spans="10:10" ht="14.25" x14ac:dyDescent="0.2">
      <c r="J18207" s="2"/>
    </row>
    <row r="18208" spans="10:10" ht="14.25" x14ac:dyDescent="0.2">
      <c r="J18208" s="2"/>
    </row>
    <row r="18209" spans="10:10" ht="14.25" x14ac:dyDescent="0.2">
      <c r="J18209" s="2"/>
    </row>
    <row r="18210" spans="10:10" ht="14.25" x14ac:dyDescent="0.2">
      <c r="J18210" s="2"/>
    </row>
    <row r="18211" spans="10:10" ht="14.25" x14ac:dyDescent="0.2">
      <c r="J18211" s="2"/>
    </row>
    <row r="18212" spans="10:10" ht="14.25" x14ac:dyDescent="0.2">
      <c r="J18212" s="2"/>
    </row>
    <row r="18213" spans="10:10" ht="14.25" x14ac:dyDescent="0.2">
      <c r="J18213" s="2"/>
    </row>
    <row r="18214" spans="10:10" ht="14.25" x14ac:dyDescent="0.2">
      <c r="J18214" s="2"/>
    </row>
    <row r="18215" spans="10:10" ht="14.25" x14ac:dyDescent="0.2">
      <c r="J18215" s="2"/>
    </row>
    <row r="18216" spans="10:10" ht="14.25" x14ac:dyDescent="0.2">
      <c r="J18216" s="2"/>
    </row>
    <row r="18217" spans="10:10" ht="14.25" x14ac:dyDescent="0.2">
      <c r="J18217" s="2"/>
    </row>
    <row r="18218" spans="10:10" ht="14.25" x14ac:dyDescent="0.2">
      <c r="J18218" s="2"/>
    </row>
    <row r="18219" spans="10:10" ht="14.25" x14ac:dyDescent="0.2">
      <c r="J18219" s="2"/>
    </row>
    <row r="18220" spans="10:10" ht="14.25" x14ac:dyDescent="0.2">
      <c r="J18220" s="2"/>
    </row>
    <row r="18221" spans="10:10" ht="14.25" x14ac:dyDescent="0.2">
      <c r="J18221" s="2"/>
    </row>
    <row r="18222" spans="10:10" ht="14.25" x14ac:dyDescent="0.2">
      <c r="J18222" s="2"/>
    </row>
    <row r="18223" spans="10:10" ht="14.25" x14ac:dyDescent="0.2">
      <c r="J18223" s="2"/>
    </row>
    <row r="18224" spans="10:10" ht="14.25" x14ac:dyDescent="0.2">
      <c r="J18224" s="2"/>
    </row>
    <row r="18225" spans="10:10" ht="14.25" x14ac:dyDescent="0.2">
      <c r="J18225" s="2"/>
    </row>
    <row r="18226" spans="10:10" ht="14.25" x14ac:dyDescent="0.2">
      <c r="J18226" s="2"/>
    </row>
    <row r="18227" spans="10:10" ht="14.25" x14ac:dyDescent="0.2">
      <c r="J18227" s="2"/>
    </row>
    <row r="18228" spans="10:10" ht="14.25" x14ac:dyDescent="0.2">
      <c r="J18228" s="2"/>
    </row>
    <row r="18229" spans="10:10" ht="14.25" x14ac:dyDescent="0.2">
      <c r="J18229" s="2"/>
    </row>
    <row r="18230" spans="10:10" ht="14.25" x14ac:dyDescent="0.2">
      <c r="J18230" s="2"/>
    </row>
    <row r="18231" spans="10:10" ht="14.25" x14ac:dyDescent="0.2">
      <c r="J18231" s="2"/>
    </row>
    <row r="18232" spans="10:10" ht="14.25" x14ac:dyDescent="0.2">
      <c r="J18232" s="2"/>
    </row>
    <row r="18233" spans="10:10" ht="14.25" x14ac:dyDescent="0.2">
      <c r="J18233" s="2"/>
    </row>
    <row r="18234" spans="10:10" ht="14.25" x14ac:dyDescent="0.2">
      <c r="J18234" s="2"/>
    </row>
    <row r="18235" spans="10:10" ht="14.25" x14ac:dyDescent="0.2">
      <c r="J18235" s="2"/>
    </row>
    <row r="18236" spans="10:10" ht="14.25" x14ac:dyDescent="0.2">
      <c r="J18236" s="2"/>
    </row>
    <row r="18237" spans="10:10" ht="14.25" x14ac:dyDescent="0.2">
      <c r="J18237" s="2"/>
    </row>
    <row r="18238" spans="10:10" ht="14.25" x14ac:dyDescent="0.2">
      <c r="J18238" s="2"/>
    </row>
    <row r="18239" spans="10:10" ht="14.25" x14ac:dyDescent="0.2">
      <c r="J18239" s="2"/>
    </row>
    <row r="18240" spans="10:10" ht="14.25" x14ac:dyDescent="0.2">
      <c r="J18240" s="2"/>
    </row>
    <row r="18241" spans="10:10" ht="14.25" x14ac:dyDescent="0.2">
      <c r="J18241" s="2"/>
    </row>
    <row r="18242" spans="10:10" ht="14.25" x14ac:dyDescent="0.2">
      <c r="J18242" s="2"/>
    </row>
    <row r="18243" spans="10:10" ht="14.25" x14ac:dyDescent="0.2">
      <c r="J18243" s="2"/>
    </row>
    <row r="18244" spans="10:10" ht="14.25" x14ac:dyDescent="0.2">
      <c r="J18244" s="2"/>
    </row>
    <row r="18245" spans="10:10" ht="14.25" x14ac:dyDescent="0.2">
      <c r="J18245" s="2"/>
    </row>
    <row r="18246" spans="10:10" ht="14.25" x14ac:dyDescent="0.2">
      <c r="J18246" s="2"/>
    </row>
    <row r="18247" spans="10:10" ht="14.25" x14ac:dyDescent="0.2">
      <c r="J18247" s="2"/>
    </row>
    <row r="18248" spans="10:10" ht="14.25" x14ac:dyDescent="0.2">
      <c r="J18248" s="2"/>
    </row>
    <row r="18249" spans="10:10" ht="14.25" x14ac:dyDescent="0.2">
      <c r="J18249" s="2"/>
    </row>
    <row r="18250" spans="10:10" ht="14.25" x14ac:dyDescent="0.2">
      <c r="J18250" s="2"/>
    </row>
    <row r="18251" spans="10:10" ht="14.25" x14ac:dyDescent="0.2">
      <c r="J18251" s="2"/>
    </row>
    <row r="18252" spans="10:10" ht="14.25" x14ac:dyDescent="0.2">
      <c r="J18252" s="2"/>
    </row>
    <row r="18253" spans="10:10" ht="14.25" x14ac:dyDescent="0.2">
      <c r="J18253" s="2"/>
    </row>
    <row r="18254" spans="10:10" ht="14.25" x14ac:dyDescent="0.2">
      <c r="J18254" s="2"/>
    </row>
    <row r="18255" spans="10:10" ht="14.25" x14ac:dyDescent="0.2">
      <c r="J18255" s="2"/>
    </row>
    <row r="18256" spans="10:10" ht="14.25" x14ac:dyDescent="0.2">
      <c r="J18256" s="2"/>
    </row>
    <row r="18257" spans="10:10" ht="14.25" x14ac:dyDescent="0.2">
      <c r="J18257" s="2"/>
    </row>
    <row r="18258" spans="10:10" ht="14.25" x14ac:dyDescent="0.2">
      <c r="J18258" s="2"/>
    </row>
    <row r="18259" spans="10:10" ht="14.25" x14ac:dyDescent="0.2">
      <c r="J18259" s="2"/>
    </row>
    <row r="18260" spans="10:10" ht="14.25" x14ac:dyDescent="0.2">
      <c r="J18260" s="2"/>
    </row>
    <row r="18261" spans="10:10" ht="14.25" x14ac:dyDescent="0.2">
      <c r="J18261" s="2"/>
    </row>
    <row r="18262" spans="10:10" ht="14.25" x14ac:dyDescent="0.2">
      <c r="J18262" s="2"/>
    </row>
    <row r="18263" spans="10:10" ht="14.25" x14ac:dyDescent="0.2">
      <c r="J18263" s="2"/>
    </row>
    <row r="18264" spans="10:10" ht="14.25" x14ac:dyDescent="0.2">
      <c r="J18264" s="2"/>
    </row>
    <row r="18265" spans="10:10" ht="14.25" x14ac:dyDescent="0.2">
      <c r="J18265" s="2"/>
    </row>
    <row r="18266" spans="10:10" ht="14.25" x14ac:dyDescent="0.2">
      <c r="J18266" s="2"/>
    </row>
    <row r="18267" spans="10:10" ht="14.25" x14ac:dyDescent="0.2">
      <c r="J18267" s="2"/>
    </row>
    <row r="18268" spans="10:10" ht="14.25" x14ac:dyDescent="0.2">
      <c r="J18268" s="2"/>
    </row>
    <row r="18269" spans="10:10" ht="14.25" x14ac:dyDescent="0.2">
      <c r="J18269" s="2"/>
    </row>
    <row r="18270" spans="10:10" ht="14.25" x14ac:dyDescent="0.2">
      <c r="J18270" s="2"/>
    </row>
    <row r="18271" spans="10:10" ht="14.25" x14ac:dyDescent="0.2">
      <c r="J18271" s="2"/>
    </row>
    <row r="18272" spans="10:10" ht="14.25" x14ac:dyDescent="0.2">
      <c r="J18272" s="2"/>
    </row>
    <row r="18273" spans="10:10" ht="14.25" x14ac:dyDescent="0.2">
      <c r="J18273" s="2"/>
    </row>
    <row r="18274" spans="10:10" ht="14.25" x14ac:dyDescent="0.2">
      <c r="J18274" s="2"/>
    </row>
    <row r="18275" spans="10:10" ht="14.25" x14ac:dyDescent="0.2">
      <c r="J18275" s="2"/>
    </row>
    <row r="18276" spans="10:10" ht="14.25" x14ac:dyDescent="0.2">
      <c r="J18276" s="2"/>
    </row>
    <row r="18277" spans="10:10" ht="14.25" x14ac:dyDescent="0.2">
      <c r="J18277" s="2"/>
    </row>
    <row r="18278" spans="10:10" ht="14.25" x14ac:dyDescent="0.2">
      <c r="J18278" s="2"/>
    </row>
    <row r="18279" spans="10:10" ht="14.25" x14ac:dyDescent="0.2">
      <c r="J18279" s="2"/>
    </row>
    <row r="18280" spans="10:10" ht="14.25" x14ac:dyDescent="0.2">
      <c r="J18280" s="2"/>
    </row>
    <row r="18281" spans="10:10" ht="14.25" x14ac:dyDescent="0.2">
      <c r="J18281" s="2"/>
    </row>
    <row r="18282" spans="10:10" ht="14.25" x14ac:dyDescent="0.2">
      <c r="J18282" s="2"/>
    </row>
    <row r="18283" spans="10:10" ht="14.25" x14ac:dyDescent="0.2">
      <c r="J18283" s="2"/>
    </row>
    <row r="18284" spans="10:10" ht="14.25" x14ac:dyDescent="0.2">
      <c r="J18284" s="2"/>
    </row>
    <row r="18285" spans="10:10" ht="14.25" x14ac:dyDescent="0.2">
      <c r="J18285" s="2"/>
    </row>
    <row r="18286" spans="10:10" ht="14.25" x14ac:dyDescent="0.2">
      <c r="J18286" s="2"/>
    </row>
    <row r="18287" spans="10:10" ht="14.25" x14ac:dyDescent="0.2">
      <c r="J18287" s="2"/>
    </row>
    <row r="18288" spans="10:10" ht="14.25" x14ac:dyDescent="0.2">
      <c r="J18288" s="2"/>
    </row>
    <row r="18289" spans="10:10" ht="14.25" x14ac:dyDescent="0.2">
      <c r="J18289" s="2"/>
    </row>
    <row r="18290" spans="10:10" ht="14.25" x14ac:dyDescent="0.2">
      <c r="J18290" s="2"/>
    </row>
    <row r="18291" spans="10:10" ht="14.25" x14ac:dyDescent="0.2">
      <c r="J18291" s="2"/>
    </row>
    <row r="18292" spans="10:10" ht="14.25" x14ac:dyDescent="0.2">
      <c r="J18292" s="2"/>
    </row>
    <row r="18293" spans="10:10" ht="14.25" x14ac:dyDescent="0.2">
      <c r="J18293" s="2"/>
    </row>
    <row r="18294" spans="10:10" ht="14.25" x14ac:dyDescent="0.2">
      <c r="J18294" s="2"/>
    </row>
    <row r="18295" spans="10:10" ht="14.25" x14ac:dyDescent="0.2">
      <c r="J18295" s="2"/>
    </row>
    <row r="18296" spans="10:10" ht="14.25" x14ac:dyDescent="0.2">
      <c r="J18296" s="2"/>
    </row>
    <row r="18297" spans="10:10" ht="14.25" x14ac:dyDescent="0.2">
      <c r="J18297" s="2"/>
    </row>
    <row r="18298" spans="10:10" ht="14.25" x14ac:dyDescent="0.2">
      <c r="J18298" s="2"/>
    </row>
    <row r="18299" spans="10:10" ht="14.25" x14ac:dyDescent="0.2">
      <c r="J18299" s="2"/>
    </row>
    <row r="18300" spans="10:10" ht="14.25" x14ac:dyDescent="0.2">
      <c r="J18300" s="2"/>
    </row>
    <row r="18301" spans="10:10" ht="14.25" x14ac:dyDescent="0.2">
      <c r="J18301" s="2"/>
    </row>
    <row r="18302" spans="10:10" ht="14.25" x14ac:dyDescent="0.2">
      <c r="J18302" s="2"/>
    </row>
    <row r="18303" spans="10:10" ht="14.25" x14ac:dyDescent="0.2">
      <c r="J18303" s="2"/>
    </row>
    <row r="18304" spans="10:10" ht="14.25" x14ac:dyDescent="0.2">
      <c r="J18304" s="2"/>
    </row>
    <row r="18305" spans="10:10" ht="14.25" x14ac:dyDescent="0.2">
      <c r="J18305" s="2"/>
    </row>
    <row r="18306" spans="10:10" ht="14.25" x14ac:dyDescent="0.2">
      <c r="J18306" s="2"/>
    </row>
    <row r="18307" spans="10:10" ht="14.25" x14ac:dyDescent="0.2">
      <c r="J18307" s="2"/>
    </row>
    <row r="18308" spans="10:10" ht="14.25" x14ac:dyDescent="0.2">
      <c r="J18308" s="2"/>
    </row>
    <row r="18309" spans="10:10" ht="14.25" x14ac:dyDescent="0.2">
      <c r="J18309" s="2"/>
    </row>
    <row r="18310" spans="10:10" ht="14.25" x14ac:dyDescent="0.2">
      <c r="J18310" s="2"/>
    </row>
    <row r="18311" spans="10:10" ht="14.25" x14ac:dyDescent="0.2">
      <c r="J18311" s="2"/>
    </row>
    <row r="18312" spans="10:10" ht="14.25" x14ac:dyDescent="0.2">
      <c r="J18312" s="2"/>
    </row>
    <row r="18313" spans="10:10" ht="14.25" x14ac:dyDescent="0.2">
      <c r="J18313" s="2"/>
    </row>
    <row r="18314" spans="10:10" ht="14.25" x14ac:dyDescent="0.2">
      <c r="J18314" s="2"/>
    </row>
    <row r="18315" spans="10:10" ht="14.25" x14ac:dyDescent="0.2">
      <c r="J18315" s="2"/>
    </row>
    <row r="18316" spans="10:10" ht="14.25" x14ac:dyDescent="0.2">
      <c r="J18316" s="2"/>
    </row>
    <row r="18317" spans="10:10" ht="14.25" x14ac:dyDescent="0.2">
      <c r="J18317" s="2"/>
    </row>
    <row r="18318" spans="10:10" ht="14.25" x14ac:dyDescent="0.2">
      <c r="J18318" s="2"/>
    </row>
    <row r="18319" spans="10:10" ht="14.25" x14ac:dyDescent="0.2">
      <c r="J18319" s="2"/>
    </row>
    <row r="18320" spans="10:10" ht="14.25" x14ac:dyDescent="0.2">
      <c r="J18320" s="2"/>
    </row>
    <row r="18321" spans="10:10" ht="14.25" x14ac:dyDescent="0.2">
      <c r="J18321" s="2"/>
    </row>
    <row r="18322" spans="10:10" ht="14.25" x14ac:dyDescent="0.2">
      <c r="J18322" s="2"/>
    </row>
    <row r="18323" spans="10:10" ht="14.25" x14ac:dyDescent="0.2">
      <c r="J18323" s="2"/>
    </row>
    <row r="18324" spans="10:10" ht="14.25" x14ac:dyDescent="0.2">
      <c r="J18324" s="2"/>
    </row>
    <row r="18325" spans="10:10" ht="14.25" x14ac:dyDescent="0.2">
      <c r="J18325" s="2"/>
    </row>
    <row r="18326" spans="10:10" ht="14.25" x14ac:dyDescent="0.2">
      <c r="J18326" s="2"/>
    </row>
    <row r="18327" spans="10:10" ht="14.25" x14ac:dyDescent="0.2">
      <c r="J18327" s="2"/>
    </row>
    <row r="18328" spans="10:10" ht="14.25" x14ac:dyDescent="0.2">
      <c r="J18328" s="2"/>
    </row>
    <row r="18329" spans="10:10" ht="14.25" x14ac:dyDescent="0.2">
      <c r="J18329" s="2"/>
    </row>
    <row r="18330" spans="10:10" ht="14.25" x14ac:dyDescent="0.2">
      <c r="J18330" s="2"/>
    </row>
    <row r="18331" spans="10:10" ht="14.25" x14ac:dyDescent="0.2">
      <c r="J18331" s="2"/>
    </row>
    <row r="18332" spans="10:10" ht="14.25" x14ac:dyDescent="0.2">
      <c r="J18332" s="2"/>
    </row>
    <row r="18333" spans="10:10" ht="14.25" x14ac:dyDescent="0.2">
      <c r="J18333" s="2"/>
    </row>
    <row r="18334" spans="10:10" ht="14.25" x14ac:dyDescent="0.2">
      <c r="J18334" s="2"/>
    </row>
    <row r="18335" spans="10:10" ht="14.25" x14ac:dyDescent="0.2">
      <c r="J18335" s="2"/>
    </row>
    <row r="18336" spans="10:10" ht="14.25" x14ac:dyDescent="0.2">
      <c r="J18336" s="2"/>
    </row>
    <row r="18337" spans="10:10" ht="14.25" x14ac:dyDescent="0.2">
      <c r="J18337" s="2"/>
    </row>
    <row r="18338" spans="10:10" ht="14.25" x14ac:dyDescent="0.2">
      <c r="J18338" s="2"/>
    </row>
    <row r="18339" spans="10:10" ht="14.25" x14ac:dyDescent="0.2">
      <c r="J18339" s="2"/>
    </row>
    <row r="18340" spans="10:10" ht="14.25" x14ac:dyDescent="0.2">
      <c r="J18340" s="2"/>
    </row>
    <row r="18341" spans="10:10" ht="14.25" x14ac:dyDescent="0.2">
      <c r="J18341" s="2"/>
    </row>
    <row r="18342" spans="10:10" ht="14.25" x14ac:dyDescent="0.2">
      <c r="J18342" s="2"/>
    </row>
    <row r="18343" spans="10:10" ht="14.25" x14ac:dyDescent="0.2">
      <c r="J18343" s="2"/>
    </row>
    <row r="18344" spans="10:10" ht="14.25" x14ac:dyDescent="0.2">
      <c r="J18344" s="2"/>
    </row>
    <row r="18345" spans="10:10" ht="14.25" x14ac:dyDescent="0.2">
      <c r="J18345" s="2"/>
    </row>
    <row r="18346" spans="10:10" ht="14.25" x14ac:dyDescent="0.2">
      <c r="J18346" s="2"/>
    </row>
    <row r="18347" spans="10:10" ht="14.25" x14ac:dyDescent="0.2">
      <c r="J18347" s="2"/>
    </row>
    <row r="18348" spans="10:10" ht="14.25" x14ac:dyDescent="0.2">
      <c r="J18348" s="2"/>
    </row>
    <row r="18349" spans="10:10" ht="14.25" x14ac:dyDescent="0.2">
      <c r="J18349" s="2"/>
    </row>
    <row r="18350" spans="10:10" ht="14.25" x14ac:dyDescent="0.2">
      <c r="J18350" s="2"/>
    </row>
    <row r="18351" spans="10:10" ht="14.25" x14ac:dyDescent="0.2">
      <c r="J18351" s="2"/>
    </row>
    <row r="18352" spans="10:10" ht="14.25" x14ac:dyDescent="0.2">
      <c r="J18352" s="2"/>
    </row>
    <row r="18353" spans="10:10" ht="14.25" x14ac:dyDescent="0.2">
      <c r="J18353" s="2"/>
    </row>
    <row r="18354" spans="10:10" ht="14.25" x14ac:dyDescent="0.2">
      <c r="J18354" s="2"/>
    </row>
    <row r="18355" spans="10:10" ht="14.25" x14ac:dyDescent="0.2">
      <c r="J18355" s="2"/>
    </row>
    <row r="18356" spans="10:10" ht="14.25" x14ac:dyDescent="0.2">
      <c r="J18356" s="2"/>
    </row>
    <row r="18357" spans="10:10" ht="14.25" x14ac:dyDescent="0.2">
      <c r="J18357" s="2"/>
    </row>
    <row r="18358" spans="10:10" ht="14.25" x14ac:dyDescent="0.2">
      <c r="J18358" s="2"/>
    </row>
    <row r="18359" spans="10:10" ht="14.25" x14ac:dyDescent="0.2">
      <c r="J18359" s="2"/>
    </row>
    <row r="18360" spans="10:10" ht="14.25" x14ac:dyDescent="0.2">
      <c r="J18360" s="2"/>
    </row>
    <row r="18361" spans="10:10" ht="14.25" x14ac:dyDescent="0.2">
      <c r="J18361" s="2"/>
    </row>
    <row r="18362" spans="10:10" ht="14.25" x14ac:dyDescent="0.2">
      <c r="J18362" s="2"/>
    </row>
    <row r="18363" spans="10:10" ht="14.25" x14ac:dyDescent="0.2">
      <c r="J18363" s="2"/>
    </row>
    <row r="18364" spans="10:10" ht="14.25" x14ac:dyDescent="0.2">
      <c r="J18364" s="2"/>
    </row>
    <row r="18365" spans="10:10" ht="14.25" x14ac:dyDescent="0.2">
      <c r="J18365" s="2"/>
    </row>
    <row r="18366" spans="10:10" ht="14.25" x14ac:dyDescent="0.2">
      <c r="J18366" s="2"/>
    </row>
    <row r="18367" spans="10:10" ht="14.25" x14ac:dyDescent="0.2">
      <c r="J18367" s="2"/>
    </row>
    <row r="18368" spans="10:10" ht="14.25" x14ac:dyDescent="0.2">
      <c r="J18368" s="2"/>
    </row>
    <row r="18369" spans="10:10" ht="14.25" x14ac:dyDescent="0.2">
      <c r="J18369" s="2"/>
    </row>
    <row r="18370" spans="10:10" ht="14.25" x14ac:dyDescent="0.2">
      <c r="J18370" s="2"/>
    </row>
    <row r="18371" spans="10:10" ht="14.25" x14ac:dyDescent="0.2">
      <c r="J18371" s="2"/>
    </row>
    <row r="18372" spans="10:10" ht="14.25" x14ac:dyDescent="0.2">
      <c r="J18372" s="2"/>
    </row>
    <row r="18373" spans="10:10" ht="14.25" x14ac:dyDescent="0.2">
      <c r="J18373" s="2"/>
    </row>
    <row r="18374" spans="10:10" ht="14.25" x14ac:dyDescent="0.2">
      <c r="J18374" s="2"/>
    </row>
    <row r="18375" spans="10:10" ht="14.25" x14ac:dyDescent="0.2">
      <c r="J18375" s="2"/>
    </row>
    <row r="18376" spans="10:10" ht="14.25" x14ac:dyDescent="0.2">
      <c r="J18376" s="2"/>
    </row>
    <row r="18377" spans="10:10" ht="14.25" x14ac:dyDescent="0.2">
      <c r="J18377" s="2"/>
    </row>
    <row r="18378" spans="10:10" ht="14.25" x14ac:dyDescent="0.2">
      <c r="J18378" s="2"/>
    </row>
    <row r="18379" spans="10:10" ht="14.25" x14ac:dyDescent="0.2">
      <c r="J18379" s="2"/>
    </row>
    <row r="18380" spans="10:10" ht="14.25" x14ac:dyDescent="0.2">
      <c r="J18380" s="2"/>
    </row>
    <row r="18381" spans="10:10" ht="14.25" x14ac:dyDescent="0.2">
      <c r="J18381" s="2"/>
    </row>
    <row r="18382" spans="10:10" ht="14.25" x14ac:dyDescent="0.2">
      <c r="J18382" s="2"/>
    </row>
    <row r="18383" spans="10:10" ht="14.25" x14ac:dyDescent="0.2">
      <c r="J18383" s="2"/>
    </row>
    <row r="18384" spans="10:10" ht="14.25" x14ac:dyDescent="0.2">
      <c r="J18384" s="2"/>
    </row>
    <row r="18385" spans="10:10" ht="14.25" x14ac:dyDescent="0.2">
      <c r="J18385" s="2"/>
    </row>
    <row r="18386" spans="10:10" ht="14.25" x14ac:dyDescent="0.2">
      <c r="J18386" s="2"/>
    </row>
    <row r="18387" spans="10:10" ht="14.25" x14ac:dyDescent="0.2">
      <c r="J18387" s="2"/>
    </row>
    <row r="18388" spans="10:10" ht="14.25" x14ac:dyDescent="0.2">
      <c r="J18388" s="2"/>
    </row>
    <row r="18389" spans="10:10" ht="14.25" x14ac:dyDescent="0.2">
      <c r="J18389" s="2"/>
    </row>
    <row r="18390" spans="10:10" ht="14.25" x14ac:dyDescent="0.2">
      <c r="J18390" s="2"/>
    </row>
    <row r="18391" spans="10:10" ht="14.25" x14ac:dyDescent="0.2">
      <c r="J18391" s="2"/>
    </row>
    <row r="18392" spans="10:10" ht="14.25" x14ac:dyDescent="0.2">
      <c r="J18392" s="2"/>
    </row>
    <row r="18393" spans="10:10" ht="14.25" x14ac:dyDescent="0.2">
      <c r="J18393" s="2"/>
    </row>
    <row r="18394" spans="10:10" ht="14.25" x14ac:dyDescent="0.2">
      <c r="J18394" s="2"/>
    </row>
    <row r="18395" spans="10:10" ht="14.25" x14ac:dyDescent="0.2">
      <c r="J18395" s="2"/>
    </row>
    <row r="18396" spans="10:10" ht="14.25" x14ac:dyDescent="0.2">
      <c r="J18396" s="2"/>
    </row>
    <row r="18397" spans="10:10" ht="14.25" x14ac:dyDescent="0.2">
      <c r="J18397" s="2"/>
    </row>
    <row r="18398" spans="10:10" ht="14.25" x14ac:dyDescent="0.2">
      <c r="J18398" s="2"/>
    </row>
    <row r="18399" spans="10:10" ht="14.25" x14ac:dyDescent="0.2">
      <c r="J18399" s="2"/>
    </row>
    <row r="18400" spans="10:10" ht="14.25" x14ac:dyDescent="0.2">
      <c r="J18400" s="2"/>
    </row>
    <row r="18401" spans="10:10" ht="14.25" x14ac:dyDescent="0.2">
      <c r="J18401" s="2"/>
    </row>
    <row r="18402" spans="10:10" ht="14.25" x14ac:dyDescent="0.2">
      <c r="J18402" s="2"/>
    </row>
    <row r="18403" spans="10:10" ht="14.25" x14ac:dyDescent="0.2">
      <c r="J18403" s="2"/>
    </row>
    <row r="18404" spans="10:10" ht="14.25" x14ac:dyDescent="0.2">
      <c r="J18404" s="2"/>
    </row>
    <row r="18405" spans="10:10" ht="14.25" x14ac:dyDescent="0.2">
      <c r="J18405" s="2"/>
    </row>
    <row r="18406" spans="10:10" ht="14.25" x14ac:dyDescent="0.2">
      <c r="J18406" s="2"/>
    </row>
    <row r="18407" spans="10:10" ht="14.25" x14ac:dyDescent="0.2">
      <c r="J18407" s="2"/>
    </row>
    <row r="18408" spans="10:10" ht="14.25" x14ac:dyDescent="0.2">
      <c r="J18408" s="2"/>
    </row>
    <row r="18409" spans="10:10" ht="14.25" x14ac:dyDescent="0.2">
      <c r="J18409" s="2"/>
    </row>
    <row r="18410" spans="10:10" ht="14.25" x14ac:dyDescent="0.2">
      <c r="J18410" s="2"/>
    </row>
    <row r="18411" spans="10:10" ht="14.25" x14ac:dyDescent="0.2">
      <c r="J18411" s="2"/>
    </row>
    <row r="18412" spans="10:10" ht="14.25" x14ac:dyDescent="0.2">
      <c r="J18412" s="2"/>
    </row>
    <row r="18413" spans="10:10" ht="14.25" x14ac:dyDescent="0.2">
      <c r="J18413" s="2"/>
    </row>
    <row r="18414" spans="10:10" ht="14.25" x14ac:dyDescent="0.2">
      <c r="J18414" s="2"/>
    </row>
    <row r="18415" spans="10:10" ht="14.25" x14ac:dyDescent="0.2">
      <c r="J18415" s="2"/>
    </row>
    <row r="18416" spans="10:10" ht="14.25" x14ac:dyDescent="0.2">
      <c r="J18416" s="2"/>
    </row>
    <row r="18417" spans="10:10" ht="14.25" x14ac:dyDescent="0.2">
      <c r="J18417" s="2"/>
    </row>
    <row r="18418" spans="10:10" ht="14.25" x14ac:dyDescent="0.2">
      <c r="J18418" s="2"/>
    </row>
    <row r="18419" spans="10:10" ht="14.25" x14ac:dyDescent="0.2">
      <c r="J18419" s="2"/>
    </row>
    <row r="18420" spans="10:10" ht="14.25" x14ac:dyDescent="0.2">
      <c r="J18420" s="2"/>
    </row>
    <row r="18421" spans="10:10" ht="14.25" x14ac:dyDescent="0.2">
      <c r="J18421" s="2"/>
    </row>
    <row r="18422" spans="10:10" ht="14.25" x14ac:dyDescent="0.2">
      <c r="J18422" s="2"/>
    </row>
    <row r="18423" spans="10:10" ht="14.25" x14ac:dyDescent="0.2">
      <c r="J18423" s="2"/>
    </row>
    <row r="18424" spans="10:10" ht="14.25" x14ac:dyDescent="0.2">
      <c r="J18424" s="2"/>
    </row>
    <row r="18425" spans="10:10" ht="14.25" x14ac:dyDescent="0.2">
      <c r="J18425" s="2"/>
    </row>
    <row r="18426" spans="10:10" ht="14.25" x14ac:dyDescent="0.2">
      <c r="J18426" s="2"/>
    </row>
    <row r="18427" spans="10:10" ht="14.25" x14ac:dyDescent="0.2">
      <c r="J18427" s="2"/>
    </row>
    <row r="18428" spans="10:10" ht="14.25" x14ac:dyDescent="0.2">
      <c r="J18428" s="2"/>
    </row>
    <row r="18429" spans="10:10" ht="14.25" x14ac:dyDescent="0.2">
      <c r="J18429" s="2"/>
    </row>
    <row r="18430" spans="10:10" ht="14.25" x14ac:dyDescent="0.2">
      <c r="J18430" s="2"/>
    </row>
    <row r="18431" spans="10:10" ht="14.25" x14ac:dyDescent="0.2">
      <c r="J18431" s="2"/>
    </row>
    <row r="18432" spans="10:10" ht="14.25" x14ac:dyDescent="0.2">
      <c r="J18432" s="2"/>
    </row>
    <row r="18433" spans="10:10" ht="14.25" x14ac:dyDescent="0.2">
      <c r="J18433" s="2"/>
    </row>
    <row r="18434" spans="10:10" ht="14.25" x14ac:dyDescent="0.2">
      <c r="J18434" s="2"/>
    </row>
    <row r="18435" spans="10:10" ht="14.25" x14ac:dyDescent="0.2">
      <c r="J18435" s="2"/>
    </row>
    <row r="18436" spans="10:10" ht="14.25" x14ac:dyDescent="0.2">
      <c r="J18436" s="2"/>
    </row>
    <row r="18437" spans="10:10" ht="14.25" x14ac:dyDescent="0.2">
      <c r="J18437" s="2"/>
    </row>
    <row r="18438" spans="10:10" ht="14.25" x14ac:dyDescent="0.2">
      <c r="J18438" s="2"/>
    </row>
    <row r="18439" spans="10:10" ht="14.25" x14ac:dyDescent="0.2">
      <c r="J18439" s="2"/>
    </row>
    <row r="18440" spans="10:10" ht="14.25" x14ac:dyDescent="0.2">
      <c r="J18440" s="2"/>
    </row>
    <row r="18441" spans="10:10" ht="14.25" x14ac:dyDescent="0.2">
      <c r="J18441" s="2"/>
    </row>
    <row r="18442" spans="10:10" ht="14.25" x14ac:dyDescent="0.2">
      <c r="J18442" s="2"/>
    </row>
    <row r="18443" spans="10:10" ht="14.25" x14ac:dyDescent="0.2">
      <c r="J18443" s="2"/>
    </row>
    <row r="18444" spans="10:10" ht="14.25" x14ac:dyDescent="0.2">
      <c r="J18444" s="2"/>
    </row>
    <row r="18445" spans="10:10" ht="14.25" x14ac:dyDescent="0.2">
      <c r="J18445" s="2"/>
    </row>
    <row r="18446" spans="10:10" ht="14.25" x14ac:dyDescent="0.2">
      <c r="J18446" s="2"/>
    </row>
    <row r="18447" spans="10:10" ht="14.25" x14ac:dyDescent="0.2">
      <c r="J18447" s="2"/>
    </row>
    <row r="18448" spans="10:10" ht="14.25" x14ac:dyDescent="0.2">
      <c r="J18448" s="2"/>
    </row>
    <row r="18449" spans="10:10" ht="14.25" x14ac:dyDescent="0.2">
      <c r="J18449" s="2"/>
    </row>
    <row r="18450" spans="10:10" ht="14.25" x14ac:dyDescent="0.2">
      <c r="J18450" s="2"/>
    </row>
    <row r="18451" spans="10:10" ht="14.25" x14ac:dyDescent="0.2">
      <c r="J18451" s="2"/>
    </row>
    <row r="18452" spans="10:10" ht="14.25" x14ac:dyDescent="0.2">
      <c r="J18452" s="2"/>
    </row>
    <row r="18453" spans="10:10" ht="14.25" x14ac:dyDescent="0.2">
      <c r="J18453" s="2"/>
    </row>
    <row r="18454" spans="10:10" ht="14.25" x14ac:dyDescent="0.2">
      <c r="J18454" s="2"/>
    </row>
    <row r="18455" spans="10:10" ht="14.25" x14ac:dyDescent="0.2">
      <c r="J18455" s="2"/>
    </row>
    <row r="18456" spans="10:10" ht="14.25" x14ac:dyDescent="0.2">
      <c r="J18456" s="2"/>
    </row>
    <row r="18457" spans="10:10" ht="14.25" x14ac:dyDescent="0.2">
      <c r="J18457" s="2"/>
    </row>
    <row r="18458" spans="10:10" ht="14.25" x14ac:dyDescent="0.2">
      <c r="J18458" s="2"/>
    </row>
    <row r="18459" spans="10:10" ht="14.25" x14ac:dyDescent="0.2">
      <c r="J18459" s="2"/>
    </row>
    <row r="18460" spans="10:10" ht="14.25" x14ac:dyDescent="0.2">
      <c r="J18460" s="2"/>
    </row>
    <row r="18461" spans="10:10" ht="14.25" x14ac:dyDescent="0.2">
      <c r="J18461" s="2"/>
    </row>
    <row r="18462" spans="10:10" ht="14.25" x14ac:dyDescent="0.2">
      <c r="J18462" s="2"/>
    </row>
    <row r="18463" spans="10:10" ht="14.25" x14ac:dyDescent="0.2">
      <c r="J18463" s="2"/>
    </row>
    <row r="18464" spans="10:10" ht="14.25" x14ac:dyDescent="0.2">
      <c r="J18464" s="2"/>
    </row>
    <row r="18465" spans="10:10" ht="14.25" x14ac:dyDescent="0.2">
      <c r="J18465" s="2"/>
    </row>
    <row r="18466" spans="10:10" ht="14.25" x14ac:dyDescent="0.2">
      <c r="J18466" s="2"/>
    </row>
    <row r="18467" spans="10:10" ht="14.25" x14ac:dyDescent="0.2">
      <c r="J18467" s="2"/>
    </row>
    <row r="18468" spans="10:10" ht="14.25" x14ac:dyDescent="0.2">
      <c r="J18468" s="2"/>
    </row>
    <row r="18469" spans="10:10" ht="14.25" x14ac:dyDescent="0.2">
      <c r="J18469" s="2"/>
    </row>
    <row r="18470" spans="10:10" ht="14.25" x14ac:dyDescent="0.2">
      <c r="J18470" s="2"/>
    </row>
    <row r="18471" spans="10:10" ht="14.25" x14ac:dyDescent="0.2">
      <c r="J18471" s="2"/>
    </row>
    <row r="18472" spans="10:10" ht="14.25" x14ac:dyDescent="0.2">
      <c r="J18472" s="2"/>
    </row>
    <row r="18473" spans="10:10" ht="14.25" x14ac:dyDescent="0.2">
      <c r="J18473" s="2"/>
    </row>
    <row r="18474" spans="10:10" ht="14.25" x14ac:dyDescent="0.2">
      <c r="J18474" s="2"/>
    </row>
    <row r="18475" spans="10:10" ht="14.25" x14ac:dyDescent="0.2">
      <c r="J18475" s="2"/>
    </row>
    <row r="18476" spans="10:10" ht="14.25" x14ac:dyDescent="0.2">
      <c r="J18476" s="2"/>
    </row>
    <row r="18477" spans="10:10" ht="14.25" x14ac:dyDescent="0.2">
      <c r="J18477" s="2"/>
    </row>
    <row r="18478" spans="10:10" ht="14.25" x14ac:dyDescent="0.2">
      <c r="J18478" s="2"/>
    </row>
    <row r="18479" spans="10:10" ht="14.25" x14ac:dyDescent="0.2">
      <c r="J18479" s="2"/>
    </row>
    <row r="18480" spans="10:10" ht="14.25" x14ac:dyDescent="0.2">
      <c r="J18480" s="2"/>
    </row>
    <row r="18481" spans="10:10" ht="14.25" x14ac:dyDescent="0.2">
      <c r="J18481" s="2"/>
    </row>
    <row r="18482" spans="10:10" ht="14.25" x14ac:dyDescent="0.2">
      <c r="J18482" s="2"/>
    </row>
    <row r="18483" spans="10:10" ht="14.25" x14ac:dyDescent="0.2">
      <c r="J18483" s="2"/>
    </row>
    <row r="18484" spans="10:10" ht="14.25" x14ac:dyDescent="0.2">
      <c r="J18484" s="2"/>
    </row>
    <row r="18485" spans="10:10" ht="14.25" x14ac:dyDescent="0.2">
      <c r="J18485" s="2"/>
    </row>
    <row r="18486" spans="10:10" ht="14.25" x14ac:dyDescent="0.2">
      <c r="J18486" s="2"/>
    </row>
    <row r="18487" spans="10:10" ht="14.25" x14ac:dyDescent="0.2">
      <c r="J18487" s="2"/>
    </row>
    <row r="18488" spans="10:10" ht="14.25" x14ac:dyDescent="0.2">
      <c r="J18488" s="2"/>
    </row>
    <row r="18489" spans="10:10" ht="14.25" x14ac:dyDescent="0.2">
      <c r="J18489" s="2"/>
    </row>
    <row r="18490" spans="10:10" ht="14.25" x14ac:dyDescent="0.2">
      <c r="J18490" s="2"/>
    </row>
    <row r="18491" spans="10:10" ht="14.25" x14ac:dyDescent="0.2">
      <c r="J18491" s="2"/>
    </row>
    <row r="18492" spans="10:10" ht="14.25" x14ac:dyDescent="0.2">
      <c r="J18492" s="2"/>
    </row>
    <row r="18493" spans="10:10" ht="14.25" x14ac:dyDescent="0.2">
      <c r="J18493" s="2"/>
    </row>
    <row r="18494" spans="10:10" ht="14.25" x14ac:dyDescent="0.2">
      <c r="J18494" s="2"/>
    </row>
    <row r="18495" spans="10:10" ht="14.25" x14ac:dyDescent="0.2">
      <c r="J18495" s="2"/>
    </row>
    <row r="18496" spans="10:10" ht="14.25" x14ac:dyDescent="0.2">
      <c r="J18496" s="2"/>
    </row>
    <row r="18497" spans="10:10" ht="14.25" x14ac:dyDescent="0.2">
      <c r="J18497" s="2"/>
    </row>
    <row r="18498" spans="10:10" ht="14.25" x14ac:dyDescent="0.2">
      <c r="J18498" s="2"/>
    </row>
    <row r="18499" spans="10:10" ht="14.25" x14ac:dyDescent="0.2">
      <c r="J18499" s="2"/>
    </row>
    <row r="18500" spans="10:10" ht="14.25" x14ac:dyDescent="0.2">
      <c r="J18500" s="2"/>
    </row>
    <row r="18501" spans="10:10" ht="14.25" x14ac:dyDescent="0.2">
      <c r="J18501" s="2"/>
    </row>
    <row r="18502" spans="10:10" ht="14.25" x14ac:dyDescent="0.2">
      <c r="J18502" s="2"/>
    </row>
    <row r="18503" spans="10:10" ht="14.25" x14ac:dyDescent="0.2">
      <c r="J18503" s="2"/>
    </row>
    <row r="18504" spans="10:10" ht="14.25" x14ac:dyDescent="0.2">
      <c r="J18504" s="2"/>
    </row>
    <row r="18505" spans="10:10" ht="14.25" x14ac:dyDescent="0.2">
      <c r="J18505" s="2"/>
    </row>
    <row r="18506" spans="10:10" ht="14.25" x14ac:dyDescent="0.2">
      <c r="J18506" s="2"/>
    </row>
    <row r="18507" spans="10:10" ht="14.25" x14ac:dyDescent="0.2">
      <c r="J18507" s="2"/>
    </row>
    <row r="18508" spans="10:10" ht="14.25" x14ac:dyDescent="0.2">
      <c r="J18508" s="2"/>
    </row>
    <row r="18509" spans="10:10" ht="14.25" x14ac:dyDescent="0.2">
      <c r="J18509" s="2"/>
    </row>
    <row r="18510" spans="10:10" ht="14.25" x14ac:dyDescent="0.2">
      <c r="J18510" s="2"/>
    </row>
    <row r="18511" spans="10:10" ht="14.25" x14ac:dyDescent="0.2">
      <c r="J18511" s="2"/>
    </row>
    <row r="18512" spans="10:10" ht="14.25" x14ac:dyDescent="0.2">
      <c r="J18512" s="2"/>
    </row>
    <row r="18513" spans="10:10" ht="14.25" x14ac:dyDescent="0.2">
      <c r="J18513" s="2"/>
    </row>
    <row r="18514" spans="10:10" ht="14.25" x14ac:dyDescent="0.2">
      <c r="J18514" s="2"/>
    </row>
    <row r="18515" spans="10:10" ht="14.25" x14ac:dyDescent="0.2">
      <c r="J18515" s="2"/>
    </row>
    <row r="18516" spans="10:10" ht="14.25" x14ac:dyDescent="0.2">
      <c r="J18516" s="2"/>
    </row>
    <row r="18517" spans="10:10" ht="14.25" x14ac:dyDescent="0.2">
      <c r="J18517" s="2"/>
    </row>
    <row r="18518" spans="10:10" ht="14.25" x14ac:dyDescent="0.2">
      <c r="J18518" s="2"/>
    </row>
    <row r="18519" spans="10:10" ht="14.25" x14ac:dyDescent="0.2">
      <c r="J18519" s="2"/>
    </row>
    <row r="18520" spans="10:10" ht="14.25" x14ac:dyDescent="0.2">
      <c r="J18520" s="2"/>
    </row>
    <row r="18521" spans="10:10" ht="14.25" x14ac:dyDescent="0.2">
      <c r="J18521" s="2"/>
    </row>
    <row r="18522" spans="10:10" ht="14.25" x14ac:dyDescent="0.2">
      <c r="J18522" s="2"/>
    </row>
    <row r="18523" spans="10:10" ht="14.25" x14ac:dyDescent="0.2">
      <c r="J18523" s="2"/>
    </row>
    <row r="18524" spans="10:10" ht="14.25" x14ac:dyDescent="0.2">
      <c r="J18524" s="2"/>
    </row>
    <row r="18525" spans="10:10" ht="14.25" x14ac:dyDescent="0.2">
      <c r="J18525" s="2"/>
    </row>
    <row r="18526" spans="10:10" ht="14.25" x14ac:dyDescent="0.2">
      <c r="J18526" s="2"/>
    </row>
    <row r="18527" spans="10:10" ht="14.25" x14ac:dyDescent="0.2">
      <c r="J18527" s="2"/>
    </row>
    <row r="18528" spans="10:10" ht="14.25" x14ac:dyDescent="0.2">
      <c r="J18528" s="2"/>
    </row>
    <row r="18529" spans="10:10" ht="14.25" x14ac:dyDescent="0.2">
      <c r="J18529" s="2"/>
    </row>
    <row r="18530" spans="10:10" ht="14.25" x14ac:dyDescent="0.2">
      <c r="J18530" s="2"/>
    </row>
    <row r="18531" spans="10:10" ht="14.25" x14ac:dyDescent="0.2">
      <c r="J18531" s="2"/>
    </row>
    <row r="18532" spans="10:10" ht="14.25" x14ac:dyDescent="0.2">
      <c r="J18532" s="2"/>
    </row>
    <row r="18533" spans="10:10" ht="14.25" x14ac:dyDescent="0.2">
      <c r="J18533" s="2"/>
    </row>
    <row r="18534" spans="10:10" ht="14.25" x14ac:dyDescent="0.2">
      <c r="J18534" s="2"/>
    </row>
    <row r="18535" spans="10:10" ht="14.25" x14ac:dyDescent="0.2">
      <c r="J18535" s="2"/>
    </row>
    <row r="18536" spans="10:10" ht="14.25" x14ac:dyDescent="0.2">
      <c r="J18536" s="2"/>
    </row>
    <row r="18537" spans="10:10" ht="14.25" x14ac:dyDescent="0.2">
      <c r="J18537" s="2"/>
    </row>
    <row r="18538" spans="10:10" ht="14.25" x14ac:dyDescent="0.2">
      <c r="J18538" s="2"/>
    </row>
    <row r="18539" spans="10:10" ht="14.25" x14ac:dyDescent="0.2">
      <c r="J18539" s="2"/>
    </row>
    <row r="18540" spans="10:10" ht="14.25" x14ac:dyDescent="0.2">
      <c r="J18540" s="2"/>
    </row>
    <row r="18541" spans="10:10" ht="14.25" x14ac:dyDescent="0.2">
      <c r="J18541" s="2"/>
    </row>
    <row r="18542" spans="10:10" ht="14.25" x14ac:dyDescent="0.2">
      <c r="J18542" s="2"/>
    </row>
    <row r="18543" spans="10:10" ht="14.25" x14ac:dyDescent="0.2">
      <c r="J18543" s="2"/>
    </row>
    <row r="18544" spans="10:10" ht="14.25" x14ac:dyDescent="0.2">
      <c r="J18544" s="2"/>
    </row>
    <row r="18545" spans="10:10" ht="14.25" x14ac:dyDescent="0.2">
      <c r="J18545" s="2"/>
    </row>
    <row r="18546" spans="10:10" ht="14.25" x14ac:dyDescent="0.2">
      <c r="J18546" s="2"/>
    </row>
    <row r="18547" spans="10:10" ht="14.25" x14ac:dyDescent="0.2">
      <c r="J18547" s="2"/>
    </row>
    <row r="18548" spans="10:10" ht="14.25" x14ac:dyDescent="0.2">
      <c r="J18548" s="2"/>
    </row>
    <row r="18549" spans="10:10" ht="14.25" x14ac:dyDescent="0.2">
      <c r="J18549" s="2"/>
    </row>
    <row r="18550" spans="10:10" ht="14.25" x14ac:dyDescent="0.2">
      <c r="J18550" s="2"/>
    </row>
    <row r="18551" spans="10:10" ht="14.25" x14ac:dyDescent="0.2">
      <c r="J18551" s="2"/>
    </row>
    <row r="18552" spans="10:10" ht="14.25" x14ac:dyDescent="0.2">
      <c r="J18552" s="2"/>
    </row>
    <row r="18553" spans="10:10" ht="14.25" x14ac:dyDescent="0.2">
      <c r="J18553" s="2"/>
    </row>
    <row r="18554" spans="10:10" ht="14.25" x14ac:dyDescent="0.2">
      <c r="J18554" s="2"/>
    </row>
    <row r="18555" spans="10:10" ht="14.25" x14ac:dyDescent="0.2">
      <c r="J18555" s="2"/>
    </row>
    <row r="18556" spans="10:10" ht="14.25" x14ac:dyDescent="0.2">
      <c r="J18556" s="2"/>
    </row>
    <row r="18557" spans="10:10" ht="14.25" x14ac:dyDescent="0.2">
      <c r="J18557" s="2"/>
    </row>
    <row r="18558" spans="10:10" ht="14.25" x14ac:dyDescent="0.2">
      <c r="J18558" s="2"/>
    </row>
    <row r="18559" spans="10:10" ht="14.25" x14ac:dyDescent="0.2">
      <c r="J18559" s="2"/>
    </row>
    <row r="18560" spans="10:10" ht="14.25" x14ac:dyDescent="0.2">
      <c r="J18560" s="2"/>
    </row>
    <row r="18561" spans="10:10" ht="14.25" x14ac:dyDescent="0.2">
      <c r="J18561" s="2"/>
    </row>
    <row r="18562" spans="10:10" ht="14.25" x14ac:dyDescent="0.2">
      <c r="J18562" s="2"/>
    </row>
    <row r="18563" spans="10:10" ht="14.25" x14ac:dyDescent="0.2">
      <c r="J18563" s="2"/>
    </row>
    <row r="18564" spans="10:10" ht="14.25" x14ac:dyDescent="0.2">
      <c r="J18564" s="2"/>
    </row>
    <row r="18565" spans="10:10" ht="14.25" x14ac:dyDescent="0.2">
      <c r="J18565" s="2"/>
    </row>
    <row r="18566" spans="10:10" ht="14.25" x14ac:dyDescent="0.2">
      <c r="J18566" s="2"/>
    </row>
    <row r="18567" spans="10:10" ht="14.25" x14ac:dyDescent="0.2">
      <c r="J18567" s="2"/>
    </row>
    <row r="18568" spans="10:10" ht="14.25" x14ac:dyDescent="0.2">
      <c r="J18568" s="2"/>
    </row>
    <row r="18569" spans="10:10" ht="14.25" x14ac:dyDescent="0.2">
      <c r="J18569" s="2"/>
    </row>
    <row r="18570" spans="10:10" ht="14.25" x14ac:dyDescent="0.2">
      <c r="J18570" s="2"/>
    </row>
    <row r="18571" spans="10:10" ht="14.25" x14ac:dyDescent="0.2">
      <c r="J18571" s="2"/>
    </row>
    <row r="18572" spans="10:10" ht="14.25" x14ac:dyDescent="0.2">
      <c r="J18572" s="2"/>
    </row>
    <row r="18573" spans="10:10" ht="14.25" x14ac:dyDescent="0.2">
      <c r="J18573" s="2"/>
    </row>
    <row r="18574" spans="10:10" ht="14.25" x14ac:dyDescent="0.2">
      <c r="J18574" s="2"/>
    </row>
    <row r="18575" spans="10:10" ht="14.25" x14ac:dyDescent="0.2">
      <c r="J18575" s="2"/>
    </row>
    <row r="18576" spans="10:10" ht="14.25" x14ac:dyDescent="0.2">
      <c r="J18576" s="2"/>
    </row>
    <row r="18577" spans="10:10" ht="14.25" x14ac:dyDescent="0.2">
      <c r="J18577" s="2"/>
    </row>
    <row r="18578" spans="10:10" ht="14.25" x14ac:dyDescent="0.2">
      <c r="J18578" s="2"/>
    </row>
    <row r="18579" spans="10:10" ht="14.25" x14ac:dyDescent="0.2">
      <c r="J18579" s="2"/>
    </row>
    <row r="18580" spans="10:10" ht="14.25" x14ac:dyDescent="0.2">
      <c r="J18580" s="2"/>
    </row>
    <row r="18581" spans="10:10" ht="14.25" x14ac:dyDescent="0.2">
      <c r="J18581" s="2"/>
    </row>
    <row r="18582" spans="10:10" ht="14.25" x14ac:dyDescent="0.2">
      <c r="J18582" s="2"/>
    </row>
    <row r="18583" spans="10:10" ht="14.25" x14ac:dyDescent="0.2">
      <c r="J18583" s="2"/>
    </row>
    <row r="18584" spans="10:10" ht="14.25" x14ac:dyDescent="0.2">
      <c r="J18584" s="2"/>
    </row>
    <row r="18585" spans="10:10" ht="14.25" x14ac:dyDescent="0.2">
      <c r="J18585" s="2"/>
    </row>
    <row r="18586" spans="10:10" ht="14.25" x14ac:dyDescent="0.2">
      <c r="J18586" s="2"/>
    </row>
    <row r="18587" spans="10:10" ht="14.25" x14ac:dyDescent="0.2">
      <c r="J18587" s="2"/>
    </row>
    <row r="18588" spans="10:10" ht="14.25" x14ac:dyDescent="0.2">
      <c r="J18588" s="2"/>
    </row>
    <row r="18589" spans="10:10" ht="14.25" x14ac:dyDescent="0.2">
      <c r="J18589" s="2"/>
    </row>
    <row r="18590" spans="10:10" ht="14.25" x14ac:dyDescent="0.2">
      <c r="J18590" s="2"/>
    </row>
    <row r="18591" spans="10:10" ht="14.25" x14ac:dyDescent="0.2">
      <c r="J18591" s="2"/>
    </row>
    <row r="18592" spans="10:10" ht="14.25" x14ac:dyDescent="0.2">
      <c r="J18592" s="2"/>
    </row>
    <row r="18593" spans="10:10" ht="14.25" x14ac:dyDescent="0.2">
      <c r="J18593" s="2"/>
    </row>
    <row r="18594" spans="10:10" ht="14.25" x14ac:dyDescent="0.2">
      <c r="J18594" s="2"/>
    </row>
    <row r="18595" spans="10:10" ht="14.25" x14ac:dyDescent="0.2">
      <c r="J18595" s="2"/>
    </row>
    <row r="18596" spans="10:10" ht="14.25" x14ac:dyDescent="0.2">
      <c r="J18596" s="2"/>
    </row>
    <row r="18597" spans="10:10" ht="14.25" x14ac:dyDescent="0.2">
      <c r="J18597" s="2"/>
    </row>
    <row r="18598" spans="10:10" ht="14.25" x14ac:dyDescent="0.2">
      <c r="J18598" s="2"/>
    </row>
    <row r="18599" spans="10:10" ht="14.25" x14ac:dyDescent="0.2">
      <c r="J18599" s="2"/>
    </row>
    <row r="18600" spans="10:10" ht="14.25" x14ac:dyDescent="0.2">
      <c r="J18600" s="2"/>
    </row>
    <row r="18601" spans="10:10" ht="14.25" x14ac:dyDescent="0.2">
      <c r="J18601" s="2"/>
    </row>
    <row r="18602" spans="10:10" ht="14.25" x14ac:dyDescent="0.2">
      <c r="J18602" s="2"/>
    </row>
    <row r="18603" spans="10:10" ht="14.25" x14ac:dyDescent="0.2">
      <c r="J18603" s="2"/>
    </row>
    <row r="18604" spans="10:10" ht="14.25" x14ac:dyDescent="0.2">
      <c r="J18604" s="2"/>
    </row>
    <row r="18605" spans="10:10" ht="14.25" x14ac:dyDescent="0.2">
      <c r="J18605" s="2"/>
    </row>
    <row r="18606" spans="10:10" ht="14.25" x14ac:dyDescent="0.2">
      <c r="J18606" s="2"/>
    </row>
    <row r="18607" spans="10:10" ht="14.25" x14ac:dyDescent="0.2">
      <c r="J18607" s="2"/>
    </row>
    <row r="18608" spans="10:10" ht="14.25" x14ac:dyDescent="0.2">
      <c r="J18608" s="2"/>
    </row>
    <row r="18609" spans="10:10" ht="14.25" x14ac:dyDescent="0.2">
      <c r="J18609" s="2"/>
    </row>
    <row r="18610" spans="10:10" ht="14.25" x14ac:dyDescent="0.2">
      <c r="J18610" s="2"/>
    </row>
    <row r="18611" spans="10:10" ht="14.25" x14ac:dyDescent="0.2">
      <c r="J18611" s="2"/>
    </row>
    <row r="18612" spans="10:10" ht="14.25" x14ac:dyDescent="0.2">
      <c r="J18612" s="2"/>
    </row>
    <row r="18613" spans="10:10" ht="14.25" x14ac:dyDescent="0.2">
      <c r="J18613" s="2"/>
    </row>
    <row r="18614" spans="10:10" ht="14.25" x14ac:dyDescent="0.2">
      <c r="J18614" s="2"/>
    </row>
    <row r="18615" spans="10:10" ht="14.25" x14ac:dyDescent="0.2">
      <c r="J18615" s="2"/>
    </row>
    <row r="18616" spans="10:10" ht="14.25" x14ac:dyDescent="0.2">
      <c r="J18616" s="2"/>
    </row>
    <row r="18617" spans="10:10" ht="14.25" x14ac:dyDescent="0.2">
      <c r="J18617" s="2"/>
    </row>
    <row r="18618" spans="10:10" ht="14.25" x14ac:dyDescent="0.2">
      <c r="J18618" s="2"/>
    </row>
    <row r="18619" spans="10:10" ht="14.25" x14ac:dyDescent="0.2">
      <c r="J18619" s="2"/>
    </row>
    <row r="18620" spans="10:10" ht="14.25" x14ac:dyDescent="0.2">
      <c r="J18620" s="2"/>
    </row>
    <row r="18621" spans="10:10" ht="14.25" x14ac:dyDescent="0.2">
      <c r="J18621" s="2"/>
    </row>
    <row r="18622" spans="10:10" ht="14.25" x14ac:dyDescent="0.2">
      <c r="J18622" s="2"/>
    </row>
    <row r="18623" spans="10:10" ht="14.25" x14ac:dyDescent="0.2">
      <c r="J18623" s="2"/>
    </row>
    <row r="18624" spans="10:10" ht="14.25" x14ac:dyDescent="0.2">
      <c r="J18624" s="2"/>
    </row>
    <row r="18625" spans="10:10" ht="14.25" x14ac:dyDescent="0.2">
      <c r="J18625" s="2"/>
    </row>
    <row r="18626" spans="10:10" ht="14.25" x14ac:dyDescent="0.2">
      <c r="J18626" s="2"/>
    </row>
    <row r="18627" spans="10:10" ht="14.25" x14ac:dyDescent="0.2">
      <c r="J18627" s="2"/>
    </row>
    <row r="18628" spans="10:10" ht="14.25" x14ac:dyDescent="0.2">
      <c r="J18628" s="2"/>
    </row>
    <row r="18629" spans="10:10" ht="14.25" x14ac:dyDescent="0.2">
      <c r="J18629" s="2"/>
    </row>
    <row r="18630" spans="10:10" ht="14.25" x14ac:dyDescent="0.2">
      <c r="J18630" s="2"/>
    </row>
    <row r="18631" spans="10:10" ht="14.25" x14ac:dyDescent="0.2">
      <c r="J18631" s="2"/>
    </row>
    <row r="18632" spans="10:10" ht="14.25" x14ac:dyDescent="0.2">
      <c r="J18632" s="2"/>
    </row>
    <row r="18633" spans="10:10" ht="14.25" x14ac:dyDescent="0.2">
      <c r="J18633" s="2"/>
    </row>
    <row r="18634" spans="10:10" ht="14.25" x14ac:dyDescent="0.2">
      <c r="J18634" s="2"/>
    </row>
    <row r="18635" spans="10:10" ht="14.25" x14ac:dyDescent="0.2">
      <c r="J18635" s="2"/>
    </row>
    <row r="18636" spans="10:10" ht="14.25" x14ac:dyDescent="0.2">
      <c r="J18636" s="2"/>
    </row>
    <row r="18637" spans="10:10" ht="14.25" x14ac:dyDescent="0.2">
      <c r="J18637" s="2"/>
    </row>
    <row r="18638" spans="10:10" ht="14.25" x14ac:dyDescent="0.2">
      <c r="J18638" s="2"/>
    </row>
    <row r="18639" spans="10:10" ht="14.25" x14ac:dyDescent="0.2">
      <c r="J18639" s="2"/>
    </row>
    <row r="18640" spans="10:10" ht="14.25" x14ac:dyDescent="0.2">
      <c r="J18640" s="2"/>
    </row>
    <row r="18641" spans="10:10" ht="14.25" x14ac:dyDescent="0.2">
      <c r="J18641" s="2"/>
    </row>
    <row r="18642" spans="10:10" ht="14.25" x14ac:dyDescent="0.2">
      <c r="J18642" s="2"/>
    </row>
    <row r="18643" spans="10:10" ht="14.25" x14ac:dyDescent="0.2">
      <c r="J18643" s="2"/>
    </row>
    <row r="18644" spans="10:10" ht="14.25" x14ac:dyDescent="0.2">
      <c r="J18644" s="2"/>
    </row>
    <row r="18645" spans="10:10" ht="14.25" x14ac:dyDescent="0.2">
      <c r="J18645" s="2"/>
    </row>
    <row r="18646" spans="10:10" ht="14.25" x14ac:dyDescent="0.2">
      <c r="J18646" s="2"/>
    </row>
    <row r="18647" spans="10:10" ht="14.25" x14ac:dyDescent="0.2">
      <c r="J18647" s="2"/>
    </row>
    <row r="18648" spans="10:10" ht="14.25" x14ac:dyDescent="0.2">
      <c r="J18648" s="2"/>
    </row>
    <row r="18649" spans="10:10" ht="14.25" x14ac:dyDescent="0.2">
      <c r="J18649" s="2"/>
    </row>
    <row r="18650" spans="10:10" ht="14.25" x14ac:dyDescent="0.2">
      <c r="J18650" s="2"/>
    </row>
    <row r="18651" spans="10:10" ht="14.25" x14ac:dyDescent="0.2">
      <c r="J18651" s="2"/>
    </row>
    <row r="18652" spans="10:10" ht="14.25" x14ac:dyDescent="0.2">
      <c r="J18652" s="2"/>
    </row>
    <row r="18653" spans="10:10" ht="14.25" x14ac:dyDescent="0.2">
      <c r="J18653" s="2"/>
    </row>
    <row r="18654" spans="10:10" ht="14.25" x14ac:dyDescent="0.2">
      <c r="J18654" s="2"/>
    </row>
    <row r="18655" spans="10:10" ht="14.25" x14ac:dyDescent="0.2">
      <c r="J18655" s="2"/>
    </row>
    <row r="18656" spans="10:10" ht="14.25" x14ac:dyDescent="0.2">
      <c r="J18656" s="2"/>
    </row>
    <row r="18657" spans="10:10" ht="14.25" x14ac:dyDescent="0.2">
      <c r="J18657" s="2"/>
    </row>
    <row r="18658" spans="10:10" ht="14.25" x14ac:dyDescent="0.2">
      <c r="J18658" s="2"/>
    </row>
    <row r="18659" spans="10:10" ht="14.25" x14ac:dyDescent="0.2">
      <c r="J18659" s="2"/>
    </row>
    <row r="18660" spans="10:10" ht="14.25" x14ac:dyDescent="0.2">
      <c r="J18660" s="2"/>
    </row>
    <row r="18661" spans="10:10" ht="14.25" x14ac:dyDescent="0.2">
      <c r="J18661" s="2"/>
    </row>
    <row r="18662" spans="10:10" ht="14.25" x14ac:dyDescent="0.2">
      <c r="J18662" s="2"/>
    </row>
    <row r="18663" spans="10:10" ht="14.25" x14ac:dyDescent="0.2">
      <c r="J18663" s="2"/>
    </row>
    <row r="18664" spans="10:10" ht="14.25" x14ac:dyDescent="0.2">
      <c r="J18664" s="2"/>
    </row>
    <row r="18665" spans="10:10" ht="14.25" x14ac:dyDescent="0.2">
      <c r="J18665" s="2"/>
    </row>
    <row r="18666" spans="10:10" ht="14.25" x14ac:dyDescent="0.2">
      <c r="J18666" s="2"/>
    </row>
    <row r="18667" spans="10:10" ht="14.25" x14ac:dyDescent="0.2">
      <c r="J18667" s="2"/>
    </row>
    <row r="18668" spans="10:10" ht="14.25" x14ac:dyDescent="0.2">
      <c r="J18668" s="2"/>
    </row>
    <row r="18669" spans="10:10" ht="14.25" x14ac:dyDescent="0.2">
      <c r="J18669" s="2"/>
    </row>
    <row r="18670" spans="10:10" ht="14.25" x14ac:dyDescent="0.2">
      <c r="J18670" s="2"/>
    </row>
    <row r="18671" spans="10:10" ht="14.25" x14ac:dyDescent="0.2">
      <c r="J18671" s="2"/>
    </row>
    <row r="18672" spans="10:10" ht="14.25" x14ac:dyDescent="0.2">
      <c r="J18672" s="2"/>
    </row>
    <row r="18673" spans="10:10" ht="14.25" x14ac:dyDescent="0.2">
      <c r="J18673" s="2"/>
    </row>
    <row r="18674" spans="10:10" ht="14.25" x14ac:dyDescent="0.2">
      <c r="J18674" s="2"/>
    </row>
    <row r="18675" spans="10:10" ht="14.25" x14ac:dyDescent="0.2">
      <c r="J18675" s="2"/>
    </row>
    <row r="18676" spans="10:10" ht="14.25" x14ac:dyDescent="0.2">
      <c r="J18676" s="2"/>
    </row>
    <row r="18677" spans="10:10" ht="14.25" x14ac:dyDescent="0.2">
      <c r="J18677" s="2"/>
    </row>
    <row r="18678" spans="10:10" ht="14.25" x14ac:dyDescent="0.2">
      <c r="J18678" s="2"/>
    </row>
    <row r="18679" spans="10:10" ht="14.25" x14ac:dyDescent="0.2">
      <c r="J18679" s="2"/>
    </row>
    <row r="18680" spans="10:10" ht="14.25" x14ac:dyDescent="0.2">
      <c r="J18680" s="2"/>
    </row>
    <row r="18681" spans="10:10" ht="14.25" x14ac:dyDescent="0.2">
      <c r="J18681" s="2"/>
    </row>
    <row r="18682" spans="10:10" ht="14.25" x14ac:dyDescent="0.2">
      <c r="J18682" s="2"/>
    </row>
    <row r="18683" spans="10:10" ht="14.25" x14ac:dyDescent="0.2">
      <c r="J18683" s="2"/>
    </row>
    <row r="18684" spans="10:10" ht="14.25" x14ac:dyDescent="0.2">
      <c r="J18684" s="2"/>
    </row>
    <row r="18685" spans="10:10" ht="14.25" x14ac:dyDescent="0.2">
      <c r="J18685" s="2"/>
    </row>
    <row r="18686" spans="10:10" ht="14.25" x14ac:dyDescent="0.2">
      <c r="J18686" s="2"/>
    </row>
    <row r="18687" spans="10:10" ht="14.25" x14ac:dyDescent="0.2">
      <c r="J18687" s="2"/>
    </row>
    <row r="18688" spans="10:10" ht="14.25" x14ac:dyDescent="0.2">
      <c r="J18688" s="2"/>
    </row>
    <row r="18689" spans="10:10" ht="14.25" x14ac:dyDescent="0.2">
      <c r="J18689" s="2"/>
    </row>
    <row r="18690" spans="10:10" ht="14.25" x14ac:dyDescent="0.2">
      <c r="J18690" s="2"/>
    </row>
    <row r="18691" spans="10:10" ht="14.25" x14ac:dyDescent="0.2">
      <c r="J18691" s="2"/>
    </row>
    <row r="18692" spans="10:10" ht="14.25" x14ac:dyDescent="0.2">
      <c r="J18692" s="2"/>
    </row>
    <row r="18693" spans="10:10" ht="14.25" x14ac:dyDescent="0.2">
      <c r="J18693" s="2"/>
    </row>
    <row r="18694" spans="10:10" ht="14.25" x14ac:dyDescent="0.2">
      <c r="J18694" s="2"/>
    </row>
    <row r="18695" spans="10:10" ht="14.25" x14ac:dyDescent="0.2">
      <c r="J18695" s="2"/>
    </row>
    <row r="18696" spans="10:10" ht="14.25" x14ac:dyDescent="0.2">
      <c r="J18696" s="2"/>
    </row>
    <row r="18697" spans="10:10" ht="14.25" x14ac:dyDescent="0.2">
      <c r="J18697" s="2"/>
    </row>
    <row r="18698" spans="10:10" ht="14.25" x14ac:dyDescent="0.2">
      <c r="J18698" s="2"/>
    </row>
    <row r="18699" spans="10:10" ht="14.25" x14ac:dyDescent="0.2">
      <c r="J18699" s="2"/>
    </row>
    <row r="18700" spans="10:10" ht="14.25" x14ac:dyDescent="0.2">
      <c r="J18700" s="2"/>
    </row>
    <row r="18701" spans="10:10" ht="14.25" x14ac:dyDescent="0.2">
      <c r="J18701" s="2"/>
    </row>
    <row r="18702" spans="10:10" ht="14.25" x14ac:dyDescent="0.2">
      <c r="J18702" s="2"/>
    </row>
    <row r="18703" spans="10:10" ht="14.25" x14ac:dyDescent="0.2">
      <c r="J18703" s="2"/>
    </row>
    <row r="18704" spans="10:10" ht="14.25" x14ac:dyDescent="0.2">
      <c r="J18704" s="2"/>
    </row>
    <row r="18705" spans="10:10" ht="14.25" x14ac:dyDescent="0.2">
      <c r="J18705" s="2"/>
    </row>
    <row r="18706" spans="10:10" ht="14.25" x14ac:dyDescent="0.2">
      <c r="J18706" s="2"/>
    </row>
    <row r="18707" spans="10:10" ht="14.25" x14ac:dyDescent="0.2">
      <c r="J18707" s="2"/>
    </row>
    <row r="18708" spans="10:10" ht="14.25" x14ac:dyDescent="0.2">
      <c r="J18708" s="2"/>
    </row>
    <row r="18709" spans="10:10" ht="14.25" x14ac:dyDescent="0.2">
      <c r="J18709" s="2"/>
    </row>
    <row r="18710" spans="10:10" ht="14.25" x14ac:dyDescent="0.2">
      <c r="J18710" s="2"/>
    </row>
    <row r="18711" spans="10:10" ht="14.25" x14ac:dyDescent="0.2">
      <c r="J18711" s="2"/>
    </row>
    <row r="18712" spans="10:10" ht="14.25" x14ac:dyDescent="0.2">
      <c r="J18712" s="2"/>
    </row>
    <row r="18713" spans="10:10" ht="14.25" x14ac:dyDescent="0.2">
      <c r="J18713" s="2"/>
    </row>
    <row r="18714" spans="10:10" ht="14.25" x14ac:dyDescent="0.2">
      <c r="J18714" s="2"/>
    </row>
    <row r="18715" spans="10:10" ht="14.25" x14ac:dyDescent="0.2">
      <c r="J18715" s="2"/>
    </row>
    <row r="18716" spans="10:10" ht="14.25" x14ac:dyDescent="0.2">
      <c r="J18716" s="2"/>
    </row>
    <row r="18717" spans="10:10" ht="14.25" x14ac:dyDescent="0.2">
      <c r="J18717" s="2"/>
    </row>
    <row r="18718" spans="10:10" ht="14.25" x14ac:dyDescent="0.2">
      <c r="J18718" s="2"/>
    </row>
    <row r="18719" spans="10:10" ht="14.25" x14ac:dyDescent="0.2">
      <c r="J18719" s="2"/>
    </row>
    <row r="18720" spans="10:10" ht="14.25" x14ac:dyDescent="0.2">
      <c r="J18720" s="2"/>
    </row>
    <row r="18721" spans="10:10" ht="14.25" x14ac:dyDescent="0.2">
      <c r="J18721" s="2"/>
    </row>
    <row r="18722" spans="10:10" ht="14.25" x14ac:dyDescent="0.2">
      <c r="J18722" s="2"/>
    </row>
    <row r="18723" spans="10:10" ht="14.25" x14ac:dyDescent="0.2">
      <c r="J18723" s="2"/>
    </row>
    <row r="18724" spans="10:10" ht="14.25" x14ac:dyDescent="0.2">
      <c r="J18724" s="2"/>
    </row>
    <row r="18725" spans="10:10" ht="14.25" x14ac:dyDescent="0.2">
      <c r="J18725" s="2"/>
    </row>
    <row r="18726" spans="10:10" ht="14.25" x14ac:dyDescent="0.2">
      <c r="J18726" s="2"/>
    </row>
    <row r="18727" spans="10:10" ht="14.25" x14ac:dyDescent="0.2">
      <c r="J18727" s="2"/>
    </row>
    <row r="18728" spans="10:10" ht="14.25" x14ac:dyDescent="0.2">
      <c r="J18728" s="2"/>
    </row>
    <row r="18729" spans="10:10" ht="14.25" x14ac:dyDescent="0.2">
      <c r="J18729" s="2"/>
    </row>
    <row r="18730" spans="10:10" ht="14.25" x14ac:dyDescent="0.2">
      <c r="J18730" s="2"/>
    </row>
    <row r="18731" spans="10:10" ht="14.25" x14ac:dyDescent="0.2">
      <c r="J18731" s="2"/>
    </row>
    <row r="18732" spans="10:10" ht="14.25" x14ac:dyDescent="0.2">
      <c r="J18732" s="2"/>
    </row>
    <row r="18733" spans="10:10" ht="14.25" x14ac:dyDescent="0.2">
      <c r="J18733" s="2"/>
    </row>
    <row r="18734" spans="10:10" ht="14.25" x14ac:dyDescent="0.2">
      <c r="J18734" s="2"/>
    </row>
    <row r="18735" spans="10:10" ht="14.25" x14ac:dyDescent="0.2">
      <c r="J18735" s="2"/>
    </row>
    <row r="18736" spans="10:10" ht="14.25" x14ac:dyDescent="0.2">
      <c r="J18736" s="2"/>
    </row>
    <row r="18737" spans="10:10" ht="14.25" x14ac:dyDescent="0.2">
      <c r="J18737" s="2"/>
    </row>
    <row r="18738" spans="10:10" ht="14.25" x14ac:dyDescent="0.2">
      <c r="J18738" s="2"/>
    </row>
    <row r="18739" spans="10:10" ht="14.25" x14ac:dyDescent="0.2">
      <c r="J18739" s="2"/>
    </row>
    <row r="18740" spans="10:10" ht="14.25" x14ac:dyDescent="0.2">
      <c r="J18740" s="2"/>
    </row>
    <row r="18741" spans="10:10" ht="14.25" x14ac:dyDescent="0.2">
      <c r="J18741" s="2"/>
    </row>
    <row r="18742" spans="10:10" ht="14.25" x14ac:dyDescent="0.2">
      <c r="J18742" s="2"/>
    </row>
    <row r="18743" spans="10:10" ht="14.25" x14ac:dyDescent="0.2">
      <c r="J18743" s="2"/>
    </row>
    <row r="18744" spans="10:10" ht="14.25" x14ac:dyDescent="0.2">
      <c r="J18744" s="2"/>
    </row>
    <row r="18745" spans="10:10" ht="14.25" x14ac:dyDescent="0.2">
      <c r="J18745" s="2"/>
    </row>
    <row r="18746" spans="10:10" ht="14.25" x14ac:dyDescent="0.2">
      <c r="J18746" s="2"/>
    </row>
    <row r="18747" spans="10:10" ht="14.25" x14ac:dyDescent="0.2">
      <c r="J18747" s="2"/>
    </row>
    <row r="18748" spans="10:10" ht="14.25" x14ac:dyDescent="0.2">
      <c r="J18748" s="2"/>
    </row>
    <row r="18749" spans="10:10" ht="14.25" x14ac:dyDescent="0.2">
      <c r="J18749" s="2"/>
    </row>
    <row r="18750" spans="10:10" ht="14.25" x14ac:dyDescent="0.2">
      <c r="J18750" s="2"/>
    </row>
    <row r="18751" spans="10:10" ht="14.25" x14ac:dyDescent="0.2">
      <c r="J18751" s="2"/>
    </row>
    <row r="18752" spans="10:10" ht="14.25" x14ac:dyDescent="0.2">
      <c r="J18752" s="2"/>
    </row>
    <row r="18753" spans="10:10" ht="14.25" x14ac:dyDescent="0.2">
      <c r="J18753" s="2"/>
    </row>
    <row r="18754" spans="10:10" ht="14.25" x14ac:dyDescent="0.2">
      <c r="J18754" s="2"/>
    </row>
    <row r="18755" spans="10:10" ht="14.25" x14ac:dyDescent="0.2">
      <c r="J18755" s="2"/>
    </row>
    <row r="18756" spans="10:10" ht="14.25" x14ac:dyDescent="0.2">
      <c r="J18756" s="2"/>
    </row>
    <row r="18757" spans="10:10" ht="14.25" x14ac:dyDescent="0.2">
      <c r="J18757" s="2"/>
    </row>
    <row r="18758" spans="10:10" ht="14.25" x14ac:dyDescent="0.2">
      <c r="J18758" s="2"/>
    </row>
    <row r="18759" spans="10:10" ht="14.25" x14ac:dyDescent="0.2">
      <c r="J18759" s="2"/>
    </row>
    <row r="18760" spans="10:10" ht="14.25" x14ac:dyDescent="0.2">
      <c r="J18760" s="2"/>
    </row>
    <row r="18761" spans="10:10" ht="14.25" x14ac:dyDescent="0.2">
      <c r="J18761" s="2"/>
    </row>
    <row r="18762" spans="10:10" ht="14.25" x14ac:dyDescent="0.2">
      <c r="J18762" s="2"/>
    </row>
    <row r="18763" spans="10:10" ht="14.25" x14ac:dyDescent="0.2">
      <c r="J18763" s="2"/>
    </row>
    <row r="18764" spans="10:10" ht="14.25" x14ac:dyDescent="0.2">
      <c r="J18764" s="2"/>
    </row>
    <row r="18765" spans="10:10" ht="14.25" x14ac:dyDescent="0.2">
      <c r="J18765" s="2"/>
    </row>
    <row r="18766" spans="10:10" ht="14.25" x14ac:dyDescent="0.2">
      <c r="J18766" s="2"/>
    </row>
    <row r="18767" spans="10:10" ht="14.25" x14ac:dyDescent="0.2">
      <c r="J18767" s="2"/>
    </row>
    <row r="18768" spans="10:10" ht="14.25" x14ac:dyDescent="0.2">
      <c r="J18768" s="2"/>
    </row>
    <row r="18769" spans="10:10" ht="14.25" x14ac:dyDescent="0.2">
      <c r="J18769" s="2"/>
    </row>
    <row r="18770" spans="10:10" ht="14.25" x14ac:dyDescent="0.2">
      <c r="J18770" s="2"/>
    </row>
    <row r="18771" spans="10:10" ht="14.25" x14ac:dyDescent="0.2">
      <c r="J18771" s="2"/>
    </row>
    <row r="18772" spans="10:10" ht="14.25" x14ac:dyDescent="0.2">
      <c r="J18772" s="2"/>
    </row>
    <row r="18773" spans="10:10" ht="14.25" x14ac:dyDescent="0.2">
      <c r="J18773" s="2"/>
    </row>
    <row r="18774" spans="10:10" ht="14.25" x14ac:dyDescent="0.2">
      <c r="J18774" s="2"/>
    </row>
    <row r="18775" spans="10:10" ht="14.25" x14ac:dyDescent="0.2">
      <c r="J18775" s="2"/>
    </row>
    <row r="18776" spans="10:10" ht="14.25" x14ac:dyDescent="0.2">
      <c r="J18776" s="2"/>
    </row>
    <row r="18777" spans="10:10" ht="14.25" x14ac:dyDescent="0.2">
      <c r="J18777" s="2"/>
    </row>
    <row r="18778" spans="10:10" ht="14.25" x14ac:dyDescent="0.2">
      <c r="J18778" s="2"/>
    </row>
    <row r="18779" spans="10:10" ht="14.25" x14ac:dyDescent="0.2">
      <c r="J18779" s="2"/>
    </row>
    <row r="18780" spans="10:10" ht="14.25" x14ac:dyDescent="0.2">
      <c r="J18780" s="2"/>
    </row>
    <row r="18781" spans="10:10" ht="14.25" x14ac:dyDescent="0.2">
      <c r="J18781" s="2"/>
    </row>
    <row r="18782" spans="10:10" ht="14.25" x14ac:dyDescent="0.2">
      <c r="J18782" s="2"/>
    </row>
    <row r="18783" spans="10:10" ht="14.25" x14ac:dyDescent="0.2">
      <c r="J18783" s="2"/>
    </row>
    <row r="18784" spans="10:10" ht="14.25" x14ac:dyDescent="0.2">
      <c r="J18784" s="2"/>
    </row>
    <row r="18785" spans="10:10" ht="14.25" x14ac:dyDescent="0.2">
      <c r="J18785" s="2"/>
    </row>
    <row r="18786" spans="10:10" ht="14.25" x14ac:dyDescent="0.2">
      <c r="J18786" s="2"/>
    </row>
    <row r="18787" spans="10:10" ht="14.25" x14ac:dyDescent="0.2">
      <c r="J18787" s="2"/>
    </row>
    <row r="18788" spans="10:10" ht="14.25" x14ac:dyDescent="0.2">
      <c r="J18788" s="2"/>
    </row>
    <row r="18789" spans="10:10" ht="14.25" x14ac:dyDescent="0.2">
      <c r="J18789" s="2"/>
    </row>
    <row r="18790" spans="10:10" ht="14.25" x14ac:dyDescent="0.2">
      <c r="J18790" s="2"/>
    </row>
    <row r="18791" spans="10:10" ht="14.25" x14ac:dyDescent="0.2">
      <c r="J18791" s="2"/>
    </row>
    <row r="18792" spans="10:10" ht="14.25" x14ac:dyDescent="0.2">
      <c r="J18792" s="2"/>
    </row>
    <row r="18793" spans="10:10" ht="14.25" x14ac:dyDescent="0.2">
      <c r="J18793" s="2"/>
    </row>
    <row r="18794" spans="10:10" ht="14.25" x14ac:dyDescent="0.2">
      <c r="J18794" s="2"/>
    </row>
    <row r="18795" spans="10:10" ht="14.25" x14ac:dyDescent="0.2">
      <c r="J18795" s="2"/>
    </row>
    <row r="18796" spans="10:10" ht="14.25" x14ac:dyDescent="0.2">
      <c r="J18796" s="2"/>
    </row>
    <row r="18797" spans="10:10" ht="14.25" x14ac:dyDescent="0.2">
      <c r="J18797" s="2"/>
    </row>
    <row r="18798" spans="10:10" ht="14.25" x14ac:dyDescent="0.2">
      <c r="J18798" s="2"/>
    </row>
    <row r="18799" spans="10:10" ht="14.25" x14ac:dyDescent="0.2">
      <c r="J18799" s="2"/>
    </row>
    <row r="18800" spans="10:10" ht="14.25" x14ac:dyDescent="0.2">
      <c r="J18800" s="2"/>
    </row>
    <row r="18801" spans="10:10" ht="14.25" x14ac:dyDescent="0.2">
      <c r="J18801" s="2"/>
    </row>
    <row r="18802" spans="10:10" ht="14.25" x14ac:dyDescent="0.2">
      <c r="J18802" s="2"/>
    </row>
    <row r="18803" spans="10:10" ht="14.25" x14ac:dyDescent="0.2">
      <c r="J18803" s="2"/>
    </row>
    <row r="18804" spans="10:10" ht="14.25" x14ac:dyDescent="0.2">
      <c r="J18804" s="2"/>
    </row>
    <row r="18805" spans="10:10" ht="14.25" x14ac:dyDescent="0.2">
      <c r="J18805" s="2"/>
    </row>
    <row r="18806" spans="10:10" ht="14.25" x14ac:dyDescent="0.2">
      <c r="J18806" s="2"/>
    </row>
    <row r="18807" spans="10:10" ht="14.25" x14ac:dyDescent="0.2">
      <c r="J18807" s="2"/>
    </row>
    <row r="18808" spans="10:10" ht="14.25" x14ac:dyDescent="0.2">
      <c r="J18808" s="2"/>
    </row>
    <row r="18809" spans="10:10" ht="14.25" x14ac:dyDescent="0.2">
      <c r="J18809" s="2"/>
    </row>
    <row r="18810" spans="10:10" ht="14.25" x14ac:dyDescent="0.2">
      <c r="J18810" s="2"/>
    </row>
    <row r="18811" spans="10:10" ht="14.25" x14ac:dyDescent="0.2">
      <c r="J18811" s="2"/>
    </row>
    <row r="18812" spans="10:10" ht="14.25" x14ac:dyDescent="0.2">
      <c r="J18812" s="2"/>
    </row>
    <row r="18813" spans="10:10" ht="14.25" x14ac:dyDescent="0.2">
      <c r="J18813" s="2"/>
    </row>
    <row r="18814" spans="10:10" ht="14.25" x14ac:dyDescent="0.2">
      <c r="J18814" s="2"/>
    </row>
    <row r="18815" spans="10:10" ht="14.25" x14ac:dyDescent="0.2">
      <c r="J18815" s="2"/>
    </row>
    <row r="18816" spans="10:10" ht="14.25" x14ac:dyDescent="0.2">
      <c r="J18816" s="2"/>
    </row>
    <row r="18817" spans="10:10" ht="14.25" x14ac:dyDescent="0.2">
      <c r="J18817" s="2"/>
    </row>
    <row r="18818" spans="10:10" ht="14.25" x14ac:dyDescent="0.2">
      <c r="J18818" s="2"/>
    </row>
    <row r="18819" spans="10:10" ht="14.25" x14ac:dyDescent="0.2">
      <c r="J18819" s="2"/>
    </row>
    <row r="18820" spans="10:10" ht="14.25" x14ac:dyDescent="0.2">
      <c r="J18820" s="2"/>
    </row>
    <row r="18821" spans="10:10" ht="14.25" x14ac:dyDescent="0.2">
      <c r="J18821" s="2"/>
    </row>
    <row r="18822" spans="10:10" ht="14.25" x14ac:dyDescent="0.2">
      <c r="J18822" s="2"/>
    </row>
    <row r="18823" spans="10:10" ht="14.25" x14ac:dyDescent="0.2">
      <c r="J18823" s="2"/>
    </row>
    <row r="18824" spans="10:10" ht="14.25" x14ac:dyDescent="0.2">
      <c r="J18824" s="2"/>
    </row>
    <row r="18825" spans="10:10" ht="14.25" x14ac:dyDescent="0.2">
      <c r="J18825" s="2"/>
    </row>
    <row r="18826" spans="10:10" ht="14.25" x14ac:dyDescent="0.2">
      <c r="J18826" s="2"/>
    </row>
    <row r="18827" spans="10:10" ht="14.25" x14ac:dyDescent="0.2">
      <c r="J18827" s="2"/>
    </row>
    <row r="18828" spans="10:10" ht="14.25" x14ac:dyDescent="0.2">
      <c r="J18828" s="2"/>
    </row>
    <row r="18829" spans="10:10" ht="14.25" x14ac:dyDescent="0.2">
      <c r="J18829" s="2"/>
    </row>
    <row r="18830" spans="10:10" ht="14.25" x14ac:dyDescent="0.2">
      <c r="J18830" s="2"/>
    </row>
    <row r="18831" spans="10:10" ht="14.25" x14ac:dyDescent="0.2">
      <c r="J18831" s="2"/>
    </row>
    <row r="18832" spans="10:10" ht="14.25" x14ac:dyDescent="0.2">
      <c r="J18832" s="2"/>
    </row>
    <row r="18833" spans="10:10" ht="14.25" x14ac:dyDescent="0.2">
      <c r="J18833" s="2"/>
    </row>
    <row r="18834" spans="10:10" ht="14.25" x14ac:dyDescent="0.2">
      <c r="J18834" s="2"/>
    </row>
    <row r="18835" spans="10:10" ht="14.25" x14ac:dyDescent="0.2">
      <c r="J18835" s="2"/>
    </row>
    <row r="18836" spans="10:10" ht="14.25" x14ac:dyDescent="0.2">
      <c r="J18836" s="2"/>
    </row>
    <row r="18837" spans="10:10" ht="14.25" x14ac:dyDescent="0.2">
      <c r="J18837" s="2"/>
    </row>
    <row r="18838" spans="10:10" ht="14.25" x14ac:dyDescent="0.2">
      <c r="J18838" s="2"/>
    </row>
    <row r="18839" spans="10:10" ht="14.25" x14ac:dyDescent="0.2">
      <c r="J18839" s="2"/>
    </row>
    <row r="18840" spans="10:10" ht="14.25" x14ac:dyDescent="0.2">
      <c r="J18840" s="2"/>
    </row>
    <row r="18841" spans="10:10" ht="14.25" x14ac:dyDescent="0.2">
      <c r="J18841" s="2"/>
    </row>
    <row r="18842" spans="10:10" ht="14.25" x14ac:dyDescent="0.2">
      <c r="J18842" s="2"/>
    </row>
    <row r="18843" spans="10:10" ht="14.25" x14ac:dyDescent="0.2">
      <c r="J18843" s="2"/>
    </row>
    <row r="18844" spans="10:10" ht="14.25" x14ac:dyDescent="0.2">
      <c r="J18844" s="2"/>
    </row>
    <row r="18845" spans="10:10" ht="14.25" x14ac:dyDescent="0.2">
      <c r="J18845" s="2"/>
    </row>
    <row r="18846" spans="10:10" ht="14.25" x14ac:dyDescent="0.2">
      <c r="J18846" s="2"/>
    </row>
    <row r="18847" spans="10:10" ht="14.25" x14ac:dyDescent="0.2">
      <c r="J18847" s="2"/>
    </row>
    <row r="18848" spans="10:10" ht="14.25" x14ac:dyDescent="0.2">
      <c r="J18848" s="2"/>
    </row>
    <row r="18849" spans="10:10" ht="14.25" x14ac:dyDescent="0.2">
      <c r="J18849" s="2"/>
    </row>
    <row r="18850" spans="10:10" ht="14.25" x14ac:dyDescent="0.2">
      <c r="J18850" s="2"/>
    </row>
    <row r="18851" spans="10:10" ht="14.25" x14ac:dyDescent="0.2">
      <c r="J18851" s="2"/>
    </row>
    <row r="18852" spans="10:10" ht="14.25" x14ac:dyDescent="0.2">
      <c r="J18852" s="2"/>
    </row>
    <row r="18853" spans="10:10" ht="14.25" x14ac:dyDescent="0.2">
      <c r="J18853" s="2"/>
    </row>
    <row r="18854" spans="10:10" ht="14.25" x14ac:dyDescent="0.2">
      <c r="J18854" s="2"/>
    </row>
    <row r="18855" spans="10:10" ht="14.25" x14ac:dyDescent="0.2">
      <c r="J18855" s="2"/>
    </row>
    <row r="18856" spans="10:10" ht="14.25" x14ac:dyDescent="0.2">
      <c r="J18856" s="2"/>
    </row>
    <row r="18857" spans="10:10" ht="14.25" x14ac:dyDescent="0.2">
      <c r="J18857" s="2"/>
    </row>
    <row r="18858" spans="10:10" ht="14.25" x14ac:dyDescent="0.2">
      <c r="J18858" s="2"/>
    </row>
    <row r="18859" spans="10:10" ht="14.25" x14ac:dyDescent="0.2">
      <c r="J18859" s="2"/>
    </row>
    <row r="18860" spans="10:10" ht="14.25" x14ac:dyDescent="0.2">
      <c r="J18860" s="2"/>
    </row>
    <row r="18861" spans="10:10" ht="14.25" x14ac:dyDescent="0.2">
      <c r="J18861" s="2"/>
    </row>
    <row r="18862" spans="10:10" ht="14.25" x14ac:dyDescent="0.2">
      <c r="J18862" s="2"/>
    </row>
    <row r="18863" spans="10:10" ht="14.25" x14ac:dyDescent="0.2">
      <c r="J18863" s="2"/>
    </row>
    <row r="18864" spans="10:10" ht="14.25" x14ac:dyDescent="0.2">
      <c r="J18864" s="2"/>
    </row>
    <row r="18865" spans="10:10" ht="14.25" x14ac:dyDescent="0.2">
      <c r="J18865" s="2"/>
    </row>
    <row r="18866" spans="10:10" ht="14.25" x14ac:dyDescent="0.2">
      <c r="J18866" s="2"/>
    </row>
    <row r="18867" spans="10:10" ht="14.25" x14ac:dyDescent="0.2">
      <c r="J18867" s="2"/>
    </row>
    <row r="18868" spans="10:10" ht="14.25" x14ac:dyDescent="0.2">
      <c r="J18868" s="2"/>
    </row>
    <row r="18869" spans="10:10" ht="14.25" x14ac:dyDescent="0.2">
      <c r="J18869" s="2"/>
    </row>
    <row r="18870" spans="10:10" ht="14.25" x14ac:dyDescent="0.2">
      <c r="J18870" s="2"/>
    </row>
    <row r="18871" spans="10:10" ht="14.25" x14ac:dyDescent="0.2">
      <c r="J18871" s="2"/>
    </row>
    <row r="18872" spans="10:10" ht="14.25" x14ac:dyDescent="0.2">
      <c r="J18872" s="2"/>
    </row>
    <row r="18873" spans="10:10" ht="14.25" x14ac:dyDescent="0.2">
      <c r="J18873" s="2"/>
    </row>
    <row r="18874" spans="10:10" ht="14.25" x14ac:dyDescent="0.2">
      <c r="J18874" s="2"/>
    </row>
    <row r="18875" spans="10:10" ht="14.25" x14ac:dyDescent="0.2">
      <c r="J18875" s="2"/>
    </row>
    <row r="18876" spans="10:10" ht="14.25" x14ac:dyDescent="0.2">
      <c r="J18876" s="2"/>
    </row>
    <row r="18877" spans="10:10" ht="14.25" x14ac:dyDescent="0.2">
      <c r="J18877" s="2"/>
    </row>
    <row r="18878" spans="10:10" ht="14.25" x14ac:dyDescent="0.2">
      <c r="J18878" s="2"/>
    </row>
    <row r="18879" spans="10:10" ht="14.25" x14ac:dyDescent="0.2">
      <c r="J18879" s="2"/>
    </row>
    <row r="18880" spans="10:10" ht="14.25" x14ac:dyDescent="0.2">
      <c r="J18880" s="2"/>
    </row>
    <row r="18881" spans="10:10" ht="14.25" x14ac:dyDescent="0.2">
      <c r="J18881" s="2"/>
    </row>
    <row r="18882" spans="10:10" ht="14.25" x14ac:dyDescent="0.2">
      <c r="J18882" s="2"/>
    </row>
    <row r="18883" spans="10:10" ht="14.25" x14ac:dyDescent="0.2">
      <c r="J18883" s="2"/>
    </row>
    <row r="18884" spans="10:10" ht="14.25" x14ac:dyDescent="0.2">
      <c r="J18884" s="2"/>
    </row>
    <row r="18885" spans="10:10" ht="14.25" x14ac:dyDescent="0.2">
      <c r="J18885" s="2"/>
    </row>
    <row r="18886" spans="10:10" ht="14.25" x14ac:dyDescent="0.2">
      <c r="J18886" s="2"/>
    </row>
    <row r="18887" spans="10:10" ht="14.25" x14ac:dyDescent="0.2">
      <c r="J18887" s="2"/>
    </row>
    <row r="18888" spans="10:10" ht="14.25" x14ac:dyDescent="0.2">
      <c r="J18888" s="2"/>
    </row>
    <row r="18889" spans="10:10" ht="14.25" x14ac:dyDescent="0.2">
      <c r="J18889" s="2"/>
    </row>
    <row r="18890" spans="10:10" ht="14.25" x14ac:dyDescent="0.2">
      <c r="J18890" s="2"/>
    </row>
    <row r="18891" spans="10:10" ht="14.25" x14ac:dyDescent="0.2">
      <c r="J18891" s="2"/>
    </row>
    <row r="18892" spans="10:10" ht="14.25" x14ac:dyDescent="0.2">
      <c r="J18892" s="2"/>
    </row>
    <row r="18893" spans="10:10" ht="14.25" x14ac:dyDescent="0.2">
      <c r="J18893" s="2"/>
    </row>
    <row r="18894" spans="10:10" ht="14.25" x14ac:dyDescent="0.2">
      <c r="J18894" s="2"/>
    </row>
    <row r="18895" spans="10:10" ht="14.25" x14ac:dyDescent="0.2">
      <c r="J18895" s="2"/>
    </row>
    <row r="18896" spans="10:10" ht="14.25" x14ac:dyDescent="0.2">
      <c r="J18896" s="2"/>
    </row>
    <row r="18897" spans="10:10" ht="14.25" x14ac:dyDescent="0.2">
      <c r="J18897" s="2"/>
    </row>
    <row r="18898" spans="10:10" ht="14.25" x14ac:dyDescent="0.2">
      <c r="J18898" s="2"/>
    </row>
    <row r="18899" spans="10:10" ht="14.25" x14ac:dyDescent="0.2">
      <c r="J18899" s="2"/>
    </row>
    <row r="18900" spans="10:10" ht="14.25" x14ac:dyDescent="0.2">
      <c r="J18900" s="2"/>
    </row>
    <row r="18901" spans="10:10" ht="14.25" x14ac:dyDescent="0.2">
      <c r="J18901" s="2"/>
    </row>
    <row r="18902" spans="10:10" ht="14.25" x14ac:dyDescent="0.2">
      <c r="J18902" s="2"/>
    </row>
    <row r="18903" spans="10:10" ht="14.25" x14ac:dyDescent="0.2">
      <c r="J18903" s="2"/>
    </row>
    <row r="18904" spans="10:10" ht="14.25" x14ac:dyDescent="0.2">
      <c r="J18904" s="2"/>
    </row>
    <row r="18905" spans="10:10" ht="14.25" x14ac:dyDescent="0.2">
      <c r="J18905" s="2"/>
    </row>
    <row r="18906" spans="10:10" ht="14.25" x14ac:dyDescent="0.2">
      <c r="J18906" s="2"/>
    </row>
    <row r="18907" spans="10:10" ht="14.25" x14ac:dyDescent="0.2">
      <c r="J18907" s="2"/>
    </row>
    <row r="18908" spans="10:10" ht="14.25" x14ac:dyDescent="0.2">
      <c r="J18908" s="2"/>
    </row>
    <row r="18909" spans="10:10" ht="14.25" x14ac:dyDescent="0.2">
      <c r="J18909" s="2"/>
    </row>
    <row r="18910" spans="10:10" ht="14.25" x14ac:dyDescent="0.2">
      <c r="J18910" s="2"/>
    </row>
    <row r="18911" spans="10:10" ht="14.25" x14ac:dyDescent="0.2">
      <c r="J18911" s="2"/>
    </row>
    <row r="18912" spans="10:10" ht="14.25" x14ac:dyDescent="0.2">
      <c r="J18912" s="2"/>
    </row>
    <row r="18913" spans="10:10" ht="14.25" x14ac:dyDescent="0.2">
      <c r="J18913" s="2"/>
    </row>
    <row r="18914" spans="10:10" ht="14.25" x14ac:dyDescent="0.2">
      <c r="J18914" s="2"/>
    </row>
    <row r="18915" spans="10:10" ht="14.25" x14ac:dyDescent="0.2">
      <c r="J18915" s="2"/>
    </row>
    <row r="18916" spans="10:10" ht="14.25" x14ac:dyDescent="0.2">
      <c r="J18916" s="2"/>
    </row>
    <row r="18917" spans="10:10" ht="14.25" x14ac:dyDescent="0.2">
      <c r="J18917" s="2"/>
    </row>
    <row r="18918" spans="10:10" ht="14.25" x14ac:dyDescent="0.2">
      <c r="J18918" s="2"/>
    </row>
    <row r="18919" spans="10:10" ht="14.25" x14ac:dyDescent="0.2">
      <c r="J18919" s="2"/>
    </row>
    <row r="18920" spans="10:10" ht="14.25" x14ac:dyDescent="0.2">
      <c r="J18920" s="2"/>
    </row>
    <row r="18921" spans="10:10" ht="14.25" x14ac:dyDescent="0.2">
      <c r="J18921" s="2"/>
    </row>
    <row r="18922" spans="10:10" ht="14.25" x14ac:dyDescent="0.2">
      <c r="J18922" s="2"/>
    </row>
    <row r="18923" spans="10:10" ht="14.25" x14ac:dyDescent="0.2">
      <c r="J18923" s="2"/>
    </row>
    <row r="18924" spans="10:10" ht="14.25" x14ac:dyDescent="0.2">
      <c r="J18924" s="2"/>
    </row>
    <row r="18925" spans="10:10" ht="14.25" x14ac:dyDescent="0.2">
      <c r="J18925" s="2"/>
    </row>
    <row r="18926" spans="10:10" ht="14.25" x14ac:dyDescent="0.2">
      <c r="J18926" s="2"/>
    </row>
    <row r="18927" spans="10:10" ht="14.25" x14ac:dyDescent="0.2">
      <c r="J18927" s="2"/>
    </row>
    <row r="18928" spans="10:10" ht="14.25" x14ac:dyDescent="0.2">
      <c r="J18928" s="2"/>
    </row>
    <row r="18929" spans="10:10" ht="14.25" x14ac:dyDescent="0.2">
      <c r="J18929" s="2"/>
    </row>
    <row r="18930" spans="10:10" ht="14.25" x14ac:dyDescent="0.2">
      <c r="J18930" s="2"/>
    </row>
    <row r="18931" spans="10:10" ht="14.25" x14ac:dyDescent="0.2">
      <c r="J18931" s="2"/>
    </row>
    <row r="18932" spans="10:10" ht="14.25" x14ac:dyDescent="0.2">
      <c r="J18932" s="2"/>
    </row>
    <row r="18933" spans="10:10" ht="14.25" x14ac:dyDescent="0.2">
      <c r="J18933" s="2"/>
    </row>
    <row r="18934" spans="10:10" ht="14.25" x14ac:dyDescent="0.2">
      <c r="J18934" s="2"/>
    </row>
    <row r="18935" spans="10:10" ht="14.25" x14ac:dyDescent="0.2">
      <c r="J18935" s="2"/>
    </row>
    <row r="18936" spans="10:10" ht="14.25" x14ac:dyDescent="0.2">
      <c r="J18936" s="2"/>
    </row>
    <row r="18937" spans="10:10" ht="14.25" x14ac:dyDescent="0.2">
      <c r="J18937" s="2"/>
    </row>
    <row r="18938" spans="10:10" ht="14.25" x14ac:dyDescent="0.2">
      <c r="J18938" s="2"/>
    </row>
    <row r="18939" spans="10:10" ht="14.25" x14ac:dyDescent="0.2">
      <c r="J18939" s="2"/>
    </row>
    <row r="18940" spans="10:10" ht="14.25" x14ac:dyDescent="0.2">
      <c r="J18940" s="2"/>
    </row>
    <row r="18941" spans="10:10" ht="14.25" x14ac:dyDescent="0.2">
      <c r="J18941" s="2"/>
    </row>
    <row r="18942" spans="10:10" ht="14.25" x14ac:dyDescent="0.2">
      <c r="J18942" s="2"/>
    </row>
    <row r="18943" spans="10:10" ht="14.25" x14ac:dyDescent="0.2">
      <c r="J18943" s="2"/>
    </row>
    <row r="18944" spans="10:10" ht="14.25" x14ac:dyDescent="0.2">
      <c r="J18944" s="2"/>
    </row>
    <row r="18945" spans="10:10" ht="14.25" x14ac:dyDescent="0.2">
      <c r="J18945" s="2"/>
    </row>
    <row r="18946" spans="10:10" ht="14.25" x14ac:dyDescent="0.2">
      <c r="J18946" s="2"/>
    </row>
    <row r="18947" spans="10:10" ht="14.25" x14ac:dyDescent="0.2">
      <c r="J18947" s="2"/>
    </row>
    <row r="18948" spans="10:10" ht="14.25" x14ac:dyDescent="0.2">
      <c r="J18948" s="2"/>
    </row>
    <row r="18949" spans="10:10" ht="14.25" x14ac:dyDescent="0.2">
      <c r="J18949" s="2"/>
    </row>
    <row r="18950" spans="10:10" ht="14.25" x14ac:dyDescent="0.2">
      <c r="J18950" s="2"/>
    </row>
    <row r="18951" spans="10:10" ht="14.25" x14ac:dyDescent="0.2">
      <c r="J18951" s="2"/>
    </row>
    <row r="18952" spans="10:10" ht="14.25" x14ac:dyDescent="0.2">
      <c r="J18952" s="2"/>
    </row>
    <row r="18953" spans="10:10" ht="14.25" x14ac:dyDescent="0.2">
      <c r="J18953" s="2"/>
    </row>
    <row r="18954" spans="10:10" ht="14.25" x14ac:dyDescent="0.2">
      <c r="J18954" s="2"/>
    </row>
    <row r="18955" spans="10:10" ht="14.25" x14ac:dyDescent="0.2">
      <c r="J18955" s="2"/>
    </row>
    <row r="18956" spans="10:10" ht="14.25" x14ac:dyDescent="0.2">
      <c r="J18956" s="2"/>
    </row>
    <row r="18957" spans="10:10" ht="14.25" x14ac:dyDescent="0.2">
      <c r="J18957" s="2"/>
    </row>
    <row r="18958" spans="10:10" ht="14.25" x14ac:dyDescent="0.2">
      <c r="J18958" s="2"/>
    </row>
    <row r="18959" spans="10:10" ht="14.25" x14ac:dyDescent="0.2">
      <c r="J18959" s="2"/>
    </row>
    <row r="18960" spans="10:10" ht="14.25" x14ac:dyDescent="0.2">
      <c r="J18960" s="2"/>
    </row>
    <row r="18961" spans="10:10" ht="14.25" x14ac:dyDescent="0.2">
      <c r="J18961" s="2"/>
    </row>
    <row r="18962" spans="10:10" ht="14.25" x14ac:dyDescent="0.2">
      <c r="J18962" s="2"/>
    </row>
    <row r="18963" spans="10:10" ht="14.25" x14ac:dyDescent="0.2">
      <c r="J18963" s="2"/>
    </row>
    <row r="18964" spans="10:10" ht="14.25" x14ac:dyDescent="0.2">
      <c r="J18964" s="2"/>
    </row>
    <row r="18965" spans="10:10" ht="14.25" x14ac:dyDescent="0.2">
      <c r="J18965" s="2"/>
    </row>
    <row r="18966" spans="10:10" ht="14.25" x14ac:dyDescent="0.2">
      <c r="J18966" s="2"/>
    </row>
    <row r="18967" spans="10:10" ht="14.25" x14ac:dyDescent="0.2">
      <c r="J18967" s="2"/>
    </row>
    <row r="18968" spans="10:10" ht="14.25" x14ac:dyDescent="0.2">
      <c r="J18968" s="2"/>
    </row>
    <row r="18969" spans="10:10" ht="14.25" x14ac:dyDescent="0.2">
      <c r="J18969" s="2"/>
    </row>
    <row r="18970" spans="10:10" ht="14.25" x14ac:dyDescent="0.2">
      <c r="J18970" s="2"/>
    </row>
    <row r="18971" spans="10:10" ht="14.25" x14ac:dyDescent="0.2">
      <c r="J18971" s="2"/>
    </row>
    <row r="18972" spans="10:10" ht="14.25" x14ac:dyDescent="0.2">
      <c r="J18972" s="2"/>
    </row>
    <row r="18973" spans="10:10" ht="14.25" x14ac:dyDescent="0.2">
      <c r="J18973" s="2"/>
    </row>
    <row r="18974" spans="10:10" ht="14.25" x14ac:dyDescent="0.2">
      <c r="J18974" s="2"/>
    </row>
    <row r="18975" spans="10:10" ht="14.25" x14ac:dyDescent="0.2">
      <c r="J18975" s="2"/>
    </row>
    <row r="18976" spans="10:10" ht="14.25" x14ac:dyDescent="0.2">
      <c r="J18976" s="2"/>
    </row>
    <row r="18977" spans="10:10" ht="14.25" x14ac:dyDescent="0.2">
      <c r="J18977" s="2"/>
    </row>
    <row r="18978" spans="10:10" ht="14.25" x14ac:dyDescent="0.2">
      <c r="J18978" s="2"/>
    </row>
    <row r="18979" spans="10:10" ht="14.25" x14ac:dyDescent="0.2">
      <c r="J18979" s="2"/>
    </row>
    <row r="18980" spans="10:10" ht="14.25" x14ac:dyDescent="0.2">
      <c r="J18980" s="2"/>
    </row>
    <row r="18981" spans="10:10" ht="14.25" x14ac:dyDescent="0.2">
      <c r="J18981" s="2"/>
    </row>
    <row r="18982" spans="10:10" ht="14.25" x14ac:dyDescent="0.2">
      <c r="J18982" s="2"/>
    </row>
    <row r="18983" spans="10:10" ht="14.25" x14ac:dyDescent="0.2">
      <c r="J18983" s="2"/>
    </row>
    <row r="18984" spans="10:10" ht="14.25" x14ac:dyDescent="0.2">
      <c r="J18984" s="2"/>
    </row>
    <row r="18985" spans="10:10" ht="14.25" x14ac:dyDescent="0.2">
      <c r="J18985" s="2"/>
    </row>
    <row r="18986" spans="10:10" ht="14.25" x14ac:dyDescent="0.2">
      <c r="J18986" s="2"/>
    </row>
    <row r="18987" spans="10:10" ht="14.25" x14ac:dyDescent="0.2">
      <c r="J18987" s="2"/>
    </row>
    <row r="18988" spans="10:10" ht="14.25" x14ac:dyDescent="0.2">
      <c r="J18988" s="2"/>
    </row>
    <row r="18989" spans="10:10" ht="14.25" x14ac:dyDescent="0.2">
      <c r="J18989" s="2"/>
    </row>
    <row r="18990" spans="10:10" ht="14.25" x14ac:dyDescent="0.2">
      <c r="J18990" s="2"/>
    </row>
    <row r="18991" spans="10:10" ht="14.25" x14ac:dyDescent="0.2">
      <c r="J18991" s="2"/>
    </row>
    <row r="18992" spans="10:10" ht="14.25" x14ac:dyDescent="0.2">
      <c r="J18992" s="2"/>
    </row>
    <row r="18993" spans="10:10" ht="14.25" x14ac:dyDescent="0.2">
      <c r="J18993" s="2"/>
    </row>
    <row r="18994" spans="10:10" ht="14.25" x14ac:dyDescent="0.2">
      <c r="J18994" s="2"/>
    </row>
    <row r="18995" spans="10:10" ht="14.25" x14ac:dyDescent="0.2">
      <c r="J18995" s="2"/>
    </row>
    <row r="18996" spans="10:10" ht="14.25" x14ac:dyDescent="0.2">
      <c r="J18996" s="2"/>
    </row>
    <row r="18997" spans="10:10" ht="14.25" x14ac:dyDescent="0.2">
      <c r="J18997" s="2"/>
    </row>
    <row r="18998" spans="10:10" ht="14.25" x14ac:dyDescent="0.2">
      <c r="J18998" s="2"/>
    </row>
    <row r="18999" spans="10:10" ht="14.25" x14ac:dyDescent="0.2">
      <c r="J18999" s="2"/>
    </row>
    <row r="19000" spans="10:10" ht="14.25" x14ac:dyDescent="0.2">
      <c r="J19000" s="2"/>
    </row>
    <row r="19001" spans="10:10" ht="14.25" x14ac:dyDescent="0.2">
      <c r="J19001" s="2"/>
    </row>
    <row r="19002" spans="10:10" ht="14.25" x14ac:dyDescent="0.2">
      <c r="J19002" s="2"/>
    </row>
    <row r="19003" spans="10:10" ht="14.25" x14ac:dyDescent="0.2">
      <c r="J19003" s="2"/>
    </row>
    <row r="19004" spans="10:10" ht="14.25" x14ac:dyDescent="0.2">
      <c r="J19004" s="2"/>
    </row>
    <row r="19005" spans="10:10" ht="14.25" x14ac:dyDescent="0.2">
      <c r="J19005" s="2"/>
    </row>
    <row r="19006" spans="10:10" ht="14.25" x14ac:dyDescent="0.2">
      <c r="J19006" s="2"/>
    </row>
    <row r="19007" spans="10:10" ht="14.25" x14ac:dyDescent="0.2">
      <c r="J19007" s="2"/>
    </row>
    <row r="19008" spans="10:10" ht="14.25" x14ac:dyDescent="0.2">
      <c r="J19008" s="2"/>
    </row>
    <row r="19009" spans="10:10" ht="14.25" x14ac:dyDescent="0.2">
      <c r="J19009" s="2"/>
    </row>
    <row r="19010" spans="10:10" ht="14.25" x14ac:dyDescent="0.2">
      <c r="J19010" s="2"/>
    </row>
    <row r="19011" spans="10:10" ht="14.25" x14ac:dyDescent="0.2">
      <c r="J19011" s="2"/>
    </row>
    <row r="19012" spans="10:10" ht="14.25" x14ac:dyDescent="0.2">
      <c r="J19012" s="2"/>
    </row>
    <row r="19013" spans="10:10" ht="14.25" x14ac:dyDescent="0.2">
      <c r="J19013" s="2"/>
    </row>
    <row r="19014" spans="10:10" ht="14.25" x14ac:dyDescent="0.2">
      <c r="J19014" s="2"/>
    </row>
    <row r="19015" spans="10:10" ht="14.25" x14ac:dyDescent="0.2">
      <c r="J19015" s="2"/>
    </row>
    <row r="19016" spans="10:10" ht="14.25" x14ac:dyDescent="0.2">
      <c r="J19016" s="2"/>
    </row>
    <row r="19017" spans="10:10" ht="14.25" x14ac:dyDescent="0.2">
      <c r="J19017" s="2"/>
    </row>
    <row r="19018" spans="10:10" ht="14.25" x14ac:dyDescent="0.2">
      <c r="J19018" s="2"/>
    </row>
    <row r="19019" spans="10:10" ht="14.25" x14ac:dyDescent="0.2">
      <c r="J19019" s="2"/>
    </row>
    <row r="19020" spans="10:10" ht="14.25" x14ac:dyDescent="0.2">
      <c r="J19020" s="2"/>
    </row>
    <row r="19021" spans="10:10" ht="14.25" x14ac:dyDescent="0.2">
      <c r="J19021" s="2"/>
    </row>
    <row r="19022" spans="10:10" ht="14.25" x14ac:dyDescent="0.2">
      <c r="J19022" s="2"/>
    </row>
    <row r="19023" spans="10:10" ht="14.25" x14ac:dyDescent="0.2">
      <c r="J19023" s="2"/>
    </row>
    <row r="19024" spans="10:10" ht="14.25" x14ac:dyDescent="0.2">
      <c r="J19024" s="2"/>
    </row>
    <row r="19025" spans="10:10" ht="14.25" x14ac:dyDescent="0.2">
      <c r="J19025" s="2"/>
    </row>
    <row r="19026" spans="10:10" ht="14.25" x14ac:dyDescent="0.2">
      <c r="J19026" s="2"/>
    </row>
    <row r="19027" spans="10:10" ht="14.25" x14ac:dyDescent="0.2">
      <c r="J19027" s="2"/>
    </row>
    <row r="19028" spans="10:10" ht="14.25" x14ac:dyDescent="0.2">
      <c r="J19028" s="2"/>
    </row>
    <row r="19029" spans="10:10" ht="14.25" x14ac:dyDescent="0.2">
      <c r="J19029" s="2"/>
    </row>
    <row r="19030" spans="10:10" ht="14.25" x14ac:dyDescent="0.2">
      <c r="J19030" s="2"/>
    </row>
    <row r="19031" spans="10:10" ht="14.25" x14ac:dyDescent="0.2">
      <c r="J19031" s="2"/>
    </row>
    <row r="19032" spans="10:10" ht="14.25" x14ac:dyDescent="0.2">
      <c r="J19032" s="2"/>
    </row>
    <row r="19033" spans="10:10" ht="14.25" x14ac:dyDescent="0.2">
      <c r="J19033" s="2"/>
    </row>
    <row r="19034" spans="10:10" ht="14.25" x14ac:dyDescent="0.2">
      <c r="J19034" s="2"/>
    </row>
    <row r="19035" spans="10:10" ht="14.25" x14ac:dyDescent="0.2">
      <c r="J19035" s="2"/>
    </row>
    <row r="19036" spans="10:10" ht="14.25" x14ac:dyDescent="0.2">
      <c r="J19036" s="2"/>
    </row>
    <row r="19037" spans="10:10" ht="14.25" x14ac:dyDescent="0.2">
      <c r="J19037" s="2"/>
    </row>
    <row r="19038" spans="10:10" ht="14.25" x14ac:dyDescent="0.2">
      <c r="J19038" s="2"/>
    </row>
    <row r="19039" spans="10:10" ht="14.25" x14ac:dyDescent="0.2">
      <c r="J19039" s="2"/>
    </row>
    <row r="19040" spans="10:10" ht="14.25" x14ac:dyDescent="0.2">
      <c r="J19040" s="2"/>
    </row>
    <row r="19041" spans="10:10" ht="14.25" x14ac:dyDescent="0.2">
      <c r="J19041" s="2"/>
    </row>
    <row r="19042" spans="10:10" ht="14.25" x14ac:dyDescent="0.2">
      <c r="J19042" s="2"/>
    </row>
    <row r="19043" spans="10:10" ht="14.25" x14ac:dyDescent="0.2">
      <c r="J19043" s="2"/>
    </row>
    <row r="19044" spans="10:10" ht="14.25" x14ac:dyDescent="0.2">
      <c r="J19044" s="2"/>
    </row>
    <row r="19045" spans="10:10" ht="14.25" x14ac:dyDescent="0.2">
      <c r="J19045" s="2"/>
    </row>
    <row r="19046" spans="10:10" ht="14.25" x14ac:dyDescent="0.2">
      <c r="J19046" s="2"/>
    </row>
    <row r="19047" spans="10:10" ht="14.25" x14ac:dyDescent="0.2">
      <c r="J19047" s="2"/>
    </row>
    <row r="19048" spans="10:10" ht="14.25" x14ac:dyDescent="0.2">
      <c r="J19048" s="2"/>
    </row>
    <row r="19049" spans="10:10" ht="14.25" x14ac:dyDescent="0.2">
      <c r="J19049" s="2"/>
    </row>
    <row r="19050" spans="10:10" ht="14.25" x14ac:dyDescent="0.2">
      <c r="J19050" s="2"/>
    </row>
    <row r="19051" spans="10:10" ht="14.25" x14ac:dyDescent="0.2">
      <c r="J19051" s="2"/>
    </row>
    <row r="19052" spans="10:10" ht="14.25" x14ac:dyDescent="0.2">
      <c r="J19052" s="2"/>
    </row>
    <row r="19053" spans="10:10" ht="14.25" x14ac:dyDescent="0.2">
      <c r="J19053" s="2"/>
    </row>
    <row r="19054" spans="10:10" ht="14.25" x14ac:dyDescent="0.2">
      <c r="J19054" s="2"/>
    </row>
    <row r="19055" spans="10:10" ht="14.25" x14ac:dyDescent="0.2">
      <c r="J19055" s="2"/>
    </row>
    <row r="19056" spans="10:10" ht="14.25" x14ac:dyDescent="0.2">
      <c r="J19056" s="2"/>
    </row>
    <row r="19057" spans="10:10" ht="14.25" x14ac:dyDescent="0.2">
      <c r="J19057" s="2"/>
    </row>
    <row r="19058" spans="10:10" ht="14.25" x14ac:dyDescent="0.2">
      <c r="J19058" s="2"/>
    </row>
    <row r="19059" spans="10:10" ht="14.25" x14ac:dyDescent="0.2">
      <c r="J19059" s="2"/>
    </row>
    <row r="19060" spans="10:10" ht="14.25" x14ac:dyDescent="0.2">
      <c r="J19060" s="2"/>
    </row>
    <row r="19061" spans="10:10" ht="14.25" x14ac:dyDescent="0.2">
      <c r="J19061" s="2"/>
    </row>
    <row r="19062" spans="10:10" ht="14.25" x14ac:dyDescent="0.2">
      <c r="J19062" s="2"/>
    </row>
    <row r="19063" spans="10:10" ht="14.25" x14ac:dyDescent="0.2">
      <c r="J19063" s="2"/>
    </row>
    <row r="19064" spans="10:10" ht="14.25" x14ac:dyDescent="0.2">
      <c r="J19064" s="2"/>
    </row>
    <row r="19065" spans="10:10" ht="14.25" x14ac:dyDescent="0.2">
      <c r="J19065" s="2"/>
    </row>
    <row r="19066" spans="10:10" ht="14.25" x14ac:dyDescent="0.2">
      <c r="J19066" s="2"/>
    </row>
    <row r="19067" spans="10:10" ht="14.25" x14ac:dyDescent="0.2">
      <c r="J19067" s="2"/>
    </row>
    <row r="19068" spans="10:10" ht="14.25" x14ac:dyDescent="0.2">
      <c r="J19068" s="2"/>
    </row>
    <row r="19069" spans="10:10" ht="14.25" x14ac:dyDescent="0.2">
      <c r="J19069" s="2"/>
    </row>
    <row r="19070" spans="10:10" ht="14.25" x14ac:dyDescent="0.2">
      <c r="J19070" s="2"/>
    </row>
    <row r="19071" spans="10:10" ht="14.25" x14ac:dyDescent="0.2">
      <c r="J19071" s="2"/>
    </row>
    <row r="19072" spans="10:10" ht="14.25" x14ac:dyDescent="0.2">
      <c r="J19072" s="2"/>
    </row>
    <row r="19073" spans="10:10" ht="14.25" x14ac:dyDescent="0.2">
      <c r="J19073" s="2"/>
    </row>
    <row r="19074" spans="10:10" ht="14.25" x14ac:dyDescent="0.2">
      <c r="J19074" s="2"/>
    </row>
    <row r="19075" spans="10:10" ht="14.25" x14ac:dyDescent="0.2">
      <c r="J19075" s="2"/>
    </row>
    <row r="19076" spans="10:10" ht="14.25" x14ac:dyDescent="0.2">
      <c r="J19076" s="2"/>
    </row>
    <row r="19077" spans="10:10" ht="14.25" x14ac:dyDescent="0.2">
      <c r="J19077" s="2"/>
    </row>
    <row r="19078" spans="10:10" ht="14.25" x14ac:dyDescent="0.2">
      <c r="J19078" s="2"/>
    </row>
    <row r="19079" spans="10:10" ht="14.25" x14ac:dyDescent="0.2">
      <c r="J19079" s="2"/>
    </row>
    <row r="19080" spans="10:10" ht="14.25" x14ac:dyDescent="0.2">
      <c r="J19080" s="2"/>
    </row>
    <row r="19081" spans="10:10" ht="14.25" x14ac:dyDescent="0.2">
      <c r="J19081" s="2"/>
    </row>
    <row r="19082" spans="10:10" ht="14.25" x14ac:dyDescent="0.2">
      <c r="J19082" s="2"/>
    </row>
    <row r="19083" spans="10:10" ht="14.25" x14ac:dyDescent="0.2">
      <c r="J19083" s="2"/>
    </row>
    <row r="19084" spans="10:10" ht="14.25" x14ac:dyDescent="0.2">
      <c r="J19084" s="2"/>
    </row>
    <row r="19085" spans="10:10" ht="14.25" x14ac:dyDescent="0.2">
      <c r="J19085" s="2"/>
    </row>
    <row r="19086" spans="10:10" ht="14.25" x14ac:dyDescent="0.2">
      <c r="J19086" s="2"/>
    </row>
    <row r="19087" spans="10:10" ht="14.25" x14ac:dyDescent="0.2">
      <c r="J19087" s="2"/>
    </row>
    <row r="19088" spans="10:10" ht="14.25" x14ac:dyDescent="0.2">
      <c r="J19088" s="2"/>
    </row>
    <row r="19089" spans="10:10" ht="14.25" x14ac:dyDescent="0.2">
      <c r="J19089" s="2"/>
    </row>
    <row r="19090" spans="10:10" ht="14.25" x14ac:dyDescent="0.2">
      <c r="J19090" s="2"/>
    </row>
    <row r="19091" spans="10:10" ht="14.25" x14ac:dyDescent="0.2">
      <c r="J19091" s="2"/>
    </row>
    <row r="19092" spans="10:10" ht="14.25" x14ac:dyDescent="0.2">
      <c r="J19092" s="2"/>
    </row>
    <row r="19093" spans="10:10" ht="14.25" x14ac:dyDescent="0.2">
      <c r="J19093" s="2"/>
    </row>
    <row r="19094" spans="10:10" ht="14.25" x14ac:dyDescent="0.2">
      <c r="J19094" s="2"/>
    </row>
    <row r="19095" spans="10:10" ht="14.25" x14ac:dyDescent="0.2">
      <c r="J19095" s="2"/>
    </row>
    <row r="19096" spans="10:10" ht="14.25" x14ac:dyDescent="0.2">
      <c r="J19096" s="2"/>
    </row>
    <row r="19097" spans="10:10" ht="14.25" x14ac:dyDescent="0.2">
      <c r="J19097" s="2"/>
    </row>
    <row r="19098" spans="10:10" ht="14.25" x14ac:dyDescent="0.2">
      <c r="J19098" s="2"/>
    </row>
    <row r="19099" spans="10:10" ht="14.25" x14ac:dyDescent="0.2">
      <c r="J19099" s="2"/>
    </row>
    <row r="19100" spans="10:10" ht="14.25" x14ac:dyDescent="0.2">
      <c r="J19100" s="2"/>
    </row>
    <row r="19101" spans="10:10" ht="14.25" x14ac:dyDescent="0.2">
      <c r="J19101" s="2"/>
    </row>
    <row r="19102" spans="10:10" ht="14.25" x14ac:dyDescent="0.2">
      <c r="J19102" s="2"/>
    </row>
    <row r="19103" spans="10:10" ht="14.25" x14ac:dyDescent="0.2">
      <c r="J19103" s="2"/>
    </row>
    <row r="19104" spans="10:10" ht="14.25" x14ac:dyDescent="0.2">
      <c r="J19104" s="2"/>
    </row>
    <row r="19105" spans="10:10" ht="14.25" x14ac:dyDescent="0.2">
      <c r="J19105" s="2"/>
    </row>
    <row r="19106" spans="10:10" ht="14.25" x14ac:dyDescent="0.2">
      <c r="J19106" s="2"/>
    </row>
    <row r="19107" spans="10:10" ht="14.25" x14ac:dyDescent="0.2">
      <c r="J19107" s="2"/>
    </row>
    <row r="19108" spans="10:10" ht="14.25" x14ac:dyDescent="0.2">
      <c r="J19108" s="2"/>
    </row>
    <row r="19109" spans="10:10" ht="14.25" x14ac:dyDescent="0.2">
      <c r="J19109" s="2"/>
    </row>
    <row r="19110" spans="10:10" ht="14.25" x14ac:dyDescent="0.2">
      <c r="J19110" s="2"/>
    </row>
    <row r="19111" spans="10:10" ht="14.25" x14ac:dyDescent="0.2">
      <c r="J19111" s="2"/>
    </row>
    <row r="19112" spans="10:10" ht="14.25" x14ac:dyDescent="0.2">
      <c r="J19112" s="2"/>
    </row>
    <row r="19113" spans="10:10" ht="14.25" x14ac:dyDescent="0.2">
      <c r="J19113" s="2"/>
    </row>
    <row r="19114" spans="10:10" ht="14.25" x14ac:dyDescent="0.2">
      <c r="J19114" s="2"/>
    </row>
    <row r="19115" spans="10:10" ht="14.25" x14ac:dyDescent="0.2">
      <c r="J19115" s="2"/>
    </row>
    <row r="19116" spans="10:10" ht="14.25" x14ac:dyDescent="0.2">
      <c r="J19116" s="2"/>
    </row>
    <row r="19117" spans="10:10" ht="14.25" x14ac:dyDescent="0.2">
      <c r="J19117" s="2"/>
    </row>
    <row r="19118" spans="10:10" ht="14.25" x14ac:dyDescent="0.2">
      <c r="J19118" s="2"/>
    </row>
    <row r="19119" spans="10:10" ht="14.25" x14ac:dyDescent="0.2">
      <c r="J19119" s="2"/>
    </row>
    <row r="19120" spans="10:10" ht="14.25" x14ac:dyDescent="0.2">
      <c r="J19120" s="2"/>
    </row>
    <row r="19121" spans="10:10" ht="14.25" x14ac:dyDescent="0.2">
      <c r="J19121" s="2"/>
    </row>
    <row r="19122" spans="10:10" ht="14.25" x14ac:dyDescent="0.2">
      <c r="J19122" s="2"/>
    </row>
    <row r="19123" spans="10:10" ht="14.25" x14ac:dyDescent="0.2">
      <c r="J19123" s="2"/>
    </row>
    <row r="19124" spans="10:10" ht="14.25" x14ac:dyDescent="0.2">
      <c r="J19124" s="2"/>
    </row>
    <row r="19125" spans="10:10" ht="14.25" x14ac:dyDescent="0.2">
      <c r="J19125" s="2"/>
    </row>
    <row r="19126" spans="10:10" ht="14.25" x14ac:dyDescent="0.2">
      <c r="J19126" s="2"/>
    </row>
    <row r="19127" spans="10:10" ht="14.25" x14ac:dyDescent="0.2">
      <c r="J19127" s="2"/>
    </row>
    <row r="19128" spans="10:10" ht="14.25" x14ac:dyDescent="0.2">
      <c r="J19128" s="2"/>
    </row>
    <row r="19129" spans="10:10" ht="14.25" x14ac:dyDescent="0.2">
      <c r="J19129" s="2"/>
    </row>
    <row r="19130" spans="10:10" ht="14.25" x14ac:dyDescent="0.2">
      <c r="J19130" s="2"/>
    </row>
    <row r="19131" spans="10:10" ht="14.25" x14ac:dyDescent="0.2">
      <c r="J19131" s="2"/>
    </row>
    <row r="19132" spans="10:10" ht="14.25" x14ac:dyDescent="0.2">
      <c r="J19132" s="2"/>
    </row>
    <row r="19133" spans="10:10" ht="14.25" x14ac:dyDescent="0.2">
      <c r="J19133" s="2"/>
    </row>
    <row r="19134" spans="10:10" ht="14.25" x14ac:dyDescent="0.2">
      <c r="J19134" s="2"/>
    </row>
    <row r="19135" spans="10:10" ht="14.25" x14ac:dyDescent="0.2">
      <c r="J19135" s="2"/>
    </row>
    <row r="19136" spans="10:10" ht="14.25" x14ac:dyDescent="0.2">
      <c r="J19136" s="2"/>
    </row>
    <row r="19137" spans="10:10" ht="14.25" x14ac:dyDescent="0.2">
      <c r="J19137" s="2"/>
    </row>
    <row r="19138" spans="10:10" ht="14.25" x14ac:dyDescent="0.2">
      <c r="J19138" s="2"/>
    </row>
    <row r="19139" spans="10:10" ht="14.25" x14ac:dyDescent="0.2">
      <c r="J19139" s="2"/>
    </row>
    <row r="19140" spans="10:10" ht="14.25" x14ac:dyDescent="0.2">
      <c r="J19140" s="2"/>
    </row>
    <row r="19141" spans="10:10" ht="14.25" x14ac:dyDescent="0.2">
      <c r="J19141" s="2"/>
    </row>
    <row r="19142" spans="10:10" ht="14.25" x14ac:dyDescent="0.2">
      <c r="J19142" s="2"/>
    </row>
    <row r="19143" spans="10:10" ht="14.25" x14ac:dyDescent="0.2">
      <c r="J19143" s="2"/>
    </row>
    <row r="19144" spans="10:10" ht="14.25" x14ac:dyDescent="0.2">
      <c r="J19144" s="2"/>
    </row>
    <row r="19145" spans="10:10" ht="14.25" x14ac:dyDescent="0.2">
      <c r="J19145" s="2"/>
    </row>
    <row r="19146" spans="10:10" ht="14.25" x14ac:dyDescent="0.2">
      <c r="J19146" s="2"/>
    </row>
    <row r="19147" spans="10:10" ht="14.25" x14ac:dyDescent="0.2">
      <c r="J19147" s="2"/>
    </row>
    <row r="19148" spans="10:10" ht="14.25" x14ac:dyDescent="0.2">
      <c r="J19148" s="2"/>
    </row>
    <row r="19149" spans="10:10" ht="14.25" x14ac:dyDescent="0.2">
      <c r="J19149" s="2"/>
    </row>
    <row r="19150" spans="10:10" ht="14.25" x14ac:dyDescent="0.2">
      <c r="J19150" s="2"/>
    </row>
    <row r="19151" spans="10:10" ht="14.25" x14ac:dyDescent="0.2">
      <c r="J19151" s="2"/>
    </row>
    <row r="19152" spans="10:10" ht="14.25" x14ac:dyDescent="0.2">
      <c r="J19152" s="2"/>
    </row>
    <row r="19153" spans="10:10" ht="14.25" x14ac:dyDescent="0.2">
      <c r="J19153" s="2"/>
    </row>
    <row r="19154" spans="10:10" ht="14.25" x14ac:dyDescent="0.2">
      <c r="J19154" s="2"/>
    </row>
    <row r="19155" spans="10:10" ht="14.25" x14ac:dyDescent="0.2">
      <c r="J19155" s="2"/>
    </row>
    <row r="19156" spans="10:10" ht="14.25" x14ac:dyDescent="0.2">
      <c r="J19156" s="2"/>
    </row>
    <row r="19157" spans="10:10" ht="14.25" x14ac:dyDescent="0.2">
      <c r="J19157" s="2"/>
    </row>
    <row r="19158" spans="10:10" ht="14.25" x14ac:dyDescent="0.2">
      <c r="J19158" s="2"/>
    </row>
    <row r="19159" spans="10:10" ht="14.25" x14ac:dyDescent="0.2">
      <c r="J19159" s="2"/>
    </row>
    <row r="19160" spans="10:10" ht="14.25" x14ac:dyDescent="0.2">
      <c r="J19160" s="2"/>
    </row>
    <row r="19161" spans="10:10" ht="14.25" x14ac:dyDescent="0.2">
      <c r="J19161" s="2"/>
    </row>
    <row r="19162" spans="10:10" ht="14.25" x14ac:dyDescent="0.2">
      <c r="J19162" s="2"/>
    </row>
    <row r="19163" spans="10:10" ht="14.25" x14ac:dyDescent="0.2">
      <c r="J19163" s="2"/>
    </row>
    <row r="19164" spans="10:10" ht="14.25" x14ac:dyDescent="0.2">
      <c r="J19164" s="2"/>
    </row>
    <row r="19165" spans="10:10" ht="14.25" x14ac:dyDescent="0.2">
      <c r="J19165" s="2"/>
    </row>
    <row r="19166" spans="10:10" ht="14.25" x14ac:dyDescent="0.2">
      <c r="J19166" s="2"/>
    </row>
    <row r="19167" spans="10:10" ht="14.25" x14ac:dyDescent="0.2">
      <c r="J19167" s="2"/>
    </row>
    <row r="19168" spans="10:10" ht="14.25" x14ac:dyDescent="0.2">
      <c r="J19168" s="2"/>
    </row>
    <row r="19169" spans="10:10" ht="14.25" x14ac:dyDescent="0.2">
      <c r="J19169" s="2"/>
    </row>
    <row r="19170" spans="10:10" ht="14.25" x14ac:dyDescent="0.2">
      <c r="J19170" s="2"/>
    </row>
    <row r="19171" spans="10:10" ht="14.25" x14ac:dyDescent="0.2">
      <c r="J19171" s="2"/>
    </row>
    <row r="19172" spans="10:10" ht="14.25" x14ac:dyDescent="0.2">
      <c r="J19172" s="2"/>
    </row>
    <row r="19173" spans="10:10" ht="14.25" x14ac:dyDescent="0.2">
      <c r="J19173" s="2"/>
    </row>
    <row r="19174" spans="10:10" ht="14.25" x14ac:dyDescent="0.2">
      <c r="J19174" s="2"/>
    </row>
    <row r="19175" spans="10:10" ht="14.25" x14ac:dyDescent="0.2">
      <c r="J19175" s="2"/>
    </row>
    <row r="19176" spans="10:10" ht="14.25" x14ac:dyDescent="0.2">
      <c r="J19176" s="2"/>
    </row>
    <row r="19177" spans="10:10" ht="14.25" x14ac:dyDescent="0.2">
      <c r="J19177" s="2"/>
    </row>
    <row r="19178" spans="10:10" ht="14.25" x14ac:dyDescent="0.2">
      <c r="J19178" s="2"/>
    </row>
    <row r="19179" spans="10:10" ht="14.25" x14ac:dyDescent="0.2">
      <c r="J19179" s="2"/>
    </row>
    <row r="19180" spans="10:10" ht="14.25" x14ac:dyDescent="0.2">
      <c r="J19180" s="2"/>
    </row>
    <row r="19181" spans="10:10" ht="14.25" x14ac:dyDescent="0.2">
      <c r="J19181" s="2"/>
    </row>
    <row r="19182" spans="10:10" ht="14.25" x14ac:dyDescent="0.2">
      <c r="J19182" s="2"/>
    </row>
    <row r="19183" spans="10:10" ht="14.25" x14ac:dyDescent="0.2">
      <c r="J19183" s="2"/>
    </row>
    <row r="19184" spans="10:10" ht="14.25" x14ac:dyDescent="0.2">
      <c r="J19184" s="2"/>
    </row>
    <row r="19185" spans="10:10" ht="14.25" x14ac:dyDescent="0.2">
      <c r="J19185" s="2"/>
    </row>
    <row r="19186" spans="10:10" ht="14.25" x14ac:dyDescent="0.2">
      <c r="J19186" s="2"/>
    </row>
    <row r="19187" spans="10:10" ht="14.25" x14ac:dyDescent="0.2">
      <c r="J19187" s="2"/>
    </row>
    <row r="19188" spans="10:10" ht="14.25" x14ac:dyDescent="0.2">
      <c r="J19188" s="2"/>
    </row>
    <row r="19189" spans="10:10" ht="14.25" x14ac:dyDescent="0.2">
      <c r="J19189" s="2"/>
    </row>
    <row r="19190" spans="10:10" ht="14.25" x14ac:dyDescent="0.2">
      <c r="J19190" s="2"/>
    </row>
    <row r="19191" spans="10:10" ht="14.25" x14ac:dyDescent="0.2">
      <c r="J19191" s="2"/>
    </row>
    <row r="19192" spans="10:10" ht="14.25" x14ac:dyDescent="0.2">
      <c r="J19192" s="2"/>
    </row>
    <row r="19193" spans="10:10" ht="14.25" x14ac:dyDescent="0.2">
      <c r="J19193" s="2"/>
    </row>
    <row r="19194" spans="10:10" ht="14.25" x14ac:dyDescent="0.2">
      <c r="J19194" s="2"/>
    </row>
    <row r="19195" spans="10:10" ht="14.25" x14ac:dyDescent="0.2">
      <c r="J19195" s="2"/>
    </row>
    <row r="19196" spans="10:10" ht="14.25" x14ac:dyDescent="0.2">
      <c r="J19196" s="2"/>
    </row>
    <row r="19197" spans="10:10" ht="14.25" x14ac:dyDescent="0.2">
      <c r="J19197" s="2"/>
    </row>
    <row r="19198" spans="10:10" ht="14.25" x14ac:dyDescent="0.2">
      <c r="J19198" s="2"/>
    </row>
    <row r="19199" spans="10:10" ht="14.25" x14ac:dyDescent="0.2">
      <c r="J19199" s="2"/>
    </row>
    <row r="19200" spans="10:10" ht="14.25" x14ac:dyDescent="0.2">
      <c r="J19200" s="2"/>
    </row>
    <row r="19201" spans="10:10" ht="14.25" x14ac:dyDescent="0.2">
      <c r="J19201" s="2"/>
    </row>
    <row r="19202" spans="10:10" ht="14.25" x14ac:dyDescent="0.2">
      <c r="J19202" s="2"/>
    </row>
    <row r="19203" spans="10:10" ht="14.25" x14ac:dyDescent="0.2">
      <c r="J19203" s="2"/>
    </row>
    <row r="19204" spans="10:10" ht="14.25" x14ac:dyDescent="0.2">
      <c r="J19204" s="2"/>
    </row>
    <row r="19205" spans="10:10" ht="14.25" x14ac:dyDescent="0.2">
      <c r="J19205" s="2"/>
    </row>
    <row r="19206" spans="10:10" ht="14.25" x14ac:dyDescent="0.2">
      <c r="J19206" s="2"/>
    </row>
    <row r="19207" spans="10:10" ht="14.25" x14ac:dyDescent="0.2">
      <c r="J19207" s="2"/>
    </row>
    <row r="19208" spans="10:10" ht="14.25" x14ac:dyDescent="0.2">
      <c r="J19208" s="2"/>
    </row>
    <row r="19209" spans="10:10" ht="14.25" x14ac:dyDescent="0.2">
      <c r="J19209" s="2"/>
    </row>
    <row r="19210" spans="10:10" ht="14.25" x14ac:dyDescent="0.2">
      <c r="J19210" s="2"/>
    </row>
    <row r="19211" spans="10:10" ht="14.25" x14ac:dyDescent="0.2">
      <c r="J19211" s="2"/>
    </row>
    <row r="19212" spans="10:10" ht="14.25" x14ac:dyDescent="0.2">
      <c r="J19212" s="2"/>
    </row>
    <row r="19213" spans="10:10" ht="14.25" x14ac:dyDescent="0.2">
      <c r="J19213" s="2"/>
    </row>
    <row r="19214" spans="10:10" ht="14.25" x14ac:dyDescent="0.2">
      <c r="J19214" s="2"/>
    </row>
    <row r="19215" spans="10:10" ht="14.25" x14ac:dyDescent="0.2">
      <c r="J19215" s="2"/>
    </row>
    <row r="19216" spans="10:10" ht="14.25" x14ac:dyDescent="0.2">
      <c r="J19216" s="2"/>
    </row>
    <row r="19217" spans="10:10" ht="14.25" x14ac:dyDescent="0.2">
      <c r="J19217" s="2"/>
    </row>
    <row r="19218" spans="10:10" ht="14.25" x14ac:dyDescent="0.2">
      <c r="J19218" s="2"/>
    </row>
    <row r="19219" spans="10:10" ht="14.25" x14ac:dyDescent="0.2">
      <c r="J19219" s="2"/>
    </row>
    <row r="19220" spans="10:10" ht="14.25" x14ac:dyDescent="0.2">
      <c r="J19220" s="2"/>
    </row>
    <row r="19221" spans="10:10" ht="14.25" x14ac:dyDescent="0.2">
      <c r="J19221" s="2"/>
    </row>
    <row r="19222" spans="10:10" ht="14.25" x14ac:dyDescent="0.2">
      <c r="J19222" s="2"/>
    </row>
    <row r="19223" spans="10:10" ht="14.25" x14ac:dyDescent="0.2">
      <c r="J19223" s="2"/>
    </row>
    <row r="19224" spans="10:10" ht="14.25" x14ac:dyDescent="0.2">
      <c r="J19224" s="2"/>
    </row>
    <row r="19225" spans="10:10" ht="14.25" x14ac:dyDescent="0.2">
      <c r="J19225" s="2"/>
    </row>
    <row r="19226" spans="10:10" ht="14.25" x14ac:dyDescent="0.2">
      <c r="J19226" s="2"/>
    </row>
    <row r="19227" spans="10:10" ht="14.25" x14ac:dyDescent="0.2">
      <c r="J19227" s="2"/>
    </row>
    <row r="19228" spans="10:10" ht="14.25" x14ac:dyDescent="0.2">
      <c r="J19228" s="2"/>
    </row>
    <row r="19229" spans="10:10" ht="14.25" x14ac:dyDescent="0.2">
      <c r="J19229" s="2"/>
    </row>
    <row r="19230" spans="10:10" ht="14.25" x14ac:dyDescent="0.2">
      <c r="J19230" s="2"/>
    </row>
    <row r="19231" spans="10:10" ht="14.25" x14ac:dyDescent="0.2">
      <c r="J19231" s="2"/>
    </row>
    <row r="19232" spans="10:10" ht="14.25" x14ac:dyDescent="0.2">
      <c r="J19232" s="2"/>
    </row>
    <row r="19233" spans="10:10" ht="14.25" x14ac:dyDescent="0.2">
      <c r="J19233" s="2"/>
    </row>
    <row r="19234" spans="10:10" ht="14.25" x14ac:dyDescent="0.2">
      <c r="J19234" s="2"/>
    </row>
    <row r="19235" spans="10:10" ht="14.25" x14ac:dyDescent="0.2">
      <c r="J19235" s="2"/>
    </row>
    <row r="19236" spans="10:10" ht="14.25" x14ac:dyDescent="0.2">
      <c r="J19236" s="2"/>
    </row>
    <row r="19237" spans="10:10" ht="14.25" x14ac:dyDescent="0.2">
      <c r="J19237" s="2"/>
    </row>
    <row r="19238" spans="10:10" ht="14.25" x14ac:dyDescent="0.2">
      <c r="J19238" s="2"/>
    </row>
    <row r="19239" spans="10:10" ht="14.25" x14ac:dyDescent="0.2">
      <c r="J19239" s="2"/>
    </row>
    <row r="19240" spans="10:10" ht="14.25" x14ac:dyDescent="0.2">
      <c r="J19240" s="2"/>
    </row>
    <row r="19241" spans="10:10" ht="14.25" x14ac:dyDescent="0.2">
      <c r="J19241" s="2"/>
    </row>
    <row r="19242" spans="10:10" ht="14.25" x14ac:dyDescent="0.2">
      <c r="J19242" s="2"/>
    </row>
    <row r="19243" spans="10:10" ht="14.25" x14ac:dyDescent="0.2">
      <c r="J19243" s="2"/>
    </row>
    <row r="19244" spans="10:10" ht="14.25" x14ac:dyDescent="0.2">
      <c r="J19244" s="2"/>
    </row>
    <row r="19245" spans="10:10" ht="14.25" x14ac:dyDescent="0.2">
      <c r="J19245" s="2"/>
    </row>
    <row r="19246" spans="10:10" ht="14.25" x14ac:dyDescent="0.2">
      <c r="J19246" s="2"/>
    </row>
    <row r="19247" spans="10:10" ht="14.25" x14ac:dyDescent="0.2">
      <c r="J19247" s="2"/>
    </row>
    <row r="19248" spans="10:10" ht="14.25" x14ac:dyDescent="0.2">
      <c r="J19248" s="2"/>
    </row>
    <row r="19249" spans="10:10" ht="14.25" x14ac:dyDescent="0.2">
      <c r="J19249" s="2"/>
    </row>
    <row r="19250" spans="10:10" ht="14.25" x14ac:dyDescent="0.2">
      <c r="J19250" s="2"/>
    </row>
    <row r="19251" spans="10:10" ht="14.25" x14ac:dyDescent="0.2">
      <c r="J19251" s="2"/>
    </row>
    <row r="19252" spans="10:10" ht="14.25" x14ac:dyDescent="0.2">
      <c r="J19252" s="2"/>
    </row>
    <row r="19253" spans="10:10" ht="14.25" x14ac:dyDescent="0.2">
      <c r="J19253" s="2"/>
    </row>
    <row r="19254" spans="10:10" ht="14.25" x14ac:dyDescent="0.2">
      <c r="J19254" s="2"/>
    </row>
    <row r="19255" spans="10:10" ht="14.25" x14ac:dyDescent="0.2">
      <c r="J19255" s="2"/>
    </row>
    <row r="19256" spans="10:10" ht="14.25" x14ac:dyDescent="0.2">
      <c r="J19256" s="2"/>
    </row>
    <row r="19257" spans="10:10" ht="14.25" x14ac:dyDescent="0.2">
      <c r="J19257" s="2"/>
    </row>
    <row r="19258" spans="10:10" ht="14.25" x14ac:dyDescent="0.2">
      <c r="J19258" s="2"/>
    </row>
    <row r="19259" spans="10:10" ht="14.25" x14ac:dyDescent="0.2">
      <c r="J19259" s="2"/>
    </row>
    <row r="19260" spans="10:10" ht="14.25" x14ac:dyDescent="0.2">
      <c r="J19260" s="2"/>
    </row>
    <row r="19261" spans="10:10" ht="14.25" x14ac:dyDescent="0.2">
      <c r="J19261" s="2"/>
    </row>
    <row r="19262" spans="10:10" ht="14.25" x14ac:dyDescent="0.2">
      <c r="J19262" s="2"/>
    </row>
    <row r="19263" spans="10:10" ht="14.25" x14ac:dyDescent="0.2">
      <c r="J19263" s="2"/>
    </row>
    <row r="19264" spans="10:10" ht="14.25" x14ac:dyDescent="0.2">
      <c r="J19264" s="2"/>
    </row>
    <row r="19265" spans="10:10" ht="14.25" x14ac:dyDescent="0.2">
      <c r="J19265" s="2"/>
    </row>
    <row r="19266" spans="10:10" ht="14.25" x14ac:dyDescent="0.2">
      <c r="J19266" s="2"/>
    </row>
    <row r="19267" spans="10:10" ht="14.25" x14ac:dyDescent="0.2">
      <c r="J19267" s="2"/>
    </row>
    <row r="19268" spans="10:10" ht="14.25" x14ac:dyDescent="0.2">
      <c r="J19268" s="2"/>
    </row>
    <row r="19269" spans="10:10" ht="14.25" x14ac:dyDescent="0.2">
      <c r="J19269" s="2"/>
    </row>
    <row r="19270" spans="10:10" ht="14.25" x14ac:dyDescent="0.2">
      <c r="J19270" s="2"/>
    </row>
    <row r="19271" spans="10:10" ht="14.25" x14ac:dyDescent="0.2">
      <c r="J19271" s="2"/>
    </row>
    <row r="19272" spans="10:10" ht="14.25" x14ac:dyDescent="0.2">
      <c r="J19272" s="2"/>
    </row>
    <row r="19273" spans="10:10" ht="14.25" x14ac:dyDescent="0.2">
      <c r="J19273" s="2"/>
    </row>
    <row r="19274" spans="10:10" ht="14.25" x14ac:dyDescent="0.2">
      <c r="J19274" s="2"/>
    </row>
    <row r="19275" spans="10:10" ht="14.25" x14ac:dyDescent="0.2">
      <c r="J19275" s="2"/>
    </row>
    <row r="19276" spans="10:10" ht="14.25" x14ac:dyDescent="0.2">
      <c r="J19276" s="2"/>
    </row>
    <row r="19277" spans="10:10" ht="14.25" x14ac:dyDescent="0.2">
      <c r="J19277" s="2"/>
    </row>
    <row r="19278" spans="10:10" ht="14.25" x14ac:dyDescent="0.2">
      <c r="J19278" s="2"/>
    </row>
    <row r="19279" spans="10:10" ht="14.25" x14ac:dyDescent="0.2">
      <c r="J19279" s="2"/>
    </row>
    <row r="19280" spans="10:10" ht="14.25" x14ac:dyDescent="0.2">
      <c r="J19280" s="2"/>
    </row>
    <row r="19281" spans="10:10" ht="14.25" x14ac:dyDescent="0.2">
      <c r="J19281" s="2"/>
    </row>
    <row r="19282" spans="10:10" ht="14.25" x14ac:dyDescent="0.2">
      <c r="J19282" s="2"/>
    </row>
    <row r="19283" spans="10:10" ht="14.25" x14ac:dyDescent="0.2">
      <c r="J19283" s="2"/>
    </row>
    <row r="19284" spans="10:10" ht="14.25" x14ac:dyDescent="0.2">
      <c r="J19284" s="2"/>
    </row>
    <row r="19285" spans="10:10" ht="14.25" x14ac:dyDescent="0.2">
      <c r="J19285" s="2"/>
    </row>
    <row r="19286" spans="10:10" ht="14.25" x14ac:dyDescent="0.2">
      <c r="J19286" s="2"/>
    </row>
    <row r="19287" spans="10:10" ht="14.25" x14ac:dyDescent="0.2">
      <c r="J19287" s="2"/>
    </row>
    <row r="19288" spans="10:10" ht="14.25" x14ac:dyDescent="0.2">
      <c r="J19288" s="2"/>
    </row>
    <row r="19289" spans="10:10" ht="14.25" x14ac:dyDescent="0.2">
      <c r="J19289" s="2"/>
    </row>
    <row r="19290" spans="10:10" ht="14.25" x14ac:dyDescent="0.2">
      <c r="J19290" s="2"/>
    </row>
    <row r="19291" spans="10:10" ht="14.25" x14ac:dyDescent="0.2">
      <c r="J19291" s="2"/>
    </row>
    <row r="19292" spans="10:10" ht="14.25" x14ac:dyDescent="0.2">
      <c r="J19292" s="2"/>
    </row>
    <row r="19293" spans="10:10" ht="14.25" x14ac:dyDescent="0.2">
      <c r="J19293" s="2"/>
    </row>
    <row r="19294" spans="10:10" ht="14.25" x14ac:dyDescent="0.2">
      <c r="J19294" s="2"/>
    </row>
    <row r="19295" spans="10:10" ht="14.25" x14ac:dyDescent="0.2">
      <c r="J19295" s="2"/>
    </row>
    <row r="19296" spans="10:10" ht="14.25" x14ac:dyDescent="0.2">
      <c r="J19296" s="2"/>
    </row>
    <row r="19297" spans="10:10" ht="14.25" x14ac:dyDescent="0.2">
      <c r="J19297" s="2"/>
    </row>
    <row r="19298" spans="10:10" ht="14.25" x14ac:dyDescent="0.2">
      <c r="J19298" s="2"/>
    </row>
    <row r="19299" spans="10:10" ht="14.25" x14ac:dyDescent="0.2">
      <c r="J19299" s="2"/>
    </row>
    <row r="19300" spans="10:10" ht="14.25" x14ac:dyDescent="0.2">
      <c r="J19300" s="2"/>
    </row>
    <row r="19301" spans="10:10" ht="14.25" x14ac:dyDescent="0.2">
      <c r="J19301" s="2"/>
    </row>
    <row r="19302" spans="10:10" ht="14.25" x14ac:dyDescent="0.2">
      <c r="J19302" s="2"/>
    </row>
    <row r="19303" spans="10:10" ht="14.25" x14ac:dyDescent="0.2">
      <c r="J19303" s="2"/>
    </row>
    <row r="19304" spans="10:10" ht="14.25" x14ac:dyDescent="0.2">
      <c r="J19304" s="2"/>
    </row>
    <row r="19305" spans="10:10" ht="14.25" x14ac:dyDescent="0.2">
      <c r="J19305" s="2"/>
    </row>
    <row r="19306" spans="10:10" ht="14.25" x14ac:dyDescent="0.2">
      <c r="J19306" s="2"/>
    </row>
    <row r="19307" spans="10:10" ht="14.25" x14ac:dyDescent="0.2">
      <c r="J19307" s="2"/>
    </row>
    <row r="19308" spans="10:10" ht="14.25" x14ac:dyDescent="0.2">
      <c r="J19308" s="2"/>
    </row>
    <row r="19309" spans="10:10" ht="14.25" x14ac:dyDescent="0.2">
      <c r="J19309" s="2"/>
    </row>
    <row r="19310" spans="10:10" ht="14.25" x14ac:dyDescent="0.2">
      <c r="J19310" s="2"/>
    </row>
    <row r="19311" spans="10:10" ht="14.25" x14ac:dyDescent="0.2">
      <c r="J19311" s="2"/>
    </row>
    <row r="19312" spans="10:10" ht="14.25" x14ac:dyDescent="0.2">
      <c r="J19312" s="2"/>
    </row>
    <row r="19313" spans="10:10" ht="14.25" x14ac:dyDescent="0.2">
      <c r="J19313" s="2"/>
    </row>
    <row r="19314" spans="10:10" ht="14.25" x14ac:dyDescent="0.2">
      <c r="J19314" s="2"/>
    </row>
    <row r="19315" spans="10:10" ht="14.25" x14ac:dyDescent="0.2">
      <c r="J19315" s="2"/>
    </row>
    <row r="19316" spans="10:10" ht="14.25" x14ac:dyDescent="0.2">
      <c r="J19316" s="2"/>
    </row>
    <row r="19317" spans="10:10" ht="14.25" x14ac:dyDescent="0.2">
      <c r="J19317" s="2"/>
    </row>
    <row r="19318" spans="10:10" ht="14.25" x14ac:dyDescent="0.2">
      <c r="J19318" s="2"/>
    </row>
    <row r="19319" spans="10:10" ht="14.25" x14ac:dyDescent="0.2">
      <c r="J19319" s="2"/>
    </row>
    <row r="19320" spans="10:10" ht="14.25" x14ac:dyDescent="0.2">
      <c r="J19320" s="2"/>
    </row>
    <row r="19321" spans="10:10" ht="14.25" x14ac:dyDescent="0.2">
      <c r="J19321" s="2"/>
    </row>
    <row r="19322" spans="10:10" ht="14.25" x14ac:dyDescent="0.2">
      <c r="J19322" s="2"/>
    </row>
    <row r="19323" spans="10:10" ht="14.25" x14ac:dyDescent="0.2">
      <c r="J19323" s="2"/>
    </row>
    <row r="19324" spans="10:10" ht="14.25" x14ac:dyDescent="0.2">
      <c r="J19324" s="2"/>
    </row>
    <row r="19325" spans="10:10" ht="14.25" x14ac:dyDescent="0.2">
      <c r="J19325" s="2"/>
    </row>
    <row r="19326" spans="10:10" ht="14.25" x14ac:dyDescent="0.2">
      <c r="J19326" s="2"/>
    </row>
    <row r="19327" spans="10:10" ht="14.25" x14ac:dyDescent="0.2">
      <c r="J19327" s="2"/>
    </row>
    <row r="19328" spans="10:10" ht="14.25" x14ac:dyDescent="0.2">
      <c r="J19328" s="2"/>
    </row>
    <row r="19329" spans="10:10" ht="14.25" x14ac:dyDescent="0.2">
      <c r="J19329" s="2"/>
    </row>
    <row r="19330" spans="10:10" ht="14.25" x14ac:dyDescent="0.2">
      <c r="J19330" s="2"/>
    </row>
    <row r="19331" spans="10:10" ht="14.25" x14ac:dyDescent="0.2">
      <c r="J19331" s="2"/>
    </row>
    <row r="19332" spans="10:10" ht="14.25" x14ac:dyDescent="0.2">
      <c r="J19332" s="2"/>
    </row>
    <row r="19333" spans="10:10" ht="14.25" x14ac:dyDescent="0.2">
      <c r="J19333" s="2"/>
    </row>
    <row r="19334" spans="10:10" ht="14.25" x14ac:dyDescent="0.2">
      <c r="J19334" s="2"/>
    </row>
    <row r="19335" spans="10:10" ht="14.25" x14ac:dyDescent="0.2">
      <c r="J19335" s="2"/>
    </row>
    <row r="19336" spans="10:10" ht="14.25" x14ac:dyDescent="0.2">
      <c r="J19336" s="2"/>
    </row>
    <row r="19337" spans="10:10" ht="14.25" x14ac:dyDescent="0.2">
      <c r="J19337" s="2"/>
    </row>
    <row r="19338" spans="10:10" ht="14.25" x14ac:dyDescent="0.2">
      <c r="J19338" s="2"/>
    </row>
    <row r="19339" spans="10:10" ht="14.25" x14ac:dyDescent="0.2">
      <c r="J19339" s="2"/>
    </row>
    <row r="19340" spans="10:10" ht="14.25" x14ac:dyDescent="0.2">
      <c r="J19340" s="2"/>
    </row>
    <row r="19341" spans="10:10" ht="14.25" x14ac:dyDescent="0.2">
      <c r="J19341" s="2"/>
    </row>
    <row r="19342" spans="10:10" ht="14.25" x14ac:dyDescent="0.2">
      <c r="J19342" s="2"/>
    </row>
    <row r="19343" spans="10:10" ht="14.25" x14ac:dyDescent="0.2">
      <c r="J19343" s="2"/>
    </row>
    <row r="19344" spans="10:10" ht="14.25" x14ac:dyDescent="0.2">
      <c r="J19344" s="2"/>
    </row>
    <row r="19345" spans="10:10" ht="14.25" x14ac:dyDescent="0.2">
      <c r="J19345" s="2"/>
    </row>
    <row r="19346" spans="10:10" ht="14.25" x14ac:dyDescent="0.2">
      <c r="J19346" s="2"/>
    </row>
    <row r="19347" spans="10:10" ht="14.25" x14ac:dyDescent="0.2">
      <c r="J19347" s="2"/>
    </row>
    <row r="19348" spans="10:10" ht="14.25" x14ac:dyDescent="0.2">
      <c r="J19348" s="2"/>
    </row>
    <row r="19349" spans="10:10" ht="14.25" x14ac:dyDescent="0.2">
      <c r="J19349" s="2"/>
    </row>
    <row r="19350" spans="10:10" ht="14.25" x14ac:dyDescent="0.2">
      <c r="J19350" s="2"/>
    </row>
    <row r="19351" spans="10:10" ht="14.25" x14ac:dyDescent="0.2">
      <c r="J19351" s="2"/>
    </row>
    <row r="19352" spans="10:10" ht="14.25" x14ac:dyDescent="0.2">
      <c r="J19352" s="2"/>
    </row>
    <row r="19353" spans="10:10" ht="14.25" x14ac:dyDescent="0.2">
      <c r="J19353" s="2"/>
    </row>
    <row r="19354" spans="10:10" ht="14.25" x14ac:dyDescent="0.2">
      <c r="J19354" s="2"/>
    </row>
    <row r="19355" spans="10:10" ht="14.25" x14ac:dyDescent="0.2">
      <c r="J19355" s="2"/>
    </row>
    <row r="19356" spans="10:10" ht="14.25" x14ac:dyDescent="0.2">
      <c r="J19356" s="2"/>
    </row>
    <row r="19357" spans="10:10" ht="14.25" x14ac:dyDescent="0.2">
      <c r="J19357" s="2"/>
    </row>
    <row r="19358" spans="10:10" ht="14.25" x14ac:dyDescent="0.2">
      <c r="J19358" s="2"/>
    </row>
    <row r="19359" spans="10:10" ht="14.25" x14ac:dyDescent="0.2">
      <c r="J19359" s="2"/>
    </row>
    <row r="19360" spans="10:10" ht="14.25" x14ac:dyDescent="0.2">
      <c r="J19360" s="2"/>
    </row>
    <row r="19361" spans="10:10" ht="14.25" x14ac:dyDescent="0.2">
      <c r="J19361" s="2"/>
    </row>
    <row r="19362" spans="10:10" ht="14.25" x14ac:dyDescent="0.2">
      <c r="J19362" s="2"/>
    </row>
    <row r="19363" spans="10:10" ht="14.25" x14ac:dyDescent="0.2">
      <c r="J19363" s="2"/>
    </row>
    <row r="19364" spans="10:10" ht="14.25" x14ac:dyDescent="0.2">
      <c r="J19364" s="2"/>
    </row>
    <row r="19365" spans="10:10" ht="14.25" x14ac:dyDescent="0.2">
      <c r="J19365" s="2"/>
    </row>
    <row r="19366" spans="10:10" ht="14.25" x14ac:dyDescent="0.2">
      <c r="J19366" s="2"/>
    </row>
    <row r="19367" spans="10:10" ht="14.25" x14ac:dyDescent="0.2">
      <c r="J19367" s="2"/>
    </row>
    <row r="19368" spans="10:10" ht="14.25" x14ac:dyDescent="0.2">
      <c r="J19368" s="2"/>
    </row>
    <row r="19369" spans="10:10" ht="14.25" x14ac:dyDescent="0.2">
      <c r="J19369" s="2"/>
    </row>
    <row r="19370" spans="10:10" ht="14.25" x14ac:dyDescent="0.2">
      <c r="J19370" s="2"/>
    </row>
    <row r="19371" spans="10:10" ht="14.25" x14ac:dyDescent="0.2">
      <c r="J19371" s="2"/>
    </row>
    <row r="19372" spans="10:10" ht="14.25" x14ac:dyDescent="0.2">
      <c r="J19372" s="2"/>
    </row>
    <row r="19373" spans="10:10" ht="14.25" x14ac:dyDescent="0.2">
      <c r="J19373" s="2"/>
    </row>
    <row r="19374" spans="10:10" ht="14.25" x14ac:dyDescent="0.2">
      <c r="J19374" s="2"/>
    </row>
    <row r="19375" spans="10:10" ht="14.25" x14ac:dyDescent="0.2">
      <c r="J19375" s="2"/>
    </row>
    <row r="19376" spans="10:10" ht="14.25" x14ac:dyDescent="0.2">
      <c r="J19376" s="2"/>
    </row>
    <row r="19377" spans="10:10" ht="14.25" x14ac:dyDescent="0.2">
      <c r="J19377" s="2"/>
    </row>
    <row r="19378" spans="10:10" ht="14.25" x14ac:dyDescent="0.2">
      <c r="J19378" s="2"/>
    </row>
    <row r="19379" spans="10:10" ht="14.25" x14ac:dyDescent="0.2">
      <c r="J19379" s="2"/>
    </row>
    <row r="19380" spans="10:10" ht="14.25" x14ac:dyDescent="0.2">
      <c r="J19380" s="2"/>
    </row>
    <row r="19381" spans="10:10" ht="14.25" x14ac:dyDescent="0.2">
      <c r="J19381" s="2"/>
    </row>
    <row r="19382" spans="10:10" ht="14.25" x14ac:dyDescent="0.2">
      <c r="J19382" s="2"/>
    </row>
    <row r="19383" spans="10:10" ht="14.25" x14ac:dyDescent="0.2">
      <c r="J19383" s="2"/>
    </row>
    <row r="19384" spans="10:10" ht="14.25" x14ac:dyDescent="0.2">
      <c r="J19384" s="2"/>
    </row>
    <row r="19385" spans="10:10" ht="14.25" x14ac:dyDescent="0.2">
      <c r="J19385" s="2"/>
    </row>
    <row r="19386" spans="10:10" ht="14.25" x14ac:dyDescent="0.2">
      <c r="J19386" s="2"/>
    </row>
    <row r="19387" spans="10:10" ht="14.25" x14ac:dyDescent="0.2">
      <c r="J19387" s="2"/>
    </row>
    <row r="19388" spans="10:10" ht="14.25" x14ac:dyDescent="0.2">
      <c r="J19388" s="2"/>
    </row>
    <row r="19389" spans="10:10" ht="14.25" x14ac:dyDescent="0.2">
      <c r="J19389" s="2"/>
    </row>
    <row r="19390" spans="10:10" ht="14.25" x14ac:dyDescent="0.2">
      <c r="J19390" s="2"/>
    </row>
    <row r="19391" spans="10:10" ht="14.25" x14ac:dyDescent="0.2">
      <c r="J19391" s="2"/>
    </row>
    <row r="19392" spans="10:10" ht="14.25" x14ac:dyDescent="0.2">
      <c r="J19392" s="2"/>
    </row>
    <row r="19393" spans="10:10" ht="14.25" x14ac:dyDescent="0.2">
      <c r="J19393" s="2"/>
    </row>
    <row r="19394" spans="10:10" ht="14.25" x14ac:dyDescent="0.2">
      <c r="J19394" s="2"/>
    </row>
    <row r="19395" spans="10:10" ht="14.25" x14ac:dyDescent="0.2">
      <c r="J19395" s="2"/>
    </row>
    <row r="19396" spans="10:10" ht="14.25" x14ac:dyDescent="0.2">
      <c r="J19396" s="2"/>
    </row>
    <row r="19397" spans="10:10" ht="14.25" x14ac:dyDescent="0.2">
      <c r="J19397" s="2"/>
    </row>
    <row r="19398" spans="10:10" ht="14.25" x14ac:dyDescent="0.2">
      <c r="J19398" s="2"/>
    </row>
    <row r="19399" spans="10:10" ht="14.25" x14ac:dyDescent="0.2">
      <c r="J19399" s="2"/>
    </row>
    <row r="19400" spans="10:10" ht="14.25" x14ac:dyDescent="0.2">
      <c r="J19400" s="2"/>
    </row>
    <row r="19401" spans="10:10" ht="14.25" x14ac:dyDescent="0.2">
      <c r="J19401" s="2"/>
    </row>
    <row r="19402" spans="10:10" ht="14.25" x14ac:dyDescent="0.2">
      <c r="J19402" s="2"/>
    </row>
    <row r="19403" spans="10:10" ht="14.25" x14ac:dyDescent="0.2">
      <c r="J19403" s="2"/>
    </row>
    <row r="19404" spans="10:10" ht="14.25" x14ac:dyDescent="0.2">
      <c r="J19404" s="2"/>
    </row>
    <row r="19405" spans="10:10" ht="14.25" x14ac:dyDescent="0.2">
      <c r="J19405" s="2"/>
    </row>
    <row r="19406" spans="10:10" ht="14.25" x14ac:dyDescent="0.2">
      <c r="J19406" s="2"/>
    </row>
    <row r="19407" spans="10:10" ht="14.25" x14ac:dyDescent="0.2">
      <c r="J19407" s="2"/>
    </row>
    <row r="19408" spans="10:10" ht="14.25" x14ac:dyDescent="0.2">
      <c r="J19408" s="2"/>
    </row>
    <row r="19409" spans="10:10" ht="14.25" x14ac:dyDescent="0.2">
      <c r="J19409" s="2"/>
    </row>
    <row r="19410" spans="10:10" ht="14.25" x14ac:dyDescent="0.2">
      <c r="J19410" s="2"/>
    </row>
    <row r="19411" spans="10:10" ht="14.25" x14ac:dyDescent="0.2">
      <c r="J19411" s="2"/>
    </row>
    <row r="19412" spans="10:10" ht="14.25" x14ac:dyDescent="0.2">
      <c r="J19412" s="2"/>
    </row>
    <row r="19413" spans="10:10" ht="14.25" x14ac:dyDescent="0.2">
      <c r="J19413" s="2"/>
    </row>
    <row r="19414" spans="10:10" ht="14.25" x14ac:dyDescent="0.2">
      <c r="J19414" s="2"/>
    </row>
    <row r="19415" spans="10:10" ht="14.25" x14ac:dyDescent="0.2">
      <c r="J19415" s="2"/>
    </row>
    <row r="19416" spans="10:10" ht="14.25" x14ac:dyDescent="0.2">
      <c r="J19416" s="2"/>
    </row>
    <row r="19417" spans="10:10" ht="14.25" x14ac:dyDescent="0.2">
      <c r="J19417" s="2"/>
    </row>
    <row r="19418" spans="10:10" ht="14.25" x14ac:dyDescent="0.2">
      <c r="J19418" s="2"/>
    </row>
    <row r="19419" spans="10:10" ht="14.25" x14ac:dyDescent="0.2">
      <c r="J19419" s="2"/>
    </row>
    <row r="19420" spans="10:10" ht="14.25" x14ac:dyDescent="0.2">
      <c r="J19420" s="2"/>
    </row>
    <row r="19421" spans="10:10" ht="14.25" x14ac:dyDescent="0.2">
      <c r="J19421" s="2"/>
    </row>
    <row r="19422" spans="10:10" ht="14.25" x14ac:dyDescent="0.2">
      <c r="J19422" s="2"/>
    </row>
    <row r="19423" spans="10:10" ht="14.25" x14ac:dyDescent="0.2">
      <c r="J19423" s="2"/>
    </row>
    <row r="19424" spans="10:10" ht="14.25" x14ac:dyDescent="0.2">
      <c r="J19424" s="2"/>
    </row>
    <row r="19425" spans="10:10" ht="14.25" x14ac:dyDescent="0.2">
      <c r="J19425" s="2"/>
    </row>
    <row r="19426" spans="10:10" ht="14.25" x14ac:dyDescent="0.2">
      <c r="J19426" s="2"/>
    </row>
    <row r="19427" spans="10:10" ht="14.25" x14ac:dyDescent="0.2">
      <c r="J19427" s="2"/>
    </row>
    <row r="19428" spans="10:10" ht="14.25" x14ac:dyDescent="0.2">
      <c r="J19428" s="2"/>
    </row>
    <row r="19429" spans="10:10" ht="14.25" x14ac:dyDescent="0.2">
      <c r="J19429" s="2"/>
    </row>
    <row r="19430" spans="10:10" ht="14.25" x14ac:dyDescent="0.2">
      <c r="J19430" s="2"/>
    </row>
    <row r="19431" spans="10:10" ht="14.25" x14ac:dyDescent="0.2">
      <c r="J19431" s="2"/>
    </row>
    <row r="19432" spans="10:10" ht="14.25" x14ac:dyDescent="0.2">
      <c r="J19432" s="2"/>
    </row>
    <row r="19433" spans="10:10" ht="14.25" x14ac:dyDescent="0.2">
      <c r="J19433" s="2"/>
    </row>
    <row r="19434" spans="10:10" ht="14.25" x14ac:dyDescent="0.2">
      <c r="J19434" s="2"/>
    </row>
    <row r="19435" spans="10:10" ht="14.25" x14ac:dyDescent="0.2">
      <c r="J19435" s="2"/>
    </row>
    <row r="19436" spans="10:10" ht="14.25" x14ac:dyDescent="0.2">
      <c r="J19436" s="2"/>
    </row>
    <row r="19437" spans="10:10" ht="14.25" x14ac:dyDescent="0.2">
      <c r="J19437" s="2"/>
    </row>
    <row r="19438" spans="10:10" ht="14.25" x14ac:dyDescent="0.2">
      <c r="J19438" s="2"/>
    </row>
    <row r="19439" spans="10:10" ht="14.25" x14ac:dyDescent="0.2">
      <c r="J19439" s="2"/>
    </row>
    <row r="19440" spans="10:10" ht="14.25" x14ac:dyDescent="0.2">
      <c r="J19440" s="2"/>
    </row>
    <row r="19441" spans="10:10" ht="14.25" x14ac:dyDescent="0.2">
      <c r="J19441" s="2"/>
    </row>
    <row r="19442" spans="10:10" ht="14.25" x14ac:dyDescent="0.2">
      <c r="J19442" s="2"/>
    </row>
    <row r="19443" spans="10:10" ht="14.25" x14ac:dyDescent="0.2">
      <c r="J19443" s="2"/>
    </row>
    <row r="19444" spans="10:10" ht="14.25" x14ac:dyDescent="0.2">
      <c r="J19444" s="2"/>
    </row>
    <row r="19445" spans="10:10" ht="14.25" x14ac:dyDescent="0.2">
      <c r="J19445" s="2"/>
    </row>
    <row r="19446" spans="10:10" ht="14.25" x14ac:dyDescent="0.2">
      <c r="J19446" s="2"/>
    </row>
    <row r="19447" spans="10:10" ht="14.25" x14ac:dyDescent="0.2">
      <c r="J19447" s="2"/>
    </row>
    <row r="19448" spans="10:10" ht="14.25" x14ac:dyDescent="0.2">
      <c r="J19448" s="2"/>
    </row>
    <row r="19449" spans="10:10" ht="14.25" x14ac:dyDescent="0.2">
      <c r="J19449" s="2"/>
    </row>
    <row r="19450" spans="10:10" ht="14.25" x14ac:dyDescent="0.2">
      <c r="J19450" s="2"/>
    </row>
    <row r="19451" spans="10:10" ht="14.25" x14ac:dyDescent="0.2">
      <c r="J19451" s="2"/>
    </row>
    <row r="19452" spans="10:10" ht="14.25" x14ac:dyDescent="0.2">
      <c r="J19452" s="2"/>
    </row>
    <row r="19453" spans="10:10" ht="14.25" x14ac:dyDescent="0.2">
      <c r="J19453" s="2"/>
    </row>
    <row r="19454" spans="10:10" ht="14.25" x14ac:dyDescent="0.2">
      <c r="J19454" s="2"/>
    </row>
    <row r="19455" spans="10:10" ht="14.25" x14ac:dyDescent="0.2">
      <c r="J19455" s="2"/>
    </row>
    <row r="19456" spans="10:10" ht="14.25" x14ac:dyDescent="0.2">
      <c r="J19456" s="2"/>
    </row>
    <row r="19457" spans="10:10" ht="14.25" x14ac:dyDescent="0.2">
      <c r="J19457" s="2"/>
    </row>
    <row r="19458" spans="10:10" ht="14.25" x14ac:dyDescent="0.2">
      <c r="J19458" s="2"/>
    </row>
    <row r="19459" spans="10:10" ht="14.25" x14ac:dyDescent="0.2">
      <c r="J19459" s="2"/>
    </row>
    <row r="19460" spans="10:10" ht="14.25" x14ac:dyDescent="0.2">
      <c r="J19460" s="2"/>
    </row>
    <row r="19461" spans="10:10" ht="14.25" x14ac:dyDescent="0.2">
      <c r="J19461" s="2"/>
    </row>
    <row r="19462" spans="10:10" ht="14.25" x14ac:dyDescent="0.2">
      <c r="J19462" s="2"/>
    </row>
    <row r="19463" spans="10:10" ht="14.25" x14ac:dyDescent="0.2">
      <c r="J19463" s="2"/>
    </row>
    <row r="19464" spans="10:10" ht="14.25" x14ac:dyDescent="0.2">
      <c r="J19464" s="2"/>
    </row>
    <row r="19465" spans="10:10" ht="14.25" x14ac:dyDescent="0.2">
      <c r="J19465" s="2"/>
    </row>
    <row r="19466" spans="10:10" ht="14.25" x14ac:dyDescent="0.2">
      <c r="J19466" s="2"/>
    </row>
    <row r="19467" spans="10:10" ht="14.25" x14ac:dyDescent="0.2">
      <c r="J19467" s="2"/>
    </row>
    <row r="19468" spans="10:10" ht="14.25" x14ac:dyDescent="0.2">
      <c r="J19468" s="2"/>
    </row>
    <row r="19469" spans="10:10" ht="14.25" x14ac:dyDescent="0.2">
      <c r="J19469" s="2"/>
    </row>
    <row r="19470" spans="10:10" ht="14.25" x14ac:dyDescent="0.2">
      <c r="J19470" s="2"/>
    </row>
    <row r="19471" spans="10:10" ht="14.25" x14ac:dyDescent="0.2">
      <c r="J19471" s="2"/>
    </row>
    <row r="19472" spans="10:10" ht="14.25" x14ac:dyDescent="0.2">
      <c r="J19472" s="2"/>
    </row>
    <row r="19473" spans="10:10" ht="14.25" x14ac:dyDescent="0.2">
      <c r="J19473" s="2"/>
    </row>
    <row r="19474" spans="10:10" ht="14.25" x14ac:dyDescent="0.2">
      <c r="J19474" s="2"/>
    </row>
    <row r="19475" spans="10:10" ht="14.25" x14ac:dyDescent="0.2">
      <c r="J19475" s="2"/>
    </row>
    <row r="19476" spans="10:10" ht="14.25" x14ac:dyDescent="0.2">
      <c r="J19476" s="2"/>
    </row>
    <row r="19477" spans="10:10" ht="14.25" x14ac:dyDescent="0.2">
      <c r="J19477" s="2"/>
    </row>
    <row r="19478" spans="10:10" ht="14.25" x14ac:dyDescent="0.2">
      <c r="J19478" s="2"/>
    </row>
    <row r="19479" spans="10:10" ht="14.25" x14ac:dyDescent="0.2">
      <c r="J19479" s="2"/>
    </row>
    <row r="19480" spans="10:10" ht="14.25" x14ac:dyDescent="0.2">
      <c r="J19480" s="2"/>
    </row>
    <row r="19481" spans="10:10" ht="14.25" x14ac:dyDescent="0.2">
      <c r="J19481" s="2"/>
    </row>
    <row r="19482" spans="10:10" ht="14.25" x14ac:dyDescent="0.2">
      <c r="J19482" s="2"/>
    </row>
    <row r="19483" spans="10:10" ht="14.25" x14ac:dyDescent="0.2">
      <c r="J19483" s="2"/>
    </row>
    <row r="19484" spans="10:10" ht="14.25" x14ac:dyDescent="0.2">
      <c r="J19484" s="2"/>
    </row>
    <row r="19485" spans="10:10" ht="14.25" x14ac:dyDescent="0.2">
      <c r="J19485" s="2"/>
    </row>
    <row r="19486" spans="10:10" ht="14.25" x14ac:dyDescent="0.2">
      <c r="J19486" s="2"/>
    </row>
    <row r="19487" spans="10:10" ht="14.25" x14ac:dyDescent="0.2">
      <c r="J19487" s="2"/>
    </row>
    <row r="19488" spans="10:10" ht="14.25" x14ac:dyDescent="0.2">
      <c r="J19488" s="2"/>
    </row>
    <row r="19489" spans="10:10" ht="14.25" x14ac:dyDescent="0.2">
      <c r="J19489" s="2"/>
    </row>
    <row r="19490" spans="10:10" ht="14.25" x14ac:dyDescent="0.2">
      <c r="J19490" s="2"/>
    </row>
    <row r="19491" spans="10:10" ht="14.25" x14ac:dyDescent="0.2">
      <c r="J19491" s="2"/>
    </row>
    <row r="19492" spans="10:10" ht="14.25" x14ac:dyDescent="0.2">
      <c r="J19492" s="2"/>
    </row>
    <row r="19493" spans="10:10" ht="14.25" x14ac:dyDescent="0.2">
      <c r="J19493" s="2"/>
    </row>
    <row r="19494" spans="10:10" ht="14.25" x14ac:dyDescent="0.2">
      <c r="J19494" s="2"/>
    </row>
    <row r="19495" spans="10:10" ht="14.25" x14ac:dyDescent="0.2">
      <c r="J19495" s="2"/>
    </row>
    <row r="19496" spans="10:10" ht="14.25" x14ac:dyDescent="0.2">
      <c r="J19496" s="2"/>
    </row>
    <row r="19497" spans="10:10" ht="14.25" x14ac:dyDescent="0.2">
      <c r="J19497" s="2"/>
    </row>
    <row r="19498" spans="10:10" ht="14.25" x14ac:dyDescent="0.2">
      <c r="J19498" s="2"/>
    </row>
    <row r="19499" spans="10:10" ht="14.25" x14ac:dyDescent="0.2">
      <c r="J19499" s="2"/>
    </row>
    <row r="19500" spans="10:10" ht="14.25" x14ac:dyDescent="0.2">
      <c r="J19500" s="2"/>
    </row>
    <row r="19501" spans="10:10" ht="14.25" x14ac:dyDescent="0.2">
      <c r="J19501" s="2"/>
    </row>
    <row r="19502" spans="10:10" ht="14.25" x14ac:dyDescent="0.2">
      <c r="J19502" s="2"/>
    </row>
    <row r="19503" spans="10:10" ht="14.25" x14ac:dyDescent="0.2">
      <c r="J19503" s="2"/>
    </row>
    <row r="19504" spans="10:10" ht="14.25" x14ac:dyDescent="0.2">
      <c r="J19504" s="2"/>
    </row>
    <row r="19505" spans="10:10" ht="14.25" x14ac:dyDescent="0.2">
      <c r="J19505" s="2"/>
    </row>
    <row r="19506" spans="10:10" ht="14.25" x14ac:dyDescent="0.2">
      <c r="J19506" s="2"/>
    </row>
    <row r="19507" spans="10:10" ht="14.25" x14ac:dyDescent="0.2">
      <c r="J19507" s="2"/>
    </row>
    <row r="19508" spans="10:10" ht="14.25" x14ac:dyDescent="0.2">
      <c r="J19508" s="2"/>
    </row>
    <row r="19509" spans="10:10" ht="14.25" x14ac:dyDescent="0.2">
      <c r="J19509" s="2"/>
    </row>
    <row r="19510" spans="10:10" ht="14.25" x14ac:dyDescent="0.2">
      <c r="J19510" s="2"/>
    </row>
    <row r="19511" spans="10:10" ht="14.25" x14ac:dyDescent="0.2">
      <c r="J19511" s="2"/>
    </row>
    <row r="19512" spans="10:10" ht="14.25" x14ac:dyDescent="0.2">
      <c r="J19512" s="2"/>
    </row>
    <row r="19513" spans="10:10" ht="14.25" x14ac:dyDescent="0.2">
      <c r="J19513" s="2"/>
    </row>
    <row r="19514" spans="10:10" ht="14.25" x14ac:dyDescent="0.2">
      <c r="J19514" s="2"/>
    </row>
    <row r="19515" spans="10:10" ht="14.25" x14ac:dyDescent="0.2">
      <c r="J19515" s="2"/>
    </row>
    <row r="19516" spans="10:10" ht="14.25" x14ac:dyDescent="0.2">
      <c r="J19516" s="2"/>
    </row>
    <row r="19517" spans="10:10" ht="14.25" x14ac:dyDescent="0.2">
      <c r="J19517" s="2"/>
    </row>
    <row r="19518" spans="10:10" ht="14.25" x14ac:dyDescent="0.2">
      <c r="J19518" s="2"/>
    </row>
    <row r="19519" spans="10:10" ht="14.25" x14ac:dyDescent="0.2">
      <c r="J19519" s="2"/>
    </row>
    <row r="19520" spans="10:10" ht="14.25" x14ac:dyDescent="0.2">
      <c r="J19520" s="2"/>
    </row>
    <row r="19521" spans="10:10" ht="14.25" x14ac:dyDescent="0.2">
      <c r="J19521" s="2"/>
    </row>
    <row r="19522" spans="10:10" ht="14.25" x14ac:dyDescent="0.2">
      <c r="J19522" s="2"/>
    </row>
    <row r="19523" spans="10:10" ht="14.25" x14ac:dyDescent="0.2">
      <c r="J19523" s="2"/>
    </row>
    <row r="19524" spans="10:10" ht="14.25" x14ac:dyDescent="0.2">
      <c r="J19524" s="2"/>
    </row>
    <row r="19525" spans="10:10" ht="14.25" x14ac:dyDescent="0.2">
      <c r="J19525" s="2"/>
    </row>
    <row r="19526" spans="10:10" ht="14.25" x14ac:dyDescent="0.2">
      <c r="J19526" s="2"/>
    </row>
    <row r="19527" spans="10:10" ht="14.25" x14ac:dyDescent="0.2">
      <c r="J19527" s="2"/>
    </row>
    <row r="19528" spans="10:10" ht="14.25" x14ac:dyDescent="0.2">
      <c r="J19528" s="2"/>
    </row>
    <row r="19529" spans="10:10" ht="14.25" x14ac:dyDescent="0.2">
      <c r="J19529" s="2"/>
    </row>
    <row r="19530" spans="10:10" ht="14.25" x14ac:dyDescent="0.2">
      <c r="J19530" s="2"/>
    </row>
    <row r="19531" spans="10:10" ht="14.25" x14ac:dyDescent="0.2">
      <c r="J19531" s="2"/>
    </row>
    <row r="19532" spans="10:10" ht="14.25" x14ac:dyDescent="0.2">
      <c r="J19532" s="2"/>
    </row>
    <row r="19533" spans="10:10" ht="14.25" x14ac:dyDescent="0.2">
      <c r="J19533" s="2"/>
    </row>
    <row r="19534" spans="10:10" ht="14.25" x14ac:dyDescent="0.2">
      <c r="J19534" s="2"/>
    </row>
    <row r="19535" spans="10:10" ht="14.25" x14ac:dyDescent="0.2">
      <c r="J19535" s="2"/>
    </row>
    <row r="19536" spans="10:10" ht="14.25" x14ac:dyDescent="0.2">
      <c r="J19536" s="2"/>
    </row>
    <row r="19537" spans="10:10" ht="14.25" x14ac:dyDescent="0.2">
      <c r="J19537" s="2"/>
    </row>
    <row r="19538" spans="10:10" ht="14.25" x14ac:dyDescent="0.2">
      <c r="J19538" s="2"/>
    </row>
    <row r="19539" spans="10:10" ht="14.25" x14ac:dyDescent="0.2">
      <c r="J19539" s="2"/>
    </row>
    <row r="19540" spans="10:10" ht="14.25" x14ac:dyDescent="0.2">
      <c r="J19540" s="2"/>
    </row>
    <row r="19541" spans="10:10" ht="14.25" x14ac:dyDescent="0.2">
      <c r="J19541" s="2"/>
    </row>
    <row r="19542" spans="10:10" ht="14.25" x14ac:dyDescent="0.2">
      <c r="J19542" s="2"/>
    </row>
    <row r="19543" spans="10:10" ht="14.25" x14ac:dyDescent="0.2">
      <c r="J19543" s="2"/>
    </row>
    <row r="19544" spans="10:10" ht="14.25" x14ac:dyDescent="0.2">
      <c r="J19544" s="2"/>
    </row>
    <row r="19545" spans="10:10" ht="14.25" x14ac:dyDescent="0.2">
      <c r="J19545" s="2"/>
    </row>
    <row r="19546" spans="10:10" ht="14.25" x14ac:dyDescent="0.2">
      <c r="J19546" s="2"/>
    </row>
    <row r="19547" spans="10:10" ht="14.25" x14ac:dyDescent="0.2">
      <c r="J19547" s="2"/>
    </row>
    <row r="19548" spans="10:10" ht="14.25" x14ac:dyDescent="0.2">
      <c r="J19548" s="2"/>
    </row>
    <row r="19549" spans="10:10" ht="14.25" x14ac:dyDescent="0.2">
      <c r="J19549" s="2"/>
    </row>
    <row r="19550" spans="10:10" ht="14.25" x14ac:dyDescent="0.2">
      <c r="J19550" s="2"/>
    </row>
    <row r="19551" spans="10:10" ht="14.25" x14ac:dyDescent="0.2">
      <c r="J19551" s="2"/>
    </row>
    <row r="19552" spans="10:10" ht="14.25" x14ac:dyDescent="0.2">
      <c r="J19552" s="2"/>
    </row>
    <row r="19553" spans="10:10" ht="14.25" x14ac:dyDescent="0.2">
      <c r="J19553" s="2"/>
    </row>
    <row r="19554" spans="10:10" ht="14.25" x14ac:dyDescent="0.2">
      <c r="J19554" s="2"/>
    </row>
    <row r="19555" spans="10:10" ht="14.25" x14ac:dyDescent="0.2">
      <c r="J19555" s="2"/>
    </row>
    <row r="19556" spans="10:10" ht="14.25" x14ac:dyDescent="0.2">
      <c r="J19556" s="2"/>
    </row>
    <row r="19557" spans="10:10" ht="14.25" x14ac:dyDescent="0.2">
      <c r="J19557" s="2"/>
    </row>
    <row r="19558" spans="10:10" ht="14.25" x14ac:dyDescent="0.2">
      <c r="J19558" s="2"/>
    </row>
    <row r="19559" spans="10:10" ht="14.25" x14ac:dyDescent="0.2">
      <c r="J19559" s="2"/>
    </row>
    <row r="19560" spans="10:10" ht="14.25" x14ac:dyDescent="0.2">
      <c r="J19560" s="2"/>
    </row>
    <row r="19561" spans="10:10" ht="14.25" x14ac:dyDescent="0.2">
      <c r="J19561" s="2"/>
    </row>
    <row r="19562" spans="10:10" ht="14.25" x14ac:dyDescent="0.2">
      <c r="J19562" s="2"/>
    </row>
    <row r="19563" spans="10:10" ht="14.25" x14ac:dyDescent="0.2">
      <c r="J19563" s="2"/>
    </row>
    <row r="19564" spans="10:10" ht="14.25" x14ac:dyDescent="0.2">
      <c r="J19564" s="2"/>
    </row>
    <row r="19565" spans="10:10" ht="14.25" x14ac:dyDescent="0.2">
      <c r="J19565" s="2"/>
    </row>
    <row r="19566" spans="10:10" ht="14.25" x14ac:dyDescent="0.2">
      <c r="J19566" s="2"/>
    </row>
    <row r="19567" spans="10:10" ht="14.25" x14ac:dyDescent="0.2">
      <c r="J19567" s="2"/>
    </row>
    <row r="19568" spans="10:10" ht="14.25" x14ac:dyDescent="0.2">
      <c r="J19568" s="2"/>
    </row>
    <row r="19569" spans="10:10" ht="14.25" x14ac:dyDescent="0.2">
      <c r="J19569" s="2"/>
    </row>
    <row r="19570" spans="10:10" ht="14.25" x14ac:dyDescent="0.2">
      <c r="J19570" s="2"/>
    </row>
    <row r="19571" spans="10:10" ht="14.25" x14ac:dyDescent="0.2">
      <c r="J19571" s="2"/>
    </row>
    <row r="19572" spans="10:10" ht="14.25" x14ac:dyDescent="0.2">
      <c r="J19572" s="2"/>
    </row>
    <row r="19573" spans="10:10" ht="14.25" x14ac:dyDescent="0.2">
      <c r="J19573" s="2"/>
    </row>
    <row r="19574" spans="10:10" ht="14.25" x14ac:dyDescent="0.2">
      <c r="J19574" s="2"/>
    </row>
    <row r="19575" spans="10:10" ht="14.25" x14ac:dyDescent="0.2">
      <c r="J19575" s="2"/>
    </row>
    <row r="19576" spans="10:10" ht="14.25" x14ac:dyDescent="0.2">
      <c r="J19576" s="2"/>
    </row>
    <row r="19577" spans="10:10" ht="14.25" x14ac:dyDescent="0.2">
      <c r="J19577" s="2"/>
    </row>
    <row r="19578" spans="10:10" ht="14.25" x14ac:dyDescent="0.2">
      <c r="J19578" s="2"/>
    </row>
    <row r="19579" spans="10:10" ht="14.25" x14ac:dyDescent="0.2">
      <c r="J19579" s="2"/>
    </row>
    <row r="19580" spans="10:10" ht="14.25" x14ac:dyDescent="0.2">
      <c r="J19580" s="2"/>
    </row>
    <row r="19581" spans="10:10" ht="14.25" x14ac:dyDescent="0.2">
      <c r="J19581" s="2"/>
    </row>
    <row r="19582" spans="10:10" ht="14.25" x14ac:dyDescent="0.2">
      <c r="J19582" s="2"/>
    </row>
    <row r="19583" spans="10:10" ht="14.25" x14ac:dyDescent="0.2">
      <c r="J19583" s="2"/>
    </row>
    <row r="19584" spans="10:10" ht="14.25" x14ac:dyDescent="0.2">
      <c r="J19584" s="2"/>
    </row>
    <row r="19585" spans="10:10" ht="14.25" x14ac:dyDescent="0.2">
      <c r="J19585" s="2"/>
    </row>
    <row r="19586" spans="10:10" ht="14.25" x14ac:dyDescent="0.2">
      <c r="J19586" s="2"/>
    </row>
    <row r="19587" spans="10:10" ht="14.25" x14ac:dyDescent="0.2">
      <c r="J19587" s="2"/>
    </row>
    <row r="19588" spans="10:10" ht="14.25" x14ac:dyDescent="0.2">
      <c r="J19588" s="2"/>
    </row>
    <row r="19589" spans="10:10" ht="14.25" x14ac:dyDescent="0.2">
      <c r="J19589" s="2"/>
    </row>
    <row r="19590" spans="10:10" ht="14.25" x14ac:dyDescent="0.2">
      <c r="J19590" s="2"/>
    </row>
    <row r="19591" spans="10:10" ht="14.25" x14ac:dyDescent="0.2">
      <c r="J19591" s="2"/>
    </row>
    <row r="19592" spans="10:10" ht="14.25" x14ac:dyDescent="0.2">
      <c r="J19592" s="2"/>
    </row>
    <row r="19593" spans="10:10" ht="14.25" x14ac:dyDescent="0.2">
      <c r="J19593" s="2"/>
    </row>
    <row r="19594" spans="10:10" ht="14.25" x14ac:dyDescent="0.2">
      <c r="J19594" s="2"/>
    </row>
    <row r="19595" spans="10:10" ht="14.25" x14ac:dyDescent="0.2">
      <c r="J19595" s="2"/>
    </row>
    <row r="19596" spans="10:10" ht="14.25" x14ac:dyDescent="0.2">
      <c r="J19596" s="2"/>
    </row>
    <row r="19597" spans="10:10" ht="14.25" x14ac:dyDescent="0.2">
      <c r="J19597" s="2"/>
    </row>
    <row r="19598" spans="10:10" ht="14.25" x14ac:dyDescent="0.2">
      <c r="J19598" s="2"/>
    </row>
    <row r="19599" spans="10:10" ht="14.25" x14ac:dyDescent="0.2">
      <c r="J19599" s="2"/>
    </row>
    <row r="19600" spans="10:10" ht="14.25" x14ac:dyDescent="0.2">
      <c r="J19600" s="2"/>
    </row>
    <row r="19601" spans="10:10" ht="14.25" x14ac:dyDescent="0.2">
      <c r="J19601" s="2"/>
    </row>
    <row r="19602" spans="10:10" ht="14.25" x14ac:dyDescent="0.2">
      <c r="J19602" s="2"/>
    </row>
    <row r="19603" spans="10:10" ht="14.25" x14ac:dyDescent="0.2">
      <c r="J19603" s="2"/>
    </row>
    <row r="19604" spans="10:10" ht="14.25" x14ac:dyDescent="0.2">
      <c r="J19604" s="2"/>
    </row>
    <row r="19605" spans="10:10" ht="14.25" x14ac:dyDescent="0.2">
      <c r="J19605" s="2"/>
    </row>
    <row r="19606" spans="10:10" ht="14.25" x14ac:dyDescent="0.2">
      <c r="J19606" s="2"/>
    </row>
    <row r="19607" spans="10:10" ht="14.25" x14ac:dyDescent="0.2">
      <c r="J19607" s="2"/>
    </row>
    <row r="19608" spans="10:10" ht="14.25" x14ac:dyDescent="0.2">
      <c r="J19608" s="2"/>
    </row>
    <row r="19609" spans="10:10" ht="14.25" x14ac:dyDescent="0.2">
      <c r="J19609" s="2"/>
    </row>
    <row r="19610" spans="10:10" ht="14.25" x14ac:dyDescent="0.2">
      <c r="J19610" s="2"/>
    </row>
    <row r="19611" spans="10:10" ht="14.25" x14ac:dyDescent="0.2">
      <c r="J19611" s="2"/>
    </row>
    <row r="19612" spans="10:10" ht="14.25" x14ac:dyDescent="0.2">
      <c r="J19612" s="2"/>
    </row>
    <row r="19613" spans="10:10" ht="14.25" x14ac:dyDescent="0.2">
      <c r="J19613" s="2"/>
    </row>
    <row r="19614" spans="10:10" ht="14.25" x14ac:dyDescent="0.2">
      <c r="J19614" s="2"/>
    </row>
    <row r="19615" spans="10:10" ht="14.25" x14ac:dyDescent="0.2">
      <c r="J19615" s="2"/>
    </row>
    <row r="19616" spans="10:10" ht="14.25" x14ac:dyDescent="0.2">
      <c r="J19616" s="2"/>
    </row>
    <row r="19617" spans="10:10" ht="14.25" x14ac:dyDescent="0.2">
      <c r="J19617" s="2"/>
    </row>
    <row r="19618" spans="10:10" ht="14.25" x14ac:dyDescent="0.2">
      <c r="J19618" s="2"/>
    </row>
    <row r="19619" spans="10:10" ht="14.25" x14ac:dyDescent="0.2">
      <c r="J19619" s="2"/>
    </row>
    <row r="19620" spans="10:10" ht="14.25" x14ac:dyDescent="0.2">
      <c r="J19620" s="2"/>
    </row>
    <row r="19621" spans="10:10" ht="14.25" x14ac:dyDescent="0.2">
      <c r="J19621" s="2"/>
    </row>
    <row r="19622" spans="10:10" ht="14.25" x14ac:dyDescent="0.2">
      <c r="J19622" s="2"/>
    </row>
    <row r="19623" spans="10:10" ht="14.25" x14ac:dyDescent="0.2">
      <c r="J19623" s="2"/>
    </row>
    <row r="19624" spans="10:10" ht="14.25" x14ac:dyDescent="0.2">
      <c r="J19624" s="2"/>
    </row>
    <row r="19625" spans="10:10" ht="14.25" x14ac:dyDescent="0.2">
      <c r="J19625" s="2"/>
    </row>
    <row r="19626" spans="10:10" ht="14.25" x14ac:dyDescent="0.2">
      <c r="J19626" s="2"/>
    </row>
    <row r="19627" spans="10:10" ht="14.25" x14ac:dyDescent="0.2">
      <c r="J19627" s="2"/>
    </row>
    <row r="19628" spans="10:10" ht="14.25" x14ac:dyDescent="0.2">
      <c r="J19628" s="2"/>
    </row>
    <row r="19629" spans="10:10" ht="14.25" x14ac:dyDescent="0.2">
      <c r="J19629" s="2"/>
    </row>
    <row r="19630" spans="10:10" ht="14.25" x14ac:dyDescent="0.2">
      <c r="J19630" s="2"/>
    </row>
    <row r="19631" spans="10:10" ht="14.25" x14ac:dyDescent="0.2">
      <c r="J19631" s="2"/>
    </row>
    <row r="19632" spans="10:10" ht="14.25" x14ac:dyDescent="0.2">
      <c r="J19632" s="2"/>
    </row>
    <row r="19633" spans="10:10" ht="14.25" x14ac:dyDescent="0.2">
      <c r="J19633" s="2"/>
    </row>
    <row r="19634" spans="10:10" ht="14.25" x14ac:dyDescent="0.2">
      <c r="J19634" s="2"/>
    </row>
    <row r="19635" spans="10:10" ht="14.25" x14ac:dyDescent="0.2">
      <c r="J19635" s="2"/>
    </row>
    <row r="19636" spans="10:10" ht="14.25" x14ac:dyDescent="0.2">
      <c r="J19636" s="2"/>
    </row>
    <row r="19637" spans="10:10" ht="14.25" x14ac:dyDescent="0.2">
      <c r="J19637" s="2"/>
    </row>
    <row r="19638" spans="10:10" ht="14.25" x14ac:dyDescent="0.2">
      <c r="J19638" s="2"/>
    </row>
    <row r="19639" spans="10:10" ht="14.25" x14ac:dyDescent="0.2">
      <c r="J19639" s="2"/>
    </row>
    <row r="19640" spans="10:10" ht="14.25" x14ac:dyDescent="0.2">
      <c r="J19640" s="2"/>
    </row>
    <row r="19641" spans="10:10" ht="14.25" x14ac:dyDescent="0.2">
      <c r="J19641" s="2"/>
    </row>
    <row r="19642" spans="10:10" ht="14.25" x14ac:dyDescent="0.2">
      <c r="J19642" s="2"/>
    </row>
    <row r="19643" spans="10:10" ht="14.25" x14ac:dyDescent="0.2">
      <c r="J19643" s="2"/>
    </row>
    <row r="19644" spans="10:10" ht="14.25" x14ac:dyDescent="0.2">
      <c r="J19644" s="2"/>
    </row>
    <row r="19645" spans="10:10" ht="14.25" x14ac:dyDescent="0.2">
      <c r="J19645" s="2"/>
    </row>
    <row r="19646" spans="10:10" ht="14.25" x14ac:dyDescent="0.2">
      <c r="J19646" s="2"/>
    </row>
    <row r="19647" spans="10:10" ht="14.25" x14ac:dyDescent="0.2">
      <c r="J19647" s="2"/>
    </row>
    <row r="19648" spans="10:10" ht="14.25" x14ac:dyDescent="0.2">
      <c r="J19648" s="2"/>
    </row>
    <row r="19649" spans="10:10" ht="14.25" x14ac:dyDescent="0.2">
      <c r="J19649" s="2"/>
    </row>
    <row r="19650" spans="10:10" ht="14.25" x14ac:dyDescent="0.2">
      <c r="J19650" s="2"/>
    </row>
    <row r="19651" spans="10:10" ht="14.25" x14ac:dyDescent="0.2">
      <c r="J19651" s="2"/>
    </row>
    <row r="19652" spans="10:10" ht="14.25" x14ac:dyDescent="0.2">
      <c r="J19652" s="2"/>
    </row>
    <row r="19653" spans="10:10" ht="14.25" x14ac:dyDescent="0.2">
      <c r="J19653" s="2"/>
    </row>
    <row r="19654" spans="10:10" ht="14.25" x14ac:dyDescent="0.2">
      <c r="J19654" s="2"/>
    </row>
    <row r="19655" spans="10:10" ht="14.25" x14ac:dyDescent="0.2">
      <c r="J19655" s="2"/>
    </row>
    <row r="19656" spans="10:10" ht="14.25" x14ac:dyDescent="0.2">
      <c r="J19656" s="2"/>
    </row>
    <row r="19657" spans="10:10" ht="14.25" x14ac:dyDescent="0.2">
      <c r="J19657" s="2"/>
    </row>
    <row r="19658" spans="10:10" ht="14.25" x14ac:dyDescent="0.2">
      <c r="J19658" s="2"/>
    </row>
    <row r="19659" spans="10:10" ht="14.25" x14ac:dyDescent="0.2">
      <c r="J19659" s="2"/>
    </row>
    <row r="19660" spans="10:10" ht="14.25" x14ac:dyDescent="0.2">
      <c r="J19660" s="2"/>
    </row>
    <row r="19661" spans="10:10" ht="14.25" x14ac:dyDescent="0.2">
      <c r="J19661" s="2"/>
    </row>
    <row r="19662" spans="10:10" ht="14.25" x14ac:dyDescent="0.2">
      <c r="J19662" s="2"/>
    </row>
    <row r="19663" spans="10:10" ht="14.25" x14ac:dyDescent="0.2">
      <c r="J19663" s="2"/>
    </row>
    <row r="19664" spans="10:10" ht="14.25" x14ac:dyDescent="0.2">
      <c r="J19664" s="2"/>
    </row>
    <row r="19665" spans="10:10" ht="14.25" x14ac:dyDescent="0.2">
      <c r="J19665" s="2"/>
    </row>
    <row r="19666" spans="10:10" ht="14.25" x14ac:dyDescent="0.2">
      <c r="J19666" s="2"/>
    </row>
    <row r="19667" spans="10:10" ht="14.25" x14ac:dyDescent="0.2">
      <c r="J19667" s="2"/>
    </row>
    <row r="19668" spans="10:10" ht="14.25" x14ac:dyDescent="0.2">
      <c r="J19668" s="2"/>
    </row>
    <row r="19669" spans="10:10" ht="14.25" x14ac:dyDescent="0.2">
      <c r="J19669" s="2"/>
    </row>
    <row r="19670" spans="10:10" ht="14.25" x14ac:dyDescent="0.2">
      <c r="J19670" s="2"/>
    </row>
    <row r="19671" spans="10:10" ht="14.25" x14ac:dyDescent="0.2">
      <c r="J19671" s="2"/>
    </row>
    <row r="19672" spans="10:10" ht="14.25" x14ac:dyDescent="0.2">
      <c r="J19672" s="2"/>
    </row>
    <row r="19673" spans="10:10" ht="14.25" x14ac:dyDescent="0.2">
      <c r="J19673" s="2"/>
    </row>
    <row r="19674" spans="10:10" ht="14.25" x14ac:dyDescent="0.2">
      <c r="J19674" s="2"/>
    </row>
    <row r="19675" spans="10:10" ht="14.25" x14ac:dyDescent="0.2">
      <c r="J19675" s="2"/>
    </row>
    <row r="19676" spans="10:10" ht="14.25" x14ac:dyDescent="0.2">
      <c r="J19676" s="2"/>
    </row>
    <row r="19677" spans="10:10" ht="14.25" x14ac:dyDescent="0.2">
      <c r="J19677" s="2"/>
    </row>
    <row r="19678" spans="10:10" ht="14.25" x14ac:dyDescent="0.2">
      <c r="J19678" s="2"/>
    </row>
    <row r="19679" spans="10:10" ht="14.25" x14ac:dyDescent="0.2">
      <c r="J19679" s="2"/>
    </row>
    <row r="19680" spans="10:10" ht="14.25" x14ac:dyDescent="0.2">
      <c r="J19680" s="2"/>
    </row>
    <row r="19681" spans="10:10" ht="14.25" x14ac:dyDescent="0.2">
      <c r="J19681" s="2"/>
    </row>
    <row r="19682" spans="10:10" ht="14.25" x14ac:dyDescent="0.2">
      <c r="J19682" s="2"/>
    </row>
    <row r="19683" spans="10:10" ht="14.25" x14ac:dyDescent="0.2">
      <c r="J19683" s="2"/>
    </row>
    <row r="19684" spans="10:10" ht="14.25" x14ac:dyDescent="0.2">
      <c r="J19684" s="2"/>
    </row>
    <row r="19685" spans="10:10" ht="14.25" x14ac:dyDescent="0.2">
      <c r="J19685" s="2"/>
    </row>
    <row r="19686" spans="10:10" ht="14.25" x14ac:dyDescent="0.2">
      <c r="J19686" s="2"/>
    </row>
    <row r="19687" spans="10:10" ht="14.25" x14ac:dyDescent="0.2">
      <c r="J19687" s="2"/>
    </row>
    <row r="19688" spans="10:10" ht="14.25" x14ac:dyDescent="0.2">
      <c r="J19688" s="2"/>
    </row>
    <row r="19689" spans="10:10" ht="14.25" x14ac:dyDescent="0.2">
      <c r="J19689" s="2"/>
    </row>
    <row r="19690" spans="10:10" ht="14.25" x14ac:dyDescent="0.2">
      <c r="J19690" s="2"/>
    </row>
    <row r="19691" spans="10:10" ht="14.25" x14ac:dyDescent="0.2">
      <c r="J19691" s="2"/>
    </row>
    <row r="19692" spans="10:10" ht="14.25" x14ac:dyDescent="0.2">
      <c r="J19692" s="2"/>
    </row>
    <row r="19693" spans="10:10" ht="14.25" x14ac:dyDescent="0.2">
      <c r="J19693" s="2"/>
    </row>
    <row r="19694" spans="10:10" ht="14.25" x14ac:dyDescent="0.2">
      <c r="J19694" s="2"/>
    </row>
    <row r="19695" spans="10:10" ht="14.25" x14ac:dyDescent="0.2">
      <c r="J19695" s="2"/>
    </row>
    <row r="19696" spans="10:10" ht="14.25" x14ac:dyDescent="0.2">
      <c r="J19696" s="2"/>
    </row>
    <row r="19697" spans="10:10" ht="14.25" x14ac:dyDescent="0.2">
      <c r="J19697" s="2"/>
    </row>
    <row r="19698" spans="10:10" ht="14.25" x14ac:dyDescent="0.2">
      <c r="J19698" s="2"/>
    </row>
    <row r="19699" spans="10:10" ht="14.25" x14ac:dyDescent="0.2">
      <c r="J19699" s="2"/>
    </row>
    <row r="19700" spans="10:10" ht="14.25" x14ac:dyDescent="0.2">
      <c r="J19700" s="2"/>
    </row>
    <row r="19701" spans="10:10" ht="14.25" x14ac:dyDescent="0.2">
      <c r="J19701" s="2"/>
    </row>
    <row r="19702" spans="10:10" ht="14.25" x14ac:dyDescent="0.2">
      <c r="J19702" s="2"/>
    </row>
    <row r="19703" spans="10:10" ht="14.25" x14ac:dyDescent="0.2">
      <c r="J19703" s="2"/>
    </row>
    <row r="19704" spans="10:10" ht="14.25" x14ac:dyDescent="0.2">
      <c r="J19704" s="2"/>
    </row>
    <row r="19705" spans="10:10" ht="14.25" x14ac:dyDescent="0.2">
      <c r="J19705" s="2"/>
    </row>
    <row r="19706" spans="10:10" ht="14.25" x14ac:dyDescent="0.2">
      <c r="J19706" s="2"/>
    </row>
    <row r="19707" spans="10:10" ht="14.25" x14ac:dyDescent="0.2">
      <c r="J19707" s="2"/>
    </row>
    <row r="19708" spans="10:10" ht="14.25" x14ac:dyDescent="0.2">
      <c r="J19708" s="2"/>
    </row>
    <row r="19709" spans="10:10" ht="14.25" x14ac:dyDescent="0.2">
      <c r="J19709" s="2"/>
    </row>
    <row r="19710" spans="10:10" ht="14.25" x14ac:dyDescent="0.2">
      <c r="J19710" s="2"/>
    </row>
    <row r="19711" spans="10:10" ht="14.25" x14ac:dyDescent="0.2">
      <c r="J19711" s="2"/>
    </row>
    <row r="19712" spans="10:10" ht="14.25" x14ac:dyDescent="0.2">
      <c r="J19712" s="2"/>
    </row>
    <row r="19713" spans="10:10" ht="14.25" x14ac:dyDescent="0.2">
      <c r="J19713" s="2"/>
    </row>
    <row r="19714" spans="10:10" ht="14.25" x14ac:dyDescent="0.2">
      <c r="J19714" s="2"/>
    </row>
    <row r="19715" spans="10:10" ht="14.25" x14ac:dyDescent="0.2">
      <c r="J19715" s="2"/>
    </row>
    <row r="19716" spans="10:10" ht="14.25" x14ac:dyDescent="0.2">
      <c r="J19716" s="2"/>
    </row>
    <row r="19717" spans="10:10" ht="14.25" x14ac:dyDescent="0.2">
      <c r="J19717" s="2"/>
    </row>
    <row r="19718" spans="10:10" ht="14.25" x14ac:dyDescent="0.2">
      <c r="J19718" s="2"/>
    </row>
    <row r="19719" spans="10:10" ht="14.25" x14ac:dyDescent="0.2">
      <c r="J19719" s="2"/>
    </row>
    <row r="19720" spans="10:10" ht="14.25" x14ac:dyDescent="0.2">
      <c r="J19720" s="2"/>
    </row>
    <row r="19721" spans="10:10" ht="14.25" x14ac:dyDescent="0.2">
      <c r="J19721" s="2"/>
    </row>
    <row r="19722" spans="10:10" ht="14.25" x14ac:dyDescent="0.2">
      <c r="J19722" s="2"/>
    </row>
    <row r="19723" spans="10:10" ht="14.25" x14ac:dyDescent="0.2">
      <c r="J19723" s="2"/>
    </row>
    <row r="19724" spans="10:10" ht="14.25" x14ac:dyDescent="0.2">
      <c r="J19724" s="2"/>
    </row>
    <row r="19725" spans="10:10" ht="14.25" x14ac:dyDescent="0.2">
      <c r="J19725" s="2"/>
    </row>
    <row r="19726" spans="10:10" ht="14.25" x14ac:dyDescent="0.2">
      <c r="J19726" s="2"/>
    </row>
    <row r="19727" spans="10:10" ht="14.25" x14ac:dyDescent="0.2">
      <c r="J19727" s="2"/>
    </row>
    <row r="19728" spans="10:10" ht="14.25" x14ac:dyDescent="0.2">
      <c r="J19728" s="2"/>
    </row>
    <row r="19729" spans="10:10" ht="14.25" x14ac:dyDescent="0.2">
      <c r="J19729" s="2"/>
    </row>
    <row r="19730" spans="10:10" ht="14.25" x14ac:dyDescent="0.2">
      <c r="J19730" s="2"/>
    </row>
    <row r="19731" spans="10:10" ht="14.25" x14ac:dyDescent="0.2">
      <c r="J19731" s="2"/>
    </row>
    <row r="19732" spans="10:10" ht="14.25" x14ac:dyDescent="0.2">
      <c r="J19732" s="2"/>
    </row>
    <row r="19733" spans="10:10" ht="14.25" x14ac:dyDescent="0.2">
      <c r="J19733" s="2"/>
    </row>
    <row r="19734" spans="10:10" ht="14.25" x14ac:dyDescent="0.2">
      <c r="J19734" s="2"/>
    </row>
    <row r="19735" spans="10:10" ht="14.25" x14ac:dyDescent="0.2">
      <c r="J19735" s="2"/>
    </row>
    <row r="19736" spans="10:10" ht="14.25" x14ac:dyDescent="0.2">
      <c r="J19736" s="2"/>
    </row>
    <row r="19737" spans="10:10" ht="14.25" x14ac:dyDescent="0.2">
      <c r="J19737" s="2"/>
    </row>
    <row r="19738" spans="10:10" ht="14.25" x14ac:dyDescent="0.2">
      <c r="J19738" s="2"/>
    </row>
    <row r="19739" spans="10:10" ht="14.25" x14ac:dyDescent="0.2">
      <c r="J19739" s="2"/>
    </row>
    <row r="19740" spans="10:10" ht="14.25" x14ac:dyDescent="0.2">
      <c r="J19740" s="2"/>
    </row>
    <row r="19741" spans="10:10" ht="14.25" x14ac:dyDescent="0.2">
      <c r="J19741" s="2"/>
    </row>
    <row r="19742" spans="10:10" ht="14.25" x14ac:dyDescent="0.2">
      <c r="J19742" s="2"/>
    </row>
    <row r="19743" spans="10:10" ht="14.25" x14ac:dyDescent="0.2">
      <c r="J19743" s="2"/>
    </row>
    <row r="19744" spans="10:10" ht="14.25" x14ac:dyDescent="0.2">
      <c r="J19744" s="2"/>
    </row>
    <row r="19745" spans="10:10" ht="14.25" x14ac:dyDescent="0.2">
      <c r="J19745" s="2"/>
    </row>
    <row r="19746" spans="10:10" ht="14.25" x14ac:dyDescent="0.2">
      <c r="J19746" s="2"/>
    </row>
    <row r="19747" spans="10:10" ht="14.25" x14ac:dyDescent="0.2">
      <c r="J19747" s="2"/>
    </row>
    <row r="19748" spans="10:10" ht="14.25" x14ac:dyDescent="0.2">
      <c r="J19748" s="2"/>
    </row>
    <row r="19749" spans="10:10" ht="14.25" x14ac:dyDescent="0.2">
      <c r="J19749" s="2"/>
    </row>
    <row r="19750" spans="10:10" ht="14.25" x14ac:dyDescent="0.2">
      <c r="J19750" s="2"/>
    </row>
    <row r="19751" spans="10:10" ht="14.25" x14ac:dyDescent="0.2">
      <c r="J19751" s="2"/>
    </row>
    <row r="19752" spans="10:10" ht="14.25" x14ac:dyDescent="0.2">
      <c r="J19752" s="2"/>
    </row>
    <row r="19753" spans="10:10" ht="14.25" x14ac:dyDescent="0.2">
      <c r="J19753" s="2"/>
    </row>
    <row r="19754" spans="10:10" ht="14.25" x14ac:dyDescent="0.2">
      <c r="J19754" s="2"/>
    </row>
    <row r="19755" spans="10:10" ht="14.25" x14ac:dyDescent="0.2">
      <c r="J19755" s="2"/>
    </row>
    <row r="19756" spans="10:10" ht="14.25" x14ac:dyDescent="0.2">
      <c r="J19756" s="2"/>
    </row>
    <row r="19757" spans="10:10" ht="14.25" x14ac:dyDescent="0.2">
      <c r="J19757" s="2"/>
    </row>
    <row r="19758" spans="10:10" ht="14.25" x14ac:dyDescent="0.2">
      <c r="J19758" s="2"/>
    </row>
    <row r="19759" spans="10:10" ht="14.25" x14ac:dyDescent="0.2">
      <c r="J19759" s="2"/>
    </row>
    <row r="19760" spans="10:10" ht="14.25" x14ac:dyDescent="0.2">
      <c r="J19760" s="2"/>
    </row>
    <row r="19761" spans="10:10" ht="14.25" x14ac:dyDescent="0.2">
      <c r="J19761" s="2"/>
    </row>
    <row r="19762" spans="10:10" ht="14.25" x14ac:dyDescent="0.2">
      <c r="J19762" s="2"/>
    </row>
    <row r="19763" spans="10:10" ht="14.25" x14ac:dyDescent="0.2">
      <c r="J19763" s="2"/>
    </row>
    <row r="19764" spans="10:10" ht="14.25" x14ac:dyDescent="0.2">
      <c r="J19764" s="2"/>
    </row>
    <row r="19765" spans="10:10" ht="14.25" x14ac:dyDescent="0.2">
      <c r="J19765" s="2"/>
    </row>
    <row r="19766" spans="10:10" ht="14.25" x14ac:dyDescent="0.2">
      <c r="J19766" s="2"/>
    </row>
    <row r="19767" spans="10:10" ht="14.25" x14ac:dyDescent="0.2">
      <c r="J19767" s="2"/>
    </row>
    <row r="19768" spans="10:10" ht="14.25" x14ac:dyDescent="0.2">
      <c r="J19768" s="2"/>
    </row>
    <row r="19769" spans="10:10" ht="14.25" x14ac:dyDescent="0.2">
      <c r="J19769" s="2"/>
    </row>
    <row r="19770" spans="10:10" ht="14.25" x14ac:dyDescent="0.2">
      <c r="J19770" s="2"/>
    </row>
    <row r="19771" spans="10:10" ht="14.25" x14ac:dyDescent="0.2">
      <c r="J19771" s="2"/>
    </row>
    <row r="19772" spans="10:10" ht="14.25" x14ac:dyDescent="0.2">
      <c r="J19772" s="2"/>
    </row>
    <row r="19773" spans="10:10" ht="14.25" x14ac:dyDescent="0.2">
      <c r="J19773" s="2"/>
    </row>
    <row r="19774" spans="10:10" ht="14.25" x14ac:dyDescent="0.2">
      <c r="J19774" s="2"/>
    </row>
    <row r="19775" spans="10:10" ht="14.25" x14ac:dyDescent="0.2">
      <c r="J19775" s="2"/>
    </row>
    <row r="19776" spans="10:10" ht="14.25" x14ac:dyDescent="0.2">
      <c r="J19776" s="2"/>
    </row>
    <row r="19777" spans="10:10" ht="14.25" x14ac:dyDescent="0.2">
      <c r="J19777" s="2"/>
    </row>
    <row r="19778" spans="10:10" ht="14.25" x14ac:dyDescent="0.2">
      <c r="J19778" s="2"/>
    </row>
    <row r="19779" spans="10:10" ht="14.25" x14ac:dyDescent="0.2">
      <c r="J19779" s="2"/>
    </row>
    <row r="19780" spans="10:10" ht="14.25" x14ac:dyDescent="0.2">
      <c r="J19780" s="2"/>
    </row>
    <row r="19781" spans="10:10" ht="14.25" x14ac:dyDescent="0.2">
      <c r="J19781" s="2"/>
    </row>
    <row r="19782" spans="10:10" ht="14.25" x14ac:dyDescent="0.2">
      <c r="J19782" s="2"/>
    </row>
    <row r="19783" spans="10:10" ht="14.25" x14ac:dyDescent="0.2">
      <c r="J19783" s="2"/>
    </row>
    <row r="19784" spans="10:10" ht="14.25" x14ac:dyDescent="0.2">
      <c r="J19784" s="2"/>
    </row>
    <row r="19785" spans="10:10" ht="14.25" x14ac:dyDescent="0.2">
      <c r="J19785" s="2"/>
    </row>
    <row r="19786" spans="10:10" ht="14.25" x14ac:dyDescent="0.2">
      <c r="J19786" s="2"/>
    </row>
    <row r="19787" spans="10:10" ht="14.25" x14ac:dyDescent="0.2">
      <c r="J19787" s="2"/>
    </row>
    <row r="19788" spans="10:10" ht="14.25" x14ac:dyDescent="0.2">
      <c r="J19788" s="2"/>
    </row>
    <row r="19789" spans="10:10" ht="14.25" x14ac:dyDescent="0.2">
      <c r="J19789" s="2"/>
    </row>
    <row r="19790" spans="10:10" ht="14.25" x14ac:dyDescent="0.2">
      <c r="J19790" s="2"/>
    </row>
    <row r="19791" spans="10:10" ht="14.25" x14ac:dyDescent="0.2">
      <c r="J19791" s="2"/>
    </row>
    <row r="19792" spans="10:10" ht="14.25" x14ac:dyDescent="0.2">
      <c r="J19792" s="2"/>
    </row>
    <row r="19793" spans="10:10" ht="14.25" x14ac:dyDescent="0.2">
      <c r="J19793" s="2"/>
    </row>
    <row r="19794" spans="10:10" ht="14.25" x14ac:dyDescent="0.2">
      <c r="J19794" s="2"/>
    </row>
    <row r="19795" spans="10:10" ht="14.25" x14ac:dyDescent="0.2">
      <c r="J19795" s="2"/>
    </row>
    <row r="19796" spans="10:10" ht="14.25" x14ac:dyDescent="0.2">
      <c r="J19796" s="2"/>
    </row>
    <row r="19797" spans="10:10" ht="14.25" x14ac:dyDescent="0.2">
      <c r="J19797" s="2"/>
    </row>
    <row r="19798" spans="10:10" ht="14.25" x14ac:dyDescent="0.2">
      <c r="J19798" s="2"/>
    </row>
    <row r="19799" spans="10:10" ht="14.25" x14ac:dyDescent="0.2">
      <c r="J19799" s="2"/>
    </row>
    <row r="19800" spans="10:10" ht="14.25" x14ac:dyDescent="0.2">
      <c r="J19800" s="2"/>
    </row>
    <row r="19801" spans="10:10" ht="14.25" x14ac:dyDescent="0.2">
      <c r="J19801" s="2"/>
    </row>
    <row r="19802" spans="10:10" ht="14.25" x14ac:dyDescent="0.2">
      <c r="J19802" s="2"/>
    </row>
    <row r="19803" spans="10:10" ht="14.25" x14ac:dyDescent="0.2">
      <c r="J19803" s="2"/>
    </row>
    <row r="19804" spans="10:10" ht="14.25" x14ac:dyDescent="0.2">
      <c r="J19804" s="2"/>
    </row>
    <row r="19805" spans="10:10" ht="14.25" x14ac:dyDescent="0.2">
      <c r="J19805" s="2"/>
    </row>
    <row r="19806" spans="10:10" ht="14.25" x14ac:dyDescent="0.2">
      <c r="J19806" s="2"/>
    </row>
    <row r="19807" spans="10:10" ht="14.25" x14ac:dyDescent="0.2">
      <c r="J19807" s="2"/>
    </row>
    <row r="19808" spans="10:10" ht="14.25" x14ac:dyDescent="0.2">
      <c r="J19808" s="2"/>
    </row>
    <row r="19809" spans="10:10" ht="14.25" x14ac:dyDescent="0.2">
      <c r="J19809" s="2"/>
    </row>
    <row r="19810" spans="10:10" ht="14.25" x14ac:dyDescent="0.2">
      <c r="J19810" s="2"/>
    </row>
    <row r="19811" spans="10:10" ht="14.25" x14ac:dyDescent="0.2">
      <c r="J19811" s="2"/>
    </row>
    <row r="19812" spans="10:10" ht="14.25" x14ac:dyDescent="0.2">
      <c r="J19812" s="2"/>
    </row>
    <row r="19813" spans="10:10" ht="14.25" x14ac:dyDescent="0.2">
      <c r="J19813" s="2"/>
    </row>
    <row r="19814" spans="10:10" ht="14.25" x14ac:dyDescent="0.2">
      <c r="J19814" s="2"/>
    </row>
    <row r="19815" spans="10:10" ht="14.25" x14ac:dyDescent="0.2">
      <c r="J19815" s="2"/>
    </row>
    <row r="19816" spans="10:10" ht="14.25" x14ac:dyDescent="0.2">
      <c r="J19816" s="2"/>
    </row>
    <row r="19817" spans="10:10" ht="14.25" x14ac:dyDescent="0.2">
      <c r="J19817" s="2"/>
    </row>
    <row r="19818" spans="10:10" ht="14.25" x14ac:dyDescent="0.2">
      <c r="J19818" s="2"/>
    </row>
    <row r="19819" spans="10:10" ht="14.25" x14ac:dyDescent="0.2">
      <c r="J19819" s="2"/>
    </row>
    <row r="19820" spans="10:10" ht="14.25" x14ac:dyDescent="0.2">
      <c r="J19820" s="2"/>
    </row>
    <row r="19821" spans="10:10" ht="14.25" x14ac:dyDescent="0.2">
      <c r="J19821" s="2"/>
    </row>
    <row r="19822" spans="10:10" ht="14.25" x14ac:dyDescent="0.2">
      <c r="J19822" s="2"/>
    </row>
    <row r="19823" spans="10:10" ht="14.25" x14ac:dyDescent="0.2">
      <c r="J19823" s="2"/>
    </row>
    <row r="19824" spans="10:10" ht="14.25" x14ac:dyDescent="0.2">
      <c r="J19824" s="2"/>
    </row>
    <row r="19825" spans="10:10" ht="14.25" x14ac:dyDescent="0.2">
      <c r="J19825" s="2"/>
    </row>
    <row r="19826" spans="10:10" ht="14.25" x14ac:dyDescent="0.2">
      <c r="J19826" s="2"/>
    </row>
    <row r="19827" spans="10:10" ht="14.25" x14ac:dyDescent="0.2">
      <c r="J19827" s="2"/>
    </row>
    <row r="19828" spans="10:10" ht="14.25" x14ac:dyDescent="0.2">
      <c r="J19828" s="2"/>
    </row>
    <row r="19829" spans="10:10" ht="14.25" x14ac:dyDescent="0.2">
      <c r="J19829" s="2"/>
    </row>
    <row r="19830" spans="10:10" ht="14.25" x14ac:dyDescent="0.2">
      <c r="J19830" s="2"/>
    </row>
    <row r="19831" spans="10:10" ht="14.25" x14ac:dyDescent="0.2">
      <c r="J19831" s="2"/>
    </row>
    <row r="19832" spans="10:10" ht="14.25" x14ac:dyDescent="0.2">
      <c r="J19832" s="2"/>
    </row>
    <row r="19833" spans="10:10" ht="14.25" x14ac:dyDescent="0.2">
      <c r="J19833" s="2"/>
    </row>
    <row r="19834" spans="10:10" ht="14.25" x14ac:dyDescent="0.2">
      <c r="J19834" s="2"/>
    </row>
    <row r="19835" spans="10:10" ht="14.25" x14ac:dyDescent="0.2">
      <c r="J19835" s="2"/>
    </row>
    <row r="19836" spans="10:10" ht="14.25" x14ac:dyDescent="0.2">
      <c r="J19836" s="2"/>
    </row>
    <row r="19837" spans="10:10" ht="14.25" x14ac:dyDescent="0.2">
      <c r="J19837" s="2"/>
    </row>
    <row r="19838" spans="10:10" ht="14.25" x14ac:dyDescent="0.2">
      <c r="J19838" s="2"/>
    </row>
    <row r="19839" spans="10:10" ht="14.25" x14ac:dyDescent="0.2">
      <c r="J19839" s="2"/>
    </row>
    <row r="19840" spans="10:10" ht="14.25" x14ac:dyDescent="0.2">
      <c r="J19840" s="2"/>
    </row>
    <row r="19841" spans="10:10" ht="14.25" x14ac:dyDescent="0.2">
      <c r="J19841" s="2"/>
    </row>
    <row r="19842" spans="10:10" ht="14.25" x14ac:dyDescent="0.2">
      <c r="J19842" s="2"/>
    </row>
    <row r="19843" spans="10:10" ht="14.25" x14ac:dyDescent="0.2">
      <c r="J19843" s="2"/>
    </row>
    <row r="19844" spans="10:10" ht="14.25" x14ac:dyDescent="0.2">
      <c r="J19844" s="2"/>
    </row>
    <row r="19845" spans="10:10" ht="14.25" x14ac:dyDescent="0.2">
      <c r="J19845" s="2"/>
    </row>
    <row r="19846" spans="10:10" ht="14.25" x14ac:dyDescent="0.2">
      <c r="J19846" s="2"/>
    </row>
    <row r="19847" spans="10:10" ht="14.25" x14ac:dyDescent="0.2">
      <c r="J19847" s="2"/>
    </row>
    <row r="19848" spans="10:10" ht="14.25" x14ac:dyDescent="0.2">
      <c r="J19848" s="2"/>
    </row>
    <row r="19849" spans="10:10" ht="14.25" x14ac:dyDescent="0.2">
      <c r="J19849" s="2"/>
    </row>
    <row r="19850" spans="10:10" ht="14.25" x14ac:dyDescent="0.2">
      <c r="J19850" s="2"/>
    </row>
    <row r="19851" spans="10:10" ht="14.25" x14ac:dyDescent="0.2">
      <c r="J19851" s="2"/>
    </row>
    <row r="19852" spans="10:10" ht="14.25" x14ac:dyDescent="0.2">
      <c r="J19852" s="2"/>
    </row>
    <row r="19853" spans="10:10" ht="14.25" x14ac:dyDescent="0.2">
      <c r="J19853" s="2"/>
    </row>
    <row r="19854" spans="10:10" ht="14.25" x14ac:dyDescent="0.2">
      <c r="J19854" s="2"/>
    </row>
    <row r="19855" spans="10:10" ht="14.25" x14ac:dyDescent="0.2">
      <c r="J19855" s="2"/>
    </row>
    <row r="19856" spans="10:10" ht="14.25" x14ac:dyDescent="0.2">
      <c r="J19856" s="2"/>
    </row>
    <row r="19857" spans="10:10" ht="14.25" x14ac:dyDescent="0.2">
      <c r="J19857" s="2"/>
    </row>
    <row r="19858" spans="10:10" ht="14.25" x14ac:dyDescent="0.2">
      <c r="J19858" s="2"/>
    </row>
    <row r="19859" spans="10:10" ht="14.25" x14ac:dyDescent="0.2">
      <c r="J19859" s="2"/>
    </row>
    <row r="19860" spans="10:10" ht="14.25" x14ac:dyDescent="0.2">
      <c r="J19860" s="2"/>
    </row>
    <row r="19861" spans="10:10" ht="14.25" x14ac:dyDescent="0.2">
      <c r="J19861" s="2"/>
    </row>
    <row r="19862" spans="10:10" ht="14.25" x14ac:dyDescent="0.2">
      <c r="J19862" s="2"/>
    </row>
    <row r="19863" spans="10:10" ht="14.25" x14ac:dyDescent="0.2">
      <c r="J19863" s="2"/>
    </row>
    <row r="19864" spans="10:10" ht="14.25" x14ac:dyDescent="0.2">
      <c r="J19864" s="2"/>
    </row>
    <row r="19865" spans="10:10" ht="14.25" x14ac:dyDescent="0.2">
      <c r="J19865" s="2"/>
    </row>
    <row r="19866" spans="10:10" ht="14.25" x14ac:dyDescent="0.2">
      <c r="J19866" s="2"/>
    </row>
    <row r="19867" spans="10:10" ht="14.25" x14ac:dyDescent="0.2">
      <c r="J19867" s="2"/>
    </row>
    <row r="19868" spans="10:10" ht="14.25" x14ac:dyDescent="0.2">
      <c r="J19868" s="2"/>
    </row>
    <row r="19869" spans="10:10" ht="14.25" x14ac:dyDescent="0.2">
      <c r="J19869" s="2"/>
    </row>
    <row r="19870" spans="10:10" ht="14.25" x14ac:dyDescent="0.2">
      <c r="J19870" s="2"/>
    </row>
    <row r="19871" spans="10:10" ht="14.25" x14ac:dyDescent="0.2">
      <c r="J19871" s="2"/>
    </row>
    <row r="19872" spans="10:10" ht="14.25" x14ac:dyDescent="0.2">
      <c r="J19872" s="2"/>
    </row>
    <row r="19873" spans="10:10" ht="14.25" x14ac:dyDescent="0.2">
      <c r="J19873" s="2"/>
    </row>
    <row r="19874" spans="10:10" ht="14.25" x14ac:dyDescent="0.2">
      <c r="J19874" s="2"/>
    </row>
    <row r="19875" spans="10:10" ht="14.25" x14ac:dyDescent="0.2">
      <c r="J19875" s="2"/>
    </row>
    <row r="19876" spans="10:10" ht="14.25" x14ac:dyDescent="0.2">
      <c r="J19876" s="2"/>
    </row>
    <row r="19877" spans="10:10" ht="14.25" x14ac:dyDescent="0.2">
      <c r="J19877" s="2"/>
    </row>
    <row r="19878" spans="10:10" ht="14.25" x14ac:dyDescent="0.2">
      <c r="J19878" s="2"/>
    </row>
    <row r="19879" spans="10:10" ht="14.25" x14ac:dyDescent="0.2">
      <c r="J19879" s="2"/>
    </row>
    <row r="19880" spans="10:10" ht="14.25" x14ac:dyDescent="0.2">
      <c r="J19880" s="2"/>
    </row>
    <row r="19881" spans="10:10" ht="14.25" x14ac:dyDescent="0.2">
      <c r="J19881" s="2"/>
    </row>
    <row r="19882" spans="10:10" ht="14.25" x14ac:dyDescent="0.2">
      <c r="J19882" s="2"/>
    </row>
    <row r="19883" spans="10:10" ht="14.25" x14ac:dyDescent="0.2">
      <c r="J19883" s="2"/>
    </row>
    <row r="19884" spans="10:10" ht="14.25" x14ac:dyDescent="0.2">
      <c r="J19884" s="2"/>
    </row>
    <row r="19885" spans="10:10" ht="14.25" x14ac:dyDescent="0.2">
      <c r="J19885" s="2"/>
    </row>
    <row r="19886" spans="10:10" ht="14.25" x14ac:dyDescent="0.2">
      <c r="J19886" s="2"/>
    </row>
    <row r="19887" spans="10:10" ht="14.25" x14ac:dyDescent="0.2">
      <c r="J19887" s="2"/>
    </row>
    <row r="19888" spans="10:10" ht="14.25" x14ac:dyDescent="0.2">
      <c r="J19888" s="2"/>
    </row>
    <row r="19889" spans="10:10" ht="14.25" x14ac:dyDescent="0.2">
      <c r="J19889" s="2"/>
    </row>
    <row r="19890" spans="10:10" ht="14.25" x14ac:dyDescent="0.2">
      <c r="J19890" s="2"/>
    </row>
    <row r="19891" spans="10:10" ht="14.25" x14ac:dyDescent="0.2">
      <c r="J19891" s="2"/>
    </row>
    <row r="19892" spans="10:10" ht="14.25" x14ac:dyDescent="0.2">
      <c r="J19892" s="2"/>
    </row>
    <row r="19893" spans="10:10" ht="14.25" x14ac:dyDescent="0.2">
      <c r="J19893" s="2"/>
    </row>
    <row r="19894" spans="10:10" ht="14.25" x14ac:dyDescent="0.2">
      <c r="J19894" s="2"/>
    </row>
    <row r="19895" spans="10:10" ht="14.25" x14ac:dyDescent="0.2">
      <c r="J19895" s="2"/>
    </row>
    <row r="19896" spans="10:10" ht="14.25" x14ac:dyDescent="0.2">
      <c r="J19896" s="2"/>
    </row>
    <row r="19897" spans="10:10" ht="14.25" x14ac:dyDescent="0.2">
      <c r="J19897" s="2"/>
    </row>
    <row r="19898" spans="10:10" ht="14.25" x14ac:dyDescent="0.2">
      <c r="J19898" s="2"/>
    </row>
    <row r="19899" spans="10:10" ht="14.25" x14ac:dyDescent="0.2">
      <c r="J19899" s="2"/>
    </row>
    <row r="19900" spans="10:10" ht="14.25" x14ac:dyDescent="0.2">
      <c r="J19900" s="2"/>
    </row>
    <row r="19901" spans="10:10" ht="14.25" x14ac:dyDescent="0.2">
      <c r="J19901" s="2"/>
    </row>
    <row r="19902" spans="10:10" ht="14.25" x14ac:dyDescent="0.2">
      <c r="J19902" s="2"/>
    </row>
    <row r="19903" spans="10:10" ht="14.25" x14ac:dyDescent="0.2">
      <c r="J19903" s="2"/>
    </row>
    <row r="19904" spans="10:10" ht="14.25" x14ac:dyDescent="0.2">
      <c r="J19904" s="2"/>
    </row>
    <row r="19905" spans="10:10" ht="14.25" x14ac:dyDescent="0.2">
      <c r="J19905" s="2"/>
    </row>
    <row r="19906" spans="10:10" ht="14.25" x14ac:dyDescent="0.2">
      <c r="J19906" s="2"/>
    </row>
    <row r="19907" spans="10:10" ht="14.25" x14ac:dyDescent="0.2">
      <c r="J19907" s="2"/>
    </row>
    <row r="19908" spans="10:10" ht="14.25" x14ac:dyDescent="0.2">
      <c r="J19908" s="2"/>
    </row>
    <row r="19909" spans="10:10" ht="14.25" x14ac:dyDescent="0.2">
      <c r="J19909" s="2"/>
    </row>
    <row r="19910" spans="10:10" ht="14.25" x14ac:dyDescent="0.2">
      <c r="J19910" s="2"/>
    </row>
    <row r="19911" spans="10:10" ht="14.25" x14ac:dyDescent="0.2">
      <c r="J19911" s="2"/>
    </row>
    <row r="19912" spans="10:10" ht="14.25" x14ac:dyDescent="0.2">
      <c r="J19912" s="2"/>
    </row>
    <row r="19913" spans="10:10" ht="14.25" x14ac:dyDescent="0.2">
      <c r="J19913" s="2"/>
    </row>
    <row r="19914" spans="10:10" ht="14.25" x14ac:dyDescent="0.2">
      <c r="J19914" s="2"/>
    </row>
    <row r="19915" spans="10:10" ht="14.25" x14ac:dyDescent="0.2">
      <c r="J19915" s="2"/>
    </row>
    <row r="19916" spans="10:10" ht="14.25" x14ac:dyDescent="0.2">
      <c r="J19916" s="2"/>
    </row>
    <row r="19917" spans="10:10" ht="14.25" x14ac:dyDescent="0.2">
      <c r="J19917" s="2"/>
    </row>
    <row r="19918" spans="10:10" ht="14.25" x14ac:dyDescent="0.2">
      <c r="J19918" s="2"/>
    </row>
    <row r="19919" spans="10:10" ht="14.25" x14ac:dyDescent="0.2">
      <c r="J19919" s="2"/>
    </row>
    <row r="19920" spans="10:10" ht="14.25" x14ac:dyDescent="0.2">
      <c r="J19920" s="2"/>
    </row>
    <row r="19921" spans="10:10" ht="14.25" x14ac:dyDescent="0.2">
      <c r="J19921" s="2"/>
    </row>
    <row r="19922" spans="10:10" ht="14.25" x14ac:dyDescent="0.2">
      <c r="J19922" s="2"/>
    </row>
    <row r="19923" spans="10:10" ht="14.25" x14ac:dyDescent="0.2">
      <c r="J19923" s="2"/>
    </row>
    <row r="19924" spans="10:10" ht="14.25" x14ac:dyDescent="0.2">
      <c r="J19924" s="2"/>
    </row>
    <row r="19925" spans="10:10" ht="14.25" x14ac:dyDescent="0.2">
      <c r="J19925" s="2"/>
    </row>
    <row r="19926" spans="10:10" ht="14.25" x14ac:dyDescent="0.2">
      <c r="J19926" s="2"/>
    </row>
    <row r="19927" spans="10:10" ht="14.25" x14ac:dyDescent="0.2">
      <c r="J19927" s="2"/>
    </row>
    <row r="19928" spans="10:10" ht="14.25" x14ac:dyDescent="0.2">
      <c r="J19928" s="2"/>
    </row>
    <row r="19929" spans="10:10" ht="14.25" x14ac:dyDescent="0.2">
      <c r="J19929" s="2"/>
    </row>
    <row r="19930" spans="10:10" ht="14.25" x14ac:dyDescent="0.2">
      <c r="J19930" s="2"/>
    </row>
    <row r="19931" spans="10:10" ht="14.25" x14ac:dyDescent="0.2">
      <c r="J19931" s="2"/>
    </row>
    <row r="19932" spans="10:10" ht="14.25" x14ac:dyDescent="0.2">
      <c r="J19932" s="2"/>
    </row>
    <row r="19933" spans="10:10" ht="14.25" x14ac:dyDescent="0.2">
      <c r="J19933" s="2"/>
    </row>
    <row r="19934" spans="10:10" ht="14.25" x14ac:dyDescent="0.2">
      <c r="J19934" s="2"/>
    </row>
    <row r="19935" spans="10:10" ht="14.25" x14ac:dyDescent="0.2">
      <c r="J19935" s="2"/>
    </row>
    <row r="19936" spans="10:10" ht="14.25" x14ac:dyDescent="0.2">
      <c r="J19936" s="2"/>
    </row>
    <row r="19937" spans="10:10" ht="14.25" x14ac:dyDescent="0.2">
      <c r="J19937" s="2"/>
    </row>
    <row r="19938" spans="10:10" ht="14.25" x14ac:dyDescent="0.2">
      <c r="J19938" s="2"/>
    </row>
    <row r="19939" spans="10:10" ht="14.25" x14ac:dyDescent="0.2">
      <c r="J19939" s="2"/>
    </row>
    <row r="19940" spans="10:10" ht="14.25" x14ac:dyDescent="0.2">
      <c r="J19940" s="2"/>
    </row>
    <row r="19941" spans="10:10" ht="14.25" x14ac:dyDescent="0.2">
      <c r="J19941" s="2"/>
    </row>
    <row r="19942" spans="10:10" ht="14.25" x14ac:dyDescent="0.2">
      <c r="J19942" s="2"/>
    </row>
    <row r="19943" spans="10:10" ht="14.25" x14ac:dyDescent="0.2">
      <c r="J19943" s="2"/>
    </row>
    <row r="19944" spans="10:10" ht="14.25" x14ac:dyDescent="0.2">
      <c r="J19944" s="2"/>
    </row>
    <row r="19945" spans="10:10" ht="14.25" x14ac:dyDescent="0.2">
      <c r="J19945" s="2"/>
    </row>
    <row r="19946" spans="10:10" ht="14.25" x14ac:dyDescent="0.2">
      <c r="J19946" s="2"/>
    </row>
    <row r="19947" spans="10:10" ht="14.25" x14ac:dyDescent="0.2">
      <c r="J19947" s="2"/>
    </row>
    <row r="19948" spans="10:10" ht="14.25" x14ac:dyDescent="0.2">
      <c r="J19948" s="2"/>
    </row>
    <row r="19949" spans="10:10" ht="14.25" x14ac:dyDescent="0.2">
      <c r="J19949" s="2"/>
    </row>
    <row r="19950" spans="10:10" ht="14.25" x14ac:dyDescent="0.2">
      <c r="J19950" s="2"/>
    </row>
    <row r="19951" spans="10:10" ht="14.25" x14ac:dyDescent="0.2">
      <c r="J19951" s="2"/>
    </row>
    <row r="19952" spans="10:10" ht="14.25" x14ac:dyDescent="0.2">
      <c r="J19952" s="2"/>
    </row>
    <row r="19953" spans="10:10" ht="14.25" x14ac:dyDescent="0.2">
      <c r="J19953" s="2"/>
    </row>
    <row r="19954" spans="10:10" ht="14.25" x14ac:dyDescent="0.2">
      <c r="J19954" s="2"/>
    </row>
    <row r="19955" spans="10:10" ht="14.25" x14ac:dyDescent="0.2">
      <c r="J19955" s="2"/>
    </row>
    <row r="19956" spans="10:10" ht="14.25" x14ac:dyDescent="0.2">
      <c r="J19956" s="2"/>
    </row>
    <row r="19957" spans="10:10" ht="14.25" x14ac:dyDescent="0.2">
      <c r="J19957" s="2"/>
    </row>
    <row r="19958" spans="10:10" ht="14.25" x14ac:dyDescent="0.2">
      <c r="J19958" s="2"/>
    </row>
    <row r="19959" spans="10:10" ht="14.25" x14ac:dyDescent="0.2">
      <c r="J19959" s="2"/>
    </row>
    <row r="19960" spans="10:10" ht="14.25" x14ac:dyDescent="0.2">
      <c r="J19960" s="2"/>
    </row>
    <row r="19961" spans="10:10" ht="14.25" x14ac:dyDescent="0.2">
      <c r="J19961" s="2"/>
    </row>
    <row r="19962" spans="10:10" ht="14.25" x14ac:dyDescent="0.2">
      <c r="J19962" s="2"/>
    </row>
    <row r="19963" spans="10:10" ht="14.25" x14ac:dyDescent="0.2">
      <c r="J19963" s="2"/>
    </row>
    <row r="19964" spans="10:10" ht="14.25" x14ac:dyDescent="0.2">
      <c r="J19964" s="2"/>
    </row>
    <row r="19965" spans="10:10" ht="14.25" x14ac:dyDescent="0.2">
      <c r="J19965" s="2"/>
    </row>
    <row r="19966" spans="10:10" ht="14.25" x14ac:dyDescent="0.2">
      <c r="J19966" s="2"/>
    </row>
    <row r="19967" spans="10:10" ht="14.25" x14ac:dyDescent="0.2">
      <c r="J19967" s="2"/>
    </row>
    <row r="19968" spans="10:10" ht="14.25" x14ac:dyDescent="0.2">
      <c r="J19968" s="2"/>
    </row>
    <row r="19969" spans="10:10" ht="14.25" x14ac:dyDescent="0.2">
      <c r="J19969" s="2"/>
    </row>
    <row r="19970" spans="10:10" ht="14.25" x14ac:dyDescent="0.2">
      <c r="J19970" s="2"/>
    </row>
    <row r="19971" spans="10:10" ht="14.25" x14ac:dyDescent="0.2">
      <c r="J19971" s="2"/>
    </row>
    <row r="19972" spans="10:10" ht="14.25" x14ac:dyDescent="0.2">
      <c r="J19972" s="2"/>
    </row>
    <row r="19973" spans="10:10" ht="14.25" x14ac:dyDescent="0.2">
      <c r="J19973" s="2"/>
    </row>
    <row r="19974" spans="10:10" ht="14.25" x14ac:dyDescent="0.2">
      <c r="J19974" s="2"/>
    </row>
    <row r="19975" spans="10:10" ht="14.25" x14ac:dyDescent="0.2">
      <c r="J19975" s="2"/>
    </row>
    <row r="19976" spans="10:10" ht="14.25" x14ac:dyDescent="0.2">
      <c r="J19976" s="2"/>
    </row>
    <row r="19977" spans="10:10" ht="14.25" x14ac:dyDescent="0.2">
      <c r="J19977" s="2"/>
    </row>
    <row r="19978" spans="10:10" ht="14.25" x14ac:dyDescent="0.2">
      <c r="J19978" s="2"/>
    </row>
    <row r="19979" spans="10:10" ht="14.25" x14ac:dyDescent="0.2">
      <c r="J19979" s="2"/>
    </row>
    <row r="19980" spans="10:10" ht="14.25" x14ac:dyDescent="0.2">
      <c r="J19980" s="2"/>
    </row>
    <row r="19981" spans="10:10" ht="14.25" x14ac:dyDescent="0.2">
      <c r="J19981" s="2"/>
    </row>
    <row r="19982" spans="10:10" ht="14.25" x14ac:dyDescent="0.2">
      <c r="J19982" s="2"/>
    </row>
    <row r="19983" spans="10:10" ht="14.25" x14ac:dyDescent="0.2">
      <c r="J19983" s="2"/>
    </row>
    <row r="19984" spans="10:10" ht="14.25" x14ac:dyDescent="0.2">
      <c r="J19984" s="2"/>
    </row>
    <row r="19985" spans="10:10" ht="14.25" x14ac:dyDescent="0.2">
      <c r="J19985" s="2"/>
    </row>
    <row r="19986" spans="10:10" ht="14.25" x14ac:dyDescent="0.2">
      <c r="J19986" s="2"/>
    </row>
    <row r="19987" spans="10:10" ht="14.25" x14ac:dyDescent="0.2">
      <c r="J19987" s="2"/>
    </row>
    <row r="19988" spans="10:10" ht="14.25" x14ac:dyDescent="0.2">
      <c r="J19988" s="2"/>
    </row>
    <row r="19989" spans="10:10" ht="14.25" x14ac:dyDescent="0.2">
      <c r="J19989" s="2"/>
    </row>
    <row r="19990" spans="10:10" ht="14.25" x14ac:dyDescent="0.2">
      <c r="J19990" s="2"/>
    </row>
    <row r="19991" spans="10:10" ht="14.25" x14ac:dyDescent="0.2">
      <c r="J19991" s="2"/>
    </row>
    <row r="19992" spans="10:10" ht="14.25" x14ac:dyDescent="0.2">
      <c r="J19992" s="2"/>
    </row>
    <row r="19993" spans="10:10" ht="14.25" x14ac:dyDescent="0.2">
      <c r="J19993" s="2"/>
    </row>
    <row r="19994" spans="10:10" ht="14.25" x14ac:dyDescent="0.2">
      <c r="J19994" s="2"/>
    </row>
    <row r="19995" spans="10:10" ht="14.25" x14ac:dyDescent="0.2">
      <c r="J19995" s="2"/>
    </row>
    <row r="19996" spans="10:10" ht="14.25" x14ac:dyDescent="0.2">
      <c r="J19996" s="2"/>
    </row>
    <row r="19997" spans="10:10" ht="14.25" x14ac:dyDescent="0.2">
      <c r="J19997" s="2"/>
    </row>
    <row r="19998" spans="10:10" ht="14.25" x14ac:dyDescent="0.2">
      <c r="J19998" s="2"/>
    </row>
    <row r="19999" spans="10:10" ht="14.25" x14ac:dyDescent="0.2">
      <c r="J19999" s="2"/>
    </row>
    <row r="20000" spans="10:10" ht="14.25" x14ac:dyDescent="0.2">
      <c r="J20000" s="2"/>
    </row>
    <row r="20001" spans="10:10" ht="14.25" x14ac:dyDescent="0.2">
      <c r="J20001" s="2"/>
    </row>
    <row r="20002" spans="10:10" ht="14.25" x14ac:dyDescent="0.2">
      <c r="J20002" s="2"/>
    </row>
    <row r="20003" spans="10:10" ht="14.25" x14ac:dyDescent="0.2">
      <c r="J20003" s="2"/>
    </row>
    <row r="20004" spans="10:10" ht="14.25" x14ac:dyDescent="0.2">
      <c r="J20004" s="2"/>
    </row>
    <row r="20005" spans="10:10" ht="14.25" x14ac:dyDescent="0.2">
      <c r="J20005" s="2"/>
    </row>
    <row r="20006" spans="10:10" ht="14.25" x14ac:dyDescent="0.2">
      <c r="J20006" s="2"/>
    </row>
    <row r="20007" spans="10:10" ht="14.25" x14ac:dyDescent="0.2">
      <c r="J20007" s="2"/>
    </row>
    <row r="20008" spans="10:10" ht="14.25" x14ac:dyDescent="0.2">
      <c r="J20008" s="2"/>
    </row>
    <row r="20009" spans="10:10" ht="14.25" x14ac:dyDescent="0.2">
      <c r="J20009" s="2"/>
    </row>
    <row r="20010" spans="10:10" ht="14.25" x14ac:dyDescent="0.2">
      <c r="J20010" s="2"/>
    </row>
    <row r="20011" spans="10:10" ht="14.25" x14ac:dyDescent="0.2">
      <c r="J20011" s="2"/>
    </row>
    <row r="20012" spans="10:10" ht="14.25" x14ac:dyDescent="0.2">
      <c r="J20012" s="2"/>
    </row>
    <row r="20013" spans="10:10" ht="14.25" x14ac:dyDescent="0.2">
      <c r="J20013" s="2"/>
    </row>
    <row r="20014" spans="10:10" ht="14.25" x14ac:dyDescent="0.2">
      <c r="J20014" s="2"/>
    </row>
    <row r="20015" spans="10:10" ht="14.25" x14ac:dyDescent="0.2">
      <c r="J20015" s="2"/>
    </row>
    <row r="20016" spans="10:10" ht="14.25" x14ac:dyDescent="0.2">
      <c r="J20016" s="2"/>
    </row>
    <row r="20017" spans="10:10" ht="14.25" x14ac:dyDescent="0.2">
      <c r="J20017" s="2"/>
    </row>
    <row r="20018" spans="10:10" ht="14.25" x14ac:dyDescent="0.2">
      <c r="J20018" s="2"/>
    </row>
    <row r="20019" spans="10:10" ht="14.25" x14ac:dyDescent="0.2">
      <c r="J20019" s="2"/>
    </row>
    <row r="20020" spans="10:10" ht="14.25" x14ac:dyDescent="0.2">
      <c r="J20020" s="2"/>
    </row>
    <row r="20021" spans="10:10" ht="14.25" x14ac:dyDescent="0.2">
      <c r="J20021" s="2"/>
    </row>
    <row r="20022" spans="10:10" ht="14.25" x14ac:dyDescent="0.2">
      <c r="J20022" s="2"/>
    </row>
    <row r="20023" spans="10:10" ht="14.25" x14ac:dyDescent="0.2">
      <c r="J20023" s="2"/>
    </row>
    <row r="20024" spans="10:10" ht="14.25" x14ac:dyDescent="0.2">
      <c r="J20024" s="2"/>
    </row>
    <row r="20025" spans="10:10" ht="14.25" x14ac:dyDescent="0.2">
      <c r="J20025" s="2"/>
    </row>
    <row r="20026" spans="10:10" ht="14.25" x14ac:dyDescent="0.2">
      <c r="J20026" s="2"/>
    </row>
    <row r="20027" spans="10:10" ht="14.25" x14ac:dyDescent="0.2">
      <c r="J20027" s="2"/>
    </row>
    <row r="20028" spans="10:10" ht="14.25" x14ac:dyDescent="0.2">
      <c r="J20028" s="2"/>
    </row>
    <row r="20029" spans="10:10" ht="14.25" x14ac:dyDescent="0.2">
      <c r="J20029" s="2"/>
    </row>
    <row r="20030" spans="10:10" ht="14.25" x14ac:dyDescent="0.2">
      <c r="J20030" s="2"/>
    </row>
    <row r="20031" spans="10:10" ht="14.25" x14ac:dyDescent="0.2">
      <c r="J20031" s="2"/>
    </row>
    <row r="20032" spans="10:10" ht="14.25" x14ac:dyDescent="0.2">
      <c r="J20032" s="2"/>
    </row>
    <row r="20033" spans="10:10" ht="14.25" x14ac:dyDescent="0.2">
      <c r="J20033" s="2"/>
    </row>
    <row r="20034" spans="10:10" ht="14.25" x14ac:dyDescent="0.2">
      <c r="J20034" s="2"/>
    </row>
    <row r="20035" spans="10:10" ht="14.25" x14ac:dyDescent="0.2">
      <c r="J20035" s="2"/>
    </row>
    <row r="20036" spans="10:10" ht="14.25" x14ac:dyDescent="0.2">
      <c r="J20036" s="2"/>
    </row>
    <row r="20037" spans="10:10" ht="14.25" x14ac:dyDescent="0.2">
      <c r="J20037" s="2"/>
    </row>
    <row r="20038" spans="10:10" ht="14.25" x14ac:dyDescent="0.2">
      <c r="J20038" s="2"/>
    </row>
    <row r="20039" spans="10:10" ht="14.25" x14ac:dyDescent="0.2">
      <c r="J20039" s="2"/>
    </row>
    <row r="20040" spans="10:10" ht="14.25" x14ac:dyDescent="0.2">
      <c r="J20040" s="2"/>
    </row>
    <row r="20041" spans="10:10" ht="14.25" x14ac:dyDescent="0.2">
      <c r="J20041" s="2"/>
    </row>
    <row r="20042" spans="10:10" ht="14.25" x14ac:dyDescent="0.2">
      <c r="J20042" s="2"/>
    </row>
    <row r="20043" spans="10:10" ht="14.25" x14ac:dyDescent="0.2">
      <c r="J20043" s="2"/>
    </row>
    <row r="20044" spans="10:10" ht="14.25" x14ac:dyDescent="0.2">
      <c r="J20044" s="2"/>
    </row>
    <row r="20045" spans="10:10" ht="14.25" x14ac:dyDescent="0.2">
      <c r="J20045" s="2"/>
    </row>
    <row r="20046" spans="10:10" ht="14.25" x14ac:dyDescent="0.2">
      <c r="J20046" s="2"/>
    </row>
    <row r="20047" spans="10:10" ht="14.25" x14ac:dyDescent="0.2">
      <c r="J20047" s="2"/>
    </row>
    <row r="20048" spans="10:10" ht="14.25" x14ac:dyDescent="0.2">
      <c r="J20048" s="2"/>
    </row>
    <row r="20049" spans="10:10" ht="14.25" x14ac:dyDescent="0.2">
      <c r="J20049" s="2"/>
    </row>
    <row r="20050" spans="10:10" ht="14.25" x14ac:dyDescent="0.2">
      <c r="J20050" s="2"/>
    </row>
    <row r="20051" spans="10:10" ht="14.25" x14ac:dyDescent="0.2">
      <c r="J20051" s="2"/>
    </row>
    <row r="20052" spans="10:10" ht="14.25" x14ac:dyDescent="0.2">
      <c r="J20052" s="2"/>
    </row>
    <row r="20053" spans="10:10" ht="14.25" x14ac:dyDescent="0.2">
      <c r="J20053" s="2"/>
    </row>
    <row r="20054" spans="10:10" ht="14.25" x14ac:dyDescent="0.2">
      <c r="J20054" s="2"/>
    </row>
    <row r="20055" spans="10:10" ht="14.25" x14ac:dyDescent="0.2">
      <c r="J20055" s="2"/>
    </row>
    <row r="20056" spans="10:10" ht="14.25" x14ac:dyDescent="0.2">
      <c r="J20056" s="2"/>
    </row>
    <row r="20057" spans="10:10" ht="14.25" x14ac:dyDescent="0.2">
      <c r="J20057" s="2"/>
    </row>
    <row r="20058" spans="10:10" ht="14.25" x14ac:dyDescent="0.2">
      <c r="J20058" s="2"/>
    </row>
    <row r="20059" spans="10:10" ht="14.25" x14ac:dyDescent="0.2">
      <c r="J20059" s="2"/>
    </row>
    <row r="20060" spans="10:10" ht="14.25" x14ac:dyDescent="0.2">
      <c r="J20060" s="2"/>
    </row>
    <row r="20061" spans="10:10" ht="14.25" x14ac:dyDescent="0.2">
      <c r="J20061" s="2"/>
    </row>
    <row r="20062" spans="10:10" ht="14.25" x14ac:dyDescent="0.2">
      <c r="J20062" s="2"/>
    </row>
    <row r="20063" spans="10:10" ht="14.25" x14ac:dyDescent="0.2">
      <c r="J20063" s="2"/>
    </row>
    <row r="20064" spans="10:10" ht="14.25" x14ac:dyDescent="0.2">
      <c r="J20064" s="2"/>
    </row>
    <row r="20065" spans="10:10" ht="14.25" x14ac:dyDescent="0.2">
      <c r="J20065" s="2"/>
    </row>
    <row r="20066" spans="10:10" ht="14.25" x14ac:dyDescent="0.2">
      <c r="J20066" s="2"/>
    </row>
    <row r="20067" spans="10:10" ht="14.25" x14ac:dyDescent="0.2">
      <c r="J20067" s="2"/>
    </row>
    <row r="20068" spans="10:10" ht="14.25" x14ac:dyDescent="0.2">
      <c r="J20068" s="2"/>
    </row>
    <row r="20069" spans="10:10" ht="14.25" x14ac:dyDescent="0.2">
      <c r="J20069" s="2"/>
    </row>
    <row r="20070" spans="10:10" ht="14.25" x14ac:dyDescent="0.2">
      <c r="J20070" s="2"/>
    </row>
    <row r="20071" spans="10:10" ht="14.25" x14ac:dyDescent="0.2">
      <c r="J20071" s="2"/>
    </row>
    <row r="20072" spans="10:10" ht="14.25" x14ac:dyDescent="0.2">
      <c r="J20072" s="2"/>
    </row>
    <row r="20073" spans="10:10" ht="14.25" x14ac:dyDescent="0.2">
      <c r="J20073" s="2"/>
    </row>
    <row r="20074" spans="10:10" ht="14.25" x14ac:dyDescent="0.2">
      <c r="J20074" s="2"/>
    </row>
    <row r="20075" spans="10:10" ht="14.25" x14ac:dyDescent="0.2">
      <c r="J20075" s="2"/>
    </row>
    <row r="20076" spans="10:10" ht="14.25" x14ac:dyDescent="0.2">
      <c r="J20076" s="2"/>
    </row>
    <row r="20077" spans="10:10" ht="14.25" x14ac:dyDescent="0.2">
      <c r="J20077" s="2"/>
    </row>
    <row r="20078" spans="10:10" ht="14.25" x14ac:dyDescent="0.2">
      <c r="J20078" s="2"/>
    </row>
    <row r="20079" spans="10:10" ht="14.25" x14ac:dyDescent="0.2">
      <c r="J20079" s="2"/>
    </row>
    <row r="20080" spans="10:10" ht="14.25" x14ac:dyDescent="0.2">
      <c r="J20080" s="2"/>
    </row>
    <row r="20081" spans="10:10" ht="14.25" x14ac:dyDescent="0.2">
      <c r="J20081" s="2"/>
    </row>
    <row r="20082" spans="10:10" ht="14.25" x14ac:dyDescent="0.2">
      <c r="J20082" s="2"/>
    </row>
    <row r="20083" spans="10:10" ht="14.25" x14ac:dyDescent="0.2">
      <c r="J20083" s="2"/>
    </row>
    <row r="20084" spans="10:10" ht="14.25" x14ac:dyDescent="0.2">
      <c r="J20084" s="2"/>
    </row>
    <row r="20085" spans="10:10" ht="14.25" x14ac:dyDescent="0.2">
      <c r="J20085" s="2"/>
    </row>
    <row r="20086" spans="10:10" ht="14.25" x14ac:dyDescent="0.2">
      <c r="J20086" s="2"/>
    </row>
    <row r="20087" spans="10:10" ht="14.25" x14ac:dyDescent="0.2">
      <c r="J20087" s="2"/>
    </row>
    <row r="20088" spans="10:10" ht="14.25" x14ac:dyDescent="0.2">
      <c r="J20088" s="2"/>
    </row>
    <row r="20089" spans="10:10" ht="14.25" x14ac:dyDescent="0.2">
      <c r="J20089" s="2"/>
    </row>
    <row r="20090" spans="10:10" ht="14.25" x14ac:dyDescent="0.2">
      <c r="J20090" s="2"/>
    </row>
    <row r="20091" spans="10:10" ht="14.25" x14ac:dyDescent="0.2">
      <c r="J20091" s="2"/>
    </row>
    <row r="20092" spans="10:10" ht="14.25" x14ac:dyDescent="0.2">
      <c r="J20092" s="2"/>
    </row>
    <row r="20093" spans="10:10" ht="14.25" x14ac:dyDescent="0.2">
      <c r="J20093" s="2"/>
    </row>
    <row r="20094" spans="10:10" ht="14.25" x14ac:dyDescent="0.2">
      <c r="J20094" s="2"/>
    </row>
    <row r="20095" spans="10:10" ht="14.25" x14ac:dyDescent="0.2">
      <c r="J20095" s="2"/>
    </row>
    <row r="20096" spans="10:10" ht="14.25" x14ac:dyDescent="0.2">
      <c r="J20096" s="2"/>
    </row>
    <row r="20097" spans="10:10" ht="14.25" x14ac:dyDescent="0.2">
      <c r="J20097" s="2"/>
    </row>
    <row r="20098" spans="10:10" ht="14.25" x14ac:dyDescent="0.2">
      <c r="J20098" s="2"/>
    </row>
    <row r="20099" spans="10:10" ht="14.25" x14ac:dyDescent="0.2">
      <c r="J20099" s="2"/>
    </row>
    <row r="20100" spans="10:10" ht="14.25" x14ac:dyDescent="0.2">
      <c r="J20100" s="2"/>
    </row>
    <row r="20101" spans="10:10" ht="14.25" x14ac:dyDescent="0.2">
      <c r="J20101" s="2"/>
    </row>
    <row r="20102" spans="10:10" ht="14.25" x14ac:dyDescent="0.2">
      <c r="J20102" s="2"/>
    </row>
    <row r="20103" spans="10:10" ht="14.25" x14ac:dyDescent="0.2">
      <c r="J20103" s="2"/>
    </row>
    <row r="20104" spans="10:10" ht="14.25" x14ac:dyDescent="0.2">
      <c r="J20104" s="2"/>
    </row>
    <row r="20105" spans="10:10" ht="14.25" x14ac:dyDescent="0.2">
      <c r="J20105" s="2"/>
    </row>
    <row r="20106" spans="10:10" ht="14.25" x14ac:dyDescent="0.2">
      <c r="J20106" s="2"/>
    </row>
    <row r="20107" spans="10:10" ht="14.25" x14ac:dyDescent="0.2">
      <c r="J20107" s="2"/>
    </row>
    <row r="20108" spans="10:10" ht="14.25" x14ac:dyDescent="0.2">
      <c r="J20108" s="2"/>
    </row>
    <row r="20109" spans="10:10" ht="14.25" x14ac:dyDescent="0.2">
      <c r="J20109" s="2"/>
    </row>
    <row r="20110" spans="10:10" ht="14.25" x14ac:dyDescent="0.2">
      <c r="J20110" s="2"/>
    </row>
    <row r="20111" spans="10:10" ht="14.25" x14ac:dyDescent="0.2">
      <c r="J20111" s="2"/>
    </row>
    <row r="20112" spans="10:10" ht="14.25" x14ac:dyDescent="0.2">
      <c r="J20112" s="2"/>
    </row>
    <row r="20113" spans="10:10" ht="14.25" x14ac:dyDescent="0.2">
      <c r="J20113" s="2"/>
    </row>
    <row r="20114" spans="10:10" ht="14.25" x14ac:dyDescent="0.2">
      <c r="J20114" s="2"/>
    </row>
    <row r="20115" spans="10:10" ht="14.25" x14ac:dyDescent="0.2">
      <c r="J20115" s="2"/>
    </row>
    <row r="20116" spans="10:10" ht="14.25" x14ac:dyDescent="0.2">
      <c r="J20116" s="2"/>
    </row>
    <row r="20117" spans="10:10" ht="14.25" x14ac:dyDescent="0.2">
      <c r="J20117" s="2"/>
    </row>
    <row r="20118" spans="10:10" ht="14.25" x14ac:dyDescent="0.2">
      <c r="J20118" s="2"/>
    </row>
    <row r="20119" spans="10:10" ht="14.25" x14ac:dyDescent="0.2">
      <c r="J20119" s="2"/>
    </row>
    <row r="20120" spans="10:10" ht="14.25" x14ac:dyDescent="0.2">
      <c r="J20120" s="2"/>
    </row>
    <row r="20121" spans="10:10" ht="14.25" x14ac:dyDescent="0.2">
      <c r="J20121" s="2"/>
    </row>
    <row r="20122" spans="10:10" ht="14.25" x14ac:dyDescent="0.2">
      <c r="J20122" s="2"/>
    </row>
    <row r="20123" spans="10:10" ht="14.25" x14ac:dyDescent="0.2">
      <c r="J20123" s="2"/>
    </row>
    <row r="20124" spans="10:10" ht="14.25" x14ac:dyDescent="0.2">
      <c r="J20124" s="2"/>
    </row>
    <row r="20125" spans="10:10" ht="14.25" x14ac:dyDescent="0.2">
      <c r="J20125" s="2"/>
    </row>
    <row r="20126" spans="10:10" ht="14.25" x14ac:dyDescent="0.2">
      <c r="J20126" s="2"/>
    </row>
    <row r="20127" spans="10:10" ht="14.25" x14ac:dyDescent="0.2">
      <c r="J20127" s="2"/>
    </row>
    <row r="20128" spans="10:10" ht="14.25" x14ac:dyDescent="0.2">
      <c r="J20128" s="2"/>
    </row>
    <row r="20129" spans="10:10" ht="14.25" x14ac:dyDescent="0.2">
      <c r="J20129" s="2"/>
    </row>
    <row r="20130" spans="10:10" ht="14.25" x14ac:dyDescent="0.2">
      <c r="J20130" s="2"/>
    </row>
    <row r="20131" spans="10:10" ht="14.25" x14ac:dyDescent="0.2">
      <c r="J20131" s="2"/>
    </row>
    <row r="20132" spans="10:10" ht="14.25" x14ac:dyDescent="0.2">
      <c r="J20132" s="2"/>
    </row>
    <row r="20133" spans="10:10" ht="14.25" x14ac:dyDescent="0.2">
      <c r="J20133" s="2"/>
    </row>
    <row r="20134" spans="10:10" ht="14.25" x14ac:dyDescent="0.2">
      <c r="J20134" s="2"/>
    </row>
    <row r="20135" spans="10:10" ht="14.25" x14ac:dyDescent="0.2">
      <c r="J20135" s="2"/>
    </row>
    <row r="20136" spans="10:10" ht="14.25" x14ac:dyDescent="0.2">
      <c r="J20136" s="2"/>
    </row>
    <row r="20137" spans="10:10" ht="14.25" x14ac:dyDescent="0.2">
      <c r="J20137" s="2"/>
    </row>
    <row r="20138" spans="10:10" ht="14.25" x14ac:dyDescent="0.2">
      <c r="J20138" s="2"/>
    </row>
    <row r="20139" spans="10:10" ht="14.25" x14ac:dyDescent="0.2">
      <c r="J20139" s="2"/>
    </row>
    <row r="20140" spans="10:10" ht="14.25" x14ac:dyDescent="0.2">
      <c r="J20140" s="2"/>
    </row>
    <row r="20141" spans="10:10" ht="14.25" x14ac:dyDescent="0.2">
      <c r="J20141" s="2"/>
    </row>
    <row r="20142" spans="10:10" ht="14.25" x14ac:dyDescent="0.2">
      <c r="J20142" s="2"/>
    </row>
    <row r="20143" spans="10:10" ht="14.25" x14ac:dyDescent="0.2">
      <c r="J20143" s="2"/>
    </row>
    <row r="20144" spans="10:10" ht="14.25" x14ac:dyDescent="0.2">
      <c r="J20144" s="2"/>
    </row>
    <row r="20145" spans="10:10" ht="14.25" x14ac:dyDescent="0.2">
      <c r="J20145" s="2"/>
    </row>
    <row r="20146" spans="10:10" ht="14.25" x14ac:dyDescent="0.2">
      <c r="J20146" s="2"/>
    </row>
    <row r="20147" spans="10:10" ht="14.25" x14ac:dyDescent="0.2">
      <c r="J20147" s="2"/>
    </row>
    <row r="20148" spans="10:10" ht="14.25" x14ac:dyDescent="0.2">
      <c r="J20148" s="2"/>
    </row>
    <row r="20149" spans="10:10" ht="14.25" x14ac:dyDescent="0.2">
      <c r="J20149" s="2"/>
    </row>
    <row r="20150" spans="10:10" ht="14.25" x14ac:dyDescent="0.2">
      <c r="J20150" s="2"/>
    </row>
    <row r="20151" spans="10:10" ht="14.25" x14ac:dyDescent="0.2">
      <c r="J20151" s="2"/>
    </row>
    <row r="20152" spans="10:10" ht="14.25" x14ac:dyDescent="0.2">
      <c r="J20152" s="2"/>
    </row>
    <row r="20153" spans="10:10" ht="14.25" x14ac:dyDescent="0.2">
      <c r="J20153" s="2"/>
    </row>
    <row r="20154" spans="10:10" ht="14.25" x14ac:dyDescent="0.2">
      <c r="J20154" s="2"/>
    </row>
    <row r="20155" spans="10:10" ht="14.25" x14ac:dyDescent="0.2">
      <c r="J20155" s="2"/>
    </row>
    <row r="20156" spans="10:10" ht="14.25" x14ac:dyDescent="0.2">
      <c r="J20156" s="2"/>
    </row>
    <row r="20157" spans="10:10" ht="14.25" x14ac:dyDescent="0.2">
      <c r="J20157" s="2"/>
    </row>
    <row r="20158" spans="10:10" ht="14.25" x14ac:dyDescent="0.2">
      <c r="J20158" s="2"/>
    </row>
    <row r="20159" spans="10:10" ht="14.25" x14ac:dyDescent="0.2">
      <c r="J20159" s="2"/>
    </row>
    <row r="20160" spans="10:10" ht="14.25" x14ac:dyDescent="0.2">
      <c r="J20160" s="2"/>
    </row>
    <row r="20161" spans="10:10" ht="14.25" x14ac:dyDescent="0.2">
      <c r="J20161" s="2"/>
    </row>
    <row r="20162" spans="10:10" ht="14.25" x14ac:dyDescent="0.2">
      <c r="J20162" s="2"/>
    </row>
    <row r="20163" spans="10:10" ht="14.25" x14ac:dyDescent="0.2">
      <c r="J20163" s="2"/>
    </row>
    <row r="20164" spans="10:10" ht="14.25" x14ac:dyDescent="0.2">
      <c r="J20164" s="2"/>
    </row>
    <row r="20165" spans="10:10" ht="14.25" x14ac:dyDescent="0.2">
      <c r="J20165" s="2"/>
    </row>
    <row r="20166" spans="10:10" ht="14.25" x14ac:dyDescent="0.2">
      <c r="J20166" s="2"/>
    </row>
    <row r="20167" spans="10:10" ht="14.25" x14ac:dyDescent="0.2">
      <c r="J20167" s="2"/>
    </row>
    <row r="20168" spans="10:10" ht="14.25" x14ac:dyDescent="0.2">
      <c r="J20168" s="2"/>
    </row>
    <row r="20169" spans="10:10" ht="14.25" x14ac:dyDescent="0.2">
      <c r="J20169" s="2"/>
    </row>
    <row r="20170" spans="10:10" ht="14.25" x14ac:dyDescent="0.2">
      <c r="J20170" s="2"/>
    </row>
    <row r="20171" spans="10:10" ht="14.25" x14ac:dyDescent="0.2">
      <c r="J20171" s="2"/>
    </row>
    <row r="20172" spans="10:10" ht="14.25" x14ac:dyDescent="0.2">
      <c r="J20172" s="2"/>
    </row>
    <row r="20173" spans="10:10" ht="14.25" x14ac:dyDescent="0.2">
      <c r="J20173" s="2"/>
    </row>
    <row r="20174" spans="10:10" ht="14.25" x14ac:dyDescent="0.2">
      <c r="J20174" s="2"/>
    </row>
    <row r="20175" spans="10:10" ht="14.25" x14ac:dyDescent="0.2">
      <c r="J20175" s="2"/>
    </row>
    <row r="20176" spans="10:10" ht="14.25" x14ac:dyDescent="0.2">
      <c r="J20176" s="2"/>
    </row>
    <row r="20177" spans="10:10" ht="14.25" x14ac:dyDescent="0.2">
      <c r="J20177" s="2"/>
    </row>
    <row r="20178" spans="10:10" ht="14.25" x14ac:dyDescent="0.2">
      <c r="J20178" s="2"/>
    </row>
    <row r="20179" spans="10:10" ht="14.25" x14ac:dyDescent="0.2">
      <c r="J20179" s="2"/>
    </row>
    <row r="20180" spans="10:10" ht="14.25" x14ac:dyDescent="0.2">
      <c r="J20180" s="2"/>
    </row>
    <row r="20181" spans="10:10" ht="14.25" x14ac:dyDescent="0.2">
      <c r="J20181" s="2"/>
    </row>
    <row r="20182" spans="10:10" ht="14.25" x14ac:dyDescent="0.2">
      <c r="J20182" s="2"/>
    </row>
    <row r="20183" spans="10:10" ht="14.25" x14ac:dyDescent="0.2">
      <c r="J20183" s="2"/>
    </row>
    <row r="20184" spans="10:10" ht="14.25" x14ac:dyDescent="0.2">
      <c r="J20184" s="2"/>
    </row>
    <row r="20185" spans="10:10" ht="14.25" x14ac:dyDescent="0.2">
      <c r="J20185" s="2"/>
    </row>
    <row r="20186" spans="10:10" ht="14.25" x14ac:dyDescent="0.2">
      <c r="J20186" s="2"/>
    </row>
    <row r="20187" spans="10:10" ht="14.25" x14ac:dyDescent="0.2">
      <c r="J20187" s="2"/>
    </row>
    <row r="20188" spans="10:10" ht="14.25" x14ac:dyDescent="0.2">
      <c r="J20188" s="2"/>
    </row>
    <row r="20189" spans="10:10" ht="14.25" x14ac:dyDescent="0.2">
      <c r="J20189" s="2"/>
    </row>
    <row r="20190" spans="10:10" ht="14.25" x14ac:dyDescent="0.2">
      <c r="J20190" s="2"/>
    </row>
    <row r="20191" spans="10:10" ht="14.25" x14ac:dyDescent="0.2">
      <c r="J20191" s="2"/>
    </row>
    <row r="20192" spans="10:10" ht="14.25" x14ac:dyDescent="0.2">
      <c r="J20192" s="2"/>
    </row>
    <row r="20193" spans="10:10" ht="14.25" x14ac:dyDescent="0.2">
      <c r="J20193" s="2"/>
    </row>
    <row r="20194" spans="10:10" ht="14.25" x14ac:dyDescent="0.2">
      <c r="J20194" s="2"/>
    </row>
    <row r="20195" spans="10:10" ht="14.25" x14ac:dyDescent="0.2">
      <c r="J20195" s="2"/>
    </row>
    <row r="20196" spans="10:10" ht="14.25" x14ac:dyDescent="0.2">
      <c r="J20196" s="2"/>
    </row>
    <row r="20197" spans="10:10" ht="14.25" x14ac:dyDescent="0.2">
      <c r="J20197" s="2"/>
    </row>
    <row r="20198" spans="10:10" ht="14.25" x14ac:dyDescent="0.2">
      <c r="J20198" s="2"/>
    </row>
    <row r="20199" spans="10:10" ht="14.25" x14ac:dyDescent="0.2">
      <c r="J20199" s="2"/>
    </row>
    <row r="20200" spans="10:10" ht="14.25" x14ac:dyDescent="0.2">
      <c r="J20200" s="2"/>
    </row>
    <row r="20201" spans="10:10" ht="14.25" x14ac:dyDescent="0.2">
      <c r="J20201" s="2"/>
    </row>
    <row r="20202" spans="10:10" ht="14.25" x14ac:dyDescent="0.2">
      <c r="J20202" s="2"/>
    </row>
    <row r="20203" spans="10:10" ht="14.25" x14ac:dyDescent="0.2">
      <c r="J20203" s="2"/>
    </row>
    <row r="20204" spans="10:10" ht="14.25" x14ac:dyDescent="0.2">
      <c r="J20204" s="2"/>
    </row>
    <row r="20205" spans="10:10" ht="14.25" x14ac:dyDescent="0.2">
      <c r="J20205" s="2"/>
    </row>
    <row r="20206" spans="10:10" ht="14.25" x14ac:dyDescent="0.2">
      <c r="J20206" s="2"/>
    </row>
    <row r="20207" spans="10:10" ht="14.25" x14ac:dyDescent="0.2">
      <c r="J20207" s="2"/>
    </row>
    <row r="20208" spans="10:10" ht="14.25" x14ac:dyDescent="0.2">
      <c r="J20208" s="2"/>
    </row>
    <row r="20209" spans="10:10" ht="14.25" x14ac:dyDescent="0.2">
      <c r="J20209" s="2"/>
    </row>
    <row r="20210" spans="10:10" ht="14.25" x14ac:dyDescent="0.2">
      <c r="J20210" s="2"/>
    </row>
    <row r="20211" spans="10:10" ht="14.25" x14ac:dyDescent="0.2">
      <c r="J20211" s="2"/>
    </row>
    <row r="20212" spans="10:10" ht="14.25" x14ac:dyDescent="0.2">
      <c r="J20212" s="2"/>
    </row>
    <row r="20213" spans="10:10" ht="14.25" x14ac:dyDescent="0.2">
      <c r="J20213" s="2"/>
    </row>
    <row r="20214" spans="10:10" ht="14.25" x14ac:dyDescent="0.2">
      <c r="J20214" s="2"/>
    </row>
    <row r="20215" spans="10:10" ht="14.25" x14ac:dyDescent="0.2">
      <c r="J20215" s="2"/>
    </row>
    <row r="20216" spans="10:10" ht="14.25" x14ac:dyDescent="0.2">
      <c r="J20216" s="2"/>
    </row>
    <row r="20217" spans="10:10" ht="14.25" x14ac:dyDescent="0.2">
      <c r="J20217" s="2"/>
    </row>
    <row r="20218" spans="10:10" ht="14.25" x14ac:dyDescent="0.2">
      <c r="J20218" s="2"/>
    </row>
    <row r="20219" spans="10:10" ht="14.25" x14ac:dyDescent="0.2">
      <c r="J20219" s="2"/>
    </row>
    <row r="20220" spans="10:10" ht="14.25" x14ac:dyDescent="0.2">
      <c r="J20220" s="2"/>
    </row>
    <row r="20221" spans="10:10" ht="14.25" x14ac:dyDescent="0.2">
      <c r="J20221" s="2"/>
    </row>
    <row r="20222" spans="10:10" ht="14.25" x14ac:dyDescent="0.2">
      <c r="J20222" s="2"/>
    </row>
    <row r="20223" spans="10:10" ht="14.25" x14ac:dyDescent="0.2">
      <c r="J20223" s="2"/>
    </row>
    <row r="20224" spans="10:10" ht="14.25" x14ac:dyDescent="0.2">
      <c r="J20224" s="2"/>
    </row>
    <row r="20225" spans="10:10" ht="14.25" x14ac:dyDescent="0.2">
      <c r="J20225" s="2"/>
    </row>
    <row r="20226" spans="10:10" ht="14.25" x14ac:dyDescent="0.2">
      <c r="J20226" s="2"/>
    </row>
    <row r="20227" spans="10:10" ht="14.25" x14ac:dyDescent="0.2">
      <c r="J20227" s="2"/>
    </row>
    <row r="20228" spans="10:10" ht="14.25" x14ac:dyDescent="0.2">
      <c r="J20228" s="2"/>
    </row>
    <row r="20229" spans="10:10" ht="14.25" x14ac:dyDescent="0.2">
      <c r="J20229" s="2"/>
    </row>
    <row r="20230" spans="10:10" ht="14.25" x14ac:dyDescent="0.2">
      <c r="J20230" s="2"/>
    </row>
    <row r="20231" spans="10:10" ht="14.25" x14ac:dyDescent="0.2">
      <c r="J20231" s="2"/>
    </row>
    <row r="20232" spans="10:10" ht="14.25" x14ac:dyDescent="0.2">
      <c r="J20232" s="2"/>
    </row>
    <row r="20233" spans="10:10" ht="14.25" x14ac:dyDescent="0.2">
      <c r="J20233" s="2"/>
    </row>
    <row r="20234" spans="10:10" ht="14.25" x14ac:dyDescent="0.2">
      <c r="J20234" s="2"/>
    </row>
    <row r="20235" spans="10:10" ht="14.25" x14ac:dyDescent="0.2">
      <c r="J20235" s="2"/>
    </row>
    <row r="20236" spans="10:10" ht="14.25" x14ac:dyDescent="0.2">
      <c r="J20236" s="2"/>
    </row>
    <row r="20237" spans="10:10" ht="14.25" x14ac:dyDescent="0.2">
      <c r="J20237" s="2"/>
    </row>
    <row r="20238" spans="10:10" ht="14.25" x14ac:dyDescent="0.2">
      <c r="J20238" s="2"/>
    </row>
    <row r="20239" spans="10:10" ht="14.25" x14ac:dyDescent="0.2">
      <c r="J20239" s="2"/>
    </row>
    <row r="20240" spans="10:10" ht="14.25" x14ac:dyDescent="0.2">
      <c r="J20240" s="2"/>
    </row>
    <row r="20241" spans="10:10" ht="14.25" x14ac:dyDescent="0.2">
      <c r="J20241" s="2"/>
    </row>
    <row r="20242" spans="10:10" ht="14.25" x14ac:dyDescent="0.2">
      <c r="J20242" s="2"/>
    </row>
    <row r="20243" spans="10:10" ht="14.25" x14ac:dyDescent="0.2">
      <c r="J20243" s="2"/>
    </row>
    <row r="20244" spans="10:10" ht="14.25" x14ac:dyDescent="0.2">
      <c r="J20244" s="2"/>
    </row>
    <row r="20245" spans="10:10" ht="14.25" x14ac:dyDescent="0.2">
      <c r="J20245" s="2"/>
    </row>
    <row r="20246" spans="10:10" ht="14.25" x14ac:dyDescent="0.2">
      <c r="J20246" s="2"/>
    </row>
    <row r="20247" spans="10:10" ht="14.25" x14ac:dyDescent="0.2">
      <c r="J20247" s="2"/>
    </row>
    <row r="20248" spans="10:10" ht="14.25" x14ac:dyDescent="0.2">
      <c r="J20248" s="2"/>
    </row>
    <row r="20249" spans="10:10" ht="14.25" x14ac:dyDescent="0.2">
      <c r="J20249" s="2"/>
    </row>
    <row r="20250" spans="10:10" ht="14.25" x14ac:dyDescent="0.2">
      <c r="J20250" s="2"/>
    </row>
    <row r="20251" spans="10:10" ht="14.25" x14ac:dyDescent="0.2">
      <c r="J20251" s="2"/>
    </row>
    <row r="20252" spans="10:10" ht="14.25" x14ac:dyDescent="0.2">
      <c r="J20252" s="2"/>
    </row>
    <row r="20253" spans="10:10" ht="14.25" x14ac:dyDescent="0.2">
      <c r="J20253" s="2"/>
    </row>
    <row r="20254" spans="10:10" ht="14.25" x14ac:dyDescent="0.2">
      <c r="J20254" s="2"/>
    </row>
    <row r="20255" spans="10:10" ht="14.25" x14ac:dyDescent="0.2">
      <c r="J20255" s="2"/>
    </row>
    <row r="20256" spans="10:10" ht="14.25" x14ac:dyDescent="0.2">
      <c r="J20256" s="2"/>
    </row>
    <row r="20257" spans="10:10" ht="14.25" x14ac:dyDescent="0.2">
      <c r="J20257" s="2"/>
    </row>
    <row r="20258" spans="10:10" ht="14.25" x14ac:dyDescent="0.2">
      <c r="J20258" s="2"/>
    </row>
    <row r="20259" spans="10:10" ht="14.25" x14ac:dyDescent="0.2">
      <c r="J20259" s="2"/>
    </row>
    <row r="20260" spans="10:10" ht="14.25" x14ac:dyDescent="0.2">
      <c r="J20260" s="2"/>
    </row>
    <row r="20261" spans="10:10" ht="14.25" x14ac:dyDescent="0.2">
      <c r="J20261" s="2"/>
    </row>
    <row r="20262" spans="10:10" ht="14.25" x14ac:dyDescent="0.2">
      <c r="J20262" s="2"/>
    </row>
    <row r="20263" spans="10:10" ht="14.25" x14ac:dyDescent="0.2">
      <c r="J20263" s="2"/>
    </row>
    <row r="20264" spans="10:10" ht="14.25" x14ac:dyDescent="0.2">
      <c r="J20264" s="2"/>
    </row>
    <row r="20265" spans="10:10" ht="14.25" x14ac:dyDescent="0.2">
      <c r="J20265" s="2"/>
    </row>
    <row r="20266" spans="10:10" ht="14.25" x14ac:dyDescent="0.2">
      <c r="J20266" s="2"/>
    </row>
    <row r="20267" spans="10:10" ht="14.25" x14ac:dyDescent="0.2">
      <c r="J20267" s="2"/>
    </row>
    <row r="20268" spans="10:10" ht="14.25" x14ac:dyDescent="0.2">
      <c r="J20268" s="2"/>
    </row>
    <row r="20269" spans="10:10" ht="14.25" x14ac:dyDescent="0.2">
      <c r="J20269" s="2"/>
    </row>
    <row r="20270" spans="10:10" ht="14.25" x14ac:dyDescent="0.2">
      <c r="J20270" s="2"/>
    </row>
    <row r="20271" spans="10:10" ht="14.25" x14ac:dyDescent="0.2">
      <c r="J20271" s="2"/>
    </row>
    <row r="20272" spans="10:10" ht="14.25" x14ac:dyDescent="0.2">
      <c r="J20272" s="2"/>
    </row>
    <row r="20273" spans="10:10" ht="14.25" x14ac:dyDescent="0.2">
      <c r="J20273" s="2"/>
    </row>
    <row r="20274" spans="10:10" ht="14.25" x14ac:dyDescent="0.2">
      <c r="J20274" s="2"/>
    </row>
    <row r="20275" spans="10:10" ht="14.25" x14ac:dyDescent="0.2">
      <c r="J20275" s="2"/>
    </row>
    <row r="20276" spans="10:10" ht="14.25" x14ac:dyDescent="0.2">
      <c r="J20276" s="2"/>
    </row>
    <row r="20277" spans="10:10" ht="14.25" x14ac:dyDescent="0.2">
      <c r="J20277" s="2"/>
    </row>
    <row r="20278" spans="10:10" ht="14.25" x14ac:dyDescent="0.2">
      <c r="J20278" s="2"/>
    </row>
    <row r="20279" spans="10:10" ht="14.25" x14ac:dyDescent="0.2">
      <c r="J20279" s="2"/>
    </row>
    <row r="20280" spans="10:10" ht="14.25" x14ac:dyDescent="0.2">
      <c r="J20280" s="2"/>
    </row>
    <row r="20281" spans="10:10" ht="14.25" x14ac:dyDescent="0.2">
      <c r="J20281" s="2"/>
    </row>
    <row r="20282" spans="10:10" ht="14.25" x14ac:dyDescent="0.2">
      <c r="J20282" s="2"/>
    </row>
    <row r="20283" spans="10:10" ht="14.25" x14ac:dyDescent="0.2">
      <c r="J20283" s="2"/>
    </row>
    <row r="20284" spans="10:10" ht="14.25" x14ac:dyDescent="0.2">
      <c r="J20284" s="2"/>
    </row>
    <row r="20285" spans="10:10" ht="14.25" x14ac:dyDescent="0.2">
      <c r="J20285" s="2"/>
    </row>
    <row r="20286" spans="10:10" ht="14.25" x14ac:dyDescent="0.2">
      <c r="J20286" s="2"/>
    </row>
    <row r="20287" spans="10:10" ht="14.25" x14ac:dyDescent="0.2">
      <c r="J20287" s="2"/>
    </row>
    <row r="20288" spans="10:10" ht="14.25" x14ac:dyDescent="0.2">
      <c r="J20288" s="2"/>
    </row>
    <row r="20289" spans="10:10" ht="14.25" x14ac:dyDescent="0.2">
      <c r="J20289" s="2"/>
    </row>
    <row r="20290" spans="10:10" ht="14.25" x14ac:dyDescent="0.2">
      <c r="J20290" s="2"/>
    </row>
    <row r="20291" spans="10:10" ht="14.25" x14ac:dyDescent="0.2">
      <c r="J20291" s="2"/>
    </row>
    <row r="20292" spans="10:10" ht="14.25" x14ac:dyDescent="0.2">
      <c r="J20292" s="2"/>
    </row>
    <row r="20293" spans="10:10" ht="14.25" x14ac:dyDescent="0.2">
      <c r="J20293" s="2"/>
    </row>
    <row r="20294" spans="10:10" ht="14.25" x14ac:dyDescent="0.2">
      <c r="J20294" s="2"/>
    </row>
    <row r="20295" spans="10:10" ht="14.25" x14ac:dyDescent="0.2">
      <c r="J20295" s="2"/>
    </row>
    <row r="20296" spans="10:10" ht="14.25" x14ac:dyDescent="0.2">
      <c r="J20296" s="2"/>
    </row>
    <row r="20297" spans="10:10" ht="14.25" x14ac:dyDescent="0.2">
      <c r="J20297" s="2"/>
    </row>
    <row r="20298" spans="10:10" ht="14.25" x14ac:dyDescent="0.2">
      <c r="J20298" s="2"/>
    </row>
    <row r="20299" spans="10:10" ht="14.25" x14ac:dyDescent="0.2">
      <c r="J20299" s="2"/>
    </row>
    <row r="20300" spans="10:10" ht="14.25" x14ac:dyDescent="0.2">
      <c r="J20300" s="2"/>
    </row>
    <row r="20301" spans="10:10" ht="14.25" x14ac:dyDescent="0.2">
      <c r="J20301" s="2"/>
    </row>
    <row r="20302" spans="10:10" ht="14.25" x14ac:dyDescent="0.2">
      <c r="J20302" s="2"/>
    </row>
    <row r="20303" spans="10:10" ht="14.25" x14ac:dyDescent="0.2">
      <c r="J20303" s="2"/>
    </row>
    <row r="20304" spans="10:10" ht="14.25" x14ac:dyDescent="0.2">
      <c r="J20304" s="2"/>
    </row>
    <row r="20305" spans="10:10" ht="14.25" x14ac:dyDescent="0.2">
      <c r="J20305" s="2"/>
    </row>
    <row r="20306" spans="10:10" ht="14.25" x14ac:dyDescent="0.2">
      <c r="J20306" s="2"/>
    </row>
    <row r="20307" spans="10:10" ht="14.25" x14ac:dyDescent="0.2">
      <c r="J20307" s="2"/>
    </row>
    <row r="20308" spans="10:10" ht="14.25" x14ac:dyDescent="0.2">
      <c r="J20308" s="2"/>
    </row>
    <row r="20309" spans="10:10" ht="14.25" x14ac:dyDescent="0.2">
      <c r="J20309" s="2"/>
    </row>
    <row r="20310" spans="10:10" ht="14.25" x14ac:dyDescent="0.2">
      <c r="J20310" s="2"/>
    </row>
    <row r="20311" spans="10:10" ht="14.25" x14ac:dyDescent="0.2">
      <c r="J20311" s="2"/>
    </row>
    <row r="20312" spans="10:10" ht="14.25" x14ac:dyDescent="0.2">
      <c r="J20312" s="2"/>
    </row>
    <row r="20313" spans="10:10" ht="14.25" x14ac:dyDescent="0.2">
      <c r="J20313" s="2"/>
    </row>
    <row r="20314" spans="10:10" ht="14.25" x14ac:dyDescent="0.2">
      <c r="J20314" s="2"/>
    </row>
    <row r="20315" spans="10:10" ht="14.25" x14ac:dyDescent="0.2">
      <c r="J20315" s="2"/>
    </row>
    <row r="20316" spans="10:10" ht="14.25" x14ac:dyDescent="0.2">
      <c r="J20316" s="2"/>
    </row>
    <row r="20317" spans="10:10" ht="14.25" x14ac:dyDescent="0.2">
      <c r="J20317" s="2"/>
    </row>
    <row r="20318" spans="10:10" ht="14.25" x14ac:dyDescent="0.2">
      <c r="J20318" s="2"/>
    </row>
    <row r="20319" spans="10:10" ht="14.25" x14ac:dyDescent="0.2">
      <c r="J20319" s="2"/>
    </row>
    <row r="20320" spans="10:10" ht="14.25" x14ac:dyDescent="0.2">
      <c r="J20320" s="2"/>
    </row>
    <row r="20321" spans="10:10" ht="14.25" x14ac:dyDescent="0.2">
      <c r="J20321" s="2"/>
    </row>
    <row r="20322" spans="10:10" ht="14.25" x14ac:dyDescent="0.2">
      <c r="J20322" s="2"/>
    </row>
    <row r="20323" spans="10:10" ht="14.25" x14ac:dyDescent="0.2">
      <c r="J20323" s="2"/>
    </row>
    <row r="20324" spans="10:10" ht="14.25" x14ac:dyDescent="0.2">
      <c r="J20324" s="2"/>
    </row>
    <row r="20325" spans="10:10" ht="14.25" x14ac:dyDescent="0.2">
      <c r="J20325" s="2"/>
    </row>
    <row r="20326" spans="10:10" ht="14.25" x14ac:dyDescent="0.2">
      <c r="J20326" s="2"/>
    </row>
    <row r="20327" spans="10:10" ht="14.25" x14ac:dyDescent="0.2">
      <c r="J20327" s="2"/>
    </row>
    <row r="20328" spans="10:10" ht="14.25" x14ac:dyDescent="0.2">
      <c r="J20328" s="2"/>
    </row>
    <row r="20329" spans="10:10" ht="14.25" x14ac:dyDescent="0.2">
      <c r="J20329" s="2"/>
    </row>
    <row r="20330" spans="10:10" ht="14.25" x14ac:dyDescent="0.2">
      <c r="J20330" s="2"/>
    </row>
    <row r="20331" spans="10:10" ht="14.25" x14ac:dyDescent="0.2">
      <c r="J20331" s="2"/>
    </row>
    <row r="20332" spans="10:10" ht="14.25" x14ac:dyDescent="0.2">
      <c r="J20332" s="2"/>
    </row>
    <row r="20333" spans="10:10" ht="14.25" x14ac:dyDescent="0.2">
      <c r="J20333" s="2"/>
    </row>
    <row r="20334" spans="10:10" ht="14.25" x14ac:dyDescent="0.2">
      <c r="J20334" s="2"/>
    </row>
    <row r="20335" spans="10:10" ht="14.25" x14ac:dyDescent="0.2">
      <c r="J20335" s="2"/>
    </row>
    <row r="20336" spans="10:10" ht="14.25" x14ac:dyDescent="0.2">
      <c r="J20336" s="2"/>
    </row>
    <row r="20337" spans="10:10" ht="14.25" x14ac:dyDescent="0.2">
      <c r="J20337" s="2"/>
    </row>
    <row r="20338" spans="10:10" ht="14.25" x14ac:dyDescent="0.2">
      <c r="J20338" s="2"/>
    </row>
    <row r="20339" spans="10:10" ht="14.25" x14ac:dyDescent="0.2">
      <c r="J20339" s="2"/>
    </row>
    <row r="20340" spans="10:10" ht="14.25" x14ac:dyDescent="0.2">
      <c r="J20340" s="2"/>
    </row>
    <row r="20341" spans="10:10" ht="14.25" x14ac:dyDescent="0.2">
      <c r="J20341" s="2"/>
    </row>
    <row r="20342" spans="10:10" ht="14.25" x14ac:dyDescent="0.2">
      <c r="J20342" s="2"/>
    </row>
    <row r="20343" spans="10:10" ht="14.25" x14ac:dyDescent="0.2">
      <c r="J20343" s="2"/>
    </row>
    <row r="20344" spans="10:10" ht="14.25" x14ac:dyDescent="0.2">
      <c r="J20344" s="2"/>
    </row>
    <row r="20345" spans="10:10" ht="14.25" x14ac:dyDescent="0.2">
      <c r="J20345" s="2"/>
    </row>
    <row r="20346" spans="10:10" ht="14.25" x14ac:dyDescent="0.2">
      <c r="J20346" s="2"/>
    </row>
    <row r="20347" spans="10:10" ht="14.25" x14ac:dyDescent="0.2">
      <c r="J20347" s="2"/>
    </row>
    <row r="20348" spans="10:10" ht="14.25" x14ac:dyDescent="0.2">
      <c r="J20348" s="2"/>
    </row>
    <row r="20349" spans="10:10" ht="14.25" x14ac:dyDescent="0.2">
      <c r="J20349" s="2"/>
    </row>
    <row r="20350" spans="10:10" ht="14.25" x14ac:dyDescent="0.2">
      <c r="J20350" s="2"/>
    </row>
    <row r="20351" spans="10:10" ht="14.25" x14ac:dyDescent="0.2">
      <c r="J20351" s="2"/>
    </row>
    <row r="20352" spans="10:10" ht="14.25" x14ac:dyDescent="0.2">
      <c r="J20352" s="2"/>
    </row>
    <row r="20353" spans="10:10" ht="14.25" x14ac:dyDescent="0.2">
      <c r="J20353" s="2"/>
    </row>
    <row r="20354" spans="10:10" ht="14.25" x14ac:dyDescent="0.2">
      <c r="J20354" s="2"/>
    </row>
    <row r="20355" spans="10:10" ht="14.25" x14ac:dyDescent="0.2">
      <c r="J20355" s="2"/>
    </row>
    <row r="20356" spans="10:10" ht="14.25" x14ac:dyDescent="0.2">
      <c r="J20356" s="2"/>
    </row>
    <row r="20357" spans="10:10" ht="14.25" x14ac:dyDescent="0.2">
      <c r="J20357" s="2"/>
    </row>
    <row r="20358" spans="10:10" ht="14.25" x14ac:dyDescent="0.2">
      <c r="J20358" s="2"/>
    </row>
    <row r="20359" spans="10:10" ht="14.25" x14ac:dyDescent="0.2">
      <c r="J20359" s="2"/>
    </row>
    <row r="20360" spans="10:10" ht="14.25" x14ac:dyDescent="0.2">
      <c r="J20360" s="2"/>
    </row>
    <row r="20361" spans="10:10" ht="14.25" x14ac:dyDescent="0.2">
      <c r="J20361" s="2"/>
    </row>
    <row r="20362" spans="10:10" ht="14.25" x14ac:dyDescent="0.2">
      <c r="J20362" s="2"/>
    </row>
    <row r="20363" spans="10:10" ht="14.25" x14ac:dyDescent="0.2">
      <c r="J20363" s="2"/>
    </row>
    <row r="20364" spans="10:10" ht="14.25" x14ac:dyDescent="0.2">
      <c r="J20364" s="2"/>
    </row>
    <row r="20365" spans="10:10" ht="14.25" x14ac:dyDescent="0.2">
      <c r="J20365" s="2"/>
    </row>
    <row r="20366" spans="10:10" ht="14.25" x14ac:dyDescent="0.2">
      <c r="J20366" s="2"/>
    </row>
    <row r="20367" spans="10:10" ht="14.25" x14ac:dyDescent="0.2">
      <c r="J20367" s="2"/>
    </row>
    <row r="20368" spans="10:10" ht="14.25" x14ac:dyDescent="0.2">
      <c r="J20368" s="2"/>
    </row>
    <row r="20369" spans="10:10" ht="14.25" x14ac:dyDescent="0.2">
      <c r="J20369" s="2"/>
    </row>
    <row r="20370" spans="10:10" ht="14.25" x14ac:dyDescent="0.2">
      <c r="J20370" s="2"/>
    </row>
    <row r="20371" spans="10:10" ht="14.25" x14ac:dyDescent="0.2">
      <c r="J20371" s="2"/>
    </row>
    <row r="20372" spans="10:10" ht="14.25" x14ac:dyDescent="0.2">
      <c r="J20372" s="2"/>
    </row>
    <row r="20373" spans="10:10" ht="14.25" x14ac:dyDescent="0.2">
      <c r="J20373" s="2"/>
    </row>
    <row r="20374" spans="10:10" ht="14.25" x14ac:dyDescent="0.2">
      <c r="J20374" s="2"/>
    </row>
    <row r="20375" spans="10:10" ht="14.25" x14ac:dyDescent="0.2">
      <c r="J20375" s="2"/>
    </row>
    <row r="20376" spans="10:10" ht="14.25" x14ac:dyDescent="0.2">
      <c r="J20376" s="2"/>
    </row>
    <row r="20377" spans="10:10" ht="14.25" x14ac:dyDescent="0.2">
      <c r="J20377" s="2"/>
    </row>
    <row r="20378" spans="10:10" ht="14.25" x14ac:dyDescent="0.2">
      <c r="J20378" s="2"/>
    </row>
    <row r="20379" spans="10:10" ht="14.25" x14ac:dyDescent="0.2">
      <c r="J20379" s="2"/>
    </row>
    <row r="20380" spans="10:10" ht="14.25" x14ac:dyDescent="0.2">
      <c r="J20380" s="2"/>
    </row>
    <row r="20381" spans="10:10" ht="14.25" x14ac:dyDescent="0.2">
      <c r="J20381" s="2"/>
    </row>
    <row r="20382" spans="10:10" ht="14.25" x14ac:dyDescent="0.2">
      <c r="J20382" s="2"/>
    </row>
    <row r="20383" spans="10:10" ht="14.25" x14ac:dyDescent="0.2">
      <c r="J20383" s="2"/>
    </row>
    <row r="20384" spans="10:10" ht="14.25" x14ac:dyDescent="0.2">
      <c r="J20384" s="2"/>
    </row>
    <row r="20385" spans="10:10" ht="14.25" x14ac:dyDescent="0.2">
      <c r="J20385" s="2"/>
    </row>
    <row r="20386" spans="10:10" ht="14.25" x14ac:dyDescent="0.2">
      <c r="J20386" s="2"/>
    </row>
    <row r="20387" spans="10:10" ht="14.25" x14ac:dyDescent="0.2">
      <c r="J20387" s="2"/>
    </row>
    <row r="20388" spans="10:10" ht="14.25" x14ac:dyDescent="0.2">
      <c r="J20388" s="2"/>
    </row>
    <row r="20389" spans="10:10" ht="14.25" x14ac:dyDescent="0.2">
      <c r="J20389" s="2"/>
    </row>
    <row r="20390" spans="10:10" ht="14.25" x14ac:dyDescent="0.2">
      <c r="J20390" s="2"/>
    </row>
    <row r="20391" spans="10:10" ht="14.25" x14ac:dyDescent="0.2">
      <c r="J20391" s="2"/>
    </row>
    <row r="20392" spans="10:10" ht="14.25" x14ac:dyDescent="0.2">
      <c r="J20392" s="2"/>
    </row>
    <row r="20393" spans="10:10" ht="14.25" x14ac:dyDescent="0.2">
      <c r="J20393" s="2"/>
    </row>
    <row r="20394" spans="10:10" ht="14.25" x14ac:dyDescent="0.2">
      <c r="J20394" s="2"/>
    </row>
    <row r="20395" spans="10:10" ht="14.25" x14ac:dyDescent="0.2">
      <c r="J20395" s="2"/>
    </row>
    <row r="20396" spans="10:10" ht="14.25" x14ac:dyDescent="0.2">
      <c r="J20396" s="2"/>
    </row>
    <row r="20397" spans="10:10" ht="14.25" x14ac:dyDescent="0.2">
      <c r="J20397" s="2"/>
    </row>
    <row r="20398" spans="10:10" ht="14.25" x14ac:dyDescent="0.2">
      <c r="J20398" s="2"/>
    </row>
    <row r="20399" spans="10:10" ht="14.25" x14ac:dyDescent="0.2">
      <c r="J20399" s="2"/>
    </row>
    <row r="20400" spans="10:10" ht="14.25" x14ac:dyDescent="0.2">
      <c r="J20400" s="2"/>
    </row>
    <row r="20401" spans="10:10" ht="14.25" x14ac:dyDescent="0.2">
      <c r="J20401" s="2"/>
    </row>
    <row r="20402" spans="10:10" ht="14.25" x14ac:dyDescent="0.2">
      <c r="J20402" s="2"/>
    </row>
    <row r="20403" spans="10:10" ht="14.25" x14ac:dyDescent="0.2">
      <c r="J20403" s="2"/>
    </row>
    <row r="20404" spans="10:10" ht="14.25" x14ac:dyDescent="0.2">
      <c r="J20404" s="2"/>
    </row>
    <row r="20405" spans="10:10" ht="14.25" x14ac:dyDescent="0.2">
      <c r="J20405" s="2"/>
    </row>
    <row r="20406" spans="10:10" ht="14.25" x14ac:dyDescent="0.2">
      <c r="J20406" s="2"/>
    </row>
    <row r="20407" spans="10:10" ht="14.25" x14ac:dyDescent="0.2">
      <c r="J20407" s="2"/>
    </row>
    <row r="20408" spans="10:10" ht="14.25" x14ac:dyDescent="0.2">
      <c r="J20408" s="2"/>
    </row>
    <row r="20409" spans="10:10" ht="14.25" x14ac:dyDescent="0.2">
      <c r="J20409" s="2"/>
    </row>
    <row r="20410" spans="10:10" ht="14.25" x14ac:dyDescent="0.2">
      <c r="J20410" s="2"/>
    </row>
    <row r="20411" spans="10:10" ht="14.25" x14ac:dyDescent="0.2">
      <c r="J20411" s="2"/>
    </row>
    <row r="20412" spans="10:10" ht="14.25" x14ac:dyDescent="0.2">
      <c r="J20412" s="2"/>
    </row>
    <row r="20413" spans="10:10" ht="14.25" x14ac:dyDescent="0.2">
      <c r="J20413" s="2"/>
    </row>
    <row r="20414" spans="10:10" ht="14.25" x14ac:dyDescent="0.2">
      <c r="J20414" s="2"/>
    </row>
    <row r="20415" spans="10:10" ht="14.25" x14ac:dyDescent="0.2">
      <c r="J20415" s="2"/>
    </row>
    <row r="20416" spans="10:10" ht="14.25" x14ac:dyDescent="0.2">
      <c r="J20416" s="2"/>
    </row>
    <row r="20417" spans="10:10" ht="14.25" x14ac:dyDescent="0.2">
      <c r="J20417" s="2"/>
    </row>
    <row r="20418" spans="10:10" ht="14.25" x14ac:dyDescent="0.2">
      <c r="J20418" s="2"/>
    </row>
    <row r="20419" spans="10:10" ht="14.25" x14ac:dyDescent="0.2">
      <c r="J20419" s="2"/>
    </row>
    <row r="20420" spans="10:10" ht="14.25" x14ac:dyDescent="0.2">
      <c r="J20420" s="2"/>
    </row>
    <row r="20421" spans="10:10" ht="14.25" x14ac:dyDescent="0.2">
      <c r="J20421" s="2"/>
    </row>
    <row r="20422" spans="10:10" ht="14.25" x14ac:dyDescent="0.2">
      <c r="J20422" s="2"/>
    </row>
    <row r="20423" spans="10:10" ht="14.25" x14ac:dyDescent="0.2">
      <c r="J20423" s="2"/>
    </row>
    <row r="20424" spans="10:10" ht="14.25" x14ac:dyDescent="0.2">
      <c r="J20424" s="2"/>
    </row>
    <row r="20425" spans="10:10" ht="14.25" x14ac:dyDescent="0.2">
      <c r="J20425" s="2"/>
    </row>
    <row r="20426" spans="10:10" ht="14.25" x14ac:dyDescent="0.2">
      <c r="J20426" s="2"/>
    </row>
    <row r="20427" spans="10:10" ht="14.25" x14ac:dyDescent="0.2">
      <c r="J20427" s="2"/>
    </row>
    <row r="20428" spans="10:10" ht="14.25" x14ac:dyDescent="0.2">
      <c r="J20428" s="2"/>
    </row>
    <row r="20429" spans="10:10" ht="14.25" x14ac:dyDescent="0.2">
      <c r="J20429" s="2"/>
    </row>
    <row r="20430" spans="10:10" ht="14.25" x14ac:dyDescent="0.2">
      <c r="J20430" s="2"/>
    </row>
    <row r="20431" spans="10:10" ht="14.25" x14ac:dyDescent="0.2">
      <c r="J20431" s="2"/>
    </row>
    <row r="20432" spans="10:10" ht="14.25" x14ac:dyDescent="0.2">
      <c r="J20432" s="2"/>
    </row>
    <row r="20433" spans="10:10" ht="14.25" x14ac:dyDescent="0.2">
      <c r="J20433" s="2"/>
    </row>
    <row r="20434" spans="10:10" ht="14.25" x14ac:dyDescent="0.2">
      <c r="J20434" s="2"/>
    </row>
    <row r="20435" spans="10:10" ht="14.25" x14ac:dyDescent="0.2">
      <c r="J20435" s="2"/>
    </row>
    <row r="20436" spans="10:10" ht="14.25" x14ac:dyDescent="0.2">
      <c r="J20436" s="2"/>
    </row>
    <row r="20437" spans="10:10" ht="14.25" x14ac:dyDescent="0.2">
      <c r="J20437" s="2"/>
    </row>
    <row r="20438" spans="10:10" ht="14.25" x14ac:dyDescent="0.2">
      <c r="J20438" s="2"/>
    </row>
    <row r="20439" spans="10:10" ht="14.25" x14ac:dyDescent="0.2">
      <c r="J20439" s="2"/>
    </row>
    <row r="20440" spans="10:10" ht="14.25" x14ac:dyDescent="0.2">
      <c r="J20440" s="2"/>
    </row>
    <row r="20441" spans="10:10" ht="14.25" x14ac:dyDescent="0.2">
      <c r="J20441" s="2"/>
    </row>
    <row r="20442" spans="10:10" ht="14.25" x14ac:dyDescent="0.2">
      <c r="J20442" s="2"/>
    </row>
    <row r="20443" spans="10:10" ht="14.25" x14ac:dyDescent="0.2">
      <c r="J20443" s="2"/>
    </row>
    <row r="20444" spans="10:10" ht="14.25" x14ac:dyDescent="0.2">
      <c r="J20444" s="2"/>
    </row>
    <row r="20445" spans="10:10" ht="14.25" x14ac:dyDescent="0.2">
      <c r="J20445" s="2"/>
    </row>
    <row r="20446" spans="10:10" ht="14.25" x14ac:dyDescent="0.2">
      <c r="J20446" s="2"/>
    </row>
    <row r="20447" spans="10:10" ht="14.25" x14ac:dyDescent="0.2">
      <c r="J20447" s="2"/>
    </row>
    <row r="20448" spans="10:10" ht="14.25" x14ac:dyDescent="0.2">
      <c r="J20448" s="2"/>
    </row>
    <row r="20449" spans="10:10" ht="14.25" x14ac:dyDescent="0.2">
      <c r="J20449" s="2"/>
    </row>
    <row r="20450" spans="10:10" ht="14.25" x14ac:dyDescent="0.2">
      <c r="J20450" s="2"/>
    </row>
    <row r="20451" spans="10:10" ht="14.25" x14ac:dyDescent="0.2">
      <c r="J20451" s="2"/>
    </row>
    <row r="20452" spans="10:10" ht="14.25" x14ac:dyDescent="0.2">
      <c r="J20452" s="2"/>
    </row>
    <row r="20453" spans="10:10" ht="14.25" x14ac:dyDescent="0.2">
      <c r="J20453" s="2"/>
    </row>
    <row r="20454" spans="10:10" ht="14.25" x14ac:dyDescent="0.2">
      <c r="J20454" s="2"/>
    </row>
    <row r="20455" spans="10:10" ht="14.25" x14ac:dyDescent="0.2">
      <c r="J20455" s="2"/>
    </row>
    <row r="20456" spans="10:10" ht="14.25" x14ac:dyDescent="0.2">
      <c r="J20456" s="2"/>
    </row>
    <row r="20457" spans="10:10" ht="14.25" x14ac:dyDescent="0.2">
      <c r="J20457" s="2"/>
    </row>
    <row r="20458" spans="10:10" ht="14.25" x14ac:dyDescent="0.2">
      <c r="J20458" s="2"/>
    </row>
    <row r="20459" spans="10:10" ht="14.25" x14ac:dyDescent="0.2">
      <c r="J20459" s="2"/>
    </row>
    <row r="20460" spans="10:10" ht="14.25" x14ac:dyDescent="0.2">
      <c r="J20460" s="2"/>
    </row>
    <row r="20461" spans="10:10" ht="14.25" x14ac:dyDescent="0.2">
      <c r="J20461" s="2"/>
    </row>
    <row r="20462" spans="10:10" ht="14.25" x14ac:dyDescent="0.2">
      <c r="J20462" s="2"/>
    </row>
    <row r="20463" spans="10:10" ht="14.25" x14ac:dyDescent="0.2">
      <c r="J20463" s="2"/>
    </row>
    <row r="20464" spans="10:10" ht="14.25" x14ac:dyDescent="0.2">
      <c r="J20464" s="2"/>
    </row>
    <row r="20465" spans="10:10" ht="14.25" x14ac:dyDescent="0.2">
      <c r="J20465" s="2"/>
    </row>
    <row r="20466" spans="10:10" ht="14.25" x14ac:dyDescent="0.2">
      <c r="J20466" s="2"/>
    </row>
    <row r="20467" spans="10:10" ht="14.25" x14ac:dyDescent="0.2">
      <c r="J20467" s="2"/>
    </row>
    <row r="20468" spans="10:10" ht="14.25" x14ac:dyDescent="0.2">
      <c r="J20468" s="2"/>
    </row>
    <row r="20469" spans="10:10" ht="14.25" x14ac:dyDescent="0.2">
      <c r="J20469" s="2"/>
    </row>
    <row r="20470" spans="10:10" ht="14.25" x14ac:dyDescent="0.2">
      <c r="J20470" s="2"/>
    </row>
    <row r="20471" spans="10:10" ht="14.25" x14ac:dyDescent="0.2">
      <c r="J20471" s="2"/>
    </row>
    <row r="20472" spans="10:10" ht="14.25" x14ac:dyDescent="0.2">
      <c r="J20472" s="2"/>
    </row>
    <row r="20473" spans="10:10" ht="14.25" x14ac:dyDescent="0.2">
      <c r="J20473" s="2"/>
    </row>
    <row r="20474" spans="10:10" ht="14.25" x14ac:dyDescent="0.2">
      <c r="J20474" s="2"/>
    </row>
    <row r="20475" spans="10:10" ht="14.25" x14ac:dyDescent="0.2">
      <c r="J20475" s="2"/>
    </row>
    <row r="20476" spans="10:10" ht="14.25" x14ac:dyDescent="0.2">
      <c r="J20476" s="2"/>
    </row>
    <row r="20477" spans="10:10" ht="14.25" x14ac:dyDescent="0.2">
      <c r="J20477" s="2"/>
    </row>
    <row r="20478" spans="10:10" ht="14.25" x14ac:dyDescent="0.2">
      <c r="J20478" s="2"/>
    </row>
    <row r="20479" spans="10:10" ht="14.25" x14ac:dyDescent="0.2">
      <c r="J20479" s="2"/>
    </row>
    <row r="20480" spans="10:10" ht="14.25" x14ac:dyDescent="0.2">
      <c r="J20480" s="2"/>
    </row>
    <row r="20481" spans="10:10" ht="14.25" x14ac:dyDescent="0.2">
      <c r="J20481" s="2"/>
    </row>
    <row r="20482" spans="10:10" ht="14.25" x14ac:dyDescent="0.2">
      <c r="J20482" s="2"/>
    </row>
    <row r="20483" spans="10:10" ht="14.25" x14ac:dyDescent="0.2">
      <c r="J20483" s="2"/>
    </row>
    <row r="20484" spans="10:10" ht="14.25" x14ac:dyDescent="0.2">
      <c r="J20484" s="2"/>
    </row>
    <row r="20485" spans="10:10" ht="14.25" x14ac:dyDescent="0.2">
      <c r="J20485" s="2"/>
    </row>
    <row r="20486" spans="10:10" ht="14.25" x14ac:dyDescent="0.2">
      <c r="J20486" s="2"/>
    </row>
    <row r="20487" spans="10:10" ht="14.25" x14ac:dyDescent="0.2">
      <c r="J20487" s="2"/>
    </row>
    <row r="20488" spans="10:10" ht="14.25" x14ac:dyDescent="0.2">
      <c r="J20488" s="2"/>
    </row>
    <row r="20489" spans="10:10" ht="14.25" x14ac:dyDescent="0.2">
      <c r="J20489" s="2"/>
    </row>
    <row r="20490" spans="10:10" ht="14.25" x14ac:dyDescent="0.2">
      <c r="J20490" s="2"/>
    </row>
    <row r="20491" spans="10:10" ht="14.25" x14ac:dyDescent="0.2">
      <c r="J20491" s="2"/>
    </row>
    <row r="20492" spans="10:10" ht="14.25" x14ac:dyDescent="0.2">
      <c r="J20492" s="2"/>
    </row>
    <row r="20493" spans="10:10" ht="14.25" x14ac:dyDescent="0.2">
      <c r="J20493" s="2"/>
    </row>
    <row r="20494" spans="10:10" ht="14.25" x14ac:dyDescent="0.2">
      <c r="J20494" s="2"/>
    </row>
    <row r="20495" spans="10:10" ht="14.25" x14ac:dyDescent="0.2">
      <c r="J20495" s="2"/>
    </row>
    <row r="20496" spans="10:10" ht="14.25" x14ac:dyDescent="0.2">
      <c r="J20496" s="2"/>
    </row>
    <row r="20497" spans="10:10" ht="14.25" x14ac:dyDescent="0.2">
      <c r="J20497" s="2"/>
    </row>
    <row r="20498" spans="10:10" ht="14.25" x14ac:dyDescent="0.2">
      <c r="J20498" s="2"/>
    </row>
    <row r="20499" spans="10:10" ht="14.25" x14ac:dyDescent="0.2">
      <c r="J20499" s="2"/>
    </row>
    <row r="20500" spans="10:10" ht="14.25" x14ac:dyDescent="0.2">
      <c r="J20500" s="2"/>
    </row>
    <row r="20501" spans="10:10" ht="14.25" x14ac:dyDescent="0.2">
      <c r="J20501" s="2"/>
    </row>
    <row r="20502" spans="10:10" ht="14.25" x14ac:dyDescent="0.2">
      <c r="J20502" s="2"/>
    </row>
    <row r="20503" spans="10:10" ht="14.25" x14ac:dyDescent="0.2">
      <c r="J20503" s="2"/>
    </row>
    <row r="20504" spans="10:10" ht="14.25" x14ac:dyDescent="0.2">
      <c r="J20504" s="2"/>
    </row>
    <row r="20505" spans="10:10" ht="14.25" x14ac:dyDescent="0.2">
      <c r="J20505" s="2"/>
    </row>
    <row r="20506" spans="10:10" ht="14.25" x14ac:dyDescent="0.2">
      <c r="J20506" s="2"/>
    </row>
    <row r="20507" spans="10:10" ht="14.25" x14ac:dyDescent="0.2">
      <c r="J20507" s="2"/>
    </row>
    <row r="20508" spans="10:10" ht="14.25" x14ac:dyDescent="0.2">
      <c r="J20508" s="2"/>
    </row>
    <row r="20509" spans="10:10" ht="14.25" x14ac:dyDescent="0.2">
      <c r="J20509" s="2"/>
    </row>
    <row r="20510" spans="10:10" ht="14.25" x14ac:dyDescent="0.2">
      <c r="J20510" s="2"/>
    </row>
    <row r="20511" spans="10:10" ht="14.25" x14ac:dyDescent="0.2">
      <c r="J20511" s="2"/>
    </row>
    <row r="20512" spans="10:10" ht="14.25" x14ac:dyDescent="0.2">
      <c r="J20512" s="2"/>
    </row>
    <row r="20513" spans="10:10" ht="14.25" x14ac:dyDescent="0.2">
      <c r="J20513" s="2"/>
    </row>
    <row r="20514" spans="10:10" ht="14.25" x14ac:dyDescent="0.2">
      <c r="J20514" s="2"/>
    </row>
    <row r="20515" spans="10:10" ht="14.25" x14ac:dyDescent="0.2">
      <c r="J20515" s="2"/>
    </row>
    <row r="20516" spans="10:10" ht="14.25" x14ac:dyDescent="0.2">
      <c r="J20516" s="2"/>
    </row>
    <row r="20517" spans="10:10" ht="14.25" x14ac:dyDescent="0.2">
      <c r="J20517" s="2"/>
    </row>
    <row r="20518" spans="10:10" ht="14.25" x14ac:dyDescent="0.2">
      <c r="J20518" s="2"/>
    </row>
    <row r="20519" spans="10:10" ht="14.25" x14ac:dyDescent="0.2">
      <c r="J20519" s="2"/>
    </row>
    <row r="20520" spans="10:10" ht="14.25" x14ac:dyDescent="0.2">
      <c r="J20520" s="2"/>
    </row>
    <row r="20521" spans="10:10" ht="14.25" x14ac:dyDescent="0.2">
      <c r="J20521" s="2"/>
    </row>
    <row r="20522" spans="10:10" ht="14.25" x14ac:dyDescent="0.2">
      <c r="J20522" s="2"/>
    </row>
    <row r="20523" spans="10:10" ht="14.25" x14ac:dyDescent="0.2">
      <c r="J20523" s="2"/>
    </row>
    <row r="20524" spans="10:10" ht="14.25" x14ac:dyDescent="0.2">
      <c r="J20524" s="2"/>
    </row>
    <row r="20525" spans="10:10" ht="14.25" x14ac:dyDescent="0.2">
      <c r="J20525" s="2"/>
    </row>
    <row r="20526" spans="10:10" ht="14.25" x14ac:dyDescent="0.2">
      <c r="J20526" s="2"/>
    </row>
    <row r="20527" spans="10:10" ht="14.25" x14ac:dyDescent="0.2">
      <c r="J20527" s="2"/>
    </row>
    <row r="20528" spans="10:10" ht="14.25" x14ac:dyDescent="0.2">
      <c r="J20528" s="2"/>
    </row>
    <row r="20529" spans="10:10" ht="14.25" x14ac:dyDescent="0.2">
      <c r="J20529" s="2"/>
    </row>
    <row r="20530" spans="10:10" ht="14.25" x14ac:dyDescent="0.2">
      <c r="J20530" s="2"/>
    </row>
    <row r="20531" spans="10:10" ht="14.25" x14ac:dyDescent="0.2">
      <c r="J20531" s="2"/>
    </row>
    <row r="20532" spans="10:10" ht="14.25" x14ac:dyDescent="0.2">
      <c r="J20532" s="2"/>
    </row>
    <row r="20533" spans="10:10" ht="14.25" x14ac:dyDescent="0.2">
      <c r="J20533" s="2"/>
    </row>
    <row r="20534" spans="10:10" ht="14.25" x14ac:dyDescent="0.2">
      <c r="J20534" s="2"/>
    </row>
    <row r="20535" spans="10:10" ht="14.25" x14ac:dyDescent="0.2">
      <c r="J20535" s="2"/>
    </row>
    <row r="20536" spans="10:10" ht="14.25" x14ac:dyDescent="0.2">
      <c r="J20536" s="2"/>
    </row>
    <row r="20537" spans="10:10" ht="14.25" x14ac:dyDescent="0.2">
      <c r="J20537" s="2"/>
    </row>
    <row r="20538" spans="10:10" ht="14.25" x14ac:dyDescent="0.2">
      <c r="J20538" s="2"/>
    </row>
    <row r="20539" spans="10:10" ht="14.25" x14ac:dyDescent="0.2">
      <c r="J20539" s="2"/>
    </row>
    <row r="20540" spans="10:10" ht="14.25" x14ac:dyDescent="0.2">
      <c r="J20540" s="2"/>
    </row>
    <row r="20541" spans="10:10" ht="14.25" x14ac:dyDescent="0.2">
      <c r="J20541" s="2"/>
    </row>
    <row r="20542" spans="10:10" ht="14.25" x14ac:dyDescent="0.2">
      <c r="J20542" s="2"/>
    </row>
    <row r="20543" spans="10:10" ht="14.25" x14ac:dyDescent="0.2">
      <c r="J20543" s="2"/>
    </row>
    <row r="20544" spans="10:10" ht="14.25" x14ac:dyDescent="0.2">
      <c r="J20544" s="2"/>
    </row>
    <row r="20545" spans="10:10" ht="14.25" x14ac:dyDescent="0.2">
      <c r="J20545" s="2"/>
    </row>
    <row r="20546" spans="10:10" ht="14.25" x14ac:dyDescent="0.2">
      <c r="J20546" s="2"/>
    </row>
    <row r="20547" spans="10:10" ht="14.25" x14ac:dyDescent="0.2">
      <c r="J20547" s="2"/>
    </row>
    <row r="20548" spans="10:10" ht="14.25" x14ac:dyDescent="0.2">
      <c r="J20548" s="2"/>
    </row>
    <row r="20549" spans="10:10" ht="14.25" x14ac:dyDescent="0.2">
      <c r="J20549" s="2"/>
    </row>
    <row r="20550" spans="10:10" ht="14.25" x14ac:dyDescent="0.2">
      <c r="J20550" s="2"/>
    </row>
    <row r="20551" spans="10:10" ht="14.25" x14ac:dyDescent="0.2">
      <c r="J20551" s="2"/>
    </row>
    <row r="20552" spans="10:10" ht="14.25" x14ac:dyDescent="0.2">
      <c r="J20552" s="2"/>
    </row>
    <row r="20553" spans="10:10" ht="14.25" x14ac:dyDescent="0.2">
      <c r="J20553" s="2"/>
    </row>
    <row r="20554" spans="10:10" ht="14.25" x14ac:dyDescent="0.2">
      <c r="J20554" s="2"/>
    </row>
    <row r="20555" spans="10:10" ht="14.25" x14ac:dyDescent="0.2">
      <c r="J20555" s="2"/>
    </row>
    <row r="20556" spans="10:10" ht="14.25" x14ac:dyDescent="0.2">
      <c r="J20556" s="2"/>
    </row>
    <row r="20557" spans="10:10" ht="14.25" x14ac:dyDescent="0.2">
      <c r="J20557" s="2"/>
    </row>
    <row r="20558" spans="10:10" ht="14.25" x14ac:dyDescent="0.2">
      <c r="J20558" s="2"/>
    </row>
    <row r="20559" spans="10:10" ht="14.25" x14ac:dyDescent="0.2">
      <c r="J20559" s="2"/>
    </row>
    <row r="20560" spans="10:10" ht="14.25" x14ac:dyDescent="0.2">
      <c r="J20560" s="2"/>
    </row>
    <row r="20561" spans="10:10" ht="14.25" x14ac:dyDescent="0.2">
      <c r="J20561" s="2"/>
    </row>
    <row r="20562" spans="10:10" ht="14.25" x14ac:dyDescent="0.2">
      <c r="J20562" s="2"/>
    </row>
    <row r="20563" spans="10:10" ht="14.25" x14ac:dyDescent="0.2">
      <c r="J20563" s="2"/>
    </row>
    <row r="20564" spans="10:10" ht="14.25" x14ac:dyDescent="0.2">
      <c r="J20564" s="2"/>
    </row>
    <row r="20565" spans="10:10" ht="14.25" x14ac:dyDescent="0.2">
      <c r="J20565" s="2"/>
    </row>
    <row r="20566" spans="10:10" ht="14.25" x14ac:dyDescent="0.2">
      <c r="J20566" s="2"/>
    </row>
    <row r="20567" spans="10:10" ht="14.25" x14ac:dyDescent="0.2">
      <c r="J20567" s="2"/>
    </row>
    <row r="20568" spans="10:10" ht="14.25" x14ac:dyDescent="0.2">
      <c r="J20568" s="2"/>
    </row>
    <row r="20569" spans="10:10" ht="14.25" x14ac:dyDescent="0.2">
      <c r="J20569" s="2"/>
    </row>
    <row r="20570" spans="10:10" ht="14.25" x14ac:dyDescent="0.2">
      <c r="J20570" s="2"/>
    </row>
    <row r="20571" spans="10:10" ht="14.25" x14ac:dyDescent="0.2">
      <c r="J20571" s="2"/>
    </row>
    <row r="20572" spans="10:10" ht="14.25" x14ac:dyDescent="0.2">
      <c r="J20572" s="2"/>
    </row>
    <row r="20573" spans="10:10" ht="14.25" x14ac:dyDescent="0.2">
      <c r="J20573" s="2"/>
    </row>
    <row r="20574" spans="10:10" ht="14.25" x14ac:dyDescent="0.2">
      <c r="J20574" s="2"/>
    </row>
    <row r="20575" spans="10:10" ht="14.25" x14ac:dyDescent="0.2">
      <c r="J20575" s="2"/>
    </row>
    <row r="20576" spans="10:10" ht="14.25" x14ac:dyDescent="0.2">
      <c r="J20576" s="2"/>
    </row>
    <row r="20577" spans="10:10" ht="14.25" x14ac:dyDescent="0.2">
      <c r="J20577" s="2"/>
    </row>
    <row r="20578" spans="10:10" ht="14.25" x14ac:dyDescent="0.2">
      <c r="J20578" s="2"/>
    </row>
    <row r="20579" spans="10:10" ht="14.25" x14ac:dyDescent="0.2">
      <c r="J20579" s="2"/>
    </row>
    <row r="20580" spans="10:10" ht="14.25" x14ac:dyDescent="0.2">
      <c r="J20580" s="2"/>
    </row>
    <row r="20581" spans="10:10" ht="14.25" x14ac:dyDescent="0.2">
      <c r="J20581" s="2"/>
    </row>
    <row r="20582" spans="10:10" ht="14.25" x14ac:dyDescent="0.2">
      <c r="J20582" s="2"/>
    </row>
    <row r="20583" spans="10:10" ht="14.25" x14ac:dyDescent="0.2">
      <c r="J20583" s="2"/>
    </row>
    <row r="20584" spans="10:10" ht="14.25" x14ac:dyDescent="0.2">
      <c r="J20584" s="2"/>
    </row>
    <row r="20585" spans="10:10" ht="14.25" x14ac:dyDescent="0.2">
      <c r="J20585" s="2"/>
    </row>
    <row r="20586" spans="10:10" ht="14.25" x14ac:dyDescent="0.2">
      <c r="J20586" s="2"/>
    </row>
    <row r="20587" spans="10:10" ht="14.25" x14ac:dyDescent="0.2">
      <c r="J20587" s="2"/>
    </row>
    <row r="20588" spans="10:10" ht="14.25" x14ac:dyDescent="0.2">
      <c r="J20588" s="2"/>
    </row>
    <row r="20589" spans="10:10" ht="14.25" x14ac:dyDescent="0.2">
      <c r="J20589" s="2"/>
    </row>
    <row r="20590" spans="10:10" ht="14.25" x14ac:dyDescent="0.2">
      <c r="J20590" s="2"/>
    </row>
    <row r="20591" spans="10:10" ht="14.25" x14ac:dyDescent="0.2">
      <c r="J20591" s="2"/>
    </row>
    <row r="20592" spans="10:10" ht="14.25" x14ac:dyDescent="0.2">
      <c r="J20592" s="2"/>
    </row>
    <row r="20593" spans="10:10" ht="14.25" x14ac:dyDescent="0.2">
      <c r="J20593" s="2"/>
    </row>
    <row r="20594" spans="10:10" ht="14.25" x14ac:dyDescent="0.2">
      <c r="J20594" s="2"/>
    </row>
    <row r="20595" spans="10:10" ht="14.25" x14ac:dyDescent="0.2">
      <c r="J20595" s="2"/>
    </row>
    <row r="20596" spans="10:10" ht="14.25" x14ac:dyDescent="0.2">
      <c r="J20596" s="2"/>
    </row>
    <row r="20597" spans="10:10" ht="14.25" x14ac:dyDescent="0.2">
      <c r="J20597" s="2"/>
    </row>
    <row r="20598" spans="10:10" ht="14.25" x14ac:dyDescent="0.2">
      <c r="J20598" s="2"/>
    </row>
    <row r="20599" spans="10:10" ht="14.25" x14ac:dyDescent="0.2">
      <c r="J20599" s="2"/>
    </row>
    <row r="20600" spans="10:10" ht="14.25" x14ac:dyDescent="0.2">
      <c r="J20600" s="2"/>
    </row>
    <row r="20601" spans="10:10" ht="14.25" x14ac:dyDescent="0.2">
      <c r="J20601" s="2"/>
    </row>
    <row r="20602" spans="10:10" ht="14.25" x14ac:dyDescent="0.2">
      <c r="J20602" s="2"/>
    </row>
    <row r="20603" spans="10:10" ht="14.25" x14ac:dyDescent="0.2">
      <c r="J20603" s="2"/>
    </row>
    <row r="20604" spans="10:10" ht="14.25" x14ac:dyDescent="0.2">
      <c r="J20604" s="2"/>
    </row>
    <row r="20605" spans="10:10" ht="14.25" x14ac:dyDescent="0.2">
      <c r="J20605" s="2"/>
    </row>
    <row r="20606" spans="10:10" ht="14.25" x14ac:dyDescent="0.2">
      <c r="J20606" s="2"/>
    </row>
    <row r="20607" spans="10:10" ht="14.25" x14ac:dyDescent="0.2">
      <c r="J20607" s="2"/>
    </row>
    <row r="20608" spans="10:10" ht="14.25" x14ac:dyDescent="0.2">
      <c r="J20608" s="2"/>
    </row>
    <row r="20609" spans="10:10" ht="14.25" x14ac:dyDescent="0.2">
      <c r="J20609" s="2"/>
    </row>
    <row r="20610" spans="10:10" ht="14.25" x14ac:dyDescent="0.2">
      <c r="J20610" s="2"/>
    </row>
    <row r="20611" spans="10:10" ht="14.25" x14ac:dyDescent="0.2">
      <c r="J20611" s="2"/>
    </row>
    <row r="20612" spans="10:10" ht="14.25" x14ac:dyDescent="0.2">
      <c r="J20612" s="2"/>
    </row>
    <row r="20613" spans="10:10" ht="14.25" x14ac:dyDescent="0.2">
      <c r="J20613" s="2"/>
    </row>
    <row r="20614" spans="10:10" ht="14.25" x14ac:dyDescent="0.2">
      <c r="J20614" s="2"/>
    </row>
    <row r="20615" spans="10:10" ht="14.25" x14ac:dyDescent="0.2">
      <c r="J20615" s="2"/>
    </row>
    <row r="20616" spans="10:10" ht="14.25" x14ac:dyDescent="0.2">
      <c r="J20616" s="2"/>
    </row>
    <row r="20617" spans="10:10" ht="14.25" x14ac:dyDescent="0.2">
      <c r="J20617" s="2"/>
    </row>
    <row r="20618" spans="10:10" ht="14.25" x14ac:dyDescent="0.2">
      <c r="J20618" s="2"/>
    </row>
    <row r="20619" spans="10:10" ht="14.25" x14ac:dyDescent="0.2">
      <c r="J20619" s="2"/>
    </row>
    <row r="20620" spans="10:10" ht="14.25" x14ac:dyDescent="0.2">
      <c r="J20620" s="2"/>
    </row>
    <row r="20621" spans="10:10" ht="14.25" x14ac:dyDescent="0.2">
      <c r="J20621" s="2"/>
    </row>
    <row r="20622" spans="10:10" ht="14.25" x14ac:dyDescent="0.2">
      <c r="J20622" s="2"/>
    </row>
    <row r="20623" spans="10:10" ht="14.25" x14ac:dyDescent="0.2">
      <c r="J20623" s="2"/>
    </row>
    <row r="20624" spans="10:10" ht="14.25" x14ac:dyDescent="0.2">
      <c r="J20624" s="2"/>
    </row>
    <row r="20625" spans="10:10" ht="14.25" x14ac:dyDescent="0.2">
      <c r="J20625" s="2"/>
    </row>
    <row r="20626" spans="10:10" ht="14.25" x14ac:dyDescent="0.2">
      <c r="J20626" s="2"/>
    </row>
    <row r="20627" spans="10:10" ht="14.25" x14ac:dyDescent="0.2">
      <c r="J20627" s="2"/>
    </row>
    <row r="20628" spans="10:10" ht="14.25" x14ac:dyDescent="0.2">
      <c r="J20628" s="2"/>
    </row>
    <row r="20629" spans="10:10" ht="14.25" x14ac:dyDescent="0.2">
      <c r="J20629" s="2"/>
    </row>
    <row r="20630" spans="10:10" ht="14.25" x14ac:dyDescent="0.2">
      <c r="J20630" s="2"/>
    </row>
    <row r="20631" spans="10:10" ht="14.25" x14ac:dyDescent="0.2">
      <c r="J20631" s="2"/>
    </row>
    <row r="20632" spans="10:10" ht="14.25" x14ac:dyDescent="0.2">
      <c r="J20632" s="2"/>
    </row>
    <row r="20633" spans="10:10" ht="14.25" x14ac:dyDescent="0.2">
      <c r="J20633" s="2"/>
    </row>
    <row r="20634" spans="10:10" ht="14.25" x14ac:dyDescent="0.2">
      <c r="J20634" s="2"/>
    </row>
    <row r="20635" spans="10:10" ht="14.25" x14ac:dyDescent="0.2">
      <c r="J20635" s="2"/>
    </row>
    <row r="20636" spans="10:10" ht="14.25" x14ac:dyDescent="0.2">
      <c r="J20636" s="2"/>
    </row>
    <row r="20637" spans="10:10" ht="14.25" x14ac:dyDescent="0.2">
      <c r="J20637" s="2"/>
    </row>
    <row r="20638" spans="10:10" ht="14.25" x14ac:dyDescent="0.2">
      <c r="J20638" s="2"/>
    </row>
    <row r="20639" spans="10:10" ht="14.25" x14ac:dyDescent="0.2">
      <c r="J20639" s="2"/>
    </row>
    <row r="20640" spans="10:10" ht="14.25" x14ac:dyDescent="0.2">
      <c r="J20640" s="2"/>
    </row>
    <row r="20641" spans="10:10" ht="14.25" x14ac:dyDescent="0.2">
      <c r="J20641" s="2"/>
    </row>
    <row r="20642" spans="10:10" ht="14.25" x14ac:dyDescent="0.2">
      <c r="J20642" s="2"/>
    </row>
    <row r="20643" spans="10:10" ht="14.25" x14ac:dyDescent="0.2">
      <c r="J20643" s="2"/>
    </row>
    <row r="20644" spans="10:10" ht="14.25" x14ac:dyDescent="0.2">
      <c r="J20644" s="2"/>
    </row>
    <row r="20645" spans="10:10" ht="14.25" x14ac:dyDescent="0.2">
      <c r="J20645" s="2"/>
    </row>
    <row r="20646" spans="10:10" ht="14.25" x14ac:dyDescent="0.2">
      <c r="J20646" s="2"/>
    </row>
    <row r="20647" spans="10:10" ht="14.25" x14ac:dyDescent="0.2">
      <c r="J20647" s="2"/>
    </row>
    <row r="20648" spans="10:10" ht="14.25" x14ac:dyDescent="0.2">
      <c r="J20648" s="2"/>
    </row>
    <row r="20649" spans="10:10" ht="14.25" x14ac:dyDescent="0.2">
      <c r="J20649" s="2"/>
    </row>
    <row r="20650" spans="10:10" ht="14.25" x14ac:dyDescent="0.2">
      <c r="J20650" s="2"/>
    </row>
    <row r="20651" spans="10:10" ht="14.25" x14ac:dyDescent="0.2">
      <c r="J20651" s="2"/>
    </row>
    <row r="20652" spans="10:10" ht="14.25" x14ac:dyDescent="0.2">
      <c r="J20652" s="2"/>
    </row>
    <row r="20653" spans="10:10" ht="14.25" x14ac:dyDescent="0.2">
      <c r="J20653" s="2"/>
    </row>
    <row r="20654" spans="10:10" ht="14.25" x14ac:dyDescent="0.2">
      <c r="J20654" s="2"/>
    </row>
    <row r="20655" spans="10:10" ht="14.25" x14ac:dyDescent="0.2">
      <c r="J20655" s="2"/>
    </row>
    <row r="20656" spans="10:10" ht="14.25" x14ac:dyDescent="0.2">
      <c r="J20656" s="2"/>
    </row>
    <row r="20657" spans="10:10" ht="14.25" x14ac:dyDescent="0.2">
      <c r="J20657" s="2"/>
    </row>
    <row r="20658" spans="10:10" ht="14.25" x14ac:dyDescent="0.2">
      <c r="J20658" s="2"/>
    </row>
    <row r="20659" spans="10:10" ht="14.25" x14ac:dyDescent="0.2">
      <c r="J20659" s="2"/>
    </row>
    <row r="20660" spans="10:10" ht="14.25" x14ac:dyDescent="0.2">
      <c r="J20660" s="2"/>
    </row>
    <row r="20661" spans="10:10" ht="14.25" x14ac:dyDescent="0.2">
      <c r="J20661" s="2"/>
    </row>
    <row r="20662" spans="10:10" ht="14.25" x14ac:dyDescent="0.2">
      <c r="J20662" s="2"/>
    </row>
    <row r="20663" spans="10:10" ht="14.25" x14ac:dyDescent="0.2">
      <c r="J20663" s="2"/>
    </row>
    <row r="20664" spans="10:10" ht="14.25" x14ac:dyDescent="0.2">
      <c r="J20664" s="2"/>
    </row>
    <row r="20665" spans="10:10" ht="14.25" x14ac:dyDescent="0.2">
      <c r="J20665" s="2"/>
    </row>
    <row r="20666" spans="10:10" ht="14.25" x14ac:dyDescent="0.2">
      <c r="J20666" s="2"/>
    </row>
    <row r="20667" spans="10:10" ht="14.25" x14ac:dyDescent="0.2">
      <c r="J20667" s="2"/>
    </row>
    <row r="20668" spans="10:10" ht="14.25" x14ac:dyDescent="0.2">
      <c r="J20668" s="2"/>
    </row>
    <row r="20669" spans="10:10" ht="14.25" x14ac:dyDescent="0.2">
      <c r="J20669" s="2"/>
    </row>
    <row r="20670" spans="10:10" ht="14.25" x14ac:dyDescent="0.2">
      <c r="J20670" s="2"/>
    </row>
    <row r="20671" spans="10:10" ht="14.25" x14ac:dyDescent="0.2">
      <c r="J20671" s="2"/>
    </row>
    <row r="20672" spans="10:10" ht="14.25" x14ac:dyDescent="0.2">
      <c r="J20672" s="2"/>
    </row>
    <row r="20673" spans="10:10" ht="14.25" x14ac:dyDescent="0.2">
      <c r="J20673" s="2"/>
    </row>
    <row r="20674" spans="10:10" ht="14.25" x14ac:dyDescent="0.2">
      <c r="J20674" s="2"/>
    </row>
    <row r="20675" spans="10:10" ht="14.25" x14ac:dyDescent="0.2">
      <c r="J20675" s="2"/>
    </row>
    <row r="20676" spans="10:10" ht="14.25" x14ac:dyDescent="0.2">
      <c r="J20676" s="2"/>
    </row>
    <row r="20677" spans="10:10" ht="14.25" x14ac:dyDescent="0.2">
      <c r="J20677" s="2"/>
    </row>
    <row r="20678" spans="10:10" ht="14.25" x14ac:dyDescent="0.2">
      <c r="J20678" s="2"/>
    </row>
    <row r="20679" spans="10:10" ht="14.25" x14ac:dyDescent="0.2">
      <c r="J20679" s="2"/>
    </row>
    <row r="20680" spans="10:10" ht="14.25" x14ac:dyDescent="0.2">
      <c r="J20680" s="2"/>
    </row>
    <row r="20681" spans="10:10" ht="14.25" x14ac:dyDescent="0.2">
      <c r="J20681" s="2"/>
    </row>
    <row r="20682" spans="10:10" ht="14.25" x14ac:dyDescent="0.2">
      <c r="J20682" s="2"/>
    </row>
    <row r="20683" spans="10:10" ht="14.25" x14ac:dyDescent="0.2">
      <c r="J20683" s="2"/>
    </row>
    <row r="20684" spans="10:10" ht="14.25" x14ac:dyDescent="0.2">
      <c r="J20684" s="2"/>
    </row>
    <row r="20685" spans="10:10" ht="14.25" x14ac:dyDescent="0.2">
      <c r="J20685" s="2"/>
    </row>
    <row r="20686" spans="10:10" ht="14.25" x14ac:dyDescent="0.2">
      <c r="J20686" s="2"/>
    </row>
    <row r="20687" spans="10:10" ht="14.25" x14ac:dyDescent="0.2">
      <c r="J20687" s="2"/>
    </row>
    <row r="20688" spans="10:10" ht="14.25" x14ac:dyDescent="0.2">
      <c r="J20688" s="2"/>
    </row>
    <row r="20689" spans="10:10" ht="14.25" x14ac:dyDescent="0.2">
      <c r="J20689" s="2"/>
    </row>
    <row r="20690" spans="10:10" ht="14.25" x14ac:dyDescent="0.2">
      <c r="J20690" s="2"/>
    </row>
    <row r="20691" spans="10:10" ht="14.25" x14ac:dyDescent="0.2">
      <c r="J20691" s="2"/>
    </row>
    <row r="20692" spans="10:10" ht="14.25" x14ac:dyDescent="0.2">
      <c r="J20692" s="2"/>
    </row>
    <row r="20693" spans="10:10" ht="14.25" x14ac:dyDescent="0.2">
      <c r="J20693" s="2"/>
    </row>
    <row r="20694" spans="10:10" ht="14.25" x14ac:dyDescent="0.2">
      <c r="J20694" s="2"/>
    </row>
    <row r="20695" spans="10:10" ht="14.25" x14ac:dyDescent="0.2">
      <c r="J20695" s="2"/>
    </row>
    <row r="20696" spans="10:10" ht="14.25" x14ac:dyDescent="0.2">
      <c r="J20696" s="2"/>
    </row>
    <row r="20697" spans="10:10" ht="14.25" x14ac:dyDescent="0.2">
      <c r="J20697" s="2"/>
    </row>
    <row r="20698" spans="10:10" ht="14.25" x14ac:dyDescent="0.2">
      <c r="J20698" s="2"/>
    </row>
    <row r="20699" spans="10:10" ht="14.25" x14ac:dyDescent="0.2">
      <c r="J20699" s="2"/>
    </row>
    <row r="20700" spans="10:10" ht="14.25" x14ac:dyDescent="0.2">
      <c r="J20700" s="2"/>
    </row>
    <row r="20701" spans="10:10" ht="14.25" x14ac:dyDescent="0.2">
      <c r="J20701" s="2"/>
    </row>
    <row r="20702" spans="10:10" ht="14.25" x14ac:dyDescent="0.2">
      <c r="J20702" s="2"/>
    </row>
    <row r="20703" spans="10:10" ht="14.25" x14ac:dyDescent="0.2">
      <c r="J20703" s="2"/>
    </row>
    <row r="20704" spans="10:10" ht="14.25" x14ac:dyDescent="0.2">
      <c r="J20704" s="2"/>
    </row>
    <row r="20705" spans="10:10" ht="14.25" x14ac:dyDescent="0.2">
      <c r="J20705" s="2"/>
    </row>
    <row r="20706" spans="10:10" ht="14.25" x14ac:dyDescent="0.2">
      <c r="J20706" s="2"/>
    </row>
    <row r="20707" spans="10:10" ht="14.25" x14ac:dyDescent="0.2">
      <c r="J20707" s="2"/>
    </row>
    <row r="20708" spans="10:10" ht="14.25" x14ac:dyDescent="0.2">
      <c r="J20708" s="2"/>
    </row>
    <row r="20709" spans="10:10" ht="14.25" x14ac:dyDescent="0.2">
      <c r="J20709" s="2"/>
    </row>
    <row r="20710" spans="10:10" ht="14.25" x14ac:dyDescent="0.2">
      <c r="J20710" s="2"/>
    </row>
    <row r="20711" spans="10:10" ht="14.25" x14ac:dyDescent="0.2">
      <c r="J20711" s="2"/>
    </row>
    <row r="20712" spans="10:10" ht="14.25" x14ac:dyDescent="0.2">
      <c r="J20712" s="2"/>
    </row>
    <row r="20713" spans="10:10" ht="14.25" x14ac:dyDescent="0.2">
      <c r="J20713" s="2"/>
    </row>
    <row r="20714" spans="10:10" ht="14.25" x14ac:dyDescent="0.2">
      <c r="J20714" s="2"/>
    </row>
    <row r="20715" spans="10:10" ht="14.25" x14ac:dyDescent="0.2">
      <c r="J20715" s="2"/>
    </row>
    <row r="20716" spans="10:10" ht="14.25" x14ac:dyDescent="0.2">
      <c r="J20716" s="2"/>
    </row>
    <row r="20717" spans="10:10" ht="14.25" x14ac:dyDescent="0.2">
      <c r="J20717" s="2"/>
    </row>
    <row r="20718" spans="10:10" ht="14.25" x14ac:dyDescent="0.2">
      <c r="J20718" s="2"/>
    </row>
    <row r="20719" spans="10:10" ht="14.25" x14ac:dyDescent="0.2">
      <c r="J20719" s="2"/>
    </row>
    <row r="20720" spans="10:10" ht="14.25" x14ac:dyDescent="0.2">
      <c r="J20720" s="2"/>
    </row>
    <row r="20721" spans="10:10" ht="14.25" x14ac:dyDescent="0.2">
      <c r="J20721" s="2"/>
    </row>
    <row r="20722" spans="10:10" ht="14.25" x14ac:dyDescent="0.2">
      <c r="J20722" s="2"/>
    </row>
    <row r="20723" spans="10:10" ht="14.25" x14ac:dyDescent="0.2">
      <c r="J20723" s="2"/>
    </row>
    <row r="20724" spans="10:10" ht="14.25" x14ac:dyDescent="0.2">
      <c r="J20724" s="2"/>
    </row>
    <row r="20725" spans="10:10" ht="14.25" x14ac:dyDescent="0.2">
      <c r="J20725" s="2"/>
    </row>
    <row r="20726" spans="10:10" ht="14.25" x14ac:dyDescent="0.2">
      <c r="J20726" s="2"/>
    </row>
    <row r="20727" spans="10:10" ht="14.25" x14ac:dyDescent="0.2">
      <c r="J20727" s="2"/>
    </row>
    <row r="20728" spans="10:10" ht="14.25" x14ac:dyDescent="0.2">
      <c r="J20728" s="2"/>
    </row>
    <row r="20729" spans="10:10" ht="14.25" x14ac:dyDescent="0.2">
      <c r="J20729" s="2"/>
    </row>
    <row r="20730" spans="10:10" ht="14.25" x14ac:dyDescent="0.2">
      <c r="J20730" s="2"/>
    </row>
    <row r="20731" spans="10:10" ht="14.25" x14ac:dyDescent="0.2">
      <c r="J20731" s="2"/>
    </row>
    <row r="20732" spans="10:10" ht="14.25" x14ac:dyDescent="0.2">
      <c r="J20732" s="2"/>
    </row>
    <row r="20733" spans="10:10" ht="14.25" x14ac:dyDescent="0.2">
      <c r="J20733" s="2"/>
    </row>
    <row r="20734" spans="10:10" ht="14.25" x14ac:dyDescent="0.2">
      <c r="J20734" s="2"/>
    </row>
    <row r="20735" spans="10:10" ht="14.25" x14ac:dyDescent="0.2">
      <c r="J20735" s="2"/>
    </row>
    <row r="20736" spans="10:10" ht="14.25" x14ac:dyDescent="0.2">
      <c r="J20736" s="2"/>
    </row>
    <row r="20737" spans="10:10" ht="14.25" x14ac:dyDescent="0.2">
      <c r="J20737" s="2"/>
    </row>
    <row r="20738" spans="10:10" ht="14.25" x14ac:dyDescent="0.2">
      <c r="J20738" s="2"/>
    </row>
    <row r="20739" spans="10:10" ht="14.25" x14ac:dyDescent="0.2">
      <c r="J20739" s="2"/>
    </row>
    <row r="20740" spans="10:10" ht="14.25" x14ac:dyDescent="0.2">
      <c r="J20740" s="2"/>
    </row>
    <row r="20741" spans="10:10" ht="14.25" x14ac:dyDescent="0.2">
      <c r="J20741" s="2"/>
    </row>
    <row r="20742" spans="10:10" ht="14.25" x14ac:dyDescent="0.2">
      <c r="J20742" s="2"/>
    </row>
    <row r="20743" spans="10:10" ht="14.25" x14ac:dyDescent="0.2">
      <c r="J20743" s="2"/>
    </row>
    <row r="20744" spans="10:10" ht="14.25" x14ac:dyDescent="0.2">
      <c r="J20744" s="2"/>
    </row>
    <row r="20745" spans="10:10" ht="14.25" x14ac:dyDescent="0.2">
      <c r="J20745" s="2"/>
    </row>
    <row r="20746" spans="10:10" ht="14.25" x14ac:dyDescent="0.2">
      <c r="J20746" s="2"/>
    </row>
    <row r="20747" spans="10:10" ht="14.25" x14ac:dyDescent="0.2">
      <c r="J20747" s="2"/>
    </row>
    <row r="20748" spans="10:10" ht="14.25" x14ac:dyDescent="0.2">
      <c r="J20748" s="2"/>
    </row>
    <row r="20749" spans="10:10" ht="14.25" x14ac:dyDescent="0.2">
      <c r="J20749" s="2"/>
    </row>
    <row r="20750" spans="10:10" ht="14.25" x14ac:dyDescent="0.2">
      <c r="J20750" s="2"/>
    </row>
    <row r="20751" spans="10:10" ht="14.25" x14ac:dyDescent="0.2">
      <c r="J20751" s="2"/>
    </row>
    <row r="20752" spans="10:10" ht="14.25" x14ac:dyDescent="0.2">
      <c r="J20752" s="2"/>
    </row>
    <row r="20753" spans="10:10" ht="14.25" x14ac:dyDescent="0.2">
      <c r="J20753" s="2"/>
    </row>
    <row r="20754" spans="10:10" ht="14.25" x14ac:dyDescent="0.2">
      <c r="J20754" s="2"/>
    </row>
    <row r="20755" spans="10:10" ht="14.25" x14ac:dyDescent="0.2">
      <c r="J20755" s="2"/>
    </row>
    <row r="20756" spans="10:10" ht="14.25" x14ac:dyDescent="0.2">
      <c r="J20756" s="2"/>
    </row>
    <row r="20757" spans="10:10" ht="14.25" x14ac:dyDescent="0.2">
      <c r="J20757" s="2"/>
    </row>
    <row r="20758" spans="10:10" ht="14.25" x14ac:dyDescent="0.2">
      <c r="J20758" s="2"/>
    </row>
    <row r="20759" spans="10:10" ht="14.25" x14ac:dyDescent="0.2">
      <c r="J20759" s="2"/>
    </row>
    <row r="20760" spans="10:10" ht="14.25" x14ac:dyDescent="0.2">
      <c r="J20760" s="2"/>
    </row>
    <row r="20761" spans="10:10" ht="14.25" x14ac:dyDescent="0.2">
      <c r="J20761" s="2"/>
    </row>
    <row r="20762" spans="10:10" ht="14.25" x14ac:dyDescent="0.2">
      <c r="J20762" s="2"/>
    </row>
    <row r="20763" spans="10:10" ht="14.25" x14ac:dyDescent="0.2">
      <c r="J20763" s="2"/>
    </row>
    <row r="20764" spans="10:10" ht="14.25" x14ac:dyDescent="0.2">
      <c r="J20764" s="2"/>
    </row>
    <row r="20765" spans="10:10" ht="14.25" x14ac:dyDescent="0.2">
      <c r="J20765" s="2"/>
    </row>
    <row r="20766" spans="10:10" ht="14.25" x14ac:dyDescent="0.2">
      <c r="J20766" s="2"/>
    </row>
    <row r="20767" spans="10:10" ht="14.25" x14ac:dyDescent="0.2">
      <c r="J20767" s="2"/>
    </row>
    <row r="20768" spans="10:10" ht="14.25" x14ac:dyDescent="0.2">
      <c r="J20768" s="2"/>
    </row>
    <row r="20769" spans="10:10" ht="14.25" x14ac:dyDescent="0.2">
      <c r="J20769" s="2"/>
    </row>
    <row r="20770" spans="10:10" ht="14.25" x14ac:dyDescent="0.2">
      <c r="J20770" s="2"/>
    </row>
    <row r="20771" spans="10:10" ht="14.25" x14ac:dyDescent="0.2">
      <c r="J20771" s="2"/>
    </row>
    <row r="20772" spans="10:10" ht="14.25" x14ac:dyDescent="0.2">
      <c r="J20772" s="2"/>
    </row>
    <row r="20773" spans="10:10" ht="14.25" x14ac:dyDescent="0.2">
      <c r="J20773" s="2"/>
    </row>
    <row r="20774" spans="10:10" ht="14.25" x14ac:dyDescent="0.2">
      <c r="J20774" s="2"/>
    </row>
    <row r="20775" spans="10:10" ht="14.25" x14ac:dyDescent="0.2">
      <c r="J20775" s="2"/>
    </row>
    <row r="20776" spans="10:10" ht="14.25" x14ac:dyDescent="0.2">
      <c r="J20776" s="2"/>
    </row>
    <row r="20777" spans="10:10" ht="14.25" x14ac:dyDescent="0.2">
      <c r="J20777" s="2"/>
    </row>
    <row r="20778" spans="10:10" ht="14.25" x14ac:dyDescent="0.2">
      <c r="J20778" s="2"/>
    </row>
    <row r="20779" spans="10:10" ht="14.25" x14ac:dyDescent="0.2">
      <c r="J20779" s="2"/>
    </row>
    <row r="20780" spans="10:10" ht="14.25" x14ac:dyDescent="0.2">
      <c r="J20780" s="2"/>
    </row>
    <row r="20781" spans="10:10" ht="14.25" x14ac:dyDescent="0.2">
      <c r="J20781" s="2"/>
    </row>
    <row r="20782" spans="10:10" ht="14.25" x14ac:dyDescent="0.2">
      <c r="J20782" s="2"/>
    </row>
    <row r="20783" spans="10:10" ht="14.25" x14ac:dyDescent="0.2">
      <c r="J20783" s="2"/>
    </row>
    <row r="20784" spans="10:10" ht="14.25" x14ac:dyDescent="0.2">
      <c r="J20784" s="2"/>
    </row>
    <row r="20785" spans="10:10" ht="14.25" x14ac:dyDescent="0.2">
      <c r="J20785" s="2"/>
    </row>
    <row r="20786" spans="10:10" ht="14.25" x14ac:dyDescent="0.2">
      <c r="J20786" s="2"/>
    </row>
    <row r="20787" spans="10:10" ht="14.25" x14ac:dyDescent="0.2">
      <c r="J20787" s="2"/>
    </row>
    <row r="20788" spans="10:10" ht="14.25" x14ac:dyDescent="0.2">
      <c r="J20788" s="2"/>
    </row>
    <row r="20789" spans="10:10" ht="14.25" x14ac:dyDescent="0.2">
      <c r="J20789" s="2"/>
    </row>
    <row r="20790" spans="10:10" ht="14.25" x14ac:dyDescent="0.2">
      <c r="J20790" s="2"/>
    </row>
    <row r="20791" spans="10:10" ht="14.25" x14ac:dyDescent="0.2">
      <c r="J20791" s="2"/>
    </row>
    <row r="20792" spans="10:10" ht="14.25" x14ac:dyDescent="0.2">
      <c r="J20792" s="2"/>
    </row>
    <row r="20793" spans="10:10" ht="14.25" x14ac:dyDescent="0.2">
      <c r="J20793" s="2"/>
    </row>
    <row r="20794" spans="10:10" ht="14.25" x14ac:dyDescent="0.2">
      <c r="J20794" s="2"/>
    </row>
    <row r="20795" spans="10:10" ht="14.25" x14ac:dyDescent="0.2">
      <c r="J20795" s="2"/>
    </row>
    <row r="20796" spans="10:10" ht="14.25" x14ac:dyDescent="0.2">
      <c r="J20796" s="2"/>
    </row>
    <row r="20797" spans="10:10" ht="14.25" x14ac:dyDescent="0.2">
      <c r="J20797" s="2"/>
    </row>
    <row r="20798" spans="10:10" ht="14.25" x14ac:dyDescent="0.2">
      <c r="J20798" s="2"/>
    </row>
    <row r="20799" spans="10:10" ht="14.25" x14ac:dyDescent="0.2">
      <c r="J20799" s="2"/>
    </row>
    <row r="20800" spans="10:10" ht="14.25" x14ac:dyDescent="0.2">
      <c r="J20800" s="2"/>
    </row>
    <row r="20801" spans="10:10" ht="14.25" x14ac:dyDescent="0.2">
      <c r="J20801" s="2"/>
    </row>
    <row r="20802" spans="10:10" ht="14.25" x14ac:dyDescent="0.2">
      <c r="J20802" s="2"/>
    </row>
    <row r="20803" spans="10:10" ht="14.25" x14ac:dyDescent="0.2">
      <c r="J20803" s="2"/>
    </row>
    <row r="20804" spans="10:10" ht="14.25" x14ac:dyDescent="0.2">
      <c r="J20804" s="2"/>
    </row>
    <row r="20805" spans="10:10" ht="14.25" x14ac:dyDescent="0.2">
      <c r="J20805" s="2"/>
    </row>
    <row r="20806" spans="10:10" ht="14.25" x14ac:dyDescent="0.2">
      <c r="J20806" s="2"/>
    </row>
    <row r="20807" spans="10:10" ht="14.25" x14ac:dyDescent="0.2">
      <c r="J20807" s="2"/>
    </row>
    <row r="20808" spans="10:10" ht="14.25" x14ac:dyDescent="0.2">
      <c r="J20808" s="2"/>
    </row>
    <row r="20809" spans="10:10" ht="14.25" x14ac:dyDescent="0.2">
      <c r="J20809" s="2"/>
    </row>
    <row r="20810" spans="10:10" ht="14.25" x14ac:dyDescent="0.2">
      <c r="J20810" s="2"/>
    </row>
    <row r="20811" spans="10:10" ht="14.25" x14ac:dyDescent="0.2">
      <c r="J20811" s="2"/>
    </row>
    <row r="20812" spans="10:10" ht="14.25" x14ac:dyDescent="0.2">
      <c r="J20812" s="2"/>
    </row>
    <row r="20813" spans="10:10" ht="14.25" x14ac:dyDescent="0.2">
      <c r="J20813" s="2"/>
    </row>
    <row r="20814" spans="10:10" ht="14.25" x14ac:dyDescent="0.2">
      <c r="J20814" s="2"/>
    </row>
    <row r="20815" spans="10:10" ht="14.25" x14ac:dyDescent="0.2">
      <c r="J20815" s="2"/>
    </row>
    <row r="20816" spans="10:10" ht="14.25" x14ac:dyDescent="0.2">
      <c r="J20816" s="2"/>
    </row>
    <row r="20817" spans="10:10" ht="14.25" x14ac:dyDescent="0.2">
      <c r="J20817" s="2"/>
    </row>
    <row r="20818" spans="10:10" ht="14.25" x14ac:dyDescent="0.2">
      <c r="J20818" s="2"/>
    </row>
    <row r="20819" spans="10:10" ht="14.25" x14ac:dyDescent="0.2">
      <c r="J20819" s="2"/>
    </row>
    <row r="20820" spans="10:10" ht="14.25" x14ac:dyDescent="0.2">
      <c r="J20820" s="2"/>
    </row>
    <row r="20821" spans="10:10" ht="14.25" x14ac:dyDescent="0.2">
      <c r="J20821" s="2"/>
    </row>
    <row r="20822" spans="10:10" ht="14.25" x14ac:dyDescent="0.2">
      <c r="J20822" s="2"/>
    </row>
    <row r="20823" spans="10:10" ht="14.25" x14ac:dyDescent="0.2">
      <c r="J20823" s="2"/>
    </row>
    <row r="20824" spans="10:10" ht="14.25" x14ac:dyDescent="0.2">
      <c r="J20824" s="2"/>
    </row>
    <row r="20825" spans="10:10" ht="14.25" x14ac:dyDescent="0.2">
      <c r="J20825" s="2"/>
    </row>
    <row r="20826" spans="10:10" ht="14.25" x14ac:dyDescent="0.2">
      <c r="J20826" s="2"/>
    </row>
    <row r="20827" spans="10:10" ht="14.25" x14ac:dyDescent="0.2">
      <c r="J20827" s="2"/>
    </row>
    <row r="20828" spans="10:10" ht="14.25" x14ac:dyDescent="0.2">
      <c r="J20828" s="2"/>
    </row>
    <row r="20829" spans="10:10" ht="14.25" x14ac:dyDescent="0.2">
      <c r="J20829" s="2"/>
    </row>
    <row r="20830" spans="10:10" ht="14.25" x14ac:dyDescent="0.2">
      <c r="J20830" s="2"/>
    </row>
    <row r="20831" spans="10:10" ht="14.25" x14ac:dyDescent="0.2">
      <c r="J20831" s="2"/>
    </row>
    <row r="20832" spans="10:10" ht="14.25" x14ac:dyDescent="0.2">
      <c r="J20832" s="2"/>
    </row>
    <row r="20833" spans="10:10" ht="14.25" x14ac:dyDescent="0.2">
      <c r="J20833" s="2"/>
    </row>
    <row r="20834" spans="10:10" ht="14.25" x14ac:dyDescent="0.2">
      <c r="J20834" s="2"/>
    </row>
    <row r="20835" spans="10:10" ht="14.25" x14ac:dyDescent="0.2">
      <c r="J20835" s="2"/>
    </row>
    <row r="20836" spans="10:10" ht="14.25" x14ac:dyDescent="0.2">
      <c r="J20836" s="2"/>
    </row>
    <row r="20837" spans="10:10" ht="14.25" x14ac:dyDescent="0.2">
      <c r="J20837" s="2"/>
    </row>
    <row r="20838" spans="10:10" ht="14.25" x14ac:dyDescent="0.2">
      <c r="J20838" s="2"/>
    </row>
    <row r="20839" spans="10:10" ht="14.25" x14ac:dyDescent="0.2">
      <c r="J20839" s="2"/>
    </row>
    <row r="20840" spans="10:10" ht="14.25" x14ac:dyDescent="0.2">
      <c r="J20840" s="2"/>
    </row>
    <row r="20841" spans="10:10" ht="14.25" x14ac:dyDescent="0.2">
      <c r="J20841" s="2"/>
    </row>
    <row r="20842" spans="10:10" ht="14.25" x14ac:dyDescent="0.2">
      <c r="J20842" s="2"/>
    </row>
    <row r="20843" spans="10:10" ht="14.25" x14ac:dyDescent="0.2">
      <c r="J20843" s="2"/>
    </row>
    <row r="20844" spans="10:10" ht="14.25" x14ac:dyDescent="0.2">
      <c r="J20844" s="2"/>
    </row>
    <row r="20845" spans="10:10" ht="14.25" x14ac:dyDescent="0.2">
      <c r="J20845" s="2"/>
    </row>
    <row r="20846" spans="10:10" ht="14.25" x14ac:dyDescent="0.2">
      <c r="J20846" s="2"/>
    </row>
    <row r="20847" spans="10:10" ht="14.25" x14ac:dyDescent="0.2">
      <c r="J20847" s="2"/>
    </row>
    <row r="20848" spans="10:10" ht="14.25" x14ac:dyDescent="0.2">
      <c r="J20848" s="2"/>
    </row>
    <row r="20849" spans="10:10" ht="14.25" x14ac:dyDescent="0.2">
      <c r="J20849" s="2"/>
    </row>
    <row r="20850" spans="10:10" ht="14.25" x14ac:dyDescent="0.2">
      <c r="J20850" s="2"/>
    </row>
    <row r="20851" spans="10:10" ht="14.25" x14ac:dyDescent="0.2">
      <c r="J20851" s="2"/>
    </row>
    <row r="20852" spans="10:10" ht="14.25" x14ac:dyDescent="0.2">
      <c r="J20852" s="2"/>
    </row>
    <row r="20853" spans="10:10" ht="14.25" x14ac:dyDescent="0.2">
      <c r="J20853" s="2"/>
    </row>
    <row r="20854" spans="10:10" ht="14.25" x14ac:dyDescent="0.2">
      <c r="J20854" s="2"/>
    </row>
    <row r="20855" spans="10:10" ht="14.25" x14ac:dyDescent="0.2">
      <c r="J20855" s="2"/>
    </row>
    <row r="20856" spans="10:10" ht="14.25" x14ac:dyDescent="0.2">
      <c r="J20856" s="2"/>
    </row>
    <row r="20857" spans="10:10" ht="14.25" x14ac:dyDescent="0.2">
      <c r="J20857" s="2"/>
    </row>
    <row r="20858" spans="10:10" ht="14.25" x14ac:dyDescent="0.2">
      <c r="J20858" s="2"/>
    </row>
    <row r="20859" spans="10:10" ht="14.25" x14ac:dyDescent="0.2">
      <c r="J20859" s="2"/>
    </row>
    <row r="20860" spans="10:10" ht="14.25" x14ac:dyDescent="0.2">
      <c r="J20860" s="2"/>
    </row>
    <row r="20861" spans="10:10" ht="14.25" x14ac:dyDescent="0.2">
      <c r="J20861" s="2"/>
    </row>
    <row r="20862" spans="10:10" ht="14.25" x14ac:dyDescent="0.2">
      <c r="J20862" s="2"/>
    </row>
    <row r="20863" spans="10:10" ht="14.25" x14ac:dyDescent="0.2">
      <c r="J20863" s="2"/>
    </row>
    <row r="20864" spans="10:10" ht="14.25" x14ac:dyDescent="0.2">
      <c r="J20864" s="2"/>
    </row>
    <row r="20865" spans="10:10" ht="14.25" x14ac:dyDescent="0.2">
      <c r="J20865" s="2"/>
    </row>
    <row r="20866" spans="10:10" ht="14.25" x14ac:dyDescent="0.2">
      <c r="J20866" s="2"/>
    </row>
    <row r="20867" spans="10:10" ht="14.25" x14ac:dyDescent="0.2">
      <c r="J20867" s="2"/>
    </row>
    <row r="20868" spans="10:10" ht="14.25" x14ac:dyDescent="0.2">
      <c r="J20868" s="2"/>
    </row>
    <row r="20869" spans="10:10" ht="14.25" x14ac:dyDescent="0.2">
      <c r="J20869" s="2"/>
    </row>
    <row r="20870" spans="10:10" ht="14.25" x14ac:dyDescent="0.2">
      <c r="J20870" s="2"/>
    </row>
    <row r="20871" spans="10:10" ht="14.25" x14ac:dyDescent="0.2">
      <c r="J20871" s="2"/>
    </row>
    <row r="20872" spans="10:10" ht="14.25" x14ac:dyDescent="0.2">
      <c r="J20872" s="2"/>
    </row>
    <row r="20873" spans="10:10" ht="14.25" x14ac:dyDescent="0.2">
      <c r="J20873" s="2"/>
    </row>
    <row r="20874" spans="10:10" ht="14.25" x14ac:dyDescent="0.2">
      <c r="J20874" s="2"/>
    </row>
    <row r="20875" spans="10:10" ht="14.25" x14ac:dyDescent="0.2">
      <c r="J20875" s="2"/>
    </row>
    <row r="20876" spans="10:10" ht="14.25" x14ac:dyDescent="0.2">
      <c r="J20876" s="2"/>
    </row>
    <row r="20877" spans="10:10" ht="14.25" x14ac:dyDescent="0.2">
      <c r="J20877" s="2"/>
    </row>
    <row r="20878" spans="10:10" ht="14.25" x14ac:dyDescent="0.2">
      <c r="J20878" s="2"/>
    </row>
    <row r="20879" spans="10:10" ht="14.25" x14ac:dyDescent="0.2">
      <c r="J20879" s="2"/>
    </row>
    <row r="20880" spans="10:10" ht="14.25" x14ac:dyDescent="0.2">
      <c r="J20880" s="2"/>
    </row>
    <row r="20881" spans="10:10" ht="14.25" x14ac:dyDescent="0.2">
      <c r="J20881" s="2"/>
    </row>
    <row r="20882" spans="10:10" ht="14.25" x14ac:dyDescent="0.2">
      <c r="J20882" s="2"/>
    </row>
    <row r="20883" spans="10:10" ht="14.25" x14ac:dyDescent="0.2">
      <c r="J20883" s="2"/>
    </row>
    <row r="20884" spans="10:10" ht="14.25" x14ac:dyDescent="0.2">
      <c r="J20884" s="2"/>
    </row>
    <row r="20885" spans="10:10" ht="14.25" x14ac:dyDescent="0.2">
      <c r="J20885" s="2"/>
    </row>
    <row r="20886" spans="10:10" ht="14.25" x14ac:dyDescent="0.2">
      <c r="J20886" s="2"/>
    </row>
    <row r="20887" spans="10:10" ht="14.25" x14ac:dyDescent="0.2">
      <c r="J20887" s="2"/>
    </row>
    <row r="20888" spans="10:10" ht="14.25" x14ac:dyDescent="0.2">
      <c r="J20888" s="2"/>
    </row>
    <row r="20889" spans="10:10" ht="14.25" x14ac:dyDescent="0.2">
      <c r="J20889" s="2"/>
    </row>
    <row r="20890" spans="10:10" ht="14.25" x14ac:dyDescent="0.2">
      <c r="J20890" s="2"/>
    </row>
    <row r="20891" spans="10:10" ht="14.25" x14ac:dyDescent="0.2">
      <c r="J20891" s="2"/>
    </row>
    <row r="20892" spans="10:10" ht="14.25" x14ac:dyDescent="0.2">
      <c r="J20892" s="2"/>
    </row>
    <row r="20893" spans="10:10" ht="14.25" x14ac:dyDescent="0.2">
      <c r="J20893" s="2"/>
    </row>
    <row r="20894" spans="10:10" ht="14.25" x14ac:dyDescent="0.2">
      <c r="J20894" s="2"/>
    </row>
    <row r="20895" spans="10:10" ht="14.25" x14ac:dyDescent="0.2">
      <c r="J20895" s="2"/>
    </row>
    <row r="20896" spans="10:10" ht="14.25" x14ac:dyDescent="0.2">
      <c r="J20896" s="2"/>
    </row>
    <row r="20897" spans="10:10" ht="14.25" x14ac:dyDescent="0.2">
      <c r="J20897" s="2"/>
    </row>
    <row r="20898" spans="10:10" ht="14.25" x14ac:dyDescent="0.2">
      <c r="J20898" s="2"/>
    </row>
    <row r="20899" spans="10:10" ht="14.25" x14ac:dyDescent="0.2">
      <c r="J20899" s="2"/>
    </row>
    <row r="20900" spans="10:10" ht="14.25" x14ac:dyDescent="0.2">
      <c r="J20900" s="2"/>
    </row>
    <row r="20901" spans="10:10" ht="14.25" x14ac:dyDescent="0.2">
      <c r="J20901" s="2"/>
    </row>
    <row r="20902" spans="10:10" ht="14.25" x14ac:dyDescent="0.2">
      <c r="J20902" s="2"/>
    </row>
    <row r="20903" spans="10:10" ht="14.25" x14ac:dyDescent="0.2">
      <c r="J20903" s="2"/>
    </row>
    <row r="20904" spans="10:10" ht="14.25" x14ac:dyDescent="0.2">
      <c r="J20904" s="2"/>
    </row>
    <row r="20905" spans="10:10" ht="14.25" x14ac:dyDescent="0.2">
      <c r="J20905" s="2"/>
    </row>
    <row r="20906" spans="10:10" ht="14.25" x14ac:dyDescent="0.2">
      <c r="J20906" s="2"/>
    </row>
    <row r="20907" spans="10:10" ht="14.25" x14ac:dyDescent="0.2">
      <c r="J20907" s="2"/>
    </row>
    <row r="20908" spans="10:10" ht="14.25" x14ac:dyDescent="0.2">
      <c r="J20908" s="2"/>
    </row>
    <row r="20909" spans="10:10" ht="14.25" x14ac:dyDescent="0.2">
      <c r="J20909" s="2"/>
    </row>
    <row r="20910" spans="10:10" ht="14.25" x14ac:dyDescent="0.2">
      <c r="J20910" s="2"/>
    </row>
    <row r="20911" spans="10:10" ht="14.25" x14ac:dyDescent="0.2">
      <c r="J20911" s="2"/>
    </row>
    <row r="20912" spans="10:10" ht="14.25" x14ac:dyDescent="0.2">
      <c r="J20912" s="2"/>
    </row>
    <row r="20913" spans="10:10" ht="14.25" x14ac:dyDescent="0.2">
      <c r="J20913" s="2"/>
    </row>
    <row r="20914" spans="10:10" ht="14.25" x14ac:dyDescent="0.2">
      <c r="J20914" s="2"/>
    </row>
    <row r="20915" spans="10:10" ht="14.25" x14ac:dyDescent="0.2">
      <c r="J20915" s="2"/>
    </row>
    <row r="20916" spans="10:10" ht="14.25" x14ac:dyDescent="0.2">
      <c r="J20916" s="2"/>
    </row>
    <row r="20917" spans="10:10" ht="14.25" x14ac:dyDescent="0.2">
      <c r="J20917" s="2"/>
    </row>
    <row r="20918" spans="10:10" ht="14.25" x14ac:dyDescent="0.2">
      <c r="J20918" s="2"/>
    </row>
    <row r="20919" spans="10:10" ht="14.25" x14ac:dyDescent="0.2">
      <c r="J20919" s="2"/>
    </row>
    <row r="20920" spans="10:10" ht="14.25" x14ac:dyDescent="0.2">
      <c r="J20920" s="2"/>
    </row>
    <row r="20921" spans="10:10" ht="14.25" x14ac:dyDescent="0.2">
      <c r="J20921" s="2"/>
    </row>
    <row r="20922" spans="10:10" ht="14.25" x14ac:dyDescent="0.2">
      <c r="J20922" s="2"/>
    </row>
    <row r="20923" spans="10:10" ht="14.25" x14ac:dyDescent="0.2">
      <c r="J20923" s="2"/>
    </row>
    <row r="20924" spans="10:10" ht="14.25" x14ac:dyDescent="0.2">
      <c r="J20924" s="2"/>
    </row>
    <row r="20925" spans="10:10" ht="14.25" x14ac:dyDescent="0.2">
      <c r="J20925" s="2"/>
    </row>
    <row r="20926" spans="10:10" ht="14.25" x14ac:dyDescent="0.2">
      <c r="J20926" s="2"/>
    </row>
    <row r="20927" spans="10:10" ht="14.25" x14ac:dyDescent="0.2">
      <c r="J20927" s="2"/>
    </row>
    <row r="20928" spans="10:10" ht="14.25" x14ac:dyDescent="0.2">
      <c r="J20928" s="2"/>
    </row>
    <row r="20929" spans="10:10" ht="14.25" x14ac:dyDescent="0.2">
      <c r="J20929" s="2"/>
    </row>
    <row r="20930" spans="10:10" ht="14.25" x14ac:dyDescent="0.2">
      <c r="J20930" s="2"/>
    </row>
    <row r="20931" spans="10:10" ht="14.25" x14ac:dyDescent="0.2">
      <c r="J20931" s="2"/>
    </row>
    <row r="20932" spans="10:10" ht="14.25" x14ac:dyDescent="0.2">
      <c r="J20932" s="2"/>
    </row>
    <row r="20933" spans="10:10" ht="14.25" x14ac:dyDescent="0.2">
      <c r="J20933" s="2"/>
    </row>
    <row r="20934" spans="10:10" ht="14.25" x14ac:dyDescent="0.2">
      <c r="J20934" s="2"/>
    </row>
    <row r="20935" spans="10:10" ht="14.25" x14ac:dyDescent="0.2">
      <c r="J20935" s="2"/>
    </row>
    <row r="20936" spans="10:10" ht="14.25" x14ac:dyDescent="0.2">
      <c r="J20936" s="2"/>
    </row>
    <row r="20937" spans="10:10" ht="14.25" x14ac:dyDescent="0.2">
      <c r="J20937" s="2"/>
    </row>
    <row r="20938" spans="10:10" ht="14.25" x14ac:dyDescent="0.2">
      <c r="J20938" s="2"/>
    </row>
    <row r="20939" spans="10:10" ht="14.25" x14ac:dyDescent="0.2">
      <c r="J20939" s="2"/>
    </row>
    <row r="20940" spans="10:10" ht="14.25" x14ac:dyDescent="0.2">
      <c r="J20940" s="2"/>
    </row>
    <row r="20941" spans="10:10" ht="14.25" x14ac:dyDescent="0.2">
      <c r="J20941" s="2"/>
    </row>
    <row r="20942" spans="10:10" ht="14.25" x14ac:dyDescent="0.2">
      <c r="J20942" s="2"/>
    </row>
    <row r="20943" spans="10:10" ht="14.25" x14ac:dyDescent="0.2">
      <c r="J20943" s="2"/>
    </row>
    <row r="20944" spans="10:10" ht="14.25" x14ac:dyDescent="0.2">
      <c r="J20944" s="2"/>
    </row>
    <row r="20945" spans="10:10" ht="14.25" x14ac:dyDescent="0.2">
      <c r="J20945" s="2"/>
    </row>
    <row r="20946" spans="10:10" ht="14.25" x14ac:dyDescent="0.2">
      <c r="J20946" s="2"/>
    </row>
    <row r="20947" spans="10:10" ht="14.25" x14ac:dyDescent="0.2">
      <c r="J20947" s="2"/>
    </row>
    <row r="20948" spans="10:10" ht="14.25" x14ac:dyDescent="0.2">
      <c r="J20948" s="2"/>
    </row>
    <row r="20949" spans="10:10" ht="14.25" x14ac:dyDescent="0.2">
      <c r="J20949" s="2"/>
    </row>
    <row r="20950" spans="10:10" ht="14.25" x14ac:dyDescent="0.2">
      <c r="J20950" s="2"/>
    </row>
    <row r="20951" spans="10:10" ht="14.25" x14ac:dyDescent="0.2">
      <c r="J20951" s="2"/>
    </row>
    <row r="20952" spans="10:10" ht="14.25" x14ac:dyDescent="0.2">
      <c r="J20952" s="2"/>
    </row>
    <row r="20953" spans="10:10" ht="14.25" x14ac:dyDescent="0.2">
      <c r="J20953" s="2"/>
    </row>
    <row r="20954" spans="10:10" ht="14.25" x14ac:dyDescent="0.2">
      <c r="J20954" s="2"/>
    </row>
    <row r="20955" spans="10:10" ht="14.25" x14ac:dyDescent="0.2">
      <c r="J20955" s="2"/>
    </row>
    <row r="20956" spans="10:10" ht="14.25" x14ac:dyDescent="0.2">
      <c r="J20956" s="2"/>
    </row>
    <row r="20957" spans="10:10" ht="14.25" x14ac:dyDescent="0.2">
      <c r="J20957" s="2"/>
    </row>
    <row r="20958" spans="10:10" ht="14.25" x14ac:dyDescent="0.2">
      <c r="J20958" s="2"/>
    </row>
    <row r="20959" spans="10:10" ht="14.25" x14ac:dyDescent="0.2">
      <c r="J20959" s="2"/>
    </row>
    <row r="20960" spans="10:10" ht="14.25" x14ac:dyDescent="0.2">
      <c r="J20960" s="2"/>
    </row>
    <row r="20961" spans="10:10" ht="14.25" x14ac:dyDescent="0.2">
      <c r="J20961" s="2"/>
    </row>
    <row r="20962" spans="10:10" ht="14.25" x14ac:dyDescent="0.2">
      <c r="J20962" s="2"/>
    </row>
    <row r="20963" spans="10:10" ht="14.25" x14ac:dyDescent="0.2">
      <c r="J20963" s="2"/>
    </row>
    <row r="20964" spans="10:10" ht="14.25" x14ac:dyDescent="0.2">
      <c r="J20964" s="2"/>
    </row>
    <row r="20965" spans="10:10" ht="14.25" x14ac:dyDescent="0.2">
      <c r="J20965" s="2"/>
    </row>
    <row r="20966" spans="10:10" ht="14.25" x14ac:dyDescent="0.2">
      <c r="J20966" s="2"/>
    </row>
    <row r="20967" spans="10:10" ht="14.25" x14ac:dyDescent="0.2">
      <c r="J20967" s="2"/>
    </row>
    <row r="20968" spans="10:10" ht="14.25" x14ac:dyDescent="0.2">
      <c r="J20968" s="2"/>
    </row>
    <row r="20969" spans="10:10" ht="14.25" x14ac:dyDescent="0.2">
      <c r="J20969" s="2"/>
    </row>
    <row r="20970" spans="10:10" ht="14.25" x14ac:dyDescent="0.2">
      <c r="J20970" s="2"/>
    </row>
    <row r="20971" spans="10:10" ht="14.25" x14ac:dyDescent="0.2">
      <c r="J20971" s="2"/>
    </row>
    <row r="20972" spans="10:10" ht="14.25" x14ac:dyDescent="0.2">
      <c r="J20972" s="2"/>
    </row>
    <row r="20973" spans="10:10" ht="14.25" x14ac:dyDescent="0.2">
      <c r="J20973" s="2"/>
    </row>
    <row r="20974" spans="10:10" ht="14.25" x14ac:dyDescent="0.2">
      <c r="J20974" s="2"/>
    </row>
    <row r="20975" spans="10:10" ht="14.25" x14ac:dyDescent="0.2">
      <c r="J20975" s="2"/>
    </row>
    <row r="20976" spans="10:10" ht="14.25" x14ac:dyDescent="0.2">
      <c r="J20976" s="2"/>
    </row>
    <row r="20977" spans="10:10" ht="14.25" x14ac:dyDescent="0.2">
      <c r="J20977" s="2"/>
    </row>
    <row r="20978" spans="10:10" ht="14.25" x14ac:dyDescent="0.2">
      <c r="J20978" s="2"/>
    </row>
    <row r="20979" spans="10:10" ht="14.25" x14ac:dyDescent="0.2">
      <c r="J20979" s="2"/>
    </row>
    <row r="20980" spans="10:10" ht="14.25" x14ac:dyDescent="0.2">
      <c r="J20980" s="2"/>
    </row>
    <row r="20981" spans="10:10" ht="14.25" x14ac:dyDescent="0.2">
      <c r="J20981" s="2"/>
    </row>
    <row r="20982" spans="10:10" ht="14.25" x14ac:dyDescent="0.2">
      <c r="J20982" s="2"/>
    </row>
    <row r="20983" spans="10:10" ht="14.25" x14ac:dyDescent="0.2">
      <c r="J20983" s="2"/>
    </row>
    <row r="20984" spans="10:10" ht="14.25" x14ac:dyDescent="0.2">
      <c r="J20984" s="2"/>
    </row>
    <row r="20985" spans="10:10" ht="14.25" x14ac:dyDescent="0.2">
      <c r="J20985" s="2"/>
    </row>
    <row r="20986" spans="10:10" ht="14.25" x14ac:dyDescent="0.2">
      <c r="J20986" s="2"/>
    </row>
    <row r="20987" spans="10:10" ht="14.25" x14ac:dyDescent="0.2">
      <c r="J20987" s="2"/>
    </row>
    <row r="20988" spans="10:10" ht="14.25" x14ac:dyDescent="0.2">
      <c r="J20988" s="2"/>
    </row>
    <row r="20989" spans="10:10" ht="14.25" x14ac:dyDescent="0.2">
      <c r="J20989" s="2"/>
    </row>
    <row r="20990" spans="10:10" ht="14.25" x14ac:dyDescent="0.2">
      <c r="J20990" s="2"/>
    </row>
    <row r="20991" spans="10:10" ht="14.25" x14ac:dyDescent="0.2">
      <c r="J20991" s="2"/>
    </row>
    <row r="20992" spans="10:10" ht="14.25" x14ac:dyDescent="0.2">
      <c r="J20992" s="2"/>
    </row>
    <row r="20993" spans="10:10" ht="14.25" x14ac:dyDescent="0.2">
      <c r="J20993" s="2"/>
    </row>
    <row r="20994" spans="10:10" ht="14.25" x14ac:dyDescent="0.2">
      <c r="J20994" s="2"/>
    </row>
    <row r="20995" spans="10:10" ht="14.25" x14ac:dyDescent="0.2">
      <c r="J20995" s="2"/>
    </row>
    <row r="20996" spans="10:10" ht="14.25" x14ac:dyDescent="0.2">
      <c r="J20996" s="2"/>
    </row>
    <row r="20997" spans="10:10" ht="14.25" x14ac:dyDescent="0.2">
      <c r="J20997" s="2"/>
    </row>
    <row r="20998" spans="10:10" ht="14.25" x14ac:dyDescent="0.2">
      <c r="J20998" s="2"/>
    </row>
    <row r="20999" spans="10:10" ht="14.25" x14ac:dyDescent="0.2">
      <c r="J20999" s="2"/>
    </row>
    <row r="21000" spans="10:10" ht="14.25" x14ac:dyDescent="0.2">
      <c r="J21000" s="2"/>
    </row>
    <row r="21001" spans="10:10" ht="14.25" x14ac:dyDescent="0.2">
      <c r="J21001" s="2"/>
    </row>
    <row r="21002" spans="10:10" ht="14.25" x14ac:dyDescent="0.2">
      <c r="J21002" s="2"/>
    </row>
    <row r="21003" spans="10:10" ht="14.25" x14ac:dyDescent="0.2">
      <c r="J21003" s="2"/>
    </row>
    <row r="21004" spans="10:10" ht="14.25" x14ac:dyDescent="0.2">
      <c r="J21004" s="2"/>
    </row>
    <row r="21005" spans="10:10" ht="14.25" x14ac:dyDescent="0.2">
      <c r="J21005" s="2"/>
    </row>
    <row r="21006" spans="10:10" ht="14.25" x14ac:dyDescent="0.2">
      <c r="J21006" s="2"/>
    </row>
    <row r="21007" spans="10:10" ht="14.25" x14ac:dyDescent="0.2">
      <c r="J21007" s="2"/>
    </row>
    <row r="21008" spans="10:10" ht="14.25" x14ac:dyDescent="0.2">
      <c r="J21008" s="2"/>
    </row>
    <row r="21009" spans="10:10" ht="14.25" x14ac:dyDescent="0.2">
      <c r="J21009" s="2"/>
    </row>
    <row r="21010" spans="10:10" ht="14.25" x14ac:dyDescent="0.2">
      <c r="J21010" s="2"/>
    </row>
    <row r="21011" spans="10:10" ht="14.25" x14ac:dyDescent="0.2">
      <c r="J21011" s="2"/>
    </row>
    <row r="21012" spans="10:10" ht="14.25" x14ac:dyDescent="0.2">
      <c r="J21012" s="2"/>
    </row>
    <row r="21013" spans="10:10" ht="14.25" x14ac:dyDescent="0.2">
      <c r="J21013" s="2"/>
    </row>
    <row r="21014" spans="10:10" ht="14.25" x14ac:dyDescent="0.2">
      <c r="J21014" s="2"/>
    </row>
    <row r="21015" spans="10:10" ht="14.25" x14ac:dyDescent="0.2">
      <c r="J21015" s="2"/>
    </row>
    <row r="21016" spans="10:10" ht="14.25" x14ac:dyDescent="0.2">
      <c r="J21016" s="2"/>
    </row>
    <row r="21017" spans="10:10" ht="14.25" x14ac:dyDescent="0.2">
      <c r="J21017" s="2"/>
    </row>
    <row r="21018" spans="10:10" ht="14.25" x14ac:dyDescent="0.2">
      <c r="J21018" s="2"/>
    </row>
    <row r="21019" spans="10:10" ht="14.25" x14ac:dyDescent="0.2">
      <c r="J21019" s="2"/>
    </row>
    <row r="21020" spans="10:10" ht="14.25" x14ac:dyDescent="0.2">
      <c r="J21020" s="2"/>
    </row>
    <row r="21021" spans="10:10" ht="14.25" x14ac:dyDescent="0.2">
      <c r="J21021" s="2"/>
    </row>
    <row r="21022" spans="10:10" ht="14.25" x14ac:dyDescent="0.2">
      <c r="J21022" s="2"/>
    </row>
    <row r="21023" spans="10:10" ht="14.25" x14ac:dyDescent="0.2">
      <c r="J21023" s="2"/>
    </row>
    <row r="21024" spans="10:10" ht="14.25" x14ac:dyDescent="0.2">
      <c r="J21024" s="2"/>
    </row>
    <row r="21025" spans="10:10" ht="14.25" x14ac:dyDescent="0.2">
      <c r="J21025" s="2"/>
    </row>
    <row r="21026" spans="10:10" ht="14.25" x14ac:dyDescent="0.2">
      <c r="J21026" s="2"/>
    </row>
    <row r="21027" spans="10:10" ht="14.25" x14ac:dyDescent="0.2">
      <c r="J21027" s="2"/>
    </row>
    <row r="21028" spans="10:10" ht="14.25" x14ac:dyDescent="0.2">
      <c r="J21028" s="2"/>
    </row>
    <row r="21029" spans="10:10" ht="14.25" x14ac:dyDescent="0.2">
      <c r="J21029" s="2"/>
    </row>
    <row r="21030" spans="10:10" ht="14.25" x14ac:dyDescent="0.2">
      <c r="J21030" s="2"/>
    </row>
    <row r="21031" spans="10:10" ht="14.25" x14ac:dyDescent="0.2">
      <c r="J21031" s="2"/>
    </row>
    <row r="21032" spans="10:10" ht="14.25" x14ac:dyDescent="0.2">
      <c r="J21032" s="2"/>
    </row>
    <row r="21033" spans="10:10" ht="14.25" x14ac:dyDescent="0.2">
      <c r="J21033" s="2"/>
    </row>
    <row r="21034" spans="10:10" ht="14.25" x14ac:dyDescent="0.2">
      <c r="J21034" s="2"/>
    </row>
    <row r="21035" spans="10:10" ht="14.25" x14ac:dyDescent="0.2">
      <c r="J21035" s="2"/>
    </row>
    <row r="21036" spans="10:10" ht="14.25" x14ac:dyDescent="0.2">
      <c r="J21036" s="2"/>
    </row>
    <row r="21037" spans="10:10" ht="14.25" x14ac:dyDescent="0.2">
      <c r="J21037" s="2"/>
    </row>
    <row r="21038" spans="10:10" ht="14.25" x14ac:dyDescent="0.2">
      <c r="J21038" s="2"/>
    </row>
    <row r="21039" spans="10:10" ht="14.25" x14ac:dyDescent="0.2">
      <c r="J21039" s="2"/>
    </row>
    <row r="21040" spans="10:10" ht="14.25" x14ac:dyDescent="0.2">
      <c r="J21040" s="2"/>
    </row>
    <row r="21041" spans="10:10" ht="14.25" x14ac:dyDescent="0.2">
      <c r="J21041" s="2"/>
    </row>
    <row r="21042" spans="10:10" ht="14.25" x14ac:dyDescent="0.2">
      <c r="J21042" s="2"/>
    </row>
    <row r="21043" spans="10:10" ht="14.25" x14ac:dyDescent="0.2">
      <c r="J21043" s="2"/>
    </row>
    <row r="21044" spans="10:10" ht="14.25" x14ac:dyDescent="0.2">
      <c r="J21044" s="2"/>
    </row>
    <row r="21045" spans="10:10" ht="14.25" x14ac:dyDescent="0.2">
      <c r="J21045" s="2"/>
    </row>
    <row r="21046" spans="10:10" ht="14.25" x14ac:dyDescent="0.2">
      <c r="J21046" s="2"/>
    </row>
    <row r="21047" spans="10:10" ht="14.25" x14ac:dyDescent="0.2">
      <c r="J21047" s="2"/>
    </row>
    <row r="21048" spans="10:10" ht="14.25" x14ac:dyDescent="0.2">
      <c r="J21048" s="2"/>
    </row>
    <row r="21049" spans="10:10" ht="14.25" x14ac:dyDescent="0.2">
      <c r="J21049" s="2"/>
    </row>
    <row r="21050" spans="10:10" ht="14.25" x14ac:dyDescent="0.2">
      <c r="J21050" s="2"/>
    </row>
    <row r="21051" spans="10:10" ht="14.25" x14ac:dyDescent="0.2">
      <c r="J21051" s="2"/>
    </row>
    <row r="21052" spans="10:10" ht="14.25" x14ac:dyDescent="0.2">
      <c r="J21052" s="2"/>
    </row>
    <row r="21053" spans="10:10" ht="14.25" x14ac:dyDescent="0.2">
      <c r="J21053" s="2"/>
    </row>
    <row r="21054" spans="10:10" ht="14.25" x14ac:dyDescent="0.2">
      <c r="J21054" s="2"/>
    </row>
    <row r="21055" spans="10:10" ht="14.25" x14ac:dyDescent="0.2">
      <c r="J21055" s="2"/>
    </row>
    <row r="21056" spans="10:10" ht="14.25" x14ac:dyDescent="0.2">
      <c r="J21056" s="2"/>
    </row>
    <row r="21057" spans="10:10" ht="14.25" x14ac:dyDescent="0.2">
      <c r="J21057" s="2"/>
    </row>
    <row r="21058" spans="10:10" ht="14.25" x14ac:dyDescent="0.2">
      <c r="J21058" s="2"/>
    </row>
    <row r="21059" spans="10:10" ht="14.25" x14ac:dyDescent="0.2">
      <c r="J21059" s="2"/>
    </row>
    <row r="21060" spans="10:10" ht="14.25" x14ac:dyDescent="0.2">
      <c r="J21060" s="2"/>
    </row>
    <row r="21061" spans="10:10" ht="14.25" x14ac:dyDescent="0.2">
      <c r="J21061" s="2"/>
    </row>
    <row r="21062" spans="10:10" ht="14.25" x14ac:dyDescent="0.2">
      <c r="J21062" s="2"/>
    </row>
    <row r="21063" spans="10:10" ht="14.25" x14ac:dyDescent="0.2">
      <c r="J21063" s="2"/>
    </row>
    <row r="21064" spans="10:10" ht="14.25" x14ac:dyDescent="0.2">
      <c r="J21064" s="2"/>
    </row>
    <row r="21065" spans="10:10" ht="14.25" x14ac:dyDescent="0.2">
      <c r="J21065" s="2"/>
    </row>
    <row r="21066" spans="10:10" ht="14.25" x14ac:dyDescent="0.2">
      <c r="J21066" s="2"/>
    </row>
    <row r="21067" spans="10:10" ht="14.25" x14ac:dyDescent="0.2">
      <c r="J21067" s="2"/>
    </row>
    <row r="21068" spans="10:10" ht="14.25" x14ac:dyDescent="0.2">
      <c r="J21068" s="2"/>
    </row>
    <row r="21069" spans="10:10" ht="14.25" x14ac:dyDescent="0.2">
      <c r="J21069" s="2"/>
    </row>
    <row r="21070" spans="10:10" ht="14.25" x14ac:dyDescent="0.2">
      <c r="J21070" s="2"/>
    </row>
    <row r="21071" spans="10:10" ht="14.25" x14ac:dyDescent="0.2">
      <c r="J21071" s="2"/>
    </row>
    <row r="21072" spans="10:10" ht="14.25" x14ac:dyDescent="0.2">
      <c r="J21072" s="2"/>
    </row>
    <row r="21073" spans="10:10" ht="14.25" x14ac:dyDescent="0.2">
      <c r="J21073" s="2"/>
    </row>
    <row r="21074" spans="10:10" ht="14.25" x14ac:dyDescent="0.2">
      <c r="J21074" s="2"/>
    </row>
    <row r="21075" spans="10:10" ht="14.25" x14ac:dyDescent="0.2">
      <c r="J21075" s="2"/>
    </row>
    <row r="21076" spans="10:10" ht="14.25" x14ac:dyDescent="0.2">
      <c r="J21076" s="2"/>
    </row>
    <row r="21077" spans="10:10" ht="14.25" x14ac:dyDescent="0.2">
      <c r="J21077" s="2"/>
    </row>
    <row r="21078" spans="10:10" ht="14.25" x14ac:dyDescent="0.2">
      <c r="J21078" s="2"/>
    </row>
    <row r="21079" spans="10:10" ht="14.25" x14ac:dyDescent="0.2">
      <c r="J21079" s="2"/>
    </row>
    <row r="21080" spans="10:10" ht="14.25" x14ac:dyDescent="0.2">
      <c r="J21080" s="2"/>
    </row>
    <row r="21081" spans="10:10" ht="14.25" x14ac:dyDescent="0.2">
      <c r="J21081" s="2"/>
    </row>
    <row r="21082" spans="10:10" ht="14.25" x14ac:dyDescent="0.2">
      <c r="J21082" s="2"/>
    </row>
    <row r="21083" spans="10:10" ht="14.25" x14ac:dyDescent="0.2">
      <c r="J21083" s="2"/>
    </row>
    <row r="21084" spans="10:10" ht="14.25" x14ac:dyDescent="0.2">
      <c r="J21084" s="2"/>
    </row>
    <row r="21085" spans="10:10" ht="14.25" x14ac:dyDescent="0.2">
      <c r="J21085" s="2"/>
    </row>
    <row r="21086" spans="10:10" ht="14.25" x14ac:dyDescent="0.2">
      <c r="J21086" s="2"/>
    </row>
    <row r="21087" spans="10:10" ht="14.25" x14ac:dyDescent="0.2">
      <c r="J21087" s="2"/>
    </row>
    <row r="21088" spans="10:10" ht="14.25" x14ac:dyDescent="0.2">
      <c r="J21088" s="2"/>
    </row>
    <row r="21089" spans="10:10" ht="14.25" x14ac:dyDescent="0.2">
      <c r="J21089" s="2"/>
    </row>
    <row r="21090" spans="10:10" ht="14.25" x14ac:dyDescent="0.2">
      <c r="J21090" s="2"/>
    </row>
    <row r="21091" spans="10:10" ht="14.25" x14ac:dyDescent="0.2">
      <c r="J21091" s="2"/>
    </row>
    <row r="21092" spans="10:10" ht="14.25" x14ac:dyDescent="0.2">
      <c r="J21092" s="2"/>
    </row>
    <row r="21093" spans="10:10" ht="14.25" x14ac:dyDescent="0.2">
      <c r="J21093" s="2"/>
    </row>
    <row r="21094" spans="10:10" ht="14.25" x14ac:dyDescent="0.2">
      <c r="J21094" s="2"/>
    </row>
    <row r="21095" spans="10:10" ht="14.25" x14ac:dyDescent="0.2">
      <c r="J21095" s="2"/>
    </row>
    <row r="21096" spans="10:10" ht="14.25" x14ac:dyDescent="0.2">
      <c r="J21096" s="2"/>
    </row>
    <row r="21097" spans="10:10" ht="14.25" x14ac:dyDescent="0.2">
      <c r="J21097" s="2"/>
    </row>
    <row r="21098" spans="10:10" ht="14.25" x14ac:dyDescent="0.2">
      <c r="J21098" s="2"/>
    </row>
    <row r="21099" spans="10:10" ht="14.25" x14ac:dyDescent="0.2">
      <c r="J21099" s="2"/>
    </row>
    <row r="21100" spans="10:10" ht="14.25" x14ac:dyDescent="0.2">
      <c r="J21100" s="2"/>
    </row>
    <row r="21101" spans="10:10" ht="14.25" x14ac:dyDescent="0.2">
      <c r="J21101" s="2"/>
    </row>
    <row r="21102" spans="10:10" ht="14.25" x14ac:dyDescent="0.2">
      <c r="J21102" s="2"/>
    </row>
    <row r="21103" spans="10:10" ht="14.25" x14ac:dyDescent="0.2">
      <c r="J21103" s="2"/>
    </row>
    <row r="21104" spans="10:10" ht="14.25" x14ac:dyDescent="0.2">
      <c r="J21104" s="2"/>
    </row>
    <row r="21105" spans="10:10" ht="14.25" x14ac:dyDescent="0.2">
      <c r="J21105" s="2"/>
    </row>
    <row r="21106" spans="10:10" ht="14.25" x14ac:dyDescent="0.2">
      <c r="J21106" s="2"/>
    </row>
    <row r="21107" spans="10:10" ht="14.25" x14ac:dyDescent="0.2">
      <c r="J21107" s="2"/>
    </row>
    <row r="21108" spans="10:10" ht="14.25" x14ac:dyDescent="0.2">
      <c r="J21108" s="2"/>
    </row>
    <row r="21109" spans="10:10" ht="14.25" x14ac:dyDescent="0.2">
      <c r="J21109" s="2"/>
    </row>
    <row r="21110" spans="10:10" ht="14.25" x14ac:dyDescent="0.2">
      <c r="J21110" s="2"/>
    </row>
    <row r="21111" spans="10:10" ht="14.25" x14ac:dyDescent="0.2">
      <c r="J21111" s="2"/>
    </row>
    <row r="21112" spans="10:10" ht="14.25" x14ac:dyDescent="0.2">
      <c r="J21112" s="2"/>
    </row>
    <row r="21113" spans="10:10" ht="14.25" x14ac:dyDescent="0.2">
      <c r="J21113" s="2"/>
    </row>
    <row r="21114" spans="10:10" ht="14.25" x14ac:dyDescent="0.2">
      <c r="J21114" s="2"/>
    </row>
    <row r="21115" spans="10:10" ht="14.25" x14ac:dyDescent="0.2">
      <c r="J21115" s="2"/>
    </row>
    <row r="21116" spans="10:10" ht="14.25" x14ac:dyDescent="0.2">
      <c r="J21116" s="2"/>
    </row>
    <row r="21117" spans="10:10" ht="14.25" x14ac:dyDescent="0.2">
      <c r="J21117" s="2"/>
    </row>
    <row r="21118" spans="10:10" ht="14.25" x14ac:dyDescent="0.2">
      <c r="J21118" s="2"/>
    </row>
    <row r="21119" spans="10:10" ht="14.25" x14ac:dyDescent="0.2">
      <c r="J21119" s="2"/>
    </row>
    <row r="21120" spans="10:10" ht="14.25" x14ac:dyDescent="0.2">
      <c r="J21120" s="2"/>
    </row>
    <row r="21121" spans="10:10" ht="14.25" x14ac:dyDescent="0.2">
      <c r="J21121" s="2"/>
    </row>
    <row r="21122" spans="10:10" ht="14.25" x14ac:dyDescent="0.2">
      <c r="J21122" s="2"/>
    </row>
    <row r="21123" spans="10:10" ht="14.25" x14ac:dyDescent="0.2">
      <c r="J21123" s="2"/>
    </row>
    <row r="21124" spans="10:10" ht="14.25" x14ac:dyDescent="0.2">
      <c r="J21124" s="2"/>
    </row>
    <row r="21125" spans="10:10" ht="14.25" x14ac:dyDescent="0.2">
      <c r="J21125" s="2"/>
    </row>
    <row r="21126" spans="10:10" ht="14.25" x14ac:dyDescent="0.2">
      <c r="J21126" s="2"/>
    </row>
    <row r="21127" spans="10:10" ht="14.25" x14ac:dyDescent="0.2">
      <c r="J21127" s="2"/>
    </row>
    <row r="21128" spans="10:10" ht="14.25" x14ac:dyDescent="0.2">
      <c r="J21128" s="2"/>
    </row>
    <row r="21129" spans="10:10" ht="14.25" x14ac:dyDescent="0.2">
      <c r="J21129" s="2"/>
    </row>
    <row r="21130" spans="10:10" ht="14.25" x14ac:dyDescent="0.2">
      <c r="J21130" s="2"/>
    </row>
    <row r="21131" spans="10:10" ht="14.25" x14ac:dyDescent="0.2">
      <c r="J21131" s="2"/>
    </row>
    <row r="21132" spans="10:10" ht="14.25" x14ac:dyDescent="0.2">
      <c r="J21132" s="2"/>
    </row>
    <row r="21133" spans="10:10" ht="14.25" x14ac:dyDescent="0.2">
      <c r="J21133" s="2"/>
    </row>
    <row r="21134" spans="10:10" ht="14.25" x14ac:dyDescent="0.2">
      <c r="J21134" s="2"/>
    </row>
    <row r="21135" spans="10:10" ht="14.25" x14ac:dyDescent="0.2">
      <c r="J21135" s="2"/>
    </row>
    <row r="21136" spans="10:10" ht="14.25" x14ac:dyDescent="0.2">
      <c r="J21136" s="2"/>
    </row>
    <row r="21137" spans="10:10" ht="14.25" x14ac:dyDescent="0.2">
      <c r="J21137" s="2"/>
    </row>
    <row r="21138" spans="10:10" ht="14.25" x14ac:dyDescent="0.2">
      <c r="J21138" s="2"/>
    </row>
    <row r="21139" spans="10:10" ht="14.25" x14ac:dyDescent="0.2">
      <c r="J21139" s="2"/>
    </row>
    <row r="21140" spans="10:10" ht="14.25" x14ac:dyDescent="0.2">
      <c r="J21140" s="2"/>
    </row>
    <row r="21141" spans="10:10" ht="14.25" x14ac:dyDescent="0.2">
      <c r="J21141" s="2"/>
    </row>
    <row r="21142" spans="10:10" ht="14.25" x14ac:dyDescent="0.2">
      <c r="J21142" s="2"/>
    </row>
    <row r="21143" spans="10:10" ht="14.25" x14ac:dyDescent="0.2">
      <c r="J21143" s="2"/>
    </row>
    <row r="21144" spans="10:10" ht="14.25" x14ac:dyDescent="0.2">
      <c r="J21144" s="2"/>
    </row>
    <row r="21145" spans="10:10" ht="14.25" x14ac:dyDescent="0.2">
      <c r="J21145" s="2"/>
    </row>
    <row r="21146" spans="10:10" ht="14.25" x14ac:dyDescent="0.2">
      <c r="J21146" s="2"/>
    </row>
    <row r="21147" spans="10:10" ht="14.25" x14ac:dyDescent="0.2">
      <c r="J21147" s="2"/>
    </row>
    <row r="21148" spans="10:10" ht="14.25" x14ac:dyDescent="0.2">
      <c r="J21148" s="2"/>
    </row>
    <row r="21149" spans="10:10" ht="14.25" x14ac:dyDescent="0.2">
      <c r="J21149" s="2"/>
    </row>
    <row r="21150" spans="10:10" ht="14.25" x14ac:dyDescent="0.2">
      <c r="J21150" s="2"/>
    </row>
    <row r="21151" spans="10:10" ht="14.25" x14ac:dyDescent="0.2">
      <c r="J21151" s="2"/>
    </row>
    <row r="21152" spans="10:10" ht="14.25" x14ac:dyDescent="0.2">
      <c r="J21152" s="2"/>
    </row>
    <row r="21153" spans="10:10" ht="14.25" x14ac:dyDescent="0.2">
      <c r="J21153" s="2"/>
    </row>
    <row r="21154" spans="10:10" ht="14.25" x14ac:dyDescent="0.2">
      <c r="J21154" s="2"/>
    </row>
    <row r="21155" spans="10:10" ht="14.25" x14ac:dyDescent="0.2">
      <c r="J21155" s="2"/>
    </row>
    <row r="21156" spans="10:10" ht="14.25" x14ac:dyDescent="0.2">
      <c r="J21156" s="2"/>
    </row>
    <row r="21157" spans="10:10" ht="14.25" x14ac:dyDescent="0.2">
      <c r="J21157" s="2"/>
    </row>
    <row r="21158" spans="10:10" ht="14.25" x14ac:dyDescent="0.2">
      <c r="J21158" s="2"/>
    </row>
    <row r="21159" spans="10:10" ht="14.25" x14ac:dyDescent="0.2">
      <c r="J21159" s="2"/>
    </row>
    <row r="21160" spans="10:10" ht="14.25" x14ac:dyDescent="0.2">
      <c r="J21160" s="2"/>
    </row>
    <row r="21161" spans="10:10" ht="14.25" x14ac:dyDescent="0.2">
      <c r="J21161" s="2"/>
    </row>
    <row r="21162" spans="10:10" ht="14.25" x14ac:dyDescent="0.2">
      <c r="J21162" s="2"/>
    </row>
    <row r="21163" spans="10:10" ht="14.25" x14ac:dyDescent="0.2">
      <c r="J21163" s="2"/>
    </row>
    <row r="21164" spans="10:10" ht="14.25" x14ac:dyDescent="0.2">
      <c r="J21164" s="2"/>
    </row>
    <row r="21165" spans="10:10" ht="14.25" x14ac:dyDescent="0.2">
      <c r="J21165" s="2"/>
    </row>
    <row r="21166" spans="10:10" ht="14.25" x14ac:dyDescent="0.2">
      <c r="J21166" s="2"/>
    </row>
    <row r="21167" spans="10:10" ht="14.25" x14ac:dyDescent="0.2">
      <c r="J21167" s="2"/>
    </row>
    <row r="21168" spans="10:10" ht="14.25" x14ac:dyDescent="0.2">
      <c r="J21168" s="2"/>
    </row>
    <row r="21169" spans="10:10" ht="14.25" x14ac:dyDescent="0.2">
      <c r="J21169" s="2"/>
    </row>
    <row r="21170" spans="10:10" ht="14.25" x14ac:dyDescent="0.2">
      <c r="J21170" s="2"/>
    </row>
    <row r="21171" spans="10:10" ht="14.25" x14ac:dyDescent="0.2">
      <c r="J21171" s="2"/>
    </row>
    <row r="21172" spans="10:10" ht="14.25" x14ac:dyDescent="0.2">
      <c r="J21172" s="2"/>
    </row>
    <row r="21173" spans="10:10" ht="14.25" x14ac:dyDescent="0.2">
      <c r="J21173" s="2"/>
    </row>
    <row r="21174" spans="10:10" ht="14.25" x14ac:dyDescent="0.2">
      <c r="J21174" s="2"/>
    </row>
    <row r="21175" spans="10:10" ht="14.25" x14ac:dyDescent="0.2">
      <c r="J21175" s="2"/>
    </row>
    <row r="21176" spans="10:10" ht="14.25" x14ac:dyDescent="0.2">
      <c r="J21176" s="2"/>
    </row>
    <row r="21177" spans="10:10" ht="14.25" x14ac:dyDescent="0.2">
      <c r="J21177" s="2"/>
    </row>
    <row r="21178" spans="10:10" ht="14.25" x14ac:dyDescent="0.2">
      <c r="J21178" s="2"/>
    </row>
    <row r="21179" spans="10:10" ht="14.25" x14ac:dyDescent="0.2">
      <c r="J21179" s="2"/>
    </row>
    <row r="21180" spans="10:10" ht="14.25" x14ac:dyDescent="0.2">
      <c r="J21180" s="2"/>
    </row>
    <row r="21181" spans="10:10" ht="14.25" x14ac:dyDescent="0.2">
      <c r="J21181" s="2"/>
    </row>
    <row r="21182" spans="10:10" ht="14.25" x14ac:dyDescent="0.2">
      <c r="J21182" s="2"/>
    </row>
    <row r="21183" spans="10:10" ht="14.25" x14ac:dyDescent="0.2">
      <c r="J21183" s="2"/>
    </row>
    <row r="21184" spans="10:10" ht="14.25" x14ac:dyDescent="0.2">
      <c r="J21184" s="2"/>
    </row>
    <row r="21185" spans="10:10" ht="14.25" x14ac:dyDescent="0.2">
      <c r="J21185" s="2"/>
    </row>
    <row r="21186" spans="10:10" ht="14.25" x14ac:dyDescent="0.2">
      <c r="J21186" s="2"/>
    </row>
    <row r="21187" spans="10:10" ht="14.25" x14ac:dyDescent="0.2">
      <c r="J21187" s="2"/>
    </row>
    <row r="21188" spans="10:10" ht="14.25" x14ac:dyDescent="0.2">
      <c r="J21188" s="2"/>
    </row>
    <row r="21189" spans="10:10" ht="14.25" x14ac:dyDescent="0.2">
      <c r="J21189" s="2"/>
    </row>
    <row r="21190" spans="10:10" ht="14.25" x14ac:dyDescent="0.2">
      <c r="J21190" s="2"/>
    </row>
    <row r="21191" spans="10:10" ht="14.25" x14ac:dyDescent="0.2">
      <c r="J21191" s="2"/>
    </row>
    <row r="21192" spans="10:10" ht="14.25" x14ac:dyDescent="0.2">
      <c r="J21192" s="2"/>
    </row>
    <row r="21193" spans="10:10" ht="14.25" x14ac:dyDescent="0.2">
      <c r="J21193" s="2"/>
    </row>
    <row r="21194" spans="10:10" ht="14.25" x14ac:dyDescent="0.2">
      <c r="J21194" s="2"/>
    </row>
    <row r="21195" spans="10:10" ht="14.25" x14ac:dyDescent="0.2">
      <c r="J21195" s="2"/>
    </row>
    <row r="21196" spans="10:10" ht="14.25" x14ac:dyDescent="0.2">
      <c r="J21196" s="2"/>
    </row>
    <row r="21197" spans="10:10" ht="14.25" x14ac:dyDescent="0.2">
      <c r="J21197" s="2"/>
    </row>
    <row r="21198" spans="10:10" ht="14.25" x14ac:dyDescent="0.2">
      <c r="J21198" s="2"/>
    </row>
    <row r="21199" spans="10:10" ht="14.25" x14ac:dyDescent="0.2">
      <c r="J21199" s="2"/>
    </row>
    <row r="21200" spans="10:10" ht="14.25" x14ac:dyDescent="0.2">
      <c r="J21200" s="2"/>
    </row>
    <row r="21201" spans="10:10" ht="14.25" x14ac:dyDescent="0.2">
      <c r="J21201" s="2"/>
    </row>
    <row r="21202" spans="10:10" ht="14.25" x14ac:dyDescent="0.2">
      <c r="J21202" s="2"/>
    </row>
    <row r="21203" spans="10:10" ht="14.25" x14ac:dyDescent="0.2">
      <c r="J21203" s="2"/>
    </row>
    <row r="21204" spans="10:10" ht="14.25" x14ac:dyDescent="0.2">
      <c r="J21204" s="2"/>
    </row>
    <row r="21205" spans="10:10" ht="14.25" x14ac:dyDescent="0.2">
      <c r="J21205" s="2"/>
    </row>
    <row r="21206" spans="10:10" ht="14.25" x14ac:dyDescent="0.2">
      <c r="J21206" s="2"/>
    </row>
    <row r="21207" spans="10:10" ht="14.25" x14ac:dyDescent="0.2">
      <c r="J21207" s="2"/>
    </row>
    <row r="21208" spans="10:10" ht="14.25" x14ac:dyDescent="0.2">
      <c r="J21208" s="2"/>
    </row>
    <row r="21209" spans="10:10" ht="14.25" x14ac:dyDescent="0.2">
      <c r="J21209" s="2"/>
    </row>
    <row r="21210" spans="10:10" ht="14.25" x14ac:dyDescent="0.2">
      <c r="J21210" s="2"/>
    </row>
    <row r="21211" spans="10:10" ht="14.25" x14ac:dyDescent="0.2">
      <c r="J21211" s="2"/>
    </row>
    <row r="21212" spans="10:10" ht="14.25" x14ac:dyDescent="0.2">
      <c r="J21212" s="2"/>
    </row>
    <row r="21213" spans="10:10" ht="14.25" x14ac:dyDescent="0.2">
      <c r="J21213" s="2"/>
    </row>
    <row r="21214" spans="10:10" ht="14.25" x14ac:dyDescent="0.2">
      <c r="J21214" s="2"/>
    </row>
    <row r="21215" spans="10:10" ht="14.25" x14ac:dyDescent="0.2">
      <c r="J21215" s="2"/>
    </row>
    <row r="21216" spans="10:10" ht="14.25" x14ac:dyDescent="0.2">
      <c r="J21216" s="2"/>
    </row>
    <row r="21217" spans="10:10" ht="14.25" x14ac:dyDescent="0.2">
      <c r="J21217" s="2"/>
    </row>
    <row r="21218" spans="10:10" ht="14.25" x14ac:dyDescent="0.2">
      <c r="J21218" s="2"/>
    </row>
    <row r="21219" spans="10:10" ht="14.25" x14ac:dyDescent="0.2">
      <c r="J21219" s="2"/>
    </row>
    <row r="21220" spans="10:10" ht="14.25" x14ac:dyDescent="0.2">
      <c r="J21220" s="2"/>
    </row>
    <row r="21221" spans="10:10" ht="14.25" x14ac:dyDescent="0.2">
      <c r="J21221" s="2"/>
    </row>
    <row r="21222" spans="10:10" ht="14.25" x14ac:dyDescent="0.2">
      <c r="J21222" s="2"/>
    </row>
    <row r="21223" spans="10:10" ht="14.25" x14ac:dyDescent="0.2">
      <c r="J21223" s="2"/>
    </row>
    <row r="21224" spans="10:10" ht="14.25" x14ac:dyDescent="0.2">
      <c r="J21224" s="2"/>
    </row>
    <row r="21225" spans="10:10" ht="14.25" x14ac:dyDescent="0.2">
      <c r="J21225" s="2"/>
    </row>
    <row r="21226" spans="10:10" ht="14.25" x14ac:dyDescent="0.2">
      <c r="J21226" s="2"/>
    </row>
    <row r="21227" spans="10:10" ht="14.25" x14ac:dyDescent="0.2">
      <c r="J21227" s="2"/>
    </row>
    <row r="21228" spans="10:10" ht="14.25" x14ac:dyDescent="0.2">
      <c r="J21228" s="2"/>
    </row>
    <row r="21229" spans="10:10" ht="14.25" x14ac:dyDescent="0.2">
      <c r="J21229" s="2"/>
    </row>
    <row r="21230" spans="10:10" ht="14.25" x14ac:dyDescent="0.2">
      <c r="J21230" s="2"/>
    </row>
    <row r="21231" spans="10:10" ht="14.25" x14ac:dyDescent="0.2">
      <c r="J21231" s="2"/>
    </row>
    <row r="21232" spans="10:10" ht="14.25" x14ac:dyDescent="0.2">
      <c r="J21232" s="2"/>
    </row>
    <row r="21233" spans="10:10" ht="14.25" x14ac:dyDescent="0.2">
      <c r="J21233" s="2"/>
    </row>
    <row r="21234" spans="10:10" ht="14.25" x14ac:dyDescent="0.2">
      <c r="J21234" s="2"/>
    </row>
    <row r="21235" spans="10:10" ht="14.25" x14ac:dyDescent="0.2">
      <c r="J21235" s="2"/>
    </row>
    <row r="21236" spans="10:10" ht="14.25" x14ac:dyDescent="0.2">
      <c r="J21236" s="2"/>
    </row>
    <row r="21237" spans="10:10" ht="14.25" x14ac:dyDescent="0.2">
      <c r="J21237" s="2"/>
    </row>
    <row r="21238" spans="10:10" ht="14.25" x14ac:dyDescent="0.2">
      <c r="J21238" s="2"/>
    </row>
    <row r="21239" spans="10:10" ht="14.25" x14ac:dyDescent="0.2">
      <c r="J21239" s="2"/>
    </row>
    <row r="21240" spans="10:10" ht="14.25" x14ac:dyDescent="0.2">
      <c r="J21240" s="2"/>
    </row>
    <row r="21241" spans="10:10" ht="14.25" x14ac:dyDescent="0.2">
      <c r="J21241" s="2"/>
    </row>
    <row r="21242" spans="10:10" ht="14.25" x14ac:dyDescent="0.2">
      <c r="J21242" s="2"/>
    </row>
    <row r="21243" spans="10:10" ht="14.25" x14ac:dyDescent="0.2">
      <c r="J21243" s="2"/>
    </row>
    <row r="21244" spans="10:10" ht="14.25" x14ac:dyDescent="0.2">
      <c r="J21244" s="2"/>
    </row>
    <row r="21245" spans="10:10" ht="14.25" x14ac:dyDescent="0.2">
      <c r="J21245" s="2"/>
    </row>
    <row r="21246" spans="10:10" ht="14.25" x14ac:dyDescent="0.2">
      <c r="J21246" s="2"/>
    </row>
    <row r="21247" spans="10:10" ht="14.25" x14ac:dyDescent="0.2">
      <c r="J21247" s="2"/>
    </row>
    <row r="21248" spans="10:10" ht="14.25" x14ac:dyDescent="0.2">
      <c r="J21248" s="2"/>
    </row>
    <row r="21249" spans="10:10" ht="14.25" x14ac:dyDescent="0.2">
      <c r="J21249" s="2"/>
    </row>
    <row r="21250" spans="10:10" ht="14.25" x14ac:dyDescent="0.2">
      <c r="J21250" s="2"/>
    </row>
    <row r="21251" spans="10:10" ht="14.25" x14ac:dyDescent="0.2">
      <c r="J21251" s="2"/>
    </row>
    <row r="21252" spans="10:10" ht="14.25" x14ac:dyDescent="0.2">
      <c r="J21252" s="2"/>
    </row>
    <row r="21253" spans="10:10" ht="14.25" x14ac:dyDescent="0.2">
      <c r="J21253" s="2"/>
    </row>
    <row r="21254" spans="10:10" ht="14.25" x14ac:dyDescent="0.2">
      <c r="J21254" s="2"/>
    </row>
    <row r="21255" spans="10:10" ht="14.25" x14ac:dyDescent="0.2">
      <c r="J21255" s="2"/>
    </row>
    <row r="21256" spans="10:10" ht="14.25" x14ac:dyDescent="0.2">
      <c r="J21256" s="2"/>
    </row>
    <row r="21257" spans="10:10" ht="14.25" x14ac:dyDescent="0.2">
      <c r="J21257" s="2"/>
    </row>
    <row r="21258" spans="10:10" ht="14.25" x14ac:dyDescent="0.2">
      <c r="J21258" s="2"/>
    </row>
    <row r="21259" spans="10:10" ht="14.25" x14ac:dyDescent="0.2">
      <c r="J21259" s="2"/>
    </row>
    <row r="21260" spans="10:10" ht="14.25" x14ac:dyDescent="0.2">
      <c r="J21260" s="2"/>
    </row>
    <row r="21261" spans="10:10" ht="14.25" x14ac:dyDescent="0.2">
      <c r="J21261" s="2"/>
    </row>
    <row r="21262" spans="10:10" ht="14.25" x14ac:dyDescent="0.2">
      <c r="J21262" s="2"/>
    </row>
    <row r="21263" spans="10:10" ht="14.25" x14ac:dyDescent="0.2">
      <c r="J21263" s="2"/>
    </row>
    <row r="21264" spans="10:10" ht="14.25" x14ac:dyDescent="0.2">
      <c r="J21264" s="2"/>
    </row>
    <row r="21265" spans="10:10" ht="14.25" x14ac:dyDescent="0.2">
      <c r="J21265" s="2"/>
    </row>
    <row r="21266" spans="10:10" ht="14.25" x14ac:dyDescent="0.2">
      <c r="J21266" s="2"/>
    </row>
    <row r="21267" spans="10:10" ht="14.25" x14ac:dyDescent="0.2">
      <c r="J21267" s="2"/>
    </row>
    <row r="21268" spans="10:10" ht="14.25" x14ac:dyDescent="0.2">
      <c r="J21268" s="2"/>
    </row>
    <row r="21269" spans="10:10" ht="14.25" x14ac:dyDescent="0.2">
      <c r="J21269" s="2"/>
    </row>
    <row r="21270" spans="10:10" ht="14.25" x14ac:dyDescent="0.2">
      <c r="J21270" s="2"/>
    </row>
    <row r="21271" spans="10:10" ht="14.25" x14ac:dyDescent="0.2">
      <c r="J21271" s="2"/>
    </row>
    <row r="21272" spans="10:10" ht="14.25" x14ac:dyDescent="0.2">
      <c r="J21272" s="2"/>
    </row>
    <row r="21273" spans="10:10" ht="14.25" x14ac:dyDescent="0.2">
      <c r="J21273" s="2"/>
    </row>
    <row r="21274" spans="10:10" ht="14.25" x14ac:dyDescent="0.2">
      <c r="J21274" s="2"/>
    </row>
    <row r="21275" spans="10:10" ht="14.25" x14ac:dyDescent="0.2">
      <c r="J21275" s="2"/>
    </row>
    <row r="21276" spans="10:10" ht="14.25" x14ac:dyDescent="0.2">
      <c r="J21276" s="2"/>
    </row>
    <row r="21277" spans="10:10" ht="14.25" x14ac:dyDescent="0.2">
      <c r="J21277" s="2"/>
    </row>
    <row r="21278" spans="10:10" ht="14.25" x14ac:dyDescent="0.2">
      <c r="J21278" s="2"/>
    </row>
    <row r="21279" spans="10:10" ht="14.25" x14ac:dyDescent="0.2">
      <c r="J21279" s="2"/>
    </row>
    <row r="21280" spans="10:10" ht="14.25" x14ac:dyDescent="0.2">
      <c r="J21280" s="2"/>
    </row>
    <row r="21281" spans="10:10" ht="14.25" x14ac:dyDescent="0.2">
      <c r="J21281" s="2"/>
    </row>
    <row r="21282" spans="10:10" ht="14.25" x14ac:dyDescent="0.2">
      <c r="J21282" s="2"/>
    </row>
    <row r="21283" spans="10:10" ht="14.25" x14ac:dyDescent="0.2">
      <c r="J21283" s="2"/>
    </row>
    <row r="21284" spans="10:10" ht="14.25" x14ac:dyDescent="0.2">
      <c r="J21284" s="2"/>
    </row>
    <row r="21285" spans="10:10" ht="14.25" x14ac:dyDescent="0.2">
      <c r="J21285" s="2"/>
    </row>
    <row r="21286" spans="10:10" ht="14.25" x14ac:dyDescent="0.2">
      <c r="J21286" s="2"/>
    </row>
    <row r="21287" spans="10:10" ht="14.25" x14ac:dyDescent="0.2">
      <c r="J21287" s="2"/>
    </row>
    <row r="21288" spans="10:10" ht="14.25" x14ac:dyDescent="0.2">
      <c r="J21288" s="2"/>
    </row>
    <row r="21289" spans="10:10" ht="14.25" x14ac:dyDescent="0.2">
      <c r="J21289" s="2"/>
    </row>
    <row r="21290" spans="10:10" ht="14.25" x14ac:dyDescent="0.2">
      <c r="J21290" s="2"/>
    </row>
    <row r="21291" spans="10:10" ht="14.25" x14ac:dyDescent="0.2">
      <c r="J21291" s="2"/>
    </row>
    <row r="21292" spans="10:10" ht="14.25" x14ac:dyDescent="0.2">
      <c r="J21292" s="2"/>
    </row>
    <row r="21293" spans="10:10" ht="14.25" x14ac:dyDescent="0.2">
      <c r="J21293" s="2"/>
    </row>
    <row r="21294" spans="10:10" ht="14.25" x14ac:dyDescent="0.2">
      <c r="J21294" s="2"/>
    </row>
    <row r="21295" spans="10:10" ht="14.25" x14ac:dyDescent="0.2">
      <c r="J21295" s="2"/>
    </row>
    <row r="21296" spans="10:10" ht="14.25" x14ac:dyDescent="0.2">
      <c r="J21296" s="2"/>
    </row>
    <row r="21297" spans="10:10" ht="14.25" x14ac:dyDescent="0.2">
      <c r="J21297" s="2"/>
    </row>
    <row r="21298" spans="10:10" ht="14.25" x14ac:dyDescent="0.2">
      <c r="J21298" s="2"/>
    </row>
    <row r="21299" spans="10:10" ht="14.25" x14ac:dyDescent="0.2">
      <c r="J21299" s="2"/>
    </row>
    <row r="21300" spans="10:10" ht="14.25" x14ac:dyDescent="0.2">
      <c r="J21300" s="2"/>
    </row>
    <row r="21301" spans="10:10" ht="14.25" x14ac:dyDescent="0.2">
      <c r="J21301" s="2"/>
    </row>
    <row r="21302" spans="10:10" ht="14.25" x14ac:dyDescent="0.2">
      <c r="J21302" s="2"/>
    </row>
    <row r="21303" spans="10:10" ht="14.25" x14ac:dyDescent="0.2">
      <c r="J21303" s="2"/>
    </row>
    <row r="21304" spans="10:10" ht="14.25" x14ac:dyDescent="0.2">
      <c r="J21304" s="2"/>
    </row>
    <row r="21305" spans="10:10" ht="14.25" x14ac:dyDescent="0.2">
      <c r="J21305" s="2"/>
    </row>
    <row r="21306" spans="10:10" ht="14.25" x14ac:dyDescent="0.2">
      <c r="J21306" s="2"/>
    </row>
    <row r="21307" spans="10:10" ht="14.25" x14ac:dyDescent="0.2">
      <c r="J21307" s="2"/>
    </row>
    <row r="21308" spans="10:10" ht="14.25" x14ac:dyDescent="0.2">
      <c r="J21308" s="2"/>
    </row>
    <row r="21309" spans="10:10" ht="14.25" x14ac:dyDescent="0.2">
      <c r="J21309" s="2"/>
    </row>
    <row r="21310" spans="10:10" ht="14.25" x14ac:dyDescent="0.2">
      <c r="J21310" s="2"/>
    </row>
    <row r="21311" spans="10:10" ht="14.25" x14ac:dyDescent="0.2">
      <c r="J21311" s="2"/>
    </row>
    <row r="21312" spans="10:10" ht="14.25" x14ac:dyDescent="0.2">
      <c r="J21312" s="2"/>
    </row>
    <row r="21313" spans="10:10" ht="14.25" x14ac:dyDescent="0.2">
      <c r="J21313" s="2"/>
    </row>
    <row r="21314" spans="10:10" ht="14.25" x14ac:dyDescent="0.2">
      <c r="J21314" s="2"/>
    </row>
    <row r="21315" spans="10:10" ht="14.25" x14ac:dyDescent="0.2">
      <c r="J21315" s="2"/>
    </row>
    <row r="21316" spans="10:10" ht="14.25" x14ac:dyDescent="0.2">
      <c r="J21316" s="2"/>
    </row>
    <row r="21317" spans="10:10" ht="14.25" x14ac:dyDescent="0.2">
      <c r="J21317" s="2"/>
    </row>
    <row r="21318" spans="10:10" ht="14.25" x14ac:dyDescent="0.2">
      <c r="J21318" s="2"/>
    </row>
    <row r="21319" spans="10:10" ht="14.25" x14ac:dyDescent="0.2">
      <c r="J21319" s="2"/>
    </row>
    <row r="21320" spans="10:10" ht="14.25" x14ac:dyDescent="0.2">
      <c r="J21320" s="2"/>
    </row>
    <row r="21321" spans="10:10" ht="14.25" x14ac:dyDescent="0.2">
      <c r="J21321" s="2"/>
    </row>
    <row r="21322" spans="10:10" ht="14.25" x14ac:dyDescent="0.2">
      <c r="J21322" s="2"/>
    </row>
    <row r="21323" spans="10:10" ht="14.25" x14ac:dyDescent="0.2">
      <c r="J21323" s="2"/>
    </row>
    <row r="21324" spans="10:10" ht="14.25" x14ac:dyDescent="0.2">
      <c r="J21324" s="2"/>
    </row>
    <row r="21325" spans="10:10" ht="14.25" x14ac:dyDescent="0.2">
      <c r="J21325" s="2"/>
    </row>
    <row r="21326" spans="10:10" ht="14.25" x14ac:dyDescent="0.2">
      <c r="J21326" s="2"/>
    </row>
    <row r="21327" spans="10:10" ht="14.25" x14ac:dyDescent="0.2">
      <c r="J21327" s="2"/>
    </row>
    <row r="21328" spans="10:10" ht="14.25" x14ac:dyDescent="0.2">
      <c r="J21328" s="2"/>
    </row>
    <row r="21329" spans="10:10" ht="14.25" x14ac:dyDescent="0.2">
      <c r="J21329" s="2"/>
    </row>
    <row r="21330" spans="10:10" ht="14.25" x14ac:dyDescent="0.2">
      <c r="J21330" s="2"/>
    </row>
    <row r="21331" spans="10:10" ht="14.25" x14ac:dyDescent="0.2">
      <c r="J21331" s="2"/>
    </row>
    <row r="21332" spans="10:10" ht="14.25" x14ac:dyDescent="0.2">
      <c r="J21332" s="2"/>
    </row>
    <row r="21333" spans="10:10" ht="14.25" x14ac:dyDescent="0.2">
      <c r="J21333" s="2"/>
    </row>
    <row r="21334" spans="10:10" ht="14.25" x14ac:dyDescent="0.2">
      <c r="J21334" s="2"/>
    </row>
    <row r="21335" spans="10:10" ht="14.25" x14ac:dyDescent="0.2">
      <c r="J21335" s="2"/>
    </row>
    <row r="21336" spans="10:10" ht="14.25" x14ac:dyDescent="0.2">
      <c r="J21336" s="2"/>
    </row>
    <row r="21337" spans="10:10" ht="14.25" x14ac:dyDescent="0.2">
      <c r="J21337" s="2"/>
    </row>
    <row r="21338" spans="10:10" ht="14.25" x14ac:dyDescent="0.2">
      <c r="J21338" s="2"/>
    </row>
    <row r="21339" spans="10:10" ht="14.25" x14ac:dyDescent="0.2">
      <c r="J21339" s="2"/>
    </row>
    <row r="21340" spans="10:10" ht="14.25" x14ac:dyDescent="0.2">
      <c r="J21340" s="2"/>
    </row>
    <row r="21341" spans="10:10" ht="14.25" x14ac:dyDescent="0.2">
      <c r="J21341" s="2"/>
    </row>
    <row r="21342" spans="10:10" ht="14.25" x14ac:dyDescent="0.2">
      <c r="J21342" s="2"/>
    </row>
    <row r="21343" spans="10:10" ht="14.25" x14ac:dyDescent="0.2">
      <c r="J21343" s="2"/>
    </row>
    <row r="21344" spans="10:10" ht="14.25" x14ac:dyDescent="0.2">
      <c r="J21344" s="2"/>
    </row>
    <row r="21345" spans="10:10" ht="14.25" x14ac:dyDescent="0.2">
      <c r="J21345" s="2"/>
    </row>
    <row r="21346" spans="10:10" ht="14.25" x14ac:dyDescent="0.2">
      <c r="J21346" s="2"/>
    </row>
    <row r="21347" spans="10:10" ht="14.25" x14ac:dyDescent="0.2">
      <c r="J21347" s="2"/>
    </row>
    <row r="21348" spans="10:10" ht="14.25" x14ac:dyDescent="0.2">
      <c r="J21348" s="2"/>
    </row>
    <row r="21349" spans="10:10" ht="14.25" x14ac:dyDescent="0.2">
      <c r="J21349" s="2"/>
    </row>
    <row r="21350" spans="10:10" ht="14.25" x14ac:dyDescent="0.2">
      <c r="J21350" s="2"/>
    </row>
    <row r="21351" spans="10:10" ht="14.25" x14ac:dyDescent="0.2">
      <c r="J21351" s="2"/>
    </row>
    <row r="21352" spans="10:10" ht="14.25" x14ac:dyDescent="0.2">
      <c r="J21352" s="2"/>
    </row>
    <row r="21353" spans="10:10" ht="14.25" x14ac:dyDescent="0.2">
      <c r="J21353" s="2"/>
    </row>
    <row r="21354" spans="10:10" ht="14.25" x14ac:dyDescent="0.2">
      <c r="J21354" s="2"/>
    </row>
    <row r="21355" spans="10:10" ht="14.25" x14ac:dyDescent="0.2">
      <c r="J21355" s="2"/>
    </row>
    <row r="21356" spans="10:10" ht="14.25" x14ac:dyDescent="0.2">
      <c r="J21356" s="2"/>
    </row>
    <row r="21357" spans="10:10" ht="14.25" x14ac:dyDescent="0.2">
      <c r="J21357" s="2"/>
    </row>
    <row r="21358" spans="10:10" ht="14.25" x14ac:dyDescent="0.2">
      <c r="J21358" s="2"/>
    </row>
    <row r="21359" spans="10:10" ht="14.25" x14ac:dyDescent="0.2">
      <c r="J21359" s="2"/>
    </row>
    <row r="21360" spans="10:10" ht="14.25" x14ac:dyDescent="0.2">
      <c r="J21360" s="2"/>
    </row>
    <row r="21361" spans="10:10" ht="14.25" x14ac:dyDescent="0.2">
      <c r="J21361" s="2"/>
    </row>
    <row r="21362" spans="10:10" ht="14.25" x14ac:dyDescent="0.2">
      <c r="J21362" s="2"/>
    </row>
    <row r="21363" spans="10:10" ht="14.25" x14ac:dyDescent="0.2">
      <c r="J21363" s="2"/>
    </row>
    <row r="21364" spans="10:10" ht="14.25" x14ac:dyDescent="0.2">
      <c r="J21364" s="2"/>
    </row>
    <row r="21365" spans="10:10" ht="14.25" x14ac:dyDescent="0.2">
      <c r="J21365" s="2"/>
    </row>
    <row r="21366" spans="10:10" ht="14.25" x14ac:dyDescent="0.2">
      <c r="J21366" s="2"/>
    </row>
    <row r="21367" spans="10:10" ht="14.25" x14ac:dyDescent="0.2">
      <c r="J21367" s="2"/>
    </row>
    <row r="21368" spans="10:10" ht="14.25" x14ac:dyDescent="0.2">
      <c r="J21368" s="2"/>
    </row>
    <row r="21369" spans="10:10" ht="14.25" x14ac:dyDescent="0.2">
      <c r="J21369" s="2"/>
    </row>
    <row r="21370" spans="10:10" ht="14.25" x14ac:dyDescent="0.2">
      <c r="J21370" s="2"/>
    </row>
    <row r="21371" spans="10:10" ht="14.25" x14ac:dyDescent="0.2">
      <c r="J21371" s="2"/>
    </row>
    <row r="21372" spans="10:10" ht="14.25" x14ac:dyDescent="0.2">
      <c r="J21372" s="2"/>
    </row>
    <row r="21373" spans="10:10" ht="14.25" x14ac:dyDescent="0.2">
      <c r="J21373" s="2"/>
    </row>
    <row r="21374" spans="10:10" ht="14.25" x14ac:dyDescent="0.2">
      <c r="J21374" s="2"/>
    </row>
    <row r="21375" spans="10:10" ht="14.25" x14ac:dyDescent="0.2">
      <c r="J21375" s="2"/>
    </row>
    <row r="21376" spans="10:10" ht="14.25" x14ac:dyDescent="0.2">
      <c r="J21376" s="2"/>
    </row>
    <row r="21377" spans="10:10" ht="14.25" x14ac:dyDescent="0.2">
      <c r="J21377" s="2"/>
    </row>
    <row r="21378" spans="10:10" ht="14.25" x14ac:dyDescent="0.2">
      <c r="J21378" s="2"/>
    </row>
    <row r="21379" spans="10:10" ht="14.25" x14ac:dyDescent="0.2">
      <c r="J21379" s="2"/>
    </row>
    <row r="21380" spans="10:10" ht="14.25" x14ac:dyDescent="0.2">
      <c r="J21380" s="2"/>
    </row>
    <row r="21381" spans="10:10" ht="14.25" x14ac:dyDescent="0.2">
      <c r="J21381" s="2"/>
    </row>
    <row r="21382" spans="10:10" ht="14.25" x14ac:dyDescent="0.2">
      <c r="J21382" s="2"/>
    </row>
    <row r="21383" spans="10:10" ht="14.25" x14ac:dyDescent="0.2">
      <c r="J21383" s="2"/>
    </row>
    <row r="21384" spans="10:10" ht="14.25" x14ac:dyDescent="0.2">
      <c r="J21384" s="2"/>
    </row>
    <row r="21385" spans="10:10" ht="14.25" x14ac:dyDescent="0.2">
      <c r="J21385" s="2"/>
    </row>
    <row r="21386" spans="10:10" ht="14.25" x14ac:dyDescent="0.2">
      <c r="J21386" s="2"/>
    </row>
    <row r="21387" spans="10:10" ht="14.25" x14ac:dyDescent="0.2">
      <c r="J21387" s="2"/>
    </row>
    <row r="21388" spans="10:10" ht="14.25" x14ac:dyDescent="0.2">
      <c r="J21388" s="2"/>
    </row>
    <row r="21389" spans="10:10" ht="14.25" x14ac:dyDescent="0.2">
      <c r="J21389" s="2"/>
    </row>
    <row r="21390" spans="10:10" ht="14.25" x14ac:dyDescent="0.2">
      <c r="J21390" s="2"/>
    </row>
    <row r="21391" spans="10:10" ht="14.25" x14ac:dyDescent="0.2">
      <c r="J21391" s="2"/>
    </row>
    <row r="21392" spans="10:10" ht="14.25" x14ac:dyDescent="0.2">
      <c r="J21392" s="2"/>
    </row>
    <row r="21393" spans="10:10" ht="14.25" x14ac:dyDescent="0.2">
      <c r="J21393" s="2"/>
    </row>
    <row r="21394" spans="10:10" ht="14.25" x14ac:dyDescent="0.2">
      <c r="J21394" s="2"/>
    </row>
    <row r="21395" spans="10:10" ht="14.25" x14ac:dyDescent="0.2">
      <c r="J21395" s="2"/>
    </row>
    <row r="21396" spans="10:10" ht="14.25" x14ac:dyDescent="0.2">
      <c r="J21396" s="2"/>
    </row>
    <row r="21397" spans="10:10" ht="14.25" x14ac:dyDescent="0.2">
      <c r="J21397" s="2"/>
    </row>
    <row r="21398" spans="10:10" ht="14.25" x14ac:dyDescent="0.2">
      <c r="J21398" s="2"/>
    </row>
    <row r="21399" spans="10:10" ht="14.25" x14ac:dyDescent="0.2">
      <c r="J21399" s="2"/>
    </row>
    <row r="21400" spans="10:10" ht="14.25" x14ac:dyDescent="0.2">
      <c r="J21400" s="2"/>
    </row>
    <row r="21401" spans="10:10" ht="14.25" x14ac:dyDescent="0.2">
      <c r="J21401" s="2"/>
    </row>
    <row r="21402" spans="10:10" ht="14.25" x14ac:dyDescent="0.2">
      <c r="J21402" s="2"/>
    </row>
    <row r="21403" spans="10:10" ht="14.25" x14ac:dyDescent="0.2">
      <c r="J21403" s="2"/>
    </row>
    <row r="21404" spans="10:10" ht="14.25" x14ac:dyDescent="0.2">
      <c r="J21404" s="2"/>
    </row>
    <row r="21405" spans="10:10" ht="14.25" x14ac:dyDescent="0.2">
      <c r="J21405" s="2"/>
    </row>
    <row r="21406" spans="10:10" ht="14.25" x14ac:dyDescent="0.2">
      <c r="J21406" s="2"/>
    </row>
    <row r="21407" spans="10:10" ht="14.25" x14ac:dyDescent="0.2">
      <c r="J21407" s="2"/>
    </row>
    <row r="21408" spans="10:10" ht="14.25" x14ac:dyDescent="0.2">
      <c r="J21408" s="2"/>
    </row>
    <row r="21409" spans="10:10" ht="14.25" x14ac:dyDescent="0.2">
      <c r="J21409" s="2"/>
    </row>
    <row r="21410" spans="10:10" ht="14.25" x14ac:dyDescent="0.2">
      <c r="J21410" s="2"/>
    </row>
    <row r="21411" spans="10:10" ht="14.25" x14ac:dyDescent="0.2">
      <c r="J21411" s="2"/>
    </row>
    <row r="21412" spans="10:10" ht="14.25" x14ac:dyDescent="0.2">
      <c r="J21412" s="2"/>
    </row>
    <row r="21413" spans="10:10" ht="14.25" x14ac:dyDescent="0.2">
      <c r="J21413" s="2"/>
    </row>
    <row r="21414" spans="10:10" ht="14.25" x14ac:dyDescent="0.2">
      <c r="J21414" s="2"/>
    </row>
    <row r="21415" spans="10:10" ht="14.25" x14ac:dyDescent="0.2">
      <c r="J21415" s="2"/>
    </row>
    <row r="21416" spans="10:10" ht="14.25" x14ac:dyDescent="0.2">
      <c r="J21416" s="2"/>
    </row>
    <row r="21417" spans="10:10" ht="14.25" x14ac:dyDescent="0.2">
      <c r="J21417" s="2"/>
    </row>
    <row r="21418" spans="10:10" ht="14.25" x14ac:dyDescent="0.2">
      <c r="J21418" s="2"/>
    </row>
    <row r="21419" spans="10:10" ht="14.25" x14ac:dyDescent="0.2">
      <c r="J21419" s="2"/>
    </row>
    <row r="21420" spans="10:10" ht="14.25" x14ac:dyDescent="0.2">
      <c r="J21420" s="2"/>
    </row>
    <row r="21421" spans="10:10" ht="14.25" x14ac:dyDescent="0.2">
      <c r="J21421" s="2"/>
    </row>
    <row r="21422" spans="10:10" ht="14.25" x14ac:dyDescent="0.2">
      <c r="J21422" s="2"/>
    </row>
    <row r="21423" spans="10:10" ht="14.25" x14ac:dyDescent="0.2">
      <c r="J21423" s="2"/>
    </row>
    <row r="21424" spans="10:10" ht="14.25" x14ac:dyDescent="0.2">
      <c r="J21424" s="2"/>
    </row>
    <row r="21425" spans="10:10" ht="14.25" x14ac:dyDescent="0.2">
      <c r="J21425" s="2"/>
    </row>
    <row r="21426" spans="10:10" ht="14.25" x14ac:dyDescent="0.2">
      <c r="J21426" s="2"/>
    </row>
    <row r="21427" spans="10:10" ht="14.25" x14ac:dyDescent="0.2">
      <c r="J21427" s="2"/>
    </row>
    <row r="21428" spans="10:10" ht="14.25" x14ac:dyDescent="0.2">
      <c r="J21428" s="2"/>
    </row>
    <row r="21429" spans="10:10" ht="14.25" x14ac:dyDescent="0.2">
      <c r="J21429" s="2"/>
    </row>
    <row r="21430" spans="10:10" ht="14.25" x14ac:dyDescent="0.2">
      <c r="J21430" s="2"/>
    </row>
    <row r="21431" spans="10:10" ht="14.25" x14ac:dyDescent="0.2">
      <c r="J21431" s="2"/>
    </row>
    <row r="21432" spans="10:10" ht="14.25" x14ac:dyDescent="0.2">
      <c r="J21432" s="2"/>
    </row>
    <row r="21433" spans="10:10" ht="14.25" x14ac:dyDescent="0.2">
      <c r="J21433" s="2"/>
    </row>
    <row r="21434" spans="10:10" ht="14.25" x14ac:dyDescent="0.2">
      <c r="J21434" s="2"/>
    </row>
    <row r="21435" spans="10:10" ht="14.25" x14ac:dyDescent="0.2">
      <c r="J21435" s="2"/>
    </row>
    <row r="21436" spans="10:10" ht="14.25" x14ac:dyDescent="0.2">
      <c r="J21436" s="2"/>
    </row>
    <row r="21437" spans="10:10" ht="14.25" x14ac:dyDescent="0.2">
      <c r="J21437" s="2"/>
    </row>
    <row r="21438" spans="10:10" ht="14.25" x14ac:dyDescent="0.2">
      <c r="J21438" s="2"/>
    </row>
    <row r="21439" spans="10:10" ht="14.25" x14ac:dyDescent="0.2">
      <c r="J21439" s="2"/>
    </row>
    <row r="21440" spans="10:10" ht="14.25" x14ac:dyDescent="0.2">
      <c r="J21440" s="2"/>
    </row>
    <row r="21441" spans="10:10" ht="14.25" x14ac:dyDescent="0.2">
      <c r="J21441" s="2"/>
    </row>
    <row r="21442" spans="10:10" ht="14.25" x14ac:dyDescent="0.2">
      <c r="J21442" s="2"/>
    </row>
    <row r="21443" spans="10:10" ht="14.25" x14ac:dyDescent="0.2">
      <c r="J21443" s="2"/>
    </row>
    <row r="21444" spans="10:10" ht="14.25" x14ac:dyDescent="0.2">
      <c r="J21444" s="2"/>
    </row>
    <row r="21445" spans="10:10" ht="14.25" x14ac:dyDescent="0.2">
      <c r="J21445" s="2"/>
    </row>
    <row r="21446" spans="10:10" ht="14.25" x14ac:dyDescent="0.2">
      <c r="J21446" s="2"/>
    </row>
    <row r="21447" spans="10:10" ht="14.25" x14ac:dyDescent="0.2">
      <c r="J21447" s="2"/>
    </row>
    <row r="21448" spans="10:10" ht="14.25" x14ac:dyDescent="0.2">
      <c r="J21448" s="2"/>
    </row>
    <row r="21449" spans="10:10" ht="14.25" x14ac:dyDescent="0.2">
      <c r="J21449" s="2"/>
    </row>
    <row r="21450" spans="10:10" ht="14.25" x14ac:dyDescent="0.2">
      <c r="J21450" s="2"/>
    </row>
    <row r="21451" spans="10:10" ht="14.25" x14ac:dyDescent="0.2">
      <c r="J21451" s="2"/>
    </row>
    <row r="21452" spans="10:10" ht="14.25" x14ac:dyDescent="0.2">
      <c r="J21452" s="2"/>
    </row>
    <row r="21453" spans="10:10" ht="14.25" x14ac:dyDescent="0.2">
      <c r="J21453" s="2"/>
    </row>
    <row r="21454" spans="10:10" ht="14.25" x14ac:dyDescent="0.2">
      <c r="J21454" s="2"/>
    </row>
    <row r="21455" spans="10:10" ht="14.25" x14ac:dyDescent="0.2">
      <c r="J21455" s="2"/>
    </row>
    <row r="21456" spans="10:10" ht="14.25" x14ac:dyDescent="0.2">
      <c r="J21456" s="2"/>
    </row>
    <row r="21457" spans="10:10" ht="14.25" x14ac:dyDescent="0.2">
      <c r="J21457" s="2"/>
    </row>
    <row r="21458" spans="10:10" ht="14.25" x14ac:dyDescent="0.2">
      <c r="J21458" s="2"/>
    </row>
    <row r="21459" spans="10:10" ht="14.25" x14ac:dyDescent="0.2">
      <c r="J21459" s="2"/>
    </row>
    <row r="21460" spans="10:10" ht="14.25" x14ac:dyDescent="0.2">
      <c r="J21460" s="2"/>
    </row>
    <row r="21461" spans="10:10" ht="14.25" x14ac:dyDescent="0.2">
      <c r="J21461" s="2"/>
    </row>
    <row r="21462" spans="10:10" ht="14.25" x14ac:dyDescent="0.2">
      <c r="J21462" s="2"/>
    </row>
    <row r="21463" spans="10:10" ht="14.25" x14ac:dyDescent="0.2">
      <c r="J21463" s="2"/>
    </row>
    <row r="21464" spans="10:10" ht="14.25" x14ac:dyDescent="0.2">
      <c r="J21464" s="2"/>
    </row>
    <row r="21465" spans="10:10" ht="14.25" x14ac:dyDescent="0.2">
      <c r="J21465" s="2"/>
    </row>
    <row r="21466" spans="10:10" ht="14.25" x14ac:dyDescent="0.2">
      <c r="J21466" s="2"/>
    </row>
    <row r="21467" spans="10:10" ht="14.25" x14ac:dyDescent="0.2">
      <c r="J21467" s="2"/>
    </row>
    <row r="21468" spans="10:10" ht="14.25" x14ac:dyDescent="0.2">
      <c r="J21468" s="2"/>
    </row>
    <row r="21469" spans="10:10" ht="14.25" x14ac:dyDescent="0.2">
      <c r="J21469" s="2"/>
    </row>
    <row r="21470" spans="10:10" ht="14.25" x14ac:dyDescent="0.2">
      <c r="J21470" s="2"/>
    </row>
    <row r="21471" spans="10:10" ht="14.25" x14ac:dyDescent="0.2">
      <c r="J21471" s="2"/>
    </row>
    <row r="21472" spans="10:10" ht="14.25" x14ac:dyDescent="0.2">
      <c r="J21472" s="2"/>
    </row>
    <row r="21473" spans="10:10" ht="14.25" x14ac:dyDescent="0.2">
      <c r="J21473" s="2"/>
    </row>
    <row r="21474" spans="10:10" ht="14.25" x14ac:dyDescent="0.2">
      <c r="J21474" s="2"/>
    </row>
    <row r="21475" spans="10:10" ht="14.25" x14ac:dyDescent="0.2">
      <c r="J21475" s="2"/>
    </row>
    <row r="21476" spans="10:10" ht="14.25" x14ac:dyDescent="0.2">
      <c r="J21476" s="2"/>
    </row>
    <row r="21477" spans="10:10" ht="14.25" x14ac:dyDescent="0.2">
      <c r="J21477" s="2"/>
    </row>
    <row r="21478" spans="10:10" ht="14.25" x14ac:dyDescent="0.2">
      <c r="J21478" s="2"/>
    </row>
    <row r="21479" spans="10:10" ht="14.25" x14ac:dyDescent="0.2">
      <c r="J21479" s="2"/>
    </row>
    <row r="21480" spans="10:10" ht="14.25" x14ac:dyDescent="0.2">
      <c r="J21480" s="2"/>
    </row>
    <row r="21481" spans="10:10" ht="14.25" x14ac:dyDescent="0.2">
      <c r="J21481" s="2"/>
    </row>
    <row r="21482" spans="10:10" ht="14.25" x14ac:dyDescent="0.2">
      <c r="J21482" s="2"/>
    </row>
    <row r="21483" spans="10:10" ht="14.25" x14ac:dyDescent="0.2">
      <c r="J21483" s="2"/>
    </row>
    <row r="21484" spans="10:10" ht="14.25" x14ac:dyDescent="0.2">
      <c r="J21484" s="2"/>
    </row>
    <row r="21485" spans="10:10" ht="14.25" x14ac:dyDescent="0.2">
      <c r="J21485" s="2"/>
    </row>
    <row r="21486" spans="10:10" ht="14.25" x14ac:dyDescent="0.2">
      <c r="J21486" s="2"/>
    </row>
    <row r="21487" spans="10:10" ht="14.25" x14ac:dyDescent="0.2">
      <c r="J21487" s="2"/>
    </row>
    <row r="21488" spans="10:10" ht="14.25" x14ac:dyDescent="0.2">
      <c r="J21488" s="2"/>
    </row>
    <row r="21489" spans="10:10" ht="14.25" x14ac:dyDescent="0.2">
      <c r="J21489" s="2"/>
    </row>
    <row r="21490" spans="10:10" ht="14.25" x14ac:dyDescent="0.2">
      <c r="J21490" s="2"/>
    </row>
    <row r="21491" spans="10:10" ht="14.25" x14ac:dyDescent="0.2">
      <c r="J21491" s="2"/>
    </row>
    <row r="21492" spans="10:10" ht="14.25" x14ac:dyDescent="0.2">
      <c r="J21492" s="2"/>
    </row>
    <row r="21493" spans="10:10" ht="14.25" x14ac:dyDescent="0.2">
      <c r="J21493" s="2"/>
    </row>
    <row r="21494" spans="10:10" ht="14.25" x14ac:dyDescent="0.2">
      <c r="J21494" s="2"/>
    </row>
    <row r="21495" spans="10:10" ht="14.25" x14ac:dyDescent="0.2">
      <c r="J21495" s="2"/>
    </row>
    <row r="21496" spans="10:10" ht="14.25" x14ac:dyDescent="0.2">
      <c r="J21496" s="2"/>
    </row>
    <row r="21497" spans="10:10" ht="14.25" x14ac:dyDescent="0.2">
      <c r="J21497" s="2"/>
    </row>
    <row r="21498" spans="10:10" ht="14.25" x14ac:dyDescent="0.2">
      <c r="J21498" s="2"/>
    </row>
    <row r="21499" spans="10:10" ht="14.25" x14ac:dyDescent="0.2">
      <c r="J21499" s="2"/>
    </row>
    <row r="21500" spans="10:10" ht="14.25" x14ac:dyDescent="0.2">
      <c r="J21500" s="2"/>
    </row>
    <row r="21501" spans="10:10" ht="14.25" x14ac:dyDescent="0.2">
      <c r="J21501" s="2"/>
    </row>
    <row r="21502" spans="10:10" ht="14.25" x14ac:dyDescent="0.2">
      <c r="J21502" s="2"/>
    </row>
    <row r="21503" spans="10:10" ht="14.25" x14ac:dyDescent="0.2">
      <c r="J21503" s="2"/>
    </row>
    <row r="21504" spans="10:10" ht="14.25" x14ac:dyDescent="0.2">
      <c r="J21504" s="2"/>
    </row>
    <row r="21505" spans="10:10" ht="14.25" x14ac:dyDescent="0.2">
      <c r="J21505" s="2"/>
    </row>
    <row r="21506" spans="10:10" ht="14.25" x14ac:dyDescent="0.2">
      <c r="J21506" s="2"/>
    </row>
    <row r="21507" spans="10:10" ht="14.25" x14ac:dyDescent="0.2">
      <c r="J21507" s="2"/>
    </row>
    <row r="21508" spans="10:10" ht="14.25" x14ac:dyDescent="0.2">
      <c r="J21508" s="2"/>
    </row>
    <row r="21509" spans="10:10" ht="14.25" x14ac:dyDescent="0.2">
      <c r="J21509" s="2"/>
    </row>
    <row r="21510" spans="10:10" ht="14.25" x14ac:dyDescent="0.2">
      <c r="J21510" s="2"/>
    </row>
    <row r="21511" spans="10:10" ht="14.25" x14ac:dyDescent="0.2">
      <c r="J21511" s="2"/>
    </row>
    <row r="21512" spans="10:10" ht="14.25" x14ac:dyDescent="0.2">
      <c r="J21512" s="2"/>
    </row>
    <row r="21513" spans="10:10" ht="14.25" x14ac:dyDescent="0.2">
      <c r="J21513" s="2"/>
    </row>
    <row r="21514" spans="10:10" ht="14.25" x14ac:dyDescent="0.2">
      <c r="J21514" s="2"/>
    </row>
    <row r="21515" spans="10:10" ht="14.25" x14ac:dyDescent="0.2">
      <c r="J21515" s="2"/>
    </row>
    <row r="21516" spans="10:10" ht="14.25" x14ac:dyDescent="0.2">
      <c r="J21516" s="2"/>
    </row>
    <row r="21517" spans="10:10" ht="14.25" x14ac:dyDescent="0.2">
      <c r="J21517" s="2"/>
    </row>
    <row r="21518" spans="10:10" ht="14.25" x14ac:dyDescent="0.2">
      <c r="J21518" s="2"/>
    </row>
    <row r="21519" spans="10:10" ht="14.25" x14ac:dyDescent="0.2">
      <c r="J21519" s="2"/>
    </row>
    <row r="21520" spans="10:10" ht="14.25" x14ac:dyDescent="0.2">
      <c r="J21520" s="2"/>
    </row>
    <row r="21521" spans="10:10" ht="14.25" x14ac:dyDescent="0.2">
      <c r="J21521" s="2"/>
    </row>
    <row r="21522" spans="10:10" ht="14.25" x14ac:dyDescent="0.2">
      <c r="J21522" s="2"/>
    </row>
    <row r="21523" spans="10:10" ht="14.25" x14ac:dyDescent="0.2">
      <c r="J21523" s="2"/>
    </row>
    <row r="21524" spans="10:10" ht="14.25" x14ac:dyDescent="0.2">
      <c r="J21524" s="2"/>
    </row>
    <row r="21525" spans="10:10" ht="14.25" x14ac:dyDescent="0.2">
      <c r="J21525" s="2"/>
    </row>
    <row r="21526" spans="10:10" ht="14.25" x14ac:dyDescent="0.2">
      <c r="J21526" s="2"/>
    </row>
    <row r="21527" spans="10:10" ht="14.25" x14ac:dyDescent="0.2">
      <c r="J21527" s="2"/>
    </row>
    <row r="21528" spans="10:10" ht="14.25" x14ac:dyDescent="0.2">
      <c r="J21528" s="2"/>
    </row>
    <row r="21529" spans="10:10" ht="14.25" x14ac:dyDescent="0.2">
      <c r="J21529" s="2"/>
    </row>
    <row r="21530" spans="10:10" ht="14.25" x14ac:dyDescent="0.2">
      <c r="J21530" s="2"/>
    </row>
    <row r="21531" spans="10:10" ht="14.25" x14ac:dyDescent="0.2">
      <c r="J21531" s="2"/>
    </row>
    <row r="21532" spans="10:10" ht="14.25" x14ac:dyDescent="0.2">
      <c r="J21532" s="2"/>
    </row>
    <row r="21533" spans="10:10" ht="14.25" x14ac:dyDescent="0.2">
      <c r="J21533" s="2"/>
    </row>
    <row r="21534" spans="10:10" ht="14.25" x14ac:dyDescent="0.2">
      <c r="J21534" s="2"/>
    </row>
    <row r="21535" spans="10:10" ht="14.25" x14ac:dyDescent="0.2">
      <c r="J21535" s="2"/>
    </row>
    <row r="21536" spans="10:10" ht="14.25" x14ac:dyDescent="0.2">
      <c r="J21536" s="2"/>
    </row>
    <row r="21537" spans="10:10" ht="14.25" x14ac:dyDescent="0.2">
      <c r="J21537" s="2"/>
    </row>
    <row r="21538" spans="10:10" ht="14.25" x14ac:dyDescent="0.2">
      <c r="J21538" s="2"/>
    </row>
    <row r="21539" spans="10:10" ht="14.25" x14ac:dyDescent="0.2">
      <c r="J21539" s="2"/>
    </row>
    <row r="21540" spans="10:10" ht="14.25" x14ac:dyDescent="0.2">
      <c r="J21540" s="2"/>
    </row>
    <row r="21541" spans="10:10" ht="14.25" x14ac:dyDescent="0.2">
      <c r="J21541" s="2"/>
    </row>
    <row r="21542" spans="10:10" ht="14.25" x14ac:dyDescent="0.2">
      <c r="J21542" s="2"/>
    </row>
    <row r="21543" spans="10:10" ht="14.25" x14ac:dyDescent="0.2">
      <c r="J21543" s="2"/>
    </row>
    <row r="21544" spans="10:10" ht="14.25" x14ac:dyDescent="0.2">
      <c r="J21544" s="2"/>
    </row>
    <row r="21545" spans="10:10" ht="14.25" x14ac:dyDescent="0.2">
      <c r="J21545" s="2"/>
    </row>
    <row r="21546" spans="10:10" ht="14.25" x14ac:dyDescent="0.2">
      <c r="J21546" s="2"/>
    </row>
    <row r="21547" spans="10:10" ht="14.25" x14ac:dyDescent="0.2">
      <c r="J21547" s="2"/>
    </row>
    <row r="21548" spans="10:10" ht="14.25" x14ac:dyDescent="0.2">
      <c r="J21548" s="2"/>
    </row>
    <row r="21549" spans="10:10" ht="14.25" x14ac:dyDescent="0.2">
      <c r="J21549" s="2"/>
    </row>
    <row r="21550" spans="10:10" ht="14.25" x14ac:dyDescent="0.2">
      <c r="J21550" s="2"/>
    </row>
    <row r="21551" spans="10:10" ht="14.25" x14ac:dyDescent="0.2">
      <c r="J21551" s="2"/>
    </row>
    <row r="21552" spans="10:10" ht="14.25" x14ac:dyDescent="0.2">
      <c r="J21552" s="2"/>
    </row>
    <row r="21553" spans="10:10" ht="14.25" x14ac:dyDescent="0.2">
      <c r="J21553" s="2"/>
    </row>
    <row r="21554" spans="10:10" ht="14.25" x14ac:dyDescent="0.2">
      <c r="J21554" s="2"/>
    </row>
    <row r="21555" spans="10:10" ht="14.25" x14ac:dyDescent="0.2">
      <c r="J21555" s="2"/>
    </row>
    <row r="21556" spans="10:10" ht="14.25" x14ac:dyDescent="0.2">
      <c r="J21556" s="2"/>
    </row>
    <row r="21557" spans="10:10" ht="14.25" x14ac:dyDescent="0.2">
      <c r="J21557" s="2"/>
    </row>
    <row r="21558" spans="10:10" ht="14.25" x14ac:dyDescent="0.2">
      <c r="J21558" s="2"/>
    </row>
    <row r="21559" spans="10:10" ht="14.25" x14ac:dyDescent="0.2">
      <c r="J21559" s="2"/>
    </row>
    <row r="21560" spans="10:10" ht="14.25" x14ac:dyDescent="0.2">
      <c r="J21560" s="2"/>
    </row>
    <row r="21561" spans="10:10" ht="14.25" x14ac:dyDescent="0.2">
      <c r="J21561" s="2"/>
    </row>
    <row r="21562" spans="10:10" ht="14.25" x14ac:dyDescent="0.2">
      <c r="J21562" s="2"/>
    </row>
    <row r="21563" spans="10:10" ht="14.25" x14ac:dyDescent="0.2">
      <c r="J21563" s="2"/>
    </row>
    <row r="21564" spans="10:10" ht="14.25" x14ac:dyDescent="0.2">
      <c r="J21564" s="2"/>
    </row>
    <row r="21565" spans="10:10" ht="14.25" x14ac:dyDescent="0.2">
      <c r="J21565" s="2"/>
    </row>
    <row r="21566" spans="10:10" ht="14.25" x14ac:dyDescent="0.2">
      <c r="J21566" s="2"/>
    </row>
    <row r="21567" spans="10:10" ht="14.25" x14ac:dyDescent="0.2">
      <c r="J21567" s="2"/>
    </row>
    <row r="21568" spans="10:10" ht="14.25" x14ac:dyDescent="0.2">
      <c r="J21568" s="2"/>
    </row>
    <row r="21569" spans="10:10" ht="14.25" x14ac:dyDescent="0.2">
      <c r="J21569" s="2"/>
    </row>
    <row r="21570" spans="10:10" ht="14.25" x14ac:dyDescent="0.2">
      <c r="J21570" s="2"/>
    </row>
    <row r="21571" spans="10:10" ht="14.25" x14ac:dyDescent="0.2">
      <c r="J21571" s="2"/>
    </row>
    <row r="21572" spans="10:10" ht="14.25" x14ac:dyDescent="0.2">
      <c r="J21572" s="2"/>
    </row>
    <row r="21573" spans="10:10" ht="14.25" x14ac:dyDescent="0.2">
      <c r="J21573" s="2"/>
    </row>
    <row r="21574" spans="10:10" ht="14.25" x14ac:dyDescent="0.2">
      <c r="J21574" s="2"/>
    </row>
    <row r="21575" spans="10:10" ht="14.25" x14ac:dyDescent="0.2">
      <c r="J21575" s="2"/>
    </row>
    <row r="21576" spans="10:10" ht="14.25" x14ac:dyDescent="0.2">
      <c r="J21576" s="2"/>
    </row>
    <row r="21577" spans="10:10" ht="14.25" x14ac:dyDescent="0.2">
      <c r="J21577" s="2"/>
    </row>
    <row r="21578" spans="10:10" ht="14.25" x14ac:dyDescent="0.2">
      <c r="J21578" s="2"/>
    </row>
    <row r="21579" spans="10:10" ht="14.25" x14ac:dyDescent="0.2">
      <c r="J21579" s="2"/>
    </row>
    <row r="21580" spans="10:10" ht="14.25" x14ac:dyDescent="0.2">
      <c r="J21580" s="2"/>
    </row>
    <row r="21581" spans="10:10" ht="14.25" x14ac:dyDescent="0.2">
      <c r="J21581" s="2"/>
    </row>
    <row r="21582" spans="10:10" ht="14.25" x14ac:dyDescent="0.2">
      <c r="J21582" s="2"/>
    </row>
    <row r="21583" spans="10:10" ht="14.25" x14ac:dyDescent="0.2">
      <c r="J21583" s="2"/>
    </row>
    <row r="21584" spans="10:10" ht="14.25" x14ac:dyDescent="0.2">
      <c r="J21584" s="2"/>
    </row>
    <row r="21585" spans="10:10" ht="14.25" x14ac:dyDescent="0.2">
      <c r="J21585" s="2"/>
    </row>
    <row r="21586" spans="10:10" ht="14.25" x14ac:dyDescent="0.2">
      <c r="J21586" s="2"/>
    </row>
    <row r="21587" spans="10:10" ht="14.25" x14ac:dyDescent="0.2">
      <c r="J21587" s="2"/>
    </row>
    <row r="21588" spans="10:10" ht="14.25" x14ac:dyDescent="0.2">
      <c r="J21588" s="2"/>
    </row>
    <row r="21589" spans="10:10" ht="14.25" x14ac:dyDescent="0.2">
      <c r="J21589" s="2"/>
    </row>
    <row r="21590" spans="10:10" ht="14.25" x14ac:dyDescent="0.2">
      <c r="J21590" s="2"/>
    </row>
    <row r="21591" spans="10:10" ht="14.25" x14ac:dyDescent="0.2">
      <c r="J21591" s="2"/>
    </row>
    <row r="21592" spans="10:10" ht="14.25" x14ac:dyDescent="0.2">
      <c r="J21592" s="2"/>
    </row>
    <row r="21593" spans="10:10" ht="14.25" x14ac:dyDescent="0.2">
      <c r="J21593" s="2"/>
    </row>
    <row r="21594" spans="10:10" ht="14.25" x14ac:dyDescent="0.2">
      <c r="J21594" s="2"/>
    </row>
    <row r="21595" spans="10:10" ht="14.25" x14ac:dyDescent="0.2">
      <c r="J21595" s="2"/>
    </row>
    <row r="21596" spans="10:10" ht="14.25" x14ac:dyDescent="0.2">
      <c r="J21596" s="2"/>
    </row>
    <row r="21597" spans="10:10" ht="14.25" x14ac:dyDescent="0.2">
      <c r="J21597" s="2"/>
    </row>
    <row r="21598" spans="10:10" ht="14.25" x14ac:dyDescent="0.2">
      <c r="J21598" s="2"/>
    </row>
    <row r="21599" spans="10:10" ht="14.25" x14ac:dyDescent="0.2">
      <c r="J21599" s="2"/>
    </row>
    <row r="21600" spans="10:10" ht="14.25" x14ac:dyDescent="0.2">
      <c r="J21600" s="2"/>
    </row>
    <row r="21601" spans="10:10" ht="14.25" x14ac:dyDescent="0.2">
      <c r="J21601" s="2"/>
    </row>
    <row r="21602" spans="10:10" ht="14.25" x14ac:dyDescent="0.2">
      <c r="J21602" s="2"/>
    </row>
    <row r="21603" spans="10:10" ht="14.25" x14ac:dyDescent="0.2">
      <c r="J21603" s="2"/>
    </row>
    <row r="21604" spans="10:10" ht="14.25" x14ac:dyDescent="0.2">
      <c r="J21604" s="2"/>
    </row>
    <row r="21605" spans="10:10" ht="14.25" x14ac:dyDescent="0.2">
      <c r="J21605" s="2"/>
    </row>
    <row r="21606" spans="10:10" ht="14.25" x14ac:dyDescent="0.2">
      <c r="J21606" s="2"/>
    </row>
    <row r="21607" spans="10:10" ht="14.25" x14ac:dyDescent="0.2">
      <c r="J21607" s="2"/>
    </row>
    <row r="21608" spans="10:10" ht="14.25" x14ac:dyDescent="0.2">
      <c r="J21608" s="2"/>
    </row>
    <row r="21609" spans="10:10" ht="14.25" x14ac:dyDescent="0.2">
      <c r="J21609" s="2"/>
    </row>
    <row r="21610" spans="10:10" ht="14.25" x14ac:dyDescent="0.2">
      <c r="J21610" s="2"/>
    </row>
    <row r="21611" spans="10:10" ht="14.25" x14ac:dyDescent="0.2">
      <c r="J21611" s="2"/>
    </row>
    <row r="21612" spans="10:10" ht="14.25" x14ac:dyDescent="0.2">
      <c r="J21612" s="2"/>
    </row>
    <row r="21613" spans="10:10" ht="14.25" x14ac:dyDescent="0.2">
      <c r="J21613" s="2"/>
    </row>
    <row r="21614" spans="10:10" ht="14.25" x14ac:dyDescent="0.2">
      <c r="J21614" s="2"/>
    </row>
    <row r="21615" spans="10:10" ht="14.25" x14ac:dyDescent="0.2">
      <c r="J21615" s="2"/>
    </row>
    <row r="21616" spans="10:10" ht="14.25" x14ac:dyDescent="0.2">
      <c r="J21616" s="2"/>
    </row>
    <row r="21617" spans="10:10" ht="14.25" x14ac:dyDescent="0.2">
      <c r="J21617" s="2"/>
    </row>
    <row r="21618" spans="10:10" ht="14.25" x14ac:dyDescent="0.2">
      <c r="J21618" s="2"/>
    </row>
    <row r="21619" spans="10:10" ht="14.25" x14ac:dyDescent="0.2">
      <c r="J21619" s="2"/>
    </row>
    <row r="21620" spans="10:10" ht="14.25" x14ac:dyDescent="0.2">
      <c r="J21620" s="2"/>
    </row>
    <row r="21621" spans="10:10" ht="14.25" x14ac:dyDescent="0.2">
      <c r="J21621" s="2"/>
    </row>
    <row r="21622" spans="10:10" ht="14.25" x14ac:dyDescent="0.2">
      <c r="J21622" s="2"/>
    </row>
    <row r="21623" spans="10:10" ht="14.25" x14ac:dyDescent="0.2">
      <c r="J21623" s="2"/>
    </row>
    <row r="21624" spans="10:10" ht="14.25" x14ac:dyDescent="0.2">
      <c r="J21624" s="2"/>
    </row>
    <row r="21625" spans="10:10" ht="14.25" x14ac:dyDescent="0.2">
      <c r="J21625" s="2"/>
    </row>
    <row r="21626" spans="10:10" ht="14.25" x14ac:dyDescent="0.2">
      <c r="J21626" s="2"/>
    </row>
    <row r="21627" spans="10:10" ht="14.25" x14ac:dyDescent="0.2">
      <c r="J21627" s="2"/>
    </row>
    <row r="21628" spans="10:10" ht="14.25" x14ac:dyDescent="0.2">
      <c r="J21628" s="2"/>
    </row>
    <row r="21629" spans="10:10" ht="14.25" x14ac:dyDescent="0.2">
      <c r="J21629" s="2"/>
    </row>
    <row r="21630" spans="10:10" ht="14.25" x14ac:dyDescent="0.2">
      <c r="J21630" s="2"/>
    </row>
    <row r="21631" spans="10:10" ht="14.25" x14ac:dyDescent="0.2">
      <c r="J21631" s="2"/>
    </row>
    <row r="21632" spans="10:10" ht="14.25" x14ac:dyDescent="0.2">
      <c r="J21632" s="2"/>
    </row>
    <row r="21633" spans="10:10" ht="14.25" x14ac:dyDescent="0.2">
      <c r="J21633" s="2"/>
    </row>
    <row r="21634" spans="10:10" ht="14.25" x14ac:dyDescent="0.2">
      <c r="J21634" s="2"/>
    </row>
    <row r="21635" spans="10:10" ht="14.25" x14ac:dyDescent="0.2">
      <c r="J21635" s="2"/>
    </row>
    <row r="21636" spans="10:10" ht="14.25" x14ac:dyDescent="0.2">
      <c r="J21636" s="2"/>
    </row>
    <row r="21637" spans="10:10" ht="14.25" x14ac:dyDescent="0.2">
      <c r="J21637" s="2"/>
    </row>
    <row r="21638" spans="10:10" ht="14.25" x14ac:dyDescent="0.2">
      <c r="J21638" s="2"/>
    </row>
    <row r="21639" spans="10:10" ht="14.25" x14ac:dyDescent="0.2">
      <c r="J21639" s="2"/>
    </row>
    <row r="21640" spans="10:10" ht="14.25" x14ac:dyDescent="0.2">
      <c r="J21640" s="2"/>
    </row>
    <row r="21641" spans="10:10" ht="14.25" x14ac:dyDescent="0.2">
      <c r="J21641" s="2"/>
    </row>
    <row r="21642" spans="10:10" ht="14.25" x14ac:dyDescent="0.2">
      <c r="J21642" s="2"/>
    </row>
    <row r="21643" spans="10:10" ht="14.25" x14ac:dyDescent="0.2">
      <c r="J21643" s="2"/>
    </row>
    <row r="21644" spans="10:10" ht="14.25" x14ac:dyDescent="0.2">
      <c r="J21644" s="2"/>
    </row>
    <row r="21645" spans="10:10" ht="14.25" x14ac:dyDescent="0.2">
      <c r="J21645" s="2"/>
    </row>
    <row r="21646" spans="10:10" ht="14.25" x14ac:dyDescent="0.2">
      <c r="J21646" s="2"/>
    </row>
    <row r="21647" spans="10:10" ht="14.25" x14ac:dyDescent="0.2">
      <c r="J21647" s="2"/>
    </row>
    <row r="21648" spans="10:10" ht="14.25" x14ac:dyDescent="0.2">
      <c r="J21648" s="2"/>
    </row>
    <row r="21649" spans="10:10" ht="14.25" x14ac:dyDescent="0.2">
      <c r="J21649" s="2"/>
    </row>
    <row r="21650" spans="10:10" ht="14.25" x14ac:dyDescent="0.2">
      <c r="J21650" s="2"/>
    </row>
    <row r="21651" spans="10:10" ht="14.25" x14ac:dyDescent="0.2">
      <c r="J21651" s="2"/>
    </row>
    <row r="21652" spans="10:10" ht="14.25" x14ac:dyDescent="0.2">
      <c r="J21652" s="2"/>
    </row>
    <row r="21653" spans="10:10" ht="14.25" x14ac:dyDescent="0.2">
      <c r="J21653" s="2"/>
    </row>
    <row r="21654" spans="10:10" ht="14.25" x14ac:dyDescent="0.2">
      <c r="J21654" s="2"/>
    </row>
    <row r="21655" spans="10:10" ht="14.25" x14ac:dyDescent="0.2">
      <c r="J21655" s="2"/>
    </row>
    <row r="21656" spans="10:10" ht="14.25" x14ac:dyDescent="0.2">
      <c r="J21656" s="2"/>
    </row>
    <row r="21657" spans="10:10" ht="14.25" x14ac:dyDescent="0.2">
      <c r="J21657" s="2"/>
    </row>
    <row r="21658" spans="10:10" ht="14.25" x14ac:dyDescent="0.2">
      <c r="J21658" s="2"/>
    </row>
    <row r="21659" spans="10:10" ht="14.25" x14ac:dyDescent="0.2">
      <c r="J21659" s="2"/>
    </row>
    <row r="21660" spans="10:10" ht="14.25" x14ac:dyDescent="0.2">
      <c r="J21660" s="2"/>
    </row>
    <row r="21661" spans="10:10" ht="14.25" x14ac:dyDescent="0.2">
      <c r="J21661" s="2"/>
    </row>
    <row r="21662" spans="10:10" ht="14.25" x14ac:dyDescent="0.2">
      <c r="J21662" s="2"/>
    </row>
    <row r="21663" spans="10:10" ht="14.25" x14ac:dyDescent="0.2">
      <c r="J21663" s="2"/>
    </row>
    <row r="21664" spans="10:10" ht="14.25" x14ac:dyDescent="0.2">
      <c r="J21664" s="2"/>
    </row>
    <row r="21665" spans="10:10" ht="14.25" x14ac:dyDescent="0.2">
      <c r="J21665" s="2"/>
    </row>
    <row r="21666" spans="10:10" ht="14.25" x14ac:dyDescent="0.2">
      <c r="J21666" s="2"/>
    </row>
    <row r="21667" spans="10:10" ht="14.25" x14ac:dyDescent="0.2">
      <c r="J21667" s="2"/>
    </row>
    <row r="21668" spans="10:10" ht="14.25" x14ac:dyDescent="0.2">
      <c r="J21668" s="2"/>
    </row>
    <row r="21669" spans="10:10" ht="14.25" x14ac:dyDescent="0.2">
      <c r="J21669" s="2"/>
    </row>
    <row r="21670" spans="10:10" ht="14.25" x14ac:dyDescent="0.2">
      <c r="J21670" s="2"/>
    </row>
    <row r="21671" spans="10:10" ht="14.25" x14ac:dyDescent="0.2">
      <c r="J21671" s="2"/>
    </row>
    <row r="21672" spans="10:10" ht="14.25" x14ac:dyDescent="0.2">
      <c r="J21672" s="2"/>
    </row>
    <row r="21673" spans="10:10" ht="14.25" x14ac:dyDescent="0.2">
      <c r="J21673" s="2"/>
    </row>
    <row r="21674" spans="10:10" ht="14.25" x14ac:dyDescent="0.2">
      <c r="J21674" s="2"/>
    </row>
    <row r="21675" spans="10:10" ht="14.25" x14ac:dyDescent="0.2">
      <c r="J21675" s="2"/>
    </row>
    <row r="21676" spans="10:10" ht="14.25" x14ac:dyDescent="0.2">
      <c r="J21676" s="2"/>
    </row>
    <row r="21677" spans="10:10" ht="14.25" x14ac:dyDescent="0.2">
      <c r="J21677" s="2"/>
    </row>
    <row r="21678" spans="10:10" ht="14.25" x14ac:dyDescent="0.2">
      <c r="J21678" s="2"/>
    </row>
    <row r="21679" spans="10:10" ht="14.25" x14ac:dyDescent="0.2">
      <c r="J21679" s="2"/>
    </row>
    <row r="21680" spans="10:10" ht="14.25" x14ac:dyDescent="0.2">
      <c r="J21680" s="2"/>
    </row>
    <row r="21681" spans="10:10" ht="14.25" x14ac:dyDescent="0.2">
      <c r="J21681" s="2"/>
    </row>
    <row r="21682" spans="10:10" ht="14.25" x14ac:dyDescent="0.2">
      <c r="J21682" s="2"/>
    </row>
    <row r="21683" spans="10:10" ht="14.25" x14ac:dyDescent="0.2">
      <c r="J21683" s="2"/>
    </row>
    <row r="21684" spans="10:10" ht="14.25" x14ac:dyDescent="0.2">
      <c r="J21684" s="2"/>
    </row>
    <row r="21685" spans="10:10" ht="14.25" x14ac:dyDescent="0.2">
      <c r="J21685" s="2"/>
    </row>
    <row r="21686" spans="10:10" ht="14.25" x14ac:dyDescent="0.2">
      <c r="J21686" s="2"/>
    </row>
    <row r="21687" spans="10:10" ht="14.25" x14ac:dyDescent="0.2">
      <c r="J21687" s="2"/>
    </row>
    <row r="21688" spans="10:10" ht="14.25" x14ac:dyDescent="0.2">
      <c r="J21688" s="2"/>
    </row>
    <row r="21689" spans="10:10" ht="14.25" x14ac:dyDescent="0.2">
      <c r="J21689" s="2"/>
    </row>
    <row r="21690" spans="10:10" ht="14.25" x14ac:dyDescent="0.2">
      <c r="J21690" s="2"/>
    </row>
    <row r="21691" spans="10:10" ht="14.25" x14ac:dyDescent="0.2">
      <c r="J21691" s="2"/>
    </row>
    <row r="21692" spans="10:10" ht="14.25" x14ac:dyDescent="0.2">
      <c r="J21692" s="2"/>
    </row>
    <row r="21693" spans="10:10" ht="14.25" x14ac:dyDescent="0.2">
      <c r="J21693" s="2"/>
    </row>
    <row r="21694" spans="10:10" ht="14.25" x14ac:dyDescent="0.2">
      <c r="J21694" s="2"/>
    </row>
    <row r="21695" spans="10:10" ht="14.25" x14ac:dyDescent="0.2">
      <c r="J21695" s="2"/>
    </row>
    <row r="21696" spans="10:10" ht="14.25" x14ac:dyDescent="0.2">
      <c r="J21696" s="2"/>
    </row>
    <row r="21697" spans="10:10" ht="14.25" x14ac:dyDescent="0.2">
      <c r="J21697" s="2"/>
    </row>
    <row r="21698" spans="10:10" ht="14.25" x14ac:dyDescent="0.2">
      <c r="J21698" s="2"/>
    </row>
    <row r="21699" spans="10:10" ht="14.25" x14ac:dyDescent="0.2">
      <c r="J21699" s="2"/>
    </row>
    <row r="21700" spans="10:10" ht="14.25" x14ac:dyDescent="0.2">
      <c r="J21700" s="2"/>
    </row>
    <row r="21701" spans="10:10" ht="14.25" x14ac:dyDescent="0.2">
      <c r="J21701" s="2"/>
    </row>
    <row r="21702" spans="10:10" ht="14.25" x14ac:dyDescent="0.2">
      <c r="J21702" s="2"/>
    </row>
    <row r="21703" spans="10:10" ht="14.25" x14ac:dyDescent="0.2">
      <c r="J21703" s="2"/>
    </row>
    <row r="21704" spans="10:10" ht="14.25" x14ac:dyDescent="0.2">
      <c r="J21704" s="2"/>
    </row>
    <row r="21705" spans="10:10" ht="14.25" x14ac:dyDescent="0.2">
      <c r="J21705" s="2"/>
    </row>
    <row r="21706" spans="10:10" ht="14.25" x14ac:dyDescent="0.2">
      <c r="J21706" s="2"/>
    </row>
    <row r="21707" spans="10:10" ht="14.25" x14ac:dyDescent="0.2">
      <c r="J21707" s="2"/>
    </row>
    <row r="21708" spans="10:10" ht="14.25" x14ac:dyDescent="0.2">
      <c r="J21708" s="2"/>
    </row>
    <row r="21709" spans="10:10" ht="14.25" x14ac:dyDescent="0.2">
      <c r="J21709" s="2"/>
    </row>
    <row r="21710" spans="10:10" ht="14.25" x14ac:dyDescent="0.2">
      <c r="J21710" s="2"/>
    </row>
    <row r="21711" spans="10:10" ht="14.25" x14ac:dyDescent="0.2">
      <c r="J21711" s="2"/>
    </row>
    <row r="21712" spans="10:10" ht="14.25" x14ac:dyDescent="0.2">
      <c r="J21712" s="2"/>
    </row>
    <row r="21713" spans="10:10" ht="14.25" x14ac:dyDescent="0.2">
      <c r="J21713" s="2"/>
    </row>
    <row r="21714" spans="10:10" ht="14.25" x14ac:dyDescent="0.2">
      <c r="J21714" s="2"/>
    </row>
    <row r="21715" spans="10:10" ht="14.25" x14ac:dyDescent="0.2">
      <c r="J21715" s="2"/>
    </row>
    <row r="21716" spans="10:10" ht="14.25" x14ac:dyDescent="0.2">
      <c r="J21716" s="2"/>
    </row>
    <row r="21717" spans="10:10" ht="14.25" x14ac:dyDescent="0.2">
      <c r="J21717" s="2"/>
    </row>
    <row r="21718" spans="10:10" ht="14.25" x14ac:dyDescent="0.2">
      <c r="J21718" s="2"/>
    </row>
    <row r="21719" spans="10:10" ht="14.25" x14ac:dyDescent="0.2">
      <c r="J21719" s="2"/>
    </row>
    <row r="21720" spans="10:10" ht="14.25" x14ac:dyDescent="0.2">
      <c r="J21720" s="2"/>
    </row>
    <row r="21721" spans="10:10" ht="14.25" x14ac:dyDescent="0.2">
      <c r="J21721" s="2"/>
    </row>
    <row r="21722" spans="10:10" ht="14.25" x14ac:dyDescent="0.2">
      <c r="J21722" s="2"/>
    </row>
    <row r="21723" spans="10:10" ht="14.25" x14ac:dyDescent="0.2">
      <c r="J21723" s="2"/>
    </row>
    <row r="21724" spans="10:10" ht="14.25" x14ac:dyDescent="0.2">
      <c r="J21724" s="2"/>
    </row>
    <row r="21725" spans="10:10" ht="14.25" x14ac:dyDescent="0.2">
      <c r="J21725" s="2"/>
    </row>
    <row r="21726" spans="10:10" ht="14.25" x14ac:dyDescent="0.2">
      <c r="J21726" s="2"/>
    </row>
    <row r="21727" spans="10:10" ht="14.25" x14ac:dyDescent="0.2">
      <c r="J21727" s="2"/>
    </row>
    <row r="21728" spans="10:10" ht="14.25" x14ac:dyDescent="0.2">
      <c r="J21728" s="2"/>
    </row>
    <row r="21729" spans="10:10" ht="14.25" x14ac:dyDescent="0.2">
      <c r="J21729" s="2"/>
    </row>
    <row r="21730" spans="10:10" ht="14.25" x14ac:dyDescent="0.2">
      <c r="J21730" s="2"/>
    </row>
    <row r="21731" spans="10:10" ht="14.25" x14ac:dyDescent="0.2">
      <c r="J21731" s="2"/>
    </row>
    <row r="21732" spans="10:10" ht="14.25" x14ac:dyDescent="0.2">
      <c r="J21732" s="2"/>
    </row>
    <row r="21733" spans="10:10" ht="14.25" x14ac:dyDescent="0.2">
      <c r="J21733" s="2"/>
    </row>
    <row r="21734" spans="10:10" ht="14.25" x14ac:dyDescent="0.2">
      <c r="J21734" s="2"/>
    </row>
    <row r="21735" spans="10:10" ht="14.25" x14ac:dyDescent="0.2">
      <c r="J21735" s="2"/>
    </row>
    <row r="21736" spans="10:10" ht="14.25" x14ac:dyDescent="0.2">
      <c r="J21736" s="2"/>
    </row>
    <row r="21737" spans="10:10" ht="14.25" x14ac:dyDescent="0.2">
      <c r="J21737" s="2"/>
    </row>
    <row r="21738" spans="10:10" ht="14.25" x14ac:dyDescent="0.2">
      <c r="J21738" s="2"/>
    </row>
    <row r="21739" spans="10:10" ht="14.25" x14ac:dyDescent="0.2">
      <c r="J21739" s="2"/>
    </row>
    <row r="21740" spans="10:10" ht="14.25" x14ac:dyDescent="0.2">
      <c r="J21740" s="2"/>
    </row>
    <row r="21741" spans="10:10" ht="14.25" x14ac:dyDescent="0.2">
      <c r="J21741" s="2"/>
    </row>
    <row r="21742" spans="10:10" ht="14.25" x14ac:dyDescent="0.2">
      <c r="J21742" s="2"/>
    </row>
    <row r="21743" spans="10:10" ht="14.25" x14ac:dyDescent="0.2">
      <c r="J21743" s="2"/>
    </row>
    <row r="21744" spans="10:10" ht="14.25" x14ac:dyDescent="0.2">
      <c r="J21744" s="2"/>
    </row>
    <row r="21745" spans="10:10" ht="14.25" x14ac:dyDescent="0.2">
      <c r="J21745" s="2"/>
    </row>
    <row r="21746" spans="10:10" ht="14.25" x14ac:dyDescent="0.2">
      <c r="J21746" s="2"/>
    </row>
    <row r="21747" spans="10:10" ht="14.25" x14ac:dyDescent="0.2">
      <c r="J21747" s="2"/>
    </row>
    <row r="21748" spans="10:10" ht="14.25" x14ac:dyDescent="0.2">
      <c r="J21748" s="2"/>
    </row>
    <row r="21749" spans="10:10" ht="14.25" x14ac:dyDescent="0.2">
      <c r="J21749" s="2"/>
    </row>
    <row r="21750" spans="10:10" ht="14.25" x14ac:dyDescent="0.2">
      <c r="J21750" s="2"/>
    </row>
    <row r="21751" spans="10:10" ht="14.25" x14ac:dyDescent="0.2">
      <c r="J21751" s="2"/>
    </row>
    <row r="21752" spans="10:10" ht="14.25" x14ac:dyDescent="0.2">
      <c r="J21752" s="2"/>
    </row>
    <row r="21753" spans="10:10" ht="14.25" x14ac:dyDescent="0.2">
      <c r="J21753" s="2"/>
    </row>
    <row r="21754" spans="10:10" ht="14.25" x14ac:dyDescent="0.2">
      <c r="J21754" s="2"/>
    </row>
    <row r="21755" spans="10:10" ht="14.25" x14ac:dyDescent="0.2">
      <c r="J21755" s="2"/>
    </row>
    <row r="21756" spans="10:10" ht="14.25" x14ac:dyDescent="0.2">
      <c r="J21756" s="2"/>
    </row>
    <row r="21757" spans="10:10" ht="14.25" x14ac:dyDescent="0.2">
      <c r="J21757" s="2"/>
    </row>
    <row r="21758" spans="10:10" ht="14.25" x14ac:dyDescent="0.2">
      <c r="J21758" s="2"/>
    </row>
    <row r="21759" spans="10:10" ht="14.25" x14ac:dyDescent="0.2">
      <c r="J21759" s="2"/>
    </row>
    <row r="21760" spans="10:10" ht="14.25" x14ac:dyDescent="0.2">
      <c r="J21760" s="2"/>
    </row>
    <row r="21761" spans="10:10" ht="14.25" x14ac:dyDescent="0.2">
      <c r="J21761" s="2"/>
    </row>
    <row r="21762" spans="10:10" ht="14.25" x14ac:dyDescent="0.2">
      <c r="J21762" s="2"/>
    </row>
    <row r="21763" spans="10:10" ht="14.25" x14ac:dyDescent="0.2">
      <c r="J21763" s="2"/>
    </row>
    <row r="21764" spans="10:10" ht="14.25" x14ac:dyDescent="0.2">
      <c r="J21764" s="2"/>
    </row>
    <row r="21765" spans="10:10" ht="14.25" x14ac:dyDescent="0.2">
      <c r="J21765" s="2"/>
    </row>
    <row r="21766" spans="10:10" ht="14.25" x14ac:dyDescent="0.2">
      <c r="J21766" s="2"/>
    </row>
    <row r="21767" spans="10:10" ht="14.25" x14ac:dyDescent="0.2">
      <c r="J21767" s="2"/>
    </row>
    <row r="21768" spans="10:10" ht="14.25" x14ac:dyDescent="0.2">
      <c r="J21768" s="2"/>
    </row>
    <row r="21769" spans="10:10" ht="14.25" x14ac:dyDescent="0.2">
      <c r="J21769" s="2"/>
    </row>
    <row r="21770" spans="10:10" ht="14.25" x14ac:dyDescent="0.2">
      <c r="J21770" s="2"/>
    </row>
    <row r="21771" spans="10:10" ht="14.25" x14ac:dyDescent="0.2">
      <c r="J21771" s="2"/>
    </row>
    <row r="21772" spans="10:10" ht="14.25" x14ac:dyDescent="0.2">
      <c r="J21772" s="2"/>
    </row>
    <row r="21773" spans="10:10" ht="14.25" x14ac:dyDescent="0.2">
      <c r="J21773" s="2"/>
    </row>
    <row r="21774" spans="10:10" ht="14.25" x14ac:dyDescent="0.2">
      <c r="J21774" s="2"/>
    </row>
    <row r="21775" spans="10:10" ht="14.25" x14ac:dyDescent="0.2">
      <c r="J21775" s="2"/>
    </row>
    <row r="21776" spans="10:10" ht="14.25" x14ac:dyDescent="0.2">
      <c r="J21776" s="2"/>
    </row>
    <row r="21777" spans="10:10" ht="14.25" x14ac:dyDescent="0.2">
      <c r="J21777" s="2"/>
    </row>
    <row r="21778" spans="10:10" ht="14.25" x14ac:dyDescent="0.2">
      <c r="J21778" s="2"/>
    </row>
    <row r="21779" spans="10:10" ht="14.25" x14ac:dyDescent="0.2">
      <c r="J21779" s="2"/>
    </row>
    <row r="21780" spans="10:10" ht="14.25" x14ac:dyDescent="0.2">
      <c r="J21780" s="2"/>
    </row>
    <row r="21781" spans="10:10" ht="14.25" x14ac:dyDescent="0.2">
      <c r="J21781" s="2"/>
    </row>
    <row r="21782" spans="10:10" ht="14.25" x14ac:dyDescent="0.2">
      <c r="J21782" s="2"/>
    </row>
    <row r="21783" spans="10:10" ht="14.25" x14ac:dyDescent="0.2">
      <c r="J21783" s="2"/>
    </row>
    <row r="21784" spans="10:10" ht="14.25" x14ac:dyDescent="0.2">
      <c r="J21784" s="2"/>
    </row>
    <row r="21785" spans="10:10" ht="14.25" x14ac:dyDescent="0.2">
      <c r="J21785" s="2"/>
    </row>
    <row r="21786" spans="10:10" ht="14.25" x14ac:dyDescent="0.2">
      <c r="J21786" s="2"/>
    </row>
    <row r="21787" spans="10:10" ht="14.25" x14ac:dyDescent="0.2">
      <c r="J21787" s="2"/>
    </row>
    <row r="21788" spans="10:10" ht="14.25" x14ac:dyDescent="0.2">
      <c r="J21788" s="2"/>
    </row>
    <row r="21789" spans="10:10" ht="14.25" x14ac:dyDescent="0.2">
      <c r="J21789" s="2"/>
    </row>
    <row r="21790" spans="10:10" ht="14.25" x14ac:dyDescent="0.2">
      <c r="J21790" s="2"/>
    </row>
    <row r="21791" spans="10:10" ht="14.25" x14ac:dyDescent="0.2">
      <c r="J21791" s="2"/>
    </row>
    <row r="21792" spans="10:10" ht="14.25" x14ac:dyDescent="0.2">
      <c r="J21792" s="2"/>
    </row>
    <row r="21793" spans="10:10" ht="14.25" x14ac:dyDescent="0.2">
      <c r="J21793" s="2"/>
    </row>
    <row r="21794" spans="10:10" ht="14.25" x14ac:dyDescent="0.2">
      <c r="J21794" s="2"/>
    </row>
    <row r="21795" spans="10:10" ht="14.25" x14ac:dyDescent="0.2">
      <c r="J21795" s="2"/>
    </row>
    <row r="21796" spans="10:10" ht="14.25" x14ac:dyDescent="0.2">
      <c r="J21796" s="2"/>
    </row>
    <row r="21797" spans="10:10" ht="14.25" x14ac:dyDescent="0.2">
      <c r="J21797" s="2"/>
    </row>
    <row r="21798" spans="10:10" ht="14.25" x14ac:dyDescent="0.2">
      <c r="J21798" s="2"/>
    </row>
    <row r="21799" spans="10:10" ht="14.25" x14ac:dyDescent="0.2">
      <c r="J21799" s="2"/>
    </row>
    <row r="21800" spans="10:10" ht="14.25" x14ac:dyDescent="0.2">
      <c r="J21800" s="2"/>
    </row>
    <row r="21801" spans="10:10" ht="14.25" x14ac:dyDescent="0.2">
      <c r="J21801" s="2"/>
    </row>
    <row r="21802" spans="10:10" ht="14.25" x14ac:dyDescent="0.2">
      <c r="J21802" s="2"/>
    </row>
    <row r="21803" spans="10:10" ht="14.25" x14ac:dyDescent="0.2">
      <c r="J21803" s="2"/>
    </row>
    <row r="21804" spans="10:10" ht="14.25" x14ac:dyDescent="0.2">
      <c r="J21804" s="2"/>
    </row>
    <row r="21805" spans="10:10" ht="14.25" x14ac:dyDescent="0.2">
      <c r="J21805" s="2"/>
    </row>
    <row r="21806" spans="10:10" ht="14.25" x14ac:dyDescent="0.2">
      <c r="J21806" s="2"/>
    </row>
    <row r="21807" spans="10:10" ht="14.25" x14ac:dyDescent="0.2">
      <c r="J21807" s="2"/>
    </row>
    <row r="21808" spans="10:10" ht="14.25" x14ac:dyDescent="0.2">
      <c r="J21808" s="2"/>
    </row>
    <row r="21809" spans="10:10" ht="14.25" x14ac:dyDescent="0.2">
      <c r="J21809" s="2"/>
    </row>
    <row r="21810" spans="10:10" ht="14.25" x14ac:dyDescent="0.2">
      <c r="J21810" s="2"/>
    </row>
    <row r="21811" spans="10:10" ht="14.25" x14ac:dyDescent="0.2">
      <c r="J21811" s="2"/>
    </row>
    <row r="21812" spans="10:10" ht="14.25" x14ac:dyDescent="0.2">
      <c r="J21812" s="2"/>
    </row>
    <row r="21813" spans="10:10" ht="14.25" x14ac:dyDescent="0.2">
      <c r="J21813" s="2"/>
    </row>
    <row r="21814" spans="10:10" ht="14.25" x14ac:dyDescent="0.2">
      <c r="J21814" s="2"/>
    </row>
    <row r="21815" spans="10:10" ht="14.25" x14ac:dyDescent="0.2">
      <c r="J21815" s="2"/>
    </row>
    <row r="21816" spans="10:10" ht="14.25" x14ac:dyDescent="0.2">
      <c r="J21816" s="2"/>
    </row>
    <row r="21817" spans="10:10" ht="14.25" x14ac:dyDescent="0.2">
      <c r="J21817" s="2"/>
    </row>
    <row r="21818" spans="10:10" ht="14.25" x14ac:dyDescent="0.2">
      <c r="J21818" s="2"/>
    </row>
    <row r="21819" spans="10:10" ht="14.25" x14ac:dyDescent="0.2">
      <c r="J21819" s="2"/>
    </row>
    <row r="21820" spans="10:10" ht="14.25" x14ac:dyDescent="0.2">
      <c r="J21820" s="2"/>
    </row>
    <row r="21821" spans="10:10" ht="14.25" x14ac:dyDescent="0.2">
      <c r="J21821" s="2"/>
    </row>
    <row r="21822" spans="10:10" ht="14.25" x14ac:dyDescent="0.2">
      <c r="J21822" s="2"/>
    </row>
    <row r="21823" spans="10:10" ht="14.25" x14ac:dyDescent="0.2">
      <c r="J21823" s="2"/>
    </row>
    <row r="21824" spans="10:10" ht="14.25" x14ac:dyDescent="0.2">
      <c r="J21824" s="2"/>
    </row>
    <row r="21825" spans="10:10" ht="14.25" x14ac:dyDescent="0.2">
      <c r="J21825" s="2"/>
    </row>
    <row r="21826" spans="10:10" ht="14.25" x14ac:dyDescent="0.2">
      <c r="J21826" s="2"/>
    </row>
    <row r="21827" spans="10:10" ht="14.25" x14ac:dyDescent="0.2">
      <c r="J21827" s="2"/>
    </row>
    <row r="21828" spans="10:10" ht="14.25" x14ac:dyDescent="0.2">
      <c r="J21828" s="2"/>
    </row>
    <row r="21829" spans="10:10" ht="14.25" x14ac:dyDescent="0.2">
      <c r="J21829" s="2"/>
    </row>
    <row r="21830" spans="10:10" ht="14.25" x14ac:dyDescent="0.2">
      <c r="J21830" s="2"/>
    </row>
    <row r="21831" spans="10:10" ht="14.25" x14ac:dyDescent="0.2">
      <c r="J21831" s="2"/>
    </row>
    <row r="21832" spans="10:10" ht="14.25" x14ac:dyDescent="0.2">
      <c r="J21832" s="2"/>
    </row>
    <row r="21833" spans="10:10" ht="14.25" x14ac:dyDescent="0.2">
      <c r="J21833" s="2"/>
    </row>
    <row r="21834" spans="10:10" ht="14.25" x14ac:dyDescent="0.2">
      <c r="J21834" s="2"/>
    </row>
    <row r="21835" spans="10:10" ht="14.25" x14ac:dyDescent="0.2">
      <c r="J21835" s="2"/>
    </row>
    <row r="21836" spans="10:10" ht="14.25" x14ac:dyDescent="0.2">
      <c r="J21836" s="2"/>
    </row>
    <row r="21837" spans="10:10" ht="14.25" x14ac:dyDescent="0.2">
      <c r="J21837" s="2"/>
    </row>
    <row r="21838" spans="10:10" ht="14.25" x14ac:dyDescent="0.2">
      <c r="J21838" s="2"/>
    </row>
    <row r="21839" spans="10:10" ht="14.25" x14ac:dyDescent="0.2">
      <c r="J21839" s="2"/>
    </row>
    <row r="21840" spans="10:10" ht="14.25" x14ac:dyDescent="0.2">
      <c r="J21840" s="2"/>
    </row>
    <row r="21841" spans="10:10" ht="14.25" x14ac:dyDescent="0.2">
      <c r="J21841" s="2"/>
    </row>
    <row r="21842" spans="10:10" ht="14.25" x14ac:dyDescent="0.2">
      <c r="J21842" s="2"/>
    </row>
    <row r="21843" spans="10:10" ht="14.25" x14ac:dyDescent="0.2">
      <c r="J21843" s="2"/>
    </row>
    <row r="21844" spans="10:10" ht="14.25" x14ac:dyDescent="0.2">
      <c r="J21844" s="2"/>
    </row>
    <row r="21845" spans="10:10" ht="14.25" x14ac:dyDescent="0.2">
      <c r="J21845" s="2"/>
    </row>
    <row r="21846" spans="10:10" ht="14.25" x14ac:dyDescent="0.2">
      <c r="J21846" s="2"/>
    </row>
    <row r="21847" spans="10:10" ht="14.25" x14ac:dyDescent="0.2">
      <c r="J21847" s="2"/>
    </row>
    <row r="21848" spans="10:10" ht="14.25" x14ac:dyDescent="0.2">
      <c r="J21848" s="2"/>
    </row>
    <row r="21849" spans="10:10" ht="14.25" x14ac:dyDescent="0.2">
      <c r="J21849" s="2"/>
    </row>
    <row r="21850" spans="10:10" ht="14.25" x14ac:dyDescent="0.2">
      <c r="J21850" s="2"/>
    </row>
    <row r="21851" spans="10:10" ht="14.25" x14ac:dyDescent="0.2">
      <c r="J21851" s="2"/>
    </row>
    <row r="21852" spans="10:10" ht="14.25" x14ac:dyDescent="0.2">
      <c r="J21852" s="2"/>
    </row>
    <row r="21853" spans="10:10" ht="14.25" x14ac:dyDescent="0.2">
      <c r="J21853" s="2"/>
    </row>
    <row r="21854" spans="10:10" ht="14.25" x14ac:dyDescent="0.2">
      <c r="J21854" s="2"/>
    </row>
    <row r="21855" spans="10:10" ht="14.25" x14ac:dyDescent="0.2">
      <c r="J21855" s="2"/>
    </row>
    <row r="21856" spans="10:10" ht="14.25" x14ac:dyDescent="0.2">
      <c r="J21856" s="2"/>
    </row>
    <row r="21857" spans="10:10" ht="14.25" x14ac:dyDescent="0.2">
      <c r="J21857" s="2"/>
    </row>
    <row r="21858" spans="10:10" ht="14.25" x14ac:dyDescent="0.2">
      <c r="J21858" s="2"/>
    </row>
    <row r="21859" spans="10:10" ht="14.25" x14ac:dyDescent="0.2">
      <c r="J21859" s="2"/>
    </row>
    <row r="21860" spans="10:10" ht="14.25" x14ac:dyDescent="0.2">
      <c r="J21860" s="2"/>
    </row>
    <row r="21861" spans="10:10" ht="14.25" x14ac:dyDescent="0.2">
      <c r="J21861" s="2"/>
    </row>
    <row r="21862" spans="10:10" ht="14.25" x14ac:dyDescent="0.2">
      <c r="J21862" s="2"/>
    </row>
    <row r="21863" spans="10:10" ht="14.25" x14ac:dyDescent="0.2">
      <c r="J21863" s="2"/>
    </row>
    <row r="21864" spans="10:10" ht="14.25" x14ac:dyDescent="0.2">
      <c r="J21864" s="2"/>
    </row>
    <row r="21865" spans="10:10" ht="14.25" x14ac:dyDescent="0.2">
      <c r="J21865" s="2"/>
    </row>
    <row r="21866" spans="10:10" ht="14.25" x14ac:dyDescent="0.2">
      <c r="J21866" s="2"/>
    </row>
    <row r="21867" spans="10:10" ht="14.25" x14ac:dyDescent="0.2">
      <c r="J21867" s="2"/>
    </row>
    <row r="21868" spans="10:10" ht="14.25" x14ac:dyDescent="0.2">
      <c r="J21868" s="2"/>
    </row>
    <row r="21869" spans="10:10" ht="14.25" x14ac:dyDescent="0.2">
      <c r="J21869" s="2"/>
    </row>
    <row r="21870" spans="10:10" ht="14.25" x14ac:dyDescent="0.2">
      <c r="J21870" s="2"/>
    </row>
    <row r="21871" spans="10:10" ht="14.25" x14ac:dyDescent="0.2">
      <c r="J21871" s="2"/>
    </row>
    <row r="21872" spans="10:10" ht="14.25" x14ac:dyDescent="0.2">
      <c r="J21872" s="2"/>
    </row>
    <row r="21873" spans="10:10" ht="14.25" x14ac:dyDescent="0.2">
      <c r="J21873" s="2"/>
    </row>
    <row r="21874" spans="10:10" ht="14.25" x14ac:dyDescent="0.2">
      <c r="J21874" s="2"/>
    </row>
    <row r="21875" spans="10:10" ht="14.25" x14ac:dyDescent="0.2">
      <c r="J21875" s="2"/>
    </row>
    <row r="21876" spans="10:10" ht="14.25" x14ac:dyDescent="0.2">
      <c r="J21876" s="2"/>
    </row>
    <row r="21877" spans="10:10" ht="14.25" x14ac:dyDescent="0.2">
      <c r="J21877" s="2"/>
    </row>
    <row r="21878" spans="10:10" ht="14.25" x14ac:dyDescent="0.2">
      <c r="J21878" s="2"/>
    </row>
    <row r="21879" spans="10:10" ht="14.25" x14ac:dyDescent="0.2">
      <c r="J21879" s="2"/>
    </row>
    <row r="21880" spans="10:10" ht="14.25" x14ac:dyDescent="0.2">
      <c r="J21880" s="2"/>
    </row>
    <row r="21881" spans="10:10" ht="14.25" x14ac:dyDescent="0.2">
      <c r="J21881" s="2"/>
    </row>
    <row r="21882" spans="10:10" ht="14.25" x14ac:dyDescent="0.2">
      <c r="J21882" s="2"/>
    </row>
    <row r="21883" spans="10:10" ht="14.25" x14ac:dyDescent="0.2">
      <c r="J21883" s="2"/>
    </row>
    <row r="21884" spans="10:10" ht="14.25" x14ac:dyDescent="0.2">
      <c r="J21884" s="2"/>
    </row>
    <row r="21885" spans="10:10" ht="14.25" x14ac:dyDescent="0.2">
      <c r="J21885" s="2"/>
    </row>
    <row r="21886" spans="10:10" ht="14.25" x14ac:dyDescent="0.2">
      <c r="J21886" s="2"/>
    </row>
    <row r="21887" spans="10:10" ht="14.25" x14ac:dyDescent="0.2">
      <c r="J21887" s="2"/>
    </row>
    <row r="21888" spans="10:10" ht="14.25" x14ac:dyDescent="0.2">
      <c r="J21888" s="2"/>
    </row>
    <row r="21889" spans="10:10" ht="14.25" x14ac:dyDescent="0.2">
      <c r="J21889" s="2"/>
    </row>
    <row r="21890" spans="10:10" ht="14.25" x14ac:dyDescent="0.2">
      <c r="J21890" s="2"/>
    </row>
    <row r="21891" spans="10:10" ht="14.25" x14ac:dyDescent="0.2">
      <c r="J21891" s="2"/>
    </row>
    <row r="21892" spans="10:10" ht="14.25" x14ac:dyDescent="0.2">
      <c r="J21892" s="2"/>
    </row>
    <row r="21893" spans="10:10" ht="14.25" x14ac:dyDescent="0.2">
      <c r="J21893" s="2"/>
    </row>
    <row r="21894" spans="10:10" ht="14.25" x14ac:dyDescent="0.2">
      <c r="J21894" s="2"/>
    </row>
    <row r="21895" spans="10:10" ht="14.25" x14ac:dyDescent="0.2">
      <c r="J21895" s="2"/>
    </row>
    <row r="21896" spans="10:10" ht="14.25" x14ac:dyDescent="0.2">
      <c r="J21896" s="2"/>
    </row>
    <row r="21897" spans="10:10" ht="14.25" x14ac:dyDescent="0.2">
      <c r="J21897" s="2"/>
    </row>
    <row r="21898" spans="10:10" ht="14.25" x14ac:dyDescent="0.2">
      <c r="J21898" s="2"/>
    </row>
    <row r="21899" spans="10:10" ht="14.25" x14ac:dyDescent="0.2">
      <c r="J21899" s="2"/>
    </row>
    <row r="21900" spans="10:10" ht="14.25" x14ac:dyDescent="0.2">
      <c r="J21900" s="2"/>
    </row>
    <row r="21901" spans="10:10" ht="14.25" x14ac:dyDescent="0.2">
      <c r="J21901" s="2"/>
    </row>
    <row r="21902" spans="10:10" ht="14.25" x14ac:dyDescent="0.2">
      <c r="J21902" s="2"/>
    </row>
    <row r="21903" spans="10:10" ht="14.25" x14ac:dyDescent="0.2">
      <c r="J21903" s="2"/>
    </row>
    <row r="21904" spans="10:10" ht="14.25" x14ac:dyDescent="0.2">
      <c r="J21904" s="2"/>
    </row>
    <row r="21905" spans="10:10" ht="14.25" x14ac:dyDescent="0.2">
      <c r="J21905" s="2"/>
    </row>
    <row r="21906" spans="10:10" ht="14.25" x14ac:dyDescent="0.2">
      <c r="J21906" s="2"/>
    </row>
    <row r="21907" spans="10:10" ht="14.25" x14ac:dyDescent="0.2">
      <c r="J21907" s="2"/>
    </row>
    <row r="21908" spans="10:10" ht="14.25" x14ac:dyDescent="0.2">
      <c r="J21908" s="2"/>
    </row>
    <row r="21909" spans="10:10" ht="14.25" x14ac:dyDescent="0.2">
      <c r="J21909" s="2"/>
    </row>
    <row r="21910" spans="10:10" ht="14.25" x14ac:dyDescent="0.2">
      <c r="J21910" s="2"/>
    </row>
    <row r="21911" spans="10:10" ht="14.25" x14ac:dyDescent="0.2">
      <c r="J21911" s="2"/>
    </row>
    <row r="21912" spans="10:10" ht="14.25" x14ac:dyDescent="0.2">
      <c r="J21912" s="2"/>
    </row>
    <row r="21913" spans="10:10" ht="14.25" x14ac:dyDescent="0.2">
      <c r="J21913" s="2"/>
    </row>
    <row r="21914" spans="10:10" ht="14.25" x14ac:dyDescent="0.2">
      <c r="J21914" s="2"/>
    </row>
    <row r="21915" spans="10:10" ht="14.25" x14ac:dyDescent="0.2">
      <c r="J21915" s="2"/>
    </row>
    <row r="21916" spans="10:10" ht="14.25" x14ac:dyDescent="0.2">
      <c r="J21916" s="2"/>
    </row>
    <row r="21917" spans="10:10" ht="14.25" x14ac:dyDescent="0.2">
      <c r="J21917" s="2"/>
    </row>
    <row r="21918" spans="10:10" ht="14.25" x14ac:dyDescent="0.2">
      <c r="J21918" s="2"/>
    </row>
    <row r="21919" spans="10:10" ht="14.25" x14ac:dyDescent="0.2">
      <c r="J21919" s="2"/>
    </row>
    <row r="21920" spans="10:10" ht="14.25" x14ac:dyDescent="0.2">
      <c r="J21920" s="2"/>
    </row>
    <row r="21921" spans="10:10" ht="14.25" x14ac:dyDescent="0.2">
      <c r="J21921" s="2"/>
    </row>
    <row r="21922" spans="10:10" ht="14.25" x14ac:dyDescent="0.2">
      <c r="J21922" s="2"/>
    </row>
    <row r="21923" spans="10:10" ht="14.25" x14ac:dyDescent="0.2">
      <c r="J21923" s="2"/>
    </row>
    <row r="21924" spans="10:10" ht="14.25" x14ac:dyDescent="0.2">
      <c r="J21924" s="2"/>
    </row>
    <row r="21925" spans="10:10" ht="14.25" x14ac:dyDescent="0.2">
      <c r="J21925" s="2"/>
    </row>
    <row r="21926" spans="10:10" ht="14.25" x14ac:dyDescent="0.2">
      <c r="J21926" s="2"/>
    </row>
    <row r="21927" spans="10:10" ht="14.25" x14ac:dyDescent="0.2">
      <c r="J21927" s="2"/>
    </row>
    <row r="21928" spans="10:10" ht="14.25" x14ac:dyDescent="0.2">
      <c r="J21928" s="2"/>
    </row>
    <row r="21929" spans="10:10" ht="14.25" x14ac:dyDescent="0.2">
      <c r="J21929" s="2"/>
    </row>
    <row r="21930" spans="10:10" ht="14.25" x14ac:dyDescent="0.2">
      <c r="J21930" s="2"/>
    </row>
    <row r="21931" spans="10:10" ht="14.25" x14ac:dyDescent="0.2">
      <c r="J21931" s="2"/>
    </row>
    <row r="21932" spans="10:10" ht="14.25" x14ac:dyDescent="0.2">
      <c r="J21932" s="2"/>
    </row>
    <row r="21933" spans="10:10" ht="14.25" x14ac:dyDescent="0.2">
      <c r="J21933" s="2"/>
    </row>
    <row r="21934" spans="10:10" ht="14.25" x14ac:dyDescent="0.2">
      <c r="J21934" s="2"/>
    </row>
    <row r="21935" spans="10:10" ht="14.25" x14ac:dyDescent="0.2">
      <c r="J21935" s="2"/>
    </row>
    <row r="21936" spans="10:10" ht="14.25" x14ac:dyDescent="0.2">
      <c r="J21936" s="2"/>
    </row>
    <row r="21937" spans="10:10" ht="14.25" x14ac:dyDescent="0.2">
      <c r="J21937" s="2"/>
    </row>
    <row r="21938" spans="10:10" ht="14.25" x14ac:dyDescent="0.2">
      <c r="J21938" s="2"/>
    </row>
    <row r="21939" spans="10:10" ht="14.25" x14ac:dyDescent="0.2">
      <c r="J21939" s="2"/>
    </row>
    <row r="21940" spans="10:10" ht="14.25" x14ac:dyDescent="0.2">
      <c r="J21940" s="2"/>
    </row>
    <row r="21941" spans="10:10" ht="14.25" x14ac:dyDescent="0.2">
      <c r="J21941" s="2"/>
    </row>
    <row r="21942" spans="10:10" ht="14.25" x14ac:dyDescent="0.2">
      <c r="J21942" s="2"/>
    </row>
    <row r="21943" spans="10:10" ht="14.25" x14ac:dyDescent="0.2">
      <c r="J21943" s="2"/>
    </row>
    <row r="21944" spans="10:10" ht="14.25" x14ac:dyDescent="0.2">
      <c r="J21944" s="2"/>
    </row>
    <row r="21945" spans="10:10" ht="14.25" x14ac:dyDescent="0.2">
      <c r="J21945" s="2"/>
    </row>
    <row r="21946" spans="10:10" ht="14.25" x14ac:dyDescent="0.2">
      <c r="J21946" s="2"/>
    </row>
    <row r="21947" spans="10:10" ht="14.25" x14ac:dyDescent="0.2">
      <c r="J21947" s="2"/>
    </row>
    <row r="21948" spans="10:10" ht="14.25" x14ac:dyDescent="0.2">
      <c r="J21948" s="2"/>
    </row>
    <row r="21949" spans="10:10" ht="14.25" x14ac:dyDescent="0.2">
      <c r="J21949" s="2"/>
    </row>
    <row r="21950" spans="10:10" ht="14.25" x14ac:dyDescent="0.2">
      <c r="J21950" s="2"/>
    </row>
    <row r="21951" spans="10:10" ht="14.25" x14ac:dyDescent="0.2">
      <c r="J21951" s="2"/>
    </row>
    <row r="21952" spans="10:10" ht="14.25" x14ac:dyDescent="0.2">
      <c r="J21952" s="2"/>
    </row>
    <row r="21953" spans="10:10" ht="14.25" x14ac:dyDescent="0.2">
      <c r="J21953" s="2"/>
    </row>
    <row r="21954" spans="10:10" ht="14.25" x14ac:dyDescent="0.2">
      <c r="J21954" s="2"/>
    </row>
    <row r="21955" spans="10:10" ht="14.25" x14ac:dyDescent="0.2">
      <c r="J21955" s="2"/>
    </row>
    <row r="21956" spans="10:10" ht="14.25" x14ac:dyDescent="0.2">
      <c r="J21956" s="2"/>
    </row>
    <row r="21957" spans="10:10" ht="14.25" x14ac:dyDescent="0.2">
      <c r="J21957" s="2"/>
    </row>
    <row r="21958" spans="10:10" ht="14.25" x14ac:dyDescent="0.2">
      <c r="J21958" s="2"/>
    </row>
    <row r="21959" spans="10:10" ht="14.25" x14ac:dyDescent="0.2">
      <c r="J21959" s="2"/>
    </row>
    <row r="21960" spans="10:10" ht="14.25" x14ac:dyDescent="0.2">
      <c r="J21960" s="2"/>
    </row>
    <row r="21961" spans="10:10" ht="14.25" x14ac:dyDescent="0.2">
      <c r="J21961" s="2"/>
    </row>
    <row r="21962" spans="10:10" ht="14.25" x14ac:dyDescent="0.2">
      <c r="J21962" s="2"/>
    </row>
    <row r="21963" spans="10:10" ht="14.25" x14ac:dyDescent="0.2">
      <c r="J21963" s="2"/>
    </row>
    <row r="21964" spans="10:10" ht="14.25" x14ac:dyDescent="0.2">
      <c r="J21964" s="2"/>
    </row>
    <row r="21965" spans="10:10" ht="14.25" x14ac:dyDescent="0.2">
      <c r="J21965" s="2"/>
    </row>
    <row r="21966" spans="10:10" ht="14.25" x14ac:dyDescent="0.2">
      <c r="J21966" s="2"/>
    </row>
    <row r="21967" spans="10:10" ht="14.25" x14ac:dyDescent="0.2">
      <c r="J21967" s="2"/>
    </row>
    <row r="21968" spans="10:10" ht="14.25" x14ac:dyDescent="0.2">
      <c r="J21968" s="2"/>
    </row>
    <row r="21969" spans="10:10" ht="14.25" x14ac:dyDescent="0.2">
      <c r="J21969" s="2"/>
    </row>
    <row r="21970" spans="10:10" ht="14.25" x14ac:dyDescent="0.2">
      <c r="J21970" s="2"/>
    </row>
    <row r="21971" spans="10:10" ht="14.25" x14ac:dyDescent="0.2">
      <c r="J21971" s="2"/>
    </row>
    <row r="21972" spans="10:10" ht="14.25" x14ac:dyDescent="0.2">
      <c r="J21972" s="2"/>
    </row>
    <row r="21973" spans="10:10" ht="14.25" x14ac:dyDescent="0.2">
      <c r="J21973" s="2"/>
    </row>
    <row r="21974" spans="10:10" ht="14.25" x14ac:dyDescent="0.2">
      <c r="J21974" s="2"/>
    </row>
    <row r="21975" spans="10:10" ht="14.25" x14ac:dyDescent="0.2">
      <c r="J21975" s="2"/>
    </row>
    <row r="21976" spans="10:10" ht="14.25" x14ac:dyDescent="0.2">
      <c r="J21976" s="2"/>
    </row>
    <row r="21977" spans="10:10" ht="14.25" x14ac:dyDescent="0.2">
      <c r="J21977" s="2"/>
    </row>
    <row r="21978" spans="10:10" ht="14.25" x14ac:dyDescent="0.2">
      <c r="J21978" s="2"/>
    </row>
    <row r="21979" spans="10:10" ht="14.25" x14ac:dyDescent="0.2">
      <c r="J21979" s="2"/>
    </row>
    <row r="21980" spans="10:10" ht="14.25" x14ac:dyDescent="0.2">
      <c r="J21980" s="2"/>
    </row>
    <row r="21981" spans="10:10" ht="14.25" x14ac:dyDescent="0.2">
      <c r="J21981" s="2"/>
    </row>
    <row r="21982" spans="10:10" ht="14.25" x14ac:dyDescent="0.2">
      <c r="J21982" s="2"/>
    </row>
    <row r="21983" spans="10:10" ht="14.25" x14ac:dyDescent="0.2">
      <c r="J21983" s="2"/>
    </row>
    <row r="21984" spans="10:10" ht="14.25" x14ac:dyDescent="0.2">
      <c r="J21984" s="2"/>
    </row>
    <row r="21985" spans="10:10" ht="14.25" x14ac:dyDescent="0.2">
      <c r="J21985" s="2"/>
    </row>
    <row r="21986" spans="10:10" ht="14.25" x14ac:dyDescent="0.2">
      <c r="J21986" s="2"/>
    </row>
    <row r="21987" spans="10:10" ht="14.25" x14ac:dyDescent="0.2">
      <c r="J21987" s="2"/>
    </row>
    <row r="21988" spans="10:10" ht="14.25" x14ac:dyDescent="0.2">
      <c r="J21988" s="2"/>
    </row>
    <row r="21989" spans="10:10" ht="14.25" x14ac:dyDescent="0.2">
      <c r="J21989" s="2"/>
    </row>
    <row r="21990" spans="10:10" ht="14.25" x14ac:dyDescent="0.2">
      <c r="J21990" s="2"/>
    </row>
    <row r="21991" spans="10:10" ht="14.25" x14ac:dyDescent="0.2">
      <c r="J21991" s="2"/>
    </row>
    <row r="21992" spans="10:10" ht="14.25" x14ac:dyDescent="0.2">
      <c r="J21992" s="2"/>
    </row>
    <row r="21993" spans="10:10" ht="14.25" x14ac:dyDescent="0.2">
      <c r="J21993" s="2"/>
    </row>
    <row r="21994" spans="10:10" ht="14.25" x14ac:dyDescent="0.2">
      <c r="J21994" s="2"/>
    </row>
    <row r="21995" spans="10:10" ht="14.25" x14ac:dyDescent="0.2">
      <c r="J21995" s="2"/>
    </row>
    <row r="21996" spans="10:10" ht="14.25" x14ac:dyDescent="0.2">
      <c r="J21996" s="2"/>
    </row>
    <row r="21997" spans="10:10" ht="14.25" x14ac:dyDescent="0.2">
      <c r="J21997" s="2"/>
    </row>
    <row r="21998" spans="10:10" ht="14.25" x14ac:dyDescent="0.2">
      <c r="J21998" s="2"/>
    </row>
    <row r="21999" spans="10:10" ht="14.25" x14ac:dyDescent="0.2">
      <c r="J21999" s="2"/>
    </row>
    <row r="22000" spans="10:10" ht="14.25" x14ac:dyDescent="0.2">
      <c r="J22000" s="2"/>
    </row>
    <row r="22001" spans="10:10" ht="14.25" x14ac:dyDescent="0.2">
      <c r="J22001" s="2"/>
    </row>
    <row r="22002" spans="10:10" ht="14.25" x14ac:dyDescent="0.2">
      <c r="J22002" s="2"/>
    </row>
    <row r="22003" spans="10:10" ht="14.25" x14ac:dyDescent="0.2">
      <c r="J22003" s="2"/>
    </row>
    <row r="22004" spans="10:10" ht="14.25" x14ac:dyDescent="0.2">
      <c r="J22004" s="2"/>
    </row>
    <row r="22005" spans="10:10" ht="14.25" x14ac:dyDescent="0.2">
      <c r="J22005" s="2"/>
    </row>
    <row r="22006" spans="10:10" ht="14.25" x14ac:dyDescent="0.2">
      <c r="J22006" s="2"/>
    </row>
    <row r="22007" spans="10:10" ht="14.25" x14ac:dyDescent="0.2">
      <c r="J22007" s="2"/>
    </row>
    <row r="22008" spans="10:10" ht="14.25" x14ac:dyDescent="0.2">
      <c r="J22008" s="2"/>
    </row>
    <row r="22009" spans="10:10" ht="14.25" x14ac:dyDescent="0.2">
      <c r="J22009" s="2"/>
    </row>
    <row r="22010" spans="10:10" ht="14.25" x14ac:dyDescent="0.2">
      <c r="J22010" s="2"/>
    </row>
    <row r="22011" spans="10:10" ht="14.25" x14ac:dyDescent="0.2">
      <c r="J22011" s="2"/>
    </row>
    <row r="22012" spans="10:10" ht="14.25" x14ac:dyDescent="0.2">
      <c r="J22012" s="2"/>
    </row>
    <row r="22013" spans="10:10" ht="14.25" x14ac:dyDescent="0.2">
      <c r="J22013" s="2"/>
    </row>
    <row r="22014" spans="10:10" ht="14.25" x14ac:dyDescent="0.2">
      <c r="J22014" s="2"/>
    </row>
    <row r="22015" spans="10:10" ht="14.25" x14ac:dyDescent="0.2">
      <c r="J22015" s="2"/>
    </row>
    <row r="22016" spans="10:10" ht="14.25" x14ac:dyDescent="0.2">
      <c r="J22016" s="2"/>
    </row>
    <row r="22017" spans="10:10" ht="14.25" x14ac:dyDescent="0.2">
      <c r="J22017" s="2"/>
    </row>
    <row r="22018" spans="10:10" ht="14.25" x14ac:dyDescent="0.2">
      <c r="J22018" s="2"/>
    </row>
    <row r="22019" spans="10:10" ht="14.25" x14ac:dyDescent="0.2">
      <c r="J22019" s="2"/>
    </row>
    <row r="22020" spans="10:10" ht="14.25" x14ac:dyDescent="0.2">
      <c r="J22020" s="2"/>
    </row>
    <row r="22021" spans="10:10" ht="14.25" x14ac:dyDescent="0.2">
      <c r="J22021" s="2"/>
    </row>
    <row r="22022" spans="10:10" ht="14.25" x14ac:dyDescent="0.2">
      <c r="J22022" s="2"/>
    </row>
    <row r="22023" spans="10:10" ht="14.25" x14ac:dyDescent="0.2">
      <c r="J22023" s="2"/>
    </row>
    <row r="22024" spans="10:10" ht="14.25" x14ac:dyDescent="0.2">
      <c r="J22024" s="2"/>
    </row>
    <row r="22025" spans="10:10" ht="14.25" x14ac:dyDescent="0.2">
      <c r="J22025" s="2"/>
    </row>
    <row r="22026" spans="10:10" ht="14.25" x14ac:dyDescent="0.2">
      <c r="J22026" s="2"/>
    </row>
    <row r="22027" spans="10:10" ht="14.25" x14ac:dyDescent="0.2">
      <c r="J22027" s="2"/>
    </row>
    <row r="22028" spans="10:10" ht="14.25" x14ac:dyDescent="0.2">
      <c r="J22028" s="2"/>
    </row>
    <row r="22029" spans="10:10" ht="14.25" x14ac:dyDescent="0.2">
      <c r="J22029" s="2"/>
    </row>
    <row r="22030" spans="10:10" ht="14.25" x14ac:dyDescent="0.2">
      <c r="J22030" s="2"/>
    </row>
    <row r="22031" spans="10:10" ht="14.25" x14ac:dyDescent="0.2">
      <c r="J22031" s="2"/>
    </row>
    <row r="22032" spans="10:10" ht="14.25" x14ac:dyDescent="0.2">
      <c r="J22032" s="2"/>
    </row>
    <row r="22033" spans="10:10" ht="14.25" x14ac:dyDescent="0.2">
      <c r="J22033" s="2"/>
    </row>
    <row r="22034" spans="10:10" ht="14.25" x14ac:dyDescent="0.2">
      <c r="J22034" s="2"/>
    </row>
    <row r="22035" spans="10:10" ht="14.25" x14ac:dyDescent="0.2">
      <c r="J22035" s="2"/>
    </row>
    <row r="22036" spans="10:10" ht="14.25" x14ac:dyDescent="0.2">
      <c r="J22036" s="2"/>
    </row>
    <row r="22037" spans="10:10" ht="14.25" x14ac:dyDescent="0.2">
      <c r="J22037" s="2"/>
    </row>
    <row r="22038" spans="10:10" ht="14.25" x14ac:dyDescent="0.2">
      <c r="J22038" s="2"/>
    </row>
    <row r="22039" spans="10:10" ht="14.25" x14ac:dyDescent="0.2">
      <c r="J22039" s="2"/>
    </row>
    <row r="22040" spans="10:10" ht="14.25" x14ac:dyDescent="0.2">
      <c r="J22040" s="2"/>
    </row>
    <row r="22041" spans="10:10" ht="14.25" x14ac:dyDescent="0.2">
      <c r="J22041" s="2"/>
    </row>
    <row r="22042" spans="10:10" ht="14.25" x14ac:dyDescent="0.2">
      <c r="J22042" s="2"/>
    </row>
    <row r="22043" spans="10:10" ht="14.25" x14ac:dyDescent="0.2">
      <c r="J22043" s="2"/>
    </row>
    <row r="22044" spans="10:10" ht="14.25" x14ac:dyDescent="0.2">
      <c r="J22044" s="2"/>
    </row>
    <row r="22045" spans="10:10" ht="14.25" x14ac:dyDescent="0.2">
      <c r="J22045" s="2"/>
    </row>
    <row r="22046" spans="10:10" ht="14.25" x14ac:dyDescent="0.2">
      <c r="J22046" s="2"/>
    </row>
    <row r="22047" spans="10:10" ht="14.25" x14ac:dyDescent="0.2">
      <c r="J22047" s="2"/>
    </row>
    <row r="22048" spans="10:10" ht="14.25" x14ac:dyDescent="0.2">
      <c r="J22048" s="2"/>
    </row>
    <row r="22049" spans="10:10" ht="14.25" x14ac:dyDescent="0.2">
      <c r="J22049" s="2"/>
    </row>
    <row r="22050" spans="10:10" ht="14.25" x14ac:dyDescent="0.2">
      <c r="J22050" s="2"/>
    </row>
    <row r="22051" spans="10:10" ht="14.25" x14ac:dyDescent="0.2">
      <c r="J22051" s="2"/>
    </row>
    <row r="22052" spans="10:10" ht="14.25" x14ac:dyDescent="0.2">
      <c r="J22052" s="2"/>
    </row>
    <row r="22053" spans="10:10" ht="14.25" x14ac:dyDescent="0.2">
      <c r="J22053" s="2"/>
    </row>
    <row r="22054" spans="10:10" ht="14.25" x14ac:dyDescent="0.2">
      <c r="J22054" s="2"/>
    </row>
    <row r="22055" spans="10:10" ht="14.25" x14ac:dyDescent="0.2">
      <c r="J22055" s="2"/>
    </row>
    <row r="22056" spans="10:10" ht="14.25" x14ac:dyDescent="0.2">
      <c r="J22056" s="2"/>
    </row>
    <row r="22057" spans="10:10" ht="14.25" x14ac:dyDescent="0.2">
      <c r="J22057" s="2"/>
    </row>
    <row r="22058" spans="10:10" ht="14.25" x14ac:dyDescent="0.2">
      <c r="J22058" s="2"/>
    </row>
    <row r="22059" spans="10:10" ht="14.25" x14ac:dyDescent="0.2">
      <c r="J22059" s="2"/>
    </row>
    <row r="22060" spans="10:10" ht="14.25" x14ac:dyDescent="0.2">
      <c r="J22060" s="2"/>
    </row>
    <row r="22061" spans="10:10" ht="14.25" x14ac:dyDescent="0.2">
      <c r="J22061" s="2"/>
    </row>
    <row r="22062" spans="10:10" ht="14.25" x14ac:dyDescent="0.2">
      <c r="J22062" s="2"/>
    </row>
    <row r="22063" spans="10:10" ht="14.25" x14ac:dyDescent="0.2">
      <c r="J22063" s="2"/>
    </row>
    <row r="22064" spans="10:10" ht="14.25" x14ac:dyDescent="0.2">
      <c r="J22064" s="2"/>
    </row>
    <row r="22065" spans="10:10" ht="14.25" x14ac:dyDescent="0.2">
      <c r="J22065" s="2"/>
    </row>
    <row r="22066" spans="10:10" ht="14.25" x14ac:dyDescent="0.2">
      <c r="J22066" s="2"/>
    </row>
    <row r="22067" spans="10:10" ht="14.25" x14ac:dyDescent="0.2">
      <c r="J22067" s="2"/>
    </row>
    <row r="22068" spans="10:10" ht="14.25" x14ac:dyDescent="0.2">
      <c r="J22068" s="2"/>
    </row>
    <row r="22069" spans="10:10" ht="14.25" x14ac:dyDescent="0.2">
      <c r="J22069" s="2"/>
    </row>
    <row r="22070" spans="10:10" ht="14.25" x14ac:dyDescent="0.2">
      <c r="J22070" s="2"/>
    </row>
    <row r="22071" spans="10:10" ht="14.25" x14ac:dyDescent="0.2">
      <c r="J22071" s="2"/>
    </row>
    <row r="22072" spans="10:10" ht="14.25" x14ac:dyDescent="0.2">
      <c r="J22072" s="2"/>
    </row>
    <row r="22073" spans="10:10" ht="14.25" x14ac:dyDescent="0.2">
      <c r="J22073" s="2"/>
    </row>
    <row r="22074" spans="10:10" ht="14.25" x14ac:dyDescent="0.2">
      <c r="J22074" s="2"/>
    </row>
    <row r="22075" spans="10:10" ht="14.25" x14ac:dyDescent="0.2">
      <c r="J22075" s="2"/>
    </row>
    <row r="22076" spans="10:10" ht="14.25" x14ac:dyDescent="0.2">
      <c r="J22076" s="2"/>
    </row>
    <row r="22077" spans="10:10" ht="14.25" x14ac:dyDescent="0.2">
      <c r="J22077" s="2"/>
    </row>
    <row r="22078" spans="10:10" ht="14.25" x14ac:dyDescent="0.2">
      <c r="J22078" s="2"/>
    </row>
    <row r="22079" spans="10:10" ht="14.25" x14ac:dyDescent="0.2">
      <c r="J22079" s="2"/>
    </row>
    <row r="22080" spans="10:10" ht="14.25" x14ac:dyDescent="0.2">
      <c r="J22080" s="2"/>
    </row>
    <row r="22081" spans="10:10" ht="14.25" x14ac:dyDescent="0.2">
      <c r="J22081" s="2"/>
    </row>
    <row r="22082" spans="10:10" ht="14.25" x14ac:dyDescent="0.2">
      <c r="J22082" s="2"/>
    </row>
    <row r="22083" spans="10:10" ht="14.25" x14ac:dyDescent="0.2">
      <c r="J22083" s="2"/>
    </row>
    <row r="22084" spans="10:10" ht="14.25" x14ac:dyDescent="0.2">
      <c r="J22084" s="2"/>
    </row>
    <row r="22085" spans="10:10" ht="14.25" x14ac:dyDescent="0.2">
      <c r="J22085" s="2"/>
    </row>
    <row r="22086" spans="10:10" ht="14.25" x14ac:dyDescent="0.2">
      <c r="J22086" s="2"/>
    </row>
    <row r="22087" spans="10:10" ht="14.25" x14ac:dyDescent="0.2">
      <c r="J22087" s="2"/>
    </row>
    <row r="22088" spans="10:10" ht="14.25" x14ac:dyDescent="0.2">
      <c r="J22088" s="2"/>
    </row>
    <row r="22089" spans="10:10" ht="14.25" x14ac:dyDescent="0.2">
      <c r="J22089" s="2"/>
    </row>
    <row r="22090" spans="10:10" ht="14.25" x14ac:dyDescent="0.2">
      <c r="J22090" s="2"/>
    </row>
    <row r="22091" spans="10:10" ht="14.25" x14ac:dyDescent="0.2">
      <c r="J22091" s="2"/>
    </row>
    <row r="22092" spans="10:10" ht="14.25" x14ac:dyDescent="0.2">
      <c r="J22092" s="2"/>
    </row>
    <row r="22093" spans="10:10" ht="14.25" x14ac:dyDescent="0.2">
      <c r="J22093" s="2"/>
    </row>
    <row r="22094" spans="10:10" ht="14.25" x14ac:dyDescent="0.2">
      <c r="J22094" s="2"/>
    </row>
    <row r="22095" spans="10:10" ht="14.25" x14ac:dyDescent="0.2">
      <c r="J22095" s="2"/>
    </row>
    <row r="22096" spans="10:10" ht="14.25" x14ac:dyDescent="0.2">
      <c r="J22096" s="2"/>
    </row>
    <row r="22097" spans="10:10" ht="14.25" x14ac:dyDescent="0.2">
      <c r="J22097" s="2"/>
    </row>
    <row r="22098" spans="10:10" ht="14.25" x14ac:dyDescent="0.2">
      <c r="J22098" s="2"/>
    </row>
    <row r="22099" spans="10:10" ht="14.25" x14ac:dyDescent="0.2">
      <c r="J22099" s="2"/>
    </row>
    <row r="22100" spans="10:10" ht="14.25" x14ac:dyDescent="0.2">
      <c r="J22100" s="2"/>
    </row>
    <row r="22101" spans="10:10" ht="14.25" x14ac:dyDescent="0.2">
      <c r="J22101" s="2"/>
    </row>
    <row r="22102" spans="10:10" ht="14.25" x14ac:dyDescent="0.2">
      <c r="J22102" s="2"/>
    </row>
    <row r="22103" spans="10:10" ht="14.25" x14ac:dyDescent="0.2">
      <c r="J22103" s="2"/>
    </row>
    <row r="22104" spans="10:10" ht="14.25" x14ac:dyDescent="0.2">
      <c r="J22104" s="2"/>
    </row>
    <row r="22105" spans="10:10" ht="14.25" x14ac:dyDescent="0.2">
      <c r="J22105" s="2"/>
    </row>
    <row r="22106" spans="10:10" ht="14.25" x14ac:dyDescent="0.2">
      <c r="J22106" s="2"/>
    </row>
    <row r="22107" spans="10:10" ht="14.25" x14ac:dyDescent="0.2">
      <c r="J22107" s="2"/>
    </row>
    <row r="22108" spans="10:10" ht="14.25" x14ac:dyDescent="0.2">
      <c r="J22108" s="2"/>
    </row>
    <row r="22109" spans="10:10" ht="14.25" x14ac:dyDescent="0.2">
      <c r="J22109" s="2"/>
    </row>
    <row r="22110" spans="10:10" ht="14.25" x14ac:dyDescent="0.2">
      <c r="J22110" s="2"/>
    </row>
    <row r="22111" spans="10:10" ht="14.25" x14ac:dyDescent="0.2">
      <c r="J22111" s="2"/>
    </row>
    <row r="22112" spans="10:10" ht="14.25" x14ac:dyDescent="0.2">
      <c r="J22112" s="2"/>
    </row>
    <row r="22113" spans="10:10" ht="14.25" x14ac:dyDescent="0.2">
      <c r="J22113" s="2"/>
    </row>
    <row r="22114" spans="10:10" ht="14.25" x14ac:dyDescent="0.2">
      <c r="J22114" s="2"/>
    </row>
    <row r="22115" spans="10:10" ht="14.25" x14ac:dyDescent="0.2">
      <c r="J22115" s="2"/>
    </row>
    <row r="22116" spans="10:10" ht="14.25" x14ac:dyDescent="0.2">
      <c r="J22116" s="2"/>
    </row>
    <row r="22117" spans="10:10" ht="14.25" x14ac:dyDescent="0.2">
      <c r="J22117" s="2"/>
    </row>
    <row r="22118" spans="10:10" ht="14.25" x14ac:dyDescent="0.2">
      <c r="J22118" s="2"/>
    </row>
    <row r="22119" spans="10:10" ht="14.25" x14ac:dyDescent="0.2">
      <c r="J22119" s="2"/>
    </row>
    <row r="22120" spans="10:10" ht="14.25" x14ac:dyDescent="0.2">
      <c r="J22120" s="2"/>
    </row>
    <row r="22121" spans="10:10" ht="14.25" x14ac:dyDescent="0.2">
      <c r="J22121" s="2"/>
    </row>
    <row r="22122" spans="10:10" ht="14.25" x14ac:dyDescent="0.2">
      <c r="J22122" s="2"/>
    </row>
    <row r="22123" spans="10:10" ht="14.25" x14ac:dyDescent="0.2">
      <c r="J22123" s="2"/>
    </row>
    <row r="22124" spans="10:10" ht="14.25" x14ac:dyDescent="0.2">
      <c r="J22124" s="2"/>
    </row>
    <row r="22125" spans="10:10" ht="14.25" x14ac:dyDescent="0.2">
      <c r="J22125" s="2"/>
    </row>
    <row r="22126" spans="10:10" ht="14.25" x14ac:dyDescent="0.2">
      <c r="J22126" s="2"/>
    </row>
    <row r="22127" spans="10:10" ht="14.25" x14ac:dyDescent="0.2">
      <c r="J22127" s="2"/>
    </row>
    <row r="22128" spans="10:10" ht="14.25" x14ac:dyDescent="0.2">
      <c r="J22128" s="2"/>
    </row>
    <row r="22129" spans="10:10" ht="14.25" x14ac:dyDescent="0.2">
      <c r="J22129" s="2"/>
    </row>
    <row r="22130" spans="10:10" ht="14.25" x14ac:dyDescent="0.2">
      <c r="J22130" s="2"/>
    </row>
    <row r="22131" spans="10:10" ht="14.25" x14ac:dyDescent="0.2">
      <c r="J22131" s="2"/>
    </row>
    <row r="22132" spans="10:10" ht="14.25" x14ac:dyDescent="0.2">
      <c r="J22132" s="2"/>
    </row>
    <row r="22133" spans="10:10" ht="14.25" x14ac:dyDescent="0.2">
      <c r="J22133" s="2"/>
    </row>
    <row r="22134" spans="10:10" ht="14.25" x14ac:dyDescent="0.2">
      <c r="J22134" s="2"/>
    </row>
    <row r="22135" spans="10:10" ht="14.25" x14ac:dyDescent="0.2">
      <c r="J22135" s="2"/>
    </row>
    <row r="22136" spans="10:10" ht="14.25" x14ac:dyDescent="0.2">
      <c r="J22136" s="2"/>
    </row>
    <row r="22137" spans="10:10" ht="14.25" x14ac:dyDescent="0.2">
      <c r="J22137" s="2"/>
    </row>
    <row r="22138" spans="10:10" ht="14.25" x14ac:dyDescent="0.2">
      <c r="J22138" s="2"/>
    </row>
    <row r="22139" spans="10:10" ht="14.25" x14ac:dyDescent="0.2">
      <c r="J22139" s="2"/>
    </row>
    <row r="22140" spans="10:10" ht="14.25" x14ac:dyDescent="0.2">
      <c r="J22140" s="2"/>
    </row>
    <row r="22141" spans="10:10" ht="14.25" x14ac:dyDescent="0.2">
      <c r="J22141" s="2"/>
    </row>
    <row r="22142" spans="10:10" ht="14.25" x14ac:dyDescent="0.2">
      <c r="J22142" s="2"/>
    </row>
    <row r="22143" spans="10:10" ht="14.25" x14ac:dyDescent="0.2">
      <c r="J22143" s="2"/>
    </row>
    <row r="22144" spans="10:10" ht="14.25" x14ac:dyDescent="0.2">
      <c r="J22144" s="2"/>
    </row>
    <row r="22145" spans="10:10" ht="14.25" x14ac:dyDescent="0.2">
      <c r="J22145" s="2"/>
    </row>
    <row r="22146" spans="10:10" ht="14.25" x14ac:dyDescent="0.2">
      <c r="J22146" s="2"/>
    </row>
    <row r="22147" spans="10:10" ht="14.25" x14ac:dyDescent="0.2">
      <c r="J22147" s="2"/>
    </row>
    <row r="22148" spans="10:10" ht="14.25" x14ac:dyDescent="0.2">
      <c r="J22148" s="2"/>
    </row>
    <row r="22149" spans="10:10" ht="14.25" x14ac:dyDescent="0.2">
      <c r="J22149" s="2"/>
    </row>
    <row r="22150" spans="10:10" ht="14.25" x14ac:dyDescent="0.2">
      <c r="J22150" s="2"/>
    </row>
    <row r="22151" spans="10:10" ht="14.25" x14ac:dyDescent="0.2">
      <c r="J22151" s="2"/>
    </row>
    <row r="22152" spans="10:10" ht="14.25" x14ac:dyDescent="0.2">
      <c r="J22152" s="2"/>
    </row>
    <row r="22153" spans="10:10" ht="14.25" x14ac:dyDescent="0.2">
      <c r="J22153" s="2"/>
    </row>
    <row r="22154" spans="10:10" ht="14.25" x14ac:dyDescent="0.2">
      <c r="J22154" s="2"/>
    </row>
    <row r="22155" spans="10:10" ht="14.25" x14ac:dyDescent="0.2">
      <c r="J22155" s="2"/>
    </row>
    <row r="22156" spans="10:10" ht="14.25" x14ac:dyDescent="0.2">
      <c r="J22156" s="2"/>
    </row>
    <row r="22157" spans="10:10" ht="14.25" x14ac:dyDescent="0.2">
      <c r="J22157" s="2"/>
    </row>
    <row r="22158" spans="10:10" ht="14.25" x14ac:dyDescent="0.2">
      <c r="J22158" s="2"/>
    </row>
    <row r="22159" spans="10:10" ht="14.25" x14ac:dyDescent="0.2">
      <c r="J22159" s="2"/>
    </row>
    <row r="22160" spans="10:10" ht="14.25" x14ac:dyDescent="0.2">
      <c r="J22160" s="2"/>
    </row>
    <row r="22161" spans="10:10" ht="14.25" x14ac:dyDescent="0.2">
      <c r="J22161" s="2"/>
    </row>
    <row r="22162" spans="10:10" ht="14.25" x14ac:dyDescent="0.2">
      <c r="J22162" s="2"/>
    </row>
    <row r="22163" spans="10:10" ht="14.25" x14ac:dyDescent="0.2">
      <c r="J22163" s="2"/>
    </row>
    <row r="22164" spans="10:10" ht="14.25" x14ac:dyDescent="0.2">
      <c r="J22164" s="2"/>
    </row>
    <row r="22165" spans="10:10" ht="14.25" x14ac:dyDescent="0.2">
      <c r="J22165" s="2"/>
    </row>
    <row r="22166" spans="10:10" ht="14.25" x14ac:dyDescent="0.2">
      <c r="J22166" s="2"/>
    </row>
    <row r="22167" spans="10:10" ht="14.25" x14ac:dyDescent="0.2">
      <c r="J22167" s="2"/>
    </row>
    <row r="22168" spans="10:10" ht="14.25" x14ac:dyDescent="0.2">
      <c r="J22168" s="2"/>
    </row>
    <row r="22169" spans="10:10" ht="14.25" x14ac:dyDescent="0.2">
      <c r="J22169" s="2"/>
    </row>
    <row r="22170" spans="10:10" ht="14.25" x14ac:dyDescent="0.2">
      <c r="J22170" s="2"/>
    </row>
    <row r="22171" spans="10:10" ht="14.25" x14ac:dyDescent="0.2">
      <c r="J22171" s="2"/>
    </row>
    <row r="22172" spans="10:10" ht="14.25" x14ac:dyDescent="0.2">
      <c r="J22172" s="2"/>
    </row>
    <row r="22173" spans="10:10" ht="14.25" x14ac:dyDescent="0.2">
      <c r="J22173" s="2"/>
    </row>
    <row r="22174" spans="10:10" ht="14.25" x14ac:dyDescent="0.2">
      <c r="J22174" s="2"/>
    </row>
    <row r="22175" spans="10:10" ht="14.25" x14ac:dyDescent="0.2">
      <c r="J22175" s="2"/>
    </row>
    <row r="22176" spans="10:10" ht="14.25" x14ac:dyDescent="0.2">
      <c r="J22176" s="2"/>
    </row>
    <row r="22177" spans="10:10" ht="14.25" x14ac:dyDescent="0.2">
      <c r="J22177" s="2"/>
    </row>
    <row r="22178" spans="10:10" ht="14.25" x14ac:dyDescent="0.2">
      <c r="J22178" s="2"/>
    </row>
    <row r="22179" spans="10:10" ht="14.25" x14ac:dyDescent="0.2">
      <c r="J22179" s="2"/>
    </row>
    <row r="22180" spans="10:10" ht="14.25" x14ac:dyDescent="0.2">
      <c r="J22180" s="2"/>
    </row>
    <row r="22181" spans="10:10" ht="14.25" x14ac:dyDescent="0.2">
      <c r="J22181" s="2"/>
    </row>
    <row r="22182" spans="10:10" ht="14.25" x14ac:dyDescent="0.2">
      <c r="J22182" s="2"/>
    </row>
    <row r="22183" spans="10:10" ht="14.25" x14ac:dyDescent="0.2">
      <c r="J22183" s="2"/>
    </row>
    <row r="22184" spans="10:10" ht="14.25" x14ac:dyDescent="0.2">
      <c r="J22184" s="2"/>
    </row>
    <row r="22185" spans="10:10" ht="14.25" x14ac:dyDescent="0.2">
      <c r="J22185" s="2"/>
    </row>
    <row r="22186" spans="10:10" ht="14.25" x14ac:dyDescent="0.2">
      <c r="J22186" s="2"/>
    </row>
    <row r="22187" spans="10:10" ht="14.25" x14ac:dyDescent="0.2">
      <c r="J22187" s="2"/>
    </row>
    <row r="22188" spans="10:10" ht="14.25" x14ac:dyDescent="0.2">
      <c r="J22188" s="2"/>
    </row>
    <row r="22189" spans="10:10" ht="14.25" x14ac:dyDescent="0.2">
      <c r="J22189" s="2"/>
    </row>
    <row r="22190" spans="10:10" ht="14.25" x14ac:dyDescent="0.2">
      <c r="J22190" s="2"/>
    </row>
    <row r="22191" spans="10:10" ht="14.25" x14ac:dyDescent="0.2">
      <c r="J22191" s="2"/>
    </row>
    <row r="22192" spans="10:10" ht="14.25" x14ac:dyDescent="0.2">
      <c r="J22192" s="2"/>
    </row>
    <row r="22193" spans="10:10" ht="14.25" x14ac:dyDescent="0.2">
      <c r="J22193" s="2"/>
    </row>
    <row r="22194" spans="10:10" ht="14.25" x14ac:dyDescent="0.2">
      <c r="J22194" s="2"/>
    </row>
    <row r="22195" spans="10:10" ht="14.25" x14ac:dyDescent="0.2">
      <c r="J22195" s="2"/>
    </row>
    <row r="22196" spans="10:10" ht="14.25" x14ac:dyDescent="0.2">
      <c r="J22196" s="2"/>
    </row>
    <row r="22197" spans="10:10" ht="14.25" x14ac:dyDescent="0.2">
      <c r="J22197" s="2"/>
    </row>
    <row r="22198" spans="10:10" ht="14.25" x14ac:dyDescent="0.2">
      <c r="J22198" s="2"/>
    </row>
    <row r="22199" spans="10:10" ht="14.25" x14ac:dyDescent="0.2">
      <c r="J22199" s="2"/>
    </row>
    <row r="22200" spans="10:10" ht="14.25" x14ac:dyDescent="0.2">
      <c r="J22200" s="2"/>
    </row>
    <row r="22201" spans="10:10" ht="14.25" x14ac:dyDescent="0.2">
      <c r="J22201" s="2"/>
    </row>
    <row r="22202" spans="10:10" ht="14.25" x14ac:dyDescent="0.2">
      <c r="J22202" s="2"/>
    </row>
    <row r="22203" spans="10:10" ht="14.25" x14ac:dyDescent="0.2">
      <c r="J22203" s="2"/>
    </row>
    <row r="22204" spans="10:10" ht="14.25" x14ac:dyDescent="0.2">
      <c r="J22204" s="2"/>
    </row>
    <row r="22205" spans="10:10" ht="14.25" x14ac:dyDescent="0.2">
      <c r="J22205" s="2"/>
    </row>
    <row r="22206" spans="10:10" ht="14.25" x14ac:dyDescent="0.2">
      <c r="J22206" s="2"/>
    </row>
    <row r="22207" spans="10:10" ht="14.25" x14ac:dyDescent="0.2">
      <c r="J22207" s="2"/>
    </row>
    <row r="22208" spans="10:10" ht="14.25" x14ac:dyDescent="0.2">
      <c r="J22208" s="2"/>
    </row>
    <row r="22209" spans="10:10" ht="14.25" x14ac:dyDescent="0.2">
      <c r="J22209" s="2"/>
    </row>
    <row r="22210" spans="10:10" ht="14.25" x14ac:dyDescent="0.2">
      <c r="J22210" s="2"/>
    </row>
    <row r="22211" spans="10:10" ht="14.25" x14ac:dyDescent="0.2">
      <c r="J22211" s="2"/>
    </row>
    <row r="22212" spans="10:10" ht="14.25" x14ac:dyDescent="0.2">
      <c r="J22212" s="2"/>
    </row>
    <row r="22213" spans="10:10" ht="14.25" x14ac:dyDescent="0.2">
      <c r="J22213" s="2"/>
    </row>
    <row r="22214" spans="10:10" ht="14.25" x14ac:dyDescent="0.2">
      <c r="J22214" s="2"/>
    </row>
    <row r="22215" spans="10:10" ht="14.25" x14ac:dyDescent="0.2">
      <c r="J22215" s="2"/>
    </row>
    <row r="22216" spans="10:10" ht="14.25" x14ac:dyDescent="0.2">
      <c r="J22216" s="2"/>
    </row>
    <row r="22217" spans="10:10" ht="14.25" x14ac:dyDescent="0.2">
      <c r="J22217" s="2"/>
    </row>
    <row r="22218" spans="10:10" ht="14.25" x14ac:dyDescent="0.2">
      <c r="J22218" s="2"/>
    </row>
    <row r="22219" spans="10:10" ht="14.25" x14ac:dyDescent="0.2">
      <c r="J22219" s="2"/>
    </row>
    <row r="22220" spans="10:10" ht="14.25" x14ac:dyDescent="0.2">
      <c r="J22220" s="2"/>
    </row>
    <row r="22221" spans="10:10" ht="14.25" x14ac:dyDescent="0.2">
      <c r="J22221" s="2"/>
    </row>
    <row r="22222" spans="10:10" ht="14.25" x14ac:dyDescent="0.2">
      <c r="J22222" s="2"/>
    </row>
    <row r="22223" spans="10:10" ht="14.25" x14ac:dyDescent="0.2">
      <c r="J22223" s="2"/>
    </row>
    <row r="22224" spans="10:10" ht="14.25" x14ac:dyDescent="0.2">
      <c r="J22224" s="2"/>
    </row>
    <row r="22225" spans="10:10" ht="14.25" x14ac:dyDescent="0.2">
      <c r="J22225" s="2"/>
    </row>
    <row r="22226" spans="10:10" ht="14.25" x14ac:dyDescent="0.2">
      <c r="J22226" s="2"/>
    </row>
    <row r="22227" spans="10:10" ht="14.25" x14ac:dyDescent="0.2">
      <c r="J22227" s="2"/>
    </row>
    <row r="22228" spans="10:10" ht="14.25" x14ac:dyDescent="0.2">
      <c r="J22228" s="2"/>
    </row>
    <row r="22229" spans="10:10" ht="14.25" x14ac:dyDescent="0.2">
      <c r="J22229" s="2"/>
    </row>
    <row r="22230" spans="10:10" ht="14.25" x14ac:dyDescent="0.2">
      <c r="J22230" s="2"/>
    </row>
    <row r="22231" spans="10:10" ht="14.25" x14ac:dyDescent="0.2">
      <c r="J22231" s="2"/>
    </row>
    <row r="22232" spans="10:10" ht="14.25" x14ac:dyDescent="0.2">
      <c r="J22232" s="2"/>
    </row>
    <row r="22233" spans="10:10" ht="14.25" x14ac:dyDescent="0.2">
      <c r="J22233" s="2"/>
    </row>
    <row r="22234" spans="10:10" ht="14.25" x14ac:dyDescent="0.2">
      <c r="J22234" s="2"/>
    </row>
    <row r="22235" spans="10:10" ht="14.25" x14ac:dyDescent="0.2">
      <c r="J22235" s="2"/>
    </row>
    <row r="22236" spans="10:10" ht="14.25" x14ac:dyDescent="0.2">
      <c r="J22236" s="2"/>
    </row>
    <row r="22237" spans="10:10" ht="14.25" x14ac:dyDescent="0.2">
      <c r="J22237" s="2"/>
    </row>
    <row r="22238" spans="10:10" ht="14.25" x14ac:dyDescent="0.2">
      <c r="J22238" s="2"/>
    </row>
    <row r="22239" spans="10:10" ht="14.25" x14ac:dyDescent="0.2">
      <c r="J22239" s="2"/>
    </row>
    <row r="22240" spans="10:10" ht="14.25" x14ac:dyDescent="0.2">
      <c r="J22240" s="2"/>
    </row>
    <row r="22241" spans="10:10" ht="14.25" x14ac:dyDescent="0.2">
      <c r="J22241" s="2"/>
    </row>
    <row r="22242" spans="10:10" ht="14.25" x14ac:dyDescent="0.2">
      <c r="J22242" s="2"/>
    </row>
    <row r="22243" spans="10:10" ht="14.25" x14ac:dyDescent="0.2">
      <c r="J22243" s="2"/>
    </row>
    <row r="22244" spans="10:10" ht="14.25" x14ac:dyDescent="0.2">
      <c r="J22244" s="2"/>
    </row>
    <row r="22245" spans="10:10" ht="14.25" x14ac:dyDescent="0.2">
      <c r="J22245" s="2"/>
    </row>
    <row r="22246" spans="10:10" ht="14.25" x14ac:dyDescent="0.2">
      <c r="J22246" s="2"/>
    </row>
    <row r="22247" spans="10:10" ht="14.25" x14ac:dyDescent="0.2">
      <c r="J22247" s="2"/>
    </row>
    <row r="22248" spans="10:10" ht="14.25" x14ac:dyDescent="0.2">
      <c r="J22248" s="2"/>
    </row>
    <row r="22249" spans="10:10" ht="14.25" x14ac:dyDescent="0.2">
      <c r="J22249" s="2"/>
    </row>
    <row r="22250" spans="10:10" ht="14.25" x14ac:dyDescent="0.2">
      <c r="J22250" s="2"/>
    </row>
    <row r="22251" spans="10:10" ht="14.25" x14ac:dyDescent="0.2">
      <c r="J22251" s="2"/>
    </row>
    <row r="22252" spans="10:10" ht="14.25" x14ac:dyDescent="0.2">
      <c r="J22252" s="2"/>
    </row>
    <row r="22253" spans="10:10" ht="14.25" x14ac:dyDescent="0.2">
      <c r="J22253" s="2"/>
    </row>
    <row r="22254" spans="10:10" ht="14.25" x14ac:dyDescent="0.2">
      <c r="J22254" s="2"/>
    </row>
    <row r="22255" spans="10:10" ht="14.25" x14ac:dyDescent="0.2">
      <c r="J22255" s="2"/>
    </row>
    <row r="22256" spans="10:10" ht="14.25" x14ac:dyDescent="0.2">
      <c r="J22256" s="2"/>
    </row>
    <row r="22257" spans="10:10" ht="14.25" x14ac:dyDescent="0.2">
      <c r="J22257" s="2"/>
    </row>
    <row r="22258" spans="10:10" ht="14.25" x14ac:dyDescent="0.2">
      <c r="J22258" s="2"/>
    </row>
    <row r="22259" spans="10:10" ht="14.25" x14ac:dyDescent="0.2">
      <c r="J22259" s="2"/>
    </row>
    <row r="22260" spans="10:10" ht="14.25" x14ac:dyDescent="0.2">
      <c r="J22260" s="2"/>
    </row>
    <row r="22261" spans="10:10" ht="14.25" x14ac:dyDescent="0.2">
      <c r="J22261" s="2"/>
    </row>
    <row r="22262" spans="10:10" ht="14.25" x14ac:dyDescent="0.2">
      <c r="J22262" s="2"/>
    </row>
    <row r="22263" spans="10:10" ht="14.25" x14ac:dyDescent="0.2">
      <c r="J22263" s="2"/>
    </row>
    <row r="22264" spans="10:10" ht="14.25" x14ac:dyDescent="0.2">
      <c r="J22264" s="2"/>
    </row>
    <row r="22265" spans="10:10" ht="14.25" x14ac:dyDescent="0.2">
      <c r="J22265" s="2"/>
    </row>
    <row r="22266" spans="10:10" ht="14.25" x14ac:dyDescent="0.2">
      <c r="J22266" s="2"/>
    </row>
    <row r="22267" spans="10:10" ht="14.25" x14ac:dyDescent="0.2">
      <c r="J22267" s="2"/>
    </row>
    <row r="22268" spans="10:10" ht="14.25" x14ac:dyDescent="0.2">
      <c r="J22268" s="2"/>
    </row>
    <row r="22269" spans="10:10" ht="14.25" x14ac:dyDescent="0.2">
      <c r="J22269" s="2"/>
    </row>
    <row r="22270" spans="10:10" ht="14.25" x14ac:dyDescent="0.2">
      <c r="J22270" s="2"/>
    </row>
    <row r="22271" spans="10:10" ht="14.25" x14ac:dyDescent="0.2">
      <c r="J22271" s="2"/>
    </row>
    <row r="22272" spans="10:10" ht="14.25" x14ac:dyDescent="0.2">
      <c r="J22272" s="2"/>
    </row>
    <row r="22273" spans="10:10" ht="14.25" x14ac:dyDescent="0.2">
      <c r="J22273" s="2"/>
    </row>
    <row r="22274" spans="10:10" ht="14.25" x14ac:dyDescent="0.2">
      <c r="J22274" s="2"/>
    </row>
    <row r="22275" spans="10:10" ht="14.25" x14ac:dyDescent="0.2">
      <c r="J22275" s="2"/>
    </row>
    <row r="22276" spans="10:10" ht="14.25" x14ac:dyDescent="0.2">
      <c r="J22276" s="2"/>
    </row>
    <row r="22277" spans="10:10" ht="14.25" x14ac:dyDescent="0.2">
      <c r="J22277" s="2"/>
    </row>
    <row r="22278" spans="10:10" ht="14.25" x14ac:dyDescent="0.2">
      <c r="J22278" s="2"/>
    </row>
    <row r="22279" spans="10:10" ht="14.25" x14ac:dyDescent="0.2">
      <c r="J22279" s="2"/>
    </row>
    <row r="22280" spans="10:10" ht="14.25" x14ac:dyDescent="0.2">
      <c r="J22280" s="2"/>
    </row>
    <row r="22281" spans="10:10" ht="14.25" x14ac:dyDescent="0.2">
      <c r="J22281" s="2"/>
    </row>
    <row r="22282" spans="10:10" ht="14.25" x14ac:dyDescent="0.2">
      <c r="J22282" s="2"/>
    </row>
    <row r="22283" spans="10:10" ht="14.25" x14ac:dyDescent="0.2">
      <c r="J22283" s="2"/>
    </row>
    <row r="22284" spans="10:10" ht="14.25" x14ac:dyDescent="0.2">
      <c r="J22284" s="2"/>
    </row>
    <row r="22285" spans="10:10" ht="14.25" x14ac:dyDescent="0.2">
      <c r="J22285" s="2"/>
    </row>
    <row r="22286" spans="10:10" ht="14.25" x14ac:dyDescent="0.2">
      <c r="J22286" s="2"/>
    </row>
    <row r="22287" spans="10:10" ht="14.25" x14ac:dyDescent="0.2">
      <c r="J22287" s="2"/>
    </row>
    <row r="22288" spans="10:10" ht="14.25" x14ac:dyDescent="0.2">
      <c r="J22288" s="2"/>
    </row>
    <row r="22289" spans="10:10" ht="14.25" x14ac:dyDescent="0.2">
      <c r="J22289" s="2"/>
    </row>
    <row r="22290" spans="10:10" ht="14.25" x14ac:dyDescent="0.2">
      <c r="J22290" s="2"/>
    </row>
    <row r="22291" spans="10:10" ht="14.25" x14ac:dyDescent="0.2">
      <c r="J22291" s="2"/>
    </row>
    <row r="22292" spans="10:10" ht="14.25" x14ac:dyDescent="0.2">
      <c r="J22292" s="2"/>
    </row>
    <row r="22293" spans="10:10" ht="14.25" x14ac:dyDescent="0.2">
      <c r="J22293" s="2"/>
    </row>
    <row r="22294" spans="10:10" ht="14.25" x14ac:dyDescent="0.2">
      <c r="J22294" s="2"/>
    </row>
    <row r="22295" spans="10:10" ht="14.25" x14ac:dyDescent="0.2">
      <c r="J22295" s="2"/>
    </row>
    <row r="22296" spans="10:10" ht="14.25" x14ac:dyDescent="0.2">
      <c r="J22296" s="2"/>
    </row>
    <row r="22297" spans="10:10" ht="14.25" x14ac:dyDescent="0.2">
      <c r="J22297" s="2"/>
    </row>
    <row r="22298" spans="10:10" ht="14.25" x14ac:dyDescent="0.2">
      <c r="J22298" s="2"/>
    </row>
    <row r="22299" spans="10:10" ht="14.25" x14ac:dyDescent="0.2">
      <c r="J22299" s="2"/>
    </row>
    <row r="22300" spans="10:10" ht="14.25" x14ac:dyDescent="0.2">
      <c r="J22300" s="2"/>
    </row>
    <row r="22301" spans="10:10" ht="14.25" x14ac:dyDescent="0.2">
      <c r="J22301" s="2"/>
    </row>
    <row r="22302" spans="10:10" ht="14.25" x14ac:dyDescent="0.2">
      <c r="J22302" s="2"/>
    </row>
    <row r="22303" spans="10:10" ht="14.25" x14ac:dyDescent="0.2">
      <c r="J22303" s="2"/>
    </row>
    <row r="22304" spans="10:10" ht="14.25" x14ac:dyDescent="0.2">
      <c r="J22304" s="2"/>
    </row>
    <row r="22305" spans="10:10" ht="14.25" x14ac:dyDescent="0.2">
      <c r="J22305" s="2"/>
    </row>
    <row r="22306" spans="10:10" ht="14.25" x14ac:dyDescent="0.2">
      <c r="J22306" s="2"/>
    </row>
    <row r="22307" spans="10:10" ht="14.25" x14ac:dyDescent="0.2">
      <c r="J22307" s="2"/>
    </row>
    <row r="22308" spans="10:10" ht="14.25" x14ac:dyDescent="0.2">
      <c r="J22308" s="2"/>
    </row>
    <row r="22309" spans="10:10" ht="14.25" x14ac:dyDescent="0.2">
      <c r="J22309" s="2"/>
    </row>
    <row r="22310" spans="10:10" ht="14.25" x14ac:dyDescent="0.2">
      <c r="J22310" s="2"/>
    </row>
    <row r="22311" spans="10:10" ht="14.25" x14ac:dyDescent="0.2">
      <c r="J22311" s="2"/>
    </row>
    <row r="22312" spans="10:10" ht="14.25" x14ac:dyDescent="0.2">
      <c r="J22312" s="2"/>
    </row>
    <row r="22313" spans="10:10" ht="14.25" x14ac:dyDescent="0.2">
      <c r="J22313" s="2"/>
    </row>
    <row r="22314" spans="10:10" ht="14.25" x14ac:dyDescent="0.2">
      <c r="J22314" s="2"/>
    </row>
    <row r="22315" spans="10:10" ht="14.25" x14ac:dyDescent="0.2">
      <c r="J22315" s="2"/>
    </row>
    <row r="22316" spans="10:10" ht="14.25" x14ac:dyDescent="0.2">
      <c r="J22316" s="2"/>
    </row>
    <row r="22317" spans="10:10" ht="14.25" x14ac:dyDescent="0.2">
      <c r="J22317" s="2"/>
    </row>
    <row r="22318" spans="10:10" ht="14.25" x14ac:dyDescent="0.2">
      <c r="J22318" s="2"/>
    </row>
    <row r="22319" spans="10:10" ht="14.25" x14ac:dyDescent="0.2">
      <c r="J22319" s="2"/>
    </row>
    <row r="22320" spans="10:10" ht="14.25" x14ac:dyDescent="0.2">
      <c r="J22320" s="2"/>
    </row>
    <row r="22321" spans="10:10" ht="14.25" x14ac:dyDescent="0.2">
      <c r="J22321" s="2"/>
    </row>
    <row r="22322" spans="10:10" ht="14.25" x14ac:dyDescent="0.2">
      <c r="J22322" s="2"/>
    </row>
    <row r="22323" spans="10:10" ht="14.25" x14ac:dyDescent="0.2">
      <c r="J22323" s="2"/>
    </row>
    <row r="22324" spans="10:10" ht="14.25" x14ac:dyDescent="0.2">
      <c r="J22324" s="2"/>
    </row>
    <row r="22325" spans="10:10" ht="14.25" x14ac:dyDescent="0.2">
      <c r="J22325" s="2"/>
    </row>
    <row r="22326" spans="10:10" ht="14.25" x14ac:dyDescent="0.2">
      <c r="J22326" s="2"/>
    </row>
    <row r="22327" spans="10:10" ht="14.25" x14ac:dyDescent="0.2">
      <c r="J22327" s="2"/>
    </row>
    <row r="22328" spans="10:10" ht="14.25" x14ac:dyDescent="0.2">
      <c r="J22328" s="2"/>
    </row>
    <row r="22329" spans="10:10" ht="14.25" x14ac:dyDescent="0.2">
      <c r="J22329" s="2"/>
    </row>
    <row r="22330" spans="10:10" ht="14.25" x14ac:dyDescent="0.2">
      <c r="J22330" s="2"/>
    </row>
    <row r="22331" spans="10:10" ht="14.25" x14ac:dyDescent="0.2">
      <c r="J22331" s="2"/>
    </row>
    <row r="22332" spans="10:10" ht="14.25" x14ac:dyDescent="0.2">
      <c r="J22332" s="2"/>
    </row>
    <row r="22333" spans="10:10" ht="14.25" x14ac:dyDescent="0.2">
      <c r="J22333" s="2"/>
    </row>
    <row r="22334" spans="10:10" ht="14.25" x14ac:dyDescent="0.2">
      <c r="J22334" s="2"/>
    </row>
    <row r="22335" spans="10:10" ht="14.25" x14ac:dyDescent="0.2">
      <c r="J22335" s="2"/>
    </row>
    <row r="22336" spans="10:10" ht="14.25" x14ac:dyDescent="0.2">
      <c r="J22336" s="2"/>
    </row>
    <row r="22337" spans="10:10" ht="14.25" x14ac:dyDescent="0.2">
      <c r="J22337" s="2"/>
    </row>
    <row r="22338" spans="10:10" ht="14.25" x14ac:dyDescent="0.2">
      <c r="J22338" s="2"/>
    </row>
    <row r="22339" spans="10:10" ht="14.25" x14ac:dyDescent="0.2">
      <c r="J22339" s="2"/>
    </row>
    <row r="22340" spans="10:10" ht="14.25" x14ac:dyDescent="0.2">
      <c r="J22340" s="2"/>
    </row>
    <row r="22341" spans="10:10" ht="14.25" x14ac:dyDescent="0.2">
      <c r="J22341" s="2"/>
    </row>
    <row r="22342" spans="10:10" ht="14.25" x14ac:dyDescent="0.2">
      <c r="J22342" s="2"/>
    </row>
    <row r="22343" spans="10:10" ht="14.25" x14ac:dyDescent="0.2">
      <c r="J22343" s="2"/>
    </row>
    <row r="22344" spans="10:10" ht="14.25" x14ac:dyDescent="0.2">
      <c r="J22344" s="2"/>
    </row>
    <row r="22345" spans="10:10" ht="14.25" x14ac:dyDescent="0.2">
      <c r="J22345" s="2"/>
    </row>
    <row r="22346" spans="10:10" ht="14.25" x14ac:dyDescent="0.2">
      <c r="J22346" s="2"/>
    </row>
    <row r="22347" spans="10:10" ht="14.25" x14ac:dyDescent="0.2">
      <c r="J22347" s="2"/>
    </row>
    <row r="22348" spans="10:10" ht="14.25" x14ac:dyDescent="0.2">
      <c r="J22348" s="2"/>
    </row>
    <row r="22349" spans="10:10" ht="14.25" x14ac:dyDescent="0.2">
      <c r="J22349" s="2"/>
    </row>
    <row r="22350" spans="10:10" ht="14.25" x14ac:dyDescent="0.2">
      <c r="J22350" s="2"/>
    </row>
    <row r="22351" spans="10:10" ht="14.25" x14ac:dyDescent="0.2">
      <c r="J22351" s="2"/>
    </row>
    <row r="22352" spans="10:10" ht="14.25" x14ac:dyDescent="0.2">
      <c r="J22352" s="2"/>
    </row>
    <row r="22353" spans="10:10" ht="14.25" x14ac:dyDescent="0.2">
      <c r="J22353" s="2"/>
    </row>
    <row r="22354" spans="10:10" ht="14.25" x14ac:dyDescent="0.2">
      <c r="J22354" s="2"/>
    </row>
    <row r="22355" spans="10:10" ht="14.25" x14ac:dyDescent="0.2">
      <c r="J22355" s="2"/>
    </row>
    <row r="22356" spans="10:10" ht="14.25" x14ac:dyDescent="0.2">
      <c r="J22356" s="2"/>
    </row>
    <row r="22357" spans="10:10" ht="14.25" x14ac:dyDescent="0.2">
      <c r="J22357" s="2"/>
    </row>
    <row r="22358" spans="10:10" ht="14.25" x14ac:dyDescent="0.2">
      <c r="J22358" s="2"/>
    </row>
    <row r="22359" spans="10:10" ht="14.25" x14ac:dyDescent="0.2">
      <c r="J22359" s="2"/>
    </row>
    <row r="22360" spans="10:10" ht="14.25" x14ac:dyDescent="0.2">
      <c r="J22360" s="2"/>
    </row>
    <row r="22361" spans="10:10" ht="14.25" x14ac:dyDescent="0.2">
      <c r="J22361" s="2"/>
    </row>
    <row r="22362" spans="10:10" ht="14.25" x14ac:dyDescent="0.2">
      <c r="J22362" s="2"/>
    </row>
    <row r="22363" spans="10:10" ht="14.25" x14ac:dyDescent="0.2">
      <c r="J22363" s="2"/>
    </row>
    <row r="22364" spans="10:10" ht="14.25" x14ac:dyDescent="0.2">
      <c r="J22364" s="2"/>
    </row>
    <row r="22365" spans="10:10" ht="14.25" x14ac:dyDescent="0.2">
      <c r="J22365" s="2"/>
    </row>
    <row r="22366" spans="10:10" ht="14.25" x14ac:dyDescent="0.2">
      <c r="J22366" s="2"/>
    </row>
    <row r="22367" spans="10:10" ht="14.25" x14ac:dyDescent="0.2">
      <c r="J22367" s="2"/>
    </row>
    <row r="22368" spans="10:10" ht="14.25" x14ac:dyDescent="0.2">
      <c r="J22368" s="2"/>
    </row>
    <row r="22369" spans="10:10" ht="14.25" x14ac:dyDescent="0.2">
      <c r="J22369" s="2"/>
    </row>
    <row r="22370" spans="10:10" ht="14.25" x14ac:dyDescent="0.2">
      <c r="J22370" s="2"/>
    </row>
    <row r="22371" spans="10:10" ht="14.25" x14ac:dyDescent="0.2">
      <c r="J22371" s="2"/>
    </row>
    <row r="22372" spans="10:10" ht="14.25" x14ac:dyDescent="0.2">
      <c r="J22372" s="2"/>
    </row>
    <row r="22373" spans="10:10" ht="14.25" x14ac:dyDescent="0.2">
      <c r="J22373" s="2"/>
    </row>
    <row r="22374" spans="10:10" ht="14.25" x14ac:dyDescent="0.2">
      <c r="J22374" s="2"/>
    </row>
    <row r="22375" spans="10:10" ht="14.25" x14ac:dyDescent="0.2">
      <c r="J22375" s="2"/>
    </row>
    <row r="22376" spans="10:10" ht="14.25" x14ac:dyDescent="0.2">
      <c r="J22376" s="2"/>
    </row>
    <row r="22377" spans="10:10" ht="14.25" x14ac:dyDescent="0.2">
      <c r="J22377" s="2"/>
    </row>
    <row r="22378" spans="10:10" ht="14.25" x14ac:dyDescent="0.2">
      <c r="J22378" s="2"/>
    </row>
    <row r="22379" spans="10:10" ht="14.25" x14ac:dyDescent="0.2">
      <c r="J22379" s="2"/>
    </row>
    <row r="22380" spans="10:10" ht="14.25" x14ac:dyDescent="0.2">
      <c r="J22380" s="2"/>
    </row>
    <row r="22381" spans="10:10" ht="14.25" x14ac:dyDescent="0.2">
      <c r="J22381" s="2"/>
    </row>
    <row r="22382" spans="10:10" ht="14.25" x14ac:dyDescent="0.2">
      <c r="J22382" s="2"/>
    </row>
    <row r="22383" spans="10:10" ht="14.25" x14ac:dyDescent="0.2">
      <c r="J22383" s="2"/>
    </row>
    <row r="22384" spans="10:10" ht="14.25" x14ac:dyDescent="0.2">
      <c r="J22384" s="2"/>
    </row>
    <row r="22385" spans="10:10" ht="14.25" x14ac:dyDescent="0.2">
      <c r="J22385" s="2"/>
    </row>
    <row r="22386" spans="10:10" ht="14.25" x14ac:dyDescent="0.2">
      <c r="J22386" s="2"/>
    </row>
    <row r="22387" spans="10:10" ht="14.25" x14ac:dyDescent="0.2">
      <c r="J22387" s="2"/>
    </row>
    <row r="22388" spans="10:10" ht="14.25" x14ac:dyDescent="0.2">
      <c r="J22388" s="2"/>
    </row>
    <row r="22389" spans="10:10" ht="14.25" x14ac:dyDescent="0.2">
      <c r="J22389" s="2"/>
    </row>
    <row r="22390" spans="10:10" ht="14.25" x14ac:dyDescent="0.2">
      <c r="J22390" s="2"/>
    </row>
    <row r="22391" spans="10:10" ht="14.25" x14ac:dyDescent="0.2">
      <c r="J22391" s="2"/>
    </row>
    <row r="22392" spans="10:10" ht="14.25" x14ac:dyDescent="0.2">
      <c r="J22392" s="2"/>
    </row>
    <row r="22393" spans="10:10" ht="14.25" x14ac:dyDescent="0.2">
      <c r="J22393" s="2"/>
    </row>
    <row r="22394" spans="10:10" ht="14.25" x14ac:dyDescent="0.2">
      <c r="J22394" s="2"/>
    </row>
    <row r="22395" spans="10:10" ht="14.25" x14ac:dyDescent="0.2">
      <c r="J22395" s="2"/>
    </row>
    <row r="22396" spans="10:10" ht="14.25" x14ac:dyDescent="0.2">
      <c r="J22396" s="2"/>
    </row>
    <row r="22397" spans="10:10" ht="14.25" x14ac:dyDescent="0.2">
      <c r="J22397" s="2"/>
    </row>
    <row r="22398" spans="10:10" ht="14.25" x14ac:dyDescent="0.2">
      <c r="J22398" s="2"/>
    </row>
    <row r="22399" spans="10:10" ht="14.25" x14ac:dyDescent="0.2">
      <c r="J22399" s="2"/>
    </row>
    <row r="22400" spans="10:10" ht="14.25" x14ac:dyDescent="0.2">
      <c r="J22400" s="2"/>
    </row>
    <row r="22401" spans="10:10" ht="14.25" x14ac:dyDescent="0.2">
      <c r="J22401" s="2"/>
    </row>
    <row r="22402" spans="10:10" ht="14.25" x14ac:dyDescent="0.2">
      <c r="J22402" s="2"/>
    </row>
    <row r="22403" spans="10:10" ht="14.25" x14ac:dyDescent="0.2">
      <c r="J22403" s="2"/>
    </row>
    <row r="22404" spans="10:10" ht="14.25" x14ac:dyDescent="0.2">
      <c r="J22404" s="2"/>
    </row>
    <row r="22405" spans="10:10" ht="14.25" x14ac:dyDescent="0.2">
      <c r="J22405" s="2"/>
    </row>
    <row r="22406" spans="10:10" ht="14.25" x14ac:dyDescent="0.2">
      <c r="J22406" s="2"/>
    </row>
    <row r="22407" spans="10:10" ht="14.25" x14ac:dyDescent="0.2">
      <c r="J22407" s="2"/>
    </row>
    <row r="22408" spans="10:10" ht="14.25" x14ac:dyDescent="0.2">
      <c r="J22408" s="2"/>
    </row>
    <row r="22409" spans="10:10" ht="14.25" x14ac:dyDescent="0.2">
      <c r="J22409" s="2"/>
    </row>
    <row r="22410" spans="10:10" ht="14.25" x14ac:dyDescent="0.2">
      <c r="J22410" s="2"/>
    </row>
    <row r="22411" spans="10:10" ht="14.25" x14ac:dyDescent="0.2">
      <c r="J22411" s="2"/>
    </row>
    <row r="22412" spans="10:10" ht="14.25" x14ac:dyDescent="0.2">
      <c r="J22412" s="2"/>
    </row>
    <row r="22413" spans="10:10" ht="14.25" x14ac:dyDescent="0.2">
      <c r="J22413" s="2"/>
    </row>
    <row r="22414" spans="10:10" ht="14.25" x14ac:dyDescent="0.2">
      <c r="J22414" s="2"/>
    </row>
    <row r="22415" spans="10:10" ht="14.25" x14ac:dyDescent="0.2">
      <c r="J22415" s="2"/>
    </row>
    <row r="22416" spans="10:10" ht="14.25" x14ac:dyDescent="0.2">
      <c r="J22416" s="2"/>
    </row>
    <row r="22417" spans="10:10" ht="14.25" x14ac:dyDescent="0.2">
      <c r="J22417" s="2"/>
    </row>
    <row r="22418" spans="10:10" ht="14.25" x14ac:dyDescent="0.2">
      <c r="J22418" s="2"/>
    </row>
    <row r="22419" spans="10:10" ht="14.25" x14ac:dyDescent="0.2">
      <c r="J22419" s="2"/>
    </row>
    <row r="22420" spans="10:10" ht="14.25" x14ac:dyDescent="0.2">
      <c r="J22420" s="2"/>
    </row>
    <row r="22421" spans="10:10" ht="14.25" x14ac:dyDescent="0.2">
      <c r="J22421" s="2"/>
    </row>
    <row r="22422" spans="10:10" ht="14.25" x14ac:dyDescent="0.2">
      <c r="J22422" s="2"/>
    </row>
    <row r="22423" spans="10:10" ht="14.25" x14ac:dyDescent="0.2">
      <c r="J22423" s="2"/>
    </row>
    <row r="22424" spans="10:10" ht="14.25" x14ac:dyDescent="0.2">
      <c r="J22424" s="2"/>
    </row>
    <row r="22425" spans="10:10" ht="14.25" x14ac:dyDescent="0.2">
      <c r="J22425" s="2"/>
    </row>
    <row r="22426" spans="10:10" ht="14.25" x14ac:dyDescent="0.2">
      <c r="J22426" s="2"/>
    </row>
    <row r="22427" spans="10:10" ht="14.25" x14ac:dyDescent="0.2">
      <c r="J22427" s="2"/>
    </row>
    <row r="22428" spans="10:10" ht="14.25" x14ac:dyDescent="0.2">
      <c r="J22428" s="2"/>
    </row>
    <row r="22429" spans="10:10" ht="14.25" x14ac:dyDescent="0.2">
      <c r="J22429" s="2"/>
    </row>
    <row r="22430" spans="10:10" ht="14.25" x14ac:dyDescent="0.2">
      <c r="J22430" s="2"/>
    </row>
    <row r="22431" spans="10:10" ht="14.25" x14ac:dyDescent="0.2">
      <c r="J22431" s="2"/>
    </row>
    <row r="22432" spans="10:10" ht="14.25" x14ac:dyDescent="0.2">
      <c r="J22432" s="2"/>
    </row>
    <row r="22433" spans="10:10" ht="14.25" x14ac:dyDescent="0.2">
      <c r="J22433" s="2"/>
    </row>
    <row r="22434" spans="10:10" ht="14.25" x14ac:dyDescent="0.2">
      <c r="J22434" s="2"/>
    </row>
    <row r="22435" spans="10:10" ht="14.25" x14ac:dyDescent="0.2">
      <c r="J22435" s="2"/>
    </row>
    <row r="22436" spans="10:10" ht="14.25" x14ac:dyDescent="0.2">
      <c r="J22436" s="2"/>
    </row>
    <row r="22437" spans="10:10" ht="14.25" x14ac:dyDescent="0.2">
      <c r="J22437" s="2"/>
    </row>
    <row r="22438" spans="10:10" ht="14.25" x14ac:dyDescent="0.2">
      <c r="J22438" s="2"/>
    </row>
    <row r="22439" spans="10:10" ht="14.25" x14ac:dyDescent="0.2">
      <c r="J22439" s="2"/>
    </row>
    <row r="22440" spans="10:10" ht="14.25" x14ac:dyDescent="0.2">
      <c r="J22440" s="2"/>
    </row>
    <row r="22441" spans="10:10" ht="14.25" x14ac:dyDescent="0.2">
      <c r="J22441" s="2"/>
    </row>
    <row r="22442" spans="10:10" ht="14.25" x14ac:dyDescent="0.2">
      <c r="J22442" s="2"/>
    </row>
    <row r="22443" spans="10:10" ht="14.25" x14ac:dyDescent="0.2">
      <c r="J22443" s="2"/>
    </row>
    <row r="22444" spans="10:10" ht="14.25" x14ac:dyDescent="0.2">
      <c r="J22444" s="2"/>
    </row>
    <row r="22445" spans="10:10" ht="14.25" x14ac:dyDescent="0.2">
      <c r="J22445" s="2"/>
    </row>
    <row r="22446" spans="10:10" ht="14.25" x14ac:dyDescent="0.2">
      <c r="J22446" s="2"/>
    </row>
    <row r="22447" spans="10:10" ht="14.25" x14ac:dyDescent="0.2">
      <c r="J22447" s="2"/>
    </row>
    <row r="22448" spans="10:10" ht="14.25" x14ac:dyDescent="0.2">
      <c r="J22448" s="2"/>
    </row>
    <row r="22449" spans="10:10" ht="14.25" x14ac:dyDescent="0.2">
      <c r="J22449" s="2"/>
    </row>
    <row r="22450" spans="10:10" ht="14.25" x14ac:dyDescent="0.2">
      <c r="J22450" s="2"/>
    </row>
    <row r="22451" spans="10:10" ht="14.25" x14ac:dyDescent="0.2">
      <c r="J22451" s="2"/>
    </row>
    <row r="22452" spans="10:10" ht="14.25" x14ac:dyDescent="0.2">
      <c r="J22452" s="2"/>
    </row>
    <row r="22453" spans="10:10" ht="14.25" x14ac:dyDescent="0.2">
      <c r="J22453" s="2"/>
    </row>
    <row r="22454" spans="10:10" ht="14.25" x14ac:dyDescent="0.2">
      <c r="J22454" s="2"/>
    </row>
    <row r="22455" spans="10:10" ht="14.25" x14ac:dyDescent="0.2">
      <c r="J22455" s="2"/>
    </row>
    <row r="22456" spans="10:10" ht="14.25" x14ac:dyDescent="0.2">
      <c r="J22456" s="2"/>
    </row>
    <row r="22457" spans="10:10" ht="14.25" x14ac:dyDescent="0.2">
      <c r="J22457" s="2"/>
    </row>
    <row r="22458" spans="10:10" ht="14.25" x14ac:dyDescent="0.2">
      <c r="J22458" s="2"/>
    </row>
    <row r="22459" spans="10:10" ht="14.25" x14ac:dyDescent="0.2">
      <c r="J22459" s="2"/>
    </row>
    <row r="22460" spans="10:10" ht="14.25" x14ac:dyDescent="0.2">
      <c r="J22460" s="2"/>
    </row>
    <row r="22461" spans="10:10" ht="14.25" x14ac:dyDescent="0.2">
      <c r="J22461" s="2"/>
    </row>
    <row r="22462" spans="10:10" ht="14.25" x14ac:dyDescent="0.2">
      <c r="J22462" s="2"/>
    </row>
    <row r="22463" spans="10:10" ht="14.25" x14ac:dyDescent="0.2">
      <c r="J22463" s="2"/>
    </row>
    <row r="22464" spans="10:10" ht="14.25" x14ac:dyDescent="0.2">
      <c r="J22464" s="2"/>
    </row>
    <row r="22465" spans="10:10" ht="14.25" x14ac:dyDescent="0.2">
      <c r="J22465" s="2"/>
    </row>
    <row r="22466" spans="10:10" ht="14.25" x14ac:dyDescent="0.2">
      <c r="J22466" s="2"/>
    </row>
    <row r="22467" spans="10:10" ht="14.25" x14ac:dyDescent="0.2">
      <c r="J22467" s="2"/>
    </row>
    <row r="22468" spans="10:10" ht="14.25" x14ac:dyDescent="0.2">
      <c r="J22468" s="2"/>
    </row>
    <row r="22469" spans="10:10" ht="14.25" x14ac:dyDescent="0.2">
      <c r="J22469" s="2"/>
    </row>
    <row r="22470" spans="10:10" ht="14.25" x14ac:dyDescent="0.2">
      <c r="J22470" s="2"/>
    </row>
    <row r="22471" spans="10:10" ht="14.25" x14ac:dyDescent="0.2">
      <c r="J22471" s="2"/>
    </row>
    <row r="22472" spans="10:10" ht="14.25" x14ac:dyDescent="0.2">
      <c r="J22472" s="2"/>
    </row>
    <row r="22473" spans="10:10" ht="14.25" x14ac:dyDescent="0.2">
      <c r="J22473" s="2"/>
    </row>
    <row r="22474" spans="10:10" ht="14.25" x14ac:dyDescent="0.2">
      <c r="J22474" s="2"/>
    </row>
    <row r="22475" spans="10:10" ht="14.25" x14ac:dyDescent="0.2">
      <c r="J22475" s="2"/>
    </row>
    <row r="22476" spans="10:10" ht="14.25" x14ac:dyDescent="0.2">
      <c r="J22476" s="2"/>
    </row>
    <row r="22477" spans="10:10" ht="14.25" x14ac:dyDescent="0.2">
      <c r="J22477" s="2"/>
    </row>
    <row r="22478" spans="10:10" ht="14.25" x14ac:dyDescent="0.2">
      <c r="J22478" s="2"/>
    </row>
    <row r="22479" spans="10:10" ht="14.25" x14ac:dyDescent="0.2">
      <c r="J22479" s="2"/>
    </row>
    <row r="22480" spans="10:10" ht="14.25" x14ac:dyDescent="0.2">
      <c r="J22480" s="2"/>
    </row>
    <row r="22481" spans="10:10" ht="14.25" x14ac:dyDescent="0.2">
      <c r="J22481" s="2"/>
    </row>
    <row r="22482" spans="10:10" ht="14.25" x14ac:dyDescent="0.2">
      <c r="J22482" s="2"/>
    </row>
    <row r="22483" spans="10:10" ht="14.25" x14ac:dyDescent="0.2">
      <c r="J22483" s="2"/>
    </row>
    <row r="22484" spans="10:10" ht="14.25" x14ac:dyDescent="0.2">
      <c r="J22484" s="2"/>
    </row>
    <row r="22485" spans="10:10" ht="14.25" x14ac:dyDescent="0.2">
      <c r="J22485" s="2"/>
    </row>
    <row r="22486" spans="10:10" ht="14.25" x14ac:dyDescent="0.2">
      <c r="J22486" s="2"/>
    </row>
    <row r="22487" spans="10:10" ht="14.25" x14ac:dyDescent="0.2">
      <c r="J22487" s="2"/>
    </row>
    <row r="22488" spans="10:10" ht="14.25" x14ac:dyDescent="0.2">
      <c r="J22488" s="2"/>
    </row>
    <row r="22489" spans="10:10" ht="14.25" x14ac:dyDescent="0.2">
      <c r="J22489" s="2"/>
    </row>
    <row r="22490" spans="10:10" ht="14.25" x14ac:dyDescent="0.2">
      <c r="J22490" s="2"/>
    </row>
    <row r="22491" spans="10:10" ht="14.25" x14ac:dyDescent="0.2">
      <c r="J22491" s="2"/>
    </row>
    <row r="22492" spans="10:10" ht="14.25" x14ac:dyDescent="0.2">
      <c r="J22492" s="2"/>
    </row>
    <row r="22493" spans="10:10" ht="14.25" x14ac:dyDescent="0.2">
      <c r="J22493" s="2"/>
    </row>
    <row r="22494" spans="10:10" ht="14.25" x14ac:dyDescent="0.2">
      <c r="J22494" s="2"/>
    </row>
    <row r="22495" spans="10:10" ht="14.25" x14ac:dyDescent="0.2">
      <c r="J22495" s="2"/>
    </row>
    <row r="22496" spans="10:10" ht="14.25" x14ac:dyDescent="0.2">
      <c r="J22496" s="2"/>
    </row>
    <row r="22497" spans="10:10" ht="14.25" x14ac:dyDescent="0.2">
      <c r="J22497" s="2"/>
    </row>
    <row r="22498" spans="10:10" ht="14.25" x14ac:dyDescent="0.2">
      <c r="J22498" s="2"/>
    </row>
    <row r="22499" spans="10:10" ht="14.25" x14ac:dyDescent="0.2">
      <c r="J22499" s="2"/>
    </row>
    <row r="22500" spans="10:10" ht="14.25" x14ac:dyDescent="0.2">
      <c r="J22500" s="2"/>
    </row>
    <row r="22501" spans="10:10" ht="14.25" x14ac:dyDescent="0.2">
      <c r="J22501" s="2"/>
    </row>
    <row r="22502" spans="10:10" ht="14.25" x14ac:dyDescent="0.2">
      <c r="J22502" s="2"/>
    </row>
    <row r="22503" spans="10:10" ht="14.25" x14ac:dyDescent="0.2">
      <c r="J22503" s="2"/>
    </row>
    <row r="22504" spans="10:10" ht="14.25" x14ac:dyDescent="0.2">
      <c r="J22504" s="2"/>
    </row>
    <row r="22505" spans="10:10" ht="14.25" x14ac:dyDescent="0.2">
      <c r="J22505" s="2"/>
    </row>
    <row r="22506" spans="10:10" ht="14.25" x14ac:dyDescent="0.2">
      <c r="J22506" s="2"/>
    </row>
    <row r="22507" spans="10:10" ht="14.25" x14ac:dyDescent="0.2">
      <c r="J22507" s="2"/>
    </row>
    <row r="22508" spans="10:10" ht="14.25" x14ac:dyDescent="0.2">
      <c r="J22508" s="2"/>
    </row>
    <row r="22509" spans="10:10" ht="14.25" x14ac:dyDescent="0.2">
      <c r="J22509" s="2"/>
    </row>
    <row r="22510" spans="10:10" ht="14.25" x14ac:dyDescent="0.2">
      <c r="J22510" s="2"/>
    </row>
    <row r="22511" spans="10:10" ht="14.25" x14ac:dyDescent="0.2">
      <c r="J22511" s="2"/>
    </row>
    <row r="22512" spans="10:10" ht="14.25" x14ac:dyDescent="0.2">
      <c r="J22512" s="2"/>
    </row>
    <row r="22513" spans="10:10" ht="14.25" x14ac:dyDescent="0.2">
      <c r="J22513" s="2"/>
    </row>
    <row r="22514" spans="10:10" ht="14.25" x14ac:dyDescent="0.2">
      <c r="J22514" s="2"/>
    </row>
    <row r="22515" spans="10:10" ht="14.25" x14ac:dyDescent="0.2">
      <c r="J22515" s="2"/>
    </row>
    <row r="22516" spans="10:10" ht="14.25" x14ac:dyDescent="0.2">
      <c r="J22516" s="2"/>
    </row>
    <row r="22517" spans="10:10" ht="14.25" x14ac:dyDescent="0.2">
      <c r="J22517" s="2"/>
    </row>
    <row r="22518" spans="10:10" ht="14.25" x14ac:dyDescent="0.2">
      <c r="J22518" s="2"/>
    </row>
    <row r="22519" spans="10:10" ht="14.25" x14ac:dyDescent="0.2">
      <c r="J22519" s="2"/>
    </row>
    <row r="22520" spans="10:10" ht="14.25" x14ac:dyDescent="0.2">
      <c r="J22520" s="2"/>
    </row>
    <row r="22521" spans="10:10" ht="14.25" x14ac:dyDescent="0.2">
      <c r="J22521" s="2"/>
    </row>
    <row r="22522" spans="10:10" ht="14.25" x14ac:dyDescent="0.2">
      <c r="J22522" s="2"/>
    </row>
    <row r="22523" spans="10:10" ht="14.25" x14ac:dyDescent="0.2">
      <c r="J22523" s="2"/>
    </row>
    <row r="22524" spans="10:10" ht="14.25" x14ac:dyDescent="0.2">
      <c r="J22524" s="2"/>
    </row>
    <row r="22525" spans="10:10" ht="14.25" x14ac:dyDescent="0.2">
      <c r="J22525" s="2"/>
    </row>
    <row r="22526" spans="10:10" ht="14.25" x14ac:dyDescent="0.2">
      <c r="J22526" s="2"/>
    </row>
    <row r="22527" spans="10:10" ht="14.25" x14ac:dyDescent="0.2">
      <c r="J22527" s="2"/>
    </row>
    <row r="22528" spans="10:10" ht="14.25" x14ac:dyDescent="0.2">
      <c r="J22528" s="2"/>
    </row>
    <row r="22529" spans="10:10" ht="14.25" x14ac:dyDescent="0.2">
      <c r="J22529" s="2"/>
    </row>
    <row r="22530" spans="10:10" ht="14.25" x14ac:dyDescent="0.2">
      <c r="J22530" s="2"/>
    </row>
    <row r="22531" spans="10:10" ht="14.25" x14ac:dyDescent="0.2">
      <c r="J22531" s="2"/>
    </row>
    <row r="22532" spans="10:10" ht="14.25" x14ac:dyDescent="0.2">
      <c r="J22532" s="2"/>
    </row>
    <row r="22533" spans="10:10" ht="14.25" x14ac:dyDescent="0.2">
      <c r="J22533" s="2"/>
    </row>
    <row r="22534" spans="10:10" ht="14.25" x14ac:dyDescent="0.2">
      <c r="J22534" s="2"/>
    </row>
    <row r="22535" spans="10:10" ht="14.25" x14ac:dyDescent="0.2">
      <c r="J22535" s="2"/>
    </row>
    <row r="22536" spans="10:10" ht="14.25" x14ac:dyDescent="0.2">
      <c r="J22536" s="2"/>
    </row>
    <row r="22537" spans="10:10" ht="14.25" x14ac:dyDescent="0.2">
      <c r="J22537" s="2"/>
    </row>
    <row r="22538" spans="10:10" ht="14.25" x14ac:dyDescent="0.2">
      <c r="J22538" s="2"/>
    </row>
    <row r="22539" spans="10:10" ht="14.25" x14ac:dyDescent="0.2">
      <c r="J22539" s="2"/>
    </row>
    <row r="22540" spans="10:10" ht="14.25" x14ac:dyDescent="0.2">
      <c r="J22540" s="2"/>
    </row>
    <row r="22541" spans="10:10" ht="14.25" x14ac:dyDescent="0.2">
      <c r="J22541" s="2"/>
    </row>
    <row r="22542" spans="10:10" ht="14.25" x14ac:dyDescent="0.2">
      <c r="J22542" s="2"/>
    </row>
    <row r="22543" spans="10:10" ht="14.25" x14ac:dyDescent="0.2">
      <c r="J22543" s="2"/>
    </row>
    <row r="22544" spans="10:10" ht="14.25" x14ac:dyDescent="0.2">
      <c r="J22544" s="2"/>
    </row>
    <row r="22545" spans="10:10" ht="14.25" x14ac:dyDescent="0.2">
      <c r="J22545" s="2"/>
    </row>
    <row r="22546" spans="10:10" ht="14.25" x14ac:dyDescent="0.2">
      <c r="J22546" s="2"/>
    </row>
    <row r="22547" spans="10:10" ht="14.25" x14ac:dyDescent="0.2">
      <c r="J22547" s="2"/>
    </row>
    <row r="22548" spans="10:10" ht="14.25" x14ac:dyDescent="0.2">
      <c r="J22548" s="2"/>
    </row>
    <row r="22549" spans="10:10" ht="14.25" x14ac:dyDescent="0.2">
      <c r="J22549" s="2"/>
    </row>
    <row r="22550" spans="10:10" ht="14.25" x14ac:dyDescent="0.2">
      <c r="J22550" s="2"/>
    </row>
    <row r="22551" spans="10:10" ht="14.25" x14ac:dyDescent="0.2">
      <c r="J22551" s="2"/>
    </row>
    <row r="22552" spans="10:10" ht="14.25" x14ac:dyDescent="0.2">
      <c r="J22552" s="2"/>
    </row>
    <row r="22553" spans="10:10" ht="14.25" x14ac:dyDescent="0.2">
      <c r="J22553" s="2"/>
    </row>
    <row r="22554" spans="10:10" ht="14.25" x14ac:dyDescent="0.2">
      <c r="J22554" s="2"/>
    </row>
    <row r="22555" spans="10:10" ht="14.25" x14ac:dyDescent="0.2">
      <c r="J22555" s="2"/>
    </row>
    <row r="22556" spans="10:10" ht="14.25" x14ac:dyDescent="0.2">
      <c r="J22556" s="2"/>
    </row>
    <row r="22557" spans="10:10" ht="14.25" x14ac:dyDescent="0.2">
      <c r="J22557" s="2"/>
    </row>
    <row r="22558" spans="10:10" ht="14.25" x14ac:dyDescent="0.2">
      <c r="J22558" s="2"/>
    </row>
    <row r="22559" spans="10:10" ht="14.25" x14ac:dyDescent="0.2">
      <c r="J22559" s="2"/>
    </row>
    <row r="22560" spans="10:10" ht="14.25" x14ac:dyDescent="0.2">
      <c r="J22560" s="2"/>
    </row>
    <row r="22561" spans="10:10" ht="14.25" x14ac:dyDescent="0.2">
      <c r="J22561" s="2"/>
    </row>
    <row r="22562" spans="10:10" ht="14.25" x14ac:dyDescent="0.2">
      <c r="J22562" s="2"/>
    </row>
    <row r="22563" spans="10:10" ht="14.25" x14ac:dyDescent="0.2">
      <c r="J22563" s="2"/>
    </row>
    <row r="22564" spans="10:10" ht="14.25" x14ac:dyDescent="0.2">
      <c r="J22564" s="2"/>
    </row>
    <row r="22565" spans="10:10" ht="14.25" x14ac:dyDescent="0.2">
      <c r="J22565" s="2"/>
    </row>
    <row r="22566" spans="10:10" ht="14.25" x14ac:dyDescent="0.2">
      <c r="J22566" s="2"/>
    </row>
    <row r="22567" spans="10:10" ht="14.25" x14ac:dyDescent="0.2">
      <c r="J22567" s="2"/>
    </row>
    <row r="22568" spans="10:10" ht="14.25" x14ac:dyDescent="0.2">
      <c r="J22568" s="2"/>
    </row>
    <row r="22569" spans="10:10" ht="14.25" x14ac:dyDescent="0.2">
      <c r="J22569" s="2"/>
    </row>
    <row r="22570" spans="10:10" ht="14.25" x14ac:dyDescent="0.2">
      <c r="J22570" s="2"/>
    </row>
    <row r="22571" spans="10:10" ht="14.25" x14ac:dyDescent="0.2">
      <c r="J22571" s="2"/>
    </row>
    <row r="22572" spans="10:10" ht="14.25" x14ac:dyDescent="0.2">
      <c r="J22572" s="2"/>
    </row>
    <row r="22573" spans="10:10" ht="14.25" x14ac:dyDescent="0.2">
      <c r="J22573" s="2"/>
    </row>
    <row r="22574" spans="10:10" ht="14.25" x14ac:dyDescent="0.2">
      <c r="J22574" s="2"/>
    </row>
    <row r="22575" spans="10:10" ht="14.25" x14ac:dyDescent="0.2">
      <c r="J22575" s="2"/>
    </row>
    <row r="22576" spans="10:10" ht="14.25" x14ac:dyDescent="0.2">
      <c r="J22576" s="2"/>
    </row>
    <row r="22577" spans="10:10" ht="14.25" x14ac:dyDescent="0.2">
      <c r="J22577" s="2"/>
    </row>
    <row r="22578" spans="10:10" ht="14.25" x14ac:dyDescent="0.2">
      <c r="J22578" s="2"/>
    </row>
    <row r="22579" spans="10:10" ht="14.25" x14ac:dyDescent="0.2">
      <c r="J22579" s="2"/>
    </row>
    <row r="22580" spans="10:10" ht="14.25" x14ac:dyDescent="0.2">
      <c r="J22580" s="2"/>
    </row>
    <row r="22581" spans="10:10" ht="14.25" x14ac:dyDescent="0.2">
      <c r="J22581" s="2"/>
    </row>
    <row r="22582" spans="10:10" ht="14.25" x14ac:dyDescent="0.2">
      <c r="J22582" s="2"/>
    </row>
    <row r="22583" spans="10:10" ht="14.25" x14ac:dyDescent="0.2">
      <c r="J22583" s="2"/>
    </row>
    <row r="22584" spans="10:10" ht="14.25" x14ac:dyDescent="0.2">
      <c r="J22584" s="2"/>
    </row>
    <row r="22585" spans="10:10" ht="14.25" x14ac:dyDescent="0.2">
      <c r="J22585" s="2"/>
    </row>
    <row r="22586" spans="10:10" ht="14.25" x14ac:dyDescent="0.2">
      <c r="J22586" s="2"/>
    </row>
    <row r="22587" spans="10:10" ht="14.25" x14ac:dyDescent="0.2">
      <c r="J22587" s="2"/>
    </row>
    <row r="22588" spans="10:10" ht="14.25" x14ac:dyDescent="0.2">
      <c r="J22588" s="2"/>
    </row>
    <row r="22589" spans="10:10" ht="14.25" x14ac:dyDescent="0.2">
      <c r="J22589" s="2"/>
    </row>
    <row r="22590" spans="10:10" ht="14.25" x14ac:dyDescent="0.2">
      <c r="J22590" s="2"/>
    </row>
    <row r="22591" spans="10:10" ht="14.25" x14ac:dyDescent="0.2">
      <c r="J22591" s="2"/>
    </row>
    <row r="22592" spans="10:10" ht="14.25" x14ac:dyDescent="0.2">
      <c r="J22592" s="2"/>
    </row>
    <row r="22593" spans="10:10" ht="14.25" x14ac:dyDescent="0.2">
      <c r="J22593" s="2"/>
    </row>
    <row r="22594" spans="10:10" ht="14.25" x14ac:dyDescent="0.2">
      <c r="J22594" s="2"/>
    </row>
    <row r="22595" spans="10:10" ht="14.25" x14ac:dyDescent="0.2">
      <c r="J22595" s="2"/>
    </row>
    <row r="22596" spans="10:10" ht="14.25" x14ac:dyDescent="0.2">
      <c r="J22596" s="2"/>
    </row>
    <row r="22597" spans="10:10" ht="14.25" x14ac:dyDescent="0.2">
      <c r="J22597" s="2"/>
    </row>
    <row r="22598" spans="10:10" ht="14.25" x14ac:dyDescent="0.2">
      <c r="J22598" s="2"/>
    </row>
    <row r="22599" spans="10:10" ht="14.25" x14ac:dyDescent="0.2">
      <c r="J22599" s="2"/>
    </row>
    <row r="22600" spans="10:10" ht="14.25" x14ac:dyDescent="0.2">
      <c r="J22600" s="2"/>
    </row>
    <row r="22601" spans="10:10" ht="14.25" x14ac:dyDescent="0.2">
      <c r="J22601" s="2"/>
    </row>
    <row r="22602" spans="10:10" ht="14.25" x14ac:dyDescent="0.2">
      <c r="J22602" s="2"/>
    </row>
    <row r="22603" spans="10:10" ht="14.25" x14ac:dyDescent="0.2">
      <c r="J22603" s="2"/>
    </row>
    <row r="22604" spans="10:10" ht="14.25" x14ac:dyDescent="0.2">
      <c r="J22604" s="2"/>
    </row>
    <row r="22605" spans="10:10" ht="14.25" x14ac:dyDescent="0.2">
      <c r="J22605" s="2"/>
    </row>
    <row r="22606" spans="10:10" ht="14.25" x14ac:dyDescent="0.2">
      <c r="J22606" s="2"/>
    </row>
    <row r="22607" spans="10:10" ht="14.25" x14ac:dyDescent="0.2">
      <c r="J22607" s="2"/>
    </row>
    <row r="22608" spans="10:10" ht="14.25" x14ac:dyDescent="0.2">
      <c r="J22608" s="2"/>
    </row>
    <row r="22609" spans="10:10" ht="14.25" x14ac:dyDescent="0.2">
      <c r="J22609" s="2"/>
    </row>
    <row r="22610" spans="10:10" ht="14.25" x14ac:dyDescent="0.2">
      <c r="J22610" s="2"/>
    </row>
    <row r="22611" spans="10:10" ht="14.25" x14ac:dyDescent="0.2">
      <c r="J22611" s="2"/>
    </row>
    <row r="22612" spans="10:10" ht="14.25" x14ac:dyDescent="0.2">
      <c r="J22612" s="2"/>
    </row>
    <row r="22613" spans="10:10" ht="14.25" x14ac:dyDescent="0.2">
      <c r="J22613" s="2"/>
    </row>
    <row r="22614" spans="10:10" ht="14.25" x14ac:dyDescent="0.2">
      <c r="J22614" s="2"/>
    </row>
    <row r="22615" spans="10:10" ht="14.25" x14ac:dyDescent="0.2">
      <c r="J22615" s="2"/>
    </row>
    <row r="22616" spans="10:10" ht="14.25" x14ac:dyDescent="0.2">
      <c r="J22616" s="2"/>
    </row>
    <row r="22617" spans="10:10" ht="14.25" x14ac:dyDescent="0.2">
      <c r="J22617" s="2"/>
    </row>
    <row r="22618" spans="10:10" ht="14.25" x14ac:dyDescent="0.2">
      <c r="J22618" s="2"/>
    </row>
    <row r="22619" spans="10:10" ht="14.25" x14ac:dyDescent="0.2">
      <c r="J22619" s="2"/>
    </row>
    <row r="22620" spans="10:10" ht="14.25" x14ac:dyDescent="0.2">
      <c r="J22620" s="2"/>
    </row>
    <row r="22621" spans="10:10" ht="14.25" x14ac:dyDescent="0.2">
      <c r="J22621" s="2"/>
    </row>
    <row r="22622" spans="10:10" ht="14.25" x14ac:dyDescent="0.2">
      <c r="J22622" s="2"/>
    </row>
    <row r="22623" spans="10:10" ht="14.25" x14ac:dyDescent="0.2">
      <c r="J22623" s="2"/>
    </row>
    <row r="22624" spans="10:10" ht="14.25" x14ac:dyDescent="0.2">
      <c r="J22624" s="2"/>
    </row>
    <row r="22625" spans="10:10" ht="14.25" x14ac:dyDescent="0.2">
      <c r="J22625" s="2"/>
    </row>
    <row r="22626" spans="10:10" ht="14.25" x14ac:dyDescent="0.2">
      <c r="J22626" s="2"/>
    </row>
    <row r="22627" spans="10:10" ht="14.25" x14ac:dyDescent="0.2">
      <c r="J22627" s="2"/>
    </row>
    <row r="22628" spans="10:10" ht="14.25" x14ac:dyDescent="0.2">
      <c r="J22628" s="2"/>
    </row>
    <row r="22629" spans="10:10" ht="14.25" x14ac:dyDescent="0.2">
      <c r="J22629" s="2"/>
    </row>
    <row r="22630" spans="10:10" ht="14.25" x14ac:dyDescent="0.2">
      <c r="J22630" s="2"/>
    </row>
    <row r="22631" spans="10:10" ht="14.25" x14ac:dyDescent="0.2">
      <c r="J22631" s="2"/>
    </row>
    <row r="22632" spans="10:10" ht="14.25" x14ac:dyDescent="0.2">
      <c r="J22632" s="2"/>
    </row>
    <row r="22633" spans="10:10" ht="14.25" x14ac:dyDescent="0.2">
      <c r="J22633" s="2"/>
    </row>
    <row r="22634" spans="10:10" ht="14.25" x14ac:dyDescent="0.2">
      <c r="J22634" s="2"/>
    </row>
    <row r="22635" spans="10:10" ht="14.25" x14ac:dyDescent="0.2">
      <c r="J22635" s="2"/>
    </row>
    <row r="22636" spans="10:10" ht="14.25" x14ac:dyDescent="0.2">
      <c r="J22636" s="2"/>
    </row>
    <row r="22637" spans="10:10" ht="14.25" x14ac:dyDescent="0.2">
      <c r="J22637" s="2"/>
    </row>
    <row r="22638" spans="10:10" ht="14.25" x14ac:dyDescent="0.2">
      <c r="J22638" s="2"/>
    </row>
    <row r="22639" spans="10:10" ht="14.25" x14ac:dyDescent="0.2">
      <c r="J22639" s="2"/>
    </row>
    <row r="22640" spans="10:10" ht="14.25" x14ac:dyDescent="0.2">
      <c r="J22640" s="2"/>
    </row>
    <row r="22641" spans="10:10" ht="14.25" x14ac:dyDescent="0.2">
      <c r="J22641" s="2"/>
    </row>
    <row r="22642" spans="10:10" ht="14.25" x14ac:dyDescent="0.2">
      <c r="J22642" s="2"/>
    </row>
    <row r="22643" spans="10:10" ht="14.25" x14ac:dyDescent="0.2">
      <c r="J22643" s="2"/>
    </row>
    <row r="22644" spans="10:10" ht="14.25" x14ac:dyDescent="0.2">
      <c r="J22644" s="2"/>
    </row>
    <row r="22645" spans="10:10" ht="14.25" x14ac:dyDescent="0.2">
      <c r="J22645" s="2"/>
    </row>
    <row r="22646" spans="10:10" ht="14.25" x14ac:dyDescent="0.2">
      <c r="J22646" s="2"/>
    </row>
    <row r="22647" spans="10:10" ht="14.25" x14ac:dyDescent="0.2">
      <c r="J22647" s="2"/>
    </row>
    <row r="22648" spans="10:10" ht="14.25" x14ac:dyDescent="0.2">
      <c r="J22648" s="2"/>
    </row>
    <row r="22649" spans="10:10" ht="14.25" x14ac:dyDescent="0.2">
      <c r="J22649" s="2"/>
    </row>
    <row r="22650" spans="10:10" ht="14.25" x14ac:dyDescent="0.2">
      <c r="J22650" s="2"/>
    </row>
    <row r="22651" spans="10:10" ht="14.25" x14ac:dyDescent="0.2">
      <c r="J22651" s="2"/>
    </row>
    <row r="22652" spans="10:10" ht="14.25" x14ac:dyDescent="0.2">
      <c r="J22652" s="2"/>
    </row>
    <row r="22653" spans="10:10" ht="14.25" x14ac:dyDescent="0.2">
      <c r="J22653" s="2"/>
    </row>
    <row r="22654" spans="10:10" ht="14.25" x14ac:dyDescent="0.2">
      <c r="J22654" s="2"/>
    </row>
    <row r="22655" spans="10:10" ht="14.25" x14ac:dyDescent="0.2">
      <c r="J22655" s="2"/>
    </row>
    <row r="22656" spans="10:10" ht="14.25" x14ac:dyDescent="0.2">
      <c r="J22656" s="2"/>
    </row>
    <row r="22657" spans="10:10" ht="14.25" x14ac:dyDescent="0.2">
      <c r="J22657" s="2"/>
    </row>
    <row r="22658" spans="10:10" ht="14.25" x14ac:dyDescent="0.2">
      <c r="J22658" s="2"/>
    </row>
    <row r="22659" spans="10:10" ht="14.25" x14ac:dyDescent="0.2">
      <c r="J22659" s="2"/>
    </row>
    <row r="22660" spans="10:10" ht="14.25" x14ac:dyDescent="0.2">
      <c r="J22660" s="2"/>
    </row>
    <row r="22661" spans="10:10" ht="14.25" x14ac:dyDescent="0.2">
      <c r="J22661" s="2"/>
    </row>
    <row r="22662" spans="10:10" ht="14.25" x14ac:dyDescent="0.2">
      <c r="J22662" s="2"/>
    </row>
    <row r="22663" spans="10:10" ht="14.25" x14ac:dyDescent="0.2">
      <c r="J22663" s="2"/>
    </row>
    <row r="22664" spans="10:10" ht="14.25" x14ac:dyDescent="0.2">
      <c r="J22664" s="2"/>
    </row>
    <row r="22665" spans="10:10" ht="14.25" x14ac:dyDescent="0.2">
      <c r="J22665" s="2"/>
    </row>
    <row r="22666" spans="10:10" ht="14.25" x14ac:dyDescent="0.2">
      <c r="J22666" s="2"/>
    </row>
    <row r="22667" spans="10:10" ht="14.25" x14ac:dyDescent="0.2">
      <c r="J22667" s="2"/>
    </row>
    <row r="22668" spans="10:10" ht="14.25" x14ac:dyDescent="0.2">
      <c r="J22668" s="2"/>
    </row>
    <row r="22669" spans="10:10" ht="14.25" x14ac:dyDescent="0.2">
      <c r="J22669" s="2"/>
    </row>
    <row r="22670" spans="10:10" ht="14.25" x14ac:dyDescent="0.2">
      <c r="J22670" s="2"/>
    </row>
    <row r="22671" spans="10:10" ht="14.25" x14ac:dyDescent="0.2">
      <c r="J22671" s="2"/>
    </row>
    <row r="22672" spans="10:10" ht="14.25" x14ac:dyDescent="0.2">
      <c r="J22672" s="2"/>
    </row>
    <row r="22673" spans="10:10" ht="14.25" x14ac:dyDescent="0.2">
      <c r="J22673" s="2"/>
    </row>
    <row r="22674" spans="10:10" ht="14.25" x14ac:dyDescent="0.2">
      <c r="J22674" s="2"/>
    </row>
    <row r="22675" spans="10:10" ht="14.25" x14ac:dyDescent="0.2">
      <c r="J22675" s="2"/>
    </row>
    <row r="22676" spans="10:10" ht="14.25" x14ac:dyDescent="0.2">
      <c r="J22676" s="2"/>
    </row>
    <row r="22677" spans="10:10" ht="14.25" x14ac:dyDescent="0.2">
      <c r="J22677" s="2"/>
    </row>
    <row r="22678" spans="10:10" ht="14.25" x14ac:dyDescent="0.2">
      <c r="J22678" s="2"/>
    </row>
    <row r="22679" spans="10:10" ht="14.25" x14ac:dyDescent="0.2">
      <c r="J22679" s="2"/>
    </row>
    <row r="22680" spans="10:10" ht="14.25" x14ac:dyDescent="0.2">
      <c r="J22680" s="2"/>
    </row>
    <row r="22681" spans="10:10" ht="14.25" x14ac:dyDescent="0.2">
      <c r="J22681" s="2"/>
    </row>
    <row r="22682" spans="10:10" ht="14.25" x14ac:dyDescent="0.2">
      <c r="J22682" s="2"/>
    </row>
    <row r="22683" spans="10:10" ht="14.25" x14ac:dyDescent="0.2">
      <c r="J22683" s="2"/>
    </row>
    <row r="22684" spans="10:10" ht="14.25" x14ac:dyDescent="0.2">
      <c r="J22684" s="2"/>
    </row>
    <row r="22685" spans="10:10" ht="14.25" x14ac:dyDescent="0.2">
      <c r="J22685" s="2"/>
    </row>
    <row r="22686" spans="10:10" ht="14.25" x14ac:dyDescent="0.2">
      <c r="J22686" s="2"/>
    </row>
    <row r="22687" spans="10:10" ht="14.25" x14ac:dyDescent="0.2">
      <c r="J22687" s="2"/>
    </row>
    <row r="22688" spans="10:10" ht="14.25" x14ac:dyDescent="0.2">
      <c r="J22688" s="2"/>
    </row>
    <row r="22689" spans="10:10" ht="14.25" x14ac:dyDescent="0.2">
      <c r="J22689" s="2"/>
    </row>
    <row r="22690" spans="10:10" ht="14.25" x14ac:dyDescent="0.2">
      <c r="J22690" s="2"/>
    </row>
    <row r="22691" spans="10:10" ht="14.25" x14ac:dyDescent="0.2">
      <c r="J22691" s="2"/>
    </row>
    <row r="22692" spans="10:10" ht="14.25" x14ac:dyDescent="0.2">
      <c r="J22692" s="2"/>
    </row>
    <row r="22693" spans="10:10" ht="14.25" x14ac:dyDescent="0.2">
      <c r="J22693" s="2"/>
    </row>
    <row r="22694" spans="10:10" ht="14.25" x14ac:dyDescent="0.2">
      <c r="J22694" s="2"/>
    </row>
    <row r="22695" spans="10:10" ht="14.25" x14ac:dyDescent="0.2">
      <c r="J22695" s="2"/>
    </row>
    <row r="22696" spans="10:10" ht="14.25" x14ac:dyDescent="0.2">
      <c r="J22696" s="2"/>
    </row>
    <row r="22697" spans="10:10" ht="14.25" x14ac:dyDescent="0.2">
      <c r="J22697" s="2"/>
    </row>
    <row r="22698" spans="10:10" ht="14.25" x14ac:dyDescent="0.2">
      <c r="J22698" s="2"/>
    </row>
    <row r="22699" spans="10:10" ht="14.25" x14ac:dyDescent="0.2">
      <c r="J22699" s="2"/>
    </row>
    <row r="22700" spans="10:10" ht="14.25" x14ac:dyDescent="0.2">
      <c r="J22700" s="2"/>
    </row>
    <row r="22701" spans="10:10" ht="14.25" x14ac:dyDescent="0.2">
      <c r="J22701" s="2"/>
    </row>
    <row r="22702" spans="10:10" ht="14.25" x14ac:dyDescent="0.2">
      <c r="J22702" s="2"/>
    </row>
    <row r="22703" spans="10:10" ht="14.25" x14ac:dyDescent="0.2">
      <c r="J22703" s="2"/>
    </row>
    <row r="22704" spans="10:10" ht="14.25" x14ac:dyDescent="0.2">
      <c r="J22704" s="2"/>
    </row>
    <row r="22705" spans="10:10" ht="14.25" x14ac:dyDescent="0.2">
      <c r="J22705" s="2"/>
    </row>
    <row r="22706" spans="10:10" ht="14.25" x14ac:dyDescent="0.2">
      <c r="J22706" s="2"/>
    </row>
    <row r="22707" spans="10:10" ht="14.25" x14ac:dyDescent="0.2">
      <c r="J22707" s="2"/>
    </row>
    <row r="22708" spans="10:10" ht="14.25" x14ac:dyDescent="0.2">
      <c r="J22708" s="2"/>
    </row>
    <row r="22709" spans="10:10" ht="14.25" x14ac:dyDescent="0.2">
      <c r="J22709" s="2"/>
    </row>
    <row r="22710" spans="10:10" ht="14.25" x14ac:dyDescent="0.2">
      <c r="J22710" s="2"/>
    </row>
    <row r="22711" spans="10:10" ht="14.25" x14ac:dyDescent="0.2">
      <c r="J22711" s="2"/>
    </row>
    <row r="22712" spans="10:10" ht="14.25" x14ac:dyDescent="0.2">
      <c r="J22712" s="2"/>
    </row>
    <row r="22713" spans="10:10" ht="14.25" x14ac:dyDescent="0.2">
      <c r="J22713" s="2"/>
    </row>
    <row r="22714" spans="10:10" ht="14.25" x14ac:dyDescent="0.2">
      <c r="J22714" s="2"/>
    </row>
    <row r="22715" spans="10:10" ht="14.25" x14ac:dyDescent="0.2">
      <c r="J22715" s="2"/>
    </row>
    <row r="22716" spans="10:10" ht="14.25" x14ac:dyDescent="0.2">
      <c r="J22716" s="2"/>
    </row>
    <row r="22717" spans="10:10" ht="14.25" x14ac:dyDescent="0.2">
      <c r="J22717" s="2"/>
    </row>
    <row r="22718" spans="10:10" ht="14.25" x14ac:dyDescent="0.2">
      <c r="J22718" s="2"/>
    </row>
    <row r="22719" spans="10:10" ht="14.25" x14ac:dyDescent="0.2">
      <c r="J22719" s="2"/>
    </row>
    <row r="22720" spans="10:10" ht="14.25" x14ac:dyDescent="0.2">
      <c r="J22720" s="2"/>
    </row>
    <row r="22721" spans="10:10" ht="14.25" x14ac:dyDescent="0.2">
      <c r="J22721" s="2"/>
    </row>
    <row r="22722" spans="10:10" ht="14.25" x14ac:dyDescent="0.2">
      <c r="J22722" s="2"/>
    </row>
    <row r="22723" spans="10:10" ht="14.25" x14ac:dyDescent="0.2">
      <c r="J22723" s="2"/>
    </row>
    <row r="22724" spans="10:10" ht="14.25" x14ac:dyDescent="0.2">
      <c r="J22724" s="2"/>
    </row>
    <row r="22725" spans="10:10" ht="14.25" x14ac:dyDescent="0.2">
      <c r="J22725" s="2"/>
    </row>
    <row r="22726" spans="10:10" ht="14.25" x14ac:dyDescent="0.2">
      <c r="J22726" s="2"/>
    </row>
    <row r="22727" spans="10:10" ht="14.25" x14ac:dyDescent="0.2">
      <c r="J22727" s="2"/>
    </row>
    <row r="22728" spans="10:10" ht="14.25" x14ac:dyDescent="0.2">
      <c r="J22728" s="2"/>
    </row>
    <row r="22729" spans="10:10" ht="14.25" x14ac:dyDescent="0.2">
      <c r="J22729" s="2"/>
    </row>
    <row r="22730" spans="10:10" ht="14.25" x14ac:dyDescent="0.2">
      <c r="J22730" s="2"/>
    </row>
    <row r="22731" spans="10:10" ht="14.25" x14ac:dyDescent="0.2">
      <c r="J22731" s="2"/>
    </row>
    <row r="22732" spans="10:10" ht="14.25" x14ac:dyDescent="0.2">
      <c r="J22732" s="2"/>
    </row>
    <row r="22733" spans="10:10" ht="14.25" x14ac:dyDescent="0.2">
      <c r="J22733" s="2"/>
    </row>
    <row r="22734" spans="10:10" ht="14.25" x14ac:dyDescent="0.2">
      <c r="J22734" s="2"/>
    </row>
    <row r="22735" spans="10:10" ht="14.25" x14ac:dyDescent="0.2">
      <c r="J22735" s="2"/>
    </row>
    <row r="22736" spans="10:10" ht="14.25" x14ac:dyDescent="0.2">
      <c r="J22736" s="2"/>
    </row>
    <row r="22737" spans="10:10" ht="14.25" x14ac:dyDescent="0.2">
      <c r="J22737" s="2"/>
    </row>
    <row r="22738" spans="10:10" ht="14.25" x14ac:dyDescent="0.2">
      <c r="J22738" s="2"/>
    </row>
    <row r="22739" spans="10:10" ht="14.25" x14ac:dyDescent="0.2">
      <c r="J22739" s="2"/>
    </row>
    <row r="22740" spans="10:10" ht="14.25" x14ac:dyDescent="0.2">
      <c r="J22740" s="2"/>
    </row>
    <row r="22741" spans="10:10" ht="14.25" x14ac:dyDescent="0.2">
      <c r="J22741" s="2"/>
    </row>
    <row r="22742" spans="10:10" ht="14.25" x14ac:dyDescent="0.2">
      <c r="J22742" s="2"/>
    </row>
    <row r="22743" spans="10:10" ht="14.25" x14ac:dyDescent="0.2">
      <c r="J22743" s="2"/>
    </row>
    <row r="22744" spans="10:10" ht="14.25" x14ac:dyDescent="0.2">
      <c r="J22744" s="2"/>
    </row>
    <row r="22745" spans="10:10" ht="14.25" x14ac:dyDescent="0.2">
      <c r="J22745" s="2"/>
    </row>
    <row r="22746" spans="10:10" ht="14.25" x14ac:dyDescent="0.2">
      <c r="J22746" s="2"/>
    </row>
    <row r="22747" spans="10:10" ht="14.25" x14ac:dyDescent="0.2">
      <c r="J22747" s="2"/>
    </row>
    <row r="22748" spans="10:10" ht="14.25" x14ac:dyDescent="0.2">
      <c r="J22748" s="2"/>
    </row>
    <row r="22749" spans="10:10" ht="14.25" x14ac:dyDescent="0.2">
      <c r="J22749" s="2"/>
    </row>
    <row r="22750" spans="10:10" ht="14.25" x14ac:dyDescent="0.2">
      <c r="J22750" s="2"/>
    </row>
    <row r="22751" spans="10:10" ht="14.25" x14ac:dyDescent="0.2">
      <c r="J22751" s="2"/>
    </row>
    <row r="22752" spans="10:10" ht="14.25" x14ac:dyDescent="0.2">
      <c r="J22752" s="2"/>
    </row>
    <row r="22753" spans="10:10" ht="14.25" x14ac:dyDescent="0.2">
      <c r="J22753" s="2"/>
    </row>
    <row r="22754" spans="10:10" ht="14.25" x14ac:dyDescent="0.2">
      <c r="J22754" s="2"/>
    </row>
    <row r="22755" spans="10:10" ht="14.25" x14ac:dyDescent="0.2">
      <c r="J22755" s="2"/>
    </row>
    <row r="22756" spans="10:10" ht="14.25" x14ac:dyDescent="0.2">
      <c r="J22756" s="2"/>
    </row>
    <row r="22757" spans="10:10" ht="14.25" x14ac:dyDescent="0.2">
      <c r="J22757" s="2"/>
    </row>
    <row r="22758" spans="10:10" ht="14.25" x14ac:dyDescent="0.2">
      <c r="J22758" s="2"/>
    </row>
    <row r="22759" spans="10:10" ht="14.25" x14ac:dyDescent="0.2">
      <c r="J22759" s="2"/>
    </row>
    <row r="22760" spans="10:10" ht="14.25" x14ac:dyDescent="0.2">
      <c r="J22760" s="2"/>
    </row>
    <row r="22761" spans="10:10" ht="14.25" x14ac:dyDescent="0.2">
      <c r="J22761" s="2"/>
    </row>
    <row r="22762" spans="10:10" ht="14.25" x14ac:dyDescent="0.2">
      <c r="J22762" s="2"/>
    </row>
    <row r="22763" spans="10:10" ht="14.25" x14ac:dyDescent="0.2">
      <c r="J22763" s="2"/>
    </row>
    <row r="22764" spans="10:10" ht="14.25" x14ac:dyDescent="0.2">
      <c r="J22764" s="2"/>
    </row>
    <row r="22765" spans="10:10" ht="14.25" x14ac:dyDescent="0.2">
      <c r="J22765" s="2"/>
    </row>
    <row r="22766" spans="10:10" ht="14.25" x14ac:dyDescent="0.2">
      <c r="J22766" s="2"/>
    </row>
    <row r="22767" spans="10:10" ht="14.25" x14ac:dyDescent="0.2">
      <c r="J22767" s="2"/>
    </row>
    <row r="22768" spans="10:10" ht="14.25" x14ac:dyDescent="0.2">
      <c r="J22768" s="2"/>
    </row>
    <row r="22769" spans="10:10" ht="14.25" x14ac:dyDescent="0.2">
      <c r="J22769" s="2"/>
    </row>
    <row r="22770" spans="10:10" ht="14.25" x14ac:dyDescent="0.2">
      <c r="J22770" s="2"/>
    </row>
    <row r="22771" spans="10:10" ht="14.25" x14ac:dyDescent="0.2">
      <c r="J22771" s="2"/>
    </row>
    <row r="22772" spans="10:10" ht="14.25" x14ac:dyDescent="0.2">
      <c r="J22772" s="2"/>
    </row>
    <row r="22773" spans="10:10" ht="14.25" x14ac:dyDescent="0.2">
      <c r="J22773" s="2"/>
    </row>
    <row r="22774" spans="10:10" ht="14.25" x14ac:dyDescent="0.2">
      <c r="J22774" s="2"/>
    </row>
    <row r="22775" spans="10:10" ht="14.25" x14ac:dyDescent="0.2">
      <c r="J22775" s="2"/>
    </row>
    <row r="22776" spans="10:10" ht="14.25" x14ac:dyDescent="0.2">
      <c r="J22776" s="2"/>
    </row>
    <row r="22777" spans="10:10" ht="14.25" x14ac:dyDescent="0.2">
      <c r="J22777" s="2"/>
    </row>
    <row r="22778" spans="10:10" ht="14.25" x14ac:dyDescent="0.2">
      <c r="J22778" s="2"/>
    </row>
    <row r="22779" spans="10:10" ht="14.25" x14ac:dyDescent="0.2">
      <c r="J22779" s="2"/>
    </row>
    <row r="22780" spans="10:10" ht="14.25" x14ac:dyDescent="0.2">
      <c r="J22780" s="2"/>
    </row>
    <row r="22781" spans="10:10" ht="14.25" x14ac:dyDescent="0.2">
      <c r="J22781" s="2"/>
    </row>
    <row r="22782" spans="10:10" ht="14.25" x14ac:dyDescent="0.2">
      <c r="J22782" s="2"/>
    </row>
    <row r="22783" spans="10:10" ht="14.25" x14ac:dyDescent="0.2">
      <c r="J22783" s="2"/>
    </row>
    <row r="22784" spans="10:10" ht="14.25" x14ac:dyDescent="0.2">
      <c r="J22784" s="2"/>
    </row>
    <row r="22785" spans="10:10" ht="14.25" x14ac:dyDescent="0.2">
      <c r="J22785" s="2"/>
    </row>
    <row r="22786" spans="10:10" ht="14.25" x14ac:dyDescent="0.2">
      <c r="J22786" s="2"/>
    </row>
    <row r="22787" spans="10:10" ht="14.25" x14ac:dyDescent="0.2">
      <c r="J22787" s="2"/>
    </row>
    <row r="22788" spans="10:10" ht="14.25" x14ac:dyDescent="0.2">
      <c r="J22788" s="2"/>
    </row>
    <row r="22789" spans="10:10" ht="14.25" x14ac:dyDescent="0.2">
      <c r="J22789" s="2"/>
    </row>
    <row r="22790" spans="10:10" ht="14.25" x14ac:dyDescent="0.2">
      <c r="J22790" s="2"/>
    </row>
    <row r="22791" spans="10:10" ht="14.25" x14ac:dyDescent="0.2">
      <c r="J22791" s="2"/>
    </row>
    <row r="22792" spans="10:10" ht="14.25" x14ac:dyDescent="0.2">
      <c r="J22792" s="2"/>
    </row>
    <row r="22793" spans="10:10" ht="14.25" x14ac:dyDescent="0.2">
      <c r="J22793" s="2"/>
    </row>
    <row r="22794" spans="10:10" ht="14.25" x14ac:dyDescent="0.2">
      <c r="J22794" s="2"/>
    </row>
    <row r="22795" spans="10:10" ht="14.25" x14ac:dyDescent="0.2">
      <c r="J22795" s="2"/>
    </row>
    <row r="22796" spans="10:10" ht="14.25" x14ac:dyDescent="0.2">
      <c r="J22796" s="2"/>
    </row>
    <row r="22797" spans="10:10" ht="14.25" x14ac:dyDescent="0.2">
      <c r="J22797" s="2"/>
    </row>
    <row r="22798" spans="10:10" ht="14.25" x14ac:dyDescent="0.2">
      <c r="J22798" s="2"/>
    </row>
    <row r="22799" spans="10:10" ht="14.25" x14ac:dyDescent="0.2">
      <c r="J22799" s="2"/>
    </row>
    <row r="22800" spans="10:10" ht="14.25" x14ac:dyDescent="0.2">
      <c r="J22800" s="2"/>
    </row>
    <row r="22801" spans="10:10" ht="14.25" x14ac:dyDescent="0.2">
      <c r="J22801" s="2"/>
    </row>
    <row r="22802" spans="10:10" ht="14.25" x14ac:dyDescent="0.2">
      <c r="J22802" s="2"/>
    </row>
    <row r="22803" spans="10:10" ht="14.25" x14ac:dyDescent="0.2">
      <c r="J22803" s="2"/>
    </row>
    <row r="22804" spans="10:10" ht="14.25" x14ac:dyDescent="0.2">
      <c r="J22804" s="2"/>
    </row>
    <row r="22805" spans="10:10" ht="14.25" x14ac:dyDescent="0.2">
      <c r="J22805" s="2"/>
    </row>
    <row r="22806" spans="10:10" ht="14.25" x14ac:dyDescent="0.2">
      <c r="J22806" s="2"/>
    </row>
    <row r="22807" spans="10:10" ht="14.25" x14ac:dyDescent="0.2">
      <c r="J22807" s="2"/>
    </row>
    <row r="22808" spans="10:10" ht="14.25" x14ac:dyDescent="0.2">
      <c r="J22808" s="2"/>
    </row>
    <row r="22809" spans="10:10" ht="14.25" x14ac:dyDescent="0.2">
      <c r="J22809" s="2"/>
    </row>
    <row r="22810" spans="10:10" ht="14.25" x14ac:dyDescent="0.2">
      <c r="J22810" s="2"/>
    </row>
    <row r="22811" spans="10:10" ht="14.25" x14ac:dyDescent="0.2">
      <c r="J22811" s="2"/>
    </row>
    <row r="22812" spans="10:10" ht="14.25" x14ac:dyDescent="0.2">
      <c r="J22812" s="2"/>
    </row>
    <row r="22813" spans="10:10" ht="14.25" x14ac:dyDescent="0.2">
      <c r="J22813" s="2"/>
    </row>
    <row r="22814" spans="10:10" ht="14.25" x14ac:dyDescent="0.2">
      <c r="J22814" s="2"/>
    </row>
    <row r="22815" spans="10:10" ht="14.25" x14ac:dyDescent="0.2">
      <c r="J22815" s="2"/>
    </row>
    <row r="22816" spans="10:10" ht="14.25" x14ac:dyDescent="0.2">
      <c r="J22816" s="2"/>
    </row>
    <row r="22817" spans="10:10" ht="14.25" x14ac:dyDescent="0.2">
      <c r="J22817" s="2"/>
    </row>
    <row r="22818" spans="10:10" ht="14.25" x14ac:dyDescent="0.2">
      <c r="J22818" s="2"/>
    </row>
    <row r="22819" spans="10:10" ht="14.25" x14ac:dyDescent="0.2">
      <c r="J22819" s="2"/>
    </row>
    <row r="22820" spans="10:10" ht="14.25" x14ac:dyDescent="0.2">
      <c r="J22820" s="2"/>
    </row>
    <row r="22821" spans="10:10" ht="14.25" x14ac:dyDescent="0.2">
      <c r="J22821" s="2"/>
    </row>
    <row r="22822" spans="10:10" ht="14.25" x14ac:dyDescent="0.2">
      <c r="J22822" s="2"/>
    </row>
    <row r="22823" spans="10:10" ht="14.25" x14ac:dyDescent="0.2">
      <c r="J22823" s="2"/>
    </row>
    <row r="22824" spans="10:10" ht="14.25" x14ac:dyDescent="0.2">
      <c r="J22824" s="2"/>
    </row>
    <row r="22825" spans="10:10" ht="14.25" x14ac:dyDescent="0.2">
      <c r="J22825" s="2"/>
    </row>
    <row r="22826" spans="10:10" ht="14.25" x14ac:dyDescent="0.2">
      <c r="J22826" s="2"/>
    </row>
    <row r="22827" spans="10:10" ht="14.25" x14ac:dyDescent="0.2">
      <c r="J22827" s="2"/>
    </row>
    <row r="22828" spans="10:10" ht="14.25" x14ac:dyDescent="0.2">
      <c r="J22828" s="2"/>
    </row>
    <row r="22829" spans="10:10" ht="14.25" x14ac:dyDescent="0.2">
      <c r="J22829" s="2"/>
    </row>
    <row r="22830" spans="10:10" ht="14.25" x14ac:dyDescent="0.2">
      <c r="J22830" s="2"/>
    </row>
    <row r="22831" spans="10:10" ht="14.25" x14ac:dyDescent="0.2">
      <c r="J22831" s="2"/>
    </row>
    <row r="22832" spans="10:10" ht="14.25" x14ac:dyDescent="0.2">
      <c r="J22832" s="2"/>
    </row>
    <row r="22833" spans="10:10" ht="14.25" x14ac:dyDescent="0.2">
      <c r="J22833" s="2"/>
    </row>
    <row r="22834" spans="10:10" ht="14.25" x14ac:dyDescent="0.2">
      <c r="J22834" s="2"/>
    </row>
    <row r="22835" spans="10:10" ht="14.25" x14ac:dyDescent="0.2">
      <c r="J22835" s="2"/>
    </row>
    <row r="22836" spans="10:10" ht="14.25" x14ac:dyDescent="0.2">
      <c r="J22836" s="2"/>
    </row>
    <row r="22837" spans="10:10" ht="14.25" x14ac:dyDescent="0.2">
      <c r="J22837" s="2"/>
    </row>
    <row r="22838" spans="10:10" ht="14.25" x14ac:dyDescent="0.2">
      <c r="J22838" s="2"/>
    </row>
    <row r="22839" spans="10:10" ht="14.25" x14ac:dyDescent="0.2">
      <c r="J22839" s="2"/>
    </row>
    <row r="22840" spans="10:10" ht="14.25" x14ac:dyDescent="0.2">
      <c r="J22840" s="2"/>
    </row>
    <row r="22841" spans="10:10" ht="14.25" x14ac:dyDescent="0.2">
      <c r="J22841" s="2"/>
    </row>
    <row r="22842" spans="10:10" ht="14.25" x14ac:dyDescent="0.2">
      <c r="J22842" s="2"/>
    </row>
    <row r="22843" spans="10:10" ht="14.25" x14ac:dyDescent="0.2">
      <c r="J22843" s="2"/>
    </row>
    <row r="22844" spans="10:10" ht="14.25" x14ac:dyDescent="0.2">
      <c r="J22844" s="2"/>
    </row>
    <row r="22845" spans="10:10" ht="14.25" x14ac:dyDescent="0.2">
      <c r="J22845" s="2"/>
    </row>
    <row r="22846" spans="10:10" ht="14.25" x14ac:dyDescent="0.2">
      <c r="J22846" s="2"/>
    </row>
    <row r="22847" spans="10:10" ht="14.25" x14ac:dyDescent="0.2">
      <c r="J22847" s="2"/>
    </row>
    <row r="22848" spans="10:10" ht="14.25" x14ac:dyDescent="0.2">
      <c r="J22848" s="2"/>
    </row>
    <row r="22849" spans="10:10" ht="14.25" x14ac:dyDescent="0.2">
      <c r="J22849" s="2"/>
    </row>
    <row r="22850" spans="10:10" ht="14.25" x14ac:dyDescent="0.2">
      <c r="J22850" s="2"/>
    </row>
    <row r="22851" spans="10:10" ht="14.25" x14ac:dyDescent="0.2">
      <c r="J22851" s="2"/>
    </row>
    <row r="22852" spans="10:10" ht="14.25" x14ac:dyDescent="0.2">
      <c r="J22852" s="2"/>
    </row>
    <row r="22853" spans="10:10" ht="14.25" x14ac:dyDescent="0.2">
      <c r="J22853" s="2"/>
    </row>
    <row r="22854" spans="10:10" ht="14.25" x14ac:dyDescent="0.2">
      <c r="J22854" s="2"/>
    </row>
    <row r="22855" spans="10:10" ht="14.25" x14ac:dyDescent="0.2">
      <c r="J22855" s="2"/>
    </row>
    <row r="22856" spans="10:10" ht="14.25" x14ac:dyDescent="0.2">
      <c r="J22856" s="2"/>
    </row>
    <row r="22857" spans="10:10" ht="14.25" x14ac:dyDescent="0.2">
      <c r="J22857" s="2"/>
    </row>
    <row r="22858" spans="10:10" ht="14.25" x14ac:dyDescent="0.2">
      <c r="J22858" s="2"/>
    </row>
    <row r="22859" spans="10:10" ht="14.25" x14ac:dyDescent="0.2">
      <c r="J22859" s="2"/>
    </row>
    <row r="22860" spans="10:10" ht="14.25" x14ac:dyDescent="0.2">
      <c r="J22860" s="2"/>
    </row>
    <row r="22861" spans="10:10" ht="14.25" x14ac:dyDescent="0.2">
      <c r="J22861" s="2"/>
    </row>
    <row r="22862" spans="10:10" ht="14.25" x14ac:dyDescent="0.2">
      <c r="J22862" s="2"/>
    </row>
    <row r="22863" spans="10:10" ht="14.25" x14ac:dyDescent="0.2">
      <c r="J22863" s="2"/>
    </row>
    <row r="22864" spans="10:10" ht="14.25" x14ac:dyDescent="0.2">
      <c r="J22864" s="2"/>
    </row>
    <row r="22865" spans="10:10" ht="14.25" x14ac:dyDescent="0.2">
      <c r="J22865" s="2"/>
    </row>
    <row r="22866" spans="10:10" ht="14.25" x14ac:dyDescent="0.2">
      <c r="J22866" s="2"/>
    </row>
    <row r="22867" spans="10:10" ht="14.25" x14ac:dyDescent="0.2">
      <c r="J22867" s="2"/>
    </row>
    <row r="22868" spans="10:10" ht="14.25" x14ac:dyDescent="0.2">
      <c r="J22868" s="2"/>
    </row>
    <row r="22869" spans="10:10" ht="14.25" x14ac:dyDescent="0.2">
      <c r="J22869" s="2"/>
    </row>
    <row r="22870" spans="10:10" ht="14.25" x14ac:dyDescent="0.2">
      <c r="J22870" s="2"/>
    </row>
    <row r="22871" spans="10:10" ht="14.25" x14ac:dyDescent="0.2">
      <c r="J22871" s="2"/>
    </row>
    <row r="22872" spans="10:10" ht="14.25" x14ac:dyDescent="0.2">
      <c r="J22872" s="2"/>
    </row>
    <row r="22873" spans="10:10" ht="14.25" x14ac:dyDescent="0.2">
      <c r="J22873" s="2"/>
    </row>
    <row r="22874" spans="10:10" ht="14.25" x14ac:dyDescent="0.2">
      <c r="J22874" s="2"/>
    </row>
    <row r="22875" spans="10:10" ht="14.25" x14ac:dyDescent="0.2">
      <c r="J22875" s="2"/>
    </row>
    <row r="22876" spans="10:10" ht="14.25" x14ac:dyDescent="0.2">
      <c r="J22876" s="2"/>
    </row>
    <row r="22877" spans="10:10" ht="14.25" x14ac:dyDescent="0.2">
      <c r="J22877" s="2"/>
    </row>
    <row r="22878" spans="10:10" ht="14.25" x14ac:dyDescent="0.2">
      <c r="J22878" s="2"/>
    </row>
    <row r="22879" spans="10:10" ht="14.25" x14ac:dyDescent="0.2">
      <c r="J22879" s="2"/>
    </row>
    <row r="22880" spans="10:10" ht="14.25" x14ac:dyDescent="0.2">
      <c r="J22880" s="2"/>
    </row>
    <row r="22881" spans="10:10" ht="14.25" x14ac:dyDescent="0.2">
      <c r="J22881" s="2"/>
    </row>
    <row r="22882" spans="10:10" ht="14.25" x14ac:dyDescent="0.2">
      <c r="J22882" s="2"/>
    </row>
    <row r="22883" spans="10:10" ht="14.25" x14ac:dyDescent="0.2">
      <c r="J22883" s="2"/>
    </row>
    <row r="22884" spans="10:10" ht="14.25" x14ac:dyDescent="0.2">
      <c r="J22884" s="2"/>
    </row>
    <row r="22885" spans="10:10" ht="14.25" x14ac:dyDescent="0.2">
      <c r="J22885" s="2"/>
    </row>
    <row r="22886" spans="10:10" ht="14.25" x14ac:dyDescent="0.2">
      <c r="J22886" s="2"/>
    </row>
    <row r="22887" spans="10:10" ht="14.25" x14ac:dyDescent="0.2">
      <c r="J22887" s="2"/>
    </row>
    <row r="22888" spans="10:10" ht="14.25" x14ac:dyDescent="0.2">
      <c r="J22888" s="2"/>
    </row>
    <row r="22889" spans="10:10" ht="14.25" x14ac:dyDescent="0.2">
      <c r="J22889" s="2"/>
    </row>
    <row r="22890" spans="10:10" ht="14.25" x14ac:dyDescent="0.2">
      <c r="J22890" s="2"/>
    </row>
    <row r="22891" spans="10:10" ht="14.25" x14ac:dyDescent="0.2">
      <c r="J22891" s="2"/>
    </row>
    <row r="22892" spans="10:10" ht="14.25" x14ac:dyDescent="0.2">
      <c r="J22892" s="2"/>
    </row>
    <row r="22893" spans="10:10" ht="14.25" x14ac:dyDescent="0.2">
      <c r="J22893" s="2"/>
    </row>
    <row r="22894" spans="10:10" ht="14.25" x14ac:dyDescent="0.2">
      <c r="J22894" s="2"/>
    </row>
    <row r="22895" spans="10:10" ht="14.25" x14ac:dyDescent="0.2">
      <c r="J22895" s="2"/>
    </row>
    <row r="22896" spans="10:10" ht="14.25" x14ac:dyDescent="0.2">
      <c r="J22896" s="2"/>
    </row>
    <row r="22897" spans="10:10" ht="14.25" x14ac:dyDescent="0.2">
      <c r="J22897" s="2"/>
    </row>
    <row r="22898" spans="10:10" ht="14.25" x14ac:dyDescent="0.2">
      <c r="J22898" s="2"/>
    </row>
    <row r="22899" spans="10:10" ht="14.25" x14ac:dyDescent="0.2">
      <c r="J22899" s="2"/>
    </row>
    <row r="22900" spans="10:10" ht="14.25" x14ac:dyDescent="0.2">
      <c r="J22900" s="2"/>
    </row>
    <row r="22901" spans="10:10" ht="14.25" x14ac:dyDescent="0.2">
      <c r="J22901" s="2"/>
    </row>
    <row r="22902" spans="10:10" ht="14.25" x14ac:dyDescent="0.2">
      <c r="J22902" s="2"/>
    </row>
    <row r="22903" spans="10:10" ht="14.25" x14ac:dyDescent="0.2">
      <c r="J22903" s="2"/>
    </row>
    <row r="22904" spans="10:10" ht="14.25" x14ac:dyDescent="0.2">
      <c r="J22904" s="2"/>
    </row>
    <row r="22905" spans="10:10" ht="14.25" x14ac:dyDescent="0.2">
      <c r="J22905" s="2"/>
    </row>
    <row r="22906" spans="10:10" ht="14.25" x14ac:dyDescent="0.2">
      <c r="J22906" s="2"/>
    </row>
    <row r="22907" spans="10:10" ht="14.25" x14ac:dyDescent="0.2">
      <c r="J22907" s="2"/>
    </row>
    <row r="22908" spans="10:10" ht="14.25" x14ac:dyDescent="0.2">
      <c r="J22908" s="2"/>
    </row>
    <row r="22909" spans="10:10" ht="14.25" x14ac:dyDescent="0.2">
      <c r="J22909" s="2"/>
    </row>
    <row r="22910" spans="10:10" ht="14.25" x14ac:dyDescent="0.2">
      <c r="J22910" s="2"/>
    </row>
    <row r="22911" spans="10:10" ht="14.25" x14ac:dyDescent="0.2">
      <c r="J22911" s="2"/>
    </row>
    <row r="22912" spans="10:10" ht="14.25" x14ac:dyDescent="0.2">
      <c r="J22912" s="2"/>
    </row>
    <row r="22913" spans="10:10" ht="14.25" x14ac:dyDescent="0.2">
      <c r="J22913" s="2"/>
    </row>
    <row r="22914" spans="10:10" ht="14.25" x14ac:dyDescent="0.2">
      <c r="J22914" s="2"/>
    </row>
    <row r="22915" spans="10:10" ht="14.25" x14ac:dyDescent="0.2">
      <c r="J22915" s="2"/>
    </row>
    <row r="22916" spans="10:10" ht="14.25" x14ac:dyDescent="0.2">
      <c r="J22916" s="2"/>
    </row>
    <row r="22917" spans="10:10" ht="14.25" x14ac:dyDescent="0.2">
      <c r="J22917" s="2"/>
    </row>
    <row r="22918" spans="10:10" ht="14.25" x14ac:dyDescent="0.2">
      <c r="J22918" s="2"/>
    </row>
    <row r="22919" spans="10:10" ht="14.25" x14ac:dyDescent="0.2">
      <c r="J22919" s="2"/>
    </row>
    <row r="22920" spans="10:10" ht="14.25" x14ac:dyDescent="0.2">
      <c r="J22920" s="2"/>
    </row>
    <row r="22921" spans="10:10" ht="14.25" x14ac:dyDescent="0.2">
      <c r="J22921" s="2"/>
    </row>
    <row r="22922" spans="10:10" ht="14.25" x14ac:dyDescent="0.2">
      <c r="J22922" s="2"/>
    </row>
    <row r="22923" spans="10:10" ht="14.25" x14ac:dyDescent="0.2">
      <c r="J22923" s="2"/>
    </row>
    <row r="22924" spans="10:10" ht="14.25" x14ac:dyDescent="0.2">
      <c r="J22924" s="2"/>
    </row>
    <row r="22925" spans="10:10" ht="14.25" x14ac:dyDescent="0.2">
      <c r="J22925" s="2"/>
    </row>
    <row r="22926" spans="10:10" ht="14.25" x14ac:dyDescent="0.2">
      <c r="J22926" s="2"/>
    </row>
    <row r="22927" spans="10:10" ht="14.25" x14ac:dyDescent="0.2">
      <c r="J22927" s="2"/>
    </row>
    <row r="22928" spans="10:10" ht="14.25" x14ac:dyDescent="0.2">
      <c r="J22928" s="2"/>
    </row>
    <row r="22929" spans="10:10" ht="14.25" x14ac:dyDescent="0.2">
      <c r="J22929" s="2"/>
    </row>
    <row r="22930" spans="10:10" ht="14.25" x14ac:dyDescent="0.2">
      <c r="J22930" s="2"/>
    </row>
    <row r="22931" spans="10:10" ht="14.25" x14ac:dyDescent="0.2">
      <c r="J22931" s="2"/>
    </row>
    <row r="22932" spans="10:10" ht="14.25" x14ac:dyDescent="0.2">
      <c r="J22932" s="2"/>
    </row>
    <row r="22933" spans="10:10" ht="14.25" x14ac:dyDescent="0.2">
      <c r="J22933" s="2"/>
    </row>
    <row r="22934" spans="10:10" ht="14.25" x14ac:dyDescent="0.2">
      <c r="J22934" s="2"/>
    </row>
    <row r="22935" spans="10:10" ht="14.25" x14ac:dyDescent="0.2">
      <c r="J22935" s="2"/>
    </row>
    <row r="22936" spans="10:10" ht="14.25" x14ac:dyDescent="0.2">
      <c r="J22936" s="2"/>
    </row>
    <row r="22937" spans="10:10" ht="14.25" x14ac:dyDescent="0.2">
      <c r="J22937" s="2"/>
    </row>
    <row r="22938" spans="10:10" ht="14.25" x14ac:dyDescent="0.2">
      <c r="J22938" s="2"/>
    </row>
    <row r="22939" spans="10:10" ht="14.25" x14ac:dyDescent="0.2">
      <c r="J22939" s="2"/>
    </row>
    <row r="22940" spans="10:10" ht="14.25" x14ac:dyDescent="0.2">
      <c r="J22940" s="2"/>
    </row>
    <row r="22941" spans="10:10" ht="14.25" x14ac:dyDescent="0.2">
      <c r="J22941" s="2"/>
    </row>
    <row r="22942" spans="10:10" ht="14.25" x14ac:dyDescent="0.2">
      <c r="J22942" s="2"/>
    </row>
    <row r="22943" spans="10:10" ht="14.25" x14ac:dyDescent="0.2">
      <c r="J22943" s="2"/>
    </row>
    <row r="22944" spans="10:10" ht="14.25" x14ac:dyDescent="0.2">
      <c r="J22944" s="2"/>
    </row>
    <row r="22945" spans="10:10" ht="14.25" x14ac:dyDescent="0.2">
      <c r="J22945" s="2"/>
    </row>
    <row r="22946" spans="10:10" ht="14.25" x14ac:dyDescent="0.2">
      <c r="J22946" s="2"/>
    </row>
    <row r="22947" spans="10:10" ht="14.25" x14ac:dyDescent="0.2">
      <c r="J22947" s="2"/>
    </row>
    <row r="22948" spans="10:10" ht="14.25" x14ac:dyDescent="0.2">
      <c r="J22948" s="2"/>
    </row>
    <row r="22949" spans="10:10" ht="14.25" x14ac:dyDescent="0.2">
      <c r="J22949" s="2"/>
    </row>
    <row r="22950" spans="10:10" ht="14.25" x14ac:dyDescent="0.2">
      <c r="J22950" s="2"/>
    </row>
    <row r="22951" spans="10:10" ht="14.25" x14ac:dyDescent="0.2">
      <c r="J22951" s="2"/>
    </row>
    <row r="22952" spans="10:10" ht="14.25" x14ac:dyDescent="0.2">
      <c r="J22952" s="2"/>
    </row>
    <row r="22953" spans="10:10" ht="14.25" x14ac:dyDescent="0.2">
      <c r="J22953" s="2"/>
    </row>
    <row r="22954" spans="10:10" ht="14.25" x14ac:dyDescent="0.2">
      <c r="J22954" s="2"/>
    </row>
    <row r="22955" spans="10:10" ht="14.25" x14ac:dyDescent="0.2">
      <c r="J22955" s="2"/>
    </row>
    <row r="22956" spans="10:10" ht="14.25" x14ac:dyDescent="0.2">
      <c r="J22956" s="2"/>
    </row>
    <row r="22957" spans="10:10" ht="14.25" x14ac:dyDescent="0.2">
      <c r="J22957" s="2"/>
    </row>
    <row r="22958" spans="10:10" ht="14.25" x14ac:dyDescent="0.2">
      <c r="J22958" s="2"/>
    </row>
    <row r="22959" spans="10:10" ht="14.25" x14ac:dyDescent="0.2">
      <c r="J22959" s="2"/>
    </row>
    <row r="22960" spans="10:10" ht="14.25" x14ac:dyDescent="0.2">
      <c r="J22960" s="2"/>
    </row>
    <row r="22961" spans="10:10" ht="14.25" x14ac:dyDescent="0.2">
      <c r="J22961" s="2"/>
    </row>
    <row r="22962" spans="10:10" ht="14.25" x14ac:dyDescent="0.2">
      <c r="J22962" s="2"/>
    </row>
    <row r="22963" spans="10:10" ht="14.25" x14ac:dyDescent="0.2">
      <c r="J22963" s="2"/>
    </row>
    <row r="22964" spans="10:10" ht="14.25" x14ac:dyDescent="0.2">
      <c r="J22964" s="2"/>
    </row>
    <row r="22965" spans="10:10" ht="14.25" x14ac:dyDescent="0.2">
      <c r="J22965" s="2"/>
    </row>
    <row r="22966" spans="10:10" ht="14.25" x14ac:dyDescent="0.2">
      <c r="J22966" s="2"/>
    </row>
    <row r="22967" spans="10:10" ht="14.25" x14ac:dyDescent="0.2">
      <c r="J22967" s="2"/>
    </row>
    <row r="22968" spans="10:10" ht="14.25" x14ac:dyDescent="0.2">
      <c r="J22968" s="2"/>
    </row>
    <row r="22969" spans="10:10" ht="14.25" x14ac:dyDescent="0.2">
      <c r="J22969" s="2"/>
    </row>
    <row r="22970" spans="10:10" ht="14.25" x14ac:dyDescent="0.2">
      <c r="J22970" s="2"/>
    </row>
    <row r="22971" spans="10:10" ht="14.25" x14ac:dyDescent="0.2">
      <c r="J22971" s="2"/>
    </row>
    <row r="22972" spans="10:10" ht="14.25" x14ac:dyDescent="0.2">
      <c r="J22972" s="2"/>
    </row>
    <row r="22973" spans="10:10" ht="14.25" x14ac:dyDescent="0.2">
      <c r="J22973" s="2"/>
    </row>
    <row r="22974" spans="10:10" ht="14.25" x14ac:dyDescent="0.2">
      <c r="J22974" s="2"/>
    </row>
    <row r="22975" spans="10:10" ht="14.25" x14ac:dyDescent="0.2">
      <c r="J22975" s="2"/>
    </row>
    <row r="22976" spans="10:10" ht="14.25" x14ac:dyDescent="0.2">
      <c r="J22976" s="2"/>
    </row>
    <row r="22977" spans="10:10" ht="14.25" x14ac:dyDescent="0.2">
      <c r="J22977" s="2"/>
    </row>
    <row r="22978" spans="10:10" ht="14.25" x14ac:dyDescent="0.2">
      <c r="J22978" s="2"/>
    </row>
    <row r="22979" spans="10:10" ht="14.25" x14ac:dyDescent="0.2">
      <c r="J22979" s="2"/>
    </row>
    <row r="22980" spans="10:10" ht="14.25" x14ac:dyDescent="0.2">
      <c r="J22980" s="2"/>
    </row>
    <row r="22981" spans="10:10" ht="14.25" x14ac:dyDescent="0.2">
      <c r="J22981" s="2"/>
    </row>
    <row r="22982" spans="10:10" ht="14.25" x14ac:dyDescent="0.2">
      <c r="J22982" s="2"/>
    </row>
    <row r="22983" spans="10:10" ht="14.25" x14ac:dyDescent="0.2">
      <c r="J22983" s="2"/>
    </row>
    <row r="22984" spans="10:10" ht="14.25" x14ac:dyDescent="0.2">
      <c r="J22984" s="2"/>
    </row>
    <row r="22985" spans="10:10" ht="14.25" x14ac:dyDescent="0.2">
      <c r="J22985" s="2"/>
    </row>
    <row r="22986" spans="10:10" ht="14.25" x14ac:dyDescent="0.2">
      <c r="J22986" s="2"/>
    </row>
    <row r="22987" spans="10:10" ht="14.25" x14ac:dyDescent="0.2">
      <c r="J22987" s="2"/>
    </row>
    <row r="22988" spans="10:10" ht="14.25" x14ac:dyDescent="0.2">
      <c r="J22988" s="2"/>
    </row>
    <row r="22989" spans="10:10" ht="14.25" x14ac:dyDescent="0.2">
      <c r="J22989" s="2"/>
    </row>
    <row r="22990" spans="10:10" ht="14.25" x14ac:dyDescent="0.2">
      <c r="J22990" s="2"/>
    </row>
    <row r="22991" spans="10:10" ht="14.25" x14ac:dyDescent="0.2">
      <c r="J22991" s="2"/>
    </row>
    <row r="22992" spans="10:10" ht="14.25" x14ac:dyDescent="0.2">
      <c r="J22992" s="2"/>
    </row>
    <row r="22993" spans="10:10" ht="14.25" x14ac:dyDescent="0.2">
      <c r="J22993" s="2"/>
    </row>
    <row r="22994" spans="10:10" ht="14.25" x14ac:dyDescent="0.2">
      <c r="J22994" s="2"/>
    </row>
    <row r="22995" spans="10:10" ht="14.25" x14ac:dyDescent="0.2">
      <c r="J22995" s="2"/>
    </row>
    <row r="22996" spans="10:10" ht="14.25" x14ac:dyDescent="0.2">
      <c r="J22996" s="2"/>
    </row>
    <row r="22997" spans="10:10" ht="14.25" x14ac:dyDescent="0.2">
      <c r="J22997" s="2"/>
    </row>
    <row r="22998" spans="10:10" ht="14.25" x14ac:dyDescent="0.2">
      <c r="J22998" s="2"/>
    </row>
    <row r="22999" spans="10:10" ht="14.25" x14ac:dyDescent="0.2">
      <c r="J22999" s="2"/>
    </row>
    <row r="23000" spans="10:10" ht="14.25" x14ac:dyDescent="0.2">
      <c r="J23000" s="2"/>
    </row>
    <row r="23001" spans="10:10" ht="14.25" x14ac:dyDescent="0.2">
      <c r="J23001" s="2"/>
    </row>
    <row r="23002" spans="10:10" ht="14.25" x14ac:dyDescent="0.2">
      <c r="J23002" s="2"/>
    </row>
    <row r="23003" spans="10:10" ht="14.25" x14ac:dyDescent="0.2">
      <c r="J23003" s="2"/>
    </row>
    <row r="23004" spans="10:10" ht="14.25" x14ac:dyDescent="0.2">
      <c r="J23004" s="2"/>
    </row>
    <row r="23005" spans="10:10" ht="14.25" x14ac:dyDescent="0.2">
      <c r="J23005" s="2"/>
    </row>
    <row r="23006" spans="10:10" ht="14.25" x14ac:dyDescent="0.2">
      <c r="J23006" s="2"/>
    </row>
    <row r="23007" spans="10:10" ht="14.25" x14ac:dyDescent="0.2">
      <c r="J23007" s="2"/>
    </row>
    <row r="23008" spans="10:10" ht="14.25" x14ac:dyDescent="0.2">
      <c r="J23008" s="2"/>
    </row>
    <row r="23009" spans="10:10" ht="14.25" x14ac:dyDescent="0.2">
      <c r="J23009" s="2"/>
    </row>
    <row r="23010" spans="10:10" ht="14.25" x14ac:dyDescent="0.2">
      <c r="J23010" s="2"/>
    </row>
    <row r="23011" spans="10:10" ht="14.25" x14ac:dyDescent="0.2">
      <c r="J23011" s="2"/>
    </row>
    <row r="23012" spans="10:10" ht="14.25" x14ac:dyDescent="0.2">
      <c r="J23012" s="2"/>
    </row>
    <row r="23013" spans="10:10" ht="14.25" x14ac:dyDescent="0.2">
      <c r="J23013" s="2"/>
    </row>
    <row r="23014" spans="10:10" ht="14.25" x14ac:dyDescent="0.2">
      <c r="J23014" s="2"/>
    </row>
    <row r="23015" spans="10:10" ht="14.25" x14ac:dyDescent="0.2">
      <c r="J23015" s="2"/>
    </row>
    <row r="23016" spans="10:10" ht="14.25" x14ac:dyDescent="0.2">
      <c r="J23016" s="2"/>
    </row>
    <row r="23017" spans="10:10" ht="14.25" x14ac:dyDescent="0.2">
      <c r="J23017" s="2"/>
    </row>
    <row r="23018" spans="10:10" ht="14.25" x14ac:dyDescent="0.2">
      <c r="J23018" s="2"/>
    </row>
    <row r="23019" spans="10:10" ht="14.25" x14ac:dyDescent="0.2">
      <c r="J23019" s="2"/>
    </row>
    <row r="23020" spans="10:10" ht="14.25" x14ac:dyDescent="0.2">
      <c r="J23020" s="2"/>
    </row>
    <row r="23021" spans="10:10" ht="14.25" x14ac:dyDescent="0.2">
      <c r="J23021" s="2"/>
    </row>
    <row r="23022" spans="10:10" ht="14.25" x14ac:dyDescent="0.2">
      <c r="J23022" s="2"/>
    </row>
    <row r="23023" spans="10:10" ht="14.25" x14ac:dyDescent="0.2">
      <c r="J23023" s="2"/>
    </row>
    <row r="23024" spans="10:10" ht="14.25" x14ac:dyDescent="0.2">
      <c r="J23024" s="2"/>
    </row>
    <row r="23025" spans="10:10" ht="14.25" x14ac:dyDescent="0.2">
      <c r="J23025" s="2"/>
    </row>
    <row r="23026" spans="10:10" ht="14.25" x14ac:dyDescent="0.2">
      <c r="J23026" s="2"/>
    </row>
    <row r="23027" spans="10:10" ht="14.25" x14ac:dyDescent="0.2">
      <c r="J23027" s="2"/>
    </row>
    <row r="23028" spans="10:10" ht="14.25" x14ac:dyDescent="0.2">
      <c r="J23028" s="2"/>
    </row>
    <row r="23029" spans="10:10" ht="14.25" x14ac:dyDescent="0.2">
      <c r="J23029" s="2"/>
    </row>
    <row r="23030" spans="10:10" ht="14.25" x14ac:dyDescent="0.2">
      <c r="J23030" s="2"/>
    </row>
    <row r="23031" spans="10:10" ht="14.25" x14ac:dyDescent="0.2">
      <c r="J23031" s="2"/>
    </row>
    <row r="23032" spans="10:10" ht="14.25" x14ac:dyDescent="0.2">
      <c r="J23032" s="2"/>
    </row>
    <row r="23033" spans="10:10" ht="14.25" x14ac:dyDescent="0.2">
      <c r="J23033" s="2"/>
    </row>
    <row r="23034" spans="10:10" ht="14.25" x14ac:dyDescent="0.2">
      <c r="J23034" s="2"/>
    </row>
    <row r="23035" spans="10:10" ht="14.25" x14ac:dyDescent="0.2">
      <c r="J23035" s="2"/>
    </row>
    <row r="23036" spans="10:10" ht="14.25" x14ac:dyDescent="0.2">
      <c r="J23036" s="2"/>
    </row>
    <row r="23037" spans="10:10" ht="14.25" x14ac:dyDescent="0.2">
      <c r="J23037" s="2"/>
    </row>
    <row r="23038" spans="10:10" ht="14.25" x14ac:dyDescent="0.2">
      <c r="J23038" s="2"/>
    </row>
    <row r="23039" spans="10:10" ht="14.25" x14ac:dyDescent="0.2">
      <c r="J23039" s="2"/>
    </row>
    <row r="23040" spans="10:10" ht="14.25" x14ac:dyDescent="0.2">
      <c r="J23040" s="2"/>
    </row>
    <row r="23041" spans="10:10" ht="14.25" x14ac:dyDescent="0.2">
      <c r="J23041" s="2"/>
    </row>
    <row r="23042" spans="10:10" ht="14.25" x14ac:dyDescent="0.2">
      <c r="J23042" s="2"/>
    </row>
    <row r="23043" spans="10:10" ht="14.25" x14ac:dyDescent="0.2">
      <c r="J23043" s="2"/>
    </row>
    <row r="23044" spans="10:10" ht="14.25" x14ac:dyDescent="0.2">
      <c r="J23044" s="2"/>
    </row>
    <row r="23045" spans="10:10" ht="14.25" x14ac:dyDescent="0.2">
      <c r="J23045" s="2"/>
    </row>
    <row r="23046" spans="10:10" ht="14.25" x14ac:dyDescent="0.2">
      <c r="J23046" s="2"/>
    </row>
    <row r="23047" spans="10:10" ht="14.25" x14ac:dyDescent="0.2">
      <c r="J23047" s="2"/>
    </row>
    <row r="23048" spans="10:10" ht="14.25" x14ac:dyDescent="0.2">
      <c r="J23048" s="2"/>
    </row>
    <row r="23049" spans="10:10" ht="14.25" x14ac:dyDescent="0.2">
      <c r="J23049" s="2"/>
    </row>
    <row r="23050" spans="10:10" ht="14.25" x14ac:dyDescent="0.2">
      <c r="J23050" s="2"/>
    </row>
    <row r="23051" spans="10:10" ht="14.25" x14ac:dyDescent="0.2">
      <c r="J23051" s="2"/>
    </row>
    <row r="23052" spans="10:10" ht="14.25" x14ac:dyDescent="0.2">
      <c r="J23052" s="2"/>
    </row>
    <row r="23053" spans="10:10" ht="14.25" x14ac:dyDescent="0.2">
      <c r="J23053" s="2"/>
    </row>
    <row r="23054" spans="10:10" ht="14.25" x14ac:dyDescent="0.2">
      <c r="J23054" s="2"/>
    </row>
    <row r="23055" spans="10:10" ht="14.25" x14ac:dyDescent="0.2">
      <c r="J23055" s="2"/>
    </row>
    <row r="23056" spans="10:10" ht="14.25" x14ac:dyDescent="0.2">
      <c r="J23056" s="2"/>
    </row>
    <row r="23057" spans="10:10" ht="14.25" x14ac:dyDescent="0.2">
      <c r="J23057" s="2"/>
    </row>
    <row r="23058" spans="10:10" ht="14.25" x14ac:dyDescent="0.2">
      <c r="J23058" s="2"/>
    </row>
    <row r="23059" spans="10:10" ht="14.25" x14ac:dyDescent="0.2">
      <c r="J23059" s="2"/>
    </row>
    <row r="23060" spans="10:10" ht="14.25" x14ac:dyDescent="0.2">
      <c r="J23060" s="2"/>
    </row>
    <row r="23061" spans="10:10" ht="14.25" x14ac:dyDescent="0.2">
      <c r="J23061" s="2"/>
    </row>
    <row r="23062" spans="10:10" ht="14.25" x14ac:dyDescent="0.2">
      <c r="J23062" s="2"/>
    </row>
    <row r="23063" spans="10:10" ht="14.25" x14ac:dyDescent="0.2">
      <c r="J23063" s="2"/>
    </row>
    <row r="23064" spans="10:10" ht="14.25" x14ac:dyDescent="0.2">
      <c r="J23064" s="2"/>
    </row>
    <row r="23065" spans="10:10" ht="14.25" x14ac:dyDescent="0.2">
      <c r="J23065" s="2"/>
    </row>
    <row r="23066" spans="10:10" ht="14.25" x14ac:dyDescent="0.2">
      <c r="J23066" s="2"/>
    </row>
    <row r="23067" spans="10:10" ht="14.25" x14ac:dyDescent="0.2">
      <c r="J23067" s="2"/>
    </row>
    <row r="23068" spans="10:10" ht="14.25" x14ac:dyDescent="0.2">
      <c r="J23068" s="2"/>
    </row>
    <row r="23069" spans="10:10" ht="14.25" x14ac:dyDescent="0.2">
      <c r="J23069" s="2"/>
    </row>
    <row r="23070" spans="10:10" ht="14.25" x14ac:dyDescent="0.2">
      <c r="J23070" s="2"/>
    </row>
    <row r="23071" spans="10:10" ht="14.25" x14ac:dyDescent="0.2">
      <c r="J23071" s="2"/>
    </row>
    <row r="23072" spans="10:10" ht="14.25" x14ac:dyDescent="0.2">
      <c r="J23072" s="2"/>
    </row>
    <row r="23073" spans="10:10" ht="14.25" x14ac:dyDescent="0.2">
      <c r="J23073" s="2"/>
    </row>
    <row r="23074" spans="10:10" ht="14.25" x14ac:dyDescent="0.2">
      <c r="J23074" s="2"/>
    </row>
    <row r="23075" spans="10:10" ht="14.25" x14ac:dyDescent="0.2">
      <c r="J23075" s="2"/>
    </row>
    <row r="23076" spans="10:10" ht="14.25" x14ac:dyDescent="0.2">
      <c r="J23076" s="2"/>
    </row>
    <row r="23077" spans="10:10" ht="14.25" x14ac:dyDescent="0.2">
      <c r="J23077" s="2"/>
    </row>
    <row r="23078" spans="10:10" ht="14.25" x14ac:dyDescent="0.2">
      <c r="J23078" s="2"/>
    </row>
    <row r="23079" spans="10:10" ht="14.25" x14ac:dyDescent="0.2">
      <c r="J23079" s="2"/>
    </row>
    <row r="23080" spans="10:10" ht="14.25" x14ac:dyDescent="0.2">
      <c r="J23080" s="2"/>
    </row>
    <row r="23081" spans="10:10" ht="14.25" x14ac:dyDescent="0.2">
      <c r="J23081" s="2"/>
    </row>
    <row r="23082" spans="10:10" ht="14.25" x14ac:dyDescent="0.2">
      <c r="J23082" s="2"/>
    </row>
    <row r="23083" spans="10:10" ht="14.25" x14ac:dyDescent="0.2">
      <c r="J23083" s="2"/>
    </row>
    <row r="23084" spans="10:10" ht="14.25" x14ac:dyDescent="0.2">
      <c r="J23084" s="2"/>
    </row>
    <row r="23085" spans="10:10" ht="14.25" x14ac:dyDescent="0.2">
      <c r="J23085" s="2"/>
    </row>
    <row r="23086" spans="10:10" ht="14.25" x14ac:dyDescent="0.2">
      <c r="J23086" s="2"/>
    </row>
    <row r="23087" spans="10:10" ht="14.25" x14ac:dyDescent="0.2">
      <c r="J23087" s="2"/>
    </row>
    <row r="23088" spans="10:10" ht="14.25" x14ac:dyDescent="0.2">
      <c r="J23088" s="2"/>
    </row>
    <row r="23089" spans="10:10" ht="14.25" x14ac:dyDescent="0.2">
      <c r="J23089" s="2"/>
    </row>
    <row r="23090" spans="10:10" ht="14.25" x14ac:dyDescent="0.2">
      <c r="J23090" s="2"/>
    </row>
    <row r="23091" spans="10:10" ht="14.25" x14ac:dyDescent="0.2">
      <c r="J23091" s="2"/>
    </row>
    <row r="23092" spans="10:10" ht="14.25" x14ac:dyDescent="0.2">
      <c r="J23092" s="2"/>
    </row>
    <row r="23093" spans="10:10" ht="14.25" x14ac:dyDescent="0.2">
      <c r="J23093" s="2"/>
    </row>
    <row r="23094" spans="10:10" ht="14.25" x14ac:dyDescent="0.2">
      <c r="J23094" s="2"/>
    </row>
    <row r="23095" spans="10:10" ht="14.25" x14ac:dyDescent="0.2">
      <c r="J23095" s="2"/>
    </row>
    <row r="23096" spans="10:10" ht="14.25" x14ac:dyDescent="0.2">
      <c r="J23096" s="2"/>
    </row>
    <row r="23097" spans="10:10" ht="14.25" x14ac:dyDescent="0.2">
      <c r="J23097" s="2"/>
    </row>
    <row r="23098" spans="10:10" ht="14.25" x14ac:dyDescent="0.2">
      <c r="J23098" s="2"/>
    </row>
    <row r="23099" spans="10:10" ht="14.25" x14ac:dyDescent="0.2">
      <c r="J23099" s="2"/>
    </row>
    <row r="23100" spans="10:10" ht="14.25" x14ac:dyDescent="0.2">
      <c r="J23100" s="2"/>
    </row>
    <row r="23101" spans="10:10" ht="14.25" x14ac:dyDescent="0.2">
      <c r="J23101" s="2"/>
    </row>
    <row r="23102" spans="10:10" ht="14.25" x14ac:dyDescent="0.2">
      <c r="J23102" s="2"/>
    </row>
    <row r="23103" spans="10:10" ht="14.25" x14ac:dyDescent="0.2">
      <c r="J23103" s="2"/>
    </row>
    <row r="23104" spans="10:10" ht="14.25" x14ac:dyDescent="0.2">
      <c r="J23104" s="2"/>
    </row>
    <row r="23105" spans="10:10" ht="14.25" x14ac:dyDescent="0.2">
      <c r="J23105" s="2"/>
    </row>
    <row r="23106" spans="10:10" ht="14.25" x14ac:dyDescent="0.2">
      <c r="J23106" s="2"/>
    </row>
    <row r="23107" spans="10:10" ht="14.25" x14ac:dyDescent="0.2">
      <c r="J23107" s="2"/>
    </row>
    <row r="23108" spans="10:10" ht="14.25" x14ac:dyDescent="0.2">
      <c r="J23108" s="2"/>
    </row>
    <row r="23109" spans="10:10" ht="14.25" x14ac:dyDescent="0.2">
      <c r="J23109" s="2"/>
    </row>
    <row r="23110" spans="10:10" ht="14.25" x14ac:dyDescent="0.2">
      <c r="J23110" s="2"/>
    </row>
    <row r="23111" spans="10:10" ht="14.25" x14ac:dyDescent="0.2">
      <c r="J23111" s="2"/>
    </row>
    <row r="23112" spans="10:10" ht="14.25" x14ac:dyDescent="0.2">
      <c r="J23112" s="2"/>
    </row>
    <row r="23113" spans="10:10" ht="14.25" x14ac:dyDescent="0.2">
      <c r="J23113" s="2"/>
    </row>
    <row r="23114" spans="10:10" ht="14.25" x14ac:dyDescent="0.2">
      <c r="J23114" s="2"/>
    </row>
    <row r="23115" spans="10:10" ht="14.25" x14ac:dyDescent="0.2">
      <c r="J23115" s="2"/>
    </row>
    <row r="23116" spans="10:10" ht="14.25" x14ac:dyDescent="0.2">
      <c r="J23116" s="2"/>
    </row>
    <row r="23117" spans="10:10" ht="14.25" x14ac:dyDescent="0.2">
      <c r="J23117" s="2"/>
    </row>
    <row r="23118" spans="10:10" ht="14.25" x14ac:dyDescent="0.2">
      <c r="J23118" s="2"/>
    </row>
    <row r="23119" spans="10:10" ht="14.25" x14ac:dyDescent="0.2">
      <c r="J23119" s="2"/>
    </row>
    <row r="23120" spans="10:10" ht="14.25" x14ac:dyDescent="0.2">
      <c r="J23120" s="2"/>
    </row>
    <row r="23121" spans="10:10" ht="14.25" x14ac:dyDescent="0.2">
      <c r="J23121" s="2"/>
    </row>
    <row r="23122" spans="10:10" ht="14.25" x14ac:dyDescent="0.2">
      <c r="J23122" s="2"/>
    </row>
    <row r="23123" spans="10:10" ht="14.25" x14ac:dyDescent="0.2">
      <c r="J23123" s="2"/>
    </row>
    <row r="23124" spans="10:10" ht="14.25" x14ac:dyDescent="0.2">
      <c r="J23124" s="2"/>
    </row>
    <row r="23125" spans="10:10" ht="14.25" x14ac:dyDescent="0.2">
      <c r="J23125" s="2"/>
    </row>
    <row r="23126" spans="10:10" ht="14.25" x14ac:dyDescent="0.2">
      <c r="J23126" s="2"/>
    </row>
    <row r="23127" spans="10:10" ht="14.25" x14ac:dyDescent="0.2">
      <c r="J23127" s="2"/>
    </row>
    <row r="23128" spans="10:10" ht="14.25" x14ac:dyDescent="0.2">
      <c r="J23128" s="2"/>
    </row>
    <row r="23129" spans="10:10" ht="14.25" x14ac:dyDescent="0.2">
      <c r="J23129" s="2"/>
    </row>
    <row r="23130" spans="10:10" ht="14.25" x14ac:dyDescent="0.2">
      <c r="J23130" s="2"/>
    </row>
    <row r="23131" spans="10:10" ht="14.25" x14ac:dyDescent="0.2">
      <c r="J23131" s="2"/>
    </row>
    <row r="23132" spans="10:10" ht="14.25" x14ac:dyDescent="0.2">
      <c r="J23132" s="2"/>
    </row>
    <row r="23133" spans="10:10" ht="14.25" x14ac:dyDescent="0.2">
      <c r="J23133" s="2"/>
    </row>
    <row r="23134" spans="10:10" ht="14.25" x14ac:dyDescent="0.2">
      <c r="J23134" s="2"/>
    </row>
    <row r="23135" spans="10:10" ht="14.25" x14ac:dyDescent="0.2">
      <c r="J23135" s="2"/>
    </row>
    <row r="23136" spans="10:10" ht="14.25" x14ac:dyDescent="0.2">
      <c r="J23136" s="2"/>
    </row>
    <row r="23137" spans="10:10" ht="14.25" x14ac:dyDescent="0.2">
      <c r="J23137" s="2"/>
    </row>
    <row r="23138" spans="10:10" ht="14.25" x14ac:dyDescent="0.2">
      <c r="J23138" s="2"/>
    </row>
    <row r="23139" spans="10:10" ht="14.25" x14ac:dyDescent="0.2">
      <c r="J23139" s="2"/>
    </row>
    <row r="23140" spans="10:10" ht="14.25" x14ac:dyDescent="0.2">
      <c r="J23140" s="2"/>
    </row>
    <row r="23141" spans="10:10" ht="14.25" x14ac:dyDescent="0.2">
      <c r="J23141" s="2"/>
    </row>
    <row r="23142" spans="10:10" ht="14.25" x14ac:dyDescent="0.2">
      <c r="J23142" s="2"/>
    </row>
    <row r="23143" spans="10:10" ht="14.25" x14ac:dyDescent="0.2">
      <c r="J23143" s="2"/>
    </row>
    <row r="23144" spans="10:10" ht="14.25" x14ac:dyDescent="0.2">
      <c r="J23144" s="2"/>
    </row>
    <row r="23145" spans="10:10" ht="14.25" x14ac:dyDescent="0.2">
      <c r="J23145" s="2"/>
    </row>
    <row r="23146" spans="10:10" ht="14.25" x14ac:dyDescent="0.2">
      <c r="J23146" s="2"/>
    </row>
    <row r="23147" spans="10:10" ht="14.25" x14ac:dyDescent="0.2">
      <c r="J23147" s="2"/>
    </row>
    <row r="23148" spans="10:10" ht="14.25" x14ac:dyDescent="0.2">
      <c r="J23148" s="2"/>
    </row>
    <row r="23149" spans="10:10" ht="14.25" x14ac:dyDescent="0.2">
      <c r="J23149" s="2"/>
    </row>
    <row r="23150" spans="10:10" ht="14.25" x14ac:dyDescent="0.2">
      <c r="J23150" s="2"/>
    </row>
    <row r="23151" spans="10:10" ht="14.25" x14ac:dyDescent="0.2">
      <c r="J23151" s="2"/>
    </row>
    <row r="23152" spans="10:10" ht="14.25" x14ac:dyDescent="0.2">
      <c r="J23152" s="2"/>
    </row>
    <row r="23153" spans="10:10" ht="14.25" x14ac:dyDescent="0.2">
      <c r="J23153" s="2"/>
    </row>
    <row r="23154" spans="10:10" ht="14.25" x14ac:dyDescent="0.2">
      <c r="J23154" s="2"/>
    </row>
    <row r="23155" spans="10:10" ht="14.25" x14ac:dyDescent="0.2">
      <c r="J23155" s="2"/>
    </row>
    <row r="23156" spans="10:10" ht="14.25" x14ac:dyDescent="0.2">
      <c r="J23156" s="2"/>
    </row>
    <row r="23157" spans="10:10" ht="14.25" x14ac:dyDescent="0.2">
      <c r="J23157" s="2"/>
    </row>
    <row r="23158" spans="10:10" ht="14.25" x14ac:dyDescent="0.2">
      <c r="J23158" s="2"/>
    </row>
    <row r="23159" spans="10:10" ht="14.25" x14ac:dyDescent="0.2">
      <c r="J23159" s="2"/>
    </row>
    <row r="23160" spans="10:10" ht="14.25" x14ac:dyDescent="0.2">
      <c r="J23160" s="2"/>
    </row>
    <row r="23161" spans="10:10" ht="14.25" x14ac:dyDescent="0.2">
      <c r="J23161" s="2"/>
    </row>
    <row r="23162" spans="10:10" ht="14.25" x14ac:dyDescent="0.2">
      <c r="J23162" s="2"/>
    </row>
    <row r="23163" spans="10:10" ht="14.25" x14ac:dyDescent="0.2">
      <c r="J23163" s="2"/>
    </row>
    <row r="23164" spans="10:10" ht="14.25" x14ac:dyDescent="0.2">
      <c r="J23164" s="2"/>
    </row>
    <row r="23165" spans="10:10" ht="14.25" x14ac:dyDescent="0.2">
      <c r="J23165" s="2"/>
    </row>
    <row r="23166" spans="10:10" ht="14.25" x14ac:dyDescent="0.2">
      <c r="J23166" s="2"/>
    </row>
    <row r="23167" spans="10:10" ht="14.25" x14ac:dyDescent="0.2">
      <c r="J23167" s="2"/>
    </row>
    <row r="23168" spans="10:10" ht="14.25" x14ac:dyDescent="0.2">
      <c r="J23168" s="2"/>
    </row>
    <row r="23169" spans="10:10" ht="14.25" x14ac:dyDescent="0.2">
      <c r="J23169" s="2"/>
    </row>
    <row r="23170" spans="10:10" ht="14.25" x14ac:dyDescent="0.2">
      <c r="J23170" s="2"/>
    </row>
    <row r="23171" spans="10:10" ht="14.25" x14ac:dyDescent="0.2">
      <c r="J23171" s="2"/>
    </row>
    <row r="23172" spans="10:10" ht="14.25" x14ac:dyDescent="0.2">
      <c r="J23172" s="2"/>
    </row>
    <row r="23173" spans="10:10" ht="14.25" x14ac:dyDescent="0.2">
      <c r="J23173" s="2"/>
    </row>
    <row r="23174" spans="10:10" ht="14.25" x14ac:dyDescent="0.2">
      <c r="J23174" s="2"/>
    </row>
    <row r="23175" spans="10:10" ht="14.25" x14ac:dyDescent="0.2">
      <c r="J23175" s="2"/>
    </row>
    <row r="23176" spans="10:10" ht="14.25" x14ac:dyDescent="0.2">
      <c r="J23176" s="2"/>
    </row>
    <row r="23177" spans="10:10" ht="14.25" x14ac:dyDescent="0.2">
      <c r="J23177" s="2"/>
    </row>
    <row r="23178" spans="10:10" ht="14.25" x14ac:dyDescent="0.2">
      <c r="J23178" s="2"/>
    </row>
    <row r="23179" spans="10:10" ht="14.25" x14ac:dyDescent="0.2">
      <c r="J23179" s="2"/>
    </row>
    <row r="23180" spans="10:10" ht="14.25" x14ac:dyDescent="0.2">
      <c r="J23180" s="2"/>
    </row>
    <row r="23181" spans="10:10" ht="14.25" x14ac:dyDescent="0.2">
      <c r="J23181" s="2"/>
    </row>
    <row r="23182" spans="10:10" ht="14.25" x14ac:dyDescent="0.2">
      <c r="J23182" s="2"/>
    </row>
    <row r="23183" spans="10:10" ht="14.25" x14ac:dyDescent="0.2">
      <c r="J23183" s="2"/>
    </row>
    <row r="23184" spans="10:10" ht="14.25" x14ac:dyDescent="0.2">
      <c r="J23184" s="2"/>
    </row>
    <row r="23185" spans="10:10" ht="14.25" x14ac:dyDescent="0.2">
      <c r="J23185" s="2"/>
    </row>
    <row r="23186" spans="10:10" ht="14.25" x14ac:dyDescent="0.2">
      <c r="J23186" s="2"/>
    </row>
    <row r="23187" spans="10:10" ht="14.25" x14ac:dyDescent="0.2">
      <c r="J23187" s="2"/>
    </row>
    <row r="23188" spans="10:10" ht="14.25" x14ac:dyDescent="0.2">
      <c r="J23188" s="2"/>
    </row>
    <row r="23189" spans="10:10" ht="14.25" x14ac:dyDescent="0.2">
      <c r="J23189" s="2"/>
    </row>
    <row r="23190" spans="10:10" ht="14.25" x14ac:dyDescent="0.2">
      <c r="J23190" s="2"/>
    </row>
    <row r="23191" spans="10:10" ht="14.25" x14ac:dyDescent="0.2">
      <c r="J23191" s="2"/>
    </row>
    <row r="23192" spans="10:10" ht="14.25" x14ac:dyDescent="0.2">
      <c r="J23192" s="2"/>
    </row>
    <row r="23193" spans="10:10" ht="14.25" x14ac:dyDescent="0.2">
      <c r="J23193" s="2"/>
    </row>
    <row r="23194" spans="10:10" ht="14.25" x14ac:dyDescent="0.2">
      <c r="J23194" s="2"/>
    </row>
    <row r="23195" spans="10:10" ht="14.25" x14ac:dyDescent="0.2">
      <c r="J23195" s="2"/>
    </row>
    <row r="23196" spans="10:10" ht="14.25" x14ac:dyDescent="0.2">
      <c r="J23196" s="2"/>
    </row>
    <row r="23197" spans="10:10" ht="14.25" x14ac:dyDescent="0.2">
      <c r="J23197" s="2"/>
    </row>
    <row r="23198" spans="10:10" ht="14.25" x14ac:dyDescent="0.2">
      <c r="J23198" s="2"/>
    </row>
    <row r="23199" spans="10:10" ht="14.25" x14ac:dyDescent="0.2">
      <c r="J23199" s="2"/>
    </row>
    <row r="23200" spans="10:10" ht="14.25" x14ac:dyDescent="0.2">
      <c r="J23200" s="2"/>
    </row>
    <row r="23201" spans="10:10" ht="14.25" x14ac:dyDescent="0.2">
      <c r="J23201" s="2"/>
    </row>
    <row r="23202" spans="10:10" ht="14.25" x14ac:dyDescent="0.2">
      <c r="J23202" s="2"/>
    </row>
    <row r="23203" spans="10:10" ht="14.25" x14ac:dyDescent="0.2">
      <c r="J23203" s="2"/>
    </row>
    <row r="23204" spans="10:10" ht="14.25" x14ac:dyDescent="0.2">
      <c r="J23204" s="2"/>
    </row>
    <row r="23205" spans="10:10" ht="14.25" x14ac:dyDescent="0.2">
      <c r="J23205" s="2"/>
    </row>
    <row r="23206" spans="10:10" ht="14.25" x14ac:dyDescent="0.2">
      <c r="J23206" s="2"/>
    </row>
    <row r="23207" spans="10:10" ht="14.25" x14ac:dyDescent="0.2">
      <c r="J23207" s="2"/>
    </row>
    <row r="23208" spans="10:10" ht="14.25" x14ac:dyDescent="0.2">
      <c r="J23208" s="2"/>
    </row>
    <row r="23209" spans="10:10" ht="14.25" x14ac:dyDescent="0.2">
      <c r="J23209" s="2"/>
    </row>
    <row r="23210" spans="10:10" ht="14.25" x14ac:dyDescent="0.2">
      <c r="J23210" s="2"/>
    </row>
    <row r="23211" spans="10:10" ht="14.25" x14ac:dyDescent="0.2">
      <c r="J23211" s="2"/>
    </row>
    <row r="23212" spans="10:10" ht="14.25" x14ac:dyDescent="0.2">
      <c r="J23212" s="2"/>
    </row>
    <row r="23213" spans="10:10" ht="14.25" x14ac:dyDescent="0.2">
      <c r="J23213" s="2"/>
    </row>
    <row r="23214" spans="10:10" ht="14.25" x14ac:dyDescent="0.2">
      <c r="J23214" s="2"/>
    </row>
    <row r="23215" spans="10:10" ht="14.25" x14ac:dyDescent="0.2">
      <c r="J23215" s="2"/>
    </row>
    <row r="23216" spans="10:10" ht="14.25" x14ac:dyDescent="0.2">
      <c r="J23216" s="2"/>
    </row>
    <row r="23217" spans="10:10" ht="14.25" x14ac:dyDescent="0.2">
      <c r="J23217" s="2"/>
    </row>
    <row r="23218" spans="10:10" ht="14.25" x14ac:dyDescent="0.2">
      <c r="J23218" s="2"/>
    </row>
    <row r="23219" spans="10:10" ht="14.25" x14ac:dyDescent="0.2">
      <c r="J23219" s="2"/>
    </row>
    <row r="23220" spans="10:10" ht="14.25" x14ac:dyDescent="0.2">
      <c r="J23220" s="2"/>
    </row>
    <row r="23221" spans="10:10" ht="14.25" x14ac:dyDescent="0.2">
      <c r="J23221" s="2"/>
    </row>
    <row r="23222" spans="10:10" ht="14.25" x14ac:dyDescent="0.2">
      <c r="J23222" s="2"/>
    </row>
    <row r="23223" spans="10:10" ht="14.25" x14ac:dyDescent="0.2">
      <c r="J23223" s="2"/>
    </row>
    <row r="23224" spans="10:10" ht="14.25" x14ac:dyDescent="0.2">
      <c r="J23224" s="2"/>
    </row>
    <row r="23225" spans="10:10" ht="14.25" x14ac:dyDescent="0.2">
      <c r="J23225" s="2"/>
    </row>
    <row r="23226" spans="10:10" ht="14.25" x14ac:dyDescent="0.2">
      <c r="J23226" s="2"/>
    </row>
    <row r="23227" spans="10:10" ht="14.25" x14ac:dyDescent="0.2">
      <c r="J23227" s="2"/>
    </row>
    <row r="23228" spans="10:10" ht="14.25" x14ac:dyDescent="0.2">
      <c r="J23228" s="2"/>
    </row>
    <row r="23229" spans="10:10" ht="14.25" x14ac:dyDescent="0.2">
      <c r="J23229" s="2"/>
    </row>
    <row r="23230" spans="10:10" ht="14.25" x14ac:dyDescent="0.2">
      <c r="J23230" s="2"/>
    </row>
    <row r="23231" spans="10:10" ht="14.25" x14ac:dyDescent="0.2">
      <c r="J23231" s="2"/>
    </row>
    <row r="23232" spans="10:10" ht="14.25" x14ac:dyDescent="0.2">
      <c r="J23232" s="2"/>
    </row>
    <row r="23233" spans="10:10" ht="14.25" x14ac:dyDescent="0.2">
      <c r="J23233" s="2"/>
    </row>
    <row r="23234" spans="10:10" ht="14.25" x14ac:dyDescent="0.2">
      <c r="J23234" s="2"/>
    </row>
    <row r="23235" spans="10:10" ht="14.25" x14ac:dyDescent="0.2">
      <c r="J23235" s="2"/>
    </row>
    <row r="23236" spans="10:10" ht="14.25" x14ac:dyDescent="0.2">
      <c r="J23236" s="2"/>
    </row>
    <row r="23237" spans="10:10" ht="14.25" x14ac:dyDescent="0.2">
      <c r="J23237" s="2"/>
    </row>
    <row r="23238" spans="10:10" ht="14.25" x14ac:dyDescent="0.2">
      <c r="J23238" s="2"/>
    </row>
    <row r="23239" spans="10:10" ht="14.25" x14ac:dyDescent="0.2">
      <c r="J23239" s="2"/>
    </row>
    <row r="23240" spans="10:10" ht="14.25" x14ac:dyDescent="0.2">
      <c r="J23240" s="2"/>
    </row>
    <row r="23241" spans="10:10" ht="14.25" x14ac:dyDescent="0.2">
      <c r="J23241" s="2"/>
    </row>
    <row r="23242" spans="10:10" ht="14.25" x14ac:dyDescent="0.2">
      <c r="J23242" s="2"/>
    </row>
    <row r="23243" spans="10:10" ht="14.25" x14ac:dyDescent="0.2">
      <c r="J23243" s="2"/>
    </row>
    <row r="23244" spans="10:10" ht="14.25" x14ac:dyDescent="0.2">
      <c r="J23244" s="2"/>
    </row>
    <row r="23245" spans="10:10" ht="14.25" x14ac:dyDescent="0.2">
      <c r="J23245" s="2"/>
    </row>
    <row r="23246" spans="10:10" ht="14.25" x14ac:dyDescent="0.2">
      <c r="J23246" s="2"/>
    </row>
    <row r="23247" spans="10:10" ht="14.25" x14ac:dyDescent="0.2">
      <c r="J23247" s="2"/>
    </row>
    <row r="23248" spans="10:10" ht="14.25" x14ac:dyDescent="0.2">
      <c r="J23248" s="2"/>
    </row>
    <row r="23249" spans="10:10" ht="14.25" x14ac:dyDescent="0.2">
      <c r="J23249" s="2"/>
    </row>
    <row r="23250" spans="10:10" ht="14.25" x14ac:dyDescent="0.2">
      <c r="J23250" s="2"/>
    </row>
    <row r="23251" spans="10:10" ht="14.25" x14ac:dyDescent="0.2">
      <c r="J23251" s="2"/>
    </row>
    <row r="23252" spans="10:10" ht="14.25" x14ac:dyDescent="0.2">
      <c r="J23252" s="2"/>
    </row>
    <row r="23253" spans="10:10" ht="14.25" x14ac:dyDescent="0.2">
      <c r="J23253" s="2"/>
    </row>
    <row r="23254" spans="10:10" ht="14.25" x14ac:dyDescent="0.2">
      <c r="J23254" s="2"/>
    </row>
    <row r="23255" spans="10:10" ht="14.25" x14ac:dyDescent="0.2">
      <c r="J23255" s="2"/>
    </row>
    <row r="23256" spans="10:10" ht="14.25" x14ac:dyDescent="0.2">
      <c r="J23256" s="2"/>
    </row>
    <row r="23257" spans="10:10" ht="14.25" x14ac:dyDescent="0.2">
      <c r="J23257" s="2"/>
    </row>
    <row r="23258" spans="10:10" ht="14.25" x14ac:dyDescent="0.2">
      <c r="J23258" s="2"/>
    </row>
    <row r="23259" spans="10:10" ht="14.25" x14ac:dyDescent="0.2">
      <c r="J23259" s="2"/>
    </row>
    <row r="23260" spans="10:10" ht="14.25" x14ac:dyDescent="0.2">
      <c r="J23260" s="2"/>
    </row>
    <row r="23261" spans="10:10" ht="14.25" x14ac:dyDescent="0.2">
      <c r="J23261" s="2"/>
    </row>
    <row r="23262" spans="10:10" ht="14.25" x14ac:dyDescent="0.2">
      <c r="J23262" s="2"/>
    </row>
    <row r="23263" spans="10:10" ht="14.25" x14ac:dyDescent="0.2">
      <c r="J23263" s="2"/>
    </row>
    <row r="23264" spans="10:10" ht="14.25" x14ac:dyDescent="0.2">
      <c r="J23264" s="2"/>
    </row>
    <row r="23265" spans="10:10" ht="14.25" x14ac:dyDescent="0.2">
      <c r="J23265" s="2"/>
    </row>
    <row r="23266" spans="10:10" ht="14.25" x14ac:dyDescent="0.2">
      <c r="J23266" s="2"/>
    </row>
    <row r="23267" spans="10:10" ht="14.25" x14ac:dyDescent="0.2">
      <c r="J23267" s="2"/>
    </row>
    <row r="23268" spans="10:10" ht="14.25" x14ac:dyDescent="0.2">
      <c r="J23268" s="2"/>
    </row>
    <row r="23269" spans="10:10" ht="14.25" x14ac:dyDescent="0.2">
      <c r="J23269" s="2"/>
    </row>
    <row r="23270" spans="10:10" ht="14.25" x14ac:dyDescent="0.2">
      <c r="J23270" s="2"/>
    </row>
    <row r="23271" spans="10:10" ht="14.25" x14ac:dyDescent="0.2">
      <c r="J23271" s="2"/>
    </row>
    <row r="23272" spans="10:10" ht="14.25" x14ac:dyDescent="0.2">
      <c r="J23272" s="2"/>
    </row>
    <row r="23273" spans="10:10" ht="14.25" x14ac:dyDescent="0.2">
      <c r="J23273" s="2"/>
    </row>
    <row r="23274" spans="10:10" ht="14.25" x14ac:dyDescent="0.2">
      <c r="J23274" s="2"/>
    </row>
    <row r="23275" spans="10:10" ht="14.25" x14ac:dyDescent="0.2">
      <c r="J23275" s="2"/>
    </row>
    <row r="23276" spans="10:10" ht="14.25" x14ac:dyDescent="0.2">
      <c r="J23276" s="2"/>
    </row>
    <row r="23277" spans="10:10" ht="14.25" x14ac:dyDescent="0.2">
      <c r="J23277" s="2"/>
    </row>
    <row r="23278" spans="10:10" ht="14.25" x14ac:dyDescent="0.2">
      <c r="J23278" s="2"/>
    </row>
    <row r="23279" spans="10:10" ht="14.25" x14ac:dyDescent="0.2">
      <c r="J23279" s="2"/>
    </row>
    <row r="23280" spans="10:10" ht="14.25" x14ac:dyDescent="0.2">
      <c r="J23280" s="2"/>
    </row>
    <row r="23281" spans="10:10" ht="14.25" x14ac:dyDescent="0.2">
      <c r="J23281" s="2"/>
    </row>
    <row r="23282" spans="10:10" ht="14.25" x14ac:dyDescent="0.2">
      <c r="J23282" s="2"/>
    </row>
    <row r="23283" spans="10:10" ht="14.25" x14ac:dyDescent="0.2">
      <c r="J23283" s="2"/>
    </row>
    <row r="23284" spans="10:10" ht="14.25" x14ac:dyDescent="0.2">
      <c r="J23284" s="2"/>
    </row>
    <row r="23285" spans="10:10" ht="14.25" x14ac:dyDescent="0.2">
      <c r="J23285" s="2"/>
    </row>
    <row r="23286" spans="10:10" ht="14.25" x14ac:dyDescent="0.2">
      <c r="J23286" s="2"/>
    </row>
    <row r="23287" spans="10:10" ht="14.25" x14ac:dyDescent="0.2">
      <c r="J23287" s="2"/>
    </row>
    <row r="23288" spans="10:10" ht="14.25" x14ac:dyDescent="0.2">
      <c r="J23288" s="2"/>
    </row>
    <row r="23289" spans="10:10" ht="14.25" x14ac:dyDescent="0.2">
      <c r="J23289" s="2"/>
    </row>
    <row r="23290" spans="10:10" ht="14.25" x14ac:dyDescent="0.2">
      <c r="J23290" s="2"/>
    </row>
    <row r="23291" spans="10:10" ht="14.25" x14ac:dyDescent="0.2">
      <c r="J23291" s="2"/>
    </row>
    <row r="23292" spans="10:10" ht="14.25" x14ac:dyDescent="0.2">
      <c r="J23292" s="2"/>
    </row>
    <row r="23293" spans="10:10" ht="14.25" x14ac:dyDescent="0.2">
      <c r="J23293" s="2"/>
    </row>
    <row r="23294" spans="10:10" ht="14.25" x14ac:dyDescent="0.2">
      <c r="J23294" s="2"/>
    </row>
    <row r="23295" spans="10:10" ht="14.25" x14ac:dyDescent="0.2">
      <c r="J23295" s="2"/>
    </row>
    <row r="23296" spans="10:10" ht="14.25" x14ac:dyDescent="0.2">
      <c r="J23296" s="2"/>
    </row>
    <row r="23297" spans="10:10" ht="14.25" x14ac:dyDescent="0.2">
      <c r="J23297" s="2"/>
    </row>
    <row r="23298" spans="10:10" ht="14.25" x14ac:dyDescent="0.2">
      <c r="J23298" s="2"/>
    </row>
    <row r="23299" spans="10:10" ht="14.25" x14ac:dyDescent="0.2">
      <c r="J23299" s="2"/>
    </row>
    <row r="23300" spans="10:10" ht="14.25" x14ac:dyDescent="0.2">
      <c r="J23300" s="2"/>
    </row>
    <row r="23301" spans="10:10" ht="14.25" x14ac:dyDescent="0.2">
      <c r="J23301" s="2"/>
    </row>
    <row r="23302" spans="10:10" ht="14.25" x14ac:dyDescent="0.2">
      <c r="J23302" s="2"/>
    </row>
    <row r="23303" spans="10:10" ht="14.25" x14ac:dyDescent="0.2">
      <c r="J23303" s="2"/>
    </row>
    <row r="23304" spans="10:10" ht="14.25" x14ac:dyDescent="0.2">
      <c r="J23304" s="2"/>
    </row>
    <row r="23305" spans="10:10" ht="14.25" x14ac:dyDescent="0.2">
      <c r="J23305" s="2"/>
    </row>
    <row r="23306" spans="10:10" ht="14.25" x14ac:dyDescent="0.2">
      <c r="J23306" s="2"/>
    </row>
    <row r="23307" spans="10:10" ht="14.25" x14ac:dyDescent="0.2">
      <c r="J23307" s="2"/>
    </row>
    <row r="23308" spans="10:10" ht="14.25" x14ac:dyDescent="0.2">
      <c r="J23308" s="2"/>
    </row>
    <row r="23309" spans="10:10" ht="14.25" x14ac:dyDescent="0.2">
      <c r="J23309" s="2"/>
    </row>
    <row r="23310" spans="10:10" ht="14.25" x14ac:dyDescent="0.2">
      <c r="J23310" s="2"/>
    </row>
    <row r="23311" spans="10:10" ht="14.25" x14ac:dyDescent="0.2">
      <c r="J23311" s="2"/>
    </row>
    <row r="23312" spans="10:10" ht="14.25" x14ac:dyDescent="0.2">
      <c r="J23312" s="2"/>
    </row>
    <row r="23313" spans="10:10" ht="14.25" x14ac:dyDescent="0.2">
      <c r="J23313" s="2"/>
    </row>
    <row r="23314" spans="10:10" ht="14.25" x14ac:dyDescent="0.2">
      <c r="J23314" s="2"/>
    </row>
    <row r="23315" spans="10:10" ht="14.25" x14ac:dyDescent="0.2">
      <c r="J23315" s="2"/>
    </row>
    <row r="23316" spans="10:10" ht="14.25" x14ac:dyDescent="0.2">
      <c r="J23316" s="2"/>
    </row>
    <row r="23317" spans="10:10" ht="14.25" x14ac:dyDescent="0.2">
      <c r="J23317" s="2"/>
    </row>
    <row r="23318" spans="10:10" ht="14.25" x14ac:dyDescent="0.2">
      <c r="J23318" s="2"/>
    </row>
    <row r="23319" spans="10:10" ht="14.25" x14ac:dyDescent="0.2">
      <c r="J23319" s="2"/>
    </row>
    <row r="23320" spans="10:10" ht="14.25" x14ac:dyDescent="0.2">
      <c r="J23320" s="2"/>
    </row>
    <row r="23321" spans="10:10" ht="14.25" x14ac:dyDescent="0.2">
      <c r="J23321" s="2"/>
    </row>
    <row r="23322" spans="10:10" ht="14.25" x14ac:dyDescent="0.2">
      <c r="J23322" s="2"/>
    </row>
    <row r="23323" spans="10:10" ht="14.25" x14ac:dyDescent="0.2">
      <c r="J23323" s="2"/>
    </row>
    <row r="23324" spans="10:10" ht="14.25" x14ac:dyDescent="0.2">
      <c r="J23324" s="2"/>
    </row>
    <row r="23325" spans="10:10" ht="14.25" x14ac:dyDescent="0.2">
      <c r="J23325" s="2"/>
    </row>
    <row r="23326" spans="10:10" ht="14.25" x14ac:dyDescent="0.2">
      <c r="J23326" s="2"/>
    </row>
    <row r="23327" spans="10:10" ht="14.25" x14ac:dyDescent="0.2">
      <c r="J23327" s="2"/>
    </row>
    <row r="23328" spans="10:10" ht="14.25" x14ac:dyDescent="0.2">
      <c r="J23328" s="2"/>
    </row>
    <row r="23329" spans="10:10" ht="14.25" x14ac:dyDescent="0.2">
      <c r="J23329" s="2"/>
    </row>
    <row r="23330" spans="10:10" ht="14.25" x14ac:dyDescent="0.2">
      <c r="J23330" s="2"/>
    </row>
    <row r="23331" spans="10:10" ht="14.25" x14ac:dyDescent="0.2">
      <c r="J23331" s="2"/>
    </row>
    <row r="23332" spans="10:10" ht="14.25" x14ac:dyDescent="0.2">
      <c r="J23332" s="2"/>
    </row>
    <row r="23333" spans="10:10" ht="14.25" x14ac:dyDescent="0.2">
      <c r="J23333" s="2"/>
    </row>
    <row r="23334" spans="10:10" ht="14.25" x14ac:dyDescent="0.2">
      <c r="J23334" s="2"/>
    </row>
    <row r="23335" spans="10:10" ht="14.25" x14ac:dyDescent="0.2">
      <c r="J23335" s="2"/>
    </row>
    <row r="23336" spans="10:10" ht="14.25" x14ac:dyDescent="0.2">
      <c r="J23336" s="2"/>
    </row>
    <row r="23337" spans="10:10" ht="14.25" x14ac:dyDescent="0.2">
      <c r="J23337" s="2"/>
    </row>
    <row r="23338" spans="10:10" ht="14.25" x14ac:dyDescent="0.2">
      <c r="J23338" s="2"/>
    </row>
    <row r="23339" spans="10:10" ht="14.25" x14ac:dyDescent="0.2">
      <c r="J23339" s="2"/>
    </row>
    <row r="23340" spans="10:10" ht="14.25" x14ac:dyDescent="0.2">
      <c r="J23340" s="2"/>
    </row>
    <row r="23341" spans="10:10" ht="14.25" x14ac:dyDescent="0.2">
      <c r="J23341" s="2"/>
    </row>
    <row r="23342" spans="10:10" ht="14.25" x14ac:dyDescent="0.2">
      <c r="J23342" s="2"/>
    </row>
    <row r="23343" spans="10:10" ht="14.25" x14ac:dyDescent="0.2">
      <c r="J23343" s="2"/>
    </row>
    <row r="23344" spans="10:10" ht="14.25" x14ac:dyDescent="0.2">
      <c r="J23344" s="2"/>
    </row>
    <row r="23345" spans="10:10" ht="14.25" x14ac:dyDescent="0.2">
      <c r="J23345" s="2"/>
    </row>
    <row r="23346" spans="10:10" ht="14.25" x14ac:dyDescent="0.2">
      <c r="J23346" s="2"/>
    </row>
    <row r="23347" spans="10:10" ht="14.25" x14ac:dyDescent="0.2">
      <c r="J23347" s="2"/>
    </row>
    <row r="23348" spans="10:10" ht="14.25" x14ac:dyDescent="0.2">
      <c r="J23348" s="2"/>
    </row>
    <row r="23349" spans="10:10" ht="14.25" x14ac:dyDescent="0.2">
      <c r="J23349" s="2"/>
    </row>
    <row r="23350" spans="10:10" ht="14.25" x14ac:dyDescent="0.2">
      <c r="J23350" s="2"/>
    </row>
    <row r="23351" spans="10:10" ht="14.25" x14ac:dyDescent="0.2">
      <c r="J23351" s="2"/>
    </row>
    <row r="23352" spans="10:10" ht="14.25" x14ac:dyDescent="0.2">
      <c r="J23352" s="2"/>
    </row>
    <row r="23353" spans="10:10" ht="14.25" x14ac:dyDescent="0.2">
      <c r="J23353" s="2"/>
    </row>
    <row r="23354" spans="10:10" ht="14.25" x14ac:dyDescent="0.2">
      <c r="J23354" s="2"/>
    </row>
    <row r="23355" spans="10:10" ht="14.25" x14ac:dyDescent="0.2">
      <c r="J23355" s="2"/>
    </row>
    <row r="23356" spans="10:10" ht="14.25" x14ac:dyDescent="0.2">
      <c r="J23356" s="2"/>
    </row>
    <row r="23357" spans="10:10" ht="14.25" x14ac:dyDescent="0.2">
      <c r="J23357" s="2"/>
    </row>
    <row r="23358" spans="10:10" ht="14.25" x14ac:dyDescent="0.2">
      <c r="J23358" s="2"/>
    </row>
    <row r="23359" spans="10:10" ht="14.25" x14ac:dyDescent="0.2">
      <c r="J23359" s="2"/>
    </row>
    <row r="23360" spans="10:10" ht="14.25" x14ac:dyDescent="0.2">
      <c r="J23360" s="2"/>
    </row>
    <row r="23361" spans="10:10" ht="14.25" x14ac:dyDescent="0.2">
      <c r="J23361" s="2"/>
    </row>
    <row r="23362" spans="10:10" ht="14.25" x14ac:dyDescent="0.2">
      <c r="J23362" s="2"/>
    </row>
    <row r="23363" spans="10:10" ht="14.25" x14ac:dyDescent="0.2">
      <c r="J23363" s="2"/>
    </row>
    <row r="23364" spans="10:10" ht="14.25" x14ac:dyDescent="0.2">
      <c r="J23364" s="2"/>
    </row>
    <row r="23365" spans="10:10" ht="14.25" x14ac:dyDescent="0.2">
      <c r="J23365" s="2"/>
    </row>
    <row r="23366" spans="10:10" ht="14.25" x14ac:dyDescent="0.2">
      <c r="J23366" s="2"/>
    </row>
    <row r="23367" spans="10:10" ht="14.25" x14ac:dyDescent="0.2">
      <c r="J23367" s="2"/>
    </row>
    <row r="23368" spans="10:10" ht="14.25" x14ac:dyDescent="0.2">
      <c r="J23368" s="2"/>
    </row>
    <row r="23369" spans="10:10" ht="14.25" x14ac:dyDescent="0.2">
      <c r="J23369" s="2"/>
    </row>
    <row r="23370" spans="10:10" ht="14.25" x14ac:dyDescent="0.2">
      <c r="J23370" s="2"/>
    </row>
    <row r="23371" spans="10:10" ht="14.25" x14ac:dyDescent="0.2">
      <c r="J23371" s="2"/>
    </row>
    <row r="23372" spans="10:10" ht="14.25" x14ac:dyDescent="0.2">
      <c r="J23372" s="2"/>
    </row>
    <row r="23373" spans="10:10" ht="14.25" x14ac:dyDescent="0.2">
      <c r="J23373" s="2"/>
    </row>
    <row r="23374" spans="10:10" ht="14.25" x14ac:dyDescent="0.2">
      <c r="J23374" s="2"/>
    </row>
    <row r="23375" spans="10:10" ht="14.25" x14ac:dyDescent="0.2">
      <c r="J23375" s="2"/>
    </row>
    <row r="23376" spans="10:10" ht="14.25" x14ac:dyDescent="0.2">
      <c r="J23376" s="2"/>
    </row>
    <row r="23377" spans="10:10" ht="14.25" x14ac:dyDescent="0.2">
      <c r="J23377" s="2"/>
    </row>
    <row r="23378" spans="10:10" ht="14.25" x14ac:dyDescent="0.2">
      <c r="J23378" s="2"/>
    </row>
    <row r="23379" spans="10:10" ht="14.25" x14ac:dyDescent="0.2">
      <c r="J23379" s="2"/>
    </row>
    <row r="23380" spans="10:10" ht="14.25" x14ac:dyDescent="0.2">
      <c r="J23380" s="2"/>
    </row>
    <row r="23381" spans="10:10" ht="14.25" x14ac:dyDescent="0.2">
      <c r="J23381" s="2"/>
    </row>
    <row r="23382" spans="10:10" ht="14.25" x14ac:dyDescent="0.2">
      <c r="J23382" s="2"/>
    </row>
    <row r="23383" spans="10:10" ht="14.25" x14ac:dyDescent="0.2">
      <c r="J23383" s="2"/>
    </row>
    <row r="23384" spans="10:10" ht="14.25" x14ac:dyDescent="0.2">
      <c r="J23384" s="2"/>
    </row>
    <row r="23385" spans="10:10" ht="14.25" x14ac:dyDescent="0.2">
      <c r="J23385" s="2"/>
    </row>
    <row r="23386" spans="10:10" ht="14.25" x14ac:dyDescent="0.2">
      <c r="J23386" s="2"/>
    </row>
    <row r="23387" spans="10:10" ht="14.25" x14ac:dyDescent="0.2">
      <c r="J23387" s="2"/>
    </row>
    <row r="23388" spans="10:10" ht="14.25" x14ac:dyDescent="0.2">
      <c r="J23388" s="2"/>
    </row>
    <row r="23389" spans="10:10" ht="14.25" x14ac:dyDescent="0.2">
      <c r="J23389" s="2"/>
    </row>
    <row r="23390" spans="10:10" ht="14.25" x14ac:dyDescent="0.2">
      <c r="J23390" s="2"/>
    </row>
    <row r="23391" spans="10:10" ht="14.25" x14ac:dyDescent="0.2">
      <c r="J23391" s="2"/>
    </row>
    <row r="23392" spans="10:10" ht="14.25" x14ac:dyDescent="0.2">
      <c r="J23392" s="2"/>
    </row>
    <row r="23393" spans="10:10" ht="14.25" x14ac:dyDescent="0.2">
      <c r="J23393" s="2"/>
    </row>
    <row r="23394" spans="10:10" ht="14.25" x14ac:dyDescent="0.2">
      <c r="J23394" s="2"/>
    </row>
    <row r="23395" spans="10:10" ht="14.25" x14ac:dyDescent="0.2">
      <c r="J23395" s="2"/>
    </row>
    <row r="23396" spans="10:10" ht="14.25" x14ac:dyDescent="0.2">
      <c r="J23396" s="2"/>
    </row>
    <row r="23397" spans="10:10" ht="14.25" x14ac:dyDescent="0.2">
      <c r="J23397" s="2"/>
    </row>
    <row r="23398" spans="10:10" ht="14.25" x14ac:dyDescent="0.2">
      <c r="J23398" s="2"/>
    </row>
    <row r="23399" spans="10:10" ht="14.25" x14ac:dyDescent="0.2">
      <c r="J23399" s="2"/>
    </row>
    <row r="23400" spans="10:10" ht="14.25" x14ac:dyDescent="0.2">
      <c r="J23400" s="2"/>
    </row>
    <row r="23401" spans="10:10" ht="14.25" x14ac:dyDescent="0.2">
      <c r="J23401" s="2"/>
    </row>
    <row r="23402" spans="10:10" ht="14.25" x14ac:dyDescent="0.2">
      <c r="J23402" s="2"/>
    </row>
    <row r="23403" spans="10:10" ht="14.25" x14ac:dyDescent="0.2">
      <c r="J23403" s="2"/>
    </row>
    <row r="23404" spans="10:10" ht="14.25" x14ac:dyDescent="0.2">
      <c r="J23404" s="2"/>
    </row>
    <row r="23405" spans="10:10" ht="14.25" x14ac:dyDescent="0.2">
      <c r="J23405" s="2"/>
    </row>
    <row r="23406" spans="10:10" ht="14.25" x14ac:dyDescent="0.2">
      <c r="J23406" s="2"/>
    </row>
    <row r="23407" spans="10:10" ht="14.25" x14ac:dyDescent="0.2">
      <c r="J23407" s="2"/>
    </row>
    <row r="23408" spans="10:10" ht="14.25" x14ac:dyDescent="0.2">
      <c r="J23408" s="2"/>
    </row>
    <row r="23409" spans="10:10" ht="14.25" x14ac:dyDescent="0.2">
      <c r="J23409" s="2"/>
    </row>
    <row r="23410" spans="10:10" ht="14.25" x14ac:dyDescent="0.2">
      <c r="J23410" s="2"/>
    </row>
    <row r="23411" spans="10:10" ht="14.25" x14ac:dyDescent="0.2">
      <c r="J23411" s="2"/>
    </row>
    <row r="23412" spans="10:10" ht="14.25" x14ac:dyDescent="0.2">
      <c r="J23412" s="2"/>
    </row>
    <row r="23413" spans="10:10" ht="14.25" x14ac:dyDescent="0.2">
      <c r="J23413" s="2"/>
    </row>
    <row r="23414" spans="10:10" ht="14.25" x14ac:dyDescent="0.2">
      <c r="J23414" s="2"/>
    </row>
    <row r="23415" spans="10:10" ht="14.25" x14ac:dyDescent="0.2">
      <c r="J23415" s="2"/>
    </row>
    <row r="23416" spans="10:10" ht="14.25" x14ac:dyDescent="0.2">
      <c r="J23416" s="2"/>
    </row>
    <row r="23417" spans="10:10" ht="14.25" x14ac:dyDescent="0.2">
      <c r="J23417" s="2"/>
    </row>
    <row r="23418" spans="10:10" ht="14.25" x14ac:dyDescent="0.2">
      <c r="J23418" s="2"/>
    </row>
    <row r="23419" spans="10:10" ht="14.25" x14ac:dyDescent="0.2">
      <c r="J23419" s="2"/>
    </row>
    <row r="23420" spans="10:10" ht="14.25" x14ac:dyDescent="0.2">
      <c r="J23420" s="2"/>
    </row>
    <row r="23421" spans="10:10" ht="14.25" x14ac:dyDescent="0.2">
      <c r="J23421" s="2"/>
    </row>
    <row r="23422" spans="10:10" ht="14.25" x14ac:dyDescent="0.2">
      <c r="J23422" s="2"/>
    </row>
    <row r="23423" spans="10:10" ht="14.25" x14ac:dyDescent="0.2">
      <c r="J23423" s="2"/>
    </row>
    <row r="23424" spans="10:10" ht="14.25" x14ac:dyDescent="0.2">
      <c r="J23424" s="2"/>
    </row>
    <row r="23425" spans="10:10" ht="14.25" x14ac:dyDescent="0.2">
      <c r="J23425" s="2"/>
    </row>
    <row r="23426" spans="10:10" ht="14.25" x14ac:dyDescent="0.2">
      <c r="J23426" s="2"/>
    </row>
    <row r="23427" spans="10:10" ht="14.25" x14ac:dyDescent="0.2">
      <c r="J23427" s="2"/>
    </row>
    <row r="23428" spans="10:10" ht="14.25" x14ac:dyDescent="0.2">
      <c r="J23428" s="2"/>
    </row>
    <row r="23429" spans="10:10" ht="14.25" x14ac:dyDescent="0.2">
      <c r="J23429" s="2"/>
    </row>
    <row r="23430" spans="10:10" ht="14.25" x14ac:dyDescent="0.2">
      <c r="J23430" s="2"/>
    </row>
    <row r="23431" spans="10:10" ht="14.25" x14ac:dyDescent="0.2">
      <c r="J23431" s="2"/>
    </row>
    <row r="23432" spans="10:10" ht="14.25" x14ac:dyDescent="0.2">
      <c r="J23432" s="2"/>
    </row>
    <row r="23433" spans="10:10" ht="14.25" x14ac:dyDescent="0.2">
      <c r="J23433" s="2"/>
    </row>
    <row r="23434" spans="10:10" ht="14.25" x14ac:dyDescent="0.2">
      <c r="J23434" s="2"/>
    </row>
    <row r="23435" spans="10:10" ht="14.25" x14ac:dyDescent="0.2">
      <c r="J23435" s="2"/>
    </row>
    <row r="23436" spans="10:10" ht="14.25" x14ac:dyDescent="0.2">
      <c r="J23436" s="2"/>
    </row>
    <row r="23437" spans="10:10" ht="14.25" x14ac:dyDescent="0.2">
      <c r="J23437" s="2"/>
    </row>
    <row r="23438" spans="10:10" ht="14.25" x14ac:dyDescent="0.2">
      <c r="J23438" s="2"/>
    </row>
    <row r="23439" spans="10:10" ht="14.25" x14ac:dyDescent="0.2">
      <c r="J23439" s="2"/>
    </row>
    <row r="23440" spans="10:10" ht="14.25" x14ac:dyDescent="0.2">
      <c r="J23440" s="2"/>
    </row>
    <row r="23441" spans="10:10" ht="14.25" x14ac:dyDescent="0.2">
      <c r="J23441" s="2"/>
    </row>
    <row r="23442" spans="10:10" ht="14.25" x14ac:dyDescent="0.2">
      <c r="J23442" s="2"/>
    </row>
    <row r="23443" spans="10:10" ht="14.25" x14ac:dyDescent="0.2">
      <c r="J23443" s="2"/>
    </row>
    <row r="23444" spans="10:10" ht="14.25" x14ac:dyDescent="0.2">
      <c r="J23444" s="2"/>
    </row>
    <row r="23445" spans="10:10" ht="14.25" x14ac:dyDescent="0.2">
      <c r="J23445" s="2"/>
    </row>
    <row r="23446" spans="10:10" ht="14.25" x14ac:dyDescent="0.2">
      <c r="J23446" s="2"/>
    </row>
    <row r="23447" spans="10:10" ht="14.25" x14ac:dyDescent="0.2">
      <c r="J23447" s="2"/>
    </row>
    <row r="23448" spans="10:10" ht="14.25" x14ac:dyDescent="0.2">
      <c r="J23448" s="2"/>
    </row>
    <row r="23449" spans="10:10" ht="14.25" x14ac:dyDescent="0.2">
      <c r="J23449" s="2"/>
    </row>
    <row r="23450" spans="10:10" ht="14.25" x14ac:dyDescent="0.2">
      <c r="J23450" s="2"/>
    </row>
    <row r="23451" spans="10:10" ht="14.25" x14ac:dyDescent="0.2">
      <c r="J23451" s="2"/>
    </row>
    <row r="23452" spans="10:10" ht="14.25" x14ac:dyDescent="0.2">
      <c r="J23452" s="2"/>
    </row>
    <row r="23453" spans="10:10" ht="14.25" x14ac:dyDescent="0.2">
      <c r="J23453" s="2"/>
    </row>
    <row r="23454" spans="10:10" ht="14.25" x14ac:dyDescent="0.2">
      <c r="J23454" s="2"/>
    </row>
    <row r="23455" spans="10:10" ht="14.25" x14ac:dyDescent="0.2">
      <c r="J23455" s="2"/>
    </row>
    <row r="23456" spans="10:10" ht="14.25" x14ac:dyDescent="0.2">
      <c r="J23456" s="2"/>
    </row>
    <row r="23457" spans="10:10" ht="14.25" x14ac:dyDescent="0.2">
      <c r="J23457" s="2"/>
    </row>
    <row r="23458" spans="10:10" ht="14.25" x14ac:dyDescent="0.2">
      <c r="J23458" s="2"/>
    </row>
    <row r="23459" spans="10:10" ht="14.25" x14ac:dyDescent="0.2">
      <c r="J23459" s="2"/>
    </row>
    <row r="23460" spans="10:10" ht="14.25" x14ac:dyDescent="0.2">
      <c r="J23460" s="2"/>
    </row>
    <row r="23461" spans="10:10" ht="14.25" x14ac:dyDescent="0.2">
      <c r="J23461" s="2"/>
    </row>
    <row r="23462" spans="10:10" ht="14.25" x14ac:dyDescent="0.2">
      <c r="J23462" s="2"/>
    </row>
    <row r="23463" spans="10:10" ht="14.25" x14ac:dyDescent="0.2">
      <c r="J23463" s="2"/>
    </row>
    <row r="23464" spans="10:10" ht="14.25" x14ac:dyDescent="0.2">
      <c r="J23464" s="2"/>
    </row>
    <row r="23465" spans="10:10" ht="14.25" x14ac:dyDescent="0.2">
      <c r="J23465" s="2"/>
    </row>
    <row r="23466" spans="10:10" ht="14.25" x14ac:dyDescent="0.2">
      <c r="J23466" s="2"/>
    </row>
    <row r="23467" spans="10:10" ht="14.25" x14ac:dyDescent="0.2">
      <c r="J23467" s="2"/>
    </row>
    <row r="23468" spans="10:10" ht="14.25" x14ac:dyDescent="0.2">
      <c r="J23468" s="2"/>
    </row>
    <row r="23469" spans="10:10" ht="14.25" x14ac:dyDescent="0.2">
      <c r="J23469" s="2"/>
    </row>
    <row r="23470" spans="10:10" ht="14.25" x14ac:dyDescent="0.2">
      <c r="J23470" s="2"/>
    </row>
    <row r="23471" spans="10:10" ht="14.25" x14ac:dyDescent="0.2">
      <c r="J23471" s="2"/>
    </row>
    <row r="23472" spans="10:10" ht="14.25" x14ac:dyDescent="0.2">
      <c r="J23472" s="2"/>
    </row>
    <row r="23473" spans="10:10" ht="14.25" x14ac:dyDescent="0.2">
      <c r="J23473" s="2"/>
    </row>
    <row r="23474" spans="10:10" ht="14.25" x14ac:dyDescent="0.2">
      <c r="J23474" s="2"/>
    </row>
    <row r="23475" spans="10:10" ht="14.25" x14ac:dyDescent="0.2">
      <c r="J23475" s="2"/>
    </row>
    <row r="23476" spans="10:10" ht="14.25" x14ac:dyDescent="0.2">
      <c r="J23476" s="2"/>
    </row>
    <row r="23477" spans="10:10" ht="14.25" x14ac:dyDescent="0.2">
      <c r="J23477" s="2"/>
    </row>
    <row r="23478" spans="10:10" ht="14.25" x14ac:dyDescent="0.2">
      <c r="J23478" s="2"/>
    </row>
    <row r="23479" spans="10:10" ht="14.25" x14ac:dyDescent="0.2">
      <c r="J23479" s="2"/>
    </row>
    <row r="23480" spans="10:10" ht="14.25" x14ac:dyDescent="0.2">
      <c r="J23480" s="2"/>
    </row>
    <row r="23481" spans="10:10" ht="14.25" x14ac:dyDescent="0.2">
      <c r="J23481" s="2"/>
    </row>
    <row r="23482" spans="10:10" ht="14.25" x14ac:dyDescent="0.2">
      <c r="J23482" s="2"/>
    </row>
    <row r="23483" spans="10:10" ht="14.25" x14ac:dyDescent="0.2">
      <c r="J23483" s="2"/>
    </row>
    <row r="23484" spans="10:10" ht="14.25" x14ac:dyDescent="0.2">
      <c r="J23484" s="2"/>
    </row>
    <row r="23485" spans="10:10" ht="14.25" x14ac:dyDescent="0.2">
      <c r="J23485" s="2"/>
    </row>
    <row r="23486" spans="10:10" ht="14.25" x14ac:dyDescent="0.2">
      <c r="J23486" s="2"/>
    </row>
    <row r="23487" spans="10:10" ht="14.25" x14ac:dyDescent="0.2">
      <c r="J23487" s="2"/>
    </row>
    <row r="23488" spans="10:10" ht="14.25" x14ac:dyDescent="0.2">
      <c r="J23488" s="2"/>
    </row>
    <row r="23489" spans="10:10" ht="14.25" x14ac:dyDescent="0.2">
      <c r="J23489" s="2"/>
    </row>
    <row r="23490" spans="10:10" ht="14.25" x14ac:dyDescent="0.2">
      <c r="J23490" s="2"/>
    </row>
    <row r="23491" spans="10:10" ht="14.25" x14ac:dyDescent="0.2">
      <c r="J23491" s="2"/>
    </row>
    <row r="23492" spans="10:10" ht="14.25" x14ac:dyDescent="0.2">
      <c r="J23492" s="2"/>
    </row>
    <row r="23493" spans="10:10" ht="14.25" x14ac:dyDescent="0.2">
      <c r="J23493" s="2"/>
    </row>
    <row r="23494" spans="10:10" ht="14.25" x14ac:dyDescent="0.2">
      <c r="J23494" s="2"/>
    </row>
    <row r="23495" spans="10:10" ht="14.25" x14ac:dyDescent="0.2">
      <c r="J23495" s="2"/>
    </row>
    <row r="23496" spans="10:10" ht="14.25" x14ac:dyDescent="0.2">
      <c r="J23496" s="2"/>
    </row>
    <row r="23497" spans="10:10" ht="14.25" x14ac:dyDescent="0.2">
      <c r="J23497" s="2"/>
    </row>
    <row r="23498" spans="10:10" ht="14.25" x14ac:dyDescent="0.2">
      <c r="J23498" s="2"/>
    </row>
    <row r="23499" spans="10:10" ht="14.25" x14ac:dyDescent="0.2">
      <c r="J23499" s="2"/>
    </row>
    <row r="23500" spans="10:10" ht="14.25" x14ac:dyDescent="0.2">
      <c r="J23500" s="2"/>
    </row>
    <row r="23501" spans="10:10" ht="14.25" x14ac:dyDescent="0.2">
      <c r="J23501" s="2"/>
    </row>
    <row r="23502" spans="10:10" ht="14.25" x14ac:dyDescent="0.2">
      <c r="J23502" s="2"/>
    </row>
    <row r="23503" spans="10:10" ht="14.25" x14ac:dyDescent="0.2">
      <c r="J23503" s="2"/>
    </row>
    <row r="23504" spans="10:10" ht="14.25" x14ac:dyDescent="0.2">
      <c r="J23504" s="2"/>
    </row>
    <row r="23505" spans="10:10" ht="14.25" x14ac:dyDescent="0.2">
      <c r="J23505" s="2"/>
    </row>
    <row r="23506" spans="10:10" ht="14.25" x14ac:dyDescent="0.2">
      <c r="J23506" s="2"/>
    </row>
    <row r="23507" spans="10:10" ht="14.25" x14ac:dyDescent="0.2">
      <c r="J23507" s="2"/>
    </row>
    <row r="23508" spans="10:10" ht="14.25" x14ac:dyDescent="0.2">
      <c r="J23508" s="2"/>
    </row>
    <row r="23509" spans="10:10" ht="14.25" x14ac:dyDescent="0.2">
      <c r="J23509" s="2"/>
    </row>
    <row r="23510" spans="10:10" ht="14.25" x14ac:dyDescent="0.2">
      <c r="J23510" s="2"/>
    </row>
    <row r="23511" spans="10:10" ht="14.25" x14ac:dyDescent="0.2">
      <c r="J23511" s="2"/>
    </row>
    <row r="23512" spans="10:10" ht="14.25" x14ac:dyDescent="0.2">
      <c r="J23512" s="2"/>
    </row>
    <row r="23513" spans="10:10" ht="14.25" x14ac:dyDescent="0.2">
      <c r="J23513" s="2"/>
    </row>
    <row r="23514" spans="10:10" ht="14.25" x14ac:dyDescent="0.2">
      <c r="J23514" s="2"/>
    </row>
    <row r="23515" spans="10:10" ht="14.25" x14ac:dyDescent="0.2">
      <c r="J23515" s="2"/>
    </row>
    <row r="23516" spans="10:10" ht="14.25" x14ac:dyDescent="0.2">
      <c r="J23516" s="2"/>
    </row>
    <row r="23517" spans="10:10" ht="14.25" x14ac:dyDescent="0.2">
      <c r="J23517" s="2"/>
    </row>
    <row r="23518" spans="10:10" ht="14.25" x14ac:dyDescent="0.2">
      <c r="J23518" s="2"/>
    </row>
    <row r="23519" spans="10:10" ht="14.25" x14ac:dyDescent="0.2">
      <c r="J23519" s="2"/>
    </row>
    <row r="23520" spans="10:10" ht="14.25" x14ac:dyDescent="0.2">
      <c r="J23520" s="2"/>
    </row>
    <row r="23521" spans="10:10" ht="14.25" x14ac:dyDescent="0.2">
      <c r="J23521" s="2"/>
    </row>
    <row r="23522" spans="10:10" ht="14.25" x14ac:dyDescent="0.2">
      <c r="J23522" s="2"/>
    </row>
    <row r="23523" spans="10:10" ht="14.25" x14ac:dyDescent="0.2">
      <c r="J23523" s="2"/>
    </row>
    <row r="23524" spans="10:10" ht="14.25" x14ac:dyDescent="0.2">
      <c r="J23524" s="2"/>
    </row>
    <row r="23525" spans="10:10" ht="14.25" x14ac:dyDescent="0.2">
      <c r="J23525" s="2"/>
    </row>
    <row r="23526" spans="10:10" ht="14.25" x14ac:dyDescent="0.2">
      <c r="J23526" s="2"/>
    </row>
    <row r="23527" spans="10:10" ht="14.25" x14ac:dyDescent="0.2">
      <c r="J23527" s="2"/>
    </row>
    <row r="23528" spans="10:10" ht="14.25" x14ac:dyDescent="0.2">
      <c r="J23528" s="2"/>
    </row>
    <row r="23529" spans="10:10" ht="14.25" x14ac:dyDescent="0.2">
      <c r="J23529" s="2"/>
    </row>
    <row r="23530" spans="10:10" ht="14.25" x14ac:dyDescent="0.2">
      <c r="J23530" s="2"/>
    </row>
    <row r="23531" spans="10:10" ht="14.25" x14ac:dyDescent="0.2">
      <c r="J23531" s="2"/>
    </row>
    <row r="23532" spans="10:10" ht="14.25" x14ac:dyDescent="0.2">
      <c r="J23532" s="2"/>
    </row>
    <row r="23533" spans="10:10" ht="14.25" x14ac:dyDescent="0.2">
      <c r="J23533" s="2"/>
    </row>
    <row r="23534" spans="10:10" ht="14.25" x14ac:dyDescent="0.2">
      <c r="J23534" s="2"/>
    </row>
    <row r="23535" spans="10:10" ht="14.25" x14ac:dyDescent="0.2">
      <c r="J23535" s="2"/>
    </row>
    <row r="23536" spans="10:10" ht="14.25" x14ac:dyDescent="0.2">
      <c r="J23536" s="2"/>
    </row>
    <row r="23537" spans="10:10" ht="14.25" x14ac:dyDescent="0.2">
      <c r="J23537" s="2"/>
    </row>
    <row r="23538" spans="10:10" ht="14.25" x14ac:dyDescent="0.2">
      <c r="J23538" s="2"/>
    </row>
    <row r="23539" spans="10:10" ht="14.25" x14ac:dyDescent="0.2">
      <c r="J23539" s="2"/>
    </row>
    <row r="23540" spans="10:10" ht="14.25" x14ac:dyDescent="0.2">
      <c r="J23540" s="2"/>
    </row>
    <row r="23541" spans="10:10" ht="14.25" x14ac:dyDescent="0.2">
      <c r="J23541" s="2"/>
    </row>
    <row r="23542" spans="10:10" ht="14.25" x14ac:dyDescent="0.2">
      <c r="J23542" s="2"/>
    </row>
    <row r="23543" spans="10:10" ht="14.25" x14ac:dyDescent="0.2">
      <c r="J23543" s="2"/>
    </row>
    <row r="23544" spans="10:10" ht="14.25" x14ac:dyDescent="0.2">
      <c r="J23544" s="2"/>
    </row>
    <row r="23545" spans="10:10" ht="14.25" x14ac:dyDescent="0.2">
      <c r="J23545" s="2"/>
    </row>
    <row r="23546" spans="10:10" ht="14.25" x14ac:dyDescent="0.2">
      <c r="J23546" s="2"/>
    </row>
    <row r="23547" spans="10:10" ht="14.25" x14ac:dyDescent="0.2">
      <c r="J23547" s="2"/>
    </row>
    <row r="23548" spans="10:10" ht="14.25" x14ac:dyDescent="0.2">
      <c r="J23548" s="2"/>
    </row>
    <row r="23549" spans="10:10" ht="14.25" x14ac:dyDescent="0.2">
      <c r="J23549" s="2"/>
    </row>
    <row r="23550" spans="10:10" ht="14.25" x14ac:dyDescent="0.2">
      <c r="J23550" s="2"/>
    </row>
    <row r="23551" spans="10:10" ht="14.25" x14ac:dyDescent="0.2">
      <c r="J23551" s="2"/>
    </row>
    <row r="23552" spans="10:10" ht="14.25" x14ac:dyDescent="0.2">
      <c r="J23552" s="2"/>
    </row>
    <row r="23553" spans="10:10" ht="14.25" x14ac:dyDescent="0.2">
      <c r="J23553" s="2"/>
    </row>
    <row r="23554" spans="10:10" ht="14.25" x14ac:dyDescent="0.2">
      <c r="J23554" s="2"/>
    </row>
    <row r="23555" spans="10:10" ht="14.25" x14ac:dyDescent="0.2">
      <c r="J23555" s="2"/>
    </row>
    <row r="23556" spans="10:10" ht="14.25" x14ac:dyDescent="0.2">
      <c r="J23556" s="2"/>
    </row>
    <row r="23557" spans="10:10" ht="14.25" x14ac:dyDescent="0.2">
      <c r="J23557" s="2"/>
    </row>
    <row r="23558" spans="10:10" ht="14.25" x14ac:dyDescent="0.2">
      <c r="J23558" s="2"/>
    </row>
    <row r="23559" spans="10:10" ht="14.25" x14ac:dyDescent="0.2">
      <c r="J23559" s="2"/>
    </row>
    <row r="23560" spans="10:10" ht="14.25" x14ac:dyDescent="0.2">
      <c r="J23560" s="2"/>
    </row>
    <row r="23561" spans="10:10" ht="14.25" x14ac:dyDescent="0.2">
      <c r="J23561" s="2"/>
    </row>
    <row r="23562" spans="10:10" ht="14.25" x14ac:dyDescent="0.2">
      <c r="J23562" s="2"/>
    </row>
    <row r="23563" spans="10:10" ht="14.25" x14ac:dyDescent="0.2">
      <c r="J23563" s="2"/>
    </row>
    <row r="23564" spans="10:10" ht="14.25" x14ac:dyDescent="0.2">
      <c r="J23564" s="2"/>
    </row>
    <row r="23565" spans="10:10" ht="14.25" x14ac:dyDescent="0.2">
      <c r="J23565" s="2"/>
    </row>
    <row r="23566" spans="10:10" ht="14.25" x14ac:dyDescent="0.2">
      <c r="J23566" s="2"/>
    </row>
    <row r="23567" spans="10:10" ht="14.25" x14ac:dyDescent="0.2">
      <c r="J23567" s="2"/>
    </row>
    <row r="23568" spans="10:10" ht="14.25" x14ac:dyDescent="0.2">
      <c r="J23568" s="2"/>
    </row>
    <row r="23569" spans="10:10" ht="14.25" x14ac:dyDescent="0.2">
      <c r="J23569" s="2"/>
    </row>
    <row r="23570" spans="10:10" ht="14.25" x14ac:dyDescent="0.2">
      <c r="J23570" s="2"/>
    </row>
    <row r="23571" spans="10:10" ht="14.25" x14ac:dyDescent="0.2">
      <c r="J23571" s="2"/>
    </row>
    <row r="23572" spans="10:10" ht="14.25" x14ac:dyDescent="0.2">
      <c r="J23572" s="2"/>
    </row>
    <row r="23573" spans="10:10" ht="14.25" x14ac:dyDescent="0.2">
      <c r="J23573" s="2"/>
    </row>
    <row r="23574" spans="10:10" ht="14.25" x14ac:dyDescent="0.2">
      <c r="J23574" s="2"/>
    </row>
    <row r="23575" spans="10:10" ht="14.25" x14ac:dyDescent="0.2">
      <c r="J23575" s="2"/>
    </row>
    <row r="23576" spans="10:10" ht="14.25" x14ac:dyDescent="0.2">
      <c r="J23576" s="2"/>
    </row>
    <row r="23577" spans="10:10" ht="14.25" x14ac:dyDescent="0.2">
      <c r="J23577" s="2"/>
    </row>
    <row r="23578" spans="10:10" ht="14.25" x14ac:dyDescent="0.2">
      <c r="J23578" s="2"/>
    </row>
    <row r="23579" spans="10:10" ht="14.25" x14ac:dyDescent="0.2">
      <c r="J23579" s="2"/>
    </row>
    <row r="23580" spans="10:10" ht="14.25" x14ac:dyDescent="0.2">
      <c r="J23580" s="2"/>
    </row>
    <row r="23581" spans="10:10" ht="14.25" x14ac:dyDescent="0.2">
      <c r="J23581" s="2"/>
    </row>
    <row r="23582" spans="10:10" ht="14.25" x14ac:dyDescent="0.2">
      <c r="J23582" s="2"/>
    </row>
    <row r="23583" spans="10:10" ht="14.25" x14ac:dyDescent="0.2">
      <c r="J23583" s="2"/>
    </row>
    <row r="23584" spans="10:10" ht="14.25" x14ac:dyDescent="0.2">
      <c r="J23584" s="2"/>
    </row>
    <row r="23585" spans="10:10" ht="14.25" x14ac:dyDescent="0.2">
      <c r="J23585" s="2"/>
    </row>
    <row r="23586" spans="10:10" ht="14.25" x14ac:dyDescent="0.2">
      <c r="J23586" s="2"/>
    </row>
    <row r="23587" spans="10:10" ht="14.25" x14ac:dyDescent="0.2">
      <c r="J23587" s="2"/>
    </row>
    <row r="23588" spans="10:10" ht="14.25" x14ac:dyDescent="0.2">
      <c r="J23588" s="2"/>
    </row>
    <row r="23589" spans="10:10" ht="14.25" x14ac:dyDescent="0.2">
      <c r="J23589" s="2"/>
    </row>
    <row r="23590" spans="10:10" ht="14.25" x14ac:dyDescent="0.2">
      <c r="J23590" s="2"/>
    </row>
    <row r="23591" spans="10:10" ht="14.25" x14ac:dyDescent="0.2">
      <c r="J23591" s="2"/>
    </row>
    <row r="23592" spans="10:10" ht="14.25" x14ac:dyDescent="0.2">
      <c r="J23592" s="2"/>
    </row>
    <row r="23593" spans="10:10" ht="14.25" x14ac:dyDescent="0.2">
      <c r="J23593" s="2"/>
    </row>
    <row r="23594" spans="10:10" ht="14.25" x14ac:dyDescent="0.2">
      <c r="J23594" s="2"/>
    </row>
    <row r="23595" spans="10:10" ht="14.25" x14ac:dyDescent="0.2">
      <c r="J23595" s="2"/>
    </row>
    <row r="23596" spans="10:10" ht="14.25" x14ac:dyDescent="0.2">
      <c r="J23596" s="2"/>
    </row>
    <row r="23597" spans="10:10" ht="14.25" x14ac:dyDescent="0.2">
      <c r="J23597" s="2"/>
    </row>
    <row r="23598" spans="10:10" ht="14.25" x14ac:dyDescent="0.2">
      <c r="J23598" s="2"/>
    </row>
    <row r="23599" spans="10:10" ht="14.25" x14ac:dyDescent="0.2">
      <c r="J23599" s="2"/>
    </row>
    <row r="23600" spans="10:10" ht="14.25" x14ac:dyDescent="0.2">
      <c r="J23600" s="2"/>
    </row>
    <row r="23601" spans="10:10" ht="14.25" x14ac:dyDescent="0.2">
      <c r="J23601" s="2"/>
    </row>
    <row r="23602" spans="10:10" ht="14.25" x14ac:dyDescent="0.2">
      <c r="J23602" s="2"/>
    </row>
    <row r="23603" spans="10:10" ht="14.25" x14ac:dyDescent="0.2">
      <c r="J23603" s="2"/>
    </row>
    <row r="23604" spans="10:10" ht="14.25" x14ac:dyDescent="0.2">
      <c r="J23604" s="2"/>
    </row>
    <row r="23605" spans="10:10" ht="14.25" x14ac:dyDescent="0.2">
      <c r="J23605" s="2"/>
    </row>
    <row r="23606" spans="10:10" ht="14.25" x14ac:dyDescent="0.2">
      <c r="J23606" s="2"/>
    </row>
    <row r="23607" spans="10:10" ht="14.25" x14ac:dyDescent="0.2">
      <c r="J23607" s="2"/>
    </row>
    <row r="23608" spans="10:10" ht="14.25" x14ac:dyDescent="0.2">
      <c r="J23608" s="2"/>
    </row>
    <row r="23609" spans="10:10" ht="14.25" x14ac:dyDescent="0.2">
      <c r="J23609" s="2"/>
    </row>
    <row r="23610" spans="10:10" ht="14.25" x14ac:dyDescent="0.2">
      <c r="J23610" s="2"/>
    </row>
    <row r="23611" spans="10:10" ht="14.25" x14ac:dyDescent="0.2">
      <c r="J23611" s="2"/>
    </row>
    <row r="23612" spans="10:10" ht="14.25" x14ac:dyDescent="0.2">
      <c r="J23612" s="2"/>
    </row>
    <row r="23613" spans="10:10" ht="14.25" x14ac:dyDescent="0.2">
      <c r="J23613" s="2"/>
    </row>
    <row r="23614" spans="10:10" ht="14.25" x14ac:dyDescent="0.2">
      <c r="J23614" s="2"/>
    </row>
    <row r="23615" spans="10:10" ht="14.25" x14ac:dyDescent="0.2">
      <c r="J23615" s="2"/>
    </row>
    <row r="23616" spans="10:10" ht="14.25" x14ac:dyDescent="0.2">
      <c r="J23616" s="2"/>
    </row>
    <row r="23617" spans="10:10" ht="14.25" x14ac:dyDescent="0.2">
      <c r="J23617" s="2"/>
    </row>
    <row r="23618" spans="10:10" ht="14.25" x14ac:dyDescent="0.2">
      <c r="J23618" s="2"/>
    </row>
    <row r="23619" spans="10:10" ht="14.25" x14ac:dyDescent="0.2">
      <c r="J23619" s="2"/>
    </row>
    <row r="23620" spans="10:10" ht="14.25" x14ac:dyDescent="0.2">
      <c r="J23620" s="2"/>
    </row>
    <row r="23621" spans="10:10" ht="14.25" x14ac:dyDescent="0.2">
      <c r="J23621" s="2"/>
    </row>
    <row r="23622" spans="10:10" ht="14.25" x14ac:dyDescent="0.2">
      <c r="J23622" s="2"/>
    </row>
    <row r="23623" spans="10:10" ht="14.25" x14ac:dyDescent="0.2">
      <c r="J23623" s="2"/>
    </row>
    <row r="23624" spans="10:10" ht="14.25" x14ac:dyDescent="0.2">
      <c r="J23624" s="2"/>
    </row>
    <row r="23625" spans="10:10" ht="14.25" x14ac:dyDescent="0.2">
      <c r="J23625" s="2"/>
    </row>
    <row r="23626" spans="10:10" ht="14.25" x14ac:dyDescent="0.2">
      <c r="J23626" s="2"/>
    </row>
    <row r="23627" spans="10:10" ht="14.25" x14ac:dyDescent="0.2">
      <c r="J23627" s="2"/>
    </row>
    <row r="23628" spans="10:10" ht="14.25" x14ac:dyDescent="0.2">
      <c r="J23628" s="2"/>
    </row>
    <row r="23629" spans="10:10" ht="14.25" x14ac:dyDescent="0.2">
      <c r="J23629" s="2"/>
    </row>
    <row r="23630" spans="10:10" ht="14.25" x14ac:dyDescent="0.2">
      <c r="J23630" s="2"/>
    </row>
    <row r="23631" spans="10:10" ht="14.25" x14ac:dyDescent="0.2">
      <c r="J23631" s="2"/>
    </row>
    <row r="23632" spans="10:10" ht="14.25" x14ac:dyDescent="0.2">
      <c r="J23632" s="2"/>
    </row>
    <row r="23633" spans="10:10" ht="14.25" x14ac:dyDescent="0.2">
      <c r="J23633" s="2"/>
    </row>
    <row r="23634" spans="10:10" ht="14.25" x14ac:dyDescent="0.2">
      <c r="J23634" s="2"/>
    </row>
    <row r="23635" spans="10:10" ht="14.25" x14ac:dyDescent="0.2">
      <c r="J23635" s="2"/>
    </row>
    <row r="23636" spans="10:10" ht="14.25" x14ac:dyDescent="0.2">
      <c r="J23636" s="2"/>
    </row>
    <row r="23637" spans="10:10" ht="14.25" x14ac:dyDescent="0.2">
      <c r="J23637" s="2"/>
    </row>
    <row r="23638" spans="10:10" ht="14.25" x14ac:dyDescent="0.2">
      <c r="J23638" s="2"/>
    </row>
    <row r="23639" spans="10:10" ht="14.25" x14ac:dyDescent="0.2">
      <c r="J23639" s="2"/>
    </row>
    <row r="23640" spans="10:10" ht="14.25" x14ac:dyDescent="0.2">
      <c r="J23640" s="2"/>
    </row>
    <row r="23641" spans="10:10" ht="14.25" x14ac:dyDescent="0.2">
      <c r="J23641" s="2"/>
    </row>
    <row r="23642" spans="10:10" ht="14.25" x14ac:dyDescent="0.2">
      <c r="J23642" s="2"/>
    </row>
    <row r="23643" spans="10:10" ht="14.25" x14ac:dyDescent="0.2">
      <c r="J23643" s="2"/>
    </row>
    <row r="23644" spans="10:10" ht="14.25" x14ac:dyDescent="0.2">
      <c r="J23644" s="2"/>
    </row>
    <row r="23645" spans="10:10" ht="14.25" x14ac:dyDescent="0.2">
      <c r="J23645" s="2"/>
    </row>
    <row r="23646" spans="10:10" ht="14.25" x14ac:dyDescent="0.2">
      <c r="J23646" s="2"/>
    </row>
    <row r="23647" spans="10:10" ht="14.25" x14ac:dyDescent="0.2">
      <c r="J23647" s="2"/>
    </row>
    <row r="23648" spans="10:10" ht="14.25" x14ac:dyDescent="0.2">
      <c r="J23648" s="2"/>
    </row>
    <row r="23649" spans="10:10" ht="14.25" x14ac:dyDescent="0.2">
      <c r="J23649" s="2"/>
    </row>
    <row r="23650" spans="10:10" ht="14.25" x14ac:dyDescent="0.2">
      <c r="J23650" s="2"/>
    </row>
    <row r="23651" spans="10:10" ht="14.25" x14ac:dyDescent="0.2">
      <c r="J23651" s="2"/>
    </row>
    <row r="23652" spans="10:10" ht="14.25" x14ac:dyDescent="0.2">
      <c r="J23652" s="2"/>
    </row>
    <row r="23653" spans="10:10" ht="14.25" x14ac:dyDescent="0.2">
      <c r="J23653" s="2"/>
    </row>
    <row r="23654" spans="10:10" ht="14.25" x14ac:dyDescent="0.2">
      <c r="J23654" s="2"/>
    </row>
    <row r="23655" spans="10:10" ht="14.25" x14ac:dyDescent="0.2">
      <c r="J23655" s="2"/>
    </row>
    <row r="23656" spans="10:10" ht="14.25" x14ac:dyDescent="0.2">
      <c r="J23656" s="2"/>
    </row>
    <row r="23657" spans="10:10" ht="14.25" x14ac:dyDescent="0.2">
      <c r="J23657" s="2"/>
    </row>
    <row r="23658" spans="10:10" ht="14.25" x14ac:dyDescent="0.2">
      <c r="J23658" s="2"/>
    </row>
    <row r="23659" spans="10:10" ht="14.25" x14ac:dyDescent="0.2">
      <c r="J23659" s="2"/>
    </row>
    <row r="23660" spans="10:10" ht="14.25" x14ac:dyDescent="0.2">
      <c r="J23660" s="2"/>
    </row>
    <row r="23661" spans="10:10" ht="14.25" x14ac:dyDescent="0.2">
      <c r="J23661" s="2"/>
    </row>
    <row r="23662" spans="10:10" ht="14.25" x14ac:dyDescent="0.2">
      <c r="J23662" s="2"/>
    </row>
    <row r="23663" spans="10:10" ht="14.25" x14ac:dyDescent="0.2">
      <c r="J23663" s="2"/>
    </row>
    <row r="23664" spans="10:10" ht="14.25" x14ac:dyDescent="0.2">
      <c r="J23664" s="2"/>
    </row>
    <row r="23665" spans="10:10" ht="14.25" x14ac:dyDescent="0.2">
      <c r="J23665" s="2"/>
    </row>
    <row r="23666" spans="10:10" ht="14.25" x14ac:dyDescent="0.2">
      <c r="J23666" s="2"/>
    </row>
    <row r="23667" spans="10:10" ht="14.25" x14ac:dyDescent="0.2">
      <c r="J23667" s="2"/>
    </row>
    <row r="23668" spans="10:10" ht="14.25" x14ac:dyDescent="0.2">
      <c r="J23668" s="2"/>
    </row>
    <row r="23669" spans="10:10" ht="14.25" x14ac:dyDescent="0.2">
      <c r="J23669" s="2"/>
    </row>
    <row r="23670" spans="10:10" ht="14.25" x14ac:dyDescent="0.2">
      <c r="J23670" s="2"/>
    </row>
    <row r="23671" spans="10:10" ht="14.25" x14ac:dyDescent="0.2">
      <c r="J23671" s="2"/>
    </row>
    <row r="23672" spans="10:10" ht="14.25" x14ac:dyDescent="0.2">
      <c r="J23672" s="2"/>
    </row>
    <row r="23673" spans="10:10" ht="14.25" x14ac:dyDescent="0.2">
      <c r="J23673" s="2"/>
    </row>
    <row r="23674" spans="10:10" ht="14.25" x14ac:dyDescent="0.2">
      <c r="J23674" s="2"/>
    </row>
    <row r="23675" spans="10:10" ht="14.25" x14ac:dyDescent="0.2">
      <c r="J23675" s="2"/>
    </row>
    <row r="23676" spans="10:10" ht="14.25" x14ac:dyDescent="0.2">
      <c r="J23676" s="2"/>
    </row>
    <row r="23677" spans="10:10" ht="14.25" x14ac:dyDescent="0.2">
      <c r="J23677" s="2"/>
    </row>
    <row r="23678" spans="10:10" ht="14.25" x14ac:dyDescent="0.2">
      <c r="J23678" s="2"/>
    </row>
    <row r="23679" spans="10:10" ht="14.25" x14ac:dyDescent="0.2">
      <c r="J23679" s="2"/>
    </row>
    <row r="23680" spans="10:10" ht="14.25" x14ac:dyDescent="0.2">
      <c r="J23680" s="2"/>
    </row>
    <row r="23681" spans="10:10" ht="14.25" x14ac:dyDescent="0.2">
      <c r="J23681" s="2"/>
    </row>
    <row r="23682" spans="10:10" ht="14.25" x14ac:dyDescent="0.2">
      <c r="J23682" s="2"/>
    </row>
    <row r="23683" spans="10:10" ht="14.25" x14ac:dyDescent="0.2">
      <c r="J23683" s="2"/>
    </row>
    <row r="23684" spans="10:10" ht="14.25" x14ac:dyDescent="0.2">
      <c r="J23684" s="2"/>
    </row>
    <row r="23685" spans="10:10" ht="14.25" x14ac:dyDescent="0.2">
      <c r="J23685" s="2"/>
    </row>
    <row r="23686" spans="10:10" ht="14.25" x14ac:dyDescent="0.2">
      <c r="J23686" s="2"/>
    </row>
    <row r="23687" spans="10:10" ht="14.25" x14ac:dyDescent="0.2">
      <c r="J23687" s="2"/>
    </row>
    <row r="23688" spans="10:10" ht="14.25" x14ac:dyDescent="0.2">
      <c r="J23688" s="2"/>
    </row>
    <row r="23689" spans="10:10" ht="14.25" x14ac:dyDescent="0.2">
      <c r="J23689" s="2"/>
    </row>
    <row r="23690" spans="10:10" ht="14.25" x14ac:dyDescent="0.2">
      <c r="J23690" s="2"/>
    </row>
    <row r="23691" spans="10:10" ht="14.25" x14ac:dyDescent="0.2">
      <c r="J23691" s="2"/>
    </row>
    <row r="23692" spans="10:10" ht="14.25" x14ac:dyDescent="0.2">
      <c r="J23692" s="2"/>
    </row>
    <row r="23693" spans="10:10" ht="14.25" x14ac:dyDescent="0.2">
      <c r="J23693" s="2"/>
    </row>
    <row r="23694" spans="10:10" ht="14.25" x14ac:dyDescent="0.2">
      <c r="J23694" s="2"/>
    </row>
    <row r="23695" spans="10:10" ht="14.25" x14ac:dyDescent="0.2">
      <c r="J23695" s="2"/>
    </row>
    <row r="23696" spans="10:10" ht="14.25" x14ac:dyDescent="0.2">
      <c r="J23696" s="2"/>
    </row>
    <row r="23697" spans="10:10" ht="14.25" x14ac:dyDescent="0.2">
      <c r="J23697" s="2"/>
    </row>
    <row r="23698" spans="10:10" ht="14.25" x14ac:dyDescent="0.2">
      <c r="J23698" s="2"/>
    </row>
    <row r="23699" spans="10:10" ht="14.25" x14ac:dyDescent="0.2">
      <c r="J23699" s="2"/>
    </row>
    <row r="23700" spans="10:10" ht="14.25" x14ac:dyDescent="0.2">
      <c r="J23700" s="2"/>
    </row>
    <row r="23701" spans="10:10" ht="14.25" x14ac:dyDescent="0.2">
      <c r="J23701" s="2"/>
    </row>
    <row r="23702" spans="10:10" ht="14.25" x14ac:dyDescent="0.2">
      <c r="J23702" s="2"/>
    </row>
    <row r="23703" spans="10:10" ht="14.25" x14ac:dyDescent="0.2">
      <c r="J23703" s="2"/>
    </row>
    <row r="23704" spans="10:10" ht="14.25" x14ac:dyDescent="0.2">
      <c r="J23704" s="2"/>
    </row>
    <row r="23705" spans="10:10" ht="14.25" x14ac:dyDescent="0.2">
      <c r="J23705" s="2"/>
    </row>
    <row r="23706" spans="10:10" ht="14.25" x14ac:dyDescent="0.2">
      <c r="J23706" s="2"/>
    </row>
    <row r="23707" spans="10:10" ht="14.25" x14ac:dyDescent="0.2">
      <c r="J23707" s="2"/>
    </row>
    <row r="23708" spans="10:10" ht="14.25" x14ac:dyDescent="0.2">
      <c r="J23708" s="2"/>
    </row>
    <row r="23709" spans="10:10" ht="14.25" x14ac:dyDescent="0.2">
      <c r="J23709" s="2"/>
    </row>
    <row r="23710" spans="10:10" ht="14.25" x14ac:dyDescent="0.2">
      <c r="J23710" s="2"/>
    </row>
    <row r="23711" spans="10:10" ht="14.25" x14ac:dyDescent="0.2">
      <c r="J23711" s="2"/>
    </row>
    <row r="23712" spans="10:10" ht="14.25" x14ac:dyDescent="0.2">
      <c r="J23712" s="2"/>
    </row>
    <row r="23713" spans="10:10" ht="14.25" x14ac:dyDescent="0.2">
      <c r="J23713" s="2"/>
    </row>
    <row r="23714" spans="10:10" ht="14.25" x14ac:dyDescent="0.2">
      <c r="J23714" s="2"/>
    </row>
    <row r="23715" spans="10:10" ht="14.25" x14ac:dyDescent="0.2">
      <c r="J23715" s="2"/>
    </row>
    <row r="23716" spans="10:10" ht="14.25" x14ac:dyDescent="0.2">
      <c r="J23716" s="2"/>
    </row>
    <row r="23717" spans="10:10" ht="14.25" x14ac:dyDescent="0.2">
      <c r="J23717" s="2"/>
    </row>
    <row r="23718" spans="10:10" ht="14.25" x14ac:dyDescent="0.2">
      <c r="J23718" s="2"/>
    </row>
    <row r="23719" spans="10:10" ht="14.25" x14ac:dyDescent="0.2">
      <c r="J23719" s="2"/>
    </row>
    <row r="23720" spans="10:10" ht="14.25" x14ac:dyDescent="0.2">
      <c r="J23720" s="2"/>
    </row>
    <row r="23721" spans="10:10" ht="14.25" x14ac:dyDescent="0.2">
      <c r="J23721" s="2"/>
    </row>
    <row r="23722" spans="10:10" ht="14.25" x14ac:dyDescent="0.2">
      <c r="J23722" s="2"/>
    </row>
    <row r="23723" spans="10:10" ht="14.25" x14ac:dyDescent="0.2">
      <c r="J23723" s="2"/>
    </row>
    <row r="23724" spans="10:10" ht="14.25" x14ac:dyDescent="0.2">
      <c r="J23724" s="2"/>
    </row>
    <row r="23725" spans="10:10" ht="14.25" x14ac:dyDescent="0.2">
      <c r="J23725" s="2"/>
    </row>
    <row r="23726" spans="10:10" ht="14.25" x14ac:dyDescent="0.2">
      <c r="J23726" s="2"/>
    </row>
    <row r="23727" spans="10:10" ht="14.25" x14ac:dyDescent="0.2">
      <c r="J23727" s="2"/>
    </row>
    <row r="23728" spans="10:10" ht="14.25" x14ac:dyDescent="0.2">
      <c r="J23728" s="2"/>
    </row>
    <row r="23729" spans="10:10" ht="14.25" x14ac:dyDescent="0.2">
      <c r="J23729" s="2"/>
    </row>
    <row r="23730" spans="10:10" ht="14.25" x14ac:dyDescent="0.2">
      <c r="J23730" s="2"/>
    </row>
    <row r="23731" spans="10:10" ht="14.25" x14ac:dyDescent="0.2">
      <c r="J23731" s="2"/>
    </row>
    <row r="23732" spans="10:10" ht="14.25" x14ac:dyDescent="0.2">
      <c r="J23732" s="2"/>
    </row>
    <row r="23733" spans="10:10" ht="14.25" x14ac:dyDescent="0.2">
      <c r="J23733" s="2"/>
    </row>
    <row r="23734" spans="10:10" ht="14.25" x14ac:dyDescent="0.2">
      <c r="J23734" s="2"/>
    </row>
    <row r="23735" spans="10:10" ht="14.25" x14ac:dyDescent="0.2">
      <c r="J23735" s="2"/>
    </row>
    <row r="23736" spans="10:10" ht="14.25" x14ac:dyDescent="0.2">
      <c r="J23736" s="2"/>
    </row>
    <row r="23737" spans="10:10" ht="14.25" x14ac:dyDescent="0.2">
      <c r="J23737" s="2"/>
    </row>
    <row r="23738" spans="10:10" ht="14.25" x14ac:dyDescent="0.2">
      <c r="J23738" s="2"/>
    </row>
    <row r="23739" spans="10:10" ht="14.25" x14ac:dyDescent="0.2">
      <c r="J23739" s="2"/>
    </row>
    <row r="23740" spans="10:10" ht="14.25" x14ac:dyDescent="0.2">
      <c r="J23740" s="2"/>
    </row>
    <row r="23741" spans="10:10" ht="14.25" x14ac:dyDescent="0.2">
      <c r="J23741" s="2"/>
    </row>
    <row r="23742" spans="10:10" ht="14.25" x14ac:dyDescent="0.2">
      <c r="J23742" s="2"/>
    </row>
    <row r="23743" spans="10:10" ht="14.25" x14ac:dyDescent="0.2">
      <c r="J23743" s="2"/>
    </row>
    <row r="23744" spans="10:10" ht="14.25" x14ac:dyDescent="0.2">
      <c r="J23744" s="2"/>
    </row>
    <row r="23745" spans="10:10" ht="14.25" x14ac:dyDescent="0.2">
      <c r="J23745" s="2"/>
    </row>
    <row r="23746" spans="10:10" ht="14.25" x14ac:dyDescent="0.2">
      <c r="J23746" s="2"/>
    </row>
    <row r="23747" spans="10:10" ht="14.25" x14ac:dyDescent="0.2">
      <c r="J23747" s="2"/>
    </row>
    <row r="23748" spans="10:10" ht="14.25" x14ac:dyDescent="0.2">
      <c r="J23748" s="2"/>
    </row>
    <row r="23749" spans="10:10" ht="14.25" x14ac:dyDescent="0.2">
      <c r="J23749" s="2"/>
    </row>
    <row r="23750" spans="10:10" ht="14.25" x14ac:dyDescent="0.2">
      <c r="J23750" s="2"/>
    </row>
    <row r="23751" spans="10:10" ht="14.25" x14ac:dyDescent="0.2">
      <c r="J23751" s="2"/>
    </row>
    <row r="23752" spans="10:10" ht="14.25" x14ac:dyDescent="0.2">
      <c r="J23752" s="2"/>
    </row>
    <row r="23753" spans="10:10" ht="14.25" x14ac:dyDescent="0.2">
      <c r="J23753" s="2"/>
    </row>
    <row r="23754" spans="10:10" ht="14.25" x14ac:dyDescent="0.2">
      <c r="J23754" s="2"/>
    </row>
    <row r="23755" spans="10:10" ht="14.25" x14ac:dyDescent="0.2">
      <c r="J23755" s="2"/>
    </row>
    <row r="23756" spans="10:10" ht="14.25" x14ac:dyDescent="0.2">
      <c r="J23756" s="2"/>
    </row>
    <row r="23757" spans="10:10" ht="14.25" x14ac:dyDescent="0.2">
      <c r="J23757" s="2"/>
    </row>
    <row r="23758" spans="10:10" ht="14.25" x14ac:dyDescent="0.2">
      <c r="J23758" s="2"/>
    </row>
    <row r="23759" spans="10:10" ht="14.25" x14ac:dyDescent="0.2">
      <c r="J23759" s="2"/>
    </row>
    <row r="23760" spans="10:10" ht="14.25" x14ac:dyDescent="0.2">
      <c r="J23760" s="2"/>
    </row>
    <row r="23761" spans="10:10" ht="14.25" x14ac:dyDescent="0.2">
      <c r="J23761" s="2"/>
    </row>
    <row r="23762" spans="10:10" ht="14.25" x14ac:dyDescent="0.2">
      <c r="J23762" s="2"/>
    </row>
    <row r="23763" spans="10:10" ht="14.25" x14ac:dyDescent="0.2">
      <c r="J23763" s="2"/>
    </row>
    <row r="23764" spans="10:10" ht="14.25" x14ac:dyDescent="0.2">
      <c r="J23764" s="2"/>
    </row>
    <row r="23765" spans="10:10" ht="14.25" x14ac:dyDescent="0.2">
      <c r="J23765" s="2"/>
    </row>
    <row r="23766" spans="10:10" ht="14.25" x14ac:dyDescent="0.2">
      <c r="J23766" s="2"/>
    </row>
    <row r="23767" spans="10:10" ht="14.25" x14ac:dyDescent="0.2">
      <c r="J23767" s="2"/>
    </row>
    <row r="23768" spans="10:10" ht="14.25" x14ac:dyDescent="0.2">
      <c r="J23768" s="2"/>
    </row>
    <row r="23769" spans="10:10" ht="14.25" x14ac:dyDescent="0.2">
      <c r="J23769" s="2"/>
    </row>
    <row r="23770" spans="10:10" ht="14.25" x14ac:dyDescent="0.2">
      <c r="J23770" s="2"/>
    </row>
    <row r="23771" spans="10:10" ht="14.25" x14ac:dyDescent="0.2">
      <c r="J23771" s="2"/>
    </row>
    <row r="23772" spans="10:10" ht="14.25" x14ac:dyDescent="0.2">
      <c r="J23772" s="2"/>
    </row>
    <row r="23773" spans="10:10" ht="14.25" x14ac:dyDescent="0.2">
      <c r="J23773" s="2"/>
    </row>
    <row r="23774" spans="10:10" ht="14.25" x14ac:dyDescent="0.2">
      <c r="J23774" s="2"/>
    </row>
    <row r="23775" spans="10:10" ht="14.25" x14ac:dyDescent="0.2">
      <c r="J23775" s="2"/>
    </row>
    <row r="23776" spans="10:10" ht="14.25" x14ac:dyDescent="0.2">
      <c r="J23776" s="2"/>
    </row>
    <row r="23777" spans="10:10" ht="14.25" x14ac:dyDescent="0.2">
      <c r="J23777" s="2"/>
    </row>
    <row r="23778" spans="10:10" ht="14.25" x14ac:dyDescent="0.2">
      <c r="J23778" s="2"/>
    </row>
    <row r="23779" spans="10:10" ht="14.25" x14ac:dyDescent="0.2">
      <c r="J23779" s="2"/>
    </row>
    <row r="23780" spans="10:10" ht="14.25" x14ac:dyDescent="0.2">
      <c r="J23780" s="2"/>
    </row>
    <row r="23781" spans="10:10" ht="14.25" x14ac:dyDescent="0.2">
      <c r="J23781" s="2"/>
    </row>
    <row r="23782" spans="10:10" ht="14.25" x14ac:dyDescent="0.2">
      <c r="J23782" s="2"/>
    </row>
    <row r="23783" spans="10:10" ht="14.25" x14ac:dyDescent="0.2">
      <c r="J23783" s="2"/>
    </row>
    <row r="23784" spans="10:10" ht="14.25" x14ac:dyDescent="0.2">
      <c r="J23784" s="2"/>
    </row>
    <row r="23785" spans="10:10" ht="14.25" x14ac:dyDescent="0.2">
      <c r="J23785" s="2"/>
    </row>
    <row r="23786" spans="10:10" ht="14.25" x14ac:dyDescent="0.2">
      <c r="J23786" s="2"/>
    </row>
    <row r="23787" spans="10:10" ht="14.25" x14ac:dyDescent="0.2">
      <c r="J23787" s="2"/>
    </row>
    <row r="23788" spans="10:10" ht="14.25" x14ac:dyDescent="0.2">
      <c r="J23788" s="2"/>
    </row>
    <row r="23789" spans="10:10" ht="14.25" x14ac:dyDescent="0.2">
      <c r="J23789" s="2"/>
    </row>
    <row r="23790" spans="10:10" ht="14.25" x14ac:dyDescent="0.2">
      <c r="J23790" s="2"/>
    </row>
    <row r="23791" spans="10:10" ht="14.25" x14ac:dyDescent="0.2">
      <c r="J23791" s="2"/>
    </row>
    <row r="23792" spans="10:10" ht="14.25" x14ac:dyDescent="0.2">
      <c r="J23792" s="2"/>
    </row>
    <row r="23793" spans="10:10" ht="14.25" x14ac:dyDescent="0.2">
      <c r="J23793" s="2"/>
    </row>
    <row r="23794" spans="10:10" ht="14.25" x14ac:dyDescent="0.2">
      <c r="J23794" s="2"/>
    </row>
    <row r="23795" spans="10:10" ht="14.25" x14ac:dyDescent="0.2">
      <c r="J23795" s="2"/>
    </row>
    <row r="23796" spans="10:10" ht="14.25" x14ac:dyDescent="0.2">
      <c r="J23796" s="2"/>
    </row>
    <row r="23797" spans="10:10" ht="14.25" x14ac:dyDescent="0.2">
      <c r="J23797" s="2"/>
    </row>
    <row r="23798" spans="10:10" ht="14.25" x14ac:dyDescent="0.2">
      <c r="J23798" s="2"/>
    </row>
    <row r="23799" spans="10:10" ht="14.25" x14ac:dyDescent="0.2">
      <c r="J23799" s="2"/>
    </row>
    <row r="23800" spans="10:10" ht="14.25" x14ac:dyDescent="0.2">
      <c r="J23800" s="2"/>
    </row>
    <row r="23801" spans="10:10" ht="14.25" x14ac:dyDescent="0.2">
      <c r="J23801" s="2"/>
    </row>
    <row r="23802" spans="10:10" ht="14.25" x14ac:dyDescent="0.2">
      <c r="J23802" s="2"/>
    </row>
    <row r="23803" spans="10:10" ht="14.25" x14ac:dyDescent="0.2">
      <c r="J23803" s="2"/>
    </row>
    <row r="23804" spans="10:10" ht="14.25" x14ac:dyDescent="0.2">
      <c r="J23804" s="2"/>
    </row>
    <row r="23805" spans="10:10" ht="14.25" x14ac:dyDescent="0.2">
      <c r="J23805" s="2"/>
    </row>
    <row r="23806" spans="10:10" ht="14.25" x14ac:dyDescent="0.2">
      <c r="J23806" s="2"/>
    </row>
    <row r="23807" spans="10:10" ht="14.25" x14ac:dyDescent="0.2">
      <c r="J23807" s="2"/>
    </row>
    <row r="23808" spans="10:10" ht="14.25" x14ac:dyDescent="0.2">
      <c r="J23808" s="2"/>
    </row>
    <row r="23809" spans="10:10" ht="14.25" x14ac:dyDescent="0.2">
      <c r="J23809" s="2"/>
    </row>
    <row r="23810" spans="10:10" ht="14.25" x14ac:dyDescent="0.2">
      <c r="J23810" s="2"/>
    </row>
    <row r="23811" spans="10:10" ht="14.25" x14ac:dyDescent="0.2">
      <c r="J23811" s="2"/>
    </row>
    <row r="23812" spans="10:10" ht="14.25" x14ac:dyDescent="0.2">
      <c r="J23812" s="2"/>
    </row>
    <row r="23813" spans="10:10" ht="14.25" x14ac:dyDescent="0.2">
      <c r="J23813" s="2"/>
    </row>
    <row r="23814" spans="10:10" ht="14.25" x14ac:dyDescent="0.2">
      <c r="J23814" s="2"/>
    </row>
    <row r="23815" spans="10:10" ht="14.25" x14ac:dyDescent="0.2">
      <c r="J23815" s="2"/>
    </row>
    <row r="23816" spans="10:10" ht="14.25" x14ac:dyDescent="0.2">
      <c r="J23816" s="2"/>
    </row>
    <row r="23817" spans="10:10" ht="14.25" x14ac:dyDescent="0.2">
      <c r="J23817" s="2"/>
    </row>
    <row r="23818" spans="10:10" ht="14.25" x14ac:dyDescent="0.2">
      <c r="J23818" s="2"/>
    </row>
    <row r="23819" spans="10:10" ht="14.25" x14ac:dyDescent="0.2">
      <c r="J23819" s="2"/>
    </row>
    <row r="23820" spans="10:10" ht="14.25" x14ac:dyDescent="0.2">
      <c r="J23820" s="2"/>
    </row>
    <row r="23821" spans="10:10" ht="14.25" x14ac:dyDescent="0.2">
      <c r="J23821" s="2"/>
    </row>
    <row r="23822" spans="10:10" ht="14.25" x14ac:dyDescent="0.2">
      <c r="J23822" s="2"/>
    </row>
    <row r="23823" spans="10:10" ht="14.25" x14ac:dyDescent="0.2">
      <c r="J23823" s="2"/>
    </row>
    <row r="23824" spans="10:10" ht="14.25" x14ac:dyDescent="0.2">
      <c r="J23824" s="2"/>
    </row>
    <row r="23825" spans="10:10" ht="14.25" x14ac:dyDescent="0.2">
      <c r="J23825" s="2"/>
    </row>
    <row r="23826" spans="10:10" ht="14.25" x14ac:dyDescent="0.2">
      <c r="J23826" s="2"/>
    </row>
    <row r="23827" spans="10:10" ht="14.25" x14ac:dyDescent="0.2">
      <c r="J23827" s="2"/>
    </row>
    <row r="23828" spans="10:10" ht="14.25" x14ac:dyDescent="0.2">
      <c r="J23828" s="2"/>
    </row>
    <row r="23829" spans="10:10" ht="14.25" x14ac:dyDescent="0.2">
      <c r="J23829" s="2"/>
    </row>
    <row r="23830" spans="10:10" ht="14.25" x14ac:dyDescent="0.2">
      <c r="J23830" s="2"/>
    </row>
    <row r="23831" spans="10:10" ht="14.25" x14ac:dyDescent="0.2">
      <c r="J23831" s="2"/>
    </row>
    <row r="23832" spans="10:10" ht="14.25" x14ac:dyDescent="0.2">
      <c r="J23832" s="2"/>
    </row>
    <row r="23833" spans="10:10" ht="14.25" x14ac:dyDescent="0.2">
      <c r="J23833" s="2"/>
    </row>
    <row r="23834" spans="10:10" ht="14.25" x14ac:dyDescent="0.2">
      <c r="J23834" s="2"/>
    </row>
    <row r="23835" spans="10:10" ht="14.25" x14ac:dyDescent="0.2">
      <c r="J23835" s="2"/>
    </row>
    <row r="23836" spans="10:10" ht="14.25" x14ac:dyDescent="0.2">
      <c r="J23836" s="2"/>
    </row>
    <row r="23837" spans="10:10" ht="14.25" x14ac:dyDescent="0.2">
      <c r="J23837" s="2"/>
    </row>
    <row r="23838" spans="10:10" ht="14.25" x14ac:dyDescent="0.2">
      <c r="J23838" s="2"/>
    </row>
    <row r="23839" spans="10:10" ht="14.25" x14ac:dyDescent="0.2">
      <c r="J23839" s="2"/>
    </row>
    <row r="23840" spans="10:10" ht="14.25" x14ac:dyDescent="0.2">
      <c r="J23840" s="2"/>
    </row>
    <row r="23841" spans="10:10" ht="14.25" x14ac:dyDescent="0.2">
      <c r="J23841" s="2"/>
    </row>
    <row r="23842" spans="10:10" ht="14.25" x14ac:dyDescent="0.2">
      <c r="J23842" s="2"/>
    </row>
    <row r="23843" spans="10:10" ht="14.25" x14ac:dyDescent="0.2">
      <c r="J23843" s="2"/>
    </row>
    <row r="23844" spans="10:10" ht="14.25" x14ac:dyDescent="0.2">
      <c r="J23844" s="2"/>
    </row>
    <row r="23845" spans="10:10" ht="14.25" x14ac:dyDescent="0.2">
      <c r="J23845" s="2"/>
    </row>
    <row r="23846" spans="10:10" ht="14.25" x14ac:dyDescent="0.2">
      <c r="J23846" s="2"/>
    </row>
    <row r="23847" spans="10:10" ht="14.25" x14ac:dyDescent="0.2">
      <c r="J23847" s="2"/>
    </row>
    <row r="23848" spans="10:10" ht="14.25" x14ac:dyDescent="0.2">
      <c r="J23848" s="2"/>
    </row>
    <row r="23849" spans="10:10" ht="14.25" x14ac:dyDescent="0.2">
      <c r="J23849" s="2"/>
    </row>
    <row r="23850" spans="10:10" ht="14.25" x14ac:dyDescent="0.2">
      <c r="J23850" s="2"/>
    </row>
    <row r="23851" spans="10:10" ht="14.25" x14ac:dyDescent="0.2">
      <c r="J23851" s="2"/>
    </row>
    <row r="23852" spans="10:10" ht="14.25" x14ac:dyDescent="0.2">
      <c r="J23852" s="2"/>
    </row>
    <row r="23853" spans="10:10" ht="14.25" x14ac:dyDescent="0.2">
      <c r="J23853" s="2"/>
    </row>
    <row r="23854" spans="10:10" ht="14.25" x14ac:dyDescent="0.2">
      <c r="J23854" s="2"/>
    </row>
    <row r="23855" spans="10:10" ht="14.25" x14ac:dyDescent="0.2">
      <c r="J23855" s="2"/>
    </row>
    <row r="23856" spans="10:10" ht="14.25" x14ac:dyDescent="0.2">
      <c r="J23856" s="2"/>
    </row>
    <row r="23857" spans="10:10" ht="14.25" x14ac:dyDescent="0.2">
      <c r="J23857" s="2"/>
    </row>
    <row r="23858" spans="10:10" ht="14.25" x14ac:dyDescent="0.2">
      <c r="J23858" s="2"/>
    </row>
    <row r="23859" spans="10:10" ht="14.25" x14ac:dyDescent="0.2">
      <c r="J23859" s="2"/>
    </row>
    <row r="23860" spans="10:10" ht="14.25" x14ac:dyDescent="0.2">
      <c r="J23860" s="2"/>
    </row>
    <row r="23861" spans="10:10" ht="14.25" x14ac:dyDescent="0.2">
      <c r="J23861" s="2"/>
    </row>
    <row r="23862" spans="10:10" ht="14.25" x14ac:dyDescent="0.2">
      <c r="J23862" s="2"/>
    </row>
    <row r="23863" spans="10:10" ht="14.25" x14ac:dyDescent="0.2">
      <c r="J23863" s="2"/>
    </row>
    <row r="23864" spans="10:10" ht="14.25" x14ac:dyDescent="0.2">
      <c r="J23864" s="2"/>
    </row>
    <row r="23865" spans="10:10" ht="14.25" x14ac:dyDescent="0.2">
      <c r="J23865" s="2"/>
    </row>
    <row r="23866" spans="10:10" ht="14.25" x14ac:dyDescent="0.2">
      <c r="J23866" s="2"/>
    </row>
    <row r="23867" spans="10:10" ht="14.25" x14ac:dyDescent="0.2">
      <c r="J23867" s="2"/>
    </row>
    <row r="23868" spans="10:10" ht="14.25" x14ac:dyDescent="0.2">
      <c r="J23868" s="2"/>
    </row>
    <row r="23869" spans="10:10" ht="14.25" x14ac:dyDescent="0.2">
      <c r="J23869" s="2"/>
    </row>
    <row r="23870" spans="10:10" ht="14.25" x14ac:dyDescent="0.2">
      <c r="J23870" s="2"/>
    </row>
    <row r="23871" spans="10:10" ht="14.25" x14ac:dyDescent="0.2">
      <c r="J23871" s="2"/>
    </row>
    <row r="23872" spans="10:10" ht="14.25" x14ac:dyDescent="0.2">
      <c r="J23872" s="2"/>
    </row>
    <row r="23873" spans="10:10" ht="14.25" x14ac:dyDescent="0.2">
      <c r="J23873" s="2"/>
    </row>
    <row r="23874" spans="10:10" ht="14.25" x14ac:dyDescent="0.2">
      <c r="J23874" s="2"/>
    </row>
    <row r="23875" spans="10:10" ht="14.25" x14ac:dyDescent="0.2">
      <c r="J23875" s="2"/>
    </row>
    <row r="23876" spans="10:10" ht="14.25" x14ac:dyDescent="0.2">
      <c r="J23876" s="2"/>
    </row>
    <row r="23877" spans="10:10" ht="14.25" x14ac:dyDescent="0.2">
      <c r="J23877" s="2"/>
    </row>
    <row r="23878" spans="10:10" ht="14.25" x14ac:dyDescent="0.2">
      <c r="J23878" s="2"/>
    </row>
    <row r="23879" spans="10:10" ht="14.25" x14ac:dyDescent="0.2">
      <c r="J23879" s="2"/>
    </row>
    <row r="23880" spans="10:10" ht="14.25" x14ac:dyDescent="0.2">
      <c r="J23880" s="2"/>
    </row>
    <row r="23881" spans="10:10" ht="14.25" x14ac:dyDescent="0.2">
      <c r="J23881" s="2"/>
    </row>
    <row r="23882" spans="10:10" ht="14.25" x14ac:dyDescent="0.2">
      <c r="J23882" s="2"/>
    </row>
    <row r="23883" spans="10:10" ht="14.25" x14ac:dyDescent="0.2">
      <c r="J23883" s="2"/>
    </row>
    <row r="23884" spans="10:10" ht="14.25" x14ac:dyDescent="0.2">
      <c r="J23884" s="2"/>
    </row>
    <row r="23885" spans="10:10" ht="14.25" x14ac:dyDescent="0.2">
      <c r="J23885" s="2"/>
    </row>
    <row r="23886" spans="10:10" ht="14.25" x14ac:dyDescent="0.2">
      <c r="J23886" s="2"/>
    </row>
    <row r="23887" spans="10:10" ht="14.25" x14ac:dyDescent="0.2">
      <c r="J23887" s="2"/>
    </row>
    <row r="23888" spans="10:10" ht="14.25" x14ac:dyDescent="0.2">
      <c r="J23888" s="2"/>
    </row>
    <row r="23889" spans="10:10" ht="14.25" x14ac:dyDescent="0.2">
      <c r="J23889" s="2"/>
    </row>
    <row r="23890" spans="10:10" ht="14.25" x14ac:dyDescent="0.2">
      <c r="J23890" s="2"/>
    </row>
    <row r="23891" spans="10:10" ht="14.25" x14ac:dyDescent="0.2">
      <c r="J23891" s="2"/>
    </row>
    <row r="23892" spans="10:10" ht="14.25" x14ac:dyDescent="0.2">
      <c r="J23892" s="2"/>
    </row>
    <row r="23893" spans="10:10" ht="14.25" x14ac:dyDescent="0.2">
      <c r="J23893" s="2"/>
    </row>
    <row r="23894" spans="10:10" ht="14.25" x14ac:dyDescent="0.2">
      <c r="J23894" s="2"/>
    </row>
    <row r="23895" spans="10:10" ht="14.25" x14ac:dyDescent="0.2">
      <c r="J23895" s="2"/>
    </row>
    <row r="23896" spans="10:10" ht="14.25" x14ac:dyDescent="0.2">
      <c r="J23896" s="2"/>
    </row>
    <row r="23897" spans="10:10" ht="14.25" x14ac:dyDescent="0.2">
      <c r="J23897" s="2"/>
    </row>
    <row r="23898" spans="10:10" ht="14.25" x14ac:dyDescent="0.2">
      <c r="J23898" s="2"/>
    </row>
    <row r="23899" spans="10:10" ht="14.25" x14ac:dyDescent="0.2">
      <c r="J23899" s="2"/>
    </row>
    <row r="23900" spans="10:10" ht="14.25" x14ac:dyDescent="0.2">
      <c r="J23900" s="2"/>
    </row>
    <row r="23901" spans="10:10" ht="14.25" x14ac:dyDescent="0.2">
      <c r="J23901" s="2"/>
    </row>
    <row r="23902" spans="10:10" ht="14.25" x14ac:dyDescent="0.2">
      <c r="J23902" s="2"/>
    </row>
    <row r="23903" spans="10:10" ht="14.25" x14ac:dyDescent="0.2">
      <c r="J23903" s="2"/>
    </row>
    <row r="23904" spans="10:10" ht="14.25" x14ac:dyDescent="0.2">
      <c r="J23904" s="2"/>
    </row>
    <row r="23905" spans="10:10" ht="14.25" x14ac:dyDescent="0.2">
      <c r="J23905" s="2"/>
    </row>
    <row r="23906" spans="10:10" ht="14.25" x14ac:dyDescent="0.2">
      <c r="J23906" s="2"/>
    </row>
    <row r="23907" spans="10:10" ht="14.25" x14ac:dyDescent="0.2">
      <c r="J23907" s="2"/>
    </row>
    <row r="23908" spans="10:10" ht="14.25" x14ac:dyDescent="0.2">
      <c r="J23908" s="2"/>
    </row>
    <row r="23909" spans="10:10" ht="14.25" x14ac:dyDescent="0.2">
      <c r="J23909" s="2"/>
    </row>
    <row r="23910" spans="10:10" ht="14.25" x14ac:dyDescent="0.2">
      <c r="J23910" s="2"/>
    </row>
    <row r="23911" spans="10:10" ht="14.25" x14ac:dyDescent="0.2">
      <c r="J23911" s="2"/>
    </row>
    <row r="23912" spans="10:10" ht="14.25" x14ac:dyDescent="0.2">
      <c r="J23912" s="2"/>
    </row>
    <row r="23913" spans="10:10" ht="14.25" x14ac:dyDescent="0.2">
      <c r="J23913" s="2"/>
    </row>
    <row r="23914" spans="10:10" ht="14.25" x14ac:dyDescent="0.2">
      <c r="J23914" s="2"/>
    </row>
    <row r="23915" spans="10:10" ht="14.25" x14ac:dyDescent="0.2">
      <c r="J23915" s="2"/>
    </row>
    <row r="23916" spans="10:10" ht="14.25" x14ac:dyDescent="0.2">
      <c r="J23916" s="2"/>
    </row>
    <row r="23917" spans="10:10" ht="14.25" x14ac:dyDescent="0.2">
      <c r="J23917" s="2"/>
    </row>
    <row r="23918" spans="10:10" ht="14.25" x14ac:dyDescent="0.2">
      <c r="J23918" s="2"/>
    </row>
    <row r="23919" spans="10:10" ht="14.25" x14ac:dyDescent="0.2">
      <c r="J23919" s="2"/>
    </row>
    <row r="23920" spans="10:10" ht="14.25" x14ac:dyDescent="0.2">
      <c r="J23920" s="2"/>
    </row>
    <row r="23921" spans="10:10" ht="14.25" x14ac:dyDescent="0.2">
      <c r="J23921" s="2"/>
    </row>
    <row r="23922" spans="10:10" ht="14.25" x14ac:dyDescent="0.2">
      <c r="J23922" s="2"/>
    </row>
    <row r="23923" spans="10:10" ht="14.25" x14ac:dyDescent="0.2">
      <c r="J23923" s="2"/>
    </row>
    <row r="23924" spans="10:10" ht="14.25" x14ac:dyDescent="0.2">
      <c r="J23924" s="2"/>
    </row>
    <row r="23925" spans="10:10" ht="14.25" x14ac:dyDescent="0.2">
      <c r="J23925" s="2"/>
    </row>
    <row r="23926" spans="10:10" ht="14.25" x14ac:dyDescent="0.2">
      <c r="J23926" s="2"/>
    </row>
    <row r="23927" spans="10:10" ht="14.25" x14ac:dyDescent="0.2">
      <c r="J23927" s="2"/>
    </row>
    <row r="23928" spans="10:10" ht="14.25" x14ac:dyDescent="0.2">
      <c r="J23928" s="2"/>
    </row>
    <row r="23929" spans="10:10" ht="14.25" x14ac:dyDescent="0.2">
      <c r="J23929" s="2"/>
    </row>
    <row r="23930" spans="10:10" ht="14.25" x14ac:dyDescent="0.2">
      <c r="J23930" s="2"/>
    </row>
    <row r="23931" spans="10:10" ht="14.25" x14ac:dyDescent="0.2">
      <c r="J23931" s="2"/>
    </row>
    <row r="23932" spans="10:10" ht="14.25" x14ac:dyDescent="0.2">
      <c r="J23932" s="2"/>
    </row>
    <row r="23933" spans="10:10" ht="14.25" x14ac:dyDescent="0.2">
      <c r="J23933" s="2"/>
    </row>
    <row r="23934" spans="10:10" ht="14.25" x14ac:dyDescent="0.2">
      <c r="J23934" s="2"/>
    </row>
    <row r="23935" spans="10:10" ht="14.25" x14ac:dyDescent="0.2">
      <c r="J23935" s="2"/>
    </row>
    <row r="23936" spans="10:10" ht="14.25" x14ac:dyDescent="0.2">
      <c r="J23936" s="2"/>
    </row>
    <row r="23937" spans="10:10" ht="14.25" x14ac:dyDescent="0.2">
      <c r="J23937" s="2"/>
    </row>
    <row r="23938" spans="10:10" ht="14.25" x14ac:dyDescent="0.2">
      <c r="J23938" s="2"/>
    </row>
    <row r="23939" spans="10:10" ht="14.25" x14ac:dyDescent="0.2">
      <c r="J23939" s="2"/>
    </row>
    <row r="23940" spans="10:10" ht="14.25" x14ac:dyDescent="0.2">
      <c r="J23940" s="2"/>
    </row>
    <row r="23941" spans="10:10" ht="14.25" x14ac:dyDescent="0.2">
      <c r="J23941" s="2"/>
    </row>
    <row r="23942" spans="10:10" ht="14.25" x14ac:dyDescent="0.2">
      <c r="J23942" s="2"/>
    </row>
    <row r="23943" spans="10:10" ht="14.25" x14ac:dyDescent="0.2">
      <c r="J23943" s="2"/>
    </row>
    <row r="23944" spans="10:10" ht="14.25" x14ac:dyDescent="0.2">
      <c r="J23944" s="2"/>
    </row>
    <row r="23945" spans="10:10" ht="14.25" x14ac:dyDescent="0.2">
      <c r="J23945" s="2"/>
    </row>
    <row r="23946" spans="10:10" ht="14.25" x14ac:dyDescent="0.2">
      <c r="J23946" s="2"/>
    </row>
    <row r="23947" spans="10:10" ht="14.25" x14ac:dyDescent="0.2">
      <c r="J23947" s="2"/>
    </row>
    <row r="23948" spans="10:10" ht="14.25" x14ac:dyDescent="0.2">
      <c r="J23948" s="2"/>
    </row>
    <row r="23949" spans="10:10" ht="14.25" x14ac:dyDescent="0.2">
      <c r="J23949" s="2"/>
    </row>
    <row r="23950" spans="10:10" ht="14.25" x14ac:dyDescent="0.2">
      <c r="J23950" s="2"/>
    </row>
    <row r="23951" spans="10:10" ht="14.25" x14ac:dyDescent="0.2">
      <c r="J23951" s="2"/>
    </row>
    <row r="23952" spans="10:10" ht="14.25" x14ac:dyDescent="0.2">
      <c r="J23952" s="2"/>
    </row>
    <row r="23953" spans="10:10" ht="14.25" x14ac:dyDescent="0.2">
      <c r="J23953" s="2"/>
    </row>
    <row r="23954" spans="10:10" ht="14.25" x14ac:dyDescent="0.2">
      <c r="J23954" s="2"/>
    </row>
    <row r="23955" spans="10:10" ht="14.25" x14ac:dyDescent="0.2">
      <c r="J23955" s="2"/>
    </row>
    <row r="23956" spans="10:10" ht="14.25" x14ac:dyDescent="0.2">
      <c r="J23956" s="2"/>
    </row>
    <row r="23957" spans="10:10" ht="14.25" x14ac:dyDescent="0.2">
      <c r="J23957" s="2"/>
    </row>
    <row r="23958" spans="10:10" ht="14.25" x14ac:dyDescent="0.2">
      <c r="J23958" s="2"/>
    </row>
    <row r="23959" spans="10:10" ht="14.25" x14ac:dyDescent="0.2">
      <c r="J23959" s="2"/>
    </row>
    <row r="23960" spans="10:10" ht="14.25" x14ac:dyDescent="0.2">
      <c r="J23960" s="2"/>
    </row>
    <row r="23961" spans="10:10" ht="14.25" x14ac:dyDescent="0.2">
      <c r="J23961" s="2"/>
    </row>
    <row r="23962" spans="10:10" ht="14.25" x14ac:dyDescent="0.2">
      <c r="J23962" s="2"/>
    </row>
    <row r="23963" spans="10:10" ht="14.25" x14ac:dyDescent="0.2">
      <c r="J23963" s="2"/>
    </row>
    <row r="23964" spans="10:10" ht="14.25" x14ac:dyDescent="0.2">
      <c r="J23964" s="2"/>
    </row>
    <row r="23965" spans="10:10" ht="14.25" x14ac:dyDescent="0.2">
      <c r="J23965" s="2"/>
    </row>
    <row r="23966" spans="10:10" ht="14.25" x14ac:dyDescent="0.2">
      <c r="J23966" s="2"/>
    </row>
    <row r="23967" spans="10:10" ht="14.25" x14ac:dyDescent="0.2">
      <c r="J23967" s="2"/>
    </row>
    <row r="23968" spans="10:10" ht="14.25" x14ac:dyDescent="0.2">
      <c r="J23968" s="2"/>
    </row>
    <row r="23969" spans="10:10" ht="14.25" x14ac:dyDescent="0.2">
      <c r="J23969" s="2"/>
    </row>
    <row r="23970" spans="10:10" ht="14.25" x14ac:dyDescent="0.2">
      <c r="J23970" s="2"/>
    </row>
    <row r="23971" spans="10:10" ht="14.25" x14ac:dyDescent="0.2">
      <c r="J23971" s="2"/>
    </row>
    <row r="23972" spans="10:10" ht="14.25" x14ac:dyDescent="0.2">
      <c r="J23972" s="2"/>
    </row>
    <row r="23973" spans="10:10" ht="14.25" x14ac:dyDescent="0.2">
      <c r="J23973" s="2"/>
    </row>
    <row r="23974" spans="10:10" ht="14.25" x14ac:dyDescent="0.2">
      <c r="J23974" s="2"/>
    </row>
    <row r="23975" spans="10:10" ht="14.25" x14ac:dyDescent="0.2">
      <c r="J23975" s="2"/>
    </row>
    <row r="23976" spans="10:10" ht="14.25" x14ac:dyDescent="0.2">
      <c r="J23976" s="2"/>
    </row>
    <row r="23977" spans="10:10" ht="14.25" x14ac:dyDescent="0.2">
      <c r="J23977" s="2"/>
    </row>
    <row r="23978" spans="10:10" ht="14.25" x14ac:dyDescent="0.2">
      <c r="J23978" s="2"/>
    </row>
    <row r="23979" spans="10:10" ht="14.25" x14ac:dyDescent="0.2">
      <c r="J23979" s="2"/>
    </row>
    <row r="23980" spans="10:10" ht="14.25" x14ac:dyDescent="0.2">
      <c r="J23980" s="2"/>
    </row>
    <row r="23981" spans="10:10" ht="14.25" x14ac:dyDescent="0.2">
      <c r="J23981" s="2"/>
    </row>
    <row r="23982" spans="10:10" ht="14.25" x14ac:dyDescent="0.2">
      <c r="J23982" s="2"/>
    </row>
    <row r="23983" spans="10:10" ht="14.25" x14ac:dyDescent="0.2">
      <c r="J23983" s="2"/>
    </row>
    <row r="23984" spans="10:10" ht="14.25" x14ac:dyDescent="0.2">
      <c r="J23984" s="2"/>
    </row>
    <row r="23985" spans="10:10" ht="14.25" x14ac:dyDescent="0.2">
      <c r="J23985" s="2"/>
    </row>
    <row r="23986" spans="10:10" ht="14.25" x14ac:dyDescent="0.2">
      <c r="J23986" s="2"/>
    </row>
    <row r="23987" spans="10:10" ht="14.25" x14ac:dyDescent="0.2">
      <c r="J23987" s="2"/>
    </row>
    <row r="23988" spans="10:10" ht="14.25" x14ac:dyDescent="0.2">
      <c r="J23988" s="2"/>
    </row>
    <row r="23989" spans="10:10" ht="14.25" x14ac:dyDescent="0.2">
      <c r="J23989" s="2"/>
    </row>
    <row r="23990" spans="10:10" ht="14.25" x14ac:dyDescent="0.2">
      <c r="J23990" s="2"/>
    </row>
    <row r="23991" spans="10:10" ht="14.25" x14ac:dyDescent="0.2">
      <c r="J23991" s="2"/>
    </row>
    <row r="23992" spans="10:10" ht="14.25" x14ac:dyDescent="0.2">
      <c r="J23992" s="2"/>
    </row>
    <row r="23993" spans="10:10" ht="14.25" x14ac:dyDescent="0.2">
      <c r="J23993" s="2"/>
    </row>
    <row r="23994" spans="10:10" ht="14.25" x14ac:dyDescent="0.2">
      <c r="J23994" s="2"/>
    </row>
    <row r="23995" spans="10:10" ht="14.25" x14ac:dyDescent="0.2">
      <c r="J23995" s="2"/>
    </row>
    <row r="23996" spans="10:10" ht="14.25" x14ac:dyDescent="0.2">
      <c r="J23996" s="2"/>
    </row>
    <row r="23997" spans="10:10" ht="14.25" x14ac:dyDescent="0.2">
      <c r="J23997" s="2"/>
    </row>
    <row r="23998" spans="10:10" ht="14.25" x14ac:dyDescent="0.2">
      <c r="J23998" s="2"/>
    </row>
    <row r="23999" spans="10:10" ht="14.25" x14ac:dyDescent="0.2">
      <c r="J23999" s="2"/>
    </row>
    <row r="24000" spans="10:10" ht="14.25" x14ac:dyDescent="0.2">
      <c r="J24000" s="2"/>
    </row>
    <row r="24001" spans="10:10" ht="14.25" x14ac:dyDescent="0.2">
      <c r="J24001" s="2"/>
    </row>
    <row r="24002" spans="10:10" ht="14.25" x14ac:dyDescent="0.2">
      <c r="J24002" s="2"/>
    </row>
    <row r="24003" spans="10:10" ht="14.25" x14ac:dyDescent="0.2">
      <c r="J24003" s="2"/>
    </row>
    <row r="24004" spans="10:10" ht="14.25" x14ac:dyDescent="0.2">
      <c r="J24004" s="2"/>
    </row>
    <row r="24005" spans="10:10" ht="14.25" x14ac:dyDescent="0.2">
      <c r="J24005" s="2"/>
    </row>
    <row r="24006" spans="10:10" ht="14.25" x14ac:dyDescent="0.2">
      <c r="J24006" s="2"/>
    </row>
    <row r="24007" spans="10:10" ht="14.25" x14ac:dyDescent="0.2">
      <c r="J24007" s="2"/>
    </row>
    <row r="24008" spans="10:10" ht="14.25" x14ac:dyDescent="0.2">
      <c r="J24008" s="2"/>
    </row>
    <row r="24009" spans="10:10" ht="14.25" x14ac:dyDescent="0.2">
      <c r="J24009" s="2"/>
    </row>
    <row r="24010" spans="10:10" ht="14.25" x14ac:dyDescent="0.2">
      <c r="J24010" s="2"/>
    </row>
    <row r="24011" spans="10:10" ht="14.25" x14ac:dyDescent="0.2">
      <c r="J24011" s="2"/>
    </row>
    <row r="24012" spans="10:10" ht="14.25" x14ac:dyDescent="0.2">
      <c r="J24012" s="2"/>
    </row>
    <row r="24013" spans="10:10" ht="14.25" x14ac:dyDescent="0.2">
      <c r="J24013" s="2"/>
    </row>
    <row r="24014" spans="10:10" ht="14.25" x14ac:dyDescent="0.2">
      <c r="J24014" s="2"/>
    </row>
    <row r="24015" spans="10:10" ht="14.25" x14ac:dyDescent="0.2">
      <c r="J24015" s="2"/>
    </row>
    <row r="24016" spans="10:10" ht="14.25" x14ac:dyDescent="0.2">
      <c r="J24016" s="2"/>
    </row>
    <row r="24017" spans="10:10" ht="14.25" x14ac:dyDescent="0.2">
      <c r="J24017" s="2"/>
    </row>
    <row r="24018" spans="10:10" ht="14.25" x14ac:dyDescent="0.2">
      <c r="J24018" s="2"/>
    </row>
    <row r="24019" spans="10:10" ht="14.25" x14ac:dyDescent="0.2">
      <c r="J24019" s="2"/>
    </row>
    <row r="24020" spans="10:10" ht="14.25" x14ac:dyDescent="0.2">
      <c r="J24020" s="2"/>
    </row>
    <row r="24021" spans="10:10" ht="14.25" x14ac:dyDescent="0.2">
      <c r="J24021" s="2"/>
    </row>
    <row r="24022" spans="10:10" ht="14.25" x14ac:dyDescent="0.2">
      <c r="J24022" s="2"/>
    </row>
    <row r="24023" spans="10:10" ht="14.25" x14ac:dyDescent="0.2">
      <c r="J24023" s="2"/>
    </row>
    <row r="24024" spans="10:10" ht="14.25" x14ac:dyDescent="0.2">
      <c r="J24024" s="2"/>
    </row>
    <row r="24025" spans="10:10" ht="14.25" x14ac:dyDescent="0.2">
      <c r="J24025" s="2"/>
    </row>
    <row r="24026" spans="10:10" ht="14.25" x14ac:dyDescent="0.2">
      <c r="J24026" s="2"/>
    </row>
    <row r="24027" spans="10:10" ht="14.25" x14ac:dyDescent="0.2">
      <c r="J24027" s="2"/>
    </row>
    <row r="24028" spans="10:10" ht="14.25" x14ac:dyDescent="0.2">
      <c r="J24028" s="2"/>
    </row>
    <row r="24029" spans="10:10" ht="14.25" x14ac:dyDescent="0.2">
      <c r="J24029" s="2"/>
    </row>
    <row r="24030" spans="10:10" ht="14.25" x14ac:dyDescent="0.2">
      <c r="J24030" s="2"/>
    </row>
    <row r="24031" spans="10:10" ht="14.25" x14ac:dyDescent="0.2">
      <c r="J24031" s="2"/>
    </row>
    <row r="24032" spans="10:10" ht="14.25" x14ac:dyDescent="0.2">
      <c r="J24032" s="2"/>
    </row>
    <row r="24033" spans="10:10" ht="14.25" x14ac:dyDescent="0.2">
      <c r="J24033" s="2"/>
    </row>
    <row r="24034" spans="10:10" ht="14.25" x14ac:dyDescent="0.2">
      <c r="J24034" s="2"/>
    </row>
    <row r="24035" spans="10:10" ht="14.25" x14ac:dyDescent="0.2">
      <c r="J24035" s="2"/>
    </row>
    <row r="24036" spans="10:10" ht="14.25" x14ac:dyDescent="0.2">
      <c r="J24036" s="2"/>
    </row>
    <row r="24037" spans="10:10" ht="14.25" x14ac:dyDescent="0.2">
      <c r="J24037" s="2"/>
    </row>
    <row r="24038" spans="10:10" ht="14.25" x14ac:dyDescent="0.2">
      <c r="J24038" s="2"/>
    </row>
    <row r="24039" spans="10:10" ht="14.25" x14ac:dyDescent="0.2">
      <c r="J24039" s="2"/>
    </row>
    <row r="24040" spans="10:10" ht="14.25" x14ac:dyDescent="0.2">
      <c r="J24040" s="2"/>
    </row>
    <row r="24041" spans="10:10" ht="14.25" x14ac:dyDescent="0.2">
      <c r="J24041" s="2"/>
    </row>
    <row r="24042" spans="10:10" ht="14.25" x14ac:dyDescent="0.2">
      <c r="J24042" s="2"/>
    </row>
    <row r="24043" spans="10:10" ht="14.25" x14ac:dyDescent="0.2">
      <c r="J24043" s="2"/>
    </row>
    <row r="24044" spans="10:10" ht="14.25" x14ac:dyDescent="0.2">
      <c r="J24044" s="2"/>
    </row>
    <row r="24045" spans="10:10" ht="14.25" x14ac:dyDescent="0.2">
      <c r="J24045" s="2"/>
    </row>
    <row r="24046" spans="10:10" ht="14.25" x14ac:dyDescent="0.2">
      <c r="J24046" s="2"/>
    </row>
    <row r="24047" spans="10:10" ht="14.25" x14ac:dyDescent="0.2">
      <c r="J24047" s="2"/>
    </row>
    <row r="24048" spans="10:10" ht="14.25" x14ac:dyDescent="0.2">
      <c r="J24048" s="2"/>
    </row>
    <row r="24049" spans="10:10" ht="14.25" x14ac:dyDescent="0.2">
      <c r="J24049" s="2"/>
    </row>
    <row r="24050" spans="10:10" ht="14.25" x14ac:dyDescent="0.2">
      <c r="J24050" s="2"/>
    </row>
    <row r="24051" spans="10:10" ht="14.25" x14ac:dyDescent="0.2">
      <c r="J24051" s="2"/>
    </row>
    <row r="24052" spans="10:10" ht="14.25" x14ac:dyDescent="0.2">
      <c r="J24052" s="2"/>
    </row>
    <row r="24053" spans="10:10" ht="14.25" x14ac:dyDescent="0.2">
      <c r="J24053" s="2"/>
    </row>
    <row r="24054" spans="10:10" ht="14.25" x14ac:dyDescent="0.2">
      <c r="J24054" s="2"/>
    </row>
    <row r="24055" spans="10:10" ht="14.25" x14ac:dyDescent="0.2">
      <c r="J24055" s="2"/>
    </row>
    <row r="24056" spans="10:10" ht="14.25" x14ac:dyDescent="0.2">
      <c r="J24056" s="2"/>
    </row>
    <row r="24057" spans="10:10" ht="14.25" x14ac:dyDescent="0.2">
      <c r="J24057" s="2"/>
    </row>
    <row r="24058" spans="10:10" ht="14.25" x14ac:dyDescent="0.2">
      <c r="J24058" s="2"/>
    </row>
    <row r="24059" spans="10:10" ht="14.25" x14ac:dyDescent="0.2">
      <c r="J24059" s="2"/>
    </row>
    <row r="24060" spans="10:10" ht="14.25" x14ac:dyDescent="0.2">
      <c r="J24060" s="2"/>
    </row>
    <row r="24061" spans="10:10" ht="14.25" x14ac:dyDescent="0.2">
      <c r="J24061" s="2"/>
    </row>
    <row r="24062" spans="10:10" ht="14.25" x14ac:dyDescent="0.2">
      <c r="J24062" s="2"/>
    </row>
    <row r="24063" spans="10:10" ht="14.25" x14ac:dyDescent="0.2">
      <c r="J24063" s="2"/>
    </row>
    <row r="24064" spans="10:10" ht="14.25" x14ac:dyDescent="0.2">
      <c r="J24064" s="2"/>
    </row>
    <row r="24065" spans="10:10" ht="14.25" x14ac:dyDescent="0.2">
      <c r="J24065" s="2"/>
    </row>
    <row r="24066" spans="10:10" ht="14.25" x14ac:dyDescent="0.2">
      <c r="J24066" s="2"/>
    </row>
    <row r="24067" spans="10:10" ht="14.25" x14ac:dyDescent="0.2">
      <c r="J24067" s="2"/>
    </row>
    <row r="24068" spans="10:10" ht="14.25" x14ac:dyDescent="0.2">
      <c r="J24068" s="2"/>
    </row>
    <row r="24069" spans="10:10" ht="14.25" x14ac:dyDescent="0.2">
      <c r="J24069" s="2"/>
    </row>
    <row r="24070" spans="10:10" ht="14.25" x14ac:dyDescent="0.2">
      <c r="J24070" s="2"/>
    </row>
    <row r="24071" spans="10:10" ht="14.25" x14ac:dyDescent="0.2">
      <c r="J24071" s="2"/>
    </row>
    <row r="24072" spans="10:10" ht="14.25" x14ac:dyDescent="0.2">
      <c r="J24072" s="2"/>
    </row>
    <row r="24073" spans="10:10" ht="14.25" x14ac:dyDescent="0.2">
      <c r="J24073" s="2"/>
    </row>
    <row r="24074" spans="10:10" ht="14.25" x14ac:dyDescent="0.2">
      <c r="J24074" s="2"/>
    </row>
    <row r="24075" spans="10:10" ht="14.25" x14ac:dyDescent="0.2">
      <c r="J24075" s="2"/>
    </row>
    <row r="24076" spans="10:10" ht="14.25" x14ac:dyDescent="0.2">
      <c r="J24076" s="2"/>
    </row>
    <row r="24077" spans="10:10" ht="14.25" x14ac:dyDescent="0.2">
      <c r="J24077" s="2"/>
    </row>
    <row r="24078" spans="10:10" ht="14.25" x14ac:dyDescent="0.2">
      <c r="J24078" s="2"/>
    </row>
    <row r="24079" spans="10:10" ht="14.25" x14ac:dyDescent="0.2">
      <c r="J24079" s="2"/>
    </row>
    <row r="24080" spans="10:10" ht="14.25" x14ac:dyDescent="0.2">
      <c r="J24080" s="2"/>
    </row>
    <row r="24081" spans="10:10" ht="14.25" x14ac:dyDescent="0.2">
      <c r="J24081" s="2"/>
    </row>
    <row r="24082" spans="10:10" ht="14.25" x14ac:dyDescent="0.2">
      <c r="J24082" s="2"/>
    </row>
    <row r="24083" spans="10:10" ht="14.25" x14ac:dyDescent="0.2">
      <c r="J24083" s="2"/>
    </row>
    <row r="24084" spans="10:10" ht="14.25" x14ac:dyDescent="0.2">
      <c r="J24084" s="2"/>
    </row>
    <row r="24085" spans="10:10" ht="14.25" x14ac:dyDescent="0.2">
      <c r="J24085" s="2"/>
    </row>
    <row r="24086" spans="10:10" ht="14.25" x14ac:dyDescent="0.2">
      <c r="J24086" s="2"/>
    </row>
    <row r="24087" spans="10:10" ht="14.25" x14ac:dyDescent="0.2">
      <c r="J24087" s="2"/>
    </row>
    <row r="24088" spans="10:10" ht="14.25" x14ac:dyDescent="0.2">
      <c r="J24088" s="2"/>
    </row>
    <row r="24089" spans="10:10" ht="14.25" x14ac:dyDescent="0.2">
      <c r="J24089" s="2"/>
    </row>
    <row r="24090" spans="10:10" ht="14.25" x14ac:dyDescent="0.2">
      <c r="J24090" s="2"/>
    </row>
    <row r="24091" spans="10:10" ht="14.25" x14ac:dyDescent="0.2">
      <c r="J24091" s="2"/>
    </row>
    <row r="24092" spans="10:10" ht="14.25" x14ac:dyDescent="0.2">
      <c r="J24092" s="2"/>
    </row>
    <row r="24093" spans="10:10" ht="14.25" x14ac:dyDescent="0.2">
      <c r="J24093" s="2"/>
    </row>
    <row r="24094" spans="10:10" ht="14.25" x14ac:dyDescent="0.2">
      <c r="J24094" s="2"/>
    </row>
    <row r="24095" spans="10:10" ht="14.25" x14ac:dyDescent="0.2">
      <c r="J24095" s="2"/>
    </row>
    <row r="24096" spans="10:10" ht="14.25" x14ac:dyDescent="0.2">
      <c r="J24096" s="2"/>
    </row>
    <row r="24097" spans="10:10" ht="14.25" x14ac:dyDescent="0.2">
      <c r="J24097" s="2"/>
    </row>
    <row r="24098" spans="10:10" ht="14.25" x14ac:dyDescent="0.2">
      <c r="J24098" s="2"/>
    </row>
    <row r="24099" spans="10:10" ht="14.25" x14ac:dyDescent="0.2">
      <c r="J24099" s="2"/>
    </row>
    <row r="24100" spans="10:10" ht="14.25" x14ac:dyDescent="0.2">
      <c r="J24100" s="2"/>
    </row>
    <row r="24101" spans="10:10" ht="14.25" x14ac:dyDescent="0.2">
      <c r="J24101" s="2"/>
    </row>
    <row r="24102" spans="10:10" ht="14.25" x14ac:dyDescent="0.2">
      <c r="J24102" s="2"/>
    </row>
    <row r="24103" spans="10:10" ht="14.25" x14ac:dyDescent="0.2">
      <c r="J24103" s="2"/>
    </row>
    <row r="24104" spans="10:10" ht="14.25" x14ac:dyDescent="0.2">
      <c r="J24104" s="2"/>
    </row>
    <row r="24105" spans="10:10" ht="14.25" x14ac:dyDescent="0.2">
      <c r="J24105" s="2"/>
    </row>
    <row r="24106" spans="10:10" ht="14.25" x14ac:dyDescent="0.2">
      <c r="J24106" s="2"/>
    </row>
    <row r="24107" spans="10:10" ht="14.25" x14ac:dyDescent="0.2">
      <c r="J24107" s="2"/>
    </row>
    <row r="24108" spans="10:10" ht="14.25" x14ac:dyDescent="0.2">
      <c r="J24108" s="2"/>
    </row>
    <row r="24109" spans="10:10" ht="14.25" x14ac:dyDescent="0.2">
      <c r="J24109" s="2"/>
    </row>
    <row r="24110" spans="10:10" ht="14.25" x14ac:dyDescent="0.2">
      <c r="J24110" s="2"/>
    </row>
    <row r="24111" spans="10:10" ht="14.25" x14ac:dyDescent="0.2">
      <c r="J24111" s="2"/>
    </row>
    <row r="24112" spans="10:10" ht="14.25" x14ac:dyDescent="0.2">
      <c r="J24112" s="2"/>
    </row>
    <row r="24113" spans="10:10" ht="14.25" x14ac:dyDescent="0.2">
      <c r="J24113" s="2"/>
    </row>
    <row r="24114" spans="10:10" ht="14.25" x14ac:dyDescent="0.2">
      <c r="J24114" s="2"/>
    </row>
    <row r="24115" spans="10:10" ht="14.25" x14ac:dyDescent="0.2">
      <c r="J24115" s="2"/>
    </row>
    <row r="24116" spans="10:10" ht="14.25" x14ac:dyDescent="0.2">
      <c r="J24116" s="2"/>
    </row>
    <row r="24117" spans="10:10" ht="14.25" x14ac:dyDescent="0.2">
      <c r="J24117" s="2"/>
    </row>
    <row r="24118" spans="10:10" ht="14.25" x14ac:dyDescent="0.2">
      <c r="J24118" s="2"/>
    </row>
    <row r="24119" spans="10:10" ht="14.25" x14ac:dyDescent="0.2">
      <c r="J24119" s="2"/>
    </row>
    <row r="24120" spans="10:10" ht="14.25" x14ac:dyDescent="0.2">
      <c r="J24120" s="2"/>
    </row>
    <row r="24121" spans="10:10" ht="14.25" x14ac:dyDescent="0.2">
      <c r="J24121" s="2"/>
    </row>
    <row r="24122" spans="10:10" ht="14.25" x14ac:dyDescent="0.2">
      <c r="J24122" s="2"/>
    </row>
    <row r="24123" spans="10:10" ht="14.25" x14ac:dyDescent="0.2">
      <c r="J24123" s="2"/>
    </row>
    <row r="24124" spans="10:10" ht="14.25" x14ac:dyDescent="0.2">
      <c r="J24124" s="2"/>
    </row>
    <row r="24125" spans="10:10" ht="14.25" x14ac:dyDescent="0.2">
      <c r="J24125" s="2"/>
    </row>
    <row r="24126" spans="10:10" ht="14.25" x14ac:dyDescent="0.2">
      <c r="J24126" s="2"/>
    </row>
    <row r="24127" spans="10:10" ht="14.25" x14ac:dyDescent="0.2">
      <c r="J24127" s="2"/>
    </row>
    <row r="24128" spans="10:10" ht="14.25" x14ac:dyDescent="0.2">
      <c r="J24128" s="2"/>
    </row>
    <row r="24129" spans="10:10" ht="14.25" x14ac:dyDescent="0.2">
      <c r="J24129" s="2"/>
    </row>
    <row r="24130" spans="10:10" ht="14.25" x14ac:dyDescent="0.2">
      <c r="J24130" s="2"/>
    </row>
    <row r="24131" spans="10:10" ht="14.25" x14ac:dyDescent="0.2">
      <c r="J24131" s="2"/>
    </row>
    <row r="24132" spans="10:10" ht="14.25" x14ac:dyDescent="0.2">
      <c r="J24132" s="2"/>
    </row>
    <row r="24133" spans="10:10" ht="14.25" x14ac:dyDescent="0.2">
      <c r="J24133" s="2"/>
    </row>
    <row r="24134" spans="10:10" ht="14.25" x14ac:dyDescent="0.2">
      <c r="J24134" s="2"/>
    </row>
    <row r="24135" spans="10:10" ht="14.25" x14ac:dyDescent="0.2">
      <c r="J24135" s="2"/>
    </row>
    <row r="24136" spans="10:10" ht="14.25" x14ac:dyDescent="0.2">
      <c r="J24136" s="2"/>
    </row>
    <row r="24137" spans="10:10" ht="14.25" x14ac:dyDescent="0.2">
      <c r="J24137" s="2"/>
    </row>
    <row r="24138" spans="10:10" ht="14.25" x14ac:dyDescent="0.2">
      <c r="J24138" s="2"/>
    </row>
    <row r="24139" spans="10:10" ht="14.25" x14ac:dyDescent="0.2">
      <c r="J24139" s="2"/>
    </row>
    <row r="24140" spans="10:10" ht="14.25" x14ac:dyDescent="0.2">
      <c r="J24140" s="2"/>
    </row>
    <row r="24141" spans="10:10" ht="14.25" x14ac:dyDescent="0.2">
      <c r="J24141" s="2"/>
    </row>
    <row r="24142" spans="10:10" ht="14.25" x14ac:dyDescent="0.2">
      <c r="J24142" s="2"/>
    </row>
    <row r="24143" spans="10:10" ht="14.25" x14ac:dyDescent="0.2">
      <c r="J24143" s="2"/>
    </row>
    <row r="24144" spans="10:10" ht="14.25" x14ac:dyDescent="0.2">
      <c r="J24144" s="2"/>
    </row>
    <row r="24145" spans="10:10" ht="14.25" x14ac:dyDescent="0.2">
      <c r="J24145" s="2"/>
    </row>
    <row r="24146" spans="10:10" ht="14.25" x14ac:dyDescent="0.2">
      <c r="J24146" s="2"/>
    </row>
    <row r="24147" spans="10:10" ht="14.25" x14ac:dyDescent="0.2">
      <c r="J24147" s="2"/>
    </row>
    <row r="24148" spans="10:10" ht="14.25" x14ac:dyDescent="0.2">
      <c r="J24148" s="2"/>
    </row>
    <row r="24149" spans="10:10" ht="14.25" x14ac:dyDescent="0.2">
      <c r="J24149" s="2"/>
    </row>
    <row r="24150" spans="10:10" ht="14.25" x14ac:dyDescent="0.2">
      <c r="J24150" s="2"/>
    </row>
    <row r="24151" spans="10:10" ht="14.25" x14ac:dyDescent="0.2">
      <c r="J24151" s="2"/>
    </row>
    <row r="24152" spans="10:10" ht="14.25" x14ac:dyDescent="0.2">
      <c r="J24152" s="2"/>
    </row>
    <row r="24153" spans="10:10" ht="14.25" x14ac:dyDescent="0.2">
      <c r="J24153" s="2"/>
    </row>
    <row r="24154" spans="10:10" ht="14.25" x14ac:dyDescent="0.2">
      <c r="J24154" s="2"/>
    </row>
    <row r="24155" spans="10:10" ht="14.25" x14ac:dyDescent="0.2">
      <c r="J24155" s="2"/>
    </row>
    <row r="24156" spans="10:10" ht="14.25" x14ac:dyDescent="0.2">
      <c r="J24156" s="2"/>
    </row>
    <row r="24157" spans="10:10" ht="14.25" x14ac:dyDescent="0.2">
      <c r="J24157" s="2"/>
    </row>
    <row r="24158" spans="10:10" ht="14.25" x14ac:dyDescent="0.2">
      <c r="J24158" s="2"/>
    </row>
    <row r="24159" spans="10:10" ht="14.25" x14ac:dyDescent="0.2">
      <c r="J24159" s="2"/>
    </row>
    <row r="24160" spans="10:10" ht="14.25" x14ac:dyDescent="0.2">
      <c r="J24160" s="2"/>
    </row>
    <row r="24161" spans="10:10" ht="14.25" x14ac:dyDescent="0.2">
      <c r="J24161" s="2"/>
    </row>
    <row r="24162" spans="10:10" ht="14.25" x14ac:dyDescent="0.2">
      <c r="J24162" s="2"/>
    </row>
    <row r="24163" spans="10:10" ht="14.25" x14ac:dyDescent="0.2">
      <c r="J24163" s="2"/>
    </row>
    <row r="24164" spans="10:10" ht="14.25" x14ac:dyDescent="0.2">
      <c r="J24164" s="2"/>
    </row>
    <row r="24165" spans="10:10" ht="14.25" x14ac:dyDescent="0.2">
      <c r="J24165" s="2"/>
    </row>
    <row r="24166" spans="10:10" ht="14.25" x14ac:dyDescent="0.2">
      <c r="J24166" s="2"/>
    </row>
    <row r="24167" spans="10:10" ht="14.25" x14ac:dyDescent="0.2">
      <c r="J24167" s="2"/>
    </row>
    <row r="24168" spans="10:10" ht="14.25" x14ac:dyDescent="0.2">
      <c r="J24168" s="2"/>
    </row>
    <row r="24169" spans="10:10" ht="14.25" x14ac:dyDescent="0.2">
      <c r="J24169" s="2"/>
    </row>
    <row r="24170" spans="10:10" ht="14.25" x14ac:dyDescent="0.2">
      <c r="J24170" s="2"/>
    </row>
    <row r="24171" spans="10:10" ht="14.25" x14ac:dyDescent="0.2">
      <c r="J24171" s="2"/>
    </row>
    <row r="24172" spans="10:10" ht="14.25" x14ac:dyDescent="0.2">
      <c r="J24172" s="2"/>
    </row>
    <row r="24173" spans="10:10" ht="14.25" x14ac:dyDescent="0.2">
      <c r="J24173" s="2"/>
    </row>
    <row r="24174" spans="10:10" ht="14.25" x14ac:dyDescent="0.2">
      <c r="J24174" s="2"/>
    </row>
    <row r="24175" spans="10:10" ht="14.25" x14ac:dyDescent="0.2">
      <c r="J24175" s="2"/>
    </row>
    <row r="24176" spans="10:10" ht="14.25" x14ac:dyDescent="0.2">
      <c r="J24176" s="2"/>
    </row>
    <row r="24177" spans="10:10" ht="14.25" x14ac:dyDescent="0.2">
      <c r="J24177" s="2"/>
    </row>
    <row r="24178" spans="10:10" ht="14.25" x14ac:dyDescent="0.2">
      <c r="J24178" s="2"/>
    </row>
    <row r="24179" spans="10:10" ht="14.25" x14ac:dyDescent="0.2">
      <c r="J24179" s="2"/>
    </row>
    <row r="24180" spans="10:10" ht="14.25" x14ac:dyDescent="0.2">
      <c r="J24180" s="2"/>
    </row>
    <row r="24181" spans="10:10" ht="14.25" x14ac:dyDescent="0.2">
      <c r="J24181" s="2"/>
    </row>
    <row r="24182" spans="10:10" ht="14.25" x14ac:dyDescent="0.2">
      <c r="J24182" s="2"/>
    </row>
    <row r="24183" spans="10:10" ht="14.25" x14ac:dyDescent="0.2">
      <c r="J24183" s="2"/>
    </row>
    <row r="24184" spans="10:10" ht="14.25" x14ac:dyDescent="0.2">
      <c r="J24184" s="2"/>
    </row>
    <row r="24185" spans="10:10" ht="14.25" x14ac:dyDescent="0.2">
      <c r="J24185" s="2"/>
    </row>
    <row r="24186" spans="10:10" ht="14.25" x14ac:dyDescent="0.2">
      <c r="J24186" s="2"/>
    </row>
    <row r="24187" spans="10:10" ht="14.25" x14ac:dyDescent="0.2">
      <c r="J24187" s="2"/>
    </row>
    <row r="24188" spans="10:10" ht="14.25" x14ac:dyDescent="0.2">
      <c r="J24188" s="2"/>
    </row>
    <row r="24189" spans="10:10" ht="14.25" x14ac:dyDescent="0.2">
      <c r="J24189" s="2"/>
    </row>
    <row r="24190" spans="10:10" ht="14.25" x14ac:dyDescent="0.2">
      <c r="J24190" s="2"/>
    </row>
    <row r="24191" spans="10:10" ht="14.25" x14ac:dyDescent="0.2">
      <c r="J24191" s="2"/>
    </row>
    <row r="24192" spans="10:10" ht="14.25" x14ac:dyDescent="0.2">
      <c r="J24192" s="2"/>
    </row>
    <row r="24193" spans="10:10" ht="14.25" x14ac:dyDescent="0.2">
      <c r="J24193" s="2"/>
    </row>
    <row r="24194" spans="10:10" ht="14.25" x14ac:dyDescent="0.2">
      <c r="J24194" s="2"/>
    </row>
    <row r="24195" spans="10:10" ht="14.25" x14ac:dyDescent="0.2">
      <c r="J24195" s="2"/>
    </row>
    <row r="24196" spans="10:10" ht="14.25" x14ac:dyDescent="0.2">
      <c r="J24196" s="2"/>
    </row>
    <row r="24197" spans="10:10" ht="14.25" x14ac:dyDescent="0.2">
      <c r="J24197" s="2"/>
    </row>
    <row r="24198" spans="10:10" ht="14.25" x14ac:dyDescent="0.2">
      <c r="J24198" s="2"/>
    </row>
    <row r="24199" spans="10:10" ht="14.25" x14ac:dyDescent="0.2">
      <c r="J24199" s="2"/>
    </row>
    <row r="24200" spans="10:10" ht="14.25" x14ac:dyDescent="0.2">
      <c r="J24200" s="2"/>
    </row>
    <row r="24201" spans="10:10" ht="14.25" x14ac:dyDescent="0.2">
      <c r="J24201" s="2"/>
    </row>
    <row r="24202" spans="10:10" ht="14.25" x14ac:dyDescent="0.2">
      <c r="J24202" s="2"/>
    </row>
    <row r="24203" spans="10:10" ht="14.25" x14ac:dyDescent="0.2">
      <c r="J24203" s="2"/>
    </row>
    <row r="24204" spans="10:10" ht="14.25" x14ac:dyDescent="0.2">
      <c r="J24204" s="2"/>
    </row>
    <row r="24205" spans="10:10" ht="14.25" x14ac:dyDescent="0.2">
      <c r="J24205" s="2"/>
    </row>
    <row r="24206" spans="10:10" ht="14.25" x14ac:dyDescent="0.2">
      <c r="J24206" s="2"/>
    </row>
    <row r="24207" spans="10:10" ht="14.25" x14ac:dyDescent="0.2">
      <c r="J24207" s="2"/>
    </row>
    <row r="24208" spans="10:10" ht="14.25" x14ac:dyDescent="0.2">
      <c r="J24208" s="2"/>
    </row>
    <row r="24209" spans="10:10" ht="14.25" x14ac:dyDescent="0.2">
      <c r="J24209" s="2"/>
    </row>
    <row r="24210" spans="10:10" ht="14.25" x14ac:dyDescent="0.2">
      <c r="J24210" s="2"/>
    </row>
    <row r="24211" spans="10:10" ht="14.25" x14ac:dyDescent="0.2">
      <c r="J24211" s="2"/>
    </row>
    <row r="24212" spans="10:10" ht="14.25" x14ac:dyDescent="0.2">
      <c r="J24212" s="2"/>
    </row>
    <row r="24213" spans="10:10" ht="14.25" x14ac:dyDescent="0.2">
      <c r="J24213" s="2"/>
    </row>
    <row r="24214" spans="10:10" ht="14.25" x14ac:dyDescent="0.2">
      <c r="J24214" s="2"/>
    </row>
    <row r="24215" spans="10:10" ht="14.25" x14ac:dyDescent="0.2">
      <c r="J24215" s="2"/>
    </row>
    <row r="24216" spans="10:10" ht="14.25" x14ac:dyDescent="0.2">
      <c r="J24216" s="2"/>
    </row>
    <row r="24217" spans="10:10" ht="14.25" x14ac:dyDescent="0.2">
      <c r="J24217" s="2"/>
    </row>
    <row r="24218" spans="10:10" ht="14.25" x14ac:dyDescent="0.2">
      <c r="J24218" s="2"/>
    </row>
    <row r="24219" spans="10:10" ht="14.25" x14ac:dyDescent="0.2">
      <c r="J24219" s="2"/>
    </row>
    <row r="24220" spans="10:10" ht="14.25" x14ac:dyDescent="0.2">
      <c r="J24220" s="2"/>
    </row>
    <row r="24221" spans="10:10" ht="14.25" x14ac:dyDescent="0.2">
      <c r="J24221" s="2"/>
    </row>
    <row r="24222" spans="10:10" ht="14.25" x14ac:dyDescent="0.2">
      <c r="J24222" s="2"/>
    </row>
    <row r="24223" spans="10:10" ht="14.25" x14ac:dyDescent="0.2">
      <c r="J24223" s="2"/>
    </row>
    <row r="24224" spans="10:10" ht="14.25" x14ac:dyDescent="0.2">
      <c r="J24224" s="2"/>
    </row>
    <row r="24225" spans="10:10" ht="14.25" x14ac:dyDescent="0.2">
      <c r="J24225" s="2"/>
    </row>
    <row r="24226" spans="10:10" ht="14.25" x14ac:dyDescent="0.2">
      <c r="J24226" s="2"/>
    </row>
    <row r="24227" spans="10:10" ht="14.25" x14ac:dyDescent="0.2">
      <c r="J24227" s="2"/>
    </row>
    <row r="24228" spans="10:10" ht="14.25" x14ac:dyDescent="0.2">
      <c r="J24228" s="2"/>
    </row>
    <row r="24229" spans="10:10" ht="14.25" x14ac:dyDescent="0.2">
      <c r="J24229" s="2"/>
    </row>
    <row r="24230" spans="10:10" ht="14.25" x14ac:dyDescent="0.2">
      <c r="J24230" s="2"/>
    </row>
    <row r="24231" spans="10:10" ht="14.25" x14ac:dyDescent="0.2">
      <c r="J24231" s="2"/>
    </row>
    <row r="24232" spans="10:10" ht="14.25" x14ac:dyDescent="0.2">
      <c r="J24232" s="2"/>
    </row>
    <row r="24233" spans="10:10" ht="14.25" x14ac:dyDescent="0.2">
      <c r="J24233" s="2"/>
    </row>
    <row r="24234" spans="10:10" ht="14.25" x14ac:dyDescent="0.2">
      <c r="J24234" s="2"/>
    </row>
    <row r="24235" spans="10:10" ht="14.25" x14ac:dyDescent="0.2">
      <c r="J24235" s="2"/>
    </row>
    <row r="24236" spans="10:10" ht="14.25" x14ac:dyDescent="0.2">
      <c r="J24236" s="2"/>
    </row>
    <row r="24237" spans="10:10" ht="14.25" x14ac:dyDescent="0.2">
      <c r="J24237" s="2"/>
    </row>
    <row r="24238" spans="10:10" ht="14.25" x14ac:dyDescent="0.2">
      <c r="J24238" s="2"/>
    </row>
    <row r="24239" spans="10:10" ht="14.25" x14ac:dyDescent="0.2">
      <c r="J24239" s="2"/>
    </row>
    <row r="24240" spans="10:10" ht="14.25" x14ac:dyDescent="0.2">
      <c r="J24240" s="2"/>
    </row>
    <row r="24241" spans="10:10" ht="14.25" x14ac:dyDescent="0.2">
      <c r="J24241" s="2"/>
    </row>
    <row r="24242" spans="10:10" ht="14.25" x14ac:dyDescent="0.2">
      <c r="J24242" s="2"/>
    </row>
    <row r="24243" spans="10:10" ht="14.25" x14ac:dyDescent="0.2">
      <c r="J24243" s="2"/>
    </row>
    <row r="24244" spans="10:10" ht="14.25" x14ac:dyDescent="0.2">
      <c r="J24244" s="2"/>
    </row>
    <row r="24245" spans="10:10" ht="14.25" x14ac:dyDescent="0.2">
      <c r="J24245" s="2"/>
    </row>
    <row r="24246" spans="10:10" ht="14.25" x14ac:dyDescent="0.2">
      <c r="J24246" s="2"/>
    </row>
    <row r="24247" spans="10:10" ht="14.25" x14ac:dyDescent="0.2">
      <c r="J24247" s="2"/>
    </row>
    <row r="24248" spans="10:10" ht="14.25" x14ac:dyDescent="0.2">
      <c r="J24248" s="2"/>
    </row>
    <row r="24249" spans="10:10" ht="14.25" x14ac:dyDescent="0.2">
      <c r="J24249" s="2"/>
    </row>
    <row r="24250" spans="10:10" ht="14.25" x14ac:dyDescent="0.2">
      <c r="J24250" s="2"/>
    </row>
    <row r="24251" spans="10:10" ht="14.25" x14ac:dyDescent="0.2">
      <c r="J24251" s="2"/>
    </row>
    <row r="24252" spans="10:10" ht="14.25" x14ac:dyDescent="0.2">
      <c r="J24252" s="2"/>
    </row>
    <row r="24253" spans="10:10" ht="14.25" x14ac:dyDescent="0.2">
      <c r="J24253" s="2"/>
    </row>
    <row r="24254" spans="10:10" ht="14.25" x14ac:dyDescent="0.2">
      <c r="J24254" s="2"/>
    </row>
    <row r="24255" spans="10:10" ht="14.25" x14ac:dyDescent="0.2">
      <c r="J24255" s="2"/>
    </row>
    <row r="24256" spans="10:10" ht="14.25" x14ac:dyDescent="0.2">
      <c r="J24256" s="2"/>
    </row>
    <row r="24257" spans="10:10" ht="14.25" x14ac:dyDescent="0.2">
      <c r="J24257" s="2"/>
    </row>
    <row r="24258" spans="10:10" ht="14.25" x14ac:dyDescent="0.2">
      <c r="J24258" s="2"/>
    </row>
    <row r="24259" spans="10:10" ht="14.25" x14ac:dyDescent="0.2">
      <c r="J24259" s="2"/>
    </row>
    <row r="24260" spans="10:10" ht="14.25" x14ac:dyDescent="0.2">
      <c r="J24260" s="2"/>
    </row>
    <row r="24261" spans="10:10" ht="14.25" x14ac:dyDescent="0.2">
      <c r="J24261" s="2"/>
    </row>
    <row r="24262" spans="10:10" ht="14.25" x14ac:dyDescent="0.2">
      <c r="J24262" s="2"/>
    </row>
    <row r="24263" spans="10:10" ht="14.25" x14ac:dyDescent="0.2">
      <c r="J24263" s="2"/>
    </row>
    <row r="24264" spans="10:10" ht="14.25" x14ac:dyDescent="0.2">
      <c r="J24264" s="2"/>
    </row>
    <row r="24265" spans="10:10" ht="14.25" x14ac:dyDescent="0.2">
      <c r="J24265" s="2"/>
    </row>
    <row r="24266" spans="10:10" ht="14.25" x14ac:dyDescent="0.2">
      <c r="J24266" s="2"/>
    </row>
    <row r="24267" spans="10:10" ht="14.25" x14ac:dyDescent="0.2">
      <c r="J24267" s="2"/>
    </row>
    <row r="24268" spans="10:10" ht="14.25" x14ac:dyDescent="0.2">
      <c r="J24268" s="2"/>
    </row>
    <row r="24269" spans="10:10" ht="14.25" x14ac:dyDescent="0.2">
      <c r="J24269" s="2"/>
    </row>
    <row r="24270" spans="10:10" ht="14.25" x14ac:dyDescent="0.2">
      <c r="J24270" s="2"/>
    </row>
    <row r="24271" spans="10:10" ht="14.25" x14ac:dyDescent="0.2">
      <c r="J24271" s="2"/>
    </row>
    <row r="24272" spans="10:10" ht="14.25" x14ac:dyDescent="0.2">
      <c r="J24272" s="2"/>
    </row>
    <row r="24273" spans="10:10" ht="14.25" x14ac:dyDescent="0.2">
      <c r="J24273" s="2"/>
    </row>
    <row r="24274" spans="10:10" ht="14.25" x14ac:dyDescent="0.2">
      <c r="J24274" s="2"/>
    </row>
    <row r="24275" spans="10:10" ht="14.25" x14ac:dyDescent="0.2">
      <c r="J24275" s="2"/>
    </row>
    <row r="24276" spans="10:10" ht="14.25" x14ac:dyDescent="0.2">
      <c r="J24276" s="2"/>
    </row>
    <row r="24277" spans="10:10" ht="14.25" x14ac:dyDescent="0.2">
      <c r="J24277" s="2"/>
    </row>
    <row r="24278" spans="10:10" ht="14.25" x14ac:dyDescent="0.2">
      <c r="J24278" s="2"/>
    </row>
    <row r="24279" spans="10:10" ht="14.25" x14ac:dyDescent="0.2">
      <c r="J24279" s="2"/>
    </row>
    <row r="24280" spans="10:10" ht="14.25" x14ac:dyDescent="0.2">
      <c r="J24280" s="2"/>
    </row>
    <row r="24281" spans="10:10" ht="14.25" x14ac:dyDescent="0.2">
      <c r="J24281" s="2"/>
    </row>
    <row r="24282" spans="10:10" ht="14.25" x14ac:dyDescent="0.2">
      <c r="J24282" s="2"/>
    </row>
    <row r="24283" spans="10:10" ht="14.25" x14ac:dyDescent="0.2">
      <c r="J24283" s="2"/>
    </row>
    <row r="24284" spans="10:10" ht="14.25" x14ac:dyDescent="0.2">
      <c r="J24284" s="2"/>
    </row>
    <row r="24285" spans="10:10" ht="14.25" x14ac:dyDescent="0.2">
      <c r="J24285" s="2"/>
    </row>
    <row r="24286" spans="10:10" ht="14.25" x14ac:dyDescent="0.2">
      <c r="J24286" s="2"/>
    </row>
    <row r="24287" spans="10:10" ht="14.25" x14ac:dyDescent="0.2">
      <c r="J24287" s="2"/>
    </row>
    <row r="24288" spans="10:10" ht="14.25" x14ac:dyDescent="0.2">
      <c r="J24288" s="2"/>
    </row>
    <row r="24289" spans="10:10" ht="14.25" x14ac:dyDescent="0.2">
      <c r="J24289" s="2"/>
    </row>
    <row r="24290" spans="10:10" ht="14.25" x14ac:dyDescent="0.2">
      <c r="J24290" s="2"/>
    </row>
    <row r="24291" spans="10:10" ht="14.25" x14ac:dyDescent="0.2">
      <c r="J24291" s="2"/>
    </row>
    <row r="24292" spans="10:10" ht="14.25" x14ac:dyDescent="0.2">
      <c r="J24292" s="2"/>
    </row>
    <row r="24293" spans="10:10" ht="14.25" x14ac:dyDescent="0.2">
      <c r="J24293" s="2"/>
    </row>
    <row r="24294" spans="10:10" ht="14.25" x14ac:dyDescent="0.2">
      <c r="J24294" s="2"/>
    </row>
    <row r="24295" spans="10:10" ht="14.25" x14ac:dyDescent="0.2">
      <c r="J24295" s="2"/>
    </row>
    <row r="24296" spans="10:10" ht="14.25" x14ac:dyDescent="0.2">
      <c r="J24296" s="2"/>
    </row>
    <row r="24297" spans="10:10" ht="14.25" x14ac:dyDescent="0.2">
      <c r="J24297" s="2"/>
    </row>
    <row r="24298" spans="10:10" ht="14.25" x14ac:dyDescent="0.2">
      <c r="J24298" s="2"/>
    </row>
    <row r="24299" spans="10:10" ht="14.25" x14ac:dyDescent="0.2">
      <c r="J24299" s="2"/>
    </row>
    <row r="24300" spans="10:10" ht="14.25" x14ac:dyDescent="0.2">
      <c r="J24300" s="2"/>
    </row>
    <row r="24301" spans="10:10" ht="14.25" x14ac:dyDescent="0.2">
      <c r="J24301" s="2"/>
    </row>
    <row r="24302" spans="10:10" ht="14.25" x14ac:dyDescent="0.2">
      <c r="J24302" s="2"/>
    </row>
    <row r="24303" spans="10:10" ht="14.25" x14ac:dyDescent="0.2">
      <c r="J24303" s="2"/>
    </row>
    <row r="24304" spans="10:10" ht="14.25" x14ac:dyDescent="0.2">
      <c r="J24304" s="2"/>
    </row>
    <row r="24305" spans="10:10" ht="14.25" x14ac:dyDescent="0.2">
      <c r="J24305" s="2"/>
    </row>
    <row r="24306" spans="10:10" ht="14.25" x14ac:dyDescent="0.2">
      <c r="J24306" s="2"/>
    </row>
    <row r="24307" spans="10:10" ht="14.25" x14ac:dyDescent="0.2">
      <c r="J24307" s="2"/>
    </row>
    <row r="24308" spans="10:10" ht="14.25" x14ac:dyDescent="0.2">
      <c r="J24308" s="2"/>
    </row>
    <row r="24309" spans="10:10" ht="14.25" x14ac:dyDescent="0.2">
      <c r="J24309" s="2"/>
    </row>
    <row r="24310" spans="10:10" ht="14.25" x14ac:dyDescent="0.2">
      <c r="J24310" s="2"/>
    </row>
    <row r="24311" spans="10:10" ht="14.25" x14ac:dyDescent="0.2">
      <c r="J24311" s="2"/>
    </row>
    <row r="24312" spans="10:10" ht="14.25" x14ac:dyDescent="0.2">
      <c r="J24312" s="2"/>
    </row>
    <row r="24313" spans="10:10" ht="14.25" x14ac:dyDescent="0.2">
      <c r="J24313" s="2"/>
    </row>
    <row r="24314" spans="10:10" ht="14.25" x14ac:dyDescent="0.2">
      <c r="J24314" s="2"/>
    </row>
    <row r="24315" spans="10:10" ht="14.25" x14ac:dyDescent="0.2">
      <c r="J24315" s="2"/>
    </row>
    <row r="24316" spans="10:10" ht="14.25" x14ac:dyDescent="0.2">
      <c r="J24316" s="2"/>
    </row>
    <row r="24317" spans="10:10" ht="14.25" x14ac:dyDescent="0.2">
      <c r="J24317" s="2"/>
    </row>
    <row r="24318" spans="10:10" ht="14.25" x14ac:dyDescent="0.2">
      <c r="J24318" s="2"/>
    </row>
    <row r="24319" spans="10:10" ht="14.25" x14ac:dyDescent="0.2">
      <c r="J24319" s="2"/>
    </row>
    <row r="24320" spans="10:10" ht="14.25" x14ac:dyDescent="0.2">
      <c r="J24320" s="2"/>
    </row>
    <row r="24321" spans="10:10" ht="14.25" x14ac:dyDescent="0.2">
      <c r="J24321" s="2"/>
    </row>
    <row r="24322" spans="10:10" ht="14.25" x14ac:dyDescent="0.2">
      <c r="J24322" s="2"/>
    </row>
    <row r="24323" spans="10:10" ht="14.25" x14ac:dyDescent="0.2">
      <c r="J24323" s="2"/>
    </row>
    <row r="24324" spans="10:10" ht="14.25" x14ac:dyDescent="0.2">
      <c r="J24324" s="2"/>
    </row>
    <row r="24325" spans="10:10" ht="14.25" x14ac:dyDescent="0.2">
      <c r="J24325" s="2"/>
    </row>
    <row r="24326" spans="10:10" ht="14.25" x14ac:dyDescent="0.2">
      <c r="J24326" s="2"/>
    </row>
    <row r="24327" spans="10:10" ht="14.25" x14ac:dyDescent="0.2">
      <c r="J24327" s="2"/>
    </row>
    <row r="24328" spans="10:10" ht="14.25" x14ac:dyDescent="0.2">
      <c r="J24328" s="2"/>
    </row>
    <row r="24329" spans="10:10" ht="14.25" x14ac:dyDescent="0.2">
      <c r="J24329" s="2"/>
    </row>
    <row r="24330" spans="10:10" ht="14.25" x14ac:dyDescent="0.2">
      <c r="J24330" s="2"/>
    </row>
    <row r="24331" spans="10:10" ht="14.25" x14ac:dyDescent="0.2">
      <c r="J24331" s="2"/>
    </row>
    <row r="24332" spans="10:10" ht="14.25" x14ac:dyDescent="0.2">
      <c r="J24332" s="2"/>
    </row>
    <row r="24333" spans="10:10" ht="14.25" x14ac:dyDescent="0.2">
      <c r="J24333" s="2"/>
    </row>
    <row r="24334" spans="10:10" ht="14.25" x14ac:dyDescent="0.2">
      <c r="J24334" s="2"/>
    </row>
    <row r="24335" spans="10:10" ht="14.25" x14ac:dyDescent="0.2">
      <c r="J24335" s="2"/>
    </row>
    <row r="24336" spans="10:10" ht="14.25" x14ac:dyDescent="0.2">
      <c r="J24336" s="2"/>
    </row>
    <row r="24337" spans="10:10" ht="14.25" x14ac:dyDescent="0.2">
      <c r="J24337" s="2"/>
    </row>
    <row r="24338" spans="10:10" ht="14.25" x14ac:dyDescent="0.2">
      <c r="J24338" s="2"/>
    </row>
    <row r="24339" spans="10:10" ht="14.25" x14ac:dyDescent="0.2">
      <c r="J24339" s="2"/>
    </row>
    <row r="24340" spans="10:10" ht="14.25" x14ac:dyDescent="0.2">
      <c r="J24340" s="2"/>
    </row>
    <row r="24341" spans="10:10" ht="14.25" x14ac:dyDescent="0.2">
      <c r="J24341" s="2"/>
    </row>
    <row r="24342" spans="10:10" ht="14.25" x14ac:dyDescent="0.2">
      <c r="J24342" s="2"/>
    </row>
    <row r="24343" spans="10:10" ht="14.25" x14ac:dyDescent="0.2">
      <c r="J24343" s="2"/>
    </row>
    <row r="24344" spans="10:10" ht="14.25" x14ac:dyDescent="0.2">
      <c r="J24344" s="2"/>
    </row>
    <row r="24345" spans="10:10" ht="14.25" x14ac:dyDescent="0.2">
      <c r="J24345" s="2"/>
    </row>
    <row r="24346" spans="10:10" ht="14.25" x14ac:dyDescent="0.2">
      <c r="J24346" s="2"/>
    </row>
    <row r="24347" spans="10:10" ht="14.25" x14ac:dyDescent="0.2">
      <c r="J24347" s="2"/>
    </row>
    <row r="24348" spans="10:10" ht="14.25" x14ac:dyDescent="0.2">
      <c r="J24348" s="2"/>
    </row>
    <row r="24349" spans="10:10" ht="14.25" x14ac:dyDescent="0.2">
      <c r="J24349" s="2"/>
    </row>
    <row r="24350" spans="10:10" ht="14.25" x14ac:dyDescent="0.2">
      <c r="J24350" s="2"/>
    </row>
    <row r="24351" spans="10:10" ht="14.25" x14ac:dyDescent="0.2">
      <c r="J24351" s="2"/>
    </row>
    <row r="24352" spans="10:10" ht="14.25" x14ac:dyDescent="0.2">
      <c r="J24352" s="2"/>
    </row>
    <row r="24353" spans="10:10" ht="14.25" x14ac:dyDescent="0.2">
      <c r="J24353" s="2"/>
    </row>
    <row r="24354" spans="10:10" ht="14.25" x14ac:dyDescent="0.2">
      <c r="J24354" s="2"/>
    </row>
    <row r="24355" spans="10:10" ht="14.25" x14ac:dyDescent="0.2">
      <c r="J24355" s="2"/>
    </row>
    <row r="24356" spans="10:10" ht="14.25" x14ac:dyDescent="0.2">
      <c r="J24356" s="2"/>
    </row>
    <row r="24357" spans="10:10" ht="14.25" x14ac:dyDescent="0.2">
      <c r="J24357" s="2"/>
    </row>
    <row r="24358" spans="10:10" ht="14.25" x14ac:dyDescent="0.2">
      <c r="J24358" s="2"/>
    </row>
    <row r="24359" spans="10:10" ht="14.25" x14ac:dyDescent="0.2">
      <c r="J24359" s="2"/>
    </row>
    <row r="24360" spans="10:10" ht="14.25" x14ac:dyDescent="0.2">
      <c r="J24360" s="2"/>
    </row>
    <row r="24361" spans="10:10" ht="14.25" x14ac:dyDescent="0.2">
      <c r="J24361" s="2"/>
    </row>
    <row r="24362" spans="10:10" ht="14.25" x14ac:dyDescent="0.2">
      <c r="J24362" s="2"/>
    </row>
    <row r="24363" spans="10:10" ht="14.25" x14ac:dyDescent="0.2">
      <c r="J24363" s="2"/>
    </row>
    <row r="24364" spans="10:10" ht="14.25" x14ac:dyDescent="0.2">
      <c r="J24364" s="2"/>
    </row>
    <row r="24365" spans="10:10" ht="14.25" x14ac:dyDescent="0.2">
      <c r="J24365" s="2"/>
    </row>
    <row r="24366" spans="10:10" ht="14.25" x14ac:dyDescent="0.2">
      <c r="J24366" s="2"/>
    </row>
    <row r="24367" spans="10:10" ht="14.25" x14ac:dyDescent="0.2">
      <c r="J24367" s="2"/>
    </row>
    <row r="24368" spans="10:10" ht="14.25" x14ac:dyDescent="0.2">
      <c r="J24368" s="2"/>
    </row>
    <row r="24369" spans="10:10" ht="14.25" x14ac:dyDescent="0.2">
      <c r="J24369" s="2"/>
    </row>
    <row r="24370" spans="10:10" ht="14.25" x14ac:dyDescent="0.2">
      <c r="J24370" s="2"/>
    </row>
    <row r="24371" spans="10:10" ht="14.25" x14ac:dyDescent="0.2">
      <c r="J24371" s="2"/>
    </row>
    <row r="24372" spans="10:10" ht="14.25" x14ac:dyDescent="0.2">
      <c r="J24372" s="2"/>
    </row>
    <row r="24373" spans="10:10" ht="14.25" x14ac:dyDescent="0.2">
      <c r="J24373" s="2"/>
    </row>
    <row r="24374" spans="10:10" ht="14.25" x14ac:dyDescent="0.2">
      <c r="J24374" s="2"/>
    </row>
    <row r="24375" spans="10:10" ht="14.25" x14ac:dyDescent="0.2">
      <c r="J24375" s="2"/>
    </row>
    <row r="24376" spans="10:10" ht="14.25" x14ac:dyDescent="0.2">
      <c r="J24376" s="2"/>
    </row>
    <row r="24377" spans="10:10" ht="14.25" x14ac:dyDescent="0.2">
      <c r="J24377" s="2"/>
    </row>
    <row r="24378" spans="10:10" ht="14.25" x14ac:dyDescent="0.2">
      <c r="J24378" s="2"/>
    </row>
    <row r="24379" spans="10:10" ht="14.25" x14ac:dyDescent="0.2">
      <c r="J24379" s="2"/>
    </row>
    <row r="24380" spans="10:10" ht="14.25" x14ac:dyDescent="0.2">
      <c r="J24380" s="2"/>
    </row>
    <row r="24381" spans="10:10" ht="14.25" x14ac:dyDescent="0.2">
      <c r="J24381" s="2"/>
    </row>
    <row r="24382" spans="10:10" ht="14.25" x14ac:dyDescent="0.2">
      <c r="J24382" s="2"/>
    </row>
    <row r="24383" spans="10:10" ht="14.25" x14ac:dyDescent="0.2">
      <c r="J24383" s="2"/>
    </row>
    <row r="24384" spans="10:10" ht="14.25" x14ac:dyDescent="0.2">
      <c r="J24384" s="2"/>
    </row>
    <row r="24385" spans="10:10" ht="14.25" x14ac:dyDescent="0.2">
      <c r="J24385" s="2"/>
    </row>
    <row r="24386" spans="10:10" ht="14.25" x14ac:dyDescent="0.2">
      <c r="J24386" s="2"/>
    </row>
    <row r="24387" spans="10:10" ht="14.25" x14ac:dyDescent="0.2">
      <c r="J24387" s="2"/>
    </row>
    <row r="24388" spans="10:10" ht="14.25" x14ac:dyDescent="0.2">
      <c r="J24388" s="2"/>
    </row>
    <row r="24389" spans="10:10" ht="14.25" x14ac:dyDescent="0.2">
      <c r="J24389" s="2"/>
    </row>
    <row r="24390" spans="10:10" ht="14.25" x14ac:dyDescent="0.2">
      <c r="J24390" s="2"/>
    </row>
    <row r="24391" spans="10:10" ht="14.25" x14ac:dyDescent="0.2">
      <c r="J24391" s="2"/>
    </row>
    <row r="24392" spans="10:10" ht="14.25" x14ac:dyDescent="0.2">
      <c r="J24392" s="2"/>
    </row>
    <row r="24393" spans="10:10" ht="14.25" x14ac:dyDescent="0.2">
      <c r="J24393" s="2"/>
    </row>
    <row r="24394" spans="10:10" ht="14.25" x14ac:dyDescent="0.2">
      <c r="J24394" s="2"/>
    </row>
    <row r="24395" spans="10:10" ht="14.25" x14ac:dyDescent="0.2">
      <c r="J24395" s="2"/>
    </row>
    <row r="24396" spans="10:10" ht="14.25" x14ac:dyDescent="0.2">
      <c r="J24396" s="2"/>
    </row>
    <row r="24397" spans="10:10" ht="14.25" x14ac:dyDescent="0.2">
      <c r="J24397" s="2"/>
    </row>
    <row r="24398" spans="10:10" ht="14.25" x14ac:dyDescent="0.2">
      <c r="J24398" s="2"/>
    </row>
    <row r="24399" spans="10:10" ht="14.25" x14ac:dyDescent="0.2">
      <c r="J24399" s="2"/>
    </row>
    <row r="24400" spans="10:10" ht="14.25" x14ac:dyDescent="0.2">
      <c r="J24400" s="2"/>
    </row>
    <row r="24401" spans="10:10" ht="14.25" x14ac:dyDescent="0.2">
      <c r="J24401" s="2"/>
    </row>
    <row r="24402" spans="10:10" ht="14.25" x14ac:dyDescent="0.2">
      <c r="J24402" s="2"/>
    </row>
    <row r="24403" spans="10:10" ht="14.25" x14ac:dyDescent="0.2">
      <c r="J24403" s="2"/>
    </row>
    <row r="24404" spans="10:10" ht="14.25" x14ac:dyDescent="0.2">
      <c r="J24404" s="2"/>
    </row>
    <row r="24405" spans="10:10" ht="14.25" x14ac:dyDescent="0.2">
      <c r="J24405" s="2"/>
    </row>
    <row r="24406" spans="10:10" ht="14.25" x14ac:dyDescent="0.2">
      <c r="J24406" s="2"/>
    </row>
    <row r="24407" spans="10:10" ht="14.25" x14ac:dyDescent="0.2">
      <c r="J24407" s="2"/>
    </row>
    <row r="24408" spans="10:10" ht="14.25" x14ac:dyDescent="0.2">
      <c r="J24408" s="2"/>
    </row>
    <row r="24409" spans="10:10" ht="14.25" x14ac:dyDescent="0.2">
      <c r="J24409" s="2"/>
    </row>
    <row r="24410" spans="10:10" ht="14.25" x14ac:dyDescent="0.2">
      <c r="J24410" s="2"/>
    </row>
    <row r="24411" spans="10:10" ht="14.25" x14ac:dyDescent="0.2">
      <c r="J24411" s="2"/>
    </row>
    <row r="24412" spans="10:10" ht="14.25" x14ac:dyDescent="0.2">
      <c r="J24412" s="2"/>
    </row>
    <row r="24413" spans="10:10" ht="14.25" x14ac:dyDescent="0.2">
      <c r="J24413" s="2"/>
    </row>
    <row r="24414" spans="10:10" ht="14.25" x14ac:dyDescent="0.2">
      <c r="J24414" s="2"/>
    </row>
    <row r="24415" spans="10:10" ht="14.25" x14ac:dyDescent="0.2">
      <c r="J24415" s="2"/>
    </row>
    <row r="24416" spans="10:10" ht="14.25" x14ac:dyDescent="0.2">
      <c r="J24416" s="2"/>
    </row>
    <row r="24417" spans="10:10" ht="14.25" x14ac:dyDescent="0.2">
      <c r="J24417" s="2"/>
    </row>
    <row r="24418" spans="10:10" ht="14.25" x14ac:dyDescent="0.2">
      <c r="J24418" s="2"/>
    </row>
    <row r="24419" spans="10:10" ht="14.25" x14ac:dyDescent="0.2">
      <c r="J24419" s="2"/>
    </row>
    <row r="24420" spans="10:10" ht="14.25" x14ac:dyDescent="0.2">
      <c r="J24420" s="2"/>
    </row>
    <row r="24421" spans="10:10" ht="14.25" x14ac:dyDescent="0.2">
      <c r="J24421" s="2"/>
    </row>
    <row r="24422" spans="10:10" ht="14.25" x14ac:dyDescent="0.2">
      <c r="J24422" s="2"/>
    </row>
    <row r="24423" spans="10:10" ht="14.25" x14ac:dyDescent="0.2">
      <c r="J24423" s="2"/>
    </row>
    <row r="24424" spans="10:10" ht="14.25" x14ac:dyDescent="0.2">
      <c r="J24424" s="2"/>
    </row>
    <row r="24425" spans="10:10" ht="14.25" x14ac:dyDescent="0.2">
      <c r="J24425" s="2"/>
    </row>
    <row r="24426" spans="10:10" ht="14.25" x14ac:dyDescent="0.2">
      <c r="J24426" s="2"/>
    </row>
    <row r="24427" spans="10:10" ht="14.25" x14ac:dyDescent="0.2">
      <c r="J24427" s="2"/>
    </row>
    <row r="24428" spans="10:10" ht="14.25" x14ac:dyDescent="0.2">
      <c r="J24428" s="2"/>
    </row>
    <row r="24429" spans="10:10" ht="14.25" x14ac:dyDescent="0.2">
      <c r="J24429" s="2"/>
    </row>
    <row r="24430" spans="10:10" ht="14.25" x14ac:dyDescent="0.2">
      <c r="J24430" s="2"/>
    </row>
    <row r="24431" spans="10:10" ht="14.25" x14ac:dyDescent="0.2">
      <c r="J24431" s="2"/>
    </row>
    <row r="24432" spans="10:10" ht="14.25" x14ac:dyDescent="0.2">
      <c r="J24432" s="2"/>
    </row>
    <row r="24433" spans="10:10" ht="14.25" x14ac:dyDescent="0.2">
      <c r="J24433" s="2"/>
    </row>
    <row r="24434" spans="10:10" ht="14.25" x14ac:dyDescent="0.2">
      <c r="J24434" s="2"/>
    </row>
    <row r="24435" spans="10:10" ht="14.25" x14ac:dyDescent="0.2">
      <c r="J24435" s="2"/>
    </row>
    <row r="24436" spans="10:10" ht="14.25" x14ac:dyDescent="0.2">
      <c r="J24436" s="2"/>
    </row>
    <row r="24437" spans="10:10" ht="14.25" x14ac:dyDescent="0.2">
      <c r="J24437" s="2"/>
    </row>
    <row r="24438" spans="10:10" ht="14.25" x14ac:dyDescent="0.2">
      <c r="J24438" s="2"/>
    </row>
    <row r="24439" spans="10:10" ht="14.25" x14ac:dyDescent="0.2">
      <c r="J24439" s="2"/>
    </row>
    <row r="24440" spans="10:10" ht="14.25" x14ac:dyDescent="0.2">
      <c r="J24440" s="2"/>
    </row>
    <row r="24441" spans="10:10" ht="14.25" x14ac:dyDescent="0.2">
      <c r="J24441" s="2"/>
    </row>
    <row r="24442" spans="10:10" ht="14.25" x14ac:dyDescent="0.2">
      <c r="J24442" s="2"/>
    </row>
    <row r="24443" spans="10:10" ht="14.25" x14ac:dyDescent="0.2">
      <c r="J24443" s="2"/>
    </row>
    <row r="24444" spans="10:10" ht="14.25" x14ac:dyDescent="0.2">
      <c r="J24444" s="2"/>
    </row>
    <row r="24445" spans="10:10" ht="14.25" x14ac:dyDescent="0.2">
      <c r="J24445" s="2"/>
    </row>
    <row r="24446" spans="10:10" ht="14.25" x14ac:dyDescent="0.2">
      <c r="J24446" s="2"/>
    </row>
    <row r="24447" spans="10:10" ht="14.25" x14ac:dyDescent="0.2">
      <c r="J24447" s="2"/>
    </row>
    <row r="24448" spans="10:10" ht="14.25" x14ac:dyDescent="0.2">
      <c r="J24448" s="2"/>
    </row>
    <row r="24449" spans="10:10" ht="14.25" x14ac:dyDescent="0.2">
      <c r="J24449" s="2"/>
    </row>
    <row r="24450" spans="10:10" ht="14.25" x14ac:dyDescent="0.2">
      <c r="J24450" s="2"/>
    </row>
    <row r="24451" spans="10:10" ht="14.25" x14ac:dyDescent="0.2">
      <c r="J24451" s="2"/>
    </row>
    <row r="24452" spans="10:10" ht="14.25" x14ac:dyDescent="0.2">
      <c r="J24452" s="2"/>
    </row>
    <row r="24453" spans="10:10" ht="14.25" x14ac:dyDescent="0.2">
      <c r="J24453" s="2"/>
    </row>
    <row r="24454" spans="10:10" ht="14.25" x14ac:dyDescent="0.2">
      <c r="J24454" s="2"/>
    </row>
    <row r="24455" spans="10:10" ht="14.25" x14ac:dyDescent="0.2">
      <c r="J24455" s="2"/>
    </row>
    <row r="24456" spans="10:10" ht="14.25" x14ac:dyDescent="0.2">
      <c r="J24456" s="2"/>
    </row>
    <row r="24457" spans="10:10" ht="14.25" x14ac:dyDescent="0.2">
      <c r="J24457" s="2"/>
    </row>
    <row r="24458" spans="10:10" ht="14.25" x14ac:dyDescent="0.2">
      <c r="J24458" s="2"/>
    </row>
    <row r="24459" spans="10:10" ht="14.25" x14ac:dyDescent="0.2">
      <c r="J24459" s="2"/>
    </row>
    <row r="24460" spans="10:10" ht="14.25" x14ac:dyDescent="0.2">
      <c r="J24460" s="2"/>
    </row>
    <row r="24461" spans="10:10" ht="14.25" x14ac:dyDescent="0.2">
      <c r="J24461" s="2"/>
    </row>
    <row r="24462" spans="10:10" ht="14.25" x14ac:dyDescent="0.2">
      <c r="J24462" s="2"/>
    </row>
    <row r="24463" spans="10:10" ht="14.25" x14ac:dyDescent="0.2">
      <c r="J24463" s="2"/>
    </row>
    <row r="24464" spans="10:10" ht="14.25" x14ac:dyDescent="0.2">
      <c r="J24464" s="2"/>
    </row>
    <row r="24465" spans="10:10" ht="14.25" x14ac:dyDescent="0.2">
      <c r="J24465" s="2"/>
    </row>
    <row r="24466" spans="10:10" ht="14.25" x14ac:dyDescent="0.2">
      <c r="J24466" s="2"/>
    </row>
    <row r="24467" spans="10:10" ht="14.25" x14ac:dyDescent="0.2">
      <c r="J24467" s="2"/>
    </row>
    <row r="24468" spans="10:10" ht="14.25" x14ac:dyDescent="0.2">
      <c r="J24468" s="2"/>
    </row>
    <row r="24469" spans="10:10" ht="14.25" x14ac:dyDescent="0.2">
      <c r="J24469" s="2"/>
    </row>
    <row r="24470" spans="10:10" ht="14.25" x14ac:dyDescent="0.2">
      <c r="J24470" s="2"/>
    </row>
    <row r="24471" spans="10:10" ht="14.25" x14ac:dyDescent="0.2">
      <c r="J24471" s="2"/>
    </row>
    <row r="24472" spans="10:10" ht="14.25" x14ac:dyDescent="0.2">
      <c r="J24472" s="2"/>
    </row>
    <row r="24473" spans="10:10" ht="14.25" x14ac:dyDescent="0.2">
      <c r="J24473" s="2"/>
    </row>
    <row r="24474" spans="10:10" ht="14.25" x14ac:dyDescent="0.2">
      <c r="J24474" s="2"/>
    </row>
    <row r="24475" spans="10:10" ht="14.25" x14ac:dyDescent="0.2">
      <c r="J24475" s="2"/>
    </row>
    <row r="24476" spans="10:10" ht="14.25" x14ac:dyDescent="0.2">
      <c r="J24476" s="2"/>
    </row>
    <row r="24477" spans="10:10" ht="14.25" x14ac:dyDescent="0.2">
      <c r="J24477" s="2"/>
    </row>
    <row r="24478" spans="10:10" ht="14.25" x14ac:dyDescent="0.2">
      <c r="J24478" s="2"/>
    </row>
    <row r="24479" spans="10:10" ht="14.25" x14ac:dyDescent="0.2">
      <c r="J24479" s="2"/>
    </row>
    <row r="24480" spans="10:10" ht="14.25" x14ac:dyDescent="0.2">
      <c r="J24480" s="2"/>
    </row>
    <row r="24481" spans="10:10" ht="14.25" x14ac:dyDescent="0.2">
      <c r="J24481" s="2"/>
    </row>
    <row r="24482" spans="10:10" ht="14.25" x14ac:dyDescent="0.2">
      <c r="J24482" s="2"/>
    </row>
    <row r="24483" spans="10:10" ht="14.25" x14ac:dyDescent="0.2">
      <c r="J24483" s="2"/>
    </row>
    <row r="24484" spans="10:10" ht="14.25" x14ac:dyDescent="0.2">
      <c r="J24484" s="2"/>
    </row>
    <row r="24485" spans="10:10" ht="14.25" x14ac:dyDescent="0.2">
      <c r="J24485" s="2"/>
    </row>
    <row r="24486" spans="10:10" ht="14.25" x14ac:dyDescent="0.2">
      <c r="J24486" s="2"/>
    </row>
    <row r="24487" spans="10:10" ht="14.25" x14ac:dyDescent="0.2">
      <c r="J24487" s="2"/>
    </row>
    <row r="24488" spans="10:10" ht="14.25" x14ac:dyDescent="0.2">
      <c r="J24488" s="2"/>
    </row>
    <row r="24489" spans="10:10" ht="14.25" x14ac:dyDescent="0.2">
      <c r="J24489" s="2"/>
    </row>
    <row r="24490" spans="10:10" ht="14.25" x14ac:dyDescent="0.2">
      <c r="J24490" s="2"/>
    </row>
    <row r="24491" spans="10:10" ht="14.25" x14ac:dyDescent="0.2">
      <c r="J24491" s="2"/>
    </row>
    <row r="24492" spans="10:10" ht="14.25" x14ac:dyDescent="0.2">
      <c r="J24492" s="2"/>
    </row>
    <row r="24493" spans="10:10" ht="14.25" x14ac:dyDescent="0.2">
      <c r="J24493" s="2"/>
    </row>
    <row r="24494" spans="10:10" ht="14.25" x14ac:dyDescent="0.2">
      <c r="J24494" s="2"/>
    </row>
    <row r="24495" spans="10:10" ht="14.25" x14ac:dyDescent="0.2">
      <c r="J24495" s="2"/>
    </row>
    <row r="24496" spans="10:10" ht="14.25" x14ac:dyDescent="0.2">
      <c r="J24496" s="2"/>
    </row>
    <row r="24497" spans="10:10" ht="14.25" x14ac:dyDescent="0.2">
      <c r="J24497" s="2"/>
    </row>
    <row r="24498" spans="10:10" ht="14.25" x14ac:dyDescent="0.2">
      <c r="J24498" s="2"/>
    </row>
    <row r="24499" spans="10:10" ht="14.25" x14ac:dyDescent="0.2">
      <c r="J24499" s="2"/>
    </row>
    <row r="24500" spans="10:10" ht="14.25" x14ac:dyDescent="0.2">
      <c r="J24500" s="2"/>
    </row>
    <row r="24501" spans="10:10" ht="14.25" x14ac:dyDescent="0.2">
      <c r="J24501" s="2"/>
    </row>
    <row r="24502" spans="10:10" ht="14.25" x14ac:dyDescent="0.2">
      <c r="J24502" s="2"/>
    </row>
    <row r="24503" spans="10:10" ht="14.25" x14ac:dyDescent="0.2">
      <c r="J24503" s="2"/>
    </row>
    <row r="24504" spans="10:10" ht="14.25" x14ac:dyDescent="0.2">
      <c r="J24504" s="2"/>
    </row>
    <row r="24505" spans="10:10" ht="14.25" x14ac:dyDescent="0.2">
      <c r="J24505" s="2"/>
    </row>
    <row r="24506" spans="10:10" ht="14.25" x14ac:dyDescent="0.2">
      <c r="J24506" s="2"/>
    </row>
    <row r="24507" spans="10:10" ht="14.25" x14ac:dyDescent="0.2">
      <c r="J24507" s="2"/>
    </row>
    <row r="24508" spans="10:10" ht="14.25" x14ac:dyDescent="0.2">
      <c r="J24508" s="2"/>
    </row>
    <row r="24509" spans="10:10" ht="14.25" x14ac:dyDescent="0.2">
      <c r="J24509" s="2"/>
    </row>
    <row r="24510" spans="10:10" ht="14.25" x14ac:dyDescent="0.2">
      <c r="J24510" s="2"/>
    </row>
    <row r="24511" spans="10:10" ht="14.25" x14ac:dyDescent="0.2">
      <c r="J24511" s="2"/>
    </row>
    <row r="24512" spans="10:10" ht="14.25" x14ac:dyDescent="0.2">
      <c r="J24512" s="2"/>
    </row>
    <row r="24513" spans="10:10" ht="14.25" x14ac:dyDescent="0.2">
      <c r="J24513" s="2"/>
    </row>
    <row r="24514" spans="10:10" ht="14.25" x14ac:dyDescent="0.2">
      <c r="J24514" s="2"/>
    </row>
    <row r="24515" spans="10:10" ht="14.25" x14ac:dyDescent="0.2">
      <c r="J24515" s="2"/>
    </row>
    <row r="24516" spans="10:10" ht="14.25" x14ac:dyDescent="0.2">
      <c r="J24516" s="2"/>
    </row>
    <row r="24517" spans="10:10" ht="14.25" x14ac:dyDescent="0.2">
      <c r="J24517" s="2"/>
    </row>
    <row r="24518" spans="10:10" ht="14.25" x14ac:dyDescent="0.2">
      <c r="J24518" s="2"/>
    </row>
    <row r="24519" spans="10:10" ht="14.25" x14ac:dyDescent="0.2">
      <c r="J24519" s="2"/>
    </row>
    <row r="24520" spans="10:10" ht="14.25" x14ac:dyDescent="0.2">
      <c r="J24520" s="2"/>
    </row>
    <row r="24521" spans="10:10" ht="14.25" x14ac:dyDescent="0.2">
      <c r="J24521" s="2"/>
    </row>
    <row r="24522" spans="10:10" ht="14.25" x14ac:dyDescent="0.2">
      <c r="J24522" s="2"/>
    </row>
    <row r="24523" spans="10:10" ht="14.25" x14ac:dyDescent="0.2">
      <c r="J24523" s="2"/>
    </row>
    <row r="24524" spans="10:10" ht="14.25" x14ac:dyDescent="0.2">
      <c r="J24524" s="2"/>
    </row>
    <row r="24525" spans="10:10" ht="14.25" x14ac:dyDescent="0.2">
      <c r="J24525" s="2"/>
    </row>
    <row r="24526" spans="10:10" ht="14.25" x14ac:dyDescent="0.2">
      <c r="J24526" s="2"/>
    </row>
    <row r="24527" spans="10:10" ht="14.25" x14ac:dyDescent="0.2">
      <c r="J24527" s="2"/>
    </row>
    <row r="24528" spans="10:10" ht="14.25" x14ac:dyDescent="0.2">
      <c r="J24528" s="2"/>
    </row>
    <row r="24529" spans="10:10" ht="14.25" x14ac:dyDescent="0.2">
      <c r="J24529" s="2"/>
    </row>
    <row r="24530" spans="10:10" ht="14.25" x14ac:dyDescent="0.2">
      <c r="J24530" s="2"/>
    </row>
    <row r="24531" spans="10:10" ht="14.25" x14ac:dyDescent="0.2">
      <c r="J24531" s="2"/>
    </row>
    <row r="24532" spans="10:10" ht="14.25" x14ac:dyDescent="0.2">
      <c r="J24532" s="2"/>
    </row>
    <row r="24533" spans="10:10" ht="14.25" x14ac:dyDescent="0.2">
      <c r="J24533" s="2"/>
    </row>
    <row r="24534" spans="10:10" ht="14.25" x14ac:dyDescent="0.2">
      <c r="J24534" s="2"/>
    </row>
    <row r="24535" spans="10:10" ht="14.25" x14ac:dyDescent="0.2">
      <c r="J24535" s="2"/>
    </row>
    <row r="24536" spans="10:10" ht="14.25" x14ac:dyDescent="0.2">
      <c r="J24536" s="2"/>
    </row>
    <row r="24537" spans="10:10" ht="14.25" x14ac:dyDescent="0.2">
      <c r="J24537" s="2"/>
    </row>
    <row r="24538" spans="10:10" ht="14.25" x14ac:dyDescent="0.2">
      <c r="J24538" s="2"/>
    </row>
    <row r="24539" spans="10:10" ht="14.25" x14ac:dyDescent="0.2">
      <c r="J24539" s="2"/>
    </row>
    <row r="24540" spans="10:10" ht="14.25" x14ac:dyDescent="0.2">
      <c r="J24540" s="2"/>
    </row>
    <row r="24541" spans="10:10" ht="14.25" x14ac:dyDescent="0.2">
      <c r="J24541" s="2"/>
    </row>
    <row r="24542" spans="10:10" ht="14.25" x14ac:dyDescent="0.2">
      <c r="J24542" s="2"/>
    </row>
    <row r="24543" spans="10:10" ht="14.25" x14ac:dyDescent="0.2">
      <c r="J24543" s="2"/>
    </row>
    <row r="24544" spans="10:10" ht="14.25" x14ac:dyDescent="0.2">
      <c r="J24544" s="2"/>
    </row>
    <row r="24545" spans="10:10" ht="14.25" x14ac:dyDescent="0.2">
      <c r="J24545" s="2"/>
    </row>
    <row r="24546" spans="10:10" ht="14.25" x14ac:dyDescent="0.2">
      <c r="J24546" s="2"/>
    </row>
    <row r="24547" spans="10:10" ht="14.25" x14ac:dyDescent="0.2">
      <c r="J24547" s="2"/>
    </row>
    <row r="24548" spans="10:10" ht="14.25" x14ac:dyDescent="0.2">
      <c r="J24548" s="2"/>
    </row>
    <row r="24549" spans="10:10" ht="14.25" x14ac:dyDescent="0.2">
      <c r="J24549" s="2"/>
    </row>
    <row r="24550" spans="10:10" ht="14.25" x14ac:dyDescent="0.2">
      <c r="J24550" s="2"/>
    </row>
    <row r="24551" spans="10:10" ht="14.25" x14ac:dyDescent="0.2">
      <c r="J24551" s="2"/>
    </row>
    <row r="24552" spans="10:10" ht="14.25" x14ac:dyDescent="0.2">
      <c r="J24552" s="2"/>
    </row>
    <row r="24553" spans="10:10" ht="14.25" x14ac:dyDescent="0.2">
      <c r="J24553" s="2"/>
    </row>
    <row r="24554" spans="10:10" ht="14.25" x14ac:dyDescent="0.2">
      <c r="J24554" s="2"/>
    </row>
    <row r="24555" spans="10:10" ht="14.25" x14ac:dyDescent="0.2">
      <c r="J24555" s="2"/>
    </row>
    <row r="24556" spans="10:10" ht="14.25" x14ac:dyDescent="0.2">
      <c r="J24556" s="2"/>
    </row>
    <row r="24557" spans="10:10" ht="14.25" x14ac:dyDescent="0.2">
      <c r="J24557" s="2"/>
    </row>
    <row r="24558" spans="10:10" ht="14.25" x14ac:dyDescent="0.2">
      <c r="J24558" s="2"/>
    </row>
    <row r="24559" spans="10:10" ht="14.25" x14ac:dyDescent="0.2">
      <c r="J24559" s="2"/>
    </row>
    <row r="24560" spans="10:10" ht="14.25" x14ac:dyDescent="0.2">
      <c r="J24560" s="2"/>
    </row>
    <row r="24561" spans="10:10" ht="14.25" x14ac:dyDescent="0.2">
      <c r="J24561" s="2"/>
    </row>
    <row r="24562" spans="10:10" ht="14.25" x14ac:dyDescent="0.2">
      <c r="J24562" s="2"/>
    </row>
    <row r="24563" spans="10:10" ht="14.25" x14ac:dyDescent="0.2">
      <c r="J24563" s="2"/>
    </row>
    <row r="24564" spans="10:10" ht="14.25" x14ac:dyDescent="0.2">
      <c r="J24564" s="2"/>
    </row>
    <row r="24565" spans="10:10" ht="14.25" x14ac:dyDescent="0.2">
      <c r="J24565" s="2"/>
    </row>
    <row r="24566" spans="10:10" ht="14.25" x14ac:dyDescent="0.2">
      <c r="J24566" s="2"/>
    </row>
    <row r="24567" spans="10:10" ht="14.25" x14ac:dyDescent="0.2">
      <c r="J24567" s="2"/>
    </row>
    <row r="24568" spans="10:10" ht="14.25" x14ac:dyDescent="0.2">
      <c r="J24568" s="2"/>
    </row>
    <row r="24569" spans="10:10" ht="14.25" x14ac:dyDescent="0.2">
      <c r="J24569" s="2"/>
    </row>
    <row r="24570" spans="10:10" ht="14.25" x14ac:dyDescent="0.2">
      <c r="J24570" s="2"/>
    </row>
    <row r="24571" spans="10:10" ht="14.25" x14ac:dyDescent="0.2">
      <c r="J24571" s="2"/>
    </row>
    <row r="24572" spans="10:10" ht="14.25" x14ac:dyDescent="0.2">
      <c r="J24572" s="2"/>
    </row>
    <row r="24573" spans="10:10" ht="14.25" x14ac:dyDescent="0.2">
      <c r="J24573" s="2"/>
    </row>
    <row r="24574" spans="10:10" ht="14.25" x14ac:dyDescent="0.2">
      <c r="J24574" s="2"/>
    </row>
    <row r="24575" spans="10:10" ht="14.25" x14ac:dyDescent="0.2">
      <c r="J24575" s="2"/>
    </row>
    <row r="24576" spans="10:10" ht="14.25" x14ac:dyDescent="0.2">
      <c r="J24576" s="2"/>
    </row>
    <row r="24577" spans="10:10" ht="14.25" x14ac:dyDescent="0.2">
      <c r="J24577" s="2"/>
    </row>
    <row r="24578" spans="10:10" ht="14.25" x14ac:dyDescent="0.2">
      <c r="J24578" s="2"/>
    </row>
    <row r="24579" spans="10:10" ht="14.25" x14ac:dyDescent="0.2">
      <c r="J24579" s="2"/>
    </row>
    <row r="24580" spans="10:10" ht="14.25" x14ac:dyDescent="0.2">
      <c r="J24580" s="2"/>
    </row>
    <row r="24581" spans="10:10" ht="14.25" x14ac:dyDescent="0.2">
      <c r="J24581" s="2"/>
    </row>
    <row r="24582" spans="10:10" ht="14.25" x14ac:dyDescent="0.2">
      <c r="J24582" s="2"/>
    </row>
    <row r="24583" spans="10:10" ht="14.25" x14ac:dyDescent="0.2">
      <c r="J24583" s="2"/>
    </row>
    <row r="24584" spans="10:10" ht="14.25" x14ac:dyDescent="0.2">
      <c r="J24584" s="2"/>
    </row>
    <row r="24585" spans="10:10" ht="14.25" x14ac:dyDescent="0.2">
      <c r="J24585" s="2"/>
    </row>
    <row r="24586" spans="10:10" ht="14.25" x14ac:dyDescent="0.2">
      <c r="J24586" s="2"/>
    </row>
    <row r="24587" spans="10:10" ht="14.25" x14ac:dyDescent="0.2">
      <c r="J24587" s="2"/>
    </row>
    <row r="24588" spans="10:10" ht="14.25" x14ac:dyDescent="0.2">
      <c r="J24588" s="2"/>
    </row>
    <row r="24589" spans="10:10" ht="14.25" x14ac:dyDescent="0.2">
      <c r="J24589" s="2"/>
    </row>
    <row r="24590" spans="10:10" ht="14.25" x14ac:dyDescent="0.2">
      <c r="J24590" s="2"/>
    </row>
    <row r="24591" spans="10:10" ht="14.25" x14ac:dyDescent="0.2">
      <c r="J24591" s="2"/>
    </row>
    <row r="24592" spans="10:10" ht="14.25" x14ac:dyDescent="0.2">
      <c r="J24592" s="2"/>
    </row>
    <row r="24593" spans="10:10" ht="14.25" x14ac:dyDescent="0.2">
      <c r="J24593" s="2"/>
    </row>
    <row r="24594" spans="10:10" ht="14.25" x14ac:dyDescent="0.2">
      <c r="J24594" s="2"/>
    </row>
    <row r="24595" spans="10:10" ht="14.25" x14ac:dyDescent="0.2">
      <c r="J24595" s="2"/>
    </row>
    <row r="24596" spans="10:10" ht="14.25" x14ac:dyDescent="0.2">
      <c r="J24596" s="2"/>
    </row>
    <row r="24597" spans="10:10" ht="14.25" x14ac:dyDescent="0.2">
      <c r="J24597" s="2"/>
    </row>
    <row r="24598" spans="10:10" ht="14.25" x14ac:dyDescent="0.2">
      <c r="J24598" s="2"/>
    </row>
    <row r="24599" spans="10:10" ht="14.25" x14ac:dyDescent="0.2">
      <c r="J24599" s="2"/>
    </row>
    <row r="24600" spans="10:10" ht="14.25" x14ac:dyDescent="0.2">
      <c r="J24600" s="2"/>
    </row>
    <row r="24601" spans="10:10" ht="14.25" x14ac:dyDescent="0.2">
      <c r="J24601" s="2"/>
    </row>
    <row r="24602" spans="10:10" ht="14.25" x14ac:dyDescent="0.2">
      <c r="J24602" s="2"/>
    </row>
    <row r="24603" spans="10:10" ht="14.25" x14ac:dyDescent="0.2">
      <c r="J24603" s="2"/>
    </row>
    <row r="24604" spans="10:10" ht="14.25" x14ac:dyDescent="0.2">
      <c r="J24604" s="2"/>
    </row>
    <row r="24605" spans="10:10" ht="14.25" x14ac:dyDescent="0.2">
      <c r="J24605" s="2"/>
    </row>
    <row r="24606" spans="10:10" ht="14.25" x14ac:dyDescent="0.2">
      <c r="J24606" s="2"/>
    </row>
    <row r="24607" spans="10:10" ht="14.25" x14ac:dyDescent="0.2">
      <c r="J24607" s="2"/>
    </row>
    <row r="24608" spans="10:10" ht="14.25" x14ac:dyDescent="0.2">
      <c r="J24608" s="2"/>
    </row>
    <row r="24609" spans="10:10" ht="14.25" x14ac:dyDescent="0.2">
      <c r="J24609" s="2"/>
    </row>
    <row r="24610" spans="10:10" ht="14.25" x14ac:dyDescent="0.2">
      <c r="J24610" s="2"/>
    </row>
    <row r="24611" spans="10:10" ht="14.25" x14ac:dyDescent="0.2">
      <c r="J24611" s="2"/>
    </row>
    <row r="24612" spans="10:10" ht="14.25" x14ac:dyDescent="0.2">
      <c r="J24612" s="2"/>
    </row>
    <row r="24613" spans="10:10" ht="14.25" x14ac:dyDescent="0.2">
      <c r="J24613" s="2"/>
    </row>
    <row r="24614" spans="10:10" ht="14.25" x14ac:dyDescent="0.2">
      <c r="J24614" s="2"/>
    </row>
    <row r="24615" spans="10:10" ht="14.25" x14ac:dyDescent="0.2">
      <c r="J24615" s="2"/>
    </row>
    <row r="24616" spans="10:10" ht="14.25" x14ac:dyDescent="0.2">
      <c r="J24616" s="2"/>
    </row>
    <row r="24617" spans="10:10" ht="14.25" x14ac:dyDescent="0.2">
      <c r="J24617" s="2"/>
    </row>
    <row r="24618" spans="10:10" ht="14.25" x14ac:dyDescent="0.2">
      <c r="J24618" s="2"/>
    </row>
    <row r="24619" spans="10:10" ht="14.25" x14ac:dyDescent="0.2">
      <c r="J24619" s="2"/>
    </row>
    <row r="24620" spans="10:10" ht="14.25" x14ac:dyDescent="0.2">
      <c r="J24620" s="2"/>
    </row>
    <row r="24621" spans="10:10" ht="14.25" x14ac:dyDescent="0.2">
      <c r="J24621" s="2"/>
    </row>
    <row r="24622" spans="10:10" ht="14.25" x14ac:dyDescent="0.2">
      <c r="J24622" s="2"/>
    </row>
    <row r="24623" spans="10:10" ht="14.25" x14ac:dyDescent="0.2">
      <c r="J24623" s="2"/>
    </row>
    <row r="24624" spans="10:10" ht="14.25" x14ac:dyDescent="0.2">
      <c r="J24624" s="2"/>
    </row>
    <row r="24625" spans="10:10" ht="14.25" x14ac:dyDescent="0.2">
      <c r="J24625" s="2"/>
    </row>
    <row r="24626" spans="10:10" ht="14.25" x14ac:dyDescent="0.2">
      <c r="J24626" s="2"/>
    </row>
    <row r="24627" spans="10:10" ht="14.25" x14ac:dyDescent="0.2">
      <c r="J24627" s="2"/>
    </row>
    <row r="24628" spans="10:10" ht="14.25" x14ac:dyDescent="0.2">
      <c r="J24628" s="2"/>
    </row>
    <row r="24629" spans="10:10" ht="14.25" x14ac:dyDescent="0.2">
      <c r="J24629" s="2"/>
    </row>
    <row r="24630" spans="10:10" ht="14.25" x14ac:dyDescent="0.2">
      <c r="J24630" s="2"/>
    </row>
    <row r="24631" spans="10:10" ht="14.25" x14ac:dyDescent="0.2">
      <c r="J24631" s="2"/>
    </row>
    <row r="24632" spans="10:10" ht="14.25" x14ac:dyDescent="0.2">
      <c r="J24632" s="2"/>
    </row>
    <row r="24633" spans="10:10" ht="14.25" x14ac:dyDescent="0.2">
      <c r="J24633" s="2"/>
    </row>
    <row r="24634" spans="10:10" ht="14.25" x14ac:dyDescent="0.2">
      <c r="J24634" s="2"/>
    </row>
    <row r="24635" spans="10:10" ht="14.25" x14ac:dyDescent="0.2">
      <c r="J24635" s="2"/>
    </row>
    <row r="24636" spans="10:10" ht="14.25" x14ac:dyDescent="0.2">
      <c r="J24636" s="2"/>
    </row>
    <row r="24637" spans="10:10" ht="14.25" x14ac:dyDescent="0.2">
      <c r="J24637" s="2"/>
    </row>
    <row r="24638" spans="10:10" ht="14.25" x14ac:dyDescent="0.2">
      <c r="J24638" s="2"/>
    </row>
    <row r="24639" spans="10:10" ht="14.25" x14ac:dyDescent="0.2">
      <c r="J24639" s="2"/>
    </row>
    <row r="24640" spans="10:10" ht="14.25" x14ac:dyDescent="0.2">
      <c r="J24640" s="2"/>
    </row>
    <row r="24641" spans="10:10" ht="14.25" x14ac:dyDescent="0.2">
      <c r="J24641" s="2"/>
    </row>
    <row r="24642" spans="10:10" ht="14.25" x14ac:dyDescent="0.2">
      <c r="J24642" s="2"/>
    </row>
    <row r="24643" spans="10:10" ht="14.25" x14ac:dyDescent="0.2">
      <c r="J24643" s="2"/>
    </row>
    <row r="24644" spans="10:10" ht="14.25" x14ac:dyDescent="0.2">
      <c r="J24644" s="2"/>
    </row>
    <row r="24645" spans="10:10" ht="14.25" x14ac:dyDescent="0.2">
      <c r="J24645" s="2"/>
    </row>
    <row r="24646" spans="10:10" ht="14.25" x14ac:dyDescent="0.2">
      <c r="J24646" s="2"/>
    </row>
    <row r="24647" spans="10:10" ht="14.25" x14ac:dyDescent="0.2">
      <c r="J24647" s="2"/>
    </row>
    <row r="24648" spans="10:10" ht="14.25" x14ac:dyDescent="0.2">
      <c r="J24648" s="2"/>
    </row>
    <row r="24649" spans="10:10" ht="14.25" x14ac:dyDescent="0.2">
      <c r="J24649" s="2"/>
    </row>
    <row r="24650" spans="10:10" ht="14.25" x14ac:dyDescent="0.2">
      <c r="J24650" s="2"/>
    </row>
    <row r="24651" spans="10:10" ht="14.25" x14ac:dyDescent="0.2">
      <c r="J24651" s="2"/>
    </row>
    <row r="24652" spans="10:10" ht="14.25" x14ac:dyDescent="0.2">
      <c r="J24652" s="2"/>
    </row>
    <row r="24653" spans="10:10" ht="14.25" x14ac:dyDescent="0.2">
      <c r="J24653" s="2"/>
    </row>
    <row r="24654" spans="10:10" ht="14.25" x14ac:dyDescent="0.2">
      <c r="J24654" s="2"/>
    </row>
    <row r="24655" spans="10:10" ht="14.25" x14ac:dyDescent="0.2">
      <c r="J24655" s="2"/>
    </row>
    <row r="24656" spans="10:10" ht="14.25" x14ac:dyDescent="0.2">
      <c r="J24656" s="2"/>
    </row>
    <row r="24657" spans="10:10" ht="14.25" x14ac:dyDescent="0.2">
      <c r="J24657" s="2"/>
    </row>
    <row r="24658" spans="10:10" ht="14.25" x14ac:dyDescent="0.2">
      <c r="J24658" s="2"/>
    </row>
    <row r="24659" spans="10:10" ht="14.25" x14ac:dyDescent="0.2">
      <c r="J24659" s="2"/>
    </row>
    <row r="24660" spans="10:10" ht="14.25" x14ac:dyDescent="0.2">
      <c r="J24660" s="2"/>
    </row>
    <row r="24661" spans="10:10" ht="14.25" x14ac:dyDescent="0.2">
      <c r="J24661" s="2"/>
    </row>
    <row r="24662" spans="10:10" ht="14.25" x14ac:dyDescent="0.2">
      <c r="J24662" s="2"/>
    </row>
    <row r="24663" spans="10:10" ht="14.25" x14ac:dyDescent="0.2">
      <c r="J24663" s="2"/>
    </row>
    <row r="24664" spans="10:10" ht="14.25" x14ac:dyDescent="0.2">
      <c r="J24664" s="2"/>
    </row>
    <row r="24665" spans="10:10" ht="14.25" x14ac:dyDescent="0.2">
      <c r="J24665" s="2"/>
    </row>
    <row r="24666" spans="10:10" ht="14.25" x14ac:dyDescent="0.2">
      <c r="J24666" s="2"/>
    </row>
    <row r="24667" spans="10:10" ht="14.25" x14ac:dyDescent="0.2">
      <c r="J24667" s="2"/>
    </row>
    <row r="24668" spans="10:10" ht="14.25" x14ac:dyDescent="0.2">
      <c r="J24668" s="2"/>
    </row>
    <row r="24669" spans="10:10" ht="14.25" x14ac:dyDescent="0.2">
      <c r="J24669" s="2"/>
    </row>
    <row r="24670" spans="10:10" ht="14.25" x14ac:dyDescent="0.2">
      <c r="J24670" s="2"/>
    </row>
    <row r="24671" spans="10:10" ht="14.25" x14ac:dyDescent="0.2">
      <c r="J24671" s="2"/>
    </row>
    <row r="24672" spans="10:10" ht="14.25" x14ac:dyDescent="0.2">
      <c r="J24672" s="2"/>
    </row>
    <row r="24673" spans="10:10" ht="14.25" x14ac:dyDescent="0.2">
      <c r="J24673" s="2"/>
    </row>
    <row r="24674" spans="10:10" ht="14.25" x14ac:dyDescent="0.2">
      <c r="J24674" s="2"/>
    </row>
    <row r="24675" spans="10:10" ht="14.25" x14ac:dyDescent="0.2">
      <c r="J24675" s="2"/>
    </row>
    <row r="24676" spans="10:10" ht="14.25" x14ac:dyDescent="0.2">
      <c r="J24676" s="2"/>
    </row>
    <row r="24677" spans="10:10" ht="14.25" x14ac:dyDescent="0.2">
      <c r="J24677" s="2"/>
    </row>
    <row r="24678" spans="10:10" ht="14.25" x14ac:dyDescent="0.2">
      <c r="J24678" s="2"/>
    </row>
    <row r="24679" spans="10:10" ht="14.25" x14ac:dyDescent="0.2">
      <c r="J24679" s="2"/>
    </row>
    <row r="24680" spans="10:10" ht="14.25" x14ac:dyDescent="0.2">
      <c r="J24680" s="2"/>
    </row>
    <row r="24681" spans="10:10" ht="14.25" x14ac:dyDescent="0.2">
      <c r="J24681" s="2"/>
    </row>
    <row r="24682" spans="10:10" ht="14.25" x14ac:dyDescent="0.2">
      <c r="J24682" s="2"/>
    </row>
    <row r="24683" spans="10:10" ht="14.25" x14ac:dyDescent="0.2">
      <c r="J24683" s="2"/>
    </row>
    <row r="24684" spans="10:10" ht="14.25" x14ac:dyDescent="0.2">
      <c r="J24684" s="2"/>
    </row>
    <row r="24685" spans="10:10" ht="14.25" x14ac:dyDescent="0.2">
      <c r="J24685" s="2"/>
    </row>
    <row r="24686" spans="10:10" ht="14.25" x14ac:dyDescent="0.2">
      <c r="J24686" s="2"/>
    </row>
    <row r="24687" spans="10:10" ht="14.25" x14ac:dyDescent="0.2">
      <c r="J24687" s="2"/>
    </row>
    <row r="24688" spans="10:10" ht="14.25" x14ac:dyDescent="0.2">
      <c r="J24688" s="2"/>
    </row>
    <row r="24689" spans="10:10" ht="14.25" x14ac:dyDescent="0.2">
      <c r="J24689" s="2"/>
    </row>
    <row r="24690" spans="10:10" ht="14.25" x14ac:dyDescent="0.2">
      <c r="J24690" s="2"/>
    </row>
    <row r="24691" spans="10:10" ht="14.25" x14ac:dyDescent="0.2">
      <c r="J24691" s="2"/>
    </row>
    <row r="24692" spans="10:10" ht="14.25" x14ac:dyDescent="0.2">
      <c r="J24692" s="2"/>
    </row>
    <row r="24693" spans="10:10" ht="14.25" x14ac:dyDescent="0.2">
      <c r="J24693" s="2"/>
    </row>
    <row r="24694" spans="10:10" ht="14.25" x14ac:dyDescent="0.2">
      <c r="J24694" s="2"/>
    </row>
    <row r="24695" spans="10:10" ht="14.25" x14ac:dyDescent="0.2">
      <c r="J24695" s="2"/>
    </row>
    <row r="24696" spans="10:10" ht="14.25" x14ac:dyDescent="0.2">
      <c r="J24696" s="2"/>
    </row>
    <row r="24697" spans="10:10" ht="14.25" x14ac:dyDescent="0.2">
      <c r="J24697" s="2"/>
    </row>
    <row r="24698" spans="10:10" ht="14.25" x14ac:dyDescent="0.2">
      <c r="J24698" s="2"/>
    </row>
    <row r="24699" spans="10:10" ht="14.25" x14ac:dyDescent="0.2">
      <c r="J24699" s="2"/>
    </row>
    <row r="24700" spans="10:10" ht="14.25" x14ac:dyDescent="0.2">
      <c r="J24700" s="2"/>
    </row>
    <row r="24701" spans="10:10" ht="14.25" x14ac:dyDescent="0.2">
      <c r="J24701" s="2"/>
    </row>
    <row r="24702" spans="10:10" ht="14.25" x14ac:dyDescent="0.2">
      <c r="J24702" s="2"/>
    </row>
    <row r="24703" spans="10:10" ht="14.25" x14ac:dyDescent="0.2">
      <c r="J24703" s="2"/>
    </row>
    <row r="24704" spans="10:10" ht="14.25" x14ac:dyDescent="0.2">
      <c r="J24704" s="2"/>
    </row>
    <row r="24705" spans="10:10" ht="14.25" x14ac:dyDescent="0.2">
      <c r="J24705" s="2"/>
    </row>
    <row r="24706" spans="10:10" ht="14.25" x14ac:dyDescent="0.2">
      <c r="J24706" s="2"/>
    </row>
    <row r="24707" spans="10:10" ht="14.25" x14ac:dyDescent="0.2">
      <c r="J24707" s="2"/>
    </row>
    <row r="24708" spans="10:10" ht="14.25" x14ac:dyDescent="0.2">
      <c r="J24708" s="2"/>
    </row>
    <row r="24709" spans="10:10" ht="14.25" x14ac:dyDescent="0.2">
      <c r="J24709" s="2"/>
    </row>
    <row r="24710" spans="10:10" ht="14.25" x14ac:dyDescent="0.2">
      <c r="J24710" s="2"/>
    </row>
    <row r="24711" spans="10:10" ht="14.25" x14ac:dyDescent="0.2">
      <c r="J24711" s="2"/>
    </row>
    <row r="24712" spans="10:10" ht="14.25" x14ac:dyDescent="0.2">
      <c r="J24712" s="2"/>
    </row>
    <row r="24713" spans="10:10" ht="14.25" x14ac:dyDescent="0.2">
      <c r="J24713" s="2"/>
    </row>
    <row r="24714" spans="10:10" ht="14.25" x14ac:dyDescent="0.2">
      <c r="J24714" s="2"/>
    </row>
    <row r="24715" spans="10:10" ht="14.25" x14ac:dyDescent="0.2">
      <c r="J24715" s="2"/>
    </row>
    <row r="24716" spans="10:10" ht="14.25" x14ac:dyDescent="0.2">
      <c r="J24716" s="2"/>
    </row>
    <row r="24717" spans="10:10" ht="14.25" x14ac:dyDescent="0.2">
      <c r="J24717" s="2"/>
    </row>
    <row r="24718" spans="10:10" ht="14.25" x14ac:dyDescent="0.2">
      <c r="J24718" s="2"/>
    </row>
    <row r="24719" spans="10:10" ht="14.25" x14ac:dyDescent="0.2">
      <c r="J24719" s="2"/>
    </row>
    <row r="24720" spans="10:10" ht="14.25" x14ac:dyDescent="0.2">
      <c r="J24720" s="2"/>
    </row>
    <row r="24721" spans="10:10" ht="14.25" x14ac:dyDescent="0.2">
      <c r="J24721" s="2"/>
    </row>
    <row r="24722" spans="10:10" ht="14.25" x14ac:dyDescent="0.2">
      <c r="J24722" s="2"/>
    </row>
    <row r="24723" spans="10:10" ht="14.25" x14ac:dyDescent="0.2">
      <c r="J24723" s="2"/>
    </row>
    <row r="24724" spans="10:10" ht="14.25" x14ac:dyDescent="0.2">
      <c r="J24724" s="2"/>
    </row>
    <row r="24725" spans="10:10" ht="14.25" x14ac:dyDescent="0.2">
      <c r="J24725" s="2"/>
    </row>
    <row r="24726" spans="10:10" ht="14.25" x14ac:dyDescent="0.2">
      <c r="J24726" s="2"/>
    </row>
    <row r="24727" spans="10:10" ht="14.25" x14ac:dyDescent="0.2">
      <c r="J24727" s="2"/>
    </row>
    <row r="24728" spans="10:10" ht="14.25" x14ac:dyDescent="0.2">
      <c r="J24728" s="2"/>
    </row>
    <row r="24729" spans="10:10" ht="14.25" x14ac:dyDescent="0.2">
      <c r="J24729" s="2"/>
    </row>
    <row r="24730" spans="10:10" ht="14.25" x14ac:dyDescent="0.2">
      <c r="J24730" s="2"/>
    </row>
    <row r="24731" spans="10:10" ht="14.25" x14ac:dyDescent="0.2">
      <c r="J24731" s="2"/>
    </row>
    <row r="24732" spans="10:10" ht="14.25" x14ac:dyDescent="0.2">
      <c r="J24732" s="2"/>
    </row>
    <row r="24733" spans="10:10" ht="14.25" x14ac:dyDescent="0.2">
      <c r="J24733" s="2"/>
    </row>
    <row r="24734" spans="10:10" ht="14.25" x14ac:dyDescent="0.2">
      <c r="J24734" s="2"/>
    </row>
    <row r="24735" spans="10:10" ht="14.25" x14ac:dyDescent="0.2">
      <c r="J24735" s="2"/>
    </row>
    <row r="24736" spans="10:10" ht="14.25" x14ac:dyDescent="0.2">
      <c r="J24736" s="2"/>
    </row>
    <row r="24737" spans="10:10" ht="14.25" x14ac:dyDescent="0.2">
      <c r="J24737" s="2"/>
    </row>
    <row r="24738" spans="10:10" ht="14.25" x14ac:dyDescent="0.2">
      <c r="J24738" s="2"/>
    </row>
    <row r="24739" spans="10:10" ht="14.25" x14ac:dyDescent="0.2">
      <c r="J24739" s="2"/>
    </row>
    <row r="24740" spans="10:10" ht="14.25" x14ac:dyDescent="0.2">
      <c r="J24740" s="2"/>
    </row>
    <row r="24741" spans="10:10" ht="14.25" x14ac:dyDescent="0.2">
      <c r="J24741" s="2"/>
    </row>
    <row r="24742" spans="10:10" ht="14.25" x14ac:dyDescent="0.2">
      <c r="J24742" s="2"/>
    </row>
    <row r="24743" spans="10:10" ht="14.25" x14ac:dyDescent="0.2">
      <c r="J24743" s="2"/>
    </row>
    <row r="24744" spans="10:10" ht="14.25" x14ac:dyDescent="0.2">
      <c r="J24744" s="2"/>
    </row>
    <row r="24745" spans="10:10" ht="14.25" x14ac:dyDescent="0.2">
      <c r="J24745" s="2"/>
    </row>
    <row r="24746" spans="10:10" ht="14.25" x14ac:dyDescent="0.2">
      <c r="J24746" s="2"/>
    </row>
    <row r="24747" spans="10:10" ht="14.25" x14ac:dyDescent="0.2">
      <c r="J24747" s="2"/>
    </row>
    <row r="24748" spans="10:10" ht="14.25" x14ac:dyDescent="0.2">
      <c r="J24748" s="2"/>
    </row>
    <row r="24749" spans="10:10" ht="14.25" x14ac:dyDescent="0.2">
      <c r="J24749" s="2"/>
    </row>
    <row r="24750" spans="10:10" ht="14.25" x14ac:dyDescent="0.2">
      <c r="J24750" s="2"/>
    </row>
    <row r="24751" spans="10:10" ht="14.25" x14ac:dyDescent="0.2">
      <c r="J24751" s="2"/>
    </row>
    <row r="24752" spans="10:10" ht="14.25" x14ac:dyDescent="0.2">
      <c r="J24752" s="2"/>
    </row>
    <row r="24753" spans="10:10" ht="14.25" x14ac:dyDescent="0.2">
      <c r="J24753" s="2"/>
    </row>
    <row r="24754" spans="10:10" ht="14.25" x14ac:dyDescent="0.2">
      <c r="J24754" s="2"/>
    </row>
    <row r="24755" spans="10:10" ht="14.25" x14ac:dyDescent="0.2">
      <c r="J24755" s="2"/>
    </row>
    <row r="24756" spans="10:10" ht="14.25" x14ac:dyDescent="0.2">
      <c r="J24756" s="2"/>
    </row>
    <row r="24757" spans="10:10" ht="14.25" x14ac:dyDescent="0.2">
      <c r="J24757" s="2"/>
    </row>
    <row r="24758" spans="10:10" ht="14.25" x14ac:dyDescent="0.2">
      <c r="J24758" s="2"/>
    </row>
    <row r="24759" spans="10:10" ht="14.25" x14ac:dyDescent="0.2">
      <c r="J24759" s="2"/>
    </row>
    <row r="24760" spans="10:10" ht="14.25" x14ac:dyDescent="0.2">
      <c r="J24760" s="2"/>
    </row>
    <row r="24761" spans="10:10" ht="14.25" x14ac:dyDescent="0.2">
      <c r="J24761" s="2"/>
    </row>
    <row r="24762" spans="10:10" ht="14.25" x14ac:dyDescent="0.2">
      <c r="J24762" s="2"/>
    </row>
    <row r="24763" spans="10:10" ht="14.25" x14ac:dyDescent="0.2">
      <c r="J24763" s="2"/>
    </row>
    <row r="24764" spans="10:10" ht="14.25" x14ac:dyDescent="0.2">
      <c r="J24764" s="2"/>
    </row>
    <row r="24765" spans="10:10" ht="14.25" x14ac:dyDescent="0.2">
      <c r="J24765" s="2"/>
    </row>
    <row r="24766" spans="10:10" ht="14.25" x14ac:dyDescent="0.2">
      <c r="J24766" s="2"/>
    </row>
    <row r="24767" spans="10:10" ht="14.25" x14ac:dyDescent="0.2">
      <c r="J24767" s="2"/>
    </row>
    <row r="24768" spans="10:10" ht="14.25" x14ac:dyDescent="0.2">
      <c r="J24768" s="2"/>
    </row>
    <row r="24769" spans="10:10" ht="14.25" x14ac:dyDescent="0.2">
      <c r="J24769" s="2"/>
    </row>
    <row r="24770" spans="10:10" ht="14.25" x14ac:dyDescent="0.2">
      <c r="J24770" s="2"/>
    </row>
    <row r="24771" spans="10:10" ht="14.25" x14ac:dyDescent="0.2">
      <c r="J24771" s="2"/>
    </row>
    <row r="24772" spans="10:10" ht="14.25" x14ac:dyDescent="0.2">
      <c r="J24772" s="2"/>
    </row>
    <row r="24773" spans="10:10" ht="14.25" x14ac:dyDescent="0.2">
      <c r="J24773" s="2"/>
    </row>
    <row r="24774" spans="10:10" ht="14.25" x14ac:dyDescent="0.2">
      <c r="J24774" s="2"/>
    </row>
    <row r="24775" spans="10:10" ht="14.25" x14ac:dyDescent="0.2">
      <c r="J24775" s="2"/>
    </row>
    <row r="24776" spans="10:10" ht="14.25" x14ac:dyDescent="0.2">
      <c r="J24776" s="2"/>
    </row>
    <row r="24777" spans="10:10" ht="14.25" x14ac:dyDescent="0.2">
      <c r="J24777" s="2"/>
    </row>
    <row r="24778" spans="10:10" ht="14.25" x14ac:dyDescent="0.2">
      <c r="J24778" s="2"/>
    </row>
    <row r="24779" spans="10:10" ht="14.25" x14ac:dyDescent="0.2">
      <c r="J24779" s="2"/>
    </row>
    <row r="24780" spans="10:10" ht="14.25" x14ac:dyDescent="0.2">
      <c r="J24780" s="2"/>
    </row>
    <row r="24781" spans="10:10" ht="14.25" x14ac:dyDescent="0.2">
      <c r="J24781" s="2"/>
    </row>
    <row r="24782" spans="10:10" ht="14.25" x14ac:dyDescent="0.2">
      <c r="J24782" s="2"/>
    </row>
    <row r="24783" spans="10:10" ht="14.25" x14ac:dyDescent="0.2">
      <c r="J24783" s="2"/>
    </row>
    <row r="24784" spans="10:10" ht="14.25" x14ac:dyDescent="0.2">
      <c r="J24784" s="2"/>
    </row>
    <row r="24785" spans="10:10" ht="14.25" x14ac:dyDescent="0.2">
      <c r="J24785" s="2"/>
    </row>
    <row r="24786" spans="10:10" ht="14.25" x14ac:dyDescent="0.2">
      <c r="J24786" s="2"/>
    </row>
    <row r="24787" spans="10:10" ht="14.25" x14ac:dyDescent="0.2">
      <c r="J24787" s="2"/>
    </row>
    <row r="24788" spans="10:10" ht="14.25" x14ac:dyDescent="0.2">
      <c r="J24788" s="2"/>
    </row>
    <row r="24789" spans="10:10" ht="14.25" x14ac:dyDescent="0.2">
      <c r="J24789" s="2"/>
    </row>
    <row r="24790" spans="10:10" ht="14.25" x14ac:dyDescent="0.2">
      <c r="J24790" s="2"/>
    </row>
    <row r="24791" spans="10:10" ht="14.25" x14ac:dyDescent="0.2">
      <c r="J24791" s="2"/>
    </row>
    <row r="24792" spans="10:10" ht="14.25" x14ac:dyDescent="0.2">
      <c r="J24792" s="2"/>
    </row>
    <row r="24793" spans="10:10" ht="14.25" x14ac:dyDescent="0.2">
      <c r="J24793" s="2"/>
    </row>
    <row r="24794" spans="10:10" ht="14.25" x14ac:dyDescent="0.2">
      <c r="J24794" s="2"/>
    </row>
    <row r="24795" spans="10:10" ht="14.25" x14ac:dyDescent="0.2">
      <c r="J24795" s="2"/>
    </row>
    <row r="24796" spans="10:10" ht="14.25" x14ac:dyDescent="0.2">
      <c r="J24796" s="2"/>
    </row>
    <row r="24797" spans="10:10" ht="14.25" x14ac:dyDescent="0.2">
      <c r="J24797" s="2"/>
    </row>
    <row r="24798" spans="10:10" ht="14.25" x14ac:dyDescent="0.2">
      <c r="J24798" s="2"/>
    </row>
    <row r="24799" spans="10:10" ht="14.25" x14ac:dyDescent="0.2">
      <c r="J24799" s="2"/>
    </row>
    <row r="24800" spans="10:10" ht="14.25" x14ac:dyDescent="0.2">
      <c r="J24800" s="2"/>
    </row>
    <row r="24801" spans="10:10" ht="14.25" x14ac:dyDescent="0.2">
      <c r="J24801" s="2"/>
    </row>
    <row r="24802" spans="10:10" ht="14.25" x14ac:dyDescent="0.2">
      <c r="J24802" s="2"/>
    </row>
    <row r="24803" spans="10:10" ht="14.25" x14ac:dyDescent="0.2">
      <c r="J24803" s="2"/>
    </row>
    <row r="24804" spans="10:10" ht="14.25" x14ac:dyDescent="0.2">
      <c r="J24804" s="2"/>
    </row>
    <row r="24805" spans="10:10" ht="14.25" x14ac:dyDescent="0.2">
      <c r="J24805" s="2"/>
    </row>
    <row r="24806" spans="10:10" ht="14.25" x14ac:dyDescent="0.2">
      <c r="J24806" s="2"/>
    </row>
    <row r="24807" spans="10:10" ht="14.25" x14ac:dyDescent="0.2">
      <c r="J24807" s="2"/>
    </row>
    <row r="24808" spans="10:10" ht="14.25" x14ac:dyDescent="0.2">
      <c r="J24808" s="2"/>
    </row>
    <row r="24809" spans="10:10" ht="14.25" x14ac:dyDescent="0.2">
      <c r="J24809" s="2"/>
    </row>
    <row r="24810" spans="10:10" ht="14.25" x14ac:dyDescent="0.2">
      <c r="J24810" s="2"/>
    </row>
    <row r="24811" spans="10:10" ht="14.25" x14ac:dyDescent="0.2">
      <c r="J24811" s="2"/>
    </row>
    <row r="24812" spans="10:10" ht="14.25" x14ac:dyDescent="0.2">
      <c r="J24812" s="2"/>
    </row>
    <row r="24813" spans="10:10" ht="14.25" x14ac:dyDescent="0.2">
      <c r="J24813" s="2"/>
    </row>
    <row r="24814" spans="10:10" ht="14.25" x14ac:dyDescent="0.2">
      <c r="J24814" s="2"/>
    </row>
    <row r="24815" spans="10:10" ht="14.25" x14ac:dyDescent="0.2">
      <c r="J24815" s="2"/>
    </row>
    <row r="24816" spans="10:10" ht="14.25" x14ac:dyDescent="0.2">
      <c r="J24816" s="2"/>
    </row>
    <row r="24817" spans="10:10" ht="14.25" x14ac:dyDescent="0.2">
      <c r="J24817" s="2"/>
    </row>
    <row r="24818" spans="10:10" ht="14.25" x14ac:dyDescent="0.2">
      <c r="J24818" s="2"/>
    </row>
    <row r="24819" spans="10:10" ht="14.25" x14ac:dyDescent="0.2">
      <c r="J24819" s="2"/>
    </row>
    <row r="24820" spans="10:10" ht="14.25" x14ac:dyDescent="0.2">
      <c r="J24820" s="2"/>
    </row>
    <row r="24821" spans="10:10" ht="14.25" x14ac:dyDescent="0.2">
      <c r="J24821" s="2"/>
    </row>
    <row r="24822" spans="10:10" ht="14.25" x14ac:dyDescent="0.2">
      <c r="J24822" s="2"/>
    </row>
    <row r="24823" spans="10:10" ht="14.25" x14ac:dyDescent="0.2">
      <c r="J24823" s="2"/>
    </row>
    <row r="24824" spans="10:10" ht="14.25" x14ac:dyDescent="0.2">
      <c r="J24824" s="2"/>
    </row>
    <row r="24825" spans="10:10" ht="14.25" x14ac:dyDescent="0.2">
      <c r="J24825" s="2"/>
    </row>
    <row r="24826" spans="10:10" ht="14.25" x14ac:dyDescent="0.2">
      <c r="J24826" s="2"/>
    </row>
    <row r="24827" spans="10:10" ht="14.25" x14ac:dyDescent="0.2">
      <c r="J24827" s="2"/>
    </row>
    <row r="24828" spans="10:10" ht="14.25" x14ac:dyDescent="0.2">
      <c r="J24828" s="2"/>
    </row>
    <row r="24829" spans="10:10" ht="14.25" x14ac:dyDescent="0.2">
      <c r="J24829" s="2"/>
    </row>
    <row r="24830" spans="10:10" ht="14.25" x14ac:dyDescent="0.2">
      <c r="J24830" s="2"/>
    </row>
    <row r="24831" spans="10:10" ht="14.25" x14ac:dyDescent="0.2">
      <c r="J24831" s="2"/>
    </row>
    <row r="24832" spans="10:10" ht="14.25" x14ac:dyDescent="0.2">
      <c r="J24832" s="2"/>
    </row>
    <row r="24833" spans="10:10" ht="14.25" x14ac:dyDescent="0.2">
      <c r="J24833" s="2"/>
    </row>
    <row r="24834" spans="10:10" ht="14.25" x14ac:dyDescent="0.2">
      <c r="J24834" s="2"/>
    </row>
    <row r="24835" spans="10:10" ht="14.25" x14ac:dyDescent="0.2">
      <c r="J24835" s="2"/>
    </row>
    <row r="24836" spans="10:10" ht="14.25" x14ac:dyDescent="0.2">
      <c r="J24836" s="2"/>
    </row>
    <row r="24837" spans="10:10" ht="14.25" x14ac:dyDescent="0.2">
      <c r="J24837" s="2"/>
    </row>
    <row r="24838" spans="10:10" ht="14.25" x14ac:dyDescent="0.2">
      <c r="J24838" s="2"/>
    </row>
    <row r="24839" spans="10:10" ht="14.25" x14ac:dyDescent="0.2">
      <c r="J24839" s="2"/>
    </row>
    <row r="24840" spans="10:10" ht="14.25" x14ac:dyDescent="0.2">
      <c r="J24840" s="2"/>
    </row>
    <row r="24841" spans="10:10" ht="14.25" x14ac:dyDescent="0.2">
      <c r="J24841" s="2"/>
    </row>
    <row r="24842" spans="10:10" ht="14.25" x14ac:dyDescent="0.2">
      <c r="J24842" s="2"/>
    </row>
    <row r="24843" spans="10:10" ht="14.25" x14ac:dyDescent="0.2">
      <c r="J24843" s="2"/>
    </row>
    <row r="24844" spans="10:10" ht="14.25" x14ac:dyDescent="0.2">
      <c r="J24844" s="2"/>
    </row>
    <row r="24845" spans="10:10" ht="14.25" x14ac:dyDescent="0.2">
      <c r="J24845" s="2"/>
    </row>
    <row r="24846" spans="10:10" ht="14.25" x14ac:dyDescent="0.2">
      <c r="J24846" s="2"/>
    </row>
    <row r="24847" spans="10:10" ht="14.25" x14ac:dyDescent="0.2">
      <c r="J24847" s="2"/>
    </row>
    <row r="24848" spans="10:10" ht="14.25" x14ac:dyDescent="0.2">
      <c r="J24848" s="2"/>
    </row>
    <row r="24849" spans="10:10" ht="14.25" x14ac:dyDescent="0.2">
      <c r="J24849" s="2"/>
    </row>
    <row r="24850" spans="10:10" ht="14.25" x14ac:dyDescent="0.2">
      <c r="J24850" s="2"/>
    </row>
    <row r="24851" spans="10:10" ht="14.25" x14ac:dyDescent="0.2">
      <c r="J24851" s="2"/>
    </row>
    <row r="24852" spans="10:10" ht="14.25" x14ac:dyDescent="0.2">
      <c r="J24852" s="2"/>
    </row>
    <row r="24853" spans="10:10" ht="14.25" x14ac:dyDescent="0.2">
      <c r="J24853" s="2"/>
    </row>
    <row r="24854" spans="10:10" ht="14.25" x14ac:dyDescent="0.2">
      <c r="J24854" s="2"/>
    </row>
    <row r="24855" spans="10:10" ht="14.25" x14ac:dyDescent="0.2">
      <c r="J24855" s="2"/>
    </row>
    <row r="24856" spans="10:10" ht="14.25" x14ac:dyDescent="0.2">
      <c r="J24856" s="2"/>
    </row>
    <row r="24857" spans="10:10" ht="14.25" x14ac:dyDescent="0.2">
      <c r="J24857" s="2"/>
    </row>
    <row r="24858" spans="10:10" ht="14.25" x14ac:dyDescent="0.2">
      <c r="J24858" s="2"/>
    </row>
    <row r="24859" spans="10:10" ht="14.25" x14ac:dyDescent="0.2">
      <c r="J24859" s="2"/>
    </row>
    <row r="24860" spans="10:10" ht="14.25" x14ac:dyDescent="0.2">
      <c r="J24860" s="2"/>
    </row>
    <row r="24861" spans="10:10" ht="14.25" x14ac:dyDescent="0.2">
      <c r="J24861" s="2"/>
    </row>
    <row r="24862" spans="10:10" ht="14.25" x14ac:dyDescent="0.2">
      <c r="J24862" s="2"/>
    </row>
    <row r="24863" spans="10:10" ht="14.25" x14ac:dyDescent="0.2">
      <c r="J24863" s="2"/>
    </row>
    <row r="24864" spans="10:10" ht="14.25" x14ac:dyDescent="0.2">
      <c r="J24864" s="2"/>
    </row>
    <row r="24865" spans="10:10" ht="14.25" x14ac:dyDescent="0.2">
      <c r="J24865" s="2"/>
    </row>
    <row r="24866" spans="10:10" ht="14.25" x14ac:dyDescent="0.2">
      <c r="J24866" s="2"/>
    </row>
    <row r="24867" spans="10:10" ht="14.25" x14ac:dyDescent="0.2">
      <c r="J24867" s="2"/>
    </row>
    <row r="24868" spans="10:10" ht="14.25" x14ac:dyDescent="0.2">
      <c r="J24868" s="2"/>
    </row>
    <row r="24869" spans="10:10" ht="14.25" x14ac:dyDescent="0.2">
      <c r="J24869" s="2"/>
    </row>
    <row r="24870" spans="10:10" ht="14.25" x14ac:dyDescent="0.2">
      <c r="J24870" s="2"/>
    </row>
    <row r="24871" spans="10:10" ht="14.25" x14ac:dyDescent="0.2">
      <c r="J24871" s="2"/>
    </row>
    <row r="24872" spans="10:10" ht="14.25" x14ac:dyDescent="0.2">
      <c r="J24872" s="2"/>
    </row>
    <row r="24873" spans="10:10" ht="14.25" x14ac:dyDescent="0.2">
      <c r="J24873" s="2"/>
    </row>
    <row r="24874" spans="10:10" ht="14.25" x14ac:dyDescent="0.2">
      <c r="J24874" s="2"/>
    </row>
    <row r="24875" spans="10:10" ht="14.25" x14ac:dyDescent="0.2">
      <c r="J24875" s="2"/>
    </row>
    <row r="24876" spans="10:10" ht="14.25" x14ac:dyDescent="0.2">
      <c r="J24876" s="2"/>
    </row>
    <row r="24877" spans="10:10" ht="14.25" x14ac:dyDescent="0.2">
      <c r="J24877" s="2"/>
    </row>
    <row r="24878" spans="10:10" ht="14.25" x14ac:dyDescent="0.2">
      <c r="J24878" s="2"/>
    </row>
    <row r="24879" spans="10:10" ht="14.25" x14ac:dyDescent="0.2">
      <c r="J24879" s="2"/>
    </row>
    <row r="24880" spans="10:10" ht="14.25" x14ac:dyDescent="0.2">
      <c r="J24880" s="2"/>
    </row>
    <row r="24881" spans="10:10" ht="14.25" x14ac:dyDescent="0.2">
      <c r="J24881" s="2"/>
    </row>
    <row r="24882" spans="10:10" ht="14.25" x14ac:dyDescent="0.2">
      <c r="J24882" s="2"/>
    </row>
    <row r="24883" spans="10:10" ht="14.25" x14ac:dyDescent="0.2">
      <c r="J24883" s="2"/>
    </row>
    <row r="24884" spans="10:10" ht="14.25" x14ac:dyDescent="0.2">
      <c r="J24884" s="2"/>
    </row>
    <row r="24885" spans="10:10" ht="14.25" x14ac:dyDescent="0.2">
      <c r="J24885" s="2"/>
    </row>
    <row r="24886" spans="10:10" ht="14.25" x14ac:dyDescent="0.2">
      <c r="J24886" s="2"/>
    </row>
    <row r="24887" spans="10:10" ht="14.25" x14ac:dyDescent="0.2">
      <c r="J24887" s="2"/>
    </row>
    <row r="24888" spans="10:10" ht="14.25" x14ac:dyDescent="0.2">
      <c r="J24888" s="2"/>
    </row>
    <row r="24889" spans="10:10" ht="14.25" x14ac:dyDescent="0.2">
      <c r="J24889" s="2"/>
    </row>
    <row r="24890" spans="10:10" ht="14.25" x14ac:dyDescent="0.2">
      <c r="J24890" s="2"/>
    </row>
    <row r="24891" spans="10:10" ht="14.25" x14ac:dyDescent="0.2">
      <c r="J24891" s="2"/>
    </row>
    <row r="24892" spans="10:10" ht="14.25" x14ac:dyDescent="0.2">
      <c r="J24892" s="2"/>
    </row>
    <row r="24893" spans="10:10" ht="14.25" x14ac:dyDescent="0.2">
      <c r="J24893" s="2"/>
    </row>
    <row r="24894" spans="10:10" ht="14.25" x14ac:dyDescent="0.2">
      <c r="J24894" s="2"/>
    </row>
    <row r="24895" spans="10:10" ht="14.25" x14ac:dyDescent="0.2">
      <c r="J24895" s="2"/>
    </row>
    <row r="24896" spans="10:10" ht="14.25" x14ac:dyDescent="0.2">
      <c r="J24896" s="2"/>
    </row>
    <row r="24897" spans="10:10" ht="14.25" x14ac:dyDescent="0.2">
      <c r="J24897" s="2"/>
    </row>
    <row r="24898" spans="10:10" ht="14.25" x14ac:dyDescent="0.2">
      <c r="J24898" s="2"/>
    </row>
    <row r="24899" spans="10:10" ht="14.25" x14ac:dyDescent="0.2">
      <c r="J24899" s="2"/>
    </row>
    <row r="24900" spans="10:10" ht="14.25" x14ac:dyDescent="0.2">
      <c r="J24900" s="2"/>
    </row>
    <row r="24901" spans="10:10" ht="14.25" x14ac:dyDescent="0.2">
      <c r="J24901" s="2"/>
    </row>
    <row r="24902" spans="10:10" ht="14.25" x14ac:dyDescent="0.2">
      <c r="J24902" s="2"/>
    </row>
    <row r="24903" spans="10:10" ht="14.25" x14ac:dyDescent="0.2">
      <c r="J24903" s="2"/>
    </row>
    <row r="24904" spans="10:10" ht="14.25" x14ac:dyDescent="0.2">
      <c r="J24904" s="2"/>
    </row>
    <row r="24905" spans="10:10" ht="14.25" x14ac:dyDescent="0.2">
      <c r="J24905" s="2"/>
    </row>
    <row r="24906" spans="10:10" ht="14.25" x14ac:dyDescent="0.2">
      <c r="J24906" s="2"/>
    </row>
    <row r="24907" spans="10:10" ht="14.25" x14ac:dyDescent="0.2">
      <c r="J24907" s="2"/>
    </row>
    <row r="24908" spans="10:10" ht="14.25" x14ac:dyDescent="0.2">
      <c r="J24908" s="2"/>
    </row>
    <row r="24909" spans="10:10" ht="14.25" x14ac:dyDescent="0.2">
      <c r="J24909" s="2"/>
    </row>
    <row r="24910" spans="10:10" ht="14.25" x14ac:dyDescent="0.2">
      <c r="J24910" s="2"/>
    </row>
    <row r="24911" spans="10:10" ht="14.25" x14ac:dyDescent="0.2">
      <c r="J24911" s="2"/>
    </row>
    <row r="24912" spans="10:10" ht="14.25" x14ac:dyDescent="0.2">
      <c r="J24912" s="2"/>
    </row>
    <row r="24913" spans="10:10" ht="14.25" x14ac:dyDescent="0.2">
      <c r="J24913" s="2"/>
    </row>
    <row r="24914" spans="10:10" ht="14.25" x14ac:dyDescent="0.2">
      <c r="J24914" s="2"/>
    </row>
    <row r="24915" spans="10:10" ht="14.25" x14ac:dyDescent="0.2">
      <c r="J24915" s="2"/>
    </row>
    <row r="24916" spans="10:10" ht="14.25" x14ac:dyDescent="0.2">
      <c r="J24916" s="2"/>
    </row>
    <row r="24917" spans="10:10" ht="14.25" x14ac:dyDescent="0.2">
      <c r="J24917" s="2"/>
    </row>
    <row r="24918" spans="10:10" ht="14.25" x14ac:dyDescent="0.2">
      <c r="J24918" s="2"/>
    </row>
    <row r="24919" spans="10:10" ht="14.25" x14ac:dyDescent="0.2">
      <c r="J24919" s="2"/>
    </row>
    <row r="24920" spans="10:10" ht="14.25" x14ac:dyDescent="0.2">
      <c r="J24920" s="2"/>
    </row>
    <row r="24921" spans="10:10" ht="14.25" x14ac:dyDescent="0.2">
      <c r="J24921" s="2"/>
    </row>
    <row r="24922" spans="10:10" ht="14.25" x14ac:dyDescent="0.2">
      <c r="J24922" s="2"/>
    </row>
    <row r="24923" spans="10:10" ht="14.25" x14ac:dyDescent="0.2">
      <c r="J24923" s="2"/>
    </row>
    <row r="24924" spans="10:10" ht="14.25" x14ac:dyDescent="0.2">
      <c r="J24924" s="2"/>
    </row>
    <row r="24925" spans="10:10" ht="14.25" x14ac:dyDescent="0.2">
      <c r="J24925" s="2"/>
    </row>
    <row r="24926" spans="10:10" ht="14.25" x14ac:dyDescent="0.2">
      <c r="J24926" s="2"/>
    </row>
    <row r="24927" spans="10:10" ht="14.25" x14ac:dyDescent="0.2">
      <c r="J24927" s="2"/>
    </row>
    <row r="24928" spans="10:10" ht="14.25" x14ac:dyDescent="0.2">
      <c r="J24928" s="2"/>
    </row>
    <row r="24929" spans="10:10" ht="14.25" x14ac:dyDescent="0.2">
      <c r="J24929" s="2"/>
    </row>
    <row r="24930" spans="10:10" ht="14.25" x14ac:dyDescent="0.2">
      <c r="J24930" s="2"/>
    </row>
    <row r="24931" spans="10:10" ht="14.25" x14ac:dyDescent="0.2">
      <c r="J24931" s="2"/>
    </row>
    <row r="24932" spans="10:10" ht="14.25" x14ac:dyDescent="0.2">
      <c r="J24932" s="2"/>
    </row>
    <row r="24933" spans="10:10" ht="14.25" x14ac:dyDescent="0.2">
      <c r="J24933" s="2"/>
    </row>
    <row r="24934" spans="10:10" ht="14.25" x14ac:dyDescent="0.2">
      <c r="J24934" s="2"/>
    </row>
    <row r="24935" spans="10:10" ht="14.25" x14ac:dyDescent="0.2">
      <c r="J24935" s="2"/>
    </row>
    <row r="24936" spans="10:10" ht="14.25" x14ac:dyDescent="0.2">
      <c r="J24936" s="2"/>
    </row>
    <row r="24937" spans="10:10" ht="14.25" x14ac:dyDescent="0.2">
      <c r="J24937" s="2"/>
    </row>
    <row r="24938" spans="10:10" ht="14.25" x14ac:dyDescent="0.2">
      <c r="J24938" s="2"/>
    </row>
    <row r="24939" spans="10:10" ht="14.25" x14ac:dyDescent="0.2">
      <c r="J24939" s="2"/>
    </row>
    <row r="24940" spans="10:10" ht="14.25" x14ac:dyDescent="0.2">
      <c r="J24940" s="2"/>
    </row>
    <row r="24941" spans="10:10" ht="14.25" x14ac:dyDescent="0.2">
      <c r="J24941" s="2"/>
    </row>
    <row r="24942" spans="10:10" ht="14.25" x14ac:dyDescent="0.2">
      <c r="J24942" s="2"/>
    </row>
    <row r="24943" spans="10:10" ht="14.25" x14ac:dyDescent="0.2">
      <c r="J24943" s="2"/>
    </row>
    <row r="24944" spans="10:10" ht="14.25" x14ac:dyDescent="0.2">
      <c r="J24944" s="2"/>
    </row>
    <row r="24945" spans="10:10" ht="14.25" x14ac:dyDescent="0.2">
      <c r="J24945" s="2"/>
    </row>
    <row r="24946" spans="10:10" ht="14.25" x14ac:dyDescent="0.2">
      <c r="J24946" s="2"/>
    </row>
    <row r="24947" spans="10:10" ht="14.25" x14ac:dyDescent="0.2">
      <c r="J24947" s="2"/>
    </row>
    <row r="24948" spans="10:10" ht="14.25" x14ac:dyDescent="0.2">
      <c r="J24948" s="2"/>
    </row>
    <row r="24949" spans="10:10" ht="14.25" x14ac:dyDescent="0.2">
      <c r="J24949" s="2"/>
    </row>
    <row r="24950" spans="10:10" ht="14.25" x14ac:dyDescent="0.2">
      <c r="J24950" s="2"/>
    </row>
    <row r="24951" spans="10:10" ht="14.25" x14ac:dyDescent="0.2">
      <c r="J24951" s="2"/>
    </row>
    <row r="24952" spans="10:10" ht="14.25" x14ac:dyDescent="0.2">
      <c r="J24952" s="2"/>
    </row>
    <row r="24953" spans="10:10" ht="14.25" x14ac:dyDescent="0.2">
      <c r="J24953" s="2"/>
    </row>
    <row r="24954" spans="10:10" ht="14.25" x14ac:dyDescent="0.2">
      <c r="J24954" s="2"/>
    </row>
    <row r="24955" spans="10:10" ht="14.25" x14ac:dyDescent="0.2">
      <c r="J24955" s="2"/>
    </row>
    <row r="24956" spans="10:10" ht="14.25" x14ac:dyDescent="0.2">
      <c r="J24956" s="2"/>
    </row>
    <row r="24957" spans="10:10" ht="14.25" x14ac:dyDescent="0.2">
      <c r="J24957" s="2"/>
    </row>
    <row r="24958" spans="10:10" ht="14.25" x14ac:dyDescent="0.2">
      <c r="J24958" s="2"/>
    </row>
    <row r="24959" spans="10:10" ht="14.25" x14ac:dyDescent="0.2">
      <c r="J24959" s="2"/>
    </row>
    <row r="24960" spans="10:10" ht="14.25" x14ac:dyDescent="0.2">
      <c r="J24960" s="2"/>
    </row>
    <row r="24961" spans="10:10" ht="14.25" x14ac:dyDescent="0.2">
      <c r="J24961" s="2"/>
    </row>
    <row r="24962" spans="10:10" ht="14.25" x14ac:dyDescent="0.2">
      <c r="J24962" s="2"/>
    </row>
    <row r="24963" spans="10:10" ht="14.25" x14ac:dyDescent="0.2">
      <c r="J24963" s="2"/>
    </row>
    <row r="24964" spans="10:10" ht="14.25" x14ac:dyDescent="0.2">
      <c r="J24964" s="2"/>
    </row>
    <row r="24965" spans="10:10" ht="14.25" x14ac:dyDescent="0.2">
      <c r="J24965" s="2"/>
    </row>
    <row r="24966" spans="10:10" ht="14.25" x14ac:dyDescent="0.2">
      <c r="J24966" s="2"/>
    </row>
    <row r="24967" spans="10:10" ht="14.25" x14ac:dyDescent="0.2">
      <c r="J24967" s="2"/>
    </row>
    <row r="24968" spans="10:10" ht="14.25" x14ac:dyDescent="0.2">
      <c r="J24968" s="2"/>
    </row>
    <row r="24969" spans="10:10" ht="14.25" x14ac:dyDescent="0.2">
      <c r="J24969" s="2"/>
    </row>
    <row r="24970" spans="10:10" ht="14.25" x14ac:dyDescent="0.2">
      <c r="J24970" s="2"/>
    </row>
    <row r="24971" spans="10:10" ht="14.25" x14ac:dyDescent="0.2">
      <c r="J24971" s="2"/>
    </row>
    <row r="24972" spans="10:10" ht="14.25" x14ac:dyDescent="0.2">
      <c r="J24972" s="2"/>
    </row>
    <row r="24973" spans="10:10" ht="14.25" x14ac:dyDescent="0.2">
      <c r="J24973" s="2"/>
    </row>
    <row r="24974" spans="10:10" ht="14.25" x14ac:dyDescent="0.2">
      <c r="J24974" s="2"/>
    </row>
    <row r="24975" spans="10:10" ht="14.25" x14ac:dyDescent="0.2">
      <c r="J24975" s="2"/>
    </row>
    <row r="24976" spans="10:10" ht="14.25" x14ac:dyDescent="0.2">
      <c r="J24976" s="2"/>
    </row>
    <row r="24977" spans="10:10" ht="14.25" x14ac:dyDescent="0.2">
      <c r="J24977" s="2"/>
    </row>
    <row r="24978" spans="10:10" ht="14.25" x14ac:dyDescent="0.2">
      <c r="J24978" s="2"/>
    </row>
    <row r="24979" spans="10:10" ht="14.25" x14ac:dyDescent="0.2">
      <c r="J24979" s="2"/>
    </row>
    <row r="24980" spans="10:10" ht="14.25" x14ac:dyDescent="0.2">
      <c r="J24980" s="2"/>
    </row>
    <row r="24981" spans="10:10" ht="14.25" x14ac:dyDescent="0.2">
      <c r="J24981" s="2"/>
    </row>
    <row r="24982" spans="10:10" ht="14.25" x14ac:dyDescent="0.2">
      <c r="J24982" s="2"/>
    </row>
    <row r="24983" spans="10:10" ht="14.25" x14ac:dyDescent="0.2">
      <c r="J24983" s="2"/>
    </row>
    <row r="24984" spans="10:10" ht="14.25" x14ac:dyDescent="0.2">
      <c r="J24984" s="2"/>
    </row>
    <row r="24985" spans="10:10" ht="14.25" x14ac:dyDescent="0.2">
      <c r="J24985" s="2"/>
    </row>
    <row r="24986" spans="10:10" ht="14.25" x14ac:dyDescent="0.2">
      <c r="J24986" s="2"/>
    </row>
    <row r="24987" spans="10:10" ht="14.25" x14ac:dyDescent="0.2">
      <c r="J24987" s="2"/>
    </row>
    <row r="24988" spans="10:10" ht="14.25" x14ac:dyDescent="0.2">
      <c r="J24988" s="2"/>
    </row>
    <row r="24989" spans="10:10" ht="14.25" x14ac:dyDescent="0.2">
      <c r="J24989" s="2"/>
    </row>
    <row r="24990" spans="10:10" ht="14.25" x14ac:dyDescent="0.2">
      <c r="J24990" s="2"/>
    </row>
    <row r="24991" spans="10:10" ht="14.25" x14ac:dyDescent="0.2">
      <c r="J24991" s="2"/>
    </row>
    <row r="24992" spans="10:10" ht="14.25" x14ac:dyDescent="0.2">
      <c r="J24992" s="2"/>
    </row>
    <row r="24993" spans="10:10" ht="14.25" x14ac:dyDescent="0.2">
      <c r="J24993" s="2"/>
    </row>
    <row r="24994" spans="10:10" ht="14.25" x14ac:dyDescent="0.2">
      <c r="J24994" s="2"/>
    </row>
    <row r="24995" spans="10:10" ht="14.25" x14ac:dyDescent="0.2">
      <c r="J24995" s="2"/>
    </row>
    <row r="24996" spans="10:10" ht="14.25" x14ac:dyDescent="0.2">
      <c r="J24996" s="2"/>
    </row>
    <row r="24997" spans="10:10" ht="14.25" x14ac:dyDescent="0.2">
      <c r="J24997" s="2"/>
    </row>
    <row r="24998" spans="10:10" ht="14.25" x14ac:dyDescent="0.2">
      <c r="J24998" s="2"/>
    </row>
    <row r="24999" spans="10:10" ht="14.25" x14ac:dyDescent="0.2">
      <c r="J24999" s="2"/>
    </row>
    <row r="25000" spans="10:10" ht="14.25" x14ac:dyDescent="0.2">
      <c r="J25000" s="2"/>
    </row>
    <row r="25001" spans="10:10" ht="14.25" x14ac:dyDescent="0.2">
      <c r="J25001" s="2"/>
    </row>
    <row r="25002" spans="10:10" ht="14.25" x14ac:dyDescent="0.2">
      <c r="J25002" s="2"/>
    </row>
    <row r="25003" spans="10:10" ht="14.25" x14ac:dyDescent="0.2">
      <c r="J25003" s="2"/>
    </row>
    <row r="25004" spans="10:10" ht="14.25" x14ac:dyDescent="0.2">
      <c r="J25004" s="2"/>
    </row>
    <row r="25005" spans="10:10" ht="14.25" x14ac:dyDescent="0.2">
      <c r="J25005" s="2"/>
    </row>
    <row r="25006" spans="10:10" ht="14.25" x14ac:dyDescent="0.2">
      <c r="J25006" s="2"/>
    </row>
    <row r="25007" spans="10:10" ht="14.25" x14ac:dyDescent="0.2">
      <c r="J25007" s="2"/>
    </row>
    <row r="25008" spans="10:10" ht="14.25" x14ac:dyDescent="0.2">
      <c r="J25008" s="2"/>
    </row>
    <row r="25009" spans="10:10" ht="14.25" x14ac:dyDescent="0.2">
      <c r="J25009" s="2"/>
    </row>
    <row r="25010" spans="10:10" ht="14.25" x14ac:dyDescent="0.2">
      <c r="J25010" s="2"/>
    </row>
    <row r="25011" spans="10:10" ht="14.25" x14ac:dyDescent="0.2">
      <c r="J25011" s="2"/>
    </row>
    <row r="25012" spans="10:10" ht="14.25" x14ac:dyDescent="0.2">
      <c r="J25012" s="2"/>
    </row>
    <row r="25013" spans="10:10" ht="14.25" x14ac:dyDescent="0.2">
      <c r="J25013" s="2"/>
    </row>
    <row r="25014" spans="10:10" ht="14.25" x14ac:dyDescent="0.2">
      <c r="J25014" s="2"/>
    </row>
    <row r="25015" spans="10:10" ht="14.25" x14ac:dyDescent="0.2">
      <c r="J25015" s="2"/>
    </row>
    <row r="25016" spans="10:10" ht="14.25" x14ac:dyDescent="0.2">
      <c r="J25016" s="2"/>
    </row>
    <row r="25017" spans="10:10" ht="14.25" x14ac:dyDescent="0.2">
      <c r="J25017" s="2"/>
    </row>
    <row r="25018" spans="10:10" ht="14.25" x14ac:dyDescent="0.2">
      <c r="J25018" s="2"/>
    </row>
    <row r="25019" spans="10:10" ht="14.25" x14ac:dyDescent="0.2">
      <c r="J25019" s="2"/>
    </row>
    <row r="25020" spans="10:10" ht="14.25" x14ac:dyDescent="0.2">
      <c r="J25020" s="2"/>
    </row>
    <row r="25021" spans="10:10" ht="14.25" x14ac:dyDescent="0.2">
      <c r="J25021" s="2"/>
    </row>
    <row r="25022" spans="10:10" ht="14.25" x14ac:dyDescent="0.2">
      <c r="J25022" s="2"/>
    </row>
    <row r="25023" spans="10:10" ht="14.25" x14ac:dyDescent="0.2">
      <c r="J25023" s="2"/>
    </row>
    <row r="25024" spans="10:10" ht="14.25" x14ac:dyDescent="0.2">
      <c r="J25024" s="2"/>
    </row>
    <row r="25025" spans="10:10" ht="14.25" x14ac:dyDescent="0.2">
      <c r="J25025" s="2"/>
    </row>
    <row r="25026" spans="10:10" ht="14.25" x14ac:dyDescent="0.2">
      <c r="J25026" s="2"/>
    </row>
    <row r="25027" spans="10:10" ht="14.25" x14ac:dyDescent="0.2">
      <c r="J25027" s="2"/>
    </row>
    <row r="25028" spans="10:10" ht="14.25" x14ac:dyDescent="0.2">
      <c r="J25028" s="2"/>
    </row>
    <row r="25029" spans="10:10" ht="14.25" x14ac:dyDescent="0.2">
      <c r="J25029" s="2"/>
    </row>
    <row r="25030" spans="10:10" ht="14.25" x14ac:dyDescent="0.2">
      <c r="J25030" s="2"/>
    </row>
    <row r="25031" spans="10:10" ht="14.25" x14ac:dyDescent="0.2">
      <c r="J25031" s="2"/>
    </row>
    <row r="25032" spans="10:10" ht="14.25" x14ac:dyDescent="0.2">
      <c r="J25032" s="2"/>
    </row>
    <row r="25033" spans="10:10" ht="14.25" x14ac:dyDescent="0.2">
      <c r="J25033" s="2"/>
    </row>
    <row r="25034" spans="10:10" ht="14.25" x14ac:dyDescent="0.2">
      <c r="J25034" s="2"/>
    </row>
    <row r="25035" spans="10:10" ht="14.25" x14ac:dyDescent="0.2">
      <c r="J25035" s="2"/>
    </row>
    <row r="25036" spans="10:10" ht="14.25" x14ac:dyDescent="0.2">
      <c r="J25036" s="2"/>
    </row>
    <row r="25037" spans="10:10" ht="14.25" x14ac:dyDescent="0.2">
      <c r="J25037" s="2"/>
    </row>
    <row r="25038" spans="10:10" ht="14.25" x14ac:dyDescent="0.2">
      <c r="J25038" s="2"/>
    </row>
    <row r="25039" spans="10:10" ht="14.25" x14ac:dyDescent="0.2">
      <c r="J25039" s="2"/>
    </row>
    <row r="25040" spans="10:10" ht="14.25" x14ac:dyDescent="0.2">
      <c r="J25040" s="2"/>
    </row>
    <row r="25041" spans="10:10" ht="14.25" x14ac:dyDescent="0.2">
      <c r="J25041" s="2"/>
    </row>
    <row r="25042" spans="10:10" ht="14.25" x14ac:dyDescent="0.2">
      <c r="J25042" s="2"/>
    </row>
    <row r="25043" spans="10:10" ht="14.25" x14ac:dyDescent="0.2">
      <c r="J25043" s="2"/>
    </row>
    <row r="25044" spans="10:10" ht="14.25" x14ac:dyDescent="0.2">
      <c r="J25044" s="2"/>
    </row>
    <row r="25045" spans="10:10" ht="14.25" x14ac:dyDescent="0.2">
      <c r="J25045" s="2"/>
    </row>
    <row r="25046" spans="10:10" ht="14.25" x14ac:dyDescent="0.2">
      <c r="J25046" s="2"/>
    </row>
    <row r="25047" spans="10:10" ht="14.25" x14ac:dyDescent="0.2">
      <c r="J25047" s="2"/>
    </row>
    <row r="25048" spans="10:10" ht="14.25" x14ac:dyDescent="0.2">
      <c r="J25048" s="2"/>
    </row>
    <row r="25049" spans="10:10" ht="14.25" x14ac:dyDescent="0.2">
      <c r="J25049" s="2"/>
    </row>
    <row r="25050" spans="10:10" ht="14.25" x14ac:dyDescent="0.2">
      <c r="J25050" s="2"/>
    </row>
    <row r="25051" spans="10:10" ht="14.25" x14ac:dyDescent="0.2">
      <c r="J25051" s="2"/>
    </row>
    <row r="25052" spans="10:10" ht="14.25" x14ac:dyDescent="0.2">
      <c r="J25052" s="2"/>
    </row>
    <row r="25053" spans="10:10" ht="14.25" x14ac:dyDescent="0.2">
      <c r="J25053" s="2"/>
    </row>
    <row r="25054" spans="10:10" ht="14.25" x14ac:dyDescent="0.2">
      <c r="J25054" s="2"/>
    </row>
    <row r="25055" spans="10:10" ht="14.25" x14ac:dyDescent="0.2">
      <c r="J25055" s="2"/>
    </row>
    <row r="25056" spans="10:10" ht="14.25" x14ac:dyDescent="0.2">
      <c r="J25056" s="2"/>
    </row>
    <row r="25057" spans="10:10" ht="14.25" x14ac:dyDescent="0.2">
      <c r="J25057" s="2"/>
    </row>
    <row r="25058" spans="10:10" ht="14.25" x14ac:dyDescent="0.2">
      <c r="J25058" s="2"/>
    </row>
    <row r="25059" spans="10:10" ht="14.25" x14ac:dyDescent="0.2">
      <c r="J25059" s="2"/>
    </row>
    <row r="25060" spans="10:10" ht="14.25" x14ac:dyDescent="0.2">
      <c r="J25060" s="2"/>
    </row>
    <row r="25061" spans="10:10" ht="14.25" x14ac:dyDescent="0.2">
      <c r="J25061" s="2"/>
    </row>
    <row r="25062" spans="10:10" ht="14.25" x14ac:dyDescent="0.2">
      <c r="J25062" s="2"/>
    </row>
    <row r="25063" spans="10:10" ht="14.25" x14ac:dyDescent="0.2">
      <c r="J25063" s="2"/>
    </row>
    <row r="25064" spans="10:10" ht="14.25" x14ac:dyDescent="0.2">
      <c r="J25064" s="2"/>
    </row>
    <row r="25065" spans="10:10" ht="14.25" x14ac:dyDescent="0.2">
      <c r="J25065" s="2"/>
    </row>
    <row r="25066" spans="10:10" ht="14.25" x14ac:dyDescent="0.2">
      <c r="J25066" s="2"/>
    </row>
    <row r="25067" spans="10:10" ht="14.25" x14ac:dyDescent="0.2">
      <c r="J25067" s="2"/>
    </row>
    <row r="25068" spans="10:10" ht="14.25" x14ac:dyDescent="0.2">
      <c r="J25068" s="2"/>
    </row>
    <row r="25069" spans="10:10" ht="14.25" x14ac:dyDescent="0.2">
      <c r="J25069" s="2"/>
    </row>
    <row r="25070" spans="10:10" ht="14.25" x14ac:dyDescent="0.2">
      <c r="J25070" s="2"/>
    </row>
    <row r="25071" spans="10:10" ht="14.25" x14ac:dyDescent="0.2">
      <c r="J25071" s="2"/>
    </row>
    <row r="25072" spans="10:10" ht="14.25" x14ac:dyDescent="0.2">
      <c r="J25072" s="2"/>
    </row>
    <row r="25073" spans="10:10" ht="14.25" x14ac:dyDescent="0.2">
      <c r="J25073" s="2"/>
    </row>
    <row r="25074" spans="10:10" ht="14.25" x14ac:dyDescent="0.2">
      <c r="J25074" s="2"/>
    </row>
    <row r="25075" spans="10:10" ht="14.25" x14ac:dyDescent="0.2">
      <c r="J25075" s="2"/>
    </row>
    <row r="25076" spans="10:10" ht="14.25" x14ac:dyDescent="0.2">
      <c r="J25076" s="2"/>
    </row>
    <row r="25077" spans="10:10" ht="14.25" x14ac:dyDescent="0.2">
      <c r="J25077" s="2"/>
    </row>
    <row r="25078" spans="10:10" ht="14.25" x14ac:dyDescent="0.2">
      <c r="J25078" s="2"/>
    </row>
    <row r="25079" spans="10:10" ht="14.25" x14ac:dyDescent="0.2">
      <c r="J25079" s="2"/>
    </row>
    <row r="25080" spans="10:10" ht="14.25" x14ac:dyDescent="0.2">
      <c r="J25080" s="2"/>
    </row>
    <row r="25081" spans="10:10" ht="14.25" x14ac:dyDescent="0.2">
      <c r="J25081" s="2"/>
    </row>
    <row r="25082" spans="10:10" ht="14.25" x14ac:dyDescent="0.2">
      <c r="J25082" s="2"/>
    </row>
    <row r="25083" spans="10:10" ht="14.25" x14ac:dyDescent="0.2">
      <c r="J25083" s="2"/>
    </row>
    <row r="25084" spans="10:10" ht="14.25" x14ac:dyDescent="0.2">
      <c r="J25084" s="2"/>
    </row>
    <row r="25085" spans="10:10" ht="14.25" x14ac:dyDescent="0.2">
      <c r="J25085" s="2"/>
    </row>
    <row r="25086" spans="10:10" ht="14.25" x14ac:dyDescent="0.2">
      <c r="J25086" s="2"/>
    </row>
    <row r="25087" spans="10:10" ht="14.25" x14ac:dyDescent="0.2">
      <c r="J25087" s="2"/>
    </row>
    <row r="25088" spans="10:10" ht="14.25" x14ac:dyDescent="0.2">
      <c r="J25088" s="2"/>
    </row>
    <row r="25089" spans="10:10" ht="14.25" x14ac:dyDescent="0.2">
      <c r="J25089" s="2"/>
    </row>
    <row r="25090" spans="10:10" ht="14.25" x14ac:dyDescent="0.2">
      <c r="J25090" s="2"/>
    </row>
    <row r="25091" spans="10:10" ht="14.25" x14ac:dyDescent="0.2">
      <c r="J25091" s="2"/>
    </row>
    <row r="25092" spans="10:10" ht="14.25" x14ac:dyDescent="0.2">
      <c r="J25092" s="2"/>
    </row>
    <row r="25093" spans="10:10" ht="14.25" x14ac:dyDescent="0.2">
      <c r="J25093" s="2"/>
    </row>
    <row r="25094" spans="10:10" ht="14.25" x14ac:dyDescent="0.2">
      <c r="J25094" s="2"/>
    </row>
    <row r="25095" spans="10:10" ht="14.25" x14ac:dyDescent="0.2">
      <c r="J25095" s="2"/>
    </row>
    <row r="25096" spans="10:10" ht="14.25" x14ac:dyDescent="0.2">
      <c r="J25096" s="2"/>
    </row>
    <row r="25097" spans="10:10" ht="14.25" x14ac:dyDescent="0.2">
      <c r="J25097" s="2"/>
    </row>
    <row r="25098" spans="10:10" ht="14.25" x14ac:dyDescent="0.2">
      <c r="J25098" s="2"/>
    </row>
    <row r="25099" spans="10:10" ht="14.25" x14ac:dyDescent="0.2">
      <c r="J25099" s="2"/>
    </row>
    <row r="25100" spans="10:10" ht="14.25" x14ac:dyDescent="0.2">
      <c r="J25100" s="2"/>
    </row>
    <row r="25101" spans="10:10" ht="14.25" x14ac:dyDescent="0.2">
      <c r="J25101" s="2"/>
    </row>
    <row r="25102" spans="10:10" ht="14.25" x14ac:dyDescent="0.2">
      <c r="J25102" s="2"/>
    </row>
    <row r="25103" spans="10:10" ht="14.25" x14ac:dyDescent="0.2">
      <c r="J25103" s="2"/>
    </row>
    <row r="25104" spans="10:10" ht="14.25" x14ac:dyDescent="0.2">
      <c r="J25104" s="2"/>
    </row>
    <row r="25105" spans="10:10" ht="14.25" x14ac:dyDescent="0.2">
      <c r="J25105" s="2"/>
    </row>
    <row r="25106" spans="10:10" ht="14.25" x14ac:dyDescent="0.2">
      <c r="J25106" s="2"/>
    </row>
    <row r="25107" spans="10:10" ht="14.25" x14ac:dyDescent="0.2">
      <c r="J25107" s="2"/>
    </row>
    <row r="25108" spans="10:10" ht="14.25" x14ac:dyDescent="0.2">
      <c r="J25108" s="2"/>
    </row>
    <row r="25109" spans="10:10" ht="14.25" x14ac:dyDescent="0.2">
      <c r="J25109" s="2"/>
    </row>
    <row r="25110" spans="10:10" ht="14.25" x14ac:dyDescent="0.2">
      <c r="J25110" s="2"/>
    </row>
    <row r="25111" spans="10:10" ht="14.25" x14ac:dyDescent="0.2">
      <c r="J25111" s="2"/>
    </row>
    <row r="25112" spans="10:10" ht="14.25" x14ac:dyDescent="0.2">
      <c r="J25112" s="2"/>
    </row>
    <row r="25113" spans="10:10" ht="14.25" x14ac:dyDescent="0.2">
      <c r="J25113" s="2"/>
    </row>
    <row r="25114" spans="10:10" ht="14.25" x14ac:dyDescent="0.2">
      <c r="J25114" s="2"/>
    </row>
    <row r="25115" spans="10:10" ht="14.25" x14ac:dyDescent="0.2">
      <c r="J25115" s="2"/>
    </row>
    <row r="25116" spans="10:10" ht="14.25" x14ac:dyDescent="0.2">
      <c r="J25116" s="2"/>
    </row>
    <row r="25117" spans="10:10" ht="14.25" x14ac:dyDescent="0.2">
      <c r="J25117" s="2"/>
    </row>
    <row r="25118" spans="10:10" ht="14.25" x14ac:dyDescent="0.2">
      <c r="J25118" s="2"/>
    </row>
    <row r="25119" spans="10:10" ht="14.25" x14ac:dyDescent="0.2">
      <c r="J25119" s="2"/>
    </row>
    <row r="25120" spans="10:10" ht="14.25" x14ac:dyDescent="0.2">
      <c r="J25120" s="2"/>
    </row>
    <row r="25121" spans="10:10" ht="14.25" x14ac:dyDescent="0.2">
      <c r="J25121" s="2"/>
    </row>
    <row r="25122" spans="10:10" ht="14.25" x14ac:dyDescent="0.2">
      <c r="J25122" s="2"/>
    </row>
    <row r="25123" spans="10:10" ht="14.25" x14ac:dyDescent="0.2">
      <c r="J25123" s="2"/>
    </row>
    <row r="25124" spans="10:10" ht="14.25" x14ac:dyDescent="0.2">
      <c r="J25124" s="2"/>
    </row>
    <row r="25125" spans="10:10" ht="14.25" x14ac:dyDescent="0.2">
      <c r="J25125" s="2"/>
    </row>
    <row r="25126" spans="10:10" ht="14.25" x14ac:dyDescent="0.2">
      <c r="J25126" s="2"/>
    </row>
    <row r="25127" spans="10:10" ht="14.25" x14ac:dyDescent="0.2">
      <c r="J25127" s="2"/>
    </row>
    <row r="25128" spans="10:10" ht="14.25" x14ac:dyDescent="0.2">
      <c r="J25128" s="2"/>
    </row>
    <row r="25129" spans="10:10" ht="14.25" x14ac:dyDescent="0.2">
      <c r="J25129" s="2"/>
    </row>
    <row r="25130" spans="10:10" ht="14.25" x14ac:dyDescent="0.2">
      <c r="J25130" s="2"/>
    </row>
    <row r="25131" spans="10:10" ht="14.25" x14ac:dyDescent="0.2">
      <c r="J25131" s="2"/>
    </row>
    <row r="25132" spans="10:10" ht="14.25" x14ac:dyDescent="0.2">
      <c r="J25132" s="2"/>
    </row>
    <row r="25133" spans="10:10" ht="14.25" x14ac:dyDescent="0.2">
      <c r="J25133" s="2"/>
    </row>
    <row r="25134" spans="10:10" ht="14.25" x14ac:dyDescent="0.2">
      <c r="J25134" s="2"/>
    </row>
    <row r="25135" spans="10:10" ht="14.25" x14ac:dyDescent="0.2">
      <c r="J25135" s="2"/>
    </row>
    <row r="25136" spans="10:10" ht="14.25" x14ac:dyDescent="0.2">
      <c r="J25136" s="2"/>
    </row>
    <row r="25137" spans="10:10" ht="14.25" x14ac:dyDescent="0.2">
      <c r="J25137" s="2"/>
    </row>
    <row r="25138" spans="10:10" ht="14.25" x14ac:dyDescent="0.2">
      <c r="J25138" s="2"/>
    </row>
    <row r="25139" spans="10:10" ht="14.25" x14ac:dyDescent="0.2">
      <c r="J25139" s="2"/>
    </row>
    <row r="25140" spans="10:10" ht="14.25" x14ac:dyDescent="0.2">
      <c r="J25140" s="2"/>
    </row>
    <row r="25141" spans="10:10" ht="14.25" x14ac:dyDescent="0.2">
      <c r="J25141" s="2"/>
    </row>
    <row r="25142" spans="10:10" ht="14.25" x14ac:dyDescent="0.2">
      <c r="J25142" s="2"/>
    </row>
    <row r="25143" spans="10:10" ht="14.25" x14ac:dyDescent="0.2">
      <c r="J25143" s="2"/>
    </row>
    <row r="25144" spans="10:10" ht="14.25" x14ac:dyDescent="0.2">
      <c r="J25144" s="2"/>
    </row>
    <row r="25145" spans="10:10" ht="14.25" x14ac:dyDescent="0.2">
      <c r="J25145" s="2"/>
    </row>
    <row r="25146" spans="10:10" ht="14.25" x14ac:dyDescent="0.2">
      <c r="J25146" s="2"/>
    </row>
    <row r="25147" spans="10:10" ht="14.25" x14ac:dyDescent="0.2">
      <c r="J25147" s="2"/>
    </row>
    <row r="25148" spans="10:10" ht="14.25" x14ac:dyDescent="0.2">
      <c r="J25148" s="2"/>
    </row>
    <row r="25149" spans="10:10" ht="14.25" x14ac:dyDescent="0.2">
      <c r="J25149" s="2"/>
    </row>
    <row r="25150" spans="10:10" ht="14.25" x14ac:dyDescent="0.2">
      <c r="J25150" s="2"/>
    </row>
    <row r="25151" spans="10:10" ht="14.25" x14ac:dyDescent="0.2">
      <c r="J25151" s="2"/>
    </row>
    <row r="25152" spans="10:10" ht="14.25" x14ac:dyDescent="0.2">
      <c r="J25152" s="2"/>
    </row>
    <row r="25153" spans="10:10" ht="14.25" x14ac:dyDescent="0.2">
      <c r="J25153" s="2"/>
    </row>
    <row r="25154" spans="10:10" ht="14.25" x14ac:dyDescent="0.2">
      <c r="J25154" s="2"/>
    </row>
    <row r="25155" spans="10:10" ht="14.25" x14ac:dyDescent="0.2">
      <c r="J25155" s="2"/>
    </row>
    <row r="25156" spans="10:10" ht="14.25" x14ac:dyDescent="0.2">
      <c r="J25156" s="2"/>
    </row>
    <row r="25157" spans="10:10" ht="14.25" x14ac:dyDescent="0.2">
      <c r="J25157" s="2"/>
    </row>
    <row r="25158" spans="10:10" ht="14.25" x14ac:dyDescent="0.2">
      <c r="J25158" s="2"/>
    </row>
    <row r="25159" spans="10:10" ht="14.25" x14ac:dyDescent="0.2">
      <c r="J25159" s="2"/>
    </row>
    <row r="25160" spans="10:10" ht="14.25" x14ac:dyDescent="0.2">
      <c r="J25160" s="2"/>
    </row>
    <row r="25161" spans="10:10" ht="14.25" x14ac:dyDescent="0.2">
      <c r="J25161" s="2"/>
    </row>
    <row r="25162" spans="10:10" ht="14.25" x14ac:dyDescent="0.2">
      <c r="J25162" s="2"/>
    </row>
    <row r="25163" spans="10:10" ht="14.25" x14ac:dyDescent="0.2">
      <c r="J25163" s="2"/>
    </row>
    <row r="25164" spans="10:10" ht="14.25" x14ac:dyDescent="0.2">
      <c r="J25164" s="2"/>
    </row>
    <row r="25165" spans="10:10" ht="14.25" x14ac:dyDescent="0.2">
      <c r="J25165" s="2"/>
    </row>
    <row r="25166" spans="10:10" ht="14.25" x14ac:dyDescent="0.2">
      <c r="J25166" s="2"/>
    </row>
    <row r="25167" spans="10:10" ht="14.25" x14ac:dyDescent="0.2">
      <c r="J25167" s="2"/>
    </row>
    <row r="25168" spans="10:10" ht="14.25" x14ac:dyDescent="0.2">
      <c r="J25168" s="2"/>
    </row>
    <row r="25169" spans="10:10" ht="14.25" x14ac:dyDescent="0.2">
      <c r="J25169" s="2"/>
    </row>
    <row r="25170" spans="10:10" ht="14.25" x14ac:dyDescent="0.2">
      <c r="J25170" s="2"/>
    </row>
    <row r="25171" spans="10:10" ht="14.25" x14ac:dyDescent="0.2">
      <c r="J25171" s="2"/>
    </row>
    <row r="25172" spans="10:10" ht="14.25" x14ac:dyDescent="0.2">
      <c r="J25172" s="2"/>
    </row>
    <row r="25173" spans="10:10" ht="14.25" x14ac:dyDescent="0.2">
      <c r="J25173" s="2"/>
    </row>
    <row r="25174" spans="10:10" ht="14.25" x14ac:dyDescent="0.2">
      <c r="J25174" s="2"/>
    </row>
    <row r="25175" spans="10:10" ht="14.25" x14ac:dyDescent="0.2">
      <c r="J25175" s="2"/>
    </row>
    <row r="25176" spans="10:10" ht="14.25" x14ac:dyDescent="0.2">
      <c r="J25176" s="2"/>
    </row>
    <row r="25177" spans="10:10" ht="14.25" x14ac:dyDescent="0.2">
      <c r="J25177" s="2"/>
    </row>
    <row r="25178" spans="10:10" ht="14.25" x14ac:dyDescent="0.2">
      <c r="J25178" s="2"/>
    </row>
    <row r="25179" spans="10:10" ht="14.25" x14ac:dyDescent="0.2">
      <c r="J25179" s="2"/>
    </row>
    <row r="25180" spans="10:10" ht="14.25" x14ac:dyDescent="0.2">
      <c r="J25180" s="2"/>
    </row>
    <row r="25181" spans="10:10" ht="14.25" x14ac:dyDescent="0.2">
      <c r="J25181" s="2"/>
    </row>
    <row r="25182" spans="10:10" ht="14.25" x14ac:dyDescent="0.2">
      <c r="J25182" s="2"/>
    </row>
    <row r="25183" spans="10:10" ht="14.25" x14ac:dyDescent="0.2">
      <c r="J25183" s="2"/>
    </row>
    <row r="25184" spans="10:10" ht="14.25" x14ac:dyDescent="0.2">
      <c r="J25184" s="2"/>
    </row>
    <row r="25185" spans="10:10" ht="14.25" x14ac:dyDescent="0.2">
      <c r="J25185" s="2"/>
    </row>
    <row r="25186" spans="10:10" ht="14.25" x14ac:dyDescent="0.2">
      <c r="J25186" s="2"/>
    </row>
    <row r="25187" spans="10:10" ht="14.25" x14ac:dyDescent="0.2">
      <c r="J25187" s="2"/>
    </row>
    <row r="25188" spans="10:10" ht="14.25" x14ac:dyDescent="0.2">
      <c r="J25188" s="2"/>
    </row>
    <row r="25189" spans="10:10" ht="14.25" x14ac:dyDescent="0.2">
      <c r="J25189" s="2"/>
    </row>
    <row r="25190" spans="10:10" ht="14.25" x14ac:dyDescent="0.2">
      <c r="J25190" s="2"/>
    </row>
    <row r="25191" spans="10:10" ht="14.25" x14ac:dyDescent="0.2">
      <c r="J25191" s="2"/>
    </row>
    <row r="25192" spans="10:10" ht="14.25" x14ac:dyDescent="0.2">
      <c r="J25192" s="2"/>
    </row>
    <row r="25193" spans="10:10" ht="14.25" x14ac:dyDescent="0.2">
      <c r="J25193" s="2"/>
    </row>
    <row r="25194" spans="10:10" ht="14.25" x14ac:dyDescent="0.2">
      <c r="J25194" s="2"/>
    </row>
    <row r="25195" spans="10:10" ht="14.25" x14ac:dyDescent="0.2">
      <c r="J25195" s="2"/>
    </row>
    <row r="25196" spans="10:10" ht="14.25" x14ac:dyDescent="0.2">
      <c r="J25196" s="2"/>
    </row>
    <row r="25197" spans="10:10" ht="14.25" x14ac:dyDescent="0.2">
      <c r="J25197" s="2"/>
    </row>
    <row r="25198" spans="10:10" ht="14.25" x14ac:dyDescent="0.2">
      <c r="J25198" s="2"/>
    </row>
    <row r="25199" spans="10:10" ht="14.25" x14ac:dyDescent="0.2">
      <c r="J25199" s="2"/>
    </row>
    <row r="25200" spans="10:10" ht="14.25" x14ac:dyDescent="0.2">
      <c r="J25200" s="2"/>
    </row>
    <row r="25201" spans="10:10" ht="14.25" x14ac:dyDescent="0.2">
      <c r="J25201" s="2"/>
    </row>
    <row r="25202" spans="10:10" ht="14.25" x14ac:dyDescent="0.2">
      <c r="J25202" s="2"/>
    </row>
    <row r="25203" spans="10:10" ht="14.25" x14ac:dyDescent="0.2">
      <c r="J25203" s="2"/>
    </row>
    <row r="25204" spans="10:10" ht="14.25" x14ac:dyDescent="0.2">
      <c r="J25204" s="2"/>
    </row>
    <row r="25205" spans="10:10" ht="14.25" x14ac:dyDescent="0.2">
      <c r="J25205" s="2"/>
    </row>
    <row r="25206" spans="10:10" ht="14.25" x14ac:dyDescent="0.2">
      <c r="J25206" s="2"/>
    </row>
    <row r="25207" spans="10:10" ht="14.25" x14ac:dyDescent="0.2">
      <c r="J25207" s="2"/>
    </row>
    <row r="25208" spans="10:10" ht="14.25" x14ac:dyDescent="0.2">
      <c r="J25208" s="2"/>
    </row>
    <row r="25209" spans="10:10" ht="14.25" x14ac:dyDescent="0.2">
      <c r="J25209" s="2"/>
    </row>
    <row r="25210" spans="10:10" ht="14.25" x14ac:dyDescent="0.2">
      <c r="J25210" s="2"/>
    </row>
    <row r="25211" spans="10:10" ht="14.25" x14ac:dyDescent="0.2">
      <c r="J25211" s="2"/>
    </row>
    <row r="25212" spans="10:10" ht="14.25" x14ac:dyDescent="0.2">
      <c r="J25212" s="2"/>
    </row>
    <row r="25213" spans="10:10" ht="14.25" x14ac:dyDescent="0.2">
      <c r="J25213" s="2"/>
    </row>
    <row r="25214" spans="10:10" ht="14.25" x14ac:dyDescent="0.2">
      <c r="J25214" s="2"/>
    </row>
    <row r="25215" spans="10:10" ht="14.25" x14ac:dyDescent="0.2">
      <c r="J25215" s="2"/>
    </row>
    <row r="25216" spans="10:10" ht="14.25" x14ac:dyDescent="0.2">
      <c r="J25216" s="2"/>
    </row>
    <row r="25217" spans="10:10" ht="14.25" x14ac:dyDescent="0.2">
      <c r="J25217" s="2"/>
    </row>
    <row r="25218" spans="10:10" ht="14.25" x14ac:dyDescent="0.2">
      <c r="J25218" s="2"/>
    </row>
    <row r="25219" spans="10:10" ht="14.25" x14ac:dyDescent="0.2">
      <c r="J25219" s="2"/>
    </row>
    <row r="25220" spans="10:10" ht="14.25" x14ac:dyDescent="0.2">
      <c r="J25220" s="2"/>
    </row>
    <row r="25221" spans="10:10" ht="14.25" x14ac:dyDescent="0.2">
      <c r="J25221" s="2"/>
    </row>
    <row r="25222" spans="10:10" ht="14.25" x14ac:dyDescent="0.2">
      <c r="J25222" s="2"/>
    </row>
    <row r="25223" spans="10:10" ht="14.25" x14ac:dyDescent="0.2">
      <c r="J25223" s="2"/>
    </row>
    <row r="25224" spans="10:10" ht="14.25" x14ac:dyDescent="0.2">
      <c r="J25224" s="2"/>
    </row>
    <row r="25225" spans="10:10" ht="14.25" x14ac:dyDescent="0.2">
      <c r="J25225" s="2"/>
    </row>
    <row r="25226" spans="10:10" ht="14.25" x14ac:dyDescent="0.2">
      <c r="J25226" s="2"/>
    </row>
    <row r="25227" spans="10:10" ht="14.25" x14ac:dyDescent="0.2">
      <c r="J25227" s="2"/>
    </row>
    <row r="25228" spans="10:10" ht="14.25" x14ac:dyDescent="0.2">
      <c r="J25228" s="2"/>
    </row>
    <row r="25229" spans="10:10" ht="14.25" x14ac:dyDescent="0.2">
      <c r="J25229" s="2"/>
    </row>
    <row r="25230" spans="10:10" ht="14.25" x14ac:dyDescent="0.2">
      <c r="J25230" s="2"/>
    </row>
    <row r="25231" spans="10:10" ht="14.25" x14ac:dyDescent="0.2">
      <c r="J25231" s="2"/>
    </row>
    <row r="25232" spans="10:10" ht="14.25" x14ac:dyDescent="0.2">
      <c r="J25232" s="2"/>
    </row>
    <row r="25233" spans="10:10" ht="14.25" x14ac:dyDescent="0.2">
      <c r="J25233" s="2"/>
    </row>
    <row r="25234" spans="10:10" ht="14.25" x14ac:dyDescent="0.2">
      <c r="J25234" s="2"/>
    </row>
    <row r="25235" spans="10:10" ht="14.25" x14ac:dyDescent="0.2">
      <c r="J25235" s="2"/>
    </row>
    <row r="25236" spans="10:10" ht="14.25" x14ac:dyDescent="0.2">
      <c r="J25236" s="2"/>
    </row>
    <row r="25237" spans="10:10" ht="14.25" x14ac:dyDescent="0.2">
      <c r="J25237" s="2"/>
    </row>
    <row r="25238" spans="10:10" ht="14.25" x14ac:dyDescent="0.2">
      <c r="J25238" s="2"/>
    </row>
    <row r="25239" spans="10:10" ht="14.25" x14ac:dyDescent="0.2">
      <c r="J25239" s="2"/>
    </row>
    <row r="25240" spans="10:10" ht="14.25" x14ac:dyDescent="0.2">
      <c r="J25240" s="2"/>
    </row>
    <row r="25241" spans="10:10" ht="14.25" x14ac:dyDescent="0.2">
      <c r="J25241" s="2"/>
    </row>
    <row r="25242" spans="10:10" ht="14.25" x14ac:dyDescent="0.2">
      <c r="J25242" s="2"/>
    </row>
    <row r="25243" spans="10:10" ht="14.25" x14ac:dyDescent="0.2">
      <c r="J25243" s="2"/>
    </row>
    <row r="25244" spans="10:10" ht="14.25" x14ac:dyDescent="0.2">
      <c r="J25244" s="2"/>
    </row>
    <row r="25245" spans="10:10" ht="14.25" x14ac:dyDescent="0.2">
      <c r="J25245" s="2"/>
    </row>
    <row r="25246" spans="10:10" ht="14.25" x14ac:dyDescent="0.2">
      <c r="J25246" s="2"/>
    </row>
    <row r="25247" spans="10:10" ht="14.25" x14ac:dyDescent="0.2">
      <c r="J25247" s="2"/>
    </row>
    <row r="25248" spans="10:10" ht="14.25" x14ac:dyDescent="0.2">
      <c r="J25248" s="2"/>
    </row>
    <row r="25249" spans="10:10" ht="14.25" x14ac:dyDescent="0.2">
      <c r="J25249" s="2"/>
    </row>
    <row r="25250" spans="10:10" ht="14.25" x14ac:dyDescent="0.2">
      <c r="J25250" s="2"/>
    </row>
    <row r="25251" spans="10:10" ht="14.25" x14ac:dyDescent="0.2">
      <c r="J25251" s="2"/>
    </row>
    <row r="25252" spans="10:10" ht="14.25" x14ac:dyDescent="0.2">
      <c r="J25252" s="2"/>
    </row>
    <row r="25253" spans="10:10" ht="14.25" x14ac:dyDescent="0.2">
      <c r="J25253" s="2"/>
    </row>
    <row r="25254" spans="10:10" ht="14.25" x14ac:dyDescent="0.2">
      <c r="J25254" s="2"/>
    </row>
    <row r="25255" spans="10:10" ht="14.25" x14ac:dyDescent="0.2">
      <c r="J25255" s="2"/>
    </row>
    <row r="25256" spans="10:10" ht="14.25" x14ac:dyDescent="0.2">
      <c r="J25256" s="2"/>
    </row>
    <row r="25257" spans="10:10" ht="14.25" x14ac:dyDescent="0.2">
      <c r="J25257" s="2"/>
    </row>
    <row r="25258" spans="10:10" ht="14.25" x14ac:dyDescent="0.2">
      <c r="J25258" s="2"/>
    </row>
    <row r="25259" spans="10:10" ht="14.25" x14ac:dyDescent="0.2">
      <c r="J25259" s="2"/>
    </row>
    <row r="25260" spans="10:10" ht="14.25" x14ac:dyDescent="0.2">
      <c r="J25260" s="2"/>
    </row>
    <row r="25261" spans="10:10" ht="14.25" x14ac:dyDescent="0.2">
      <c r="J25261" s="2"/>
    </row>
    <row r="25262" spans="10:10" ht="14.25" x14ac:dyDescent="0.2">
      <c r="J25262" s="2"/>
    </row>
    <row r="25263" spans="10:10" ht="14.25" x14ac:dyDescent="0.2">
      <c r="J25263" s="2"/>
    </row>
    <row r="25264" spans="10:10" ht="14.25" x14ac:dyDescent="0.2">
      <c r="J25264" s="2"/>
    </row>
    <row r="25265" spans="10:10" ht="14.25" x14ac:dyDescent="0.2">
      <c r="J25265" s="2"/>
    </row>
    <row r="25266" spans="10:10" ht="14.25" x14ac:dyDescent="0.2">
      <c r="J25266" s="2"/>
    </row>
    <row r="25267" spans="10:10" ht="14.25" x14ac:dyDescent="0.2">
      <c r="J25267" s="2"/>
    </row>
    <row r="25268" spans="10:10" ht="14.25" x14ac:dyDescent="0.2">
      <c r="J25268" s="2"/>
    </row>
    <row r="25269" spans="10:10" ht="14.25" x14ac:dyDescent="0.2">
      <c r="J25269" s="2"/>
    </row>
    <row r="25270" spans="10:10" ht="14.25" x14ac:dyDescent="0.2">
      <c r="J25270" s="2"/>
    </row>
    <row r="25271" spans="10:10" ht="14.25" x14ac:dyDescent="0.2">
      <c r="J25271" s="2"/>
    </row>
    <row r="25272" spans="10:10" ht="14.25" x14ac:dyDescent="0.2">
      <c r="J25272" s="2"/>
    </row>
    <row r="25273" spans="10:10" ht="14.25" x14ac:dyDescent="0.2">
      <c r="J25273" s="2"/>
    </row>
    <row r="25274" spans="10:10" ht="14.25" x14ac:dyDescent="0.2">
      <c r="J25274" s="2"/>
    </row>
    <row r="25275" spans="10:10" ht="14.25" x14ac:dyDescent="0.2">
      <c r="J25275" s="2"/>
    </row>
    <row r="25276" spans="10:10" ht="14.25" x14ac:dyDescent="0.2">
      <c r="J25276" s="2"/>
    </row>
    <row r="25277" spans="10:10" ht="14.25" x14ac:dyDescent="0.2">
      <c r="J25277" s="2"/>
    </row>
    <row r="25278" spans="10:10" ht="14.25" x14ac:dyDescent="0.2">
      <c r="J25278" s="2"/>
    </row>
    <row r="25279" spans="10:10" ht="14.25" x14ac:dyDescent="0.2">
      <c r="J25279" s="2"/>
    </row>
    <row r="25280" spans="10:10" ht="14.25" x14ac:dyDescent="0.2">
      <c r="J25280" s="2"/>
    </row>
    <row r="25281" spans="10:10" ht="14.25" x14ac:dyDescent="0.2">
      <c r="J25281" s="2"/>
    </row>
    <row r="25282" spans="10:10" ht="14.25" x14ac:dyDescent="0.2">
      <c r="J25282" s="2"/>
    </row>
    <row r="25283" spans="10:10" ht="14.25" x14ac:dyDescent="0.2">
      <c r="J25283" s="2"/>
    </row>
    <row r="25284" spans="10:10" ht="14.25" x14ac:dyDescent="0.2">
      <c r="J25284" s="2"/>
    </row>
    <row r="25285" spans="10:10" ht="14.25" x14ac:dyDescent="0.2">
      <c r="J25285" s="2"/>
    </row>
    <row r="25286" spans="10:10" ht="14.25" x14ac:dyDescent="0.2">
      <c r="J25286" s="2"/>
    </row>
    <row r="25287" spans="10:10" ht="14.25" x14ac:dyDescent="0.2">
      <c r="J25287" s="2"/>
    </row>
    <row r="25288" spans="10:10" ht="14.25" x14ac:dyDescent="0.2">
      <c r="J25288" s="2"/>
    </row>
    <row r="25289" spans="10:10" ht="14.25" x14ac:dyDescent="0.2">
      <c r="J25289" s="2"/>
    </row>
    <row r="25290" spans="10:10" ht="14.25" x14ac:dyDescent="0.2">
      <c r="J25290" s="2"/>
    </row>
    <row r="25291" spans="10:10" ht="14.25" x14ac:dyDescent="0.2">
      <c r="J25291" s="2"/>
    </row>
    <row r="25292" spans="10:10" ht="14.25" x14ac:dyDescent="0.2">
      <c r="J25292" s="2"/>
    </row>
    <row r="25293" spans="10:10" ht="14.25" x14ac:dyDescent="0.2">
      <c r="J25293" s="2"/>
    </row>
    <row r="25294" spans="10:10" ht="14.25" x14ac:dyDescent="0.2">
      <c r="J25294" s="2"/>
    </row>
    <row r="25295" spans="10:10" ht="14.25" x14ac:dyDescent="0.2">
      <c r="J25295" s="2"/>
    </row>
    <row r="25296" spans="10:10" ht="14.25" x14ac:dyDescent="0.2">
      <c r="J25296" s="2"/>
    </row>
    <row r="25297" spans="10:10" ht="14.25" x14ac:dyDescent="0.2">
      <c r="J25297" s="2"/>
    </row>
    <row r="25298" spans="10:10" ht="14.25" x14ac:dyDescent="0.2">
      <c r="J25298" s="2"/>
    </row>
    <row r="25299" spans="10:10" ht="14.25" x14ac:dyDescent="0.2">
      <c r="J25299" s="2"/>
    </row>
    <row r="25300" spans="10:10" ht="14.25" x14ac:dyDescent="0.2">
      <c r="J25300" s="2"/>
    </row>
    <row r="25301" spans="10:10" ht="14.25" x14ac:dyDescent="0.2">
      <c r="J25301" s="2"/>
    </row>
    <row r="25302" spans="10:10" ht="14.25" x14ac:dyDescent="0.2">
      <c r="J25302" s="2"/>
    </row>
    <row r="25303" spans="10:10" ht="14.25" x14ac:dyDescent="0.2">
      <c r="J25303" s="2"/>
    </row>
    <row r="25304" spans="10:10" ht="14.25" x14ac:dyDescent="0.2">
      <c r="J25304" s="2"/>
    </row>
    <row r="25305" spans="10:10" ht="14.25" x14ac:dyDescent="0.2">
      <c r="J25305" s="2"/>
    </row>
    <row r="25306" spans="10:10" ht="14.25" x14ac:dyDescent="0.2">
      <c r="J25306" s="2"/>
    </row>
    <row r="25307" spans="10:10" ht="14.25" x14ac:dyDescent="0.2">
      <c r="J25307" s="2"/>
    </row>
    <row r="25308" spans="10:10" ht="14.25" x14ac:dyDescent="0.2">
      <c r="J25308" s="2"/>
    </row>
    <row r="25309" spans="10:10" ht="14.25" x14ac:dyDescent="0.2">
      <c r="J25309" s="2"/>
    </row>
    <row r="25310" spans="10:10" ht="14.25" x14ac:dyDescent="0.2">
      <c r="J25310" s="2"/>
    </row>
    <row r="25311" spans="10:10" ht="14.25" x14ac:dyDescent="0.2">
      <c r="J25311" s="2"/>
    </row>
    <row r="25312" spans="10:10" ht="14.25" x14ac:dyDescent="0.2">
      <c r="J25312" s="2"/>
    </row>
    <row r="25313" spans="10:10" ht="14.25" x14ac:dyDescent="0.2">
      <c r="J25313" s="2"/>
    </row>
    <row r="25314" spans="10:10" ht="14.25" x14ac:dyDescent="0.2">
      <c r="J25314" s="2"/>
    </row>
    <row r="25315" spans="10:10" ht="14.25" x14ac:dyDescent="0.2">
      <c r="J25315" s="2"/>
    </row>
    <row r="25316" spans="10:10" ht="14.25" x14ac:dyDescent="0.2">
      <c r="J25316" s="2"/>
    </row>
    <row r="25317" spans="10:10" ht="14.25" x14ac:dyDescent="0.2">
      <c r="J25317" s="2"/>
    </row>
    <row r="25318" spans="10:10" ht="14.25" x14ac:dyDescent="0.2">
      <c r="J25318" s="2"/>
    </row>
    <row r="25319" spans="10:10" ht="14.25" x14ac:dyDescent="0.2">
      <c r="J25319" s="2"/>
    </row>
    <row r="25320" spans="10:10" ht="14.25" x14ac:dyDescent="0.2">
      <c r="J25320" s="2"/>
    </row>
    <row r="25321" spans="10:10" ht="14.25" x14ac:dyDescent="0.2">
      <c r="J25321" s="2"/>
    </row>
    <row r="25322" spans="10:10" ht="14.25" x14ac:dyDescent="0.2">
      <c r="J25322" s="2"/>
    </row>
    <row r="25323" spans="10:10" ht="14.25" x14ac:dyDescent="0.2">
      <c r="J25323" s="2"/>
    </row>
    <row r="25324" spans="10:10" ht="14.25" x14ac:dyDescent="0.2">
      <c r="J25324" s="2"/>
    </row>
    <row r="25325" spans="10:10" ht="14.25" x14ac:dyDescent="0.2">
      <c r="J25325" s="2"/>
    </row>
    <row r="25326" spans="10:10" ht="14.25" x14ac:dyDescent="0.2">
      <c r="J25326" s="2"/>
    </row>
    <row r="25327" spans="10:10" ht="14.25" x14ac:dyDescent="0.2">
      <c r="J25327" s="2"/>
    </row>
    <row r="25328" spans="10:10" ht="14.25" x14ac:dyDescent="0.2">
      <c r="J25328" s="2"/>
    </row>
    <row r="25329" spans="10:10" ht="14.25" x14ac:dyDescent="0.2">
      <c r="J25329" s="2"/>
    </row>
    <row r="25330" spans="10:10" ht="14.25" x14ac:dyDescent="0.2">
      <c r="J25330" s="2"/>
    </row>
    <row r="25331" spans="10:10" ht="14.25" x14ac:dyDescent="0.2">
      <c r="J25331" s="2"/>
    </row>
    <row r="25332" spans="10:10" ht="14.25" x14ac:dyDescent="0.2">
      <c r="J25332" s="2"/>
    </row>
    <row r="25333" spans="10:10" ht="14.25" x14ac:dyDescent="0.2">
      <c r="J25333" s="2"/>
    </row>
    <row r="25334" spans="10:10" ht="14.25" x14ac:dyDescent="0.2">
      <c r="J25334" s="2"/>
    </row>
    <row r="25335" spans="10:10" ht="14.25" x14ac:dyDescent="0.2">
      <c r="J25335" s="2"/>
    </row>
    <row r="25336" spans="10:10" ht="14.25" x14ac:dyDescent="0.2">
      <c r="J25336" s="2"/>
    </row>
    <row r="25337" spans="10:10" ht="14.25" x14ac:dyDescent="0.2">
      <c r="J25337" s="2"/>
    </row>
    <row r="25338" spans="10:10" ht="14.25" x14ac:dyDescent="0.2">
      <c r="J25338" s="2"/>
    </row>
    <row r="25339" spans="10:10" ht="14.25" x14ac:dyDescent="0.2">
      <c r="J25339" s="2"/>
    </row>
    <row r="25340" spans="10:10" ht="14.25" x14ac:dyDescent="0.2">
      <c r="J25340" s="2"/>
    </row>
    <row r="25341" spans="10:10" ht="14.25" x14ac:dyDescent="0.2">
      <c r="J25341" s="2"/>
    </row>
    <row r="25342" spans="10:10" ht="14.25" x14ac:dyDescent="0.2">
      <c r="J25342" s="2"/>
    </row>
    <row r="25343" spans="10:10" ht="14.25" x14ac:dyDescent="0.2">
      <c r="J25343" s="2"/>
    </row>
    <row r="25344" spans="10:10" ht="14.25" x14ac:dyDescent="0.2">
      <c r="J25344" s="2"/>
    </row>
    <row r="25345" spans="10:10" ht="14.25" x14ac:dyDescent="0.2">
      <c r="J25345" s="2"/>
    </row>
    <row r="25346" spans="10:10" ht="14.25" x14ac:dyDescent="0.2">
      <c r="J25346" s="2"/>
    </row>
    <row r="25347" spans="10:10" ht="14.25" x14ac:dyDescent="0.2">
      <c r="J25347" s="2"/>
    </row>
    <row r="25348" spans="10:10" ht="14.25" x14ac:dyDescent="0.2">
      <c r="J25348" s="2"/>
    </row>
    <row r="25349" spans="10:10" ht="14.25" x14ac:dyDescent="0.2">
      <c r="J25349" s="2"/>
    </row>
    <row r="25350" spans="10:10" ht="14.25" x14ac:dyDescent="0.2">
      <c r="J25350" s="2"/>
    </row>
    <row r="25351" spans="10:10" ht="14.25" x14ac:dyDescent="0.2">
      <c r="J25351" s="2"/>
    </row>
    <row r="25352" spans="10:10" ht="14.25" x14ac:dyDescent="0.2">
      <c r="J25352" s="2"/>
    </row>
    <row r="25353" spans="10:10" ht="14.25" x14ac:dyDescent="0.2">
      <c r="J25353" s="2"/>
    </row>
    <row r="25354" spans="10:10" ht="14.25" x14ac:dyDescent="0.2">
      <c r="J25354" s="2"/>
    </row>
    <row r="25355" spans="10:10" ht="14.25" x14ac:dyDescent="0.2">
      <c r="J25355" s="2"/>
    </row>
    <row r="25356" spans="10:10" ht="14.25" x14ac:dyDescent="0.2">
      <c r="J25356" s="2"/>
    </row>
    <row r="25357" spans="10:10" ht="14.25" x14ac:dyDescent="0.2">
      <c r="J25357" s="2"/>
    </row>
    <row r="25358" spans="10:10" ht="14.25" x14ac:dyDescent="0.2">
      <c r="J25358" s="2"/>
    </row>
    <row r="25359" spans="10:10" ht="14.25" x14ac:dyDescent="0.2">
      <c r="J25359" s="2"/>
    </row>
    <row r="25360" spans="10:10" ht="14.25" x14ac:dyDescent="0.2">
      <c r="J25360" s="2"/>
    </row>
    <row r="25361" spans="10:10" ht="14.25" x14ac:dyDescent="0.2">
      <c r="J25361" s="2"/>
    </row>
    <row r="25362" spans="10:10" ht="14.25" x14ac:dyDescent="0.2">
      <c r="J25362" s="2"/>
    </row>
    <row r="25363" spans="10:10" ht="14.25" x14ac:dyDescent="0.2">
      <c r="J25363" s="2"/>
    </row>
    <row r="25364" spans="10:10" ht="14.25" x14ac:dyDescent="0.2">
      <c r="J25364" s="2"/>
    </row>
    <row r="25365" spans="10:10" ht="14.25" x14ac:dyDescent="0.2">
      <c r="J25365" s="2"/>
    </row>
    <row r="25366" spans="10:10" ht="14.25" x14ac:dyDescent="0.2">
      <c r="J25366" s="2"/>
    </row>
    <row r="25367" spans="10:10" ht="14.25" x14ac:dyDescent="0.2">
      <c r="J25367" s="2"/>
    </row>
    <row r="25368" spans="10:10" ht="14.25" x14ac:dyDescent="0.2">
      <c r="J25368" s="2"/>
    </row>
    <row r="25369" spans="10:10" ht="14.25" x14ac:dyDescent="0.2">
      <c r="J25369" s="2"/>
    </row>
    <row r="25370" spans="10:10" ht="14.25" x14ac:dyDescent="0.2">
      <c r="J25370" s="2"/>
    </row>
    <row r="25371" spans="10:10" ht="14.25" x14ac:dyDescent="0.2">
      <c r="J25371" s="2"/>
    </row>
    <row r="25372" spans="10:10" ht="14.25" x14ac:dyDescent="0.2">
      <c r="J25372" s="2"/>
    </row>
    <row r="25373" spans="10:10" ht="14.25" x14ac:dyDescent="0.2">
      <c r="J25373" s="2"/>
    </row>
    <row r="25374" spans="10:10" ht="14.25" x14ac:dyDescent="0.2">
      <c r="J25374" s="2"/>
    </row>
    <row r="25375" spans="10:10" ht="14.25" x14ac:dyDescent="0.2">
      <c r="J25375" s="2"/>
    </row>
    <row r="25376" spans="10:10" ht="14.25" x14ac:dyDescent="0.2">
      <c r="J25376" s="2"/>
    </row>
    <row r="25377" spans="10:10" ht="14.25" x14ac:dyDescent="0.2">
      <c r="J25377" s="2"/>
    </row>
    <row r="25378" spans="10:10" ht="14.25" x14ac:dyDescent="0.2">
      <c r="J25378" s="2"/>
    </row>
    <row r="25379" spans="10:10" ht="14.25" x14ac:dyDescent="0.2">
      <c r="J25379" s="2"/>
    </row>
    <row r="25380" spans="10:10" ht="14.25" x14ac:dyDescent="0.2">
      <c r="J25380" s="2"/>
    </row>
    <row r="25381" spans="10:10" ht="14.25" x14ac:dyDescent="0.2">
      <c r="J25381" s="2"/>
    </row>
    <row r="25382" spans="10:10" ht="14.25" x14ac:dyDescent="0.2">
      <c r="J25382" s="2"/>
    </row>
    <row r="25383" spans="10:10" ht="14.25" x14ac:dyDescent="0.2">
      <c r="J25383" s="2"/>
    </row>
    <row r="25384" spans="10:10" ht="14.25" x14ac:dyDescent="0.2">
      <c r="J25384" s="2"/>
    </row>
    <row r="25385" spans="10:10" ht="14.25" x14ac:dyDescent="0.2">
      <c r="J25385" s="2"/>
    </row>
    <row r="25386" spans="10:10" ht="14.25" x14ac:dyDescent="0.2">
      <c r="J25386" s="2"/>
    </row>
    <row r="25387" spans="10:10" ht="14.25" x14ac:dyDescent="0.2">
      <c r="J25387" s="2"/>
    </row>
    <row r="25388" spans="10:10" ht="14.25" x14ac:dyDescent="0.2">
      <c r="J25388" s="2"/>
    </row>
    <row r="25389" spans="10:10" ht="14.25" x14ac:dyDescent="0.2">
      <c r="J25389" s="2"/>
    </row>
    <row r="25390" spans="10:10" ht="14.25" x14ac:dyDescent="0.2">
      <c r="J25390" s="2"/>
    </row>
    <row r="25391" spans="10:10" ht="14.25" x14ac:dyDescent="0.2">
      <c r="J25391" s="2"/>
    </row>
    <row r="25392" spans="10:10" ht="14.25" x14ac:dyDescent="0.2">
      <c r="J25392" s="2"/>
    </row>
    <row r="25393" spans="10:10" ht="14.25" x14ac:dyDescent="0.2">
      <c r="J25393" s="2"/>
    </row>
    <row r="25394" spans="10:10" ht="14.25" x14ac:dyDescent="0.2">
      <c r="J25394" s="2"/>
    </row>
    <row r="25395" spans="10:10" ht="14.25" x14ac:dyDescent="0.2">
      <c r="J25395" s="2"/>
    </row>
    <row r="25396" spans="10:10" ht="14.25" x14ac:dyDescent="0.2">
      <c r="J25396" s="2"/>
    </row>
    <row r="25397" spans="10:10" ht="14.25" x14ac:dyDescent="0.2">
      <c r="J25397" s="2"/>
    </row>
    <row r="25398" spans="10:10" ht="14.25" x14ac:dyDescent="0.2">
      <c r="J25398" s="2"/>
    </row>
    <row r="25399" spans="10:10" ht="14.25" x14ac:dyDescent="0.2">
      <c r="J25399" s="2"/>
    </row>
    <row r="25400" spans="10:10" ht="14.25" x14ac:dyDescent="0.2">
      <c r="J25400" s="2"/>
    </row>
    <row r="25401" spans="10:10" ht="14.25" x14ac:dyDescent="0.2">
      <c r="J25401" s="2"/>
    </row>
    <row r="25402" spans="10:10" ht="14.25" x14ac:dyDescent="0.2">
      <c r="J25402" s="2"/>
    </row>
    <row r="25403" spans="10:10" ht="14.25" x14ac:dyDescent="0.2">
      <c r="J25403" s="2"/>
    </row>
    <row r="25404" spans="10:10" ht="14.25" x14ac:dyDescent="0.2">
      <c r="J25404" s="2"/>
    </row>
    <row r="25405" spans="10:10" ht="14.25" x14ac:dyDescent="0.2">
      <c r="J25405" s="2"/>
    </row>
    <row r="25406" spans="10:10" ht="14.25" x14ac:dyDescent="0.2">
      <c r="J25406" s="2"/>
    </row>
    <row r="25407" spans="10:10" ht="14.25" x14ac:dyDescent="0.2">
      <c r="J25407" s="2"/>
    </row>
    <row r="25408" spans="10:10" ht="14.25" x14ac:dyDescent="0.2">
      <c r="J25408" s="2"/>
    </row>
    <row r="25409" spans="10:10" ht="14.25" x14ac:dyDescent="0.2">
      <c r="J25409" s="2"/>
    </row>
    <row r="25410" spans="10:10" ht="14.25" x14ac:dyDescent="0.2">
      <c r="J25410" s="2"/>
    </row>
    <row r="25411" spans="10:10" ht="14.25" x14ac:dyDescent="0.2">
      <c r="J25411" s="2"/>
    </row>
    <row r="25412" spans="10:10" ht="14.25" x14ac:dyDescent="0.2">
      <c r="J25412" s="2"/>
    </row>
    <row r="25413" spans="10:10" ht="14.25" x14ac:dyDescent="0.2">
      <c r="J25413" s="2"/>
    </row>
    <row r="25414" spans="10:10" ht="14.25" x14ac:dyDescent="0.2">
      <c r="J25414" s="2"/>
    </row>
    <row r="25415" spans="10:10" ht="14.25" x14ac:dyDescent="0.2">
      <c r="J25415" s="2"/>
    </row>
    <row r="25416" spans="10:10" ht="14.25" x14ac:dyDescent="0.2">
      <c r="J25416" s="2"/>
    </row>
    <row r="25417" spans="10:10" ht="14.25" x14ac:dyDescent="0.2">
      <c r="J25417" s="2"/>
    </row>
    <row r="25418" spans="10:10" ht="14.25" x14ac:dyDescent="0.2">
      <c r="J25418" s="2"/>
    </row>
    <row r="25419" spans="10:10" ht="14.25" x14ac:dyDescent="0.2">
      <c r="J25419" s="2"/>
    </row>
    <row r="25420" spans="10:10" ht="14.25" x14ac:dyDescent="0.2">
      <c r="J25420" s="2"/>
    </row>
    <row r="25421" spans="10:10" ht="14.25" x14ac:dyDescent="0.2">
      <c r="J25421" s="2"/>
    </row>
    <row r="25422" spans="10:10" ht="14.25" x14ac:dyDescent="0.2">
      <c r="J25422" s="2"/>
    </row>
    <row r="25423" spans="10:10" ht="14.25" x14ac:dyDescent="0.2">
      <c r="J25423" s="2"/>
    </row>
    <row r="25424" spans="10:10" ht="14.25" x14ac:dyDescent="0.2">
      <c r="J25424" s="2"/>
    </row>
    <row r="25425" spans="10:10" ht="14.25" x14ac:dyDescent="0.2">
      <c r="J25425" s="2"/>
    </row>
    <row r="25426" spans="10:10" ht="14.25" x14ac:dyDescent="0.2">
      <c r="J25426" s="2"/>
    </row>
    <row r="25427" spans="10:10" ht="14.25" x14ac:dyDescent="0.2">
      <c r="J25427" s="2"/>
    </row>
    <row r="25428" spans="10:10" ht="14.25" x14ac:dyDescent="0.2">
      <c r="J25428" s="2"/>
    </row>
    <row r="25429" spans="10:10" ht="14.25" x14ac:dyDescent="0.2">
      <c r="J25429" s="2"/>
    </row>
    <row r="25430" spans="10:10" ht="14.25" x14ac:dyDescent="0.2">
      <c r="J25430" s="2"/>
    </row>
    <row r="25431" spans="10:10" ht="14.25" x14ac:dyDescent="0.2">
      <c r="J25431" s="2"/>
    </row>
    <row r="25432" spans="10:10" ht="14.25" x14ac:dyDescent="0.2">
      <c r="J25432" s="2"/>
    </row>
    <row r="25433" spans="10:10" ht="14.25" x14ac:dyDescent="0.2">
      <c r="J25433" s="2"/>
    </row>
    <row r="25434" spans="10:10" ht="14.25" x14ac:dyDescent="0.2">
      <c r="J25434" s="2"/>
    </row>
    <row r="25435" spans="10:10" ht="14.25" x14ac:dyDescent="0.2">
      <c r="J25435" s="2"/>
    </row>
    <row r="25436" spans="10:10" ht="14.25" x14ac:dyDescent="0.2">
      <c r="J25436" s="2"/>
    </row>
    <row r="25437" spans="10:10" ht="14.25" x14ac:dyDescent="0.2">
      <c r="J25437" s="2"/>
    </row>
    <row r="25438" spans="10:10" ht="14.25" x14ac:dyDescent="0.2">
      <c r="J25438" s="2"/>
    </row>
    <row r="25439" spans="10:10" ht="14.25" x14ac:dyDescent="0.2">
      <c r="J25439" s="2"/>
    </row>
    <row r="25440" spans="10:10" ht="14.25" x14ac:dyDescent="0.2">
      <c r="J25440" s="2"/>
    </row>
    <row r="25441" spans="10:10" ht="14.25" x14ac:dyDescent="0.2">
      <c r="J25441" s="2"/>
    </row>
    <row r="25442" spans="10:10" ht="14.25" x14ac:dyDescent="0.2">
      <c r="J25442" s="2"/>
    </row>
    <row r="25443" spans="10:10" ht="14.25" x14ac:dyDescent="0.2">
      <c r="J25443" s="2"/>
    </row>
    <row r="25444" spans="10:10" ht="14.25" x14ac:dyDescent="0.2">
      <c r="J25444" s="2"/>
    </row>
    <row r="25445" spans="10:10" ht="14.25" x14ac:dyDescent="0.2">
      <c r="J25445" s="2"/>
    </row>
    <row r="25446" spans="10:10" ht="14.25" x14ac:dyDescent="0.2">
      <c r="J25446" s="2"/>
    </row>
    <row r="25447" spans="10:10" ht="14.25" x14ac:dyDescent="0.2">
      <c r="J25447" s="2"/>
    </row>
    <row r="25448" spans="10:10" ht="14.25" x14ac:dyDescent="0.2">
      <c r="J25448" s="2"/>
    </row>
    <row r="25449" spans="10:10" ht="14.25" x14ac:dyDescent="0.2">
      <c r="J25449" s="2"/>
    </row>
    <row r="25450" spans="10:10" ht="14.25" x14ac:dyDescent="0.2">
      <c r="J25450" s="2"/>
    </row>
    <row r="25451" spans="10:10" ht="14.25" x14ac:dyDescent="0.2">
      <c r="J25451" s="2"/>
    </row>
    <row r="25452" spans="10:10" ht="14.25" x14ac:dyDescent="0.2">
      <c r="J25452" s="2"/>
    </row>
    <row r="25453" spans="10:10" ht="14.25" x14ac:dyDescent="0.2">
      <c r="J25453" s="2"/>
    </row>
    <row r="25454" spans="10:10" ht="14.25" x14ac:dyDescent="0.2">
      <c r="J25454" s="2"/>
    </row>
    <row r="25455" spans="10:10" ht="14.25" x14ac:dyDescent="0.2">
      <c r="J25455" s="2"/>
    </row>
    <row r="25456" spans="10:10" ht="14.25" x14ac:dyDescent="0.2">
      <c r="J25456" s="2"/>
    </row>
    <row r="25457" spans="10:10" ht="14.25" x14ac:dyDescent="0.2">
      <c r="J25457" s="2"/>
    </row>
    <row r="25458" spans="10:10" ht="14.25" x14ac:dyDescent="0.2">
      <c r="J25458" s="2"/>
    </row>
    <row r="25459" spans="10:10" ht="14.25" x14ac:dyDescent="0.2">
      <c r="J25459" s="2"/>
    </row>
    <row r="25460" spans="10:10" ht="14.25" x14ac:dyDescent="0.2">
      <c r="J25460" s="2"/>
    </row>
    <row r="25461" spans="10:10" ht="14.25" x14ac:dyDescent="0.2">
      <c r="J25461" s="2"/>
    </row>
    <row r="25462" spans="10:10" ht="14.25" x14ac:dyDescent="0.2">
      <c r="J25462" s="2"/>
    </row>
    <row r="25463" spans="10:10" ht="14.25" x14ac:dyDescent="0.2">
      <c r="J25463" s="2"/>
    </row>
    <row r="25464" spans="10:10" ht="14.25" x14ac:dyDescent="0.2">
      <c r="J25464" s="2"/>
    </row>
    <row r="25465" spans="10:10" ht="14.25" x14ac:dyDescent="0.2">
      <c r="J25465" s="2"/>
    </row>
    <row r="25466" spans="10:10" ht="14.25" x14ac:dyDescent="0.2">
      <c r="J25466" s="2"/>
    </row>
    <row r="25467" spans="10:10" ht="14.25" x14ac:dyDescent="0.2">
      <c r="J25467" s="2"/>
    </row>
    <row r="25468" spans="10:10" ht="14.25" x14ac:dyDescent="0.2">
      <c r="J25468" s="2"/>
    </row>
    <row r="25469" spans="10:10" ht="14.25" x14ac:dyDescent="0.2">
      <c r="J25469" s="2"/>
    </row>
    <row r="25470" spans="10:10" ht="14.25" x14ac:dyDescent="0.2">
      <c r="J25470" s="2"/>
    </row>
    <row r="25471" spans="10:10" ht="14.25" x14ac:dyDescent="0.2">
      <c r="J25471" s="2"/>
    </row>
    <row r="25472" spans="10:10" ht="14.25" x14ac:dyDescent="0.2">
      <c r="J25472" s="2"/>
    </row>
    <row r="25473" spans="10:10" ht="14.25" x14ac:dyDescent="0.2">
      <c r="J25473" s="2"/>
    </row>
    <row r="25474" spans="10:10" ht="14.25" x14ac:dyDescent="0.2">
      <c r="J25474" s="2"/>
    </row>
    <row r="25475" spans="10:10" ht="14.25" x14ac:dyDescent="0.2">
      <c r="J25475" s="2"/>
    </row>
    <row r="25476" spans="10:10" ht="14.25" x14ac:dyDescent="0.2">
      <c r="J25476" s="2"/>
    </row>
    <row r="25477" spans="10:10" ht="14.25" x14ac:dyDescent="0.2">
      <c r="J25477" s="2"/>
    </row>
    <row r="25478" spans="10:10" ht="14.25" x14ac:dyDescent="0.2">
      <c r="J25478" s="2"/>
    </row>
    <row r="25479" spans="10:10" ht="14.25" x14ac:dyDescent="0.2">
      <c r="J25479" s="2"/>
    </row>
    <row r="25480" spans="10:10" ht="14.25" x14ac:dyDescent="0.2">
      <c r="J25480" s="2"/>
    </row>
    <row r="25481" spans="10:10" ht="14.25" x14ac:dyDescent="0.2">
      <c r="J25481" s="2"/>
    </row>
    <row r="25482" spans="10:10" ht="14.25" x14ac:dyDescent="0.2">
      <c r="J25482" s="2"/>
    </row>
    <row r="25483" spans="10:10" ht="14.25" x14ac:dyDescent="0.2">
      <c r="J25483" s="2"/>
    </row>
    <row r="25484" spans="10:10" ht="14.25" x14ac:dyDescent="0.2">
      <c r="J25484" s="2"/>
    </row>
    <row r="25485" spans="10:10" ht="14.25" x14ac:dyDescent="0.2">
      <c r="J25485" s="2"/>
    </row>
    <row r="25486" spans="10:10" ht="14.25" x14ac:dyDescent="0.2">
      <c r="J25486" s="2"/>
    </row>
    <row r="25487" spans="10:10" ht="14.25" x14ac:dyDescent="0.2">
      <c r="J25487" s="2"/>
    </row>
    <row r="25488" spans="10:10" ht="14.25" x14ac:dyDescent="0.2">
      <c r="J25488" s="2"/>
    </row>
    <row r="25489" spans="10:10" ht="14.25" x14ac:dyDescent="0.2">
      <c r="J25489" s="2"/>
    </row>
    <row r="25490" spans="10:10" ht="14.25" x14ac:dyDescent="0.2">
      <c r="J25490" s="2"/>
    </row>
    <row r="25491" spans="10:10" ht="14.25" x14ac:dyDescent="0.2">
      <c r="J25491" s="2"/>
    </row>
    <row r="25492" spans="10:10" ht="14.25" x14ac:dyDescent="0.2">
      <c r="J25492" s="2"/>
    </row>
    <row r="25493" spans="10:10" ht="14.25" x14ac:dyDescent="0.2">
      <c r="J25493" s="2"/>
    </row>
    <row r="25494" spans="10:10" ht="14.25" x14ac:dyDescent="0.2">
      <c r="J25494" s="2"/>
    </row>
    <row r="25495" spans="10:10" ht="14.25" x14ac:dyDescent="0.2">
      <c r="J25495" s="2"/>
    </row>
    <row r="25496" spans="10:10" ht="14.25" x14ac:dyDescent="0.2">
      <c r="J25496" s="2"/>
    </row>
    <row r="25497" spans="10:10" ht="14.25" x14ac:dyDescent="0.2">
      <c r="J25497" s="2"/>
    </row>
    <row r="25498" spans="10:10" ht="14.25" x14ac:dyDescent="0.2">
      <c r="J25498" s="2"/>
    </row>
    <row r="25499" spans="10:10" ht="14.25" x14ac:dyDescent="0.2">
      <c r="J25499" s="2"/>
    </row>
    <row r="25500" spans="10:10" ht="14.25" x14ac:dyDescent="0.2">
      <c r="J25500" s="2"/>
    </row>
    <row r="25501" spans="10:10" ht="14.25" x14ac:dyDescent="0.2">
      <c r="J25501" s="2"/>
    </row>
    <row r="25502" spans="10:10" ht="14.25" x14ac:dyDescent="0.2">
      <c r="J25502" s="2"/>
    </row>
    <row r="25503" spans="10:10" ht="14.25" x14ac:dyDescent="0.2">
      <c r="J25503" s="2"/>
    </row>
    <row r="25504" spans="10:10" ht="14.25" x14ac:dyDescent="0.2">
      <c r="J25504" s="2"/>
    </row>
    <row r="25505" spans="10:10" ht="14.25" x14ac:dyDescent="0.2">
      <c r="J25505" s="2"/>
    </row>
    <row r="25506" spans="10:10" ht="14.25" x14ac:dyDescent="0.2">
      <c r="J25506" s="2"/>
    </row>
    <row r="25507" spans="10:10" ht="14.25" x14ac:dyDescent="0.2">
      <c r="J25507" s="2"/>
    </row>
    <row r="25508" spans="10:10" ht="14.25" x14ac:dyDescent="0.2">
      <c r="J25508" s="2"/>
    </row>
    <row r="25509" spans="10:10" ht="14.25" x14ac:dyDescent="0.2">
      <c r="J25509" s="2"/>
    </row>
    <row r="25510" spans="10:10" ht="14.25" x14ac:dyDescent="0.2">
      <c r="J25510" s="2"/>
    </row>
    <row r="25511" spans="10:10" ht="14.25" x14ac:dyDescent="0.2">
      <c r="J25511" s="2"/>
    </row>
    <row r="25512" spans="10:10" ht="14.25" x14ac:dyDescent="0.2">
      <c r="J25512" s="2"/>
    </row>
    <row r="25513" spans="10:10" ht="14.25" x14ac:dyDescent="0.2">
      <c r="J25513" s="2"/>
    </row>
    <row r="25514" spans="10:10" ht="14.25" x14ac:dyDescent="0.2">
      <c r="J25514" s="2"/>
    </row>
    <row r="25515" spans="10:10" ht="14.25" x14ac:dyDescent="0.2">
      <c r="J25515" s="2"/>
    </row>
    <row r="25516" spans="10:10" ht="14.25" x14ac:dyDescent="0.2">
      <c r="J25516" s="2"/>
    </row>
    <row r="25517" spans="10:10" ht="14.25" x14ac:dyDescent="0.2">
      <c r="J25517" s="2"/>
    </row>
    <row r="25518" spans="10:10" ht="14.25" x14ac:dyDescent="0.2">
      <c r="J25518" s="2"/>
    </row>
    <row r="25519" spans="10:10" ht="14.25" x14ac:dyDescent="0.2">
      <c r="J25519" s="2"/>
    </row>
    <row r="25520" spans="10:10" ht="14.25" x14ac:dyDescent="0.2">
      <c r="J25520" s="2"/>
    </row>
    <row r="25521" spans="10:10" ht="14.25" x14ac:dyDescent="0.2">
      <c r="J25521" s="2"/>
    </row>
    <row r="25522" spans="10:10" ht="14.25" x14ac:dyDescent="0.2">
      <c r="J25522" s="2"/>
    </row>
    <row r="25523" spans="10:10" ht="14.25" x14ac:dyDescent="0.2">
      <c r="J25523" s="2"/>
    </row>
    <row r="25524" spans="10:10" ht="14.25" x14ac:dyDescent="0.2">
      <c r="J25524" s="2"/>
    </row>
    <row r="25525" spans="10:10" ht="14.25" x14ac:dyDescent="0.2">
      <c r="J25525" s="2"/>
    </row>
    <row r="25526" spans="10:10" ht="14.25" x14ac:dyDescent="0.2">
      <c r="J25526" s="2"/>
    </row>
    <row r="25527" spans="10:10" ht="14.25" x14ac:dyDescent="0.2">
      <c r="J25527" s="2"/>
    </row>
    <row r="25528" spans="10:10" ht="14.25" x14ac:dyDescent="0.2">
      <c r="J25528" s="2"/>
    </row>
    <row r="25529" spans="10:10" ht="14.25" x14ac:dyDescent="0.2">
      <c r="J25529" s="2"/>
    </row>
    <row r="25530" spans="10:10" ht="14.25" x14ac:dyDescent="0.2">
      <c r="J25530" s="2"/>
    </row>
    <row r="25531" spans="10:10" ht="14.25" x14ac:dyDescent="0.2">
      <c r="J25531" s="2"/>
    </row>
    <row r="25532" spans="10:10" ht="14.25" x14ac:dyDescent="0.2">
      <c r="J25532" s="2"/>
    </row>
    <row r="25533" spans="10:10" ht="14.25" x14ac:dyDescent="0.2">
      <c r="J25533" s="2"/>
    </row>
    <row r="25534" spans="10:10" ht="14.25" x14ac:dyDescent="0.2">
      <c r="J25534" s="2"/>
    </row>
    <row r="25535" spans="10:10" ht="14.25" x14ac:dyDescent="0.2">
      <c r="J25535" s="2"/>
    </row>
    <row r="25536" spans="10:10" ht="14.25" x14ac:dyDescent="0.2">
      <c r="J25536" s="2"/>
    </row>
    <row r="25537" spans="10:10" ht="14.25" x14ac:dyDescent="0.2">
      <c r="J25537" s="2"/>
    </row>
    <row r="25538" spans="10:10" ht="14.25" x14ac:dyDescent="0.2">
      <c r="J25538" s="2"/>
    </row>
    <row r="25539" spans="10:10" ht="14.25" x14ac:dyDescent="0.2">
      <c r="J25539" s="2"/>
    </row>
    <row r="25540" spans="10:10" ht="14.25" x14ac:dyDescent="0.2">
      <c r="J25540" s="2"/>
    </row>
    <row r="25541" spans="10:10" ht="14.25" x14ac:dyDescent="0.2">
      <c r="J25541" s="2"/>
    </row>
    <row r="25542" spans="10:10" ht="14.25" x14ac:dyDescent="0.2">
      <c r="J25542" s="2"/>
    </row>
    <row r="25543" spans="10:10" ht="14.25" x14ac:dyDescent="0.2">
      <c r="J25543" s="2"/>
    </row>
    <row r="25544" spans="10:10" ht="14.25" x14ac:dyDescent="0.2">
      <c r="J25544" s="2"/>
    </row>
    <row r="25545" spans="10:10" ht="14.25" x14ac:dyDescent="0.2">
      <c r="J25545" s="2"/>
    </row>
    <row r="25546" spans="10:10" ht="14.25" x14ac:dyDescent="0.2">
      <c r="J25546" s="2"/>
    </row>
    <row r="25547" spans="10:10" ht="14.25" x14ac:dyDescent="0.2">
      <c r="J25547" s="2"/>
    </row>
    <row r="25548" spans="10:10" ht="14.25" x14ac:dyDescent="0.2">
      <c r="J25548" s="2"/>
    </row>
    <row r="25549" spans="10:10" ht="14.25" x14ac:dyDescent="0.2">
      <c r="J25549" s="2"/>
    </row>
    <row r="25550" spans="10:10" ht="14.25" x14ac:dyDescent="0.2">
      <c r="J25550" s="2"/>
    </row>
    <row r="25551" spans="10:10" ht="14.25" x14ac:dyDescent="0.2">
      <c r="J25551" s="2"/>
    </row>
    <row r="25552" spans="10:10" ht="14.25" x14ac:dyDescent="0.2">
      <c r="J25552" s="2"/>
    </row>
    <row r="25553" spans="10:10" ht="14.25" x14ac:dyDescent="0.2">
      <c r="J25553" s="2"/>
    </row>
    <row r="25554" spans="10:10" ht="14.25" x14ac:dyDescent="0.2">
      <c r="J25554" s="2"/>
    </row>
    <row r="25555" spans="10:10" ht="14.25" x14ac:dyDescent="0.2">
      <c r="J25555" s="2"/>
    </row>
    <row r="25556" spans="10:10" ht="14.25" x14ac:dyDescent="0.2">
      <c r="J25556" s="2"/>
    </row>
    <row r="25557" spans="10:10" ht="14.25" x14ac:dyDescent="0.2">
      <c r="J25557" s="2"/>
    </row>
    <row r="25558" spans="10:10" ht="14.25" x14ac:dyDescent="0.2">
      <c r="J25558" s="2"/>
    </row>
    <row r="25559" spans="10:10" ht="14.25" x14ac:dyDescent="0.2">
      <c r="J25559" s="2"/>
    </row>
    <row r="25560" spans="10:10" ht="14.25" x14ac:dyDescent="0.2">
      <c r="J25560" s="2"/>
    </row>
    <row r="25561" spans="10:10" ht="14.25" x14ac:dyDescent="0.2">
      <c r="J25561" s="2"/>
    </row>
    <row r="25562" spans="10:10" ht="14.25" x14ac:dyDescent="0.2">
      <c r="J25562" s="2"/>
    </row>
    <row r="25563" spans="10:10" ht="14.25" x14ac:dyDescent="0.2">
      <c r="J25563" s="2"/>
    </row>
    <row r="25564" spans="10:10" ht="14.25" x14ac:dyDescent="0.2">
      <c r="J25564" s="2"/>
    </row>
    <row r="25565" spans="10:10" ht="14.25" x14ac:dyDescent="0.2">
      <c r="J25565" s="2"/>
    </row>
    <row r="25566" spans="10:10" ht="14.25" x14ac:dyDescent="0.2">
      <c r="J25566" s="2"/>
    </row>
    <row r="25567" spans="10:10" ht="14.25" x14ac:dyDescent="0.2">
      <c r="J25567" s="2"/>
    </row>
    <row r="25568" spans="10:10" ht="14.25" x14ac:dyDescent="0.2">
      <c r="J25568" s="2"/>
    </row>
    <row r="25569" spans="10:10" ht="14.25" x14ac:dyDescent="0.2">
      <c r="J25569" s="2"/>
    </row>
    <row r="25570" spans="10:10" ht="14.25" x14ac:dyDescent="0.2">
      <c r="J25570" s="2"/>
    </row>
    <row r="25571" spans="10:10" ht="14.25" x14ac:dyDescent="0.2">
      <c r="J25571" s="2"/>
    </row>
    <row r="25572" spans="10:10" ht="14.25" x14ac:dyDescent="0.2">
      <c r="J25572" s="2"/>
    </row>
    <row r="25573" spans="10:10" ht="14.25" x14ac:dyDescent="0.2">
      <c r="J25573" s="2"/>
    </row>
    <row r="25574" spans="10:10" ht="14.25" x14ac:dyDescent="0.2">
      <c r="J25574" s="2"/>
    </row>
    <row r="25575" spans="10:10" ht="14.25" x14ac:dyDescent="0.2">
      <c r="J25575" s="2"/>
    </row>
    <row r="25576" spans="10:10" ht="14.25" x14ac:dyDescent="0.2">
      <c r="J25576" s="2"/>
    </row>
    <row r="25577" spans="10:10" ht="14.25" x14ac:dyDescent="0.2">
      <c r="J25577" s="2"/>
    </row>
    <row r="25578" spans="10:10" ht="14.25" x14ac:dyDescent="0.2">
      <c r="J25578" s="2"/>
    </row>
    <row r="25579" spans="10:10" ht="14.25" x14ac:dyDescent="0.2">
      <c r="J25579" s="2"/>
    </row>
    <row r="25580" spans="10:10" ht="14.25" x14ac:dyDescent="0.2">
      <c r="J25580" s="2"/>
    </row>
    <row r="25581" spans="10:10" ht="14.25" x14ac:dyDescent="0.2">
      <c r="J25581" s="2"/>
    </row>
    <row r="25582" spans="10:10" ht="14.25" x14ac:dyDescent="0.2">
      <c r="J25582" s="2"/>
    </row>
    <row r="25583" spans="10:10" ht="14.25" x14ac:dyDescent="0.2">
      <c r="J25583" s="2"/>
    </row>
    <row r="25584" spans="10:10" ht="14.25" x14ac:dyDescent="0.2">
      <c r="J25584" s="2"/>
    </row>
    <row r="25585" spans="10:10" ht="14.25" x14ac:dyDescent="0.2">
      <c r="J25585" s="2"/>
    </row>
    <row r="25586" spans="10:10" ht="14.25" x14ac:dyDescent="0.2">
      <c r="J25586" s="2"/>
    </row>
    <row r="25587" spans="10:10" ht="14.25" x14ac:dyDescent="0.2">
      <c r="J25587" s="2"/>
    </row>
    <row r="25588" spans="10:10" ht="14.25" x14ac:dyDescent="0.2">
      <c r="J25588" s="2"/>
    </row>
    <row r="25589" spans="10:10" ht="14.25" x14ac:dyDescent="0.2">
      <c r="J25589" s="2"/>
    </row>
    <row r="25590" spans="10:10" ht="14.25" x14ac:dyDescent="0.2">
      <c r="J25590" s="2"/>
    </row>
    <row r="25591" spans="10:10" ht="14.25" x14ac:dyDescent="0.2">
      <c r="J25591" s="2"/>
    </row>
    <row r="25592" spans="10:10" ht="14.25" x14ac:dyDescent="0.2">
      <c r="J25592" s="2"/>
    </row>
    <row r="25593" spans="10:10" ht="14.25" x14ac:dyDescent="0.2">
      <c r="J25593" s="2"/>
    </row>
    <row r="25594" spans="10:10" ht="14.25" x14ac:dyDescent="0.2">
      <c r="J25594" s="2"/>
    </row>
    <row r="25595" spans="10:10" ht="14.25" x14ac:dyDescent="0.2">
      <c r="J25595" s="2"/>
    </row>
    <row r="25596" spans="10:10" ht="14.25" x14ac:dyDescent="0.2">
      <c r="J25596" s="2"/>
    </row>
    <row r="25597" spans="10:10" ht="14.25" x14ac:dyDescent="0.2">
      <c r="J25597" s="2"/>
    </row>
    <row r="25598" spans="10:10" ht="14.25" x14ac:dyDescent="0.2">
      <c r="J25598" s="2"/>
    </row>
    <row r="25599" spans="10:10" ht="14.25" x14ac:dyDescent="0.2">
      <c r="J25599" s="2"/>
    </row>
    <row r="25600" spans="10:10" ht="14.25" x14ac:dyDescent="0.2">
      <c r="J25600" s="2"/>
    </row>
    <row r="25601" spans="10:10" ht="14.25" x14ac:dyDescent="0.2">
      <c r="J25601" s="2"/>
    </row>
    <row r="25602" spans="10:10" ht="14.25" x14ac:dyDescent="0.2">
      <c r="J25602" s="2"/>
    </row>
    <row r="25603" spans="10:10" ht="14.25" x14ac:dyDescent="0.2">
      <c r="J25603" s="2"/>
    </row>
    <row r="25604" spans="10:10" ht="14.25" x14ac:dyDescent="0.2">
      <c r="J25604" s="2"/>
    </row>
    <row r="25605" spans="10:10" ht="14.25" x14ac:dyDescent="0.2">
      <c r="J25605" s="2"/>
    </row>
    <row r="25606" spans="10:10" ht="14.25" x14ac:dyDescent="0.2">
      <c r="J25606" s="2"/>
    </row>
    <row r="25607" spans="10:10" ht="14.25" x14ac:dyDescent="0.2">
      <c r="J25607" s="2"/>
    </row>
    <row r="25608" spans="10:10" ht="14.25" x14ac:dyDescent="0.2">
      <c r="J25608" s="2"/>
    </row>
    <row r="25609" spans="10:10" ht="14.25" x14ac:dyDescent="0.2">
      <c r="J25609" s="2"/>
    </row>
    <row r="25610" spans="10:10" ht="14.25" x14ac:dyDescent="0.2">
      <c r="J25610" s="2"/>
    </row>
    <row r="25611" spans="10:10" ht="14.25" x14ac:dyDescent="0.2">
      <c r="J25611" s="2"/>
    </row>
    <row r="25612" spans="10:10" ht="14.25" x14ac:dyDescent="0.2">
      <c r="J25612" s="2"/>
    </row>
    <row r="25613" spans="10:10" ht="14.25" x14ac:dyDescent="0.2">
      <c r="J25613" s="2"/>
    </row>
    <row r="25614" spans="10:10" ht="14.25" x14ac:dyDescent="0.2">
      <c r="J25614" s="2"/>
    </row>
    <row r="25615" spans="10:10" ht="14.25" x14ac:dyDescent="0.2">
      <c r="J25615" s="2"/>
    </row>
    <row r="25616" spans="10:10" ht="14.25" x14ac:dyDescent="0.2">
      <c r="J25616" s="2"/>
    </row>
    <row r="25617" spans="10:10" ht="14.25" x14ac:dyDescent="0.2">
      <c r="J25617" s="2"/>
    </row>
    <row r="25618" spans="10:10" ht="14.25" x14ac:dyDescent="0.2">
      <c r="J25618" s="2"/>
    </row>
    <row r="25619" spans="10:10" ht="14.25" x14ac:dyDescent="0.2">
      <c r="J25619" s="2"/>
    </row>
    <row r="25620" spans="10:10" ht="14.25" x14ac:dyDescent="0.2">
      <c r="J25620" s="2"/>
    </row>
    <row r="25621" spans="10:10" ht="14.25" x14ac:dyDescent="0.2">
      <c r="J25621" s="2"/>
    </row>
    <row r="25622" spans="10:10" ht="14.25" x14ac:dyDescent="0.2">
      <c r="J25622" s="2"/>
    </row>
    <row r="25623" spans="10:10" ht="14.25" x14ac:dyDescent="0.2">
      <c r="J25623" s="2"/>
    </row>
    <row r="25624" spans="10:10" ht="14.25" x14ac:dyDescent="0.2">
      <c r="J25624" s="2"/>
    </row>
    <row r="25625" spans="10:10" ht="14.25" x14ac:dyDescent="0.2">
      <c r="J25625" s="2"/>
    </row>
    <row r="25626" spans="10:10" ht="14.25" x14ac:dyDescent="0.2">
      <c r="J25626" s="2"/>
    </row>
    <row r="25627" spans="10:10" ht="14.25" x14ac:dyDescent="0.2">
      <c r="J25627" s="2"/>
    </row>
    <row r="25628" spans="10:10" ht="14.25" x14ac:dyDescent="0.2">
      <c r="J25628" s="2"/>
    </row>
    <row r="25629" spans="10:10" ht="14.25" x14ac:dyDescent="0.2">
      <c r="J25629" s="2"/>
    </row>
    <row r="25630" spans="10:10" ht="14.25" x14ac:dyDescent="0.2">
      <c r="J25630" s="2"/>
    </row>
    <row r="25631" spans="10:10" ht="14.25" x14ac:dyDescent="0.2">
      <c r="J25631" s="2"/>
    </row>
    <row r="25632" spans="10:10" ht="14.25" x14ac:dyDescent="0.2">
      <c r="J25632" s="2"/>
    </row>
    <row r="25633" spans="10:10" ht="14.25" x14ac:dyDescent="0.2">
      <c r="J25633" s="2"/>
    </row>
    <row r="25634" spans="10:10" ht="14.25" x14ac:dyDescent="0.2">
      <c r="J25634" s="2"/>
    </row>
    <row r="25635" spans="10:10" ht="14.25" x14ac:dyDescent="0.2">
      <c r="J25635" s="2"/>
    </row>
    <row r="25636" spans="10:10" ht="14.25" x14ac:dyDescent="0.2">
      <c r="J25636" s="2"/>
    </row>
    <row r="25637" spans="10:10" ht="14.25" x14ac:dyDescent="0.2">
      <c r="J25637" s="2"/>
    </row>
    <row r="25638" spans="10:10" ht="14.25" x14ac:dyDescent="0.2">
      <c r="J25638" s="2"/>
    </row>
    <row r="25639" spans="10:10" ht="14.25" x14ac:dyDescent="0.2">
      <c r="J25639" s="2"/>
    </row>
    <row r="25640" spans="10:10" ht="14.25" x14ac:dyDescent="0.2">
      <c r="J25640" s="2"/>
    </row>
    <row r="25641" spans="10:10" ht="14.25" x14ac:dyDescent="0.2">
      <c r="J25641" s="2"/>
    </row>
    <row r="25642" spans="10:10" ht="14.25" x14ac:dyDescent="0.2">
      <c r="J25642" s="2"/>
    </row>
    <row r="25643" spans="10:10" ht="14.25" x14ac:dyDescent="0.2">
      <c r="J25643" s="2"/>
    </row>
    <row r="25644" spans="10:10" ht="14.25" x14ac:dyDescent="0.2">
      <c r="J25644" s="2"/>
    </row>
    <row r="25645" spans="10:10" ht="14.25" x14ac:dyDescent="0.2">
      <c r="J25645" s="2"/>
    </row>
    <row r="25646" spans="10:10" ht="14.25" x14ac:dyDescent="0.2">
      <c r="J25646" s="2"/>
    </row>
    <row r="25647" spans="10:10" ht="14.25" x14ac:dyDescent="0.2">
      <c r="J25647" s="2"/>
    </row>
    <row r="25648" spans="10:10" ht="14.25" x14ac:dyDescent="0.2">
      <c r="J25648" s="2"/>
    </row>
    <row r="25649" spans="10:10" ht="14.25" x14ac:dyDescent="0.2">
      <c r="J25649" s="2"/>
    </row>
    <row r="25650" spans="10:10" ht="14.25" x14ac:dyDescent="0.2">
      <c r="J25650" s="2"/>
    </row>
    <row r="25651" spans="10:10" ht="14.25" x14ac:dyDescent="0.2">
      <c r="J25651" s="2"/>
    </row>
    <row r="25652" spans="10:10" ht="14.25" x14ac:dyDescent="0.2">
      <c r="J25652" s="2"/>
    </row>
    <row r="25653" spans="10:10" ht="14.25" x14ac:dyDescent="0.2">
      <c r="J25653" s="2"/>
    </row>
    <row r="25654" spans="10:10" ht="14.25" x14ac:dyDescent="0.2">
      <c r="J25654" s="2"/>
    </row>
    <row r="25655" spans="10:10" ht="14.25" x14ac:dyDescent="0.2">
      <c r="J25655" s="2"/>
    </row>
    <row r="25656" spans="10:10" ht="14.25" x14ac:dyDescent="0.2">
      <c r="J25656" s="2"/>
    </row>
    <row r="25657" spans="10:10" ht="14.25" x14ac:dyDescent="0.2">
      <c r="J25657" s="2"/>
    </row>
    <row r="25658" spans="10:10" ht="14.25" x14ac:dyDescent="0.2">
      <c r="J25658" s="2"/>
    </row>
    <row r="25659" spans="10:10" ht="14.25" x14ac:dyDescent="0.2">
      <c r="J25659" s="2"/>
    </row>
    <row r="25660" spans="10:10" ht="14.25" x14ac:dyDescent="0.2">
      <c r="J25660" s="2"/>
    </row>
    <row r="25661" spans="10:10" ht="14.25" x14ac:dyDescent="0.2">
      <c r="J25661" s="2"/>
    </row>
    <row r="25662" spans="10:10" ht="14.25" x14ac:dyDescent="0.2">
      <c r="J25662" s="2"/>
    </row>
    <row r="25663" spans="10:10" ht="14.25" x14ac:dyDescent="0.2">
      <c r="J25663" s="2"/>
    </row>
    <row r="25664" spans="10:10" ht="14.25" x14ac:dyDescent="0.2">
      <c r="J25664" s="2"/>
    </row>
    <row r="25665" spans="10:10" ht="14.25" x14ac:dyDescent="0.2">
      <c r="J25665" s="2"/>
    </row>
    <row r="25666" spans="10:10" ht="14.25" x14ac:dyDescent="0.2">
      <c r="J25666" s="2"/>
    </row>
    <row r="25667" spans="10:10" ht="14.25" x14ac:dyDescent="0.2">
      <c r="J25667" s="2"/>
    </row>
    <row r="25668" spans="10:10" ht="14.25" x14ac:dyDescent="0.2">
      <c r="J25668" s="2"/>
    </row>
    <row r="25669" spans="10:10" ht="14.25" x14ac:dyDescent="0.2">
      <c r="J25669" s="2"/>
    </row>
    <row r="25670" spans="10:10" ht="14.25" x14ac:dyDescent="0.2">
      <c r="J25670" s="2"/>
    </row>
    <row r="25671" spans="10:10" ht="14.25" x14ac:dyDescent="0.2">
      <c r="J25671" s="2"/>
    </row>
    <row r="25672" spans="10:10" ht="14.25" x14ac:dyDescent="0.2">
      <c r="J25672" s="2"/>
    </row>
    <row r="25673" spans="10:10" ht="14.25" x14ac:dyDescent="0.2">
      <c r="J25673" s="2"/>
    </row>
    <row r="25674" spans="10:10" ht="14.25" x14ac:dyDescent="0.2">
      <c r="J25674" s="2"/>
    </row>
    <row r="25675" spans="10:10" ht="14.25" x14ac:dyDescent="0.2">
      <c r="J25675" s="2"/>
    </row>
    <row r="25676" spans="10:10" ht="14.25" x14ac:dyDescent="0.2">
      <c r="J25676" s="2"/>
    </row>
    <row r="25677" spans="10:10" ht="14.25" x14ac:dyDescent="0.2">
      <c r="J25677" s="2"/>
    </row>
    <row r="25678" spans="10:10" ht="14.25" x14ac:dyDescent="0.2">
      <c r="J25678" s="2"/>
    </row>
    <row r="25679" spans="10:10" ht="14.25" x14ac:dyDescent="0.2">
      <c r="J25679" s="2"/>
    </row>
    <row r="25680" spans="10:10" ht="14.25" x14ac:dyDescent="0.2">
      <c r="J25680" s="2"/>
    </row>
    <row r="25681" spans="10:10" ht="14.25" x14ac:dyDescent="0.2">
      <c r="J25681" s="2"/>
    </row>
    <row r="25682" spans="10:10" ht="14.25" x14ac:dyDescent="0.2">
      <c r="J25682" s="2"/>
    </row>
    <row r="25683" spans="10:10" ht="14.25" x14ac:dyDescent="0.2">
      <c r="J25683" s="2"/>
    </row>
    <row r="25684" spans="10:10" ht="14.25" x14ac:dyDescent="0.2">
      <c r="J25684" s="2"/>
    </row>
    <row r="25685" spans="10:10" ht="14.25" x14ac:dyDescent="0.2">
      <c r="J25685" s="2"/>
    </row>
    <row r="25686" spans="10:10" ht="14.25" x14ac:dyDescent="0.2">
      <c r="J25686" s="2"/>
    </row>
    <row r="25687" spans="10:10" ht="14.25" x14ac:dyDescent="0.2">
      <c r="J25687" s="2"/>
    </row>
    <row r="25688" spans="10:10" ht="14.25" x14ac:dyDescent="0.2">
      <c r="J25688" s="2"/>
    </row>
    <row r="25689" spans="10:10" ht="14.25" x14ac:dyDescent="0.2">
      <c r="J25689" s="2"/>
    </row>
    <row r="25690" spans="10:10" ht="14.25" x14ac:dyDescent="0.2">
      <c r="J25690" s="2"/>
    </row>
    <row r="25691" spans="10:10" ht="14.25" x14ac:dyDescent="0.2">
      <c r="J25691" s="2"/>
    </row>
    <row r="25692" spans="10:10" ht="14.25" x14ac:dyDescent="0.2">
      <c r="J25692" s="2"/>
    </row>
    <row r="25693" spans="10:10" ht="14.25" x14ac:dyDescent="0.2">
      <c r="J25693" s="2"/>
    </row>
    <row r="25694" spans="10:10" ht="14.25" x14ac:dyDescent="0.2">
      <c r="J25694" s="2"/>
    </row>
    <row r="25695" spans="10:10" ht="14.25" x14ac:dyDescent="0.2">
      <c r="J25695" s="2"/>
    </row>
    <row r="25696" spans="10:10" ht="14.25" x14ac:dyDescent="0.2">
      <c r="J25696" s="2"/>
    </row>
    <row r="25697" spans="10:10" ht="14.25" x14ac:dyDescent="0.2">
      <c r="J25697" s="2"/>
    </row>
    <row r="25698" spans="10:10" ht="14.25" x14ac:dyDescent="0.2">
      <c r="J25698" s="2"/>
    </row>
    <row r="25699" spans="10:10" ht="14.25" x14ac:dyDescent="0.2">
      <c r="J25699" s="2"/>
    </row>
    <row r="25700" spans="10:10" ht="14.25" x14ac:dyDescent="0.2">
      <c r="J25700" s="2"/>
    </row>
    <row r="25701" spans="10:10" ht="14.25" x14ac:dyDescent="0.2">
      <c r="J25701" s="2"/>
    </row>
    <row r="25702" spans="10:10" ht="14.25" x14ac:dyDescent="0.2">
      <c r="J25702" s="2"/>
    </row>
    <row r="25703" spans="10:10" ht="14.25" x14ac:dyDescent="0.2">
      <c r="J25703" s="2"/>
    </row>
    <row r="25704" spans="10:10" ht="14.25" x14ac:dyDescent="0.2">
      <c r="J25704" s="2"/>
    </row>
    <row r="25705" spans="10:10" ht="14.25" x14ac:dyDescent="0.2">
      <c r="J25705" s="2"/>
    </row>
    <row r="25706" spans="10:10" ht="14.25" x14ac:dyDescent="0.2">
      <c r="J25706" s="2"/>
    </row>
    <row r="25707" spans="10:10" ht="14.25" x14ac:dyDescent="0.2">
      <c r="J25707" s="2"/>
    </row>
    <row r="25708" spans="10:10" ht="14.25" x14ac:dyDescent="0.2">
      <c r="J25708" s="2"/>
    </row>
    <row r="25709" spans="10:10" ht="14.25" x14ac:dyDescent="0.2">
      <c r="J25709" s="2"/>
    </row>
    <row r="25710" spans="10:10" ht="14.25" x14ac:dyDescent="0.2">
      <c r="J25710" s="2"/>
    </row>
    <row r="25711" spans="10:10" ht="14.25" x14ac:dyDescent="0.2">
      <c r="J25711" s="2"/>
    </row>
    <row r="25712" spans="10:10" ht="14.25" x14ac:dyDescent="0.2">
      <c r="J25712" s="2"/>
    </row>
    <row r="25713" spans="10:10" ht="14.25" x14ac:dyDescent="0.2">
      <c r="J25713" s="2"/>
    </row>
    <row r="25714" spans="10:10" ht="14.25" x14ac:dyDescent="0.2">
      <c r="J25714" s="2"/>
    </row>
    <row r="25715" spans="10:10" ht="14.25" x14ac:dyDescent="0.2">
      <c r="J25715" s="2"/>
    </row>
    <row r="25716" spans="10:10" ht="14.25" x14ac:dyDescent="0.2">
      <c r="J25716" s="2"/>
    </row>
    <row r="25717" spans="10:10" ht="14.25" x14ac:dyDescent="0.2">
      <c r="J25717" s="2"/>
    </row>
    <row r="25718" spans="10:10" ht="14.25" x14ac:dyDescent="0.2">
      <c r="J25718" s="2"/>
    </row>
    <row r="25719" spans="10:10" ht="14.25" x14ac:dyDescent="0.2">
      <c r="J25719" s="2"/>
    </row>
    <row r="25720" spans="10:10" ht="14.25" x14ac:dyDescent="0.2">
      <c r="J25720" s="2"/>
    </row>
    <row r="25721" spans="10:10" ht="14.25" x14ac:dyDescent="0.2">
      <c r="J25721" s="2"/>
    </row>
    <row r="25722" spans="10:10" ht="14.25" x14ac:dyDescent="0.2">
      <c r="J25722" s="2"/>
    </row>
    <row r="25723" spans="10:10" ht="14.25" x14ac:dyDescent="0.2">
      <c r="J25723" s="2"/>
    </row>
    <row r="25724" spans="10:10" ht="14.25" x14ac:dyDescent="0.2">
      <c r="J25724" s="2"/>
    </row>
    <row r="25725" spans="10:10" ht="14.25" x14ac:dyDescent="0.2">
      <c r="J25725" s="2"/>
    </row>
    <row r="25726" spans="10:10" ht="14.25" x14ac:dyDescent="0.2">
      <c r="J25726" s="2"/>
    </row>
    <row r="25727" spans="10:10" ht="14.25" x14ac:dyDescent="0.2">
      <c r="J25727" s="2"/>
    </row>
    <row r="25728" spans="10:10" ht="14.25" x14ac:dyDescent="0.2">
      <c r="J25728" s="2"/>
    </row>
    <row r="25729" spans="10:10" ht="14.25" x14ac:dyDescent="0.2">
      <c r="J25729" s="2"/>
    </row>
    <row r="25730" spans="10:10" ht="14.25" x14ac:dyDescent="0.2">
      <c r="J25730" s="2"/>
    </row>
    <row r="25731" spans="10:10" ht="14.25" x14ac:dyDescent="0.2">
      <c r="J25731" s="2"/>
    </row>
    <row r="25732" spans="10:10" ht="14.25" x14ac:dyDescent="0.2">
      <c r="J25732" s="2"/>
    </row>
    <row r="25733" spans="10:10" ht="14.25" x14ac:dyDescent="0.2">
      <c r="J25733" s="2"/>
    </row>
    <row r="25734" spans="10:10" ht="14.25" x14ac:dyDescent="0.2">
      <c r="J25734" s="2"/>
    </row>
    <row r="25735" spans="10:10" ht="14.25" x14ac:dyDescent="0.2">
      <c r="J25735" s="2"/>
    </row>
    <row r="25736" spans="10:10" ht="14.25" x14ac:dyDescent="0.2">
      <c r="J25736" s="2"/>
    </row>
    <row r="25737" spans="10:10" ht="14.25" x14ac:dyDescent="0.2">
      <c r="J25737" s="2"/>
    </row>
    <row r="25738" spans="10:10" ht="14.25" x14ac:dyDescent="0.2">
      <c r="J25738" s="2"/>
    </row>
    <row r="25739" spans="10:10" ht="14.25" x14ac:dyDescent="0.2">
      <c r="J25739" s="2"/>
    </row>
    <row r="25740" spans="10:10" ht="14.25" x14ac:dyDescent="0.2">
      <c r="J25740" s="2"/>
    </row>
    <row r="25741" spans="10:10" ht="14.25" x14ac:dyDescent="0.2">
      <c r="J25741" s="2"/>
    </row>
    <row r="25742" spans="10:10" ht="14.25" x14ac:dyDescent="0.2">
      <c r="J25742" s="2"/>
    </row>
    <row r="25743" spans="10:10" ht="14.25" x14ac:dyDescent="0.2">
      <c r="J25743" s="2"/>
    </row>
    <row r="25744" spans="10:10" ht="14.25" x14ac:dyDescent="0.2">
      <c r="J25744" s="2"/>
    </row>
    <row r="25745" spans="10:10" ht="14.25" x14ac:dyDescent="0.2">
      <c r="J25745" s="2"/>
    </row>
    <row r="25746" spans="10:10" ht="14.25" x14ac:dyDescent="0.2">
      <c r="J25746" s="2"/>
    </row>
    <row r="25747" spans="10:10" ht="14.25" x14ac:dyDescent="0.2">
      <c r="J25747" s="2"/>
    </row>
    <row r="25748" spans="10:10" ht="14.25" x14ac:dyDescent="0.2">
      <c r="J25748" s="2"/>
    </row>
    <row r="25749" spans="10:10" ht="14.25" x14ac:dyDescent="0.2">
      <c r="J25749" s="2"/>
    </row>
    <row r="25750" spans="10:10" ht="14.25" x14ac:dyDescent="0.2">
      <c r="J25750" s="2"/>
    </row>
    <row r="25751" spans="10:10" ht="14.25" x14ac:dyDescent="0.2">
      <c r="J25751" s="2"/>
    </row>
    <row r="25752" spans="10:10" ht="14.25" x14ac:dyDescent="0.2">
      <c r="J25752" s="2"/>
    </row>
    <row r="25753" spans="10:10" ht="14.25" x14ac:dyDescent="0.2">
      <c r="J25753" s="2"/>
    </row>
    <row r="25754" spans="10:10" ht="14.25" x14ac:dyDescent="0.2">
      <c r="J25754" s="2"/>
    </row>
    <row r="25755" spans="10:10" ht="14.25" x14ac:dyDescent="0.2">
      <c r="J25755" s="2"/>
    </row>
    <row r="25756" spans="10:10" ht="14.25" x14ac:dyDescent="0.2">
      <c r="J25756" s="2"/>
    </row>
    <row r="25757" spans="10:10" ht="14.25" x14ac:dyDescent="0.2">
      <c r="J25757" s="2"/>
    </row>
    <row r="25758" spans="10:10" ht="14.25" x14ac:dyDescent="0.2">
      <c r="J25758" s="2"/>
    </row>
    <row r="25759" spans="10:10" ht="14.25" x14ac:dyDescent="0.2">
      <c r="J25759" s="2"/>
    </row>
    <row r="25760" spans="10:10" ht="14.25" x14ac:dyDescent="0.2">
      <c r="J25760" s="2"/>
    </row>
    <row r="25761" spans="10:10" ht="14.25" x14ac:dyDescent="0.2">
      <c r="J25761" s="2"/>
    </row>
    <row r="25762" spans="10:10" ht="14.25" x14ac:dyDescent="0.2">
      <c r="J25762" s="2"/>
    </row>
    <row r="25763" spans="10:10" ht="14.25" x14ac:dyDescent="0.2">
      <c r="J25763" s="2"/>
    </row>
    <row r="25764" spans="10:10" ht="14.25" x14ac:dyDescent="0.2">
      <c r="J25764" s="2"/>
    </row>
    <row r="25765" spans="10:10" ht="14.25" x14ac:dyDescent="0.2">
      <c r="J25765" s="2"/>
    </row>
    <row r="25766" spans="10:10" ht="14.25" x14ac:dyDescent="0.2">
      <c r="J25766" s="2"/>
    </row>
    <row r="25767" spans="10:10" ht="14.25" x14ac:dyDescent="0.2">
      <c r="J25767" s="2"/>
    </row>
    <row r="25768" spans="10:10" ht="14.25" x14ac:dyDescent="0.2">
      <c r="J25768" s="2"/>
    </row>
    <row r="25769" spans="10:10" ht="14.25" x14ac:dyDescent="0.2">
      <c r="J25769" s="2"/>
    </row>
    <row r="25770" spans="10:10" ht="14.25" x14ac:dyDescent="0.2">
      <c r="J25770" s="2"/>
    </row>
    <row r="25771" spans="10:10" ht="14.25" x14ac:dyDescent="0.2">
      <c r="J25771" s="2"/>
    </row>
    <row r="25772" spans="10:10" ht="14.25" x14ac:dyDescent="0.2">
      <c r="J25772" s="2"/>
    </row>
    <row r="25773" spans="10:10" ht="14.25" x14ac:dyDescent="0.2">
      <c r="J25773" s="2"/>
    </row>
    <row r="25774" spans="10:10" ht="14.25" x14ac:dyDescent="0.2">
      <c r="J25774" s="2"/>
    </row>
    <row r="25775" spans="10:10" ht="14.25" x14ac:dyDescent="0.2">
      <c r="J25775" s="2"/>
    </row>
    <row r="25776" spans="10:10" ht="14.25" x14ac:dyDescent="0.2">
      <c r="J25776" s="2"/>
    </row>
    <row r="25777" spans="10:10" ht="14.25" x14ac:dyDescent="0.2">
      <c r="J25777" s="2"/>
    </row>
    <row r="25778" spans="10:10" ht="14.25" x14ac:dyDescent="0.2">
      <c r="J25778" s="2"/>
    </row>
    <row r="25779" spans="10:10" ht="14.25" x14ac:dyDescent="0.2">
      <c r="J25779" s="2"/>
    </row>
    <row r="25780" spans="10:10" ht="14.25" x14ac:dyDescent="0.2">
      <c r="J25780" s="2"/>
    </row>
    <row r="25781" spans="10:10" ht="14.25" x14ac:dyDescent="0.2">
      <c r="J25781" s="2"/>
    </row>
    <row r="25782" spans="10:10" ht="14.25" x14ac:dyDescent="0.2">
      <c r="J25782" s="2"/>
    </row>
    <row r="25783" spans="10:10" ht="14.25" x14ac:dyDescent="0.2">
      <c r="J25783" s="2"/>
    </row>
    <row r="25784" spans="10:10" ht="14.25" x14ac:dyDescent="0.2">
      <c r="J25784" s="2"/>
    </row>
    <row r="25785" spans="10:10" ht="14.25" x14ac:dyDescent="0.2">
      <c r="J25785" s="2"/>
    </row>
    <row r="25786" spans="10:10" ht="14.25" x14ac:dyDescent="0.2">
      <c r="J25786" s="2"/>
    </row>
    <row r="25787" spans="10:10" ht="14.25" x14ac:dyDescent="0.2">
      <c r="J25787" s="2"/>
    </row>
    <row r="25788" spans="10:10" ht="14.25" x14ac:dyDescent="0.2">
      <c r="J25788" s="2"/>
    </row>
    <row r="25789" spans="10:10" ht="14.25" x14ac:dyDescent="0.2">
      <c r="J25789" s="2"/>
    </row>
    <row r="25790" spans="10:10" ht="14.25" x14ac:dyDescent="0.2">
      <c r="J25790" s="2"/>
    </row>
    <row r="25791" spans="10:10" ht="14.25" x14ac:dyDescent="0.2">
      <c r="J25791" s="2"/>
    </row>
    <row r="25792" spans="10:10" ht="14.25" x14ac:dyDescent="0.2">
      <c r="J25792" s="2"/>
    </row>
    <row r="25793" spans="10:10" ht="14.25" x14ac:dyDescent="0.2">
      <c r="J25793" s="2"/>
    </row>
    <row r="25794" spans="10:10" ht="14.25" x14ac:dyDescent="0.2">
      <c r="J25794" s="2"/>
    </row>
    <row r="25795" spans="10:10" ht="14.25" x14ac:dyDescent="0.2">
      <c r="J25795" s="2"/>
    </row>
    <row r="25796" spans="10:10" ht="14.25" x14ac:dyDescent="0.2">
      <c r="J25796" s="2"/>
    </row>
    <row r="25797" spans="10:10" ht="14.25" x14ac:dyDescent="0.2">
      <c r="J25797" s="2"/>
    </row>
    <row r="25798" spans="10:10" ht="14.25" x14ac:dyDescent="0.2">
      <c r="J25798" s="2"/>
    </row>
    <row r="25799" spans="10:10" ht="14.25" x14ac:dyDescent="0.2">
      <c r="J25799" s="2"/>
    </row>
    <row r="25800" spans="10:10" ht="14.25" x14ac:dyDescent="0.2">
      <c r="J25800" s="2"/>
    </row>
    <row r="25801" spans="10:10" ht="14.25" x14ac:dyDescent="0.2">
      <c r="J25801" s="2"/>
    </row>
    <row r="25802" spans="10:10" ht="14.25" x14ac:dyDescent="0.2">
      <c r="J25802" s="2"/>
    </row>
    <row r="25803" spans="10:10" ht="14.25" x14ac:dyDescent="0.2">
      <c r="J25803" s="2"/>
    </row>
    <row r="25804" spans="10:10" ht="14.25" x14ac:dyDescent="0.2">
      <c r="J25804" s="2"/>
    </row>
    <row r="25805" spans="10:10" ht="14.25" x14ac:dyDescent="0.2">
      <c r="J25805" s="2"/>
    </row>
    <row r="25806" spans="10:10" ht="14.25" x14ac:dyDescent="0.2">
      <c r="J25806" s="2"/>
    </row>
    <row r="25807" spans="10:10" ht="14.25" x14ac:dyDescent="0.2">
      <c r="J25807" s="2"/>
    </row>
    <row r="25808" spans="10:10" ht="14.25" x14ac:dyDescent="0.2">
      <c r="J25808" s="2"/>
    </row>
    <row r="25809" spans="10:10" ht="14.25" x14ac:dyDescent="0.2">
      <c r="J25809" s="2"/>
    </row>
    <row r="25810" spans="10:10" ht="14.25" x14ac:dyDescent="0.2">
      <c r="J25810" s="2"/>
    </row>
    <row r="25811" spans="10:10" ht="14.25" x14ac:dyDescent="0.2">
      <c r="J25811" s="2"/>
    </row>
    <row r="25812" spans="10:10" ht="14.25" x14ac:dyDescent="0.2">
      <c r="J25812" s="2"/>
    </row>
    <row r="25813" spans="10:10" ht="14.25" x14ac:dyDescent="0.2">
      <c r="J25813" s="2"/>
    </row>
    <row r="25814" spans="10:10" ht="14.25" x14ac:dyDescent="0.2">
      <c r="J25814" s="2"/>
    </row>
    <row r="25815" spans="10:10" ht="14.25" x14ac:dyDescent="0.2">
      <c r="J25815" s="2"/>
    </row>
    <row r="25816" spans="10:10" ht="14.25" x14ac:dyDescent="0.2">
      <c r="J25816" s="2"/>
    </row>
    <row r="25817" spans="10:10" ht="14.25" x14ac:dyDescent="0.2">
      <c r="J25817" s="2"/>
    </row>
    <row r="25818" spans="10:10" ht="14.25" x14ac:dyDescent="0.2">
      <c r="J25818" s="2"/>
    </row>
    <row r="25819" spans="10:10" ht="14.25" x14ac:dyDescent="0.2">
      <c r="J25819" s="2"/>
    </row>
    <row r="25820" spans="10:10" ht="14.25" x14ac:dyDescent="0.2">
      <c r="J25820" s="2"/>
    </row>
    <row r="25821" spans="10:10" ht="14.25" x14ac:dyDescent="0.2">
      <c r="J25821" s="2"/>
    </row>
    <row r="25822" spans="10:10" ht="14.25" x14ac:dyDescent="0.2">
      <c r="J25822" s="2"/>
    </row>
    <row r="25823" spans="10:10" ht="14.25" x14ac:dyDescent="0.2">
      <c r="J25823" s="2"/>
    </row>
    <row r="25824" spans="10:10" ht="14.25" x14ac:dyDescent="0.2">
      <c r="J25824" s="2"/>
    </row>
    <row r="25825" spans="10:10" ht="14.25" x14ac:dyDescent="0.2">
      <c r="J25825" s="2"/>
    </row>
    <row r="25826" spans="10:10" ht="14.25" x14ac:dyDescent="0.2">
      <c r="J25826" s="2"/>
    </row>
    <row r="25827" spans="10:10" ht="14.25" x14ac:dyDescent="0.2">
      <c r="J25827" s="2"/>
    </row>
    <row r="25828" spans="10:10" ht="14.25" x14ac:dyDescent="0.2">
      <c r="J25828" s="2"/>
    </row>
    <row r="25829" spans="10:10" ht="14.25" x14ac:dyDescent="0.2">
      <c r="J25829" s="2"/>
    </row>
    <row r="25830" spans="10:10" ht="14.25" x14ac:dyDescent="0.2">
      <c r="J25830" s="2"/>
    </row>
    <row r="25831" spans="10:10" ht="14.25" x14ac:dyDescent="0.2">
      <c r="J25831" s="2"/>
    </row>
    <row r="25832" spans="10:10" ht="14.25" x14ac:dyDescent="0.2">
      <c r="J25832" s="2"/>
    </row>
    <row r="25833" spans="10:10" ht="14.25" x14ac:dyDescent="0.2">
      <c r="J25833" s="2"/>
    </row>
    <row r="25834" spans="10:10" ht="14.25" x14ac:dyDescent="0.2">
      <c r="J25834" s="2"/>
    </row>
    <row r="25835" spans="10:10" ht="14.25" x14ac:dyDescent="0.2">
      <c r="J25835" s="2"/>
    </row>
    <row r="25836" spans="10:10" ht="14.25" x14ac:dyDescent="0.2">
      <c r="J25836" s="2"/>
    </row>
    <row r="25837" spans="10:10" ht="14.25" x14ac:dyDescent="0.2">
      <c r="J25837" s="2"/>
    </row>
    <row r="25838" spans="10:10" ht="14.25" x14ac:dyDescent="0.2">
      <c r="J25838" s="2"/>
    </row>
    <row r="25839" spans="10:10" ht="14.25" x14ac:dyDescent="0.2">
      <c r="J25839" s="2"/>
    </row>
    <row r="25840" spans="10:10" ht="14.25" x14ac:dyDescent="0.2">
      <c r="J25840" s="2"/>
    </row>
    <row r="25841" spans="10:10" ht="14.25" x14ac:dyDescent="0.2">
      <c r="J25841" s="2"/>
    </row>
    <row r="25842" spans="10:10" ht="14.25" x14ac:dyDescent="0.2">
      <c r="J25842" s="2"/>
    </row>
    <row r="25843" spans="10:10" ht="14.25" x14ac:dyDescent="0.2">
      <c r="J25843" s="2"/>
    </row>
    <row r="25844" spans="10:10" ht="14.25" x14ac:dyDescent="0.2">
      <c r="J25844" s="2"/>
    </row>
    <row r="25845" spans="10:10" ht="14.25" x14ac:dyDescent="0.2">
      <c r="J25845" s="2"/>
    </row>
    <row r="25846" spans="10:10" ht="14.25" x14ac:dyDescent="0.2">
      <c r="J25846" s="2"/>
    </row>
    <row r="25847" spans="10:10" ht="14.25" x14ac:dyDescent="0.2">
      <c r="J25847" s="2"/>
    </row>
    <row r="25848" spans="10:10" ht="14.25" x14ac:dyDescent="0.2">
      <c r="J25848" s="2"/>
    </row>
    <row r="25849" spans="10:10" ht="14.25" x14ac:dyDescent="0.2">
      <c r="J25849" s="2"/>
    </row>
    <row r="25850" spans="10:10" ht="14.25" x14ac:dyDescent="0.2">
      <c r="J25850" s="2"/>
    </row>
    <row r="25851" spans="10:10" ht="14.25" x14ac:dyDescent="0.2">
      <c r="J25851" s="2"/>
    </row>
    <row r="25852" spans="10:10" ht="14.25" x14ac:dyDescent="0.2">
      <c r="J25852" s="2"/>
    </row>
    <row r="25853" spans="10:10" ht="14.25" x14ac:dyDescent="0.2">
      <c r="J25853" s="2"/>
    </row>
    <row r="25854" spans="10:10" ht="14.25" x14ac:dyDescent="0.2">
      <c r="J25854" s="2"/>
    </row>
    <row r="25855" spans="10:10" ht="14.25" x14ac:dyDescent="0.2">
      <c r="J25855" s="2"/>
    </row>
    <row r="25856" spans="10:10" ht="14.25" x14ac:dyDescent="0.2">
      <c r="J25856" s="2"/>
    </row>
    <row r="25857" spans="10:10" ht="14.25" x14ac:dyDescent="0.2">
      <c r="J25857" s="2"/>
    </row>
    <row r="25858" spans="10:10" ht="14.25" x14ac:dyDescent="0.2">
      <c r="J25858" s="2"/>
    </row>
    <row r="25859" spans="10:10" ht="14.25" x14ac:dyDescent="0.2">
      <c r="J25859" s="2"/>
    </row>
    <row r="25860" spans="10:10" ht="14.25" x14ac:dyDescent="0.2">
      <c r="J25860" s="2"/>
    </row>
    <row r="25861" spans="10:10" ht="14.25" x14ac:dyDescent="0.2">
      <c r="J25861" s="2"/>
    </row>
    <row r="25862" spans="10:10" ht="14.25" x14ac:dyDescent="0.2">
      <c r="J25862" s="2"/>
    </row>
    <row r="25863" spans="10:10" ht="14.25" x14ac:dyDescent="0.2">
      <c r="J25863" s="2"/>
    </row>
    <row r="25864" spans="10:10" ht="14.25" x14ac:dyDescent="0.2">
      <c r="J25864" s="2"/>
    </row>
    <row r="25865" spans="10:10" ht="14.25" x14ac:dyDescent="0.2">
      <c r="J25865" s="2"/>
    </row>
    <row r="25866" spans="10:10" ht="14.25" x14ac:dyDescent="0.2">
      <c r="J25866" s="2"/>
    </row>
    <row r="25867" spans="10:10" ht="14.25" x14ac:dyDescent="0.2">
      <c r="J25867" s="2"/>
    </row>
    <row r="25868" spans="10:10" ht="14.25" x14ac:dyDescent="0.2">
      <c r="J25868" s="2"/>
    </row>
    <row r="25869" spans="10:10" ht="14.25" x14ac:dyDescent="0.2">
      <c r="J25869" s="2"/>
    </row>
    <row r="25870" spans="10:10" ht="14.25" x14ac:dyDescent="0.2">
      <c r="J25870" s="2"/>
    </row>
    <row r="25871" spans="10:10" ht="14.25" x14ac:dyDescent="0.2">
      <c r="J25871" s="2"/>
    </row>
    <row r="25872" spans="10:10" ht="14.25" x14ac:dyDescent="0.2">
      <c r="J25872" s="2"/>
    </row>
    <row r="25873" spans="10:10" ht="14.25" x14ac:dyDescent="0.2">
      <c r="J25873" s="2"/>
    </row>
    <row r="25874" spans="10:10" ht="14.25" x14ac:dyDescent="0.2">
      <c r="J25874" s="2"/>
    </row>
    <row r="25875" spans="10:10" ht="14.25" x14ac:dyDescent="0.2">
      <c r="J25875" s="2"/>
    </row>
    <row r="25876" spans="10:10" ht="14.25" x14ac:dyDescent="0.2">
      <c r="J25876" s="2"/>
    </row>
    <row r="25877" spans="10:10" ht="14.25" x14ac:dyDescent="0.2">
      <c r="J25877" s="2"/>
    </row>
    <row r="25878" spans="10:10" ht="14.25" x14ac:dyDescent="0.2">
      <c r="J25878" s="2"/>
    </row>
    <row r="25879" spans="10:10" ht="14.25" x14ac:dyDescent="0.2">
      <c r="J25879" s="2"/>
    </row>
    <row r="25880" spans="10:10" ht="14.25" x14ac:dyDescent="0.2">
      <c r="J25880" s="2"/>
    </row>
    <row r="25881" spans="10:10" ht="14.25" x14ac:dyDescent="0.2">
      <c r="J25881" s="2"/>
    </row>
    <row r="25882" spans="10:10" ht="14.25" x14ac:dyDescent="0.2">
      <c r="J25882" s="2"/>
    </row>
    <row r="25883" spans="10:10" ht="14.25" x14ac:dyDescent="0.2">
      <c r="J25883" s="2"/>
    </row>
    <row r="25884" spans="10:10" ht="14.25" x14ac:dyDescent="0.2">
      <c r="J25884" s="2"/>
    </row>
    <row r="25885" spans="10:10" ht="14.25" x14ac:dyDescent="0.2">
      <c r="J25885" s="2"/>
    </row>
    <row r="25886" spans="10:10" ht="14.25" x14ac:dyDescent="0.2">
      <c r="J25886" s="2"/>
    </row>
    <row r="25887" spans="10:10" ht="14.25" x14ac:dyDescent="0.2">
      <c r="J25887" s="2"/>
    </row>
    <row r="25888" spans="10:10" ht="14.25" x14ac:dyDescent="0.2">
      <c r="J25888" s="2"/>
    </row>
    <row r="25889" spans="10:10" ht="14.25" x14ac:dyDescent="0.2">
      <c r="J25889" s="2"/>
    </row>
    <row r="25890" spans="10:10" ht="14.25" x14ac:dyDescent="0.2">
      <c r="J25890" s="2"/>
    </row>
    <row r="25891" spans="10:10" ht="14.25" x14ac:dyDescent="0.2">
      <c r="J25891" s="2"/>
    </row>
    <row r="25892" spans="10:10" ht="14.25" x14ac:dyDescent="0.2">
      <c r="J25892" s="2"/>
    </row>
    <row r="25893" spans="10:10" ht="14.25" x14ac:dyDescent="0.2">
      <c r="J25893" s="2"/>
    </row>
    <row r="25894" spans="10:10" ht="14.25" x14ac:dyDescent="0.2">
      <c r="J25894" s="2"/>
    </row>
    <row r="25895" spans="10:10" ht="14.25" x14ac:dyDescent="0.2">
      <c r="J25895" s="2"/>
    </row>
    <row r="25896" spans="10:10" ht="14.25" x14ac:dyDescent="0.2">
      <c r="J25896" s="2"/>
    </row>
    <row r="25897" spans="10:10" ht="14.25" x14ac:dyDescent="0.2">
      <c r="J25897" s="2"/>
    </row>
    <row r="25898" spans="10:10" ht="14.25" x14ac:dyDescent="0.2">
      <c r="J25898" s="2"/>
    </row>
    <row r="25899" spans="10:10" ht="14.25" x14ac:dyDescent="0.2">
      <c r="J25899" s="2"/>
    </row>
    <row r="25900" spans="10:10" ht="14.25" x14ac:dyDescent="0.2">
      <c r="J25900" s="2"/>
    </row>
    <row r="25901" spans="10:10" ht="14.25" x14ac:dyDescent="0.2">
      <c r="J25901" s="2"/>
    </row>
    <row r="25902" spans="10:10" ht="14.25" x14ac:dyDescent="0.2">
      <c r="J25902" s="2"/>
    </row>
    <row r="25903" spans="10:10" ht="14.25" x14ac:dyDescent="0.2">
      <c r="J25903" s="2"/>
    </row>
    <row r="25904" spans="10:10" ht="14.25" x14ac:dyDescent="0.2">
      <c r="J25904" s="2"/>
    </row>
    <row r="25905" spans="10:10" ht="14.25" x14ac:dyDescent="0.2">
      <c r="J25905" s="2"/>
    </row>
    <row r="25906" spans="10:10" ht="14.25" x14ac:dyDescent="0.2">
      <c r="J25906" s="2"/>
    </row>
    <row r="25907" spans="10:10" ht="14.25" x14ac:dyDescent="0.2">
      <c r="J25907" s="2"/>
    </row>
    <row r="25908" spans="10:10" ht="14.25" x14ac:dyDescent="0.2">
      <c r="J25908" s="2"/>
    </row>
    <row r="25909" spans="10:10" ht="14.25" x14ac:dyDescent="0.2">
      <c r="J25909" s="2"/>
    </row>
    <row r="25910" spans="10:10" ht="14.25" x14ac:dyDescent="0.2">
      <c r="J25910" s="2"/>
    </row>
    <row r="25911" spans="10:10" ht="14.25" x14ac:dyDescent="0.2">
      <c r="J25911" s="2"/>
    </row>
    <row r="25912" spans="10:10" ht="14.25" x14ac:dyDescent="0.2">
      <c r="J25912" s="2"/>
    </row>
    <row r="25913" spans="10:10" ht="14.25" x14ac:dyDescent="0.2">
      <c r="J25913" s="2"/>
    </row>
    <row r="25914" spans="10:10" ht="14.25" x14ac:dyDescent="0.2">
      <c r="J25914" s="2"/>
    </row>
    <row r="25915" spans="10:10" ht="14.25" x14ac:dyDescent="0.2">
      <c r="J25915" s="2"/>
    </row>
    <row r="25916" spans="10:10" ht="14.25" x14ac:dyDescent="0.2">
      <c r="J25916" s="2"/>
    </row>
    <row r="25917" spans="10:10" ht="14.25" x14ac:dyDescent="0.2">
      <c r="J25917" s="2"/>
    </row>
    <row r="25918" spans="10:10" ht="14.25" x14ac:dyDescent="0.2">
      <c r="J25918" s="2"/>
    </row>
    <row r="25919" spans="10:10" ht="14.25" x14ac:dyDescent="0.2">
      <c r="J25919" s="2"/>
    </row>
    <row r="25920" spans="10:10" ht="14.25" x14ac:dyDescent="0.2">
      <c r="J25920" s="2"/>
    </row>
    <row r="25921" spans="10:10" ht="14.25" x14ac:dyDescent="0.2">
      <c r="J25921" s="2"/>
    </row>
    <row r="25922" spans="10:10" ht="14.25" x14ac:dyDescent="0.2">
      <c r="J25922" s="2"/>
    </row>
    <row r="25923" spans="10:10" ht="14.25" x14ac:dyDescent="0.2">
      <c r="J25923" s="2"/>
    </row>
    <row r="25924" spans="10:10" ht="14.25" x14ac:dyDescent="0.2">
      <c r="J25924" s="2"/>
    </row>
    <row r="25925" spans="10:10" ht="14.25" x14ac:dyDescent="0.2">
      <c r="J25925" s="2"/>
    </row>
    <row r="25926" spans="10:10" ht="14.25" x14ac:dyDescent="0.2">
      <c r="J25926" s="2"/>
    </row>
    <row r="25927" spans="10:10" ht="14.25" x14ac:dyDescent="0.2">
      <c r="J25927" s="2"/>
    </row>
    <row r="25928" spans="10:10" ht="14.25" x14ac:dyDescent="0.2">
      <c r="J25928" s="2"/>
    </row>
    <row r="25929" spans="10:10" ht="14.25" x14ac:dyDescent="0.2">
      <c r="J25929" s="2"/>
    </row>
    <row r="25930" spans="10:10" ht="14.25" x14ac:dyDescent="0.2">
      <c r="J25930" s="2"/>
    </row>
    <row r="25931" spans="10:10" ht="14.25" x14ac:dyDescent="0.2">
      <c r="J25931" s="2"/>
    </row>
    <row r="25932" spans="10:10" ht="14.25" x14ac:dyDescent="0.2">
      <c r="J25932" s="2"/>
    </row>
    <row r="25933" spans="10:10" ht="14.25" x14ac:dyDescent="0.2">
      <c r="J25933" s="2"/>
    </row>
    <row r="25934" spans="10:10" ht="14.25" x14ac:dyDescent="0.2">
      <c r="J25934" s="2"/>
    </row>
    <row r="25935" spans="10:10" ht="14.25" x14ac:dyDescent="0.2">
      <c r="J25935" s="2"/>
    </row>
    <row r="25936" spans="10:10" ht="14.25" x14ac:dyDescent="0.2">
      <c r="J25936" s="2"/>
    </row>
    <row r="25937" spans="10:10" ht="14.25" x14ac:dyDescent="0.2">
      <c r="J25937" s="2"/>
    </row>
    <row r="25938" spans="10:10" ht="14.25" x14ac:dyDescent="0.2">
      <c r="J25938" s="2"/>
    </row>
    <row r="25939" spans="10:10" ht="14.25" x14ac:dyDescent="0.2">
      <c r="J25939" s="2"/>
    </row>
    <row r="25940" spans="10:10" ht="14.25" x14ac:dyDescent="0.2">
      <c r="J25940" s="2"/>
    </row>
    <row r="25941" spans="10:10" ht="14.25" x14ac:dyDescent="0.2">
      <c r="J25941" s="2"/>
    </row>
    <row r="25942" spans="10:10" ht="14.25" x14ac:dyDescent="0.2">
      <c r="J25942" s="2"/>
    </row>
    <row r="25943" spans="10:10" ht="14.25" x14ac:dyDescent="0.2">
      <c r="J25943" s="2"/>
    </row>
    <row r="25944" spans="10:10" ht="14.25" x14ac:dyDescent="0.2">
      <c r="J25944" s="2"/>
    </row>
    <row r="25945" spans="10:10" ht="14.25" x14ac:dyDescent="0.2">
      <c r="J25945" s="2"/>
    </row>
    <row r="25946" spans="10:10" ht="14.25" x14ac:dyDescent="0.2">
      <c r="J25946" s="2"/>
    </row>
    <row r="25947" spans="10:10" ht="14.25" x14ac:dyDescent="0.2">
      <c r="J25947" s="2"/>
    </row>
    <row r="25948" spans="10:10" ht="14.25" x14ac:dyDescent="0.2">
      <c r="J25948" s="2"/>
    </row>
    <row r="25949" spans="10:10" ht="14.25" x14ac:dyDescent="0.2">
      <c r="J25949" s="2"/>
    </row>
    <row r="25950" spans="10:10" ht="14.25" x14ac:dyDescent="0.2">
      <c r="J25950" s="2"/>
    </row>
    <row r="25951" spans="10:10" ht="14.25" x14ac:dyDescent="0.2">
      <c r="J25951" s="2"/>
    </row>
    <row r="25952" spans="10:10" ht="14.25" x14ac:dyDescent="0.2">
      <c r="J25952" s="2"/>
    </row>
    <row r="25953" spans="10:10" ht="14.25" x14ac:dyDescent="0.2">
      <c r="J25953" s="2"/>
    </row>
    <row r="25954" spans="10:10" ht="14.25" x14ac:dyDescent="0.2">
      <c r="J25954" s="2"/>
    </row>
    <row r="25955" spans="10:10" ht="14.25" x14ac:dyDescent="0.2">
      <c r="J25955" s="2"/>
    </row>
    <row r="25956" spans="10:10" ht="14.25" x14ac:dyDescent="0.2">
      <c r="J25956" s="2"/>
    </row>
    <row r="25957" spans="10:10" ht="14.25" x14ac:dyDescent="0.2">
      <c r="J25957" s="2"/>
    </row>
    <row r="25958" spans="10:10" ht="14.25" x14ac:dyDescent="0.2">
      <c r="J25958" s="2"/>
    </row>
    <row r="25959" spans="10:10" ht="14.25" x14ac:dyDescent="0.2">
      <c r="J25959" s="2"/>
    </row>
    <row r="25960" spans="10:10" ht="14.25" x14ac:dyDescent="0.2">
      <c r="J25960" s="2"/>
    </row>
    <row r="25961" spans="10:10" ht="14.25" x14ac:dyDescent="0.2">
      <c r="J25961" s="2"/>
    </row>
    <row r="25962" spans="10:10" ht="14.25" x14ac:dyDescent="0.2">
      <c r="J25962" s="2"/>
    </row>
    <row r="25963" spans="10:10" ht="14.25" x14ac:dyDescent="0.2">
      <c r="J25963" s="2"/>
    </row>
    <row r="25964" spans="10:10" ht="14.25" x14ac:dyDescent="0.2">
      <c r="J25964" s="2"/>
    </row>
    <row r="25965" spans="10:10" ht="14.25" x14ac:dyDescent="0.2">
      <c r="J25965" s="2"/>
    </row>
    <row r="25966" spans="10:10" ht="14.25" x14ac:dyDescent="0.2">
      <c r="J25966" s="2"/>
    </row>
    <row r="25967" spans="10:10" ht="14.25" x14ac:dyDescent="0.2">
      <c r="J25967" s="2"/>
    </row>
    <row r="25968" spans="10:10" ht="14.25" x14ac:dyDescent="0.2">
      <c r="J25968" s="2"/>
    </row>
    <row r="25969" spans="10:10" ht="14.25" x14ac:dyDescent="0.2">
      <c r="J25969" s="2"/>
    </row>
    <row r="25970" spans="10:10" ht="14.25" x14ac:dyDescent="0.2">
      <c r="J25970" s="2"/>
    </row>
    <row r="25971" spans="10:10" ht="14.25" x14ac:dyDescent="0.2">
      <c r="J25971" s="2"/>
    </row>
    <row r="25972" spans="10:10" ht="14.25" x14ac:dyDescent="0.2">
      <c r="J25972" s="2"/>
    </row>
    <row r="25973" spans="10:10" ht="14.25" x14ac:dyDescent="0.2">
      <c r="J25973" s="2"/>
    </row>
    <row r="25974" spans="10:10" ht="14.25" x14ac:dyDescent="0.2">
      <c r="J25974" s="2"/>
    </row>
    <row r="25975" spans="10:10" ht="14.25" x14ac:dyDescent="0.2">
      <c r="J25975" s="2"/>
    </row>
    <row r="25976" spans="10:10" ht="14.25" x14ac:dyDescent="0.2">
      <c r="J25976" s="2"/>
    </row>
    <row r="25977" spans="10:10" ht="14.25" x14ac:dyDescent="0.2">
      <c r="J25977" s="2"/>
    </row>
    <row r="25978" spans="10:10" ht="14.25" x14ac:dyDescent="0.2">
      <c r="J25978" s="2"/>
    </row>
    <row r="25979" spans="10:10" ht="14.25" x14ac:dyDescent="0.2">
      <c r="J25979" s="2"/>
    </row>
    <row r="25980" spans="10:10" ht="14.25" x14ac:dyDescent="0.2">
      <c r="J25980" s="2"/>
    </row>
    <row r="25981" spans="10:10" ht="14.25" x14ac:dyDescent="0.2">
      <c r="J25981" s="2"/>
    </row>
    <row r="25982" spans="10:10" ht="14.25" x14ac:dyDescent="0.2">
      <c r="J25982" s="2"/>
    </row>
    <row r="25983" spans="10:10" ht="14.25" x14ac:dyDescent="0.2">
      <c r="J25983" s="2"/>
    </row>
    <row r="25984" spans="10:10" ht="14.25" x14ac:dyDescent="0.2">
      <c r="J25984" s="2"/>
    </row>
    <row r="25985" spans="10:10" ht="14.25" x14ac:dyDescent="0.2">
      <c r="J25985" s="2"/>
    </row>
    <row r="25986" spans="10:10" ht="14.25" x14ac:dyDescent="0.2">
      <c r="J25986" s="2"/>
    </row>
    <row r="25987" spans="10:10" ht="14.25" x14ac:dyDescent="0.2">
      <c r="J25987" s="2"/>
    </row>
    <row r="25988" spans="10:10" ht="14.25" x14ac:dyDescent="0.2">
      <c r="J25988" s="2"/>
    </row>
    <row r="25989" spans="10:10" ht="14.25" x14ac:dyDescent="0.2">
      <c r="J25989" s="2"/>
    </row>
    <row r="25990" spans="10:10" ht="14.25" x14ac:dyDescent="0.2">
      <c r="J25990" s="2"/>
    </row>
    <row r="25991" spans="10:10" ht="14.25" x14ac:dyDescent="0.2">
      <c r="J25991" s="2"/>
    </row>
    <row r="25992" spans="10:10" ht="14.25" x14ac:dyDescent="0.2">
      <c r="J25992" s="2"/>
    </row>
    <row r="25993" spans="10:10" ht="14.25" x14ac:dyDescent="0.2">
      <c r="J25993" s="2"/>
    </row>
    <row r="25994" spans="10:10" ht="14.25" x14ac:dyDescent="0.2">
      <c r="J25994" s="2"/>
    </row>
    <row r="25995" spans="10:10" ht="14.25" x14ac:dyDescent="0.2">
      <c r="J25995" s="2"/>
    </row>
    <row r="25996" spans="10:10" ht="14.25" x14ac:dyDescent="0.2">
      <c r="J25996" s="2"/>
    </row>
    <row r="25997" spans="10:10" ht="14.25" x14ac:dyDescent="0.2">
      <c r="J25997" s="2"/>
    </row>
    <row r="25998" spans="10:10" ht="14.25" x14ac:dyDescent="0.2">
      <c r="J25998" s="2"/>
    </row>
    <row r="25999" spans="10:10" ht="14.25" x14ac:dyDescent="0.2">
      <c r="J25999" s="2"/>
    </row>
    <row r="26000" spans="10:10" ht="14.25" x14ac:dyDescent="0.2">
      <c r="J26000" s="2"/>
    </row>
    <row r="26001" spans="10:10" ht="14.25" x14ac:dyDescent="0.2">
      <c r="J26001" s="2"/>
    </row>
    <row r="26002" spans="10:10" ht="14.25" x14ac:dyDescent="0.2">
      <c r="J26002" s="2"/>
    </row>
    <row r="26003" spans="10:10" ht="14.25" x14ac:dyDescent="0.2">
      <c r="J26003" s="2"/>
    </row>
    <row r="26004" spans="10:10" ht="14.25" x14ac:dyDescent="0.2">
      <c r="J26004" s="2"/>
    </row>
    <row r="26005" spans="10:10" ht="14.25" x14ac:dyDescent="0.2">
      <c r="J26005" s="2"/>
    </row>
    <row r="26006" spans="10:10" ht="14.25" x14ac:dyDescent="0.2">
      <c r="J26006" s="2"/>
    </row>
    <row r="26007" spans="10:10" ht="14.25" x14ac:dyDescent="0.2">
      <c r="J26007" s="2"/>
    </row>
    <row r="26008" spans="10:10" ht="14.25" x14ac:dyDescent="0.2">
      <c r="J26008" s="2"/>
    </row>
    <row r="26009" spans="10:10" ht="14.25" x14ac:dyDescent="0.2">
      <c r="J26009" s="2"/>
    </row>
    <row r="26010" spans="10:10" ht="14.25" x14ac:dyDescent="0.2">
      <c r="J26010" s="2"/>
    </row>
    <row r="26011" spans="10:10" ht="14.25" x14ac:dyDescent="0.2">
      <c r="J26011" s="2"/>
    </row>
    <row r="26012" spans="10:10" ht="14.25" x14ac:dyDescent="0.2">
      <c r="J26012" s="2"/>
    </row>
    <row r="26013" spans="10:10" ht="14.25" x14ac:dyDescent="0.2">
      <c r="J26013" s="2"/>
    </row>
    <row r="26014" spans="10:10" ht="14.25" x14ac:dyDescent="0.2">
      <c r="J26014" s="2"/>
    </row>
    <row r="26015" spans="10:10" ht="14.25" x14ac:dyDescent="0.2">
      <c r="J26015" s="2"/>
    </row>
    <row r="26016" spans="10:10" ht="14.25" x14ac:dyDescent="0.2">
      <c r="J26016" s="2"/>
    </row>
    <row r="26017" spans="10:10" ht="14.25" x14ac:dyDescent="0.2">
      <c r="J26017" s="2"/>
    </row>
    <row r="26018" spans="10:10" ht="14.25" x14ac:dyDescent="0.2">
      <c r="J26018" s="2"/>
    </row>
    <row r="26019" spans="10:10" ht="14.25" x14ac:dyDescent="0.2">
      <c r="J26019" s="2"/>
    </row>
    <row r="26020" spans="10:10" ht="14.25" x14ac:dyDescent="0.2">
      <c r="J26020" s="2"/>
    </row>
    <row r="26021" spans="10:10" ht="14.25" x14ac:dyDescent="0.2">
      <c r="J26021" s="2"/>
    </row>
    <row r="26022" spans="10:10" ht="14.25" x14ac:dyDescent="0.2">
      <c r="J26022" s="2"/>
    </row>
    <row r="26023" spans="10:10" ht="14.25" x14ac:dyDescent="0.2">
      <c r="J26023" s="2"/>
    </row>
    <row r="26024" spans="10:10" ht="14.25" x14ac:dyDescent="0.2">
      <c r="J26024" s="2"/>
    </row>
    <row r="26025" spans="10:10" ht="14.25" x14ac:dyDescent="0.2">
      <c r="J26025" s="2"/>
    </row>
    <row r="26026" spans="10:10" ht="14.25" x14ac:dyDescent="0.2">
      <c r="J26026" s="2"/>
    </row>
    <row r="26027" spans="10:10" ht="14.25" x14ac:dyDescent="0.2">
      <c r="J26027" s="2"/>
    </row>
    <row r="26028" spans="10:10" ht="14.25" x14ac:dyDescent="0.2">
      <c r="J26028" s="2"/>
    </row>
    <row r="26029" spans="10:10" ht="14.25" x14ac:dyDescent="0.2">
      <c r="J26029" s="2"/>
    </row>
    <row r="26030" spans="10:10" ht="14.25" x14ac:dyDescent="0.2">
      <c r="J26030" s="2"/>
    </row>
    <row r="26031" spans="10:10" ht="14.25" x14ac:dyDescent="0.2">
      <c r="J26031" s="2"/>
    </row>
    <row r="26032" spans="10:10" ht="14.25" x14ac:dyDescent="0.2">
      <c r="J26032" s="2"/>
    </row>
    <row r="26033" spans="10:10" ht="14.25" x14ac:dyDescent="0.2">
      <c r="J26033" s="2"/>
    </row>
    <row r="26034" spans="10:10" ht="14.25" x14ac:dyDescent="0.2">
      <c r="J26034" s="2"/>
    </row>
    <row r="26035" spans="10:10" ht="14.25" x14ac:dyDescent="0.2">
      <c r="J26035" s="2"/>
    </row>
    <row r="26036" spans="10:10" ht="14.25" x14ac:dyDescent="0.2">
      <c r="J26036" s="2"/>
    </row>
    <row r="26037" spans="10:10" ht="14.25" x14ac:dyDescent="0.2">
      <c r="J26037" s="2"/>
    </row>
    <row r="26038" spans="10:10" ht="14.25" x14ac:dyDescent="0.2">
      <c r="J26038" s="2"/>
    </row>
    <row r="26039" spans="10:10" ht="14.25" x14ac:dyDescent="0.2">
      <c r="J26039" s="2"/>
    </row>
    <row r="26040" spans="10:10" ht="14.25" x14ac:dyDescent="0.2">
      <c r="J26040" s="2"/>
    </row>
    <row r="26041" spans="10:10" ht="14.25" x14ac:dyDescent="0.2">
      <c r="J26041" s="2"/>
    </row>
    <row r="26042" spans="10:10" ht="14.25" x14ac:dyDescent="0.2">
      <c r="J26042" s="2"/>
    </row>
    <row r="26043" spans="10:10" ht="14.25" x14ac:dyDescent="0.2">
      <c r="J26043" s="2"/>
    </row>
    <row r="26044" spans="10:10" ht="14.25" x14ac:dyDescent="0.2">
      <c r="J26044" s="2"/>
    </row>
    <row r="26045" spans="10:10" ht="14.25" x14ac:dyDescent="0.2">
      <c r="J26045" s="2"/>
    </row>
    <row r="26046" spans="10:10" ht="14.25" x14ac:dyDescent="0.2">
      <c r="J26046" s="2"/>
    </row>
    <row r="26047" spans="10:10" ht="14.25" x14ac:dyDescent="0.2">
      <c r="J26047" s="2"/>
    </row>
    <row r="26048" spans="10:10" ht="14.25" x14ac:dyDescent="0.2">
      <c r="J26048" s="2"/>
    </row>
    <row r="26049" spans="10:10" ht="14.25" x14ac:dyDescent="0.2">
      <c r="J26049" s="2"/>
    </row>
    <row r="26050" spans="10:10" ht="14.25" x14ac:dyDescent="0.2">
      <c r="J26050" s="2"/>
    </row>
    <row r="26051" spans="10:10" ht="14.25" x14ac:dyDescent="0.2">
      <c r="J26051" s="2"/>
    </row>
    <row r="26052" spans="10:10" ht="14.25" x14ac:dyDescent="0.2">
      <c r="J26052" s="2"/>
    </row>
    <row r="26053" spans="10:10" ht="14.25" x14ac:dyDescent="0.2">
      <c r="J26053" s="2"/>
    </row>
    <row r="26054" spans="10:10" ht="14.25" x14ac:dyDescent="0.2">
      <c r="J26054" s="2"/>
    </row>
    <row r="26055" spans="10:10" ht="14.25" x14ac:dyDescent="0.2">
      <c r="J26055" s="2"/>
    </row>
    <row r="26056" spans="10:10" ht="14.25" x14ac:dyDescent="0.2">
      <c r="J26056" s="2"/>
    </row>
    <row r="26057" spans="10:10" ht="14.25" x14ac:dyDescent="0.2">
      <c r="J26057" s="2"/>
    </row>
    <row r="26058" spans="10:10" ht="14.25" x14ac:dyDescent="0.2">
      <c r="J26058" s="2"/>
    </row>
    <row r="26059" spans="10:10" ht="14.25" x14ac:dyDescent="0.2">
      <c r="J26059" s="2"/>
    </row>
    <row r="26060" spans="10:10" ht="14.25" x14ac:dyDescent="0.2">
      <c r="J26060" s="2"/>
    </row>
    <row r="26061" spans="10:10" ht="14.25" x14ac:dyDescent="0.2">
      <c r="J26061" s="2"/>
    </row>
    <row r="26062" spans="10:10" ht="14.25" x14ac:dyDescent="0.2">
      <c r="J26062" s="2"/>
    </row>
    <row r="26063" spans="10:10" ht="14.25" x14ac:dyDescent="0.2">
      <c r="J26063" s="2"/>
    </row>
    <row r="26064" spans="10:10" ht="14.25" x14ac:dyDescent="0.2">
      <c r="J26064" s="2"/>
    </row>
    <row r="26065" spans="10:10" ht="14.25" x14ac:dyDescent="0.2">
      <c r="J26065" s="2"/>
    </row>
    <row r="26066" spans="10:10" ht="14.25" x14ac:dyDescent="0.2">
      <c r="J26066" s="2"/>
    </row>
    <row r="26067" spans="10:10" ht="14.25" x14ac:dyDescent="0.2">
      <c r="J26067" s="2"/>
    </row>
    <row r="26068" spans="10:10" ht="14.25" x14ac:dyDescent="0.2">
      <c r="J26068" s="2"/>
    </row>
    <row r="26069" spans="10:10" ht="14.25" x14ac:dyDescent="0.2">
      <c r="J26069" s="2"/>
    </row>
    <row r="26070" spans="10:10" ht="14.25" x14ac:dyDescent="0.2">
      <c r="J26070" s="2"/>
    </row>
    <row r="26071" spans="10:10" ht="14.25" x14ac:dyDescent="0.2">
      <c r="J26071" s="2"/>
    </row>
    <row r="26072" spans="10:10" ht="14.25" x14ac:dyDescent="0.2">
      <c r="J26072" s="2"/>
    </row>
    <row r="26073" spans="10:10" ht="14.25" x14ac:dyDescent="0.2">
      <c r="J26073" s="2"/>
    </row>
    <row r="26074" spans="10:10" ht="14.25" x14ac:dyDescent="0.2">
      <c r="J26074" s="2"/>
    </row>
    <row r="26075" spans="10:10" ht="14.25" x14ac:dyDescent="0.2">
      <c r="J26075" s="2"/>
    </row>
    <row r="26076" spans="10:10" ht="14.25" x14ac:dyDescent="0.2">
      <c r="J26076" s="2"/>
    </row>
    <row r="26077" spans="10:10" ht="14.25" x14ac:dyDescent="0.2">
      <c r="J26077" s="2"/>
    </row>
    <row r="26078" spans="10:10" ht="14.25" x14ac:dyDescent="0.2">
      <c r="J26078" s="2"/>
    </row>
    <row r="26079" spans="10:10" ht="14.25" x14ac:dyDescent="0.2">
      <c r="J26079" s="2"/>
    </row>
    <row r="26080" spans="10:10" ht="14.25" x14ac:dyDescent="0.2">
      <c r="J26080" s="2"/>
    </row>
    <row r="26081" spans="10:10" ht="14.25" x14ac:dyDescent="0.2">
      <c r="J26081" s="2"/>
    </row>
    <row r="26082" spans="10:10" ht="14.25" x14ac:dyDescent="0.2">
      <c r="J26082" s="2"/>
    </row>
    <row r="26083" spans="10:10" ht="14.25" x14ac:dyDescent="0.2">
      <c r="J26083" s="2"/>
    </row>
    <row r="26084" spans="10:10" ht="14.25" x14ac:dyDescent="0.2">
      <c r="J26084" s="2"/>
    </row>
    <row r="26085" spans="10:10" ht="14.25" x14ac:dyDescent="0.2">
      <c r="J26085" s="2"/>
    </row>
    <row r="26086" spans="10:10" ht="14.25" x14ac:dyDescent="0.2">
      <c r="J26086" s="2"/>
    </row>
    <row r="26087" spans="10:10" ht="14.25" x14ac:dyDescent="0.2">
      <c r="J26087" s="2"/>
    </row>
    <row r="26088" spans="10:10" ht="14.25" x14ac:dyDescent="0.2">
      <c r="J26088" s="2"/>
    </row>
    <row r="26089" spans="10:10" ht="14.25" x14ac:dyDescent="0.2">
      <c r="J26089" s="2"/>
    </row>
    <row r="26090" spans="10:10" ht="14.25" x14ac:dyDescent="0.2">
      <c r="J26090" s="2"/>
    </row>
    <row r="26091" spans="10:10" ht="14.25" x14ac:dyDescent="0.2">
      <c r="J26091" s="2"/>
    </row>
    <row r="26092" spans="10:10" ht="14.25" x14ac:dyDescent="0.2">
      <c r="J26092" s="2"/>
    </row>
    <row r="26093" spans="10:10" ht="14.25" x14ac:dyDescent="0.2">
      <c r="J26093" s="2"/>
    </row>
    <row r="26094" spans="10:10" ht="14.25" x14ac:dyDescent="0.2">
      <c r="J26094" s="2"/>
    </row>
    <row r="26095" spans="10:10" ht="14.25" x14ac:dyDescent="0.2">
      <c r="J26095" s="2"/>
    </row>
    <row r="26096" spans="10:10" ht="14.25" x14ac:dyDescent="0.2">
      <c r="J26096" s="2"/>
    </row>
    <row r="26097" spans="10:10" ht="14.25" x14ac:dyDescent="0.2">
      <c r="J26097" s="2"/>
    </row>
    <row r="26098" spans="10:10" ht="14.25" x14ac:dyDescent="0.2">
      <c r="J26098" s="2"/>
    </row>
    <row r="26099" spans="10:10" ht="14.25" x14ac:dyDescent="0.2">
      <c r="J26099" s="2"/>
    </row>
    <row r="26100" spans="10:10" ht="14.25" x14ac:dyDescent="0.2">
      <c r="J26100" s="2"/>
    </row>
    <row r="26101" spans="10:10" ht="14.25" x14ac:dyDescent="0.2">
      <c r="J26101" s="2"/>
    </row>
    <row r="26102" spans="10:10" ht="14.25" x14ac:dyDescent="0.2">
      <c r="J26102" s="2"/>
    </row>
    <row r="26103" spans="10:10" ht="14.25" x14ac:dyDescent="0.2">
      <c r="J26103" s="2"/>
    </row>
    <row r="26104" spans="10:10" ht="14.25" x14ac:dyDescent="0.2">
      <c r="J26104" s="2"/>
    </row>
    <row r="26105" spans="10:10" ht="14.25" x14ac:dyDescent="0.2">
      <c r="J26105" s="2"/>
    </row>
    <row r="26106" spans="10:10" ht="14.25" x14ac:dyDescent="0.2">
      <c r="J26106" s="2"/>
    </row>
    <row r="26107" spans="10:10" ht="14.25" x14ac:dyDescent="0.2">
      <c r="J26107" s="2"/>
    </row>
    <row r="26108" spans="10:10" ht="14.25" x14ac:dyDescent="0.2">
      <c r="J26108" s="2"/>
    </row>
    <row r="26109" spans="10:10" ht="14.25" x14ac:dyDescent="0.2">
      <c r="J26109" s="2"/>
    </row>
    <row r="26110" spans="10:10" ht="14.25" x14ac:dyDescent="0.2">
      <c r="J26110" s="2"/>
    </row>
    <row r="26111" spans="10:10" ht="14.25" x14ac:dyDescent="0.2">
      <c r="J26111" s="2"/>
    </row>
    <row r="26112" spans="10:10" ht="14.25" x14ac:dyDescent="0.2">
      <c r="J26112" s="2"/>
    </row>
    <row r="26113" spans="10:10" ht="14.25" x14ac:dyDescent="0.2">
      <c r="J26113" s="2"/>
    </row>
    <row r="26114" spans="10:10" ht="14.25" x14ac:dyDescent="0.2">
      <c r="J26114" s="2"/>
    </row>
    <row r="26115" spans="10:10" ht="14.25" x14ac:dyDescent="0.2">
      <c r="J26115" s="2"/>
    </row>
    <row r="26116" spans="10:10" ht="14.25" x14ac:dyDescent="0.2">
      <c r="J26116" s="2"/>
    </row>
    <row r="26117" spans="10:10" ht="14.25" x14ac:dyDescent="0.2">
      <c r="J26117" s="2"/>
    </row>
    <row r="26118" spans="10:10" ht="14.25" x14ac:dyDescent="0.2">
      <c r="J26118" s="2"/>
    </row>
    <row r="26119" spans="10:10" ht="14.25" x14ac:dyDescent="0.2">
      <c r="J26119" s="2"/>
    </row>
    <row r="26120" spans="10:10" ht="14.25" x14ac:dyDescent="0.2">
      <c r="J26120" s="2"/>
    </row>
    <row r="26121" spans="10:10" ht="14.25" x14ac:dyDescent="0.2">
      <c r="J26121" s="2"/>
    </row>
    <row r="26122" spans="10:10" ht="14.25" x14ac:dyDescent="0.2">
      <c r="J26122" s="2"/>
    </row>
    <row r="26123" spans="10:10" ht="14.25" x14ac:dyDescent="0.2">
      <c r="J26123" s="2"/>
    </row>
    <row r="26124" spans="10:10" ht="14.25" x14ac:dyDescent="0.2">
      <c r="J26124" s="2"/>
    </row>
    <row r="26125" spans="10:10" ht="14.25" x14ac:dyDescent="0.2">
      <c r="J26125" s="2"/>
    </row>
    <row r="26126" spans="10:10" ht="14.25" x14ac:dyDescent="0.2">
      <c r="J26126" s="2"/>
    </row>
    <row r="26127" spans="10:10" ht="14.25" x14ac:dyDescent="0.2">
      <c r="J26127" s="2"/>
    </row>
    <row r="26128" spans="10:10" ht="14.25" x14ac:dyDescent="0.2">
      <c r="J26128" s="2"/>
    </row>
    <row r="26129" spans="10:10" ht="14.25" x14ac:dyDescent="0.2">
      <c r="J26129" s="2"/>
    </row>
    <row r="26130" spans="10:10" ht="14.25" x14ac:dyDescent="0.2">
      <c r="J26130" s="2"/>
    </row>
    <row r="26131" spans="10:10" ht="14.25" x14ac:dyDescent="0.2">
      <c r="J26131" s="2"/>
    </row>
    <row r="26132" spans="10:10" ht="14.25" x14ac:dyDescent="0.2">
      <c r="J26132" s="2"/>
    </row>
    <row r="26133" spans="10:10" ht="14.25" x14ac:dyDescent="0.2">
      <c r="J26133" s="2"/>
    </row>
    <row r="26134" spans="10:10" ht="14.25" x14ac:dyDescent="0.2">
      <c r="J26134" s="2"/>
    </row>
    <row r="26135" spans="10:10" ht="14.25" x14ac:dyDescent="0.2">
      <c r="J26135" s="2"/>
    </row>
    <row r="26136" spans="10:10" ht="14.25" x14ac:dyDescent="0.2">
      <c r="J26136" s="2"/>
    </row>
    <row r="26137" spans="10:10" ht="14.25" x14ac:dyDescent="0.2">
      <c r="J26137" s="2"/>
    </row>
    <row r="26138" spans="10:10" ht="14.25" x14ac:dyDescent="0.2">
      <c r="J26138" s="2"/>
    </row>
    <row r="26139" spans="10:10" ht="14.25" x14ac:dyDescent="0.2">
      <c r="J26139" s="2"/>
    </row>
    <row r="26140" spans="10:10" ht="14.25" x14ac:dyDescent="0.2">
      <c r="J26140" s="2"/>
    </row>
    <row r="26141" spans="10:10" ht="14.25" x14ac:dyDescent="0.2">
      <c r="J26141" s="2"/>
    </row>
    <row r="26142" spans="10:10" ht="14.25" x14ac:dyDescent="0.2">
      <c r="J26142" s="2"/>
    </row>
    <row r="26143" spans="10:10" ht="14.25" x14ac:dyDescent="0.2">
      <c r="J26143" s="2"/>
    </row>
    <row r="26144" spans="10:10" ht="14.25" x14ac:dyDescent="0.2">
      <c r="J26144" s="2"/>
    </row>
    <row r="26145" spans="10:10" ht="14.25" x14ac:dyDescent="0.2">
      <c r="J26145" s="2"/>
    </row>
    <row r="26146" spans="10:10" ht="14.25" x14ac:dyDescent="0.2">
      <c r="J26146" s="2"/>
    </row>
    <row r="26147" spans="10:10" ht="14.25" x14ac:dyDescent="0.2">
      <c r="J26147" s="2"/>
    </row>
    <row r="26148" spans="10:10" ht="14.25" x14ac:dyDescent="0.2">
      <c r="J26148" s="2"/>
    </row>
    <row r="26149" spans="10:10" ht="14.25" x14ac:dyDescent="0.2">
      <c r="J26149" s="2"/>
    </row>
    <row r="26150" spans="10:10" ht="14.25" x14ac:dyDescent="0.2">
      <c r="J26150" s="2"/>
    </row>
    <row r="26151" spans="10:10" ht="14.25" x14ac:dyDescent="0.2">
      <c r="J26151" s="2"/>
    </row>
    <row r="26152" spans="10:10" ht="14.25" x14ac:dyDescent="0.2">
      <c r="J26152" s="2"/>
    </row>
    <row r="26153" spans="10:10" ht="14.25" x14ac:dyDescent="0.2">
      <c r="J26153" s="2"/>
    </row>
    <row r="26154" spans="10:10" ht="14.25" x14ac:dyDescent="0.2">
      <c r="J26154" s="2"/>
    </row>
    <row r="26155" spans="10:10" ht="14.25" x14ac:dyDescent="0.2">
      <c r="J26155" s="2"/>
    </row>
    <row r="26156" spans="10:10" ht="14.25" x14ac:dyDescent="0.2">
      <c r="J26156" s="2"/>
    </row>
    <row r="26157" spans="10:10" ht="14.25" x14ac:dyDescent="0.2">
      <c r="J26157" s="2"/>
    </row>
    <row r="26158" spans="10:10" ht="14.25" x14ac:dyDescent="0.2">
      <c r="J26158" s="2"/>
    </row>
    <row r="26159" spans="10:10" ht="14.25" x14ac:dyDescent="0.2">
      <c r="J26159" s="2"/>
    </row>
    <row r="26160" spans="10:10" ht="14.25" x14ac:dyDescent="0.2">
      <c r="J26160" s="2"/>
    </row>
    <row r="26161" spans="10:10" ht="14.25" x14ac:dyDescent="0.2">
      <c r="J26161" s="2"/>
    </row>
    <row r="26162" spans="10:10" ht="14.25" x14ac:dyDescent="0.2">
      <c r="J26162" s="2"/>
    </row>
    <row r="26163" spans="10:10" ht="14.25" x14ac:dyDescent="0.2">
      <c r="J26163" s="2"/>
    </row>
    <row r="26164" spans="10:10" ht="14.25" x14ac:dyDescent="0.2">
      <c r="J26164" s="2"/>
    </row>
    <row r="26165" spans="10:10" ht="14.25" x14ac:dyDescent="0.2">
      <c r="J26165" s="2"/>
    </row>
    <row r="26166" spans="10:10" ht="14.25" x14ac:dyDescent="0.2">
      <c r="J26166" s="2"/>
    </row>
    <row r="26167" spans="10:10" ht="14.25" x14ac:dyDescent="0.2">
      <c r="J26167" s="2"/>
    </row>
    <row r="26168" spans="10:10" ht="14.25" x14ac:dyDescent="0.2">
      <c r="J26168" s="2"/>
    </row>
    <row r="26169" spans="10:10" ht="14.25" x14ac:dyDescent="0.2">
      <c r="J26169" s="2"/>
    </row>
    <row r="26170" spans="10:10" ht="14.25" x14ac:dyDescent="0.2">
      <c r="J26170" s="2"/>
    </row>
    <row r="26171" spans="10:10" ht="14.25" x14ac:dyDescent="0.2">
      <c r="J26171" s="2"/>
    </row>
    <row r="26172" spans="10:10" ht="14.25" x14ac:dyDescent="0.2">
      <c r="J26172" s="2"/>
    </row>
    <row r="26173" spans="10:10" ht="14.25" x14ac:dyDescent="0.2">
      <c r="J26173" s="2"/>
    </row>
    <row r="26174" spans="10:10" ht="14.25" x14ac:dyDescent="0.2">
      <c r="J26174" s="2"/>
    </row>
    <row r="26175" spans="10:10" ht="14.25" x14ac:dyDescent="0.2">
      <c r="J26175" s="2"/>
    </row>
    <row r="26176" spans="10:10" ht="14.25" x14ac:dyDescent="0.2">
      <c r="J26176" s="2"/>
    </row>
    <row r="26177" spans="10:10" ht="14.25" x14ac:dyDescent="0.2">
      <c r="J26177" s="2"/>
    </row>
    <row r="26178" spans="10:10" ht="14.25" x14ac:dyDescent="0.2">
      <c r="J26178" s="2"/>
    </row>
    <row r="26179" spans="10:10" ht="14.25" x14ac:dyDescent="0.2">
      <c r="J26179" s="2"/>
    </row>
    <row r="26180" spans="10:10" ht="14.25" x14ac:dyDescent="0.2">
      <c r="J26180" s="2"/>
    </row>
    <row r="26181" spans="10:10" ht="14.25" x14ac:dyDescent="0.2">
      <c r="J26181" s="2"/>
    </row>
    <row r="26182" spans="10:10" ht="14.25" x14ac:dyDescent="0.2">
      <c r="J26182" s="2"/>
    </row>
    <row r="26183" spans="10:10" ht="14.25" x14ac:dyDescent="0.2">
      <c r="J26183" s="2"/>
    </row>
    <row r="26184" spans="10:10" ht="14.25" x14ac:dyDescent="0.2">
      <c r="J26184" s="2"/>
    </row>
    <row r="26185" spans="10:10" ht="14.25" x14ac:dyDescent="0.2">
      <c r="J26185" s="2"/>
    </row>
    <row r="26186" spans="10:10" ht="14.25" x14ac:dyDescent="0.2">
      <c r="J26186" s="2"/>
    </row>
    <row r="26187" spans="10:10" ht="14.25" x14ac:dyDescent="0.2">
      <c r="J26187" s="2"/>
    </row>
    <row r="26188" spans="10:10" ht="14.25" x14ac:dyDescent="0.2">
      <c r="J26188" s="2"/>
    </row>
    <row r="26189" spans="10:10" ht="14.25" x14ac:dyDescent="0.2">
      <c r="J26189" s="2"/>
    </row>
    <row r="26190" spans="10:10" ht="14.25" x14ac:dyDescent="0.2">
      <c r="J26190" s="2"/>
    </row>
    <row r="26191" spans="10:10" ht="14.25" x14ac:dyDescent="0.2">
      <c r="J26191" s="2"/>
    </row>
    <row r="26192" spans="10:10" ht="14.25" x14ac:dyDescent="0.2">
      <c r="J26192" s="2"/>
    </row>
    <row r="26193" spans="10:10" ht="14.25" x14ac:dyDescent="0.2">
      <c r="J26193" s="2"/>
    </row>
    <row r="26194" spans="10:10" ht="14.25" x14ac:dyDescent="0.2">
      <c r="J26194" s="2"/>
    </row>
    <row r="26195" spans="10:10" ht="14.25" x14ac:dyDescent="0.2">
      <c r="J26195" s="2"/>
    </row>
    <row r="26196" spans="10:10" ht="14.25" x14ac:dyDescent="0.2">
      <c r="J26196" s="2"/>
    </row>
    <row r="26197" spans="10:10" ht="14.25" x14ac:dyDescent="0.2">
      <c r="J26197" s="2"/>
    </row>
    <row r="26198" spans="10:10" ht="14.25" x14ac:dyDescent="0.2">
      <c r="J26198" s="2"/>
    </row>
    <row r="26199" spans="10:10" ht="14.25" x14ac:dyDescent="0.2">
      <c r="J26199" s="2"/>
    </row>
    <row r="26200" spans="10:10" ht="14.25" x14ac:dyDescent="0.2">
      <c r="J26200" s="2"/>
    </row>
    <row r="26201" spans="10:10" ht="14.25" x14ac:dyDescent="0.2">
      <c r="J26201" s="2"/>
    </row>
    <row r="26202" spans="10:10" ht="14.25" x14ac:dyDescent="0.2">
      <c r="J26202" s="2"/>
    </row>
    <row r="26203" spans="10:10" ht="14.25" x14ac:dyDescent="0.2">
      <c r="J26203" s="2"/>
    </row>
    <row r="26204" spans="10:10" ht="14.25" x14ac:dyDescent="0.2">
      <c r="J26204" s="2"/>
    </row>
    <row r="26205" spans="10:10" ht="14.25" x14ac:dyDescent="0.2">
      <c r="J26205" s="2"/>
    </row>
    <row r="26206" spans="10:10" ht="14.25" x14ac:dyDescent="0.2">
      <c r="J26206" s="2"/>
    </row>
    <row r="26207" spans="10:10" ht="14.25" x14ac:dyDescent="0.2">
      <c r="J26207" s="2"/>
    </row>
    <row r="26208" spans="10:10" ht="14.25" x14ac:dyDescent="0.2">
      <c r="J26208" s="2"/>
    </row>
    <row r="26209" spans="10:10" ht="14.25" x14ac:dyDescent="0.2">
      <c r="J26209" s="2"/>
    </row>
    <row r="26210" spans="10:10" ht="14.25" x14ac:dyDescent="0.2">
      <c r="J26210" s="2"/>
    </row>
    <row r="26211" spans="10:10" ht="14.25" x14ac:dyDescent="0.2">
      <c r="J26211" s="2"/>
    </row>
    <row r="26212" spans="10:10" ht="14.25" x14ac:dyDescent="0.2">
      <c r="J26212" s="2"/>
    </row>
    <row r="26213" spans="10:10" ht="14.25" x14ac:dyDescent="0.2">
      <c r="J26213" s="2"/>
    </row>
    <row r="26214" spans="10:10" ht="14.25" x14ac:dyDescent="0.2">
      <c r="J26214" s="2"/>
    </row>
    <row r="26215" spans="10:10" ht="14.25" x14ac:dyDescent="0.2">
      <c r="J26215" s="2"/>
    </row>
    <row r="26216" spans="10:10" ht="14.25" x14ac:dyDescent="0.2">
      <c r="J26216" s="2"/>
    </row>
    <row r="26217" spans="10:10" ht="14.25" x14ac:dyDescent="0.2">
      <c r="J26217" s="2"/>
    </row>
    <row r="26218" spans="10:10" ht="14.25" x14ac:dyDescent="0.2">
      <c r="J26218" s="2"/>
    </row>
    <row r="26219" spans="10:10" ht="14.25" x14ac:dyDescent="0.2">
      <c r="J26219" s="2"/>
    </row>
    <row r="26220" spans="10:10" ht="14.25" x14ac:dyDescent="0.2">
      <c r="J26220" s="2"/>
    </row>
    <row r="26221" spans="10:10" ht="14.25" x14ac:dyDescent="0.2">
      <c r="J26221" s="2"/>
    </row>
    <row r="26222" spans="10:10" ht="14.25" x14ac:dyDescent="0.2">
      <c r="J26222" s="2"/>
    </row>
    <row r="26223" spans="10:10" ht="14.25" x14ac:dyDescent="0.2">
      <c r="J26223" s="2"/>
    </row>
    <row r="26224" spans="10:10" ht="14.25" x14ac:dyDescent="0.2">
      <c r="J26224" s="2"/>
    </row>
    <row r="26225" spans="10:10" ht="14.25" x14ac:dyDescent="0.2">
      <c r="J26225" s="2"/>
    </row>
    <row r="26226" spans="10:10" ht="14.25" x14ac:dyDescent="0.2">
      <c r="J26226" s="2"/>
    </row>
    <row r="26227" spans="10:10" ht="14.25" x14ac:dyDescent="0.2">
      <c r="J26227" s="2"/>
    </row>
    <row r="26228" spans="10:10" ht="14.25" x14ac:dyDescent="0.2">
      <c r="J26228" s="2"/>
    </row>
    <row r="26229" spans="10:10" ht="14.25" x14ac:dyDescent="0.2">
      <c r="J26229" s="2"/>
    </row>
    <row r="26230" spans="10:10" ht="14.25" x14ac:dyDescent="0.2">
      <c r="J26230" s="2"/>
    </row>
    <row r="26231" spans="10:10" ht="14.25" x14ac:dyDescent="0.2">
      <c r="J26231" s="2"/>
    </row>
    <row r="26232" spans="10:10" ht="14.25" x14ac:dyDescent="0.2">
      <c r="J26232" s="2"/>
    </row>
    <row r="26233" spans="10:10" ht="14.25" x14ac:dyDescent="0.2">
      <c r="J26233" s="2"/>
    </row>
    <row r="26234" spans="10:10" ht="14.25" x14ac:dyDescent="0.2">
      <c r="J26234" s="2"/>
    </row>
    <row r="26235" spans="10:10" ht="14.25" x14ac:dyDescent="0.2">
      <c r="J26235" s="2"/>
    </row>
    <row r="26236" spans="10:10" ht="14.25" x14ac:dyDescent="0.2">
      <c r="J26236" s="2"/>
    </row>
    <row r="26237" spans="10:10" ht="14.25" x14ac:dyDescent="0.2">
      <c r="J26237" s="2"/>
    </row>
    <row r="26238" spans="10:10" ht="14.25" x14ac:dyDescent="0.2">
      <c r="J26238" s="2"/>
    </row>
    <row r="26239" spans="10:10" ht="14.25" x14ac:dyDescent="0.2">
      <c r="J26239" s="2"/>
    </row>
    <row r="26240" spans="10:10" ht="14.25" x14ac:dyDescent="0.2">
      <c r="J26240" s="2"/>
    </row>
    <row r="26241" spans="10:10" ht="14.25" x14ac:dyDescent="0.2">
      <c r="J26241" s="2"/>
    </row>
    <row r="26242" spans="10:10" ht="14.25" x14ac:dyDescent="0.2">
      <c r="J26242" s="2"/>
    </row>
    <row r="26243" spans="10:10" ht="14.25" x14ac:dyDescent="0.2">
      <c r="J26243" s="2"/>
    </row>
    <row r="26244" spans="10:10" ht="14.25" x14ac:dyDescent="0.2">
      <c r="J26244" s="2"/>
    </row>
    <row r="26245" spans="10:10" ht="14.25" x14ac:dyDescent="0.2">
      <c r="J26245" s="2"/>
    </row>
    <row r="26246" spans="10:10" ht="14.25" x14ac:dyDescent="0.2">
      <c r="J26246" s="2"/>
    </row>
    <row r="26247" spans="10:10" ht="14.25" x14ac:dyDescent="0.2">
      <c r="J26247" s="2"/>
    </row>
    <row r="26248" spans="10:10" ht="14.25" x14ac:dyDescent="0.2">
      <c r="J26248" s="2"/>
    </row>
    <row r="26249" spans="10:10" ht="14.25" x14ac:dyDescent="0.2">
      <c r="J26249" s="2"/>
    </row>
    <row r="26250" spans="10:10" ht="14.25" x14ac:dyDescent="0.2">
      <c r="J26250" s="2"/>
    </row>
    <row r="26251" spans="10:10" ht="14.25" x14ac:dyDescent="0.2">
      <c r="J26251" s="2"/>
    </row>
    <row r="26252" spans="10:10" ht="14.25" x14ac:dyDescent="0.2">
      <c r="J26252" s="2"/>
    </row>
    <row r="26253" spans="10:10" ht="14.25" x14ac:dyDescent="0.2">
      <c r="J26253" s="2"/>
    </row>
    <row r="26254" spans="10:10" ht="14.25" x14ac:dyDescent="0.2">
      <c r="J26254" s="2"/>
    </row>
    <row r="26255" spans="10:10" ht="14.25" x14ac:dyDescent="0.2">
      <c r="J26255" s="2"/>
    </row>
    <row r="26256" spans="10:10" ht="14.25" x14ac:dyDescent="0.2">
      <c r="J26256" s="2"/>
    </row>
    <row r="26257" spans="10:10" ht="14.25" x14ac:dyDescent="0.2">
      <c r="J26257" s="2"/>
    </row>
    <row r="26258" spans="10:10" ht="14.25" x14ac:dyDescent="0.2">
      <c r="J26258" s="2"/>
    </row>
    <row r="26259" spans="10:10" ht="14.25" x14ac:dyDescent="0.2">
      <c r="J26259" s="2"/>
    </row>
    <row r="26260" spans="10:10" ht="14.25" x14ac:dyDescent="0.2">
      <c r="J26260" s="2"/>
    </row>
    <row r="26261" spans="10:10" ht="14.25" x14ac:dyDescent="0.2">
      <c r="J26261" s="2"/>
    </row>
    <row r="26262" spans="10:10" ht="14.25" x14ac:dyDescent="0.2">
      <c r="J26262" s="2"/>
    </row>
    <row r="26263" spans="10:10" ht="14.25" x14ac:dyDescent="0.2">
      <c r="J26263" s="2"/>
    </row>
    <row r="26264" spans="10:10" ht="14.25" x14ac:dyDescent="0.2">
      <c r="J26264" s="2"/>
    </row>
    <row r="26265" spans="10:10" ht="14.25" x14ac:dyDescent="0.2">
      <c r="J26265" s="2"/>
    </row>
    <row r="26266" spans="10:10" ht="14.25" x14ac:dyDescent="0.2">
      <c r="J26266" s="2"/>
    </row>
    <row r="26267" spans="10:10" ht="14.25" x14ac:dyDescent="0.2">
      <c r="J26267" s="2"/>
    </row>
    <row r="26268" spans="10:10" ht="14.25" x14ac:dyDescent="0.2">
      <c r="J26268" s="2"/>
    </row>
    <row r="26269" spans="10:10" ht="14.25" x14ac:dyDescent="0.2">
      <c r="J26269" s="2"/>
    </row>
    <row r="26270" spans="10:10" ht="14.25" x14ac:dyDescent="0.2">
      <c r="J26270" s="2"/>
    </row>
    <row r="26271" spans="10:10" ht="14.25" x14ac:dyDescent="0.2">
      <c r="J26271" s="2"/>
    </row>
    <row r="26272" spans="10:10" ht="14.25" x14ac:dyDescent="0.2">
      <c r="J26272" s="2"/>
    </row>
    <row r="26273" spans="10:10" ht="14.25" x14ac:dyDescent="0.2">
      <c r="J26273" s="2"/>
    </row>
    <row r="26274" spans="10:10" ht="14.25" x14ac:dyDescent="0.2">
      <c r="J26274" s="2"/>
    </row>
    <row r="26275" spans="10:10" ht="14.25" x14ac:dyDescent="0.2">
      <c r="J26275" s="2"/>
    </row>
    <row r="26276" spans="10:10" ht="14.25" x14ac:dyDescent="0.2">
      <c r="J26276" s="2"/>
    </row>
    <row r="26277" spans="10:10" ht="14.25" x14ac:dyDescent="0.2">
      <c r="J26277" s="2"/>
    </row>
    <row r="26278" spans="10:10" ht="14.25" x14ac:dyDescent="0.2">
      <c r="J26278" s="2"/>
    </row>
    <row r="26279" spans="10:10" ht="14.25" x14ac:dyDescent="0.2">
      <c r="J26279" s="2"/>
    </row>
    <row r="26280" spans="10:10" ht="14.25" x14ac:dyDescent="0.2">
      <c r="J26280" s="2"/>
    </row>
    <row r="26281" spans="10:10" ht="14.25" x14ac:dyDescent="0.2">
      <c r="J26281" s="2"/>
    </row>
    <row r="26282" spans="10:10" ht="14.25" x14ac:dyDescent="0.2">
      <c r="J26282" s="2"/>
    </row>
    <row r="26283" spans="10:10" ht="14.25" x14ac:dyDescent="0.2">
      <c r="J26283" s="2"/>
    </row>
    <row r="26284" spans="10:10" ht="14.25" x14ac:dyDescent="0.2">
      <c r="J26284" s="2"/>
    </row>
    <row r="26285" spans="10:10" ht="14.25" x14ac:dyDescent="0.2">
      <c r="J26285" s="2"/>
    </row>
    <row r="26286" spans="10:10" ht="14.25" x14ac:dyDescent="0.2">
      <c r="J26286" s="2"/>
    </row>
    <row r="26287" spans="10:10" ht="14.25" x14ac:dyDescent="0.2">
      <c r="J26287" s="2"/>
    </row>
    <row r="26288" spans="10:10" ht="14.25" x14ac:dyDescent="0.2">
      <c r="J26288" s="2"/>
    </row>
    <row r="26289" spans="10:10" ht="14.25" x14ac:dyDescent="0.2">
      <c r="J26289" s="2"/>
    </row>
    <row r="26290" spans="10:10" ht="14.25" x14ac:dyDescent="0.2">
      <c r="J26290" s="2"/>
    </row>
    <row r="26291" spans="10:10" ht="14.25" x14ac:dyDescent="0.2">
      <c r="J26291" s="2"/>
    </row>
    <row r="26292" spans="10:10" ht="14.25" x14ac:dyDescent="0.2">
      <c r="J26292" s="2"/>
    </row>
    <row r="26293" spans="10:10" ht="14.25" x14ac:dyDescent="0.2">
      <c r="J26293" s="2"/>
    </row>
    <row r="26294" spans="10:10" ht="14.25" x14ac:dyDescent="0.2">
      <c r="J26294" s="2"/>
    </row>
    <row r="26295" spans="10:10" ht="14.25" x14ac:dyDescent="0.2">
      <c r="J26295" s="2"/>
    </row>
    <row r="26296" spans="10:10" ht="14.25" x14ac:dyDescent="0.2">
      <c r="J26296" s="2"/>
    </row>
    <row r="26297" spans="10:10" ht="14.25" x14ac:dyDescent="0.2">
      <c r="J26297" s="2"/>
    </row>
    <row r="26298" spans="10:10" ht="14.25" x14ac:dyDescent="0.2">
      <c r="J26298" s="2"/>
    </row>
    <row r="26299" spans="10:10" ht="14.25" x14ac:dyDescent="0.2">
      <c r="J26299" s="2"/>
    </row>
    <row r="26300" spans="10:10" ht="14.25" x14ac:dyDescent="0.2">
      <c r="J26300" s="2"/>
    </row>
    <row r="26301" spans="10:10" ht="14.25" x14ac:dyDescent="0.2">
      <c r="J26301" s="2"/>
    </row>
    <row r="26302" spans="10:10" ht="14.25" x14ac:dyDescent="0.2">
      <c r="J26302" s="2"/>
    </row>
    <row r="26303" spans="10:10" ht="14.25" x14ac:dyDescent="0.2">
      <c r="J26303" s="2"/>
    </row>
    <row r="26304" spans="10:10" ht="14.25" x14ac:dyDescent="0.2">
      <c r="J26304" s="2"/>
    </row>
    <row r="26305" spans="10:10" ht="14.25" x14ac:dyDescent="0.2">
      <c r="J26305" s="2"/>
    </row>
    <row r="26306" spans="10:10" ht="14.25" x14ac:dyDescent="0.2">
      <c r="J26306" s="2"/>
    </row>
    <row r="26307" spans="10:10" ht="14.25" x14ac:dyDescent="0.2">
      <c r="J26307" s="2"/>
    </row>
    <row r="26308" spans="10:10" ht="14.25" x14ac:dyDescent="0.2">
      <c r="J26308" s="2"/>
    </row>
    <row r="26309" spans="10:10" ht="14.25" x14ac:dyDescent="0.2">
      <c r="J26309" s="2"/>
    </row>
    <row r="26310" spans="10:10" ht="14.25" x14ac:dyDescent="0.2">
      <c r="J26310" s="2"/>
    </row>
    <row r="26311" spans="10:10" ht="14.25" x14ac:dyDescent="0.2">
      <c r="J26311" s="2"/>
    </row>
    <row r="26312" spans="10:10" ht="14.25" x14ac:dyDescent="0.2">
      <c r="J26312" s="2"/>
    </row>
    <row r="26313" spans="10:10" ht="14.25" x14ac:dyDescent="0.2">
      <c r="J26313" s="2"/>
    </row>
    <row r="26314" spans="10:10" ht="14.25" x14ac:dyDescent="0.2">
      <c r="J26314" s="2"/>
    </row>
    <row r="26315" spans="10:10" ht="14.25" x14ac:dyDescent="0.2">
      <c r="J26315" s="2"/>
    </row>
    <row r="26316" spans="10:10" ht="14.25" x14ac:dyDescent="0.2">
      <c r="J26316" s="2"/>
    </row>
    <row r="26317" spans="10:10" ht="14.25" x14ac:dyDescent="0.2">
      <c r="J26317" s="2"/>
    </row>
    <row r="26318" spans="10:10" ht="14.25" x14ac:dyDescent="0.2">
      <c r="J26318" s="2"/>
    </row>
    <row r="26319" spans="10:10" ht="14.25" x14ac:dyDescent="0.2">
      <c r="J26319" s="2"/>
    </row>
    <row r="26320" spans="10:10" ht="14.25" x14ac:dyDescent="0.2">
      <c r="J26320" s="2"/>
    </row>
    <row r="26321" spans="10:10" ht="14.25" x14ac:dyDescent="0.2">
      <c r="J26321" s="2"/>
    </row>
    <row r="26322" spans="10:10" ht="14.25" x14ac:dyDescent="0.2">
      <c r="J26322" s="2"/>
    </row>
    <row r="26323" spans="10:10" ht="14.25" x14ac:dyDescent="0.2">
      <c r="J26323" s="2"/>
    </row>
    <row r="26324" spans="10:10" ht="14.25" x14ac:dyDescent="0.2">
      <c r="J26324" s="2"/>
    </row>
    <row r="26325" spans="10:10" ht="14.25" x14ac:dyDescent="0.2">
      <c r="J26325" s="2"/>
    </row>
    <row r="26326" spans="10:10" ht="14.25" x14ac:dyDescent="0.2">
      <c r="J26326" s="2"/>
    </row>
    <row r="26327" spans="10:10" ht="14.25" x14ac:dyDescent="0.2">
      <c r="J26327" s="2"/>
    </row>
    <row r="26328" spans="10:10" ht="14.25" x14ac:dyDescent="0.2">
      <c r="J26328" s="2"/>
    </row>
    <row r="26329" spans="10:10" ht="14.25" x14ac:dyDescent="0.2">
      <c r="J26329" s="2"/>
    </row>
    <row r="26330" spans="10:10" ht="14.25" x14ac:dyDescent="0.2">
      <c r="J26330" s="2"/>
    </row>
    <row r="26331" spans="10:10" ht="14.25" x14ac:dyDescent="0.2">
      <c r="J26331" s="2"/>
    </row>
    <row r="26332" spans="10:10" ht="14.25" x14ac:dyDescent="0.2">
      <c r="J26332" s="2"/>
    </row>
    <row r="26333" spans="10:10" ht="14.25" x14ac:dyDescent="0.2">
      <c r="J26333" s="2"/>
    </row>
    <row r="26334" spans="10:10" ht="14.25" x14ac:dyDescent="0.2">
      <c r="J26334" s="2"/>
    </row>
    <row r="26335" spans="10:10" ht="14.25" x14ac:dyDescent="0.2">
      <c r="J26335" s="2"/>
    </row>
    <row r="26336" spans="10:10" ht="14.25" x14ac:dyDescent="0.2">
      <c r="J26336" s="2"/>
    </row>
    <row r="26337" spans="10:10" ht="14.25" x14ac:dyDescent="0.2">
      <c r="J26337" s="2"/>
    </row>
    <row r="26338" spans="10:10" ht="14.25" x14ac:dyDescent="0.2">
      <c r="J26338" s="2"/>
    </row>
    <row r="26339" spans="10:10" ht="14.25" x14ac:dyDescent="0.2">
      <c r="J26339" s="2"/>
    </row>
    <row r="26340" spans="10:10" ht="14.25" x14ac:dyDescent="0.2">
      <c r="J26340" s="2"/>
    </row>
    <row r="26341" spans="10:10" ht="14.25" x14ac:dyDescent="0.2">
      <c r="J26341" s="2"/>
    </row>
    <row r="26342" spans="10:10" ht="14.25" x14ac:dyDescent="0.2">
      <c r="J26342" s="2"/>
    </row>
    <row r="26343" spans="10:10" ht="14.25" x14ac:dyDescent="0.2">
      <c r="J26343" s="2"/>
    </row>
    <row r="26344" spans="10:10" ht="14.25" x14ac:dyDescent="0.2">
      <c r="J26344" s="2"/>
    </row>
    <row r="26345" spans="10:10" ht="14.25" x14ac:dyDescent="0.2">
      <c r="J26345" s="2"/>
    </row>
    <row r="26346" spans="10:10" ht="14.25" x14ac:dyDescent="0.2">
      <c r="J26346" s="2"/>
    </row>
    <row r="26347" spans="10:10" ht="14.25" x14ac:dyDescent="0.2">
      <c r="J26347" s="2"/>
    </row>
    <row r="26348" spans="10:10" ht="14.25" x14ac:dyDescent="0.2">
      <c r="J26348" s="2"/>
    </row>
    <row r="26349" spans="10:10" ht="14.25" x14ac:dyDescent="0.2">
      <c r="J26349" s="2"/>
    </row>
    <row r="26350" spans="10:10" ht="14.25" x14ac:dyDescent="0.2">
      <c r="J26350" s="2"/>
    </row>
    <row r="26351" spans="10:10" ht="14.25" x14ac:dyDescent="0.2">
      <c r="J26351" s="2"/>
    </row>
    <row r="26352" spans="10:10" ht="14.25" x14ac:dyDescent="0.2">
      <c r="J26352" s="2"/>
    </row>
    <row r="26353" spans="10:10" ht="14.25" x14ac:dyDescent="0.2">
      <c r="J26353" s="2"/>
    </row>
    <row r="26354" spans="10:10" ht="14.25" x14ac:dyDescent="0.2">
      <c r="J26354" s="2"/>
    </row>
    <row r="26355" spans="10:10" ht="14.25" x14ac:dyDescent="0.2">
      <c r="J26355" s="2"/>
    </row>
    <row r="26356" spans="10:10" ht="14.25" x14ac:dyDescent="0.2">
      <c r="J26356" s="2"/>
    </row>
    <row r="26357" spans="10:10" ht="14.25" x14ac:dyDescent="0.2">
      <c r="J26357" s="2"/>
    </row>
    <row r="26358" spans="10:10" ht="14.25" x14ac:dyDescent="0.2">
      <c r="J26358" s="2"/>
    </row>
    <row r="26359" spans="10:10" ht="14.25" x14ac:dyDescent="0.2">
      <c r="J26359" s="2"/>
    </row>
    <row r="26360" spans="10:10" ht="14.25" x14ac:dyDescent="0.2">
      <c r="J26360" s="2"/>
    </row>
    <row r="26361" spans="10:10" ht="14.25" x14ac:dyDescent="0.2">
      <c r="J26361" s="2"/>
    </row>
    <row r="26362" spans="10:10" ht="14.25" x14ac:dyDescent="0.2">
      <c r="J26362" s="2"/>
    </row>
    <row r="26363" spans="10:10" ht="14.25" x14ac:dyDescent="0.2">
      <c r="J26363" s="2"/>
    </row>
    <row r="26364" spans="10:10" ht="14.25" x14ac:dyDescent="0.2">
      <c r="J26364" s="2"/>
    </row>
    <row r="26365" spans="10:10" ht="14.25" x14ac:dyDescent="0.2">
      <c r="J26365" s="2"/>
    </row>
    <row r="26366" spans="10:10" ht="14.25" x14ac:dyDescent="0.2">
      <c r="J26366" s="2"/>
    </row>
    <row r="26367" spans="10:10" ht="14.25" x14ac:dyDescent="0.2">
      <c r="J26367" s="2"/>
    </row>
    <row r="26368" spans="10:10" ht="14.25" x14ac:dyDescent="0.2">
      <c r="J26368" s="2"/>
    </row>
    <row r="26369" spans="10:10" ht="14.25" x14ac:dyDescent="0.2">
      <c r="J26369" s="2"/>
    </row>
    <row r="26370" spans="10:10" ht="14.25" x14ac:dyDescent="0.2">
      <c r="J26370" s="2"/>
    </row>
    <row r="26371" spans="10:10" ht="14.25" x14ac:dyDescent="0.2">
      <c r="J26371" s="2"/>
    </row>
    <row r="26372" spans="10:10" ht="14.25" x14ac:dyDescent="0.2">
      <c r="J26372" s="2"/>
    </row>
    <row r="26373" spans="10:10" ht="14.25" x14ac:dyDescent="0.2">
      <c r="J26373" s="2"/>
    </row>
    <row r="26374" spans="10:10" ht="14.25" x14ac:dyDescent="0.2">
      <c r="J26374" s="2"/>
    </row>
    <row r="26375" spans="10:10" ht="14.25" x14ac:dyDescent="0.2">
      <c r="J26375" s="2"/>
    </row>
    <row r="26376" spans="10:10" ht="14.25" x14ac:dyDescent="0.2">
      <c r="J26376" s="2"/>
    </row>
    <row r="26377" spans="10:10" ht="14.25" x14ac:dyDescent="0.2">
      <c r="J26377" s="2"/>
    </row>
    <row r="26378" spans="10:10" ht="14.25" x14ac:dyDescent="0.2">
      <c r="J26378" s="2"/>
    </row>
    <row r="26379" spans="10:10" ht="14.25" x14ac:dyDescent="0.2">
      <c r="J26379" s="2"/>
    </row>
    <row r="26380" spans="10:10" ht="14.25" x14ac:dyDescent="0.2">
      <c r="J26380" s="2"/>
    </row>
    <row r="26381" spans="10:10" ht="14.25" x14ac:dyDescent="0.2">
      <c r="J26381" s="2"/>
    </row>
    <row r="26382" spans="10:10" ht="14.25" x14ac:dyDescent="0.2">
      <c r="J26382" s="2"/>
    </row>
    <row r="26383" spans="10:10" ht="14.25" x14ac:dyDescent="0.2">
      <c r="J26383" s="2"/>
    </row>
    <row r="26384" spans="10:10" ht="14.25" x14ac:dyDescent="0.2">
      <c r="J26384" s="2"/>
    </row>
    <row r="26385" spans="10:10" ht="14.25" x14ac:dyDescent="0.2">
      <c r="J26385" s="2"/>
    </row>
    <row r="26386" spans="10:10" ht="14.25" x14ac:dyDescent="0.2">
      <c r="J26386" s="2"/>
    </row>
    <row r="26387" spans="10:10" ht="14.25" x14ac:dyDescent="0.2">
      <c r="J26387" s="2"/>
    </row>
    <row r="26388" spans="10:10" ht="14.25" x14ac:dyDescent="0.2">
      <c r="J26388" s="2"/>
    </row>
    <row r="26389" spans="10:10" ht="14.25" x14ac:dyDescent="0.2">
      <c r="J26389" s="2"/>
    </row>
    <row r="26390" spans="10:10" ht="14.25" x14ac:dyDescent="0.2">
      <c r="J26390" s="2"/>
    </row>
    <row r="26391" spans="10:10" ht="14.25" x14ac:dyDescent="0.2">
      <c r="J26391" s="2"/>
    </row>
    <row r="26392" spans="10:10" ht="14.25" x14ac:dyDescent="0.2">
      <c r="J26392" s="2"/>
    </row>
    <row r="26393" spans="10:10" ht="14.25" x14ac:dyDescent="0.2">
      <c r="J26393" s="2"/>
    </row>
    <row r="26394" spans="10:10" ht="14.25" x14ac:dyDescent="0.2">
      <c r="J26394" s="2"/>
    </row>
    <row r="26395" spans="10:10" ht="14.25" x14ac:dyDescent="0.2">
      <c r="J26395" s="2"/>
    </row>
    <row r="26396" spans="10:10" ht="14.25" x14ac:dyDescent="0.2">
      <c r="J26396" s="2"/>
    </row>
    <row r="26397" spans="10:10" ht="14.25" x14ac:dyDescent="0.2">
      <c r="J26397" s="2"/>
    </row>
    <row r="26398" spans="10:10" ht="14.25" x14ac:dyDescent="0.2">
      <c r="J26398" s="2"/>
    </row>
    <row r="26399" spans="10:10" ht="14.25" x14ac:dyDescent="0.2">
      <c r="J26399" s="2"/>
    </row>
    <row r="26400" spans="10:10" ht="14.25" x14ac:dyDescent="0.2">
      <c r="J26400" s="2"/>
    </row>
    <row r="26401" spans="10:10" ht="14.25" x14ac:dyDescent="0.2">
      <c r="J26401" s="2"/>
    </row>
    <row r="26402" spans="10:10" ht="14.25" x14ac:dyDescent="0.2">
      <c r="J26402" s="2"/>
    </row>
    <row r="26403" spans="10:10" ht="14.25" x14ac:dyDescent="0.2">
      <c r="J26403" s="2"/>
    </row>
    <row r="26404" spans="10:10" ht="14.25" x14ac:dyDescent="0.2">
      <c r="J26404" s="2"/>
    </row>
    <row r="26405" spans="10:10" ht="14.25" x14ac:dyDescent="0.2">
      <c r="J26405" s="2"/>
    </row>
    <row r="26406" spans="10:10" ht="14.25" x14ac:dyDescent="0.2">
      <c r="J26406" s="2"/>
    </row>
    <row r="26407" spans="10:10" ht="14.25" x14ac:dyDescent="0.2">
      <c r="J26407" s="2"/>
    </row>
    <row r="26408" spans="10:10" ht="14.25" x14ac:dyDescent="0.2">
      <c r="J26408" s="2"/>
    </row>
    <row r="26409" spans="10:10" ht="14.25" x14ac:dyDescent="0.2">
      <c r="J26409" s="2"/>
    </row>
    <row r="26410" spans="10:10" ht="14.25" x14ac:dyDescent="0.2">
      <c r="J26410" s="2"/>
    </row>
    <row r="26411" spans="10:10" ht="14.25" x14ac:dyDescent="0.2">
      <c r="J26411" s="2"/>
    </row>
    <row r="26412" spans="10:10" ht="14.25" x14ac:dyDescent="0.2">
      <c r="J26412" s="2"/>
    </row>
    <row r="26413" spans="10:10" ht="14.25" x14ac:dyDescent="0.2">
      <c r="J26413" s="2"/>
    </row>
    <row r="26414" spans="10:10" ht="14.25" x14ac:dyDescent="0.2">
      <c r="J26414" s="2"/>
    </row>
    <row r="26415" spans="10:10" ht="14.25" x14ac:dyDescent="0.2">
      <c r="J26415" s="2"/>
    </row>
    <row r="26416" spans="10:10" ht="14.25" x14ac:dyDescent="0.2">
      <c r="J26416" s="2"/>
    </row>
    <row r="26417" spans="10:10" ht="14.25" x14ac:dyDescent="0.2">
      <c r="J26417" s="2"/>
    </row>
    <row r="26418" spans="10:10" ht="14.25" x14ac:dyDescent="0.2">
      <c r="J26418" s="2"/>
    </row>
    <row r="26419" spans="10:10" ht="14.25" x14ac:dyDescent="0.2">
      <c r="J26419" s="2"/>
    </row>
    <row r="26420" spans="10:10" ht="14.25" x14ac:dyDescent="0.2">
      <c r="J26420" s="2"/>
    </row>
    <row r="26421" spans="10:10" ht="14.25" x14ac:dyDescent="0.2">
      <c r="J26421" s="2"/>
    </row>
    <row r="26422" spans="10:10" ht="14.25" x14ac:dyDescent="0.2">
      <c r="J26422" s="2"/>
    </row>
    <row r="26423" spans="10:10" ht="14.25" x14ac:dyDescent="0.2">
      <c r="J26423" s="2"/>
    </row>
    <row r="26424" spans="10:10" ht="14.25" x14ac:dyDescent="0.2">
      <c r="J26424" s="2"/>
    </row>
    <row r="26425" spans="10:10" ht="14.25" x14ac:dyDescent="0.2">
      <c r="J26425" s="2"/>
    </row>
    <row r="26426" spans="10:10" ht="14.25" x14ac:dyDescent="0.2">
      <c r="J26426" s="2"/>
    </row>
    <row r="26427" spans="10:10" ht="14.25" x14ac:dyDescent="0.2">
      <c r="J26427" s="2"/>
    </row>
    <row r="26428" spans="10:10" ht="14.25" x14ac:dyDescent="0.2">
      <c r="J26428" s="2"/>
    </row>
    <row r="26429" spans="10:10" ht="14.25" x14ac:dyDescent="0.2">
      <c r="J26429" s="2"/>
    </row>
    <row r="26430" spans="10:10" ht="14.25" x14ac:dyDescent="0.2">
      <c r="J26430" s="2"/>
    </row>
    <row r="26431" spans="10:10" ht="14.25" x14ac:dyDescent="0.2">
      <c r="J26431" s="2"/>
    </row>
    <row r="26432" spans="10:10" ht="14.25" x14ac:dyDescent="0.2">
      <c r="J26432" s="2"/>
    </row>
    <row r="26433" spans="10:10" ht="14.25" x14ac:dyDescent="0.2">
      <c r="J26433" s="2"/>
    </row>
    <row r="26434" spans="10:10" ht="14.25" x14ac:dyDescent="0.2">
      <c r="J26434" s="2"/>
    </row>
    <row r="26435" spans="10:10" ht="14.25" x14ac:dyDescent="0.2">
      <c r="J26435" s="2"/>
    </row>
    <row r="26436" spans="10:10" ht="14.25" x14ac:dyDescent="0.2">
      <c r="J26436" s="2"/>
    </row>
    <row r="26437" spans="10:10" ht="14.25" x14ac:dyDescent="0.2">
      <c r="J26437" s="2"/>
    </row>
    <row r="26438" spans="10:10" ht="14.25" x14ac:dyDescent="0.2">
      <c r="J26438" s="2"/>
    </row>
    <row r="26439" spans="10:10" ht="14.25" x14ac:dyDescent="0.2">
      <c r="J26439" s="2"/>
    </row>
    <row r="26440" spans="10:10" ht="14.25" x14ac:dyDescent="0.2">
      <c r="J26440" s="2"/>
    </row>
    <row r="26441" spans="10:10" ht="14.25" x14ac:dyDescent="0.2">
      <c r="J26441" s="2"/>
    </row>
    <row r="26442" spans="10:10" ht="14.25" x14ac:dyDescent="0.2">
      <c r="J26442" s="2"/>
    </row>
    <row r="26443" spans="10:10" ht="14.25" x14ac:dyDescent="0.2">
      <c r="J26443" s="2"/>
    </row>
    <row r="26444" spans="10:10" ht="14.25" x14ac:dyDescent="0.2">
      <c r="J26444" s="2"/>
    </row>
    <row r="26445" spans="10:10" ht="14.25" x14ac:dyDescent="0.2">
      <c r="J26445" s="2"/>
    </row>
    <row r="26446" spans="10:10" ht="14.25" x14ac:dyDescent="0.2">
      <c r="J26446" s="2"/>
    </row>
    <row r="26447" spans="10:10" ht="14.25" x14ac:dyDescent="0.2">
      <c r="J26447" s="2"/>
    </row>
    <row r="26448" spans="10:10" ht="14.25" x14ac:dyDescent="0.2">
      <c r="J26448" s="2"/>
    </row>
    <row r="26449" spans="10:10" ht="14.25" x14ac:dyDescent="0.2">
      <c r="J26449" s="2"/>
    </row>
    <row r="26450" spans="10:10" ht="14.25" x14ac:dyDescent="0.2">
      <c r="J26450" s="2"/>
    </row>
    <row r="26451" spans="10:10" ht="14.25" x14ac:dyDescent="0.2">
      <c r="J26451" s="2"/>
    </row>
    <row r="26452" spans="10:10" ht="14.25" x14ac:dyDescent="0.2">
      <c r="J26452" s="2"/>
    </row>
    <row r="26453" spans="10:10" ht="14.25" x14ac:dyDescent="0.2">
      <c r="J26453" s="2"/>
    </row>
    <row r="26454" spans="10:10" ht="14.25" x14ac:dyDescent="0.2">
      <c r="J26454" s="2"/>
    </row>
    <row r="26455" spans="10:10" ht="14.25" x14ac:dyDescent="0.2">
      <c r="J26455" s="2"/>
    </row>
    <row r="26456" spans="10:10" ht="14.25" x14ac:dyDescent="0.2">
      <c r="J26456" s="2"/>
    </row>
    <row r="26457" spans="10:10" ht="14.25" x14ac:dyDescent="0.2">
      <c r="J26457" s="2"/>
    </row>
    <row r="26458" spans="10:10" ht="14.25" x14ac:dyDescent="0.2">
      <c r="J26458" s="2"/>
    </row>
    <row r="26459" spans="10:10" ht="14.25" x14ac:dyDescent="0.2">
      <c r="J26459" s="2"/>
    </row>
    <row r="26460" spans="10:10" ht="14.25" x14ac:dyDescent="0.2">
      <c r="J26460" s="2"/>
    </row>
    <row r="26461" spans="10:10" ht="14.25" x14ac:dyDescent="0.2">
      <c r="J26461" s="2"/>
    </row>
    <row r="26462" spans="10:10" ht="14.25" x14ac:dyDescent="0.2">
      <c r="J26462" s="2"/>
    </row>
    <row r="26463" spans="10:10" ht="14.25" x14ac:dyDescent="0.2">
      <c r="J26463" s="2"/>
    </row>
    <row r="26464" spans="10:10" ht="14.25" x14ac:dyDescent="0.2">
      <c r="J26464" s="2"/>
    </row>
    <row r="26465" spans="10:10" ht="14.25" x14ac:dyDescent="0.2">
      <c r="J26465" s="2"/>
    </row>
    <row r="26466" spans="10:10" ht="14.25" x14ac:dyDescent="0.2">
      <c r="J26466" s="2"/>
    </row>
    <row r="26467" spans="10:10" ht="14.25" x14ac:dyDescent="0.2">
      <c r="J26467" s="2"/>
    </row>
    <row r="26468" spans="10:10" ht="14.25" x14ac:dyDescent="0.2">
      <c r="J26468" s="2"/>
    </row>
    <row r="26469" spans="10:10" ht="14.25" x14ac:dyDescent="0.2">
      <c r="J26469" s="2"/>
    </row>
    <row r="26470" spans="10:10" ht="14.25" x14ac:dyDescent="0.2">
      <c r="J26470" s="2"/>
    </row>
    <row r="26471" spans="10:10" ht="14.25" x14ac:dyDescent="0.2">
      <c r="J26471" s="2"/>
    </row>
    <row r="26472" spans="10:10" ht="14.25" x14ac:dyDescent="0.2">
      <c r="J26472" s="2"/>
    </row>
    <row r="26473" spans="10:10" ht="14.25" x14ac:dyDescent="0.2">
      <c r="J26473" s="2"/>
    </row>
    <row r="26474" spans="10:10" ht="14.25" x14ac:dyDescent="0.2">
      <c r="J26474" s="2"/>
    </row>
    <row r="26475" spans="10:10" ht="14.25" x14ac:dyDescent="0.2">
      <c r="J26475" s="2"/>
    </row>
    <row r="26476" spans="10:10" ht="14.25" x14ac:dyDescent="0.2">
      <c r="J26476" s="2"/>
    </row>
    <row r="26477" spans="10:10" ht="14.25" x14ac:dyDescent="0.2">
      <c r="J26477" s="2"/>
    </row>
    <row r="26478" spans="10:10" ht="14.25" x14ac:dyDescent="0.2">
      <c r="J26478" s="2"/>
    </row>
    <row r="26479" spans="10:10" ht="14.25" x14ac:dyDescent="0.2">
      <c r="J26479" s="2"/>
    </row>
    <row r="26480" spans="10:10" ht="14.25" x14ac:dyDescent="0.2">
      <c r="J26480" s="2"/>
    </row>
    <row r="26481" spans="10:10" ht="14.25" x14ac:dyDescent="0.2">
      <c r="J26481" s="2"/>
    </row>
    <row r="26482" spans="10:10" ht="14.25" x14ac:dyDescent="0.2">
      <c r="J26482" s="2"/>
    </row>
    <row r="26483" spans="10:10" ht="14.25" x14ac:dyDescent="0.2">
      <c r="J26483" s="2"/>
    </row>
    <row r="26484" spans="10:10" ht="14.25" x14ac:dyDescent="0.2">
      <c r="J26484" s="2"/>
    </row>
    <row r="26485" spans="10:10" ht="14.25" x14ac:dyDescent="0.2">
      <c r="J26485" s="2"/>
    </row>
    <row r="26486" spans="10:10" ht="14.25" x14ac:dyDescent="0.2">
      <c r="J26486" s="2"/>
    </row>
    <row r="26487" spans="10:10" ht="14.25" x14ac:dyDescent="0.2">
      <c r="J26487" s="2"/>
    </row>
    <row r="26488" spans="10:10" ht="14.25" x14ac:dyDescent="0.2">
      <c r="J26488" s="2"/>
    </row>
    <row r="26489" spans="10:10" ht="14.25" x14ac:dyDescent="0.2">
      <c r="J26489" s="2"/>
    </row>
    <row r="26490" spans="10:10" ht="14.25" x14ac:dyDescent="0.2">
      <c r="J26490" s="2"/>
    </row>
    <row r="26491" spans="10:10" ht="14.25" x14ac:dyDescent="0.2">
      <c r="J26491" s="2"/>
    </row>
    <row r="26492" spans="10:10" ht="14.25" x14ac:dyDescent="0.2">
      <c r="J26492" s="2"/>
    </row>
    <row r="26493" spans="10:10" ht="14.25" x14ac:dyDescent="0.2">
      <c r="J26493" s="2"/>
    </row>
    <row r="26494" spans="10:10" ht="14.25" x14ac:dyDescent="0.2">
      <c r="J26494" s="2"/>
    </row>
    <row r="26495" spans="10:10" ht="14.25" x14ac:dyDescent="0.2">
      <c r="J26495" s="2"/>
    </row>
    <row r="26496" spans="10:10" ht="14.25" x14ac:dyDescent="0.2">
      <c r="J26496" s="2"/>
    </row>
    <row r="26497" spans="10:10" ht="14.25" x14ac:dyDescent="0.2">
      <c r="J26497" s="2"/>
    </row>
    <row r="26498" spans="10:10" ht="14.25" x14ac:dyDescent="0.2">
      <c r="J26498" s="2"/>
    </row>
    <row r="26499" spans="10:10" ht="14.25" x14ac:dyDescent="0.2">
      <c r="J26499" s="2"/>
    </row>
    <row r="26500" spans="10:10" ht="14.25" x14ac:dyDescent="0.2">
      <c r="J26500" s="2"/>
    </row>
    <row r="26501" spans="10:10" ht="14.25" x14ac:dyDescent="0.2">
      <c r="J26501" s="2"/>
    </row>
    <row r="26502" spans="10:10" ht="14.25" x14ac:dyDescent="0.2">
      <c r="J26502" s="2"/>
    </row>
    <row r="26503" spans="10:10" ht="14.25" x14ac:dyDescent="0.2">
      <c r="J26503" s="2"/>
    </row>
    <row r="26504" spans="10:10" ht="14.25" x14ac:dyDescent="0.2">
      <c r="J26504" s="2"/>
    </row>
    <row r="26505" spans="10:10" ht="14.25" x14ac:dyDescent="0.2">
      <c r="J26505" s="2"/>
    </row>
    <row r="26506" spans="10:10" ht="14.25" x14ac:dyDescent="0.2">
      <c r="J26506" s="2"/>
    </row>
    <row r="26507" spans="10:10" ht="14.25" x14ac:dyDescent="0.2">
      <c r="J26507" s="2"/>
    </row>
    <row r="26508" spans="10:10" ht="14.25" x14ac:dyDescent="0.2">
      <c r="J26508" s="2"/>
    </row>
    <row r="26509" spans="10:10" ht="14.25" x14ac:dyDescent="0.2">
      <c r="J26509" s="2"/>
    </row>
    <row r="26510" spans="10:10" ht="14.25" x14ac:dyDescent="0.2">
      <c r="J26510" s="2"/>
    </row>
    <row r="26511" spans="10:10" ht="14.25" x14ac:dyDescent="0.2">
      <c r="J26511" s="2"/>
    </row>
    <row r="26512" spans="10:10" ht="14.25" x14ac:dyDescent="0.2">
      <c r="J26512" s="2"/>
    </row>
    <row r="26513" spans="10:10" ht="14.25" x14ac:dyDescent="0.2">
      <c r="J26513" s="2"/>
    </row>
    <row r="26514" spans="10:10" ht="14.25" x14ac:dyDescent="0.2">
      <c r="J26514" s="2"/>
    </row>
    <row r="26515" spans="10:10" ht="14.25" x14ac:dyDescent="0.2">
      <c r="J26515" s="2"/>
    </row>
    <row r="26516" spans="10:10" ht="14.25" x14ac:dyDescent="0.2">
      <c r="J26516" s="2"/>
    </row>
    <row r="26517" spans="10:10" ht="14.25" x14ac:dyDescent="0.2">
      <c r="J26517" s="2"/>
    </row>
    <row r="26518" spans="10:10" ht="14.25" x14ac:dyDescent="0.2">
      <c r="J26518" s="2"/>
    </row>
    <row r="26519" spans="10:10" ht="14.25" x14ac:dyDescent="0.2">
      <c r="J26519" s="2"/>
    </row>
    <row r="26520" spans="10:10" ht="14.25" x14ac:dyDescent="0.2">
      <c r="J26520" s="2"/>
    </row>
    <row r="26521" spans="10:10" ht="14.25" x14ac:dyDescent="0.2">
      <c r="J26521" s="2"/>
    </row>
    <row r="26522" spans="10:10" ht="14.25" x14ac:dyDescent="0.2">
      <c r="J26522" s="2"/>
    </row>
    <row r="26523" spans="10:10" ht="14.25" x14ac:dyDescent="0.2">
      <c r="J26523" s="2"/>
    </row>
    <row r="26524" spans="10:10" ht="14.25" x14ac:dyDescent="0.2">
      <c r="J26524" s="2"/>
    </row>
    <row r="26525" spans="10:10" ht="14.25" x14ac:dyDescent="0.2">
      <c r="J26525" s="2"/>
    </row>
    <row r="26526" spans="10:10" ht="14.25" x14ac:dyDescent="0.2">
      <c r="J26526" s="2"/>
    </row>
    <row r="26527" spans="10:10" ht="14.25" x14ac:dyDescent="0.2">
      <c r="J26527" s="2"/>
    </row>
    <row r="26528" spans="10:10" ht="14.25" x14ac:dyDescent="0.2">
      <c r="J26528" s="2"/>
    </row>
    <row r="26529" spans="10:10" ht="14.25" x14ac:dyDescent="0.2">
      <c r="J26529" s="2"/>
    </row>
    <row r="26530" spans="10:10" ht="14.25" x14ac:dyDescent="0.2">
      <c r="J26530" s="2"/>
    </row>
    <row r="26531" spans="10:10" ht="14.25" x14ac:dyDescent="0.2">
      <c r="J26531" s="2"/>
    </row>
    <row r="26532" spans="10:10" ht="14.25" x14ac:dyDescent="0.2">
      <c r="J26532" s="2"/>
    </row>
    <row r="26533" spans="10:10" ht="14.25" x14ac:dyDescent="0.2">
      <c r="J26533" s="2"/>
    </row>
    <row r="26534" spans="10:10" ht="14.25" x14ac:dyDescent="0.2">
      <c r="J26534" s="2"/>
    </row>
    <row r="26535" spans="10:10" ht="14.25" x14ac:dyDescent="0.2">
      <c r="J26535" s="2"/>
    </row>
    <row r="26536" spans="10:10" ht="14.25" x14ac:dyDescent="0.2">
      <c r="J26536" s="2"/>
    </row>
    <row r="26537" spans="10:10" ht="14.25" x14ac:dyDescent="0.2">
      <c r="J26537" s="2"/>
    </row>
    <row r="26538" spans="10:10" ht="14.25" x14ac:dyDescent="0.2">
      <c r="J26538" s="2"/>
    </row>
    <row r="26539" spans="10:10" ht="14.25" x14ac:dyDescent="0.2">
      <c r="J26539" s="2"/>
    </row>
    <row r="26540" spans="10:10" ht="14.25" x14ac:dyDescent="0.2">
      <c r="J26540" s="2"/>
    </row>
    <row r="26541" spans="10:10" ht="14.25" x14ac:dyDescent="0.2">
      <c r="J26541" s="2"/>
    </row>
    <row r="26542" spans="10:10" ht="14.25" x14ac:dyDescent="0.2">
      <c r="J26542" s="2"/>
    </row>
    <row r="26543" spans="10:10" ht="14.25" x14ac:dyDescent="0.2">
      <c r="J26543" s="2"/>
    </row>
    <row r="26544" spans="10:10" ht="14.25" x14ac:dyDescent="0.2">
      <c r="J26544" s="2"/>
    </row>
    <row r="26545" spans="10:10" ht="14.25" x14ac:dyDescent="0.2">
      <c r="J26545" s="2"/>
    </row>
    <row r="26546" spans="10:10" ht="14.25" x14ac:dyDescent="0.2">
      <c r="J26546" s="2"/>
    </row>
    <row r="26547" spans="10:10" ht="14.25" x14ac:dyDescent="0.2">
      <c r="J26547" s="2"/>
    </row>
    <row r="26548" spans="10:10" ht="14.25" x14ac:dyDescent="0.2">
      <c r="J26548" s="2"/>
    </row>
    <row r="26549" spans="10:10" ht="14.25" x14ac:dyDescent="0.2">
      <c r="J26549" s="2"/>
    </row>
    <row r="26550" spans="10:10" ht="14.25" x14ac:dyDescent="0.2">
      <c r="J26550" s="2"/>
    </row>
    <row r="26551" spans="10:10" ht="14.25" x14ac:dyDescent="0.2">
      <c r="J26551" s="2"/>
    </row>
    <row r="26552" spans="10:10" ht="14.25" x14ac:dyDescent="0.2">
      <c r="J26552" s="2"/>
    </row>
    <row r="26553" spans="10:10" ht="14.25" x14ac:dyDescent="0.2">
      <c r="J26553" s="2"/>
    </row>
    <row r="26554" spans="10:10" ht="14.25" x14ac:dyDescent="0.2">
      <c r="J26554" s="2"/>
    </row>
    <row r="26555" spans="10:10" ht="14.25" x14ac:dyDescent="0.2">
      <c r="J26555" s="2"/>
    </row>
    <row r="26556" spans="10:10" ht="14.25" x14ac:dyDescent="0.2">
      <c r="J26556" s="2"/>
    </row>
    <row r="26557" spans="10:10" ht="14.25" x14ac:dyDescent="0.2">
      <c r="J26557" s="2"/>
    </row>
    <row r="26558" spans="10:10" ht="14.25" x14ac:dyDescent="0.2">
      <c r="J26558" s="2"/>
    </row>
    <row r="26559" spans="10:10" ht="14.25" x14ac:dyDescent="0.2">
      <c r="J26559" s="2"/>
    </row>
    <row r="26560" spans="10:10" ht="14.25" x14ac:dyDescent="0.2">
      <c r="J26560" s="2"/>
    </row>
    <row r="26561" spans="10:10" ht="14.25" x14ac:dyDescent="0.2">
      <c r="J26561" s="2"/>
    </row>
    <row r="26562" spans="10:10" ht="14.25" x14ac:dyDescent="0.2">
      <c r="J26562" s="2"/>
    </row>
    <row r="26563" spans="10:10" ht="14.25" x14ac:dyDescent="0.2">
      <c r="J26563" s="2"/>
    </row>
    <row r="26564" spans="10:10" ht="14.25" x14ac:dyDescent="0.2">
      <c r="J26564" s="2"/>
    </row>
    <row r="26565" spans="10:10" ht="14.25" x14ac:dyDescent="0.2">
      <c r="J26565" s="2"/>
    </row>
    <row r="26566" spans="10:10" ht="14.25" x14ac:dyDescent="0.2">
      <c r="J26566" s="2"/>
    </row>
    <row r="26567" spans="10:10" ht="14.25" x14ac:dyDescent="0.2">
      <c r="J26567" s="2"/>
    </row>
    <row r="26568" spans="10:10" ht="14.25" x14ac:dyDescent="0.2">
      <c r="J26568" s="2"/>
    </row>
    <row r="26569" spans="10:10" ht="14.25" x14ac:dyDescent="0.2">
      <c r="J26569" s="2"/>
    </row>
    <row r="26570" spans="10:10" ht="14.25" x14ac:dyDescent="0.2">
      <c r="J26570" s="2"/>
    </row>
    <row r="26571" spans="10:10" ht="14.25" x14ac:dyDescent="0.2">
      <c r="J26571" s="2"/>
    </row>
    <row r="26572" spans="10:10" ht="14.25" x14ac:dyDescent="0.2">
      <c r="J26572" s="2"/>
    </row>
    <row r="26573" spans="10:10" ht="14.25" x14ac:dyDescent="0.2">
      <c r="J26573" s="2"/>
    </row>
    <row r="26574" spans="10:10" ht="14.25" x14ac:dyDescent="0.2">
      <c r="J26574" s="2"/>
    </row>
    <row r="26575" spans="10:10" ht="14.25" x14ac:dyDescent="0.2">
      <c r="J26575" s="2"/>
    </row>
    <row r="26576" spans="10:10" ht="14.25" x14ac:dyDescent="0.2">
      <c r="J26576" s="2"/>
    </row>
    <row r="26577" spans="10:10" ht="14.25" x14ac:dyDescent="0.2">
      <c r="J26577" s="2"/>
    </row>
    <row r="26578" spans="10:10" ht="14.25" x14ac:dyDescent="0.2">
      <c r="J26578" s="2"/>
    </row>
    <row r="26579" spans="10:10" ht="14.25" x14ac:dyDescent="0.2">
      <c r="J26579" s="2"/>
    </row>
    <row r="26580" spans="10:10" ht="14.25" x14ac:dyDescent="0.2">
      <c r="J26580" s="2"/>
    </row>
    <row r="26581" spans="10:10" ht="14.25" x14ac:dyDescent="0.2">
      <c r="J26581" s="2"/>
    </row>
    <row r="26582" spans="10:10" ht="14.25" x14ac:dyDescent="0.2">
      <c r="J26582" s="2"/>
    </row>
    <row r="26583" spans="10:10" ht="14.25" x14ac:dyDescent="0.2">
      <c r="J26583" s="2"/>
    </row>
    <row r="26584" spans="10:10" ht="14.25" x14ac:dyDescent="0.2">
      <c r="J26584" s="2"/>
    </row>
    <row r="26585" spans="10:10" ht="14.25" x14ac:dyDescent="0.2">
      <c r="J26585" s="2"/>
    </row>
    <row r="26586" spans="10:10" ht="14.25" x14ac:dyDescent="0.2">
      <c r="J26586" s="2"/>
    </row>
    <row r="26587" spans="10:10" ht="14.25" x14ac:dyDescent="0.2">
      <c r="J26587" s="2"/>
    </row>
    <row r="26588" spans="10:10" ht="14.25" x14ac:dyDescent="0.2">
      <c r="J26588" s="2"/>
    </row>
    <row r="26589" spans="10:10" ht="14.25" x14ac:dyDescent="0.2">
      <c r="J26589" s="2"/>
    </row>
    <row r="26590" spans="10:10" ht="14.25" x14ac:dyDescent="0.2">
      <c r="J26590" s="2"/>
    </row>
    <row r="26591" spans="10:10" ht="14.25" x14ac:dyDescent="0.2">
      <c r="J26591" s="2"/>
    </row>
    <row r="26592" spans="10:10" ht="14.25" x14ac:dyDescent="0.2">
      <c r="J26592" s="2"/>
    </row>
    <row r="26593" spans="10:10" ht="14.25" x14ac:dyDescent="0.2">
      <c r="J26593" s="2"/>
    </row>
    <row r="26594" spans="10:10" ht="14.25" x14ac:dyDescent="0.2">
      <c r="J26594" s="2"/>
    </row>
    <row r="26595" spans="10:10" ht="14.25" x14ac:dyDescent="0.2">
      <c r="J26595" s="2"/>
    </row>
    <row r="26596" spans="10:10" ht="14.25" x14ac:dyDescent="0.2">
      <c r="J26596" s="2"/>
    </row>
    <row r="26597" spans="10:10" ht="14.25" x14ac:dyDescent="0.2">
      <c r="J26597" s="2"/>
    </row>
    <row r="26598" spans="10:10" ht="14.25" x14ac:dyDescent="0.2">
      <c r="J26598" s="2"/>
    </row>
    <row r="26599" spans="10:10" ht="14.25" x14ac:dyDescent="0.2">
      <c r="J26599" s="2"/>
    </row>
    <row r="26600" spans="10:10" ht="14.25" x14ac:dyDescent="0.2">
      <c r="J26600" s="2"/>
    </row>
    <row r="26601" spans="10:10" ht="14.25" x14ac:dyDescent="0.2">
      <c r="J26601" s="2"/>
    </row>
    <row r="26602" spans="10:10" ht="14.25" x14ac:dyDescent="0.2">
      <c r="J26602" s="2"/>
    </row>
    <row r="26603" spans="10:10" ht="14.25" x14ac:dyDescent="0.2">
      <c r="J26603" s="2"/>
    </row>
    <row r="26604" spans="10:10" ht="14.25" x14ac:dyDescent="0.2">
      <c r="J26604" s="2"/>
    </row>
    <row r="26605" spans="10:10" ht="14.25" x14ac:dyDescent="0.2">
      <c r="J26605" s="2"/>
    </row>
    <row r="26606" spans="10:10" ht="14.25" x14ac:dyDescent="0.2">
      <c r="J26606" s="2"/>
    </row>
    <row r="26607" spans="10:10" ht="14.25" x14ac:dyDescent="0.2">
      <c r="J26607" s="2"/>
    </row>
    <row r="26608" spans="10:10" ht="14.25" x14ac:dyDescent="0.2">
      <c r="J26608" s="2"/>
    </row>
    <row r="26609" spans="10:10" ht="14.25" x14ac:dyDescent="0.2">
      <c r="J26609" s="2"/>
    </row>
    <row r="26610" spans="10:10" ht="14.25" x14ac:dyDescent="0.2">
      <c r="J26610" s="2"/>
    </row>
    <row r="26611" spans="10:10" ht="14.25" x14ac:dyDescent="0.2">
      <c r="J26611" s="2"/>
    </row>
    <row r="26612" spans="10:10" ht="14.25" x14ac:dyDescent="0.2">
      <c r="J26612" s="2"/>
    </row>
    <row r="26613" spans="10:10" ht="14.25" x14ac:dyDescent="0.2">
      <c r="J26613" s="2"/>
    </row>
    <row r="26614" spans="10:10" ht="14.25" x14ac:dyDescent="0.2">
      <c r="J26614" s="2"/>
    </row>
    <row r="26615" spans="10:10" ht="14.25" x14ac:dyDescent="0.2">
      <c r="J26615" s="2"/>
    </row>
    <row r="26616" spans="10:10" ht="14.25" x14ac:dyDescent="0.2">
      <c r="J26616" s="2"/>
    </row>
    <row r="26617" spans="10:10" ht="14.25" x14ac:dyDescent="0.2">
      <c r="J26617" s="2"/>
    </row>
    <row r="26618" spans="10:10" ht="14.25" x14ac:dyDescent="0.2">
      <c r="J26618" s="2"/>
    </row>
    <row r="26619" spans="10:10" ht="14.25" x14ac:dyDescent="0.2">
      <c r="J26619" s="2"/>
    </row>
    <row r="26620" spans="10:10" ht="14.25" x14ac:dyDescent="0.2">
      <c r="J26620" s="2"/>
    </row>
    <row r="26621" spans="10:10" ht="14.25" x14ac:dyDescent="0.2">
      <c r="J26621" s="2"/>
    </row>
    <row r="26622" spans="10:10" ht="14.25" x14ac:dyDescent="0.2">
      <c r="J26622" s="2"/>
    </row>
    <row r="26623" spans="10:10" ht="14.25" x14ac:dyDescent="0.2">
      <c r="J26623" s="2"/>
    </row>
    <row r="26624" spans="10:10" ht="14.25" x14ac:dyDescent="0.2">
      <c r="J26624" s="2"/>
    </row>
    <row r="26625" spans="10:10" ht="14.25" x14ac:dyDescent="0.2">
      <c r="J26625" s="2"/>
    </row>
    <row r="26626" spans="10:10" ht="14.25" x14ac:dyDescent="0.2">
      <c r="J26626" s="2"/>
    </row>
    <row r="26627" spans="10:10" ht="14.25" x14ac:dyDescent="0.2">
      <c r="J26627" s="2"/>
    </row>
    <row r="26628" spans="10:10" ht="14.25" x14ac:dyDescent="0.2">
      <c r="J26628" s="2"/>
    </row>
    <row r="26629" spans="10:10" ht="14.25" x14ac:dyDescent="0.2">
      <c r="J26629" s="2"/>
    </row>
    <row r="26630" spans="10:10" ht="14.25" x14ac:dyDescent="0.2">
      <c r="J26630" s="2"/>
    </row>
    <row r="26631" spans="10:10" ht="14.25" x14ac:dyDescent="0.2">
      <c r="J26631" s="2"/>
    </row>
    <row r="26632" spans="10:10" ht="14.25" x14ac:dyDescent="0.2">
      <c r="J26632" s="2"/>
    </row>
    <row r="26633" spans="10:10" ht="14.25" x14ac:dyDescent="0.2">
      <c r="J26633" s="2"/>
    </row>
    <row r="26634" spans="10:10" ht="14.25" x14ac:dyDescent="0.2">
      <c r="J26634" s="2"/>
    </row>
    <row r="26635" spans="10:10" ht="14.25" x14ac:dyDescent="0.2">
      <c r="J26635" s="2"/>
    </row>
    <row r="26636" spans="10:10" ht="14.25" x14ac:dyDescent="0.2">
      <c r="J26636" s="2"/>
    </row>
    <row r="26637" spans="10:10" ht="14.25" x14ac:dyDescent="0.2">
      <c r="J26637" s="2"/>
    </row>
    <row r="26638" spans="10:10" ht="14.25" x14ac:dyDescent="0.2">
      <c r="J26638" s="2"/>
    </row>
    <row r="26639" spans="10:10" ht="14.25" x14ac:dyDescent="0.2">
      <c r="J26639" s="2"/>
    </row>
    <row r="26640" spans="10:10" ht="14.25" x14ac:dyDescent="0.2">
      <c r="J26640" s="2"/>
    </row>
    <row r="26641" spans="10:10" ht="14.25" x14ac:dyDescent="0.2">
      <c r="J26641" s="2"/>
    </row>
    <row r="26642" spans="10:10" ht="14.25" x14ac:dyDescent="0.2">
      <c r="J26642" s="2"/>
    </row>
    <row r="26643" spans="10:10" ht="14.25" x14ac:dyDescent="0.2">
      <c r="J26643" s="2"/>
    </row>
    <row r="26644" spans="10:10" ht="14.25" x14ac:dyDescent="0.2">
      <c r="J26644" s="2"/>
    </row>
    <row r="26645" spans="10:10" ht="14.25" x14ac:dyDescent="0.2">
      <c r="J26645" s="2"/>
    </row>
    <row r="26646" spans="10:10" ht="14.25" x14ac:dyDescent="0.2">
      <c r="J26646" s="2"/>
    </row>
    <row r="26647" spans="10:10" ht="14.25" x14ac:dyDescent="0.2">
      <c r="J26647" s="2"/>
    </row>
    <row r="26648" spans="10:10" ht="14.25" x14ac:dyDescent="0.2">
      <c r="J26648" s="2"/>
    </row>
    <row r="26649" spans="10:10" ht="14.25" x14ac:dyDescent="0.2">
      <c r="J26649" s="2"/>
    </row>
    <row r="26650" spans="10:10" ht="14.25" x14ac:dyDescent="0.2">
      <c r="J26650" s="2"/>
    </row>
    <row r="26651" spans="10:10" ht="14.25" x14ac:dyDescent="0.2">
      <c r="J26651" s="2"/>
    </row>
    <row r="26652" spans="10:10" ht="14.25" x14ac:dyDescent="0.2">
      <c r="J26652" s="2"/>
    </row>
    <row r="26653" spans="10:10" ht="14.25" x14ac:dyDescent="0.2">
      <c r="J26653" s="2"/>
    </row>
    <row r="26654" spans="10:10" ht="14.25" x14ac:dyDescent="0.2">
      <c r="J26654" s="2"/>
    </row>
    <row r="26655" spans="10:10" ht="14.25" x14ac:dyDescent="0.2">
      <c r="J26655" s="2"/>
    </row>
    <row r="26656" spans="10:10" ht="14.25" x14ac:dyDescent="0.2">
      <c r="J26656" s="2"/>
    </row>
    <row r="26657" spans="10:10" ht="14.25" x14ac:dyDescent="0.2">
      <c r="J26657" s="2"/>
    </row>
    <row r="26658" spans="10:10" ht="14.25" x14ac:dyDescent="0.2">
      <c r="J26658" s="2"/>
    </row>
    <row r="26659" spans="10:10" ht="14.25" x14ac:dyDescent="0.2">
      <c r="J26659" s="2"/>
    </row>
    <row r="26660" spans="10:10" ht="14.25" x14ac:dyDescent="0.2">
      <c r="J26660" s="2"/>
    </row>
    <row r="26661" spans="10:10" ht="14.25" x14ac:dyDescent="0.2">
      <c r="J26661" s="2"/>
    </row>
    <row r="26662" spans="10:10" ht="14.25" x14ac:dyDescent="0.2">
      <c r="J26662" s="2"/>
    </row>
    <row r="26663" spans="10:10" ht="14.25" x14ac:dyDescent="0.2">
      <c r="J26663" s="2"/>
    </row>
    <row r="26664" spans="10:10" ht="14.25" x14ac:dyDescent="0.2">
      <c r="J26664" s="2"/>
    </row>
    <row r="26665" spans="10:10" ht="14.25" x14ac:dyDescent="0.2">
      <c r="J26665" s="2"/>
    </row>
    <row r="26666" spans="10:10" ht="14.25" x14ac:dyDescent="0.2">
      <c r="J26666" s="2"/>
    </row>
    <row r="26667" spans="10:10" ht="14.25" x14ac:dyDescent="0.2">
      <c r="J26667" s="2"/>
    </row>
    <row r="26668" spans="10:10" ht="14.25" x14ac:dyDescent="0.2">
      <c r="J26668" s="2"/>
    </row>
    <row r="26669" spans="10:10" ht="14.25" x14ac:dyDescent="0.2">
      <c r="J26669" s="2"/>
    </row>
    <row r="26670" spans="10:10" ht="14.25" x14ac:dyDescent="0.2">
      <c r="J26670" s="2"/>
    </row>
    <row r="26671" spans="10:10" ht="14.25" x14ac:dyDescent="0.2">
      <c r="J26671" s="2"/>
    </row>
    <row r="26672" spans="10:10" ht="14.25" x14ac:dyDescent="0.2">
      <c r="J26672" s="2"/>
    </row>
    <row r="26673" spans="10:10" ht="14.25" x14ac:dyDescent="0.2">
      <c r="J26673" s="2"/>
    </row>
    <row r="26674" spans="10:10" ht="14.25" x14ac:dyDescent="0.2">
      <c r="J26674" s="2"/>
    </row>
    <row r="26675" spans="10:10" ht="14.25" x14ac:dyDescent="0.2">
      <c r="J26675" s="2"/>
    </row>
    <row r="26676" spans="10:10" ht="14.25" x14ac:dyDescent="0.2">
      <c r="J26676" s="2"/>
    </row>
    <row r="26677" spans="10:10" ht="14.25" x14ac:dyDescent="0.2">
      <c r="J26677" s="2"/>
    </row>
    <row r="26678" spans="10:10" ht="14.25" x14ac:dyDescent="0.2">
      <c r="J26678" s="2"/>
    </row>
    <row r="26679" spans="10:10" ht="14.25" x14ac:dyDescent="0.2">
      <c r="J26679" s="2"/>
    </row>
    <row r="26680" spans="10:10" ht="14.25" x14ac:dyDescent="0.2">
      <c r="J26680" s="2"/>
    </row>
    <row r="26681" spans="10:10" ht="14.25" x14ac:dyDescent="0.2">
      <c r="J26681" s="2"/>
    </row>
    <row r="26682" spans="10:10" ht="14.25" x14ac:dyDescent="0.2">
      <c r="J26682" s="2"/>
    </row>
    <row r="26683" spans="10:10" ht="14.25" x14ac:dyDescent="0.2">
      <c r="J26683" s="2"/>
    </row>
    <row r="26684" spans="10:10" ht="14.25" x14ac:dyDescent="0.2">
      <c r="J26684" s="2"/>
    </row>
    <row r="26685" spans="10:10" ht="14.25" x14ac:dyDescent="0.2">
      <c r="J26685" s="2"/>
    </row>
    <row r="26686" spans="10:10" ht="14.25" x14ac:dyDescent="0.2">
      <c r="J26686" s="2"/>
    </row>
    <row r="26687" spans="10:10" ht="14.25" x14ac:dyDescent="0.2">
      <c r="J26687" s="2"/>
    </row>
    <row r="26688" spans="10:10" ht="14.25" x14ac:dyDescent="0.2">
      <c r="J26688" s="2"/>
    </row>
    <row r="26689" spans="10:10" ht="14.25" x14ac:dyDescent="0.2">
      <c r="J26689" s="2"/>
    </row>
    <row r="26690" spans="10:10" ht="14.25" x14ac:dyDescent="0.2">
      <c r="J26690" s="2"/>
    </row>
    <row r="26691" spans="10:10" ht="14.25" x14ac:dyDescent="0.2">
      <c r="J26691" s="2"/>
    </row>
    <row r="26692" spans="10:10" ht="14.25" x14ac:dyDescent="0.2">
      <c r="J26692" s="2"/>
    </row>
    <row r="26693" spans="10:10" ht="14.25" x14ac:dyDescent="0.2">
      <c r="J26693" s="2"/>
    </row>
    <row r="26694" spans="10:10" ht="14.25" x14ac:dyDescent="0.2">
      <c r="J26694" s="2"/>
    </row>
    <row r="26695" spans="10:10" ht="14.25" x14ac:dyDescent="0.2">
      <c r="J26695" s="2"/>
    </row>
    <row r="26696" spans="10:10" ht="14.25" x14ac:dyDescent="0.2">
      <c r="J26696" s="2"/>
    </row>
    <row r="26697" spans="10:10" ht="14.25" x14ac:dyDescent="0.2">
      <c r="J26697" s="2"/>
    </row>
    <row r="26698" spans="10:10" ht="14.25" x14ac:dyDescent="0.2">
      <c r="J26698" s="2"/>
    </row>
    <row r="26699" spans="10:10" ht="14.25" x14ac:dyDescent="0.2">
      <c r="J26699" s="2"/>
    </row>
    <row r="26700" spans="10:10" ht="14.25" x14ac:dyDescent="0.2">
      <c r="J26700" s="2"/>
    </row>
    <row r="26701" spans="10:10" ht="14.25" x14ac:dyDescent="0.2">
      <c r="J26701" s="2"/>
    </row>
    <row r="26702" spans="10:10" ht="14.25" x14ac:dyDescent="0.2">
      <c r="J26702" s="2"/>
    </row>
    <row r="26703" spans="10:10" ht="14.25" x14ac:dyDescent="0.2">
      <c r="J26703" s="2"/>
    </row>
    <row r="26704" spans="10:10" ht="14.25" x14ac:dyDescent="0.2">
      <c r="J26704" s="2"/>
    </row>
    <row r="26705" spans="10:10" ht="14.25" x14ac:dyDescent="0.2">
      <c r="J26705" s="2"/>
    </row>
    <row r="26706" spans="10:10" ht="14.25" x14ac:dyDescent="0.2">
      <c r="J26706" s="2"/>
    </row>
    <row r="26707" spans="10:10" ht="14.25" x14ac:dyDescent="0.2">
      <c r="J26707" s="2"/>
    </row>
    <row r="26708" spans="10:10" ht="14.25" x14ac:dyDescent="0.2">
      <c r="J26708" s="2"/>
    </row>
    <row r="26709" spans="10:10" ht="14.25" x14ac:dyDescent="0.2">
      <c r="J26709" s="2"/>
    </row>
    <row r="26710" spans="10:10" ht="14.25" x14ac:dyDescent="0.2">
      <c r="J26710" s="2"/>
    </row>
    <row r="26711" spans="10:10" ht="14.25" x14ac:dyDescent="0.2">
      <c r="J26711" s="2"/>
    </row>
    <row r="26712" spans="10:10" ht="14.25" x14ac:dyDescent="0.2">
      <c r="J26712" s="2"/>
    </row>
    <row r="26713" spans="10:10" ht="14.25" x14ac:dyDescent="0.2">
      <c r="J26713" s="2"/>
    </row>
    <row r="26714" spans="10:10" ht="14.25" x14ac:dyDescent="0.2">
      <c r="J26714" s="2"/>
    </row>
    <row r="26715" spans="10:10" ht="14.25" x14ac:dyDescent="0.2">
      <c r="J26715" s="2"/>
    </row>
    <row r="26716" spans="10:10" ht="14.25" x14ac:dyDescent="0.2">
      <c r="J26716" s="2"/>
    </row>
    <row r="26717" spans="10:10" ht="14.25" x14ac:dyDescent="0.2">
      <c r="J26717" s="2"/>
    </row>
    <row r="26718" spans="10:10" ht="14.25" x14ac:dyDescent="0.2">
      <c r="J26718" s="2"/>
    </row>
    <row r="26719" spans="10:10" ht="14.25" x14ac:dyDescent="0.2">
      <c r="J26719" s="2"/>
    </row>
    <row r="26720" spans="10:10" ht="14.25" x14ac:dyDescent="0.2">
      <c r="J26720" s="2"/>
    </row>
    <row r="26721" spans="10:10" ht="14.25" x14ac:dyDescent="0.2">
      <c r="J26721" s="2"/>
    </row>
    <row r="26722" spans="10:10" ht="14.25" x14ac:dyDescent="0.2">
      <c r="J26722" s="2"/>
    </row>
    <row r="26723" spans="10:10" ht="14.25" x14ac:dyDescent="0.2">
      <c r="J26723" s="2"/>
    </row>
    <row r="26724" spans="10:10" ht="14.25" x14ac:dyDescent="0.2">
      <c r="J26724" s="2"/>
    </row>
    <row r="26725" spans="10:10" ht="14.25" x14ac:dyDescent="0.2">
      <c r="J26725" s="2"/>
    </row>
    <row r="26726" spans="10:10" ht="14.25" x14ac:dyDescent="0.2">
      <c r="J26726" s="2"/>
    </row>
    <row r="26727" spans="10:10" ht="14.25" x14ac:dyDescent="0.2">
      <c r="J26727" s="2"/>
    </row>
    <row r="26728" spans="10:10" ht="14.25" x14ac:dyDescent="0.2">
      <c r="J26728" s="2"/>
    </row>
    <row r="26729" spans="10:10" ht="14.25" x14ac:dyDescent="0.2">
      <c r="J26729" s="2"/>
    </row>
    <row r="26730" spans="10:10" ht="14.25" x14ac:dyDescent="0.2">
      <c r="J26730" s="2"/>
    </row>
    <row r="26731" spans="10:10" ht="14.25" x14ac:dyDescent="0.2">
      <c r="J26731" s="2"/>
    </row>
    <row r="26732" spans="10:10" ht="14.25" x14ac:dyDescent="0.2">
      <c r="J26732" s="2"/>
    </row>
    <row r="26733" spans="10:10" ht="14.25" x14ac:dyDescent="0.2">
      <c r="J26733" s="2"/>
    </row>
    <row r="26734" spans="10:10" ht="14.25" x14ac:dyDescent="0.2">
      <c r="J26734" s="2"/>
    </row>
    <row r="26735" spans="10:10" ht="14.25" x14ac:dyDescent="0.2">
      <c r="J26735" s="2"/>
    </row>
    <row r="26736" spans="10:10" ht="14.25" x14ac:dyDescent="0.2">
      <c r="J26736" s="2"/>
    </row>
    <row r="26737" spans="10:10" ht="14.25" x14ac:dyDescent="0.2">
      <c r="J26737" s="2"/>
    </row>
    <row r="26738" spans="10:10" ht="14.25" x14ac:dyDescent="0.2">
      <c r="J26738" s="2"/>
    </row>
    <row r="26739" spans="10:10" ht="14.25" x14ac:dyDescent="0.2">
      <c r="J26739" s="2"/>
    </row>
    <row r="26740" spans="10:10" ht="14.25" x14ac:dyDescent="0.2">
      <c r="J26740" s="2"/>
    </row>
    <row r="26741" spans="10:10" ht="14.25" x14ac:dyDescent="0.2">
      <c r="J26741" s="2"/>
    </row>
    <row r="26742" spans="10:10" ht="14.25" x14ac:dyDescent="0.2">
      <c r="J26742" s="2"/>
    </row>
    <row r="26743" spans="10:10" ht="14.25" x14ac:dyDescent="0.2">
      <c r="J26743" s="2"/>
    </row>
    <row r="26744" spans="10:10" ht="14.25" x14ac:dyDescent="0.2">
      <c r="J26744" s="2"/>
    </row>
    <row r="26745" spans="10:10" ht="14.25" x14ac:dyDescent="0.2">
      <c r="J26745" s="2"/>
    </row>
    <row r="26746" spans="10:10" ht="14.25" x14ac:dyDescent="0.2">
      <c r="J26746" s="2"/>
    </row>
    <row r="26747" spans="10:10" ht="14.25" x14ac:dyDescent="0.2">
      <c r="J26747" s="2"/>
    </row>
    <row r="26748" spans="10:10" ht="14.25" x14ac:dyDescent="0.2">
      <c r="J26748" s="2"/>
    </row>
    <row r="26749" spans="10:10" ht="14.25" x14ac:dyDescent="0.2">
      <c r="J26749" s="2"/>
    </row>
    <row r="26750" spans="10:10" ht="14.25" x14ac:dyDescent="0.2">
      <c r="J26750" s="2"/>
    </row>
    <row r="26751" spans="10:10" ht="14.25" x14ac:dyDescent="0.2">
      <c r="J26751" s="2"/>
    </row>
    <row r="26752" spans="10:10" ht="14.25" x14ac:dyDescent="0.2">
      <c r="J26752" s="2"/>
    </row>
    <row r="26753" spans="10:10" ht="14.25" x14ac:dyDescent="0.2">
      <c r="J26753" s="2"/>
    </row>
    <row r="26754" spans="10:10" ht="14.25" x14ac:dyDescent="0.2">
      <c r="J26754" s="2"/>
    </row>
    <row r="26755" spans="10:10" ht="14.25" x14ac:dyDescent="0.2">
      <c r="J26755" s="2"/>
    </row>
    <row r="26756" spans="10:10" ht="14.25" x14ac:dyDescent="0.2">
      <c r="J26756" s="2"/>
    </row>
    <row r="26757" spans="10:10" ht="14.25" x14ac:dyDescent="0.2">
      <c r="J26757" s="2"/>
    </row>
    <row r="26758" spans="10:10" ht="14.25" x14ac:dyDescent="0.2">
      <c r="J26758" s="2"/>
    </row>
    <row r="26759" spans="10:10" ht="14.25" x14ac:dyDescent="0.2">
      <c r="J26759" s="2"/>
    </row>
    <row r="26760" spans="10:10" ht="14.25" x14ac:dyDescent="0.2">
      <c r="J26760" s="2"/>
    </row>
    <row r="26761" spans="10:10" ht="14.25" x14ac:dyDescent="0.2">
      <c r="J26761" s="2"/>
    </row>
    <row r="26762" spans="10:10" ht="14.25" x14ac:dyDescent="0.2">
      <c r="J26762" s="2"/>
    </row>
    <row r="26763" spans="10:10" ht="14.25" x14ac:dyDescent="0.2">
      <c r="J26763" s="2"/>
    </row>
    <row r="26764" spans="10:10" ht="14.25" x14ac:dyDescent="0.2">
      <c r="J26764" s="2"/>
    </row>
    <row r="26765" spans="10:10" ht="14.25" x14ac:dyDescent="0.2">
      <c r="J26765" s="2"/>
    </row>
    <row r="26766" spans="10:10" ht="14.25" x14ac:dyDescent="0.2">
      <c r="J26766" s="2"/>
    </row>
    <row r="26767" spans="10:10" ht="14.25" x14ac:dyDescent="0.2">
      <c r="J26767" s="2"/>
    </row>
    <row r="26768" spans="10:10" ht="14.25" x14ac:dyDescent="0.2">
      <c r="J26768" s="2"/>
    </row>
    <row r="26769" spans="10:10" ht="14.25" x14ac:dyDescent="0.2">
      <c r="J26769" s="2"/>
    </row>
    <row r="26770" spans="10:10" ht="14.25" x14ac:dyDescent="0.2">
      <c r="J26770" s="2"/>
    </row>
    <row r="26771" spans="10:10" ht="14.25" x14ac:dyDescent="0.2">
      <c r="J26771" s="2"/>
    </row>
    <row r="26772" spans="10:10" ht="14.25" x14ac:dyDescent="0.2">
      <c r="J26772" s="2"/>
    </row>
    <row r="26773" spans="10:10" ht="14.25" x14ac:dyDescent="0.2">
      <c r="J26773" s="2"/>
    </row>
    <row r="26774" spans="10:10" ht="14.25" x14ac:dyDescent="0.2">
      <c r="J26774" s="2"/>
    </row>
    <row r="26775" spans="10:10" ht="14.25" x14ac:dyDescent="0.2">
      <c r="J26775" s="2"/>
    </row>
    <row r="26776" spans="10:10" ht="14.25" x14ac:dyDescent="0.2">
      <c r="J26776" s="2"/>
    </row>
    <row r="26777" spans="10:10" ht="14.25" x14ac:dyDescent="0.2">
      <c r="J26777" s="2"/>
    </row>
    <row r="26778" spans="10:10" ht="14.25" x14ac:dyDescent="0.2">
      <c r="J26778" s="2"/>
    </row>
    <row r="26779" spans="10:10" ht="14.25" x14ac:dyDescent="0.2">
      <c r="J26779" s="2"/>
    </row>
    <row r="26780" spans="10:10" ht="14.25" x14ac:dyDescent="0.2">
      <c r="J26780" s="2"/>
    </row>
    <row r="26781" spans="10:10" ht="14.25" x14ac:dyDescent="0.2">
      <c r="J26781" s="2"/>
    </row>
    <row r="26782" spans="10:10" ht="14.25" x14ac:dyDescent="0.2">
      <c r="J26782" s="2"/>
    </row>
    <row r="26783" spans="10:10" ht="14.25" x14ac:dyDescent="0.2">
      <c r="J26783" s="2"/>
    </row>
    <row r="26784" spans="10:10" ht="14.25" x14ac:dyDescent="0.2">
      <c r="J26784" s="2"/>
    </row>
    <row r="26785" spans="10:10" ht="14.25" x14ac:dyDescent="0.2">
      <c r="J26785" s="2"/>
    </row>
    <row r="26786" spans="10:10" ht="14.25" x14ac:dyDescent="0.2">
      <c r="J26786" s="2"/>
    </row>
    <row r="26787" spans="10:10" ht="14.25" x14ac:dyDescent="0.2">
      <c r="J26787" s="2"/>
    </row>
    <row r="26788" spans="10:10" ht="14.25" x14ac:dyDescent="0.2">
      <c r="J26788" s="2"/>
    </row>
    <row r="26789" spans="10:10" ht="14.25" x14ac:dyDescent="0.2">
      <c r="J26789" s="2"/>
    </row>
    <row r="26790" spans="10:10" ht="14.25" x14ac:dyDescent="0.2">
      <c r="J26790" s="2"/>
    </row>
    <row r="26791" spans="10:10" ht="14.25" x14ac:dyDescent="0.2">
      <c r="J26791" s="2"/>
    </row>
    <row r="26792" spans="10:10" ht="14.25" x14ac:dyDescent="0.2">
      <c r="J26792" s="2"/>
    </row>
    <row r="26793" spans="10:10" ht="14.25" x14ac:dyDescent="0.2">
      <c r="J26793" s="2"/>
    </row>
    <row r="26794" spans="10:10" ht="14.25" x14ac:dyDescent="0.2">
      <c r="J26794" s="2"/>
    </row>
    <row r="26795" spans="10:10" ht="14.25" x14ac:dyDescent="0.2">
      <c r="J26795" s="2"/>
    </row>
    <row r="26796" spans="10:10" ht="14.25" x14ac:dyDescent="0.2">
      <c r="J26796" s="2"/>
    </row>
    <row r="26797" spans="10:10" ht="14.25" x14ac:dyDescent="0.2">
      <c r="J26797" s="2"/>
    </row>
    <row r="26798" spans="10:10" ht="14.25" x14ac:dyDescent="0.2">
      <c r="J26798" s="2"/>
    </row>
    <row r="26799" spans="10:10" ht="14.25" x14ac:dyDescent="0.2">
      <c r="J26799" s="2"/>
    </row>
    <row r="26800" spans="10:10" ht="14.25" x14ac:dyDescent="0.2">
      <c r="J26800" s="2"/>
    </row>
    <row r="26801" spans="10:10" ht="14.25" x14ac:dyDescent="0.2">
      <c r="J26801" s="2"/>
    </row>
    <row r="26802" spans="10:10" ht="14.25" x14ac:dyDescent="0.2">
      <c r="J26802" s="2"/>
    </row>
    <row r="26803" spans="10:10" ht="14.25" x14ac:dyDescent="0.2">
      <c r="J26803" s="2"/>
    </row>
    <row r="26804" spans="10:10" ht="14.25" x14ac:dyDescent="0.2">
      <c r="J26804" s="2"/>
    </row>
    <row r="26805" spans="10:10" ht="14.25" x14ac:dyDescent="0.2">
      <c r="J26805" s="2"/>
    </row>
    <row r="26806" spans="10:10" ht="14.25" x14ac:dyDescent="0.2">
      <c r="J26806" s="2"/>
    </row>
    <row r="26807" spans="10:10" ht="14.25" x14ac:dyDescent="0.2">
      <c r="J26807" s="2"/>
    </row>
    <row r="26808" spans="10:10" ht="14.25" x14ac:dyDescent="0.2">
      <c r="J26808" s="2"/>
    </row>
    <row r="26809" spans="10:10" ht="14.25" x14ac:dyDescent="0.2">
      <c r="J26809" s="2"/>
    </row>
    <row r="26810" spans="10:10" ht="14.25" x14ac:dyDescent="0.2">
      <c r="J26810" s="2"/>
    </row>
    <row r="26811" spans="10:10" ht="14.25" x14ac:dyDescent="0.2">
      <c r="J26811" s="2"/>
    </row>
    <row r="26812" spans="10:10" ht="14.25" x14ac:dyDescent="0.2">
      <c r="J26812" s="2"/>
    </row>
    <row r="26813" spans="10:10" ht="14.25" x14ac:dyDescent="0.2">
      <c r="J26813" s="2"/>
    </row>
    <row r="26814" spans="10:10" ht="14.25" x14ac:dyDescent="0.2">
      <c r="J26814" s="2"/>
    </row>
    <row r="26815" spans="10:10" ht="14.25" x14ac:dyDescent="0.2">
      <c r="J26815" s="2"/>
    </row>
    <row r="26816" spans="10:10" ht="14.25" x14ac:dyDescent="0.2">
      <c r="J26816" s="2"/>
    </row>
    <row r="26817" spans="10:10" ht="14.25" x14ac:dyDescent="0.2">
      <c r="J26817" s="2"/>
    </row>
    <row r="26818" spans="10:10" ht="14.25" x14ac:dyDescent="0.2">
      <c r="J26818" s="2"/>
    </row>
    <row r="26819" spans="10:10" ht="14.25" x14ac:dyDescent="0.2">
      <c r="J26819" s="2"/>
    </row>
    <row r="26820" spans="10:10" ht="14.25" x14ac:dyDescent="0.2">
      <c r="J26820" s="2"/>
    </row>
    <row r="26821" spans="10:10" ht="14.25" x14ac:dyDescent="0.2">
      <c r="J26821" s="2"/>
    </row>
    <row r="26822" spans="10:10" ht="14.25" x14ac:dyDescent="0.2">
      <c r="J26822" s="2"/>
    </row>
    <row r="26823" spans="10:10" ht="14.25" x14ac:dyDescent="0.2">
      <c r="J26823" s="2"/>
    </row>
    <row r="26824" spans="10:10" ht="14.25" x14ac:dyDescent="0.2">
      <c r="J26824" s="2"/>
    </row>
    <row r="26825" spans="10:10" ht="14.25" x14ac:dyDescent="0.2">
      <c r="J26825" s="2"/>
    </row>
    <row r="26826" spans="10:10" ht="14.25" x14ac:dyDescent="0.2">
      <c r="J26826" s="2"/>
    </row>
    <row r="26827" spans="10:10" ht="14.25" x14ac:dyDescent="0.2">
      <c r="J26827" s="2"/>
    </row>
    <row r="26828" spans="10:10" ht="14.25" x14ac:dyDescent="0.2">
      <c r="J26828" s="2"/>
    </row>
    <row r="26829" spans="10:10" ht="14.25" x14ac:dyDescent="0.2">
      <c r="J26829" s="2"/>
    </row>
    <row r="26830" spans="10:10" ht="14.25" x14ac:dyDescent="0.2">
      <c r="J26830" s="2"/>
    </row>
    <row r="26831" spans="10:10" ht="14.25" x14ac:dyDescent="0.2">
      <c r="J26831" s="2"/>
    </row>
    <row r="26832" spans="10:10" ht="14.25" x14ac:dyDescent="0.2">
      <c r="J26832" s="2"/>
    </row>
    <row r="26833" spans="10:10" ht="14.25" x14ac:dyDescent="0.2">
      <c r="J26833" s="2"/>
    </row>
    <row r="26834" spans="10:10" ht="14.25" x14ac:dyDescent="0.2">
      <c r="J26834" s="2"/>
    </row>
    <row r="26835" spans="10:10" ht="14.25" x14ac:dyDescent="0.2">
      <c r="J26835" s="2"/>
    </row>
    <row r="26836" spans="10:10" ht="14.25" x14ac:dyDescent="0.2">
      <c r="J26836" s="2"/>
    </row>
    <row r="26837" spans="10:10" ht="14.25" x14ac:dyDescent="0.2">
      <c r="J26837" s="2"/>
    </row>
    <row r="26838" spans="10:10" ht="14.25" x14ac:dyDescent="0.2">
      <c r="J26838" s="2"/>
    </row>
    <row r="26839" spans="10:10" ht="14.25" x14ac:dyDescent="0.2">
      <c r="J26839" s="2"/>
    </row>
    <row r="26840" spans="10:10" ht="14.25" x14ac:dyDescent="0.2">
      <c r="J26840" s="2"/>
    </row>
    <row r="26841" spans="10:10" ht="14.25" x14ac:dyDescent="0.2">
      <c r="J26841" s="2"/>
    </row>
    <row r="26842" spans="10:10" ht="14.25" x14ac:dyDescent="0.2">
      <c r="J26842" s="2"/>
    </row>
    <row r="26843" spans="10:10" ht="14.25" x14ac:dyDescent="0.2">
      <c r="J26843" s="2"/>
    </row>
    <row r="26844" spans="10:10" ht="14.25" x14ac:dyDescent="0.2">
      <c r="J26844" s="2"/>
    </row>
    <row r="26845" spans="10:10" ht="14.25" x14ac:dyDescent="0.2">
      <c r="J26845" s="2"/>
    </row>
    <row r="26846" spans="10:10" ht="14.25" x14ac:dyDescent="0.2">
      <c r="J26846" s="2"/>
    </row>
    <row r="26847" spans="10:10" ht="14.25" x14ac:dyDescent="0.2">
      <c r="J26847" s="2"/>
    </row>
    <row r="26848" spans="10:10" ht="14.25" x14ac:dyDescent="0.2">
      <c r="J26848" s="2"/>
    </row>
    <row r="26849" spans="10:10" ht="14.25" x14ac:dyDescent="0.2">
      <c r="J26849" s="2"/>
    </row>
    <row r="26850" spans="10:10" ht="14.25" x14ac:dyDescent="0.2">
      <c r="J26850" s="2"/>
    </row>
    <row r="26851" spans="10:10" ht="14.25" x14ac:dyDescent="0.2">
      <c r="J26851" s="2"/>
    </row>
    <row r="26852" spans="10:10" ht="14.25" x14ac:dyDescent="0.2">
      <c r="J26852" s="2"/>
    </row>
    <row r="26853" spans="10:10" ht="14.25" x14ac:dyDescent="0.2">
      <c r="J26853" s="2"/>
    </row>
    <row r="26854" spans="10:10" ht="14.25" x14ac:dyDescent="0.2">
      <c r="J26854" s="2"/>
    </row>
    <row r="26855" spans="10:10" ht="14.25" x14ac:dyDescent="0.2">
      <c r="J26855" s="2"/>
    </row>
    <row r="26856" spans="10:10" ht="14.25" x14ac:dyDescent="0.2">
      <c r="J26856" s="2"/>
    </row>
    <row r="26857" spans="10:10" ht="14.25" x14ac:dyDescent="0.2">
      <c r="J26857" s="2"/>
    </row>
    <row r="26858" spans="10:10" ht="14.25" x14ac:dyDescent="0.2">
      <c r="J26858" s="2"/>
    </row>
    <row r="26859" spans="10:10" ht="14.25" x14ac:dyDescent="0.2">
      <c r="J26859" s="2"/>
    </row>
    <row r="26860" spans="10:10" ht="14.25" x14ac:dyDescent="0.2">
      <c r="J26860" s="2"/>
    </row>
    <row r="26861" spans="10:10" ht="14.25" x14ac:dyDescent="0.2">
      <c r="J26861" s="2"/>
    </row>
    <row r="26862" spans="10:10" ht="14.25" x14ac:dyDescent="0.2">
      <c r="J26862" s="2"/>
    </row>
    <row r="26863" spans="10:10" ht="14.25" x14ac:dyDescent="0.2">
      <c r="J26863" s="2"/>
    </row>
    <row r="26864" spans="10:10" ht="14.25" x14ac:dyDescent="0.2">
      <c r="J26864" s="2"/>
    </row>
    <row r="26865" spans="10:10" ht="14.25" x14ac:dyDescent="0.2">
      <c r="J26865" s="2"/>
    </row>
    <row r="26866" spans="10:10" ht="14.25" x14ac:dyDescent="0.2">
      <c r="J26866" s="2"/>
    </row>
    <row r="26867" spans="10:10" ht="14.25" x14ac:dyDescent="0.2">
      <c r="J26867" s="2"/>
    </row>
    <row r="26868" spans="10:10" ht="14.25" x14ac:dyDescent="0.2">
      <c r="J26868" s="2"/>
    </row>
    <row r="26869" spans="10:10" ht="14.25" x14ac:dyDescent="0.2">
      <c r="J26869" s="2"/>
    </row>
    <row r="26870" spans="10:10" ht="14.25" x14ac:dyDescent="0.2">
      <c r="J26870" s="2"/>
    </row>
    <row r="26871" spans="10:10" ht="14.25" x14ac:dyDescent="0.2">
      <c r="J26871" s="2"/>
    </row>
    <row r="26872" spans="10:10" ht="14.25" x14ac:dyDescent="0.2">
      <c r="J26872" s="2"/>
    </row>
    <row r="26873" spans="10:10" ht="14.25" x14ac:dyDescent="0.2">
      <c r="J26873" s="2"/>
    </row>
    <row r="26874" spans="10:10" ht="14.25" x14ac:dyDescent="0.2">
      <c r="J26874" s="2"/>
    </row>
    <row r="26875" spans="10:10" ht="14.25" x14ac:dyDescent="0.2">
      <c r="J26875" s="2"/>
    </row>
    <row r="26876" spans="10:10" ht="14.25" x14ac:dyDescent="0.2">
      <c r="J26876" s="2"/>
    </row>
    <row r="26877" spans="10:10" ht="14.25" x14ac:dyDescent="0.2">
      <c r="J26877" s="2"/>
    </row>
    <row r="26878" spans="10:10" ht="14.25" x14ac:dyDescent="0.2">
      <c r="J26878" s="2"/>
    </row>
    <row r="26879" spans="10:10" ht="14.25" x14ac:dyDescent="0.2">
      <c r="J26879" s="2"/>
    </row>
    <row r="26880" spans="10:10" ht="14.25" x14ac:dyDescent="0.2">
      <c r="J26880" s="2"/>
    </row>
    <row r="26881" spans="10:10" ht="14.25" x14ac:dyDescent="0.2">
      <c r="J26881" s="2"/>
    </row>
    <row r="26882" spans="10:10" ht="14.25" x14ac:dyDescent="0.2">
      <c r="J26882" s="2"/>
    </row>
    <row r="26883" spans="10:10" ht="14.25" x14ac:dyDescent="0.2">
      <c r="J26883" s="2"/>
    </row>
    <row r="26884" spans="10:10" ht="14.25" x14ac:dyDescent="0.2">
      <c r="J26884" s="2"/>
    </row>
    <row r="26885" spans="10:10" ht="14.25" x14ac:dyDescent="0.2">
      <c r="J26885" s="2"/>
    </row>
    <row r="26886" spans="10:10" ht="14.25" x14ac:dyDescent="0.2">
      <c r="J26886" s="2"/>
    </row>
    <row r="26887" spans="10:10" ht="14.25" x14ac:dyDescent="0.2">
      <c r="J26887" s="2"/>
    </row>
    <row r="26888" spans="10:10" ht="14.25" x14ac:dyDescent="0.2">
      <c r="J26888" s="2"/>
    </row>
    <row r="26889" spans="10:10" ht="14.25" x14ac:dyDescent="0.2">
      <c r="J26889" s="2"/>
    </row>
    <row r="26890" spans="10:10" ht="14.25" x14ac:dyDescent="0.2">
      <c r="J26890" s="2"/>
    </row>
    <row r="26891" spans="10:10" ht="14.25" x14ac:dyDescent="0.2">
      <c r="J26891" s="2"/>
    </row>
    <row r="26892" spans="10:10" ht="14.25" x14ac:dyDescent="0.2">
      <c r="J26892" s="2"/>
    </row>
    <row r="26893" spans="10:10" ht="14.25" x14ac:dyDescent="0.2">
      <c r="J26893" s="2"/>
    </row>
    <row r="26894" spans="10:10" ht="14.25" x14ac:dyDescent="0.2">
      <c r="J26894" s="2"/>
    </row>
    <row r="26895" spans="10:10" ht="14.25" x14ac:dyDescent="0.2">
      <c r="J26895" s="2"/>
    </row>
    <row r="26896" spans="10:10" ht="14.25" x14ac:dyDescent="0.2">
      <c r="J26896" s="2"/>
    </row>
    <row r="26897" spans="10:10" ht="14.25" x14ac:dyDescent="0.2">
      <c r="J26897" s="2"/>
    </row>
    <row r="26898" spans="10:10" ht="14.25" x14ac:dyDescent="0.2">
      <c r="J26898" s="2"/>
    </row>
    <row r="26899" spans="10:10" ht="14.25" x14ac:dyDescent="0.2">
      <c r="J26899" s="2"/>
    </row>
    <row r="26900" spans="10:10" ht="14.25" x14ac:dyDescent="0.2">
      <c r="J26900" s="2"/>
    </row>
    <row r="26901" spans="10:10" ht="14.25" x14ac:dyDescent="0.2">
      <c r="J26901" s="2"/>
    </row>
    <row r="26902" spans="10:10" ht="14.25" x14ac:dyDescent="0.2">
      <c r="J26902" s="2"/>
    </row>
    <row r="26903" spans="10:10" ht="14.25" x14ac:dyDescent="0.2">
      <c r="J26903" s="2"/>
    </row>
    <row r="26904" spans="10:10" ht="14.25" x14ac:dyDescent="0.2">
      <c r="J26904" s="2"/>
    </row>
    <row r="26905" spans="10:10" ht="14.25" x14ac:dyDescent="0.2">
      <c r="J26905" s="2"/>
    </row>
    <row r="26906" spans="10:10" ht="14.25" x14ac:dyDescent="0.2">
      <c r="J26906" s="2"/>
    </row>
    <row r="26907" spans="10:10" ht="14.25" x14ac:dyDescent="0.2">
      <c r="J26907" s="2"/>
    </row>
    <row r="26908" spans="10:10" ht="14.25" x14ac:dyDescent="0.2">
      <c r="J26908" s="2"/>
    </row>
    <row r="26909" spans="10:10" ht="14.25" x14ac:dyDescent="0.2">
      <c r="J26909" s="2"/>
    </row>
    <row r="26910" spans="10:10" ht="14.25" x14ac:dyDescent="0.2">
      <c r="J26910" s="2"/>
    </row>
    <row r="26911" spans="10:10" ht="14.25" x14ac:dyDescent="0.2">
      <c r="J26911" s="2"/>
    </row>
    <row r="26912" spans="10:10" ht="14.25" x14ac:dyDescent="0.2">
      <c r="J26912" s="2"/>
    </row>
    <row r="26913" spans="10:10" ht="14.25" x14ac:dyDescent="0.2">
      <c r="J26913" s="2"/>
    </row>
    <row r="26914" spans="10:10" ht="14.25" x14ac:dyDescent="0.2">
      <c r="J26914" s="2"/>
    </row>
    <row r="26915" spans="10:10" ht="14.25" x14ac:dyDescent="0.2">
      <c r="J26915" s="2"/>
    </row>
    <row r="26916" spans="10:10" ht="14.25" x14ac:dyDescent="0.2">
      <c r="J26916" s="2"/>
    </row>
    <row r="26917" spans="10:10" ht="14.25" x14ac:dyDescent="0.2">
      <c r="J26917" s="2"/>
    </row>
    <row r="26918" spans="10:10" ht="14.25" x14ac:dyDescent="0.2">
      <c r="J26918" s="2"/>
    </row>
    <row r="26919" spans="10:10" ht="14.25" x14ac:dyDescent="0.2">
      <c r="J26919" s="2"/>
    </row>
    <row r="26920" spans="10:10" ht="14.25" x14ac:dyDescent="0.2">
      <c r="J26920" s="2"/>
    </row>
    <row r="26921" spans="10:10" ht="14.25" x14ac:dyDescent="0.2">
      <c r="J26921" s="2"/>
    </row>
    <row r="26922" spans="10:10" ht="14.25" x14ac:dyDescent="0.2">
      <c r="J26922" s="2"/>
    </row>
    <row r="26923" spans="10:10" ht="14.25" x14ac:dyDescent="0.2">
      <c r="J26923" s="2"/>
    </row>
    <row r="26924" spans="10:10" ht="14.25" x14ac:dyDescent="0.2">
      <c r="J26924" s="2"/>
    </row>
    <row r="26925" spans="10:10" ht="14.25" x14ac:dyDescent="0.2">
      <c r="J26925" s="2"/>
    </row>
    <row r="26926" spans="10:10" ht="14.25" x14ac:dyDescent="0.2">
      <c r="J26926" s="2"/>
    </row>
    <row r="26927" spans="10:10" ht="14.25" x14ac:dyDescent="0.2">
      <c r="J26927" s="2"/>
    </row>
    <row r="26928" spans="10:10" ht="14.25" x14ac:dyDescent="0.2">
      <c r="J26928" s="2"/>
    </row>
    <row r="26929" spans="10:10" ht="14.25" x14ac:dyDescent="0.2">
      <c r="J26929" s="2"/>
    </row>
    <row r="26930" spans="10:10" ht="14.25" x14ac:dyDescent="0.2">
      <c r="J26930" s="2"/>
    </row>
    <row r="26931" spans="10:10" ht="14.25" x14ac:dyDescent="0.2">
      <c r="J26931" s="2"/>
    </row>
    <row r="26932" spans="10:10" ht="14.25" x14ac:dyDescent="0.2">
      <c r="J26932" s="2"/>
    </row>
    <row r="26933" spans="10:10" ht="14.25" x14ac:dyDescent="0.2">
      <c r="J26933" s="2"/>
    </row>
    <row r="26934" spans="10:10" ht="14.25" x14ac:dyDescent="0.2">
      <c r="J26934" s="2"/>
    </row>
    <row r="26935" spans="10:10" ht="14.25" x14ac:dyDescent="0.2">
      <c r="J26935" s="2"/>
    </row>
    <row r="26936" spans="10:10" ht="14.25" x14ac:dyDescent="0.2">
      <c r="J26936" s="2"/>
    </row>
    <row r="26937" spans="10:10" ht="14.25" x14ac:dyDescent="0.2">
      <c r="J26937" s="2"/>
    </row>
    <row r="26938" spans="10:10" ht="14.25" x14ac:dyDescent="0.2">
      <c r="J26938" s="2"/>
    </row>
    <row r="26939" spans="10:10" ht="14.25" x14ac:dyDescent="0.2">
      <c r="J26939" s="2"/>
    </row>
    <row r="26940" spans="10:10" ht="14.25" x14ac:dyDescent="0.2">
      <c r="J26940" s="2"/>
    </row>
    <row r="26941" spans="10:10" ht="14.25" x14ac:dyDescent="0.2">
      <c r="J26941" s="2"/>
    </row>
    <row r="26942" spans="10:10" ht="14.25" x14ac:dyDescent="0.2">
      <c r="J26942" s="2"/>
    </row>
    <row r="26943" spans="10:10" ht="14.25" x14ac:dyDescent="0.2">
      <c r="J26943" s="2"/>
    </row>
    <row r="26944" spans="10:10" ht="14.25" x14ac:dyDescent="0.2">
      <c r="J26944" s="2"/>
    </row>
    <row r="26945" spans="10:10" ht="14.25" x14ac:dyDescent="0.2">
      <c r="J26945" s="2"/>
    </row>
    <row r="26946" spans="10:10" ht="14.25" x14ac:dyDescent="0.2">
      <c r="J26946" s="2"/>
    </row>
    <row r="26947" spans="10:10" ht="14.25" x14ac:dyDescent="0.2">
      <c r="J26947" s="2"/>
    </row>
    <row r="26948" spans="10:10" ht="14.25" x14ac:dyDescent="0.2">
      <c r="J26948" s="2"/>
    </row>
    <row r="26949" spans="10:10" ht="14.25" x14ac:dyDescent="0.2">
      <c r="J26949" s="2"/>
    </row>
    <row r="26950" spans="10:10" ht="14.25" x14ac:dyDescent="0.2">
      <c r="J26950" s="2"/>
    </row>
    <row r="26951" spans="10:10" ht="14.25" x14ac:dyDescent="0.2">
      <c r="J26951" s="2"/>
    </row>
    <row r="26952" spans="10:10" ht="14.25" x14ac:dyDescent="0.2">
      <c r="J26952" s="2"/>
    </row>
    <row r="26953" spans="10:10" ht="14.25" x14ac:dyDescent="0.2">
      <c r="J26953" s="2"/>
    </row>
    <row r="26954" spans="10:10" ht="14.25" x14ac:dyDescent="0.2">
      <c r="J26954" s="2"/>
    </row>
    <row r="26955" spans="10:10" ht="14.25" x14ac:dyDescent="0.2">
      <c r="J26955" s="2"/>
    </row>
    <row r="26956" spans="10:10" ht="14.25" x14ac:dyDescent="0.2">
      <c r="J26956" s="2"/>
    </row>
    <row r="26957" spans="10:10" ht="14.25" x14ac:dyDescent="0.2">
      <c r="J26957" s="2"/>
    </row>
    <row r="26958" spans="10:10" ht="14.25" x14ac:dyDescent="0.2">
      <c r="J26958" s="2"/>
    </row>
    <row r="26959" spans="10:10" ht="14.25" x14ac:dyDescent="0.2">
      <c r="J26959" s="2"/>
    </row>
    <row r="26960" spans="10:10" ht="14.25" x14ac:dyDescent="0.2">
      <c r="J26960" s="2"/>
    </row>
    <row r="26961" spans="10:10" ht="14.25" x14ac:dyDescent="0.2">
      <c r="J26961" s="2"/>
    </row>
    <row r="26962" spans="10:10" ht="14.25" x14ac:dyDescent="0.2">
      <c r="J26962" s="2"/>
    </row>
    <row r="26963" spans="10:10" ht="14.25" x14ac:dyDescent="0.2">
      <c r="J26963" s="2"/>
    </row>
    <row r="26964" spans="10:10" ht="14.25" x14ac:dyDescent="0.2">
      <c r="J26964" s="2"/>
    </row>
    <row r="26965" spans="10:10" ht="14.25" x14ac:dyDescent="0.2">
      <c r="J26965" s="2"/>
    </row>
    <row r="26966" spans="10:10" ht="14.25" x14ac:dyDescent="0.2">
      <c r="J26966" s="2"/>
    </row>
    <row r="26967" spans="10:10" ht="14.25" x14ac:dyDescent="0.2">
      <c r="J26967" s="2"/>
    </row>
    <row r="26968" spans="10:10" ht="14.25" x14ac:dyDescent="0.2">
      <c r="J26968" s="2"/>
    </row>
    <row r="26969" spans="10:10" ht="14.25" x14ac:dyDescent="0.2">
      <c r="J26969" s="2"/>
    </row>
    <row r="26970" spans="10:10" ht="14.25" x14ac:dyDescent="0.2">
      <c r="J26970" s="2"/>
    </row>
    <row r="26971" spans="10:10" ht="14.25" x14ac:dyDescent="0.2">
      <c r="J26971" s="2"/>
    </row>
    <row r="26972" spans="10:10" ht="14.25" x14ac:dyDescent="0.2">
      <c r="J26972" s="2"/>
    </row>
    <row r="26973" spans="10:10" ht="14.25" x14ac:dyDescent="0.2">
      <c r="J26973" s="2"/>
    </row>
    <row r="26974" spans="10:10" ht="14.25" x14ac:dyDescent="0.2">
      <c r="J26974" s="2"/>
    </row>
    <row r="26975" spans="10:10" ht="14.25" x14ac:dyDescent="0.2">
      <c r="J26975" s="2"/>
    </row>
    <row r="26976" spans="10:10" ht="14.25" x14ac:dyDescent="0.2">
      <c r="J26976" s="2"/>
    </row>
    <row r="26977" spans="10:10" ht="14.25" x14ac:dyDescent="0.2">
      <c r="J26977" s="2"/>
    </row>
    <row r="26978" spans="10:10" ht="14.25" x14ac:dyDescent="0.2">
      <c r="J26978" s="2"/>
    </row>
    <row r="26979" spans="10:10" ht="14.25" x14ac:dyDescent="0.2">
      <c r="J26979" s="2"/>
    </row>
    <row r="26980" spans="10:10" ht="14.25" x14ac:dyDescent="0.2">
      <c r="J26980" s="2"/>
    </row>
    <row r="26981" spans="10:10" ht="14.25" x14ac:dyDescent="0.2">
      <c r="J26981" s="2"/>
    </row>
    <row r="26982" spans="10:10" ht="14.25" x14ac:dyDescent="0.2">
      <c r="J26982" s="2"/>
    </row>
    <row r="26983" spans="10:10" ht="14.25" x14ac:dyDescent="0.2">
      <c r="J26983" s="2"/>
    </row>
    <row r="26984" spans="10:10" ht="14.25" x14ac:dyDescent="0.2">
      <c r="J26984" s="2"/>
    </row>
    <row r="26985" spans="10:10" ht="14.25" x14ac:dyDescent="0.2">
      <c r="J26985" s="2"/>
    </row>
    <row r="26986" spans="10:10" ht="14.25" x14ac:dyDescent="0.2">
      <c r="J26986" s="2"/>
    </row>
    <row r="26987" spans="10:10" ht="14.25" x14ac:dyDescent="0.2">
      <c r="J26987" s="2"/>
    </row>
    <row r="26988" spans="10:10" ht="14.25" x14ac:dyDescent="0.2">
      <c r="J26988" s="2"/>
    </row>
    <row r="26989" spans="10:10" ht="14.25" x14ac:dyDescent="0.2">
      <c r="J26989" s="2"/>
    </row>
    <row r="26990" spans="10:10" ht="14.25" x14ac:dyDescent="0.2">
      <c r="J26990" s="2"/>
    </row>
    <row r="26991" spans="10:10" ht="14.25" x14ac:dyDescent="0.2">
      <c r="J26991" s="2"/>
    </row>
    <row r="26992" spans="10:10" ht="14.25" x14ac:dyDescent="0.2">
      <c r="J26992" s="2"/>
    </row>
    <row r="26993" spans="10:10" ht="14.25" x14ac:dyDescent="0.2">
      <c r="J26993" s="2"/>
    </row>
    <row r="26994" spans="10:10" ht="14.25" x14ac:dyDescent="0.2">
      <c r="J26994" s="2"/>
    </row>
    <row r="26995" spans="10:10" ht="14.25" x14ac:dyDescent="0.2">
      <c r="J26995" s="2"/>
    </row>
    <row r="26996" spans="10:10" ht="14.25" x14ac:dyDescent="0.2">
      <c r="J26996" s="2"/>
    </row>
    <row r="26997" spans="10:10" ht="14.25" x14ac:dyDescent="0.2">
      <c r="J26997" s="2"/>
    </row>
    <row r="26998" spans="10:10" ht="14.25" x14ac:dyDescent="0.2">
      <c r="J26998" s="2"/>
    </row>
    <row r="26999" spans="10:10" ht="14.25" x14ac:dyDescent="0.2">
      <c r="J26999" s="2"/>
    </row>
    <row r="27000" spans="10:10" ht="14.25" x14ac:dyDescent="0.2">
      <c r="J27000" s="2"/>
    </row>
    <row r="27001" spans="10:10" ht="14.25" x14ac:dyDescent="0.2">
      <c r="J27001" s="2"/>
    </row>
    <row r="27002" spans="10:10" ht="14.25" x14ac:dyDescent="0.2">
      <c r="J27002" s="2"/>
    </row>
    <row r="27003" spans="10:10" ht="14.25" x14ac:dyDescent="0.2">
      <c r="J27003" s="2"/>
    </row>
    <row r="27004" spans="10:10" ht="14.25" x14ac:dyDescent="0.2">
      <c r="J27004" s="2"/>
    </row>
    <row r="27005" spans="10:10" ht="14.25" x14ac:dyDescent="0.2">
      <c r="J27005" s="2"/>
    </row>
    <row r="27006" spans="10:10" ht="14.25" x14ac:dyDescent="0.2">
      <c r="J27006" s="2"/>
    </row>
    <row r="27007" spans="10:10" ht="14.25" x14ac:dyDescent="0.2">
      <c r="J27007" s="2"/>
    </row>
    <row r="27008" spans="10:10" ht="14.25" x14ac:dyDescent="0.2">
      <c r="J27008" s="2"/>
    </row>
    <row r="27009" spans="10:10" ht="14.25" x14ac:dyDescent="0.2">
      <c r="J27009" s="2"/>
    </row>
    <row r="27010" spans="10:10" ht="14.25" x14ac:dyDescent="0.2">
      <c r="J27010" s="2"/>
    </row>
    <row r="27011" spans="10:10" ht="14.25" x14ac:dyDescent="0.2">
      <c r="J27011" s="2"/>
    </row>
    <row r="27012" spans="10:10" ht="14.25" x14ac:dyDescent="0.2">
      <c r="J27012" s="2"/>
    </row>
    <row r="27013" spans="10:10" ht="14.25" x14ac:dyDescent="0.2">
      <c r="J27013" s="2"/>
    </row>
    <row r="27014" spans="10:10" ht="14.25" x14ac:dyDescent="0.2">
      <c r="J27014" s="2"/>
    </row>
    <row r="27015" spans="10:10" ht="14.25" x14ac:dyDescent="0.2">
      <c r="J27015" s="2"/>
    </row>
    <row r="27016" spans="10:10" ht="14.25" x14ac:dyDescent="0.2">
      <c r="J27016" s="2"/>
    </row>
    <row r="27017" spans="10:10" ht="14.25" x14ac:dyDescent="0.2">
      <c r="J27017" s="2"/>
    </row>
    <row r="27018" spans="10:10" ht="14.25" x14ac:dyDescent="0.2">
      <c r="J27018" s="2"/>
    </row>
    <row r="27019" spans="10:10" ht="14.25" x14ac:dyDescent="0.2">
      <c r="J27019" s="2"/>
    </row>
    <row r="27020" spans="10:10" ht="14.25" x14ac:dyDescent="0.2">
      <c r="J27020" s="2"/>
    </row>
    <row r="27021" spans="10:10" ht="14.25" x14ac:dyDescent="0.2">
      <c r="J27021" s="2"/>
    </row>
    <row r="27022" spans="10:10" ht="14.25" x14ac:dyDescent="0.2">
      <c r="J27022" s="2"/>
    </row>
    <row r="27023" spans="10:10" ht="14.25" x14ac:dyDescent="0.2">
      <c r="J27023" s="2"/>
    </row>
    <row r="27024" spans="10:10" ht="14.25" x14ac:dyDescent="0.2">
      <c r="J27024" s="2"/>
    </row>
    <row r="27025" spans="10:10" ht="14.25" x14ac:dyDescent="0.2">
      <c r="J27025" s="2"/>
    </row>
    <row r="27026" spans="10:10" ht="14.25" x14ac:dyDescent="0.2">
      <c r="J27026" s="2"/>
    </row>
    <row r="27027" spans="10:10" ht="14.25" x14ac:dyDescent="0.2">
      <c r="J27027" s="2"/>
    </row>
    <row r="27028" spans="10:10" ht="14.25" x14ac:dyDescent="0.2">
      <c r="J27028" s="2"/>
    </row>
    <row r="27029" spans="10:10" ht="14.25" x14ac:dyDescent="0.2">
      <c r="J27029" s="2"/>
    </row>
    <row r="27030" spans="10:10" ht="14.25" x14ac:dyDescent="0.2">
      <c r="J27030" s="2"/>
    </row>
    <row r="27031" spans="10:10" ht="14.25" x14ac:dyDescent="0.2">
      <c r="J27031" s="2"/>
    </row>
    <row r="27032" spans="10:10" ht="14.25" x14ac:dyDescent="0.2">
      <c r="J27032" s="2"/>
    </row>
    <row r="27033" spans="10:10" ht="14.25" x14ac:dyDescent="0.2">
      <c r="J27033" s="2"/>
    </row>
    <row r="27034" spans="10:10" ht="14.25" x14ac:dyDescent="0.2">
      <c r="J27034" s="2"/>
    </row>
    <row r="27035" spans="10:10" ht="14.25" x14ac:dyDescent="0.2">
      <c r="J27035" s="2"/>
    </row>
    <row r="27036" spans="10:10" ht="14.25" x14ac:dyDescent="0.2">
      <c r="J27036" s="2"/>
    </row>
    <row r="27037" spans="10:10" ht="14.25" x14ac:dyDescent="0.2">
      <c r="J27037" s="2"/>
    </row>
    <row r="27038" spans="10:10" ht="14.25" x14ac:dyDescent="0.2">
      <c r="J27038" s="2"/>
    </row>
    <row r="27039" spans="10:10" ht="14.25" x14ac:dyDescent="0.2">
      <c r="J27039" s="2"/>
    </row>
    <row r="27040" spans="10:10" ht="14.25" x14ac:dyDescent="0.2">
      <c r="J27040" s="2"/>
    </row>
    <row r="27041" spans="10:10" ht="14.25" x14ac:dyDescent="0.2">
      <c r="J27041" s="2"/>
    </row>
    <row r="27042" spans="10:10" ht="14.25" x14ac:dyDescent="0.2">
      <c r="J27042" s="2"/>
    </row>
    <row r="27043" spans="10:10" ht="14.25" x14ac:dyDescent="0.2">
      <c r="J27043" s="2"/>
    </row>
    <row r="27044" spans="10:10" ht="14.25" x14ac:dyDescent="0.2">
      <c r="J27044" s="2"/>
    </row>
    <row r="27045" spans="10:10" ht="14.25" x14ac:dyDescent="0.2">
      <c r="J27045" s="2"/>
    </row>
    <row r="27046" spans="10:10" ht="14.25" x14ac:dyDescent="0.2">
      <c r="J27046" s="2"/>
    </row>
    <row r="27047" spans="10:10" ht="14.25" x14ac:dyDescent="0.2">
      <c r="J27047" s="2"/>
    </row>
    <row r="27048" spans="10:10" ht="14.25" x14ac:dyDescent="0.2">
      <c r="J27048" s="2"/>
    </row>
    <row r="27049" spans="10:10" ht="14.25" x14ac:dyDescent="0.2">
      <c r="J27049" s="2"/>
    </row>
    <row r="27050" spans="10:10" ht="14.25" x14ac:dyDescent="0.2">
      <c r="J27050" s="2"/>
    </row>
    <row r="27051" spans="10:10" ht="14.25" x14ac:dyDescent="0.2">
      <c r="J27051" s="2"/>
    </row>
    <row r="27052" spans="10:10" ht="14.25" x14ac:dyDescent="0.2">
      <c r="J27052" s="2"/>
    </row>
    <row r="27053" spans="10:10" ht="14.25" x14ac:dyDescent="0.2">
      <c r="J27053" s="2"/>
    </row>
    <row r="27054" spans="10:10" ht="14.25" x14ac:dyDescent="0.2">
      <c r="J27054" s="2"/>
    </row>
    <row r="27055" spans="10:10" ht="14.25" x14ac:dyDescent="0.2">
      <c r="J27055" s="2"/>
    </row>
    <row r="27056" spans="10:10" ht="14.25" x14ac:dyDescent="0.2">
      <c r="J27056" s="2"/>
    </row>
    <row r="27057" spans="10:10" ht="14.25" x14ac:dyDescent="0.2">
      <c r="J27057" s="2"/>
    </row>
    <row r="27058" spans="10:10" ht="14.25" x14ac:dyDescent="0.2">
      <c r="J27058" s="2"/>
    </row>
    <row r="27059" spans="10:10" ht="14.25" x14ac:dyDescent="0.2">
      <c r="J27059" s="2"/>
    </row>
    <row r="27060" spans="10:10" ht="14.25" x14ac:dyDescent="0.2">
      <c r="J27060" s="2"/>
    </row>
    <row r="27061" spans="10:10" ht="14.25" x14ac:dyDescent="0.2">
      <c r="J27061" s="2"/>
    </row>
    <row r="27062" spans="10:10" ht="14.25" x14ac:dyDescent="0.2">
      <c r="J27062" s="2"/>
    </row>
    <row r="27063" spans="10:10" ht="14.25" x14ac:dyDescent="0.2">
      <c r="J27063" s="2"/>
    </row>
    <row r="27064" spans="10:10" ht="14.25" x14ac:dyDescent="0.2">
      <c r="J27064" s="2"/>
    </row>
    <row r="27065" spans="10:10" ht="14.25" x14ac:dyDescent="0.2">
      <c r="J27065" s="2"/>
    </row>
    <row r="27066" spans="10:10" ht="14.25" x14ac:dyDescent="0.2">
      <c r="J27066" s="2"/>
    </row>
    <row r="27067" spans="10:10" ht="14.25" x14ac:dyDescent="0.2">
      <c r="J27067" s="2"/>
    </row>
    <row r="27068" spans="10:10" ht="14.25" x14ac:dyDescent="0.2">
      <c r="J27068" s="2"/>
    </row>
    <row r="27069" spans="10:10" ht="14.25" x14ac:dyDescent="0.2">
      <c r="J27069" s="2"/>
    </row>
    <row r="27070" spans="10:10" ht="14.25" x14ac:dyDescent="0.2">
      <c r="J27070" s="2"/>
    </row>
    <row r="27071" spans="10:10" ht="14.25" x14ac:dyDescent="0.2">
      <c r="J27071" s="2"/>
    </row>
    <row r="27072" spans="10:10" ht="14.25" x14ac:dyDescent="0.2">
      <c r="J27072" s="2"/>
    </row>
    <row r="27073" spans="10:10" ht="14.25" x14ac:dyDescent="0.2">
      <c r="J27073" s="2"/>
    </row>
    <row r="27074" spans="10:10" ht="14.25" x14ac:dyDescent="0.2">
      <c r="J27074" s="2"/>
    </row>
    <row r="27075" spans="10:10" ht="14.25" x14ac:dyDescent="0.2">
      <c r="J27075" s="2"/>
    </row>
    <row r="27076" spans="10:10" ht="14.25" x14ac:dyDescent="0.2">
      <c r="J27076" s="2"/>
    </row>
    <row r="27077" spans="10:10" ht="14.25" x14ac:dyDescent="0.2">
      <c r="J27077" s="2"/>
    </row>
    <row r="27078" spans="10:10" ht="14.25" x14ac:dyDescent="0.2">
      <c r="J27078" s="2"/>
    </row>
    <row r="27079" spans="10:10" ht="14.25" x14ac:dyDescent="0.2">
      <c r="J27079" s="2"/>
    </row>
    <row r="27080" spans="10:10" ht="14.25" x14ac:dyDescent="0.2">
      <c r="J27080" s="2"/>
    </row>
    <row r="27081" spans="10:10" ht="14.25" x14ac:dyDescent="0.2">
      <c r="J27081" s="2"/>
    </row>
    <row r="27082" spans="10:10" ht="14.25" x14ac:dyDescent="0.2">
      <c r="J27082" s="2"/>
    </row>
    <row r="27083" spans="10:10" ht="14.25" x14ac:dyDescent="0.2">
      <c r="J27083" s="2"/>
    </row>
    <row r="27084" spans="10:10" ht="14.25" x14ac:dyDescent="0.2">
      <c r="J27084" s="2"/>
    </row>
    <row r="27085" spans="10:10" ht="14.25" x14ac:dyDescent="0.2">
      <c r="J27085" s="2"/>
    </row>
    <row r="27086" spans="10:10" ht="14.25" x14ac:dyDescent="0.2">
      <c r="J27086" s="2"/>
    </row>
    <row r="27087" spans="10:10" ht="14.25" x14ac:dyDescent="0.2">
      <c r="J27087" s="2"/>
    </row>
    <row r="27088" spans="10:10" ht="14.25" x14ac:dyDescent="0.2">
      <c r="J27088" s="2"/>
    </row>
    <row r="27089" spans="10:10" ht="14.25" x14ac:dyDescent="0.2">
      <c r="J27089" s="2"/>
    </row>
    <row r="27090" spans="10:10" ht="14.25" x14ac:dyDescent="0.2">
      <c r="J27090" s="2"/>
    </row>
    <row r="27091" spans="10:10" ht="14.25" x14ac:dyDescent="0.2">
      <c r="J27091" s="2"/>
    </row>
    <row r="27092" spans="10:10" ht="14.25" x14ac:dyDescent="0.2">
      <c r="J27092" s="2"/>
    </row>
    <row r="27093" spans="10:10" ht="14.25" x14ac:dyDescent="0.2">
      <c r="J27093" s="2"/>
    </row>
    <row r="27094" spans="10:10" ht="14.25" x14ac:dyDescent="0.2">
      <c r="J27094" s="2"/>
    </row>
    <row r="27095" spans="10:10" ht="14.25" x14ac:dyDescent="0.2">
      <c r="J27095" s="2"/>
    </row>
    <row r="27096" spans="10:10" ht="14.25" x14ac:dyDescent="0.2">
      <c r="J27096" s="2"/>
    </row>
    <row r="27097" spans="10:10" ht="14.25" x14ac:dyDescent="0.2">
      <c r="J27097" s="2"/>
    </row>
    <row r="27098" spans="10:10" ht="14.25" x14ac:dyDescent="0.2">
      <c r="J27098" s="2"/>
    </row>
    <row r="27099" spans="10:10" ht="14.25" x14ac:dyDescent="0.2">
      <c r="J27099" s="2"/>
    </row>
    <row r="27100" spans="10:10" ht="14.25" x14ac:dyDescent="0.2">
      <c r="J27100" s="2"/>
    </row>
    <row r="27101" spans="10:10" ht="14.25" x14ac:dyDescent="0.2">
      <c r="J27101" s="2"/>
    </row>
    <row r="27102" spans="10:10" ht="14.25" x14ac:dyDescent="0.2">
      <c r="J27102" s="2"/>
    </row>
    <row r="27103" spans="10:10" ht="14.25" x14ac:dyDescent="0.2">
      <c r="J27103" s="2"/>
    </row>
    <row r="27104" spans="10:10" ht="14.25" x14ac:dyDescent="0.2">
      <c r="J27104" s="2"/>
    </row>
    <row r="27105" spans="10:10" ht="14.25" x14ac:dyDescent="0.2">
      <c r="J27105" s="2"/>
    </row>
    <row r="27106" spans="10:10" ht="14.25" x14ac:dyDescent="0.2">
      <c r="J27106" s="2"/>
    </row>
    <row r="27107" spans="10:10" ht="14.25" x14ac:dyDescent="0.2">
      <c r="J27107" s="2"/>
    </row>
    <row r="27108" spans="10:10" ht="14.25" x14ac:dyDescent="0.2">
      <c r="J27108" s="2"/>
    </row>
    <row r="27109" spans="10:10" ht="14.25" x14ac:dyDescent="0.2">
      <c r="J27109" s="2"/>
    </row>
    <row r="27110" spans="10:10" ht="14.25" x14ac:dyDescent="0.2">
      <c r="J27110" s="2"/>
    </row>
    <row r="27111" spans="10:10" ht="14.25" x14ac:dyDescent="0.2">
      <c r="J27111" s="2"/>
    </row>
    <row r="27112" spans="10:10" ht="14.25" x14ac:dyDescent="0.2">
      <c r="J27112" s="2"/>
    </row>
    <row r="27113" spans="10:10" ht="14.25" x14ac:dyDescent="0.2">
      <c r="J27113" s="2"/>
    </row>
    <row r="27114" spans="10:10" ht="14.25" x14ac:dyDescent="0.2">
      <c r="J27114" s="2"/>
    </row>
    <row r="27115" spans="10:10" ht="14.25" x14ac:dyDescent="0.2">
      <c r="J27115" s="2"/>
    </row>
    <row r="27116" spans="10:10" ht="14.25" x14ac:dyDescent="0.2">
      <c r="J27116" s="2"/>
    </row>
    <row r="27117" spans="10:10" ht="14.25" x14ac:dyDescent="0.2">
      <c r="J27117" s="2"/>
    </row>
    <row r="27118" spans="10:10" ht="14.25" x14ac:dyDescent="0.2">
      <c r="J27118" s="2"/>
    </row>
    <row r="27119" spans="10:10" ht="14.25" x14ac:dyDescent="0.2">
      <c r="J27119" s="2"/>
    </row>
    <row r="27120" spans="10:10" ht="14.25" x14ac:dyDescent="0.2">
      <c r="J27120" s="2"/>
    </row>
    <row r="27121" spans="10:10" ht="14.25" x14ac:dyDescent="0.2">
      <c r="J27121" s="2"/>
    </row>
    <row r="27122" spans="10:10" ht="14.25" x14ac:dyDescent="0.2">
      <c r="J27122" s="2"/>
    </row>
    <row r="27123" spans="10:10" ht="14.25" x14ac:dyDescent="0.2">
      <c r="J27123" s="2"/>
    </row>
    <row r="27124" spans="10:10" ht="14.25" x14ac:dyDescent="0.2">
      <c r="J27124" s="2"/>
    </row>
    <row r="27125" spans="10:10" ht="14.25" x14ac:dyDescent="0.2">
      <c r="J27125" s="2"/>
    </row>
    <row r="27126" spans="10:10" ht="14.25" x14ac:dyDescent="0.2">
      <c r="J27126" s="2"/>
    </row>
    <row r="27127" spans="10:10" ht="14.25" x14ac:dyDescent="0.2">
      <c r="J27127" s="2"/>
    </row>
    <row r="27128" spans="10:10" ht="14.25" x14ac:dyDescent="0.2">
      <c r="J27128" s="2"/>
    </row>
    <row r="27129" spans="10:10" ht="14.25" x14ac:dyDescent="0.2">
      <c r="J27129" s="2"/>
    </row>
    <row r="27130" spans="10:10" ht="14.25" x14ac:dyDescent="0.2">
      <c r="J27130" s="2"/>
    </row>
    <row r="27131" spans="10:10" ht="14.25" x14ac:dyDescent="0.2">
      <c r="J27131" s="2"/>
    </row>
    <row r="27132" spans="10:10" ht="14.25" x14ac:dyDescent="0.2">
      <c r="J27132" s="2"/>
    </row>
    <row r="27133" spans="10:10" ht="14.25" x14ac:dyDescent="0.2">
      <c r="J27133" s="2"/>
    </row>
    <row r="27134" spans="10:10" ht="14.25" x14ac:dyDescent="0.2">
      <c r="J27134" s="2"/>
    </row>
    <row r="27135" spans="10:10" ht="14.25" x14ac:dyDescent="0.2">
      <c r="J27135" s="2"/>
    </row>
    <row r="27136" spans="10:10" ht="14.25" x14ac:dyDescent="0.2">
      <c r="J27136" s="2"/>
    </row>
    <row r="27137" spans="10:10" ht="14.25" x14ac:dyDescent="0.2">
      <c r="J27137" s="2"/>
    </row>
    <row r="27138" spans="10:10" ht="14.25" x14ac:dyDescent="0.2">
      <c r="J27138" s="2"/>
    </row>
    <row r="27139" spans="10:10" ht="14.25" x14ac:dyDescent="0.2">
      <c r="J27139" s="2"/>
    </row>
    <row r="27140" spans="10:10" ht="14.25" x14ac:dyDescent="0.2">
      <c r="J27140" s="2"/>
    </row>
    <row r="27141" spans="10:10" ht="14.25" x14ac:dyDescent="0.2">
      <c r="J27141" s="2"/>
    </row>
    <row r="27142" spans="10:10" ht="14.25" x14ac:dyDescent="0.2">
      <c r="J27142" s="2"/>
    </row>
    <row r="27143" spans="10:10" ht="14.25" x14ac:dyDescent="0.2">
      <c r="J27143" s="2"/>
    </row>
    <row r="27144" spans="10:10" ht="14.25" x14ac:dyDescent="0.2">
      <c r="J27144" s="2"/>
    </row>
    <row r="27145" spans="10:10" ht="14.25" x14ac:dyDescent="0.2">
      <c r="J27145" s="2"/>
    </row>
    <row r="27146" spans="10:10" ht="14.25" x14ac:dyDescent="0.2">
      <c r="J27146" s="2"/>
    </row>
    <row r="27147" spans="10:10" ht="14.25" x14ac:dyDescent="0.2">
      <c r="J27147" s="2"/>
    </row>
    <row r="27148" spans="10:10" ht="14.25" x14ac:dyDescent="0.2">
      <c r="J27148" s="2"/>
    </row>
    <row r="27149" spans="10:10" ht="14.25" x14ac:dyDescent="0.2">
      <c r="J27149" s="2"/>
    </row>
    <row r="27150" spans="10:10" ht="14.25" x14ac:dyDescent="0.2">
      <c r="J27150" s="2"/>
    </row>
    <row r="27151" spans="10:10" ht="14.25" x14ac:dyDescent="0.2">
      <c r="J27151" s="2"/>
    </row>
    <row r="27152" spans="10:10" ht="14.25" x14ac:dyDescent="0.2">
      <c r="J27152" s="2"/>
    </row>
    <row r="27153" spans="10:10" ht="14.25" x14ac:dyDescent="0.2">
      <c r="J27153" s="2"/>
    </row>
    <row r="27154" spans="10:10" ht="14.25" x14ac:dyDescent="0.2">
      <c r="J27154" s="2"/>
    </row>
    <row r="27155" spans="10:10" ht="14.25" x14ac:dyDescent="0.2">
      <c r="J27155" s="2"/>
    </row>
    <row r="27156" spans="10:10" ht="14.25" x14ac:dyDescent="0.2">
      <c r="J27156" s="2"/>
    </row>
    <row r="27157" spans="10:10" ht="14.25" x14ac:dyDescent="0.2">
      <c r="J27157" s="2"/>
    </row>
    <row r="27158" spans="10:10" ht="14.25" x14ac:dyDescent="0.2">
      <c r="J27158" s="2"/>
    </row>
    <row r="27159" spans="10:10" ht="14.25" x14ac:dyDescent="0.2">
      <c r="J27159" s="2"/>
    </row>
    <row r="27160" spans="10:10" ht="14.25" x14ac:dyDescent="0.2">
      <c r="J27160" s="2"/>
    </row>
    <row r="27161" spans="10:10" ht="14.25" x14ac:dyDescent="0.2">
      <c r="J27161" s="2"/>
    </row>
    <row r="27162" spans="10:10" ht="14.25" x14ac:dyDescent="0.2">
      <c r="J27162" s="2"/>
    </row>
    <row r="27163" spans="10:10" ht="14.25" x14ac:dyDescent="0.2">
      <c r="J27163" s="2"/>
    </row>
    <row r="27164" spans="10:10" ht="14.25" x14ac:dyDescent="0.2">
      <c r="J27164" s="2"/>
    </row>
    <row r="27165" spans="10:10" ht="14.25" x14ac:dyDescent="0.2">
      <c r="J27165" s="2"/>
    </row>
    <row r="27166" spans="10:10" ht="14.25" x14ac:dyDescent="0.2">
      <c r="J27166" s="2"/>
    </row>
    <row r="27167" spans="10:10" ht="14.25" x14ac:dyDescent="0.2">
      <c r="J27167" s="2"/>
    </row>
    <row r="27168" spans="10:10" ht="14.25" x14ac:dyDescent="0.2">
      <c r="J27168" s="2"/>
    </row>
    <row r="27169" spans="10:10" ht="14.25" x14ac:dyDescent="0.2">
      <c r="J27169" s="2"/>
    </row>
    <row r="27170" spans="10:10" ht="14.25" x14ac:dyDescent="0.2">
      <c r="J27170" s="2"/>
    </row>
    <row r="27171" spans="10:10" ht="14.25" x14ac:dyDescent="0.2">
      <c r="J27171" s="2"/>
    </row>
    <row r="27172" spans="10:10" ht="14.25" x14ac:dyDescent="0.2">
      <c r="J27172" s="2"/>
    </row>
    <row r="27173" spans="10:10" ht="14.25" x14ac:dyDescent="0.2">
      <c r="J27173" s="2"/>
    </row>
    <row r="27174" spans="10:10" ht="14.25" x14ac:dyDescent="0.2">
      <c r="J27174" s="2"/>
    </row>
    <row r="27175" spans="10:10" ht="14.25" x14ac:dyDescent="0.2">
      <c r="J27175" s="2"/>
    </row>
    <row r="27176" spans="10:10" ht="14.25" x14ac:dyDescent="0.2">
      <c r="J27176" s="2"/>
    </row>
    <row r="27177" spans="10:10" ht="14.25" x14ac:dyDescent="0.2">
      <c r="J27177" s="2"/>
    </row>
    <row r="27178" spans="10:10" ht="14.25" x14ac:dyDescent="0.2">
      <c r="J27178" s="2"/>
    </row>
    <row r="27179" spans="10:10" ht="14.25" x14ac:dyDescent="0.2">
      <c r="J27179" s="2"/>
    </row>
    <row r="27180" spans="10:10" ht="14.25" x14ac:dyDescent="0.2">
      <c r="J27180" s="2"/>
    </row>
    <row r="27181" spans="10:10" ht="14.25" x14ac:dyDescent="0.2">
      <c r="J27181" s="2"/>
    </row>
    <row r="27182" spans="10:10" ht="14.25" x14ac:dyDescent="0.2">
      <c r="J27182" s="2"/>
    </row>
    <row r="27183" spans="10:10" ht="14.25" x14ac:dyDescent="0.2">
      <c r="J27183" s="2"/>
    </row>
    <row r="27184" spans="10:10" ht="14.25" x14ac:dyDescent="0.2">
      <c r="J27184" s="2"/>
    </row>
    <row r="27185" spans="10:10" ht="14.25" x14ac:dyDescent="0.2">
      <c r="J27185" s="2"/>
    </row>
    <row r="27186" spans="10:10" ht="14.25" x14ac:dyDescent="0.2">
      <c r="J27186" s="2"/>
    </row>
    <row r="27187" spans="10:10" ht="14.25" x14ac:dyDescent="0.2">
      <c r="J27187" s="2"/>
    </row>
    <row r="27188" spans="10:10" ht="14.25" x14ac:dyDescent="0.2">
      <c r="J27188" s="2"/>
    </row>
    <row r="27189" spans="10:10" ht="14.25" x14ac:dyDescent="0.2">
      <c r="J27189" s="2"/>
    </row>
    <row r="27190" spans="10:10" ht="14.25" x14ac:dyDescent="0.2">
      <c r="J27190" s="2"/>
    </row>
    <row r="27191" spans="10:10" ht="14.25" x14ac:dyDescent="0.2">
      <c r="J27191" s="2"/>
    </row>
    <row r="27192" spans="10:10" ht="14.25" x14ac:dyDescent="0.2">
      <c r="J27192" s="2"/>
    </row>
    <row r="27193" spans="10:10" ht="14.25" x14ac:dyDescent="0.2">
      <c r="J27193" s="2"/>
    </row>
    <row r="27194" spans="10:10" ht="14.25" x14ac:dyDescent="0.2">
      <c r="J27194" s="2"/>
    </row>
    <row r="27195" spans="10:10" ht="14.25" x14ac:dyDescent="0.2">
      <c r="J27195" s="2"/>
    </row>
    <row r="27196" spans="10:10" ht="14.25" x14ac:dyDescent="0.2">
      <c r="J27196" s="2"/>
    </row>
    <row r="27197" spans="10:10" ht="14.25" x14ac:dyDescent="0.2">
      <c r="J27197" s="2"/>
    </row>
    <row r="27198" spans="10:10" ht="14.25" x14ac:dyDescent="0.2">
      <c r="J27198" s="2"/>
    </row>
    <row r="27199" spans="10:10" ht="14.25" x14ac:dyDescent="0.2">
      <c r="J27199" s="2"/>
    </row>
    <row r="27200" spans="10:10" ht="14.25" x14ac:dyDescent="0.2">
      <c r="J27200" s="2"/>
    </row>
    <row r="27201" spans="10:10" ht="14.25" x14ac:dyDescent="0.2">
      <c r="J27201" s="2"/>
    </row>
    <row r="27202" spans="10:10" ht="14.25" x14ac:dyDescent="0.2">
      <c r="J27202" s="2"/>
    </row>
    <row r="27203" spans="10:10" ht="14.25" x14ac:dyDescent="0.2">
      <c r="J27203" s="2"/>
    </row>
    <row r="27204" spans="10:10" ht="14.25" x14ac:dyDescent="0.2">
      <c r="J27204" s="2"/>
    </row>
    <row r="27205" spans="10:10" ht="14.25" x14ac:dyDescent="0.2">
      <c r="J27205" s="2"/>
    </row>
    <row r="27206" spans="10:10" ht="14.25" x14ac:dyDescent="0.2">
      <c r="J27206" s="2"/>
    </row>
    <row r="27207" spans="10:10" ht="14.25" x14ac:dyDescent="0.2">
      <c r="J27207" s="2"/>
    </row>
    <row r="27208" spans="10:10" ht="14.25" x14ac:dyDescent="0.2">
      <c r="J27208" s="2"/>
    </row>
    <row r="27209" spans="10:10" ht="14.25" x14ac:dyDescent="0.2">
      <c r="J27209" s="2"/>
    </row>
    <row r="27210" spans="10:10" ht="14.25" x14ac:dyDescent="0.2">
      <c r="J27210" s="2"/>
    </row>
    <row r="27211" spans="10:10" ht="14.25" x14ac:dyDescent="0.2">
      <c r="J27211" s="2"/>
    </row>
    <row r="27212" spans="10:10" ht="14.25" x14ac:dyDescent="0.2">
      <c r="J27212" s="2"/>
    </row>
    <row r="27213" spans="10:10" ht="14.25" x14ac:dyDescent="0.2">
      <c r="J27213" s="2"/>
    </row>
    <row r="27214" spans="10:10" ht="14.25" x14ac:dyDescent="0.2">
      <c r="J27214" s="2"/>
    </row>
    <row r="27215" spans="10:10" ht="14.25" x14ac:dyDescent="0.2">
      <c r="J27215" s="2"/>
    </row>
    <row r="27216" spans="10:10" ht="14.25" x14ac:dyDescent="0.2">
      <c r="J27216" s="2"/>
    </row>
    <row r="27217" spans="10:10" ht="14.25" x14ac:dyDescent="0.2">
      <c r="J27217" s="2"/>
    </row>
    <row r="27218" spans="10:10" ht="14.25" x14ac:dyDescent="0.2">
      <c r="J27218" s="2"/>
    </row>
    <row r="27219" spans="10:10" ht="14.25" x14ac:dyDescent="0.2">
      <c r="J27219" s="2"/>
    </row>
    <row r="27220" spans="10:10" ht="14.25" x14ac:dyDescent="0.2">
      <c r="J27220" s="2"/>
    </row>
    <row r="27221" spans="10:10" ht="14.25" x14ac:dyDescent="0.2">
      <c r="J27221" s="2"/>
    </row>
    <row r="27222" spans="10:10" ht="14.25" x14ac:dyDescent="0.2">
      <c r="J27222" s="2"/>
    </row>
    <row r="27223" spans="10:10" ht="14.25" x14ac:dyDescent="0.2">
      <c r="J27223" s="2"/>
    </row>
    <row r="27224" spans="10:10" ht="14.25" x14ac:dyDescent="0.2">
      <c r="J27224" s="2"/>
    </row>
    <row r="27225" spans="10:10" ht="14.25" x14ac:dyDescent="0.2">
      <c r="J27225" s="2"/>
    </row>
    <row r="27226" spans="10:10" ht="14.25" x14ac:dyDescent="0.2">
      <c r="J27226" s="2"/>
    </row>
    <row r="27227" spans="10:10" ht="14.25" x14ac:dyDescent="0.2">
      <c r="J27227" s="2"/>
    </row>
    <row r="27228" spans="10:10" ht="14.25" x14ac:dyDescent="0.2">
      <c r="J27228" s="2"/>
    </row>
    <row r="27229" spans="10:10" ht="14.25" x14ac:dyDescent="0.2">
      <c r="J27229" s="2"/>
    </row>
    <row r="27230" spans="10:10" ht="14.25" x14ac:dyDescent="0.2">
      <c r="J27230" s="2"/>
    </row>
    <row r="27231" spans="10:10" ht="14.25" x14ac:dyDescent="0.2">
      <c r="J27231" s="2"/>
    </row>
    <row r="27232" spans="10:10" ht="14.25" x14ac:dyDescent="0.2">
      <c r="J27232" s="2"/>
    </row>
    <row r="27233" spans="10:10" ht="14.25" x14ac:dyDescent="0.2">
      <c r="J27233" s="2"/>
    </row>
    <row r="27234" spans="10:10" ht="14.25" x14ac:dyDescent="0.2">
      <c r="J27234" s="2"/>
    </row>
    <row r="27235" spans="10:10" ht="14.25" x14ac:dyDescent="0.2">
      <c r="J27235" s="2"/>
    </row>
    <row r="27236" spans="10:10" ht="14.25" x14ac:dyDescent="0.2">
      <c r="J27236" s="2"/>
    </row>
    <row r="27237" spans="10:10" ht="14.25" x14ac:dyDescent="0.2">
      <c r="J27237" s="2"/>
    </row>
    <row r="27238" spans="10:10" ht="14.25" x14ac:dyDescent="0.2">
      <c r="J27238" s="2"/>
    </row>
    <row r="27239" spans="10:10" ht="14.25" x14ac:dyDescent="0.2">
      <c r="J27239" s="2"/>
    </row>
    <row r="27240" spans="10:10" ht="14.25" x14ac:dyDescent="0.2">
      <c r="J27240" s="2"/>
    </row>
    <row r="27241" spans="10:10" ht="14.25" x14ac:dyDescent="0.2">
      <c r="J27241" s="2"/>
    </row>
    <row r="27242" spans="10:10" ht="14.25" x14ac:dyDescent="0.2">
      <c r="J27242" s="2"/>
    </row>
    <row r="27243" spans="10:10" ht="14.25" x14ac:dyDescent="0.2">
      <c r="J27243" s="2"/>
    </row>
    <row r="27244" spans="10:10" ht="14.25" x14ac:dyDescent="0.2">
      <c r="J27244" s="2"/>
    </row>
    <row r="27245" spans="10:10" ht="14.25" x14ac:dyDescent="0.2">
      <c r="J27245" s="2"/>
    </row>
    <row r="27246" spans="10:10" ht="14.25" x14ac:dyDescent="0.2">
      <c r="J27246" s="2"/>
    </row>
    <row r="27247" spans="10:10" ht="14.25" x14ac:dyDescent="0.2">
      <c r="J27247" s="2"/>
    </row>
    <row r="27248" spans="10:10" ht="14.25" x14ac:dyDescent="0.2">
      <c r="J27248" s="2"/>
    </row>
    <row r="27249" spans="10:10" ht="14.25" x14ac:dyDescent="0.2">
      <c r="J27249" s="2"/>
    </row>
    <row r="27250" spans="10:10" ht="14.25" x14ac:dyDescent="0.2">
      <c r="J27250" s="2"/>
    </row>
    <row r="27251" spans="10:10" ht="14.25" x14ac:dyDescent="0.2">
      <c r="J27251" s="2"/>
    </row>
    <row r="27252" spans="10:10" ht="14.25" x14ac:dyDescent="0.2">
      <c r="J27252" s="2"/>
    </row>
    <row r="27253" spans="10:10" ht="14.25" x14ac:dyDescent="0.2">
      <c r="J27253" s="2"/>
    </row>
    <row r="27254" spans="10:10" ht="14.25" x14ac:dyDescent="0.2">
      <c r="J27254" s="2"/>
    </row>
    <row r="27255" spans="10:10" ht="14.25" x14ac:dyDescent="0.2">
      <c r="J27255" s="2"/>
    </row>
    <row r="27256" spans="10:10" ht="14.25" x14ac:dyDescent="0.2">
      <c r="J27256" s="2"/>
    </row>
    <row r="27257" spans="10:10" ht="14.25" x14ac:dyDescent="0.2">
      <c r="J27257" s="2"/>
    </row>
    <row r="27258" spans="10:10" ht="14.25" x14ac:dyDescent="0.2">
      <c r="J27258" s="2"/>
    </row>
    <row r="27259" spans="10:10" ht="14.25" x14ac:dyDescent="0.2">
      <c r="J27259" s="2"/>
    </row>
    <row r="27260" spans="10:10" ht="14.25" x14ac:dyDescent="0.2">
      <c r="J27260" s="2"/>
    </row>
    <row r="27261" spans="10:10" ht="14.25" x14ac:dyDescent="0.2">
      <c r="J27261" s="2"/>
    </row>
    <row r="27262" spans="10:10" ht="14.25" x14ac:dyDescent="0.2">
      <c r="J27262" s="2"/>
    </row>
    <row r="27263" spans="10:10" ht="14.25" x14ac:dyDescent="0.2">
      <c r="J27263" s="2"/>
    </row>
    <row r="27264" spans="10:10" ht="14.25" x14ac:dyDescent="0.2">
      <c r="J27264" s="2"/>
    </row>
    <row r="27265" spans="10:10" ht="14.25" x14ac:dyDescent="0.2">
      <c r="J27265" s="2"/>
    </row>
    <row r="27266" spans="10:10" ht="14.25" x14ac:dyDescent="0.2">
      <c r="J27266" s="2"/>
    </row>
    <row r="27267" spans="10:10" ht="14.25" x14ac:dyDescent="0.2">
      <c r="J27267" s="2"/>
    </row>
    <row r="27268" spans="10:10" ht="14.25" x14ac:dyDescent="0.2">
      <c r="J27268" s="2"/>
    </row>
    <row r="27269" spans="10:10" ht="14.25" x14ac:dyDescent="0.2">
      <c r="J27269" s="2"/>
    </row>
    <row r="27270" spans="10:10" ht="14.25" x14ac:dyDescent="0.2">
      <c r="J27270" s="2"/>
    </row>
    <row r="27271" spans="10:10" ht="14.25" x14ac:dyDescent="0.2">
      <c r="J27271" s="2"/>
    </row>
    <row r="27272" spans="10:10" ht="14.25" x14ac:dyDescent="0.2">
      <c r="J27272" s="2"/>
    </row>
    <row r="27273" spans="10:10" ht="14.25" x14ac:dyDescent="0.2">
      <c r="J27273" s="2"/>
    </row>
    <row r="27274" spans="10:10" ht="14.25" x14ac:dyDescent="0.2">
      <c r="J27274" s="2"/>
    </row>
    <row r="27275" spans="10:10" ht="14.25" x14ac:dyDescent="0.2">
      <c r="J27275" s="2"/>
    </row>
    <row r="27276" spans="10:10" ht="14.25" x14ac:dyDescent="0.2">
      <c r="J27276" s="2"/>
    </row>
    <row r="27277" spans="10:10" ht="14.25" x14ac:dyDescent="0.2">
      <c r="J27277" s="2"/>
    </row>
    <row r="27278" spans="10:10" ht="14.25" x14ac:dyDescent="0.2">
      <c r="J27278" s="2"/>
    </row>
    <row r="27279" spans="10:10" ht="14.25" x14ac:dyDescent="0.2">
      <c r="J27279" s="2"/>
    </row>
    <row r="27280" spans="10:10" ht="14.25" x14ac:dyDescent="0.2">
      <c r="J27280" s="2"/>
    </row>
    <row r="27281" spans="10:10" ht="14.25" x14ac:dyDescent="0.2">
      <c r="J27281" s="2"/>
    </row>
    <row r="27282" spans="10:10" ht="14.25" x14ac:dyDescent="0.2">
      <c r="J27282" s="2"/>
    </row>
    <row r="27283" spans="10:10" ht="14.25" x14ac:dyDescent="0.2">
      <c r="J27283" s="2"/>
    </row>
    <row r="27284" spans="10:10" ht="14.25" x14ac:dyDescent="0.2">
      <c r="J27284" s="2"/>
    </row>
    <row r="27285" spans="10:10" ht="14.25" x14ac:dyDescent="0.2">
      <c r="J27285" s="2"/>
    </row>
    <row r="27286" spans="10:10" ht="14.25" x14ac:dyDescent="0.2">
      <c r="J27286" s="2"/>
    </row>
    <row r="27287" spans="10:10" ht="14.25" x14ac:dyDescent="0.2">
      <c r="J27287" s="2"/>
    </row>
    <row r="27288" spans="10:10" ht="14.25" x14ac:dyDescent="0.2">
      <c r="J27288" s="2"/>
    </row>
    <row r="27289" spans="10:10" ht="14.25" x14ac:dyDescent="0.2">
      <c r="J27289" s="2"/>
    </row>
    <row r="27290" spans="10:10" ht="14.25" x14ac:dyDescent="0.2">
      <c r="J27290" s="2"/>
    </row>
    <row r="27291" spans="10:10" ht="14.25" x14ac:dyDescent="0.2">
      <c r="J27291" s="2"/>
    </row>
    <row r="27292" spans="10:10" ht="14.25" x14ac:dyDescent="0.2">
      <c r="J27292" s="2"/>
    </row>
    <row r="27293" spans="10:10" ht="14.25" x14ac:dyDescent="0.2">
      <c r="J27293" s="2"/>
    </row>
    <row r="27294" spans="10:10" ht="14.25" x14ac:dyDescent="0.2">
      <c r="J27294" s="2"/>
    </row>
    <row r="27295" spans="10:10" ht="14.25" x14ac:dyDescent="0.2">
      <c r="J27295" s="2"/>
    </row>
    <row r="27296" spans="10:10" ht="14.25" x14ac:dyDescent="0.2">
      <c r="J27296" s="2"/>
    </row>
    <row r="27297" spans="10:10" ht="14.25" x14ac:dyDescent="0.2">
      <c r="J27297" s="2"/>
    </row>
    <row r="27298" spans="10:10" ht="14.25" x14ac:dyDescent="0.2">
      <c r="J27298" s="2"/>
    </row>
    <row r="27299" spans="10:10" ht="14.25" x14ac:dyDescent="0.2">
      <c r="J27299" s="2"/>
    </row>
    <row r="27300" spans="10:10" ht="14.25" x14ac:dyDescent="0.2">
      <c r="J27300" s="2"/>
    </row>
    <row r="27301" spans="10:10" ht="14.25" x14ac:dyDescent="0.2">
      <c r="J27301" s="2"/>
    </row>
    <row r="27302" spans="10:10" ht="14.25" x14ac:dyDescent="0.2">
      <c r="J27302" s="2"/>
    </row>
    <row r="27303" spans="10:10" ht="14.25" x14ac:dyDescent="0.2">
      <c r="J27303" s="2"/>
    </row>
    <row r="27304" spans="10:10" ht="14.25" x14ac:dyDescent="0.2">
      <c r="J27304" s="2"/>
    </row>
    <row r="27305" spans="10:10" ht="14.25" x14ac:dyDescent="0.2">
      <c r="J27305" s="2"/>
    </row>
    <row r="27306" spans="10:10" ht="14.25" x14ac:dyDescent="0.2">
      <c r="J27306" s="2"/>
    </row>
    <row r="27307" spans="10:10" ht="14.25" x14ac:dyDescent="0.2">
      <c r="J27307" s="2"/>
    </row>
    <row r="27308" spans="10:10" ht="14.25" x14ac:dyDescent="0.2">
      <c r="J27308" s="2"/>
    </row>
    <row r="27309" spans="10:10" ht="14.25" x14ac:dyDescent="0.2">
      <c r="J27309" s="2"/>
    </row>
    <row r="27310" spans="10:10" ht="14.25" x14ac:dyDescent="0.2">
      <c r="J27310" s="2"/>
    </row>
    <row r="27311" spans="10:10" ht="14.25" x14ac:dyDescent="0.2">
      <c r="J27311" s="2"/>
    </row>
    <row r="27312" spans="10:10" ht="14.25" x14ac:dyDescent="0.2">
      <c r="J27312" s="2"/>
    </row>
    <row r="27313" spans="10:10" ht="14.25" x14ac:dyDescent="0.2">
      <c r="J27313" s="2"/>
    </row>
    <row r="27314" spans="10:10" ht="14.25" x14ac:dyDescent="0.2">
      <c r="J27314" s="2"/>
    </row>
    <row r="27315" spans="10:10" ht="14.25" x14ac:dyDescent="0.2">
      <c r="J27315" s="2"/>
    </row>
    <row r="27316" spans="10:10" ht="14.25" x14ac:dyDescent="0.2">
      <c r="J27316" s="2"/>
    </row>
    <row r="27317" spans="10:10" ht="14.25" x14ac:dyDescent="0.2">
      <c r="J27317" s="2"/>
    </row>
    <row r="27318" spans="10:10" ht="14.25" x14ac:dyDescent="0.2">
      <c r="J27318" s="2"/>
    </row>
    <row r="27319" spans="10:10" ht="14.25" x14ac:dyDescent="0.2">
      <c r="J27319" s="2"/>
    </row>
    <row r="27320" spans="10:10" ht="14.25" x14ac:dyDescent="0.2">
      <c r="J27320" s="2"/>
    </row>
    <row r="27321" spans="10:10" ht="14.25" x14ac:dyDescent="0.2">
      <c r="J27321" s="2"/>
    </row>
    <row r="27322" spans="10:10" ht="14.25" x14ac:dyDescent="0.2">
      <c r="J27322" s="2"/>
    </row>
    <row r="27323" spans="10:10" ht="14.25" x14ac:dyDescent="0.2">
      <c r="J27323" s="2"/>
    </row>
    <row r="27324" spans="10:10" ht="14.25" x14ac:dyDescent="0.2">
      <c r="J27324" s="2"/>
    </row>
    <row r="27325" spans="10:10" ht="14.25" x14ac:dyDescent="0.2">
      <c r="J27325" s="2"/>
    </row>
    <row r="27326" spans="10:10" ht="14.25" x14ac:dyDescent="0.2">
      <c r="J27326" s="2"/>
    </row>
    <row r="27327" spans="10:10" ht="14.25" x14ac:dyDescent="0.2">
      <c r="J27327" s="2"/>
    </row>
    <row r="27328" spans="10:10" ht="14.25" x14ac:dyDescent="0.2">
      <c r="J27328" s="2"/>
    </row>
    <row r="27329" spans="10:10" ht="14.25" x14ac:dyDescent="0.2">
      <c r="J27329" s="2"/>
    </row>
    <row r="27330" spans="10:10" ht="14.25" x14ac:dyDescent="0.2">
      <c r="J27330" s="2"/>
    </row>
    <row r="27331" spans="10:10" ht="14.25" x14ac:dyDescent="0.2">
      <c r="J27331" s="2"/>
    </row>
    <row r="27332" spans="10:10" ht="14.25" x14ac:dyDescent="0.2">
      <c r="J27332" s="2"/>
    </row>
    <row r="27333" spans="10:10" ht="14.25" x14ac:dyDescent="0.2">
      <c r="J27333" s="2"/>
    </row>
    <row r="27334" spans="10:10" ht="14.25" x14ac:dyDescent="0.2">
      <c r="J27334" s="2"/>
    </row>
    <row r="27335" spans="10:10" ht="14.25" x14ac:dyDescent="0.2">
      <c r="J27335" s="2"/>
    </row>
    <row r="27336" spans="10:10" ht="14.25" x14ac:dyDescent="0.2">
      <c r="J27336" s="2"/>
    </row>
    <row r="27337" spans="10:10" ht="14.25" x14ac:dyDescent="0.2">
      <c r="J27337" s="2"/>
    </row>
    <row r="27338" spans="10:10" ht="14.25" x14ac:dyDescent="0.2">
      <c r="J27338" s="2"/>
    </row>
    <row r="27339" spans="10:10" ht="14.25" x14ac:dyDescent="0.2">
      <c r="J27339" s="2"/>
    </row>
    <row r="27340" spans="10:10" ht="14.25" x14ac:dyDescent="0.2">
      <c r="J27340" s="2"/>
    </row>
    <row r="27341" spans="10:10" ht="14.25" x14ac:dyDescent="0.2">
      <c r="J27341" s="2"/>
    </row>
    <row r="27342" spans="10:10" ht="14.25" x14ac:dyDescent="0.2">
      <c r="J27342" s="2"/>
    </row>
    <row r="27343" spans="10:10" ht="14.25" x14ac:dyDescent="0.2">
      <c r="J27343" s="2"/>
    </row>
    <row r="27344" spans="10:10" ht="14.25" x14ac:dyDescent="0.2">
      <c r="J27344" s="2"/>
    </row>
    <row r="27345" spans="10:10" ht="14.25" x14ac:dyDescent="0.2">
      <c r="J27345" s="2"/>
    </row>
    <row r="27346" spans="10:10" ht="14.25" x14ac:dyDescent="0.2">
      <c r="J27346" s="2"/>
    </row>
    <row r="27347" spans="10:10" ht="14.25" x14ac:dyDescent="0.2">
      <c r="J27347" s="2"/>
    </row>
    <row r="27348" spans="10:10" ht="14.25" x14ac:dyDescent="0.2">
      <c r="J27348" s="2"/>
    </row>
    <row r="27349" spans="10:10" ht="14.25" x14ac:dyDescent="0.2">
      <c r="J27349" s="2"/>
    </row>
    <row r="27350" spans="10:10" ht="14.25" x14ac:dyDescent="0.2">
      <c r="J27350" s="2"/>
    </row>
    <row r="27351" spans="10:10" ht="14.25" x14ac:dyDescent="0.2">
      <c r="J27351" s="2"/>
    </row>
    <row r="27352" spans="10:10" ht="14.25" x14ac:dyDescent="0.2">
      <c r="J27352" s="2"/>
    </row>
    <row r="27353" spans="10:10" ht="14.25" x14ac:dyDescent="0.2">
      <c r="J27353" s="2"/>
    </row>
    <row r="27354" spans="10:10" ht="14.25" x14ac:dyDescent="0.2">
      <c r="J27354" s="2"/>
    </row>
    <row r="27355" spans="10:10" ht="14.25" x14ac:dyDescent="0.2">
      <c r="J27355" s="2"/>
    </row>
    <row r="27356" spans="10:10" ht="14.25" x14ac:dyDescent="0.2">
      <c r="J27356" s="2"/>
    </row>
    <row r="27357" spans="10:10" ht="14.25" x14ac:dyDescent="0.2">
      <c r="J27357" s="2"/>
    </row>
    <row r="27358" spans="10:10" ht="14.25" x14ac:dyDescent="0.2">
      <c r="J27358" s="2"/>
    </row>
    <row r="27359" spans="10:10" ht="14.25" x14ac:dyDescent="0.2">
      <c r="J27359" s="2"/>
    </row>
    <row r="27360" spans="10:10" ht="14.25" x14ac:dyDescent="0.2">
      <c r="J27360" s="2"/>
    </row>
    <row r="27361" spans="10:10" ht="14.25" x14ac:dyDescent="0.2">
      <c r="J27361" s="2"/>
    </row>
    <row r="27362" spans="10:10" ht="14.25" x14ac:dyDescent="0.2">
      <c r="J27362" s="2"/>
    </row>
    <row r="27363" spans="10:10" ht="14.25" x14ac:dyDescent="0.2">
      <c r="J27363" s="2"/>
    </row>
    <row r="27364" spans="10:10" ht="14.25" x14ac:dyDescent="0.2">
      <c r="J27364" s="2"/>
    </row>
    <row r="27365" spans="10:10" ht="14.25" x14ac:dyDescent="0.2">
      <c r="J27365" s="2"/>
    </row>
    <row r="27366" spans="10:10" ht="14.25" x14ac:dyDescent="0.2">
      <c r="J27366" s="2"/>
    </row>
    <row r="27367" spans="10:10" ht="14.25" x14ac:dyDescent="0.2">
      <c r="J27367" s="2"/>
    </row>
    <row r="27368" spans="10:10" ht="14.25" x14ac:dyDescent="0.2">
      <c r="J27368" s="2"/>
    </row>
    <row r="27369" spans="10:10" ht="14.25" x14ac:dyDescent="0.2">
      <c r="J27369" s="2"/>
    </row>
    <row r="27370" spans="10:10" ht="14.25" x14ac:dyDescent="0.2">
      <c r="J27370" s="2"/>
    </row>
    <row r="27371" spans="10:10" ht="14.25" x14ac:dyDescent="0.2">
      <c r="J27371" s="2"/>
    </row>
    <row r="27372" spans="10:10" ht="14.25" x14ac:dyDescent="0.2">
      <c r="J27372" s="2"/>
    </row>
    <row r="27373" spans="10:10" ht="14.25" x14ac:dyDescent="0.2">
      <c r="J27373" s="2"/>
    </row>
    <row r="27374" spans="10:10" ht="14.25" x14ac:dyDescent="0.2">
      <c r="J27374" s="2"/>
    </row>
    <row r="27375" spans="10:10" ht="14.25" x14ac:dyDescent="0.2">
      <c r="J27375" s="2"/>
    </row>
    <row r="27376" spans="10:10" ht="14.25" x14ac:dyDescent="0.2">
      <c r="J27376" s="2"/>
    </row>
    <row r="27377" spans="10:10" ht="14.25" x14ac:dyDescent="0.2">
      <c r="J27377" s="2"/>
    </row>
    <row r="27378" spans="10:10" ht="14.25" x14ac:dyDescent="0.2">
      <c r="J27378" s="2"/>
    </row>
    <row r="27379" spans="10:10" ht="14.25" x14ac:dyDescent="0.2">
      <c r="J27379" s="2"/>
    </row>
    <row r="27380" spans="10:10" ht="14.25" x14ac:dyDescent="0.2">
      <c r="J27380" s="2"/>
    </row>
    <row r="27381" spans="10:10" ht="14.25" x14ac:dyDescent="0.2">
      <c r="J27381" s="2"/>
    </row>
    <row r="27382" spans="10:10" ht="14.25" x14ac:dyDescent="0.2">
      <c r="J27382" s="2"/>
    </row>
    <row r="27383" spans="10:10" ht="14.25" x14ac:dyDescent="0.2">
      <c r="J27383" s="2"/>
    </row>
    <row r="27384" spans="10:10" ht="14.25" x14ac:dyDescent="0.2">
      <c r="J27384" s="2"/>
    </row>
    <row r="27385" spans="10:10" ht="14.25" x14ac:dyDescent="0.2">
      <c r="J27385" s="2"/>
    </row>
    <row r="27386" spans="10:10" ht="14.25" x14ac:dyDescent="0.2">
      <c r="J27386" s="2"/>
    </row>
    <row r="27387" spans="10:10" ht="14.25" x14ac:dyDescent="0.2">
      <c r="J27387" s="2"/>
    </row>
    <row r="27388" spans="10:10" ht="14.25" x14ac:dyDescent="0.2">
      <c r="J27388" s="2"/>
    </row>
    <row r="27389" spans="10:10" ht="14.25" x14ac:dyDescent="0.2">
      <c r="J27389" s="2"/>
    </row>
    <row r="27390" spans="10:10" ht="14.25" x14ac:dyDescent="0.2">
      <c r="J27390" s="2"/>
    </row>
    <row r="27391" spans="10:10" ht="14.25" x14ac:dyDescent="0.2">
      <c r="J27391" s="2"/>
    </row>
    <row r="27392" spans="10:10" ht="14.25" x14ac:dyDescent="0.2">
      <c r="J27392" s="2"/>
    </row>
    <row r="27393" spans="10:10" ht="14.25" x14ac:dyDescent="0.2">
      <c r="J27393" s="2"/>
    </row>
    <row r="27394" spans="10:10" ht="14.25" x14ac:dyDescent="0.2">
      <c r="J27394" s="2"/>
    </row>
    <row r="27395" spans="10:10" ht="14.25" x14ac:dyDescent="0.2">
      <c r="J27395" s="2"/>
    </row>
    <row r="27396" spans="10:10" ht="14.25" x14ac:dyDescent="0.2">
      <c r="J27396" s="2"/>
    </row>
    <row r="27397" spans="10:10" ht="14.25" x14ac:dyDescent="0.2">
      <c r="J27397" s="2"/>
    </row>
    <row r="27398" spans="10:10" ht="14.25" x14ac:dyDescent="0.2">
      <c r="J27398" s="2"/>
    </row>
    <row r="27399" spans="10:10" ht="14.25" x14ac:dyDescent="0.2">
      <c r="J27399" s="2"/>
    </row>
    <row r="27400" spans="10:10" ht="14.25" x14ac:dyDescent="0.2">
      <c r="J27400" s="2"/>
    </row>
    <row r="27401" spans="10:10" ht="14.25" x14ac:dyDescent="0.2">
      <c r="J27401" s="2"/>
    </row>
    <row r="27402" spans="10:10" ht="14.25" x14ac:dyDescent="0.2">
      <c r="J27402" s="2"/>
    </row>
    <row r="27403" spans="10:10" ht="14.25" x14ac:dyDescent="0.2">
      <c r="J27403" s="2"/>
    </row>
    <row r="27404" spans="10:10" ht="14.25" x14ac:dyDescent="0.2">
      <c r="J27404" s="2"/>
    </row>
    <row r="27405" spans="10:10" ht="14.25" x14ac:dyDescent="0.2">
      <c r="J27405" s="2"/>
    </row>
    <row r="27406" spans="10:10" ht="14.25" x14ac:dyDescent="0.2">
      <c r="J27406" s="2"/>
    </row>
    <row r="27407" spans="10:10" ht="14.25" x14ac:dyDescent="0.2">
      <c r="J27407" s="2"/>
    </row>
    <row r="27408" spans="10:10" ht="14.25" x14ac:dyDescent="0.2">
      <c r="J27408" s="2"/>
    </row>
    <row r="27409" spans="10:10" ht="14.25" x14ac:dyDescent="0.2">
      <c r="J27409" s="2"/>
    </row>
    <row r="27410" spans="10:10" ht="14.25" x14ac:dyDescent="0.2">
      <c r="J27410" s="2"/>
    </row>
    <row r="27411" spans="10:10" ht="14.25" x14ac:dyDescent="0.2">
      <c r="J27411" s="2"/>
    </row>
    <row r="27412" spans="10:10" ht="14.25" x14ac:dyDescent="0.2">
      <c r="J27412" s="2"/>
    </row>
    <row r="27413" spans="10:10" ht="14.25" x14ac:dyDescent="0.2">
      <c r="J27413" s="2"/>
    </row>
    <row r="27414" spans="10:10" ht="14.25" x14ac:dyDescent="0.2">
      <c r="J27414" s="2"/>
    </row>
    <row r="27415" spans="10:10" ht="14.25" x14ac:dyDescent="0.2">
      <c r="J27415" s="2"/>
    </row>
    <row r="27416" spans="10:10" ht="14.25" x14ac:dyDescent="0.2">
      <c r="J27416" s="2"/>
    </row>
    <row r="27417" spans="10:10" ht="14.25" x14ac:dyDescent="0.2">
      <c r="J27417" s="2"/>
    </row>
    <row r="27418" spans="10:10" ht="14.25" x14ac:dyDescent="0.2">
      <c r="J27418" s="2"/>
    </row>
    <row r="27419" spans="10:10" ht="14.25" x14ac:dyDescent="0.2">
      <c r="J27419" s="2"/>
    </row>
    <row r="27420" spans="10:10" ht="14.25" x14ac:dyDescent="0.2">
      <c r="J27420" s="2"/>
    </row>
    <row r="27421" spans="10:10" ht="14.25" x14ac:dyDescent="0.2">
      <c r="J27421" s="2"/>
    </row>
    <row r="27422" spans="10:10" ht="14.25" x14ac:dyDescent="0.2">
      <c r="J27422" s="2"/>
    </row>
    <row r="27423" spans="10:10" ht="14.25" x14ac:dyDescent="0.2">
      <c r="J27423" s="2"/>
    </row>
    <row r="27424" spans="10:10" ht="14.25" x14ac:dyDescent="0.2">
      <c r="J27424" s="2"/>
    </row>
    <row r="27425" spans="10:10" ht="14.25" x14ac:dyDescent="0.2">
      <c r="J27425" s="2"/>
    </row>
    <row r="27426" spans="10:10" ht="14.25" x14ac:dyDescent="0.2">
      <c r="J27426" s="2"/>
    </row>
    <row r="27427" spans="10:10" ht="14.25" x14ac:dyDescent="0.2">
      <c r="J27427" s="2"/>
    </row>
    <row r="27428" spans="10:10" ht="14.25" x14ac:dyDescent="0.2">
      <c r="J27428" s="2"/>
    </row>
    <row r="27429" spans="10:10" ht="14.25" x14ac:dyDescent="0.2">
      <c r="J27429" s="2"/>
    </row>
    <row r="27430" spans="10:10" ht="14.25" x14ac:dyDescent="0.2">
      <c r="J27430" s="2"/>
    </row>
    <row r="27431" spans="10:10" ht="14.25" x14ac:dyDescent="0.2">
      <c r="J27431" s="2"/>
    </row>
    <row r="27432" spans="10:10" ht="14.25" x14ac:dyDescent="0.2">
      <c r="J27432" s="2"/>
    </row>
    <row r="27433" spans="10:10" ht="14.25" x14ac:dyDescent="0.2">
      <c r="J27433" s="2"/>
    </row>
    <row r="27434" spans="10:10" ht="14.25" x14ac:dyDescent="0.2">
      <c r="J27434" s="2"/>
    </row>
    <row r="27435" spans="10:10" ht="14.25" x14ac:dyDescent="0.2">
      <c r="J27435" s="2"/>
    </row>
    <row r="27436" spans="10:10" ht="14.25" x14ac:dyDescent="0.2">
      <c r="J27436" s="2"/>
    </row>
    <row r="27437" spans="10:10" ht="14.25" x14ac:dyDescent="0.2">
      <c r="J27437" s="2"/>
    </row>
    <row r="27438" spans="10:10" ht="14.25" x14ac:dyDescent="0.2">
      <c r="J27438" s="2"/>
    </row>
    <row r="27439" spans="10:10" ht="14.25" x14ac:dyDescent="0.2">
      <c r="J27439" s="2"/>
    </row>
    <row r="27440" spans="10:10" ht="14.25" x14ac:dyDescent="0.2">
      <c r="J27440" s="2"/>
    </row>
    <row r="27441" spans="10:10" ht="14.25" x14ac:dyDescent="0.2">
      <c r="J27441" s="2"/>
    </row>
    <row r="27442" spans="10:10" ht="14.25" x14ac:dyDescent="0.2">
      <c r="J27442" s="2"/>
    </row>
    <row r="27443" spans="10:10" ht="14.25" x14ac:dyDescent="0.2">
      <c r="J27443" s="2"/>
    </row>
    <row r="27444" spans="10:10" ht="14.25" x14ac:dyDescent="0.2">
      <c r="J27444" s="2"/>
    </row>
    <row r="27445" spans="10:10" ht="14.25" x14ac:dyDescent="0.2">
      <c r="J27445" s="2"/>
    </row>
    <row r="27446" spans="10:10" ht="14.25" x14ac:dyDescent="0.2">
      <c r="J27446" s="2"/>
    </row>
    <row r="27447" spans="10:10" ht="14.25" x14ac:dyDescent="0.2">
      <c r="J27447" s="2"/>
    </row>
    <row r="27448" spans="10:10" ht="14.25" x14ac:dyDescent="0.2">
      <c r="J27448" s="2"/>
    </row>
    <row r="27449" spans="10:10" ht="14.25" x14ac:dyDescent="0.2">
      <c r="J27449" s="2"/>
    </row>
    <row r="27450" spans="10:10" ht="14.25" x14ac:dyDescent="0.2">
      <c r="J27450" s="2"/>
    </row>
    <row r="27451" spans="10:10" ht="14.25" x14ac:dyDescent="0.2">
      <c r="J27451" s="2"/>
    </row>
    <row r="27452" spans="10:10" ht="14.25" x14ac:dyDescent="0.2">
      <c r="J27452" s="2"/>
    </row>
    <row r="27453" spans="10:10" ht="14.25" x14ac:dyDescent="0.2">
      <c r="J27453" s="2"/>
    </row>
    <row r="27454" spans="10:10" ht="14.25" x14ac:dyDescent="0.2">
      <c r="J27454" s="2"/>
    </row>
    <row r="27455" spans="10:10" ht="14.25" x14ac:dyDescent="0.2">
      <c r="J27455" s="2"/>
    </row>
    <row r="27456" spans="10:10" ht="14.25" x14ac:dyDescent="0.2">
      <c r="J27456" s="2"/>
    </row>
    <row r="27457" spans="10:10" ht="14.25" x14ac:dyDescent="0.2">
      <c r="J27457" s="2"/>
    </row>
    <row r="27458" spans="10:10" ht="14.25" x14ac:dyDescent="0.2">
      <c r="J27458" s="2"/>
    </row>
    <row r="27459" spans="10:10" ht="14.25" x14ac:dyDescent="0.2">
      <c r="J27459" s="2"/>
    </row>
    <row r="27460" spans="10:10" ht="14.25" x14ac:dyDescent="0.2">
      <c r="J27460" s="2"/>
    </row>
    <row r="27461" spans="10:10" ht="14.25" x14ac:dyDescent="0.2">
      <c r="J27461" s="2"/>
    </row>
    <row r="27462" spans="10:10" ht="14.25" x14ac:dyDescent="0.2">
      <c r="J27462" s="2"/>
    </row>
    <row r="27463" spans="10:10" ht="14.25" x14ac:dyDescent="0.2">
      <c r="J27463" s="2"/>
    </row>
    <row r="27464" spans="10:10" ht="14.25" x14ac:dyDescent="0.2">
      <c r="J27464" s="2"/>
    </row>
    <row r="27465" spans="10:10" ht="14.25" x14ac:dyDescent="0.2">
      <c r="J27465" s="2"/>
    </row>
    <row r="27466" spans="10:10" ht="14.25" x14ac:dyDescent="0.2">
      <c r="J27466" s="2"/>
    </row>
    <row r="27467" spans="10:10" ht="14.25" x14ac:dyDescent="0.2">
      <c r="J27467" s="2"/>
    </row>
    <row r="27468" spans="10:10" ht="14.25" x14ac:dyDescent="0.2">
      <c r="J27468" s="2"/>
    </row>
    <row r="27469" spans="10:10" ht="14.25" x14ac:dyDescent="0.2">
      <c r="J27469" s="2"/>
    </row>
    <row r="27470" spans="10:10" ht="14.25" x14ac:dyDescent="0.2">
      <c r="J27470" s="2"/>
    </row>
    <row r="27471" spans="10:10" ht="14.25" x14ac:dyDescent="0.2">
      <c r="J27471" s="2"/>
    </row>
    <row r="27472" spans="10:10" ht="14.25" x14ac:dyDescent="0.2">
      <c r="J27472" s="2"/>
    </row>
    <row r="27473" spans="10:10" ht="14.25" x14ac:dyDescent="0.2">
      <c r="J27473" s="2"/>
    </row>
    <row r="27474" spans="10:10" ht="14.25" x14ac:dyDescent="0.2">
      <c r="J27474" s="2"/>
    </row>
    <row r="27475" spans="10:10" ht="14.25" x14ac:dyDescent="0.2">
      <c r="J27475" s="2"/>
    </row>
    <row r="27476" spans="10:10" ht="14.25" x14ac:dyDescent="0.2">
      <c r="J27476" s="2"/>
    </row>
    <row r="27477" spans="10:10" ht="14.25" x14ac:dyDescent="0.2">
      <c r="J27477" s="2"/>
    </row>
    <row r="27478" spans="10:10" ht="14.25" x14ac:dyDescent="0.2">
      <c r="J27478" s="2"/>
    </row>
    <row r="27479" spans="10:10" ht="14.25" x14ac:dyDescent="0.2">
      <c r="J27479" s="2"/>
    </row>
    <row r="27480" spans="10:10" ht="14.25" x14ac:dyDescent="0.2">
      <c r="J27480" s="2"/>
    </row>
    <row r="27481" spans="10:10" ht="14.25" x14ac:dyDescent="0.2">
      <c r="J27481" s="2"/>
    </row>
    <row r="27482" spans="10:10" ht="14.25" x14ac:dyDescent="0.2">
      <c r="J27482" s="2"/>
    </row>
    <row r="27483" spans="10:10" ht="14.25" x14ac:dyDescent="0.2">
      <c r="J27483" s="2"/>
    </row>
    <row r="27484" spans="10:10" ht="14.25" x14ac:dyDescent="0.2">
      <c r="J27484" s="2"/>
    </row>
    <row r="27485" spans="10:10" ht="14.25" x14ac:dyDescent="0.2">
      <c r="J27485" s="2"/>
    </row>
    <row r="27486" spans="10:10" ht="14.25" x14ac:dyDescent="0.2">
      <c r="J27486" s="2"/>
    </row>
    <row r="27487" spans="10:10" ht="14.25" x14ac:dyDescent="0.2">
      <c r="J27487" s="2"/>
    </row>
    <row r="27488" spans="10:10" ht="14.25" x14ac:dyDescent="0.2">
      <c r="J27488" s="2"/>
    </row>
    <row r="27489" spans="10:10" ht="14.25" x14ac:dyDescent="0.2">
      <c r="J27489" s="2"/>
    </row>
    <row r="27490" spans="10:10" ht="14.25" x14ac:dyDescent="0.2">
      <c r="J27490" s="2"/>
    </row>
    <row r="27491" spans="10:10" ht="14.25" x14ac:dyDescent="0.2">
      <c r="J27491" s="2"/>
    </row>
    <row r="27492" spans="10:10" ht="14.25" x14ac:dyDescent="0.2">
      <c r="J27492" s="2"/>
    </row>
    <row r="27493" spans="10:10" ht="14.25" x14ac:dyDescent="0.2">
      <c r="J27493" s="2"/>
    </row>
    <row r="27494" spans="10:10" ht="14.25" x14ac:dyDescent="0.2">
      <c r="J27494" s="2"/>
    </row>
    <row r="27495" spans="10:10" ht="14.25" x14ac:dyDescent="0.2">
      <c r="J27495" s="2"/>
    </row>
    <row r="27496" spans="10:10" ht="14.25" x14ac:dyDescent="0.2">
      <c r="J27496" s="2"/>
    </row>
    <row r="27497" spans="10:10" ht="14.25" x14ac:dyDescent="0.2">
      <c r="J27497" s="2"/>
    </row>
    <row r="27498" spans="10:10" ht="14.25" x14ac:dyDescent="0.2">
      <c r="J27498" s="2"/>
    </row>
    <row r="27499" spans="10:10" ht="14.25" x14ac:dyDescent="0.2">
      <c r="J27499" s="2"/>
    </row>
    <row r="27500" spans="10:10" ht="14.25" x14ac:dyDescent="0.2">
      <c r="J27500" s="2"/>
    </row>
    <row r="27501" spans="10:10" ht="14.25" x14ac:dyDescent="0.2">
      <c r="J27501" s="2"/>
    </row>
    <row r="27502" spans="10:10" ht="14.25" x14ac:dyDescent="0.2">
      <c r="J27502" s="2"/>
    </row>
    <row r="27503" spans="10:10" ht="14.25" x14ac:dyDescent="0.2">
      <c r="J27503" s="2"/>
    </row>
    <row r="27504" spans="10:10" ht="14.25" x14ac:dyDescent="0.2">
      <c r="J27504" s="2"/>
    </row>
    <row r="27505" spans="10:10" ht="14.25" x14ac:dyDescent="0.2">
      <c r="J27505" s="2"/>
    </row>
    <row r="27506" spans="10:10" ht="14.25" x14ac:dyDescent="0.2">
      <c r="J27506" s="2"/>
    </row>
    <row r="27507" spans="10:10" ht="14.25" x14ac:dyDescent="0.2">
      <c r="J27507" s="2"/>
    </row>
    <row r="27508" spans="10:10" ht="14.25" x14ac:dyDescent="0.2">
      <c r="J27508" s="2"/>
    </row>
    <row r="27509" spans="10:10" ht="14.25" x14ac:dyDescent="0.2">
      <c r="J27509" s="2"/>
    </row>
    <row r="27510" spans="10:10" ht="14.25" x14ac:dyDescent="0.2">
      <c r="J27510" s="2"/>
    </row>
    <row r="27511" spans="10:10" ht="14.25" x14ac:dyDescent="0.2">
      <c r="J27511" s="2"/>
    </row>
    <row r="27512" spans="10:10" ht="14.25" x14ac:dyDescent="0.2">
      <c r="J27512" s="2"/>
    </row>
    <row r="27513" spans="10:10" ht="14.25" x14ac:dyDescent="0.2">
      <c r="J27513" s="2"/>
    </row>
    <row r="27514" spans="10:10" ht="14.25" x14ac:dyDescent="0.2">
      <c r="J27514" s="2"/>
    </row>
    <row r="27515" spans="10:10" ht="14.25" x14ac:dyDescent="0.2">
      <c r="J27515" s="2"/>
    </row>
    <row r="27516" spans="10:10" ht="14.25" x14ac:dyDescent="0.2">
      <c r="J27516" s="2"/>
    </row>
    <row r="27517" spans="10:10" ht="14.25" x14ac:dyDescent="0.2">
      <c r="J27517" s="2"/>
    </row>
    <row r="27518" spans="10:10" ht="14.25" x14ac:dyDescent="0.2">
      <c r="J27518" s="2"/>
    </row>
    <row r="27519" spans="10:10" ht="14.25" x14ac:dyDescent="0.2">
      <c r="J27519" s="2"/>
    </row>
    <row r="27520" spans="10:10" ht="14.25" x14ac:dyDescent="0.2">
      <c r="J27520" s="2"/>
    </row>
    <row r="27521" spans="10:10" ht="14.25" x14ac:dyDescent="0.2">
      <c r="J27521" s="2"/>
    </row>
    <row r="27522" spans="10:10" ht="14.25" x14ac:dyDescent="0.2">
      <c r="J27522" s="2"/>
    </row>
    <row r="27523" spans="10:10" ht="14.25" x14ac:dyDescent="0.2">
      <c r="J27523" s="2"/>
    </row>
    <row r="27524" spans="10:10" ht="14.25" x14ac:dyDescent="0.2">
      <c r="J27524" s="2"/>
    </row>
    <row r="27525" spans="10:10" ht="14.25" x14ac:dyDescent="0.2">
      <c r="J27525" s="2"/>
    </row>
    <row r="27526" spans="10:10" ht="14.25" x14ac:dyDescent="0.2">
      <c r="J27526" s="2"/>
    </row>
    <row r="27527" spans="10:10" ht="14.25" x14ac:dyDescent="0.2">
      <c r="J27527" s="2"/>
    </row>
    <row r="27528" spans="10:10" ht="14.25" x14ac:dyDescent="0.2">
      <c r="J27528" s="2"/>
    </row>
    <row r="27529" spans="10:10" ht="14.25" x14ac:dyDescent="0.2">
      <c r="J27529" s="2"/>
    </row>
    <row r="27530" spans="10:10" ht="14.25" x14ac:dyDescent="0.2">
      <c r="J27530" s="2"/>
    </row>
    <row r="27531" spans="10:10" ht="14.25" x14ac:dyDescent="0.2">
      <c r="J27531" s="2"/>
    </row>
    <row r="27532" spans="10:10" ht="14.25" x14ac:dyDescent="0.2">
      <c r="J27532" s="2"/>
    </row>
    <row r="27533" spans="10:10" ht="14.25" x14ac:dyDescent="0.2">
      <c r="J27533" s="2"/>
    </row>
    <row r="27534" spans="10:10" ht="14.25" x14ac:dyDescent="0.2">
      <c r="J27534" s="2"/>
    </row>
    <row r="27535" spans="10:10" ht="14.25" x14ac:dyDescent="0.2">
      <c r="J27535" s="2"/>
    </row>
    <row r="27536" spans="10:10" ht="14.25" x14ac:dyDescent="0.2">
      <c r="J27536" s="2"/>
    </row>
    <row r="27537" spans="10:10" ht="14.25" x14ac:dyDescent="0.2">
      <c r="J27537" s="2"/>
    </row>
    <row r="27538" spans="10:10" ht="14.25" x14ac:dyDescent="0.2">
      <c r="J27538" s="2"/>
    </row>
    <row r="27539" spans="10:10" ht="14.25" x14ac:dyDescent="0.2">
      <c r="J27539" s="2"/>
    </row>
    <row r="27540" spans="10:10" ht="14.25" x14ac:dyDescent="0.2">
      <c r="J27540" s="2"/>
    </row>
    <row r="27541" spans="10:10" ht="14.25" x14ac:dyDescent="0.2">
      <c r="J27541" s="2"/>
    </row>
    <row r="27542" spans="10:10" ht="14.25" x14ac:dyDescent="0.2">
      <c r="J27542" s="2"/>
    </row>
    <row r="27543" spans="10:10" ht="14.25" x14ac:dyDescent="0.2">
      <c r="J27543" s="2"/>
    </row>
    <row r="27544" spans="10:10" ht="14.25" x14ac:dyDescent="0.2">
      <c r="J27544" s="2"/>
    </row>
    <row r="27545" spans="10:10" ht="14.25" x14ac:dyDescent="0.2">
      <c r="J27545" s="2"/>
    </row>
    <row r="27546" spans="10:10" ht="14.25" x14ac:dyDescent="0.2">
      <c r="J27546" s="2"/>
    </row>
    <row r="27547" spans="10:10" ht="14.25" x14ac:dyDescent="0.2">
      <c r="J27547" s="2"/>
    </row>
    <row r="27548" spans="10:10" ht="14.25" x14ac:dyDescent="0.2">
      <c r="J27548" s="2"/>
    </row>
    <row r="27549" spans="10:10" ht="14.25" x14ac:dyDescent="0.2">
      <c r="J27549" s="2"/>
    </row>
    <row r="27550" spans="10:10" ht="14.25" x14ac:dyDescent="0.2">
      <c r="J27550" s="2"/>
    </row>
    <row r="27551" spans="10:10" ht="14.25" x14ac:dyDescent="0.2">
      <c r="J27551" s="2"/>
    </row>
    <row r="27552" spans="10:10" ht="14.25" x14ac:dyDescent="0.2">
      <c r="J27552" s="2"/>
    </row>
    <row r="27553" spans="10:10" ht="14.25" x14ac:dyDescent="0.2">
      <c r="J27553" s="2"/>
    </row>
    <row r="27554" spans="10:10" ht="14.25" x14ac:dyDescent="0.2">
      <c r="J27554" s="2"/>
    </row>
    <row r="27555" spans="10:10" ht="14.25" x14ac:dyDescent="0.2">
      <c r="J27555" s="2"/>
    </row>
    <row r="27556" spans="10:10" ht="14.25" x14ac:dyDescent="0.2">
      <c r="J27556" s="2"/>
    </row>
    <row r="27557" spans="10:10" ht="14.25" x14ac:dyDescent="0.2">
      <c r="J27557" s="2"/>
    </row>
    <row r="27558" spans="10:10" ht="14.25" x14ac:dyDescent="0.2">
      <c r="J27558" s="2"/>
    </row>
    <row r="27559" spans="10:10" ht="14.25" x14ac:dyDescent="0.2">
      <c r="J27559" s="2"/>
    </row>
    <row r="27560" spans="10:10" ht="14.25" x14ac:dyDescent="0.2">
      <c r="J27560" s="2"/>
    </row>
    <row r="27561" spans="10:10" ht="14.25" x14ac:dyDescent="0.2">
      <c r="J27561" s="2"/>
    </row>
    <row r="27562" spans="10:10" ht="14.25" x14ac:dyDescent="0.2">
      <c r="J27562" s="2"/>
    </row>
    <row r="27563" spans="10:10" ht="14.25" x14ac:dyDescent="0.2">
      <c r="J27563" s="2"/>
    </row>
    <row r="27564" spans="10:10" ht="14.25" x14ac:dyDescent="0.2">
      <c r="J27564" s="2"/>
    </row>
    <row r="27565" spans="10:10" ht="14.25" x14ac:dyDescent="0.2">
      <c r="J27565" s="2"/>
    </row>
    <row r="27566" spans="10:10" ht="14.25" x14ac:dyDescent="0.2">
      <c r="J27566" s="2"/>
    </row>
    <row r="27567" spans="10:10" ht="14.25" x14ac:dyDescent="0.2">
      <c r="J27567" s="2"/>
    </row>
    <row r="27568" spans="10:10" ht="14.25" x14ac:dyDescent="0.2">
      <c r="J27568" s="2"/>
    </row>
    <row r="27569" spans="10:10" ht="14.25" x14ac:dyDescent="0.2">
      <c r="J27569" s="2"/>
    </row>
    <row r="27570" spans="10:10" ht="14.25" x14ac:dyDescent="0.2">
      <c r="J27570" s="2"/>
    </row>
    <row r="27571" spans="10:10" ht="14.25" x14ac:dyDescent="0.2">
      <c r="J27571" s="2"/>
    </row>
    <row r="27572" spans="10:10" ht="14.25" x14ac:dyDescent="0.2">
      <c r="J27572" s="2"/>
    </row>
    <row r="27573" spans="10:10" ht="14.25" x14ac:dyDescent="0.2">
      <c r="J27573" s="2"/>
    </row>
    <row r="27574" spans="10:10" ht="14.25" x14ac:dyDescent="0.2">
      <c r="J27574" s="2"/>
    </row>
    <row r="27575" spans="10:10" ht="14.25" x14ac:dyDescent="0.2">
      <c r="J27575" s="2"/>
    </row>
    <row r="27576" spans="10:10" ht="14.25" x14ac:dyDescent="0.2">
      <c r="J27576" s="2"/>
    </row>
    <row r="27577" spans="10:10" ht="14.25" x14ac:dyDescent="0.2">
      <c r="J27577" s="2"/>
    </row>
    <row r="27578" spans="10:10" ht="14.25" x14ac:dyDescent="0.2">
      <c r="J27578" s="2"/>
    </row>
    <row r="27579" spans="10:10" ht="14.25" x14ac:dyDescent="0.2">
      <c r="J27579" s="2"/>
    </row>
    <row r="27580" spans="10:10" ht="14.25" x14ac:dyDescent="0.2">
      <c r="J27580" s="2"/>
    </row>
    <row r="27581" spans="10:10" ht="14.25" x14ac:dyDescent="0.2">
      <c r="J27581" s="2"/>
    </row>
    <row r="27582" spans="10:10" ht="14.25" x14ac:dyDescent="0.2">
      <c r="J27582" s="2"/>
    </row>
    <row r="27583" spans="10:10" ht="14.25" x14ac:dyDescent="0.2">
      <c r="J27583" s="2"/>
    </row>
    <row r="27584" spans="10:10" ht="14.25" x14ac:dyDescent="0.2">
      <c r="J27584" s="2"/>
    </row>
    <row r="27585" spans="10:10" ht="14.25" x14ac:dyDescent="0.2">
      <c r="J27585" s="2"/>
    </row>
    <row r="27586" spans="10:10" ht="14.25" x14ac:dyDescent="0.2">
      <c r="J27586" s="2"/>
    </row>
    <row r="27587" spans="10:10" ht="14.25" x14ac:dyDescent="0.2">
      <c r="J27587" s="2"/>
    </row>
    <row r="27588" spans="10:10" ht="14.25" x14ac:dyDescent="0.2">
      <c r="J27588" s="2"/>
    </row>
    <row r="27589" spans="10:10" ht="14.25" x14ac:dyDescent="0.2">
      <c r="J27589" s="2"/>
    </row>
    <row r="27590" spans="10:10" ht="14.25" x14ac:dyDescent="0.2">
      <c r="J27590" s="2"/>
    </row>
    <row r="27591" spans="10:10" ht="14.25" x14ac:dyDescent="0.2">
      <c r="J27591" s="2"/>
    </row>
    <row r="27592" spans="10:10" ht="14.25" x14ac:dyDescent="0.2">
      <c r="J27592" s="2"/>
    </row>
    <row r="27593" spans="10:10" ht="14.25" x14ac:dyDescent="0.2">
      <c r="J27593" s="2"/>
    </row>
    <row r="27594" spans="10:10" ht="14.25" x14ac:dyDescent="0.2">
      <c r="J27594" s="2"/>
    </row>
    <row r="27595" spans="10:10" ht="14.25" x14ac:dyDescent="0.2">
      <c r="J27595" s="2"/>
    </row>
    <row r="27596" spans="10:10" ht="14.25" x14ac:dyDescent="0.2">
      <c r="J27596" s="2"/>
    </row>
    <row r="27597" spans="10:10" ht="14.25" x14ac:dyDescent="0.2">
      <c r="J27597" s="2"/>
    </row>
    <row r="27598" spans="10:10" ht="14.25" x14ac:dyDescent="0.2">
      <c r="J27598" s="2"/>
    </row>
    <row r="27599" spans="10:10" ht="14.25" x14ac:dyDescent="0.2">
      <c r="J27599" s="2"/>
    </row>
    <row r="27600" spans="10:10" ht="14.25" x14ac:dyDescent="0.2">
      <c r="J27600" s="2"/>
    </row>
    <row r="27601" spans="10:10" ht="14.25" x14ac:dyDescent="0.2">
      <c r="J27601" s="2"/>
    </row>
    <row r="27602" spans="10:10" ht="14.25" x14ac:dyDescent="0.2">
      <c r="J27602" s="2"/>
    </row>
    <row r="27603" spans="10:10" ht="14.25" x14ac:dyDescent="0.2">
      <c r="J27603" s="2"/>
    </row>
    <row r="27604" spans="10:10" ht="14.25" x14ac:dyDescent="0.2">
      <c r="J27604" s="2"/>
    </row>
    <row r="27605" spans="10:10" ht="14.25" x14ac:dyDescent="0.2">
      <c r="J27605" s="2"/>
    </row>
    <row r="27606" spans="10:10" ht="14.25" x14ac:dyDescent="0.2">
      <c r="J27606" s="2"/>
    </row>
    <row r="27607" spans="10:10" ht="14.25" x14ac:dyDescent="0.2">
      <c r="J27607" s="2"/>
    </row>
    <row r="27608" spans="10:10" ht="14.25" x14ac:dyDescent="0.2">
      <c r="J27608" s="2"/>
    </row>
    <row r="27609" spans="10:10" ht="14.25" x14ac:dyDescent="0.2">
      <c r="J27609" s="2"/>
    </row>
    <row r="27610" spans="10:10" ht="14.25" x14ac:dyDescent="0.2">
      <c r="J27610" s="2"/>
    </row>
    <row r="27611" spans="10:10" ht="14.25" x14ac:dyDescent="0.2">
      <c r="J27611" s="2"/>
    </row>
    <row r="27612" spans="10:10" ht="14.25" x14ac:dyDescent="0.2">
      <c r="J27612" s="2"/>
    </row>
    <row r="27613" spans="10:10" ht="14.25" x14ac:dyDescent="0.2">
      <c r="J27613" s="2"/>
    </row>
    <row r="27614" spans="10:10" ht="14.25" x14ac:dyDescent="0.2">
      <c r="J27614" s="2"/>
    </row>
    <row r="27615" spans="10:10" ht="14.25" x14ac:dyDescent="0.2">
      <c r="J27615" s="2"/>
    </row>
    <row r="27616" spans="10:10" ht="14.25" x14ac:dyDescent="0.2">
      <c r="J27616" s="2"/>
    </row>
    <row r="27617" spans="10:10" ht="14.25" x14ac:dyDescent="0.2">
      <c r="J27617" s="2"/>
    </row>
    <row r="27618" spans="10:10" ht="14.25" x14ac:dyDescent="0.2">
      <c r="J27618" s="2"/>
    </row>
    <row r="27619" spans="10:10" ht="14.25" x14ac:dyDescent="0.2">
      <c r="J27619" s="2"/>
    </row>
    <row r="27620" spans="10:10" ht="14.25" x14ac:dyDescent="0.2">
      <c r="J27620" s="2"/>
    </row>
    <row r="27621" spans="10:10" ht="14.25" x14ac:dyDescent="0.2">
      <c r="J27621" s="2"/>
    </row>
    <row r="27622" spans="10:10" ht="14.25" x14ac:dyDescent="0.2">
      <c r="J27622" s="2"/>
    </row>
    <row r="27623" spans="10:10" ht="14.25" x14ac:dyDescent="0.2">
      <c r="J27623" s="2"/>
    </row>
    <row r="27624" spans="10:10" ht="14.25" x14ac:dyDescent="0.2">
      <c r="J27624" s="2"/>
    </row>
    <row r="27625" spans="10:10" ht="14.25" x14ac:dyDescent="0.2">
      <c r="J27625" s="2"/>
    </row>
    <row r="27626" spans="10:10" ht="14.25" x14ac:dyDescent="0.2">
      <c r="J27626" s="2"/>
    </row>
    <row r="27627" spans="10:10" ht="14.25" x14ac:dyDescent="0.2">
      <c r="J27627" s="2"/>
    </row>
    <row r="27628" spans="10:10" ht="14.25" x14ac:dyDescent="0.2">
      <c r="J27628" s="2"/>
    </row>
    <row r="27629" spans="10:10" ht="14.25" x14ac:dyDescent="0.2">
      <c r="J27629" s="2"/>
    </row>
    <row r="27630" spans="10:10" ht="14.25" x14ac:dyDescent="0.2">
      <c r="J27630" s="2"/>
    </row>
    <row r="27631" spans="10:10" ht="14.25" x14ac:dyDescent="0.2">
      <c r="J27631" s="2"/>
    </row>
    <row r="27632" spans="10:10" ht="14.25" x14ac:dyDescent="0.2">
      <c r="J27632" s="2"/>
    </row>
    <row r="27633" spans="10:10" ht="14.25" x14ac:dyDescent="0.2">
      <c r="J27633" s="2"/>
    </row>
    <row r="27634" spans="10:10" ht="14.25" x14ac:dyDescent="0.2">
      <c r="J27634" s="2"/>
    </row>
    <row r="27635" spans="10:10" ht="14.25" x14ac:dyDescent="0.2">
      <c r="J27635" s="2"/>
    </row>
    <row r="27636" spans="10:10" ht="14.25" x14ac:dyDescent="0.2">
      <c r="J27636" s="2"/>
    </row>
    <row r="27637" spans="10:10" ht="14.25" x14ac:dyDescent="0.2">
      <c r="J27637" s="2"/>
    </row>
    <row r="27638" spans="10:10" ht="14.25" x14ac:dyDescent="0.2">
      <c r="J27638" s="2"/>
    </row>
    <row r="27639" spans="10:10" ht="14.25" x14ac:dyDescent="0.2">
      <c r="J27639" s="2"/>
    </row>
    <row r="27640" spans="10:10" ht="14.25" x14ac:dyDescent="0.2">
      <c r="J27640" s="2"/>
    </row>
    <row r="27641" spans="10:10" ht="14.25" x14ac:dyDescent="0.2">
      <c r="J27641" s="2"/>
    </row>
    <row r="27642" spans="10:10" ht="14.25" x14ac:dyDescent="0.2">
      <c r="J27642" s="2"/>
    </row>
    <row r="27643" spans="10:10" ht="14.25" x14ac:dyDescent="0.2">
      <c r="J27643" s="2"/>
    </row>
    <row r="27644" spans="10:10" ht="14.25" x14ac:dyDescent="0.2">
      <c r="J27644" s="2"/>
    </row>
    <row r="27645" spans="10:10" ht="14.25" x14ac:dyDescent="0.2">
      <c r="J27645" s="2"/>
    </row>
    <row r="27646" spans="10:10" ht="14.25" x14ac:dyDescent="0.2">
      <c r="J27646" s="2"/>
    </row>
    <row r="27647" spans="10:10" ht="14.25" x14ac:dyDescent="0.2">
      <c r="J27647" s="2"/>
    </row>
    <row r="27648" spans="10:10" ht="14.25" x14ac:dyDescent="0.2">
      <c r="J27648" s="2"/>
    </row>
    <row r="27649" spans="10:10" ht="14.25" x14ac:dyDescent="0.2">
      <c r="J27649" s="2"/>
    </row>
    <row r="27650" spans="10:10" ht="14.25" x14ac:dyDescent="0.2">
      <c r="J27650" s="2"/>
    </row>
    <row r="27651" spans="10:10" ht="14.25" x14ac:dyDescent="0.2">
      <c r="J27651" s="2"/>
    </row>
    <row r="27652" spans="10:10" ht="14.25" x14ac:dyDescent="0.2">
      <c r="J27652" s="2"/>
    </row>
    <row r="27653" spans="10:10" ht="14.25" x14ac:dyDescent="0.2">
      <c r="J27653" s="2"/>
    </row>
    <row r="27654" spans="10:10" ht="14.25" x14ac:dyDescent="0.2">
      <c r="J27654" s="2"/>
    </row>
    <row r="27655" spans="10:10" ht="14.25" x14ac:dyDescent="0.2">
      <c r="J27655" s="2"/>
    </row>
    <row r="27656" spans="10:10" ht="14.25" x14ac:dyDescent="0.2">
      <c r="J27656" s="2"/>
    </row>
    <row r="27657" spans="10:10" ht="14.25" x14ac:dyDescent="0.2">
      <c r="J27657" s="2"/>
    </row>
    <row r="27658" spans="10:10" ht="14.25" x14ac:dyDescent="0.2">
      <c r="J27658" s="2"/>
    </row>
    <row r="27659" spans="10:10" ht="14.25" x14ac:dyDescent="0.2">
      <c r="J27659" s="2"/>
    </row>
    <row r="27660" spans="10:10" ht="14.25" x14ac:dyDescent="0.2">
      <c r="J27660" s="2"/>
    </row>
    <row r="27661" spans="10:10" ht="14.25" x14ac:dyDescent="0.2">
      <c r="J27661" s="2"/>
    </row>
    <row r="27662" spans="10:10" ht="14.25" x14ac:dyDescent="0.2">
      <c r="J27662" s="2"/>
    </row>
    <row r="27663" spans="10:10" ht="14.25" x14ac:dyDescent="0.2">
      <c r="J27663" s="2"/>
    </row>
    <row r="27664" spans="10:10" ht="14.25" x14ac:dyDescent="0.2">
      <c r="J27664" s="2"/>
    </row>
    <row r="27665" spans="10:10" ht="14.25" x14ac:dyDescent="0.2">
      <c r="J27665" s="2"/>
    </row>
    <row r="27666" spans="10:10" ht="14.25" x14ac:dyDescent="0.2">
      <c r="J27666" s="2"/>
    </row>
    <row r="27667" spans="10:10" ht="14.25" x14ac:dyDescent="0.2">
      <c r="J27667" s="2"/>
    </row>
    <row r="27668" spans="10:10" ht="14.25" x14ac:dyDescent="0.2">
      <c r="J27668" s="2"/>
    </row>
    <row r="27669" spans="10:10" ht="14.25" x14ac:dyDescent="0.2">
      <c r="J27669" s="2"/>
    </row>
    <row r="27670" spans="10:10" ht="14.25" x14ac:dyDescent="0.2">
      <c r="J27670" s="2"/>
    </row>
    <row r="27671" spans="10:10" ht="14.25" x14ac:dyDescent="0.2">
      <c r="J27671" s="2"/>
    </row>
    <row r="27672" spans="10:10" ht="14.25" x14ac:dyDescent="0.2">
      <c r="J27672" s="2"/>
    </row>
    <row r="27673" spans="10:10" ht="14.25" x14ac:dyDescent="0.2">
      <c r="J27673" s="2"/>
    </row>
    <row r="27674" spans="10:10" ht="14.25" x14ac:dyDescent="0.2">
      <c r="J27674" s="2"/>
    </row>
    <row r="27675" spans="10:10" ht="14.25" x14ac:dyDescent="0.2">
      <c r="J27675" s="2"/>
    </row>
    <row r="27676" spans="10:10" ht="14.25" x14ac:dyDescent="0.2">
      <c r="J27676" s="2"/>
    </row>
    <row r="27677" spans="10:10" ht="14.25" x14ac:dyDescent="0.2">
      <c r="J27677" s="2"/>
    </row>
    <row r="27678" spans="10:10" ht="14.25" x14ac:dyDescent="0.2">
      <c r="J27678" s="2"/>
    </row>
    <row r="27679" spans="10:10" ht="14.25" x14ac:dyDescent="0.2">
      <c r="J27679" s="2"/>
    </row>
    <row r="27680" spans="10:10" ht="14.25" x14ac:dyDescent="0.2">
      <c r="J27680" s="2"/>
    </row>
    <row r="27681" spans="10:10" ht="14.25" x14ac:dyDescent="0.2">
      <c r="J27681" s="2"/>
    </row>
    <row r="27682" spans="10:10" ht="14.25" x14ac:dyDescent="0.2">
      <c r="J27682" s="2"/>
    </row>
    <row r="27683" spans="10:10" ht="14.25" x14ac:dyDescent="0.2">
      <c r="J27683" s="2"/>
    </row>
    <row r="27684" spans="10:10" ht="14.25" x14ac:dyDescent="0.2">
      <c r="J27684" s="2"/>
    </row>
    <row r="27685" spans="10:10" ht="14.25" x14ac:dyDescent="0.2">
      <c r="J27685" s="2"/>
    </row>
    <row r="27686" spans="10:10" ht="14.25" x14ac:dyDescent="0.2">
      <c r="J27686" s="2"/>
    </row>
    <row r="27687" spans="10:10" ht="14.25" x14ac:dyDescent="0.2">
      <c r="J27687" s="2"/>
    </row>
    <row r="27688" spans="10:10" ht="14.25" x14ac:dyDescent="0.2">
      <c r="J27688" s="2"/>
    </row>
    <row r="27689" spans="10:10" ht="14.25" x14ac:dyDescent="0.2">
      <c r="J27689" s="2"/>
    </row>
    <row r="27690" spans="10:10" ht="14.25" x14ac:dyDescent="0.2">
      <c r="J27690" s="2"/>
    </row>
    <row r="27691" spans="10:10" ht="14.25" x14ac:dyDescent="0.2">
      <c r="J27691" s="2"/>
    </row>
    <row r="27692" spans="10:10" ht="14.25" x14ac:dyDescent="0.2">
      <c r="J27692" s="2"/>
    </row>
    <row r="27693" spans="10:10" ht="14.25" x14ac:dyDescent="0.2">
      <c r="J27693" s="2"/>
    </row>
    <row r="27694" spans="10:10" ht="14.25" x14ac:dyDescent="0.2">
      <c r="J27694" s="2"/>
    </row>
    <row r="27695" spans="10:10" ht="14.25" x14ac:dyDescent="0.2">
      <c r="J27695" s="2"/>
    </row>
    <row r="27696" spans="10:10" ht="14.25" x14ac:dyDescent="0.2">
      <c r="J27696" s="2"/>
    </row>
    <row r="27697" spans="10:10" ht="14.25" x14ac:dyDescent="0.2">
      <c r="J27697" s="2"/>
    </row>
    <row r="27698" spans="10:10" ht="14.25" x14ac:dyDescent="0.2">
      <c r="J27698" s="2"/>
    </row>
    <row r="27699" spans="10:10" ht="14.25" x14ac:dyDescent="0.2">
      <c r="J27699" s="2"/>
    </row>
    <row r="27700" spans="10:10" ht="14.25" x14ac:dyDescent="0.2">
      <c r="J27700" s="2"/>
    </row>
    <row r="27701" spans="10:10" ht="14.25" x14ac:dyDescent="0.2">
      <c r="J27701" s="2"/>
    </row>
    <row r="27702" spans="10:10" ht="14.25" x14ac:dyDescent="0.2">
      <c r="J27702" s="2"/>
    </row>
    <row r="27703" spans="10:10" ht="14.25" x14ac:dyDescent="0.2">
      <c r="J27703" s="2"/>
    </row>
    <row r="27704" spans="10:10" ht="14.25" x14ac:dyDescent="0.2">
      <c r="J27704" s="2"/>
    </row>
    <row r="27705" spans="10:10" ht="14.25" x14ac:dyDescent="0.2">
      <c r="J27705" s="2"/>
    </row>
    <row r="27706" spans="10:10" ht="14.25" x14ac:dyDescent="0.2">
      <c r="J27706" s="2"/>
    </row>
    <row r="27707" spans="10:10" ht="14.25" x14ac:dyDescent="0.2">
      <c r="J27707" s="2"/>
    </row>
    <row r="27708" spans="10:10" ht="14.25" x14ac:dyDescent="0.2">
      <c r="J27708" s="2"/>
    </row>
    <row r="27709" spans="10:10" ht="14.25" x14ac:dyDescent="0.2">
      <c r="J27709" s="2"/>
    </row>
    <row r="27710" spans="10:10" ht="14.25" x14ac:dyDescent="0.2">
      <c r="J27710" s="2"/>
    </row>
    <row r="27711" spans="10:10" ht="14.25" x14ac:dyDescent="0.2">
      <c r="J27711" s="2"/>
    </row>
    <row r="27712" spans="10:10" ht="14.25" x14ac:dyDescent="0.2">
      <c r="J27712" s="2"/>
    </row>
    <row r="27713" spans="10:10" ht="14.25" x14ac:dyDescent="0.2">
      <c r="J27713" s="2"/>
    </row>
    <row r="27714" spans="10:10" ht="14.25" x14ac:dyDescent="0.2">
      <c r="J27714" s="2"/>
    </row>
    <row r="27715" spans="10:10" ht="14.25" x14ac:dyDescent="0.2">
      <c r="J27715" s="2"/>
    </row>
    <row r="27716" spans="10:10" ht="14.25" x14ac:dyDescent="0.2">
      <c r="J27716" s="2"/>
    </row>
    <row r="27717" spans="10:10" ht="14.25" x14ac:dyDescent="0.2">
      <c r="J27717" s="2"/>
    </row>
    <row r="27718" spans="10:10" ht="14.25" x14ac:dyDescent="0.2">
      <c r="J27718" s="2"/>
    </row>
    <row r="27719" spans="10:10" ht="14.25" x14ac:dyDescent="0.2">
      <c r="J27719" s="2"/>
    </row>
    <row r="27720" spans="10:10" ht="14.25" x14ac:dyDescent="0.2">
      <c r="J27720" s="2"/>
    </row>
    <row r="27721" spans="10:10" ht="14.25" x14ac:dyDescent="0.2">
      <c r="J27721" s="2"/>
    </row>
    <row r="27722" spans="10:10" ht="14.25" x14ac:dyDescent="0.2">
      <c r="J27722" s="2"/>
    </row>
    <row r="27723" spans="10:10" ht="14.25" x14ac:dyDescent="0.2">
      <c r="J27723" s="2"/>
    </row>
    <row r="27724" spans="10:10" ht="14.25" x14ac:dyDescent="0.2">
      <c r="J27724" s="2"/>
    </row>
    <row r="27725" spans="10:10" ht="14.25" x14ac:dyDescent="0.2">
      <c r="J27725" s="2"/>
    </row>
    <row r="27726" spans="10:10" ht="14.25" x14ac:dyDescent="0.2">
      <c r="J27726" s="2"/>
    </row>
    <row r="27727" spans="10:10" ht="14.25" x14ac:dyDescent="0.2">
      <c r="J27727" s="2"/>
    </row>
    <row r="27728" spans="10:10" ht="14.25" x14ac:dyDescent="0.2">
      <c r="J27728" s="2"/>
    </row>
    <row r="27729" spans="10:10" ht="14.25" x14ac:dyDescent="0.2">
      <c r="J27729" s="2"/>
    </row>
    <row r="27730" spans="10:10" ht="14.25" x14ac:dyDescent="0.2">
      <c r="J27730" s="2"/>
    </row>
    <row r="27731" spans="10:10" ht="14.25" x14ac:dyDescent="0.2">
      <c r="J27731" s="2"/>
    </row>
    <row r="27732" spans="10:10" ht="14.25" x14ac:dyDescent="0.2">
      <c r="J27732" s="2"/>
    </row>
    <row r="27733" spans="10:10" ht="14.25" x14ac:dyDescent="0.2">
      <c r="J27733" s="2"/>
    </row>
    <row r="27734" spans="10:10" ht="14.25" x14ac:dyDescent="0.2">
      <c r="J27734" s="2"/>
    </row>
    <row r="27735" spans="10:10" ht="14.25" x14ac:dyDescent="0.2">
      <c r="J27735" s="2"/>
    </row>
    <row r="27736" spans="10:10" ht="14.25" x14ac:dyDescent="0.2">
      <c r="J27736" s="2"/>
    </row>
    <row r="27737" spans="10:10" ht="14.25" x14ac:dyDescent="0.2">
      <c r="J27737" s="2"/>
    </row>
    <row r="27738" spans="10:10" ht="14.25" x14ac:dyDescent="0.2">
      <c r="J27738" s="2"/>
    </row>
    <row r="27739" spans="10:10" ht="14.25" x14ac:dyDescent="0.2">
      <c r="J27739" s="2"/>
    </row>
    <row r="27740" spans="10:10" ht="14.25" x14ac:dyDescent="0.2">
      <c r="J27740" s="2"/>
    </row>
    <row r="27741" spans="10:10" ht="14.25" x14ac:dyDescent="0.2">
      <c r="J27741" s="2"/>
    </row>
    <row r="27742" spans="10:10" ht="14.25" x14ac:dyDescent="0.2">
      <c r="J27742" s="2"/>
    </row>
    <row r="27743" spans="10:10" ht="14.25" x14ac:dyDescent="0.2">
      <c r="J27743" s="2"/>
    </row>
    <row r="27744" spans="10:10" ht="14.25" x14ac:dyDescent="0.2">
      <c r="J27744" s="2"/>
    </row>
    <row r="27745" spans="10:10" ht="14.25" x14ac:dyDescent="0.2">
      <c r="J27745" s="2"/>
    </row>
    <row r="27746" spans="10:10" ht="14.25" x14ac:dyDescent="0.2">
      <c r="J27746" s="2"/>
    </row>
    <row r="27747" spans="10:10" ht="14.25" x14ac:dyDescent="0.2">
      <c r="J27747" s="2"/>
    </row>
    <row r="27748" spans="10:10" ht="14.25" x14ac:dyDescent="0.2">
      <c r="J27748" s="2"/>
    </row>
    <row r="27749" spans="10:10" ht="14.25" x14ac:dyDescent="0.2">
      <c r="J27749" s="2"/>
    </row>
    <row r="27750" spans="10:10" ht="14.25" x14ac:dyDescent="0.2">
      <c r="J27750" s="2"/>
    </row>
    <row r="27751" spans="10:10" ht="14.25" x14ac:dyDescent="0.2">
      <c r="J27751" s="2"/>
    </row>
    <row r="27752" spans="10:10" ht="14.25" x14ac:dyDescent="0.2">
      <c r="J27752" s="2"/>
    </row>
    <row r="27753" spans="10:10" ht="14.25" x14ac:dyDescent="0.2">
      <c r="J27753" s="2"/>
    </row>
    <row r="27754" spans="10:10" ht="14.25" x14ac:dyDescent="0.2">
      <c r="J27754" s="2"/>
    </row>
    <row r="27755" spans="10:10" ht="14.25" x14ac:dyDescent="0.2">
      <c r="J27755" s="2"/>
    </row>
    <row r="27756" spans="10:10" ht="14.25" x14ac:dyDescent="0.2">
      <c r="J27756" s="2"/>
    </row>
    <row r="27757" spans="10:10" ht="14.25" x14ac:dyDescent="0.2">
      <c r="J27757" s="2"/>
    </row>
    <row r="27758" spans="10:10" ht="14.25" x14ac:dyDescent="0.2">
      <c r="J27758" s="2"/>
    </row>
    <row r="27759" spans="10:10" ht="14.25" x14ac:dyDescent="0.2">
      <c r="J27759" s="2"/>
    </row>
    <row r="27760" spans="10:10" ht="14.25" x14ac:dyDescent="0.2">
      <c r="J27760" s="2"/>
    </row>
    <row r="27761" spans="10:10" ht="14.25" x14ac:dyDescent="0.2">
      <c r="J27761" s="2"/>
    </row>
    <row r="27762" spans="10:10" ht="14.25" x14ac:dyDescent="0.2">
      <c r="J27762" s="2"/>
    </row>
    <row r="27763" spans="10:10" ht="14.25" x14ac:dyDescent="0.2">
      <c r="J27763" s="2"/>
    </row>
    <row r="27764" spans="10:10" ht="14.25" x14ac:dyDescent="0.2">
      <c r="J27764" s="2"/>
    </row>
    <row r="27765" spans="10:10" ht="14.25" x14ac:dyDescent="0.2">
      <c r="J27765" s="2"/>
    </row>
    <row r="27766" spans="10:10" ht="14.25" x14ac:dyDescent="0.2">
      <c r="J27766" s="2"/>
    </row>
    <row r="27767" spans="10:10" ht="14.25" x14ac:dyDescent="0.2">
      <c r="J27767" s="2"/>
    </row>
    <row r="27768" spans="10:10" ht="14.25" x14ac:dyDescent="0.2">
      <c r="J27768" s="2"/>
    </row>
    <row r="27769" spans="10:10" ht="14.25" x14ac:dyDescent="0.2">
      <c r="J27769" s="2"/>
    </row>
    <row r="27770" spans="10:10" ht="14.25" x14ac:dyDescent="0.2">
      <c r="J27770" s="2"/>
    </row>
    <row r="27771" spans="10:10" ht="14.25" x14ac:dyDescent="0.2">
      <c r="J27771" s="2"/>
    </row>
    <row r="27772" spans="10:10" ht="14.25" x14ac:dyDescent="0.2">
      <c r="J27772" s="2"/>
    </row>
    <row r="27773" spans="10:10" ht="14.25" x14ac:dyDescent="0.2">
      <c r="J27773" s="2"/>
    </row>
    <row r="27774" spans="10:10" ht="14.25" x14ac:dyDescent="0.2">
      <c r="J27774" s="2"/>
    </row>
    <row r="27775" spans="10:10" ht="14.25" x14ac:dyDescent="0.2">
      <c r="J27775" s="2"/>
    </row>
    <row r="27776" spans="10:10" ht="14.25" x14ac:dyDescent="0.2">
      <c r="J27776" s="2"/>
    </row>
    <row r="27777" spans="10:10" ht="14.25" x14ac:dyDescent="0.2">
      <c r="J27777" s="2"/>
    </row>
    <row r="27778" spans="10:10" ht="14.25" x14ac:dyDescent="0.2">
      <c r="J27778" s="2"/>
    </row>
    <row r="27779" spans="10:10" ht="14.25" x14ac:dyDescent="0.2">
      <c r="J27779" s="2"/>
    </row>
    <row r="27780" spans="10:10" ht="14.25" x14ac:dyDescent="0.2">
      <c r="J27780" s="2"/>
    </row>
    <row r="27781" spans="10:10" ht="14.25" x14ac:dyDescent="0.2">
      <c r="J27781" s="2"/>
    </row>
    <row r="27782" spans="10:10" ht="14.25" x14ac:dyDescent="0.2">
      <c r="J27782" s="2"/>
    </row>
    <row r="27783" spans="10:10" ht="14.25" x14ac:dyDescent="0.2">
      <c r="J27783" s="2"/>
    </row>
    <row r="27784" spans="10:10" ht="14.25" x14ac:dyDescent="0.2">
      <c r="J27784" s="2"/>
    </row>
    <row r="27785" spans="10:10" ht="14.25" x14ac:dyDescent="0.2">
      <c r="J27785" s="2"/>
    </row>
    <row r="27786" spans="10:10" ht="14.25" x14ac:dyDescent="0.2">
      <c r="J27786" s="2"/>
    </row>
    <row r="27787" spans="10:10" ht="14.25" x14ac:dyDescent="0.2">
      <c r="J27787" s="2"/>
    </row>
    <row r="27788" spans="10:10" ht="14.25" x14ac:dyDescent="0.2">
      <c r="J27788" s="2"/>
    </row>
    <row r="27789" spans="10:10" ht="14.25" x14ac:dyDescent="0.2">
      <c r="J27789" s="2"/>
    </row>
    <row r="27790" spans="10:10" ht="14.25" x14ac:dyDescent="0.2">
      <c r="J27790" s="2"/>
    </row>
    <row r="27791" spans="10:10" ht="14.25" x14ac:dyDescent="0.2">
      <c r="J27791" s="2"/>
    </row>
    <row r="27792" spans="10:10" ht="14.25" x14ac:dyDescent="0.2">
      <c r="J27792" s="2"/>
    </row>
    <row r="27793" spans="10:10" ht="14.25" x14ac:dyDescent="0.2">
      <c r="J27793" s="2"/>
    </row>
    <row r="27794" spans="10:10" ht="14.25" x14ac:dyDescent="0.2">
      <c r="J27794" s="2"/>
    </row>
    <row r="27795" spans="10:10" ht="14.25" x14ac:dyDescent="0.2">
      <c r="J27795" s="2"/>
    </row>
    <row r="27796" spans="10:10" ht="14.25" x14ac:dyDescent="0.2">
      <c r="J27796" s="2"/>
    </row>
    <row r="27797" spans="10:10" ht="14.25" x14ac:dyDescent="0.2">
      <c r="J27797" s="2"/>
    </row>
    <row r="27798" spans="10:10" ht="14.25" x14ac:dyDescent="0.2">
      <c r="J27798" s="2"/>
    </row>
    <row r="27799" spans="10:10" ht="14.25" x14ac:dyDescent="0.2">
      <c r="J27799" s="2"/>
    </row>
    <row r="27800" spans="10:10" ht="14.25" x14ac:dyDescent="0.2">
      <c r="J27800" s="2"/>
    </row>
    <row r="27801" spans="10:10" ht="14.25" x14ac:dyDescent="0.2">
      <c r="J27801" s="2"/>
    </row>
    <row r="27802" spans="10:10" ht="14.25" x14ac:dyDescent="0.2">
      <c r="J27802" s="2"/>
    </row>
    <row r="27803" spans="10:10" ht="14.25" x14ac:dyDescent="0.2">
      <c r="J27803" s="2"/>
    </row>
    <row r="27804" spans="10:10" ht="14.25" x14ac:dyDescent="0.2">
      <c r="J27804" s="2"/>
    </row>
    <row r="27805" spans="10:10" ht="14.25" x14ac:dyDescent="0.2">
      <c r="J27805" s="2"/>
    </row>
    <row r="27806" spans="10:10" ht="14.25" x14ac:dyDescent="0.2">
      <c r="J27806" s="2"/>
    </row>
    <row r="27807" spans="10:10" ht="14.25" x14ac:dyDescent="0.2">
      <c r="J27807" s="2"/>
    </row>
    <row r="27808" spans="10:10" ht="14.25" x14ac:dyDescent="0.2">
      <c r="J27808" s="2"/>
    </row>
    <row r="27809" spans="10:10" ht="14.25" x14ac:dyDescent="0.2">
      <c r="J27809" s="2"/>
    </row>
    <row r="27810" spans="10:10" ht="14.25" x14ac:dyDescent="0.2">
      <c r="J27810" s="2"/>
    </row>
    <row r="27811" spans="10:10" ht="14.25" x14ac:dyDescent="0.2">
      <c r="J27811" s="2"/>
    </row>
    <row r="27812" spans="10:10" ht="14.25" x14ac:dyDescent="0.2">
      <c r="J27812" s="2"/>
    </row>
    <row r="27813" spans="10:10" ht="14.25" x14ac:dyDescent="0.2">
      <c r="J27813" s="2"/>
    </row>
    <row r="27814" spans="10:10" ht="14.25" x14ac:dyDescent="0.2">
      <c r="J27814" s="2"/>
    </row>
    <row r="27815" spans="10:10" ht="14.25" x14ac:dyDescent="0.2">
      <c r="J27815" s="2"/>
    </row>
    <row r="27816" spans="10:10" ht="14.25" x14ac:dyDescent="0.2">
      <c r="J27816" s="2"/>
    </row>
    <row r="27817" spans="10:10" ht="14.25" x14ac:dyDescent="0.2">
      <c r="J27817" s="2"/>
    </row>
    <row r="27818" spans="10:10" ht="14.25" x14ac:dyDescent="0.2">
      <c r="J27818" s="2"/>
    </row>
    <row r="27819" spans="10:10" ht="14.25" x14ac:dyDescent="0.2">
      <c r="J27819" s="2"/>
    </row>
    <row r="27820" spans="10:10" ht="14.25" x14ac:dyDescent="0.2">
      <c r="J27820" s="2"/>
    </row>
    <row r="27821" spans="10:10" ht="14.25" x14ac:dyDescent="0.2">
      <c r="J27821" s="2"/>
    </row>
    <row r="27822" spans="10:10" ht="14.25" x14ac:dyDescent="0.2">
      <c r="J27822" s="2"/>
    </row>
    <row r="27823" spans="10:10" ht="14.25" x14ac:dyDescent="0.2">
      <c r="J27823" s="2"/>
    </row>
    <row r="27824" spans="10:10" ht="14.25" x14ac:dyDescent="0.2">
      <c r="J27824" s="2"/>
    </row>
    <row r="27825" spans="10:10" ht="14.25" x14ac:dyDescent="0.2">
      <c r="J27825" s="2"/>
    </row>
    <row r="27826" spans="10:10" ht="14.25" x14ac:dyDescent="0.2">
      <c r="J27826" s="2"/>
    </row>
    <row r="27827" spans="10:10" ht="14.25" x14ac:dyDescent="0.2">
      <c r="J27827" s="2"/>
    </row>
    <row r="27828" spans="10:10" ht="14.25" x14ac:dyDescent="0.2">
      <c r="J27828" s="2"/>
    </row>
    <row r="27829" spans="10:10" ht="14.25" x14ac:dyDescent="0.2">
      <c r="J27829" s="2"/>
    </row>
    <row r="27830" spans="10:10" ht="14.25" x14ac:dyDescent="0.2">
      <c r="J27830" s="2"/>
    </row>
    <row r="27831" spans="10:10" ht="14.25" x14ac:dyDescent="0.2">
      <c r="J27831" s="2"/>
    </row>
    <row r="27832" spans="10:10" ht="14.25" x14ac:dyDescent="0.2">
      <c r="J27832" s="2"/>
    </row>
    <row r="27833" spans="10:10" ht="14.25" x14ac:dyDescent="0.2">
      <c r="J27833" s="2"/>
    </row>
    <row r="27834" spans="10:10" ht="14.25" x14ac:dyDescent="0.2">
      <c r="J27834" s="2"/>
    </row>
    <row r="27835" spans="10:10" ht="14.25" x14ac:dyDescent="0.2">
      <c r="J27835" s="2"/>
    </row>
    <row r="27836" spans="10:10" ht="14.25" x14ac:dyDescent="0.2">
      <c r="J27836" s="2"/>
    </row>
    <row r="27837" spans="10:10" ht="14.25" x14ac:dyDescent="0.2">
      <c r="J27837" s="2"/>
    </row>
    <row r="27838" spans="10:10" ht="14.25" x14ac:dyDescent="0.2">
      <c r="J27838" s="2"/>
    </row>
    <row r="27839" spans="10:10" ht="14.25" x14ac:dyDescent="0.2">
      <c r="J27839" s="2"/>
    </row>
    <row r="27840" spans="10:10" ht="14.25" x14ac:dyDescent="0.2">
      <c r="J27840" s="2"/>
    </row>
    <row r="27841" spans="10:10" ht="14.25" x14ac:dyDescent="0.2">
      <c r="J27841" s="2"/>
    </row>
    <row r="27842" spans="10:10" ht="14.25" x14ac:dyDescent="0.2">
      <c r="J27842" s="2"/>
    </row>
    <row r="27843" spans="10:10" ht="14.25" x14ac:dyDescent="0.2">
      <c r="J27843" s="2"/>
    </row>
    <row r="27844" spans="10:10" ht="14.25" x14ac:dyDescent="0.2">
      <c r="J27844" s="2"/>
    </row>
    <row r="27845" spans="10:10" ht="14.25" x14ac:dyDescent="0.2">
      <c r="J27845" s="2"/>
    </row>
    <row r="27846" spans="10:10" ht="14.25" x14ac:dyDescent="0.2">
      <c r="J27846" s="2"/>
    </row>
    <row r="27847" spans="10:10" ht="14.25" x14ac:dyDescent="0.2">
      <c r="J27847" s="2"/>
    </row>
    <row r="27848" spans="10:10" ht="14.25" x14ac:dyDescent="0.2">
      <c r="J27848" s="2"/>
    </row>
    <row r="27849" spans="10:10" ht="14.25" x14ac:dyDescent="0.2">
      <c r="J27849" s="2"/>
    </row>
    <row r="27850" spans="10:10" ht="14.25" x14ac:dyDescent="0.2">
      <c r="J27850" s="2"/>
    </row>
    <row r="27851" spans="10:10" ht="14.25" x14ac:dyDescent="0.2">
      <c r="J27851" s="2"/>
    </row>
    <row r="27852" spans="10:10" ht="14.25" x14ac:dyDescent="0.2">
      <c r="J27852" s="2"/>
    </row>
    <row r="27853" spans="10:10" ht="14.25" x14ac:dyDescent="0.2">
      <c r="J27853" s="2"/>
    </row>
    <row r="27854" spans="10:10" ht="14.25" x14ac:dyDescent="0.2">
      <c r="J27854" s="2"/>
    </row>
    <row r="27855" spans="10:10" ht="14.25" x14ac:dyDescent="0.2">
      <c r="J27855" s="2"/>
    </row>
    <row r="27856" spans="10:10" ht="14.25" x14ac:dyDescent="0.2">
      <c r="J27856" s="2"/>
    </row>
    <row r="27857" spans="10:10" ht="14.25" x14ac:dyDescent="0.2">
      <c r="J27857" s="2"/>
    </row>
    <row r="27858" spans="10:10" ht="14.25" x14ac:dyDescent="0.2">
      <c r="J27858" s="2"/>
    </row>
    <row r="27859" spans="10:10" ht="14.25" x14ac:dyDescent="0.2">
      <c r="J27859" s="2"/>
    </row>
    <row r="27860" spans="10:10" ht="14.25" x14ac:dyDescent="0.2">
      <c r="J27860" s="2"/>
    </row>
    <row r="27861" spans="10:10" ht="14.25" x14ac:dyDescent="0.2">
      <c r="J27861" s="2"/>
    </row>
    <row r="27862" spans="10:10" ht="14.25" x14ac:dyDescent="0.2">
      <c r="J27862" s="2"/>
    </row>
    <row r="27863" spans="10:10" ht="14.25" x14ac:dyDescent="0.2">
      <c r="J27863" s="2"/>
    </row>
    <row r="27864" spans="10:10" ht="14.25" x14ac:dyDescent="0.2">
      <c r="J27864" s="2"/>
    </row>
    <row r="27865" spans="10:10" ht="14.25" x14ac:dyDescent="0.2">
      <c r="J27865" s="2"/>
    </row>
    <row r="27866" spans="10:10" ht="14.25" x14ac:dyDescent="0.2">
      <c r="J27866" s="2"/>
    </row>
    <row r="27867" spans="10:10" ht="14.25" x14ac:dyDescent="0.2">
      <c r="J27867" s="2"/>
    </row>
    <row r="27868" spans="10:10" ht="14.25" x14ac:dyDescent="0.2">
      <c r="J27868" s="2"/>
    </row>
    <row r="27869" spans="10:10" ht="14.25" x14ac:dyDescent="0.2">
      <c r="J27869" s="2"/>
    </row>
    <row r="27870" spans="10:10" ht="14.25" x14ac:dyDescent="0.2">
      <c r="J27870" s="2"/>
    </row>
    <row r="27871" spans="10:10" ht="14.25" x14ac:dyDescent="0.2">
      <c r="J27871" s="2"/>
    </row>
    <row r="27872" spans="10:10" ht="14.25" x14ac:dyDescent="0.2">
      <c r="J27872" s="2"/>
    </row>
    <row r="27873" spans="10:10" ht="14.25" x14ac:dyDescent="0.2">
      <c r="J27873" s="2"/>
    </row>
    <row r="27874" spans="10:10" ht="14.25" x14ac:dyDescent="0.2">
      <c r="J27874" s="2"/>
    </row>
    <row r="27875" spans="10:10" ht="14.25" x14ac:dyDescent="0.2">
      <c r="J27875" s="2"/>
    </row>
    <row r="27876" spans="10:10" ht="14.25" x14ac:dyDescent="0.2">
      <c r="J27876" s="2"/>
    </row>
    <row r="27877" spans="10:10" ht="14.25" x14ac:dyDescent="0.2">
      <c r="J27877" s="2"/>
    </row>
    <row r="27878" spans="10:10" ht="14.25" x14ac:dyDescent="0.2">
      <c r="J27878" s="2"/>
    </row>
    <row r="27879" spans="10:10" ht="14.25" x14ac:dyDescent="0.2">
      <c r="J27879" s="2"/>
    </row>
    <row r="27880" spans="10:10" ht="14.25" x14ac:dyDescent="0.2">
      <c r="J27880" s="2"/>
    </row>
    <row r="27881" spans="10:10" ht="14.25" x14ac:dyDescent="0.2">
      <c r="J27881" s="2"/>
    </row>
    <row r="27882" spans="10:10" ht="14.25" x14ac:dyDescent="0.2">
      <c r="J27882" s="2"/>
    </row>
    <row r="27883" spans="10:10" ht="14.25" x14ac:dyDescent="0.2">
      <c r="J27883" s="2"/>
    </row>
    <row r="27884" spans="10:10" ht="14.25" x14ac:dyDescent="0.2">
      <c r="J27884" s="2"/>
    </row>
    <row r="27885" spans="10:10" ht="14.25" x14ac:dyDescent="0.2">
      <c r="J27885" s="2"/>
    </row>
    <row r="27886" spans="10:10" ht="14.25" x14ac:dyDescent="0.2">
      <c r="J27886" s="2"/>
    </row>
    <row r="27887" spans="10:10" ht="14.25" x14ac:dyDescent="0.2">
      <c r="J27887" s="2"/>
    </row>
    <row r="27888" spans="10:10" ht="14.25" x14ac:dyDescent="0.2">
      <c r="J27888" s="2"/>
    </row>
    <row r="27889" spans="10:10" ht="14.25" x14ac:dyDescent="0.2">
      <c r="J27889" s="2"/>
    </row>
    <row r="27890" spans="10:10" ht="14.25" x14ac:dyDescent="0.2">
      <c r="J27890" s="2"/>
    </row>
    <row r="27891" spans="10:10" ht="14.25" x14ac:dyDescent="0.2">
      <c r="J27891" s="2"/>
    </row>
    <row r="27892" spans="10:10" ht="14.25" x14ac:dyDescent="0.2">
      <c r="J27892" s="2"/>
    </row>
    <row r="27893" spans="10:10" ht="14.25" x14ac:dyDescent="0.2">
      <c r="J27893" s="2"/>
    </row>
    <row r="27894" spans="10:10" ht="14.25" x14ac:dyDescent="0.2">
      <c r="J27894" s="2"/>
    </row>
    <row r="27895" spans="10:10" ht="14.25" x14ac:dyDescent="0.2">
      <c r="J27895" s="2"/>
    </row>
    <row r="27896" spans="10:10" ht="14.25" x14ac:dyDescent="0.2">
      <c r="J27896" s="2"/>
    </row>
    <row r="27897" spans="10:10" ht="14.25" x14ac:dyDescent="0.2">
      <c r="J27897" s="2"/>
    </row>
    <row r="27898" spans="10:10" ht="14.25" x14ac:dyDescent="0.2">
      <c r="J27898" s="2"/>
    </row>
    <row r="27899" spans="10:10" ht="14.25" x14ac:dyDescent="0.2">
      <c r="J27899" s="2"/>
    </row>
    <row r="27900" spans="10:10" ht="14.25" x14ac:dyDescent="0.2">
      <c r="J27900" s="2"/>
    </row>
    <row r="27901" spans="10:10" ht="14.25" x14ac:dyDescent="0.2">
      <c r="J27901" s="2"/>
    </row>
    <row r="27902" spans="10:10" ht="14.25" x14ac:dyDescent="0.2">
      <c r="J27902" s="2"/>
    </row>
    <row r="27903" spans="10:10" ht="14.25" x14ac:dyDescent="0.2">
      <c r="J27903" s="2"/>
    </row>
    <row r="27904" spans="10:10" ht="14.25" x14ac:dyDescent="0.2">
      <c r="J27904" s="2"/>
    </row>
    <row r="27905" spans="10:10" ht="14.25" x14ac:dyDescent="0.2">
      <c r="J27905" s="2"/>
    </row>
    <row r="27906" spans="10:10" ht="14.25" x14ac:dyDescent="0.2">
      <c r="J27906" s="2"/>
    </row>
    <row r="27907" spans="10:10" ht="14.25" x14ac:dyDescent="0.2">
      <c r="J27907" s="2"/>
    </row>
    <row r="27908" spans="10:10" ht="14.25" x14ac:dyDescent="0.2">
      <c r="J27908" s="2"/>
    </row>
    <row r="27909" spans="10:10" ht="14.25" x14ac:dyDescent="0.2">
      <c r="J27909" s="2"/>
    </row>
    <row r="27910" spans="10:10" ht="14.25" x14ac:dyDescent="0.2">
      <c r="J27910" s="2"/>
    </row>
    <row r="27911" spans="10:10" ht="14.25" x14ac:dyDescent="0.2">
      <c r="J27911" s="2"/>
    </row>
    <row r="27912" spans="10:10" ht="14.25" x14ac:dyDescent="0.2">
      <c r="J27912" s="2"/>
    </row>
    <row r="27913" spans="10:10" ht="14.25" x14ac:dyDescent="0.2">
      <c r="J27913" s="2"/>
    </row>
    <row r="27914" spans="10:10" ht="14.25" x14ac:dyDescent="0.2">
      <c r="J27914" s="2"/>
    </row>
    <row r="27915" spans="10:10" ht="14.25" x14ac:dyDescent="0.2">
      <c r="J27915" s="2"/>
    </row>
    <row r="27916" spans="10:10" ht="14.25" x14ac:dyDescent="0.2">
      <c r="J27916" s="2"/>
    </row>
    <row r="27917" spans="10:10" ht="14.25" x14ac:dyDescent="0.2">
      <c r="J27917" s="2"/>
    </row>
    <row r="27918" spans="10:10" ht="14.25" x14ac:dyDescent="0.2">
      <c r="J27918" s="2"/>
    </row>
    <row r="27919" spans="10:10" ht="14.25" x14ac:dyDescent="0.2">
      <c r="J27919" s="2"/>
    </row>
    <row r="27920" spans="10:10" ht="14.25" x14ac:dyDescent="0.2">
      <c r="J27920" s="2"/>
    </row>
    <row r="27921" spans="10:10" ht="14.25" x14ac:dyDescent="0.2">
      <c r="J27921" s="2"/>
    </row>
    <row r="27922" spans="10:10" ht="14.25" x14ac:dyDescent="0.2">
      <c r="J27922" s="2"/>
    </row>
    <row r="27923" spans="10:10" ht="14.25" x14ac:dyDescent="0.2">
      <c r="J27923" s="2"/>
    </row>
    <row r="27924" spans="10:10" ht="14.25" x14ac:dyDescent="0.2">
      <c r="J27924" s="2"/>
    </row>
    <row r="27925" spans="10:10" ht="14.25" x14ac:dyDescent="0.2">
      <c r="J27925" s="2"/>
    </row>
    <row r="27926" spans="10:10" ht="14.25" x14ac:dyDescent="0.2">
      <c r="J27926" s="2"/>
    </row>
    <row r="27927" spans="10:10" ht="14.25" x14ac:dyDescent="0.2">
      <c r="J27927" s="2"/>
    </row>
    <row r="27928" spans="10:10" ht="14.25" x14ac:dyDescent="0.2">
      <c r="J27928" s="2"/>
    </row>
    <row r="27929" spans="10:10" ht="14.25" x14ac:dyDescent="0.2">
      <c r="J27929" s="2"/>
    </row>
    <row r="27930" spans="10:10" ht="14.25" x14ac:dyDescent="0.2">
      <c r="J27930" s="2"/>
    </row>
    <row r="27931" spans="10:10" ht="14.25" x14ac:dyDescent="0.2">
      <c r="J27931" s="2"/>
    </row>
    <row r="27932" spans="10:10" ht="14.25" x14ac:dyDescent="0.2">
      <c r="J27932" s="2"/>
    </row>
    <row r="27933" spans="10:10" ht="14.25" x14ac:dyDescent="0.2">
      <c r="J27933" s="2"/>
    </row>
    <row r="27934" spans="10:10" ht="14.25" x14ac:dyDescent="0.2">
      <c r="J27934" s="2"/>
    </row>
    <row r="27935" spans="10:10" ht="14.25" x14ac:dyDescent="0.2">
      <c r="J27935" s="2"/>
    </row>
    <row r="27936" spans="10:10" ht="14.25" x14ac:dyDescent="0.2">
      <c r="J27936" s="2"/>
    </row>
    <row r="27937" spans="10:10" ht="14.25" x14ac:dyDescent="0.2">
      <c r="J27937" s="2"/>
    </row>
    <row r="27938" spans="10:10" ht="14.25" x14ac:dyDescent="0.2">
      <c r="J27938" s="2"/>
    </row>
    <row r="27939" spans="10:10" ht="14.25" x14ac:dyDescent="0.2">
      <c r="J27939" s="2"/>
    </row>
    <row r="27940" spans="10:10" ht="14.25" x14ac:dyDescent="0.2">
      <c r="J27940" s="2"/>
    </row>
    <row r="27941" spans="10:10" ht="14.25" x14ac:dyDescent="0.2">
      <c r="J27941" s="2"/>
    </row>
    <row r="27942" spans="10:10" ht="14.25" x14ac:dyDescent="0.2">
      <c r="J27942" s="2"/>
    </row>
    <row r="27943" spans="10:10" ht="14.25" x14ac:dyDescent="0.2">
      <c r="J27943" s="2"/>
    </row>
    <row r="27944" spans="10:10" ht="14.25" x14ac:dyDescent="0.2">
      <c r="J27944" s="2"/>
    </row>
    <row r="27945" spans="10:10" ht="14.25" x14ac:dyDescent="0.2">
      <c r="J27945" s="2"/>
    </row>
    <row r="27946" spans="10:10" ht="14.25" x14ac:dyDescent="0.2">
      <c r="J27946" s="2"/>
    </row>
    <row r="27947" spans="10:10" ht="14.25" x14ac:dyDescent="0.2">
      <c r="J27947" s="2"/>
    </row>
    <row r="27948" spans="10:10" ht="14.25" x14ac:dyDescent="0.2">
      <c r="J27948" s="2"/>
    </row>
    <row r="27949" spans="10:10" ht="14.25" x14ac:dyDescent="0.2">
      <c r="J27949" s="2"/>
    </row>
    <row r="27950" spans="10:10" ht="14.25" x14ac:dyDescent="0.2">
      <c r="J27950" s="2"/>
    </row>
    <row r="27951" spans="10:10" ht="14.25" x14ac:dyDescent="0.2">
      <c r="J27951" s="2"/>
    </row>
    <row r="27952" spans="10:10" ht="14.25" x14ac:dyDescent="0.2">
      <c r="J27952" s="2"/>
    </row>
    <row r="27953" spans="10:10" ht="14.25" x14ac:dyDescent="0.2">
      <c r="J27953" s="2"/>
    </row>
    <row r="27954" spans="10:10" ht="14.25" x14ac:dyDescent="0.2">
      <c r="J27954" s="2"/>
    </row>
    <row r="27955" spans="10:10" ht="14.25" x14ac:dyDescent="0.2">
      <c r="J27955" s="2"/>
    </row>
    <row r="27956" spans="10:10" ht="14.25" x14ac:dyDescent="0.2">
      <c r="J27956" s="2"/>
    </row>
    <row r="27957" spans="10:10" ht="14.25" x14ac:dyDescent="0.2">
      <c r="J27957" s="2"/>
    </row>
    <row r="27958" spans="10:10" ht="14.25" x14ac:dyDescent="0.2">
      <c r="J27958" s="2"/>
    </row>
    <row r="27959" spans="10:10" ht="14.25" x14ac:dyDescent="0.2">
      <c r="J27959" s="2"/>
    </row>
    <row r="27960" spans="10:10" ht="14.25" x14ac:dyDescent="0.2">
      <c r="J27960" s="2"/>
    </row>
    <row r="27961" spans="10:10" ht="14.25" x14ac:dyDescent="0.2">
      <c r="J27961" s="2"/>
    </row>
    <row r="27962" spans="10:10" ht="14.25" x14ac:dyDescent="0.2">
      <c r="J27962" s="2"/>
    </row>
    <row r="27963" spans="10:10" ht="14.25" x14ac:dyDescent="0.2">
      <c r="J27963" s="2"/>
    </row>
    <row r="27964" spans="10:10" ht="14.25" x14ac:dyDescent="0.2">
      <c r="J27964" s="2"/>
    </row>
    <row r="27965" spans="10:10" ht="14.25" x14ac:dyDescent="0.2">
      <c r="J27965" s="2"/>
    </row>
    <row r="27966" spans="10:10" ht="14.25" x14ac:dyDescent="0.2">
      <c r="J27966" s="2"/>
    </row>
    <row r="27967" spans="10:10" ht="14.25" x14ac:dyDescent="0.2">
      <c r="J27967" s="2"/>
    </row>
    <row r="27968" spans="10:10" ht="14.25" x14ac:dyDescent="0.2">
      <c r="J27968" s="2"/>
    </row>
    <row r="27969" spans="10:10" ht="14.25" x14ac:dyDescent="0.2">
      <c r="J27969" s="2"/>
    </row>
    <row r="27970" spans="10:10" ht="14.25" x14ac:dyDescent="0.2">
      <c r="J27970" s="2"/>
    </row>
    <row r="27971" spans="10:10" ht="14.25" x14ac:dyDescent="0.2">
      <c r="J27971" s="2"/>
    </row>
    <row r="27972" spans="10:10" ht="14.25" x14ac:dyDescent="0.2">
      <c r="J27972" s="2"/>
    </row>
    <row r="27973" spans="10:10" ht="14.25" x14ac:dyDescent="0.2">
      <c r="J27973" s="2"/>
    </row>
    <row r="27974" spans="10:10" ht="14.25" x14ac:dyDescent="0.2">
      <c r="J27974" s="2"/>
    </row>
    <row r="27975" spans="10:10" ht="14.25" x14ac:dyDescent="0.2">
      <c r="J27975" s="2"/>
    </row>
    <row r="27976" spans="10:10" ht="14.25" x14ac:dyDescent="0.2">
      <c r="J27976" s="2"/>
    </row>
    <row r="27977" spans="10:10" ht="14.25" x14ac:dyDescent="0.2">
      <c r="J27977" s="2"/>
    </row>
    <row r="27978" spans="10:10" ht="14.25" x14ac:dyDescent="0.2">
      <c r="J27978" s="2"/>
    </row>
    <row r="27979" spans="10:10" ht="14.25" x14ac:dyDescent="0.2">
      <c r="J27979" s="2"/>
    </row>
    <row r="27980" spans="10:10" ht="14.25" x14ac:dyDescent="0.2">
      <c r="J27980" s="2"/>
    </row>
    <row r="27981" spans="10:10" ht="14.25" x14ac:dyDescent="0.2">
      <c r="J27981" s="2"/>
    </row>
    <row r="27982" spans="10:10" ht="14.25" x14ac:dyDescent="0.2">
      <c r="J27982" s="2"/>
    </row>
    <row r="27983" spans="10:10" ht="14.25" x14ac:dyDescent="0.2">
      <c r="J27983" s="2"/>
    </row>
    <row r="27984" spans="10:10" ht="14.25" x14ac:dyDescent="0.2">
      <c r="J27984" s="2"/>
    </row>
    <row r="27985" spans="10:10" ht="14.25" x14ac:dyDescent="0.2">
      <c r="J27985" s="2"/>
    </row>
    <row r="27986" spans="10:10" ht="14.25" x14ac:dyDescent="0.2">
      <c r="J27986" s="2"/>
    </row>
    <row r="27987" spans="10:10" ht="14.25" x14ac:dyDescent="0.2">
      <c r="J27987" s="2"/>
    </row>
    <row r="27988" spans="10:10" ht="14.25" x14ac:dyDescent="0.2">
      <c r="J27988" s="2"/>
    </row>
    <row r="27989" spans="10:10" ht="14.25" x14ac:dyDescent="0.2">
      <c r="J27989" s="2"/>
    </row>
    <row r="27990" spans="10:10" ht="14.25" x14ac:dyDescent="0.2">
      <c r="J27990" s="2"/>
    </row>
    <row r="27991" spans="10:10" ht="14.25" x14ac:dyDescent="0.2">
      <c r="J27991" s="2"/>
    </row>
    <row r="27992" spans="10:10" ht="14.25" x14ac:dyDescent="0.2">
      <c r="J27992" s="2"/>
    </row>
    <row r="27993" spans="10:10" ht="14.25" x14ac:dyDescent="0.2">
      <c r="J27993" s="2"/>
    </row>
    <row r="27994" spans="10:10" ht="14.25" x14ac:dyDescent="0.2">
      <c r="J27994" s="2"/>
    </row>
    <row r="27995" spans="10:10" ht="14.25" x14ac:dyDescent="0.2">
      <c r="J27995" s="2"/>
    </row>
    <row r="27996" spans="10:10" ht="14.25" x14ac:dyDescent="0.2">
      <c r="J27996" s="2"/>
    </row>
    <row r="27997" spans="10:10" ht="14.25" x14ac:dyDescent="0.2">
      <c r="J27997" s="2"/>
    </row>
    <row r="27998" spans="10:10" ht="14.25" x14ac:dyDescent="0.2">
      <c r="J27998" s="2"/>
    </row>
    <row r="27999" spans="10:10" ht="14.25" x14ac:dyDescent="0.2">
      <c r="J27999" s="2"/>
    </row>
    <row r="28000" spans="10:10" ht="14.25" x14ac:dyDescent="0.2">
      <c r="J28000" s="2"/>
    </row>
    <row r="28001" spans="10:10" ht="14.25" x14ac:dyDescent="0.2">
      <c r="J28001" s="2"/>
    </row>
    <row r="28002" spans="10:10" ht="14.25" x14ac:dyDescent="0.2">
      <c r="J28002" s="2"/>
    </row>
    <row r="28003" spans="10:10" ht="14.25" x14ac:dyDescent="0.2">
      <c r="J28003" s="2"/>
    </row>
    <row r="28004" spans="10:10" ht="14.25" x14ac:dyDescent="0.2">
      <c r="J28004" s="2"/>
    </row>
    <row r="28005" spans="10:10" ht="14.25" x14ac:dyDescent="0.2">
      <c r="J28005" s="2"/>
    </row>
    <row r="28006" spans="10:10" ht="14.25" x14ac:dyDescent="0.2">
      <c r="J28006" s="2"/>
    </row>
    <row r="28007" spans="10:10" ht="14.25" x14ac:dyDescent="0.2">
      <c r="J28007" s="2"/>
    </row>
    <row r="28008" spans="10:10" ht="14.25" x14ac:dyDescent="0.2">
      <c r="J28008" s="2"/>
    </row>
    <row r="28009" spans="10:10" ht="14.25" x14ac:dyDescent="0.2">
      <c r="J28009" s="2"/>
    </row>
    <row r="28010" spans="10:10" ht="14.25" x14ac:dyDescent="0.2">
      <c r="J28010" s="2"/>
    </row>
    <row r="28011" spans="10:10" ht="14.25" x14ac:dyDescent="0.2">
      <c r="J28011" s="2"/>
    </row>
    <row r="28012" spans="10:10" ht="14.25" x14ac:dyDescent="0.2">
      <c r="J28012" s="2"/>
    </row>
    <row r="28013" spans="10:10" ht="14.25" x14ac:dyDescent="0.2">
      <c r="J28013" s="2"/>
    </row>
    <row r="28014" spans="10:10" ht="14.25" x14ac:dyDescent="0.2">
      <c r="J28014" s="2"/>
    </row>
    <row r="28015" spans="10:10" ht="14.25" x14ac:dyDescent="0.2">
      <c r="J28015" s="2"/>
    </row>
    <row r="28016" spans="10:10" ht="14.25" x14ac:dyDescent="0.2">
      <c r="J28016" s="2"/>
    </row>
    <row r="28017" spans="10:10" ht="14.25" x14ac:dyDescent="0.2">
      <c r="J28017" s="2"/>
    </row>
    <row r="28018" spans="10:10" ht="14.25" x14ac:dyDescent="0.2">
      <c r="J28018" s="2"/>
    </row>
    <row r="28019" spans="10:10" ht="14.25" x14ac:dyDescent="0.2">
      <c r="J28019" s="2"/>
    </row>
    <row r="28020" spans="10:10" ht="14.25" x14ac:dyDescent="0.2">
      <c r="J28020" s="2"/>
    </row>
    <row r="28021" spans="10:10" ht="14.25" x14ac:dyDescent="0.2">
      <c r="J28021" s="2"/>
    </row>
    <row r="28022" spans="10:10" ht="14.25" x14ac:dyDescent="0.2">
      <c r="J28022" s="2"/>
    </row>
    <row r="28023" spans="10:10" ht="14.25" x14ac:dyDescent="0.2">
      <c r="J28023" s="2"/>
    </row>
    <row r="28024" spans="10:10" ht="14.25" x14ac:dyDescent="0.2">
      <c r="J28024" s="2"/>
    </row>
    <row r="28025" spans="10:10" ht="14.25" x14ac:dyDescent="0.2">
      <c r="J28025" s="2"/>
    </row>
    <row r="28026" spans="10:10" ht="14.25" x14ac:dyDescent="0.2">
      <c r="J28026" s="2"/>
    </row>
    <row r="28027" spans="10:10" ht="14.25" x14ac:dyDescent="0.2">
      <c r="J28027" s="2"/>
    </row>
    <row r="28028" spans="10:10" ht="14.25" x14ac:dyDescent="0.2">
      <c r="J28028" s="2"/>
    </row>
    <row r="28029" spans="10:10" ht="14.25" x14ac:dyDescent="0.2">
      <c r="J28029" s="2"/>
    </row>
    <row r="28030" spans="10:10" ht="14.25" x14ac:dyDescent="0.2">
      <c r="J28030" s="2"/>
    </row>
    <row r="28031" spans="10:10" ht="14.25" x14ac:dyDescent="0.2">
      <c r="J28031" s="2"/>
    </row>
    <row r="28032" spans="10:10" ht="14.25" x14ac:dyDescent="0.2">
      <c r="J28032" s="2"/>
    </row>
    <row r="28033" spans="10:10" ht="14.25" x14ac:dyDescent="0.2">
      <c r="J28033" s="2"/>
    </row>
    <row r="28034" spans="10:10" ht="14.25" x14ac:dyDescent="0.2">
      <c r="J28034" s="2"/>
    </row>
    <row r="28035" spans="10:10" ht="14.25" x14ac:dyDescent="0.2">
      <c r="J28035" s="2"/>
    </row>
    <row r="28036" spans="10:10" ht="14.25" x14ac:dyDescent="0.2">
      <c r="J28036" s="2"/>
    </row>
    <row r="28037" spans="10:10" ht="14.25" x14ac:dyDescent="0.2">
      <c r="J28037" s="2"/>
    </row>
    <row r="28038" spans="10:10" ht="14.25" x14ac:dyDescent="0.2">
      <c r="J28038" s="2"/>
    </row>
    <row r="28039" spans="10:10" ht="14.25" x14ac:dyDescent="0.2">
      <c r="J28039" s="2"/>
    </row>
    <row r="28040" spans="10:10" ht="14.25" x14ac:dyDescent="0.2">
      <c r="J28040" s="2"/>
    </row>
    <row r="28041" spans="10:10" ht="14.25" x14ac:dyDescent="0.2">
      <c r="J28041" s="2"/>
    </row>
    <row r="28042" spans="10:10" ht="14.25" x14ac:dyDescent="0.2">
      <c r="J28042" s="2"/>
    </row>
    <row r="28043" spans="10:10" ht="14.25" x14ac:dyDescent="0.2">
      <c r="J28043" s="2"/>
    </row>
    <row r="28044" spans="10:10" ht="14.25" x14ac:dyDescent="0.2">
      <c r="J28044" s="2"/>
    </row>
    <row r="28045" spans="10:10" ht="14.25" x14ac:dyDescent="0.2">
      <c r="J28045" s="2"/>
    </row>
    <row r="28046" spans="10:10" ht="14.25" x14ac:dyDescent="0.2">
      <c r="J28046" s="2"/>
    </row>
    <row r="28047" spans="10:10" ht="14.25" x14ac:dyDescent="0.2">
      <c r="J28047" s="2"/>
    </row>
    <row r="28048" spans="10:10" ht="14.25" x14ac:dyDescent="0.2">
      <c r="J28048" s="2"/>
    </row>
    <row r="28049" spans="10:10" ht="14.25" x14ac:dyDescent="0.2">
      <c r="J28049" s="2"/>
    </row>
    <row r="28050" spans="10:10" ht="14.25" x14ac:dyDescent="0.2">
      <c r="J28050" s="2"/>
    </row>
    <row r="28051" spans="10:10" ht="14.25" x14ac:dyDescent="0.2">
      <c r="J28051" s="2"/>
    </row>
    <row r="28052" spans="10:10" ht="14.25" x14ac:dyDescent="0.2">
      <c r="J28052" s="2"/>
    </row>
    <row r="28053" spans="10:10" ht="14.25" x14ac:dyDescent="0.2">
      <c r="J28053" s="2"/>
    </row>
    <row r="28054" spans="10:10" ht="14.25" x14ac:dyDescent="0.2">
      <c r="J28054" s="2"/>
    </row>
    <row r="28055" spans="10:10" ht="14.25" x14ac:dyDescent="0.2">
      <c r="J28055" s="2"/>
    </row>
    <row r="28056" spans="10:10" ht="14.25" x14ac:dyDescent="0.2">
      <c r="J28056" s="2"/>
    </row>
    <row r="28057" spans="10:10" ht="14.25" x14ac:dyDescent="0.2">
      <c r="J28057" s="2"/>
    </row>
    <row r="28058" spans="10:10" ht="14.25" x14ac:dyDescent="0.2">
      <c r="J28058" s="2"/>
    </row>
    <row r="28059" spans="10:10" ht="14.25" x14ac:dyDescent="0.2">
      <c r="J28059" s="2"/>
    </row>
    <row r="28060" spans="10:10" ht="14.25" x14ac:dyDescent="0.2">
      <c r="J28060" s="2"/>
    </row>
    <row r="28061" spans="10:10" ht="14.25" x14ac:dyDescent="0.2">
      <c r="J28061" s="2"/>
    </row>
    <row r="28062" spans="10:10" ht="14.25" x14ac:dyDescent="0.2">
      <c r="J28062" s="2"/>
    </row>
    <row r="28063" spans="10:10" ht="14.25" x14ac:dyDescent="0.2">
      <c r="J28063" s="2"/>
    </row>
    <row r="28064" spans="10:10" ht="14.25" x14ac:dyDescent="0.2">
      <c r="J28064" s="2"/>
    </row>
    <row r="28065" spans="10:10" ht="14.25" x14ac:dyDescent="0.2">
      <c r="J28065" s="2"/>
    </row>
    <row r="28066" spans="10:10" ht="14.25" x14ac:dyDescent="0.2">
      <c r="J28066" s="2"/>
    </row>
    <row r="28067" spans="10:10" ht="14.25" x14ac:dyDescent="0.2">
      <c r="J28067" s="2"/>
    </row>
    <row r="28068" spans="10:10" ht="14.25" x14ac:dyDescent="0.2">
      <c r="J28068" s="2"/>
    </row>
    <row r="28069" spans="10:10" ht="14.25" x14ac:dyDescent="0.2">
      <c r="J28069" s="2"/>
    </row>
    <row r="28070" spans="10:10" ht="14.25" x14ac:dyDescent="0.2">
      <c r="J28070" s="2"/>
    </row>
    <row r="28071" spans="10:10" ht="14.25" x14ac:dyDescent="0.2">
      <c r="J28071" s="2"/>
    </row>
    <row r="28072" spans="10:10" ht="14.25" x14ac:dyDescent="0.2">
      <c r="J28072" s="2"/>
    </row>
    <row r="28073" spans="10:10" ht="14.25" x14ac:dyDescent="0.2">
      <c r="J28073" s="2"/>
    </row>
    <row r="28074" spans="10:10" ht="14.25" x14ac:dyDescent="0.2">
      <c r="J28074" s="2"/>
    </row>
    <row r="28075" spans="10:10" ht="14.25" x14ac:dyDescent="0.2">
      <c r="J28075" s="2"/>
    </row>
    <row r="28076" spans="10:10" ht="14.25" x14ac:dyDescent="0.2">
      <c r="J28076" s="2"/>
    </row>
    <row r="28077" spans="10:10" ht="14.25" x14ac:dyDescent="0.2">
      <c r="J28077" s="2"/>
    </row>
    <row r="28078" spans="10:10" ht="14.25" x14ac:dyDescent="0.2">
      <c r="J28078" s="2"/>
    </row>
    <row r="28079" spans="10:10" ht="14.25" x14ac:dyDescent="0.2">
      <c r="J28079" s="2"/>
    </row>
    <row r="28080" spans="10:10" ht="14.25" x14ac:dyDescent="0.2">
      <c r="J28080" s="2"/>
    </row>
    <row r="28081" spans="10:10" ht="14.25" x14ac:dyDescent="0.2">
      <c r="J28081" s="2"/>
    </row>
    <row r="28082" spans="10:10" ht="14.25" x14ac:dyDescent="0.2">
      <c r="J28082" s="2"/>
    </row>
    <row r="28083" spans="10:10" ht="14.25" x14ac:dyDescent="0.2">
      <c r="J28083" s="2"/>
    </row>
    <row r="28084" spans="10:10" ht="14.25" x14ac:dyDescent="0.2">
      <c r="J28084" s="2"/>
    </row>
    <row r="28085" spans="10:10" ht="14.25" x14ac:dyDescent="0.2">
      <c r="J28085" s="2"/>
    </row>
    <row r="28086" spans="10:10" ht="14.25" x14ac:dyDescent="0.2">
      <c r="J28086" s="2"/>
    </row>
    <row r="28087" spans="10:10" ht="14.25" x14ac:dyDescent="0.2">
      <c r="J28087" s="2"/>
    </row>
    <row r="28088" spans="10:10" ht="14.25" x14ac:dyDescent="0.2">
      <c r="J28088" s="2"/>
    </row>
    <row r="28089" spans="10:10" ht="14.25" x14ac:dyDescent="0.2">
      <c r="J28089" s="2"/>
    </row>
    <row r="28090" spans="10:10" ht="14.25" x14ac:dyDescent="0.2">
      <c r="J28090" s="2"/>
    </row>
    <row r="28091" spans="10:10" ht="14.25" x14ac:dyDescent="0.2">
      <c r="J28091" s="2"/>
    </row>
    <row r="28092" spans="10:10" ht="14.25" x14ac:dyDescent="0.2">
      <c r="J28092" s="2"/>
    </row>
    <row r="28093" spans="10:10" ht="14.25" x14ac:dyDescent="0.2">
      <c r="J28093" s="2"/>
    </row>
    <row r="28094" spans="10:10" ht="14.25" x14ac:dyDescent="0.2">
      <c r="J28094" s="2"/>
    </row>
    <row r="28095" spans="10:10" ht="14.25" x14ac:dyDescent="0.2">
      <c r="J28095" s="2"/>
    </row>
    <row r="28096" spans="10:10" ht="14.25" x14ac:dyDescent="0.2">
      <c r="J28096" s="2"/>
    </row>
    <row r="28097" spans="10:10" ht="14.25" x14ac:dyDescent="0.2">
      <c r="J28097" s="2"/>
    </row>
    <row r="28098" spans="10:10" ht="14.25" x14ac:dyDescent="0.2">
      <c r="J28098" s="2"/>
    </row>
    <row r="28099" spans="10:10" ht="14.25" x14ac:dyDescent="0.2">
      <c r="J28099" s="2"/>
    </row>
    <row r="28100" spans="10:10" ht="14.25" x14ac:dyDescent="0.2">
      <c r="J28100" s="2"/>
    </row>
    <row r="28101" spans="10:10" ht="14.25" x14ac:dyDescent="0.2">
      <c r="J28101" s="2"/>
    </row>
    <row r="28102" spans="10:10" ht="14.25" x14ac:dyDescent="0.2">
      <c r="J28102" s="2"/>
    </row>
    <row r="28103" spans="10:10" ht="14.25" x14ac:dyDescent="0.2">
      <c r="J28103" s="2"/>
    </row>
    <row r="28104" spans="10:10" ht="14.25" x14ac:dyDescent="0.2">
      <c r="J28104" s="2"/>
    </row>
    <row r="28105" spans="10:10" ht="14.25" x14ac:dyDescent="0.2">
      <c r="J28105" s="2"/>
    </row>
    <row r="28106" spans="10:10" ht="14.25" x14ac:dyDescent="0.2">
      <c r="J28106" s="2"/>
    </row>
    <row r="28107" spans="10:10" ht="14.25" x14ac:dyDescent="0.2">
      <c r="J28107" s="2"/>
    </row>
    <row r="28108" spans="10:10" ht="14.25" x14ac:dyDescent="0.2">
      <c r="J28108" s="2"/>
    </row>
    <row r="28109" spans="10:10" ht="14.25" x14ac:dyDescent="0.2">
      <c r="J28109" s="2"/>
    </row>
    <row r="28110" spans="10:10" ht="14.25" x14ac:dyDescent="0.2">
      <c r="J28110" s="2"/>
    </row>
    <row r="28111" spans="10:10" ht="14.25" x14ac:dyDescent="0.2">
      <c r="J28111" s="2"/>
    </row>
    <row r="28112" spans="10:10" ht="14.25" x14ac:dyDescent="0.2">
      <c r="J28112" s="2"/>
    </row>
    <row r="28113" spans="10:10" ht="14.25" x14ac:dyDescent="0.2">
      <c r="J28113" s="2"/>
    </row>
    <row r="28114" spans="10:10" ht="14.25" x14ac:dyDescent="0.2">
      <c r="J28114" s="2"/>
    </row>
    <row r="28115" spans="10:10" ht="14.25" x14ac:dyDescent="0.2">
      <c r="J28115" s="2"/>
    </row>
    <row r="28116" spans="10:10" ht="14.25" x14ac:dyDescent="0.2">
      <c r="J28116" s="2"/>
    </row>
    <row r="28117" spans="10:10" ht="14.25" x14ac:dyDescent="0.2">
      <c r="J28117" s="2"/>
    </row>
    <row r="28118" spans="10:10" ht="14.25" x14ac:dyDescent="0.2">
      <c r="J28118" s="2"/>
    </row>
    <row r="28119" spans="10:10" ht="14.25" x14ac:dyDescent="0.2">
      <c r="J28119" s="2"/>
    </row>
    <row r="28120" spans="10:10" ht="14.25" x14ac:dyDescent="0.2">
      <c r="J28120" s="2"/>
    </row>
    <row r="28121" spans="10:10" ht="14.25" x14ac:dyDescent="0.2">
      <c r="J28121" s="2"/>
    </row>
    <row r="28122" spans="10:10" ht="14.25" x14ac:dyDescent="0.2">
      <c r="J28122" s="2"/>
    </row>
    <row r="28123" spans="10:10" ht="14.25" x14ac:dyDescent="0.2">
      <c r="J28123" s="2"/>
    </row>
    <row r="28124" spans="10:10" ht="14.25" x14ac:dyDescent="0.2">
      <c r="J28124" s="2"/>
    </row>
    <row r="28125" spans="10:10" ht="14.25" x14ac:dyDescent="0.2">
      <c r="J28125" s="2"/>
    </row>
    <row r="28126" spans="10:10" ht="14.25" x14ac:dyDescent="0.2">
      <c r="J28126" s="2"/>
    </row>
    <row r="28127" spans="10:10" ht="14.25" x14ac:dyDescent="0.2">
      <c r="J28127" s="2"/>
    </row>
    <row r="28128" spans="10:10" ht="14.25" x14ac:dyDescent="0.2">
      <c r="J28128" s="2"/>
    </row>
    <row r="28129" spans="10:10" ht="14.25" x14ac:dyDescent="0.2">
      <c r="J28129" s="2"/>
    </row>
    <row r="28130" spans="10:10" ht="14.25" x14ac:dyDescent="0.2">
      <c r="J28130" s="2"/>
    </row>
    <row r="28131" spans="10:10" ht="14.25" x14ac:dyDescent="0.2">
      <c r="J28131" s="2"/>
    </row>
    <row r="28132" spans="10:10" ht="14.25" x14ac:dyDescent="0.2">
      <c r="J28132" s="2"/>
    </row>
    <row r="28133" spans="10:10" ht="14.25" x14ac:dyDescent="0.2">
      <c r="J28133" s="2"/>
    </row>
    <row r="28134" spans="10:10" ht="14.25" x14ac:dyDescent="0.2">
      <c r="J28134" s="2"/>
    </row>
    <row r="28135" spans="10:10" ht="14.25" x14ac:dyDescent="0.2">
      <c r="J28135" s="2"/>
    </row>
    <row r="28136" spans="10:10" ht="14.25" x14ac:dyDescent="0.2">
      <c r="J28136" s="2"/>
    </row>
    <row r="28137" spans="10:10" ht="14.25" x14ac:dyDescent="0.2">
      <c r="J28137" s="2"/>
    </row>
    <row r="28138" spans="10:10" ht="14.25" x14ac:dyDescent="0.2">
      <c r="J28138" s="2"/>
    </row>
    <row r="28139" spans="10:10" ht="14.25" x14ac:dyDescent="0.2">
      <c r="J28139" s="2"/>
    </row>
    <row r="28140" spans="10:10" ht="14.25" x14ac:dyDescent="0.2">
      <c r="J28140" s="2"/>
    </row>
    <row r="28141" spans="10:10" ht="14.25" x14ac:dyDescent="0.2">
      <c r="J28141" s="2"/>
    </row>
    <row r="28142" spans="10:10" ht="14.25" x14ac:dyDescent="0.2">
      <c r="J28142" s="2"/>
    </row>
    <row r="28143" spans="10:10" ht="14.25" x14ac:dyDescent="0.2">
      <c r="J28143" s="2"/>
    </row>
    <row r="28144" spans="10:10" ht="14.25" x14ac:dyDescent="0.2">
      <c r="J28144" s="2"/>
    </row>
    <row r="28145" spans="10:10" ht="14.25" x14ac:dyDescent="0.2">
      <c r="J28145" s="2"/>
    </row>
    <row r="28146" spans="10:10" ht="14.25" x14ac:dyDescent="0.2">
      <c r="J28146" s="2"/>
    </row>
    <row r="28147" spans="10:10" ht="14.25" x14ac:dyDescent="0.2">
      <c r="J28147" s="2"/>
    </row>
    <row r="28148" spans="10:10" ht="14.25" x14ac:dyDescent="0.2">
      <c r="J28148" s="2"/>
    </row>
    <row r="28149" spans="10:10" ht="14.25" x14ac:dyDescent="0.2">
      <c r="J28149" s="2"/>
    </row>
    <row r="28150" spans="10:10" ht="14.25" x14ac:dyDescent="0.2">
      <c r="J28150" s="2"/>
    </row>
    <row r="28151" spans="10:10" ht="14.25" x14ac:dyDescent="0.2">
      <c r="J28151" s="2"/>
    </row>
    <row r="28152" spans="10:10" ht="14.25" x14ac:dyDescent="0.2">
      <c r="J28152" s="2"/>
    </row>
    <row r="28153" spans="10:10" ht="14.25" x14ac:dyDescent="0.2">
      <c r="J28153" s="2"/>
    </row>
    <row r="28154" spans="10:10" ht="14.25" x14ac:dyDescent="0.2">
      <c r="J28154" s="2"/>
    </row>
    <row r="28155" spans="10:10" ht="14.25" x14ac:dyDescent="0.2">
      <c r="J28155" s="2"/>
    </row>
    <row r="28156" spans="10:10" ht="14.25" x14ac:dyDescent="0.2">
      <c r="J28156" s="2"/>
    </row>
    <row r="28157" spans="10:10" ht="14.25" x14ac:dyDescent="0.2">
      <c r="J28157" s="2"/>
    </row>
    <row r="28158" spans="10:10" ht="14.25" x14ac:dyDescent="0.2">
      <c r="J28158" s="2"/>
    </row>
    <row r="28159" spans="10:10" ht="14.25" x14ac:dyDescent="0.2">
      <c r="J28159" s="2"/>
    </row>
    <row r="28160" spans="10:10" ht="14.25" x14ac:dyDescent="0.2">
      <c r="J28160" s="2"/>
    </row>
    <row r="28161" spans="10:10" ht="14.25" x14ac:dyDescent="0.2">
      <c r="J28161" s="2"/>
    </row>
    <row r="28162" spans="10:10" ht="14.25" x14ac:dyDescent="0.2">
      <c r="J28162" s="2"/>
    </row>
    <row r="28163" spans="10:10" ht="14.25" x14ac:dyDescent="0.2">
      <c r="J28163" s="2"/>
    </row>
    <row r="28164" spans="10:10" ht="14.25" x14ac:dyDescent="0.2">
      <c r="J28164" s="2"/>
    </row>
    <row r="28165" spans="10:10" ht="14.25" x14ac:dyDescent="0.2">
      <c r="J28165" s="2"/>
    </row>
    <row r="28166" spans="10:10" ht="14.25" x14ac:dyDescent="0.2">
      <c r="J28166" s="2"/>
    </row>
    <row r="28167" spans="10:10" ht="14.25" x14ac:dyDescent="0.2">
      <c r="J28167" s="2"/>
    </row>
    <row r="28168" spans="10:10" ht="14.25" x14ac:dyDescent="0.2">
      <c r="J28168" s="2"/>
    </row>
    <row r="28169" spans="10:10" ht="14.25" x14ac:dyDescent="0.2">
      <c r="J28169" s="2"/>
    </row>
    <row r="28170" spans="10:10" ht="14.25" x14ac:dyDescent="0.2">
      <c r="J28170" s="2"/>
    </row>
    <row r="28171" spans="10:10" ht="14.25" x14ac:dyDescent="0.2">
      <c r="J28171" s="2"/>
    </row>
    <row r="28172" spans="10:10" ht="14.25" x14ac:dyDescent="0.2">
      <c r="J28172" s="2"/>
    </row>
    <row r="28173" spans="10:10" ht="14.25" x14ac:dyDescent="0.2">
      <c r="J28173" s="2"/>
    </row>
    <row r="28174" spans="10:10" ht="14.25" x14ac:dyDescent="0.2">
      <c r="J28174" s="2"/>
    </row>
    <row r="28175" spans="10:10" ht="14.25" x14ac:dyDescent="0.2">
      <c r="J28175" s="2"/>
    </row>
    <row r="28176" spans="10:10" ht="14.25" x14ac:dyDescent="0.2">
      <c r="J28176" s="2"/>
    </row>
    <row r="28177" spans="10:10" ht="14.25" x14ac:dyDescent="0.2">
      <c r="J28177" s="2"/>
    </row>
    <row r="28178" spans="10:10" ht="14.25" x14ac:dyDescent="0.2">
      <c r="J28178" s="2"/>
    </row>
    <row r="28179" spans="10:10" ht="14.25" x14ac:dyDescent="0.2">
      <c r="J28179" s="2"/>
    </row>
    <row r="28180" spans="10:10" ht="14.25" x14ac:dyDescent="0.2">
      <c r="J28180" s="2"/>
    </row>
    <row r="28181" spans="10:10" ht="14.25" x14ac:dyDescent="0.2">
      <c r="J28181" s="2"/>
    </row>
    <row r="28182" spans="10:10" ht="14.25" x14ac:dyDescent="0.2">
      <c r="J28182" s="2"/>
    </row>
    <row r="28183" spans="10:10" ht="14.25" x14ac:dyDescent="0.2">
      <c r="J28183" s="2"/>
    </row>
    <row r="28184" spans="10:10" ht="14.25" x14ac:dyDescent="0.2">
      <c r="J28184" s="2"/>
    </row>
    <row r="28185" spans="10:10" ht="14.25" x14ac:dyDescent="0.2">
      <c r="J28185" s="2"/>
    </row>
    <row r="28186" spans="10:10" ht="14.25" x14ac:dyDescent="0.2">
      <c r="J28186" s="2"/>
    </row>
    <row r="28187" spans="10:10" ht="14.25" x14ac:dyDescent="0.2">
      <c r="J28187" s="2"/>
    </row>
    <row r="28188" spans="10:10" ht="14.25" x14ac:dyDescent="0.2">
      <c r="J28188" s="2"/>
    </row>
    <row r="28189" spans="10:10" ht="14.25" x14ac:dyDescent="0.2">
      <c r="J28189" s="2"/>
    </row>
    <row r="28190" spans="10:10" ht="14.25" x14ac:dyDescent="0.2">
      <c r="J28190" s="2"/>
    </row>
    <row r="28191" spans="10:10" ht="14.25" x14ac:dyDescent="0.2">
      <c r="J28191" s="2"/>
    </row>
    <row r="28192" spans="10:10" ht="14.25" x14ac:dyDescent="0.2">
      <c r="J28192" s="2"/>
    </row>
    <row r="28193" spans="10:10" ht="14.25" x14ac:dyDescent="0.2">
      <c r="J28193" s="2"/>
    </row>
    <row r="28194" spans="10:10" ht="14.25" x14ac:dyDescent="0.2">
      <c r="J28194" s="2"/>
    </row>
    <row r="28195" spans="10:10" ht="14.25" x14ac:dyDescent="0.2">
      <c r="J28195" s="2"/>
    </row>
    <row r="28196" spans="10:10" ht="14.25" x14ac:dyDescent="0.2">
      <c r="J28196" s="2"/>
    </row>
    <row r="28197" spans="10:10" ht="14.25" x14ac:dyDescent="0.2">
      <c r="J28197" s="2"/>
    </row>
    <row r="28198" spans="10:10" ht="14.25" x14ac:dyDescent="0.2">
      <c r="J28198" s="2"/>
    </row>
    <row r="28199" spans="10:10" ht="14.25" x14ac:dyDescent="0.2">
      <c r="J28199" s="2"/>
    </row>
    <row r="28200" spans="10:10" ht="14.25" x14ac:dyDescent="0.2">
      <c r="J28200" s="2"/>
    </row>
    <row r="28201" spans="10:10" ht="14.25" x14ac:dyDescent="0.2">
      <c r="J28201" s="2"/>
    </row>
    <row r="28202" spans="10:10" ht="14.25" x14ac:dyDescent="0.2">
      <c r="J28202" s="2"/>
    </row>
    <row r="28203" spans="10:10" ht="14.25" x14ac:dyDescent="0.2">
      <c r="J28203" s="2"/>
    </row>
    <row r="28204" spans="10:10" ht="14.25" x14ac:dyDescent="0.2">
      <c r="J28204" s="2"/>
    </row>
    <row r="28205" spans="10:10" ht="14.25" x14ac:dyDescent="0.2">
      <c r="J28205" s="2"/>
    </row>
    <row r="28206" spans="10:10" ht="14.25" x14ac:dyDescent="0.2">
      <c r="J28206" s="2"/>
    </row>
    <row r="28207" spans="10:10" ht="14.25" x14ac:dyDescent="0.2">
      <c r="J28207" s="2"/>
    </row>
    <row r="28208" spans="10:10" ht="14.25" x14ac:dyDescent="0.2">
      <c r="J28208" s="2"/>
    </row>
    <row r="28209" spans="10:10" ht="14.25" x14ac:dyDescent="0.2">
      <c r="J28209" s="2"/>
    </row>
    <row r="28210" spans="10:10" ht="14.25" x14ac:dyDescent="0.2">
      <c r="J28210" s="2"/>
    </row>
    <row r="28211" spans="10:10" ht="14.25" x14ac:dyDescent="0.2">
      <c r="J28211" s="2"/>
    </row>
    <row r="28212" spans="10:10" ht="14.25" x14ac:dyDescent="0.2">
      <c r="J28212" s="2"/>
    </row>
    <row r="28213" spans="10:10" ht="14.25" x14ac:dyDescent="0.2">
      <c r="J28213" s="2"/>
    </row>
    <row r="28214" spans="10:10" ht="14.25" x14ac:dyDescent="0.2">
      <c r="J28214" s="2"/>
    </row>
    <row r="28215" spans="10:10" ht="14.25" x14ac:dyDescent="0.2">
      <c r="J28215" s="2"/>
    </row>
    <row r="28216" spans="10:10" ht="14.25" x14ac:dyDescent="0.2">
      <c r="J28216" s="2"/>
    </row>
    <row r="28217" spans="10:10" ht="14.25" x14ac:dyDescent="0.2">
      <c r="J28217" s="2"/>
    </row>
    <row r="28218" spans="10:10" ht="14.25" x14ac:dyDescent="0.2">
      <c r="J28218" s="2"/>
    </row>
    <row r="28219" spans="10:10" ht="14.25" x14ac:dyDescent="0.2">
      <c r="J28219" s="2"/>
    </row>
    <row r="28220" spans="10:10" ht="14.25" x14ac:dyDescent="0.2">
      <c r="J28220" s="2"/>
    </row>
    <row r="28221" spans="10:10" ht="14.25" x14ac:dyDescent="0.2">
      <c r="J28221" s="2"/>
    </row>
    <row r="28222" spans="10:10" ht="14.25" x14ac:dyDescent="0.2">
      <c r="J28222" s="2"/>
    </row>
    <row r="28223" spans="10:10" ht="14.25" x14ac:dyDescent="0.2">
      <c r="J28223" s="2"/>
    </row>
    <row r="28224" spans="10:10" ht="14.25" x14ac:dyDescent="0.2">
      <c r="J28224" s="2"/>
    </row>
    <row r="28225" spans="10:10" ht="14.25" x14ac:dyDescent="0.2">
      <c r="J28225" s="2"/>
    </row>
    <row r="28226" spans="10:10" ht="14.25" x14ac:dyDescent="0.2">
      <c r="J28226" s="2"/>
    </row>
    <row r="28227" spans="10:10" ht="14.25" x14ac:dyDescent="0.2">
      <c r="J28227" s="2"/>
    </row>
    <row r="28228" spans="10:10" ht="14.25" x14ac:dyDescent="0.2">
      <c r="J28228" s="2"/>
    </row>
    <row r="28229" spans="10:10" ht="14.25" x14ac:dyDescent="0.2">
      <c r="J28229" s="2"/>
    </row>
    <row r="28230" spans="10:10" ht="14.25" x14ac:dyDescent="0.2">
      <c r="J28230" s="2"/>
    </row>
    <row r="28231" spans="10:10" ht="14.25" x14ac:dyDescent="0.2">
      <c r="J28231" s="2"/>
    </row>
    <row r="28232" spans="10:10" ht="14.25" x14ac:dyDescent="0.2">
      <c r="J28232" s="2"/>
    </row>
    <row r="28233" spans="10:10" ht="14.25" x14ac:dyDescent="0.2">
      <c r="J28233" s="2"/>
    </row>
    <row r="28234" spans="10:10" ht="14.25" x14ac:dyDescent="0.2">
      <c r="J28234" s="2"/>
    </row>
    <row r="28235" spans="10:10" ht="14.25" x14ac:dyDescent="0.2">
      <c r="J28235" s="2"/>
    </row>
    <row r="28236" spans="10:10" ht="14.25" x14ac:dyDescent="0.2">
      <c r="J28236" s="2"/>
    </row>
    <row r="28237" spans="10:10" ht="14.25" x14ac:dyDescent="0.2">
      <c r="J28237" s="2"/>
    </row>
    <row r="28238" spans="10:10" ht="14.25" x14ac:dyDescent="0.2">
      <c r="J28238" s="2"/>
    </row>
    <row r="28239" spans="10:10" ht="14.25" x14ac:dyDescent="0.2">
      <c r="J28239" s="2"/>
    </row>
    <row r="28240" spans="10:10" ht="14.25" x14ac:dyDescent="0.2">
      <c r="J28240" s="2"/>
    </row>
    <row r="28241" spans="10:10" ht="14.25" x14ac:dyDescent="0.2">
      <c r="J28241" s="2"/>
    </row>
    <row r="28242" spans="10:10" ht="14.25" x14ac:dyDescent="0.2">
      <c r="J28242" s="2"/>
    </row>
    <row r="28243" spans="10:10" ht="14.25" x14ac:dyDescent="0.2">
      <c r="J28243" s="2"/>
    </row>
    <row r="28244" spans="10:10" ht="14.25" x14ac:dyDescent="0.2">
      <c r="J28244" s="2"/>
    </row>
    <row r="28245" spans="10:10" ht="14.25" x14ac:dyDescent="0.2">
      <c r="J28245" s="2"/>
    </row>
    <row r="28246" spans="10:10" ht="14.25" x14ac:dyDescent="0.2">
      <c r="J28246" s="2"/>
    </row>
    <row r="28247" spans="10:10" ht="14.25" x14ac:dyDescent="0.2">
      <c r="J28247" s="2"/>
    </row>
    <row r="28248" spans="10:10" ht="14.25" x14ac:dyDescent="0.2">
      <c r="J28248" s="2"/>
    </row>
    <row r="28249" spans="10:10" ht="14.25" x14ac:dyDescent="0.2">
      <c r="J28249" s="2"/>
    </row>
    <row r="28250" spans="10:10" ht="14.25" x14ac:dyDescent="0.2">
      <c r="J28250" s="2"/>
    </row>
    <row r="28251" spans="10:10" ht="14.25" x14ac:dyDescent="0.2">
      <c r="J28251" s="2"/>
    </row>
    <row r="28252" spans="10:10" ht="14.25" x14ac:dyDescent="0.2">
      <c r="J28252" s="2"/>
    </row>
    <row r="28253" spans="10:10" ht="14.25" x14ac:dyDescent="0.2">
      <c r="J28253" s="2"/>
    </row>
    <row r="28254" spans="10:10" ht="14.25" x14ac:dyDescent="0.2">
      <c r="J28254" s="2"/>
    </row>
    <row r="28255" spans="10:10" ht="14.25" x14ac:dyDescent="0.2">
      <c r="J28255" s="2"/>
    </row>
    <row r="28256" spans="10:10" ht="14.25" x14ac:dyDescent="0.2">
      <c r="J28256" s="2"/>
    </row>
    <row r="28257" spans="10:10" ht="14.25" x14ac:dyDescent="0.2">
      <c r="J28257" s="2"/>
    </row>
    <row r="28258" spans="10:10" ht="14.25" x14ac:dyDescent="0.2">
      <c r="J28258" s="2"/>
    </row>
    <row r="28259" spans="10:10" ht="14.25" x14ac:dyDescent="0.2">
      <c r="J28259" s="2"/>
    </row>
    <row r="28260" spans="10:10" ht="14.25" x14ac:dyDescent="0.2">
      <c r="J28260" s="2"/>
    </row>
    <row r="28261" spans="10:10" ht="14.25" x14ac:dyDescent="0.2">
      <c r="J28261" s="2"/>
    </row>
    <row r="28262" spans="10:10" ht="14.25" x14ac:dyDescent="0.2">
      <c r="J28262" s="2"/>
    </row>
    <row r="28263" spans="10:10" ht="14.25" x14ac:dyDescent="0.2">
      <c r="J28263" s="2"/>
    </row>
    <row r="28264" spans="10:10" ht="14.25" x14ac:dyDescent="0.2">
      <c r="J28264" s="2"/>
    </row>
    <row r="28265" spans="10:10" ht="14.25" x14ac:dyDescent="0.2">
      <c r="J28265" s="2"/>
    </row>
    <row r="28266" spans="10:10" ht="14.25" x14ac:dyDescent="0.2">
      <c r="J28266" s="2"/>
    </row>
    <row r="28267" spans="10:10" ht="14.25" x14ac:dyDescent="0.2">
      <c r="J28267" s="2"/>
    </row>
    <row r="28268" spans="10:10" ht="14.25" x14ac:dyDescent="0.2">
      <c r="J28268" s="2"/>
    </row>
    <row r="28269" spans="10:10" ht="14.25" x14ac:dyDescent="0.2">
      <c r="J28269" s="2"/>
    </row>
    <row r="28270" spans="10:10" ht="14.25" x14ac:dyDescent="0.2">
      <c r="J28270" s="2"/>
    </row>
    <row r="28271" spans="10:10" ht="14.25" x14ac:dyDescent="0.2">
      <c r="J28271" s="2"/>
    </row>
    <row r="28272" spans="10:10" ht="14.25" x14ac:dyDescent="0.2">
      <c r="J28272" s="2"/>
    </row>
    <row r="28273" spans="10:10" ht="14.25" x14ac:dyDescent="0.2">
      <c r="J28273" s="2"/>
    </row>
    <row r="28274" spans="10:10" ht="14.25" x14ac:dyDescent="0.2">
      <c r="J28274" s="2"/>
    </row>
    <row r="28275" spans="10:10" ht="14.25" x14ac:dyDescent="0.2">
      <c r="J28275" s="2"/>
    </row>
    <row r="28276" spans="10:10" ht="14.25" x14ac:dyDescent="0.2">
      <c r="J28276" s="2"/>
    </row>
    <row r="28277" spans="10:10" ht="14.25" x14ac:dyDescent="0.2">
      <c r="J28277" s="2"/>
    </row>
    <row r="28278" spans="10:10" ht="14.25" x14ac:dyDescent="0.2">
      <c r="J28278" s="2"/>
    </row>
    <row r="28279" spans="10:10" ht="14.25" x14ac:dyDescent="0.2">
      <c r="J28279" s="2"/>
    </row>
    <row r="28280" spans="10:10" ht="14.25" x14ac:dyDescent="0.2">
      <c r="J28280" s="2"/>
    </row>
    <row r="28281" spans="10:10" ht="14.25" x14ac:dyDescent="0.2">
      <c r="J28281" s="2"/>
    </row>
    <row r="28282" spans="10:10" ht="14.25" x14ac:dyDescent="0.2">
      <c r="J28282" s="2"/>
    </row>
    <row r="28283" spans="10:10" ht="14.25" x14ac:dyDescent="0.2">
      <c r="J28283" s="2"/>
    </row>
    <row r="28284" spans="10:10" ht="14.25" x14ac:dyDescent="0.2">
      <c r="J28284" s="2"/>
    </row>
    <row r="28285" spans="10:10" ht="14.25" x14ac:dyDescent="0.2">
      <c r="J28285" s="2"/>
    </row>
    <row r="28286" spans="10:10" ht="14.25" x14ac:dyDescent="0.2">
      <c r="J28286" s="2"/>
    </row>
    <row r="28287" spans="10:10" ht="14.25" x14ac:dyDescent="0.2">
      <c r="J28287" s="2"/>
    </row>
    <row r="28288" spans="10:10" ht="14.25" x14ac:dyDescent="0.2">
      <c r="J28288" s="2"/>
    </row>
    <row r="28289" spans="10:10" ht="14.25" x14ac:dyDescent="0.2">
      <c r="J28289" s="2"/>
    </row>
    <row r="28290" spans="10:10" ht="14.25" x14ac:dyDescent="0.2">
      <c r="J28290" s="2"/>
    </row>
    <row r="28291" spans="10:10" ht="14.25" x14ac:dyDescent="0.2">
      <c r="J28291" s="2"/>
    </row>
    <row r="28292" spans="10:10" ht="14.25" x14ac:dyDescent="0.2">
      <c r="J28292" s="2"/>
    </row>
    <row r="28293" spans="10:10" ht="14.25" x14ac:dyDescent="0.2">
      <c r="J28293" s="2"/>
    </row>
    <row r="28294" spans="10:10" ht="14.25" x14ac:dyDescent="0.2">
      <c r="J28294" s="2"/>
    </row>
    <row r="28295" spans="10:10" ht="14.25" x14ac:dyDescent="0.2">
      <c r="J28295" s="2"/>
    </row>
    <row r="28296" spans="10:10" ht="14.25" x14ac:dyDescent="0.2">
      <c r="J28296" s="2"/>
    </row>
    <row r="28297" spans="10:10" ht="14.25" x14ac:dyDescent="0.2">
      <c r="J28297" s="2"/>
    </row>
    <row r="28298" spans="10:10" ht="14.25" x14ac:dyDescent="0.2">
      <c r="J28298" s="2"/>
    </row>
    <row r="28299" spans="10:10" ht="14.25" x14ac:dyDescent="0.2">
      <c r="J28299" s="2"/>
    </row>
    <row r="28300" spans="10:10" ht="14.25" x14ac:dyDescent="0.2">
      <c r="J28300" s="2"/>
    </row>
    <row r="28301" spans="10:10" ht="14.25" x14ac:dyDescent="0.2">
      <c r="J28301" s="2"/>
    </row>
    <row r="28302" spans="10:10" ht="14.25" x14ac:dyDescent="0.2">
      <c r="J28302" s="2"/>
    </row>
    <row r="28303" spans="10:10" ht="14.25" x14ac:dyDescent="0.2">
      <c r="J28303" s="2"/>
    </row>
    <row r="28304" spans="10:10" ht="14.25" x14ac:dyDescent="0.2">
      <c r="J28304" s="2"/>
    </row>
    <row r="28305" spans="10:10" ht="14.25" x14ac:dyDescent="0.2">
      <c r="J28305" s="2"/>
    </row>
    <row r="28306" spans="10:10" ht="14.25" x14ac:dyDescent="0.2">
      <c r="J28306" s="2"/>
    </row>
    <row r="28307" spans="10:10" ht="14.25" x14ac:dyDescent="0.2">
      <c r="J28307" s="2"/>
    </row>
    <row r="28308" spans="10:10" ht="14.25" x14ac:dyDescent="0.2">
      <c r="J28308" s="2"/>
    </row>
    <row r="28309" spans="10:10" ht="14.25" x14ac:dyDescent="0.2">
      <c r="J28309" s="2"/>
    </row>
    <row r="28310" spans="10:10" ht="14.25" x14ac:dyDescent="0.2">
      <c r="J28310" s="2"/>
    </row>
    <row r="28311" spans="10:10" ht="14.25" x14ac:dyDescent="0.2">
      <c r="J28311" s="2"/>
    </row>
    <row r="28312" spans="10:10" ht="14.25" x14ac:dyDescent="0.2">
      <c r="J28312" s="2"/>
    </row>
    <row r="28313" spans="10:10" ht="14.25" x14ac:dyDescent="0.2">
      <c r="J28313" s="2"/>
    </row>
    <row r="28314" spans="10:10" ht="14.25" x14ac:dyDescent="0.2">
      <c r="J28314" s="2"/>
    </row>
    <row r="28315" spans="10:10" ht="14.25" x14ac:dyDescent="0.2">
      <c r="J28315" s="2"/>
    </row>
    <row r="28316" spans="10:10" ht="14.25" x14ac:dyDescent="0.2">
      <c r="J28316" s="2"/>
    </row>
    <row r="28317" spans="10:10" ht="14.25" x14ac:dyDescent="0.2">
      <c r="J28317" s="2"/>
    </row>
    <row r="28318" spans="10:10" ht="14.25" x14ac:dyDescent="0.2">
      <c r="J28318" s="2"/>
    </row>
    <row r="28319" spans="10:10" ht="14.25" x14ac:dyDescent="0.2">
      <c r="J28319" s="2"/>
    </row>
    <row r="28320" spans="10:10" ht="14.25" x14ac:dyDescent="0.2">
      <c r="J28320" s="2"/>
    </row>
    <row r="28321" spans="10:10" ht="14.25" x14ac:dyDescent="0.2">
      <c r="J28321" s="2"/>
    </row>
    <row r="28322" spans="10:10" ht="14.25" x14ac:dyDescent="0.2">
      <c r="J28322" s="2"/>
    </row>
    <row r="28323" spans="10:10" ht="14.25" x14ac:dyDescent="0.2">
      <c r="J28323" s="2"/>
    </row>
    <row r="28324" spans="10:10" ht="14.25" x14ac:dyDescent="0.2">
      <c r="J28324" s="2"/>
    </row>
    <row r="28325" spans="10:10" ht="14.25" x14ac:dyDescent="0.2">
      <c r="J28325" s="2"/>
    </row>
    <row r="28326" spans="10:10" ht="14.25" x14ac:dyDescent="0.2">
      <c r="J28326" s="2"/>
    </row>
    <row r="28327" spans="10:10" ht="14.25" x14ac:dyDescent="0.2">
      <c r="J28327" s="2"/>
    </row>
    <row r="28328" spans="10:10" ht="14.25" x14ac:dyDescent="0.2">
      <c r="J28328" s="2"/>
    </row>
    <row r="28329" spans="10:10" ht="14.25" x14ac:dyDescent="0.2">
      <c r="J28329" s="2"/>
    </row>
    <row r="28330" spans="10:10" ht="14.25" x14ac:dyDescent="0.2">
      <c r="J28330" s="2"/>
    </row>
    <row r="28331" spans="10:10" ht="14.25" x14ac:dyDescent="0.2">
      <c r="J28331" s="2"/>
    </row>
    <row r="28332" spans="10:10" ht="14.25" x14ac:dyDescent="0.2">
      <c r="J28332" s="2"/>
    </row>
    <row r="28333" spans="10:10" ht="14.25" x14ac:dyDescent="0.2">
      <c r="J28333" s="2"/>
    </row>
    <row r="28334" spans="10:10" ht="14.25" x14ac:dyDescent="0.2">
      <c r="J28334" s="2"/>
    </row>
    <row r="28335" spans="10:10" ht="14.25" x14ac:dyDescent="0.2">
      <c r="J28335" s="2"/>
    </row>
    <row r="28336" spans="10:10" ht="14.25" x14ac:dyDescent="0.2">
      <c r="J28336" s="2"/>
    </row>
    <row r="28337" spans="10:10" ht="14.25" x14ac:dyDescent="0.2">
      <c r="J28337" s="2"/>
    </row>
    <row r="28338" spans="10:10" ht="14.25" x14ac:dyDescent="0.2">
      <c r="J28338" s="2"/>
    </row>
    <row r="28339" spans="10:10" ht="14.25" x14ac:dyDescent="0.2">
      <c r="J28339" s="2"/>
    </row>
    <row r="28340" spans="10:10" ht="14.25" x14ac:dyDescent="0.2">
      <c r="J28340" s="2"/>
    </row>
    <row r="28341" spans="10:10" ht="14.25" x14ac:dyDescent="0.2">
      <c r="J28341" s="2"/>
    </row>
    <row r="28342" spans="10:10" ht="14.25" x14ac:dyDescent="0.2">
      <c r="J28342" s="2"/>
    </row>
    <row r="28343" spans="10:10" ht="14.25" x14ac:dyDescent="0.2">
      <c r="J28343" s="2"/>
    </row>
    <row r="28344" spans="10:10" ht="14.25" x14ac:dyDescent="0.2">
      <c r="J28344" s="2"/>
    </row>
    <row r="28345" spans="10:10" ht="14.25" x14ac:dyDescent="0.2">
      <c r="J28345" s="2"/>
    </row>
    <row r="28346" spans="10:10" ht="14.25" x14ac:dyDescent="0.2">
      <c r="J28346" s="2"/>
    </row>
    <row r="28347" spans="10:10" ht="14.25" x14ac:dyDescent="0.2">
      <c r="J28347" s="2"/>
    </row>
    <row r="28348" spans="10:10" ht="14.25" x14ac:dyDescent="0.2">
      <c r="J28348" s="2"/>
    </row>
    <row r="28349" spans="10:10" ht="14.25" x14ac:dyDescent="0.2">
      <c r="J28349" s="2"/>
    </row>
    <row r="28350" spans="10:10" ht="14.25" x14ac:dyDescent="0.2">
      <c r="J28350" s="2"/>
    </row>
    <row r="28351" spans="10:10" ht="14.25" x14ac:dyDescent="0.2">
      <c r="J28351" s="2"/>
    </row>
    <row r="28352" spans="10:10" ht="14.25" x14ac:dyDescent="0.2">
      <c r="J28352" s="2"/>
    </row>
    <row r="28353" spans="10:10" ht="14.25" x14ac:dyDescent="0.2">
      <c r="J28353" s="2"/>
    </row>
    <row r="28354" spans="10:10" ht="14.25" x14ac:dyDescent="0.2">
      <c r="J28354" s="2"/>
    </row>
    <row r="28355" spans="10:10" ht="14.25" x14ac:dyDescent="0.2">
      <c r="J28355" s="2"/>
    </row>
    <row r="28356" spans="10:10" ht="14.25" x14ac:dyDescent="0.2">
      <c r="J28356" s="2"/>
    </row>
    <row r="28357" spans="10:10" ht="14.25" x14ac:dyDescent="0.2">
      <c r="J28357" s="2"/>
    </row>
    <row r="28358" spans="10:10" ht="14.25" x14ac:dyDescent="0.2">
      <c r="J28358" s="2"/>
    </row>
    <row r="28359" spans="10:10" ht="14.25" x14ac:dyDescent="0.2">
      <c r="J28359" s="2"/>
    </row>
    <row r="28360" spans="10:10" ht="14.25" x14ac:dyDescent="0.2">
      <c r="J28360" s="2"/>
    </row>
    <row r="28361" spans="10:10" ht="14.25" x14ac:dyDescent="0.2">
      <c r="J28361" s="2"/>
    </row>
    <row r="28362" spans="10:10" ht="14.25" x14ac:dyDescent="0.2">
      <c r="J28362" s="2"/>
    </row>
    <row r="28363" spans="10:10" ht="14.25" x14ac:dyDescent="0.2">
      <c r="J28363" s="2"/>
    </row>
    <row r="28364" spans="10:10" ht="14.25" x14ac:dyDescent="0.2">
      <c r="J28364" s="2"/>
    </row>
    <row r="28365" spans="10:10" ht="14.25" x14ac:dyDescent="0.2">
      <c r="J28365" s="2"/>
    </row>
    <row r="28366" spans="10:10" ht="14.25" x14ac:dyDescent="0.2">
      <c r="J28366" s="2"/>
    </row>
    <row r="28367" spans="10:10" ht="14.25" x14ac:dyDescent="0.2">
      <c r="J28367" s="2"/>
    </row>
    <row r="28368" spans="10:10" ht="14.25" x14ac:dyDescent="0.2">
      <c r="J28368" s="2"/>
    </row>
    <row r="28369" spans="10:10" ht="14.25" x14ac:dyDescent="0.2">
      <c r="J28369" s="2"/>
    </row>
    <row r="28370" spans="10:10" ht="14.25" x14ac:dyDescent="0.2">
      <c r="J28370" s="2"/>
    </row>
    <row r="28371" spans="10:10" ht="14.25" x14ac:dyDescent="0.2">
      <c r="J28371" s="2"/>
    </row>
    <row r="28372" spans="10:10" ht="14.25" x14ac:dyDescent="0.2">
      <c r="J28372" s="2"/>
    </row>
    <row r="28373" spans="10:10" ht="14.25" x14ac:dyDescent="0.2">
      <c r="J28373" s="2"/>
    </row>
    <row r="28374" spans="10:10" ht="14.25" x14ac:dyDescent="0.2">
      <c r="J28374" s="2"/>
    </row>
    <row r="28375" spans="10:10" ht="14.25" x14ac:dyDescent="0.2">
      <c r="J28375" s="2"/>
    </row>
    <row r="28376" spans="10:10" ht="14.25" x14ac:dyDescent="0.2">
      <c r="J28376" s="2"/>
    </row>
    <row r="28377" spans="10:10" ht="14.25" x14ac:dyDescent="0.2">
      <c r="J28377" s="2"/>
    </row>
    <row r="28378" spans="10:10" ht="14.25" x14ac:dyDescent="0.2">
      <c r="J28378" s="2"/>
    </row>
    <row r="28379" spans="10:10" ht="14.25" x14ac:dyDescent="0.2">
      <c r="J28379" s="2"/>
    </row>
    <row r="28380" spans="10:10" ht="14.25" x14ac:dyDescent="0.2">
      <c r="J28380" s="2"/>
    </row>
    <row r="28381" spans="10:10" ht="14.25" x14ac:dyDescent="0.2">
      <c r="J28381" s="2"/>
    </row>
    <row r="28382" spans="10:10" ht="14.25" x14ac:dyDescent="0.2">
      <c r="J28382" s="2"/>
    </row>
    <row r="28383" spans="10:10" ht="14.25" x14ac:dyDescent="0.2">
      <c r="J28383" s="2"/>
    </row>
    <row r="28384" spans="10:10" ht="14.25" x14ac:dyDescent="0.2">
      <c r="J28384" s="2"/>
    </row>
    <row r="28385" spans="10:10" ht="14.25" x14ac:dyDescent="0.2">
      <c r="J28385" s="2"/>
    </row>
    <row r="28386" spans="10:10" ht="14.25" x14ac:dyDescent="0.2">
      <c r="J28386" s="2"/>
    </row>
    <row r="28387" spans="10:10" ht="14.25" x14ac:dyDescent="0.2">
      <c r="J28387" s="2"/>
    </row>
    <row r="28388" spans="10:10" ht="14.25" x14ac:dyDescent="0.2">
      <c r="J28388" s="2"/>
    </row>
    <row r="28389" spans="10:10" ht="14.25" x14ac:dyDescent="0.2">
      <c r="J28389" s="2"/>
    </row>
    <row r="28390" spans="10:10" ht="14.25" x14ac:dyDescent="0.2">
      <c r="J28390" s="2"/>
    </row>
    <row r="28391" spans="10:10" ht="14.25" x14ac:dyDescent="0.2">
      <c r="J28391" s="2"/>
    </row>
    <row r="28392" spans="10:10" ht="14.25" x14ac:dyDescent="0.2">
      <c r="J28392" s="2"/>
    </row>
    <row r="28393" spans="10:10" ht="14.25" x14ac:dyDescent="0.2">
      <c r="J28393" s="2"/>
    </row>
    <row r="28394" spans="10:10" ht="14.25" x14ac:dyDescent="0.2">
      <c r="J28394" s="2"/>
    </row>
    <row r="28395" spans="10:10" ht="14.25" x14ac:dyDescent="0.2">
      <c r="J28395" s="2"/>
    </row>
    <row r="28396" spans="10:10" ht="14.25" x14ac:dyDescent="0.2">
      <c r="J28396" s="2"/>
    </row>
    <row r="28397" spans="10:10" ht="14.25" x14ac:dyDescent="0.2">
      <c r="J28397" s="2"/>
    </row>
    <row r="28398" spans="10:10" ht="14.25" x14ac:dyDescent="0.2">
      <c r="J28398" s="2"/>
    </row>
    <row r="28399" spans="10:10" ht="14.25" x14ac:dyDescent="0.2">
      <c r="J28399" s="2"/>
    </row>
    <row r="28400" spans="10:10" ht="14.25" x14ac:dyDescent="0.2">
      <c r="J28400" s="2"/>
    </row>
    <row r="28401" spans="10:10" ht="14.25" x14ac:dyDescent="0.2">
      <c r="J28401" s="2"/>
    </row>
    <row r="28402" spans="10:10" ht="14.25" x14ac:dyDescent="0.2">
      <c r="J28402" s="2"/>
    </row>
    <row r="28403" spans="10:10" ht="14.25" x14ac:dyDescent="0.2">
      <c r="J28403" s="2"/>
    </row>
    <row r="28404" spans="10:10" ht="14.25" x14ac:dyDescent="0.2">
      <c r="J28404" s="2"/>
    </row>
    <row r="28405" spans="10:10" ht="14.25" x14ac:dyDescent="0.2">
      <c r="J28405" s="2"/>
    </row>
    <row r="28406" spans="10:10" ht="14.25" x14ac:dyDescent="0.2">
      <c r="J28406" s="2"/>
    </row>
    <row r="28407" spans="10:10" ht="14.25" x14ac:dyDescent="0.2">
      <c r="J28407" s="2"/>
    </row>
    <row r="28408" spans="10:10" ht="14.25" x14ac:dyDescent="0.2">
      <c r="J28408" s="2"/>
    </row>
    <row r="28409" spans="10:10" ht="14.25" x14ac:dyDescent="0.2">
      <c r="J28409" s="2"/>
    </row>
    <row r="28410" spans="10:10" ht="14.25" x14ac:dyDescent="0.2">
      <c r="J28410" s="2"/>
    </row>
    <row r="28411" spans="10:10" ht="14.25" x14ac:dyDescent="0.2">
      <c r="J28411" s="2"/>
    </row>
    <row r="28412" spans="10:10" ht="14.25" x14ac:dyDescent="0.2">
      <c r="J28412" s="2"/>
    </row>
    <row r="28413" spans="10:10" ht="14.25" x14ac:dyDescent="0.2">
      <c r="J28413" s="2"/>
    </row>
    <row r="28414" spans="10:10" ht="14.25" x14ac:dyDescent="0.2">
      <c r="J28414" s="2"/>
    </row>
    <row r="28415" spans="10:10" ht="14.25" x14ac:dyDescent="0.2">
      <c r="J28415" s="2"/>
    </row>
    <row r="28416" spans="10:10" ht="14.25" x14ac:dyDescent="0.2">
      <c r="J28416" s="2"/>
    </row>
    <row r="28417" spans="10:10" ht="14.25" x14ac:dyDescent="0.2">
      <c r="J28417" s="2"/>
    </row>
    <row r="28418" spans="10:10" ht="14.25" x14ac:dyDescent="0.2">
      <c r="J28418" s="2"/>
    </row>
    <row r="28419" spans="10:10" ht="14.25" x14ac:dyDescent="0.2">
      <c r="J28419" s="2"/>
    </row>
    <row r="28420" spans="10:10" ht="14.25" x14ac:dyDescent="0.2">
      <c r="J28420" s="2"/>
    </row>
    <row r="28421" spans="10:10" ht="14.25" x14ac:dyDescent="0.2">
      <c r="J28421" s="2"/>
    </row>
    <row r="28422" spans="10:10" ht="14.25" x14ac:dyDescent="0.2">
      <c r="J28422" s="2"/>
    </row>
    <row r="28423" spans="10:10" ht="14.25" x14ac:dyDescent="0.2">
      <c r="J28423" s="2"/>
    </row>
    <row r="28424" spans="10:10" ht="14.25" x14ac:dyDescent="0.2">
      <c r="J28424" s="2"/>
    </row>
    <row r="28425" spans="10:10" ht="14.25" x14ac:dyDescent="0.2">
      <c r="J28425" s="2"/>
    </row>
    <row r="28426" spans="10:10" ht="14.25" x14ac:dyDescent="0.2">
      <c r="J28426" s="2"/>
    </row>
    <row r="28427" spans="10:10" ht="14.25" x14ac:dyDescent="0.2">
      <c r="J28427" s="2"/>
    </row>
    <row r="28428" spans="10:10" ht="14.25" x14ac:dyDescent="0.2">
      <c r="J28428" s="2"/>
    </row>
    <row r="28429" spans="10:10" ht="14.25" x14ac:dyDescent="0.2">
      <c r="J28429" s="2"/>
    </row>
    <row r="28430" spans="10:10" ht="14.25" x14ac:dyDescent="0.2">
      <c r="J28430" s="2"/>
    </row>
    <row r="28431" spans="10:10" ht="14.25" x14ac:dyDescent="0.2">
      <c r="J28431" s="2"/>
    </row>
    <row r="28432" spans="10:10" ht="14.25" x14ac:dyDescent="0.2">
      <c r="J28432" s="2"/>
    </row>
    <row r="28433" spans="10:10" ht="14.25" x14ac:dyDescent="0.2">
      <c r="J28433" s="2"/>
    </row>
    <row r="28434" spans="10:10" ht="14.25" x14ac:dyDescent="0.2">
      <c r="J28434" s="2"/>
    </row>
    <row r="28435" spans="10:10" ht="14.25" x14ac:dyDescent="0.2">
      <c r="J28435" s="2"/>
    </row>
    <row r="28436" spans="10:10" ht="14.25" x14ac:dyDescent="0.2">
      <c r="J28436" s="2"/>
    </row>
    <row r="28437" spans="10:10" ht="14.25" x14ac:dyDescent="0.2">
      <c r="J28437" s="2"/>
    </row>
    <row r="28438" spans="10:10" ht="14.25" x14ac:dyDescent="0.2">
      <c r="J28438" s="2"/>
    </row>
    <row r="28439" spans="10:10" ht="14.25" x14ac:dyDescent="0.2">
      <c r="J28439" s="2"/>
    </row>
    <row r="28440" spans="10:10" ht="14.25" x14ac:dyDescent="0.2">
      <c r="J28440" s="2"/>
    </row>
    <row r="28441" spans="10:10" ht="14.25" x14ac:dyDescent="0.2">
      <c r="J28441" s="2"/>
    </row>
    <row r="28442" spans="10:10" ht="14.25" x14ac:dyDescent="0.2">
      <c r="J28442" s="2"/>
    </row>
    <row r="28443" spans="10:10" ht="14.25" x14ac:dyDescent="0.2">
      <c r="J28443" s="2"/>
    </row>
    <row r="28444" spans="10:10" ht="14.25" x14ac:dyDescent="0.2">
      <c r="J28444" s="2"/>
    </row>
    <row r="28445" spans="10:10" ht="14.25" x14ac:dyDescent="0.2">
      <c r="J28445" s="2"/>
    </row>
    <row r="28446" spans="10:10" ht="14.25" x14ac:dyDescent="0.2">
      <c r="J28446" s="2"/>
    </row>
    <row r="28447" spans="10:10" ht="14.25" x14ac:dyDescent="0.2">
      <c r="J28447" s="2"/>
    </row>
    <row r="28448" spans="10:10" ht="14.25" x14ac:dyDescent="0.2">
      <c r="J28448" s="2"/>
    </row>
    <row r="28449" spans="10:10" ht="14.25" x14ac:dyDescent="0.2">
      <c r="J28449" s="2"/>
    </row>
    <row r="28450" spans="10:10" ht="14.25" x14ac:dyDescent="0.2">
      <c r="J28450" s="2"/>
    </row>
    <row r="28451" spans="10:10" ht="14.25" x14ac:dyDescent="0.2">
      <c r="J28451" s="2"/>
    </row>
    <row r="28452" spans="10:10" ht="14.25" x14ac:dyDescent="0.2">
      <c r="J28452" s="2"/>
    </row>
    <row r="28453" spans="10:10" ht="14.25" x14ac:dyDescent="0.2">
      <c r="J28453" s="2"/>
    </row>
    <row r="28454" spans="10:10" ht="14.25" x14ac:dyDescent="0.2">
      <c r="J28454" s="2"/>
    </row>
    <row r="28455" spans="10:10" ht="14.25" x14ac:dyDescent="0.2">
      <c r="J28455" s="2"/>
    </row>
    <row r="28456" spans="10:10" ht="14.25" x14ac:dyDescent="0.2">
      <c r="J28456" s="2"/>
    </row>
    <row r="28457" spans="10:10" ht="14.25" x14ac:dyDescent="0.2">
      <c r="J28457" s="2"/>
    </row>
    <row r="28458" spans="10:10" ht="14.25" x14ac:dyDescent="0.2">
      <c r="J28458" s="2"/>
    </row>
    <row r="28459" spans="10:10" ht="14.25" x14ac:dyDescent="0.2">
      <c r="J28459" s="2"/>
    </row>
    <row r="28460" spans="10:10" ht="14.25" x14ac:dyDescent="0.2">
      <c r="J28460" s="2"/>
    </row>
    <row r="28461" spans="10:10" ht="14.25" x14ac:dyDescent="0.2">
      <c r="J28461" s="2"/>
    </row>
    <row r="28462" spans="10:10" ht="14.25" x14ac:dyDescent="0.2">
      <c r="J28462" s="2"/>
    </row>
    <row r="28463" spans="10:10" ht="14.25" x14ac:dyDescent="0.2">
      <c r="J28463" s="2"/>
    </row>
    <row r="28464" spans="10:10" ht="14.25" x14ac:dyDescent="0.2">
      <c r="J28464" s="2"/>
    </row>
    <row r="28465" spans="10:10" ht="14.25" x14ac:dyDescent="0.2">
      <c r="J28465" s="2"/>
    </row>
    <row r="28466" spans="10:10" ht="14.25" x14ac:dyDescent="0.2">
      <c r="J28466" s="2"/>
    </row>
    <row r="28467" spans="10:10" ht="14.25" x14ac:dyDescent="0.2">
      <c r="J28467" s="2"/>
    </row>
    <row r="28468" spans="10:10" ht="14.25" x14ac:dyDescent="0.2">
      <c r="J28468" s="2"/>
    </row>
    <row r="28469" spans="10:10" ht="14.25" x14ac:dyDescent="0.2">
      <c r="J28469" s="2"/>
    </row>
    <row r="28470" spans="10:10" ht="14.25" x14ac:dyDescent="0.2">
      <c r="J28470" s="2"/>
    </row>
    <row r="28471" spans="10:10" ht="14.25" x14ac:dyDescent="0.2">
      <c r="J28471" s="2"/>
    </row>
    <row r="28472" spans="10:10" ht="14.25" x14ac:dyDescent="0.2">
      <c r="J28472" s="2"/>
    </row>
    <row r="28473" spans="10:10" ht="14.25" x14ac:dyDescent="0.2">
      <c r="J28473" s="2"/>
    </row>
    <row r="28474" spans="10:10" ht="14.25" x14ac:dyDescent="0.2">
      <c r="J28474" s="2"/>
    </row>
    <row r="28475" spans="10:10" ht="14.25" x14ac:dyDescent="0.2">
      <c r="J28475" s="2"/>
    </row>
    <row r="28476" spans="10:10" ht="14.25" x14ac:dyDescent="0.2">
      <c r="J28476" s="2"/>
    </row>
    <row r="28477" spans="10:10" ht="14.25" x14ac:dyDescent="0.2">
      <c r="J28477" s="2"/>
    </row>
    <row r="28478" spans="10:10" ht="14.25" x14ac:dyDescent="0.2">
      <c r="J28478" s="2"/>
    </row>
    <row r="28479" spans="10:10" ht="14.25" x14ac:dyDescent="0.2">
      <c r="J28479" s="2"/>
    </row>
    <row r="28480" spans="10:10" ht="14.25" x14ac:dyDescent="0.2">
      <c r="J28480" s="2"/>
    </row>
    <row r="28481" spans="10:10" ht="14.25" x14ac:dyDescent="0.2">
      <c r="J28481" s="2"/>
    </row>
    <row r="28482" spans="10:10" ht="14.25" x14ac:dyDescent="0.2">
      <c r="J28482" s="2"/>
    </row>
    <row r="28483" spans="10:10" ht="14.25" x14ac:dyDescent="0.2">
      <c r="J28483" s="2"/>
    </row>
    <row r="28484" spans="10:10" ht="14.25" x14ac:dyDescent="0.2">
      <c r="J28484" s="2"/>
    </row>
    <row r="28485" spans="10:10" ht="14.25" x14ac:dyDescent="0.2">
      <c r="J28485" s="2"/>
    </row>
    <row r="28486" spans="10:10" ht="14.25" x14ac:dyDescent="0.2">
      <c r="J28486" s="2"/>
    </row>
    <row r="28487" spans="10:10" ht="14.25" x14ac:dyDescent="0.2">
      <c r="J28487" s="2"/>
    </row>
    <row r="28488" spans="10:10" ht="14.25" x14ac:dyDescent="0.2">
      <c r="J28488" s="2"/>
    </row>
    <row r="28489" spans="10:10" ht="14.25" x14ac:dyDescent="0.2">
      <c r="J28489" s="2"/>
    </row>
    <row r="28490" spans="10:10" ht="14.25" x14ac:dyDescent="0.2">
      <c r="J28490" s="2"/>
    </row>
    <row r="28491" spans="10:10" ht="14.25" x14ac:dyDescent="0.2">
      <c r="J28491" s="2"/>
    </row>
    <row r="28492" spans="10:10" ht="14.25" x14ac:dyDescent="0.2">
      <c r="J28492" s="2"/>
    </row>
    <row r="28493" spans="10:10" ht="14.25" x14ac:dyDescent="0.2">
      <c r="J28493" s="2"/>
    </row>
    <row r="28494" spans="10:10" ht="14.25" x14ac:dyDescent="0.2">
      <c r="J28494" s="2"/>
    </row>
    <row r="28495" spans="10:10" ht="14.25" x14ac:dyDescent="0.2">
      <c r="J28495" s="2"/>
    </row>
    <row r="28496" spans="10:10" ht="14.25" x14ac:dyDescent="0.2">
      <c r="J28496" s="2"/>
    </row>
    <row r="28497" spans="10:10" ht="14.25" x14ac:dyDescent="0.2">
      <c r="J28497" s="2"/>
    </row>
    <row r="28498" spans="10:10" ht="14.25" x14ac:dyDescent="0.2">
      <c r="J28498" s="2"/>
    </row>
    <row r="28499" spans="10:10" ht="14.25" x14ac:dyDescent="0.2">
      <c r="J28499" s="2"/>
    </row>
    <row r="28500" spans="10:10" ht="14.25" x14ac:dyDescent="0.2">
      <c r="J28500" s="2"/>
    </row>
    <row r="28501" spans="10:10" ht="14.25" x14ac:dyDescent="0.2">
      <c r="J28501" s="2"/>
    </row>
    <row r="28502" spans="10:10" ht="14.25" x14ac:dyDescent="0.2">
      <c r="J28502" s="2"/>
    </row>
    <row r="28503" spans="10:10" ht="14.25" x14ac:dyDescent="0.2">
      <c r="J28503" s="2"/>
    </row>
    <row r="28504" spans="10:10" ht="14.25" x14ac:dyDescent="0.2">
      <c r="J28504" s="2"/>
    </row>
    <row r="28505" spans="10:10" ht="14.25" x14ac:dyDescent="0.2">
      <c r="J28505" s="2"/>
    </row>
    <row r="28506" spans="10:10" ht="14.25" x14ac:dyDescent="0.2">
      <c r="J28506" s="2"/>
    </row>
    <row r="28507" spans="10:10" ht="14.25" x14ac:dyDescent="0.2">
      <c r="J28507" s="2"/>
    </row>
    <row r="28508" spans="10:10" ht="14.25" x14ac:dyDescent="0.2">
      <c r="J28508" s="2"/>
    </row>
    <row r="28509" spans="10:10" ht="14.25" x14ac:dyDescent="0.2">
      <c r="J28509" s="2"/>
    </row>
    <row r="28510" spans="10:10" ht="14.25" x14ac:dyDescent="0.2">
      <c r="J28510" s="2"/>
    </row>
    <row r="28511" spans="10:10" ht="14.25" x14ac:dyDescent="0.2">
      <c r="J28511" s="2"/>
    </row>
    <row r="28512" spans="10:10" ht="14.25" x14ac:dyDescent="0.2">
      <c r="J28512" s="2"/>
    </row>
    <row r="28513" spans="10:10" ht="14.25" x14ac:dyDescent="0.2">
      <c r="J28513" s="2"/>
    </row>
    <row r="28514" spans="10:10" ht="14.25" x14ac:dyDescent="0.2">
      <c r="J28514" s="2"/>
    </row>
    <row r="28515" spans="10:10" ht="14.25" x14ac:dyDescent="0.2">
      <c r="J28515" s="2"/>
    </row>
    <row r="28516" spans="10:10" ht="14.25" x14ac:dyDescent="0.2">
      <c r="J28516" s="2"/>
    </row>
    <row r="28517" spans="10:10" ht="14.25" x14ac:dyDescent="0.2">
      <c r="J28517" s="2"/>
    </row>
    <row r="28518" spans="10:10" ht="14.25" x14ac:dyDescent="0.2">
      <c r="J28518" s="2"/>
    </row>
    <row r="28519" spans="10:10" ht="14.25" x14ac:dyDescent="0.2">
      <c r="J28519" s="2"/>
    </row>
    <row r="28520" spans="10:10" ht="14.25" x14ac:dyDescent="0.2">
      <c r="J28520" s="2"/>
    </row>
    <row r="28521" spans="10:10" ht="14.25" x14ac:dyDescent="0.2">
      <c r="J28521" s="2"/>
    </row>
    <row r="28522" spans="10:10" ht="14.25" x14ac:dyDescent="0.2">
      <c r="J28522" s="2"/>
    </row>
    <row r="28523" spans="10:10" ht="14.25" x14ac:dyDescent="0.2">
      <c r="J28523" s="2"/>
    </row>
    <row r="28524" spans="10:10" ht="14.25" x14ac:dyDescent="0.2">
      <c r="J28524" s="2"/>
    </row>
    <row r="28525" spans="10:10" ht="14.25" x14ac:dyDescent="0.2">
      <c r="J28525" s="2"/>
    </row>
    <row r="28526" spans="10:10" ht="14.25" x14ac:dyDescent="0.2">
      <c r="J28526" s="2"/>
    </row>
    <row r="28527" spans="10:10" ht="14.25" x14ac:dyDescent="0.2">
      <c r="J28527" s="2"/>
    </row>
    <row r="28528" spans="10:10" ht="14.25" x14ac:dyDescent="0.2">
      <c r="J28528" s="2"/>
    </row>
    <row r="28529" spans="10:10" ht="14.25" x14ac:dyDescent="0.2">
      <c r="J28529" s="2"/>
    </row>
    <row r="28530" spans="10:10" ht="14.25" x14ac:dyDescent="0.2">
      <c r="J28530" s="2"/>
    </row>
    <row r="28531" spans="10:10" ht="14.25" x14ac:dyDescent="0.2">
      <c r="J28531" s="2"/>
    </row>
    <row r="28532" spans="10:10" ht="14.25" x14ac:dyDescent="0.2">
      <c r="J28532" s="2"/>
    </row>
    <row r="28533" spans="10:10" ht="14.25" x14ac:dyDescent="0.2">
      <c r="J28533" s="2"/>
    </row>
    <row r="28534" spans="10:10" ht="14.25" x14ac:dyDescent="0.2">
      <c r="J28534" s="2"/>
    </row>
    <row r="28535" spans="10:10" ht="14.25" x14ac:dyDescent="0.2">
      <c r="J28535" s="2"/>
    </row>
    <row r="28536" spans="10:10" ht="14.25" x14ac:dyDescent="0.2">
      <c r="J28536" s="2"/>
    </row>
    <row r="28537" spans="10:10" ht="14.25" x14ac:dyDescent="0.2">
      <c r="J28537" s="2"/>
    </row>
    <row r="28538" spans="10:10" ht="14.25" x14ac:dyDescent="0.2">
      <c r="J28538" s="2"/>
    </row>
    <row r="28539" spans="10:10" ht="14.25" x14ac:dyDescent="0.2">
      <c r="J28539" s="2"/>
    </row>
    <row r="28540" spans="10:10" ht="14.25" x14ac:dyDescent="0.2">
      <c r="J28540" s="2"/>
    </row>
    <row r="28541" spans="10:10" ht="14.25" x14ac:dyDescent="0.2">
      <c r="J28541" s="2"/>
    </row>
    <row r="28542" spans="10:10" ht="14.25" x14ac:dyDescent="0.2">
      <c r="J28542" s="2"/>
    </row>
    <row r="28543" spans="10:10" ht="14.25" x14ac:dyDescent="0.2">
      <c r="J28543" s="2"/>
    </row>
    <row r="28544" spans="10:10" ht="14.25" x14ac:dyDescent="0.2">
      <c r="J28544" s="2"/>
    </row>
    <row r="28545" spans="10:10" ht="14.25" x14ac:dyDescent="0.2">
      <c r="J28545" s="2"/>
    </row>
    <row r="28546" spans="10:10" ht="14.25" x14ac:dyDescent="0.2">
      <c r="J28546" s="2"/>
    </row>
    <row r="28547" spans="10:10" ht="14.25" x14ac:dyDescent="0.2">
      <c r="J28547" s="2"/>
    </row>
    <row r="28548" spans="10:10" ht="14.25" x14ac:dyDescent="0.2">
      <c r="J28548" s="2"/>
    </row>
    <row r="28549" spans="10:10" ht="14.25" x14ac:dyDescent="0.2">
      <c r="J28549" s="2"/>
    </row>
    <row r="28550" spans="10:10" ht="14.25" x14ac:dyDescent="0.2">
      <c r="J28550" s="2"/>
    </row>
    <row r="28551" spans="10:10" ht="14.25" x14ac:dyDescent="0.2">
      <c r="J28551" s="2"/>
    </row>
    <row r="28552" spans="10:10" ht="14.25" x14ac:dyDescent="0.2">
      <c r="J28552" s="2"/>
    </row>
    <row r="28553" spans="10:10" ht="14.25" x14ac:dyDescent="0.2">
      <c r="J28553" s="2"/>
    </row>
    <row r="28554" spans="10:10" ht="14.25" x14ac:dyDescent="0.2">
      <c r="J28554" s="2"/>
    </row>
    <row r="28555" spans="10:10" ht="14.25" x14ac:dyDescent="0.2">
      <c r="J28555" s="2"/>
    </row>
    <row r="28556" spans="10:10" ht="14.25" x14ac:dyDescent="0.2">
      <c r="J28556" s="2"/>
    </row>
    <row r="28557" spans="10:10" ht="14.25" x14ac:dyDescent="0.2">
      <c r="J28557" s="2"/>
    </row>
    <row r="28558" spans="10:10" ht="14.25" x14ac:dyDescent="0.2">
      <c r="J28558" s="2"/>
    </row>
    <row r="28559" spans="10:10" ht="14.25" x14ac:dyDescent="0.2">
      <c r="J28559" s="2"/>
    </row>
    <row r="28560" spans="10:10" ht="14.25" x14ac:dyDescent="0.2">
      <c r="J28560" s="2"/>
    </row>
    <row r="28561" spans="10:10" ht="14.25" x14ac:dyDescent="0.2">
      <c r="J28561" s="2"/>
    </row>
    <row r="28562" spans="10:10" ht="14.25" x14ac:dyDescent="0.2">
      <c r="J28562" s="2"/>
    </row>
    <row r="28563" spans="10:10" ht="14.25" x14ac:dyDescent="0.2">
      <c r="J28563" s="2"/>
    </row>
    <row r="28564" spans="10:10" ht="14.25" x14ac:dyDescent="0.2">
      <c r="J28564" s="2"/>
    </row>
    <row r="28565" spans="10:10" ht="14.25" x14ac:dyDescent="0.2">
      <c r="J28565" s="2"/>
    </row>
    <row r="28566" spans="10:10" ht="14.25" x14ac:dyDescent="0.2">
      <c r="J28566" s="2"/>
    </row>
    <row r="28567" spans="10:10" ht="14.25" x14ac:dyDescent="0.2">
      <c r="J28567" s="2"/>
    </row>
    <row r="28568" spans="10:10" ht="14.25" x14ac:dyDescent="0.2">
      <c r="J28568" s="2"/>
    </row>
    <row r="28569" spans="10:10" ht="14.25" x14ac:dyDescent="0.2">
      <c r="J28569" s="2"/>
    </row>
    <row r="28570" spans="10:10" ht="14.25" x14ac:dyDescent="0.2">
      <c r="J28570" s="2"/>
    </row>
    <row r="28571" spans="10:10" ht="14.25" x14ac:dyDescent="0.2">
      <c r="J28571" s="2"/>
    </row>
    <row r="28572" spans="10:10" ht="14.25" x14ac:dyDescent="0.2">
      <c r="J28572" s="2"/>
    </row>
    <row r="28573" spans="10:10" ht="14.25" x14ac:dyDescent="0.2">
      <c r="J28573" s="2"/>
    </row>
    <row r="28574" spans="10:10" ht="14.25" x14ac:dyDescent="0.2">
      <c r="J28574" s="2"/>
    </row>
    <row r="28575" spans="10:10" ht="14.25" x14ac:dyDescent="0.2">
      <c r="J28575" s="2"/>
    </row>
    <row r="28576" spans="10:10" ht="14.25" x14ac:dyDescent="0.2">
      <c r="J28576" s="2"/>
    </row>
    <row r="28577" spans="10:10" ht="14.25" x14ac:dyDescent="0.2">
      <c r="J28577" s="2"/>
    </row>
    <row r="28578" spans="10:10" ht="14.25" x14ac:dyDescent="0.2">
      <c r="J28578" s="2"/>
    </row>
    <row r="28579" spans="10:10" ht="14.25" x14ac:dyDescent="0.2">
      <c r="J28579" s="2"/>
    </row>
    <row r="28580" spans="10:10" ht="14.25" x14ac:dyDescent="0.2">
      <c r="J28580" s="2"/>
    </row>
    <row r="28581" spans="10:10" ht="14.25" x14ac:dyDescent="0.2">
      <c r="J28581" s="2"/>
    </row>
    <row r="28582" spans="10:10" ht="14.25" x14ac:dyDescent="0.2">
      <c r="J28582" s="2"/>
    </row>
    <row r="28583" spans="10:10" ht="14.25" x14ac:dyDescent="0.2">
      <c r="J28583" s="2"/>
    </row>
    <row r="28584" spans="10:10" ht="14.25" x14ac:dyDescent="0.2">
      <c r="J28584" s="2"/>
    </row>
    <row r="28585" spans="10:10" ht="14.25" x14ac:dyDescent="0.2">
      <c r="J28585" s="2"/>
    </row>
    <row r="28586" spans="10:10" ht="14.25" x14ac:dyDescent="0.2">
      <c r="J28586" s="2"/>
    </row>
    <row r="28587" spans="10:10" ht="14.25" x14ac:dyDescent="0.2">
      <c r="J28587" s="2"/>
    </row>
    <row r="28588" spans="10:10" ht="14.25" x14ac:dyDescent="0.2">
      <c r="J28588" s="2"/>
    </row>
    <row r="28589" spans="10:10" ht="14.25" x14ac:dyDescent="0.2">
      <c r="J28589" s="2"/>
    </row>
    <row r="28590" spans="10:10" ht="14.25" x14ac:dyDescent="0.2">
      <c r="J28590" s="2"/>
    </row>
    <row r="28591" spans="10:10" ht="14.25" x14ac:dyDescent="0.2">
      <c r="J28591" s="2"/>
    </row>
    <row r="28592" spans="10:10" ht="14.25" x14ac:dyDescent="0.2">
      <c r="J28592" s="2"/>
    </row>
    <row r="28593" spans="10:10" ht="14.25" x14ac:dyDescent="0.2">
      <c r="J28593" s="2"/>
    </row>
    <row r="28594" spans="10:10" ht="14.25" x14ac:dyDescent="0.2">
      <c r="J28594" s="2"/>
    </row>
    <row r="28595" spans="10:10" ht="14.25" x14ac:dyDescent="0.2">
      <c r="J28595" s="2"/>
    </row>
    <row r="28596" spans="10:10" ht="14.25" x14ac:dyDescent="0.2">
      <c r="J28596" s="2"/>
    </row>
    <row r="28597" spans="10:10" ht="14.25" x14ac:dyDescent="0.2">
      <c r="J28597" s="2"/>
    </row>
    <row r="28598" spans="10:10" ht="14.25" x14ac:dyDescent="0.2">
      <c r="J28598" s="2"/>
    </row>
    <row r="28599" spans="10:10" ht="14.25" x14ac:dyDescent="0.2">
      <c r="J28599" s="2"/>
    </row>
    <row r="28600" spans="10:10" ht="14.25" x14ac:dyDescent="0.2">
      <c r="J28600" s="2"/>
    </row>
    <row r="28601" spans="10:10" ht="14.25" x14ac:dyDescent="0.2">
      <c r="J28601" s="2"/>
    </row>
    <row r="28602" spans="10:10" ht="14.25" x14ac:dyDescent="0.2">
      <c r="J28602" s="2"/>
    </row>
    <row r="28603" spans="10:10" ht="14.25" x14ac:dyDescent="0.2">
      <c r="J28603" s="2"/>
    </row>
    <row r="28604" spans="10:10" ht="14.25" x14ac:dyDescent="0.2">
      <c r="J28604" s="2"/>
    </row>
    <row r="28605" spans="10:10" ht="14.25" x14ac:dyDescent="0.2">
      <c r="J28605" s="2"/>
    </row>
    <row r="28606" spans="10:10" ht="14.25" x14ac:dyDescent="0.2">
      <c r="J28606" s="2"/>
    </row>
    <row r="28607" spans="10:10" ht="14.25" x14ac:dyDescent="0.2">
      <c r="J28607" s="2"/>
    </row>
    <row r="28608" spans="10:10" ht="14.25" x14ac:dyDescent="0.2">
      <c r="J28608" s="2"/>
    </row>
    <row r="28609" spans="10:10" ht="14.25" x14ac:dyDescent="0.2">
      <c r="J28609" s="2"/>
    </row>
    <row r="28610" spans="10:10" ht="14.25" x14ac:dyDescent="0.2">
      <c r="J28610" s="2"/>
    </row>
    <row r="28611" spans="10:10" ht="14.25" x14ac:dyDescent="0.2">
      <c r="J28611" s="2"/>
    </row>
    <row r="28612" spans="10:10" ht="14.25" x14ac:dyDescent="0.2">
      <c r="J28612" s="2"/>
    </row>
    <row r="28613" spans="10:10" ht="14.25" x14ac:dyDescent="0.2">
      <c r="J28613" s="2"/>
    </row>
    <row r="28614" spans="10:10" ht="14.25" x14ac:dyDescent="0.2">
      <c r="J28614" s="2"/>
    </row>
    <row r="28615" spans="10:10" ht="14.25" x14ac:dyDescent="0.2">
      <c r="J28615" s="2"/>
    </row>
    <row r="28616" spans="10:10" ht="14.25" x14ac:dyDescent="0.2">
      <c r="J28616" s="2"/>
    </row>
    <row r="28617" spans="10:10" ht="14.25" x14ac:dyDescent="0.2">
      <c r="J28617" s="2"/>
    </row>
    <row r="28618" spans="10:10" ht="14.25" x14ac:dyDescent="0.2">
      <c r="J28618" s="2"/>
    </row>
    <row r="28619" spans="10:10" ht="14.25" x14ac:dyDescent="0.2">
      <c r="J28619" s="2"/>
    </row>
    <row r="28620" spans="10:10" ht="14.25" x14ac:dyDescent="0.2">
      <c r="J28620" s="2"/>
    </row>
    <row r="28621" spans="10:10" ht="14.25" x14ac:dyDescent="0.2">
      <c r="J28621" s="2"/>
    </row>
    <row r="28622" spans="10:10" ht="14.25" x14ac:dyDescent="0.2">
      <c r="J28622" s="2"/>
    </row>
    <row r="28623" spans="10:10" ht="14.25" x14ac:dyDescent="0.2">
      <c r="J28623" s="2"/>
    </row>
    <row r="28624" spans="10:10" ht="14.25" x14ac:dyDescent="0.2">
      <c r="J28624" s="2"/>
    </row>
    <row r="28625" spans="10:10" ht="14.25" x14ac:dyDescent="0.2">
      <c r="J28625" s="2"/>
    </row>
    <row r="28626" spans="10:10" ht="14.25" x14ac:dyDescent="0.2">
      <c r="J28626" s="2"/>
    </row>
    <row r="28627" spans="10:10" ht="14.25" x14ac:dyDescent="0.2">
      <c r="J28627" s="2"/>
    </row>
    <row r="28628" spans="10:10" ht="14.25" x14ac:dyDescent="0.2">
      <c r="J28628" s="2"/>
    </row>
    <row r="28629" spans="10:10" ht="14.25" x14ac:dyDescent="0.2">
      <c r="J28629" s="2"/>
    </row>
    <row r="28630" spans="10:10" ht="14.25" x14ac:dyDescent="0.2">
      <c r="J28630" s="2"/>
    </row>
    <row r="28631" spans="10:10" ht="14.25" x14ac:dyDescent="0.2">
      <c r="J28631" s="2"/>
    </row>
    <row r="28632" spans="10:10" ht="14.25" x14ac:dyDescent="0.2">
      <c r="J28632" s="2"/>
    </row>
    <row r="28633" spans="10:10" ht="14.25" x14ac:dyDescent="0.2">
      <c r="J28633" s="2"/>
    </row>
    <row r="28634" spans="10:10" ht="14.25" x14ac:dyDescent="0.2">
      <c r="J28634" s="2"/>
    </row>
    <row r="28635" spans="10:10" ht="14.25" x14ac:dyDescent="0.2">
      <c r="J28635" s="2"/>
    </row>
    <row r="28636" spans="10:10" ht="14.25" x14ac:dyDescent="0.2">
      <c r="J28636" s="2"/>
    </row>
    <row r="28637" spans="10:10" ht="14.25" x14ac:dyDescent="0.2">
      <c r="J28637" s="2"/>
    </row>
    <row r="28638" spans="10:10" ht="14.25" x14ac:dyDescent="0.2">
      <c r="J28638" s="2"/>
    </row>
    <row r="28639" spans="10:10" ht="14.25" x14ac:dyDescent="0.2">
      <c r="J28639" s="2"/>
    </row>
    <row r="28640" spans="10:10" ht="14.25" x14ac:dyDescent="0.2">
      <c r="J28640" s="2"/>
    </row>
    <row r="28641" spans="10:10" ht="14.25" x14ac:dyDescent="0.2">
      <c r="J28641" s="2"/>
    </row>
    <row r="28642" spans="10:10" ht="14.25" x14ac:dyDescent="0.2">
      <c r="J28642" s="2"/>
    </row>
    <row r="28643" spans="10:10" ht="14.25" x14ac:dyDescent="0.2">
      <c r="J28643" s="2"/>
    </row>
    <row r="28644" spans="10:10" ht="14.25" x14ac:dyDescent="0.2">
      <c r="J28644" s="2"/>
    </row>
    <row r="28645" spans="10:10" ht="14.25" x14ac:dyDescent="0.2">
      <c r="J28645" s="2"/>
    </row>
    <row r="28646" spans="10:10" ht="14.25" x14ac:dyDescent="0.2">
      <c r="J28646" s="2"/>
    </row>
    <row r="28647" spans="10:10" ht="14.25" x14ac:dyDescent="0.2">
      <c r="J28647" s="2"/>
    </row>
    <row r="28648" spans="10:10" ht="14.25" x14ac:dyDescent="0.2">
      <c r="J28648" s="2"/>
    </row>
    <row r="28649" spans="10:10" ht="14.25" x14ac:dyDescent="0.2">
      <c r="J28649" s="2"/>
    </row>
    <row r="28650" spans="10:10" ht="14.25" x14ac:dyDescent="0.2">
      <c r="J28650" s="2"/>
    </row>
    <row r="28651" spans="10:10" ht="14.25" x14ac:dyDescent="0.2">
      <c r="J28651" s="2"/>
    </row>
    <row r="28652" spans="10:10" ht="14.25" x14ac:dyDescent="0.2">
      <c r="J28652" s="2"/>
    </row>
    <row r="28653" spans="10:10" ht="14.25" x14ac:dyDescent="0.2">
      <c r="J28653" s="2"/>
    </row>
    <row r="28654" spans="10:10" ht="14.25" x14ac:dyDescent="0.2">
      <c r="J28654" s="2"/>
    </row>
    <row r="28655" spans="10:10" ht="14.25" x14ac:dyDescent="0.2">
      <c r="J28655" s="2"/>
    </row>
    <row r="28656" spans="10:10" ht="14.25" x14ac:dyDescent="0.2">
      <c r="J28656" s="2"/>
    </row>
    <row r="28657" spans="10:10" ht="14.25" x14ac:dyDescent="0.2">
      <c r="J28657" s="2"/>
    </row>
    <row r="28658" spans="10:10" ht="14.25" x14ac:dyDescent="0.2">
      <c r="J28658" s="2"/>
    </row>
    <row r="28659" spans="10:10" ht="14.25" x14ac:dyDescent="0.2">
      <c r="J28659" s="2"/>
    </row>
    <row r="28660" spans="10:10" ht="14.25" x14ac:dyDescent="0.2">
      <c r="J28660" s="2"/>
    </row>
    <row r="28661" spans="10:10" ht="14.25" x14ac:dyDescent="0.2">
      <c r="J28661" s="2"/>
    </row>
    <row r="28662" spans="10:10" ht="14.25" x14ac:dyDescent="0.2">
      <c r="J28662" s="2"/>
    </row>
    <row r="28663" spans="10:10" ht="14.25" x14ac:dyDescent="0.2">
      <c r="J28663" s="2"/>
    </row>
    <row r="28664" spans="10:10" ht="14.25" x14ac:dyDescent="0.2">
      <c r="J28664" s="2"/>
    </row>
    <row r="28665" spans="10:10" ht="14.25" x14ac:dyDescent="0.2">
      <c r="J28665" s="2"/>
    </row>
    <row r="28666" spans="10:10" ht="14.25" x14ac:dyDescent="0.2">
      <c r="J28666" s="2"/>
    </row>
    <row r="28667" spans="10:10" ht="14.25" x14ac:dyDescent="0.2">
      <c r="J28667" s="2"/>
    </row>
    <row r="28668" spans="10:10" ht="14.25" x14ac:dyDescent="0.2">
      <c r="J28668" s="2"/>
    </row>
    <row r="28669" spans="10:10" ht="14.25" x14ac:dyDescent="0.2">
      <c r="J28669" s="2"/>
    </row>
    <row r="28670" spans="10:10" ht="14.25" x14ac:dyDescent="0.2">
      <c r="J28670" s="2"/>
    </row>
    <row r="28671" spans="10:10" ht="14.25" x14ac:dyDescent="0.2">
      <c r="J28671" s="2"/>
    </row>
    <row r="28672" spans="10:10" ht="14.25" x14ac:dyDescent="0.2">
      <c r="J28672" s="2"/>
    </row>
    <row r="28673" spans="10:10" ht="14.25" x14ac:dyDescent="0.2">
      <c r="J28673" s="2"/>
    </row>
    <row r="28674" spans="10:10" ht="14.25" x14ac:dyDescent="0.2">
      <c r="J28674" s="2"/>
    </row>
    <row r="28675" spans="10:10" ht="14.25" x14ac:dyDescent="0.2">
      <c r="J28675" s="2"/>
    </row>
    <row r="28676" spans="10:10" ht="14.25" x14ac:dyDescent="0.2">
      <c r="J28676" s="2"/>
    </row>
    <row r="28677" spans="10:10" ht="14.25" x14ac:dyDescent="0.2">
      <c r="J28677" s="2"/>
    </row>
    <row r="28678" spans="10:10" ht="14.25" x14ac:dyDescent="0.2">
      <c r="J28678" s="2"/>
    </row>
    <row r="28679" spans="10:10" ht="14.25" x14ac:dyDescent="0.2">
      <c r="J28679" s="2"/>
    </row>
    <row r="28680" spans="10:10" ht="14.25" x14ac:dyDescent="0.2">
      <c r="J28680" s="2"/>
    </row>
    <row r="28681" spans="10:10" ht="14.25" x14ac:dyDescent="0.2">
      <c r="J28681" s="2"/>
    </row>
    <row r="28682" spans="10:10" ht="14.25" x14ac:dyDescent="0.2">
      <c r="J28682" s="2"/>
    </row>
    <row r="28683" spans="10:10" ht="14.25" x14ac:dyDescent="0.2">
      <c r="J28683" s="2"/>
    </row>
    <row r="28684" spans="10:10" ht="14.25" x14ac:dyDescent="0.2">
      <c r="J28684" s="2"/>
    </row>
    <row r="28685" spans="10:10" ht="14.25" x14ac:dyDescent="0.2">
      <c r="J28685" s="2"/>
    </row>
    <row r="28686" spans="10:10" ht="14.25" x14ac:dyDescent="0.2">
      <c r="J28686" s="2"/>
    </row>
    <row r="28687" spans="10:10" ht="14.25" x14ac:dyDescent="0.2">
      <c r="J28687" s="2"/>
    </row>
    <row r="28688" spans="10:10" ht="14.25" x14ac:dyDescent="0.2">
      <c r="J28688" s="2"/>
    </row>
    <row r="28689" spans="10:10" ht="14.25" x14ac:dyDescent="0.2">
      <c r="J28689" s="2"/>
    </row>
    <row r="28690" spans="10:10" ht="14.25" x14ac:dyDescent="0.2">
      <c r="J28690" s="2"/>
    </row>
    <row r="28691" spans="10:10" ht="14.25" x14ac:dyDescent="0.2">
      <c r="J28691" s="2"/>
    </row>
    <row r="28692" spans="10:10" ht="14.25" x14ac:dyDescent="0.2">
      <c r="J28692" s="2"/>
    </row>
    <row r="28693" spans="10:10" ht="14.25" x14ac:dyDescent="0.2">
      <c r="J28693" s="2"/>
    </row>
    <row r="28694" spans="10:10" ht="14.25" x14ac:dyDescent="0.2">
      <c r="J28694" s="2"/>
    </row>
    <row r="28695" spans="10:10" ht="14.25" x14ac:dyDescent="0.2">
      <c r="J28695" s="2"/>
    </row>
    <row r="28696" spans="10:10" ht="14.25" x14ac:dyDescent="0.2">
      <c r="J28696" s="2"/>
    </row>
    <row r="28697" spans="10:10" ht="14.25" x14ac:dyDescent="0.2">
      <c r="J28697" s="2"/>
    </row>
    <row r="28698" spans="10:10" ht="14.25" x14ac:dyDescent="0.2">
      <c r="J28698" s="2"/>
    </row>
    <row r="28699" spans="10:10" ht="14.25" x14ac:dyDescent="0.2">
      <c r="J28699" s="2"/>
    </row>
    <row r="28700" spans="10:10" ht="14.25" x14ac:dyDescent="0.2">
      <c r="J28700" s="2"/>
    </row>
    <row r="28701" spans="10:10" ht="14.25" x14ac:dyDescent="0.2">
      <c r="J28701" s="2"/>
    </row>
    <row r="28702" spans="10:10" ht="14.25" x14ac:dyDescent="0.2">
      <c r="J28702" s="2"/>
    </row>
    <row r="28703" spans="10:10" ht="14.25" x14ac:dyDescent="0.2">
      <c r="J28703" s="2"/>
    </row>
    <row r="28704" spans="10:10" ht="14.25" x14ac:dyDescent="0.2">
      <c r="J28704" s="2"/>
    </row>
    <row r="28705" spans="10:10" ht="14.25" x14ac:dyDescent="0.2">
      <c r="J28705" s="2"/>
    </row>
    <row r="28706" spans="10:10" ht="14.25" x14ac:dyDescent="0.2">
      <c r="J28706" s="2"/>
    </row>
    <row r="28707" spans="10:10" ht="14.25" x14ac:dyDescent="0.2">
      <c r="J28707" s="2"/>
    </row>
    <row r="28708" spans="10:10" ht="14.25" x14ac:dyDescent="0.2">
      <c r="J28708" s="2"/>
    </row>
    <row r="28709" spans="10:10" ht="14.25" x14ac:dyDescent="0.2">
      <c r="J28709" s="2"/>
    </row>
    <row r="28710" spans="10:10" ht="14.25" x14ac:dyDescent="0.2">
      <c r="J28710" s="2"/>
    </row>
    <row r="28711" spans="10:10" ht="14.25" x14ac:dyDescent="0.2">
      <c r="J28711" s="2"/>
    </row>
    <row r="28712" spans="10:10" ht="14.25" x14ac:dyDescent="0.2">
      <c r="J28712" s="2"/>
    </row>
    <row r="28713" spans="10:10" ht="14.25" x14ac:dyDescent="0.2">
      <c r="J28713" s="2"/>
    </row>
    <row r="28714" spans="10:10" ht="14.25" x14ac:dyDescent="0.2">
      <c r="J28714" s="2"/>
    </row>
    <row r="28715" spans="10:10" ht="14.25" x14ac:dyDescent="0.2">
      <c r="J28715" s="2"/>
    </row>
    <row r="28716" spans="10:10" ht="14.25" x14ac:dyDescent="0.2">
      <c r="J28716" s="2"/>
    </row>
    <row r="28717" spans="10:10" ht="14.25" x14ac:dyDescent="0.2">
      <c r="J28717" s="2"/>
    </row>
    <row r="28718" spans="10:10" ht="14.25" x14ac:dyDescent="0.2">
      <c r="J28718" s="2"/>
    </row>
    <row r="28719" spans="10:10" ht="14.25" x14ac:dyDescent="0.2">
      <c r="J28719" s="2"/>
    </row>
    <row r="28720" spans="10:10" ht="14.25" x14ac:dyDescent="0.2">
      <c r="J28720" s="2"/>
    </row>
    <row r="28721" spans="10:10" ht="14.25" x14ac:dyDescent="0.2">
      <c r="J28721" s="2"/>
    </row>
    <row r="28722" spans="10:10" ht="14.25" x14ac:dyDescent="0.2">
      <c r="J28722" s="2"/>
    </row>
    <row r="28723" spans="10:10" ht="14.25" x14ac:dyDescent="0.2">
      <c r="J28723" s="2"/>
    </row>
    <row r="28724" spans="10:10" ht="14.25" x14ac:dyDescent="0.2">
      <c r="J28724" s="2"/>
    </row>
    <row r="28725" spans="10:10" ht="14.25" x14ac:dyDescent="0.2">
      <c r="J28725" s="2"/>
    </row>
    <row r="28726" spans="10:10" ht="14.25" x14ac:dyDescent="0.2">
      <c r="J28726" s="2"/>
    </row>
    <row r="28727" spans="10:10" ht="14.25" x14ac:dyDescent="0.2">
      <c r="J28727" s="2"/>
    </row>
    <row r="28728" spans="10:10" ht="14.25" x14ac:dyDescent="0.2">
      <c r="J28728" s="2"/>
    </row>
    <row r="28729" spans="10:10" ht="14.25" x14ac:dyDescent="0.2">
      <c r="J28729" s="2"/>
    </row>
    <row r="28730" spans="10:10" ht="14.25" x14ac:dyDescent="0.2">
      <c r="J28730" s="2"/>
    </row>
    <row r="28731" spans="10:10" ht="14.25" x14ac:dyDescent="0.2">
      <c r="J28731" s="2"/>
    </row>
    <row r="28732" spans="10:10" ht="14.25" x14ac:dyDescent="0.2">
      <c r="J28732" s="2"/>
    </row>
    <row r="28733" spans="10:10" ht="14.25" x14ac:dyDescent="0.2">
      <c r="J28733" s="2"/>
    </row>
    <row r="28734" spans="10:10" ht="14.25" x14ac:dyDescent="0.2">
      <c r="J28734" s="2"/>
    </row>
    <row r="28735" spans="10:10" ht="14.25" x14ac:dyDescent="0.2">
      <c r="J28735" s="2"/>
    </row>
    <row r="28736" spans="10:10" ht="14.25" x14ac:dyDescent="0.2">
      <c r="J28736" s="2"/>
    </row>
    <row r="28737" spans="10:10" ht="14.25" x14ac:dyDescent="0.2">
      <c r="J28737" s="2"/>
    </row>
    <row r="28738" spans="10:10" ht="14.25" x14ac:dyDescent="0.2">
      <c r="J28738" s="2"/>
    </row>
    <row r="28739" spans="10:10" ht="14.25" x14ac:dyDescent="0.2">
      <c r="J28739" s="2"/>
    </row>
    <row r="28740" spans="10:10" ht="14.25" x14ac:dyDescent="0.2">
      <c r="J28740" s="2"/>
    </row>
    <row r="28741" spans="10:10" ht="14.25" x14ac:dyDescent="0.2">
      <c r="J28741" s="2"/>
    </row>
    <row r="28742" spans="10:10" ht="14.25" x14ac:dyDescent="0.2">
      <c r="J28742" s="2"/>
    </row>
    <row r="28743" spans="10:10" ht="14.25" x14ac:dyDescent="0.2">
      <c r="J28743" s="2"/>
    </row>
    <row r="28744" spans="10:10" ht="14.25" x14ac:dyDescent="0.2">
      <c r="J28744" s="2"/>
    </row>
    <row r="28745" spans="10:10" ht="14.25" x14ac:dyDescent="0.2">
      <c r="J28745" s="2"/>
    </row>
    <row r="28746" spans="10:10" ht="14.25" x14ac:dyDescent="0.2">
      <c r="J28746" s="2"/>
    </row>
    <row r="28747" spans="10:10" ht="14.25" x14ac:dyDescent="0.2">
      <c r="J28747" s="2"/>
    </row>
    <row r="28748" spans="10:10" ht="14.25" x14ac:dyDescent="0.2">
      <c r="J28748" s="2"/>
    </row>
    <row r="28749" spans="10:10" ht="14.25" x14ac:dyDescent="0.2">
      <c r="J28749" s="2"/>
    </row>
    <row r="28750" spans="10:10" ht="14.25" x14ac:dyDescent="0.2">
      <c r="J28750" s="2"/>
    </row>
    <row r="28751" spans="10:10" ht="14.25" x14ac:dyDescent="0.2">
      <c r="J28751" s="2"/>
    </row>
    <row r="28752" spans="10:10" ht="14.25" x14ac:dyDescent="0.2">
      <c r="J28752" s="2"/>
    </row>
    <row r="28753" spans="10:10" ht="14.25" x14ac:dyDescent="0.2">
      <c r="J28753" s="2"/>
    </row>
    <row r="28754" spans="10:10" ht="14.25" x14ac:dyDescent="0.2">
      <c r="J28754" s="2"/>
    </row>
    <row r="28755" spans="10:10" ht="14.25" x14ac:dyDescent="0.2">
      <c r="J28755" s="2"/>
    </row>
    <row r="28756" spans="10:10" ht="14.25" x14ac:dyDescent="0.2">
      <c r="J28756" s="2"/>
    </row>
    <row r="28757" spans="10:10" ht="14.25" x14ac:dyDescent="0.2">
      <c r="J28757" s="2"/>
    </row>
    <row r="28758" spans="10:10" ht="14.25" x14ac:dyDescent="0.2">
      <c r="J28758" s="2"/>
    </row>
    <row r="28759" spans="10:10" ht="14.25" x14ac:dyDescent="0.2">
      <c r="J28759" s="2"/>
    </row>
    <row r="28760" spans="10:10" ht="14.25" x14ac:dyDescent="0.2">
      <c r="J28760" s="2"/>
    </row>
    <row r="28761" spans="10:10" ht="14.25" x14ac:dyDescent="0.2">
      <c r="J28761" s="2"/>
    </row>
    <row r="28762" spans="10:10" ht="14.25" x14ac:dyDescent="0.2">
      <c r="J28762" s="2"/>
    </row>
    <row r="28763" spans="10:10" ht="14.25" x14ac:dyDescent="0.2">
      <c r="J28763" s="2"/>
    </row>
    <row r="28764" spans="10:10" ht="14.25" x14ac:dyDescent="0.2">
      <c r="J28764" s="2"/>
    </row>
    <row r="28765" spans="10:10" ht="14.25" x14ac:dyDescent="0.2">
      <c r="J28765" s="2"/>
    </row>
    <row r="28766" spans="10:10" ht="14.25" x14ac:dyDescent="0.2">
      <c r="J28766" s="2"/>
    </row>
    <row r="28767" spans="10:10" ht="14.25" x14ac:dyDescent="0.2">
      <c r="J28767" s="2"/>
    </row>
    <row r="28768" spans="10:10" ht="14.25" x14ac:dyDescent="0.2">
      <c r="J28768" s="2"/>
    </row>
    <row r="28769" spans="10:10" ht="14.25" x14ac:dyDescent="0.2">
      <c r="J28769" s="2"/>
    </row>
    <row r="28770" spans="10:10" ht="14.25" x14ac:dyDescent="0.2">
      <c r="J28770" s="2"/>
    </row>
    <row r="28771" spans="10:10" ht="14.25" x14ac:dyDescent="0.2">
      <c r="J28771" s="2"/>
    </row>
    <row r="28772" spans="10:10" ht="14.25" x14ac:dyDescent="0.2">
      <c r="J28772" s="2"/>
    </row>
    <row r="28773" spans="10:10" ht="14.25" x14ac:dyDescent="0.2">
      <c r="J28773" s="2"/>
    </row>
    <row r="28774" spans="10:10" ht="14.25" x14ac:dyDescent="0.2">
      <c r="J28774" s="2"/>
    </row>
    <row r="28775" spans="10:10" ht="14.25" x14ac:dyDescent="0.2">
      <c r="J28775" s="2"/>
    </row>
    <row r="28776" spans="10:10" ht="14.25" x14ac:dyDescent="0.2">
      <c r="J28776" s="2"/>
    </row>
    <row r="28777" spans="10:10" ht="14.25" x14ac:dyDescent="0.2">
      <c r="J28777" s="2"/>
    </row>
    <row r="28778" spans="10:10" ht="14.25" x14ac:dyDescent="0.2">
      <c r="J28778" s="2"/>
    </row>
    <row r="28779" spans="10:10" ht="14.25" x14ac:dyDescent="0.2">
      <c r="J28779" s="2"/>
    </row>
    <row r="28780" spans="10:10" ht="14.25" x14ac:dyDescent="0.2">
      <c r="J28780" s="2"/>
    </row>
    <row r="28781" spans="10:10" ht="14.25" x14ac:dyDescent="0.2">
      <c r="J28781" s="2"/>
    </row>
    <row r="28782" spans="10:10" ht="14.25" x14ac:dyDescent="0.2">
      <c r="J28782" s="2"/>
    </row>
    <row r="28783" spans="10:10" ht="14.25" x14ac:dyDescent="0.2">
      <c r="J28783" s="2"/>
    </row>
    <row r="28784" spans="10:10" ht="14.25" x14ac:dyDescent="0.2">
      <c r="J28784" s="2"/>
    </row>
    <row r="28785" spans="10:10" ht="14.25" x14ac:dyDescent="0.2">
      <c r="J28785" s="2"/>
    </row>
    <row r="28786" spans="10:10" ht="14.25" x14ac:dyDescent="0.2">
      <c r="J28786" s="2"/>
    </row>
    <row r="28787" spans="10:10" ht="14.25" x14ac:dyDescent="0.2">
      <c r="J28787" s="2"/>
    </row>
    <row r="28788" spans="10:10" ht="14.25" x14ac:dyDescent="0.2">
      <c r="J28788" s="2"/>
    </row>
    <row r="28789" spans="10:10" ht="14.25" x14ac:dyDescent="0.2">
      <c r="J28789" s="2"/>
    </row>
    <row r="28790" spans="10:10" ht="14.25" x14ac:dyDescent="0.2">
      <c r="J28790" s="2"/>
    </row>
    <row r="28791" spans="10:10" ht="14.25" x14ac:dyDescent="0.2">
      <c r="J28791" s="2"/>
    </row>
    <row r="28792" spans="10:10" ht="14.25" x14ac:dyDescent="0.2">
      <c r="J28792" s="2"/>
    </row>
    <row r="28793" spans="10:10" ht="14.25" x14ac:dyDescent="0.2">
      <c r="J28793" s="2"/>
    </row>
    <row r="28794" spans="10:10" ht="14.25" x14ac:dyDescent="0.2">
      <c r="J28794" s="2"/>
    </row>
    <row r="28795" spans="10:10" ht="14.25" x14ac:dyDescent="0.2">
      <c r="J28795" s="2"/>
    </row>
    <row r="28796" spans="10:10" ht="14.25" x14ac:dyDescent="0.2">
      <c r="J28796" s="2"/>
    </row>
    <row r="28797" spans="10:10" ht="14.25" x14ac:dyDescent="0.2">
      <c r="J28797" s="2"/>
    </row>
    <row r="28798" spans="10:10" ht="14.25" x14ac:dyDescent="0.2">
      <c r="J28798" s="2"/>
    </row>
    <row r="28799" spans="10:10" ht="14.25" x14ac:dyDescent="0.2">
      <c r="J28799" s="2"/>
    </row>
    <row r="28800" spans="10:10" ht="14.25" x14ac:dyDescent="0.2">
      <c r="J28800" s="2"/>
    </row>
    <row r="28801" spans="10:10" ht="14.25" x14ac:dyDescent="0.2">
      <c r="J28801" s="2"/>
    </row>
    <row r="28802" spans="10:10" ht="14.25" x14ac:dyDescent="0.2">
      <c r="J28802" s="2"/>
    </row>
    <row r="28803" spans="10:10" ht="14.25" x14ac:dyDescent="0.2">
      <c r="J28803" s="2"/>
    </row>
    <row r="28804" spans="10:10" ht="14.25" x14ac:dyDescent="0.2">
      <c r="J28804" s="2"/>
    </row>
    <row r="28805" spans="10:10" ht="14.25" x14ac:dyDescent="0.2">
      <c r="J28805" s="2"/>
    </row>
    <row r="28806" spans="10:10" ht="14.25" x14ac:dyDescent="0.2">
      <c r="J28806" s="2"/>
    </row>
    <row r="28807" spans="10:10" ht="14.25" x14ac:dyDescent="0.2">
      <c r="J28807" s="2"/>
    </row>
    <row r="28808" spans="10:10" ht="14.25" x14ac:dyDescent="0.2">
      <c r="J28808" s="2"/>
    </row>
    <row r="28809" spans="10:10" ht="14.25" x14ac:dyDescent="0.2">
      <c r="J28809" s="2"/>
    </row>
    <row r="28810" spans="10:10" ht="14.25" x14ac:dyDescent="0.2">
      <c r="J28810" s="2"/>
    </row>
    <row r="28811" spans="10:10" ht="14.25" x14ac:dyDescent="0.2">
      <c r="J28811" s="2"/>
    </row>
    <row r="28812" spans="10:10" ht="14.25" x14ac:dyDescent="0.2">
      <c r="J28812" s="2"/>
    </row>
    <row r="28813" spans="10:10" ht="14.25" x14ac:dyDescent="0.2">
      <c r="J28813" s="2"/>
    </row>
    <row r="28814" spans="10:10" ht="14.25" x14ac:dyDescent="0.2">
      <c r="J28814" s="2"/>
    </row>
    <row r="28815" spans="10:10" ht="14.25" x14ac:dyDescent="0.2">
      <c r="J28815" s="2"/>
    </row>
    <row r="28816" spans="10:10" ht="14.25" x14ac:dyDescent="0.2">
      <c r="J28816" s="2"/>
    </row>
    <row r="28817" spans="10:10" ht="14.25" x14ac:dyDescent="0.2">
      <c r="J28817" s="2"/>
    </row>
    <row r="28818" spans="10:10" ht="14.25" x14ac:dyDescent="0.2">
      <c r="J28818" s="2"/>
    </row>
    <row r="28819" spans="10:10" ht="14.25" x14ac:dyDescent="0.2">
      <c r="J28819" s="2"/>
    </row>
    <row r="28820" spans="10:10" ht="14.25" x14ac:dyDescent="0.2">
      <c r="J28820" s="2"/>
    </row>
    <row r="28821" spans="10:10" ht="14.25" x14ac:dyDescent="0.2">
      <c r="J28821" s="2"/>
    </row>
    <row r="28822" spans="10:10" ht="14.25" x14ac:dyDescent="0.2">
      <c r="J28822" s="2"/>
    </row>
    <row r="28823" spans="10:10" ht="14.25" x14ac:dyDescent="0.2">
      <c r="J28823" s="2"/>
    </row>
    <row r="28824" spans="10:10" ht="14.25" x14ac:dyDescent="0.2">
      <c r="J28824" s="2"/>
    </row>
    <row r="28825" spans="10:10" ht="14.25" x14ac:dyDescent="0.2">
      <c r="J28825" s="2"/>
    </row>
    <row r="28826" spans="10:10" ht="14.25" x14ac:dyDescent="0.2">
      <c r="J28826" s="2"/>
    </row>
    <row r="28827" spans="10:10" ht="14.25" x14ac:dyDescent="0.2">
      <c r="J28827" s="2"/>
    </row>
    <row r="28828" spans="10:10" ht="14.25" x14ac:dyDescent="0.2">
      <c r="J28828" s="2"/>
    </row>
    <row r="28829" spans="10:10" ht="14.25" x14ac:dyDescent="0.2">
      <c r="J28829" s="2"/>
    </row>
    <row r="28830" spans="10:10" ht="14.25" x14ac:dyDescent="0.2">
      <c r="J28830" s="2"/>
    </row>
    <row r="28831" spans="10:10" ht="14.25" x14ac:dyDescent="0.2">
      <c r="J28831" s="2"/>
    </row>
    <row r="28832" spans="10:10" ht="14.25" x14ac:dyDescent="0.2">
      <c r="J28832" s="2"/>
    </row>
    <row r="28833" spans="10:10" ht="14.25" x14ac:dyDescent="0.2">
      <c r="J28833" s="2"/>
    </row>
    <row r="28834" spans="10:10" ht="14.25" x14ac:dyDescent="0.2">
      <c r="J28834" s="2"/>
    </row>
    <row r="28835" spans="10:10" ht="14.25" x14ac:dyDescent="0.2">
      <c r="J28835" s="2"/>
    </row>
    <row r="28836" spans="10:10" ht="14.25" x14ac:dyDescent="0.2">
      <c r="J28836" s="2"/>
    </row>
    <row r="28837" spans="10:10" ht="14.25" x14ac:dyDescent="0.2">
      <c r="J28837" s="2"/>
    </row>
    <row r="28838" spans="10:10" ht="14.25" x14ac:dyDescent="0.2">
      <c r="J28838" s="2"/>
    </row>
    <row r="28839" spans="10:10" ht="14.25" x14ac:dyDescent="0.2">
      <c r="J28839" s="2"/>
    </row>
    <row r="28840" spans="10:10" ht="14.25" x14ac:dyDescent="0.2">
      <c r="J28840" s="2"/>
    </row>
    <row r="28841" spans="10:10" ht="14.25" x14ac:dyDescent="0.2">
      <c r="J28841" s="2"/>
    </row>
    <row r="28842" spans="10:10" ht="14.25" x14ac:dyDescent="0.2">
      <c r="J28842" s="2"/>
    </row>
    <row r="28843" spans="10:10" ht="14.25" x14ac:dyDescent="0.2">
      <c r="J28843" s="2"/>
    </row>
    <row r="28844" spans="10:10" ht="14.25" x14ac:dyDescent="0.2">
      <c r="J28844" s="2"/>
    </row>
    <row r="28845" spans="10:10" ht="14.25" x14ac:dyDescent="0.2">
      <c r="J28845" s="2"/>
    </row>
    <row r="28846" spans="10:10" ht="14.25" x14ac:dyDescent="0.2">
      <c r="J28846" s="2"/>
    </row>
    <row r="28847" spans="10:10" ht="14.25" x14ac:dyDescent="0.2">
      <c r="J28847" s="2"/>
    </row>
    <row r="28848" spans="10:10" ht="14.25" x14ac:dyDescent="0.2">
      <c r="J28848" s="2"/>
    </row>
    <row r="28849" spans="10:10" ht="14.25" x14ac:dyDescent="0.2">
      <c r="J28849" s="2"/>
    </row>
    <row r="28850" spans="10:10" ht="14.25" x14ac:dyDescent="0.2">
      <c r="J28850" s="2"/>
    </row>
    <row r="28851" spans="10:10" ht="14.25" x14ac:dyDescent="0.2">
      <c r="J28851" s="2"/>
    </row>
    <row r="28852" spans="10:10" ht="14.25" x14ac:dyDescent="0.2">
      <c r="J28852" s="2"/>
    </row>
    <row r="28853" spans="10:10" ht="14.25" x14ac:dyDescent="0.2">
      <c r="J28853" s="2"/>
    </row>
    <row r="28854" spans="10:10" ht="14.25" x14ac:dyDescent="0.2">
      <c r="J28854" s="2"/>
    </row>
    <row r="28855" spans="10:10" ht="14.25" x14ac:dyDescent="0.2">
      <c r="J28855" s="2"/>
    </row>
    <row r="28856" spans="10:10" ht="14.25" x14ac:dyDescent="0.2">
      <c r="J28856" s="2"/>
    </row>
    <row r="28857" spans="10:10" ht="14.25" x14ac:dyDescent="0.2">
      <c r="J28857" s="2"/>
    </row>
    <row r="28858" spans="10:10" ht="14.25" x14ac:dyDescent="0.2">
      <c r="J28858" s="2"/>
    </row>
    <row r="28859" spans="10:10" ht="14.25" x14ac:dyDescent="0.2">
      <c r="J28859" s="2"/>
    </row>
    <row r="28860" spans="10:10" ht="14.25" x14ac:dyDescent="0.2">
      <c r="J28860" s="2"/>
    </row>
    <row r="28861" spans="10:10" ht="14.25" x14ac:dyDescent="0.2">
      <c r="J28861" s="2"/>
    </row>
    <row r="28862" spans="10:10" ht="14.25" x14ac:dyDescent="0.2">
      <c r="J28862" s="2"/>
    </row>
    <row r="28863" spans="10:10" ht="14.25" x14ac:dyDescent="0.2">
      <c r="J28863" s="2"/>
    </row>
    <row r="28864" spans="10:10" ht="14.25" x14ac:dyDescent="0.2">
      <c r="J28864" s="2"/>
    </row>
    <row r="28865" spans="10:10" ht="14.25" x14ac:dyDescent="0.2">
      <c r="J28865" s="2"/>
    </row>
    <row r="28866" spans="10:10" ht="14.25" x14ac:dyDescent="0.2">
      <c r="J28866" s="2"/>
    </row>
    <row r="28867" spans="10:10" ht="14.25" x14ac:dyDescent="0.2">
      <c r="J28867" s="2"/>
    </row>
    <row r="28868" spans="10:10" ht="14.25" x14ac:dyDescent="0.2">
      <c r="J28868" s="2"/>
    </row>
    <row r="28869" spans="10:10" ht="14.25" x14ac:dyDescent="0.2">
      <c r="J28869" s="2"/>
    </row>
    <row r="28870" spans="10:10" ht="14.25" x14ac:dyDescent="0.2">
      <c r="J28870" s="2"/>
    </row>
    <row r="28871" spans="10:10" ht="14.25" x14ac:dyDescent="0.2">
      <c r="J28871" s="2"/>
    </row>
    <row r="28872" spans="10:10" ht="14.25" x14ac:dyDescent="0.2">
      <c r="J28872" s="2"/>
    </row>
    <row r="28873" spans="10:10" ht="14.25" x14ac:dyDescent="0.2">
      <c r="J28873" s="2"/>
    </row>
    <row r="28874" spans="10:10" ht="14.25" x14ac:dyDescent="0.2">
      <c r="J28874" s="2"/>
    </row>
    <row r="28875" spans="10:10" ht="14.25" x14ac:dyDescent="0.2">
      <c r="J28875" s="2"/>
    </row>
    <row r="28876" spans="10:10" ht="14.25" x14ac:dyDescent="0.2">
      <c r="J28876" s="2"/>
    </row>
    <row r="28877" spans="10:10" ht="14.25" x14ac:dyDescent="0.2">
      <c r="J28877" s="2"/>
    </row>
    <row r="28878" spans="10:10" ht="14.25" x14ac:dyDescent="0.2">
      <c r="J28878" s="2"/>
    </row>
    <row r="28879" spans="10:10" ht="14.25" x14ac:dyDescent="0.2">
      <c r="J28879" s="2"/>
    </row>
    <row r="28880" spans="10:10" ht="14.25" x14ac:dyDescent="0.2">
      <c r="J28880" s="2"/>
    </row>
    <row r="28881" spans="10:10" ht="14.25" x14ac:dyDescent="0.2">
      <c r="J28881" s="2"/>
    </row>
    <row r="28882" spans="10:10" ht="14.25" x14ac:dyDescent="0.2">
      <c r="J28882" s="2"/>
    </row>
    <row r="28883" spans="10:10" ht="14.25" x14ac:dyDescent="0.2">
      <c r="J28883" s="2"/>
    </row>
    <row r="28884" spans="10:10" ht="14.25" x14ac:dyDescent="0.2">
      <c r="J28884" s="2"/>
    </row>
    <row r="28885" spans="10:10" ht="14.25" x14ac:dyDescent="0.2">
      <c r="J28885" s="2"/>
    </row>
    <row r="28886" spans="10:10" ht="14.25" x14ac:dyDescent="0.2">
      <c r="J28886" s="2"/>
    </row>
    <row r="28887" spans="10:10" ht="14.25" x14ac:dyDescent="0.2">
      <c r="J28887" s="2"/>
    </row>
    <row r="28888" spans="10:10" ht="14.25" x14ac:dyDescent="0.2">
      <c r="J28888" s="2"/>
    </row>
    <row r="28889" spans="10:10" ht="14.25" x14ac:dyDescent="0.2">
      <c r="J28889" s="2"/>
    </row>
    <row r="28890" spans="10:10" ht="14.25" x14ac:dyDescent="0.2">
      <c r="J28890" s="2"/>
    </row>
    <row r="28891" spans="10:10" ht="14.25" x14ac:dyDescent="0.2">
      <c r="J28891" s="2"/>
    </row>
    <row r="28892" spans="10:10" ht="14.25" x14ac:dyDescent="0.2">
      <c r="J28892" s="2"/>
    </row>
    <row r="28893" spans="10:10" ht="14.25" x14ac:dyDescent="0.2">
      <c r="J28893" s="2"/>
    </row>
    <row r="28894" spans="10:10" ht="14.25" x14ac:dyDescent="0.2">
      <c r="J28894" s="2"/>
    </row>
    <row r="28895" spans="10:10" ht="14.25" x14ac:dyDescent="0.2">
      <c r="J28895" s="2"/>
    </row>
    <row r="28896" spans="10:10" ht="14.25" x14ac:dyDescent="0.2">
      <c r="J28896" s="2"/>
    </row>
    <row r="28897" spans="10:10" ht="14.25" x14ac:dyDescent="0.2">
      <c r="J28897" s="2"/>
    </row>
    <row r="28898" spans="10:10" ht="14.25" x14ac:dyDescent="0.2">
      <c r="J28898" s="2"/>
    </row>
    <row r="28899" spans="10:10" ht="14.25" x14ac:dyDescent="0.2">
      <c r="J28899" s="2"/>
    </row>
    <row r="28900" spans="10:10" ht="14.25" x14ac:dyDescent="0.2">
      <c r="J28900" s="2"/>
    </row>
    <row r="28901" spans="10:10" ht="14.25" x14ac:dyDescent="0.2">
      <c r="J28901" s="2"/>
    </row>
    <row r="28902" spans="10:10" ht="14.25" x14ac:dyDescent="0.2">
      <c r="J28902" s="2"/>
    </row>
    <row r="28903" spans="10:10" ht="14.25" x14ac:dyDescent="0.2">
      <c r="J28903" s="2"/>
    </row>
    <row r="28904" spans="10:10" ht="14.25" x14ac:dyDescent="0.2">
      <c r="J28904" s="2"/>
    </row>
    <row r="28905" spans="10:10" ht="14.25" x14ac:dyDescent="0.2">
      <c r="J28905" s="2"/>
    </row>
    <row r="28906" spans="10:10" ht="14.25" x14ac:dyDescent="0.2">
      <c r="J28906" s="2"/>
    </row>
    <row r="28907" spans="10:10" ht="14.25" x14ac:dyDescent="0.2">
      <c r="J28907" s="2"/>
    </row>
    <row r="28908" spans="10:10" ht="14.25" x14ac:dyDescent="0.2">
      <c r="J28908" s="2"/>
    </row>
    <row r="28909" spans="10:10" ht="14.25" x14ac:dyDescent="0.2">
      <c r="J28909" s="2"/>
    </row>
    <row r="28910" spans="10:10" ht="14.25" x14ac:dyDescent="0.2">
      <c r="J28910" s="2"/>
    </row>
    <row r="28911" spans="10:10" ht="14.25" x14ac:dyDescent="0.2">
      <c r="J28911" s="2"/>
    </row>
    <row r="28912" spans="10:10" ht="14.25" x14ac:dyDescent="0.2">
      <c r="J28912" s="2"/>
    </row>
    <row r="28913" spans="10:10" ht="14.25" x14ac:dyDescent="0.2">
      <c r="J28913" s="2"/>
    </row>
    <row r="28914" spans="10:10" ht="14.25" x14ac:dyDescent="0.2">
      <c r="J28914" s="2"/>
    </row>
    <row r="28915" spans="10:10" ht="14.25" x14ac:dyDescent="0.2">
      <c r="J28915" s="2"/>
    </row>
    <row r="28916" spans="10:10" ht="14.25" x14ac:dyDescent="0.2">
      <c r="J28916" s="2"/>
    </row>
    <row r="28917" spans="10:10" ht="14.25" x14ac:dyDescent="0.2">
      <c r="J28917" s="2"/>
    </row>
    <row r="28918" spans="10:10" ht="14.25" x14ac:dyDescent="0.2">
      <c r="J28918" s="2"/>
    </row>
    <row r="28919" spans="10:10" ht="14.25" x14ac:dyDescent="0.2">
      <c r="J28919" s="2"/>
    </row>
    <row r="28920" spans="10:10" ht="14.25" x14ac:dyDescent="0.2">
      <c r="J28920" s="2"/>
    </row>
    <row r="28921" spans="10:10" ht="14.25" x14ac:dyDescent="0.2">
      <c r="J28921" s="2"/>
    </row>
    <row r="28922" spans="10:10" ht="14.25" x14ac:dyDescent="0.2">
      <c r="J28922" s="2"/>
    </row>
    <row r="28923" spans="10:10" ht="14.25" x14ac:dyDescent="0.2">
      <c r="J28923" s="2"/>
    </row>
    <row r="28924" spans="10:10" ht="14.25" x14ac:dyDescent="0.2">
      <c r="J28924" s="2"/>
    </row>
    <row r="28925" spans="10:10" ht="14.25" x14ac:dyDescent="0.2">
      <c r="J28925" s="2"/>
    </row>
    <row r="28926" spans="10:10" ht="14.25" x14ac:dyDescent="0.2">
      <c r="J28926" s="2"/>
    </row>
    <row r="28927" spans="10:10" ht="14.25" x14ac:dyDescent="0.2">
      <c r="J28927" s="2"/>
    </row>
    <row r="28928" spans="10:10" ht="14.25" x14ac:dyDescent="0.2">
      <c r="J28928" s="2"/>
    </row>
    <row r="28929" spans="10:10" ht="14.25" x14ac:dyDescent="0.2">
      <c r="J28929" s="2"/>
    </row>
    <row r="28930" spans="10:10" ht="14.25" x14ac:dyDescent="0.2">
      <c r="J28930" s="2"/>
    </row>
    <row r="28931" spans="10:10" ht="14.25" x14ac:dyDescent="0.2">
      <c r="J28931" s="2"/>
    </row>
    <row r="28932" spans="10:10" ht="14.25" x14ac:dyDescent="0.2">
      <c r="J28932" s="2"/>
    </row>
    <row r="28933" spans="10:10" ht="14.25" x14ac:dyDescent="0.2">
      <c r="J28933" s="2"/>
    </row>
    <row r="28934" spans="10:10" ht="14.25" x14ac:dyDescent="0.2">
      <c r="J28934" s="2"/>
    </row>
    <row r="28935" spans="10:10" ht="14.25" x14ac:dyDescent="0.2">
      <c r="J28935" s="2"/>
    </row>
    <row r="28936" spans="10:10" ht="14.25" x14ac:dyDescent="0.2">
      <c r="J28936" s="2"/>
    </row>
    <row r="28937" spans="10:10" ht="14.25" x14ac:dyDescent="0.2">
      <c r="J28937" s="2"/>
    </row>
    <row r="28938" spans="10:10" ht="14.25" x14ac:dyDescent="0.2">
      <c r="J28938" s="2"/>
    </row>
    <row r="28939" spans="10:10" ht="14.25" x14ac:dyDescent="0.2">
      <c r="J28939" s="2"/>
    </row>
    <row r="28940" spans="10:10" ht="14.25" x14ac:dyDescent="0.2">
      <c r="J28940" s="2"/>
    </row>
    <row r="28941" spans="10:10" ht="14.25" x14ac:dyDescent="0.2">
      <c r="J28941" s="2"/>
    </row>
    <row r="28942" spans="10:10" ht="14.25" x14ac:dyDescent="0.2">
      <c r="J28942" s="2"/>
    </row>
    <row r="28943" spans="10:10" ht="14.25" x14ac:dyDescent="0.2">
      <c r="J28943" s="2"/>
    </row>
    <row r="28944" spans="10:10" ht="14.25" x14ac:dyDescent="0.2">
      <c r="J28944" s="2"/>
    </row>
    <row r="28945" spans="10:10" ht="14.25" x14ac:dyDescent="0.2">
      <c r="J28945" s="2"/>
    </row>
    <row r="28946" spans="10:10" ht="14.25" x14ac:dyDescent="0.2">
      <c r="J28946" s="2"/>
    </row>
    <row r="28947" spans="10:10" ht="14.25" x14ac:dyDescent="0.2">
      <c r="J28947" s="2"/>
    </row>
    <row r="28948" spans="10:10" ht="14.25" x14ac:dyDescent="0.2">
      <c r="J28948" s="2"/>
    </row>
    <row r="28949" spans="10:10" ht="14.25" x14ac:dyDescent="0.2">
      <c r="J28949" s="2"/>
    </row>
    <row r="28950" spans="10:10" ht="14.25" x14ac:dyDescent="0.2">
      <c r="J28950" s="2"/>
    </row>
    <row r="28951" spans="10:10" ht="14.25" x14ac:dyDescent="0.2">
      <c r="J28951" s="2"/>
    </row>
    <row r="28952" spans="10:10" ht="14.25" x14ac:dyDescent="0.2">
      <c r="J28952" s="2"/>
    </row>
    <row r="28953" spans="10:10" ht="14.25" x14ac:dyDescent="0.2">
      <c r="J28953" s="2"/>
    </row>
    <row r="28954" spans="10:10" ht="14.25" x14ac:dyDescent="0.2">
      <c r="J28954" s="2"/>
    </row>
    <row r="28955" spans="10:10" ht="14.25" x14ac:dyDescent="0.2">
      <c r="J28955" s="2"/>
    </row>
    <row r="28956" spans="10:10" ht="14.25" x14ac:dyDescent="0.2">
      <c r="J28956" s="2"/>
    </row>
    <row r="28957" spans="10:10" ht="14.25" x14ac:dyDescent="0.2">
      <c r="J28957" s="2"/>
    </row>
    <row r="28958" spans="10:10" ht="14.25" x14ac:dyDescent="0.2">
      <c r="J28958" s="2"/>
    </row>
    <row r="28959" spans="10:10" ht="14.25" x14ac:dyDescent="0.2">
      <c r="J28959" s="2"/>
    </row>
    <row r="28960" spans="10:10" ht="14.25" x14ac:dyDescent="0.2">
      <c r="J28960" s="2"/>
    </row>
    <row r="28961" spans="10:10" ht="14.25" x14ac:dyDescent="0.2">
      <c r="J28961" s="2"/>
    </row>
    <row r="28962" spans="10:10" ht="14.25" x14ac:dyDescent="0.2">
      <c r="J28962" s="2"/>
    </row>
    <row r="28963" spans="10:10" ht="14.25" x14ac:dyDescent="0.2">
      <c r="J28963" s="2"/>
    </row>
    <row r="28964" spans="10:10" ht="14.25" x14ac:dyDescent="0.2">
      <c r="J28964" s="2"/>
    </row>
    <row r="28965" spans="10:10" ht="14.25" x14ac:dyDescent="0.2">
      <c r="J28965" s="2"/>
    </row>
    <row r="28966" spans="10:10" ht="14.25" x14ac:dyDescent="0.2">
      <c r="J28966" s="2"/>
    </row>
    <row r="28967" spans="10:10" ht="14.25" x14ac:dyDescent="0.2">
      <c r="J28967" s="2"/>
    </row>
    <row r="28968" spans="10:10" ht="14.25" x14ac:dyDescent="0.2">
      <c r="J28968" s="2"/>
    </row>
    <row r="28969" spans="10:10" ht="14.25" x14ac:dyDescent="0.2">
      <c r="J28969" s="2"/>
    </row>
    <row r="28970" spans="10:10" ht="14.25" x14ac:dyDescent="0.2">
      <c r="J28970" s="2"/>
    </row>
    <row r="28971" spans="10:10" ht="14.25" x14ac:dyDescent="0.2">
      <c r="J28971" s="2"/>
    </row>
    <row r="28972" spans="10:10" ht="14.25" x14ac:dyDescent="0.2">
      <c r="J28972" s="2"/>
    </row>
    <row r="28973" spans="10:10" ht="14.25" x14ac:dyDescent="0.2">
      <c r="J28973" s="2"/>
    </row>
    <row r="28974" spans="10:10" ht="14.25" x14ac:dyDescent="0.2">
      <c r="J28974" s="2"/>
    </row>
    <row r="28975" spans="10:10" ht="14.25" x14ac:dyDescent="0.2">
      <c r="J28975" s="2"/>
    </row>
    <row r="28976" spans="10:10" ht="14.25" x14ac:dyDescent="0.2">
      <c r="J28976" s="2"/>
    </row>
    <row r="28977" spans="10:10" ht="14.25" x14ac:dyDescent="0.2">
      <c r="J28977" s="2"/>
    </row>
    <row r="28978" spans="10:10" ht="14.25" x14ac:dyDescent="0.2">
      <c r="J28978" s="2"/>
    </row>
    <row r="28979" spans="10:10" ht="14.25" x14ac:dyDescent="0.2">
      <c r="J28979" s="2"/>
    </row>
    <row r="28980" spans="10:10" ht="14.25" x14ac:dyDescent="0.2">
      <c r="J28980" s="2"/>
    </row>
    <row r="28981" spans="10:10" ht="14.25" x14ac:dyDescent="0.2">
      <c r="J28981" s="2"/>
    </row>
    <row r="28982" spans="10:10" ht="14.25" x14ac:dyDescent="0.2">
      <c r="J28982" s="2"/>
    </row>
    <row r="28983" spans="10:10" ht="14.25" x14ac:dyDescent="0.2">
      <c r="J28983" s="2"/>
    </row>
    <row r="28984" spans="10:10" ht="14.25" x14ac:dyDescent="0.2">
      <c r="J28984" s="2"/>
    </row>
    <row r="28985" spans="10:10" ht="14.25" x14ac:dyDescent="0.2">
      <c r="J28985" s="2"/>
    </row>
    <row r="28986" spans="10:10" ht="14.25" x14ac:dyDescent="0.2">
      <c r="J28986" s="2"/>
    </row>
    <row r="28987" spans="10:10" ht="14.25" x14ac:dyDescent="0.2">
      <c r="J28987" s="2"/>
    </row>
    <row r="28988" spans="10:10" ht="14.25" x14ac:dyDescent="0.2">
      <c r="J28988" s="2"/>
    </row>
    <row r="28989" spans="10:10" ht="14.25" x14ac:dyDescent="0.2">
      <c r="J28989" s="2"/>
    </row>
    <row r="28990" spans="10:10" ht="14.25" x14ac:dyDescent="0.2">
      <c r="J28990" s="2"/>
    </row>
    <row r="28991" spans="10:10" ht="14.25" x14ac:dyDescent="0.2">
      <c r="J28991" s="2"/>
    </row>
    <row r="28992" spans="10:10" ht="14.25" x14ac:dyDescent="0.2">
      <c r="J28992" s="2"/>
    </row>
    <row r="28993" spans="10:10" ht="14.25" x14ac:dyDescent="0.2">
      <c r="J28993" s="2"/>
    </row>
    <row r="28994" spans="10:10" ht="14.25" x14ac:dyDescent="0.2">
      <c r="J28994" s="2"/>
    </row>
    <row r="28995" spans="10:10" ht="14.25" x14ac:dyDescent="0.2">
      <c r="J28995" s="2"/>
    </row>
    <row r="28996" spans="10:10" ht="14.25" x14ac:dyDescent="0.2">
      <c r="J28996" s="2"/>
    </row>
    <row r="28997" spans="10:10" ht="14.25" x14ac:dyDescent="0.2">
      <c r="J28997" s="2"/>
    </row>
    <row r="28998" spans="10:10" ht="14.25" x14ac:dyDescent="0.2">
      <c r="J28998" s="2"/>
    </row>
    <row r="28999" spans="10:10" ht="14.25" x14ac:dyDescent="0.2">
      <c r="J28999" s="2"/>
    </row>
    <row r="29000" spans="10:10" ht="14.25" x14ac:dyDescent="0.2">
      <c r="J29000" s="2"/>
    </row>
    <row r="29001" spans="10:10" ht="14.25" x14ac:dyDescent="0.2">
      <c r="J29001" s="2"/>
    </row>
    <row r="29002" spans="10:10" ht="14.25" x14ac:dyDescent="0.2">
      <c r="J29002" s="2"/>
    </row>
    <row r="29003" spans="10:10" ht="14.25" x14ac:dyDescent="0.2">
      <c r="J29003" s="2"/>
    </row>
    <row r="29004" spans="10:10" ht="14.25" x14ac:dyDescent="0.2">
      <c r="J29004" s="2"/>
    </row>
    <row r="29005" spans="10:10" ht="14.25" x14ac:dyDescent="0.2">
      <c r="J29005" s="2"/>
    </row>
    <row r="29006" spans="10:10" ht="14.25" x14ac:dyDescent="0.2">
      <c r="J29006" s="2"/>
    </row>
    <row r="29007" spans="10:10" ht="14.25" x14ac:dyDescent="0.2">
      <c r="J29007" s="2"/>
    </row>
    <row r="29008" spans="10:10" ht="14.25" x14ac:dyDescent="0.2">
      <c r="J29008" s="2"/>
    </row>
    <row r="29009" spans="10:10" ht="14.25" x14ac:dyDescent="0.2">
      <c r="J29009" s="2"/>
    </row>
    <row r="29010" spans="10:10" ht="14.25" x14ac:dyDescent="0.2">
      <c r="J29010" s="2"/>
    </row>
    <row r="29011" spans="10:10" ht="14.25" x14ac:dyDescent="0.2">
      <c r="J29011" s="2"/>
    </row>
    <row r="29012" spans="10:10" ht="14.25" x14ac:dyDescent="0.2">
      <c r="J29012" s="2"/>
    </row>
    <row r="29013" spans="10:10" ht="14.25" x14ac:dyDescent="0.2">
      <c r="J29013" s="2"/>
    </row>
    <row r="29014" spans="10:10" ht="14.25" x14ac:dyDescent="0.2">
      <c r="J29014" s="2"/>
    </row>
    <row r="29015" spans="10:10" ht="14.25" x14ac:dyDescent="0.2">
      <c r="J29015" s="2"/>
    </row>
    <row r="29016" spans="10:10" ht="14.25" x14ac:dyDescent="0.2">
      <c r="J29016" s="2"/>
    </row>
    <row r="29017" spans="10:10" ht="14.25" x14ac:dyDescent="0.2">
      <c r="J29017" s="2"/>
    </row>
    <row r="29018" spans="10:10" ht="14.25" x14ac:dyDescent="0.2">
      <c r="J29018" s="2"/>
    </row>
    <row r="29019" spans="10:10" ht="14.25" x14ac:dyDescent="0.2">
      <c r="J29019" s="2"/>
    </row>
    <row r="29020" spans="10:10" ht="14.25" x14ac:dyDescent="0.2">
      <c r="J29020" s="2"/>
    </row>
    <row r="29021" spans="10:10" ht="14.25" x14ac:dyDescent="0.2">
      <c r="J29021" s="2"/>
    </row>
    <row r="29022" spans="10:10" ht="14.25" x14ac:dyDescent="0.2">
      <c r="J29022" s="2"/>
    </row>
    <row r="29023" spans="10:10" ht="14.25" x14ac:dyDescent="0.2">
      <c r="J29023" s="2"/>
    </row>
    <row r="29024" spans="10:10" ht="14.25" x14ac:dyDescent="0.2">
      <c r="J29024" s="2"/>
    </row>
    <row r="29025" spans="10:10" ht="14.25" x14ac:dyDescent="0.2">
      <c r="J29025" s="2"/>
    </row>
    <row r="29026" spans="10:10" ht="14.25" x14ac:dyDescent="0.2">
      <c r="J29026" s="2"/>
    </row>
    <row r="29027" spans="10:10" ht="14.25" x14ac:dyDescent="0.2">
      <c r="J29027" s="2"/>
    </row>
    <row r="29028" spans="10:10" ht="14.25" x14ac:dyDescent="0.2">
      <c r="J29028" s="2"/>
    </row>
    <row r="29029" spans="10:10" ht="14.25" x14ac:dyDescent="0.2">
      <c r="J29029" s="2"/>
    </row>
    <row r="29030" spans="10:10" ht="14.25" x14ac:dyDescent="0.2">
      <c r="J29030" s="2"/>
    </row>
    <row r="29031" spans="10:10" ht="14.25" x14ac:dyDescent="0.2">
      <c r="J29031" s="2"/>
    </row>
    <row r="29032" spans="10:10" ht="14.25" x14ac:dyDescent="0.2">
      <c r="J29032" s="2"/>
    </row>
    <row r="29033" spans="10:10" ht="14.25" x14ac:dyDescent="0.2">
      <c r="J29033" s="2"/>
    </row>
    <row r="29034" spans="10:10" ht="14.25" x14ac:dyDescent="0.2">
      <c r="J29034" s="2"/>
    </row>
    <row r="29035" spans="10:10" ht="14.25" x14ac:dyDescent="0.2">
      <c r="J29035" s="2"/>
    </row>
    <row r="29036" spans="10:10" ht="14.25" x14ac:dyDescent="0.2">
      <c r="J29036" s="2"/>
    </row>
    <row r="29037" spans="10:10" ht="14.25" x14ac:dyDescent="0.2">
      <c r="J29037" s="2"/>
    </row>
    <row r="29038" spans="10:10" ht="14.25" x14ac:dyDescent="0.2">
      <c r="J29038" s="2"/>
    </row>
    <row r="29039" spans="10:10" ht="14.25" x14ac:dyDescent="0.2">
      <c r="J29039" s="2"/>
    </row>
    <row r="29040" spans="10:10" ht="14.25" x14ac:dyDescent="0.2">
      <c r="J29040" s="2"/>
    </row>
    <row r="29041" spans="10:10" ht="14.25" x14ac:dyDescent="0.2">
      <c r="J29041" s="2"/>
    </row>
    <row r="29042" spans="10:10" ht="14.25" x14ac:dyDescent="0.2">
      <c r="J29042" s="2"/>
    </row>
    <row r="29043" spans="10:10" ht="14.25" x14ac:dyDescent="0.2">
      <c r="J29043" s="2"/>
    </row>
    <row r="29044" spans="10:10" ht="14.25" x14ac:dyDescent="0.2">
      <c r="J29044" s="2"/>
    </row>
    <row r="29045" spans="10:10" ht="14.25" x14ac:dyDescent="0.2">
      <c r="J29045" s="2"/>
    </row>
    <row r="29046" spans="10:10" ht="14.25" x14ac:dyDescent="0.2">
      <c r="J29046" s="2"/>
    </row>
    <row r="29047" spans="10:10" ht="14.25" x14ac:dyDescent="0.2">
      <c r="J29047" s="2"/>
    </row>
    <row r="29048" spans="10:10" ht="14.25" x14ac:dyDescent="0.2">
      <c r="J29048" s="2"/>
    </row>
    <row r="29049" spans="10:10" ht="14.25" x14ac:dyDescent="0.2">
      <c r="J29049" s="2"/>
    </row>
    <row r="29050" spans="10:10" ht="14.25" x14ac:dyDescent="0.2">
      <c r="J29050" s="2"/>
    </row>
    <row r="29051" spans="10:10" ht="14.25" x14ac:dyDescent="0.2">
      <c r="J29051" s="2"/>
    </row>
    <row r="29052" spans="10:10" ht="14.25" x14ac:dyDescent="0.2">
      <c r="J29052" s="2"/>
    </row>
    <row r="29053" spans="10:10" ht="14.25" x14ac:dyDescent="0.2">
      <c r="J29053" s="2"/>
    </row>
    <row r="29054" spans="10:10" ht="14.25" x14ac:dyDescent="0.2">
      <c r="J29054" s="2"/>
    </row>
    <row r="29055" spans="10:10" ht="14.25" x14ac:dyDescent="0.2">
      <c r="J29055" s="2"/>
    </row>
    <row r="29056" spans="10:10" ht="14.25" x14ac:dyDescent="0.2">
      <c r="J29056" s="2"/>
    </row>
    <row r="29057" spans="10:10" ht="14.25" x14ac:dyDescent="0.2">
      <c r="J29057" s="2"/>
    </row>
    <row r="29058" spans="10:10" ht="14.25" x14ac:dyDescent="0.2">
      <c r="J29058" s="2"/>
    </row>
    <row r="29059" spans="10:10" ht="14.25" x14ac:dyDescent="0.2">
      <c r="J29059" s="2"/>
    </row>
    <row r="29060" spans="10:10" ht="14.25" x14ac:dyDescent="0.2">
      <c r="J29060" s="2"/>
    </row>
    <row r="29061" spans="10:10" ht="14.25" x14ac:dyDescent="0.2">
      <c r="J29061" s="2"/>
    </row>
    <row r="29062" spans="10:10" ht="14.25" x14ac:dyDescent="0.2">
      <c r="J29062" s="2"/>
    </row>
    <row r="29063" spans="10:10" ht="14.25" x14ac:dyDescent="0.2">
      <c r="J29063" s="2"/>
    </row>
    <row r="29064" spans="10:10" ht="14.25" x14ac:dyDescent="0.2">
      <c r="J29064" s="2"/>
    </row>
    <row r="29065" spans="10:10" ht="14.25" x14ac:dyDescent="0.2">
      <c r="J29065" s="2"/>
    </row>
    <row r="29066" spans="10:10" ht="14.25" x14ac:dyDescent="0.2">
      <c r="J29066" s="2"/>
    </row>
    <row r="29067" spans="10:10" ht="14.25" x14ac:dyDescent="0.2">
      <c r="J29067" s="2"/>
    </row>
    <row r="29068" spans="10:10" ht="14.25" x14ac:dyDescent="0.2">
      <c r="J29068" s="2"/>
    </row>
    <row r="29069" spans="10:10" ht="14.25" x14ac:dyDescent="0.2">
      <c r="J29069" s="2"/>
    </row>
    <row r="29070" spans="10:10" ht="14.25" x14ac:dyDescent="0.2">
      <c r="J29070" s="2"/>
    </row>
    <row r="29071" spans="10:10" ht="14.25" x14ac:dyDescent="0.2">
      <c r="J29071" s="2"/>
    </row>
    <row r="29072" spans="10:10" ht="14.25" x14ac:dyDescent="0.2">
      <c r="J29072" s="2"/>
    </row>
    <row r="29073" spans="10:10" ht="14.25" x14ac:dyDescent="0.2">
      <c r="J29073" s="2"/>
    </row>
    <row r="29074" spans="10:10" ht="14.25" x14ac:dyDescent="0.2">
      <c r="J29074" s="2"/>
    </row>
    <row r="29075" spans="10:10" ht="14.25" x14ac:dyDescent="0.2">
      <c r="J29075" s="2"/>
    </row>
    <row r="29076" spans="10:10" ht="14.25" x14ac:dyDescent="0.2">
      <c r="J29076" s="2"/>
    </row>
    <row r="29077" spans="10:10" ht="14.25" x14ac:dyDescent="0.2">
      <c r="J29077" s="2"/>
    </row>
    <row r="29078" spans="10:10" ht="14.25" x14ac:dyDescent="0.2">
      <c r="J29078" s="2"/>
    </row>
    <row r="29079" spans="10:10" ht="14.25" x14ac:dyDescent="0.2">
      <c r="J29079" s="2"/>
    </row>
    <row r="29080" spans="10:10" ht="14.25" x14ac:dyDescent="0.2">
      <c r="J29080" s="2"/>
    </row>
    <row r="29081" spans="10:10" ht="14.25" x14ac:dyDescent="0.2">
      <c r="J29081" s="2"/>
    </row>
    <row r="29082" spans="10:10" ht="14.25" x14ac:dyDescent="0.2">
      <c r="J29082" s="2"/>
    </row>
    <row r="29083" spans="10:10" ht="14.25" x14ac:dyDescent="0.2">
      <c r="J29083" s="2"/>
    </row>
    <row r="29084" spans="10:10" ht="14.25" x14ac:dyDescent="0.2">
      <c r="J29084" s="2"/>
    </row>
    <row r="29085" spans="10:10" ht="14.25" x14ac:dyDescent="0.2">
      <c r="J29085" s="2"/>
    </row>
    <row r="29086" spans="10:10" ht="14.25" x14ac:dyDescent="0.2">
      <c r="J29086" s="2"/>
    </row>
    <row r="29087" spans="10:10" ht="14.25" x14ac:dyDescent="0.2">
      <c r="J29087" s="2"/>
    </row>
    <row r="29088" spans="10:10" ht="14.25" x14ac:dyDescent="0.2">
      <c r="J29088" s="2"/>
    </row>
    <row r="29089" spans="10:10" ht="14.25" x14ac:dyDescent="0.2">
      <c r="J29089" s="2"/>
    </row>
    <row r="29090" spans="10:10" ht="14.25" x14ac:dyDescent="0.2">
      <c r="J29090" s="2"/>
    </row>
    <row r="29091" spans="10:10" ht="14.25" x14ac:dyDescent="0.2">
      <c r="J29091" s="2"/>
    </row>
    <row r="29092" spans="10:10" ht="14.25" x14ac:dyDescent="0.2">
      <c r="J29092" s="2"/>
    </row>
    <row r="29093" spans="10:10" ht="14.25" x14ac:dyDescent="0.2">
      <c r="J29093" s="2"/>
    </row>
    <row r="29094" spans="10:10" ht="14.25" x14ac:dyDescent="0.2">
      <c r="J29094" s="2"/>
    </row>
    <row r="29095" spans="10:10" ht="14.25" x14ac:dyDescent="0.2">
      <c r="J29095" s="2"/>
    </row>
    <row r="29096" spans="10:10" ht="14.25" x14ac:dyDescent="0.2">
      <c r="J29096" s="2"/>
    </row>
    <row r="29097" spans="10:10" ht="14.25" x14ac:dyDescent="0.2">
      <c r="J29097" s="2"/>
    </row>
    <row r="29098" spans="10:10" ht="14.25" x14ac:dyDescent="0.2">
      <c r="J29098" s="2"/>
    </row>
    <row r="29099" spans="10:10" ht="14.25" x14ac:dyDescent="0.2">
      <c r="J29099" s="2"/>
    </row>
    <row r="29100" spans="10:10" ht="14.25" x14ac:dyDescent="0.2">
      <c r="J29100" s="2"/>
    </row>
    <row r="29101" spans="10:10" ht="14.25" x14ac:dyDescent="0.2">
      <c r="J29101" s="2"/>
    </row>
    <row r="29102" spans="10:10" ht="14.25" x14ac:dyDescent="0.2">
      <c r="J29102" s="2"/>
    </row>
    <row r="29103" spans="10:10" ht="14.25" x14ac:dyDescent="0.2">
      <c r="J29103" s="2"/>
    </row>
    <row r="29104" spans="10:10" ht="14.25" x14ac:dyDescent="0.2">
      <c r="J29104" s="2"/>
    </row>
    <row r="29105" spans="10:10" ht="14.25" x14ac:dyDescent="0.2">
      <c r="J29105" s="2"/>
    </row>
    <row r="29106" spans="10:10" ht="14.25" x14ac:dyDescent="0.2">
      <c r="J29106" s="2"/>
    </row>
    <row r="29107" spans="10:10" ht="14.25" x14ac:dyDescent="0.2">
      <c r="J29107" s="2"/>
    </row>
    <row r="29108" spans="10:10" ht="14.25" x14ac:dyDescent="0.2">
      <c r="J29108" s="2"/>
    </row>
    <row r="29109" spans="10:10" ht="14.25" x14ac:dyDescent="0.2">
      <c r="J29109" s="2"/>
    </row>
    <row r="29110" spans="10:10" ht="14.25" x14ac:dyDescent="0.2">
      <c r="J29110" s="2"/>
    </row>
    <row r="29111" spans="10:10" ht="14.25" x14ac:dyDescent="0.2">
      <c r="J29111" s="2"/>
    </row>
    <row r="29112" spans="10:10" ht="14.25" x14ac:dyDescent="0.2">
      <c r="J29112" s="2"/>
    </row>
    <row r="29113" spans="10:10" ht="14.25" x14ac:dyDescent="0.2">
      <c r="J29113" s="2"/>
    </row>
    <row r="29114" spans="10:10" ht="14.25" x14ac:dyDescent="0.2">
      <c r="J29114" s="2"/>
    </row>
    <row r="29115" spans="10:10" ht="14.25" x14ac:dyDescent="0.2">
      <c r="J29115" s="2"/>
    </row>
    <row r="29116" spans="10:10" ht="14.25" x14ac:dyDescent="0.2">
      <c r="J29116" s="2"/>
    </row>
    <row r="29117" spans="10:10" ht="14.25" x14ac:dyDescent="0.2">
      <c r="J29117" s="2"/>
    </row>
    <row r="29118" spans="10:10" ht="14.25" x14ac:dyDescent="0.2">
      <c r="J29118" s="2"/>
    </row>
    <row r="29119" spans="10:10" ht="14.25" x14ac:dyDescent="0.2">
      <c r="J29119" s="2"/>
    </row>
    <row r="29120" spans="10:10" ht="14.25" x14ac:dyDescent="0.2">
      <c r="J29120" s="2"/>
    </row>
    <row r="29121" spans="10:10" ht="14.25" x14ac:dyDescent="0.2">
      <c r="J29121" s="2"/>
    </row>
    <row r="29122" spans="10:10" ht="14.25" x14ac:dyDescent="0.2">
      <c r="J29122" s="2"/>
    </row>
    <row r="29123" spans="10:10" ht="14.25" x14ac:dyDescent="0.2">
      <c r="J29123" s="2"/>
    </row>
    <row r="29124" spans="10:10" ht="14.25" x14ac:dyDescent="0.2">
      <c r="J29124" s="2"/>
    </row>
    <row r="29125" spans="10:10" ht="14.25" x14ac:dyDescent="0.2">
      <c r="J29125" s="2"/>
    </row>
    <row r="29126" spans="10:10" ht="14.25" x14ac:dyDescent="0.2">
      <c r="J29126" s="2"/>
    </row>
    <row r="29127" spans="10:10" ht="14.25" x14ac:dyDescent="0.2">
      <c r="J29127" s="2"/>
    </row>
    <row r="29128" spans="10:10" ht="14.25" x14ac:dyDescent="0.2">
      <c r="J29128" s="2"/>
    </row>
    <row r="29129" spans="10:10" ht="14.25" x14ac:dyDescent="0.2">
      <c r="J29129" s="2"/>
    </row>
    <row r="29130" spans="10:10" ht="14.25" x14ac:dyDescent="0.2">
      <c r="J29130" s="2"/>
    </row>
    <row r="29131" spans="10:10" ht="14.25" x14ac:dyDescent="0.2">
      <c r="J29131" s="2"/>
    </row>
    <row r="29132" spans="10:10" ht="14.25" x14ac:dyDescent="0.2">
      <c r="J29132" s="2"/>
    </row>
    <row r="29133" spans="10:10" ht="14.25" x14ac:dyDescent="0.2">
      <c r="J29133" s="2"/>
    </row>
    <row r="29134" spans="10:10" ht="14.25" x14ac:dyDescent="0.2">
      <c r="J29134" s="2"/>
    </row>
    <row r="29135" spans="10:10" ht="14.25" x14ac:dyDescent="0.2">
      <c r="J29135" s="2"/>
    </row>
    <row r="29136" spans="10:10" ht="14.25" x14ac:dyDescent="0.2">
      <c r="J29136" s="2"/>
    </row>
    <row r="29137" spans="10:10" ht="14.25" x14ac:dyDescent="0.2">
      <c r="J29137" s="2"/>
    </row>
    <row r="29138" spans="10:10" ht="14.25" x14ac:dyDescent="0.2">
      <c r="J29138" s="2"/>
    </row>
    <row r="29139" spans="10:10" ht="14.25" x14ac:dyDescent="0.2">
      <c r="J29139" s="2"/>
    </row>
    <row r="29140" spans="10:10" ht="14.25" x14ac:dyDescent="0.2">
      <c r="J29140" s="2"/>
    </row>
    <row r="29141" spans="10:10" ht="14.25" x14ac:dyDescent="0.2">
      <c r="J29141" s="2"/>
    </row>
    <row r="29142" spans="10:10" ht="14.25" x14ac:dyDescent="0.2">
      <c r="J29142" s="2"/>
    </row>
    <row r="29143" spans="10:10" ht="14.25" x14ac:dyDescent="0.2">
      <c r="J29143" s="2"/>
    </row>
    <row r="29144" spans="10:10" ht="14.25" x14ac:dyDescent="0.2">
      <c r="J29144" s="2"/>
    </row>
    <row r="29145" spans="10:10" ht="14.25" x14ac:dyDescent="0.2">
      <c r="J29145" s="2"/>
    </row>
    <row r="29146" spans="10:10" ht="14.25" x14ac:dyDescent="0.2">
      <c r="J29146" s="2"/>
    </row>
    <row r="29147" spans="10:10" ht="14.25" x14ac:dyDescent="0.2">
      <c r="J29147" s="2"/>
    </row>
    <row r="29148" spans="10:10" ht="14.25" x14ac:dyDescent="0.2">
      <c r="J29148" s="2"/>
    </row>
    <row r="29149" spans="10:10" ht="14.25" x14ac:dyDescent="0.2">
      <c r="J29149" s="2"/>
    </row>
    <row r="29150" spans="10:10" ht="14.25" x14ac:dyDescent="0.2">
      <c r="J29150" s="2"/>
    </row>
    <row r="29151" spans="10:10" ht="14.25" x14ac:dyDescent="0.2">
      <c r="J29151" s="2"/>
    </row>
    <row r="29152" spans="10:10" ht="14.25" x14ac:dyDescent="0.2">
      <c r="J29152" s="2"/>
    </row>
    <row r="29153" spans="10:10" ht="14.25" x14ac:dyDescent="0.2">
      <c r="J29153" s="2"/>
    </row>
    <row r="29154" spans="10:10" ht="14.25" x14ac:dyDescent="0.2">
      <c r="J29154" s="2"/>
    </row>
    <row r="29155" spans="10:10" ht="14.25" x14ac:dyDescent="0.2">
      <c r="J29155" s="2"/>
    </row>
    <row r="29156" spans="10:10" ht="14.25" x14ac:dyDescent="0.2">
      <c r="J29156" s="2"/>
    </row>
    <row r="29157" spans="10:10" ht="14.25" x14ac:dyDescent="0.2">
      <c r="J29157" s="2"/>
    </row>
    <row r="29158" spans="10:10" ht="14.25" x14ac:dyDescent="0.2">
      <c r="J29158" s="2"/>
    </row>
    <row r="29159" spans="10:10" ht="14.25" x14ac:dyDescent="0.2">
      <c r="J29159" s="2"/>
    </row>
    <row r="29160" spans="10:10" ht="14.25" x14ac:dyDescent="0.2">
      <c r="J29160" s="2"/>
    </row>
    <row r="29161" spans="10:10" ht="14.25" x14ac:dyDescent="0.2">
      <c r="J29161" s="2"/>
    </row>
    <row r="29162" spans="10:10" ht="14.25" x14ac:dyDescent="0.2">
      <c r="J29162" s="2"/>
    </row>
    <row r="29163" spans="10:10" ht="14.25" x14ac:dyDescent="0.2">
      <c r="J29163" s="2"/>
    </row>
    <row r="29164" spans="10:10" ht="14.25" x14ac:dyDescent="0.2">
      <c r="J29164" s="2"/>
    </row>
    <row r="29165" spans="10:10" ht="14.25" x14ac:dyDescent="0.2">
      <c r="J29165" s="2"/>
    </row>
    <row r="29166" spans="10:10" ht="14.25" x14ac:dyDescent="0.2">
      <c r="J29166" s="2"/>
    </row>
    <row r="29167" spans="10:10" ht="14.25" x14ac:dyDescent="0.2">
      <c r="J29167" s="2"/>
    </row>
    <row r="29168" spans="10:10" ht="14.25" x14ac:dyDescent="0.2">
      <c r="J29168" s="2"/>
    </row>
    <row r="29169" spans="10:10" ht="14.25" x14ac:dyDescent="0.2">
      <c r="J29169" s="2"/>
    </row>
    <row r="29170" spans="10:10" ht="14.25" x14ac:dyDescent="0.2">
      <c r="J29170" s="2"/>
    </row>
    <row r="29171" spans="10:10" ht="14.25" x14ac:dyDescent="0.2">
      <c r="J29171" s="2"/>
    </row>
    <row r="29172" spans="10:10" ht="14.25" x14ac:dyDescent="0.2">
      <c r="J29172" s="2"/>
    </row>
    <row r="29173" spans="10:10" ht="14.25" x14ac:dyDescent="0.2">
      <c r="J29173" s="2"/>
    </row>
    <row r="29174" spans="10:10" ht="14.25" x14ac:dyDescent="0.2">
      <c r="J29174" s="2"/>
    </row>
    <row r="29175" spans="10:10" ht="14.25" x14ac:dyDescent="0.2">
      <c r="J29175" s="2"/>
    </row>
    <row r="29176" spans="10:10" ht="14.25" x14ac:dyDescent="0.2">
      <c r="J29176" s="2"/>
    </row>
    <row r="29177" spans="10:10" ht="14.25" x14ac:dyDescent="0.2">
      <c r="J29177" s="2"/>
    </row>
    <row r="29178" spans="10:10" ht="14.25" x14ac:dyDescent="0.2">
      <c r="J29178" s="2"/>
    </row>
    <row r="29179" spans="10:10" ht="14.25" x14ac:dyDescent="0.2">
      <c r="J29179" s="2"/>
    </row>
    <row r="29180" spans="10:10" ht="14.25" x14ac:dyDescent="0.2">
      <c r="J29180" s="2"/>
    </row>
    <row r="29181" spans="10:10" ht="14.25" x14ac:dyDescent="0.2">
      <c r="J29181" s="2"/>
    </row>
    <row r="29182" spans="10:10" ht="14.25" x14ac:dyDescent="0.2">
      <c r="J29182" s="2"/>
    </row>
    <row r="29183" spans="10:10" ht="14.25" x14ac:dyDescent="0.2">
      <c r="J29183" s="2"/>
    </row>
    <row r="29184" spans="10:10" ht="14.25" x14ac:dyDescent="0.2">
      <c r="J29184" s="2"/>
    </row>
    <row r="29185" spans="10:10" ht="14.25" x14ac:dyDescent="0.2">
      <c r="J29185" s="2"/>
    </row>
    <row r="29186" spans="10:10" ht="14.25" x14ac:dyDescent="0.2">
      <c r="J29186" s="2"/>
    </row>
    <row r="29187" spans="10:10" ht="14.25" x14ac:dyDescent="0.2">
      <c r="J29187" s="2"/>
    </row>
    <row r="29188" spans="10:10" ht="14.25" x14ac:dyDescent="0.2">
      <c r="J29188" s="2"/>
    </row>
    <row r="29189" spans="10:10" ht="14.25" x14ac:dyDescent="0.2">
      <c r="J29189" s="2"/>
    </row>
    <row r="29190" spans="10:10" ht="14.25" x14ac:dyDescent="0.2">
      <c r="J29190" s="2"/>
    </row>
    <row r="29191" spans="10:10" ht="14.25" x14ac:dyDescent="0.2">
      <c r="J29191" s="2"/>
    </row>
    <row r="29192" spans="10:10" ht="14.25" x14ac:dyDescent="0.2">
      <c r="J29192" s="2"/>
    </row>
    <row r="29193" spans="10:10" ht="14.25" x14ac:dyDescent="0.2">
      <c r="J29193" s="2"/>
    </row>
    <row r="29194" spans="10:10" ht="14.25" x14ac:dyDescent="0.2">
      <c r="J29194" s="2"/>
    </row>
    <row r="29195" spans="10:10" ht="14.25" x14ac:dyDescent="0.2">
      <c r="J29195" s="2"/>
    </row>
    <row r="29196" spans="10:10" ht="14.25" x14ac:dyDescent="0.2">
      <c r="J29196" s="2"/>
    </row>
    <row r="29197" spans="10:10" ht="14.25" x14ac:dyDescent="0.2">
      <c r="J29197" s="2"/>
    </row>
    <row r="29198" spans="10:10" ht="14.25" x14ac:dyDescent="0.2">
      <c r="J29198" s="2"/>
    </row>
    <row r="29199" spans="10:10" ht="14.25" x14ac:dyDescent="0.2">
      <c r="J29199" s="2"/>
    </row>
    <row r="29200" spans="10:10" ht="14.25" x14ac:dyDescent="0.2">
      <c r="J29200" s="2"/>
    </row>
    <row r="29201" spans="10:10" ht="14.25" x14ac:dyDescent="0.2">
      <c r="J29201" s="2"/>
    </row>
    <row r="29202" spans="10:10" ht="14.25" x14ac:dyDescent="0.2">
      <c r="J29202" s="2"/>
    </row>
    <row r="29203" spans="10:10" ht="14.25" x14ac:dyDescent="0.2">
      <c r="J29203" s="2"/>
    </row>
    <row r="29204" spans="10:10" ht="14.25" x14ac:dyDescent="0.2">
      <c r="J29204" s="2"/>
    </row>
    <row r="29205" spans="10:10" ht="14.25" x14ac:dyDescent="0.2">
      <c r="J29205" s="2"/>
    </row>
    <row r="29206" spans="10:10" ht="14.25" x14ac:dyDescent="0.2">
      <c r="J29206" s="2"/>
    </row>
    <row r="29207" spans="10:10" ht="14.25" x14ac:dyDescent="0.2">
      <c r="J29207" s="2"/>
    </row>
    <row r="29208" spans="10:10" ht="14.25" x14ac:dyDescent="0.2">
      <c r="J29208" s="2"/>
    </row>
    <row r="29209" spans="10:10" ht="14.25" x14ac:dyDescent="0.2">
      <c r="J29209" s="2"/>
    </row>
    <row r="29210" spans="10:10" ht="14.25" x14ac:dyDescent="0.2">
      <c r="J29210" s="2"/>
    </row>
    <row r="29211" spans="10:10" ht="14.25" x14ac:dyDescent="0.2">
      <c r="J29211" s="2"/>
    </row>
    <row r="29212" spans="10:10" ht="14.25" x14ac:dyDescent="0.2">
      <c r="J29212" s="2"/>
    </row>
    <row r="29213" spans="10:10" ht="14.25" x14ac:dyDescent="0.2">
      <c r="J29213" s="2"/>
    </row>
    <row r="29214" spans="10:10" ht="14.25" x14ac:dyDescent="0.2">
      <c r="J29214" s="2"/>
    </row>
    <row r="29215" spans="10:10" ht="14.25" x14ac:dyDescent="0.2">
      <c r="J29215" s="2"/>
    </row>
    <row r="29216" spans="10:10" ht="14.25" x14ac:dyDescent="0.2">
      <c r="J29216" s="2"/>
    </row>
    <row r="29217" spans="10:10" ht="14.25" x14ac:dyDescent="0.2">
      <c r="J29217" s="2"/>
    </row>
    <row r="29218" spans="10:10" ht="14.25" x14ac:dyDescent="0.2">
      <c r="J29218" s="2"/>
    </row>
    <row r="29219" spans="10:10" ht="14.25" x14ac:dyDescent="0.2">
      <c r="J29219" s="2"/>
    </row>
    <row r="29220" spans="10:10" ht="14.25" x14ac:dyDescent="0.2">
      <c r="J29220" s="2"/>
    </row>
    <row r="29221" spans="10:10" ht="14.25" x14ac:dyDescent="0.2">
      <c r="J29221" s="2"/>
    </row>
    <row r="29222" spans="10:10" ht="14.25" x14ac:dyDescent="0.2">
      <c r="J29222" s="2"/>
    </row>
    <row r="29223" spans="10:10" ht="14.25" x14ac:dyDescent="0.2">
      <c r="J29223" s="2"/>
    </row>
    <row r="29224" spans="10:10" ht="14.25" x14ac:dyDescent="0.2">
      <c r="J29224" s="2"/>
    </row>
    <row r="29225" spans="10:10" ht="14.25" x14ac:dyDescent="0.2">
      <c r="J29225" s="2"/>
    </row>
    <row r="29226" spans="10:10" ht="14.25" x14ac:dyDescent="0.2">
      <c r="J29226" s="2"/>
    </row>
    <row r="29227" spans="10:10" ht="14.25" x14ac:dyDescent="0.2">
      <c r="J29227" s="2"/>
    </row>
    <row r="29228" spans="10:10" ht="14.25" x14ac:dyDescent="0.2">
      <c r="J29228" s="2"/>
    </row>
    <row r="29229" spans="10:10" ht="14.25" x14ac:dyDescent="0.2">
      <c r="J29229" s="2"/>
    </row>
    <row r="29230" spans="10:10" ht="14.25" x14ac:dyDescent="0.2">
      <c r="J29230" s="2"/>
    </row>
    <row r="29231" spans="10:10" ht="14.25" x14ac:dyDescent="0.2">
      <c r="J29231" s="2"/>
    </row>
    <row r="29232" spans="10:10" ht="14.25" x14ac:dyDescent="0.2">
      <c r="J29232" s="2"/>
    </row>
    <row r="29233" spans="10:10" ht="14.25" x14ac:dyDescent="0.2">
      <c r="J29233" s="2"/>
    </row>
    <row r="29234" spans="10:10" ht="14.25" x14ac:dyDescent="0.2">
      <c r="J29234" s="2"/>
    </row>
    <row r="29235" spans="10:10" ht="14.25" x14ac:dyDescent="0.2">
      <c r="J29235" s="2"/>
    </row>
    <row r="29236" spans="10:10" ht="14.25" x14ac:dyDescent="0.2">
      <c r="J29236" s="2"/>
    </row>
    <row r="29237" spans="10:10" ht="14.25" x14ac:dyDescent="0.2">
      <c r="J29237" s="2"/>
    </row>
    <row r="29238" spans="10:10" ht="14.25" x14ac:dyDescent="0.2">
      <c r="J29238" s="2"/>
    </row>
    <row r="29239" spans="10:10" ht="14.25" x14ac:dyDescent="0.2">
      <c r="J29239" s="2"/>
    </row>
    <row r="29240" spans="10:10" ht="14.25" x14ac:dyDescent="0.2">
      <c r="J29240" s="2"/>
    </row>
    <row r="29241" spans="10:10" ht="14.25" x14ac:dyDescent="0.2">
      <c r="J29241" s="2"/>
    </row>
    <row r="29242" spans="10:10" ht="14.25" x14ac:dyDescent="0.2">
      <c r="J29242" s="2"/>
    </row>
    <row r="29243" spans="10:10" ht="14.25" x14ac:dyDescent="0.2">
      <c r="J29243" s="2"/>
    </row>
    <row r="29244" spans="10:10" ht="14.25" x14ac:dyDescent="0.2">
      <c r="J29244" s="2"/>
    </row>
    <row r="29245" spans="10:10" ht="14.25" x14ac:dyDescent="0.2">
      <c r="J29245" s="2"/>
    </row>
    <row r="29246" spans="10:10" ht="14.25" x14ac:dyDescent="0.2">
      <c r="J29246" s="2"/>
    </row>
    <row r="29247" spans="10:10" ht="14.25" x14ac:dyDescent="0.2">
      <c r="J29247" s="2"/>
    </row>
    <row r="29248" spans="10:10" ht="14.25" x14ac:dyDescent="0.2">
      <c r="J29248" s="2"/>
    </row>
    <row r="29249" spans="10:10" ht="14.25" x14ac:dyDescent="0.2">
      <c r="J29249" s="2"/>
    </row>
    <row r="29250" spans="10:10" ht="14.25" x14ac:dyDescent="0.2">
      <c r="J29250" s="2"/>
    </row>
    <row r="29251" spans="10:10" ht="14.25" x14ac:dyDescent="0.2">
      <c r="J29251" s="2"/>
    </row>
    <row r="29252" spans="10:10" ht="14.25" x14ac:dyDescent="0.2">
      <c r="J29252" s="2"/>
    </row>
    <row r="29253" spans="10:10" ht="14.25" x14ac:dyDescent="0.2">
      <c r="J29253" s="2"/>
    </row>
    <row r="29254" spans="10:10" ht="14.25" x14ac:dyDescent="0.2">
      <c r="J29254" s="2"/>
    </row>
    <row r="29255" spans="10:10" ht="14.25" x14ac:dyDescent="0.2">
      <c r="J29255" s="2"/>
    </row>
    <row r="29256" spans="10:10" ht="14.25" x14ac:dyDescent="0.2">
      <c r="J29256" s="2"/>
    </row>
    <row r="29257" spans="10:10" ht="14.25" x14ac:dyDescent="0.2">
      <c r="J29257" s="2"/>
    </row>
    <row r="29258" spans="10:10" ht="14.25" x14ac:dyDescent="0.2">
      <c r="J29258" s="2"/>
    </row>
    <row r="29259" spans="10:10" ht="14.25" x14ac:dyDescent="0.2">
      <c r="J29259" s="2"/>
    </row>
    <row r="29260" spans="10:10" ht="14.25" x14ac:dyDescent="0.2">
      <c r="J29260" s="2"/>
    </row>
    <row r="29261" spans="10:10" ht="14.25" x14ac:dyDescent="0.2">
      <c r="J29261" s="2"/>
    </row>
    <row r="29262" spans="10:10" ht="14.25" x14ac:dyDescent="0.2">
      <c r="J29262" s="2"/>
    </row>
    <row r="29263" spans="10:10" ht="14.25" x14ac:dyDescent="0.2">
      <c r="J29263" s="2"/>
    </row>
    <row r="29264" spans="10:10" ht="14.25" x14ac:dyDescent="0.2">
      <c r="J29264" s="2"/>
    </row>
    <row r="29265" spans="10:10" ht="14.25" x14ac:dyDescent="0.2">
      <c r="J29265" s="2"/>
    </row>
    <row r="29266" spans="10:10" ht="14.25" x14ac:dyDescent="0.2">
      <c r="J29266" s="2"/>
    </row>
    <row r="29267" spans="10:10" ht="14.25" x14ac:dyDescent="0.2">
      <c r="J29267" s="2"/>
    </row>
    <row r="29268" spans="10:10" ht="14.25" x14ac:dyDescent="0.2">
      <c r="J29268" s="2"/>
    </row>
    <row r="29269" spans="10:10" ht="14.25" x14ac:dyDescent="0.2">
      <c r="J29269" s="2"/>
    </row>
    <row r="29270" spans="10:10" ht="14.25" x14ac:dyDescent="0.2">
      <c r="J29270" s="2"/>
    </row>
    <row r="29271" spans="10:10" ht="14.25" x14ac:dyDescent="0.2">
      <c r="J29271" s="2"/>
    </row>
    <row r="29272" spans="10:10" ht="14.25" x14ac:dyDescent="0.2">
      <c r="J29272" s="2"/>
    </row>
    <row r="29273" spans="10:10" ht="14.25" x14ac:dyDescent="0.2">
      <c r="J29273" s="2"/>
    </row>
    <row r="29274" spans="10:10" ht="14.25" x14ac:dyDescent="0.2">
      <c r="J29274" s="2"/>
    </row>
    <row r="29275" spans="10:10" ht="14.25" x14ac:dyDescent="0.2">
      <c r="J29275" s="2"/>
    </row>
    <row r="29276" spans="10:10" ht="14.25" x14ac:dyDescent="0.2">
      <c r="J29276" s="2"/>
    </row>
    <row r="29277" spans="10:10" ht="14.25" x14ac:dyDescent="0.2">
      <c r="J29277" s="2"/>
    </row>
    <row r="29278" spans="10:10" ht="14.25" x14ac:dyDescent="0.2">
      <c r="J29278" s="2"/>
    </row>
    <row r="29279" spans="10:10" ht="14.25" x14ac:dyDescent="0.2">
      <c r="J29279" s="2"/>
    </row>
    <row r="29280" spans="10:10" ht="14.25" x14ac:dyDescent="0.2">
      <c r="J29280" s="2"/>
    </row>
    <row r="29281" spans="10:10" ht="14.25" x14ac:dyDescent="0.2">
      <c r="J29281" s="2"/>
    </row>
    <row r="29282" spans="10:10" ht="14.25" x14ac:dyDescent="0.2">
      <c r="J29282" s="2"/>
    </row>
    <row r="29283" spans="10:10" ht="14.25" x14ac:dyDescent="0.2">
      <c r="J29283" s="2"/>
    </row>
    <row r="29284" spans="10:10" ht="14.25" x14ac:dyDescent="0.2">
      <c r="J29284" s="2"/>
    </row>
    <row r="29285" spans="10:10" ht="14.25" x14ac:dyDescent="0.2">
      <c r="J29285" s="2"/>
    </row>
    <row r="29286" spans="10:10" ht="14.25" x14ac:dyDescent="0.2">
      <c r="J29286" s="2"/>
    </row>
    <row r="29287" spans="10:10" ht="14.25" x14ac:dyDescent="0.2">
      <c r="J29287" s="2"/>
    </row>
    <row r="29288" spans="10:10" ht="14.25" x14ac:dyDescent="0.2">
      <c r="J29288" s="2"/>
    </row>
    <row r="29289" spans="10:10" ht="14.25" x14ac:dyDescent="0.2">
      <c r="J29289" s="2"/>
    </row>
    <row r="29290" spans="10:10" ht="14.25" x14ac:dyDescent="0.2">
      <c r="J29290" s="2"/>
    </row>
    <row r="29291" spans="10:10" ht="14.25" x14ac:dyDescent="0.2">
      <c r="J29291" s="2"/>
    </row>
    <row r="29292" spans="10:10" ht="14.25" x14ac:dyDescent="0.2">
      <c r="J29292" s="2"/>
    </row>
    <row r="29293" spans="10:10" ht="14.25" x14ac:dyDescent="0.2">
      <c r="J29293" s="2"/>
    </row>
    <row r="29294" spans="10:10" ht="14.25" x14ac:dyDescent="0.2">
      <c r="J29294" s="2"/>
    </row>
    <row r="29295" spans="10:10" ht="14.25" x14ac:dyDescent="0.2">
      <c r="J29295" s="2"/>
    </row>
    <row r="29296" spans="10:10" ht="14.25" x14ac:dyDescent="0.2">
      <c r="J29296" s="2"/>
    </row>
    <row r="29297" spans="10:10" ht="14.25" x14ac:dyDescent="0.2">
      <c r="J29297" s="2"/>
    </row>
    <row r="29298" spans="10:10" ht="14.25" x14ac:dyDescent="0.2">
      <c r="J29298" s="2"/>
    </row>
    <row r="29299" spans="10:10" ht="14.25" x14ac:dyDescent="0.2">
      <c r="J29299" s="2"/>
    </row>
    <row r="29300" spans="10:10" ht="14.25" x14ac:dyDescent="0.2">
      <c r="J29300" s="2"/>
    </row>
    <row r="29301" spans="10:10" ht="14.25" x14ac:dyDescent="0.2">
      <c r="J29301" s="2"/>
    </row>
    <row r="29302" spans="10:10" ht="14.25" x14ac:dyDescent="0.2">
      <c r="J29302" s="2"/>
    </row>
    <row r="29303" spans="10:10" ht="14.25" x14ac:dyDescent="0.2">
      <c r="J29303" s="2"/>
    </row>
    <row r="29304" spans="10:10" ht="14.25" x14ac:dyDescent="0.2">
      <c r="J29304" s="2"/>
    </row>
    <row r="29305" spans="10:10" ht="14.25" x14ac:dyDescent="0.2">
      <c r="J29305" s="2"/>
    </row>
    <row r="29306" spans="10:10" ht="14.25" x14ac:dyDescent="0.2">
      <c r="J29306" s="2"/>
    </row>
    <row r="29307" spans="10:10" ht="14.25" x14ac:dyDescent="0.2">
      <c r="J29307" s="2"/>
    </row>
    <row r="29308" spans="10:10" ht="14.25" x14ac:dyDescent="0.2">
      <c r="J29308" s="2"/>
    </row>
    <row r="29309" spans="10:10" ht="14.25" x14ac:dyDescent="0.2">
      <c r="J29309" s="2"/>
    </row>
    <row r="29310" spans="10:10" ht="14.25" x14ac:dyDescent="0.2">
      <c r="J29310" s="2"/>
    </row>
    <row r="29311" spans="10:10" ht="14.25" x14ac:dyDescent="0.2">
      <c r="J29311" s="2"/>
    </row>
    <row r="29312" spans="10:10" ht="14.25" x14ac:dyDescent="0.2">
      <c r="J29312" s="2"/>
    </row>
    <row r="29313" spans="10:10" ht="14.25" x14ac:dyDescent="0.2">
      <c r="J29313" s="2"/>
    </row>
    <row r="29314" spans="10:10" ht="14.25" x14ac:dyDescent="0.2">
      <c r="J29314" s="2"/>
    </row>
    <row r="29315" spans="10:10" ht="14.25" x14ac:dyDescent="0.2">
      <c r="J29315" s="2"/>
    </row>
    <row r="29316" spans="10:10" ht="14.25" x14ac:dyDescent="0.2">
      <c r="J29316" s="2"/>
    </row>
    <row r="29317" spans="10:10" ht="14.25" x14ac:dyDescent="0.2">
      <c r="J29317" s="2"/>
    </row>
    <row r="29318" spans="10:10" ht="14.25" x14ac:dyDescent="0.2">
      <c r="J29318" s="2"/>
    </row>
    <row r="29319" spans="10:10" ht="14.25" x14ac:dyDescent="0.2">
      <c r="J29319" s="2"/>
    </row>
    <row r="29320" spans="10:10" ht="14.25" x14ac:dyDescent="0.2">
      <c r="J29320" s="2"/>
    </row>
    <row r="29321" spans="10:10" ht="14.25" x14ac:dyDescent="0.2">
      <c r="J29321" s="2"/>
    </row>
    <row r="29322" spans="10:10" ht="14.25" x14ac:dyDescent="0.2">
      <c r="J29322" s="2"/>
    </row>
    <row r="29323" spans="10:10" ht="14.25" x14ac:dyDescent="0.2">
      <c r="J29323" s="2"/>
    </row>
    <row r="29324" spans="10:10" ht="14.25" x14ac:dyDescent="0.2">
      <c r="J29324" s="2"/>
    </row>
    <row r="29325" spans="10:10" ht="14.25" x14ac:dyDescent="0.2">
      <c r="J29325" s="2"/>
    </row>
    <row r="29326" spans="10:10" ht="14.25" x14ac:dyDescent="0.2">
      <c r="J29326" s="2"/>
    </row>
    <row r="29327" spans="10:10" ht="14.25" x14ac:dyDescent="0.2">
      <c r="J29327" s="2"/>
    </row>
    <row r="29328" spans="10:10" ht="14.25" x14ac:dyDescent="0.2">
      <c r="J29328" s="2"/>
    </row>
    <row r="29329" spans="10:10" ht="14.25" x14ac:dyDescent="0.2">
      <c r="J29329" s="2"/>
    </row>
    <row r="29330" spans="10:10" ht="14.25" x14ac:dyDescent="0.2">
      <c r="J29330" s="2"/>
    </row>
    <row r="29331" spans="10:10" ht="14.25" x14ac:dyDescent="0.2">
      <c r="J29331" s="2"/>
    </row>
    <row r="29332" spans="10:10" ht="14.25" x14ac:dyDescent="0.2">
      <c r="J29332" s="2"/>
    </row>
    <row r="29333" spans="10:10" ht="14.25" x14ac:dyDescent="0.2">
      <c r="J29333" s="2"/>
    </row>
    <row r="29334" spans="10:10" ht="14.25" x14ac:dyDescent="0.2">
      <c r="J29334" s="2"/>
    </row>
    <row r="29335" spans="10:10" ht="14.25" x14ac:dyDescent="0.2">
      <c r="J29335" s="2"/>
    </row>
    <row r="29336" spans="10:10" ht="14.25" x14ac:dyDescent="0.2">
      <c r="J29336" s="2"/>
    </row>
    <row r="29337" spans="10:10" ht="14.25" x14ac:dyDescent="0.2">
      <c r="J29337" s="2"/>
    </row>
    <row r="29338" spans="10:10" ht="14.25" x14ac:dyDescent="0.2">
      <c r="J29338" s="2"/>
    </row>
    <row r="29339" spans="10:10" ht="14.25" x14ac:dyDescent="0.2">
      <c r="J29339" s="2"/>
    </row>
    <row r="29340" spans="10:10" ht="14.25" x14ac:dyDescent="0.2">
      <c r="J29340" s="2"/>
    </row>
    <row r="29341" spans="10:10" ht="14.25" x14ac:dyDescent="0.2">
      <c r="J29341" s="2"/>
    </row>
    <row r="29342" spans="10:10" ht="14.25" x14ac:dyDescent="0.2">
      <c r="J29342" s="2"/>
    </row>
    <row r="29343" spans="10:10" ht="14.25" x14ac:dyDescent="0.2">
      <c r="J29343" s="2"/>
    </row>
    <row r="29344" spans="10:10" ht="14.25" x14ac:dyDescent="0.2">
      <c r="J29344" s="2"/>
    </row>
    <row r="29345" spans="10:10" ht="14.25" x14ac:dyDescent="0.2">
      <c r="J29345" s="2"/>
    </row>
    <row r="29346" spans="10:10" ht="14.25" x14ac:dyDescent="0.2">
      <c r="J29346" s="2"/>
    </row>
    <row r="29347" spans="10:10" ht="14.25" x14ac:dyDescent="0.2">
      <c r="J29347" s="2"/>
    </row>
    <row r="29348" spans="10:10" ht="14.25" x14ac:dyDescent="0.2">
      <c r="J29348" s="2"/>
    </row>
    <row r="29349" spans="10:10" ht="14.25" x14ac:dyDescent="0.2">
      <c r="J29349" s="2"/>
    </row>
    <row r="29350" spans="10:10" ht="14.25" x14ac:dyDescent="0.2">
      <c r="J29350" s="2"/>
    </row>
    <row r="29351" spans="10:10" ht="14.25" x14ac:dyDescent="0.2">
      <c r="J29351" s="2"/>
    </row>
    <row r="29352" spans="10:10" ht="14.25" x14ac:dyDescent="0.2">
      <c r="J29352" s="2"/>
    </row>
    <row r="29353" spans="10:10" ht="14.25" x14ac:dyDescent="0.2">
      <c r="J29353" s="2"/>
    </row>
    <row r="29354" spans="10:10" ht="14.25" x14ac:dyDescent="0.2">
      <c r="J29354" s="2"/>
    </row>
    <row r="29355" spans="10:10" ht="14.25" x14ac:dyDescent="0.2">
      <c r="J29355" s="2"/>
    </row>
    <row r="29356" spans="10:10" ht="14.25" x14ac:dyDescent="0.2">
      <c r="J29356" s="2"/>
    </row>
    <row r="29357" spans="10:10" ht="14.25" x14ac:dyDescent="0.2">
      <c r="J29357" s="2"/>
    </row>
    <row r="29358" spans="10:10" ht="14.25" x14ac:dyDescent="0.2">
      <c r="J29358" s="2"/>
    </row>
    <row r="29359" spans="10:10" ht="14.25" x14ac:dyDescent="0.2">
      <c r="J29359" s="2"/>
    </row>
    <row r="29360" spans="10:10" ht="14.25" x14ac:dyDescent="0.2">
      <c r="J29360" s="2"/>
    </row>
    <row r="29361" spans="10:10" ht="14.25" x14ac:dyDescent="0.2">
      <c r="J29361" s="2"/>
    </row>
    <row r="29362" spans="10:10" ht="14.25" x14ac:dyDescent="0.2">
      <c r="J29362" s="2"/>
    </row>
    <row r="29363" spans="10:10" ht="14.25" x14ac:dyDescent="0.2">
      <c r="J29363" s="2"/>
    </row>
    <row r="29364" spans="10:10" ht="14.25" x14ac:dyDescent="0.2">
      <c r="J29364" s="2"/>
    </row>
    <row r="29365" spans="10:10" ht="14.25" x14ac:dyDescent="0.2">
      <c r="J29365" s="2"/>
    </row>
    <row r="29366" spans="10:10" ht="14.25" x14ac:dyDescent="0.2">
      <c r="J29366" s="2"/>
    </row>
    <row r="29367" spans="10:10" ht="14.25" x14ac:dyDescent="0.2">
      <c r="J29367" s="2"/>
    </row>
    <row r="29368" spans="10:10" ht="14.25" x14ac:dyDescent="0.2">
      <c r="J29368" s="2"/>
    </row>
    <row r="29369" spans="10:10" ht="14.25" x14ac:dyDescent="0.2">
      <c r="J29369" s="2"/>
    </row>
    <row r="29370" spans="10:10" ht="14.25" x14ac:dyDescent="0.2">
      <c r="J29370" s="2"/>
    </row>
    <row r="29371" spans="10:10" ht="14.25" x14ac:dyDescent="0.2">
      <c r="J29371" s="2"/>
    </row>
    <row r="29372" spans="10:10" ht="14.25" x14ac:dyDescent="0.2">
      <c r="J29372" s="2"/>
    </row>
    <row r="29373" spans="10:10" ht="14.25" x14ac:dyDescent="0.2">
      <c r="J29373" s="2"/>
    </row>
    <row r="29374" spans="10:10" ht="14.25" x14ac:dyDescent="0.2">
      <c r="J29374" s="2"/>
    </row>
    <row r="29375" spans="10:10" ht="14.25" x14ac:dyDescent="0.2">
      <c r="J29375" s="2"/>
    </row>
    <row r="29376" spans="10:10" ht="14.25" x14ac:dyDescent="0.2">
      <c r="J29376" s="2"/>
    </row>
    <row r="29377" spans="10:10" ht="14.25" x14ac:dyDescent="0.2">
      <c r="J29377" s="2"/>
    </row>
    <row r="29378" spans="10:10" ht="14.25" x14ac:dyDescent="0.2">
      <c r="J29378" s="2"/>
    </row>
    <row r="29379" spans="10:10" ht="14.25" x14ac:dyDescent="0.2">
      <c r="J29379" s="2"/>
    </row>
    <row r="29380" spans="10:10" ht="14.25" x14ac:dyDescent="0.2">
      <c r="J29380" s="2"/>
    </row>
    <row r="29381" spans="10:10" ht="14.25" x14ac:dyDescent="0.2">
      <c r="J29381" s="2"/>
    </row>
    <row r="29382" spans="10:10" ht="14.25" x14ac:dyDescent="0.2">
      <c r="J29382" s="2"/>
    </row>
    <row r="29383" spans="10:10" ht="14.25" x14ac:dyDescent="0.2">
      <c r="J29383" s="2"/>
    </row>
    <row r="29384" spans="10:10" ht="14.25" x14ac:dyDescent="0.2">
      <c r="J29384" s="2"/>
    </row>
    <row r="29385" spans="10:10" ht="14.25" x14ac:dyDescent="0.2">
      <c r="J29385" s="2"/>
    </row>
    <row r="29386" spans="10:10" ht="14.25" x14ac:dyDescent="0.2">
      <c r="J29386" s="2"/>
    </row>
    <row r="29387" spans="10:10" ht="14.25" x14ac:dyDescent="0.2">
      <c r="J29387" s="2"/>
    </row>
    <row r="29388" spans="10:10" ht="14.25" x14ac:dyDescent="0.2">
      <c r="J29388" s="2"/>
    </row>
    <row r="29389" spans="10:10" ht="14.25" x14ac:dyDescent="0.2">
      <c r="J29389" s="2"/>
    </row>
    <row r="29390" spans="10:10" ht="14.25" x14ac:dyDescent="0.2">
      <c r="J29390" s="2"/>
    </row>
    <row r="29391" spans="10:10" ht="14.25" x14ac:dyDescent="0.2">
      <c r="J29391" s="2"/>
    </row>
    <row r="29392" spans="10:10" ht="14.25" x14ac:dyDescent="0.2">
      <c r="J29392" s="2"/>
    </row>
    <row r="29393" spans="10:10" ht="14.25" x14ac:dyDescent="0.2">
      <c r="J29393" s="2"/>
    </row>
    <row r="29394" spans="10:10" ht="14.25" x14ac:dyDescent="0.2">
      <c r="J29394" s="2"/>
    </row>
    <row r="29395" spans="10:10" ht="14.25" x14ac:dyDescent="0.2">
      <c r="J29395" s="2"/>
    </row>
    <row r="29396" spans="10:10" ht="14.25" x14ac:dyDescent="0.2">
      <c r="J29396" s="2"/>
    </row>
    <row r="29397" spans="10:10" ht="14.25" x14ac:dyDescent="0.2">
      <c r="J29397" s="2"/>
    </row>
    <row r="29398" spans="10:10" ht="14.25" x14ac:dyDescent="0.2">
      <c r="J29398" s="2"/>
    </row>
    <row r="29399" spans="10:10" ht="14.25" x14ac:dyDescent="0.2">
      <c r="J29399" s="2"/>
    </row>
    <row r="29400" spans="10:10" ht="14.25" x14ac:dyDescent="0.2">
      <c r="J29400" s="2"/>
    </row>
    <row r="29401" spans="10:10" ht="14.25" x14ac:dyDescent="0.2">
      <c r="J29401" s="2"/>
    </row>
    <row r="29402" spans="10:10" ht="14.25" x14ac:dyDescent="0.2">
      <c r="J29402" s="2"/>
    </row>
    <row r="29403" spans="10:10" ht="14.25" x14ac:dyDescent="0.2">
      <c r="J29403" s="2"/>
    </row>
    <row r="29404" spans="10:10" ht="14.25" x14ac:dyDescent="0.2">
      <c r="J29404" s="2"/>
    </row>
    <row r="29405" spans="10:10" ht="14.25" x14ac:dyDescent="0.2">
      <c r="J29405" s="2"/>
    </row>
    <row r="29406" spans="10:10" ht="14.25" x14ac:dyDescent="0.2">
      <c r="J29406" s="2"/>
    </row>
    <row r="29407" spans="10:10" ht="14.25" x14ac:dyDescent="0.2">
      <c r="J29407" s="2"/>
    </row>
    <row r="29408" spans="10:10" ht="14.25" x14ac:dyDescent="0.2">
      <c r="J29408" s="2"/>
    </row>
    <row r="29409" spans="10:10" ht="14.25" x14ac:dyDescent="0.2">
      <c r="J29409" s="2"/>
    </row>
    <row r="29410" spans="10:10" ht="14.25" x14ac:dyDescent="0.2">
      <c r="J29410" s="2"/>
    </row>
    <row r="29411" spans="10:10" ht="14.25" x14ac:dyDescent="0.2">
      <c r="J29411" s="2"/>
    </row>
    <row r="29412" spans="10:10" ht="14.25" x14ac:dyDescent="0.2">
      <c r="J29412" s="2"/>
    </row>
    <row r="29413" spans="10:10" ht="14.25" x14ac:dyDescent="0.2">
      <c r="J29413" s="2"/>
    </row>
    <row r="29414" spans="10:10" ht="14.25" x14ac:dyDescent="0.2">
      <c r="J29414" s="2"/>
    </row>
    <row r="29415" spans="10:10" ht="14.25" x14ac:dyDescent="0.2">
      <c r="J29415" s="2"/>
    </row>
    <row r="29416" spans="10:10" ht="14.25" x14ac:dyDescent="0.2">
      <c r="J29416" s="2"/>
    </row>
    <row r="29417" spans="10:10" ht="14.25" x14ac:dyDescent="0.2">
      <c r="J29417" s="2"/>
    </row>
    <row r="29418" spans="10:10" ht="14.25" x14ac:dyDescent="0.2">
      <c r="J29418" s="2"/>
    </row>
    <row r="29419" spans="10:10" ht="14.25" x14ac:dyDescent="0.2">
      <c r="J29419" s="2"/>
    </row>
    <row r="29420" spans="10:10" ht="14.25" x14ac:dyDescent="0.2">
      <c r="J29420" s="2"/>
    </row>
    <row r="29421" spans="10:10" ht="14.25" x14ac:dyDescent="0.2">
      <c r="J29421" s="2"/>
    </row>
    <row r="29422" spans="10:10" ht="14.25" x14ac:dyDescent="0.2">
      <c r="J29422" s="2"/>
    </row>
    <row r="29423" spans="10:10" ht="14.25" x14ac:dyDescent="0.2">
      <c r="J29423" s="2"/>
    </row>
    <row r="29424" spans="10:10" ht="14.25" x14ac:dyDescent="0.2">
      <c r="J29424" s="2"/>
    </row>
    <row r="29425" spans="10:10" ht="14.25" x14ac:dyDescent="0.2">
      <c r="J29425" s="2"/>
    </row>
    <row r="29426" spans="10:10" ht="14.25" x14ac:dyDescent="0.2">
      <c r="J29426" s="2"/>
    </row>
    <row r="29427" spans="10:10" ht="14.25" x14ac:dyDescent="0.2">
      <c r="J29427" s="2"/>
    </row>
    <row r="29428" spans="10:10" ht="14.25" x14ac:dyDescent="0.2">
      <c r="J29428" s="2"/>
    </row>
    <row r="29429" spans="10:10" ht="14.25" x14ac:dyDescent="0.2">
      <c r="J29429" s="2"/>
    </row>
    <row r="29430" spans="10:10" ht="14.25" x14ac:dyDescent="0.2">
      <c r="J29430" s="2"/>
    </row>
    <row r="29431" spans="10:10" ht="14.25" x14ac:dyDescent="0.2">
      <c r="J29431" s="2"/>
    </row>
    <row r="29432" spans="10:10" ht="14.25" x14ac:dyDescent="0.2">
      <c r="J29432" s="2"/>
    </row>
    <row r="29433" spans="10:10" ht="14.25" x14ac:dyDescent="0.2">
      <c r="J29433" s="2"/>
    </row>
    <row r="29434" spans="10:10" ht="14.25" x14ac:dyDescent="0.2">
      <c r="J29434" s="2"/>
    </row>
    <row r="29435" spans="10:10" ht="14.25" x14ac:dyDescent="0.2">
      <c r="J29435" s="2"/>
    </row>
    <row r="29436" spans="10:10" ht="14.25" x14ac:dyDescent="0.2">
      <c r="J29436" s="2"/>
    </row>
    <row r="29437" spans="10:10" ht="14.25" x14ac:dyDescent="0.2">
      <c r="J29437" s="2"/>
    </row>
    <row r="29438" spans="10:10" ht="14.25" x14ac:dyDescent="0.2">
      <c r="J29438" s="2"/>
    </row>
    <row r="29439" spans="10:10" ht="14.25" x14ac:dyDescent="0.2">
      <c r="J29439" s="2"/>
    </row>
    <row r="29440" spans="10:10" ht="14.25" x14ac:dyDescent="0.2">
      <c r="J29440" s="2"/>
    </row>
    <row r="29441" spans="10:10" ht="14.25" x14ac:dyDescent="0.2">
      <c r="J29441" s="2"/>
    </row>
    <row r="29442" spans="10:10" ht="14.25" x14ac:dyDescent="0.2">
      <c r="J29442" s="2"/>
    </row>
    <row r="29443" spans="10:10" ht="14.25" x14ac:dyDescent="0.2">
      <c r="J29443" s="2"/>
    </row>
    <row r="29444" spans="10:10" ht="14.25" x14ac:dyDescent="0.2">
      <c r="J29444" s="2"/>
    </row>
    <row r="29445" spans="10:10" ht="14.25" x14ac:dyDescent="0.2">
      <c r="J29445" s="2"/>
    </row>
    <row r="29446" spans="10:10" ht="14.25" x14ac:dyDescent="0.2">
      <c r="J29446" s="2"/>
    </row>
    <row r="29447" spans="10:10" ht="14.25" x14ac:dyDescent="0.2">
      <c r="J29447" s="2"/>
    </row>
    <row r="29448" spans="10:10" ht="14.25" x14ac:dyDescent="0.2">
      <c r="J29448" s="2"/>
    </row>
    <row r="29449" spans="10:10" ht="14.25" x14ac:dyDescent="0.2">
      <c r="J29449" s="2"/>
    </row>
    <row r="29450" spans="10:10" ht="14.25" x14ac:dyDescent="0.2">
      <c r="J29450" s="2"/>
    </row>
    <row r="29451" spans="10:10" ht="14.25" x14ac:dyDescent="0.2">
      <c r="J29451" s="2"/>
    </row>
    <row r="29452" spans="10:10" ht="14.25" x14ac:dyDescent="0.2">
      <c r="J29452" s="2"/>
    </row>
    <row r="29453" spans="10:10" ht="14.25" x14ac:dyDescent="0.2">
      <c r="J29453" s="2"/>
    </row>
    <row r="29454" spans="10:10" ht="14.25" x14ac:dyDescent="0.2">
      <c r="J29454" s="2"/>
    </row>
    <row r="29455" spans="10:10" ht="14.25" x14ac:dyDescent="0.2">
      <c r="J29455" s="2"/>
    </row>
    <row r="29456" spans="10:10" ht="14.25" x14ac:dyDescent="0.2">
      <c r="J29456" s="2"/>
    </row>
    <row r="29457" spans="10:10" ht="14.25" x14ac:dyDescent="0.2">
      <c r="J29457" s="2"/>
    </row>
    <row r="29458" spans="10:10" ht="14.25" x14ac:dyDescent="0.2">
      <c r="J29458" s="2"/>
    </row>
    <row r="29459" spans="10:10" ht="14.25" x14ac:dyDescent="0.2">
      <c r="J29459" s="2"/>
    </row>
    <row r="29460" spans="10:10" ht="14.25" x14ac:dyDescent="0.2">
      <c r="J29460" s="2"/>
    </row>
    <row r="29461" spans="10:10" ht="14.25" x14ac:dyDescent="0.2">
      <c r="J29461" s="2"/>
    </row>
    <row r="29462" spans="10:10" ht="14.25" x14ac:dyDescent="0.2">
      <c r="J29462" s="2"/>
    </row>
    <row r="29463" spans="10:10" ht="14.25" x14ac:dyDescent="0.2">
      <c r="J29463" s="2"/>
    </row>
    <row r="29464" spans="10:10" ht="14.25" x14ac:dyDescent="0.2">
      <c r="J29464" s="2"/>
    </row>
    <row r="29465" spans="10:10" ht="14.25" x14ac:dyDescent="0.2">
      <c r="J29465" s="2"/>
    </row>
    <row r="29466" spans="10:10" ht="14.25" x14ac:dyDescent="0.2">
      <c r="J29466" s="2"/>
    </row>
    <row r="29467" spans="10:10" ht="14.25" x14ac:dyDescent="0.2">
      <c r="J29467" s="2"/>
    </row>
    <row r="29468" spans="10:10" ht="14.25" x14ac:dyDescent="0.2">
      <c r="J29468" s="2"/>
    </row>
    <row r="29469" spans="10:10" ht="14.25" x14ac:dyDescent="0.2">
      <c r="J29469" s="2"/>
    </row>
    <row r="29470" spans="10:10" ht="14.25" x14ac:dyDescent="0.2">
      <c r="J29470" s="2"/>
    </row>
    <row r="29471" spans="10:10" ht="14.25" x14ac:dyDescent="0.2">
      <c r="J29471" s="2"/>
    </row>
    <row r="29472" spans="10:10" ht="14.25" x14ac:dyDescent="0.2">
      <c r="J29472" s="2"/>
    </row>
    <row r="29473" spans="10:10" ht="14.25" x14ac:dyDescent="0.2">
      <c r="J29473" s="2"/>
    </row>
    <row r="29474" spans="10:10" ht="14.25" x14ac:dyDescent="0.2">
      <c r="J29474" s="2"/>
    </row>
    <row r="29475" spans="10:10" ht="14.25" x14ac:dyDescent="0.2">
      <c r="J29475" s="2"/>
    </row>
    <row r="29476" spans="10:10" ht="14.25" x14ac:dyDescent="0.2">
      <c r="J29476" s="2"/>
    </row>
    <row r="29477" spans="10:10" ht="14.25" x14ac:dyDescent="0.2">
      <c r="J29477" s="2"/>
    </row>
    <row r="29478" spans="10:10" ht="14.25" x14ac:dyDescent="0.2">
      <c r="J29478" s="2"/>
    </row>
    <row r="29479" spans="10:10" ht="14.25" x14ac:dyDescent="0.2">
      <c r="J29479" s="2"/>
    </row>
    <row r="29480" spans="10:10" ht="14.25" x14ac:dyDescent="0.2">
      <c r="J29480" s="2"/>
    </row>
    <row r="29481" spans="10:10" ht="14.25" x14ac:dyDescent="0.2">
      <c r="J29481" s="2"/>
    </row>
    <row r="29482" spans="10:10" ht="14.25" x14ac:dyDescent="0.2">
      <c r="J29482" s="2"/>
    </row>
    <row r="29483" spans="10:10" ht="14.25" x14ac:dyDescent="0.2">
      <c r="J29483" s="2"/>
    </row>
    <row r="29484" spans="10:10" ht="14.25" x14ac:dyDescent="0.2">
      <c r="J29484" s="2"/>
    </row>
    <row r="29485" spans="10:10" ht="14.25" x14ac:dyDescent="0.2">
      <c r="J29485" s="2"/>
    </row>
    <row r="29486" spans="10:10" ht="14.25" x14ac:dyDescent="0.2">
      <c r="J29486" s="2"/>
    </row>
    <row r="29487" spans="10:10" ht="14.25" x14ac:dyDescent="0.2">
      <c r="J29487" s="2"/>
    </row>
    <row r="29488" spans="10:10" ht="14.25" x14ac:dyDescent="0.2">
      <c r="J29488" s="2"/>
    </row>
    <row r="29489" spans="10:10" ht="14.25" x14ac:dyDescent="0.2">
      <c r="J29489" s="2"/>
    </row>
    <row r="29490" spans="10:10" ht="14.25" x14ac:dyDescent="0.2">
      <c r="J29490" s="2"/>
    </row>
    <row r="29491" spans="10:10" ht="14.25" x14ac:dyDescent="0.2">
      <c r="J29491" s="2"/>
    </row>
    <row r="29492" spans="10:10" ht="14.25" x14ac:dyDescent="0.2">
      <c r="J29492" s="2"/>
    </row>
    <row r="29493" spans="10:10" ht="14.25" x14ac:dyDescent="0.2">
      <c r="J29493" s="2"/>
    </row>
    <row r="29494" spans="10:10" ht="14.25" x14ac:dyDescent="0.2">
      <c r="J29494" s="2"/>
    </row>
    <row r="29495" spans="10:10" ht="14.25" x14ac:dyDescent="0.2">
      <c r="J29495" s="2"/>
    </row>
    <row r="29496" spans="10:10" ht="14.25" x14ac:dyDescent="0.2">
      <c r="J29496" s="2"/>
    </row>
    <row r="29497" spans="10:10" ht="14.25" x14ac:dyDescent="0.2">
      <c r="J29497" s="2"/>
    </row>
    <row r="29498" spans="10:10" ht="14.25" x14ac:dyDescent="0.2">
      <c r="J29498" s="2"/>
    </row>
    <row r="29499" spans="10:10" ht="14.25" x14ac:dyDescent="0.2">
      <c r="J29499" s="2"/>
    </row>
    <row r="29500" spans="10:10" ht="14.25" x14ac:dyDescent="0.2">
      <c r="J29500" s="2"/>
    </row>
    <row r="29501" spans="10:10" ht="14.25" x14ac:dyDescent="0.2">
      <c r="J29501" s="2"/>
    </row>
    <row r="29502" spans="10:10" ht="14.25" x14ac:dyDescent="0.2">
      <c r="J29502" s="2"/>
    </row>
    <row r="29503" spans="10:10" ht="14.25" x14ac:dyDescent="0.2">
      <c r="J29503" s="2"/>
    </row>
    <row r="29504" spans="10:10" ht="14.25" x14ac:dyDescent="0.2">
      <c r="J29504" s="2"/>
    </row>
    <row r="29505" spans="10:10" ht="14.25" x14ac:dyDescent="0.2">
      <c r="J29505" s="2"/>
    </row>
    <row r="29506" spans="10:10" ht="14.25" x14ac:dyDescent="0.2">
      <c r="J29506" s="2"/>
    </row>
    <row r="29507" spans="10:10" ht="14.25" x14ac:dyDescent="0.2">
      <c r="J29507" s="2"/>
    </row>
    <row r="29508" spans="10:10" ht="14.25" x14ac:dyDescent="0.2">
      <c r="J29508" s="2"/>
    </row>
    <row r="29509" spans="10:10" ht="14.25" x14ac:dyDescent="0.2">
      <c r="J29509" s="2"/>
    </row>
    <row r="29510" spans="10:10" ht="14.25" x14ac:dyDescent="0.2">
      <c r="J29510" s="2"/>
    </row>
    <row r="29511" spans="10:10" ht="14.25" x14ac:dyDescent="0.2">
      <c r="J29511" s="2"/>
    </row>
    <row r="29512" spans="10:10" ht="14.25" x14ac:dyDescent="0.2">
      <c r="J29512" s="2"/>
    </row>
    <row r="29513" spans="10:10" ht="14.25" x14ac:dyDescent="0.2">
      <c r="J29513" s="2"/>
    </row>
    <row r="29514" spans="10:10" ht="14.25" x14ac:dyDescent="0.2">
      <c r="J29514" s="2"/>
    </row>
    <row r="29515" spans="10:10" ht="14.25" x14ac:dyDescent="0.2">
      <c r="J29515" s="2"/>
    </row>
    <row r="29516" spans="10:10" ht="14.25" x14ac:dyDescent="0.2">
      <c r="J29516" s="2"/>
    </row>
    <row r="29517" spans="10:10" ht="14.25" x14ac:dyDescent="0.2">
      <c r="J29517" s="2"/>
    </row>
    <row r="29518" spans="10:10" ht="14.25" x14ac:dyDescent="0.2">
      <c r="J29518" s="2"/>
    </row>
    <row r="29519" spans="10:10" ht="14.25" x14ac:dyDescent="0.2">
      <c r="J29519" s="2"/>
    </row>
    <row r="29520" spans="10:10" ht="14.25" x14ac:dyDescent="0.2">
      <c r="J29520" s="2"/>
    </row>
    <row r="29521" spans="10:10" ht="14.25" x14ac:dyDescent="0.2">
      <c r="J29521" s="2"/>
    </row>
    <row r="29522" spans="10:10" ht="14.25" x14ac:dyDescent="0.2">
      <c r="J29522" s="2"/>
    </row>
    <row r="29523" spans="10:10" ht="14.25" x14ac:dyDescent="0.2">
      <c r="J29523" s="2"/>
    </row>
    <row r="29524" spans="10:10" ht="14.25" x14ac:dyDescent="0.2">
      <c r="J29524" s="2"/>
    </row>
    <row r="29525" spans="10:10" ht="14.25" x14ac:dyDescent="0.2">
      <c r="J29525" s="2"/>
    </row>
    <row r="29526" spans="10:10" ht="14.25" x14ac:dyDescent="0.2">
      <c r="J29526" s="2"/>
    </row>
    <row r="29527" spans="10:10" ht="14.25" x14ac:dyDescent="0.2">
      <c r="J29527" s="2"/>
    </row>
    <row r="29528" spans="10:10" ht="14.25" x14ac:dyDescent="0.2">
      <c r="J29528" s="2"/>
    </row>
    <row r="29529" spans="10:10" ht="14.25" x14ac:dyDescent="0.2">
      <c r="J29529" s="2"/>
    </row>
    <row r="29530" spans="10:10" ht="14.25" x14ac:dyDescent="0.2">
      <c r="J29530" s="2"/>
    </row>
    <row r="29531" spans="10:10" ht="14.25" x14ac:dyDescent="0.2">
      <c r="J29531" s="2"/>
    </row>
    <row r="29532" spans="10:10" ht="14.25" x14ac:dyDescent="0.2">
      <c r="J29532" s="2"/>
    </row>
    <row r="29533" spans="10:10" ht="14.25" x14ac:dyDescent="0.2">
      <c r="J29533" s="2"/>
    </row>
    <row r="29534" spans="10:10" ht="14.25" x14ac:dyDescent="0.2">
      <c r="J29534" s="2"/>
    </row>
    <row r="29535" spans="10:10" ht="14.25" x14ac:dyDescent="0.2">
      <c r="J29535" s="2"/>
    </row>
    <row r="29536" spans="10:10" ht="14.25" x14ac:dyDescent="0.2">
      <c r="J29536" s="2"/>
    </row>
    <row r="29537" spans="10:10" ht="14.25" x14ac:dyDescent="0.2">
      <c r="J29537" s="2"/>
    </row>
    <row r="29538" spans="10:10" ht="14.25" x14ac:dyDescent="0.2">
      <c r="J29538" s="2"/>
    </row>
    <row r="29539" spans="10:10" ht="14.25" x14ac:dyDescent="0.2">
      <c r="J29539" s="2"/>
    </row>
    <row r="29540" spans="10:10" ht="14.25" x14ac:dyDescent="0.2">
      <c r="J29540" s="2"/>
    </row>
    <row r="29541" spans="10:10" ht="14.25" x14ac:dyDescent="0.2">
      <c r="J29541" s="2"/>
    </row>
    <row r="29542" spans="10:10" ht="14.25" x14ac:dyDescent="0.2">
      <c r="J29542" s="2"/>
    </row>
    <row r="29543" spans="10:10" ht="14.25" x14ac:dyDescent="0.2">
      <c r="J29543" s="2"/>
    </row>
    <row r="29544" spans="10:10" ht="14.25" x14ac:dyDescent="0.2">
      <c r="J29544" s="2"/>
    </row>
    <row r="29545" spans="10:10" ht="14.25" x14ac:dyDescent="0.2">
      <c r="J29545" s="2"/>
    </row>
    <row r="29546" spans="10:10" ht="14.25" x14ac:dyDescent="0.2">
      <c r="J29546" s="2"/>
    </row>
    <row r="29547" spans="10:10" ht="14.25" x14ac:dyDescent="0.2">
      <c r="J29547" s="2"/>
    </row>
    <row r="29548" spans="10:10" ht="14.25" x14ac:dyDescent="0.2">
      <c r="J29548" s="2"/>
    </row>
    <row r="29549" spans="10:10" ht="14.25" x14ac:dyDescent="0.2">
      <c r="J29549" s="2"/>
    </row>
    <row r="29550" spans="10:10" ht="14.25" x14ac:dyDescent="0.2">
      <c r="J29550" s="2"/>
    </row>
    <row r="29551" spans="10:10" ht="14.25" x14ac:dyDescent="0.2">
      <c r="J29551" s="2"/>
    </row>
    <row r="29552" spans="10:10" ht="14.25" x14ac:dyDescent="0.2">
      <c r="J29552" s="2"/>
    </row>
    <row r="29553" spans="10:10" ht="14.25" x14ac:dyDescent="0.2">
      <c r="J29553" s="2"/>
    </row>
    <row r="29554" spans="10:10" ht="14.25" x14ac:dyDescent="0.2">
      <c r="J29554" s="2"/>
    </row>
    <row r="29555" spans="10:10" ht="14.25" x14ac:dyDescent="0.2">
      <c r="J29555" s="2"/>
    </row>
    <row r="29556" spans="10:10" ht="14.25" x14ac:dyDescent="0.2">
      <c r="J29556" s="2"/>
    </row>
    <row r="29557" spans="10:10" ht="14.25" x14ac:dyDescent="0.2">
      <c r="J29557" s="2"/>
    </row>
    <row r="29558" spans="10:10" ht="14.25" x14ac:dyDescent="0.2">
      <c r="J29558" s="2"/>
    </row>
    <row r="29559" spans="10:10" ht="14.25" x14ac:dyDescent="0.2">
      <c r="J29559" s="2"/>
    </row>
    <row r="29560" spans="10:10" ht="14.25" x14ac:dyDescent="0.2">
      <c r="J29560" s="2"/>
    </row>
    <row r="29561" spans="10:10" ht="14.25" x14ac:dyDescent="0.2">
      <c r="J29561" s="2"/>
    </row>
    <row r="29562" spans="10:10" ht="14.25" x14ac:dyDescent="0.2">
      <c r="J29562" s="2"/>
    </row>
    <row r="29563" spans="10:10" ht="14.25" x14ac:dyDescent="0.2">
      <c r="J29563" s="2"/>
    </row>
    <row r="29564" spans="10:10" ht="14.25" x14ac:dyDescent="0.2">
      <c r="J29564" s="2"/>
    </row>
    <row r="29565" spans="10:10" ht="14.25" x14ac:dyDescent="0.2">
      <c r="J29565" s="2"/>
    </row>
    <row r="29566" spans="10:10" ht="14.25" x14ac:dyDescent="0.2">
      <c r="J29566" s="2"/>
    </row>
    <row r="29567" spans="10:10" ht="14.25" x14ac:dyDescent="0.2">
      <c r="J29567" s="2"/>
    </row>
    <row r="29568" spans="10:10" ht="14.25" x14ac:dyDescent="0.2">
      <c r="J29568" s="2"/>
    </row>
    <row r="29569" spans="10:10" ht="14.25" x14ac:dyDescent="0.2">
      <c r="J29569" s="2"/>
    </row>
    <row r="29570" spans="10:10" ht="14.25" x14ac:dyDescent="0.2">
      <c r="J29570" s="2"/>
    </row>
    <row r="29571" spans="10:10" ht="14.25" x14ac:dyDescent="0.2">
      <c r="J29571" s="2"/>
    </row>
    <row r="29572" spans="10:10" ht="14.25" x14ac:dyDescent="0.2">
      <c r="J29572" s="2"/>
    </row>
    <row r="29573" spans="10:10" ht="14.25" x14ac:dyDescent="0.2">
      <c r="J29573" s="2"/>
    </row>
    <row r="29574" spans="10:10" ht="14.25" x14ac:dyDescent="0.2">
      <c r="J29574" s="2"/>
    </row>
    <row r="29575" spans="10:10" ht="14.25" x14ac:dyDescent="0.2">
      <c r="J29575" s="2"/>
    </row>
    <row r="29576" spans="10:10" ht="14.25" x14ac:dyDescent="0.2">
      <c r="J29576" s="2"/>
    </row>
    <row r="29577" spans="10:10" ht="14.25" x14ac:dyDescent="0.2">
      <c r="J29577" s="2"/>
    </row>
    <row r="29578" spans="10:10" ht="14.25" x14ac:dyDescent="0.2">
      <c r="J29578" s="2"/>
    </row>
    <row r="29579" spans="10:10" ht="14.25" x14ac:dyDescent="0.2">
      <c r="J29579" s="2"/>
    </row>
    <row r="29580" spans="10:10" ht="14.25" x14ac:dyDescent="0.2">
      <c r="J29580" s="2"/>
    </row>
    <row r="29581" spans="10:10" ht="14.25" x14ac:dyDescent="0.2">
      <c r="J29581" s="2"/>
    </row>
    <row r="29582" spans="10:10" ht="14.25" x14ac:dyDescent="0.2">
      <c r="J29582" s="2"/>
    </row>
    <row r="29583" spans="10:10" ht="14.25" x14ac:dyDescent="0.2">
      <c r="J29583" s="2"/>
    </row>
    <row r="29584" spans="10:10" ht="14.25" x14ac:dyDescent="0.2">
      <c r="J29584" s="2"/>
    </row>
    <row r="29585" spans="10:10" ht="14.25" x14ac:dyDescent="0.2">
      <c r="J29585" s="2"/>
    </row>
    <row r="29586" spans="10:10" ht="14.25" x14ac:dyDescent="0.2">
      <c r="J29586" s="2"/>
    </row>
    <row r="29587" spans="10:10" ht="14.25" x14ac:dyDescent="0.2">
      <c r="J29587" s="2"/>
    </row>
    <row r="29588" spans="10:10" ht="14.25" x14ac:dyDescent="0.2">
      <c r="J29588" s="2"/>
    </row>
    <row r="29589" spans="10:10" ht="14.25" x14ac:dyDescent="0.2">
      <c r="J29589" s="2"/>
    </row>
    <row r="29590" spans="10:10" ht="14.25" x14ac:dyDescent="0.2">
      <c r="J29590" s="2"/>
    </row>
    <row r="29591" spans="10:10" ht="14.25" x14ac:dyDescent="0.2">
      <c r="J29591" s="2"/>
    </row>
    <row r="29592" spans="10:10" ht="14.25" x14ac:dyDescent="0.2">
      <c r="J29592" s="2"/>
    </row>
    <row r="29593" spans="10:10" ht="14.25" x14ac:dyDescent="0.2">
      <c r="J29593" s="2"/>
    </row>
    <row r="29594" spans="10:10" ht="14.25" x14ac:dyDescent="0.2">
      <c r="J29594" s="2"/>
    </row>
    <row r="29595" spans="10:10" ht="14.25" x14ac:dyDescent="0.2">
      <c r="J29595" s="2"/>
    </row>
    <row r="29596" spans="10:10" ht="14.25" x14ac:dyDescent="0.2">
      <c r="J29596" s="2"/>
    </row>
    <row r="29597" spans="10:10" ht="14.25" x14ac:dyDescent="0.2">
      <c r="J29597" s="2"/>
    </row>
    <row r="29598" spans="10:10" ht="14.25" x14ac:dyDescent="0.2">
      <c r="J29598" s="2"/>
    </row>
    <row r="29599" spans="10:10" ht="14.25" x14ac:dyDescent="0.2">
      <c r="J29599" s="2"/>
    </row>
    <row r="29600" spans="10:10" ht="14.25" x14ac:dyDescent="0.2">
      <c r="J29600" s="2"/>
    </row>
    <row r="29601" spans="10:10" ht="14.25" x14ac:dyDescent="0.2">
      <c r="J29601" s="2"/>
    </row>
    <row r="29602" spans="10:10" ht="14.25" x14ac:dyDescent="0.2">
      <c r="J29602" s="2"/>
    </row>
    <row r="29603" spans="10:10" ht="14.25" x14ac:dyDescent="0.2">
      <c r="J29603" s="2"/>
    </row>
    <row r="29604" spans="10:10" ht="14.25" x14ac:dyDescent="0.2">
      <c r="J29604" s="2"/>
    </row>
    <row r="29605" spans="10:10" ht="14.25" x14ac:dyDescent="0.2">
      <c r="J29605" s="2"/>
    </row>
    <row r="29606" spans="10:10" ht="14.25" x14ac:dyDescent="0.2">
      <c r="J29606" s="2"/>
    </row>
    <row r="29607" spans="10:10" ht="14.25" x14ac:dyDescent="0.2">
      <c r="J29607" s="2"/>
    </row>
    <row r="29608" spans="10:10" ht="14.25" x14ac:dyDescent="0.2">
      <c r="J29608" s="2"/>
    </row>
    <row r="29609" spans="10:10" ht="14.25" x14ac:dyDescent="0.2">
      <c r="J29609" s="2"/>
    </row>
    <row r="29610" spans="10:10" ht="14.25" x14ac:dyDescent="0.2">
      <c r="J29610" s="2"/>
    </row>
    <row r="29611" spans="10:10" ht="14.25" x14ac:dyDescent="0.2">
      <c r="J29611" s="2"/>
    </row>
    <row r="29612" spans="10:10" ht="14.25" x14ac:dyDescent="0.2">
      <c r="J29612" s="2"/>
    </row>
    <row r="29613" spans="10:10" ht="14.25" x14ac:dyDescent="0.2">
      <c r="J29613" s="2"/>
    </row>
    <row r="29614" spans="10:10" ht="14.25" x14ac:dyDescent="0.2">
      <c r="J29614" s="2"/>
    </row>
    <row r="29615" spans="10:10" ht="14.25" x14ac:dyDescent="0.2">
      <c r="J29615" s="2"/>
    </row>
    <row r="29616" spans="10:10" ht="14.25" x14ac:dyDescent="0.2">
      <c r="J29616" s="2"/>
    </row>
    <row r="29617" spans="10:10" ht="14.25" x14ac:dyDescent="0.2">
      <c r="J29617" s="2"/>
    </row>
    <row r="29618" spans="10:10" ht="14.25" x14ac:dyDescent="0.2">
      <c r="J29618" s="2"/>
    </row>
    <row r="29619" spans="10:10" ht="14.25" x14ac:dyDescent="0.2">
      <c r="J29619" s="2"/>
    </row>
    <row r="29620" spans="10:10" ht="14.25" x14ac:dyDescent="0.2">
      <c r="J29620" s="2"/>
    </row>
    <row r="29621" spans="10:10" ht="14.25" x14ac:dyDescent="0.2">
      <c r="J29621" s="2"/>
    </row>
    <row r="29622" spans="10:10" ht="14.25" x14ac:dyDescent="0.2">
      <c r="J29622" s="2"/>
    </row>
    <row r="29623" spans="10:10" ht="14.25" x14ac:dyDescent="0.2">
      <c r="J29623" s="2"/>
    </row>
    <row r="29624" spans="10:10" ht="14.25" x14ac:dyDescent="0.2">
      <c r="J29624" s="2"/>
    </row>
    <row r="29625" spans="10:10" ht="14.25" x14ac:dyDescent="0.2">
      <c r="J29625" s="2"/>
    </row>
    <row r="29626" spans="10:10" ht="14.25" x14ac:dyDescent="0.2">
      <c r="J29626" s="2"/>
    </row>
    <row r="29627" spans="10:10" ht="14.25" x14ac:dyDescent="0.2">
      <c r="J29627" s="2"/>
    </row>
    <row r="29628" spans="10:10" ht="14.25" x14ac:dyDescent="0.2">
      <c r="J29628" s="2"/>
    </row>
    <row r="29629" spans="10:10" ht="14.25" x14ac:dyDescent="0.2">
      <c r="J29629" s="2"/>
    </row>
    <row r="29630" spans="10:10" ht="14.25" x14ac:dyDescent="0.2">
      <c r="J29630" s="2"/>
    </row>
    <row r="29631" spans="10:10" ht="14.25" x14ac:dyDescent="0.2">
      <c r="J29631" s="2"/>
    </row>
    <row r="29632" spans="10:10" ht="14.25" x14ac:dyDescent="0.2">
      <c r="J29632" s="2"/>
    </row>
    <row r="29633" spans="10:10" ht="14.25" x14ac:dyDescent="0.2">
      <c r="J29633" s="2"/>
    </row>
    <row r="29634" spans="10:10" ht="14.25" x14ac:dyDescent="0.2">
      <c r="J29634" s="2"/>
    </row>
    <row r="29635" spans="10:10" ht="14.25" x14ac:dyDescent="0.2">
      <c r="J29635" s="2"/>
    </row>
    <row r="29636" spans="10:10" ht="14.25" x14ac:dyDescent="0.2">
      <c r="J29636" s="2"/>
    </row>
    <row r="29637" spans="10:10" ht="14.25" x14ac:dyDescent="0.2">
      <c r="J29637" s="2"/>
    </row>
    <row r="29638" spans="10:10" ht="14.25" x14ac:dyDescent="0.2">
      <c r="J29638" s="2"/>
    </row>
    <row r="29639" spans="10:10" ht="14.25" x14ac:dyDescent="0.2">
      <c r="J29639" s="2"/>
    </row>
    <row r="29640" spans="10:10" ht="14.25" x14ac:dyDescent="0.2">
      <c r="J29640" s="2"/>
    </row>
    <row r="29641" spans="10:10" ht="14.25" x14ac:dyDescent="0.2">
      <c r="J29641" s="2"/>
    </row>
    <row r="29642" spans="10:10" ht="14.25" x14ac:dyDescent="0.2">
      <c r="J29642" s="2"/>
    </row>
    <row r="29643" spans="10:10" ht="14.25" x14ac:dyDescent="0.2">
      <c r="J29643" s="2"/>
    </row>
    <row r="29644" spans="10:10" ht="14.25" x14ac:dyDescent="0.2">
      <c r="J29644" s="2"/>
    </row>
    <row r="29645" spans="10:10" ht="14.25" x14ac:dyDescent="0.2">
      <c r="J29645" s="2"/>
    </row>
    <row r="29646" spans="10:10" ht="14.25" x14ac:dyDescent="0.2">
      <c r="J29646" s="2"/>
    </row>
    <row r="29647" spans="10:10" ht="14.25" x14ac:dyDescent="0.2">
      <c r="J29647" s="2"/>
    </row>
    <row r="29648" spans="10:10" ht="14.25" x14ac:dyDescent="0.2">
      <c r="J29648" s="2"/>
    </row>
    <row r="29649" spans="10:10" ht="14.25" x14ac:dyDescent="0.2">
      <c r="J29649" s="2"/>
    </row>
    <row r="29650" spans="10:10" ht="14.25" x14ac:dyDescent="0.2">
      <c r="J29650" s="2"/>
    </row>
    <row r="29651" spans="10:10" ht="14.25" x14ac:dyDescent="0.2">
      <c r="J29651" s="2"/>
    </row>
    <row r="29652" spans="10:10" ht="14.25" x14ac:dyDescent="0.2">
      <c r="J29652" s="2"/>
    </row>
    <row r="29653" spans="10:10" ht="14.25" x14ac:dyDescent="0.2">
      <c r="J29653" s="2"/>
    </row>
    <row r="29654" spans="10:10" ht="14.25" x14ac:dyDescent="0.2">
      <c r="J29654" s="2"/>
    </row>
    <row r="29655" spans="10:10" ht="14.25" x14ac:dyDescent="0.2">
      <c r="J29655" s="2"/>
    </row>
    <row r="29656" spans="10:10" ht="14.25" x14ac:dyDescent="0.2">
      <c r="J29656" s="2"/>
    </row>
    <row r="29657" spans="10:10" ht="14.25" x14ac:dyDescent="0.2">
      <c r="J29657" s="2"/>
    </row>
    <row r="29658" spans="10:10" ht="14.25" x14ac:dyDescent="0.2">
      <c r="J29658" s="2"/>
    </row>
    <row r="29659" spans="10:10" ht="14.25" x14ac:dyDescent="0.2">
      <c r="J29659" s="2"/>
    </row>
    <row r="29660" spans="10:10" ht="14.25" x14ac:dyDescent="0.2">
      <c r="J29660" s="2"/>
    </row>
    <row r="29661" spans="10:10" ht="14.25" x14ac:dyDescent="0.2">
      <c r="J29661" s="2"/>
    </row>
    <row r="29662" spans="10:10" ht="14.25" x14ac:dyDescent="0.2">
      <c r="J29662" s="2"/>
    </row>
    <row r="29663" spans="10:10" ht="14.25" x14ac:dyDescent="0.2">
      <c r="J29663" s="2"/>
    </row>
    <row r="29664" spans="10:10" ht="14.25" x14ac:dyDescent="0.2">
      <c r="J29664" s="2"/>
    </row>
    <row r="29665" spans="10:10" ht="14.25" x14ac:dyDescent="0.2">
      <c r="J29665" s="2"/>
    </row>
    <row r="29666" spans="10:10" ht="14.25" x14ac:dyDescent="0.2">
      <c r="J29666" s="2"/>
    </row>
    <row r="29667" spans="10:10" ht="14.25" x14ac:dyDescent="0.2">
      <c r="J29667" s="2"/>
    </row>
    <row r="29668" spans="10:10" ht="14.25" x14ac:dyDescent="0.2">
      <c r="J29668" s="2"/>
    </row>
    <row r="29669" spans="10:10" ht="14.25" x14ac:dyDescent="0.2">
      <c r="J29669" s="2"/>
    </row>
    <row r="29670" spans="10:10" ht="14.25" x14ac:dyDescent="0.2">
      <c r="J29670" s="2"/>
    </row>
    <row r="29671" spans="10:10" ht="14.25" x14ac:dyDescent="0.2">
      <c r="J29671" s="2"/>
    </row>
    <row r="29672" spans="10:10" ht="14.25" x14ac:dyDescent="0.2">
      <c r="J29672" s="2"/>
    </row>
    <row r="29673" spans="10:10" ht="14.25" x14ac:dyDescent="0.2">
      <c r="J29673" s="2"/>
    </row>
    <row r="29674" spans="10:10" ht="14.25" x14ac:dyDescent="0.2">
      <c r="J29674" s="2"/>
    </row>
    <row r="29675" spans="10:10" ht="14.25" x14ac:dyDescent="0.2">
      <c r="J29675" s="2"/>
    </row>
    <row r="29676" spans="10:10" ht="14.25" x14ac:dyDescent="0.2">
      <c r="J29676" s="2"/>
    </row>
    <row r="29677" spans="10:10" ht="14.25" x14ac:dyDescent="0.2">
      <c r="J29677" s="2"/>
    </row>
    <row r="29678" spans="10:10" ht="14.25" x14ac:dyDescent="0.2">
      <c r="J29678" s="2"/>
    </row>
    <row r="29679" spans="10:10" ht="14.25" x14ac:dyDescent="0.2">
      <c r="J29679" s="2"/>
    </row>
    <row r="29680" spans="10:10" ht="14.25" x14ac:dyDescent="0.2">
      <c r="J29680" s="2"/>
    </row>
    <row r="29681" spans="10:10" ht="14.25" x14ac:dyDescent="0.2">
      <c r="J29681" s="2"/>
    </row>
    <row r="29682" spans="10:10" ht="14.25" x14ac:dyDescent="0.2">
      <c r="J29682" s="2"/>
    </row>
    <row r="29683" spans="10:10" ht="14.25" x14ac:dyDescent="0.2">
      <c r="J29683" s="2"/>
    </row>
    <row r="29684" spans="10:10" ht="14.25" x14ac:dyDescent="0.2">
      <c r="J29684" s="2"/>
    </row>
    <row r="29685" spans="10:10" ht="14.25" x14ac:dyDescent="0.2">
      <c r="J29685" s="2"/>
    </row>
    <row r="29686" spans="10:10" ht="14.25" x14ac:dyDescent="0.2">
      <c r="J29686" s="2"/>
    </row>
    <row r="29687" spans="10:10" ht="14.25" x14ac:dyDescent="0.2">
      <c r="J29687" s="2"/>
    </row>
    <row r="29688" spans="10:10" ht="14.25" x14ac:dyDescent="0.2">
      <c r="J29688" s="2"/>
    </row>
    <row r="29689" spans="10:10" ht="14.25" x14ac:dyDescent="0.2">
      <c r="J29689" s="2"/>
    </row>
    <row r="29690" spans="10:10" ht="14.25" x14ac:dyDescent="0.2">
      <c r="J29690" s="2"/>
    </row>
    <row r="29691" spans="10:10" ht="14.25" x14ac:dyDescent="0.2">
      <c r="J29691" s="2"/>
    </row>
    <row r="29692" spans="10:10" ht="14.25" x14ac:dyDescent="0.2">
      <c r="J29692" s="2"/>
    </row>
    <row r="29693" spans="10:10" ht="14.25" x14ac:dyDescent="0.2">
      <c r="J29693" s="2"/>
    </row>
    <row r="29694" spans="10:10" ht="14.25" x14ac:dyDescent="0.2">
      <c r="J29694" s="2"/>
    </row>
    <row r="29695" spans="10:10" ht="14.25" x14ac:dyDescent="0.2">
      <c r="J29695" s="2"/>
    </row>
    <row r="29696" spans="10:10" ht="14.25" x14ac:dyDescent="0.2">
      <c r="J29696" s="2"/>
    </row>
    <row r="29697" spans="10:10" ht="14.25" x14ac:dyDescent="0.2">
      <c r="J29697" s="2"/>
    </row>
    <row r="29698" spans="10:10" ht="14.25" x14ac:dyDescent="0.2">
      <c r="J29698" s="2"/>
    </row>
    <row r="29699" spans="10:10" ht="14.25" x14ac:dyDescent="0.2">
      <c r="J29699" s="2"/>
    </row>
    <row r="29700" spans="10:10" ht="14.25" x14ac:dyDescent="0.2">
      <c r="J29700" s="2"/>
    </row>
    <row r="29701" spans="10:10" ht="14.25" x14ac:dyDescent="0.2">
      <c r="J29701" s="2"/>
    </row>
    <row r="29702" spans="10:10" ht="14.25" x14ac:dyDescent="0.2">
      <c r="J29702" s="2"/>
    </row>
    <row r="29703" spans="10:10" ht="14.25" x14ac:dyDescent="0.2">
      <c r="J29703" s="2"/>
    </row>
    <row r="29704" spans="10:10" ht="14.25" x14ac:dyDescent="0.2">
      <c r="J29704" s="2"/>
    </row>
    <row r="29705" spans="10:10" ht="14.25" x14ac:dyDescent="0.2">
      <c r="J29705" s="2"/>
    </row>
    <row r="29706" spans="10:10" ht="14.25" x14ac:dyDescent="0.2">
      <c r="J29706" s="2"/>
    </row>
    <row r="29707" spans="10:10" ht="14.25" x14ac:dyDescent="0.2">
      <c r="J29707" s="2"/>
    </row>
    <row r="29708" spans="10:10" ht="14.25" x14ac:dyDescent="0.2">
      <c r="J29708" s="2"/>
    </row>
    <row r="29709" spans="10:10" ht="14.25" x14ac:dyDescent="0.2">
      <c r="J29709" s="2"/>
    </row>
    <row r="29710" spans="10:10" ht="14.25" x14ac:dyDescent="0.2">
      <c r="J29710" s="2"/>
    </row>
    <row r="29711" spans="10:10" ht="14.25" x14ac:dyDescent="0.2">
      <c r="J29711" s="2"/>
    </row>
    <row r="29712" spans="10:10" ht="14.25" x14ac:dyDescent="0.2">
      <c r="J29712" s="2"/>
    </row>
    <row r="29713" spans="10:10" ht="14.25" x14ac:dyDescent="0.2">
      <c r="J29713" s="2"/>
    </row>
    <row r="29714" spans="10:10" ht="14.25" x14ac:dyDescent="0.2">
      <c r="J29714" s="2"/>
    </row>
    <row r="29715" spans="10:10" ht="14.25" x14ac:dyDescent="0.2">
      <c r="J29715" s="2"/>
    </row>
    <row r="29716" spans="10:10" ht="14.25" x14ac:dyDescent="0.2">
      <c r="J29716" s="2"/>
    </row>
    <row r="29717" spans="10:10" ht="14.25" x14ac:dyDescent="0.2">
      <c r="J29717" s="2"/>
    </row>
    <row r="29718" spans="10:10" ht="14.25" x14ac:dyDescent="0.2">
      <c r="J29718" s="2"/>
    </row>
    <row r="29719" spans="10:10" ht="14.25" x14ac:dyDescent="0.2">
      <c r="J29719" s="2"/>
    </row>
    <row r="29720" spans="10:10" ht="14.25" x14ac:dyDescent="0.2">
      <c r="J29720" s="2"/>
    </row>
    <row r="29721" spans="10:10" ht="14.25" x14ac:dyDescent="0.2">
      <c r="J29721" s="2"/>
    </row>
    <row r="29722" spans="10:10" ht="14.25" x14ac:dyDescent="0.2">
      <c r="J29722" s="2"/>
    </row>
    <row r="29723" spans="10:10" ht="14.25" x14ac:dyDescent="0.2">
      <c r="J29723" s="2"/>
    </row>
    <row r="29724" spans="10:10" ht="14.25" x14ac:dyDescent="0.2">
      <c r="J29724" s="2"/>
    </row>
    <row r="29725" spans="10:10" ht="14.25" x14ac:dyDescent="0.2">
      <c r="J29725" s="2"/>
    </row>
    <row r="29726" spans="10:10" ht="14.25" x14ac:dyDescent="0.2">
      <c r="J29726" s="2"/>
    </row>
    <row r="29727" spans="10:10" ht="14.25" x14ac:dyDescent="0.2">
      <c r="J29727" s="2"/>
    </row>
    <row r="29728" spans="10:10" ht="14.25" x14ac:dyDescent="0.2">
      <c r="J29728" s="2"/>
    </row>
    <row r="29729" spans="10:10" ht="14.25" x14ac:dyDescent="0.2">
      <c r="J29729" s="2"/>
    </row>
    <row r="29730" spans="10:10" ht="14.25" x14ac:dyDescent="0.2">
      <c r="J29730" s="2"/>
    </row>
    <row r="29731" spans="10:10" ht="14.25" x14ac:dyDescent="0.2">
      <c r="J29731" s="2"/>
    </row>
    <row r="29732" spans="10:10" ht="14.25" x14ac:dyDescent="0.2">
      <c r="J29732" s="2"/>
    </row>
    <row r="29733" spans="10:10" ht="14.25" x14ac:dyDescent="0.2">
      <c r="J29733" s="2"/>
    </row>
    <row r="29734" spans="10:10" ht="14.25" x14ac:dyDescent="0.2">
      <c r="J29734" s="2"/>
    </row>
    <row r="29735" spans="10:10" ht="14.25" x14ac:dyDescent="0.2">
      <c r="J29735" s="2"/>
    </row>
    <row r="29736" spans="10:10" ht="14.25" x14ac:dyDescent="0.2">
      <c r="J29736" s="2"/>
    </row>
    <row r="29737" spans="10:10" ht="14.25" x14ac:dyDescent="0.2">
      <c r="J29737" s="2"/>
    </row>
    <row r="29738" spans="10:10" ht="14.25" x14ac:dyDescent="0.2">
      <c r="J29738" s="2"/>
    </row>
    <row r="29739" spans="10:10" ht="14.25" x14ac:dyDescent="0.2">
      <c r="J29739" s="2"/>
    </row>
    <row r="29740" spans="10:10" ht="14.25" x14ac:dyDescent="0.2">
      <c r="J29740" s="2"/>
    </row>
    <row r="29741" spans="10:10" ht="14.25" x14ac:dyDescent="0.2">
      <c r="J29741" s="2"/>
    </row>
    <row r="29742" spans="10:10" ht="14.25" x14ac:dyDescent="0.2">
      <c r="J29742" s="2"/>
    </row>
    <row r="29743" spans="10:10" ht="14.25" x14ac:dyDescent="0.2">
      <c r="J29743" s="2"/>
    </row>
    <row r="29744" spans="10:10" ht="14.25" x14ac:dyDescent="0.2">
      <c r="J29744" s="2"/>
    </row>
    <row r="29745" spans="10:10" ht="14.25" x14ac:dyDescent="0.2">
      <c r="J29745" s="2"/>
    </row>
    <row r="29746" spans="10:10" ht="14.25" x14ac:dyDescent="0.2">
      <c r="J29746" s="2"/>
    </row>
    <row r="29747" spans="10:10" ht="14.25" x14ac:dyDescent="0.2">
      <c r="J29747" s="2"/>
    </row>
    <row r="29748" spans="10:10" ht="14.25" x14ac:dyDescent="0.2">
      <c r="J29748" s="2"/>
    </row>
    <row r="29749" spans="10:10" ht="14.25" x14ac:dyDescent="0.2">
      <c r="J29749" s="2"/>
    </row>
    <row r="29750" spans="10:10" ht="14.25" x14ac:dyDescent="0.2">
      <c r="J29750" s="2"/>
    </row>
    <row r="29751" spans="10:10" ht="14.25" x14ac:dyDescent="0.2">
      <c r="J29751" s="2"/>
    </row>
    <row r="29752" spans="10:10" ht="14.25" x14ac:dyDescent="0.2">
      <c r="J29752" s="2"/>
    </row>
    <row r="29753" spans="10:10" ht="14.25" x14ac:dyDescent="0.2">
      <c r="J29753" s="2"/>
    </row>
    <row r="29754" spans="10:10" ht="14.25" x14ac:dyDescent="0.2">
      <c r="J29754" s="2"/>
    </row>
    <row r="29755" spans="10:10" ht="14.25" x14ac:dyDescent="0.2">
      <c r="J29755" s="2"/>
    </row>
    <row r="29756" spans="10:10" ht="14.25" x14ac:dyDescent="0.2">
      <c r="J29756" s="2"/>
    </row>
    <row r="29757" spans="10:10" ht="14.25" x14ac:dyDescent="0.2">
      <c r="J29757" s="2"/>
    </row>
    <row r="29758" spans="10:10" ht="14.25" x14ac:dyDescent="0.2">
      <c r="J29758" s="2"/>
    </row>
    <row r="29759" spans="10:10" ht="14.25" x14ac:dyDescent="0.2">
      <c r="J29759" s="2"/>
    </row>
    <row r="29760" spans="10:10" ht="14.25" x14ac:dyDescent="0.2">
      <c r="J29760" s="2"/>
    </row>
    <row r="29761" spans="10:10" ht="14.25" x14ac:dyDescent="0.2">
      <c r="J29761" s="2"/>
    </row>
    <row r="29762" spans="10:10" ht="14.25" x14ac:dyDescent="0.2">
      <c r="J29762" s="2"/>
    </row>
    <row r="29763" spans="10:10" ht="14.25" x14ac:dyDescent="0.2">
      <c r="J29763" s="2"/>
    </row>
    <row r="29764" spans="10:10" ht="14.25" x14ac:dyDescent="0.2">
      <c r="J29764" s="2"/>
    </row>
    <row r="29765" spans="10:10" ht="14.25" x14ac:dyDescent="0.2">
      <c r="J29765" s="2"/>
    </row>
    <row r="29766" spans="10:10" ht="14.25" x14ac:dyDescent="0.2">
      <c r="J29766" s="2"/>
    </row>
    <row r="29767" spans="10:10" ht="14.25" x14ac:dyDescent="0.2">
      <c r="J29767" s="2"/>
    </row>
    <row r="29768" spans="10:10" ht="14.25" x14ac:dyDescent="0.2">
      <c r="J29768" s="2"/>
    </row>
    <row r="29769" spans="10:10" ht="14.25" x14ac:dyDescent="0.2">
      <c r="J29769" s="2"/>
    </row>
    <row r="29770" spans="10:10" ht="14.25" x14ac:dyDescent="0.2">
      <c r="J29770" s="2"/>
    </row>
    <row r="29771" spans="10:10" ht="14.25" x14ac:dyDescent="0.2">
      <c r="J29771" s="2"/>
    </row>
    <row r="29772" spans="10:10" ht="14.25" x14ac:dyDescent="0.2">
      <c r="J29772" s="2"/>
    </row>
    <row r="29773" spans="10:10" ht="14.25" x14ac:dyDescent="0.2">
      <c r="J29773" s="2"/>
    </row>
    <row r="29774" spans="10:10" ht="14.25" x14ac:dyDescent="0.2">
      <c r="J29774" s="2"/>
    </row>
    <row r="29775" spans="10:10" ht="14.25" x14ac:dyDescent="0.2">
      <c r="J29775" s="2"/>
    </row>
    <row r="29776" spans="10:10" ht="14.25" x14ac:dyDescent="0.2">
      <c r="J29776" s="2"/>
    </row>
    <row r="29777" spans="10:10" ht="14.25" x14ac:dyDescent="0.2">
      <c r="J29777" s="2"/>
    </row>
    <row r="29778" spans="10:10" ht="14.25" x14ac:dyDescent="0.2">
      <c r="J29778" s="2"/>
    </row>
    <row r="29779" spans="10:10" ht="14.25" x14ac:dyDescent="0.2">
      <c r="J29779" s="2"/>
    </row>
    <row r="29780" spans="10:10" ht="14.25" x14ac:dyDescent="0.2">
      <c r="J29780" s="2"/>
    </row>
    <row r="29781" spans="10:10" ht="14.25" x14ac:dyDescent="0.2">
      <c r="J29781" s="2"/>
    </row>
    <row r="29782" spans="10:10" ht="14.25" x14ac:dyDescent="0.2">
      <c r="J29782" s="2"/>
    </row>
    <row r="29783" spans="10:10" ht="14.25" x14ac:dyDescent="0.2">
      <c r="J29783" s="2"/>
    </row>
    <row r="29784" spans="10:10" ht="14.25" x14ac:dyDescent="0.2">
      <c r="J29784" s="2"/>
    </row>
    <row r="29785" spans="10:10" ht="14.25" x14ac:dyDescent="0.2">
      <c r="J29785" s="2"/>
    </row>
    <row r="29786" spans="10:10" ht="14.25" x14ac:dyDescent="0.2">
      <c r="J29786" s="2"/>
    </row>
    <row r="29787" spans="10:10" ht="14.25" x14ac:dyDescent="0.2">
      <c r="J29787" s="2"/>
    </row>
    <row r="29788" spans="10:10" ht="14.25" x14ac:dyDescent="0.2">
      <c r="J29788" s="2"/>
    </row>
    <row r="29789" spans="10:10" ht="14.25" x14ac:dyDescent="0.2">
      <c r="J29789" s="2"/>
    </row>
    <row r="29790" spans="10:10" ht="14.25" x14ac:dyDescent="0.2">
      <c r="J29790" s="2"/>
    </row>
    <row r="29791" spans="10:10" ht="14.25" x14ac:dyDescent="0.2">
      <c r="J29791" s="2"/>
    </row>
    <row r="29792" spans="10:10" ht="14.25" x14ac:dyDescent="0.2">
      <c r="J29792" s="2"/>
    </row>
    <row r="29793" spans="10:10" ht="14.25" x14ac:dyDescent="0.2">
      <c r="J29793" s="2"/>
    </row>
    <row r="29794" spans="10:10" ht="14.25" x14ac:dyDescent="0.2">
      <c r="J29794" s="2"/>
    </row>
    <row r="29795" spans="10:10" ht="14.25" x14ac:dyDescent="0.2">
      <c r="J29795" s="2"/>
    </row>
    <row r="29796" spans="10:10" ht="14.25" x14ac:dyDescent="0.2">
      <c r="J29796" s="2"/>
    </row>
    <row r="29797" spans="10:10" ht="14.25" x14ac:dyDescent="0.2">
      <c r="J29797" s="2"/>
    </row>
    <row r="29798" spans="10:10" ht="14.25" x14ac:dyDescent="0.2">
      <c r="J29798" s="2"/>
    </row>
    <row r="29799" spans="10:10" ht="14.25" x14ac:dyDescent="0.2">
      <c r="J29799" s="2"/>
    </row>
    <row r="29800" spans="10:10" ht="14.25" x14ac:dyDescent="0.2">
      <c r="J29800" s="2"/>
    </row>
    <row r="29801" spans="10:10" ht="14.25" x14ac:dyDescent="0.2">
      <c r="J29801" s="2"/>
    </row>
    <row r="29802" spans="10:10" ht="14.25" x14ac:dyDescent="0.2">
      <c r="J29802" s="2"/>
    </row>
    <row r="29803" spans="10:10" ht="14.25" x14ac:dyDescent="0.2">
      <c r="J29803" s="2"/>
    </row>
    <row r="29804" spans="10:10" ht="14.25" x14ac:dyDescent="0.2">
      <c r="J29804" s="2"/>
    </row>
    <row r="29805" spans="10:10" ht="14.25" x14ac:dyDescent="0.2">
      <c r="J29805" s="2"/>
    </row>
    <row r="29806" spans="10:10" ht="14.25" x14ac:dyDescent="0.2">
      <c r="J29806" s="2"/>
    </row>
    <row r="29807" spans="10:10" ht="14.25" x14ac:dyDescent="0.2">
      <c r="J29807" s="2"/>
    </row>
    <row r="29808" spans="10:10" ht="14.25" x14ac:dyDescent="0.2">
      <c r="J29808" s="2"/>
    </row>
    <row r="29809" spans="10:10" ht="14.25" x14ac:dyDescent="0.2">
      <c r="J29809" s="2"/>
    </row>
    <row r="29810" spans="10:10" ht="14.25" x14ac:dyDescent="0.2">
      <c r="J29810" s="2"/>
    </row>
    <row r="29811" spans="10:10" ht="14.25" x14ac:dyDescent="0.2">
      <c r="J29811" s="2"/>
    </row>
    <row r="29812" spans="10:10" ht="14.25" x14ac:dyDescent="0.2">
      <c r="J29812" s="2"/>
    </row>
    <row r="29813" spans="10:10" ht="14.25" x14ac:dyDescent="0.2">
      <c r="J29813" s="2"/>
    </row>
    <row r="29814" spans="10:10" ht="14.25" x14ac:dyDescent="0.2">
      <c r="J29814" s="2"/>
    </row>
    <row r="29815" spans="10:10" ht="14.25" x14ac:dyDescent="0.2">
      <c r="J29815" s="2"/>
    </row>
    <row r="29816" spans="10:10" ht="14.25" x14ac:dyDescent="0.2">
      <c r="J29816" s="2"/>
    </row>
    <row r="29817" spans="10:10" ht="14.25" x14ac:dyDescent="0.2">
      <c r="J29817" s="2"/>
    </row>
    <row r="29818" spans="10:10" ht="14.25" x14ac:dyDescent="0.2">
      <c r="J29818" s="2"/>
    </row>
    <row r="29819" spans="10:10" ht="14.25" x14ac:dyDescent="0.2">
      <c r="J29819" s="2"/>
    </row>
    <row r="29820" spans="10:10" ht="14.25" x14ac:dyDescent="0.2">
      <c r="J29820" s="2"/>
    </row>
    <row r="29821" spans="10:10" ht="14.25" x14ac:dyDescent="0.2">
      <c r="J29821" s="2"/>
    </row>
    <row r="29822" spans="10:10" ht="14.25" x14ac:dyDescent="0.2">
      <c r="J29822" s="2"/>
    </row>
    <row r="29823" spans="10:10" ht="14.25" x14ac:dyDescent="0.2">
      <c r="J29823" s="2"/>
    </row>
    <row r="29824" spans="10:10" ht="14.25" x14ac:dyDescent="0.2">
      <c r="J29824" s="2"/>
    </row>
    <row r="29825" spans="10:10" ht="14.25" x14ac:dyDescent="0.2">
      <c r="J29825" s="2"/>
    </row>
    <row r="29826" spans="10:10" ht="14.25" x14ac:dyDescent="0.2">
      <c r="J29826" s="2"/>
    </row>
    <row r="29827" spans="10:10" ht="14.25" x14ac:dyDescent="0.2">
      <c r="J29827" s="2"/>
    </row>
    <row r="29828" spans="10:10" ht="14.25" x14ac:dyDescent="0.2">
      <c r="J29828" s="2"/>
    </row>
    <row r="29829" spans="10:10" ht="14.25" x14ac:dyDescent="0.2">
      <c r="J29829" s="2"/>
    </row>
    <row r="29830" spans="10:10" ht="14.25" x14ac:dyDescent="0.2">
      <c r="J29830" s="2"/>
    </row>
    <row r="29831" spans="10:10" ht="14.25" x14ac:dyDescent="0.2">
      <c r="J29831" s="2"/>
    </row>
    <row r="29832" spans="10:10" ht="14.25" x14ac:dyDescent="0.2">
      <c r="J29832" s="2"/>
    </row>
    <row r="29833" spans="10:10" ht="14.25" x14ac:dyDescent="0.2">
      <c r="J29833" s="2"/>
    </row>
    <row r="29834" spans="10:10" ht="14.25" x14ac:dyDescent="0.2">
      <c r="J29834" s="2"/>
    </row>
    <row r="29835" spans="10:10" ht="14.25" x14ac:dyDescent="0.2">
      <c r="J29835" s="2"/>
    </row>
    <row r="29836" spans="10:10" ht="14.25" x14ac:dyDescent="0.2">
      <c r="J29836" s="2"/>
    </row>
    <row r="29837" spans="10:10" ht="14.25" x14ac:dyDescent="0.2">
      <c r="J29837" s="2"/>
    </row>
    <row r="29838" spans="10:10" ht="14.25" x14ac:dyDescent="0.2">
      <c r="J29838" s="2"/>
    </row>
    <row r="29839" spans="10:10" ht="14.25" x14ac:dyDescent="0.2">
      <c r="J29839" s="2"/>
    </row>
    <row r="29840" spans="10:10" ht="14.25" x14ac:dyDescent="0.2">
      <c r="J29840" s="2"/>
    </row>
    <row r="29841" spans="10:10" ht="14.25" x14ac:dyDescent="0.2">
      <c r="J29841" s="2"/>
    </row>
    <row r="29842" spans="10:10" ht="14.25" x14ac:dyDescent="0.2">
      <c r="J29842" s="2"/>
    </row>
    <row r="29843" spans="10:10" ht="14.25" x14ac:dyDescent="0.2">
      <c r="J29843" s="2"/>
    </row>
    <row r="29844" spans="10:10" ht="14.25" x14ac:dyDescent="0.2">
      <c r="J29844" s="2"/>
    </row>
    <row r="29845" spans="10:10" ht="14.25" x14ac:dyDescent="0.2">
      <c r="J29845" s="2"/>
    </row>
    <row r="29846" spans="10:10" ht="14.25" x14ac:dyDescent="0.2">
      <c r="J29846" s="2"/>
    </row>
    <row r="29847" spans="10:10" ht="14.25" x14ac:dyDescent="0.2">
      <c r="J29847" s="2"/>
    </row>
    <row r="29848" spans="10:10" ht="14.25" x14ac:dyDescent="0.2">
      <c r="J29848" s="2"/>
    </row>
    <row r="29849" spans="10:10" ht="14.25" x14ac:dyDescent="0.2">
      <c r="J29849" s="2"/>
    </row>
    <row r="29850" spans="10:10" ht="14.25" x14ac:dyDescent="0.2">
      <c r="J29850" s="2"/>
    </row>
    <row r="29851" spans="10:10" ht="14.25" x14ac:dyDescent="0.2">
      <c r="J29851" s="2"/>
    </row>
    <row r="29852" spans="10:10" ht="14.25" x14ac:dyDescent="0.2">
      <c r="J29852" s="2"/>
    </row>
    <row r="29853" spans="10:10" ht="14.25" x14ac:dyDescent="0.2">
      <c r="J29853" s="2"/>
    </row>
    <row r="29854" spans="10:10" ht="14.25" x14ac:dyDescent="0.2">
      <c r="J29854" s="2"/>
    </row>
    <row r="29855" spans="10:10" ht="14.25" x14ac:dyDescent="0.2">
      <c r="J29855" s="2"/>
    </row>
    <row r="29856" spans="10:10" ht="14.25" x14ac:dyDescent="0.2">
      <c r="J29856" s="2"/>
    </row>
    <row r="29857" spans="10:10" ht="14.25" x14ac:dyDescent="0.2">
      <c r="J29857" s="2"/>
    </row>
    <row r="29858" spans="10:10" ht="14.25" x14ac:dyDescent="0.2">
      <c r="J29858" s="2"/>
    </row>
    <row r="29859" spans="10:10" ht="14.25" x14ac:dyDescent="0.2">
      <c r="J29859" s="2"/>
    </row>
    <row r="29860" spans="10:10" ht="14.25" x14ac:dyDescent="0.2">
      <c r="J29860" s="2"/>
    </row>
    <row r="29861" spans="10:10" ht="14.25" x14ac:dyDescent="0.2">
      <c r="J29861" s="2"/>
    </row>
    <row r="29862" spans="10:10" ht="14.25" x14ac:dyDescent="0.2">
      <c r="J29862" s="2"/>
    </row>
    <row r="29863" spans="10:10" ht="14.25" x14ac:dyDescent="0.2">
      <c r="J29863" s="2"/>
    </row>
    <row r="29864" spans="10:10" ht="14.25" x14ac:dyDescent="0.2">
      <c r="J29864" s="2"/>
    </row>
    <row r="29865" spans="10:10" ht="14.25" x14ac:dyDescent="0.2">
      <c r="J29865" s="2"/>
    </row>
    <row r="29866" spans="10:10" ht="14.25" x14ac:dyDescent="0.2">
      <c r="J29866" s="2"/>
    </row>
    <row r="29867" spans="10:10" ht="14.25" x14ac:dyDescent="0.2">
      <c r="J29867" s="2"/>
    </row>
    <row r="29868" spans="10:10" ht="14.25" x14ac:dyDescent="0.2">
      <c r="J29868" s="2"/>
    </row>
    <row r="29869" spans="10:10" ht="14.25" x14ac:dyDescent="0.2">
      <c r="J29869" s="2"/>
    </row>
    <row r="29870" spans="10:10" ht="14.25" x14ac:dyDescent="0.2">
      <c r="J29870" s="2"/>
    </row>
    <row r="29871" spans="10:10" ht="14.25" x14ac:dyDescent="0.2">
      <c r="J29871" s="2"/>
    </row>
    <row r="29872" spans="10:10" ht="14.25" x14ac:dyDescent="0.2">
      <c r="J29872" s="2"/>
    </row>
    <row r="29873" spans="10:10" ht="14.25" x14ac:dyDescent="0.2">
      <c r="J29873" s="2"/>
    </row>
    <row r="29874" spans="10:10" ht="14.25" x14ac:dyDescent="0.2">
      <c r="J29874" s="2"/>
    </row>
    <row r="29875" spans="10:10" ht="14.25" x14ac:dyDescent="0.2">
      <c r="J29875" s="2"/>
    </row>
    <row r="29876" spans="10:10" ht="14.25" x14ac:dyDescent="0.2">
      <c r="J29876" s="2"/>
    </row>
    <row r="29877" spans="10:10" ht="14.25" x14ac:dyDescent="0.2">
      <c r="J29877" s="2"/>
    </row>
    <row r="29878" spans="10:10" ht="14.25" x14ac:dyDescent="0.2">
      <c r="J29878" s="2"/>
    </row>
    <row r="29879" spans="10:10" ht="14.25" x14ac:dyDescent="0.2">
      <c r="J29879" s="2"/>
    </row>
    <row r="29880" spans="10:10" ht="14.25" x14ac:dyDescent="0.2">
      <c r="J29880" s="2"/>
    </row>
    <row r="29881" spans="10:10" ht="14.25" x14ac:dyDescent="0.2">
      <c r="J29881" s="2"/>
    </row>
    <row r="29882" spans="10:10" ht="14.25" x14ac:dyDescent="0.2">
      <c r="J29882" s="2"/>
    </row>
    <row r="29883" spans="10:10" ht="14.25" x14ac:dyDescent="0.2">
      <c r="J29883" s="2"/>
    </row>
    <row r="29884" spans="10:10" ht="14.25" x14ac:dyDescent="0.2">
      <c r="J29884" s="2"/>
    </row>
    <row r="29885" spans="10:10" ht="14.25" x14ac:dyDescent="0.2">
      <c r="J29885" s="2"/>
    </row>
    <row r="29886" spans="10:10" ht="14.25" x14ac:dyDescent="0.2">
      <c r="J29886" s="2"/>
    </row>
    <row r="29887" spans="10:10" ht="14.25" x14ac:dyDescent="0.2">
      <c r="J29887" s="2"/>
    </row>
    <row r="29888" spans="10:10" ht="14.25" x14ac:dyDescent="0.2">
      <c r="J29888" s="2"/>
    </row>
    <row r="29889" spans="10:10" ht="14.25" x14ac:dyDescent="0.2">
      <c r="J29889" s="2"/>
    </row>
    <row r="29890" spans="10:10" ht="14.25" x14ac:dyDescent="0.2">
      <c r="J29890" s="2"/>
    </row>
    <row r="29891" spans="10:10" ht="14.25" x14ac:dyDescent="0.2">
      <c r="J29891" s="2"/>
    </row>
    <row r="29892" spans="10:10" ht="14.25" x14ac:dyDescent="0.2">
      <c r="J29892" s="2"/>
    </row>
    <row r="29893" spans="10:10" ht="14.25" x14ac:dyDescent="0.2">
      <c r="J29893" s="2"/>
    </row>
    <row r="29894" spans="10:10" ht="14.25" x14ac:dyDescent="0.2">
      <c r="J29894" s="2"/>
    </row>
    <row r="29895" spans="10:10" ht="14.25" x14ac:dyDescent="0.2">
      <c r="J29895" s="2"/>
    </row>
    <row r="29896" spans="10:10" ht="14.25" x14ac:dyDescent="0.2">
      <c r="J29896" s="2"/>
    </row>
    <row r="29897" spans="10:10" ht="14.25" x14ac:dyDescent="0.2">
      <c r="J29897" s="2"/>
    </row>
    <row r="29898" spans="10:10" ht="14.25" x14ac:dyDescent="0.2">
      <c r="J29898" s="2"/>
    </row>
    <row r="29899" spans="10:10" ht="14.25" x14ac:dyDescent="0.2">
      <c r="J29899" s="2"/>
    </row>
    <row r="29900" spans="10:10" ht="14.25" x14ac:dyDescent="0.2">
      <c r="J29900" s="2"/>
    </row>
    <row r="29901" spans="10:10" ht="14.25" x14ac:dyDescent="0.2">
      <c r="J29901" s="2"/>
    </row>
    <row r="29902" spans="10:10" ht="14.25" x14ac:dyDescent="0.2">
      <c r="J29902" s="2"/>
    </row>
    <row r="29903" spans="10:10" ht="14.25" x14ac:dyDescent="0.2">
      <c r="J29903" s="2"/>
    </row>
    <row r="29904" spans="10:10" ht="14.25" x14ac:dyDescent="0.2">
      <c r="J29904" s="2"/>
    </row>
    <row r="29905" spans="10:10" ht="14.25" x14ac:dyDescent="0.2">
      <c r="J29905" s="2"/>
    </row>
    <row r="29906" spans="10:10" ht="14.25" x14ac:dyDescent="0.2">
      <c r="J29906" s="2"/>
    </row>
    <row r="29907" spans="10:10" ht="14.25" x14ac:dyDescent="0.2">
      <c r="J29907" s="2"/>
    </row>
    <row r="29908" spans="10:10" ht="14.25" x14ac:dyDescent="0.2">
      <c r="J29908" s="2"/>
    </row>
    <row r="29909" spans="10:10" ht="14.25" x14ac:dyDescent="0.2">
      <c r="J29909" s="2"/>
    </row>
    <row r="29910" spans="10:10" ht="14.25" x14ac:dyDescent="0.2">
      <c r="J29910" s="2"/>
    </row>
    <row r="29911" spans="10:10" ht="14.25" x14ac:dyDescent="0.2">
      <c r="J29911" s="2"/>
    </row>
    <row r="29912" spans="10:10" ht="14.25" x14ac:dyDescent="0.2">
      <c r="J29912" s="2"/>
    </row>
    <row r="29913" spans="10:10" ht="14.25" x14ac:dyDescent="0.2">
      <c r="J29913" s="2"/>
    </row>
    <row r="29914" spans="10:10" ht="14.25" x14ac:dyDescent="0.2">
      <c r="J29914" s="2"/>
    </row>
    <row r="29915" spans="10:10" ht="14.25" x14ac:dyDescent="0.2">
      <c r="J29915" s="2"/>
    </row>
    <row r="29916" spans="10:10" ht="14.25" x14ac:dyDescent="0.2">
      <c r="J29916" s="2"/>
    </row>
    <row r="29917" spans="10:10" ht="14.25" x14ac:dyDescent="0.2">
      <c r="J29917" s="2"/>
    </row>
    <row r="29918" spans="10:10" ht="14.25" x14ac:dyDescent="0.2">
      <c r="J29918" s="2"/>
    </row>
    <row r="29919" spans="10:10" ht="14.25" x14ac:dyDescent="0.2">
      <c r="J29919" s="2"/>
    </row>
    <row r="29920" spans="10:10" ht="14.25" x14ac:dyDescent="0.2">
      <c r="J29920" s="2"/>
    </row>
    <row r="29921" spans="10:10" ht="14.25" x14ac:dyDescent="0.2">
      <c r="J29921" s="2"/>
    </row>
    <row r="29922" spans="10:10" ht="14.25" x14ac:dyDescent="0.2">
      <c r="J29922" s="2"/>
    </row>
    <row r="29923" spans="10:10" ht="14.25" x14ac:dyDescent="0.2">
      <c r="J29923" s="2"/>
    </row>
    <row r="29924" spans="10:10" ht="14.25" x14ac:dyDescent="0.2">
      <c r="J29924" s="2"/>
    </row>
    <row r="29925" spans="10:10" ht="14.25" x14ac:dyDescent="0.2">
      <c r="J29925" s="2"/>
    </row>
    <row r="29926" spans="10:10" ht="14.25" x14ac:dyDescent="0.2">
      <c r="J29926" s="2"/>
    </row>
    <row r="29927" spans="10:10" ht="14.25" x14ac:dyDescent="0.2">
      <c r="J29927" s="2"/>
    </row>
    <row r="29928" spans="10:10" ht="14.25" x14ac:dyDescent="0.2">
      <c r="J29928" s="2"/>
    </row>
    <row r="29929" spans="10:10" ht="14.25" x14ac:dyDescent="0.2">
      <c r="J29929" s="2"/>
    </row>
    <row r="29930" spans="10:10" ht="14.25" x14ac:dyDescent="0.2">
      <c r="J29930" s="2"/>
    </row>
    <row r="29931" spans="10:10" ht="14.25" x14ac:dyDescent="0.2">
      <c r="J29931" s="2"/>
    </row>
    <row r="29932" spans="10:10" ht="14.25" x14ac:dyDescent="0.2">
      <c r="J29932" s="2"/>
    </row>
    <row r="29933" spans="10:10" ht="14.25" x14ac:dyDescent="0.2">
      <c r="J29933" s="2"/>
    </row>
    <row r="29934" spans="10:10" ht="14.25" x14ac:dyDescent="0.2">
      <c r="J29934" s="2"/>
    </row>
    <row r="29935" spans="10:10" ht="14.25" x14ac:dyDescent="0.2">
      <c r="J29935" s="2"/>
    </row>
    <row r="29936" spans="10:10" ht="14.25" x14ac:dyDescent="0.2">
      <c r="J29936" s="2"/>
    </row>
    <row r="29937" spans="10:10" ht="14.25" x14ac:dyDescent="0.2">
      <c r="J29937" s="2"/>
    </row>
    <row r="29938" spans="10:10" ht="14.25" x14ac:dyDescent="0.2">
      <c r="J29938" s="2"/>
    </row>
    <row r="29939" spans="10:10" ht="14.25" x14ac:dyDescent="0.2">
      <c r="J29939" s="2"/>
    </row>
    <row r="29940" spans="10:10" ht="14.25" x14ac:dyDescent="0.2">
      <c r="J29940" s="2"/>
    </row>
    <row r="29941" spans="10:10" ht="14.25" x14ac:dyDescent="0.2">
      <c r="J29941" s="2"/>
    </row>
    <row r="29942" spans="10:10" ht="14.25" x14ac:dyDescent="0.2">
      <c r="J29942" s="2"/>
    </row>
    <row r="29943" spans="10:10" ht="14.25" x14ac:dyDescent="0.2">
      <c r="J29943" s="2"/>
    </row>
    <row r="29944" spans="10:10" ht="14.25" x14ac:dyDescent="0.2">
      <c r="J29944" s="2"/>
    </row>
    <row r="29945" spans="10:10" ht="14.25" x14ac:dyDescent="0.2">
      <c r="J29945" s="2"/>
    </row>
    <row r="29946" spans="10:10" ht="14.25" x14ac:dyDescent="0.2">
      <c r="J29946" s="2"/>
    </row>
    <row r="29947" spans="10:10" ht="14.25" x14ac:dyDescent="0.2">
      <c r="J29947" s="2"/>
    </row>
    <row r="29948" spans="10:10" ht="14.25" x14ac:dyDescent="0.2">
      <c r="J29948" s="2"/>
    </row>
    <row r="29949" spans="10:10" ht="14.25" x14ac:dyDescent="0.2">
      <c r="J29949" s="2"/>
    </row>
    <row r="29950" spans="10:10" ht="14.25" x14ac:dyDescent="0.2">
      <c r="J29950" s="2"/>
    </row>
    <row r="29951" spans="10:10" ht="14.25" x14ac:dyDescent="0.2">
      <c r="J29951" s="2"/>
    </row>
    <row r="29952" spans="10:10" ht="14.25" x14ac:dyDescent="0.2">
      <c r="J29952" s="2"/>
    </row>
    <row r="29953" spans="10:10" ht="14.25" x14ac:dyDescent="0.2">
      <c r="J29953" s="2"/>
    </row>
    <row r="29954" spans="10:10" ht="14.25" x14ac:dyDescent="0.2">
      <c r="J29954" s="2"/>
    </row>
    <row r="29955" spans="10:10" ht="14.25" x14ac:dyDescent="0.2">
      <c r="J29955" s="2"/>
    </row>
    <row r="29956" spans="10:10" ht="14.25" x14ac:dyDescent="0.2">
      <c r="J29956" s="2"/>
    </row>
    <row r="29957" spans="10:10" ht="14.25" x14ac:dyDescent="0.2">
      <c r="J29957" s="2"/>
    </row>
    <row r="29958" spans="10:10" ht="14.25" x14ac:dyDescent="0.2">
      <c r="J29958" s="2"/>
    </row>
    <row r="29959" spans="10:10" ht="14.25" x14ac:dyDescent="0.2">
      <c r="J29959" s="2"/>
    </row>
    <row r="29960" spans="10:10" ht="14.25" x14ac:dyDescent="0.2">
      <c r="J29960" s="2"/>
    </row>
    <row r="29961" spans="10:10" ht="14.25" x14ac:dyDescent="0.2">
      <c r="J29961" s="2"/>
    </row>
    <row r="29962" spans="10:10" ht="14.25" x14ac:dyDescent="0.2">
      <c r="J29962" s="2"/>
    </row>
    <row r="29963" spans="10:10" ht="14.25" x14ac:dyDescent="0.2">
      <c r="J29963" s="2"/>
    </row>
    <row r="29964" spans="10:10" ht="14.25" x14ac:dyDescent="0.2">
      <c r="J29964" s="2"/>
    </row>
    <row r="29965" spans="10:10" ht="14.25" x14ac:dyDescent="0.2">
      <c r="J29965" s="2"/>
    </row>
    <row r="29966" spans="10:10" ht="14.25" x14ac:dyDescent="0.2">
      <c r="J29966" s="2"/>
    </row>
    <row r="29967" spans="10:10" ht="14.25" x14ac:dyDescent="0.2">
      <c r="J29967" s="2"/>
    </row>
    <row r="29968" spans="10:10" ht="14.25" x14ac:dyDescent="0.2">
      <c r="J29968" s="2"/>
    </row>
    <row r="29969" spans="10:10" ht="14.25" x14ac:dyDescent="0.2">
      <c r="J29969" s="2"/>
    </row>
    <row r="29970" spans="10:10" ht="14.25" x14ac:dyDescent="0.2">
      <c r="J29970" s="2"/>
    </row>
    <row r="29971" spans="10:10" ht="14.25" x14ac:dyDescent="0.2">
      <c r="J29971" s="2"/>
    </row>
    <row r="29972" spans="10:10" ht="14.25" x14ac:dyDescent="0.2">
      <c r="J29972" s="2"/>
    </row>
    <row r="29973" spans="10:10" ht="14.25" x14ac:dyDescent="0.2">
      <c r="J29973" s="2"/>
    </row>
    <row r="29974" spans="10:10" ht="14.25" x14ac:dyDescent="0.2">
      <c r="J29974" s="2"/>
    </row>
    <row r="29975" spans="10:10" ht="14.25" x14ac:dyDescent="0.2">
      <c r="J29975" s="2"/>
    </row>
    <row r="29976" spans="10:10" ht="14.25" x14ac:dyDescent="0.2">
      <c r="J29976" s="2"/>
    </row>
    <row r="29977" spans="10:10" ht="14.25" x14ac:dyDescent="0.2">
      <c r="J29977" s="2"/>
    </row>
    <row r="29978" spans="10:10" ht="14.25" x14ac:dyDescent="0.2">
      <c r="J29978" s="2"/>
    </row>
    <row r="29979" spans="10:10" ht="14.25" x14ac:dyDescent="0.2">
      <c r="J29979" s="2"/>
    </row>
    <row r="29980" spans="10:10" ht="14.25" x14ac:dyDescent="0.2">
      <c r="J29980" s="2"/>
    </row>
    <row r="29981" spans="10:10" ht="14.25" x14ac:dyDescent="0.2">
      <c r="J29981" s="2"/>
    </row>
    <row r="29982" spans="10:10" ht="14.25" x14ac:dyDescent="0.2">
      <c r="J29982" s="2"/>
    </row>
    <row r="29983" spans="10:10" ht="14.25" x14ac:dyDescent="0.2">
      <c r="J29983" s="2"/>
    </row>
    <row r="29984" spans="10:10" ht="14.25" x14ac:dyDescent="0.2">
      <c r="J29984" s="2"/>
    </row>
    <row r="29985" spans="10:10" ht="14.25" x14ac:dyDescent="0.2">
      <c r="J29985" s="2"/>
    </row>
    <row r="29986" spans="10:10" ht="14.25" x14ac:dyDescent="0.2">
      <c r="J29986" s="2"/>
    </row>
    <row r="29987" spans="10:10" ht="14.25" x14ac:dyDescent="0.2">
      <c r="J29987" s="2"/>
    </row>
    <row r="29988" spans="10:10" ht="14.25" x14ac:dyDescent="0.2">
      <c r="J29988" s="2"/>
    </row>
    <row r="29989" spans="10:10" ht="14.25" x14ac:dyDescent="0.2">
      <c r="J29989" s="2"/>
    </row>
    <row r="29990" spans="10:10" ht="14.25" x14ac:dyDescent="0.2">
      <c r="J29990" s="2"/>
    </row>
    <row r="29991" spans="10:10" ht="14.25" x14ac:dyDescent="0.2">
      <c r="J29991" s="2"/>
    </row>
    <row r="29992" spans="10:10" ht="14.25" x14ac:dyDescent="0.2">
      <c r="J29992" s="2"/>
    </row>
    <row r="29993" spans="10:10" ht="14.25" x14ac:dyDescent="0.2">
      <c r="J29993" s="2"/>
    </row>
    <row r="29994" spans="10:10" ht="14.25" x14ac:dyDescent="0.2">
      <c r="J29994" s="2"/>
    </row>
    <row r="29995" spans="10:10" ht="14.25" x14ac:dyDescent="0.2">
      <c r="J29995" s="2"/>
    </row>
    <row r="29996" spans="10:10" ht="14.25" x14ac:dyDescent="0.2">
      <c r="J29996" s="2"/>
    </row>
    <row r="29997" spans="10:10" ht="14.25" x14ac:dyDescent="0.2">
      <c r="J29997" s="2"/>
    </row>
    <row r="29998" spans="10:10" ht="14.25" x14ac:dyDescent="0.2">
      <c r="J29998" s="2"/>
    </row>
    <row r="29999" spans="10:10" ht="14.25" x14ac:dyDescent="0.2">
      <c r="J29999" s="2"/>
    </row>
    <row r="30000" spans="10:10" ht="14.25" x14ac:dyDescent="0.2">
      <c r="J30000" s="2"/>
    </row>
    <row r="30001" spans="10:10" ht="14.25" x14ac:dyDescent="0.2">
      <c r="J30001" s="2"/>
    </row>
    <row r="30002" spans="10:10" ht="14.25" x14ac:dyDescent="0.2">
      <c r="J30002" s="2"/>
    </row>
    <row r="30003" spans="10:10" ht="14.25" x14ac:dyDescent="0.2">
      <c r="J30003" s="2"/>
    </row>
    <row r="30004" spans="10:10" ht="14.25" x14ac:dyDescent="0.2">
      <c r="J30004" s="2"/>
    </row>
    <row r="30005" spans="10:10" ht="14.25" x14ac:dyDescent="0.2">
      <c r="J30005" s="2"/>
    </row>
    <row r="30006" spans="10:10" ht="14.25" x14ac:dyDescent="0.2">
      <c r="J30006" s="2"/>
    </row>
    <row r="30007" spans="10:10" ht="14.25" x14ac:dyDescent="0.2">
      <c r="J30007" s="2"/>
    </row>
    <row r="30008" spans="10:10" ht="14.25" x14ac:dyDescent="0.2">
      <c r="J30008" s="2"/>
    </row>
    <row r="30009" spans="10:10" ht="14.25" x14ac:dyDescent="0.2">
      <c r="J30009" s="2"/>
    </row>
    <row r="30010" spans="10:10" ht="14.25" x14ac:dyDescent="0.2">
      <c r="J30010" s="2"/>
    </row>
    <row r="30011" spans="10:10" ht="14.25" x14ac:dyDescent="0.2">
      <c r="J30011" s="2"/>
    </row>
    <row r="30012" spans="10:10" ht="14.25" x14ac:dyDescent="0.2">
      <c r="J30012" s="2"/>
    </row>
    <row r="30013" spans="10:10" ht="14.25" x14ac:dyDescent="0.2">
      <c r="J30013" s="2"/>
    </row>
    <row r="30014" spans="10:10" ht="14.25" x14ac:dyDescent="0.2">
      <c r="J30014" s="2"/>
    </row>
    <row r="30015" spans="10:10" ht="14.25" x14ac:dyDescent="0.2">
      <c r="J30015" s="2"/>
    </row>
    <row r="30016" spans="10:10" ht="14.25" x14ac:dyDescent="0.2">
      <c r="J30016" s="2"/>
    </row>
    <row r="30017" spans="10:10" ht="14.25" x14ac:dyDescent="0.2">
      <c r="J30017" s="2"/>
    </row>
    <row r="30018" spans="10:10" ht="14.25" x14ac:dyDescent="0.2">
      <c r="J30018" s="2"/>
    </row>
    <row r="30019" spans="10:10" ht="14.25" x14ac:dyDescent="0.2">
      <c r="J30019" s="2"/>
    </row>
    <row r="30020" spans="10:10" ht="14.25" x14ac:dyDescent="0.2">
      <c r="J30020" s="2"/>
    </row>
    <row r="30021" spans="10:10" ht="14.25" x14ac:dyDescent="0.2">
      <c r="J30021" s="2"/>
    </row>
    <row r="30022" spans="10:10" ht="14.25" x14ac:dyDescent="0.2">
      <c r="J30022" s="2"/>
    </row>
    <row r="30023" spans="10:10" ht="14.25" x14ac:dyDescent="0.2">
      <c r="J30023" s="2"/>
    </row>
    <row r="30024" spans="10:10" ht="14.25" x14ac:dyDescent="0.2">
      <c r="J30024" s="2"/>
    </row>
    <row r="30025" spans="10:10" ht="14.25" x14ac:dyDescent="0.2">
      <c r="J30025" s="2"/>
    </row>
    <row r="30026" spans="10:10" ht="14.25" x14ac:dyDescent="0.2">
      <c r="J30026" s="2"/>
    </row>
    <row r="30027" spans="10:10" ht="14.25" x14ac:dyDescent="0.2">
      <c r="J30027" s="2"/>
    </row>
    <row r="30028" spans="10:10" ht="14.25" x14ac:dyDescent="0.2">
      <c r="J30028" s="2"/>
    </row>
    <row r="30029" spans="10:10" ht="14.25" x14ac:dyDescent="0.2">
      <c r="J30029" s="2"/>
    </row>
    <row r="30030" spans="10:10" ht="14.25" x14ac:dyDescent="0.2">
      <c r="J30030" s="2"/>
    </row>
    <row r="30031" spans="10:10" ht="14.25" x14ac:dyDescent="0.2">
      <c r="J30031" s="2"/>
    </row>
    <row r="30032" spans="10:10" ht="14.25" x14ac:dyDescent="0.2">
      <c r="J30032" s="2"/>
    </row>
    <row r="30033" spans="10:10" ht="14.25" x14ac:dyDescent="0.2">
      <c r="J30033" s="2"/>
    </row>
    <row r="30034" spans="10:10" ht="14.25" x14ac:dyDescent="0.2">
      <c r="J30034" s="2"/>
    </row>
    <row r="30035" spans="10:10" ht="14.25" x14ac:dyDescent="0.2">
      <c r="J30035" s="2"/>
    </row>
    <row r="30036" spans="10:10" ht="14.25" x14ac:dyDescent="0.2">
      <c r="J30036" s="2"/>
    </row>
    <row r="30037" spans="10:10" ht="14.25" x14ac:dyDescent="0.2">
      <c r="J30037" s="2"/>
    </row>
    <row r="30038" spans="10:10" ht="14.25" x14ac:dyDescent="0.2">
      <c r="J30038" s="2"/>
    </row>
    <row r="30039" spans="10:10" ht="14.25" x14ac:dyDescent="0.2">
      <c r="J30039" s="2"/>
    </row>
    <row r="30040" spans="10:10" ht="14.25" x14ac:dyDescent="0.2">
      <c r="J30040" s="2"/>
    </row>
    <row r="30041" spans="10:10" ht="14.25" x14ac:dyDescent="0.2">
      <c r="J30041" s="2"/>
    </row>
    <row r="30042" spans="10:10" ht="14.25" x14ac:dyDescent="0.2">
      <c r="J30042" s="2"/>
    </row>
    <row r="30043" spans="10:10" ht="14.25" x14ac:dyDescent="0.2">
      <c r="J30043" s="2"/>
    </row>
    <row r="30044" spans="10:10" ht="14.25" x14ac:dyDescent="0.2">
      <c r="J30044" s="2"/>
    </row>
    <row r="30045" spans="10:10" ht="14.25" x14ac:dyDescent="0.2">
      <c r="J30045" s="2"/>
    </row>
    <row r="30046" spans="10:10" ht="14.25" x14ac:dyDescent="0.2">
      <c r="J30046" s="2"/>
    </row>
    <row r="30047" spans="10:10" ht="14.25" x14ac:dyDescent="0.2">
      <c r="J30047" s="2"/>
    </row>
    <row r="30048" spans="10:10" ht="14.25" x14ac:dyDescent="0.2">
      <c r="J30048" s="2"/>
    </row>
    <row r="30049" spans="10:10" ht="14.25" x14ac:dyDescent="0.2">
      <c r="J30049" s="2"/>
    </row>
    <row r="30050" spans="10:10" ht="14.25" x14ac:dyDescent="0.2">
      <c r="J30050" s="2"/>
    </row>
    <row r="30051" spans="10:10" ht="14.25" x14ac:dyDescent="0.2">
      <c r="J30051" s="2"/>
    </row>
    <row r="30052" spans="10:10" ht="14.25" x14ac:dyDescent="0.2">
      <c r="J30052" s="2"/>
    </row>
    <row r="30053" spans="10:10" ht="14.25" x14ac:dyDescent="0.2">
      <c r="J30053" s="2"/>
    </row>
    <row r="30054" spans="10:10" ht="14.25" x14ac:dyDescent="0.2">
      <c r="J30054" s="2"/>
    </row>
    <row r="30055" spans="10:10" ht="14.25" x14ac:dyDescent="0.2">
      <c r="J30055" s="2"/>
    </row>
    <row r="30056" spans="10:10" ht="14.25" x14ac:dyDescent="0.2">
      <c r="J30056" s="2"/>
    </row>
    <row r="30057" spans="10:10" ht="14.25" x14ac:dyDescent="0.2">
      <c r="J30057" s="2"/>
    </row>
    <row r="30058" spans="10:10" ht="14.25" x14ac:dyDescent="0.2">
      <c r="J30058" s="2"/>
    </row>
    <row r="30059" spans="10:10" ht="14.25" x14ac:dyDescent="0.2">
      <c r="J30059" s="2"/>
    </row>
    <row r="30060" spans="10:10" ht="14.25" x14ac:dyDescent="0.2">
      <c r="J30060" s="2"/>
    </row>
    <row r="30061" spans="10:10" ht="14.25" x14ac:dyDescent="0.2">
      <c r="J30061" s="2"/>
    </row>
    <row r="30062" spans="10:10" ht="14.25" x14ac:dyDescent="0.2">
      <c r="J30062" s="2"/>
    </row>
    <row r="30063" spans="10:10" ht="14.25" x14ac:dyDescent="0.2">
      <c r="J30063" s="2"/>
    </row>
    <row r="30064" spans="10:10" ht="14.25" x14ac:dyDescent="0.2">
      <c r="J30064" s="2"/>
    </row>
    <row r="30065" spans="10:10" ht="14.25" x14ac:dyDescent="0.2">
      <c r="J30065" s="2"/>
    </row>
    <row r="30066" spans="10:10" ht="14.25" x14ac:dyDescent="0.2">
      <c r="J30066" s="2"/>
    </row>
    <row r="30067" spans="10:10" ht="14.25" x14ac:dyDescent="0.2">
      <c r="J30067" s="2"/>
    </row>
    <row r="30068" spans="10:10" ht="14.25" x14ac:dyDescent="0.2">
      <c r="J30068" s="2"/>
    </row>
    <row r="30069" spans="10:10" ht="14.25" x14ac:dyDescent="0.2">
      <c r="J30069" s="2"/>
    </row>
    <row r="30070" spans="10:10" ht="14.25" x14ac:dyDescent="0.2">
      <c r="J30070" s="2"/>
    </row>
    <row r="30071" spans="10:10" ht="14.25" x14ac:dyDescent="0.2">
      <c r="J30071" s="2"/>
    </row>
    <row r="30072" spans="10:10" ht="14.25" x14ac:dyDescent="0.2">
      <c r="J30072" s="2"/>
    </row>
    <row r="30073" spans="10:10" ht="14.25" x14ac:dyDescent="0.2">
      <c r="J30073" s="2"/>
    </row>
    <row r="30074" spans="10:10" ht="14.25" x14ac:dyDescent="0.2">
      <c r="J30074" s="2"/>
    </row>
    <row r="30075" spans="10:10" ht="14.25" x14ac:dyDescent="0.2">
      <c r="J30075" s="2"/>
    </row>
    <row r="30076" spans="10:10" ht="14.25" x14ac:dyDescent="0.2">
      <c r="J30076" s="2"/>
    </row>
    <row r="30077" spans="10:10" ht="14.25" x14ac:dyDescent="0.2">
      <c r="J30077" s="2"/>
    </row>
    <row r="30078" spans="10:10" ht="14.25" x14ac:dyDescent="0.2">
      <c r="J30078" s="2"/>
    </row>
    <row r="30079" spans="10:10" ht="14.25" x14ac:dyDescent="0.2">
      <c r="J30079" s="2"/>
    </row>
    <row r="30080" spans="10:10" ht="14.25" x14ac:dyDescent="0.2">
      <c r="J30080" s="2"/>
    </row>
    <row r="30081" spans="10:10" ht="14.25" x14ac:dyDescent="0.2">
      <c r="J30081" s="2"/>
    </row>
    <row r="30082" spans="10:10" ht="14.25" x14ac:dyDescent="0.2">
      <c r="J30082" s="2"/>
    </row>
    <row r="30083" spans="10:10" ht="14.25" x14ac:dyDescent="0.2">
      <c r="J30083" s="2"/>
    </row>
    <row r="30084" spans="10:10" ht="14.25" x14ac:dyDescent="0.2">
      <c r="J30084" s="2"/>
    </row>
    <row r="30085" spans="10:10" ht="14.25" x14ac:dyDescent="0.2">
      <c r="J30085" s="2"/>
    </row>
    <row r="30086" spans="10:10" ht="14.25" x14ac:dyDescent="0.2">
      <c r="J30086" s="2"/>
    </row>
    <row r="30087" spans="10:10" ht="14.25" x14ac:dyDescent="0.2">
      <c r="J30087" s="2"/>
    </row>
    <row r="30088" spans="10:10" ht="14.25" x14ac:dyDescent="0.2">
      <c r="J30088" s="2"/>
    </row>
    <row r="30089" spans="10:10" ht="14.25" x14ac:dyDescent="0.2">
      <c r="J30089" s="2"/>
    </row>
    <row r="30090" spans="10:10" ht="14.25" x14ac:dyDescent="0.2">
      <c r="J30090" s="2"/>
    </row>
    <row r="30091" spans="10:10" ht="14.25" x14ac:dyDescent="0.2">
      <c r="J30091" s="2"/>
    </row>
    <row r="30092" spans="10:10" ht="14.25" x14ac:dyDescent="0.2">
      <c r="J30092" s="2"/>
    </row>
    <row r="30093" spans="10:10" ht="14.25" x14ac:dyDescent="0.2">
      <c r="J30093" s="2"/>
    </row>
    <row r="30094" spans="10:10" ht="14.25" x14ac:dyDescent="0.2">
      <c r="J30094" s="2"/>
    </row>
    <row r="30095" spans="10:10" ht="14.25" x14ac:dyDescent="0.2">
      <c r="J30095" s="2"/>
    </row>
    <row r="30096" spans="10:10" ht="14.25" x14ac:dyDescent="0.2">
      <c r="J30096" s="2"/>
    </row>
    <row r="30097" spans="10:10" ht="14.25" x14ac:dyDescent="0.2">
      <c r="J30097" s="2"/>
    </row>
    <row r="30098" spans="10:10" ht="14.25" x14ac:dyDescent="0.2">
      <c r="J30098" s="2"/>
    </row>
    <row r="30099" spans="10:10" ht="14.25" x14ac:dyDescent="0.2">
      <c r="J30099" s="2"/>
    </row>
    <row r="30100" spans="10:10" ht="14.25" x14ac:dyDescent="0.2">
      <c r="J30100" s="2"/>
    </row>
    <row r="30101" spans="10:10" ht="14.25" x14ac:dyDescent="0.2">
      <c r="J30101" s="2"/>
    </row>
    <row r="30102" spans="10:10" ht="14.25" x14ac:dyDescent="0.2">
      <c r="J30102" s="2"/>
    </row>
    <row r="30103" spans="10:10" ht="14.25" x14ac:dyDescent="0.2">
      <c r="J30103" s="2"/>
    </row>
    <row r="30104" spans="10:10" ht="14.25" x14ac:dyDescent="0.2">
      <c r="J30104" s="2"/>
    </row>
    <row r="30105" spans="10:10" ht="14.25" x14ac:dyDescent="0.2">
      <c r="J30105" s="2"/>
    </row>
    <row r="30106" spans="10:10" ht="14.25" x14ac:dyDescent="0.2">
      <c r="J30106" s="2"/>
    </row>
    <row r="30107" spans="10:10" ht="14.25" x14ac:dyDescent="0.2">
      <c r="J30107" s="2"/>
    </row>
    <row r="30108" spans="10:10" ht="14.25" x14ac:dyDescent="0.2">
      <c r="J30108" s="2"/>
    </row>
    <row r="30109" spans="10:10" ht="14.25" x14ac:dyDescent="0.2">
      <c r="J30109" s="2"/>
    </row>
    <row r="30110" spans="10:10" ht="14.25" x14ac:dyDescent="0.2">
      <c r="J30110" s="2"/>
    </row>
    <row r="30111" spans="10:10" ht="14.25" x14ac:dyDescent="0.2">
      <c r="J30111" s="2"/>
    </row>
    <row r="30112" spans="10:10" ht="14.25" x14ac:dyDescent="0.2">
      <c r="J30112" s="2"/>
    </row>
    <row r="30113" spans="10:10" ht="14.25" x14ac:dyDescent="0.2">
      <c r="J30113" s="2"/>
    </row>
    <row r="30114" spans="10:10" ht="14.25" x14ac:dyDescent="0.2">
      <c r="J30114" s="2"/>
    </row>
    <row r="30115" spans="10:10" ht="14.25" x14ac:dyDescent="0.2">
      <c r="J30115" s="2"/>
    </row>
    <row r="30116" spans="10:10" ht="14.25" x14ac:dyDescent="0.2">
      <c r="J30116" s="2"/>
    </row>
    <row r="30117" spans="10:10" ht="14.25" x14ac:dyDescent="0.2">
      <c r="J30117" s="2"/>
    </row>
    <row r="30118" spans="10:10" ht="14.25" x14ac:dyDescent="0.2">
      <c r="J30118" s="2"/>
    </row>
    <row r="30119" spans="10:10" ht="14.25" x14ac:dyDescent="0.2">
      <c r="J30119" s="2"/>
    </row>
    <row r="30120" spans="10:10" ht="14.25" x14ac:dyDescent="0.2">
      <c r="J30120" s="2"/>
    </row>
    <row r="30121" spans="10:10" ht="14.25" x14ac:dyDescent="0.2">
      <c r="J30121" s="2"/>
    </row>
    <row r="30122" spans="10:10" ht="14.25" x14ac:dyDescent="0.2">
      <c r="J30122" s="2"/>
    </row>
    <row r="30123" spans="10:10" ht="14.25" x14ac:dyDescent="0.2">
      <c r="J30123" s="2"/>
    </row>
    <row r="30124" spans="10:10" ht="14.25" x14ac:dyDescent="0.2">
      <c r="J30124" s="2"/>
    </row>
    <row r="30125" spans="10:10" ht="14.25" x14ac:dyDescent="0.2">
      <c r="J30125" s="2"/>
    </row>
    <row r="30126" spans="10:10" ht="14.25" x14ac:dyDescent="0.2">
      <c r="J30126" s="2"/>
    </row>
    <row r="30127" spans="10:10" ht="14.25" x14ac:dyDescent="0.2">
      <c r="J30127" s="2"/>
    </row>
    <row r="30128" spans="10:10" ht="14.25" x14ac:dyDescent="0.2">
      <c r="J30128" s="2"/>
    </row>
    <row r="30129" spans="10:10" ht="14.25" x14ac:dyDescent="0.2">
      <c r="J30129" s="2"/>
    </row>
    <row r="30130" spans="10:10" ht="14.25" x14ac:dyDescent="0.2">
      <c r="J30130" s="2"/>
    </row>
    <row r="30131" spans="10:10" ht="14.25" x14ac:dyDescent="0.2">
      <c r="J30131" s="2"/>
    </row>
    <row r="30132" spans="10:10" ht="14.25" x14ac:dyDescent="0.2">
      <c r="J30132" s="2"/>
    </row>
    <row r="30133" spans="10:10" ht="14.25" x14ac:dyDescent="0.2">
      <c r="J30133" s="2"/>
    </row>
    <row r="30134" spans="10:10" ht="14.25" x14ac:dyDescent="0.2">
      <c r="J30134" s="2"/>
    </row>
    <row r="30135" spans="10:10" ht="14.25" x14ac:dyDescent="0.2">
      <c r="J30135" s="2"/>
    </row>
    <row r="30136" spans="10:10" ht="14.25" x14ac:dyDescent="0.2">
      <c r="J30136" s="2"/>
    </row>
    <row r="30137" spans="10:10" ht="14.25" x14ac:dyDescent="0.2">
      <c r="J30137" s="2"/>
    </row>
    <row r="30138" spans="10:10" ht="14.25" x14ac:dyDescent="0.2">
      <c r="J30138" s="2"/>
    </row>
    <row r="30139" spans="10:10" ht="14.25" x14ac:dyDescent="0.2">
      <c r="J30139" s="2"/>
    </row>
    <row r="30140" spans="10:10" ht="14.25" x14ac:dyDescent="0.2">
      <c r="J30140" s="2"/>
    </row>
    <row r="30141" spans="10:10" ht="14.25" x14ac:dyDescent="0.2">
      <c r="J30141" s="2"/>
    </row>
    <row r="30142" spans="10:10" ht="14.25" x14ac:dyDescent="0.2">
      <c r="J30142" s="2"/>
    </row>
    <row r="30143" spans="10:10" ht="14.25" x14ac:dyDescent="0.2">
      <c r="J30143" s="2"/>
    </row>
    <row r="30144" spans="10:10" ht="14.25" x14ac:dyDescent="0.2">
      <c r="J30144" s="2"/>
    </row>
    <row r="30145" spans="10:10" ht="14.25" x14ac:dyDescent="0.2">
      <c r="J30145" s="2"/>
    </row>
    <row r="30146" spans="10:10" ht="14.25" x14ac:dyDescent="0.2">
      <c r="J30146" s="2"/>
    </row>
    <row r="30147" spans="10:10" ht="14.25" x14ac:dyDescent="0.2">
      <c r="J30147" s="2"/>
    </row>
    <row r="30148" spans="10:10" ht="14.25" x14ac:dyDescent="0.2">
      <c r="J30148" s="2"/>
    </row>
    <row r="30149" spans="10:10" ht="14.25" x14ac:dyDescent="0.2">
      <c r="J30149" s="2"/>
    </row>
    <row r="30150" spans="10:10" ht="14.25" x14ac:dyDescent="0.2">
      <c r="J30150" s="2"/>
    </row>
    <row r="30151" spans="10:10" ht="14.25" x14ac:dyDescent="0.2">
      <c r="J30151" s="2"/>
    </row>
    <row r="30152" spans="10:10" ht="14.25" x14ac:dyDescent="0.2">
      <c r="J30152" s="2"/>
    </row>
    <row r="30153" spans="10:10" ht="14.25" x14ac:dyDescent="0.2">
      <c r="J30153" s="2"/>
    </row>
    <row r="30154" spans="10:10" ht="14.25" x14ac:dyDescent="0.2">
      <c r="J30154" s="2"/>
    </row>
    <row r="30155" spans="10:10" ht="14.25" x14ac:dyDescent="0.2">
      <c r="J30155" s="2"/>
    </row>
    <row r="30156" spans="10:10" ht="14.25" x14ac:dyDescent="0.2">
      <c r="J30156" s="2"/>
    </row>
    <row r="30157" spans="10:10" ht="14.25" x14ac:dyDescent="0.2">
      <c r="J30157" s="2"/>
    </row>
    <row r="30158" spans="10:10" ht="14.25" x14ac:dyDescent="0.2">
      <c r="J30158" s="2"/>
    </row>
    <row r="30159" spans="10:10" ht="14.25" x14ac:dyDescent="0.2">
      <c r="J30159" s="2"/>
    </row>
    <row r="30160" spans="10:10" ht="14.25" x14ac:dyDescent="0.2">
      <c r="J30160" s="2"/>
    </row>
    <row r="30161" spans="10:10" ht="14.25" x14ac:dyDescent="0.2">
      <c r="J30161" s="2"/>
    </row>
    <row r="30162" spans="10:10" ht="14.25" x14ac:dyDescent="0.2">
      <c r="J30162" s="2"/>
    </row>
    <row r="30163" spans="10:10" ht="14.25" x14ac:dyDescent="0.2">
      <c r="J30163" s="2"/>
    </row>
    <row r="30164" spans="10:10" ht="14.25" x14ac:dyDescent="0.2">
      <c r="J30164" s="2"/>
    </row>
    <row r="30165" spans="10:10" ht="14.25" x14ac:dyDescent="0.2">
      <c r="J30165" s="2"/>
    </row>
    <row r="30166" spans="10:10" ht="14.25" x14ac:dyDescent="0.2">
      <c r="J30166" s="2"/>
    </row>
    <row r="30167" spans="10:10" ht="14.25" x14ac:dyDescent="0.2">
      <c r="J30167" s="2"/>
    </row>
    <row r="30168" spans="10:10" ht="14.25" x14ac:dyDescent="0.2">
      <c r="J30168" s="2"/>
    </row>
    <row r="30169" spans="10:10" ht="14.25" x14ac:dyDescent="0.2">
      <c r="J30169" s="2"/>
    </row>
    <row r="30170" spans="10:10" ht="14.25" x14ac:dyDescent="0.2">
      <c r="J30170" s="2"/>
    </row>
    <row r="30171" spans="10:10" ht="14.25" x14ac:dyDescent="0.2">
      <c r="J30171" s="2"/>
    </row>
    <row r="30172" spans="10:10" ht="14.25" x14ac:dyDescent="0.2">
      <c r="J30172" s="2"/>
    </row>
    <row r="30173" spans="10:10" ht="14.25" x14ac:dyDescent="0.2">
      <c r="J30173" s="2"/>
    </row>
    <row r="30174" spans="10:10" ht="14.25" x14ac:dyDescent="0.2">
      <c r="J30174" s="2"/>
    </row>
    <row r="30175" spans="10:10" ht="14.25" x14ac:dyDescent="0.2">
      <c r="J30175" s="2"/>
    </row>
    <row r="30176" spans="10:10" ht="14.25" x14ac:dyDescent="0.2">
      <c r="J30176" s="2"/>
    </row>
    <row r="30177" spans="10:10" ht="14.25" x14ac:dyDescent="0.2">
      <c r="J30177" s="2"/>
    </row>
    <row r="30178" spans="10:10" ht="14.25" x14ac:dyDescent="0.2">
      <c r="J30178" s="2"/>
    </row>
    <row r="30179" spans="10:10" ht="14.25" x14ac:dyDescent="0.2">
      <c r="J30179" s="2"/>
    </row>
    <row r="30180" spans="10:10" ht="14.25" x14ac:dyDescent="0.2">
      <c r="J30180" s="2"/>
    </row>
    <row r="30181" spans="10:10" ht="14.25" x14ac:dyDescent="0.2">
      <c r="J30181" s="2"/>
    </row>
    <row r="30182" spans="10:10" ht="14.25" x14ac:dyDescent="0.2">
      <c r="J30182" s="2"/>
    </row>
    <row r="30183" spans="10:10" ht="14.25" x14ac:dyDescent="0.2">
      <c r="J30183" s="2"/>
    </row>
    <row r="30184" spans="10:10" ht="14.25" x14ac:dyDescent="0.2">
      <c r="J30184" s="2"/>
    </row>
    <row r="30185" spans="10:10" ht="14.25" x14ac:dyDescent="0.2">
      <c r="J30185" s="2"/>
    </row>
    <row r="30186" spans="10:10" ht="14.25" x14ac:dyDescent="0.2">
      <c r="J30186" s="2"/>
    </row>
    <row r="30187" spans="10:10" ht="14.25" x14ac:dyDescent="0.2">
      <c r="J30187" s="2"/>
    </row>
    <row r="30188" spans="10:10" ht="14.25" x14ac:dyDescent="0.2">
      <c r="J30188" s="2"/>
    </row>
    <row r="30189" spans="10:10" ht="14.25" x14ac:dyDescent="0.2">
      <c r="J30189" s="2"/>
    </row>
    <row r="30190" spans="10:10" ht="14.25" x14ac:dyDescent="0.2">
      <c r="J30190" s="2"/>
    </row>
    <row r="30191" spans="10:10" ht="14.25" x14ac:dyDescent="0.2">
      <c r="J30191" s="2"/>
    </row>
    <row r="30192" spans="10:10" ht="14.25" x14ac:dyDescent="0.2">
      <c r="J30192" s="2"/>
    </row>
    <row r="30193" spans="10:10" ht="14.25" x14ac:dyDescent="0.2">
      <c r="J30193" s="2"/>
    </row>
    <row r="30194" spans="10:10" ht="14.25" x14ac:dyDescent="0.2">
      <c r="J30194" s="2"/>
    </row>
    <row r="30195" spans="10:10" ht="14.25" x14ac:dyDescent="0.2">
      <c r="J30195" s="2"/>
    </row>
    <row r="30196" spans="10:10" ht="14.25" x14ac:dyDescent="0.2">
      <c r="J30196" s="2"/>
    </row>
    <row r="30197" spans="10:10" ht="14.25" x14ac:dyDescent="0.2">
      <c r="J30197" s="2"/>
    </row>
    <row r="30198" spans="10:10" ht="14.25" x14ac:dyDescent="0.2">
      <c r="J30198" s="2"/>
    </row>
    <row r="30199" spans="10:10" ht="14.25" x14ac:dyDescent="0.2">
      <c r="J30199" s="2"/>
    </row>
    <row r="30200" spans="10:10" ht="14.25" x14ac:dyDescent="0.2">
      <c r="J30200" s="2"/>
    </row>
    <row r="30201" spans="10:10" ht="14.25" x14ac:dyDescent="0.2">
      <c r="J30201" s="2"/>
    </row>
    <row r="30202" spans="10:10" ht="14.25" x14ac:dyDescent="0.2">
      <c r="J30202" s="2"/>
    </row>
    <row r="30203" spans="10:10" ht="14.25" x14ac:dyDescent="0.2">
      <c r="J30203" s="2"/>
    </row>
    <row r="30204" spans="10:10" ht="14.25" x14ac:dyDescent="0.2">
      <c r="J30204" s="2"/>
    </row>
    <row r="30205" spans="10:10" ht="14.25" x14ac:dyDescent="0.2">
      <c r="J30205" s="2"/>
    </row>
    <row r="30206" spans="10:10" ht="14.25" x14ac:dyDescent="0.2">
      <c r="J30206" s="2"/>
    </row>
    <row r="30207" spans="10:10" ht="14.25" x14ac:dyDescent="0.2">
      <c r="J30207" s="2"/>
    </row>
    <row r="30208" spans="10:10" ht="14.25" x14ac:dyDescent="0.2">
      <c r="J30208" s="2"/>
    </row>
    <row r="30209" spans="10:10" ht="14.25" x14ac:dyDescent="0.2">
      <c r="J30209" s="2"/>
    </row>
    <row r="30210" spans="10:10" ht="14.25" x14ac:dyDescent="0.2">
      <c r="J30210" s="2"/>
    </row>
    <row r="30211" spans="10:10" ht="14.25" x14ac:dyDescent="0.2">
      <c r="J30211" s="2"/>
    </row>
    <row r="30212" spans="10:10" ht="14.25" x14ac:dyDescent="0.2">
      <c r="J30212" s="2"/>
    </row>
    <row r="30213" spans="10:10" ht="14.25" x14ac:dyDescent="0.2">
      <c r="J30213" s="2"/>
    </row>
    <row r="30214" spans="10:10" ht="14.25" x14ac:dyDescent="0.2">
      <c r="J30214" s="2"/>
    </row>
    <row r="30215" spans="10:10" ht="14.25" x14ac:dyDescent="0.2">
      <c r="J30215" s="2"/>
    </row>
    <row r="30216" spans="10:10" ht="14.25" x14ac:dyDescent="0.2">
      <c r="J30216" s="2"/>
    </row>
    <row r="30217" spans="10:10" ht="14.25" x14ac:dyDescent="0.2">
      <c r="J30217" s="2"/>
    </row>
    <row r="30218" spans="10:10" ht="14.25" x14ac:dyDescent="0.2">
      <c r="J30218" s="2"/>
    </row>
    <row r="30219" spans="10:10" ht="14.25" x14ac:dyDescent="0.2">
      <c r="J30219" s="2"/>
    </row>
    <row r="30220" spans="10:10" ht="14.25" x14ac:dyDescent="0.2">
      <c r="J30220" s="2"/>
    </row>
    <row r="30221" spans="10:10" ht="14.25" x14ac:dyDescent="0.2">
      <c r="J30221" s="2"/>
    </row>
    <row r="30222" spans="10:10" ht="14.25" x14ac:dyDescent="0.2">
      <c r="J30222" s="2"/>
    </row>
    <row r="30223" spans="10:10" ht="14.25" x14ac:dyDescent="0.2">
      <c r="J30223" s="2"/>
    </row>
    <row r="30224" spans="10:10" ht="14.25" x14ac:dyDescent="0.2">
      <c r="J30224" s="2"/>
    </row>
    <row r="30225" spans="10:10" ht="14.25" x14ac:dyDescent="0.2">
      <c r="J30225" s="2"/>
    </row>
    <row r="30226" spans="10:10" ht="14.25" x14ac:dyDescent="0.2">
      <c r="J30226" s="2"/>
    </row>
    <row r="30227" spans="10:10" ht="14.25" x14ac:dyDescent="0.2">
      <c r="J30227" s="2"/>
    </row>
    <row r="30228" spans="10:10" ht="14.25" x14ac:dyDescent="0.2">
      <c r="J30228" s="2"/>
    </row>
    <row r="30229" spans="10:10" ht="14.25" x14ac:dyDescent="0.2">
      <c r="J30229" s="2"/>
    </row>
    <row r="30230" spans="10:10" ht="14.25" x14ac:dyDescent="0.2">
      <c r="J30230" s="2"/>
    </row>
    <row r="30231" spans="10:10" ht="14.25" x14ac:dyDescent="0.2">
      <c r="J30231" s="2"/>
    </row>
    <row r="30232" spans="10:10" ht="14.25" x14ac:dyDescent="0.2">
      <c r="J30232" s="2"/>
    </row>
    <row r="30233" spans="10:10" ht="14.25" x14ac:dyDescent="0.2">
      <c r="J30233" s="2"/>
    </row>
    <row r="30234" spans="10:10" ht="14.25" x14ac:dyDescent="0.2">
      <c r="J30234" s="2"/>
    </row>
    <row r="30235" spans="10:10" ht="14.25" x14ac:dyDescent="0.2">
      <c r="J30235" s="2"/>
    </row>
    <row r="30236" spans="10:10" ht="14.25" x14ac:dyDescent="0.2">
      <c r="J30236" s="2"/>
    </row>
    <row r="30237" spans="10:10" ht="14.25" x14ac:dyDescent="0.2">
      <c r="J30237" s="2"/>
    </row>
    <row r="30238" spans="10:10" ht="14.25" x14ac:dyDescent="0.2">
      <c r="J30238" s="2"/>
    </row>
    <row r="30239" spans="10:10" ht="14.25" x14ac:dyDescent="0.2">
      <c r="J30239" s="2"/>
    </row>
    <row r="30240" spans="10:10" ht="14.25" x14ac:dyDescent="0.2">
      <c r="J30240" s="2"/>
    </row>
    <row r="30241" spans="10:10" ht="14.25" x14ac:dyDescent="0.2">
      <c r="J30241" s="2"/>
    </row>
    <row r="30242" spans="10:10" ht="14.25" x14ac:dyDescent="0.2">
      <c r="J30242" s="2"/>
    </row>
    <row r="30243" spans="10:10" ht="14.25" x14ac:dyDescent="0.2">
      <c r="J30243" s="2"/>
    </row>
    <row r="30244" spans="10:10" ht="14.25" x14ac:dyDescent="0.2">
      <c r="J30244" s="2"/>
    </row>
    <row r="30245" spans="10:10" ht="14.25" x14ac:dyDescent="0.2">
      <c r="J30245" s="2"/>
    </row>
    <row r="30246" spans="10:10" ht="14.25" x14ac:dyDescent="0.2">
      <c r="J30246" s="2"/>
    </row>
    <row r="30247" spans="10:10" ht="14.25" x14ac:dyDescent="0.2">
      <c r="J30247" s="2"/>
    </row>
    <row r="30248" spans="10:10" ht="14.25" x14ac:dyDescent="0.2">
      <c r="J30248" s="2"/>
    </row>
    <row r="30249" spans="10:10" ht="14.25" x14ac:dyDescent="0.2">
      <c r="J30249" s="2"/>
    </row>
    <row r="30250" spans="10:10" ht="14.25" x14ac:dyDescent="0.2">
      <c r="J30250" s="2"/>
    </row>
    <row r="30251" spans="10:10" ht="14.25" x14ac:dyDescent="0.2">
      <c r="J30251" s="2"/>
    </row>
    <row r="30252" spans="10:10" ht="14.25" x14ac:dyDescent="0.2">
      <c r="J30252" s="2"/>
    </row>
    <row r="30253" spans="10:10" ht="14.25" x14ac:dyDescent="0.2">
      <c r="J30253" s="2"/>
    </row>
    <row r="30254" spans="10:10" ht="14.25" x14ac:dyDescent="0.2">
      <c r="J30254" s="2"/>
    </row>
    <row r="30255" spans="10:10" ht="14.25" x14ac:dyDescent="0.2">
      <c r="J30255" s="2"/>
    </row>
    <row r="30256" spans="10:10" ht="14.25" x14ac:dyDescent="0.2">
      <c r="J30256" s="2"/>
    </row>
    <row r="30257" spans="10:10" ht="14.25" x14ac:dyDescent="0.2">
      <c r="J30257" s="2"/>
    </row>
    <row r="30258" spans="10:10" ht="14.25" x14ac:dyDescent="0.2">
      <c r="J30258" s="2"/>
    </row>
    <row r="30259" spans="10:10" ht="14.25" x14ac:dyDescent="0.2">
      <c r="J30259" s="2"/>
    </row>
    <row r="30260" spans="10:10" ht="14.25" x14ac:dyDescent="0.2">
      <c r="J30260" s="2"/>
    </row>
    <row r="30261" spans="10:10" ht="14.25" x14ac:dyDescent="0.2">
      <c r="J30261" s="2"/>
    </row>
    <row r="30262" spans="10:10" ht="14.25" x14ac:dyDescent="0.2">
      <c r="J30262" s="2"/>
    </row>
    <row r="30263" spans="10:10" ht="14.25" x14ac:dyDescent="0.2">
      <c r="J30263" s="2"/>
    </row>
    <row r="30264" spans="10:10" ht="14.25" x14ac:dyDescent="0.2">
      <c r="J30264" s="2"/>
    </row>
    <row r="30265" spans="10:10" ht="14.25" x14ac:dyDescent="0.2">
      <c r="J30265" s="2"/>
    </row>
    <row r="30266" spans="10:10" ht="14.25" x14ac:dyDescent="0.2">
      <c r="J30266" s="2"/>
    </row>
    <row r="30267" spans="10:10" ht="14.25" x14ac:dyDescent="0.2">
      <c r="J30267" s="2"/>
    </row>
    <row r="30268" spans="10:10" ht="14.25" x14ac:dyDescent="0.2">
      <c r="J30268" s="2"/>
    </row>
    <row r="30269" spans="10:10" ht="14.25" x14ac:dyDescent="0.2">
      <c r="J30269" s="2"/>
    </row>
    <row r="30270" spans="10:10" ht="14.25" x14ac:dyDescent="0.2">
      <c r="J30270" s="2"/>
    </row>
    <row r="30271" spans="10:10" ht="14.25" x14ac:dyDescent="0.2">
      <c r="J30271" s="2"/>
    </row>
    <row r="30272" spans="10:10" ht="14.25" x14ac:dyDescent="0.2">
      <c r="J30272" s="2"/>
    </row>
    <row r="30273" spans="10:10" ht="14.25" x14ac:dyDescent="0.2">
      <c r="J30273" s="2"/>
    </row>
    <row r="30274" spans="10:10" ht="14.25" x14ac:dyDescent="0.2">
      <c r="J30274" s="2"/>
    </row>
    <row r="30275" spans="10:10" ht="14.25" x14ac:dyDescent="0.2">
      <c r="J30275" s="2"/>
    </row>
    <row r="30276" spans="10:10" ht="14.25" x14ac:dyDescent="0.2">
      <c r="J30276" s="2"/>
    </row>
    <row r="30277" spans="10:10" ht="14.25" x14ac:dyDescent="0.2">
      <c r="J30277" s="2"/>
    </row>
    <row r="30278" spans="10:10" ht="14.25" x14ac:dyDescent="0.2">
      <c r="J30278" s="2"/>
    </row>
    <row r="30279" spans="10:10" ht="14.25" x14ac:dyDescent="0.2">
      <c r="J30279" s="2"/>
    </row>
    <row r="30280" spans="10:10" ht="14.25" x14ac:dyDescent="0.2">
      <c r="J30280" s="2"/>
    </row>
    <row r="30281" spans="10:10" ht="14.25" x14ac:dyDescent="0.2">
      <c r="J30281" s="2"/>
    </row>
    <row r="30282" spans="10:10" ht="14.25" x14ac:dyDescent="0.2">
      <c r="J30282" s="2"/>
    </row>
    <row r="30283" spans="10:10" ht="14.25" x14ac:dyDescent="0.2">
      <c r="J30283" s="2"/>
    </row>
    <row r="30284" spans="10:10" ht="14.25" x14ac:dyDescent="0.2">
      <c r="J30284" s="2"/>
    </row>
    <row r="30285" spans="10:10" ht="14.25" x14ac:dyDescent="0.2">
      <c r="J30285" s="2"/>
    </row>
    <row r="30286" spans="10:10" ht="14.25" x14ac:dyDescent="0.2">
      <c r="J30286" s="2"/>
    </row>
    <row r="30287" spans="10:10" ht="14.25" x14ac:dyDescent="0.2">
      <c r="J30287" s="2"/>
    </row>
    <row r="30288" spans="10:10" ht="14.25" x14ac:dyDescent="0.2">
      <c r="J30288" s="2"/>
    </row>
    <row r="30289" spans="10:10" ht="14.25" x14ac:dyDescent="0.2">
      <c r="J30289" s="2"/>
    </row>
    <row r="30290" spans="10:10" ht="14.25" x14ac:dyDescent="0.2">
      <c r="J30290" s="2"/>
    </row>
    <row r="30291" spans="10:10" ht="14.25" x14ac:dyDescent="0.2">
      <c r="J30291" s="2"/>
    </row>
    <row r="30292" spans="10:10" ht="14.25" x14ac:dyDescent="0.2">
      <c r="J30292" s="2"/>
    </row>
    <row r="30293" spans="10:10" ht="14.25" x14ac:dyDescent="0.2">
      <c r="J30293" s="2"/>
    </row>
    <row r="30294" spans="10:10" ht="14.25" x14ac:dyDescent="0.2">
      <c r="J30294" s="2"/>
    </row>
    <row r="30295" spans="10:10" ht="14.25" x14ac:dyDescent="0.2">
      <c r="J30295" s="2"/>
    </row>
    <row r="30296" spans="10:10" ht="14.25" x14ac:dyDescent="0.2">
      <c r="J30296" s="2"/>
    </row>
    <row r="30297" spans="10:10" ht="14.25" x14ac:dyDescent="0.2">
      <c r="J30297" s="2"/>
    </row>
    <row r="30298" spans="10:10" ht="14.25" x14ac:dyDescent="0.2">
      <c r="J30298" s="2"/>
    </row>
    <row r="30299" spans="10:10" ht="14.25" x14ac:dyDescent="0.2">
      <c r="J30299" s="2"/>
    </row>
    <row r="30300" spans="10:10" ht="14.25" x14ac:dyDescent="0.2">
      <c r="J30300" s="2"/>
    </row>
    <row r="30301" spans="10:10" ht="14.25" x14ac:dyDescent="0.2">
      <c r="J30301" s="2"/>
    </row>
    <row r="30302" spans="10:10" ht="14.25" x14ac:dyDescent="0.2">
      <c r="J30302" s="2"/>
    </row>
    <row r="30303" spans="10:10" ht="14.25" x14ac:dyDescent="0.2">
      <c r="J30303" s="2"/>
    </row>
    <row r="30304" spans="10:10" ht="14.25" x14ac:dyDescent="0.2">
      <c r="J30304" s="2"/>
    </row>
    <row r="30305" spans="10:10" ht="14.25" x14ac:dyDescent="0.2">
      <c r="J30305" s="2"/>
    </row>
    <row r="30306" spans="10:10" ht="14.25" x14ac:dyDescent="0.2">
      <c r="J30306" s="2"/>
    </row>
    <row r="30307" spans="10:10" ht="14.25" x14ac:dyDescent="0.2">
      <c r="J30307" s="2"/>
    </row>
    <row r="30308" spans="10:10" ht="14.25" x14ac:dyDescent="0.2">
      <c r="J30308" s="2"/>
    </row>
    <row r="30309" spans="10:10" ht="14.25" x14ac:dyDescent="0.2">
      <c r="J30309" s="2"/>
    </row>
    <row r="30310" spans="10:10" ht="14.25" x14ac:dyDescent="0.2">
      <c r="J30310" s="2"/>
    </row>
    <row r="30311" spans="10:10" ht="14.25" x14ac:dyDescent="0.2">
      <c r="J30311" s="2"/>
    </row>
    <row r="30312" spans="10:10" ht="14.25" x14ac:dyDescent="0.2">
      <c r="J30312" s="2"/>
    </row>
    <row r="30313" spans="10:10" ht="14.25" x14ac:dyDescent="0.2">
      <c r="J30313" s="2"/>
    </row>
    <row r="30314" spans="10:10" ht="14.25" x14ac:dyDescent="0.2">
      <c r="J30314" s="2"/>
    </row>
    <row r="30315" spans="10:10" ht="14.25" x14ac:dyDescent="0.2">
      <c r="J30315" s="2"/>
    </row>
    <row r="30316" spans="10:10" ht="14.25" x14ac:dyDescent="0.2">
      <c r="J30316" s="2"/>
    </row>
    <row r="30317" spans="10:10" ht="14.25" x14ac:dyDescent="0.2">
      <c r="J30317" s="2"/>
    </row>
    <row r="30318" spans="10:10" ht="14.25" x14ac:dyDescent="0.2">
      <c r="J30318" s="2"/>
    </row>
    <row r="30319" spans="10:10" ht="14.25" x14ac:dyDescent="0.2">
      <c r="J30319" s="2"/>
    </row>
    <row r="30320" spans="10:10" ht="14.25" x14ac:dyDescent="0.2">
      <c r="J30320" s="2"/>
    </row>
    <row r="30321" spans="10:10" ht="14.25" x14ac:dyDescent="0.2">
      <c r="J30321" s="2"/>
    </row>
    <row r="30322" spans="10:10" ht="14.25" x14ac:dyDescent="0.2">
      <c r="J30322" s="2"/>
    </row>
    <row r="30323" spans="10:10" ht="14.25" x14ac:dyDescent="0.2">
      <c r="J30323" s="2"/>
    </row>
    <row r="30324" spans="10:10" ht="14.25" x14ac:dyDescent="0.2">
      <c r="J30324" s="2"/>
    </row>
    <row r="30325" spans="10:10" ht="14.25" x14ac:dyDescent="0.2">
      <c r="J30325" s="2"/>
    </row>
    <row r="30326" spans="10:10" ht="14.25" x14ac:dyDescent="0.2">
      <c r="J30326" s="2"/>
    </row>
    <row r="30327" spans="10:10" ht="14.25" x14ac:dyDescent="0.2">
      <c r="J30327" s="2"/>
    </row>
    <row r="30328" spans="10:10" ht="14.25" x14ac:dyDescent="0.2">
      <c r="J30328" s="2"/>
    </row>
    <row r="30329" spans="10:10" ht="14.25" x14ac:dyDescent="0.2">
      <c r="J30329" s="2"/>
    </row>
    <row r="30330" spans="10:10" ht="14.25" x14ac:dyDescent="0.2">
      <c r="J30330" s="2"/>
    </row>
    <row r="30331" spans="10:10" ht="14.25" x14ac:dyDescent="0.2">
      <c r="J30331" s="2"/>
    </row>
    <row r="30332" spans="10:10" ht="14.25" x14ac:dyDescent="0.2">
      <c r="J30332" s="2"/>
    </row>
    <row r="30333" spans="10:10" ht="14.25" x14ac:dyDescent="0.2">
      <c r="J30333" s="2"/>
    </row>
    <row r="30334" spans="10:10" ht="14.25" x14ac:dyDescent="0.2">
      <c r="J30334" s="2"/>
    </row>
    <row r="30335" spans="10:10" ht="14.25" x14ac:dyDescent="0.2">
      <c r="J30335" s="2"/>
    </row>
    <row r="30336" spans="10:10" ht="14.25" x14ac:dyDescent="0.2">
      <c r="J30336" s="2"/>
    </row>
    <row r="30337" spans="10:10" ht="14.25" x14ac:dyDescent="0.2">
      <c r="J30337" s="2"/>
    </row>
    <row r="30338" spans="10:10" ht="14.25" x14ac:dyDescent="0.2">
      <c r="J30338" s="2"/>
    </row>
    <row r="30339" spans="10:10" ht="14.25" x14ac:dyDescent="0.2">
      <c r="J30339" s="2"/>
    </row>
    <row r="30340" spans="10:10" ht="14.25" x14ac:dyDescent="0.2">
      <c r="J30340" s="2"/>
    </row>
    <row r="30341" spans="10:10" ht="14.25" x14ac:dyDescent="0.2">
      <c r="J30341" s="2"/>
    </row>
    <row r="30342" spans="10:10" ht="14.25" x14ac:dyDescent="0.2">
      <c r="J30342" s="2"/>
    </row>
    <row r="30343" spans="10:10" ht="14.25" x14ac:dyDescent="0.2">
      <c r="J30343" s="2"/>
    </row>
    <row r="30344" spans="10:10" ht="14.25" x14ac:dyDescent="0.2">
      <c r="J30344" s="2"/>
    </row>
    <row r="30345" spans="10:10" ht="14.25" x14ac:dyDescent="0.2">
      <c r="J30345" s="2"/>
    </row>
    <row r="30346" spans="10:10" ht="14.25" x14ac:dyDescent="0.2">
      <c r="J30346" s="2"/>
    </row>
    <row r="30347" spans="10:10" ht="14.25" x14ac:dyDescent="0.2">
      <c r="J30347" s="2"/>
    </row>
    <row r="30348" spans="10:10" ht="14.25" x14ac:dyDescent="0.2">
      <c r="J30348" s="2"/>
    </row>
    <row r="30349" spans="10:10" ht="14.25" x14ac:dyDescent="0.2">
      <c r="J30349" s="2"/>
    </row>
    <row r="30350" spans="10:10" ht="14.25" x14ac:dyDescent="0.2">
      <c r="J30350" s="2"/>
    </row>
    <row r="30351" spans="10:10" ht="14.25" x14ac:dyDescent="0.2">
      <c r="J30351" s="2"/>
    </row>
    <row r="30352" spans="10:10" ht="14.25" x14ac:dyDescent="0.2">
      <c r="J30352" s="2"/>
    </row>
    <row r="30353" spans="10:10" ht="14.25" x14ac:dyDescent="0.2">
      <c r="J30353" s="2"/>
    </row>
    <row r="30354" spans="10:10" ht="14.25" x14ac:dyDescent="0.2">
      <c r="J30354" s="2"/>
    </row>
    <row r="30355" spans="10:10" ht="14.25" x14ac:dyDescent="0.2">
      <c r="J30355" s="2"/>
    </row>
    <row r="30356" spans="10:10" ht="14.25" x14ac:dyDescent="0.2">
      <c r="J30356" s="2"/>
    </row>
    <row r="30357" spans="10:10" ht="14.25" x14ac:dyDescent="0.2">
      <c r="J30357" s="2"/>
    </row>
    <row r="30358" spans="10:10" ht="14.25" x14ac:dyDescent="0.2">
      <c r="J30358" s="2"/>
    </row>
    <row r="30359" spans="10:10" ht="14.25" x14ac:dyDescent="0.2">
      <c r="J30359" s="2"/>
    </row>
    <row r="30360" spans="10:10" ht="14.25" x14ac:dyDescent="0.2">
      <c r="J30360" s="2"/>
    </row>
    <row r="30361" spans="10:10" ht="14.25" x14ac:dyDescent="0.2">
      <c r="J30361" s="2"/>
    </row>
    <row r="30362" spans="10:10" ht="14.25" x14ac:dyDescent="0.2">
      <c r="J30362" s="2"/>
    </row>
    <row r="30363" spans="10:10" ht="14.25" x14ac:dyDescent="0.2">
      <c r="J30363" s="2"/>
    </row>
    <row r="30364" spans="10:10" ht="14.25" x14ac:dyDescent="0.2">
      <c r="J30364" s="2"/>
    </row>
    <row r="30365" spans="10:10" ht="14.25" x14ac:dyDescent="0.2">
      <c r="J30365" s="2"/>
    </row>
    <row r="30366" spans="10:10" ht="14.25" x14ac:dyDescent="0.2">
      <c r="J30366" s="2"/>
    </row>
    <row r="30367" spans="10:10" ht="14.25" x14ac:dyDescent="0.2">
      <c r="J30367" s="2"/>
    </row>
    <row r="30368" spans="10:10" ht="14.25" x14ac:dyDescent="0.2">
      <c r="J30368" s="2"/>
    </row>
    <row r="30369" spans="10:10" ht="14.25" x14ac:dyDescent="0.2">
      <c r="J30369" s="2"/>
    </row>
    <row r="30370" spans="10:10" ht="14.25" x14ac:dyDescent="0.2">
      <c r="J30370" s="2"/>
    </row>
    <row r="30371" spans="10:10" ht="14.25" x14ac:dyDescent="0.2">
      <c r="J30371" s="2"/>
    </row>
    <row r="30372" spans="10:10" ht="14.25" x14ac:dyDescent="0.2">
      <c r="J30372" s="2"/>
    </row>
    <row r="30373" spans="10:10" ht="14.25" x14ac:dyDescent="0.2">
      <c r="J30373" s="2"/>
    </row>
    <row r="30374" spans="10:10" ht="14.25" x14ac:dyDescent="0.2">
      <c r="J30374" s="2"/>
    </row>
    <row r="30375" spans="10:10" ht="14.25" x14ac:dyDescent="0.2">
      <c r="J30375" s="2"/>
    </row>
    <row r="30376" spans="10:10" ht="14.25" x14ac:dyDescent="0.2">
      <c r="J30376" s="2"/>
    </row>
    <row r="30377" spans="10:10" ht="14.25" x14ac:dyDescent="0.2">
      <c r="J30377" s="2"/>
    </row>
    <row r="30378" spans="10:10" ht="14.25" x14ac:dyDescent="0.2">
      <c r="J30378" s="2"/>
    </row>
    <row r="30379" spans="10:10" ht="14.25" x14ac:dyDescent="0.2">
      <c r="J30379" s="2"/>
    </row>
    <row r="30380" spans="10:10" ht="14.25" x14ac:dyDescent="0.2">
      <c r="J30380" s="2"/>
    </row>
    <row r="30381" spans="10:10" ht="14.25" x14ac:dyDescent="0.2">
      <c r="J30381" s="2"/>
    </row>
    <row r="30382" spans="10:10" ht="14.25" x14ac:dyDescent="0.2">
      <c r="J30382" s="2"/>
    </row>
    <row r="30383" spans="10:10" ht="14.25" x14ac:dyDescent="0.2">
      <c r="J30383" s="2"/>
    </row>
    <row r="30384" spans="10:10" ht="14.25" x14ac:dyDescent="0.2">
      <c r="J30384" s="2"/>
    </row>
    <row r="30385" spans="10:10" ht="14.25" x14ac:dyDescent="0.2">
      <c r="J30385" s="2"/>
    </row>
    <row r="30386" spans="10:10" ht="14.25" x14ac:dyDescent="0.2">
      <c r="J30386" s="2"/>
    </row>
    <row r="30387" spans="10:10" ht="14.25" x14ac:dyDescent="0.2">
      <c r="J30387" s="2"/>
    </row>
    <row r="30388" spans="10:10" ht="14.25" x14ac:dyDescent="0.2">
      <c r="J30388" s="2"/>
    </row>
    <row r="30389" spans="10:10" ht="14.25" x14ac:dyDescent="0.2">
      <c r="J30389" s="2"/>
    </row>
    <row r="30390" spans="10:10" ht="14.25" x14ac:dyDescent="0.2">
      <c r="J30390" s="2"/>
    </row>
    <row r="30391" spans="10:10" ht="14.25" x14ac:dyDescent="0.2">
      <c r="J30391" s="2"/>
    </row>
    <row r="30392" spans="10:10" ht="14.25" x14ac:dyDescent="0.2">
      <c r="J30392" s="2"/>
    </row>
    <row r="30393" spans="10:10" ht="14.25" x14ac:dyDescent="0.2">
      <c r="J30393" s="2"/>
    </row>
    <row r="30394" spans="10:10" ht="14.25" x14ac:dyDescent="0.2">
      <c r="J30394" s="2"/>
    </row>
    <row r="30395" spans="10:10" ht="14.25" x14ac:dyDescent="0.2">
      <c r="J30395" s="2"/>
    </row>
    <row r="30396" spans="10:10" ht="14.25" x14ac:dyDescent="0.2">
      <c r="J30396" s="2"/>
    </row>
    <row r="30397" spans="10:10" ht="14.25" x14ac:dyDescent="0.2">
      <c r="J30397" s="2"/>
    </row>
    <row r="30398" spans="10:10" ht="14.25" x14ac:dyDescent="0.2">
      <c r="J30398" s="2"/>
    </row>
    <row r="30399" spans="10:10" ht="14.25" x14ac:dyDescent="0.2">
      <c r="J30399" s="2"/>
    </row>
    <row r="30400" spans="10:10" ht="14.25" x14ac:dyDescent="0.2">
      <c r="J30400" s="2"/>
    </row>
    <row r="30401" spans="10:10" ht="14.25" x14ac:dyDescent="0.2">
      <c r="J30401" s="2"/>
    </row>
    <row r="30402" spans="10:10" ht="14.25" x14ac:dyDescent="0.2">
      <c r="J30402" s="2"/>
    </row>
    <row r="30403" spans="10:10" ht="14.25" x14ac:dyDescent="0.2">
      <c r="J30403" s="2"/>
    </row>
    <row r="30404" spans="10:10" ht="14.25" x14ac:dyDescent="0.2">
      <c r="J30404" s="2"/>
    </row>
    <row r="30405" spans="10:10" ht="14.25" x14ac:dyDescent="0.2">
      <c r="J30405" s="2"/>
    </row>
    <row r="30406" spans="10:10" ht="14.25" x14ac:dyDescent="0.2">
      <c r="J30406" s="2"/>
    </row>
    <row r="30407" spans="10:10" ht="14.25" x14ac:dyDescent="0.2">
      <c r="J30407" s="2"/>
    </row>
    <row r="30408" spans="10:10" ht="14.25" x14ac:dyDescent="0.2">
      <c r="J30408" s="2"/>
    </row>
    <row r="30409" spans="10:10" ht="14.25" x14ac:dyDescent="0.2">
      <c r="J30409" s="2"/>
    </row>
    <row r="30410" spans="10:10" ht="14.25" x14ac:dyDescent="0.2">
      <c r="J30410" s="2"/>
    </row>
    <row r="30411" spans="10:10" ht="14.25" x14ac:dyDescent="0.2">
      <c r="J30411" s="2"/>
    </row>
    <row r="30412" spans="10:10" ht="14.25" x14ac:dyDescent="0.2">
      <c r="J30412" s="2"/>
    </row>
    <row r="30413" spans="10:10" ht="14.25" x14ac:dyDescent="0.2">
      <c r="J30413" s="2"/>
    </row>
    <row r="30414" spans="10:10" ht="14.25" x14ac:dyDescent="0.2">
      <c r="J30414" s="2"/>
    </row>
    <row r="30415" spans="10:10" ht="14.25" x14ac:dyDescent="0.2">
      <c r="J30415" s="2"/>
    </row>
    <row r="30416" spans="10:10" ht="14.25" x14ac:dyDescent="0.2">
      <c r="J30416" s="2"/>
    </row>
    <row r="30417" spans="10:10" ht="14.25" x14ac:dyDescent="0.2">
      <c r="J30417" s="2"/>
    </row>
    <row r="30418" spans="10:10" ht="14.25" x14ac:dyDescent="0.2">
      <c r="J30418" s="2"/>
    </row>
    <row r="30419" spans="10:10" ht="14.25" x14ac:dyDescent="0.2">
      <c r="J30419" s="2"/>
    </row>
    <row r="30420" spans="10:10" ht="14.25" x14ac:dyDescent="0.2">
      <c r="J30420" s="2"/>
    </row>
    <row r="30421" spans="10:10" ht="14.25" x14ac:dyDescent="0.2">
      <c r="J30421" s="2"/>
    </row>
    <row r="30422" spans="10:10" ht="14.25" x14ac:dyDescent="0.2">
      <c r="J30422" s="2"/>
    </row>
    <row r="30423" spans="10:10" ht="14.25" x14ac:dyDescent="0.2">
      <c r="J30423" s="2"/>
    </row>
    <row r="30424" spans="10:10" ht="14.25" x14ac:dyDescent="0.2">
      <c r="J30424" s="2"/>
    </row>
    <row r="30425" spans="10:10" ht="14.25" x14ac:dyDescent="0.2">
      <c r="J30425" s="2"/>
    </row>
    <row r="30426" spans="10:10" ht="14.25" x14ac:dyDescent="0.2">
      <c r="J30426" s="2"/>
    </row>
    <row r="30427" spans="10:10" ht="14.25" x14ac:dyDescent="0.2">
      <c r="J30427" s="2"/>
    </row>
    <row r="30428" spans="10:10" ht="14.25" x14ac:dyDescent="0.2">
      <c r="J30428" s="2"/>
    </row>
    <row r="30429" spans="10:10" ht="14.25" x14ac:dyDescent="0.2">
      <c r="J30429" s="2"/>
    </row>
    <row r="30430" spans="10:10" ht="14.25" x14ac:dyDescent="0.2">
      <c r="J30430" s="2"/>
    </row>
    <row r="30431" spans="10:10" ht="14.25" x14ac:dyDescent="0.2">
      <c r="J30431" s="2"/>
    </row>
    <row r="30432" spans="10:10" ht="14.25" x14ac:dyDescent="0.2">
      <c r="J30432" s="2"/>
    </row>
    <row r="30433" spans="10:10" ht="14.25" x14ac:dyDescent="0.2">
      <c r="J30433" s="2"/>
    </row>
    <row r="30434" spans="10:10" ht="14.25" x14ac:dyDescent="0.2">
      <c r="J30434" s="2"/>
    </row>
    <row r="30435" spans="10:10" ht="14.25" x14ac:dyDescent="0.2">
      <c r="J30435" s="2"/>
    </row>
    <row r="30436" spans="10:10" ht="14.25" x14ac:dyDescent="0.2">
      <c r="J30436" s="2"/>
    </row>
    <row r="30437" spans="10:10" ht="14.25" x14ac:dyDescent="0.2">
      <c r="J30437" s="2"/>
    </row>
    <row r="30438" spans="10:10" ht="14.25" x14ac:dyDescent="0.2">
      <c r="J30438" s="2"/>
    </row>
    <row r="30439" spans="10:10" ht="14.25" x14ac:dyDescent="0.2">
      <c r="J30439" s="2"/>
    </row>
    <row r="30440" spans="10:10" ht="14.25" x14ac:dyDescent="0.2">
      <c r="J30440" s="2"/>
    </row>
    <row r="30441" spans="10:10" ht="14.25" x14ac:dyDescent="0.2">
      <c r="J30441" s="2"/>
    </row>
    <row r="30442" spans="10:10" ht="14.25" x14ac:dyDescent="0.2">
      <c r="J30442" s="2"/>
    </row>
    <row r="30443" spans="10:10" ht="14.25" x14ac:dyDescent="0.2">
      <c r="J30443" s="2"/>
    </row>
    <row r="30444" spans="10:10" ht="14.25" x14ac:dyDescent="0.2">
      <c r="J30444" s="2"/>
    </row>
    <row r="30445" spans="10:10" ht="14.25" x14ac:dyDescent="0.2">
      <c r="J30445" s="2"/>
    </row>
    <row r="30446" spans="10:10" ht="14.25" x14ac:dyDescent="0.2">
      <c r="J30446" s="2"/>
    </row>
    <row r="30447" spans="10:10" ht="14.25" x14ac:dyDescent="0.2">
      <c r="J30447" s="2"/>
    </row>
    <row r="30448" spans="10:10" ht="14.25" x14ac:dyDescent="0.2">
      <c r="J30448" s="2"/>
    </row>
    <row r="30449" spans="10:10" ht="14.25" x14ac:dyDescent="0.2">
      <c r="J30449" s="2"/>
    </row>
    <row r="30450" spans="10:10" ht="14.25" x14ac:dyDescent="0.2">
      <c r="J30450" s="2"/>
    </row>
    <row r="30451" spans="10:10" ht="14.25" x14ac:dyDescent="0.2">
      <c r="J30451" s="2"/>
    </row>
    <row r="30452" spans="10:10" ht="14.25" x14ac:dyDescent="0.2">
      <c r="J30452" s="2"/>
    </row>
    <row r="30453" spans="10:10" ht="14.25" x14ac:dyDescent="0.2">
      <c r="J30453" s="2"/>
    </row>
    <row r="30454" spans="10:10" ht="14.25" x14ac:dyDescent="0.2">
      <c r="J30454" s="2"/>
    </row>
    <row r="30455" spans="10:10" ht="14.25" x14ac:dyDescent="0.2">
      <c r="J30455" s="2"/>
    </row>
    <row r="30456" spans="10:10" ht="14.25" x14ac:dyDescent="0.2">
      <c r="J30456" s="2"/>
    </row>
    <row r="30457" spans="10:10" ht="14.25" x14ac:dyDescent="0.2">
      <c r="J30457" s="2"/>
    </row>
    <row r="30458" spans="10:10" ht="14.25" x14ac:dyDescent="0.2">
      <c r="J30458" s="2"/>
    </row>
    <row r="30459" spans="10:10" ht="14.25" x14ac:dyDescent="0.2">
      <c r="J30459" s="2"/>
    </row>
    <row r="30460" spans="10:10" ht="14.25" x14ac:dyDescent="0.2">
      <c r="J30460" s="2"/>
    </row>
    <row r="30461" spans="10:10" ht="14.25" x14ac:dyDescent="0.2">
      <c r="J30461" s="2"/>
    </row>
    <row r="30462" spans="10:10" ht="14.25" x14ac:dyDescent="0.2">
      <c r="J30462" s="2"/>
    </row>
    <row r="30463" spans="10:10" ht="14.25" x14ac:dyDescent="0.2">
      <c r="J30463" s="2"/>
    </row>
    <row r="30464" spans="10:10" ht="14.25" x14ac:dyDescent="0.2">
      <c r="J30464" s="2"/>
    </row>
    <row r="30465" spans="10:10" ht="14.25" x14ac:dyDescent="0.2">
      <c r="J30465" s="2"/>
    </row>
    <row r="30466" spans="10:10" ht="14.25" x14ac:dyDescent="0.2">
      <c r="J30466" s="2"/>
    </row>
    <row r="30467" spans="10:10" ht="14.25" x14ac:dyDescent="0.2">
      <c r="J30467" s="2"/>
    </row>
    <row r="30468" spans="10:10" ht="14.25" x14ac:dyDescent="0.2">
      <c r="J30468" s="2"/>
    </row>
    <row r="30469" spans="10:10" ht="14.25" x14ac:dyDescent="0.2">
      <c r="J30469" s="2"/>
    </row>
    <row r="30470" spans="10:10" ht="14.25" x14ac:dyDescent="0.2">
      <c r="J30470" s="2"/>
    </row>
    <row r="30471" spans="10:10" ht="14.25" x14ac:dyDescent="0.2">
      <c r="J30471" s="2"/>
    </row>
    <row r="30472" spans="10:10" ht="14.25" x14ac:dyDescent="0.2">
      <c r="J30472" s="2"/>
    </row>
    <row r="30473" spans="10:10" ht="14.25" x14ac:dyDescent="0.2">
      <c r="J30473" s="2"/>
    </row>
    <row r="30474" spans="10:10" ht="14.25" x14ac:dyDescent="0.2">
      <c r="J30474" s="2"/>
    </row>
    <row r="30475" spans="10:10" ht="14.25" x14ac:dyDescent="0.2">
      <c r="J30475" s="2"/>
    </row>
    <row r="30476" spans="10:10" ht="14.25" x14ac:dyDescent="0.2">
      <c r="J30476" s="2"/>
    </row>
    <row r="30477" spans="10:10" ht="14.25" x14ac:dyDescent="0.2">
      <c r="J30477" s="2"/>
    </row>
    <row r="30478" spans="10:10" ht="14.25" x14ac:dyDescent="0.2">
      <c r="J30478" s="2"/>
    </row>
    <row r="30479" spans="10:10" ht="14.25" x14ac:dyDescent="0.2">
      <c r="J30479" s="2"/>
    </row>
    <row r="30480" spans="10:10" ht="14.25" x14ac:dyDescent="0.2">
      <c r="J30480" s="2"/>
    </row>
    <row r="30481" spans="10:10" ht="14.25" x14ac:dyDescent="0.2">
      <c r="J30481" s="2"/>
    </row>
    <row r="30482" spans="10:10" ht="14.25" x14ac:dyDescent="0.2">
      <c r="J30482" s="2"/>
    </row>
    <row r="30483" spans="10:10" ht="14.25" x14ac:dyDescent="0.2">
      <c r="J30483" s="2"/>
    </row>
    <row r="30484" spans="10:10" ht="14.25" x14ac:dyDescent="0.2">
      <c r="J30484" s="2"/>
    </row>
    <row r="30485" spans="10:10" ht="14.25" x14ac:dyDescent="0.2">
      <c r="J30485" s="2"/>
    </row>
    <row r="30486" spans="10:10" ht="14.25" x14ac:dyDescent="0.2">
      <c r="J30486" s="2"/>
    </row>
    <row r="30487" spans="10:10" ht="14.25" x14ac:dyDescent="0.2">
      <c r="J30487" s="2"/>
    </row>
    <row r="30488" spans="10:10" ht="14.25" x14ac:dyDescent="0.2">
      <c r="J30488" s="2"/>
    </row>
    <row r="30489" spans="10:10" ht="14.25" x14ac:dyDescent="0.2">
      <c r="J30489" s="2"/>
    </row>
    <row r="30490" spans="10:10" ht="14.25" x14ac:dyDescent="0.2">
      <c r="J30490" s="2"/>
    </row>
    <row r="30491" spans="10:10" ht="14.25" x14ac:dyDescent="0.2">
      <c r="J30491" s="2"/>
    </row>
    <row r="30492" spans="10:10" ht="14.25" x14ac:dyDescent="0.2">
      <c r="J30492" s="2"/>
    </row>
    <row r="30493" spans="10:10" ht="14.25" x14ac:dyDescent="0.2">
      <c r="J30493" s="2"/>
    </row>
    <row r="30494" spans="10:10" ht="14.25" x14ac:dyDescent="0.2">
      <c r="J30494" s="2"/>
    </row>
    <row r="30495" spans="10:10" ht="14.25" x14ac:dyDescent="0.2">
      <c r="J30495" s="2"/>
    </row>
    <row r="30496" spans="10:10" ht="14.25" x14ac:dyDescent="0.2">
      <c r="J30496" s="2"/>
    </row>
    <row r="30497" spans="10:10" ht="14.25" x14ac:dyDescent="0.2">
      <c r="J30497" s="2"/>
    </row>
    <row r="30498" spans="10:10" ht="14.25" x14ac:dyDescent="0.2">
      <c r="J30498" s="2"/>
    </row>
    <row r="30499" spans="10:10" ht="14.25" x14ac:dyDescent="0.2">
      <c r="J30499" s="2"/>
    </row>
    <row r="30500" spans="10:10" ht="14.25" x14ac:dyDescent="0.2">
      <c r="J30500" s="2"/>
    </row>
    <row r="30501" spans="10:10" ht="14.25" x14ac:dyDescent="0.2">
      <c r="J30501" s="2"/>
    </row>
    <row r="30502" spans="10:10" ht="14.25" x14ac:dyDescent="0.2">
      <c r="J30502" s="2"/>
    </row>
    <row r="30503" spans="10:10" ht="14.25" x14ac:dyDescent="0.2">
      <c r="J30503" s="2"/>
    </row>
    <row r="30504" spans="10:10" ht="14.25" x14ac:dyDescent="0.2">
      <c r="J30504" s="2"/>
    </row>
    <row r="30505" spans="10:10" ht="14.25" x14ac:dyDescent="0.2">
      <c r="J30505" s="2"/>
    </row>
    <row r="30506" spans="10:10" ht="14.25" x14ac:dyDescent="0.2">
      <c r="J30506" s="2"/>
    </row>
    <row r="30507" spans="10:10" ht="14.25" x14ac:dyDescent="0.2">
      <c r="J30507" s="2"/>
    </row>
    <row r="30508" spans="10:10" ht="14.25" x14ac:dyDescent="0.2">
      <c r="J30508" s="2"/>
    </row>
    <row r="30509" spans="10:10" ht="14.25" x14ac:dyDescent="0.2">
      <c r="J30509" s="2"/>
    </row>
    <row r="30510" spans="10:10" ht="14.25" x14ac:dyDescent="0.2">
      <c r="J30510" s="2"/>
    </row>
    <row r="30511" spans="10:10" ht="14.25" x14ac:dyDescent="0.2">
      <c r="J30511" s="2"/>
    </row>
    <row r="30512" spans="10:10" ht="14.25" x14ac:dyDescent="0.2">
      <c r="J30512" s="2"/>
    </row>
    <row r="30513" spans="10:10" ht="14.25" x14ac:dyDescent="0.2">
      <c r="J30513" s="2"/>
    </row>
    <row r="30514" spans="10:10" ht="14.25" x14ac:dyDescent="0.2">
      <c r="J30514" s="2"/>
    </row>
    <row r="30515" spans="10:10" ht="14.25" x14ac:dyDescent="0.2">
      <c r="J30515" s="2"/>
    </row>
    <row r="30516" spans="10:10" ht="14.25" x14ac:dyDescent="0.2">
      <c r="J30516" s="2"/>
    </row>
    <row r="30517" spans="10:10" ht="14.25" x14ac:dyDescent="0.2">
      <c r="J30517" s="2"/>
    </row>
    <row r="30518" spans="10:10" ht="14.25" x14ac:dyDescent="0.2">
      <c r="J30518" s="2"/>
    </row>
    <row r="30519" spans="10:10" ht="14.25" x14ac:dyDescent="0.2">
      <c r="J30519" s="2"/>
    </row>
    <row r="30520" spans="10:10" ht="14.25" x14ac:dyDescent="0.2">
      <c r="J30520" s="2"/>
    </row>
    <row r="30521" spans="10:10" ht="14.25" x14ac:dyDescent="0.2">
      <c r="J30521" s="2"/>
    </row>
    <row r="30522" spans="10:10" ht="14.25" x14ac:dyDescent="0.2">
      <c r="J30522" s="2"/>
    </row>
    <row r="30523" spans="10:10" ht="14.25" x14ac:dyDescent="0.2">
      <c r="J30523" s="2"/>
    </row>
    <row r="30524" spans="10:10" ht="14.25" x14ac:dyDescent="0.2">
      <c r="J30524" s="2"/>
    </row>
    <row r="30525" spans="10:10" ht="14.25" x14ac:dyDescent="0.2">
      <c r="J30525" s="2"/>
    </row>
    <row r="30526" spans="10:10" ht="14.25" x14ac:dyDescent="0.2">
      <c r="J30526" s="2"/>
    </row>
    <row r="30527" spans="10:10" ht="14.25" x14ac:dyDescent="0.2">
      <c r="J30527" s="2"/>
    </row>
    <row r="30528" spans="10:10" ht="14.25" x14ac:dyDescent="0.2">
      <c r="J30528" s="2"/>
    </row>
    <row r="30529" spans="10:10" ht="14.25" x14ac:dyDescent="0.2">
      <c r="J30529" s="2"/>
    </row>
    <row r="30530" spans="10:10" ht="14.25" x14ac:dyDescent="0.2">
      <c r="J30530" s="2"/>
    </row>
    <row r="30531" spans="10:10" ht="14.25" x14ac:dyDescent="0.2">
      <c r="J30531" s="2"/>
    </row>
    <row r="30532" spans="10:10" ht="14.25" x14ac:dyDescent="0.2">
      <c r="J30532" s="2"/>
    </row>
    <row r="30533" spans="10:10" ht="14.25" x14ac:dyDescent="0.2">
      <c r="J30533" s="2"/>
    </row>
    <row r="30534" spans="10:10" ht="14.25" x14ac:dyDescent="0.2">
      <c r="J30534" s="2"/>
    </row>
    <row r="30535" spans="10:10" ht="14.25" x14ac:dyDescent="0.2">
      <c r="J30535" s="2"/>
    </row>
    <row r="30536" spans="10:10" ht="14.25" x14ac:dyDescent="0.2">
      <c r="J30536" s="2"/>
    </row>
    <row r="30537" spans="10:10" ht="14.25" x14ac:dyDescent="0.2">
      <c r="J30537" s="2"/>
    </row>
    <row r="30538" spans="10:10" ht="14.25" x14ac:dyDescent="0.2">
      <c r="J30538" s="2"/>
    </row>
    <row r="30539" spans="10:10" ht="14.25" x14ac:dyDescent="0.2">
      <c r="J30539" s="2"/>
    </row>
    <row r="30540" spans="10:10" ht="14.25" x14ac:dyDescent="0.2">
      <c r="J30540" s="2"/>
    </row>
    <row r="30541" spans="10:10" ht="14.25" x14ac:dyDescent="0.2">
      <c r="J30541" s="2"/>
    </row>
    <row r="30542" spans="10:10" ht="14.25" x14ac:dyDescent="0.2">
      <c r="J30542" s="2"/>
    </row>
    <row r="30543" spans="10:10" ht="14.25" x14ac:dyDescent="0.2">
      <c r="J30543" s="2"/>
    </row>
    <row r="30544" spans="10:10" ht="14.25" x14ac:dyDescent="0.2">
      <c r="J30544" s="2"/>
    </row>
    <row r="30545" spans="10:10" ht="14.25" x14ac:dyDescent="0.2">
      <c r="J30545" s="2"/>
    </row>
    <row r="30546" spans="10:10" ht="14.25" x14ac:dyDescent="0.2">
      <c r="J30546" s="2"/>
    </row>
    <row r="30547" spans="10:10" ht="14.25" x14ac:dyDescent="0.2">
      <c r="J30547" s="2"/>
    </row>
    <row r="30548" spans="10:10" ht="14.25" x14ac:dyDescent="0.2">
      <c r="J30548" s="2"/>
    </row>
    <row r="30549" spans="10:10" ht="14.25" x14ac:dyDescent="0.2">
      <c r="J30549" s="2"/>
    </row>
    <row r="30550" spans="10:10" ht="14.25" x14ac:dyDescent="0.2">
      <c r="J30550" s="2"/>
    </row>
    <row r="30551" spans="10:10" ht="14.25" x14ac:dyDescent="0.2">
      <c r="J30551" s="2"/>
    </row>
    <row r="30552" spans="10:10" ht="14.25" x14ac:dyDescent="0.2">
      <c r="J30552" s="2"/>
    </row>
    <row r="30553" spans="10:10" ht="14.25" x14ac:dyDescent="0.2">
      <c r="J30553" s="2"/>
    </row>
    <row r="30554" spans="10:10" ht="14.25" x14ac:dyDescent="0.2">
      <c r="J30554" s="2"/>
    </row>
    <row r="30555" spans="10:10" ht="14.25" x14ac:dyDescent="0.2">
      <c r="J30555" s="2"/>
    </row>
    <row r="30556" spans="10:10" ht="14.25" x14ac:dyDescent="0.2">
      <c r="J30556" s="2"/>
    </row>
    <row r="30557" spans="10:10" ht="14.25" x14ac:dyDescent="0.2">
      <c r="J30557" s="2"/>
    </row>
    <row r="30558" spans="10:10" ht="14.25" x14ac:dyDescent="0.2">
      <c r="J30558" s="2"/>
    </row>
    <row r="30559" spans="10:10" ht="14.25" x14ac:dyDescent="0.2">
      <c r="J30559" s="2"/>
    </row>
    <row r="30560" spans="10:10" ht="14.25" x14ac:dyDescent="0.2">
      <c r="J30560" s="2"/>
    </row>
    <row r="30561" spans="10:10" ht="14.25" x14ac:dyDescent="0.2">
      <c r="J30561" s="2"/>
    </row>
    <row r="30562" spans="10:10" ht="14.25" x14ac:dyDescent="0.2">
      <c r="J30562" s="2"/>
    </row>
    <row r="30563" spans="10:10" ht="14.25" x14ac:dyDescent="0.2">
      <c r="J30563" s="2"/>
    </row>
    <row r="30564" spans="10:10" ht="14.25" x14ac:dyDescent="0.2">
      <c r="J30564" s="2"/>
    </row>
    <row r="30565" spans="10:10" ht="14.25" x14ac:dyDescent="0.2">
      <c r="J30565" s="2"/>
    </row>
    <row r="30566" spans="10:10" ht="14.25" x14ac:dyDescent="0.2">
      <c r="J30566" s="2"/>
    </row>
    <row r="30567" spans="10:10" ht="14.25" x14ac:dyDescent="0.2">
      <c r="J30567" s="2"/>
    </row>
    <row r="30568" spans="10:10" ht="14.25" x14ac:dyDescent="0.2">
      <c r="J30568" s="2"/>
    </row>
    <row r="30569" spans="10:10" ht="14.25" x14ac:dyDescent="0.2">
      <c r="J30569" s="2"/>
    </row>
    <row r="30570" spans="10:10" ht="14.25" x14ac:dyDescent="0.2">
      <c r="J30570" s="2"/>
    </row>
    <row r="30571" spans="10:10" ht="14.25" x14ac:dyDescent="0.2">
      <c r="J30571" s="2"/>
    </row>
    <row r="30572" spans="10:10" ht="14.25" x14ac:dyDescent="0.2">
      <c r="J30572" s="2"/>
    </row>
    <row r="30573" spans="10:10" ht="14.25" x14ac:dyDescent="0.2">
      <c r="J30573" s="2"/>
    </row>
    <row r="30574" spans="10:10" ht="14.25" x14ac:dyDescent="0.2">
      <c r="J30574" s="2"/>
    </row>
    <row r="30575" spans="10:10" ht="14.25" x14ac:dyDescent="0.2">
      <c r="J30575" s="2"/>
    </row>
    <row r="30576" spans="10:10" ht="14.25" x14ac:dyDescent="0.2">
      <c r="J30576" s="2"/>
    </row>
    <row r="30577" spans="10:10" ht="14.25" x14ac:dyDescent="0.2">
      <c r="J30577" s="2"/>
    </row>
    <row r="30578" spans="10:10" ht="14.25" x14ac:dyDescent="0.2">
      <c r="J30578" s="2"/>
    </row>
    <row r="30579" spans="10:10" ht="14.25" x14ac:dyDescent="0.2">
      <c r="J30579" s="2"/>
    </row>
    <row r="30580" spans="10:10" ht="14.25" x14ac:dyDescent="0.2">
      <c r="J30580" s="2"/>
    </row>
    <row r="30581" spans="10:10" ht="14.25" x14ac:dyDescent="0.2">
      <c r="J30581" s="2"/>
    </row>
    <row r="30582" spans="10:10" ht="14.25" x14ac:dyDescent="0.2">
      <c r="J30582" s="2"/>
    </row>
    <row r="30583" spans="10:10" ht="14.25" x14ac:dyDescent="0.2">
      <c r="J30583" s="2"/>
    </row>
    <row r="30584" spans="10:10" ht="14.25" x14ac:dyDescent="0.2">
      <c r="J30584" s="2"/>
    </row>
    <row r="30585" spans="10:10" ht="14.25" x14ac:dyDescent="0.2">
      <c r="J30585" s="2"/>
    </row>
    <row r="30586" spans="10:10" ht="14.25" x14ac:dyDescent="0.2">
      <c r="J30586" s="2"/>
    </row>
    <row r="30587" spans="10:10" ht="14.25" x14ac:dyDescent="0.2">
      <c r="J30587" s="2"/>
    </row>
    <row r="30588" spans="10:10" ht="14.25" x14ac:dyDescent="0.2">
      <c r="J30588" s="2"/>
    </row>
    <row r="30589" spans="10:10" ht="14.25" x14ac:dyDescent="0.2">
      <c r="J30589" s="2"/>
    </row>
    <row r="30590" spans="10:10" ht="14.25" x14ac:dyDescent="0.2">
      <c r="J30590" s="2"/>
    </row>
    <row r="30591" spans="10:10" ht="14.25" x14ac:dyDescent="0.2">
      <c r="J30591" s="2"/>
    </row>
    <row r="30592" spans="10:10" ht="14.25" x14ac:dyDescent="0.2">
      <c r="J30592" s="2"/>
    </row>
    <row r="30593" spans="10:10" ht="14.25" x14ac:dyDescent="0.2">
      <c r="J30593" s="2"/>
    </row>
    <row r="30594" spans="10:10" ht="14.25" x14ac:dyDescent="0.2">
      <c r="J30594" s="2"/>
    </row>
    <row r="30595" spans="10:10" ht="14.25" x14ac:dyDescent="0.2">
      <c r="J30595" s="2"/>
    </row>
    <row r="30596" spans="10:10" ht="14.25" x14ac:dyDescent="0.2">
      <c r="J30596" s="2"/>
    </row>
    <row r="30597" spans="10:10" ht="14.25" x14ac:dyDescent="0.2">
      <c r="J30597" s="2"/>
    </row>
    <row r="30598" spans="10:10" ht="14.25" x14ac:dyDescent="0.2">
      <c r="J30598" s="2"/>
    </row>
    <row r="30599" spans="10:10" ht="14.25" x14ac:dyDescent="0.2">
      <c r="J30599" s="2"/>
    </row>
    <row r="30600" spans="10:10" ht="14.25" x14ac:dyDescent="0.2">
      <c r="J30600" s="2"/>
    </row>
    <row r="30601" spans="10:10" ht="14.25" x14ac:dyDescent="0.2">
      <c r="J30601" s="2"/>
    </row>
    <row r="30602" spans="10:10" ht="14.25" x14ac:dyDescent="0.2">
      <c r="J30602" s="2"/>
    </row>
    <row r="30603" spans="10:10" ht="14.25" x14ac:dyDescent="0.2">
      <c r="J30603" s="2"/>
    </row>
    <row r="30604" spans="10:10" ht="14.25" x14ac:dyDescent="0.2">
      <c r="J30604" s="2"/>
    </row>
    <row r="30605" spans="10:10" ht="14.25" x14ac:dyDescent="0.2">
      <c r="J30605" s="2"/>
    </row>
    <row r="30606" spans="10:10" ht="14.25" x14ac:dyDescent="0.2">
      <c r="J30606" s="2"/>
    </row>
    <row r="30607" spans="10:10" ht="14.25" x14ac:dyDescent="0.2">
      <c r="J30607" s="2"/>
    </row>
    <row r="30608" spans="10:10" ht="14.25" x14ac:dyDescent="0.2">
      <c r="J30608" s="2"/>
    </row>
    <row r="30609" spans="10:10" ht="14.25" x14ac:dyDescent="0.2">
      <c r="J30609" s="2"/>
    </row>
    <row r="30610" spans="10:10" ht="14.25" x14ac:dyDescent="0.2">
      <c r="J30610" s="2"/>
    </row>
    <row r="30611" spans="10:10" ht="14.25" x14ac:dyDescent="0.2">
      <c r="J30611" s="2"/>
    </row>
    <row r="30612" spans="10:10" ht="14.25" x14ac:dyDescent="0.2">
      <c r="J30612" s="2"/>
    </row>
    <row r="30613" spans="10:10" ht="14.25" x14ac:dyDescent="0.2">
      <c r="J30613" s="2"/>
    </row>
    <row r="30614" spans="10:10" ht="14.25" x14ac:dyDescent="0.2">
      <c r="J30614" s="2"/>
    </row>
    <row r="30615" spans="10:10" ht="14.25" x14ac:dyDescent="0.2">
      <c r="J30615" s="2"/>
    </row>
    <row r="30616" spans="10:10" ht="14.25" x14ac:dyDescent="0.2">
      <c r="J30616" s="2"/>
    </row>
    <row r="30617" spans="10:10" ht="14.25" x14ac:dyDescent="0.2">
      <c r="J30617" s="2"/>
    </row>
    <row r="30618" spans="10:10" ht="14.25" x14ac:dyDescent="0.2">
      <c r="J30618" s="2"/>
    </row>
    <row r="30619" spans="10:10" ht="14.25" x14ac:dyDescent="0.2">
      <c r="J30619" s="2"/>
    </row>
    <row r="30620" spans="10:10" ht="14.25" x14ac:dyDescent="0.2">
      <c r="J30620" s="2"/>
    </row>
    <row r="30621" spans="10:10" ht="14.25" x14ac:dyDescent="0.2">
      <c r="J30621" s="2"/>
    </row>
    <row r="30622" spans="10:10" ht="14.25" x14ac:dyDescent="0.2">
      <c r="J30622" s="2"/>
    </row>
    <row r="30623" spans="10:10" ht="14.25" x14ac:dyDescent="0.2">
      <c r="J30623" s="2"/>
    </row>
    <row r="30624" spans="10:10" ht="14.25" x14ac:dyDescent="0.2">
      <c r="J30624" s="2"/>
    </row>
    <row r="30625" spans="10:10" ht="14.25" x14ac:dyDescent="0.2">
      <c r="J30625" s="2"/>
    </row>
    <row r="30626" spans="10:10" ht="14.25" x14ac:dyDescent="0.2">
      <c r="J30626" s="2"/>
    </row>
    <row r="30627" spans="10:10" ht="14.25" x14ac:dyDescent="0.2">
      <c r="J30627" s="2"/>
    </row>
    <row r="30628" spans="10:10" ht="14.25" x14ac:dyDescent="0.2">
      <c r="J30628" s="2"/>
    </row>
    <row r="30629" spans="10:10" ht="14.25" x14ac:dyDescent="0.2">
      <c r="J30629" s="2"/>
    </row>
    <row r="30630" spans="10:10" ht="14.25" x14ac:dyDescent="0.2">
      <c r="J30630" s="2"/>
    </row>
    <row r="30631" spans="10:10" ht="14.25" x14ac:dyDescent="0.2">
      <c r="J30631" s="2"/>
    </row>
    <row r="30632" spans="10:10" ht="14.25" x14ac:dyDescent="0.2">
      <c r="J30632" s="2"/>
    </row>
    <row r="30633" spans="10:10" ht="14.25" x14ac:dyDescent="0.2">
      <c r="J30633" s="2"/>
    </row>
    <row r="30634" spans="10:10" ht="14.25" x14ac:dyDescent="0.2">
      <c r="J30634" s="2"/>
    </row>
    <row r="30635" spans="10:10" ht="14.25" x14ac:dyDescent="0.2">
      <c r="J30635" s="2"/>
    </row>
    <row r="30636" spans="10:10" ht="14.25" x14ac:dyDescent="0.2">
      <c r="J30636" s="2"/>
    </row>
    <row r="30637" spans="10:10" ht="14.25" x14ac:dyDescent="0.2">
      <c r="J30637" s="2"/>
    </row>
    <row r="30638" spans="10:10" ht="14.25" x14ac:dyDescent="0.2">
      <c r="J30638" s="2"/>
    </row>
    <row r="30639" spans="10:10" ht="14.25" x14ac:dyDescent="0.2">
      <c r="J30639" s="2"/>
    </row>
    <row r="30640" spans="10:10" ht="14.25" x14ac:dyDescent="0.2">
      <c r="J30640" s="2"/>
    </row>
    <row r="30641" spans="10:10" ht="14.25" x14ac:dyDescent="0.2">
      <c r="J30641" s="2"/>
    </row>
    <row r="30642" spans="10:10" ht="14.25" x14ac:dyDescent="0.2">
      <c r="J30642" s="2"/>
    </row>
    <row r="30643" spans="10:10" ht="14.25" x14ac:dyDescent="0.2">
      <c r="J30643" s="2"/>
    </row>
    <row r="30644" spans="10:10" ht="14.25" x14ac:dyDescent="0.2">
      <c r="J30644" s="2"/>
    </row>
    <row r="30645" spans="10:10" ht="14.25" x14ac:dyDescent="0.2">
      <c r="J30645" s="2"/>
    </row>
    <row r="30646" spans="10:10" ht="14.25" x14ac:dyDescent="0.2">
      <c r="J30646" s="2"/>
    </row>
    <row r="30647" spans="10:10" ht="14.25" x14ac:dyDescent="0.2">
      <c r="J30647" s="2"/>
    </row>
    <row r="30648" spans="10:10" ht="14.25" x14ac:dyDescent="0.2">
      <c r="J30648" s="2"/>
    </row>
    <row r="30649" spans="10:10" ht="14.25" x14ac:dyDescent="0.2">
      <c r="J30649" s="2"/>
    </row>
    <row r="30650" spans="10:10" ht="14.25" x14ac:dyDescent="0.2">
      <c r="J30650" s="2"/>
    </row>
    <row r="30651" spans="10:10" ht="14.25" x14ac:dyDescent="0.2">
      <c r="J30651" s="2"/>
    </row>
    <row r="30652" spans="10:10" ht="14.25" x14ac:dyDescent="0.2">
      <c r="J30652" s="2"/>
    </row>
    <row r="30653" spans="10:10" ht="14.25" x14ac:dyDescent="0.2">
      <c r="J30653" s="2"/>
    </row>
    <row r="30654" spans="10:10" ht="14.25" x14ac:dyDescent="0.2">
      <c r="J30654" s="2"/>
    </row>
    <row r="30655" spans="10:10" ht="14.25" x14ac:dyDescent="0.2">
      <c r="J30655" s="2"/>
    </row>
    <row r="30656" spans="10:10" ht="14.25" x14ac:dyDescent="0.2">
      <c r="J30656" s="2"/>
    </row>
    <row r="30657" spans="10:10" ht="14.25" x14ac:dyDescent="0.2">
      <c r="J30657" s="2"/>
    </row>
    <row r="30658" spans="10:10" ht="14.25" x14ac:dyDescent="0.2">
      <c r="J30658" s="2"/>
    </row>
    <row r="30659" spans="10:10" ht="14.25" x14ac:dyDescent="0.2">
      <c r="J30659" s="2"/>
    </row>
    <row r="30660" spans="10:10" ht="14.25" x14ac:dyDescent="0.2">
      <c r="J30660" s="2"/>
    </row>
    <row r="30661" spans="10:10" ht="14.25" x14ac:dyDescent="0.2">
      <c r="J30661" s="2"/>
    </row>
    <row r="30662" spans="10:10" ht="14.25" x14ac:dyDescent="0.2">
      <c r="J30662" s="2"/>
    </row>
    <row r="30663" spans="10:10" ht="14.25" x14ac:dyDescent="0.2">
      <c r="J30663" s="2"/>
    </row>
    <row r="30664" spans="10:10" ht="14.25" x14ac:dyDescent="0.2">
      <c r="J30664" s="2"/>
    </row>
    <row r="30665" spans="10:10" ht="14.25" x14ac:dyDescent="0.2">
      <c r="J30665" s="2"/>
    </row>
    <row r="30666" spans="10:10" ht="14.25" x14ac:dyDescent="0.2">
      <c r="J30666" s="2"/>
    </row>
    <row r="30667" spans="10:10" ht="14.25" x14ac:dyDescent="0.2">
      <c r="J30667" s="2"/>
    </row>
    <row r="30668" spans="10:10" ht="14.25" x14ac:dyDescent="0.2">
      <c r="J30668" s="2"/>
    </row>
    <row r="30669" spans="10:10" ht="14.25" x14ac:dyDescent="0.2">
      <c r="J30669" s="2"/>
    </row>
    <row r="30670" spans="10:10" ht="14.25" x14ac:dyDescent="0.2">
      <c r="J30670" s="2"/>
    </row>
    <row r="30671" spans="10:10" ht="14.25" x14ac:dyDescent="0.2">
      <c r="J30671" s="2"/>
    </row>
    <row r="30672" spans="10:10" ht="14.25" x14ac:dyDescent="0.2">
      <c r="J30672" s="2"/>
    </row>
    <row r="30673" spans="10:10" ht="14.25" x14ac:dyDescent="0.2">
      <c r="J30673" s="2"/>
    </row>
    <row r="30674" spans="10:10" ht="14.25" x14ac:dyDescent="0.2">
      <c r="J30674" s="2"/>
    </row>
    <row r="30675" spans="10:10" ht="14.25" x14ac:dyDescent="0.2">
      <c r="J30675" s="2"/>
    </row>
    <row r="30676" spans="10:10" ht="14.25" x14ac:dyDescent="0.2">
      <c r="J30676" s="2"/>
    </row>
    <row r="30677" spans="10:10" ht="14.25" x14ac:dyDescent="0.2">
      <c r="J30677" s="2"/>
    </row>
    <row r="30678" spans="10:10" ht="14.25" x14ac:dyDescent="0.2">
      <c r="J30678" s="2"/>
    </row>
    <row r="30679" spans="10:10" ht="14.25" x14ac:dyDescent="0.2">
      <c r="J30679" s="2"/>
    </row>
    <row r="30680" spans="10:10" ht="14.25" x14ac:dyDescent="0.2">
      <c r="J30680" s="2"/>
    </row>
    <row r="30681" spans="10:10" ht="14.25" x14ac:dyDescent="0.2">
      <c r="J30681" s="2"/>
    </row>
    <row r="30682" spans="10:10" ht="14.25" x14ac:dyDescent="0.2">
      <c r="J30682" s="2"/>
    </row>
    <row r="30683" spans="10:10" ht="14.25" x14ac:dyDescent="0.2">
      <c r="J30683" s="2"/>
    </row>
    <row r="30684" spans="10:10" ht="14.25" x14ac:dyDescent="0.2">
      <c r="J30684" s="2"/>
    </row>
    <row r="30685" spans="10:10" ht="14.25" x14ac:dyDescent="0.2">
      <c r="J30685" s="2"/>
    </row>
    <row r="30686" spans="10:10" ht="14.25" x14ac:dyDescent="0.2">
      <c r="J30686" s="2"/>
    </row>
    <row r="30687" spans="10:10" ht="14.25" x14ac:dyDescent="0.2">
      <c r="J30687" s="2"/>
    </row>
    <row r="30688" spans="10:10" ht="14.25" x14ac:dyDescent="0.2">
      <c r="J30688" s="2"/>
    </row>
    <row r="30689" spans="10:10" ht="14.25" x14ac:dyDescent="0.2">
      <c r="J30689" s="2"/>
    </row>
    <row r="30690" spans="10:10" ht="14.25" x14ac:dyDescent="0.2">
      <c r="J30690" s="2"/>
    </row>
    <row r="30691" spans="10:10" ht="14.25" x14ac:dyDescent="0.2">
      <c r="J30691" s="2"/>
    </row>
    <row r="30692" spans="10:10" ht="14.25" x14ac:dyDescent="0.2">
      <c r="J30692" s="2"/>
    </row>
    <row r="30693" spans="10:10" ht="14.25" x14ac:dyDescent="0.2">
      <c r="J30693" s="2"/>
    </row>
    <row r="30694" spans="10:10" ht="14.25" x14ac:dyDescent="0.2">
      <c r="J30694" s="2"/>
    </row>
    <row r="30695" spans="10:10" ht="14.25" x14ac:dyDescent="0.2">
      <c r="J30695" s="2"/>
    </row>
    <row r="30696" spans="10:10" ht="14.25" x14ac:dyDescent="0.2">
      <c r="J30696" s="2"/>
    </row>
    <row r="30697" spans="10:10" ht="14.25" x14ac:dyDescent="0.2">
      <c r="J30697" s="2"/>
    </row>
    <row r="30698" spans="10:10" ht="14.25" x14ac:dyDescent="0.2">
      <c r="J30698" s="2"/>
    </row>
    <row r="30699" spans="10:10" ht="14.25" x14ac:dyDescent="0.2">
      <c r="J30699" s="2"/>
    </row>
    <row r="30700" spans="10:10" ht="14.25" x14ac:dyDescent="0.2">
      <c r="J30700" s="2"/>
    </row>
    <row r="30701" spans="10:10" ht="14.25" x14ac:dyDescent="0.2">
      <c r="J30701" s="2"/>
    </row>
    <row r="30702" spans="10:10" ht="14.25" x14ac:dyDescent="0.2">
      <c r="J30702" s="2"/>
    </row>
    <row r="30703" spans="10:10" ht="14.25" x14ac:dyDescent="0.2">
      <c r="J30703" s="2"/>
    </row>
    <row r="30704" spans="10:10" ht="14.25" x14ac:dyDescent="0.2">
      <c r="J30704" s="2"/>
    </row>
    <row r="30705" spans="10:10" ht="14.25" x14ac:dyDescent="0.2">
      <c r="J30705" s="2"/>
    </row>
    <row r="30706" spans="10:10" ht="14.25" x14ac:dyDescent="0.2">
      <c r="J30706" s="2"/>
    </row>
    <row r="30707" spans="10:10" ht="14.25" x14ac:dyDescent="0.2">
      <c r="J30707" s="2"/>
    </row>
    <row r="30708" spans="10:10" ht="14.25" x14ac:dyDescent="0.2">
      <c r="J30708" s="2"/>
    </row>
    <row r="30709" spans="10:10" ht="14.25" x14ac:dyDescent="0.2">
      <c r="J30709" s="2"/>
    </row>
    <row r="30710" spans="10:10" ht="14.25" x14ac:dyDescent="0.2">
      <c r="J30710" s="2"/>
    </row>
    <row r="30711" spans="10:10" ht="14.25" x14ac:dyDescent="0.2">
      <c r="J30711" s="2"/>
    </row>
    <row r="30712" spans="10:10" ht="14.25" x14ac:dyDescent="0.2">
      <c r="J30712" s="2"/>
    </row>
    <row r="30713" spans="10:10" ht="14.25" x14ac:dyDescent="0.2">
      <c r="J30713" s="2"/>
    </row>
    <row r="30714" spans="10:10" ht="14.25" x14ac:dyDescent="0.2">
      <c r="J30714" s="2"/>
    </row>
    <row r="30715" spans="10:10" ht="14.25" x14ac:dyDescent="0.2">
      <c r="J30715" s="2"/>
    </row>
    <row r="30716" spans="10:10" ht="14.25" x14ac:dyDescent="0.2">
      <c r="J30716" s="2"/>
    </row>
    <row r="30717" spans="10:10" ht="14.25" x14ac:dyDescent="0.2">
      <c r="J30717" s="2"/>
    </row>
    <row r="30718" spans="10:10" ht="14.25" x14ac:dyDescent="0.2">
      <c r="J30718" s="2"/>
    </row>
    <row r="30719" spans="10:10" ht="14.25" x14ac:dyDescent="0.2">
      <c r="J30719" s="2"/>
    </row>
    <row r="30720" spans="10:10" ht="14.25" x14ac:dyDescent="0.2">
      <c r="J30720" s="2"/>
    </row>
    <row r="30721" spans="10:10" ht="14.25" x14ac:dyDescent="0.2">
      <c r="J30721" s="2"/>
    </row>
    <row r="30722" spans="10:10" ht="14.25" x14ac:dyDescent="0.2">
      <c r="J30722" s="2"/>
    </row>
    <row r="30723" spans="10:10" ht="14.25" x14ac:dyDescent="0.2">
      <c r="J30723" s="2"/>
    </row>
    <row r="30724" spans="10:10" ht="14.25" x14ac:dyDescent="0.2">
      <c r="J30724" s="2"/>
    </row>
    <row r="30725" spans="10:10" ht="14.25" x14ac:dyDescent="0.2">
      <c r="J30725" s="2"/>
    </row>
    <row r="30726" spans="10:10" ht="14.25" x14ac:dyDescent="0.2">
      <c r="J30726" s="2"/>
    </row>
    <row r="30727" spans="10:10" ht="14.25" x14ac:dyDescent="0.2">
      <c r="J30727" s="2"/>
    </row>
    <row r="30728" spans="10:10" ht="14.25" x14ac:dyDescent="0.2">
      <c r="J30728" s="2"/>
    </row>
    <row r="30729" spans="10:10" ht="14.25" x14ac:dyDescent="0.2">
      <c r="J30729" s="2"/>
    </row>
    <row r="30730" spans="10:10" ht="14.25" x14ac:dyDescent="0.2">
      <c r="J30730" s="2"/>
    </row>
    <row r="30731" spans="10:10" ht="14.25" x14ac:dyDescent="0.2">
      <c r="J30731" s="2"/>
    </row>
    <row r="30732" spans="10:10" ht="14.25" x14ac:dyDescent="0.2">
      <c r="J30732" s="2"/>
    </row>
    <row r="30733" spans="10:10" ht="14.25" x14ac:dyDescent="0.2">
      <c r="J30733" s="2"/>
    </row>
    <row r="30734" spans="10:10" ht="14.25" x14ac:dyDescent="0.2">
      <c r="J30734" s="2"/>
    </row>
    <row r="30735" spans="10:10" ht="14.25" x14ac:dyDescent="0.2">
      <c r="J30735" s="2"/>
    </row>
    <row r="30736" spans="10:10" ht="14.25" x14ac:dyDescent="0.2">
      <c r="J30736" s="2"/>
    </row>
    <row r="30737" spans="10:10" ht="14.25" x14ac:dyDescent="0.2">
      <c r="J30737" s="2"/>
    </row>
    <row r="30738" spans="10:10" ht="14.25" x14ac:dyDescent="0.2">
      <c r="J30738" s="2"/>
    </row>
    <row r="30739" spans="10:10" ht="14.25" x14ac:dyDescent="0.2">
      <c r="J30739" s="2"/>
    </row>
    <row r="30740" spans="10:10" ht="14.25" x14ac:dyDescent="0.2">
      <c r="J30740" s="2"/>
    </row>
    <row r="30741" spans="10:10" ht="14.25" x14ac:dyDescent="0.2">
      <c r="J30741" s="2"/>
    </row>
    <row r="30742" spans="10:10" ht="14.25" x14ac:dyDescent="0.2">
      <c r="J30742" s="2"/>
    </row>
    <row r="30743" spans="10:10" ht="14.25" x14ac:dyDescent="0.2">
      <c r="J30743" s="2"/>
    </row>
    <row r="30744" spans="10:10" ht="14.25" x14ac:dyDescent="0.2">
      <c r="J30744" s="2"/>
    </row>
    <row r="30745" spans="10:10" ht="14.25" x14ac:dyDescent="0.2">
      <c r="J30745" s="2"/>
    </row>
    <row r="30746" spans="10:10" ht="14.25" x14ac:dyDescent="0.2">
      <c r="J30746" s="2"/>
    </row>
    <row r="30747" spans="10:10" ht="14.25" x14ac:dyDescent="0.2">
      <c r="J30747" s="2"/>
    </row>
    <row r="30748" spans="10:10" ht="14.25" x14ac:dyDescent="0.2">
      <c r="J30748" s="2"/>
    </row>
    <row r="30749" spans="10:10" ht="14.25" x14ac:dyDescent="0.2">
      <c r="J30749" s="2"/>
    </row>
    <row r="30750" spans="10:10" ht="14.25" x14ac:dyDescent="0.2">
      <c r="J30750" s="2"/>
    </row>
    <row r="30751" spans="10:10" ht="14.25" x14ac:dyDescent="0.2">
      <c r="J30751" s="2"/>
    </row>
    <row r="30752" spans="10:10" ht="14.25" x14ac:dyDescent="0.2">
      <c r="J30752" s="2"/>
    </row>
    <row r="30753" spans="10:10" ht="14.25" x14ac:dyDescent="0.2">
      <c r="J30753" s="2"/>
    </row>
    <row r="30754" spans="10:10" ht="14.25" x14ac:dyDescent="0.2">
      <c r="J30754" s="2"/>
    </row>
    <row r="30755" spans="10:10" ht="14.25" x14ac:dyDescent="0.2">
      <c r="J30755" s="2"/>
    </row>
    <row r="30756" spans="10:10" ht="14.25" x14ac:dyDescent="0.2">
      <c r="J30756" s="2"/>
    </row>
    <row r="30757" spans="10:10" ht="14.25" x14ac:dyDescent="0.2">
      <c r="J30757" s="2"/>
    </row>
    <row r="30758" spans="10:10" ht="14.25" x14ac:dyDescent="0.2">
      <c r="J30758" s="2"/>
    </row>
    <row r="30759" spans="10:10" ht="14.25" x14ac:dyDescent="0.2">
      <c r="J30759" s="2"/>
    </row>
    <row r="30760" spans="10:10" ht="14.25" x14ac:dyDescent="0.2">
      <c r="J30760" s="2"/>
    </row>
    <row r="30761" spans="10:10" ht="14.25" x14ac:dyDescent="0.2">
      <c r="J30761" s="2"/>
    </row>
    <row r="30762" spans="10:10" ht="14.25" x14ac:dyDescent="0.2">
      <c r="J30762" s="2"/>
    </row>
    <row r="30763" spans="10:10" ht="14.25" x14ac:dyDescent="0.2">
      <c r="J30763" s="2"/>
    </row>
    <row r="30764" spans="10:10" ht="14.25" x14ac:dyDescent="0.2">
      <c r="J30764" s="2"/>
    </row>
    <row r="30765" spans="10:10" ht="14.25" x14ac:dyDescent="0.2">
      <c r="J30765" s="2"/>
    </row>
    <row r="30766" spans="10:10" ht="14.25" x14ac:dyDescent="0.2">
      <c r="J30766" s="2"/>
    </row>
    <row r="30767" spans="10:10" ht="14.25" x14ac:dyDescent="0.2">
      <c r="J30767" s="2"/>
    </row>
    <row r="30768" spans="10:10" ht="14.25" x14ac:dyDescent="0.2">
      <c r="J30768" s="2"/>
    </row>
    <row r="30769" spans="10:10" ht="14.25" x14ac:dyDescent="0.2">
      <c r="J30769" s="2"/>
    </row>
    <row r="30770" spans="10:10" ht="14.25" x14ac:dyDescent="0.2">
      <c r="J30770" s="2"/>
    </row>
    <row r="30771" spans="10:10" ht="14.25" x14ac:dyDescent="0.2">
      <c r="J30771" s="2"/>
    </row>
    <row r="30772" spans="10:10" ht="14.25" x14ac:dyDescent="0.2">
      <c r="J30772" s="2"/>
    </row>
    <row r="30773" spans="10:10" ht="14.25" x14ac:dyDescent="0.2">
      <c r="J30773" s="2"/>
    </row>
    <row r="30774" spans="10:10" ht="14.25" x14ac:dyDescent="0.2">
      <c r="J30774" s="2"/>
    </row>
    <row r="30775" spans="10:10" ht="14.25" x14ac:dyDescent="0.2">
      <c r="J30775" s="2"/>
    </row>
    <row r="30776" spans="10:10" ht="14.25" x14ac:dyDescent="0.2">
      <c r="J30776" s="2"/>
    </row>
    <row r="30777" spans="10:10" ht="14.25" x14ac:dyDescent="0.2">
      <c r="J30777" s="2"/>
    </row>
    <row r="30778" spans="10:10" ht="14.25" x14ac:dyDescent="0.2">
      <c r="J30778" s="2"/>
    </row>
    <row r="30779" spans="10:10" ht="14.25" x14ac:dyDescent="0.2">
      <c r="J30779" s="2"/>
    </row>
    <row r="30780" spans="10:10" ht="14.25" x14ac:dyDescent="0.2">
      <c r="J30780" s="2"/>
    </row>
    <row r="30781" spans="10:10" ht="14.25" x14ac:dyDescent="0.2">
      <c r="J30781" s="2"/>
    </row>
    <row r="30782" spans="10:10" ht="14.25" x14ac:dyDescent="0.2">
      <c r="J30782" s="2"/>
    </row>
    <row r="30783" spans="10:10" ht="14.25" x14ac:dyDescent="0.2">
      <c r="J30783" s="2"/>
    </row>
    <row r="30784" spans="10:10" ht="14.25" x14ac:dyDescent="0.2">
      <c r="J30784" s="2"/>
    </row>
    <row r="30785" spans="10:10" ht="14.25" x14ac:dyDescent="0.2">
      <c r="J30785" s="2"/>
    </row>
    <row r="30786" spans="10:10" ht="14.25" x14ac:dyDescent="0.2">
      <c r="J30786" s="2"/>
    </row>
    <row r="30787" spans="10:10" ht="14.25" x14ac:dyDescent="0.2">
      <c r="J30787" s="2"/>
    </row>
    <row r="30788" spans="10:10" ht="14.25" x14ac:dyDescent="0.2">
      <c r="J30788" s="2"/>
    </row>
    <row r="30789" spans="10:10" ht="14.25" x14ac:dyDescent="0.2">
      <c r="J30789" s="2"/>
    </row>
    <row r="30790" spans="10:10" ht="14.25" x14ac:dyDescent="0.2">
      <c r="J30790" s="2"/>
    </row>
    <row r="30791" spans="10:10" ht="14.25" x14ac:dyDescent="0.2">
      <c r="J30791" s="2"/>
    </row>
    <row r="30792" spans="10:10" ht="14.25" x14ac:dyDescent="0.2">
      <c r="J30792" s="2"/>
    </row>
    <row r="30793" spans="10:10" ht="14.25" x14ac:dyDescent="0.2">
      <c r="J30793" s="2"/>
    </row>
    <row r="30794" spans="10:10" ht="14.25" x14ac:dyDescent="0.2">
      <c r="J30794" s="2"/>
    </row>
    <row r="30795" spans="10:10" ht="14.25" x14ac:dyDescent="0.2">
      <c r="J30795" s="2"/>
    </row>
    <row r="30796" spans="10:10" ht="14.25" x14ac:dyDescent="0.2">
      <c r="J30796" s="2"/>
    </row>
    <row r="30797" spans="10:10" ht="14.25" x14ac:dyDescent="0.2">
      <c r="J30797" s="2"/>
    </row>
    <row r="30798" spans="10:10" ht="14.25" x14ac:dyDescent="0.2">
      <c r="J30798" s="2"/>
    </row>
    <row r="30799" spans="10:10" ht="14.25" x14ac:dyDescent="0.2">
      <c r="J30799" s="2"/>
    </row>
    <row r="30800" spans="10:10" ht="14.25" x14ac:dyDescent="0.2">
      <c r="J30800" s="2"/>
    </row>
    <row r="30801" spans="10:10" ht="14.25" x14ac:dyDescent="0.2">
      <c r="J30801" s="2"/>
    </row>
    <row r="30802" spans="10:10" ht="14.25" x14ac:dyDescent="0.2">
      <c r="J30802" s="2"/>
    </row>
    <row r="30803" spans="10:10" ht="14.25" x14ac:dyDescent="0.2">
      <c r="J30803" s="2"/>
    </row>
    <row r="30804" spans="10:10" ht="14.25" x14ac:dyDescent="0.2">
      <c r="J30804" s="2"/>
    </row>
    <row r="30805" spans="10:10" ht="14.25" x14ac:dyDescent="0.2">
      <c r="J30805" s="2"/>
    </row>
    <row r="30806" spans="10:10" ht="14.25" x14ac:dyDescent="0.2">
      <c r="J30806" s="2"/>
    </row>
    <row r="30807" spans="10:10" ht="14.25" x14ac:dyDescent="0.2">
      <c r="J30807" s="2"/>
    </row>
    <row r="30808" spans="10:10" ht="14.25" x14ac:dyDescent="0.2">
      <c r="J30808" s="2"/>
    </row>
    <row r="30809" spans="10:10" ht="14.25" x14ac:dyDescent="0.2">
      <c r="J30809" s="2"/>
    </row>
    <row r="30810" spans="10:10" ht="14.25" x14ac:dyDescent="0.2">
      <c r="J30810" s="2"/>
    </row>
    <row r="30811" spans="10:10" ht="14.25" x14ac:dyDescent="0.2">
      <c r="J30811" s="2"/>
    </row>
    <row r="30812" spans="10:10" ht="14.25" x14ac:dyDescent="0.2">
      <c r="J30812" s="2"/>
    </row>
    <row r="30813" spans="10:10" ht="14.25" x14ac:dyDescent="0.2">
      <c r="J30813" s="2"/>
    </row>
    <row r="30814" spans="10:10" ht="14.25" x14ac:dyDescent="0.2">
      <c r="J30814" s="2"/>
    </row>
    <row r="30815" spans="10:10" ht="14.25" x14ac:dyDescent="0.2">
      <c r="J30815" s="2"/>
    </row>
    <row r="30816" spans="10:10" ht="14.25" x14ac:dyDescent="0.2">
      <c r="J30816" s="2"/>
    </row>
    <row r="30817" spans="10:10" ht="14.25" x14ac:dyDescent="0.2">
      <c r="J30817" s="2"/>
    </row>
    <row r="30818" spans="10:10" ht="14.25" x14ac:dyDescent="0.2">
      <c r="J30818" s="2"/>
    </row>
    <row r="30819" spans="10:10" ht="14.25" x14ac:dyDescent="0.2">
      <c r="J30819" s="2"/>
    </row>
    <row r="30820" spans="10:10" ht="14.25" x14ac:dyDescent="0.2">
      <c r="J30820" s="2"/>
    </row>
    <row r="30821" spans="10:10" ht="14.25" x14ac:dyDescent="0.2">
      <c r="J30821" s="2"/>
    </row>
    <row r="30822" spans="10:10" ht="14.25" x14ac:dyDescent="0.2">
      <c r="J30822" s="2"/>
    </row>
    <row r="30823" spans="10:10" ht="14.25" x14ac:dyDescent="0.2">
      <c r="J30823" s="2"/>
    </row>
    <row r="30824" spans="10:10" ht="14.25" x14ac:dyDescent="0.2">
      <c r="J30824" s="2"/>
    </row>
    <row r="30825" spans="10:10" ht="14.25" x14ac:dyDescent="0.2">
      <c r="J30825" s="2"/>
    </row>
    <row r="30826" spans="10:10" ht="14.25" x14ac:dyDescent="0.2">
      <c r="J30826" s="2"/>
    </row>
    <row r="30827" spans="10:10" ht="14.25" x14ac:dyDescent="0.2">
      <c r="J30827" s="2"/>
    </row>
    <row r="30828" spans="10:10" ht="14.25" x14ac:dyDescent="0.2">
      <c r="J30828" s="2"/>
    </row>
    <row r="30829" spans="10:10" ht="14.25" x14ac:dyDescent="0.2">
      <c r="J30829" s="2"/>
    </row>
    <row r="30830" spans="10:10" ht="14.25" x14ac:dyDescent="0.2">
      <c r="J30830" s="2"/>
    </row>
    <row r="30831" spans="10:10" ht="14.25" x14ac:dyDescent="0.2">
      <c r="J30831" s="2"/>
    </row>
    <row r="30832" spans="10:10" ht="14.25" x14ac:dyDescent="0.2">
      <c r="J30832" s="2"/>
    </row>
    <row r="30833" spans="10:10" ht="14.25" x14ac:dyDescent="0.2">
      <c r="J30833" s="2"/>
    </row>
    <row r="30834" spans="10:10" ht="14.25" x14ac:dyDescent="0.2">
      <c r="J30834" s="2"/>
    </row>
    <row r="30835" spans="10:10" ht="14.25" x14ac:dyDescent="0.2">
      <c r="J30835" s="2"/>
    </row>
    <row r="30836" spans="10:10" ht="14.25" x14ac:dyDescent="0.2">
      <c r="J30836" s="2"/>
    </row>
    <row r="30837" spans="10:10" ht="14.25" x14ac:dyDescent="0.2">
      <c r="J30837" s="2"/>
    </row>
    <row r="30838" spans="10:10" ht="14.25" x14ac:dyDescent="0.2">
      <c r="J30838" s="2"/>
    </row>
    <row r="30839" spans="10:10" ht="14.25" x14ac:dyDescent="0.2">
      <c r="J30839" s="2"/>
    </row>
    <row r="30840" spans="10:10" ht="14.25" x14ac:dyDescent="0.2">
      <c r="J30840" s="2"/>
    </row>
    <row r="30841" spans="10:10" ht="14.25" x14ac:dyDescent="0.2">
      <c r="J30841" s="2"/>
    </row>
    <row r="30842" spans="10:10" ht="14.25" x14ac:dyDescent="0.2">
      <c r="J30842" s="2"/>
    </row>
    <row r="30843" spans="10:10" ht="14.25" x14ac:dyDescent="0.2">
      <c r="J30843" s="2"/>
    </row>
    <row r="30844" spans="10:10" ht="14.25" x14ac:dyDescent="0.2">
      <c r="J30844" s="2"/>
    </row>
    <row r="30845" spans="10:10" ht="14.25" x14ac:dyDescent="0.2">
      <c r="J30845" s="2"/>
    </row>
    <row r="30846" spans="10:10" ht="14.25" x14ac:dyDescent="0.2">
      <c r="J30846" s="2"/>
    </row>
    <row r="30847" spans="10:10" ht="14.25" x14ac:dyDescent="0.2">
      <c r="J30847" s="2"/>
    </row>
    <row r="30848" spans="10:10" ht="14.25" x14ac:dyDescent="0.2">
      <c r="J30848" s="2"/>
    </row>
    <row r="30849" spans="10:10" ht="14.25" x14ac:dyDescent="0.2">
      <c r="J30849" s="2"/>
    </row>
    <row r="30850" spans="10:10" ht="14.25" x14ac:dyDescent="0.2">
      <c r="J30850" s="2"/>
    </row>
    <row r="30851" spans="10:10" ht="14.25" x14ac:dyDescent="0.2">
      <c r="J30851" s="2"/>
    </row>
    <row r="30852" spans="10:10" ht="14.25" x14ac:dyDescent="0.2">
      <c r="J30852" s="2"/>
    </row>
    <row r="30853" spans="10:10" ht="14.25" x14ac:dyDescent="0.2">
      <c r="J30853" s="2"/>
    </row>
    <row r="30854" spans="10:10" ht="14.25" x14ac:dyDescent="0.2">
      <c r="J30854" s="2"/>
    </row>
    <row r="30855" spans="10:10" ht="14.25" x14ac:dyDescent="0.2">
      <c r="J30855" s="2"/>
    </row>
    <row r="30856" spans="10:10" ht="14.25" x14ac:dyDescent="0.2">
      <c r="J30856" s="2"/>
    </row>
    <row r="30857" spans="10:10" ht="14.25" x14ac:dyDescent="0.2">
      <c r="J30857" s="2"/>
    </row>
    <row r="30858" spans="10:10" ht="14.25" x14ac:dyDescent="0.2">
      <c r="J30858" s="2"/>
    </row>
    <row r="30859" spans="10:10" ht="14.25" x14ac:dyDescent="0.2">
      <c r="J30859" s="2"/>
    </row>
    <row r="30860" spans="10:10" ht="14.25" x14ac:dyDescent="0.2">
      <c r="J30860" s="2"/>
    </row>
    <row r="30861" spans="10:10" ht="14.25" x14ac:dyDescent="0.2">
      <c r="J30861" s="2"/>
    </row>
    <row r="30862" spans="10:10" ht="14.25" x14ac:dyDescent="0.2">
      <c r="J30862" s="2"/>
    </row>
    <row r="30863" spans="10:10" ht="14.25" x14ac:dyDescent="0.2">
      <c r="J30863" s="2"/>
    </row>
    <row r="30864" spans="10:10" ht="14.25" x14ac:dyDescent="0.2">
      <c r="J30864" s="2"/>
    </row>
    <row r="30865" spans="10:10" ht="14.25" x14ac:dyDescent="0.2">
      <c r="J30865" s="2"/>
    </row>
    <row r="30866" spans="10:10" ht="14.25" x14ac:dyDescent="0.2">
      <c r="J30866" s="2"/>
    </row>
    <row r="30867" spans="10:10" ht="14.25" x14ac:dyDescent="0.2">
      <c r="J30867" s="2"/>
    </row>
    <row r="30868" spans="10:10" ht="14.25" x14ac:dyDescent="0.2">
      <c r="J30868" s="2"/>
    </row>
    <row r="30869" spans="10:10" ht="14.25" x14ac:dyDescent="0.2">
      <c r="J30869" s="2"/>
    </row>
    <row r="30870" spans="10:10" ht="14.25" x14ac:dyDescent="0.2">
      <c r="J30870" s="2"/>
    </row>
    <row r="30871" spans="10:10" ht="14.25" x14ac:dyDescent="0.2">
      <c r="J30871" s="2"/>
    </row>
    <row r="30872" spans="10:10" ht="14.25" x14ac:dyDescent="0.2">
      <c r="J30872" s="2"/>
    </row>
    <row r="30873" spans="10:10" ht="14.25" x14ac:dyDescent="0.2">
      <c r="J30873" s="2"/>
    </row>
    <row r="30874" spans="10:10" ht="14.25" x14ac:dyDescent="0.2">
      <c r="J30874" s="2"/>
    </row>
    <row r="30875" spans="10:10" ht="14.25" x14ac:dyDescent="0.2">
      <c r="J30875" s="2"/>
    </row>
    <row r="30876" spans="10:10" ht="14.25" x14ac:dyDescent="0.2">
      <c r="J30876" s="2"/>
    </row>
    <row r="30877" spans="10:10" ht="14.25" x14ac:dyDescent="0.2">
      <c r="J30877" s="2"/>
    </row>
    <row r="30878" spans="10:10" ht="14.25" x14ac:dyDescent="0.2">
      <c r="J30878" s="2"/>
    </row>
    <row r="30879" spans="10:10" ht="14.25" x14ac:dyDescent="0.2">
      <c r="J30879" s="2"/>
    </row>
    <row r="30880" spans="10:10" ht="14.25" x14ac:dyDescent="0.2">
      <c r="J30880" s="2"/>
    </row>
    <row r="30881" spans="10:10" ht="14.25" x14ac:dyDescent="0.2">
      <c r="J30881" s="2"/>
    </row>
    <row r="30882" spans="10:10" ht="14.25" x14ac:dyDescent="0.2">
      <c r="J30882" s="2"/>
    </row>
    <row r="30883" spans="10:10" ht="14.25" x14ac:dyDescent="0.2">
      <c r="J30883" s="2"/>
    </row>
    <row r="30884" spans="10:10" ht="14.25" x14ac:dyDescent="0.2">
      <c r="J30884" s="2"/>
    </row>
    <row r="30885" spans="10:10" ht="14.25" x14ac:dyDescent="0.2">
      <c r="J30885" s="2"/>
    </row>
    <row r="30886" spans="10:10" ht="14.25" x14ac:dyDescent="0.2">
      <c r="J30886" s="2"/>
    </row>
    <row r="30887" spans="10:10" ht="14.25" x14ac:dyDescent="0.2">
      <c r="J30887" s="2"/>
    </row>
    <row r="30888" spans="10:10" ht="14.25" x14ac:dyDescent="0.2">
      <c r="J30888" s="2"/>
    </row>
    <row r="30889" spans="10:10" ht="14.25" x14ac:dyDescent="0.2">
      <c r="J30889" s="2"/>
    </row>
    <row r="30890" spans="10:10" ht="14.25" x14ac:dyDescent="0.2">
      <c r="J30890" s="2"/>
    </row>
    <row r="30891" spans="10:10" ht="14.25" x14ac:dyDescent="0.2">
      <c r="J30891" s="2"/>
    </row>
    <row r="30892" spans="10:10" ht="14.25" x14ac:dyDescent="0.2">
      <c r="J30892" s="2"/>
    </row>
    <row r="30893" spans="10:10" ht="14.25" x14ac:dyDescent="0.2">
      <c r="J30893" s="2"/>
    </row>
    <row r="30894" spans="10:10" ht="14.25" x14ac:dyDescent="0.2">
      <c r="J30894" s="2"/>
    </row>
    <row r="30895" spans="10:10" ht="14.25" x14ac:dyDescent="0.2">
      <c r="J30895" s="2"/>
    </row>
    <row r="30896" spans="10:10" ht="14.25" x14ac:dyDescent="0.2">
      <c r="J30896" s="2"/>
    </row>
    <row r="30897" spans="10:10" ht="14.25" x14ac:dyDescent="0.2">
      <c r="J30897" s="2"/>
    </row>
    <row r="30898" spans="10:10" ht="14.25" x14ac:dyDescent="0.2">
      <c r="J30898" s="2"/>
    </row>
    <row r="30899" spans="10:10" ht="14.25" x14ac:dyDescent="0.2">
      <c r="J30899" s="2"/>
    </row>
    <row r="30900" spans="10:10" ht="14.25" x14ac:dyDescent="0.2">
      <c r="J30900" s="2"/>
    </row>
    <row r="30901" spans="10:10" ht="14.25" x14ac:dyDescent="0.2">
      <c r="J30901" s="2"/>
    </row>
    <row r="30902" spans="10:10" ht="14.25" x14ac:dyDescent="0.2">
      <c r="J30902" s="2"/>
    </row>
    <row r="30903" spans="10:10" ht="14.25" x14ac:dyDescent="0.2">
      <c r="J30903" s="2"/>
    </row>
    <row r="30904" spans="10:10" ht="14.25" x14ac:dyDescent="0.2">
      <c r="J30904" s="2"/>
    </row>
    <row r="30905" spans="10:10" ht="14.25" x14ac:dyDescent="0.2">
      <c r="J30905" s="2"/>
    </row>
    <row r="30906" spans="10:10" ht="14.25" x14ac:dyDescent="0.2">
      <c r="J30906" s="2"/>
    </row>
    <row r="30907" spans="10:10" ht="14.25" x14ac:dyDescent="0.2">
      <c r="J30907" s="2"/>
    </row>
    <row r="30908" spans="10:10" ht="14.25" x14ac:dyDescent="0.2">
      <c r="J30908" s="2"/>
    </row>
    <row r="30909" spans="10:10" ht="14.25" x14ac:dyDescent="0.2">
      <c r="J30909" s="2"/>
    </row>
    <row r="30910" spans="10:10" ht="14.25" x14ac:dyDescent="0.2">
      <c r="J30910" s="2"/>
    </row>
    <row r="30911" spans="10:10" ht="14.25" x14ac:dyDescent="0.2">
      <c r="J30911" s="2"/>
    </row>
    <row r="30912" spans="10:10" ht="14.25" x14ac:dyDescent="0.2">
      <c r="J30912" s="2"/>
    </row>
    <row r="30913" spans="10:10" ht="14.25" x14ac:dyDescent="0.2">
      <c r="J30913" s="2"/>
    </row>
    <row r="30914" spans="10:10" ht="14.25" x14ac:dyDescent="0.2">
      <c r="J30914" s="2"/>
    </row>
    <row r="30915" spans="10:10" ht="14.25" x14ac:dyDescent="0.2">
      <c r="J30915" s="2"/>
    </row>
    <row r="30916" spans="10:10" ht="14.25" x14ac:dyDescent="0.2">
      <c r="J30916" s="2"/>
    </row>
    <row r="30917" spans="10:10" ht="14.25" x14ac:dyDescent="0.2">
      <c r="J30917" s="2"/>
    </row>
    <row r="30918" spans="10:10" ht="14.25" x14ac:dyDescent="0.2">
      <c r="J30918" s="2"/>
    </row>
    <row r="30919" spans="10:10" ht="14.25" x14ac:dyDescent="0.2">
      <c r="J30919" s="2"/>
    </row>
    <row r="30920" spans="10:10" ht="14.25" x14ac:dyDescent="0.2">
      <c r="J30920" s="2"/>
    </row>
    <row r="30921" spans="10:10" ht="14.25" x14ac:dyDescent="0.2">
      <c r="J30921" s="2"/>
    </row>
    <row r="30922" spans="10:10" ht="14.25" x14ac:dyDescent="0.2">
      <c r="J30922" s="2"/>
    </row>
    <row r="30923" spans="10:10" ht="14.25" x14ac:dyDescent="0.2">
      <c r="J30923" s="2"/>
    </row>
    <row r="30924" spans="10:10" ht="14.25" x14ac:dyDescent="0.2">
      <c r="J30924" s="2"/>
    </row>
    <row r="30925" spans="10:10" ht="14.25" x14ac:dyDescent="0.2">
      <c r="J30925" s="2"/>
    </row>
    <row r="30926" spans="10:10" ht="14.25" x14ac:dyDescent="0.2">
      <c r="J30926" s="2"/>
    </row>
    <row r="30927" spans="10:10" ht="14.25" x14ac:dyDescent="0.2">
      <c r="J30927" s="2"/>
    </row>
    <row r="30928" spans="10:10" ht="14.25" x14ac:dyDescent="0.2">
      <c r="J30928" s="2"/>
    </row>
    <row r="30929" spans="10:10" ht="14.25" x14ac:dyDescent="0.2">
      <c r="J30929" s="2"/>
    </row>
    <row r="30930" spans="10:10" ht="14.25" x14ac:dyDescent="0.2">
      <c r="J30930" s="2"/>
    </row>
    <row r="30931" spans="10:10" ht="14.25" x14ac:dyDescent="0.2">
      <c r="J30931" s="2"/>
    </row>
    <row r="30932" spans="10:10" ht="14.25" x14ac:dyDescent="0.2">
      <c r="J30932" s="2"/>
    </row>
    <row r="30933" spans="10:10" ht="14.25" x14ac:dyDescent="0.2">
      <c r="J30933" s="2"/>
    </row>
    <row r="30934" spans="10:10" ht="14.25" x14ac:dyDescent="0.2">
      <c r="J30934" s="2"/>
    </row>
    <row r="30935" spans="10:10" ht="14.25" x14ac:dyDescent="0.2">
      <c r="J30935" s="2"/>
    </row>
    <row r="30936" spans="10:10" ht="14.25" x14ac:dyDescent="0.2">
      <c r="J30936" s="2"/>
    </row>
    <row r="30937" spans="10:10" ht="14.25" x14ac:dyDescent="0.2">
      <c r="J30937" s="2"/>
    </row>
    <row r="30938" spans="10:10" ht="14.25" x14ac:dyDescent="0.2">
      <c r="J30938" s="2"/>
    </row>
    <row r="30939" spans="10:10" ht="14.25" x14ac:dyDescent="0.2">
      <c r="J30939" s="2"/>
    </row>
    <row r="30940" spans="10:10" ht="14.25" x14ac:dyDescent="0.2">
      <c r="J30940" s="2"/>
    </row>
    <row r="30941" spans="10:10" ht="14.25" x14ac:dyDescent="0.2">
      <c r="J30941" s="2"/>
    </row>
    <row r="30942" spans="10:10" ht="14.25" x14ac:dyDescent="0.2">
      <c r="J30942" s="2"/>
    </row>
    <row r="30943" spans="10:10" ht="14.25" x14ac:dyDescent="0.2">
      <c r="J30943" s="2"/>
    </row>
    <row r="30944" spans="10:10" ht="14.25" x14ac:dyDescent="0.2">
      <c r="J30944" s="2"/>
    </row>
    <row r="30945" spans="10:10" ht="14.25" x14ac:dyDescent="0.2">
      <c r="J30945" s="2"/>
    </row>
    <row r="30946" spans="10:10" ht="14.25" x14ac:dyDescent="0.2">
      <c r="J30946" s="2"/>
    </row>
    <row r="30947" spans="10:10" ht="14.25" x14ac:dyDescent="0.2">
      <c r="J30947" s="2"/>
    </row>
    <row r="30948" spans="10:10" ht="14.25" x14ac:dyDescent="0.2">
      <c r="J30948" s="2"/>
    </row>
    <row r="30949" spans="10:10" ht="14.25" x14ac:dyDescent="0.2">
      <c r="J30949" s="2"/>
    </row>
    <row r="30950" spans="10:10" ht="14.25" x14ac:dyDescent="0.2">
      <c r="J30950" s="2"/>
    </row>
    <row r="30951" spans="10:10" ht="14.25" x14ac:dyDescent="0.2">
      <c r="J30951" s="2"/>
    </row>
    <row r="30952" spans="10:10" ht="14.25" x14ac:dyDescent="0.2">
      <c r="J30952" s="2"/>
    </row>
    <row r="30953" spans="10:10" ht="14.25" x14ac:dyDescent="0.2">
      <c r="J30953" s="2"/>
    </row>
    <row r="30954" spans="10:10" ht="14.25" x14ac:dyDescent="0.2">
      <c r="J30954" s="2"/>
    </row>
    <row r="30955" spans="10:10" ht="14.25" x14ac:dyDescent="0.2">
      <c r="J30955" s="2"/>
    </row>
    <row r="30956" spans="10:10" ht="14.25" x14ac:dyDescent="0.2">
      <c r="J30956" s="2"/>
    </row>
    <row r="30957" spans="10:10" ht="14.25" x14ac:dyDescent="0.2">
      <c r="J30957" s="2"/>
    </row>
    <row r="30958" spans="10:10" ht="14.25" x14ac:dyDescent="0.2">
      <c r="J30958" s="2"/>
    </row>
    <row r="30959" spans="10:10" ht="14.25" x14ac:dyDescent="0.2">
      <c r="J30959" s="2"/>
    </row>
    <row r="30960" spans="10:10" ht="14.25" x14ac:dyDescent="0.2">
      <c r="J30960" s="2"/>
    </row>
    <row r="30961" spans="10:10" ht="14.25" x14ac:dyDescent="0.2">
      <c r="J30961" s="2"/>
    </row>
    <row r="30962" spans="10:10" ht="14.25" x14ac:dyDescent="0.2">
      <c r="J30962" s="2"/>
    </row>
    <row r="30963" spans="10:10" ht="14.25" x14ac:dyDescent="0.2">
      <c r="J30963" s="2"/>
    </row>
    <row r="30964" spans="10:10" ht="14.25" x14ac:dyDescent="0.2">
      <c r="J30964" s="2"/>
    </row>
    <row r="30965" spans="10:10" ht="14.25" x14ac:dyDescent="0.2">
      <c r="J30965" s="2"/>
    </row>
    <row r="30966" spans="10:10" ht="14.25" x14ac:dyDescent="0.2">
      <c r="J30966" s="2"/>
    </row>
    <row r="30967" spans="10:10" ht="14.25" x14ac:dyDescent="0.2">
      <c r="J30967" s="2"/>
    </row>
    <row r="30968" spans="10:10" ht="14.25" x14ac:dyDescent="0.2">
      <c r="J30968" s="2"/>
    </row>
    <row r="30969" spans="10:10" ht="14.25" x14ac:dyDescent="0.2">
      <c r="J30969" s="2"/>
    </row>
    <row r="30970" spans="10:10" ht="14.25" x14ac:dyDescent="0.2">
      <c r="J30970" s="2"/>
    </row>
    <row r="30971" spans="10:10" ht="14.25" x14ac:dyDescent="0.2">
      <c r="J30971" s="2"/>
    </row>
    <row r="30972" spans="10:10" ht="14.25" x14ac:dyDescent="0.2">
      <c r="J30972" s="2"/>
    </row>
    <row r="30973" spans="10:10" ht="14.25" x14ac:dyDescent="0.2">
      <c r="J30973" s="2"/>
    </row>
    <row r="30974" spans="10:10" ht="14.25" x14ac:dyDescent="0.2">
      <c r="J30974" s="2"/>
    </row>
    <row r="30975" spans="10:10" ht="14.25" x14ac:dyDescent="0.2">
      <c r="J30975" s="2"/>
    </row>
    <row r="30976" spans="10:10" ht="14.25" x14ac:dyDescent="0.2">
      <c r="J30976" s="2"/>
    </row>
    <row r="30977" spans="10:10" ht="14.25" x14ac:dyDescent="0.2">
      <c r="J30977" s="2"/>
    </row>
    <row r="30978" spans="10:10" ht="14.25" x14ac:dyDescent="0.2">
      <c r="J30978" s="2"/>
    </row>
    <row r="30979" spans="10:10" ht="14.25" x14ac:dyDescent="0.2">
      <c r="J30979" s="2"/>
    </row>
    <row r="30980" spans="10:10" ht="14.25" x14ac:dyDescent="0.2">
      <c r="J30980" s="2"/>
    </row>
    <row r="30981" spans="10:10" ht="14.25" x14ac:dyDescent="0.2">
      <c r="J30981" s="2"/>
    </row>
    <row r="30982" spans="10:10" ht="14.25" x14ac:dyDescent="0.2">
      <c r="J30982" s="2"/>
    </row>
    <row r="30983" spans="10:10" ht="14.25" x14ac:dyDescent="0.2">
      <c r="J30983" s="2"/>
    </row>
    <row r="30984" spans="10:10" ht="14.25" x14ac:dyDescent="0.2">
      <c r="J30984" s="2"/>
    </row>
    <row r="30985" spans="10:10" ht="14.25" x14ac:dyDescent="0.2">
      <c r="J30985" s="2"/>
    </row>
    <row r="30986" spans="10:10" ht="14.25" x14ac:dyDescent="0.2">
      <c r="J30986" s="2"/>
    </row>
    <row r="30987" spans="10:10" ht="14.25" x14ac:dyDescent="0.2">
      <c r="J30987" s="2"/>
    </row>
    <row r="30988" spans="10:10" ht="14.25" x14ac:dyDescent="0.2">
      <c r="J30988" s="2"/>
    </row>
    <row r="30989" spans="10:10" ht="14.25" x14ac:dyDescent="0.2">
      <c r="J30989" s="2"/>
    </row>
    <row r="30990" spans="10:10" ht="14.25" x14ac:dyDescent="0.2">
      <c r="J30990" s="2"/>
    </row>
    <row r="30991" spans="10:10" ht="14.25" x14ac:dyDescent="0.2">
      <c r="J30991" s="2"/>
    </row>
    <row r="30992" spans="10:10" ht="14.25" x14ac:dyDescent="0.2">
      <c r="J30992" s="2"/>
    </row>
    <row r="30993" spans="10:10" ht="14.25" x14ac:dyDescent="0.2">
      <c r="J30993" s="2"/>
    </row>
    <row r="30994" spans="10:10" ht="14.25" x14ac:dyDescent="0.2">
      <c r="J30994" s="2"/>
    </row>
    <row r="30995" spans="10:10" ht="14.25" x14ac:dyDescent="0.2">
      <c r="J30995" s="2"/>
    </row>
    <row r="30996" spans="10:10" ht="14.25" x14ac:dyDescent="0.2">
      <c r="J30996" s="2"/>
    </row>
    <row r="30997" spans="10:10" ht="14.25" x14ac:dyDescent="0.2">
      <c r="J30997" s="2"/>
    </row>
    <row r="30998" spans="10:10" ht="14.25" x14ac:dyDescent="0.2">
      <c r="J30998" s="2"/>
    </row>
    <row r="30999" spans="10:10" ht="14.25" x14ac:dyDescent="0.2">
      <c r="J30999" s="2"/>
    </row>
    <row r="31000" spans="10:10" ht="14.25" x14ac:dyDescent="0.2">
      <c r="J31000" s="2"/>
    </row>
    <row r="31001" spans="10:10" ht="14.25" x14ac:dyDescent="0.2">
      <c r="J31001" s="2"/>
    </row>
    <row r="31002" spans="10:10" ht="14.25" x14ac:dyDescent="0.2">
      <c r="J31002" s="2"/>
    </row>
    <row r="31003" spans="10:10" ht="14.25" x14ac:dyDescent="0.2">
      <c r="J31003" s="2"/>
    </row>
    <row r="31004" spans="10:10" ht="14.25" x14ac:dyDescent="0.2">
      <c r="J31004" s="2"/>
    </row>
    <row r="31005" spans="10:10" ht="14.25" x14ac:dyDescent="0.2">
      <c r="J31005" s="2"/>
    </row>
    <row r="31006" spans="10:10" ht="14.25" x14ac:dyDescent="0.2">
      <c r="J31006" s="2"/>
    </row>
    <row r="31007" spans="10:10" ht="14.25" x14ac:dyDescent="0.2">
      <c r="J31007" s="2"/>
    </row>
    <row r="31008" spans="10:10" ht="14.25" x14ac:dyDescent="0.2">
      <c r="J31008" s="2"/>
    </row>
    <row r="31009" spans="10:10" ht="14.25" x14ac:dyDescent="0.2">
      <c r="J31009" s="2"/>
    </row>
    <row r="31010" spans="10:10" ht="14.25" x14ac:dyDescent="0.2">
      <c r="J31010" s="2"/>
    </row>
    <row r="31011" spans="10:10" ht="14.25" x14ac:dyDescent="0.2">
      <c r="J31011" s="2"/>
    </row>
    <row r="31012" spans="10:10" ht="14.25" x14ac:dyDescent="0.2">
      <c r="J31012" s="2"/>
    </row>
    <row r="31013" spans="10:10" ht="14.25" x14ac:dyDescent="0.2">
      <c r="J31013" s="2"/>
    </row>
    <row r="31014" spans="10:10" ht="14.25" x14ac:dyDescent="0.2">
      <c r="J31014" s="2"/>
    </row>
    <row r="31015" spans="10:10" ht="14.25" x14ac:dyDescent="0.2">
      <c r="J31015" s="2"/>
    </row>
    <row r="31016" spans="10:10" ht="14.25" x14ac:dyDescent="0.2">
      <c r="J31016" s="2"/>
    </row>
    <row r="31017" spans="10:10" ht="14.25" x14ac:dyDescent="0.2">
      <c r="J31017" s="2"/>
    </row>
    <row r="31018" spans="10:10" ht="14.25" x14ac:dyDescent="0.2">
      <c r="J31018" s="2"/>
    </row>
    <row r="31019" spans="10:10" ht="14.25" x14ac:dyDescent="0.2">
      <c r="J31019" s="2"/>
    </row>
    <row r="31020" spans="10:10" ht="14.25" x14ac:dyDescent="0.2">
      <c r="J31020" s="2"/>
    </row>
    <row r="31021" spans="10:10" ht="14.25" x14ac:dyDescent="0.2">
      <c r="J31021" s="2"/>
    </row>
    <row r="31022" spans="10:10" ht="14.25" x14ac:dyDescent="0.2">
      <c r="J31022" s="2"/>
    </row>
    <row r="31023" spans="10:10" ht="14.25" x14ac:dyDescent="0.2">
      <c r="J31023" s="2"/>
    </row>
    <row r="31024" spans="10:10" ht="14.25" x14ac:dyDescent="0.2">
      <c r="J31024" s="2"/>
    </row>
    <row r="31025" spans="10:10" ht="14.25" x14ac:dyDescent="0.2">
      <c r="J31025" s="2"/>
    </row>
    <row r="31026" spans="10:10" ht="14.25" x14ac:dyDescent="0.2">
      <c r="J31026" s="2"/>
    </row>
    <row r="31027" spans="10:10" ht="14.25" x14ac:dyDescent="0.2">
      <c r="J31027" s="2"/>
    </row>
    <row r="31028" spans="10:10" ht="14.25" x14ac:dyDescent="0.2">
      <c r="J31028" s="2"/>
    </row>
    <row r="31029" spans="10:10" ht="14.25" x14ac:dyDescent="0.2">
      <c r="J31029" s="2"/>
    </row>
    <row r="31030" spans="10:10" ht="14.25" x14ac:dyDescent="0.2">
      <c r="J31030" s="2"/>
    </row>
    <row r="31031" spans="10:10" ht="14.25" x14ac:dyDescent="0.2">
      <c r="J31031" s="2"/>
    </row>
    <row r="31032" spans="10:10" ht="14.25" x14ac:dyDescent="0.2">
      <c r="J31032" s="2"/>
    </row>
    <row r="31033" spans="10:10" ht="14.25" x14ac:dyDescent="0.2">
      <c r="J31033" s="2"/>
    </row>
    <row r="31034" spans="10:10" ht="14.25" x14ac:dyDescent="0.2">
      <c r="J31034" s="2"/>
    </row>
    <row r="31035" spans="10:10" ht="14.25" x14ac:dyDescent="0.2">
      <c r="J31035" s="2"/>
    </row>
    <row r="31036" spans="10:10" ht="14.25" x14ac:dyDescent="0.2">
      <c r="J31036" s="2"/>
    </row>
    <row r="31037" spans="10:10" ht="14.25" x14ac:dyDescent="0.2">
      <c r="J31037" s="2"/>
    </row>
    <row r="31038" spans="10:10" ht="14.25" x14ac:dyDescent="0.2">
      <c r="J31038" s="2"/>
    </row>
    <row r="31039" spans="10:10" ht="14.25" x14ac:dyDescent="0.2">
      <c r="J31039" s="2"/>
    </row>
    <row r="31040" spans="10:10" ht="14.25" x14ac:dyDescent="0.2">
      <c r="J31040" s="2"/>
    </row>
    <row r="31041" spans="10:10" ht="14.25" x14ac:dyDescent="0.2">
      <c r="J31041" s="2"/>
    </row>
    <row r="31042" spans="10:10" ht="14.25" x14ac:dyDescent="0.2">
      <c r="J31042" s="2"/>
    </row>
    <row r="31043" spans="10:10" ht="14.25" x14ac:dyDescent="0.2">
      <c r="J31043" s="2"/>
    </row>
    <row r="31044" spans="10:10" ht="14.25" x14ac:dyDescent="0.2">
      <c r="J31044" s="2"/>
    </row>
    <row r="31045" spans="10:10" ht="14.25" x14ac:dyDescent="0.2">
      <c r="J31045" s="2"/>
    </row>
    <row r="31046" spans="10:10" ht="14.25" x14ac:dyDescent="0.2">
      <c r="J31046" s="2"/>
    </row>
    <row r="31047" spans="10:10" ht="14.25" x14ac:dyDescent="0.2">
      <c r="J31047" s="2"/>
    </row>
    <row r="31048" spans="10:10" ht="14.25" x14ac:dyDescent="0.2">
      <c r="J31048" s="2"/>
    </row>
    <row r="31049" spans="10:10" ht="14.25" x14ac:dyDescent="0.2">
      <c r="J31049" s="2"/>
    </row>
    <row r="31050" spans="10:10" ht="14.25" x14ac:dyDescent="0.2">
      <c r="J31050" s="2"/>
    </row>
    <row r="31051" spans="10:10" ht="14.25" x14ac:dyDescent="0.2">
      <c r="J31051" s="2"/>
    </row>
    <row r="31052" spans="10:10" ht="14.25" x14ac:dyDescent="0.2">
      <c r="J31052" s="2"/>
    </row>
    <row r="31053" spans="10:10" ht="14.25" x14ac:dyDescent="0.2">
      <c r="J31053" s="2"/>
    </row>
    <row r="31054" spans="10:10" ht="14.25" x14ac:dyDescent="0.2">
      <c r="J31054" s="2"/>
    </row>
    <row r="31055" spans="10:10" ht="14.25" x14ac:dyDescent="0.2">
      <c r="J31055" s="2"/>
    </row>
    <row r="31056" spans="10:10" ht="14.25" x14ac:dyDescent="0.2">
      <c r="J31056" s="2"/>
    </row>
    <row r="31057" spans="10:10" ht="14.25" x14ac:dyDescent="0.2">
      <c r="J31057" s="2"/>
    </row>
    <row r="31058" spans="10:10" ht="14.25" x14ac:dyDescent="0.2">
      <c r="J31058" s="2"/>
    </row>
    <row r="31059" spans="10:10" ht="14.25" x14ac:dyDescent="0.2">
      <c r="J31059" s="2"/>
    </row>
    <row r="31060" spans="10:10" ht="14.25" x14ac:dyDescent="0.2">
      <c r="J31060" s="2"/>
    </row>
    <row r="31061" spans="10:10" ht="14.25" x14ac:dyDescent="0.2">
      <c r="J31061" s="2"/>
    </row>
    <row r="31062" spans="10:10" ht="14.25" x14ac:dyDescent="0.2">
      <c r="J31062" s="2"/>
    </row>
    <row r="31063" spans="10:10" ht="14.25" x14ac:dyDescent="0.2">
      <c r="J31063" s="2"/>
    </row>
    <row r="31064" spans="10:10" ht="14.25" x14ac:dyDescent="0.2">
      <c r="J31064" s="2"/>
    </row>
    <row r="31065" spans="10:10" ht="14.25" x14ac:dyDescent="0.2">
      <c r="J31065" s="2"/>
    </row>
    <row r="31066" spans="10:10" ht="14.25" x14ac:dyDescent="0.2">
      <c r="J31066" s="2"/>
    </row>
    <row r="31067" spans="10:10" ht="14.25" x14ac:dyDescent="0.2">
      <c r="J31067" s="2"/>
    </row>
    <row r="31068" spans="10:10" ht="14.25" x14ac:dyDescent="0.2">
      <c r="J31068" s="2"/>
    </row>
    <row r="31069" spans="10:10" ht="14.25" x14ac:dyDescent="0.2">
      <c r="J31069" s="2"/>
    </row>
    <row r="31070" spans="10:10" ht="14.25" x14ac:dyDescent="0.2">
      <c r="J31070" s="2"/>
    </row>
    <row r="31071" spans="10:10" ht="14.25" x14ac:dyDescent="0.2">
      <c r="J31071" s="2"/>
    </row>
    <row r="31072" spans="10:10" ht="14.25" x14ac:dyDescent="0.2">
      <c r="J31072" s="2"/>
    </row>
    <row r="31073" spans="10:10" ht="14.25" x14ac:dyDescent="0.2">
      <c r="J31073" s="2"/>
    </row>
    <row r="31074" spans="10:10" ht="14.25" x14ac:dyDescent="0.2">
      <c r="J31074" s="2"/>
    </row>
    <row r="31075" spans="10:10" ht="14.25" x14ac:dyDescent="0.2">
      <c r="J31075" s="2"/>
    </row>
    <row r="31076" spans="10:10" ht="14.25" x14ac:dyDescent="0.2">
      <c r="J31076" s="2"/>
    </row>
    <row r="31077" spans="10:10" ht="14.25" x14ac:dyDescent="0.2">
      <c r="J31077" s="2"/>
    </row>
    <row r="31078" spans="10:10" ht="14.25" x14ac:dyDescent="0.2">
      <c r="J31078" s="2"/>
    </row>
    <row r="31079" spans="10:10" ht="14.25" x14ac:dyDescent="0.2">
      <c r="J31079" s="2"/>
    </row>
    <row r="31080" spans="10:10" ht="14.25" x14ac:dyDescent="0.2">
      <c r="J31080" s="2"/>
    </row>
    <row r="31081" spans="10:10" ht="14.25" x14ac:dyDescent="0.2">
      <c r="J31081" s="2"/>
    </row>
    <row r="31082" spans="10:10" ht="14.25" x14ac:dyDescent="0.2">
      <c r="J31082" s="2"/>
    </row>
    <row r="31083" spans="10:10" ht="14.25" x14ac:dyDescent="0.2">
      <c r="J31083" s="2"/>
    </row>
    <row r="31084" spans="10:10" ht="14.25" x14ac:dyDescent="0.2">
      <c r="J31084" s="2"/>
    </row>
    <row r="31085" spans="10:10" ht="14.25" x14ac:dyDescent="0.2">
      <c r="J31085" s="2"/>
    </row>
    <row r="31086" spans="10:10" ht="14.25" x14ac:dyDescent="0.2">
      <c r="J31086" s="2"/>
    </row>
    <row r="31087" spans="10:10" ht="14.25" x14ac:dyDescent="0.2">
      <c r="J31087" s="2"/>
    </row>
    <row r="31088" spans="10:10" ht="14.25" x14ac:dyDescent="0.2">
      <c r="J31088" s="2"/>
    </row>
    <row r="31089" spans="10:10" ht="14.25" x14ac:dyDescent="0.2">
      <c r="J31089" s="2"/>
    </row>
    <row r="31090" spans="10:10" ht="14.25" x14ac:dyDescent="0.2">
      <c r="J31090" s="2"/>
    </row>
    <row r="31091" spans="10:10" ht="14.25" x14ac:dyDescent="0.2">
      <c r="J31091" s="2"/>
    </row>
    <row r="31092" spans="10:10" ht="14.25" x14ac:dyDescent="0.2">
      <c r="J31092" s="2"/>
    </row>
    <row r="31093" spans="10:10" ht="14.25" x14ac:dyDescent="0.2">
      <c r="J31093" s="2"/>
    </row>
    <row r="31094" spans="10:10" ht="14.25" x14ac:dyDescent="0.2">
      <c r="J31094" s="2"/>
    </row>
    <row r="31095" spans="10:10" ht="14.25" x14ac:dyDescent="0.2">
      <c r="J31095" s="2"/>
    </row>
    <row r="31096" spans="10:10" ht="14.25" x14ac:dyDescent="0.2">
      <c r="J31096" s="2"/>
    </row>
    <row r="31097" spans="10:10" ht="14.25" x14ac:dyDescent="0.2">
      <c r="J31097" s="2"/>
    </row>
    <row r="31098" spans="10:10" ht="14.25" x14ac:dyDescent="0.2">
      <c r="J31098" s="2"/>
    </row>
    <row r="31099" spans="10:10" ht="14.25" x14ac:dyDescent="0.2">
      <c r="J31099" s="2"/>
    </row>
    <row r="31100" spans="10:10" ht="14.25" x14ac:dyDescent="0.2">
      <c r="J31100" s="2"/>
    </row>
    <row r="31101" spans="10:10" ht="14.25" x14ac:dyDescent="0.2">
      <c r="J31101" s="2"/>
    </row>
    <row r="31102" spans="10:10" ht="14.25" x14ac:dyDescent="0.2">
      <c r="J31102" s="2"/>
    </row>
    <row r="31103" spans="10:10" ht="14.25" x14ac:dyDescent="0.2">
      <c r="J31103" s="2"/>
    </row>
    <row r="31104" spans="10:10" ht="14.25" x14ac:dyDescent="0.2">
      <c r="J31104" s="2"/>
    </row>
    <row r="31105" spans="10:10" ht="14.25" x14ac:dyDescent="0.2">
      <c r="J31105" s="2"/>
    </row>
    <row r="31106" spans="10:10" ht="14.25" x14ac:dyDescent="0.2">
      <c r="J31106" s="2"/>
    </row>
    <row r="31107" spans="10:10" ht="14.25" x14ac:dyDescent="0.2">
      <c r="J31107" s="2"/>
    </row>
    <row r="31108" spans="10:10" ht="14.25" x14ac:dyDescent="0.2">
      <c r="J31108" s="2"/>
    </row>
    <row r="31109" spans="10:10" ht="14.25" x14ac:dyDescent="0.2">
      <c r="J31109" s="2"/>
    </row>
    <row r="31110" spans="10:10" ht="14.25" x14ac:dyDescent="0.2">
      <c r="J31110" s="2"/>
    </row>
    <row r="31111" spans="10:10" ht="14.25" x14ac:dyDescent="0.2">
      <c r="J31111" s="2"/>
    </row>
    <row r="31112" spans="10:10" ht="14.25" x14ac:dyDescent="0.2">
      <c r="J31112" s="2"/>
    </row>
    <row r="31113" spans="10:10" ht="14.25" x14ac:dyDescent="0.2">
      <c r="J31113" s="2"/>
    </row>
    <row r="31114" spans="10:10" ht="14.25" x14ac:dyDescent="0.2">
      <c r="J31114" s="2"/>
    </row>
    <row r="31115" spans="10:10" ht="14.25" x14ac:dyDescent="0.2">
      <c r="J31115" s="2"/>
    </row>
    <row r="31116" spans="10:10" ht="14.25" x14ac:dyDescent="0.2">
      <c r="J31116" s="2"/>
    </row>
    <row r="31117" spans="10:10" ht="14.25" x14ac:dyDescent="0.2">
      <c r="J31117" s="2"/>
    </row>
    <row r="31118" spans="10:10" ht="14.25" x14ac:dyDescent="0.2">
      <c r="J31118" s="2"/>
    </row>
    <row r="31119" spans="10:10" ht="14.25" x14ac:dyDescent="0.2">
      <c r="J31119" s="2"/>
    </row>
    <row r="31120" spans="10:10" ht="14.25" x14ac:dyDescent="0.2">
      <c r="J31120" s="2"/>
    </row>
    <row r="31121" spans="10:10" ht="14.25" x14ac:dyDescent="0.2">
      <c r="J31121" s="2"/>
    </row>
    <row r="31122" spans="10:10" ht="14.25" x14ac:dyDescent="0.2">
      <c r="J31122" s="2"/>
    </row>
    <row r="31123" spans="10:10" ht="14.25" x14ac:dyDescent="0.2">
      <c r="J31123" s="2"/>
    </row>
    <row r="31124" spans="10:10" ht="14.25" x14ac:dyDescent="0.2">
      <c r="J31124" s="2"/>
    </row>
    <row r="31125" spans="10:10" ht="14.25" x14ac:dyDescent="0.2">
      <c r="J31125" s="2"/>
    </row>
    <row r="31126" spans="10:10" ht="14.25" x14ac:dyDescent="0.2">
      <c r="J31126" s="2"/>
    </row>
    <row r="31127" spans="10:10" ht="14.25" x14ac:dyDescent="0.2">
      <c r="J31127" s="2"/>
    </row>
    <row r="31128" spans="10:10" ht="14.25" x14ac:dyDescent="0.2">
      <c r="J31128" s="2"/>
    </row>
    <row r="31129" spans="10:10" ht="14.25" x14ac:dyDescent="0.2">
      <c r="J31129" s="2"/>
    </row>
    <row r="31130" spans="10:10" ht="14.25" x14ac:dyDescent="0.2">
      <c r="J31130" s="2"/>
    </row>
    <row r="31131" spans="10:10" ht="14.25" x14ac:dyDescent="0.2">
      <c r="J31131" s="2"/>
    </row>
    <row r="31132" spans="10:10" ht="14.25" x14ac:dyDescent="0.2">
      <c r="J31132" s="2"/>
    </row>
    <row r="31133" spans="10:10" ht="14.25" x14ac:dyDescent="0.2">
      <c r="J31133" s="2"/>
    </row>
    <row r="31134" spans="10:10" ht="14.25" x14ac:dyDescent="0.2">
      <c r="J31134" s="2"/>
    </row>
    <row r="31135" spans="10:10" ht="14.25" x14ac:dyDescent="0.2">
      <c r="J31135" s="2"/>
    </row>
    <row r="31136" spans="10:10" ht="14.25" x14ac:dyDescent="0.2">
      <c r="J31136" s="2"/>
    </row>
    <row r="31137" spans="10:10" ht="14.25" x14ac:dyDescent="0.2">
      <c r="J31137" s="2"/>
    </row>
    <row r="31138" spans="10:10" ht="14.25" x14ac:dyDescent="0.2">
      <c r="J31138" s="2"/>
    </row>
    <row r="31139" spans="10:10" ht="14.25" x14ac:dyDescent="0.2">
      <c r="J31139" s="2"/>
    </row>
    <row r="31140" spans="10:10" ht="14.25" x14ac:dyDescent="0.2">
      <c r="J31140" s="2"/>
    </row>
    <row r="31141" spans="10:10" ht="14.25" x14ac:dyDescent="0.2">
      <c r="J31141" s="2"/>
    </row>
    <row r="31142" spans="10:10" ht="14.25" x14ac:dyDescent="0.2">
      <c r="J31142" s="2"/>
    </row>
    <row r="31143" spans="10:10" ht="14.25" x14ac:dyDescent="0.2">
      <c r="J31143" s="2"/>
    </row>
    <row r="31144" spans="10:10" ht="14.25" x14ac:dyDescent="0.2">
      <c r="J31144" s="2"/>
    </row>
    <row r="31145" spans="10:10" ht="14.25" x14ac:dyDescent="0.2">
      <c r="J31145" s="2"/>
    </row>
    <row r="31146" spans="10:10" ht="14.25" x14ac:dyDescent="0.2">
      <c r="J31146" s="2"/>
    </row>
    <row r="31147" spans="10:10" ht="14.25" x14ac:dyDescent="0.2">
      <c r="J31147" s="2"/>
    </row>
    <row r="31148" spans="10:10" ht="14.25" x14ac:dyDescent="0.2">
      <c r="J31148" s="2"/>
    </row>
    <row r="31149" spans="10:10" ht="14.25" x14ac:dyDescent="0.2">
      <c r="J31149" s="2"/>
    </row>
    <row r="31150" spans="10:10" ht="14.25" x14ac:dyDescent="0.2">
      <c r="J31150" s="2"/>
    </row>
    <row r="31151" spans="10:10" ht="14.25" x14ac:dyDescent="0.2">
      <c r="J31151" s="2"/>
    </row>
    <row r="31152" spans="10:10" ht="14.25" x14ac:dyDescent="0.2">
      <c r="J31152" s="2"/>
    </row>
    <row r="31153" spans="10:10" ht="14.25" x14ac:dyDescent="0.2">
      <c r="J31153" s="2"/>
    </row>
    <row r="31154" spans="10:10" ht="14.25" x14ac:dyDescent="0.2">
      <c r="J31154" s="2"/>
    </row>
    <row r="31155" spans="10:10" ht="14.25" x14ac:dyDescent="0.2">
      <c r="J31155" s="2"/>
    </row>
    <row r="31156" spans="10:10" ht="14.25" x14ac:dyDescent="0.2">
      <c r="J31156" s="2"/>
    </row>
    <row r="31157" spans="10:10" ht="14.25" x14ac:dyDescent="0.2">
      <c r="J31157" s="2"/>
    </row>
    <row r="31158" spans="10:10" ht="14.25" x14ac:dyDescent="0.2">
      <c r="J31158" s="2"/>
    </row>
    <row r="31159" spans="10:10" ht="14.25" x14ac:dyDescent="0.2">
      <c r="J31159" s="2"/>
    </row>
    <row r="31160" spans="10:10" ht="14.25" x14ac:dyDescent="0.2">
      <c r="J31160" s="2"/>
    </row>
    <row r="31161" spans="10:10" ht="14.25" x14ac:dyDescent="0.2">
      <c r="J31161" s="2"/>
    </row>
    <row r="31162" spans="10:10" ht="14.25" x14ac:dyDescent="0.2">
      <c r="J31162" s="2"/>
    </row>
    <row r="31163" spans="10:10" ht="14.25" x14ac:dyDescent="0.2">
      <c r="J31163" s="2"/>
    </row>
    <row r="31164" spans="10:10" ht="14.25" x14ac:dyDescent="0.2">
      <c r="J31164" s="2"/>
    </row>
    <row r="31165" spans="10:10" ht="14.25" x14ac:dyDescent="0.2">
      <c r="J31165" s="2"/>
    </row>
    <row r="31166" spans="10:10" ht="14.25" x14ac:dyDescent="0.2">
      <c r="J31166" s="2"/>
    </row>
    <row r="31167" spans="10:10" ht="14.25" x14ac:dyDescent="0.2">
      <c r="J31167" s="2"/>
    </row>
    <row r="31168" spans="10:10" ht="14.25" x14ac:dyDescent="0.2">
      <c r="J31168" s="2"/>
    </row>
    <row r="31169" spans="10:10" ht="14.25" x14ac:dyDescent="0.2">
      <c r="J31169" s="2"/>
    </row>
    <row r="31170" spans="10:10" ht="14.25" x14ac:dyDescent="0.2">
      <c r="J31170" s="2"/>
    </row>
    <row r="31171" spans="10:10" ht="14.25" x14ac:dyDescent="0.2">
      <c r="J31171" s="2"/>
    </row>
    <row r="31172" spans="10:10" ht="14.25" x14ac:dyDescent="0.2">
      <c r="J31172" s="2"/>
    </row>
    <row r="31173" spans="10:10" ht="14.25" x14ac:dyDescent="0.2">
      <c r="J31173" s="2"/>
    </row>
    <row r="31174" spans="10:10" ht="14.25" x14ac:dyDescent="0.2">
      <c r="J31174" s="2"/>
    </row>
    <row r="31175" spans="10:10" ht="14.25" x14ac:dyDescent="0.2">
      <c r="J31175" s="2"/>
    </row>
    <row r="31176" spans="10:10" ht="14.25" x14ac:dyDescent="0.2">
      <c r="J31176" s="2"/>
    </row>
    <row r="31177" spans="10:10" ht="14.25" x14ac:dyDescent="0.2">
      <c r="J31177" s="2"/>
    </row>
    <row r="31178" spans="10:10" ht="14.25" x14ac:dyDescent="0.2">
      <c r="J31178" s="2"/>
    </row>
    <row r="31179" spans="10:10" ht="14.25" x14ac:dyDescent="0.2">
      <c r="J31179" s="2"/>
    </row>
    <row r="31180" spans="10:10" ht="14.25" x14ac:dyDescent="0.2">
      <c r="J31180" s="2"/>
    </row>
    <row r="31181" spans="10:10" ht="14.25" x14ac:dyDescent="0.2">
      <c r="J31181" s="2"/>
    </row>
    <row r="31182" spans="10:10" ht="14.25" x14ac:dyDescent="0.2">
      <c r="J31182" s="2"/>
    </row>
    <row r="31183" spans="10:10" ht="14.25" x14ac:dyDescent="0.2">
      <c r="J31183" s="2"/>
    </row>
    <row r="31184" spans="10:10" ht="14.25" x14ac:dyDescent="0.2">
      <c r="J31184" s="2"/>
    </row>
    <row r="31185" spans="10:10" ht="14.25" x14ac:dyDescent="0.2">
      <c r="J31185" s="2"/>
    </row>
    <row r="31186" spans="10:10" ht="14.25" x14ac:dyDescent="0.2">
      <c r="J31186" s="2"/>
    </row>
    <row r="31187" spans="10:10" ht="14.25" x14ac:dyDescent="0.2">
      <c r="J31187" s="2"/>
    </row>
    <row r="31188" spans="10:10" ht="14.25" x14ac:dyDescent="0.2">
      <c r="J31188" s="2"/>
    </row>
    <row r="31189" spans="10:10" ht="14.25" x14ac:dyDescent="0.2">
      <c r="J31189" s="2"/>
    </row>
    <row r="31190" spans="10:10" ht="14.25" x14ac:dyDescent="0.2">
      <c r="J31190" s="2"/>
    </row>
    <row r="31191" spans="10:10" ht="14.25" x14ac:dyDescent="0.2">
      <c r="J31191" s="2"/>
    </row>
    <row r="31192" spans="10:10" ht="14.25" x14ac:dyDescent="0.2">
      <c r="J31192" s="2"/>
    </row>
    <row r="31193" spans="10:10" ht="14.25" x14ac:dyDescent="0.2">
      <c r="J31193" s="2"/>
    </row>
    <row r="31194" spans="10:10" ht="14.25" x14ac:dyDescent="0.2">
      <c r="J31194" s="2"/>
    </row>
    <row r="31195" spans="10:10" ht="14.25" x14ac:dyDescent="0.2">
      <c r="J31195" s="2"/>
    </row>
    <row r="31196" spans="10:10" ht="14.25" x14ac:dyDescent="0.2">
      <c r="J31196" s="2"/>
    </row>
    <row r="31197" spans="10:10" ht="14.25" x14ac:dyDescent="0.2">
      <c r="J31197" s="2"/>
    </row>
    <row r="31198" spans="10:10" ht="14.25" x14ac:dyDescent="0.2">
      <c r="J31198" s="2"/>
    </row>
    <row r="31199" spans="10:10" ht="14.25" x14ac:dyDescent="0.2">
      <c r="J31199" s="2"/>
    </row>
    <row r="31200" spans="10:10" ht="14.25" x14ac:dyDescent="0.2">
      <c r="J31200" s="2"/>
    </row>
    <row r="31201" spans="10:10" ht="14.25" x14ac:dyDescent="0.2">
      <c r="J31201" s="2"/>
    </row>
    <row r="31202" spans="10:10" ht="14.25" x14ac:dyDescent="0.2">
      <c r="J31202" s="2"/>
    </row>
    <row r="31203" spans="10:10" ht="14.25" x14ac:dyDescent="0.2">
      <c r="J31203" s="2"/>
    </row>
    <row r="31204" spans="10:10" ht="14.25" x14ac:dyDescent="0.2">
      <c r="J31204" s="2"/>
    </row>
    <row r="31205" spans="10:10" ht="14.25" x14ac:dyDescent="0.2">
      <c r="J31205" s="2"/>
    </row>
    <row r="31206" spans="10:10" ht="14.25" x14ac:dyDescent="0.2">
      <c r="J31206" s="2"/>
    </row>
    <row r="31207" spans="10:10" ht="14.25" x14ac:dyDescent="0.2">
      <c r="J31207" s="2"/>
    </row>
    <row r="31208" spans="10:10" ht="14.25" x14ac:dyDescent="0.2">
      <c r="J31208" s="2"/>
    </row>
    <row r="31209" spans="10:10" ht="14.25" x14ac:dyDescent="0.2">
      <c r="J31209" s="2"/>
    </row>
    <row r="31210" spans="10:10" ht="14.25" x14ac:dyDescent="0.2">
      <c r="J31210" s="2"/>
    </row>
    <row r="31211" spans="10:10" ht="14.25" x14ac:dyDescent="0.2">
      <c r="J31211" s="2"/>
    </row>
    <row r="31212" spans="10:10" ht="14.25" x14ac:dyDescent="0.2">
      <c r="J31212" s="2"/>
    </row>
    <row r="31213" spans="10:10" ht="14.25" x14ac:dyDescent="0.2">
      <c r="J31213" s="2"/>
    </row>
    <row r="31214" spans="10:10" ht="14.25" x14ac:dyDescent="0.2">
      <c r="J31214" s="2"/>
    </row>
    <row r="31215" spans="10:10" ht="14.25" x14ac:dyDescent="0.2">
      <c r="J31215" s="2"/>
    </row>
    <row r="31216" spans="10:10" ht="14.25" x14ac:dyDescent="0.2">
      <c r="J31216" s="2"/>
    </row>
    <row r="31217" spans="10:10" ht="14.25" x14ac:dyDescent="0.2">
      <c r="J31217" s="2"/>
    </row>
    <row r="31218" spans="10:10" ht="14.25" x14ac:dyDescent="0.2">
      <c r="J31218" s="2"/>
    </row>
    <row r="31219" spans="10:10" ht="14.25" x14ac:dyDescent="0.2">
      <c r="J31219" s="2"/>
    </row>
    <row r="31220" spans="10:10" ht="14.25" x14ac:dyDescent="0.2">
      <c r="J31220" s="2"/>
    </row>
    <row r="31221" spans="10:10" ht="14.25" x14ac:dyDescent="0.2">
      <c r="J31221" s="2"/>
    </row>
    <row r="31222" spans="10:10" ht="14.25" x14ac:dyDescent="0.2">
      <c r="J31222" s="2"/>
    </row>
    <row r="31223" spans="10:10" ht="14.25" x14ac:dyDescent="0.2">
      <c r="J31223" s="2"/>
    </row>
    <row r="31224" spans="10:10" ht="14.25" x14ac:dyDescent="0.2">
      <c r="J31224" s="2"/>
    </row>
    <row r="31225" spans="10:10" ht="14.25" x14ac:dyDescent="0.2">
      <c r="J31225" s="2"/>
    </row>
    <row r="31226" spans="10:10" ht="14.25" x14ac:dyDescent="0.2">
      <c r="J31226" s="2"/>
    </row>
    <row r="31227" spans="10:10" ht="14.25" x14ac:dyDescent="0.2">
      <c r="J31227" s="2"/>
    </row>
    <row r="31228" spans="10:10" ht="14.25" x14ac:dyDescent="0.2">
      <c r="J31228" s="2"/>
    </row>
    <row r="31229" spans="10:10" ht="14.25" x14ac:dyDescent="0.2">
      <c r="J31229" s="2"/>
    </row>
    <row r="31230" spans="10:10" ht="14.25" x14ac:dyDescent="0.2">
      <c r="J31230" s="2"/>
    </row>
    <row r="31231" spans="10:10" ht="14.25" x14ac:dyDescent="0.2">
      <c r="J31231" s="2"/>
    </row>
    <row r="31232" spans="10:10" ht="14.25" x14ac:dyDescent="0.2">
      <c r="J31232" s="2"/>
    </row>
    <row r="31233" spans="10:10" ht="14.25" x14ac:dyDescent="0.2">
      <c r="J31233" s="2"/>
    </row>
    <row r="31234" spans="10:10" ht="14.25" x14ac:dyDescent="0.2">
      <c r="J31234" s="2"/>
    </row>
    <row r="31235" spans="10:10" ht="14.25" x14ac:dyDescent="0.2">
      <c r="J31235" s="2"/>
    </row>
    <row r="31236" spans="10:10" ht="14.25" x14ac:dyDescent="0.2">
      <c r="J31236" s="2"/>
    </row>
    <row r="31237" spans="10:10" ht="14.25" x14ac:dyDescent="0.2">
      <c r="J31237" s="2"/>
    </row>
    <row r="31238" spans="10:10" ht="14.25" x14ac:dyDescent="0.2">
      <c r="J31238" s="2"/>
    </row>
    <row r="31239" spans="10:10" ht="14.25" x14ac:dyDescent="0.2">
      <c r="J31239" s="2"/>
    </row>
    <row r="31240" spans="10:10" ht="14.25" x14ac:dyDescent="0.2">
      <c r="J31240" s="2"/>
    </row>
    <row r="31241" spans="10:10" ht="14.25" x14ac:dyDescent="0.2">
      <c r="J31241" s="2"/>
    </row>
    <row r="31242" spans="10:10" ht="14.25" x14ac:dyDescent="0.2">
      <c r="J31242" s="2"/>
    </row>
    <row r="31243" spans="10:10" ht="14.25" x14ac:dyDescent="0.2">
      <c r="J31243" s="2"/>
    </row>
    <row r="31244" spans="10:10" ht="14.25" x14ac:dyDescent="0.2">
      <c r="J31244" s="2"/>
    </row>
    <row r="31245" spans="10:10" ht="14.25" x14ac:dyDescent="0.2">
      <c r="J31245" s="2"/>
    </row>
    <row r="31246" spans="10:10" ht="14.25" x14ac:dyDescent="0.2">
      <c r="J31246" s="2"/>
    </row>
    <row r="31247" spans="10:10" ht="14.25" x14ac:dyDescent="0.2">
      <c r="J31247" s="2"/>
    </row>
    <row r="31248" spans="10:10" ht="14.25" x14ac:dyDescent="0.2">
      <c r="J31248" s="2"/>
    </row>
    <row r="31249" spans="10:10" ht="14.25" x14ac:dyDescent="0.2">
      <c r="J31249" s="2"/>
    </row>
    <row r="31250" spans="10:10" ht="14.25" x14ac:dyDescent="0.2">
      <c r="J31250" s="2"/>
    </row>
    <row r="31251" spans="10:10" ht="14.25" x14ac:dyDescent="0.2">
      <c r="J31251" s="2"/>
    </row>
    <row r="31252" spans="10:10" ht="14.25" x14ac:dyDescent="0.2">
      <c r="J31252" s="2"/>
    </row>
    <row r="31253" spans="10:10" ht="14.25" x14ac:dyDescent="0.2">
      <c r="J31253" s="2"/>
    </row>
    <row r="31254" spans="10:10" ht="14.25" x14ac:dyDescent="0.2">
      <c r="J31254" s="2"/>
    </row>
    <row r="31255" spans="10:10" ht="14.25" x14ac:dyDescent="0.2">
      <c r="J31255" s="2"/>
    </row>
    <row r="31256" spans="10:10" ht="14.25" x14ac:dyDescent="0.2">
      <c r="J31256" s="2"/>
    </row>
    <row r="31257" spans="10:10" ht="14.25" x14ac:dyDescent="0.2">
      <c r="J31257" s="2"/>
    </row>
    <row r="31258" spans="10:10" ht="14.25" x14ac:dyDescent="0.2">
      <c r="J31258" s="2"/>
    </row>
    <row r="31259" spans="10:10" ht="14.25" x14ac:dyDescent="0.2">
      <c r="J31259" s="2"/>
    </row>
    <row r="31260" spans="10:10" ht="14.25" x14ac:dyDescent="0.2">
      <c r="J31260" s="2"/>
    </row>
    <row r="31261" spans="10:10" ht="14.25" x14ac:dyDescent="0.2">
      <c r="J31261" s="2"/>
    </row>
    <row r="31262" spans="10:10" ht="14.25" x14ac:dyDescent="0.2">
      <c r="J31262" s="2"/>
    </row>
    <row r="31263" spans="10:10" ht="14.25" x14ac:dyDescent="0.2">
      <c r="J31263" s="2"/>
    </row>
    <row r="31264" spans="10:10" ht="14.25" x14ac:dyDescent="0.2">
      <c r="J31264" s="2"/>
    </row>
    <row r="31265" spans="10:10" ht="14.25" x14ac:dyDescent="0.2">
      <c r="J31265" s="2"/>
    </row>
    <row r="31266" spans="10:10" ht="14.25" x14ac:dyDescent="0.2">
      <c r="J31266" s="2"/>
    </row>
    <row r="31267" spans="10:10" ht="14.25" x14ac:dyDescent="0.2">
      <c r="J31267" s="2"/>
    </row>
    <row r="31268" spans="10:10" ht="14.25" x14ac:dyDescent="0.2">
      <c r="J31268" s="2"/>
    </row>
    <row r="31269" spans="10:10" ht="14.25" x14ac:dyDescent="0.2">
      <c r="J31269" s="2"/>
    </row>
    <row r="31270" spans="10:10" ht="14.25" x14ac:dyDescent="0.2">
      <c r="J31270" s="2"/>
    </row>
    <row r="31271" spans="10:10" ht="14.25" x14ac:dyDescent="0.2">
      <c r="J31271" s="2"/>
    </row>
    <row r="31272" spans="10:10" ht="14.25" x14ac:dyDescent="0.2">
      <c r="J31272" s="2"/>
    </row>
    <row r="31273" spans="10:10" ht="14.25" x14ac:dyDescent="0.2">
      <c r="J31273" s="2"/>
    </row>
    <row r="31274" spans="10:10" ht="14.25" x14ac:dyDescent="0.2">
      <c r="J31274" s="2"/>
    </row>
    <row r="31275" spans="10:10" ht="14.25" x14ac:dyDescent="0.2">
      <c r="J31275" s="2"/>
    </row>
    <row r="31276" spans="10:10" ht="14.25" x14ac:dyDescent="0.2">
      <c r="J31276" s="2"/>
    </row>
    <row r="31277" spans="10:10" ht="14.25" x14ac:dyDescent="0.2">
      <c r="J31277" s="2"/>
    </row>
    <row r="31278" spans="10:10" ht="14.25" x14ac:dyDescent="0.2">
      <c r="J31278" s="2"/>
    </row>
    <row r="31279" spans="10:10" ht="14.25" x14ac:dyDescent="0.2">
      <c r="J31279" s="2"/>
    </row>
    <row r="31280" spans="10:10" ht="14.25" x14ac:dyDescent="0.2">
      <c r="J31280" s="2"/>
    </row>
    <row r="31281" spans="10:10" ht="14.25" x14ac:dyDescent="0.2">
      <c r="J31281" s="2"/>
    </row>
    <row r="31282" spans="10:10" ht="14.25" x14ac:dyDescent="0.2">
      <c r="J31282" s="2"/>
    </row>
    <row r="31283" spans="10:10" ht="14.25" x14ac:dyDescent="0.2">
      <c r="J31283" s="2"/>
    </row>
    <row r="31284" spans="10:10" ht="14.25" x14ac:dyDescent="0.2">
      <c r="J31284" s="2"/>
    </row>
    <row r="31285" spans="10:10" ht="14.25" x14ac:dyDescent="0.2">
      <c r="J31285" s="2"/>
    </row>
    <row r="31286" spans="10:10" ht="14.25" x14ac:dyDescent="0.2">
      <c r="J31286" s="2"/>
    </row>
    <row r="31287" spans="10:10" ht="14.25" x14ac:dyDescent="0.2">
      <c r="J31287" s="2"/>
    </row>
    <row r="31288" spans="10:10" ht="14.25" x14ac:dyDescent="0.2">
      <c r="J31288" s="2"/>
    </row>
    <row r="31289" spans="10:10" ht="14.25" x14ac:dyDescent="0.2">
      <c r="J31289" s="2"/>
    </row>
    <row r="31290" spans="10:10" ht="14.25" x14ac:dyDescent="0.2">
      <c r="J31290" s="2"/>
    </row>
    <row r="31291" spans="10:10" ht="14.25" x14ac:dyDescent="0.2">
      <c r="J31291" s="2"/>
    </row>
    <row r="31292" spans="10:10" ht="14.25" x14ac:dyDescent="0.2">
      <c r="J31292" s="2"/>
    </row>
    <row r="31293" spans="10:10" ht="14.25" x14ac:dyDescent="0.2">
      <c r="J31293" s="2"/>
    </row>
    <row r="31294" spans="10:10" ht="14.25" x14ac:dyDescent="0.2">
      <c r="J31294" s="2"/>
    </row>
    <row r="31295" spans="10:10" ht="14.25" x14ac:dyDescent="0.2">
      <c r="J31295" s="2"/>
    </row>
    <row r="31296" spans="10:10" ht="14.25" x14ac:dyDescent="0.2">
      <c r="J31296" s="2"/>
    </row>
    <row r="31297" spans="10:10" ht="14.25" x14ac:dyDescent="0.2">
      <c r="J31297" s="2"/>
    </row>
    <row r="31298" spans="10:10" ht="14.25" x14ac:dyDescent="0.2">
      <c r="J31298" s="2"/>
    </row>
    <row r="31299" spans="10:10" ht="14.25" x14ac:dyDescent="0.2">
      <c r="J31299" s="2"/>
    </row>
    <row r="31300" spans="10:10" ht="14.25" x14ac:dyDescent="0.2">
      <c r="J31300" s="2"/>
    </row>
    <row r="31301" spans="10:10" ht="14.25" x14ac:dyDescent="0.2">
      <c r="J31301" s="2"/>
    </row>
    <row r="31302" spans="10:10" ht="14.25" x14ac:dyDescent="0.2">
      <c r="J31302" s="2"/>
    </row>
    <row r="31303" spans="10:10" ht="14.25" x14ac:dyDescent="0.2">
      <c r="J31303" s="2"/>
    </row>
    <row r="31304" spans="10:10" ht="14.25" x14ac:dyDescent="0.2">
      <c r="J31304" s="2"/>
    </row>
    <row r="31305" spans="10:10" ht="14.25" x14ac:dyDescent="0.2">
      <c r="J31305" s="2"/>
    </row>
    <row r="31306" spans="10:10" ht="14.25" x14ac:dyDescent="0.2">
      <c r="J31306" s="2"/>
    </row>
    <row r="31307" spans="10:10" ht="14.25" x14ac:dyDescent="0.2">
      <c r="J31307" s="2"/>
    </row>
    <row r="31308" spans="10:10" ht="14.25" x14ac:dyDescent="0.2">
      <c r="J31308" s="2"/>
    </row>
    <row r="31309" spans="10:10" ht="14.25" x14ac:dyDescent="0.2">
      <c r="J31309" s="2"/>
    </row>
    <row r="31310" spans="10:10" ht="14.25" x14ac:dyDescent="0.2">
      <c r="J31310" s="2"/>
    </row>
    <row r="31311" spans="10:10" ht="14.25" x14ac:dyDescent="0.2">
      <c r="J31311" s="2"/>
    </row>
    <row r="31312" spans="10:10" ht="14.25" x14ac:dyDescent="0.2">
      <c r="J31312" s="2"/>
    </row>
    <row r="31313" spans="10:10" ht="14.25" x14ac:dyDescent="0.2">
      <c r="J31313" s="2"/>
    </row>
    <row r="31314" spans="10:10" ht="14.25" x14ac:dyDescent="0.2">
      <c r="J31314" s="2"/>
    </row>
    <row r="31315" spans="10:10" ht="14.25" x14ac:dyDescent="0.2">
      <c r="J31315" s="2"/>
    </row>
    <row r="31316" spans="10:10" ht="14.25" x14ac:dyDescent="0.2">
      <c r="J31316" s="2"/>
    </row>
    <row r="31317" spans="10:10" ht="14.25" x14ac:dyDescent="0.2">
      <c r="J31317" s="2"/>
    </row>
    <row r="31318" spans="10:10" ht="14.25" x14ac:dyDescent="0.2">
      <c r="J31318" s="2"/>
    </row>
    <row r="31319" spans="10:10" ht="14.25" x14ac:dyDescent="0.2">
      <c r="J31319" s="2"/>
    </row>
    <row r="31320" spans="10:10" ht="14.25" x14ac:dyDescent="0.2">
      <c r="J31320" s="2"/>
    </row>
    <row r="31321" spans="10:10" ht="14.25" x14ac:dyDescent="0.2">
      <c r="J31321" s="2"/>
    </row>
    <row r="31322" spans="10:10" ht="14.25" x14ac:dyDescent="0.2">
      <c r="J31322" s="2"/>
    </row>
    <row r="31323" spans="10:10" ht="14.25" x14ac:dyDescent="0.2">
      <c r="J31323" s="2"/>
    </row>
    <row r="31324" spans="10:10" ht="14.25" x14ac:dyDescent="0.2">
      <c r="J31324" s="2"/>
    </row>
    <row r="31325" spans="10:10" ht="14.25" x14ac:dyDescent="0.2">
      <c r="J31325" s="2"/>
    </row>
    <row r="31326" spans="10:10" ht="14.25" x14ac:dyDescent="0.2">
      <c r="J31326" s="2"/>
    </row>
    <row r="31327" spans="10:10" ht="14.25" x14ac:dyDescent="0.2">
      <c r="J31327" s="2"/>
    </row>
    <row r="31328" spans="10:10" ht="14.25" x14ac:dyDescent="0.2">
      <c r="J31328" s="2"/>
    </row>
    <row r="31329" spans="10:10" ht="14.25" x14ac:dyDescent="0.2">
      <c r="J31329" s="2"/>
    </row>
    <row r="31330" spans="10:10" ht="14.25" x14ac:dyDescent="0.2">
      <c r="J31330" s="2"/>
    </row>
    <row r="31331" spans="10:10" ht="14.25" x14ac:dyDescent="0.2">
      <c r="J31331" s="2"/>
    </row>
    <row r="31332" spans="10:10" ht="14.25" x14ac:dyDescent="0.2">
      <c r="J31332" s="2"/>
    </row>
    <row r="31333" spans="10:10" ht="14.25" x14ac:dyDescent="0.2">
      <c r="J31333" s="2"/>
    </row>
    <row r="31334" spans="10:10" ht="14.25" x14ac:dyDescent="0.2">
      <c r="J31334" s="2"/>
    </row>
    <row r="31335" spans="10:10" ht="14.25" x14ac:dyDescent="0.2">
      <c r="J31335" s="2"/>
    </row>
    <row r="31336" spans="10:10" ht="14.25" x14ac:dyDescent="0.2">
      <c r="J31336" s="2"/>
    </row>
    <row r="31337" spans="10:10" ht="14.25" x14ac:dyDescent="0.2">
      <c r="J31337" s="2"/>
    </row>
    <row r="31338" spans="10:10" ht="14.25" x14ac:dyDescent="0.2">
      <c r="J31338" s="2"/>
    </row>
    <row r="31339" spans="10:10" ht="14.25" x14ac:dyDescent="0.2">
      <c r="J31339" s="2"/>
    </row>
    <row r="31340" spans="10:10" ht="14.25" x14ac:dyDescent="0.2">
      <c r="J31340" s="2"/>
    </row>
    <row r="31341" spans="10:10" ht="14.25" x14ac:dyDescent="0.2">
      <c r="J31341" s="2"/>
    </row>
    <row r="31342" spans="10:10" ht="14.25" x14ac:dyDescent="0.2">
      <c r="J31342" s="2"/>
    </row>
    <row r="31343" spans="10:10" ht="14.25" x14ac:dyDescent="0.2">
      <c r="J31343" s="2"/>
    </row>
    <row r="31344" spans="10:10" ht="14.25" x14ac:dyDescent="0.2">
      <c r="J31344" s="2"/>
    </row>
    <row r="31345" spans="10:10" ht="14.25" x14ac:dyDescent="0.2">
      <c r="J31345" s="2"/>
    </row>
    <row r="31346" spans="10:10" ht="14.25" x14ac:dyDescent="0.2">
      <c r="J31346" s="2"/>
    </row>
    <row r="31347" spans="10:10" ht="14.25" x14ac:dyDescent="0.2">
      <c r="J31347" s="2"/>
    </row>
    <row r="31348" spans="10:10" ht="14.25" x14ac:dyDescent="0.2">
      <c r="J31348" s="2"/>
    </row>
    <row r="31349" spans="10:10" ht="14.25" x14ac:dyDescent="0.2">
      <c r="J31349" s="2"/>
    </row>
    <row r="31350" spans="10:10" ht="14.25" x14ac:dyDescent="0.2">
      <c r="J31350" s="2"/>
    </row>
    <row r="31351" spans="10:10" ht="14.25" x14ac:dyDescent="0.2">
      <c r="J31351" s="2"/>
    </row>
    <row r="31352" spans="10:10" ht="14.25" x14ac:dyDescent="0.2">
      <c r="J31352" s="2"/>
    </row>
    <row r="31353" spans="10:10" ht="14.25" x14ac:dyDescent="0.2">
      <c r="J31353" s="2"/>
    </row>
    <row r="31354" spans="10:10" ht="14.25" x14ac:dyDescent="0.2">
      <c r="J31354" s="2"/>
    </row>
    <row r="31355" spans="10:10" ht="14.25" x14ac:dyDescent="0.2">
      <c r="J31355" s="2"/>
    </row>
    <row r="31356" spans="10:10" ht="14.25" x14ac:dyDescent="0.2">
      <c r="J31356" s="2"/>
    </row>
    <row r="31357" spans="10:10" ht="14.25" x14ac:dyDescent="0.2">
      <c r="J31357" s="2"/>
    </row>
    <row r="31358" spans="10:10" ht="14.25" x14ac:dyDescent="0.2">
      <c r="J31358" s="2"/>
    </row>
    <row r="31359" spans="10:10" ht="14.25" x14ac:dyDescent="0.2">
      <c r="J31359" s="2"/>
    </row>
    <row r="31360" spans="10:10" ht="14.25" x14ac:dyDescent="0.2">
      <c r="J31360" s="2"/>
    </row>
    <row r="31361" spans="10:10" ht="14.25" x14ac:dyDescent="0.2">
      <c r="J31361" s="2"/>
    </row>
    <row r="31362" spans="10:10" ht="14.25" x14ac:dyDescent="0.2">
      <c r="J31362" s="2"/>
    </row>
    <row r="31363" spans="10:10" ht="14.25" x14ac:dyDescent="0.2">
      <c r="J31363" s="2"/>
    </row>
    <row r="31364" spans="10:10" ht="14.25" x14ac:dyDescent="0.2">
      <c r="J31364" s="2"/>
    </row>
    <row r="31365" spans="10:10" ht="14.25" x14ac:dyDescent="0.2">
      <c r="J31365" s="2"/>
    </row>
    <row r="31366" spans="10:10" ht="14.25" x14ac:dyDescent="0.2">
      <c r="J31366" s="2"/>
    </row>
    <row r="31367" spans="10:10" ht="14.25" x14ac:dyDescent="0.2">
      <c r="J31367" s="2"/>
    </row>
    <row r="31368" spans="10:10" ht="14.25" x14ac:dyDescent="0.2">
      <c r="J31368" s="2"/>
    </row>
    <row r="31369" spans="10:10" ht="14.25" x14ac:dyDescent="0.2">
      <c r="J31369" s="2"/>
    </row>
    <row r="31370" spans="10:10" ht="14.25" x14ac:dyDescent="0.2">
      <c r="J31370" s="2"/>
    </row>
    <row r="31371" spans="10:10" ht="14.25" x14ac:dyDescent="0.2">
      <c r="J31371" s="2"/>
    </row>
    <row r="31372" spans="10:10" ht="14.25" x14ac:dyDescent="0.2">
      <c r="J31372" s="2"/>
    </row>
    <row r="31373" spans="10:10" ht="14.25" x14ac:dyDescent="0.2">
      <c r="J31373" s="2"/>
    </row>
    <row r="31374" spans="10:10" ht="14.25" x14ac:dyDescent="0.2">
      <c r="J31374" s="2"/>
    </row>
    <row r="31375" spans="10:10" ht="14.25" x14ac:dyDescent="0.2">
      <c r="J31375" s="2"/>
    </row>
    <row r="31376" spans="10:10" ht="14.25" x14ac:dyDescent="0.2">
      <c r="J31376" s="2"/>
    </row>
    <row r="31377" spans="10:10" ht="14.25" x14ac:dyDescent="0.2">
      <c r="J31377" s="2"/>
    </row>
    <row r="31378" spans="10:10" ht="14.25" x14ac:dyDescent="0.2">
      <c r="J31378" s="2"/>
    </row>
    <row r="31379" spans="10:10" ht="14.25" x14ac:dyDescent="0.2">
      <c r="J31379" s="2"/>
    </row>
    <row r="31380" spans="10:10" ht="14.25" x14ac:dyDescent="0.2">
      <c r="J31380" s="2"/>
    </row>
    <row r="31381" spans="10:10" ht="14.25" x14ac:dyDescent="0.2">
      <c r="J31381" s="2"/>
    </row>
    <row r="31382" spans="10:10" ht="14.25" x14ac:dyDescent="0.2">
      <c r="J31382" s="2"/>
    </row>
    <row r="31383" spans="10:10" ht="14.25" x14ac:dyDescent="0.2">
      <c r="J31383" s="2"/>
    </row>
    <row r="31384" spans="10:10" ht="14.25" x14ac:dyDescent="0.2">
      <c r="J31384" s="2"/>
    </row>
    <row r="31385" spans="10:10" ht="14.25" x14ac:dyDescent="0.2">
      <c r="J31385" s="2"/>
    </row>
    <row r="31386" spans="10:10" ht="14.25" x14ac:dyDescent="0.2">
      <c r="J31386" s="2"/>
    </row>
    <row r="31387" spans="10:10" ht="14.25" x14ac:dyDescent="0.2">
      <c r="J31387" s="2"/>
    </row>
    <row r="31388" spans="10:10" ht="14.25" x14ac:dyDescent="0.2">
      <c r="J31388" s="2"/>
    </row>
    <row r="31389" spans="10:10" ht="14.25" x14ac:dyDescent="0.2">
      <c r="J31389" s="2"/>
    </row>
    <row r="31390" spans="10:10" ht="14.25" x14ac:dyDescent="0.2">
      <c r="J31390" s="2"/>
    </row>
    <row r="31391" spans="10:10" ht="14.25" x14ac:dyDescent="0.2">
      <c r="J31391" s="2"/>
    </row>
    <row r="31392" spans="10:10" ht="14.25" x14ac:dyDescent="0.2">
      <c r="J31392" s="2"/>
    </row>
    <row r="31393" spans="10:10" ht="14.25" x14ac:dyDescent="0.2">
      <c r="J31393" s="2"/>
    </row>
    <row r="31394" spans="10:10" ht="14.25" x14ac:dyDescent="0.2">
      <c r="J31394" s="2"/>
    </row>
    <row r="31395" spans="10:10" ht="14.25" x14ac:dyDescent="0.2">
      <c r="J31395" s="2"/>
    </row>
    <row r="31396" spans="10:10" ht="14.25" x14ac:dyDescent="0.2">
      <c r="J31396" s="2"/>
    </row>
    <row r="31397" spans="10:10" ht="14.25" x14ac:dyDescent="0.2">
      <c r="J31397" s="2"/>
    </row>
    <row r="31398" spans="10:10" ht="14.25" x14ac:dyDescent="0.2">
      <c r="J31398" s="2"/>
    </row>
    <row r="31399" spans="10:10" ht="14.25" x14ac:dyDescent="0.2">
      <c r="J31399" s="2"/>
    </row>
    <row r="31400" spans="10:10" ht="14.25" x14ac:dyDescent="0.2">
      <c r="J31400" s="2"/>
    </row>
    <row r="31401" spans="10:10" ht="14.25" x14ac:dyDescent="0.2">
      <c r="J31401" s="2"/>
    </row>
    <row r="31402" spans="10:10" ht="14.25" x14ac:dyDescent="0.2">
      <c r="J31402" s="2"/>
    </row>
    <row r="31403" spans="10:10" ht="14.25" x14ac:dyDescent="0.2">
      <c r="J31403" s="2"/>
    </row>
    <row r="31404" spans="10:10" ht="14.25" x14ac:dyDescent="0.2">
      <c r="J31404" s="2"/>
    </row>
    <row r="31405" spans="10:10" ht="14.25" x14ac:dyDescent="0.2">
      <c r="J31405" s="2"/>
    </row>
    <row r="31406" spans="10:10" ht="14.25" x14ac:dyDescent="0.2">
      <c r="J31406" s="2"/>
    </row>
    <row r="31407" spans="10:10" ht="14.25" x14ac:dyDescent="0.2">
      <c r="J31407" s="2"/>
    </row>
    <row r="31408" spans="10:10" ht="14.25" x14ac:dyDescent="0.2">
      <c r="J31408" s="2"/>
    </row>
    <row r="31409" spans="10:10" ht="14.25" x14ac:dyDescent="0.2">
      <c r="J31409" s="2"/>
    </row>
    <row r="31410" spans="10:10" ht="14.25" x14ac:dyDescent="0.2">
      <c r="J31410" s="2"/>
    </row>
    <row r="31411" spans="10:10" ht="14.25" x14ac:dyDescent="0.2">
      <c r="J31411" s="2"/>
    </row>
    <row r="31412" spans="10:10" ht="14.25" x14ac:dyDescent="0.2">
      <c r="J31412" s="2"/>
    </row>
    <row r="31413" spans="10:10" ht="14.25" x14ac:dyDescent="0.2">
      <c r="J31413" s="2"/>
    </row>
    <row r="31414" spans="10:10" ht="14.25" x14ac:dyDescent="0.2">
      <c r="J31414" s="2"/>
    </row>
    <row r="31415" spans="10:10" ht="14.25" x14ac:dyDescent="0.2">
      <c r="J31415" s="2"/>
    </row>
    <row r="31416" spans="10:10" ht="14.25" x14ac:dyDescent="0.2">
      <c r="J31416" s="2"/>
    </row>
    <row r="31417" spans="10:10" ht="14.25" x14ac:dyDescent="0.2">
      <c r="J31417" s="2"/>
    </row>
    <row r="31418" spans="10:10" ht="14.25" x14ac:dyDescent="0.2">
      <c r="J31418" s="2"/>
    </row>
    <row r="31419" spans="10:10" ht="14.25" x14ac:dyDescent="0.2">
      <c r="J31419" s="2"/>
    </row>
    <row r="31420" spans="10:10" ht="14.25" x14ac:dyDescent="0.2">
      <c r="J31420" s="2"/>
    </row>
    <row r="31421" spans="10:10" ht="14.25" x14ac:dyDescent="0.2">
      <c r="J31421" s="2"/>
    </row>
    <row r="31422" spans="10:10" ht="14.25" x14ac:dyDescent="0.2">
      <c r="J31422" s="2"/>
    </row>
    <row r="31423" spans="10:10" ht="14.25" x14ac:dyDescent="0.2">
      <c r="J31423" s="2"/>
    </row>
    <row r="31424" spans="10:10" ht="14.25" x14ac:dyDescent="0.2">
      <c r="J31424" s="2"/>
    </row>
    <row r="31425" spans="10:10" ht="14.25" x14ac:dyDescent="0.2">
      <c r="J31425" s="2"/>
    </row>
    <row r="31426" spans="10:10" ht="14.25" x14ac:dyDescent="0.2">
      <c r="J31426" s="2"/>
    </row>
    <row r="31427" spans="10:10" ht="14.25" x14ac:dyDescent="0.2">
      <c r="J31427" s="2"/>
    </row>
    <row r="31428" spans="10:10" ht="14.25" x14ac:dyDescent="0.2">
      <c r="J31428" s="2"/>
    </row>
    <row r="31429" spans="10:10" ht="14.25" x14ac:dyDescent="0.2">
      <c r="J31429" s="2"/>
    </row>
    <row r="31430" spans="10:10" ht="14.25" x14ac:dyDescent="0.2">
      <c r="J31430" s="2"/>
    </row>
    <row r="31431" spans="10:10" ht="14.25" x14ac:dyDescent="0.2">
      <c r="J31431" s="2"/>
    </row>
    <row r="31432" spans="10:10" ht="14.25" x14ac:dyDescent="0.2">
      <c r="J31432" s="2"/>
    </row>
    <row r="31433" spans="10:10" ht="14.25" x14ac:dyDescent="0.2">
      <c r="J31433" s="2"/>
    </row>
    <row r="31434" spans="10:10" ht="14.25" x14ac:dyDescent="0.2">
      <c r="J31434" s="2"/>
    </row>
    <row r="31435" spans="10:10" ht="14.25" x14ac:dyDescent="0.2">
      <c r="J31435" s="2"/>
    </row>
    <row r="31436" spans="10:10" ht="14.25" x14ac:dyDescent="0.2">
      <c r="J31436" s="2"/>
    </row>
    <row r="31437" spans="10:10" ht="14.25" x14ac:dyDescent="0.2">
      <c r="J31437" s="2"/>
    </row>
    <row r="31438" spans="10:10" ht="14.25" x14ac:dyDescent="0.2">
      <c r="J31438" s="2"/>
    </row>
    <row r="31439" spans="10:10" ht="14.25" x14ac:dyDescent="0.2">
      <c r="J31439" s="2"/>
    </row>
    <row r="31440" spans="10:10" ht="14.25" x14ac:dyDescent="0.2">
      <c r="J31440" s="2"/>
    </row>
    <row r="31441" spans="10:10" ht="14.25" x14ac:dyDescent="0.2">
      <c r="J31441" s="2"/>
    </row>
    <row r="31442" spans="10:10" ht="14.25" x14ac:dyDescent="0.2">
      <c r="J31442" s="2"/>
    </row>
    <row r="31443" spans="10:10" ht="14.25" x14ac:dyDescent="0.2">
      <c r="J31443" s="2"/>
    </row>
    <row r="31444" spans="10:10" ht="14.25" x14ac:dyDescent="0.2">
      <c r="J31444" s="2"/>
    </row>
    <row r="31445" spans="10:10" ht="14.25" x14ac:dyDescent="0.2">
      <c r="J31445" s="2"/>
    </row>
    <row r="31446" spans="10:10" ht="14.25" x14ac:dyDescent="0.2">
      <c r="J31446" s="2"/>
    </row>
    <row r="31447" spans="10:10" ht="14.25" x14ac:dyDescent="0.2">
      <c r="J31447" s="2"/>
    </row>
    <row r="31448" spans="10:10" ht="14.25" x14ac:dyDescent="0.2">
      <c r="J31448" s="2"/>
    </row>
    <row r="31449" spans="10:10" ht="14.25" x14ac:dyDescent="0.2">
      <c r="J31449" s="2"/>
    </row>
    <row r="31450" spans="10:10" ht="14.25" x14ac:dyDescent="0.2">
      <c r="J31450" s="2"/>
    </row>
    <row r="31451" spans="10:10" ht="14.25" x14ac:dyDescent="0.2">
      <c r="J31451" s="2"/>
    </row>
    <row r="31452" spans="10:10" ht="14.25" x14ac:dyDescent="0.2">
      <c r="J31452" s="2"/>
    </row>
    <row r="31453" spans="10:10" ht="14.25" x14ac:dyDescent="0.2">
      <c r="J31453" s="2"/>
    </row>
    <row r="31454" spans="10:10" ht="14.25" x14ac:dyDescent="0.2">
      <c r="J31454" s="2"/>
    </row>
    <row r="31455" spans="10:10" ht="14.25" x14ac:dyDescent="0.2">
      <c r="J31455" s="2"/>
    </row>
    <row r="31456" spans="10:10" ht="14.25" x14ac:dyDescent="0.2">
      <c r="J31456" s="2"/>
    </row>
    <row r="31457" spans="10:10" ht="14.25" x14ac:dyDescent="0.2">
      <c r="J31457" s="2"/>
    </row>
    <row r="31458" spans="10:10" ht="14.25" x14ac:dyDescent="0.2">
      <c r="J31458" s="2"/>
    </row>
    <row r="31459" spans="10:10" ht="14.25" x14ac:dyDescent="0.2">
      <c r="J31459" s="2"/>
    </row>
    <row r="31460" spans="10:10" ht="14.25" x14ac:dyDescent="0.2">
      <c r="J31460" s="2"/>
    </row>
    <row r="31461" spans="10:10" ht="14.25" x14ac:dyDescent="0.2">
      <c r="J31461" s="2"/>
    </row>
    <row r="31462" spans="10:10" ht="14.25" x14ac:dyDescent="0.2">
      <c r="J31462" s="2"/>
    </row>
    <row r="31463" spans="10:10" ht="14.25" x14ac:dyDescent="0.2">
      <c r="J31463" s="2"/>
    </row>
    <row r="31464" spans="10:10" ht="14.25" x14ac:dyDescent="0.2">
      <c r="J31464" s="2"/>
    </row>
    <row r="31465" spans="10:10" ht="14.25" x14ac:dyDescent="0.2">
      <c r="J31465" s="2"/>
    </row>
    <row r="31466" spans="10:10" ht="14.25" x14ac:dyDescent="0.2">
      <c r="J31466" s="2"/>
    </row>
    <row r="31467" spans="10:10" ht="14.25" x14ac:dyDescent="0.2">
      <c r="J31467" s="2"/>
    </row>
    <row r="31468" spans="10:10" ht="14.25" x14ac:dyDescent="0.2">
      <c r="J31468" s="2"/>
    </row>
    <row r="31469" spans="10:10" ht="14.25" x14ac:dyDescent="0.2">
      <c r="J31469" s="2"/>
    </row>
    <row r="31470" spans="10:10" ht="14.25" x14ac:dyDescent="0.2">
      <c r="J31470" s="2"/>
    </row>
    <row r="31471" spans="10:10" ht="14.25" x14ac:dyDescent="0.2">
      <c r="J31471" s="2"/>
    </row>
    <row r="31472" spans="10:10" ht="14.25" x14ac:dyDescent="0.2">
      <c r="J31472" s="2"/>
    </row>
    <row r="31473" spans="10:10" ht="14.25" x14ac:dyDescent="0.2">
      <c r="J31473" s="2"/>
    </row>
    <row r="31474" spans="10:10" ht="14.25" x14ac:dyDescent="0.2">
      <c r="J31474" s="2"/>
    </row>
    <row r="31475" spans="10:10" ht="14.25" x14ac:dyDescent="0.2">
      <c r="J31475" s="2"/>
    </row>
    <row r="31476" spans="10:10" ht="14.25" x14ac:dyDescent="0.2">
      <c r="J31476" s="2"/>
    </row>
    <row r="31477" spans="10:10" ht="14.25" x14ac:dyDescent="0.2">
      <c r="J31477" s="2"/>
    </row>
    <row r="31478" spans="10:10" ht="14.25" x14ac:dyDescent="0.2">
      <c r="J31478" s="2"/>
    </row>
    <row r="31479" spans="10:10" ht="14.25" x14ac:dyDescent="0.2">
      <c r="J31479" s="2"/>
    </row>
    <row r="31480" spans="10:10" ht="14.25" x14ac:dyDescent="0.2">
      <c r="J31480" s="2"/>
    </row>
    <row r="31481" spans="10:10" ht="14.25" x14ac:dyDescent="0.2">
      <c r="J31481" s="2"/>
    </row>
    <row r="31482" spans="10:10" ht="14.25" x14ac:dyDescent="0.2">
      <c r="J31482" s="2"/>
    </row>
    <row r="31483" spans="10:10" ht="14.25" x14ac:dyDescent="0.2">
      <c r="J31483" s="2"/>
    </row>
    <row r="31484" spans="10:10" ht="14.25" x14ac:dyDescent="0.2">
      <c r="J31484" s="2"/>
    </row>
    <row r="31485" spans="10:10" ht="14.25" x14ac:dyDescent="0.2">
      <c r="J31485" s="2"/>
    </row>
    <row r="31486" spans="10:10" ht="14.25" x14ac:dyDescent="0.2">
      <c r="J31486" s="2"/>
    </row>
    <row r="31487" spans="10:10" ht="14.25" x14ac:dyDescent="0.2">
      <c r="J31487" s="2"/>
    </row>
    <row r="31488" spans="10:10" ht="14.25" x14ac:dyDescent="0.2">
      <c r="J31488" s="2"/>
    </row>
    <row r="31489" spans="10:10" ht="14.25" x14ac:dyDescent="0.2">
      <c r="J31489" s="2"/>
    </row>
    <row r="31490" spans="10:10" ht="14.25" x14ac:dyDescent="0.2">
      <c r="J31490" s="2"/>
    </row>
    <row r="31491" spans="10:10" ht="14.25" x14ac:dyDescent="0.2">
      <c r="J31491" s="2"/>
    </row>
    <row r="31492" spans="10:10" ht="14.25" x14ac:dyDescent="0.2">
      <c r="J31492" s="2"/>
    </row>
    <row r="31493" spans="10:10" ht="14.25" x14ac:dyDescent="0.2">
      <c r="J31493" s="2"/>
    </row>
    <row r="31494" spans="10:10" ht="14.25" x14ac:dyDescent="0.2">
      <c r="J31494" s="2"/>
    </row>
    <row r="31495" spans="10:10" ht="14.25" x14ac:dyDescent="0.2">
      <c r="J31495" s="2"/>
    </row>
    <row r="31496" spans="10:10" ht="14.25" x14ac:dyDescent="0.2">
      <c r="J31496" s="2"/>
    </row>
    <row r="31497" spans="10:10" ht="14.25" x14ac:dyDescent="0.2">
      <c r="J31497" s="2"/>
    </row>
    <row r="31498" spans="10:10" ht="14.25" x14ac:dyDescent="0.2">
      <c r="J31498" s="2"/>
    </row>
    <row r="31499" spans="10:10" ht="14.25" x14ac:dyDescent="0.2">
      <c r="J31499" s="2"/>
    </row>
    <row r="31500" spans="10:10" ht="14.25" x14ac:dyDescent="0.2">
      <c r="J31500" s="2"/>
    </row>
    <row r="31501" spans="10:10" ht="14.25" x14ac:dyDescent="0.2">
      <c r="J31501" s="2"/>
    </row>
    <row r="31502" spans="10:10" ht="14.25" x14ac:dyDescent="0.2">
      <c r="J31502" s="2"/>
    </row>
    <row r="31503" spans="10:10" ht="14.25" x14ac:dyDescent="0.2">
      <c r="J31503" s="2"/>
    </row>
    <row r="31504" spans="10:10" ht="14.25" x14ac:dyDescent="0.2">
      <c r="J31504" s="2"/>
    </row>
    <row r="31505" spans="10:10" ht="14.25" x14ac:dyDescent="0.2">
      <c r="J31505" s="2"/>
    </row>
    <row r="31506" spans="10:10" ht="14.25" x14ac:dyDescent="0.2">
      <c r="J31506" s="2"/>
    </row>
    <row r="31507" spans="10:10" ht="14.25" x14ac:dyDescent="0.2">
      <c r="J31507" s="2"/>
    </row>
    <row r="31508" spans="10:10" ht="14.25" x14ac:dyDescent="0.2">
      <c r="J31508" s="2"/>
    </row>
    <row r="31509" spans="10:10" ht="14.25" x14ac:dyDescent="0.2">
      <c r="J31509" s="2"/>
    </row>
    <row r="31510" spans="10:10" ht="14.25" x14ac:dyDescent="0.2">
      <c r="J31510" s="2"/>
    </row>
    <row r="31511" spans="10:10" ht="14.25" x14ac:dyDescent="0.2">
      <c r="J31511" s="2"/>
    </row>
    <row r="31512" spans="10:10" ht="14.25" x14ac:dyDescent="0.2">
      <c r="J31512" s="2"/>
    </row>
    <row r="31513" spans="10:10" ht="14.25" x14ac:dyDescent="0.2">
      <c r="J31513" s="2"/>
    </row>
    <row r="31514" spans="10:10" ht="14.25" x14ac:dyDescent="0.2">
      <c r="J31514" s="2"/>
    </row>
    <row r="31515" spans="10:10" ht="14.25" x14ac:dyDescent="0.2">
      <c r="J31515" s="2"/>
    </row>
    <row r="31516" spans="10:10" ht="14.25" x14ac:dyDescent="0.2">
      <c r="J31516" s="2"/>
    </row>
    <row r="31517" spans="10:10" ht="14.25" x14ac:dyDescent="0.2">
      <c r="J31517" s="2"/>
    </row>
    <row r="31518" spans="10:10" ht="14.25" x14ac:dyDescent="0.2">
      <c r="J31518" s="2"/>
    </row>
    <row r="31519" spans="10:10" ht="14.25" x14ac:dyDescent="0.2">
      <c r="J31519" s="2"/>
    </row>
    <row r="31520" spans="10:10" ht="14.25" x14ac:dyDescent="0.2">
      <c r="J31520" s="2"/>
    </row>
    <row r="31521" spans="10:10" ht="14.25" x14ac:dyDescent="0.2">
      <c r="J31521" s="2"/>
    </row>
    <row r="31522" spans="10:10" ht="14.25" x14ac:dyDescent="0.2">
      <c r="J31522" s="2"/>
    </row>
    <row r="31523" spans="10:10" ht="14.25" x14ac:dyDescent="0.2">
      <c r="J31523" s="2"/>
    </row>
    <row r="31524" spans="10:10" ht="14.25" x14ac:dyDescent="0.2">
      <c r="J31524" s="2"/>
    </row>
    <row r="31525" spans="10:10" ht="14.25" x14ac:dyDescent="0.2">
      <c r="J31525" s="2"/>
    </row>
    <row r="31526" spans="10:10" ht="14.25" x14ac:dyDescent="0.2">
      <c r="J31526" s="2"/>
    </row>
    <row r="31527" spans="10:10" ht="14.25" x14ac:dyDescent="0.2">
      <c r="J31527" s="2"/>
    </row>
    <row r="31528" spans="10:10" ht="14.25" x14ac:dyDescent="0.2">
      <c r="J31528" s="2"/>
    </row>
    <row r="31529" spans="10:10" ht="14.25" x14ac:dyDescent="0.2">
      <c r="J31529" s="2"/>
    </row>
    <row r="31530" spans="10:10" ht="14.25" x14ac:dyDescent="0.2">
      <c r="J31530" s="2"/>
    </row>
    <row r="31531" spans="10:10" ht="14.25" x14ac:dyDescent="0.2">
      <c r="J31531" s="2"/>
    </row>
    <row r="31532" spans="10:10" ht="14.25" x14ac:dyDescent="0.2">
      <c r="J31532" s="2"/>
    </row>
    <row r="31533" spans="10:10" ht="14.25" x14ac:dyDescent="0.2">
      <c r="J31533" s="2"/>
    </row>
    <row r="31534" spans="10:10" ht="14.25" x14ac:dyDescent="0.2">
      <c r="J31534" s="2"/>
    </row>
    <row r="31535" spans="10:10" ht="14.25" x14ac:dyDescent="0.2">
      <c r="J31535" s="2"/>
    </row>
    <row r="31536" spans="10:10" ht="14.25" x14ac:dyDescent="0.2">
      <c r="J31536" s="2"/>
    </row>
    <row r="31537" spans="10:10" ht="14.25" x14ac:dyDescent="0.2">
      <c r="J31537" s="2"/>
    </row>
    <row r="31538" spans="10:10" ht="14.25" x14ac:dyDescent="0.2">
      <c r="J31538" s="2"/>
    </row>
    <row r="31539" spans="10:10" ht="14.25" x14ac:dyDescent="0.2">
      <c r="J31539" s="2"/>
    </row>
    <row r="31540" spans="10:10" ht="14.25" x14ac:dyDescent="0.2">
      <c r="J31540" s="2"/>
    </row>
    <row r="31541" spans="10:10" ht="14.25" x14ac:dyDescent="0.2">
      <c r="J31541" s="2"/>
    </row>
    <row r="31542" spans="10:10" ht="14.25" x14ac:dyDescent="0.2">
      <c r="J31542" s="2"/>
    </row>
    <row r="31543" spans="10:10" ht="14.25" x14ac:dyDescent="0.2">
      <c r="J31543" s="2"/>
    </row>
    <row r="31544" spans="10:10" ht="14.25" x14ac:dyDescent="0.2">
      <c r="J31544" s="2"/>
    </row>
    <row r="31545" spans="10:10" ht="14.25" x14ac:dyDescent="0.2">
      <c r="J31545" s="2"/>
    </row>
    <row r="31546" spans="10:10" ht="14.25" x14ac:dyDescent="0.2">
      <c r="J31546" s="2"/>
    </row>
    <row r="31547" spans="10:10" ht="14.25" x14ac:dyDescent="0.2">
      <c r="J31547" s="2"/>
    </row>
    <row r="31548" spans="10:10" ht="14.25" x14ac:dyDescent="0.2">
      <c r="J31548" s="2"/>
    </row>
    <row r="31549" spans="10:10" ht="14.25" x14ac:dyDescent="0.2">
      <c r="J31549" s="2"/>
    </row>
    <row r="31550" spans="10:10" ht="14.25" x14ac:dyDescent="0.2">
      <c r="J31550" s="2"/>
    </row>
    <row r="31551" spans="10:10" ht="14.25" x14ac:dyDescent="0.2">
      <c r="J31551" s="2"/>
    </row>
    <row r="31552" spans="10:10" ht="14.25" x14ac:dyDescent="0.2">
      <c r="J31552" s="2"/>
    </row>
    <row r="31553" spans="10:10" ht="14.25" x14ac:dyDescent="0.2">
      <c r="J31553" s="2"/>
    </row>
    <row r="31554" spans="10:10" ht="14.25" x14ac:dyDescent="0.2">
      <c r="J31554" s="2"/>
    </row>
    <row r="31555" spans="10:10" ht="14.25" x14ac:dyDescent="0.2">
      <c r="J31555" s="2"/>
    </row>
    <row r="31556" spans="10:10" ht="14.25" x14ac:dyDescent="0.2">
      <c r="J31556" s="2"/>
    </row>
    <row r="31557" spans="10:10" ht="14.25" x14ac:dyDescent="0.2">
      <c r="J31557" s="2"/>
    </row>
    <row r="31558" spans="10:10" ht="14.25" x14ac:dyDescent="0.2">
      <c r="J31558" s="2"/>
    </row>
    <row r="31559" spans="10:10" ht="14.25" x14ac:dyDescent="0.2">
      <c r="J31559" s="2"/>
    </row>
    <row r="31560" spans="10:10" ht="14.25" x14ac:dyDescent="0.2">
      <c r="J31560" s="2"/>
    </row>
    <row r="31561" spans="10:10" ht="14.25" x14ac:dyDescent="0.2">
      <c r="J31561" s="2"/>
    </row>
    <row r="31562" spans="10:10" ht="14.25" x14ac:dyDescent="0.2">
      <c r="J31562" s="2"/>
    </row>
    <row r="31563" spans="10:10" ht="14.25" x14ac:dyDescent="0.2">
      <c r="J31563" s="2"/>
    </row>
    <row r="31564" spans="10:10" ht="14.25" x14ac:dyDescent="0.2">
      <c r="J31564" s="2"/>
    </row>
    <row r="31565" spans="10:10" ht="14.25" x14ac:dyDescent="0.2">
      <c r="J31565" s="2"/>
    </row>
    <row r="31566" spans="10:10" ht="14.25" x14ac:dyDescent="0.2">
      <c r="J31566" s="2"/>
    </row>
    <row r="31567" spans="10:10" ht="14.25" x14ac:dyDescent="0.2">
      <c r="J31567" s="2"/>
    </row>
    <row r="31568" spans="10:10" ht="14.25" x14ac:dyDescent="0.2">
      <c r="J31568" s="2"/>
    </row>
    <row r="31569" spans="10:10" ht="14.25" x14ac:dyDescent="0.2">
      <c r="J31569" s="2"/>
    </row>
    <row r="31570" spans="10:10" ht="14.25" x14ac:dyDescent="0.2">
      <c r="J31570" s="2"/>
    </row>
    <row r="31571" spans="10:10" ht="14.25" x14ac:dyDescent="0.2">
      <c r="J31571" s="2"/>
    </row>
    <row r="31572" spans="10:10" ht="14.25" x14ac:dyDescent="0.2">
      <c r="J31572" s="2"/>
    </row>
    <row r="31573" spans="10:10" ht="14.25" x14ac:dyDescent="0.2">
      <c r="J31573" s="2"/>
    </row>
    <row r="31574" spans="10:10" ht="14.25" x14ac:dyDescent="0.2">
      <c r="J31574" s="2"/>
    </row>
    <row r="31575" spans="10:10" ht="14.25" x14ac:dyDescent="0.2">
      <c r="J31575" s="2"/>
    </row>
    <row r="31576" spans="10:10" ht="14.25" x14ac:dyDescent="0.2">
      <c r="J31576" s="2"/>
    </row>
    <row r="31577" spans="10:10" ht="14.25" x14ac:dyDescent="0.2">
      <c r="J31577" s="2"/>
    </row>
    <row r="31578" spans="10:10" ht="14.25" x14ac:dyDescent="0.2">
      <c r="J31578" s="2"/>
    </row>
    <row r="31579" spans="10:10" ht="14.25" x14ac:dyDescent="0.2">
      <c r="J31579" s="2"/>
    </row>
    <row r="31580" spans="10:10" ht="14.25" x14ac:dyDescent="0.2">
      <c r="J31580" s="2"/>
    </row>
    <row r="31581" spans="10:10" ht="14.25" x14ac:dyDescent="0.2">
      <c r="J31581" s="2"/>
    </row>
    <row r="31582" spans="10:10" ht="14.25" x14ac:dyDescent="0.2">
      <c r="J31582" s="2"/>
    </row>
    <row r="31583" spans="10:10" ht="14.25" x14ac:dyDescent="0.2">
      <c r="J31583" s="2"/>
    </row>
    <row r="31584" spans="10:10" ht="14.25" x14ac:dyDescent="0.2">
      <c r="J31584" s="2"/>
    </row>
    <row r="31585" spans="10:10" ht="14.25" x14ac:dyDescent="0.2">
      <c r="J31585" s="2"/>
    </row>
    <row r="31586" spans="10:10" ht="14.25" x14ac:dyDescent="0.2">
      <c r="J31586" s="2"/>
    </row>
    <row r="31587" spans="10:10" ht="14.25" x14ac:dyDescent="0.2">
      <c r="J31587" s="2"/>
    </row>
    <row r="31588" spans="10:10" ht="14.25" x14ac:dyDescent="0.2">
      <c r="J31588" s="2"/>
    </row>
    <row r="31589" spans="10:10" ht="14.25" x14ac:dyDescent="0.2">
      <c r="J31589" s="2"/>
    </row>
    <row r="31590" spans="10:10" ht="14.25" x14ac:dyDescent="0.2">
      <c r="J31590" s="2"/>
    </row>
    <row r="31591" spans="10:10" ht="14.25" x14ac:dyDescent="0.2">
      <c r="J31591" s="2"/>
    </row>
    <row r="31592" spans="10:10" ht="14.25" x14ac:dyDescent="0.2">
      <c r="J31592" s="2"/>
    </row>
    <row r="31593" spans="10:10" ht="14.25" x14ac:dyDescent="0.2">
      <c r="J31593" s="2"/>
    </row>
    <row r="31594" spans="10:10" ht="14.25" x14ac:dyDescent="0.2">
      <c r="J31594" s="2"/>
    </row>
    <row r="31595" spans="10:10" ht="14.25" x14ac:dyDescent="0.2">
      <c r="J31595" s="2"/>
    </row>
    <row r="31596" spans="10:10" ht="14.25" x14ac:dyDescent="0.2">
      <c r="J31596" s="2"/>
    </row>
    <row r="31597" spans="10:10" ht="14.25" x14ac:dyDescent="0.2">
      <c r="J31597" s="2"/>
    </row>
    <row r="31598" spans="10:10" ht="14.25" x14ac:dyDescent="0.2">
      <c r="J31598" s="2"/>
    </row>
    <row r="31599" spans="10:10" ht="14.25" x14ac:dyDescent="0.2">
      <c r="J31599" s="2"/>
    </row>
    <row r="31600" spans="10:10" ht="14.25" x14ac:dyDescent="0.2">
      <c r="J31600" s="2"/>
    </row>
    <row r="31601" spans="10:10" ht="14.25" x14ac:dyDescent="0.2">
      <c r="J31601" s="2"/>
    </row>
    <row r="31602" spans="10:10" ht="14.25" x14ac:dyDescent="0.2">
      <c r="J31602" s="2"/>
    </row>
    <row r="31603" spans="10:10" ht="14.25" x14ac:dyDescent="0.2">
      <c r="J31603" s="2"/>
    </row>
    <row r="31604" spans="10:10" ht="14.25" x14ac:dyDescent="0.2">
      <c r="J31604" s="2"/>
    </row>
    <row r="31605" spans="10:10" ht="14.25" x14ac:dyDescent="0.2">
      <c r="J31605" s="2"/>
    </row>
    <row r="31606" spans="10:10" ht="14.25" x14ac:dyDescent="0.2">
      <c r="J31606" s="2"/>
    </row>
    <row r="31607" spans="10:10" ht="14.25" x14ac:dyDescent="0.2">
      <c r="J31607" s="2"/>
    </row>
    <row r="31608" spans="10:10" ht="14.25" x14ac:dyDescent="0.2">
      <c r="J31608" s="2"/>
    </row>
    <row r="31609" spans="10:10" ht="14.25" x14ac:dyDescent="0.2">
      <c r="J31609" s="2"/>
    </row>
    <row r="31610" spans="10:10" ht="14.25" x14ac:dyDescent="0.2">
      <c r="J31610" s="2"/>
    </row>
    <row r="31611" spans="10:10" ht="14.25" x14ac:dyDescent="0.2">
      <c r="J31611" s="2"/>
    </row>
    <row r="31612" spans="10:10" ht="14.25" x14ac:dyDescent="0.2">
      <c r="J31612" s="2"/>
    </row>
    <row r="31613" spans="10:10" ht="14.25" x14ac:dyDescent="0.2">
      <c r="J31613" s="2"/>
    </row>
    <row r="31614" spans="10:10" ht="14.25" x14ac:dyDescent="0.2">
      <c r="J31614" s="2"/>
    </row>
    <row r="31615" spans="10:10" ht="14.25" x14ac:dyDescent="0.2">
      <c r="J31615" s="2"/>
    </row>
    <row r="31616" spans="10:10" ht="14.25" x14ac:dyDescent="0.2">
      <c r="J31616" s="2"/>
    </row>
    <row r="31617" spans="10:10" ht="14.25" x14ac:dyDescent="0.2">
      <c r="J31617" s="2"/>
    </row>
    <row r="31618" spans="10:10" ht="14.25" x14ac:dyDescent="0.2">
      <c r="J31618" s="2"/>
    </row>
    <row r="31619" spans="10:10" ht="14.25" x14ac:dyDescent="0.2">
      <c r="J31619" s="2"/>
    </row>
    <row r="31620" spans="10:10" ht="14.25" x14ac:dyDescent="0.2">
      <c r="J31620" s="2"/>
    </row>
    <row r="31621" spans="10:10" ht="14.25" x14ac:dyDescent="0.2">
      <c r="J31621" s="2"/>
    </row>
    <row r="31622" spans="10:10" ht="14.25" x14ac:dyDescent="0.2">
      <c r="J31622" s="2"/>
    </row>
    <row r="31623" spans="10:10" ht="14.25" x14ac:dyDescent="0.2">
      <c r="J31623" s="2"/>
    </row>
    <row r="31624" spans="10:10" ht="14.25" x14ac:dyDescent="0.2">
      <c r="J31624" s="2"/>
    </row>
    <row r="31625" spans="10:10" ht="14.25" x14ac:dyDescent="0.2">
      <c r="J31625" s="2"/>
    </row>
    <row r="31626" spans="10:10" ht="14.25" x14ac:dyDescent="0.2">
      <c r="J31626" s="2"/>
    </row>
    <row r="31627" spans="10:10" ht="14.25" x14ac:dyDescent="0.2">
      <c r="J31627" s="2"/>
    </row>
    <row r="31628" spans="10:10" ht="14.25" x14ac:dyDescent="0.2">
      <c r="J31628" s="2"/>
    </row>
    <row r="31629" spans="10:10" ht="14.25" x14ac:dyDescent="0.2">
      <c r="J31629" s="2"/>
    </row>
    <row r="31630" spans="10:10" ht="14.25" x14ac:dyDescent="0.2">
      <c r="J31630" s="2"/>
    </row>
    <row r="31631" spans="10:10" ht="14.25" x14ac:dyDescent="0.2">
      <c r="J31631" s="2"/>
    </row>
    <row r="31632" spans="10:10" ht="14.25" x14ac:dyDescent="0.2">
      <c r="J31632" s="2"/>
    </row>
    <row r="31633" spans="10:10" ht="14.25" x14ac:dyDescent="0.2">
      <c r="J31633" s="2"/>
    </row>
    <row r="31634" spans="10:10" ht="14.25" x14ac:dyDescent="0.2">
      <c r="J31634" s="2"/>
    </row>
    <row r="31635" spans="10:10" ht="14.25" x14ac:dyDescent="0.2">
      <c r="J31635" s="2"/>
    </row>
    <row r="31636" spans="10:10" ht="14.25" x14ac:dyDescent="0.2">
      <c r="J31636" s="2"/>
    </row>
    <row r="31637" spans="10:10" ht="14.25" x14ac:dyDescent="0.2">
      <c r="J31637" s="2"/>
    </row>
    <row r="31638" spans="10:10" ht="14.25" x14ac:dyDescent="0.2">
      <c r="J31638" s="2"/>
    </row>
    <row r="31639" spans="10:10" ht="14.25" x14ac:dyDescent="0.2">
      <c r="J31639" s="2"/>
    </row>
    <row r="31640" spans="10:10" ht="14.25" x14ac:dyDescent="0.2">
      <c r="J31640" s="2"/>
    </row>
    <row r="31641" spans="10:10" ht="14.25" x14ac:dyDescent="0.2">
      <c r="J31641" s="2"/>
    </row>
    <row r="31642" spans="10:10" ht="14.25" x14ac:dyDescent="0.2">
      <c r="J31642" s="2"/>
    </row>
    <row r="31643" spans="10:10" ht="14.25" x14ac:dyDescent="0.2">
      <c r="J31643" s="2"/>
    </row>
    <row r="31644" spans="10:10" ht="14.25" x14ac:dyDescent="0.2">
      <c r="J31644" s="2"/>
    </row>
    <row r="31645" spans="10:10" ht="14.25" x14ac:dyDescent="0.2">
      <c r="J31645" s="2"/>
    </row>
    <row r="31646" spans="10:10" ht="14.25" x14ac:dyDescent="0.2">
      <c r="J31646" s="2"/>
    </row>
    <row r="31647" spans="10:10" ht="14.25" x14ac:dyDescent="0.2">
      <c r="J31647" s="2"/>
    </row>
    <row r="31648" spans="10:10" ht="14.25" x14ac:dyDescent="0.2">
      <c r="J31648" s="2"/>
    </row>
    <row r="31649" spans="10:10" ht="14.25" x14ac:dyDescent="0.2">
      <c r="J31649" s="2"/>
    </row>
    <row r="31650" spans="10:10" ht="14.25" x14ac:dyDescent="0.2">
      <c r="J31650" s="2"/>
    </row>
    <row r="31651" spans="10:10" ht="14.25" x14ac:dyDescent="0.2">
      <c r="J31651" s="2"/>
    </row>
    <row r="31652" spans="10:10" ht="14.25" x14ac:dyDescent="0.2">
      <c r="J31652" s="2"/>
    </row>
    <row r="31653" spans="10:10" ht="14.25" x14ac:dyDescent="0.2">
      <c r="J31653" s="2"/>
    </row>
    <row r="31654" spans="10:10" ht="14.25" x14ac:dyDescent="0.2">
      <c r="J31654" s="2"/>
    </row>
    <row r="31655" spans="10:10" ht="14.25" x14ac:dyDescent="0.2">
      <c r="J31655" s="2"/>
    </row>
    <row r="31656" spans="10:10" ht="14.25" x14ac:dyDescent="0.2">
      <c r="J31656" s="2"/>
    </row>
    <row r="31657" spans="10:10" ht="14.25" x14ac:dyDescent="0.2">
      <c r="J31657" s="2"/>
    </row>
    <row r="31658" spans="10:10" ht="14.25" x14ac:dyDescent="0.2">
      <c r="J31658" s="2"/>
    </row>
    <row r="31659" spans="10:10" ht="14.25" x14ac:dyDescent="0.2">
      <c r="J31659" s="2"/>
    </row>
    <row r="31660" spans="10:10" ht="14.25" x14ac:dyDescent="0.2">
      <c r="J31660" s="2"/>
    </row>
    <row r="31661" spans="10:10" ht="14.25" x14ac:dyDescent="0.2">
      <c r="J31661" s="2"/>
    </row>
    <row r="31662" spans="10:10" ht="14.25" x14ac:dyDescent="0.2">
      <c r="J31662" s="2"/>
    </row>
    <row r="31663" spans="10:10" ht="14.25" x14ac:dyDescent="0.2">
      <c r="J31663" s="2"/>
    </row>
    <row r="31664" spans="10:10" ht="14.25" x14ac:dyDescent="0.2">
      <c r="J31664" s="2"/>
    </row>
    <row r="31665" spans="10:10" ht="14.25" x14ac:dyDescent="0.2">
      <c r="J31665" s="2"/>
    </row>
    <row r="31666" spans="10:10" ht="14.25" x14ac:dyDescent="0.2">
      <c r="J31666" s="2"/>
    </row>
    <row r="31667" spans="10:10" ht="14.25" x14ac:dyDescent="0.2">
      <c r="J31667" s="2"/>
    </row>
    <row r="31668" spans="10:10" ht="14.25" x14ac:dyDescent="0.2">
      <c r="J31668" s="2"/>
    </row>
    <row r="31669" spans="10:10" ht="14.25" x14ac:dyDescent="0.2">
      <c r="J31669" s="2"/>
    </row>
    <row r="31670" spans="10:10" ht="14.25" x14ac:dyDescent="0.2">
      <c r="J31670" s="2"/>
    </row>
    <row r="31671" spans="10:10" ht="14.25" x14ac:dyDescent="0.2">
      <c r="J31671" s="2"/>
    </row>
    <row r="31672" spans="10:10" ht="14.25" x14ac:dyDescent="0.2">
      <c r="J31672" s="2"/>
    </row>
    <row r="31673" spans="10:10" ht="14.25" x14ac:dyDescent="0.2">
      <c r="J31673" s="2"/>
    </row>
    <row r="31674" spans="10:10" ht="14.25" x14ac:dyDescent="0.2">
      <c r="J31674" s="2"/>
    </row>
    <row r="31675" spans="10:10" ht="14.25" x14ac:dyDescent="0.2">
      <c r="J31675" s="2"/>
    </row>
    <row r="31676" spans="10:10" ht="14.25" x14ac:dyDescent="0.2">
      <c r="J31676" s="2"/>
    </row>
    <row r="31677" spans="10:10" ht="14.25" x14ac:dyDescent="0.2">
      <c r="J31677" s="2"/>
    </row>
    <row r="31678" spans="10:10" ht="14.25" x14ac:dyDescent="0.2">
      <c r="J31678" s="2"/>
    </row>
    <row r="31679" spans="10:10" ht="14.25" x14ac:dyDescent="0.2">
      <c r="J31679" s="2"/>
    </row>
    <row r="31680" spans="10:10" ht="14.25" x14ac:dyDescent="0.2">
      <c r="J31680" s="2"/>
    </row>
    <row r="31681" spans="10:10" ht="14.25" x14ac:dyDescent="0.2">
      <c r="J31681" s="2"/>
    </row>
    <row r="31682" spans="10:10" ht="14.25" x14ac:dyDescent="0.2">
      <c r="J31682" s="2"/>
    </row>
    <row r="31683" spans="10:10" ht="14.25" x14ac:dyDescent="0.2">
      <c r="J31683" s="2"/>
    </row>
    <row r="31684" spans="10:10" ht="14.25" x14ac:dyDescent="0.2">
      <c r="J31684" s="2"/>
    </row>
    <row r="31685" spans="10:10" ht="14.25" x14ac:dyDescent="0.2">
      <c r="J31685" s="2"/>
    </row>
    <row r="31686" spans="10:10" ht="14.25" x14ac:dyDescent="0.2">
      <c r="J31686" s="2"/>
    </row>
    <row r="31687" spans="10:10" ht="14.25" x14ac:dyDescent="0.2">
      <c r="J31687" s="2"/>
    </row>
    <row r="31688" spans="10:10" ht="14.25" x14ac:dyDescent="0.2">
      <c r="J31688" s="2"/>
    </row>
    <row r="31689" spans="10:10" ht="14.25" x14ac:dyDescent="0.2">
      <c r="J31689" s="2"/>
    </row>
    <row r="31690" spans="10:10" ht="14.25" x14ac:dyDescent="0.2">
      <c r="J31690" s="2"/>
    </row>
    <row r="31691" spans="10:10" ht="14.25" x14ac:dyDescent="0.2">
      <c r="J31691" s="2"/>
    </row>
    <row r="31692" spans="10:10" ht="14.25" x14ac:dyDescent="0.2">
      <c r="J31692" s="2"/>
    </row>
    <row r="31693" spans="10:10" ht="14.25" x14ac:dyDescent="0.2">
      <c r="J31693" s="2"/>
    </row>
    <row r="31694" spans="10:10" ht="14.25" x14ac:dyDescent="0.2">
      <c r="J31694" s="2"/>
    </row>
    <row r="31695" spans="10:10" ht="14.25" x14ac:dyDescent="0.2">
      <c r="J31695" s="2"/>
    </row>
    <row r="31696" spans="10:10" ht="14.25" x14ac:dyDescent="0.2">
      <c r="J31696" s="2"/>
    </row>
    <row r="31697" spans="10:10" ht="14.25" x14ac:dyDescent="0.2">
      <c r="J31697" s="2"/>
    </row>
    <row r="31698" spans="10:10" ht="14.25" x14ac:dyDescent="0.2">
      <c r="J31698" s="2"/>
    </row>
    <row r="31699" spans="10:10" ht="14.25" x14ac:dyDescent="0.2">
      <c r="J31699" s="2"/>
    </row>
    <row r="31700" spans="10:10" ht="14.25" x14ac:dyDescent="0.2">
      <c r="J31700" s="2"/>
    </row>
    <row r="31701" spans="10:10" ht="14.25" x14ac:dyDescent="0.2">
      <c r="J31701" s="2"/>
    </row>
    <row r="31702" spans="10:10" ht="14.25" x14ac:dyDescent="0.2">
      <c r="J31702" s="2"/>
    </row>
    <row r="31703" spans="10:10" ht="14.25" x14ac:dyDescent="0.2">
      <c r="J31703" s="2"/>
    </row>
    <row r="31704" spans="10:10" ht="14.25" x14ac:dyDescent="0.2">
      <c r="J31704" s="2"/>
    </row>
    <row r="31705" spans="10:10" ht="14.25" x14ac:dyDescent="0.2">
      <c r="J31705" s="2"/>
    </row>
    <row r="31706" spans="10:10" ht="14.25" x14ac:dyDescent="0.2">
      <c r="J31706" s="2"/>
    </row>
    <row r="31707" spans="10:10" ht="14.25" x14ac:dyDescent="0.2">
      <c r="J31707" s="2"/>
    </row>
    <row r="31708" spans="10:10" ht="14.25" x14ac:dyDescent="0.2">
      <c r="J31708" s="2"/>
    </row>
    <row r="31709" spans="10:10" ht="14.25" x14ac:dyDescent="0.2">
      <c r="J31709" s="2"/>
    </row>
    <row r="31710" spans="10:10" ht="14.25" x14ac:dyDescent="0.2">
      <c r="J31710" s="2"/>
    </row>
    <row r="31711" spans="10:10" ht="14.25" x14ac:dyDescent="0.2">
      <c r="J31711" s="2"/>
    </row>
    <row r="31712" spans="10:10" ht="14.25" x14ac:dyDescent="0.2">
      <c r="J31712" s="2"/>
    </row>
    <row r="31713" spans="10:10" ht="14.25" x14ac:dyDescent="0.2">
      <c r="J31713" s="2"/>
    </row>
    <row r="31714" spans="10:10" ht="14.25" x14ac:dyDescent="0.2">
      <c r="J31714" s="2"/>
    </row>
    <row r="31715" spans="10:10" ht="14.25" x14ac:dyDescent="0.2">
      <c r="J31715" s="2"/>
    </row>
    <row r="31716" spans="10:10" ht="14.25" x14ac:dyDescent="0.2">
      <c r="J31716" s="2"/>
    </row>
    <row r="31717" spans="10:10" ht="14.25" x14ac:dyDescent="0.2">
      <c r="J31717" s="2"/>
    </row>
    <row r="31718" spans="10:10" ht="14.25" x14ac:dyDescent="0.2">
      <c r="J31718" s="2"/>
    </row>
    <row r="31719" spans="10:10" ht="14.25" x14ac:dyDescent="0.2">
      <c r="J31719" s="2"/>
    </row>
    <row r="31720" spans="10:10" ht="14.25" x14ac:dyDescent="0.2">
      <c r="J31720" s="2"/>
    </row>
    <row r="31721" spans="10:10" ht="14.25" x14ac:dyDescent="0.2">
      <c r="J31721" s="2"/>
    </row>
    <row r="31722" spans="10:10" ht="14.25" x14ac:dyDescent="0.2">
      <c r="J31722" s="2"/>
    </row>
    <row r="31723" spans="10:10" ht="14.25" x14ac:dyDescent="0.2">
      <c r="J31723" s="2"/>
    </row>
    <row r="31724" spans="10:10" ht="14.25" x14ac:dyDescent="0.2">
      <c r="J31724" s="2"/>
    </row>
    <row r="31725" spans="10:10" ht="14.25" x14ac:dyDescent="0.2">
      <c r="J31725" s="2"/>
    </row>
    <row r="31726" spans="10:10" ht="14.25" x14ac:dyDescent="0.2">
      <c r="J31726" s="2"/>
    </row>
    <row r="31727" spans="10:10" ht="14.25" x14ac:dyDescent="0.2">
      <c r="J31727" s="2"/>
    </row>
    <row r="31728" spans="10:10" ht="14.25" x14ac:dyDescent="0.2">
      <c r="J31728" s="2"/>
    </row>
    <row r="31729" spans="10:10" ht="14.25" x14ac:dyDescent="0.2">
      <c r="J31729" s="2"/>
    </row>
    <row r="31730" spans="10:10" ht="14.25" x14ac:dyDescent="0.2">
      <c r="J31730" s="2"/>
    </row>
    <row r="31731" spans="10:10" ht="14.25" x14ac:dyDescent="0.2">
      <c r="J31731" s="2"/>
    </row>
    <row r="31732" spans="10:10" ht="14.25" x14ac:dyDescent="0.2">
      <c r="J31732" s="2"/>
    </row>
    <row r="31733" spans="10:10" ht="14.25" x14ac:dyDescent="0.2">
      <c r="J31733" s="2"/>
    </row>
    <row r="31734" spans="10:10" ht="14.25" x14ac:dyDescent="0.2">
      <c r="J31734" s="2"/>
    </row>
    <row r="31735" spans="10:10" ht="14.25" x14ac:dyDescent="0.2">
      <c r="J31735" s="2"/>
    </row>
    <row r="31736" spans="10:10" ht="14.25" x14ac:dyDescent="0.2">
      <c r="J31736" s="2"/>
    </row>
    <row r="31737" spans="10:10" ht="14.25" x14ac:dyDescent="0.2">
      <c r="J31737" s="2"/>
    </row>
    <row r="31738" spans="10:10" ht="14.25" x14ac:dyDescent="0.2">
      <c r="J31738" s="2"/>
    </row>
    <row r="31739" spans="10:10" ht="14.25" x14ac:dyDescent="0.2">
      <c r="J31739" s="2"/>
    </row>
    <row r="31740" spans="10:10" ht="14.25" x14ac:dyDescent="0.2">
      <c r="J31740" s="2"/>
    </row>
    <row r="31741" spans="10:10" ht="14.25" x14ac:dyDescent="0.2">
      <c r="J31741" s="2"/>
    </row>
    <row r="31742" spans="10:10" ht="14.25" x14ac:dyDescent="0.2">
      <c r="J31742" s="2"/>
    </row>
    <row r="31743" spans="10:10" ht="14.25" x14ac:dyDescent="0.2">
      <c r="J31743" s="2"/>
    </row>
    <row r="31744" spans="10:10" ht="14.25" x14ac:dyDescent="0.2">
      <c r="J31744" s="2"/>
    </row>
    <row r="31745" spans="10:10" ht="14.25" x14ac:dyDescent="0.2">
      <c r="J31745" s="2"/>
    </row>
    <row r="31746" spans="10:10" ht="14.25" x14ac:dyDescent="0.2">
      <c r="J31746" s="2"/>
    </row>
    <row r="31747" spans="10:10" ht="14.25" x14ac:dyDescent="0.2">
      <c r="J31747" s="2"/>
    </row>
    <row r="31748" spans="10:10" ht="14.25" x14ac:dyDescent="0.2">
      <c r="J31748" s="2"/>
    </row>
    <row r="31749" spans="10:10" ht="14.25" x14ac:dyDescent="0.2">
      <c r="J31749" s="2"/>
    </row>
    <row r="31750" spans="10:10" ht="14.25" x14ac:dyDescent="0.2">
      <c r="J31750" s="2"/>
    </row>
    <row r="31751" spans="10:10" ht="14.25" x14ac:dyDescent="0.2">
      <c r="J31751" s="2"/>
    </row>
    <row r="31752" spans="10:10" ht="14.25" x14ac:dyDescent="0.2">
      <c r="J31752" s="2"/>
    </row>
    <row r="31753" spans="10:10" ht="14.25" x14ac:dyDescent="0.2">
      <c r="J31753" s="2"/>
    </row>
    <row r="31754" spans="10:10" ht="14.25" x14ac:dyDescent="0.2">
      <c r="J31754" s="2"/>
    </row>
    <row r="31755" spans="10:10" ht="14.25" x14ac:dyDescent="0.2">
      <c r="J31755" s="2"/>
    </row>
    <row r="31756" spans="10:10" ht="14.25" x14ac:dyDescent="0.2">
      <c r="J31756" s="2"/>
    </row>
    <row r="31757" spans="10:10" ht="14.25" x14ac:dyDescent="0.2">
      <c r="J31757" s="2"/>
    </row>
    <row r="31758" spans="10:10" ht="14.25" x14ac:dyDescent="0.2">
      <c r="J31758" s="2"/>
    </row>
    <row r="31759" spans="10:10" ht="14.25" x14ac:dyDescent="0.2">
      <c r="J31759" s="2"/>
    </row>
    <row r="31760" spans="10:10" ht="14.25" x14ac:dyDescent="0.2">
      <c r="J31760" s="2"/>
    </row>
    <row r="31761" spans="10:10" ht="14.25" x14ac:dyDescent="0.2">
      <c r="J31761" s="2"/>
    </row>
    <row r="31762" spans="10:10" ht="14.25" x14ac:dyDescent="0.2">
      <c r="J31762" s="2"/>
    </row>
    <row r="31763" spans="10:10" ht="14.25" x14ac:dyDescent="0.2">
      <c r="J31763" s="2"/>
    </row>
    <row r="31764" spans="10:10" ht="14.25" x14ac:dyDescent="0.2">
      <c r="J31764" s="2"/>
    </row>
    <row r="31765" spans="10:10" ht="14.25" x14ac:dyDescent="0.2">
      <c r="J31765" s="2"/>
    </row>
    <row r="31766" spans="10:10" ht="14.25" x14ac:dyDescent="0.2">
      <c r="J31766" s="2"/>
    </row>
    <row r="31767" spans="10:10" ht="14.25" x14ac:dyDescent="0.2">
      <c r="J31767" s="2"/>
    </row>
    <row r="31768" spans="10:10" ht="14.25" x14ac:dyDescent="0.2">
      <c r="J31768" s="2"/>
    </row>
    <row r="31769" spans="10:10" ht="14.25" x14ac:dyDescent="0.2">
      <c r="J31769" s="2"/>
    </row>
    <row r="31770" spans="10:10" ht="14.25" x14ac:dyDescent="0.2">
      <c r="J31770" s="2"/>
    </row>
    <row r="31771" spans="10:10" ht="14.25" x14ac:dyDescent="0.2">
      <c r="J31771" s="2"/>
    </row>
    <row r="31772" spans="10:10" ht="14.25" x14ac:dyDescent="0.2">
      <c r="J31772" s="2"/>
    </row>
    <row r="31773" spans="10:10" ht="14.25" x14ac:dyDescent="0.2">
      <c r="J31773" s="2"/>
    </row>
    <row r="31774" spans="10:10" ht="14.25" x14ac:dyDescent="0.2">
      <c r="J31774" s="2"/>
    </row>
    <row r="31775" spans="10:10" ht="14.25" x14ac:dyDescent="0.2">
      <c r="J31775" s="2"/>
    </row>
    <row r="31776" spans="10:10" ht="14.25" x14ac:dyDescent="0.2">
      <c r="J31776" s="2"/>
    </row>
    <row r="31777" spans="10:10" ht="14.25" x14ac:dyDescent="0.2">
      <c r="J31777" s="2"/>
    </row>
    <row r="31778" spans="10:10" ht="14.25" x14ac:dyDescent="0.2">
      <c r="J31778" s="2"/>
    </row>
    <row r="31779" spans="10:10" ht="14.25" x14ac:dyDescent="0.2">
      <c r="J31779" s="2"/>
    </row>
    <row r="31780" spans="10:10" ht="14.25" x14ac:dyDescent="0.2">
      <c r="J31780" s="2"/>
    </row>
    <row r="31781" spans="10:10" ht="14.25" x14ac:dyDescent="0.2">
      <c r="J31781" s="2"/>
    </row>
    <row r="31782" spans="10:10" ht="14.25" x14ac:dyDescent="0.2">
      <c r="J31782" s="2"/>
    </row>
    <row r="31783" spans="10:10" ht="14.25" x14ac:dyDescent="0.2">
      <c r="J31783" s="2"/>
    </row>
    <row r="31784" spans="10:10" ht="14.25" x14ac:dyDescent="0.2">
      <c r="J31784" s="2"/>
    </row>
    <row r="31785" spans="10:10" ht="14.25" x14ac:dyDescent="0.2">
      <c r="J31785" s="2"/>
    </row>
    <row r="31786" spans="10:10" ht="14.25" x14ac:dyDescent="0.2">
      <c r="J31786" s="2"/>
    </row>
    <row r="31787" spans="10:10" ht="14.25" x14ac:dyDescent="0.2">
      <c r="J31787" s="2"/>
    </row>
    <row r="31788" spans="10:10" ht="14.25" x14ac:dyDescent="0.2">
      <c r="J31788" s="2"/>
    </row>
    <row r="31789" spans="10:10" ht="14.25" x14ac:dyDescent="0.2">
      <c r="J31789" s="2"/>
    </row>
    <row r="31790" spans="10:10" ht="14.25" x14ac:dyDescent="0.2">
      <c r="J31790" s="2"/>
    </row>
    <row r="31791" spans="10:10" ht="14.25" x14ac:dyDescent="0.2">
      <c r="J31791" s="2"/>
    </row>
    <row r="31792" spans="10:10" ht="14.25" x14ac:dyDescent="0.2">
      <c r="J31792" s="2"/>
    </row>
    <row r="31793" spans="10:10" ht="14.25" x14ac:dyDescent="0.2">
      <c r="J31793" s="2"/>
    </row>
    <row r="31794" spans="10:10" ht="14.25" x14ac:dyDescent="0.2">
      <c r="J31794" s="2"/>
    </row>
    <row r="31795" spans="10:10" ht="14.25" x14ac:dyDescent="0.2">
      <c r="J31795" s="2"/>
    </row>
    <row r="31796" spans="10:10" ht="14.25" x14ac:dyDescent="0.2">
      <c r="J31796" s="2"/>
    </row>
    <row r="31797" spans="10:10" ht="14.25" x14ac:dyDescent="0.2">
      <c r="J31797" s="2"/>
    </row>
    <row r="31798" spans="10:10" ht="14.25" x14ac:dyDescent="0.2">
      <c r="J31798" s="2"/>
    </row>
    <row r="31799" spans="10:10" ht="14.25" x14ac:dyDescent="0.2">
      <c r="J31799" s="2"/>
    </row>
    <row r="31800" spans="10:10" ht="14.25" x14ac:dyDescent="0.2">
      <c r="J31800" s="2"/>
    </row>
    <row r="31801" spans="10:10" ht="14.25" x14ac:dyDescent="0.2">
      <c r="J31801" s="2"/>
    </row>
    <row r="31802" spans="10:10" ht="14.25" x14ac:dyDescent="0.2">
      <c r="J31802" s="2"/>
    </row>
    <row r="31803" spans="10:10" ht="14.25" x14ac:dyDescent="0.2">
      <c r="J31803" s="2"/>
    </row>
    <row r="31804" spans="10:10" ht="14.25" x14ac:dyDescent="0.2">
      <c r="J31804" s="2"/>
    </row>
    <row r="31805" spans="10:10" ht="14.25" x14ac:dyDescent="0.2">
      <c r="J31805" s="2"/>
    </row>
    <row r="31806" spans="10:10" ht="14.25" x14ac:dyDescent="0.2">
      <c r="J31806" s="2"/>
    </row>
    <row r="31807" spans="10:10" ht="14.25" x14ac:dyDescent="0.2">
      <c r="J31807" s="2"/>
    </row>
    <row r="31808" spans="10:10" ht="14.25" x14ac:dyDescent="0.2">
      <c r="J31808" s="2"/>
    </row>
    <row r="31809" spans="10:10" ht="14.25" x14ac:dyDescent="0.2">
      <c r="J31809" s="2"/>
    </row>
    <row r="31810" spans="10:10" ht="14.25" x14ac:dyDescent="0.2">
      <c r="J31810" s="2"/>
    </row>
    <row r="31811" spans="10:10" ht="14.25" x14ac:dyDescent="0.2">
      <c r="J31811" s="2"/>
    </row>
    <row r="31812" spans="10:10" ht="14.25" x14ac:dyDescent="0.2">
      <c r="J31812" s="2"/>
    </row>
    <row r="31813" spans="10:10" ht="14.25" x14ac:dyDescent="0.2">
      <c r="J31813" s="2"/>
    </row>
    <row r="31814" spans="10:10" ht="14.25" x14ac:dyDescent="0.2">
      <c r="J31814" s="2"/>
    </row>
    <row r="31815" spans="10:10" ht="14.25" x14ac:dyDescent="0.2">
      <c r="J31815" s="2"/>
    </row>
    <row r="31816" spans="10:10" ht="14.25" x14ac:dyDescent="0.2">
      <c r="J31816" s="2"/>
    </row>
    <row r="31817" spans="10:10" ht="14.25" x14ac:dyDescent="0.2">
      <c r="J31817" s="2"/>
    </row>
    <row r="31818" spans="10:10" ht="14.25" x14ac:dyDescent="0.2">
      <c r="J31818" s="2"/>
    </row>
    <row r="31819" spans="10:10" ht="14.25" x14ac:dyDescent="0.2">
      <c r="J31819" s="2"/>
    </row>
    <row r="31820" spans="10:10" ht="14.25" x14ac:dyDescent="0.2">
      <c r="J31820" s="2"/>
    </row>
    <row r="31821" spans="10:10" ht="14.25" x14ac:dyDescent="0.2">
      <c r="J31821" s="2"/>
    </row>
    <row r="31822" spans="10:10" ht="14.25" x14ac:dyDescent="0.2">
      <c r="J31822" s="2"/>
    </row>
    <row r="31823" spans="10:10" ht="14.25" x14ac:dyDescent="0.2">
      <c r="J31823" s="2"/>
    </row>
    <row r="31824" spans="10:10" ht="14.25" x14ac:dyDescent="0.2">
      <c r="J31824" s="2"/>
    </row>
    <row r="31825" spans="10:10" ht="14.25" x14ac:dyDescent="0.2">
      <c r="J31825" s="2"/>
    </row>
    <row r="31826" spans="10:10" ht="14.25" x14ac:dyDescent="0.2">
      <c r="J31826" s="2"/>
    </row>
    <row r="31827" spans="10:10" ht="14.25" x14ac:dyDescent="0.2">
      <c r="J31827" s="2"/>
    </row>
    <row r="31828" spans="10:10" ht="14.25" x14ac:dyDescent="0.2">
      <c r="J31828" s="2"/>
    </row>
    <row r="31829" spans="10:10" ht="14.25" x14ac:dyDescent="0.2">
      <c r="J31829" s="2"/>
    </row>
    <row r="31830" spans="10:10" ht="14.25" x14ac:dyDescent="0.2">
      <c r="J31830" s="2"/>
    </row>
    <row r="31831" spans="10:10" ht="14.25" x14ac:dyDescent="0.2">
      <c r="J31831" s="2"/>
    </row>
    <row r="31832" spans="10:10" ht="14.25" x14ac:dyDescent="0.2">
      <c r="J31832" s="2"/>
    </row>
    <row r="31833" spans="10:10" ht="14.25" x14ac:dyDescent="0.2">
      <c r="J31833" s="2"/>
    </row>
    <row r="31834" spans="10:10" ht="14.25" x14ac:dyDescent="0.2">
      <c r="J31834" s="2"/>
    </row>
    <row r="31835" spans="10:10" ht="14.25" x14ac:dyDescent="0.2">
      <c r="J31835" s="2"/>
    </row>
    <row r="31836" spans="10:10" ht="14.25" x14ac:dyDescent="0.2">
      <c r="J31836" s="2"/>
    </row>
    <row r="31837" spans="10:10" ht="14.25" x14ac:dyDescent="0.2">
      <c r="J31837" s="2"/>
    </row>
    <row r="31838" spans="10:10" ht="14.25" x14ac:dyDescent="0.2">
      <c r="J31838" s="2"/>
    </row>
    <row r="31839" spans="10:10" ht="14.25" x14ac:dyDescent="0.2">
      <c r="J31839" s="2"/>
    </row>
    <row r="31840" spans="10:10" ht="14.25" x14ac:dyDescent="0.2">
      <c r="J31840" s="2"/>
    </row>
    <row r="31841" spans="10:10" ht="14.25" x14ac:dyDescent="0.2">
      <c r="J31841" s="2"/>
    </row>
    <row r="31842" spans="10:10" ht="14.25" x14ac:dyDescent="0.2">
      <c r="J31842" s="2"/>
    </row>
    <row r="31843" spans="10:10" ht="14.25" x14ac:dyDescent="0.2">
      <c r="J31843" s="2"/>
    </row>
    <row r="31844" spans="10:10" ht="14.25" x14ac:dyDescent="0.2">
      <c r="J31844" s="2"/>
    </row>
    <row r="31845" spans="10:10" ht="14.25" x14ac:dyDescent="0.2">
      <c r="J31845" s="2"/>
    </row>
    <row r="31846" spans="10:10" ht="14.25" x14ac:dyDescent="0.2">
      <c r="J31846" s="2"/>
    </row>
    <row r="31847" spans="10:10" ht="14.25" x14ac:dyDescent="0.2">
      <c r="J31847" s="2"/>
    </row>
    <row r="31848" spans="10:10" ht="14.25" x14ac:dyDescent="0.2">
      <c r="J31848" s="2"/>
    </row>
    <row r="31849" spans="10:10" ht="14.25" x14ac:dyDescent="0.2">
      <c r="J31849" s="2"/>
    </row>
    <row r="31850" spans="10:10" ht="14.25" x14ac:dyDescent="0.2">
      <c r="J31850" s="2"/>
    </row>
    <row r="31851" spans="10:10" ht="14.25" x14ac:dyDescent="0.2">
      <c r="J31851" s="2"/>
    </row>
    <row r="31852" spans="10:10" ht="14.25" x14ac:dyDescent="0.2">
      <c r="J31852" s="2"/>
    </row>
    <row r="31853" spans="10:10" ht="14.25" x14ac:dyDescent="0.2">
      <c r="J31853" s="2"/>
    </row>
    <row r="31854" spans="10:10" ht="14.25" x14ac:dyDescent="0.2">
      <c r="J31854" s="2"/>
    </row>
    <row r="31855" spans="10:10" ht="14.25" x14ac:dyDescent="0.2">
      <c r="J31855" s="2"/>
    </row>
    <row r="31856" spans="10:10" ht="14.25" x14ac:dyDescent="0.2">
      <c r="J31856" s="2"/>
    </row>
    <row r="31857" spans="10:10" ht="14.25" x14ac:dyDescent="0.2">
      <c r="J31857" s="2"/>
    </row>
    <row r="31858" spans="10:10" ht="14.25" x14ac:dyDescent="0.2">
      <c r="J31858" s="2"/>
    </row>
    <row r="31859" spans="10:10" ht="14.25" x14ac:dyDescent="0.2">
      <c r="J31859" s="2"/>
    </row>
    <row r="31860" spans="10:10" ht="14.25" x14ac:dyDescent="0.2">
      <c r="J31860" s="2"/>
    </row>
    <row r="31861" spans="10:10" ht="14.25" x14ac:dyDescent="0.2">
      <c r="J31861" s="2"/>
    </row>
    <row r="31862" spans="10:10" ht="14.25" x14ac:dyDescent="0.2">
      <c r="J31862" s="2"/>
    </row>
    <row r="31863" spans="10:10" ht="14.25" x14ac:dyDescent="0.2">
      <c r="J31863" s="2"/>
    </row>
    <row r="31864" spans="10:10" ht="14.25" x14ac:dyDescent="0.2">
      <c r="J31864" s="2"/>
    </row>
    <row r="31865" spans="10:10" ht="14.25" x14ac:dyDescent="0.2">
      <c r="J31865" s="2"/>
    </row>
    <row r="31866" spans="10:10" ht="14.25" x14ac:dyDescent="0.2">
      <c r="J31866" s="2"/>
    </row>
    <row r="31867" spans="10:10" ht="14.25" x14ac:dyDescent="0.2">
      <c r="J31867" s="2"/>
    </row>
    <row r="31868" spans="10:10" ht="14.25" x14ac:dyDescent="0.2">
      <c r="J31868" s="2"/>
    </row>
    <row r="31869" spans="10:10" ht="14.25" x14ac:dyDescent="0.2">
      <c r="J31869" s="2"/>
    </row>
    <row r="31870" spans="10:10" ht="14.25" x14ac:dyDescent="0.2">
      <c r="J31870" s="2"/>
    </row>
    <row r="31871" spans="10:10" ht="14.25" x14ac:dyDescent="0.2">
      <c r="J31871" s="2"/>
    </row>
    <row r="31872" spans="10:10" ht="14.25" x14ac:dyDescent="0.2">
      <c r="J31872" s="2"/>
    </row>
    <row r="31873" spans="10:10" ht="14.25" x14ac:dyDescent="0.2">
      <c r="J31873" s="2"/>
    </row>
    <row r="31874" spans="10:10" ht="14.25" x14ac:dyDescent="0.2">
      <c r="J31874" s="2"/>
    </row>
    <row r="31875" spans="10:10" ht="14.25" x14ac:dyDescent="0.2">
      <c r="J31875" s="2"/>
    </row>
    <row r="31876" spans="10:10" ht="14.25" x14ac:dyDescent="0.2">
      <c r="J31876" s="2"/>
    </row>
    <row r="31877" spans="10:10" ht="14.25" x14ac:dyDescent="0.2">
      <c r="J31877" s="2"/>
    </row>
    <row r="31878" spans="10:10" ht="14.25" x14ac:dyDescent="0.2">
      <c r="J31878" s="2"/>
    </row>
    <row r="31879" spans="10:10" ht="14.25" x14ac:dyDescent="0.2">
      <c r="J31879" s="2"/>
    </row>
    <row r="31880" spans="10:10" ht="14.25" x14ac:dyDescent="0.2">
      <c r="J31880" s="2"/>
    </row>
    <row r="31881" spans="10:10" ht="14.25" x14ac:dyDescent="0.2">
      <c r="J31881" s="2"/>
    </row>
    <row r="31882" spans="10:10" ht="14.25" x14ac:dyDescent="0.2">
      <c r="J31882" s="2"/>
    </row>
    <row r="31883" spans="10:10" ht="14.25" x14ac:dyDescent="0.2">
      <c r="J31883" s="2"/>
    </row>
    <row r="31884" spans="10:10" ht="14.25" x14ac:dyDescent="0.2">
      <c r="J31884" s="2"/>
    </row>
    <row r="31885" spans="10:10" ht="14.25" x14ac:dyDescent="0.2">
      <c r="J31885" s="2"/>
    </row>
    <row r="31886" spans="10:10" ht="14.25" x14ac:dyDescent="0.2">
      <c r="J31886" s="2"/>
    </row>
    <row r="31887" spans="10:10" ht="14.25" x14ac:dyDescent="0.2">
      <c r="J31887" s="2"/>
    </row>
    <row r="31888" spans="10:10" ht="14.25" x14ac:dyDescent="0.2">
      <c r="J31888" s="2"/>
    </row>
    <row r="31889" spans="10:10" ht="14.25" x14ac:dyDescent="0.2">
      <c r="J31889" s="2"/>
    </row>
    <row r="31890" spans="10:10" ht="14.25" x14ac:dyDescent="0.2">
      <c r="J31890" s="2"/>
    </row>
    <row r="31891" spans="10:10" ht="14.25" x14ac:dyDescent="0.2">
      <c r="J31891" s="2"/>
    </row>
    <row r="31892" spans="10:10" ht="14.25" x14ac:dyDescent="0.2">
      <c r="J31892" s="2"/>
    </row>
    <row r="31893" spans="10:10" ht="14.25" x14ac:dyDescent="0.2">
      <c r="J31893" s="2"/>
    </row>
    <row r="31894" spans="10:10" ht="14.25" x14ac:dyDescent="0.2">
      <c r="J31894" s="2"/>
    </row>
    <row r="31895" spans="10:10" ht="14.25" x14ac:dyDescent="0.2">
      <c r="J31895" s="2"/>
    </row>
    <row r="31896" spans="10:10" ht="14.25" x14ac:dyDescent="0.2">
      <c r="J31896" s="2"/>
    </row>
    <row r="31897" spans="10:10" ht="14.25" x14ac:dyDescent="0.2">
      <c r="J31897" s="2"/>
    </row>
    <row r="31898" spans="10:10" ht="14.25" x14ac:dyDescent="0.2">
      <c r="J31898" s="2"/>
    </row>
    <row r="31899" spans="10:10" ht="14.25" x14ac:dyDescent="0.2">
      <c r="J31899" s="2"/>
    </row>
    <row r="31900" spans="10:10" ht="14.25" x14ac:dyDescent="0.2">
      <c r="J31900" s="2"/>
    </row>
    <row r="31901" spans="10:10" ht="14.25" x14ac:dyDescent="0.2">
      <c r="J31901" s="2"/>
    </row>
    <row r="31902" spans="10:10" ht="14.25" x14ac:dyDescent="0.2">
      <c r="J31902" s="2"/>
    </row>
    <row r="31903" spans="10:10" ht="14.25" x14ac:dyDescent="0.2">
      <c r="J31903" s="2"/>
    </row>
    <row r="31904" spans="10:10" ht="14.25" x14ac:dyDescent="0.2">
      <c r="J31904" s="2"/>
    </row>
    <row r="31905" spans="10:10" ht="14.25" x14ac:dyDescent="0.2">
      <c r="J31905" s="2"/>
    </row>
    <row r="31906" spans="10:10" ht="14.25" x14ac:dyDescent="0.2">
      <c r="J31906" s="2"/>
    </row>
    <row r="31907" spans="10:10" ht="14.25" x14ac:dyDescent="0.2">
      <c r="J31907" s="2"/>
    </row>
    <row r="31908" spans="10:10" ht="14.25" x14ac:dyDescent="0.2">
      <c r="J31908" s="2"/>
    </row>
    <row r="31909" spans="10:10" ht="14.25" x14ac:dyDescent="0.2">
      <c r="J31909" s="2"/>
    </row>
    <row r="31910" spans="10:10" ht="14.25" x14ac:dyDescent="0.2">
      <c r="J31910" s="2"/>
    </row>
    <row r="31911" spans="10:10" ht="14.25" x14ac:dyDescent="0.2">
      <c r="J31911" s="2"/>
    </row>
    <row r="31912" spans="10:10" ht="14.25" x14ac:dyDescent="0.2">
      <c r="J31912" s="2"/>
    </row>
    <row r="31913" spans="10:10" ht="14.25" x14ac:dyDescent="0.2">
      <c r="J31913" s="2"/>
    </row>
    <row r="31914" spans="10:10" ht="14.25" x14ac:dyDescent="0.2">
      <c r="J31914" s="2"/>
    </row>
    <row r="31915" spans="10:10" ht="14.25" x14ac:dyDescent="0.2">
      <c r="J31915" s="2"/>
    </row>
    <row r="31916" spans="10:10" ht="14.25" x14ac:dyDescent="0.2">
      <c r="J31916" s="2"/>
    </row>
    <row r="31917" spans="10:10" ht="14.25" x14ac:dyDescent="0.2">
      <c r="J31917" s="2"/>
    </row>
    <row r="31918" spans="10:10" ht="14.25" x14ac:dyDescent="0.2">
      <c r="J31918" s="2"/>
    </row>
    <row r="31919" spans="10:10" ht="14.25" x14ac:dyDescent="0.2">
      <c r="J31919" s="2"/>
    </row>
    <row r="31920" spans="10:10" ht="14.25" x14ac:dyDescent="0.2">
      <c r="J31920" s="2"/>
    </row>
    <row r="31921" spans="10:10" ht="14.25" x14ac:dyDescent="0.2">
      <c r="J31921" s="2"/>
    </row>
    <row r="31922" spans="10:10" ht="14.25" x14ac:dyDescent="0.2">
      <c r="J31922" s="2"/>
    </row>
    <row r="31923" spans="10:10" ht="14.25" x14ac:dyDescent="0.2">
      <c r="J31923" s="2"/>
    </row>
    <row r="31924" spans="10:10" ht="14.25" x14ac:dyDescent="0.2">
      <c r="J31924" s="2"/>
    </row>
    <row r="31925" spans="10:10" ht="14.25" x14ac:dyDescent="0.2">
      <c r="J31925" s="2"/>
    </row>
    <row r="31926" spans="10:10" ht="14.25" x14ac:dyDescent="0.2">
      <c r="J31926" s="2"/>
    </row>
    <row r="31927" spans="10:10" ht="14.25" x14ac:dyDescent="0.2">
      <c r="J31927" s="2"/>
    </row>
    <row r="31928" spans="10:10" ht="14.25" x14ac:dyDescent="0.2">
      <c r="J31928" s="2"/>
    </row>
    <row r="31929" spans="10:10" ht="14.25" x14ac:dyDescent="0.2">
      <c r="J31929" s="2"/>
    </row>
    <row r="31930" spans="10:10" ht="14.25" x14ac:dyDescent="0.2">
      <c r="J31930" s="2"/>
    </row>
    <row r="31931" spans="10:10" ht="14.25" x14ac:dyDescent="0.2">
      <c r="J31931" s="2"/>
    </row>
    <row r="31932" spans="10:10" ht="14.25" x14ac:dyDescent="0.2">
      <c r="J31932" s="2"/>
    </row>
    <row r="31933" spans="10:10" ht="14.25" x14ac:dyDescent="0.2">
      <c r="J31933" s="2"/>
    </row>
    <row r="31934" spans="10:10" ht="14.25" x14ac:dyDescent="0.2">
      <c r="J31934" s="2"/>
    </row>
    <row r="31935" spans="10:10" ht="14.25" x14ac:dyDescent="0.2">
      <c r="J31935" s="2"/>
    </row>
    <row r="31936" spans="10:10" ht="14.25" x14ac:dyDescent="0.2">
      <c r="J31936" s="2"/>
    </row>
    <row r="31937" spans="10:10" ht="14.25" x14ac:dyDescent="0.2">
      <c r="J31937" s="2"/>
    </row>
    <row r="31938" spans="10:10" ht="14.25" x14ac:dyDescent="0.2">
      <c r="J31938" s="2"/>
    </row>
    <row r="31939" spans="10:10" ht="14.25" x14ac:dyDescent="0.2">
      <c r="J31939" s="2"/>
    </row>
    <row r="31940" spans="10:10" ht="14.25" x14ac:dyDescent="0.2">
      <c r="J31940" s="2"/>
    </row>
    <row r="31941" spans="10:10" ht="14.25" x14ac:dyDescent="0.2">
      <c r="J31941" s="2"/>
    </row>
    <row r="31942" spans="10:10" ht="14.25" x14ac:dyDescent="0.2">
      <c r="J31942" s="2"/>
    </row>
    <row r="31943" spans="10:10" ht="14.25" x14ac:dyDescent="0.2">
      <c r="J31943" s="2"/>
    </row>
    <row r="31944" spans="10:10" ht="14.25" x14ac:dyDescent="0.2">
      <c r="J31944" s="2"/>
    </row>
    <row r="31945" spans="10:10" ht="14.25" x14ac:dyDescent="0.2">
      <c r="J31945" s="2"/>
    </row>
    <row r="31946" spans="10:10" ht="14.25" x14ac:dyDescent="0.2">
      <c r="J31946" s="2"/>
    </row>
    <row r="31947" spans="10:10" ht="14.25" x14ac:dyDescent="0.2">
      <c r="J31947" s="2"/>
    </row>
    <row r="31948" spans="10:10" ht="14.25" x14ac:dyDescent="0.2">
      <c r="J31948" s="2"/>
    </row>
    <row r="31949" spans="10:10" ht="14.25" x14ac:dyDescent="0.2">
      <c r="J31949" s="2"/>
    </row>
    <row r="31950" spans="10:10" ht="14.25" x14ac:dyDescent="0.2">
      <c r="J31950" s="2"/>
    </row>
    <row r="31951" spans="10:10" ht="14.25" x14ac:dyDescent="0.2">
      <c r="J31951" s="2"/>
    </row>
    <row r="31952" spans="10:10" ht="14.25" x14ac:dyDescent="0.2">
      <c r="J31952" s="2"/>
    </row>
    <row r="31953" spans="10:10" ht="14.25" x14ac:dyDescent="0.2">
      <c r="J31953" s="2"/>
    </row>
    <row r="31954" spans="10:10" ht="14.25" x14ac:dyDescent="0.2">
      <c r="J31954" s="2"/>
    </row>
    <row r="31955" spans="10:10" ht="14.25" x14ac:dyDescent="0.2">
      <c r="J31955" s="2"/>
    </row>
    <row r="31956" spans="10:10" ht="14.25" x14ac:dyDescent="0.2">
      <c r="J31956" s="2"/>
    </row>
    <row r="31957" spans="10:10" ht="14.25" x14ac:dyDescent="0.2">
      <c r="J31957" s="2"/>
    </row>
    <row r="31958" spans="10:10" ht="14.25" x14ac:dyDescent="0.2">
      <c r="J31958" s="2"/>
    </row>
    <row r="31959" spans="10:10" ht="14.25" x14ac:dyDescent="0.2">
      <c r="J31959" s="2"/>
    </row>
    <row r="31960" spans="10:10" ht="14.25" x14ac:dyDescent="0.2">
      <c r="J31960" s="2"/>
    </row>
    <row r="31961" spans="10:10" ht="14.25" x14ac:dyDescent="0.2">
      <c r="J31961" s="2"/>
    </row>
    <row r="31962" spans="10:10" ht="14.25" x14ac:dyDescent="0.2">
      <c r="J31962" s="2"/>
    </row>
    <row r="31963" spans="10:10" ht="14.25" x14ac:dyDescent="0.2">
      <c r="J31963" s="2"/>
    </row>
    <row r="31964" spans="10:10" ht="14.25" x14ac:dyDescent="0.2">
      <c r="J31964" s="2"/>
    </row>
    <row r="31965" spans="10:10" ht="14.25" x14ac:dyDescent="0.2">
      <c r="J31965" s="2"/>
    </row>
    <row r="31966" spans="10:10" ht="14.25" x14ac:dyDescent="0.2">
      <c r="J31966" s="2"/>
    </row>
    <row r="31967" spans="10:10" ht="14.25" x14ac:dyDescent="0.2">
      <c r="J31967" s="2"/>
    </row>
    <row r="31968" spans="10:10" ht="14.25" x14ac:dyDescent="0.2">
      <c r="J31968" s="2"/>
    </row>
    <row r="31969" spans="10:10" ht="14.25" x14ac:dyDescent="0.2">
      <c r="J31969" s="2"/>
    </row>
    <row r="31970" spans="10:10" ht="14.25" x14ac:dyDescent="0.2">
      <c r="J31970" s="2"/>
    </row>
    <row r="31971" spans="10:10" ht="14.25" x14ac:dyDescent="0.2">
      <c r="J31971" s="2"/>
    </row>
    <row r="31972" spans="10:10" ht="14.25" x14ac:dyDescent="0.2">
      <c r="J31972" s="2"/>
    </row>
    <row r="31973" spans="10:10" ht="14.25" x14ac:dyDescent="0.2">
      <c r="J31973" s="2"/>
    </row>
    <row r="31974" spans="10:10" ht="14.25" x14ac:dyDescent="0.2">
      <c r="J31974" s="2"/>
    </row>
    <row r="31975" spans="10:10" ht="14.25" x14ac:dyDescent="0.2">
      <c r="J31975" s="2"/>
    </row>
    <row r="31976" spans="10:10" ht="14.25" x14ac:dyDescent="0.2">
      <c r="J31976" s="2"/>
    </row>
    <row r="31977" spans="10:10" ht="14.25" x14ac:dyDescent="0.2">
      <c r="J31977" s="2"/>
    </row>
    <row r="31978" spans="10:10" ht="14.25" x14ac:dyDescent="0.2">
      <c r="J31978" s="2"/>
    </row>
    <row r="31979" spans="10:10" ht="14.25" x14ac:dyDescent="0.2">
      <c r="J31979" s="2"/>
    </row>
    <row r="31980" spans="10:10" ht="14.25" x14ac:dyDescent="0.2">
      <c r="J31980" s="2"/>
    </row>
    <row r="31981" spans="10:10" ht="14.25" x14ac:dyDescent="0.2">
      <c r="J31981" s="2"/>
    </row>
    <row r="31982" spans="10:10" ht="14.25" x14ac:dyDescent="0.2">
      <c r="J31982" s="2"/>
    </row>
    <row r="31983" spans="10:10" ht="14.25" x14ac:dyDescent="0.2">
      <c r="J31983" s="2"/>
    </row>
    <row r="31984" spans="10:10" ht="14.25" x14ac:dyDescent="0.2">
      <c r="J31984" s="2"/>
    </row>
    <row r="31985" spans="10:10" ht="14.25" x14ac:dyDescent="0.2">
      <c r="J31985" s="2"/>
    </row>
    <row r="31986" spans="10:10" ht="14.25" x14ac:dyDescent="0.2">
      <c r="J31986" s="2"/>
    </row>
    <row r="31987" spans="10:10" ht="14.25" x14ac:dyDescent="0.2">
      <c r="J31987" s="2"/>
    </row>
    <row r="31988" spans="10:10" ht="14.25" x14ac:dyDescent="0.2">
      <c r="J31988" s="2"/>
    </row>
    <row r="31989" spans="10:10" ht="14.25" x14ac:dyDescent="0.2">
      <c r="J31989" s="2"/>
    </row>
    <row r="31990" spans="10:10" ht="14.25" x14ac:dyDescent="0.2">
      <c r="J31990" s="2"/>
    </row>
    <row r="31991" spans="10:10" ht="14.25" x14ac:dyDescent="0.2">
      <c r="J31991" s="2"/>
    </row>
    <row r="31992" spans="10:10" ht="14.25" x14ac:dyDescent="0.2">
      <c r="J31992" s="2"/>
    </row>
    <row r="31993" spans="10:10" ht="14.25" x14ac:dyDescent="0.2">
      <c r="J31993" s="2"/>
    </row>
    <row r="31994" spans="10:10" ht="14.25" x14ac:dyDescent="0.2">
      <c r="J31994" s="2"/>
    </row>
    <row r="31995" spans="10:10" ht="14.25" x14ac:dyDescent="0.2">
      <c r="J31995" s="2"/>
    </row>
    <row r="31996" spans="10:10" ht="14.25" x14ac:dyDescent="0.2">
      <c r="J31996" s="2"/>
    </row>
    <row r="31997" spans="10:10" ht="14.25" x14ac:dyDescent="0.2">
      <c r="J31997" s="2"/>
    </row>
    <row r="31998" spans="10:10" ht="14.25" x14ac:dyDescent="0.2">
      <c r="J31998" s="2"/>
    </row>
    <row r="31999" spans="10:10" ht="14.25" x14ac:dyDescent="0.2">
      <c r="J31999" s="2"/>
    </row>
    <row r="32000" spans="10:10" ht="14.25" x14ac:dyDescent="0.2">
      <c r="J32000" s="2"/>
    </row>
    <row r="32001" spans="10:10" ht="14.25" x14ac:dyDescent="0.2">
      <c r="J32001" s="2"/>
    </row>
    <row r="32002" spans="10:10" ht="14.25" x14ac:dyDescent="0.2">
      <c r="J32002" s="2"/>
    </row>
    <row r="32003" spans="10:10" ht="14.25" x14ac:dyDescent="0.2">
      <c r="J32003" s="2"/>
    </row>
    <row r="32004" spans="10:10" ht="14.25" x14ac:dyDescent="0.2">
      <c r="J32004" s="2"/>
    </row>
    <row r="32005" spans="10:10" ht="14.25" x14ac:dyDescent="0.2">
      <c r="J32005" s="2"/>
    </row>
    <row r="32006" spans="10:10" ht="14.25" x14ac:dyDescent="0.2">
      <c r="J32006" s="2"/>
    </row>
    <row r="32007" spans="10:10" ht="14.25" x14ac:dyDescent="0.2">
      <c r="J32007" s="2"/>
    </row>
    <row r="32008" spans="10:10" ht="14.25" x14ac:dyDescent="0.2">
      <c r="J32008" s="2"/>
    </row>
    <row r="32009" spans="10:10" ht="14.25" x14ac:dyDescent="0.2">
      <c r="J32009" s="2"/>
    </row>
    <row r="32010" spans="10:10" ht="14.25" x14ac:dyDescent="0.2">
      <c r="J32010" s="2"/>
    </row>
    <row r="32011" spans="10:10" ht="14.25" x14ac:dyDescent="0.2">
      <c r="J32011" s="2"/>
    </row>
    <row r="32012" spans="10:10" ht="14.25" x14ac:dyDescent="0.2">
      <c r="J32012" s="2"/>
    </row>
    <row r="32013" spans="10:10" ht="14.25" x14ac:dyDescent="0.2">
      <c r="J32013" s="2"/>
    </row>
    <row r="32014" spans="10:10" ht="14.25" x14ac:dyDescent="0.2">
      <c r="J32014" s="2"/>
    </row>
    <row r="32015" spans="10:10" ht="14.25" x14ac:dyDescent="0.2">
      <c r="J32015" s="2"/>
    </row>
    <row r="32016" spans="10:10" ht="14.25" x14ac:dyDescent="0.2">
      <c r="J32016" s="2"/>
    </row>
    <row r="32017" spans="10:10" ht="14.25" x14ac:dyDescent="0.2">
      <c r="J32017" s="2"/>
    </row>
    <row r="32018" spans="10:10" ht="14.25" x14ac:dyDescent="0.2">
      <c r="J32018" s="2"/>
    </row>
    <row r="32019" spans="10:10" ht="14.25" x14ac:dyDescent="0.2">
      <c r="J32019" s="2"/>
    </row>
    <row r="32020" spans="10:10" ht="14.25" x14ac:dyDescent="0.2">
      <c r="J32020" s="2"/>
    </row>
    <row r="32021" spans="10:10" ht="14.25" x14ac:dyDescent="0.2">
      <c r="J32021" s="2"/>
    </row>
    <row r="32022" spans="10:10" ht="14.25" x14ac:dyDescent="0.2">
      <c r="J32022" s="2"/>
    </row>
    <row r="32023" spans="10:10" ht="14.25" x14ac:dyDescent="0.2">
      <c r="J32023" s="2"/>
    </row>
    <row r="32024" spans="10:10" ht="14.25" x14ac:dyDescent="0.2">
      <c r="J32024" s="2"/>
    </row>
    <row r="32025" spans="10:10" ht="14.25" x14ac:dyDescent="0.2">
      <c r="J32025" s="2"/>
    </row>
    <row r="32026" spans="10:10" ht="14.25" x14ac:dyDescent="0.2">
      <c r="J32026" s="2"/>
    </row>
    <row r="32027" spans="10:10" ht="14.25" x14ac:dyDescent="0.2">
      <c r="J32027" s="2"/>
    </row>
    <row r="32028" spans="10:10" ht="14.25" x14ac:dyDescent="0.2">
      <c r="J32028" s="2"/>
    </row>
    <row r="32029" spans="10:10" ht="14.25" x14ac:dyDescent="0.2">
      <c r="J32029" s="2"/>
    </row>
    <row r="32030" spans="10:10" ht="14.25" x14ac:dyDescent="0.2">
      <c r="J32030" s="2"/>
    </row>
    <row r="32031" spans="10:10" ht="14.25" x14ac:dyDescent="0.2">
      <c r="J32031" s="2"/>
    </row>
    <row r="32032" spans="10:10" ht="14.25" x14ac:dyDescent="0.2">
      <c r="J32032" s="2"/>
    </row>
    <row r="32033" spans="10:10" ht="14.25" x14ac:dyDescent="0.2">
      <c r="J32033" s="2"/>
    </row>
    <row r="32034" spans="10:10" ht="14.25" x14ac:dyDescent="0.2">
      <c r="J32034" s="2"/>
    </row>
    <row r="32035" spans="10:10" ht="14.25" x14ac:dyDescent="0.2">
      <c r="J32035" s="2"/>
    </row>
    <row r="32036" spans="10:10" ht="14.25" x14ac:dyDescent="0.2">
      <c r="J32036" s="2"/>
    </row>
    <row r="32037" spans="10:10" ht="14.25" x14ac:dyDescent="0.2">
      <c r="J32037" s="2"/>
    </row>
    <row r="32038" spans="10:10" ht="14.25" x14ac:dyDescent="0.2">
      <c r="J32038" s="2"/>
    </row>
    <row r="32039" spans="10:10" ht="14.25" x14ac:dyDescent="0.2">
      <c r="J32039" s="2"/>
    </row>
    <row r="32040" spans="10:10" ht="14.25" x14ac:dyDescent="0.2">
      <c r="J32040" s="2"/>
    </row>
    <row r="32041" spans="10:10" ht="14.25" x14ac:dyDescent="0.2">
      <c r="J32041" s="2"/>
    </row>
    <row r="32042" spans="10:10" ht="14.25" x14ac:dyDescent="0.2">
      <c r="J32042" s="2"/>
    </row>
    <row r="32043" spans="10:10" ht="14.25" x14ac:dyDescent="0.2">
      <c r="J32043" s="2"/>
    </row>
    <row r="32044" spans="10:10" ht="14.25" x14ac:dyDescent="0.2">
      <c r="J32044" s="2"/>
    </row>
    <row r="32045" spans="10:10" ht="14.25" x14ac:dyDescent="0.2">
      <c r="J32045" s="2"/>
    </row>
    <row r="32046" spans="10:10" ht="14.25" x14ac:dyDescent="0.2">
      <c r="J32046" s="2"/>
    </row>
    <row r="32047" spans="10:10" ht="14.25" x14ac:dyDescent="0.2">
      <c r="J32047" s="2"/>
    </row>
    <row r="32048" spans="10:10" ht="14.25" x14ac:dyDescent="0.2">
      <c r="J32048" s="2"/>
    </row>
    <row r="32049" spans="10:10" ht="14.25" x14ac:dyDescent="0.2">
      <c r="J32049" s="2"/>
    </row>
    <row r="32050" spans="10:10" ht="14.25" x14ac:dyDescent="0.2">
      <c r="J32050" s="2"/>
    </row>
    <row r="32051" spans="10:10" ht="14.25" x14ac:dyDescent="0.2">
      <c r="J32051" s="2"/>
    </row>
    <row r="32052" spans="10:10" ht="14.25" x14ac:dyDescent="0.2">
      <c r="J32052" s="2"/>
    </row>
    <row r="32053" spans="10:10" ht="14.25" x14ac:dyDescent="0.2">
      <c r="J32053" s="2"/>
    </row>
    <row r="32054" spans="10:10" ht="14.25" x14ac:dyDescent="0.2">
      <c r="J32054" s="2"/>
    </row>
    <row r="32055" spans="10:10" ht="14.25" x14ac:dyDescent="0.2">
      <c r="J32055" s="2"/>
    </row>
    <row r="32056" spans="10:10" ht="14.25" x14ac:dyDescent="0.2">
      <c r="J32056" s="2"/>
    </row>
    <row r="32057" spans="10:10" ht="14.25" x14ac:dyDescent="0.2">
      <c r="J32057" s="2"/>
    </row>
    <row r="32058" spans="10:10" ht="14.25" x14ac:dyDescent="0.2">
      <c r="J32058" s="2"/>
    </row>
    <row r="32059" spans="10:10" ht="14.25" x14ac:dyDescent="0.2">
      <c r="J32059" s="2"/>
    </row>
    <row r="32060" spans="10:10" ht="14.25" x14ac:dyDescent="0.2">
      <c r="J32060" s="2"/>
    </row>
    <row r="32061" spans="10:10" ht="14.25" x14ac:dyDescent="0.2">
      <c r="J32061" s="2"/>
    </row>
    <row r="32062" spans="10:10" ht="14.25" x14ac:dyDescent="0.2">
      <c r="J32062" s="2"/>
    </row>
    <row r="32063" spans="10:10" ht="14.25" x14ac:dyDescent="0.2">
      <c r="J32063" s="2"/>
    </row>
    <row r="32064" spans="10:10" ht="14.25" x14ac:dyDescent="0.2">
      <c r="J32064" s="2"/>
    </row>
    <row r="32065" spans="10:10" ht="14.25" x14ac:dyDescent="0.2">
      <c r="J32065" s="2"/>
    </row>
    <row r="32066" spans="10:10" ht="14.25" x14ac:dyDescent="0.2">
      <c r="J32066" s="2"/>
    </row>
    <row r="32067" spans="10:10" ht="14.25" x14ac:dyDescent="0.2">
      <c r="J32067" s="2"/>
    </row>
    <row r="32068" spans="10:10" ht="14.25" x14ac:dyDescent="0.2">
      <c r="J32068" s="2"/>
    </row>
    <row r="32069" spans="10:10" ht="14.25" x14ac:dyDescent="0.2">
      <c r="J32069" s="2"/>
    </row>
    <row r="32070" spans="10:10" ht="14.25" x14ac:dyDescent="0.2">
      <c r="J32070" s="2"/>
    </row>
    <row r="32071" spans="10:10" ht="14.25" x14ac:dyDescent="0.2">
      <c r="J32071" s="2"/>
    </row>
    <row r="32072" spans="10:10" ht="14.25" x14ac:dyDescent="0.2">
      <c r="J32072" s="2"/>
    </row>
    <row r="32073" spans="10:10" ht="14.25" x14ac:dyDescent="0.2">
      <c r="J32073" s="2"/>
    </row>
    <row r="32074" spans="10:10" ht="14.25" x14ac:dyDescent="0.2">
      <c r="J32074" s="2"/>
    </row>
    <row r="32075" spans="10:10" ht="14.25" x14ac:dyDescent="0.2">
      <c r="J32075" s="2"/>
    </row>
    <row r="32076" spans="10:10" ht="14.25" x14ac:dyDescent="0.2">
      <c r="J32076" s="2"/>
    </row>
    <row r="32077" spans="10:10" ht="14.25" x14ac:dyDescent="0.2">
      <c r="J32077" s="2"/>
    </row>
    <row r="32078" spans="10:10" ht="14.25" x14ac:dyDescent="0.2">
      <c r="J32078" s="2"/>
    </row>
    <row r="32079" spans="10:10" ht="14.25" x14ac:dyDescent="0.2">
      <c r="J32079" s="2"/>
    </row>
    <row r="32080" spans="10:10" ht="14.25" x14ac:dyDescent="0.2">
      <c r="J32080" s="2"/>
    </row>
    <row r="32081" spans="10:10" ht="14.25" x14ac:dyDescent="0.2">
      <c r="J32081" s="2"/>
    </row>
    <row r="32082" spans="10:10" ht="14.25" x14ac:dyDescent="0.2">
      <c r="J32082" s="2"/>
    </row>
    <row r="32083" spans="10:10" ht="14.25" x14ac:dyDescent="0.2">
      <c r="J32083" s="2"/>
    </row>
    <row r="32084" spans="10:10" ht="14.25" x14ac:dyDescent="0.2">
      <c r="J32084" s="2"/>
    </row>
    <row r="32085" spans="10:10" ht="14.25" x14ac:dyDescent="0.2">
      <c r="J32085" s="2"/>
    </row>
    <row r="32086" spans="10:10" ht="14.25" x14ac:dyDescent="0.2">
      <c r="J32086" s="2"/>
    </row>
    <row r="32087" spans="10:10" ht="14.25" x14ac:dyDescent="0.2">
      <c r="J32087" s="2"/>
    </row>
    <row r="32088" spans="10:10" ht="14.25" x14ac:dyDescent="0.2">
      <c r="J32088" s="2"/>
    </row>
    <row r="32089" spans="10:10" ht="14.25" x14ac:dyDescent="0.2">
      <c r="J32089" s="2"/>
    </row>
    <row r="32090" spans="10:10" ht="14.25" x14ac:dyDescent="0.2">
      <c r="J32090" s="2"/>
    </row>
    <row r="32091" spans="10:10" ht="14.25" x14ac:dyDescent="0.2">
      <c r="J32091" s="2"/>
    </row>
    <row r="32092" spans="10:10" ht="14.25" x14ac:dyDescent="0.2">
      <c r="J32092" s="2"/>
    </row>
    <row r="32093" spans="10:10" ht="14.25" x14ac:dyDescent="0.2">
      <c r="J32093" s="2"/>
    </row>
    <row r="32094" spans="10:10" ht="14.25" x14ac:dyDescent="0.2">
      <c r="J32094" s="2"/>
    </row>
    <row r="32095" spans="10:10" ht="14.25" x14ac:dyDescent="0.2">
      <c r="J32095" s="2"/>
    </row>
    <row r="32096" spans="10:10" ht="14.25" x14ac:dyDescent="0.2">
      <c r="J32096" s="2"/>
    </row>
    <row r="32097" spans="10:10" ht="14.25" x14ac:dyDescent="0.2">
      <c r="J32097" s="2"/>
    </row>
    <row r="32098" spans="10:10" ht="14.25" x14ac:dyDescent="0.2">
      <c r="J32098" s="2"/>
    </row>
    <row r="32099" spans="10:10" ht="14.25" x14ac:dyDescent="0.2">
      <c r="J32099" s="2"/>
    </row>
    <row r="32100" spans="10:10" ht="14.25" x14ac:dyDescent="0.2">
      <c r="J32100" s="2"/>
    </row>
    <row r="32101" spans="10:10" ht="14.25" x14ac:dyDescent="0.2">
      <c r="J32101" s="2"/>
    </row>
    <row r="32102" spans="10:10" ht="14.25" x14ac:dyDescent="0.2">
      <c r="J32102" s="2"/>
    </row>
    <row r="32103" spans="10:10" ht="14.25" x14ac:dyDescent="0.2">
      <c r="J32103" s="2"/>
    </row>
    <row r="32104" spans="10:10" ht="14.25" x14ac:dyDescent="0.2">
      <c r="J32104" s="2"/>
    </row>
    <row r="32105" spans="10:10" ht="14.25" x14ac:dyDescent="0.2">
      <c r="J32105" s="2"/>
    </row>
    <row r="32106" spans="10:10" ht="14.25" x14ac:dyDescent="0.2">
      <c r="J32106" s="2"/>
    </row>
    <row r="32107" spans="10:10" ht="14.25" x14ac:dyDescent="0.2">
      <c r="J32107" s="2"/>
    </row>
    <row r="32108" spans="10:10" ht="14.25" x14ac:dyDescent="0.2">
      <c r="J32108" s="2"/>
    </row>
    <row r="32109" spans="10:10" ht="14.25" x14ac:dyDescent="0.2">
      <c r="J32109" s="2"/>
    </row>
    <row r="32110" spans="10:10" ht="14.25" x14ac:dyDescent="0.2">
      <c r="J32110" s="2"/>
    </row>
    <row r="32111" spans="10:10" ht="14.25" x14ac:dyDescent="0.2">
      <c r="J32111" s="2"/>
    </row>
    <row r="32112" spans="10:10" ht="14.25" x14ac:dyDescent="0.2">
      <c r="J32112" s="2"/>
    </row>
    <row r="32113" spans="10:10" ht="14.25" x14ac:dyDescent="0.2">
      <c r="J32113" s="2"/>
    </row>
    <row r="32114" spans="10:10" ht="14.25" x14ac:dyDescent="0.2">
      <c r="J32114" s="2"/>
    </row>
    <row r="32115" spans="10:10" ht="14.25" x14ac:dyDescent="0.2">
      <c r="J32115" s="2"/>
    </row>
    <row r="32116" spans="10:10" ht="14.25" x14ac:dyDescent="0.2">
      <c r="J32116" s="2"/>
    </row>
    <row r="32117" spans="10:10" ht="14.25" x14ac:dyDescent="0.2">
      <c r="J32117" s="2"/>
    </row>
    <row r="32118" spans="10:10" ht="14.25" x14ac:dyDescent="0.2">
      <c r="J32118" s="2"/>
    </row>
    <row r="32119" spans="10:10" ht="14.25" x14ac:dyDescent="0.2">
      <c r="J32119" s="2"/>
    </row>
    <row r="32120" spans="10:10" ht="14.25" x14ac:dyDescent="0.2">
      <c r="J32120" s="2"/>
    </row>
    <row r="32121" spans="10:10" ht="14.25" x14ac:dyDescent="0.2">
      <c r="J32121" s="2"/>
    </row>
    <row r="32122" spans="10:10" ht="14.25" x14ac:dyDescent="0.2">
      <c r="J32122" s="2"/>
    </row>
    <row r="32123" spans="10:10" ht="14.25" x14ac:dyDescent="0.2">
      <c r="J32123" s="2"/>
    </row>
    <row r="32124" spans="10:10" ht="14.25" x14ac:dyDescent="0.2">
      <c r="J32124" s="2"/>
    </row>
    <row r="32125" spans="10:10" ht="14.25" x14ac:dyDescent="0.2">
      <c r="J32125" s="2"/>
    </row>
    <row r="32126" spans="10:10" ht="14.25" x14ac:dyDescent="0.2">
      <c r="J32126" s="2"/>
    </row>
    <row r="32127" spans="10:10" ht="14.25" x14ac:dyDescent="0.2">
      <c r="J32127" s="2"/>
    </row>
    <row r="32128" spans="10:10" ht="14.25" x14ac:dyDescent="0.2">
      <c r="J32128" s="2"/>
    </row>
    <row r="32129" spans="10:10" ht="14.25" x14ac:dyDescent="0.2">
      <c r="J32129" s="2"/>
    </row>
    <row r="32130" spans="10:10" ht="14.25" x14ac:dyDescent="0.2">
      <c r="J32130" s="2"/>
    </row>
    <row r="32131" spans="10:10" ht="14.25" x14ac:dyDescent="0.2">
      <c r="J32131" s="2"/>
    </row>
    <row r="32132" spans="10:10" ht="14.25" x14ac:dyDescent="0.2">
      <c r="J32132" s="2"/>
    </row>
    <row r="32133" spans="10:10" ht="14.25" x14ac:dyDescent="0.2">
      <c r="J32133" s="2"/>
    </row>
    <row r="32134" spans="10:10" ht="14.25" x14ac:dyDescent="0.2">
      <c r="J32134" s="2"/>
    </row>
    <row r="32135" spans="10:10" ht="14.25" x14ac:dyDescent="0.2">
      <c r="J32135" s="2"/>
    </row>
    <row r="32136" spans="10:10" ht="14.25" x14ac:dyDescent="0.2">
      <c r="J32136" s="2"/>
    </row>
    <row r="32137" spans="10:10" ht="14.25" x14ac:dyDescent="0.2">
      <c r="J32137" s="2"/>
    </row>
    <row r="32138" spans="10:10" ht="14.25" x14ac:dyDescent="0.2">
      <c r="J32138" s="2"/>
    </row>
    <row r="32139" spans="10:10" ht="14.25" x14ac:dyDescent="0.2">
      <c r="J32139" s="2"/>
    </row>
    <row r="32140" spans="10:10" ht="14.25" x14ac:dyDescent="0.2">
      <c r="J32140" s="2"/>
    </row>
    <row r="32141" spans="10:10" ht="14.25" x14ac:dyDescent="0.2">
      <c r="J32141" s="2"/>
    </row>
    <row r="32142" spans="10:10" ht="14.25" x14ac:dyDescent="0.2">
      <c r="J32142" s="2"/>
    </row>
    <row r="32143" spans="10:10" ht="14.25" x14ac:dyDescent="0.2">
      <c r="J32143" s="2"/>
    </row>
    <row r="32144" spans="10:10" ht="14.25" x14ac:dyDescent="0.2">
      <c r="J32144" s="2"/>
    </row>
    <row r="32145" spans="10:10" ht="14.25" x14ac:dyDescent="0.2">
      <c r="J32145" s="2"/>
    </row>
    <row r="32146" spans="10:10" ht="14.25" x14ac:dyDescent="0.2">
      <c r="J32146" s="2"/>
    </row>
    <row r="32147" spans="10:10" ht="14.25" x14ac:dyDescent="0.2">
      <c r="J32147" s="2"/>
    </row>
    <row r="32148" spans="10:10" ht="14.25" x14ac:dyDescent="0.2">
      <c r="J32148" s="2"/>
    </row>
    <row r="32149" spans="10:10" ht="14.25" x14ac:dyDescent="0.2">
      <c r="J32149" s="2"/>
    </row>
    <row r="32150" spans="10:10" ht="14.25" x14ac:dyDescent="0.2">
      <c r="J32150" s="2"/>
    </row>
    <row r="32151" spans="10:10" ht="14.25" x14ac:dyDescent="0.2">
      <c r="J32151" s="2"/>
    </row>
    <row r="32152" spans="10:10" ht="14.25" x14ac:dyDescent="0.2">
      <c r="J32152" s="2"/>
    </row>
    <row r="32153" spans="10:10" ht="14.25" x14ac:dyDescent="0.2">
      <c r="J32153" s="2"/>
    </row>
    <row r="32154" spans="10:10" ht="14.25" x14ac:dyDescent="0.2">
      <c r="J32154" s="2"/>
    </row>
    <row r="32155" spans="10:10" ht="14.25" x14ac:dyDescent="0.2">
      <c r="J32155" s="2"/>
    </row>
    <row r="32156" spans="10:10" ht="14.25" x14ac:dyDescent="0.2">
      <c r="J32156" s="2"/>
    </row>
    <row r="32157" spans="10:10" ht="14.25" x14ac:dyDescent="0.2">
      <c r="J32157" s="2"/>
    </row>
    <row r="32158" spans="10:10" ht="14.25" x14ac:dyDescent="0.2">
      <c r="J32158" s="2"/>
    </row>
    <row r="32159" spans="10:10" ht="14.25" x14ac:dyDescent="0.2">
      <c r="J32159" s="2"/>
    </row>
    <row r="32160" spans="10:10" ht="14.25" x14ac:dyDescent="0.2">
      <c r="J32160" s="2"/>
    </row>
    <row r="32161" spans="10:10" ht="14.25" x14ac:dyDescent="0.2">
      <c r="J32161" s="2"/>
    </row>
    <row r="32162" spans="10:10" ht="14.25" x14ac:dyDescent="0.2">
      <c r="J32162" s="2"/>
    </row>
    <row r="32163" spans="10:10" ht="14.25" x14ac:dyDescent="0.2">
      <c r="J32163" s="2"/>
    </row>
    <row r="32164" spans="10:10" ht="14.25" x14ac:dyDescent="0.2">
      <c r="J32164" s="2"/>
    </row>
    <row r="32165" spans="10:10" ht="14.25" x14ac:dyDescent="0.2">
      <c r="J32165" s="2"/>
    </row>
    <row r="32166" spans="10:10" ht="14.25" x14ac:dyDescent="0.2">
      <c r="J32166" s="2"/>
    </row>
    <row r="32167" spans="10:10" ht="14.25" x14ac:dyDescent="0.2">
      <c r="J32167" s="2"/>
    </row>
    <row r="32168" spans="10:10" ht="14.25" x14ac:dyDescent="0.2">
      <c r="J32168" s="2"/>
    </row>
    <row r="32169" spans="10:10" ht="14.25" x14ac:dyDescent="0.2">
      <c r="J32169" s="2"/>
    </row>
    <row r="32170" spans="10:10" ht="14.25" x14ac:dyDescent="0.2">
      <c r="J32170" s="2"/>
    </row>
    <row r="32171" spans="10:10" ht="14.25" x14ac:dyDescent="0.2">
      <c r="J32171" s="2"/>
    </row>
    <row r="32172" spans="10:10" ht="14.25" x14ac:dyDescent="0.2">
      <c r="J32172" s="2"/>
    </row>
    <row r="32173" spans="10:10" ht="14.25" x14ac:dyDescent="0.2">
      <c r="J32173" s="2"/>
    </row>
    <row r="32174" spans="10:10" ht="14.25" x14ac:dyDescent="0.2">
      <c r="J32174" s="2"/>
    </row>
    <row r="32175" spans="10:10" ht="14.25" x14ac:dyDescent="0.2">
      <c r="J32175" s="2"/>
    </row>
    <row r="32176" spans="10:10" ht="14.25" x14ac:dyDescent="0.2">
      <c r="J32176" s="2"/>
    </row>
    <row r="32177" spans="10:10" ht="14.25" x14ac:dyDescent="0.2">
      <c r="J32177" s="2"/>
    </row>
    <row r="32178" spans="10:10" ht="14.25" x14ac:dyDescent="0.2">
      <c r="J32178" s="2"/>
    </row>
    <row r="32179" spans="10:10" ht="14.25" x14ac:dyDescent="0.2">
      <c r="J32179" s="2"/>
    </row>
    <row r="32180" spans="10:10" ht="14.25" x14ac:dyDescent="0.2">
      <c r="J32180" s="2"/>
    </row>
    <row r="32181" spans="10:10" ht="14.25" x14ac:dyDescent="0.2">
      <c r="J32181" s="2"/>
    </row>
    <row r="32182" spans="10:10" ht="14.25" x14ac:dyDescent="0.2">
      <c r="J32182" s="2"/>
    </row>
    <row r="32183" spans="10:10" ht="14.25" x14ac:dyDescent="0.2">
      <c r="J32183" s="2"/>
    </row>
    <row r="32184" spans="10:10" ht="14.25" x14ac:dyDescent="0.2">
      <c r="J32184" s="2"/>
    </row>
    <row r="32185" spans="10:10" ht="14.25" x14ac:dyDescent="0.2">
      <c r="J32185" s="2"/>
    </row>
    <row r="32186" spans="10:10" ht="14.25" x14ac:dyDescent="0.2">
      <c r="J32186" s="2"/>
    </row>
    <row r="32187" spans="10:10" ht="14.25" x14ac:dyDescent="0.2">
      <c r="J32187" s="2"/>
    </row>
    <row r="32188" spans="10:10" ht="14.25" x14ac:dyDescent="0.2">
      <c r="J32188" s="2"/>
    </row>
    <row r="32189" spans="10:10" ht="14.25" x14ac:dyDescent="0.2">
      <c r="J32189" s="2"/>
    </row>
    <row r="32190" spans="10:10" ht="14.25" x14ac:dyDescent="0.2">
      <c r="J32190" s="2"/>
    </row>
    <row r="32191" spans="10:10" ht="14.25" x14ac:dyDescent="0.2">
      <c r="J32191" s="2"/>
    </row>
    <row r="32192" spans="10:10" ht="14.25" x14ac:dyDescent="0.2">
      <c r="J32192" s="2"/>
    </row>
    <row r="32193" spans="10:10" ht="14.25" x14ac:dyDescent="0.2">
      <c r="J32193" s="2"/>
    </row>
    <row r="32194" spans="10:10" ht="14.25" x14ac:dyDescent="0.2">
      <c r="J32194" s="2"/>
    </row>
    <row r="32195" spans="10:10" ht="14.25" x14ac:dyDescent="0.2">
      <c r="J32195" s="2"/>
    </row>
    <row r="32196" spans="10:10" ht="14.25" x14ac:dyDescent="0.2">
      <c r="J32196" s="2"/>
    </row>
    <row r="32197" spans="10:10" ht="14.25" x14ac:dyDescent="0.2">
      <c r="J32197" s="2"/>
    </row>
    <row r="32198" spans="10:10" ht="14.25" x14ac:dyDescent="0.2">
      <c r="J32198" s="2"/>
    </row>
    <row r="32199" spans="10:10" ht="14.25" x14ac:dyDescent="0.2">
      <c r="J32199" s="2"/>
    </row>
    <row r="32200" spans="10:10" ht="14.25" x14ac:dyDescent="0.2">
      <c r="J32200" s="2"/>
    </row>
    <row r="32201" spans="10:10" ht="14.25" x14ac:dyDescent="0.2">
      <c r="J32201" s="2"/>
    </row>
    <row r="32202" spans="10:10" ht="14.25" x14ac:dyDescent="0.2">
      <c r="J32202" s="2"/>
    </row>
    <row r="32203" spans="10:10" ht="14.25" x14ac:dyDescent="0.2">
      <c r="J32203" s="2"/>
    </row>
    <row r="32204" spans="10:10" ht="14.25" x14ac:dyDescent="0.2">
      <c r="J32204" s="2"/>
    </row>
    <row r="32205" spans="10:10" ht="14.25" x14ac:dyDescent="0.2">
      <c r="J32205" s="2"/>
    </row>
    <row r="32206" spans="10:10" ht="14.25" x14ac:dyDescent="0.2">
      <c r="J32206" s="2"/>
    </row>
    <row r="32207" spans="10:10" ht="14.25" x14ac:dyDescent="0.2">
      <c r="J32207" s="2"/>
    </row>
    <row r="32208" spans="10:10" ht="14.25" x14ac:dyDescent="0.2">
      <c r="J32208" s="2"/>
    </row>
    <row r="32209" spans="10:10" ht="14.25" x14ac:dyDescent="0.2">
      <c r="J32209" s="2"/>
    </row>
    <row r="32210" spans="10:10" ht="14.25" x14ac:dyDescent="0.2">
      <c r="J32210" s="2"/>
    </row>
    <row r="32211" spans="10:10" ht="14.25" x14ac:dyDescent="0.2">
      <c r="J32211" s="2"/>
    </row>
    <row r="32212" spans="10:10" ht="14.25" x14ac:dyDescent="0.2">
      <c r="J32212" s="2"/>
    </row>
    <row r="32213" spans="10:10" ht="14.25" x14ac:dyDescent="0.2">
      <c r="J32213" s="2"/>
    </row>
    <row r="32214" spans="10:10" ht="14.25" x14ac:dyDescent="0.2">
      <c r="J32214" s="2"/>
    </row>
    <row r="32215" spans="10:10" ht="14.25" x14ac:dyDescent="0.2">
      <c r="J32215" s="2"/>
    </row>
    <row r="32216" spans="10:10" ht="14.25" x14ac:dyDescent="0.2">
      <c r="J32216" s="2"/>
    </row>
    <row r="32217" spans="10:10" ht="14.25" x14ac:dyDescent="0.2">
      <c r="J32217" s="2"/>
    </row>
    <row r="32218" spans="10:10" ht="14.25" x14ac:dyDescent="0.2">
      <c r="J32218" s="2"/>
    </row>
    <row r="32219" spans="10:10" ht="14.25" x14ac:dyDescent="0.2">
      <c r="J32219" s="2"/>
    </row>
    <row r="32220" spans="10:10" ht="14.25" x14ac:dyDescent="0.2">
      <c r="J32220" s="2"/>
    </row>
    <row r="32221" spans="10:10" ht="14.25" x14ac:dyDescent="0.2">
      <c r="J32221" s="2"/>
    </row>
    <row r="32222" spans="10:10" ht="14.25" x14ac:dyDescent="0.2">
      <c r="J32222" s="2"/>
    </row>
    <row r="32223" spans="10:10" ht="14.25" x14ac:dyDescent="0.2">
      <c r="J32223" s="2"/>
    </row>
    <row r="32224" spans="10:10" ht="14.25" x14ac:dyDescent="0.2">
      <c r="J32224" s="2"/>
    </row>
    <row r="32225" spans="10:10" ht="14.25" x14ac:dyDescent="0.2">
      <c r="J32225" s="2"/>
    </row>
    <row r="32226" spans="10:10" ht="14.25" x14ac:dyDescent="0.2">
      <c r="J32226" s="2"/>
    </row>
    <row r="32227" spans="10:10" ht="14.25" x14ac:dyDescent="0.2">
      <c r="J32227" s="2"/>
    </row>
    <row r="32228" spans="10:10" ht="14.25" x14ac:dyDescent="0.2">
      <c r="J32228" s="2"/>
    </row>
    <row r="32229" spans="10:10" ht="14.25" x14ac:dyDescent="0.2">
      <c r="J32229" s="2"/>
    </row>
    <row r="32230" spans="10:10" ht="14.25" x14ac:dyDescent="0.2">
      <c r="J32230" s="2"/>
    </row>
    <row r="32231" spans="10:10" ht="14.25" x14ac:dyDescent="0.2">
      <c r="J32231" s="2"/>
    </row>
    <row r="32232" spans="10:10" ht="14.25" x14ac:dyDescent="0.2">
      <c r="J32232" s="2"/>
    </row>
    <row r="32233" spans="10:10" ht="14.25" x14ac:dyDescent="0.2">
      <c r="J32233" s="2"/>
    </row>
    <row r="32234" spans="10:10" ht="14.25" x14ac:dyDescent="0.2">
      <c r="J32234" s="2"/>
    </row>
    <row r="32235" spans="10:10" ht="14.25" x14ac:dyDescent="0.2">
      <c r="J32235" s="2"/>
    </row>
    <row r="32236" spans="10:10" ht="14.25" x14ac:dyDescent="0.2">
      <c r="J32236" s="2"/>
    </row>
    <row r="32237" spans="10:10" ht="14.25" x14ac:dyDescent="0.2">
      <c r="J32237" s="2"/>
    </row>
    <row r="32238" spans="10:10" ht="14.25" x14ac:dyDescent="0.2">
      <c r="J32238" s="2"/>
    </row>
    <row r="32239" spans="10:10" ht="14.25" x14ac:dyDescent="0.2">
      <c r="J32239" s="2"/>
    </row>
    <row r="32240" spans="10:10" ht="14.25" x14ac:dyDescent="0.2">
      <c r="J32240" s="2"/>
    </row>
    <row r="32241" spans="10:10" ht="14.25" x14ac:dyDescent="0.2">
      <c r="J32241" s="2"/>
    </row>
    <row r="32242" spans="10:10" ht="14.25" x14ac:dyDescent="0.2">
      <c r="J32242" s="2"/>
    </row>
    <row r="32243" spans="10:10" ht="14.25" x14ac:dyDescent="0.2">
      <c r="J32243" s="2"/>
    </row>
    <row r="32244" spans="10:10" ht="14.25" x14ac:dyDescent="0.2">
      <c r="J32244" s="2"/>
    </row>
    <row r="32245" spans="10:10" ht="14.25" x14ac:dyDescent="0.2">
      <c r="J32245" s="2"/>
    </row>
    <row r="32246" spans="10:10" ht="14.25" x14ac:dyDescent="0.2">
      <c r="J32246" s="2"/>
    </row>
    <row r="32247" spans="10:10" ht="14.25" x14ac:dyDescent="0.2">
      <c r="J32247" s="2"/>
    </row>
    <row r="32248" spans="10:10" ht="14.25" x14ac:dyDescent="0.2">
      <c r="J32248" s="2"/>
    </row>
    <row r="32249" spans="10:10" ht="14.25" x14ac:dyDescent="0.2">
      <c r="J32249" s="2"/>
    </row>
    <row r="32250" spans="10:10" ht="14.25" x14ac:dyDescent="0.2">
      <c r="J32250" s="2"/>
    </row>
    <row r="32251" spans="10:10" ht="14.25" x14ac:dyDescent="0.2">
      <c r="J32251" s="2"/>
    </row>
    <row r="32252" spans="10:10" ht="14.25" x14ac:dyDescent="0.2">
      <c r="J32252" s="2"/>
    </row>
    <row r="32253" spans="10:10" ht="14.25" x14ac:dyDescent="0.2">
      <c r="J32253" s="2"/>
    </row>
    <row r="32254" spans="10:10" ht="14.25" x14ac:dyDescent="0.2">
      <c r="J32254" s="2"/>
    </row>
    <row r="32255" spans="10:10" ht="14.25" x14ac:dyDescent="0.2">
      <c r="J32255" s="2"/>
    </row>
    <row r="32256" spans="10:10" ht="14.25" x14ac:dyDescent="0.2">
      <c r="J32256" s="2"/>
    </row>
    <row r="32257" spans="10:10" ht="14.25" x14ac:dyDescent="0.2">
      <c r="J32257" s="2"/>
    </row>
    <row r="32258" spans="10:10" ht="14.25" x14ac:dyDescent="0.2">
      <c r="J32258" s="2"/>
    </row>
    <row r="32259" spans="10:10" ht="14.25" x14ac:dyDescent="0.2">
      <c r="J32259" s="2"/>
    </row>
    <row r="32260" spans="10:10" ht="14.25" x14ac:dyDescent="0.2">
      <c r="J32260" s="2"/>
    </row>
    <row r="32261" spans="10:10" ht="14.25" x14ac:dyDescent="0.2">
      <c r="J32261" s="2"/>
    </row>
    <row r="32262" spans="10:10" ht="14.25" x14ac:dyDescent="0.2">
      <c r="J32262" s="2"/>
    </row>
    <row r="32263" spans="10:10" ht="14.25" x14ac:dyDescent="0.2">
      <c r="J32263" s="2"/>
    </row>
    <row r="32264" spans="10:10" ht="14.25" x14ac:dyDescent="0.2">
      <c r="J32264" s="2"/>
    </row>
    <row r="32265" spans="10:10" ht="14.25" x14ac:dyDescent="0.2">
      <c r="J32265" s="2"/>
    </row>
    <row r="32266" spans="10:10" ht="14.25" x14ac:dyDescent="0.2">
      <c r="J32266" s="2"/>
    </row>
    <row r="32267" spans="10:10" ht="14.25" x14ac:dyDescent="0.2">
      <c r="J32267" s="2"/>
    </row>
    <row r="32268" spans="10:10" ht="14.25" x14ac:dyDescent="0.2">
      <c r="J32268" s="2"/>
    </row>
    <row r="32269" spans="10:10" ht="14.25" x14ac:dyDescent="0.2">
      <c r="J32269" s="2"/>
    </row>
    <row r="32270" spans="10:10" ht="14.25" x14ac:dyDescent="0.2">
      <c r="J32270" s="2"/>
    </row>
    <row r="32271" spans="10:10" ht="14.25" x14ac:dyDescent="0.2">
      <c r="J32271" s="2"/>
    </row>
    <row r="32272" spans="10:10" ht="14.25" x14ac:dyDescent="0.2">
      <c r="J32272" s="2"/>
    </row>
    <row r="32273" spans="10:10" ht="14.25" x14ac:dyDescent="0.2">
      <c r="J32273" s="2"/>
    </row>
    <row r="32274" spans="10:10" ht="14.25" x14ac:dyDescent="0.2">
      <c r="J32274" s="2"/>
    </row>
    <row r="32275" spans="10:10" ht="14.25" x14ac:dyDescent="0.2">
      <c r="J32275" s="2"/>
    </row>
    <row r="32276" spans="10:10" ht="14.25" x14ac:dyDescent="0.2">
      <c r="J32276" s="2"/>
    </row>
    <row r="32277" spans="10:10" ht="14.25" x14ac:dyDescent="0.2">
      <c r="J32277" s="2"/>
    </row>
    <row r="32278" spans="10:10" ht="14.25" x14ac:dyDescent="0.2">
      <c r="J32278" s="2"/>
    </row>
    <row r="32279" spans="10:10" ht="14.25" x14ac:dyDescent="0.2">
      <c r="J32279" s="2"/>
    </row>
    <row r="32280" spans="10:10" ht="14.25" x14ac:dyDescent="0.2">
      <c r="J32280" s="2"/>
    </row>
    <row r="32281" spans="10:10" ht="14.25" x14ac:dyDescent="0.2">
      <c r="J32281" s="2"/>
    </row>
    <row r="32282" spans="10:10" ht="14.25" x14ac:dyDescent="0.2">
      <c r="J32282" s="2"/>
    </row>
    <row r="32283" spans="10:10" ht="14.25" x14ac:dyDescent="0.2">
      <c r="J32283" s="2"/>
    </row>
    <row r="32284" spans="10:10" ht="14.25" x14ac:dyDescent="0.2">
      <c r="J32284" s="2"/>
    </row>
    <row r="32285" spans="10:10" ht="14.25" x14ac:dyDescent="0.2">
      <c r="J32285" s="2"/>
    </row>
    <row r="32286" spans="10:10" ht="14.25" x14ac:dyDescent="0.2">
      <c r="J32286" s="2"/>
    </row>
    <row r="32287" spans="10:10" ht="14.25" x14ac:dyDescent="0.2">
      <c r="J32287" s="2"/>
    </row>
    <row r="32288" spans="10:10" ht="14.25" x14ac:dyDescent="0.2">
      <c r="J32288" s="2"/>
    </row>
    <row r="32289" spans="10:10" ht="14.25" x14ac:dyDescent="0.2">
      <c r="J32289" s="2"/>
    </row>
    <row r="32290" spans="10:10" ht="14.25" x14ac:dyDescent="0.2">
      <c r="J32290" s="2"/>
    </row>
    <row r="32291" spans="10:10" ht="14.25" x14ac:dyDescent="0.2">
      <c r="J32291" s="2"/>
    </row>
    <row r="32292" spans="10:10" ht="14.25" x14ac:dyDescent="0.2">
      <c r="J32292" s="2"/>
    </row>
    <row r="32293" spans="10:10" ht="14.25" x14ac:dyDescent="0.2">
      <c r="J32293" s="2"/>
    </row>
    <row r="32294" spans="10:10" ht="14.25" x14ac:dyDescent="0.2">
      <c r="J32294" s="2"/>
    </row>
    <row r="32295" spans="10:10" ht="14.25" x14ac:dyDescent="0.2">
      <c r="J32295" s="2"/>
    </row>
    <row r="32296" spans="10:10" ht="14.25" x14ac:dyDescent="0.2">
      <c r="J32296" s="2"/>
    </row>
    <row r="32297" spans="10:10" ht="14.25" x14ac:dyDescent="0.2">
      <c r="J32297" s="2"/>
    </row>
    <row r="32298" spans="10:10" ht="14.25" x14ac:dyDescent="0.2">
      <c r="J32298" s="2"/>
    </row>
    <row r="32299" spans="10:10" ht="14.25" x14ac:dyDescent="0.2">
      <c r="J32299" s="2"/>
    </row>
    <row r="32300" spans="10:10" ht="14.25" x14ac:dyDescent="0.2">
      <c r="J32300" s="2"/>
    </row>
    <row r="32301" spans="10:10" ht="14.25" x14ac:dyDescent="0.2">
      <c r="J32301" s="2"/>
    </row>
    <row r="32302" spans="10:10" ht="14.25" x14ac:dyDescent="0.2">
      <c r="J32302" s="2"/>
    </row>
    <row r="32303" spans="10:10" ht="14.25" x14ac:dyDescent="0.2">
      <c r="J32303" s="2"/>
    </row>
    <row r="32304" spans="10:10" ht="14.25" x14ac:dyDescent="0.2">
      <c r="J32304" s="2"/>
    </row>
    <row r="32305" spans="10:10" ht="14.25" x14ac:dyDescent="0.2">
      <c r="J32305" s="2"/>
    </row>
    <row r="32306" spans="10:10" ht="14.25" x14ac:dyDescent="0.2">
      <c r="J32306" s="2"/>
    </row>
    <row r="32307" spans="10:10" ht="14.25" x14ac:dyDescent="0.2">
      <c r="J32307" s="2"/>
    </row>
    <row r="32308" spans="10:10" ht="14.25" x14ac:dyDescent="0.2">
      <c r="J32308" s="2"/>
    </row>
    <row r="32309" spans="10:10" ht="14.25" x14ac:dyDescent="0.2">
      <c r="J32309" s="2"/>
    </row>
    <row r="32310" spans="10:10" ht="14.25" x14ac:dyDescent="0.2">
      <c r="J32310" s="2"/>
    </row>
    <row r="32311" spans="10:10" ht="14.25" x14ac:dyDescent="0.2">
      <c r="J32311" s="2"/>
    </row>
    <row r="32312" spans="10:10" ht="14.25" x14ac:dyDescent="0.2">
      <c r="J32312" s="2"/>
    </row>
    <row r="32313" spans="10:10" ht="14.25" x14ac:dyDescent="0.2">
      <c r="J32313" s="2"/>
    </row>
    <row r="32314" spans="10:10" ht="14.25" x14ac:dyDescent="0.2">
      <c r="J32314" s="2"/>
    </row>
    <row r="32315" spans="10:10" ht="14.25" x14ac:dyDescent="0.2">
      <c r="J32315" s="2"/>
    </row>
    <row r="32316" spans="10:10" ht="14.25" x14ac:dyDescent="0.2">
      <c r="J32316" s="2"/>
    </row>
    <row r="32317" spans="10:10" ht="14.25" x14ac:dyDescent="0.2">
      <c r="J32317" s="2"/>
    </row>
    <row r="32318" spans="10:10" ht="14.25" x14ac:dyDescent="0.2">
      <c r="J32318" s="2"/>
    </row>
    <row r="32319" spans="10:10" ht="14.25" x14ac:dyDescent="0.2">
      <c r="J32319" s="2"/>
    </row>
    <row r="32320" spans="10:10" ht="14.25" x14ac:dyDescent="0.2">
      <c r="J32320" s="2"/>
    </row>
    <row r="32321" spans="10:10" ht="14.25" x14ac:dyDescent="0.2">
      <c r="J32321" s="2"/>
    </row>
    <row r="32322" spans="10:10" ht="14.25" x14ac:dyDescent="0.2">
      <c r="J32322" s="2"/>
    </row>
    <row r="32323" spans="10:10" ht="14.25" x14ac:dyDescent="0.2">
      <c r="J32323" s="2"/>
    </row>
    <row r="32324" spans="10:10" ht="14.25" x14ac:dyDescent="0.2">
      <c r="J32324" s="2"/>
    </row>
    <row r="32325" spans="10:10" ht="14.25" x14ac:dyDescent="0.2">
      <c r="J32325" s="2"/>
    </row>
    <row r="32326" spans="10:10" ht="14.25" x14ac:dyDescent="0.2">
      <c r="J32326" s="2"/>
    </row>
    <row r="32327" spans="10:10" ht="14.25" x14ac:dyDescent="0.2">
      <c r="J32327" s="2"/>
    </row>
    <row r="32328" spans="10:10" ht="14.25" x14ac:dyDescent="0.2">
      <c r="J32328" s="2"/>
    </row>
    <row r="32329" spans="10:10" ht="14.25" x14ac:dyDescent="0.2">
      <c r="J32329" s="2"/>
    </row>
    <row r="32330" spans="10:10" ht="14.25" x14ac:dyDescent="0.2">
      <c r="J32330" s="2"/>
    </row>
    <row r="32331" spans="10:10" ht="14.25" x14ac:dyDescent="0.2">
      <c r="J32331" s="2"/>
    </row>
    <row r="32332" spans="10:10" ht="14.25" x14ac:dyDescent="0.2">
      <c r="J32332" s="2"/>
    </row>
    <row r="32333" spans="10:10" ht="14.25" x14ac:dyDescent="0.2">
      <c r="J32333" s="2"/>
    </row>
    <row r="32334" spans="10:10" ht="14.25" x14ac:dyDescent="0.2">
      <c r="J32334" s="2"/>
    </row>
    <row r="32335" spans="10:10" ht="14.25" x14ac:dyDescent="0.2">
      <c r="J32335" s="2"/>
    </row>
    <row r="32336" spans="10:10" ht="14.25" x14ac:dyDescent="0.2">
      <c r="J32336" s="2"/>
    </row>
    <row r="32337" spans="10:10" ht="14.25" x14ac:dyDescent="0.2">
      <c r="J32337" s="2"/>
    </row>
    <row r="32338" spans="10:10" ht="14.25" x14ac:dyDescent="0.2">
      <c r="J32338" s="2"/>
    </row>
    <row r="32339" spans="10:10" ht="14.25" x14ac:dyDescent="0.2">
      <c r="J32339" s="2"/>
    </row>
    <row r="32340" spans="10:10" ht="14.25" x14ac:dyDescent="0.2">
      <c r="J32340" s="2"/>
    </row>
    <row r="32341" spans="10:10" ht="14.25" x14ac:dyDescent="0.2">
      <c r="J32341" s="2"/>
    </row>
    <row r="32342" spans="10:10" ht="14.25" x14ac:dyDescent="0.2">
      <c r="J32342" s="2"/>
    </row>
    <row r="32343" spans="10:10" ht="14.25" x14ac:dyDescent="0.2">
      <c r="J32343" s="2"/>
    </row>
    <row r="32344" spans="10:10" ht="14.25" x14ac:dyDescent="0.2">
      <c r="J32344" s="2"/>
    </row>
    <row r="32345" spans="10:10" ht="14.25" x14ac:dyDescent="0.2">
      <c r="J32345" s="2"/>
    </row>
    <row r="32346" spans="10:10" ht="14.25" x14ac:dyDescent="0.2">
      <c r="J32346" s="2"/>
    </row>
    <row r="32347" spans="10:10" ht="14.25" x14ac:dyDescent="0.2">
      <c r="J32347" s="2"/>
    </row>
    <row r="32348" spans="10:10" ht="14.25" x14ac:dyDescent="0.2">
      <c r="J32348" s="2"/>
    </row>
    <row r="32349" spans="10:10" ht="14.25" x14ac:dyDescent="0.2">
      <c r="J32349" s="2"/>
    </row>
    <row r="32350" spans="10:10" ht="14.25" x14ac:dyDescent="0.2">
      <c r="J32350" s="2"/>
    </row>
    <row r="32351" spans="10:10" ht="14.25" x14ac:dyDescent="0.2">
      <c r="J32351" s="2"/>
    </row>
    <row r="32352" spans="10:10" ht="14.25" x14ac:dyDescent="0.2">
      <c r="J32352" s="2"/>
    </row>
    <row r="32353" spans="10:10" ht="14.25" x14ac:dyDescent="0.2">
      <c r="J32353" s="2"/>
    </row>
    <row r="32354" spans="10:10" ht="14.25" x14ac:dyDescent="0.2">
      <c r="J32354" s="2"/>
    </row>
    <row r="32355" spans="10:10" ht="14.25" x14ac:dyDescent="0.2">
      <c r="J32355" s="2"/>
    </row>
    <row r="32356" spans="10:10" ht="14.25" x14ac:dyDescent="0.2">
      <c r="J32356" s="2"/>
    </row>
    <row r="32357" spans="10:10" ht="14.25" x14ac:dyDescent="0.2">
      <c r="J32357" s="2"/>
    </row>
    <row r="32358" spans="10:10" ht="14.25" x14ac:dyDescent="0.2">
      <c r="J32358" s="2"/>
    </row>
    <row r="32359" spans="10:10" ht="14.25" x14ac:dyDescent="0.2">
      <c r="J32359" s="2"/>
    </row>
    <row r="32360" spans="10:10" ht="14.25" x14ac:dyDescent="0.2">
      <c r="J32360" s="2"/>
    </row>
    <row r="32361" spans="10:10" ht="14.25" x14ac:dyDescent="0.2">
      <c r="J32361" s="2"/>
    </row>
    <row r="32362" spans="10:10" ht="14.25" x14ac:dyDescent="0.2">
      <c r="J32362" s="2"/>
    </row>
    <row r="32363" spans="10:10" ht="14.25" x14ac:dyDescent="0.2">
      <c r="J32363" s="2"/>
    </row>
    <row r="32364" spans="10:10" ht="14.25" x14ac:dyDescent="0.2">
      <c r="J32364" s="2"/>
    </row>
    <row r="32365" spans="10:10" ht="14.25" x14ac:dyDescent="0.2">
      <c r="J32365" s="2"/>
    </row>
    <row r="32366" spans="10:10" ht="14.25" x14ac:dyDescent="0.2">
      <c r="J32366" s="2"/>
    </row>
    <row r="32367" spans="10:10" ht="14.25" x14ac:dyDescent="0.2">
      <c r="J32367" s="2"/>
    </row>
    <row r="32368" spans="10:10" ht="14.25" x14ac:dyDescent="0.2">
      <c r="J32368" s="2"/>
    </row>
    <row r="32369" spans="10:10" ht="14.25" x14ac:dyDescent="0.2">
      <c r="J32369" s="2"/>
    </row>
    <row r="32370" spans="10:10" ht="14.25" x14ac:dyDescent="0.2">
      <c r="J32370" s="2"/>
    </row>
    <row r="32371" spans="10:10" ht="14.25" x14ac:dyDescent="0.2">
      <c r="J32371" s="2"/>
    </row>
    <row r="32372" spans="10:10" ht="14.25" x14ac:dyDescent="0.2">
      <c r="J32372" s="2"/>
    </row>
    <row r="32373" spans="10:10" ht="14.25" x14ac:dyDescent="0.2">
      <c r="J32373" s="2"/>
    </row>
    <row r="32374" spans="10:10" ht="14.25" x14ac:dyDescent="0.2">
      <c r="J32374" s="2"/>
    </row>
    <row r="32375" spans="10:10" ht="14.25" x14ac:dyDescent="0.2">
      <c r="J32375" s="2"/>
    </row>
    <row r="32376" spans="10:10" ht="14.25" x14ac:dyDescent="0.2">
      <c r="J32376" s="2"/>
    </row>
    <row r="32377" spans="10:10" ht="14.25" x14ac:dyDescent="0.2">
      <c r="J32377" s="2"/>
    </row>
    <row r="32378" spans="10:10" ht="14.25" x14ac:dyDescent="0.2">
      <c r="J32378" s="2"/>
    </row>
    <row r="32379" spans="10:10" ht="14.25" x14ac:dyDescent="0.2">
      <c r="J32379" s="2"/>
    </row>
    <row r="32380" spans="10:10" ht="14.25" x14ac:dyDescent="0.2">
      <c r="J32380" s="2"/>
    </row>
    <row r="32381" spans="10:10" ht="14.25" x14ac:dyDescent="0.2">
      <c r="J32381" s="2"/>
    </row>
    <row r="32382" spans="10:10" ht="14.25" x14ac:dyDescent="0.2">
      <c r="J32382" s="2"/>
    </row>
    <row r="32383" spans="10:10" ht="14.25" x14ac:dyDescent="0.2">
      <c r="J32383" s="2"/>
    </row>
    <row r="32384" spans="10:10" ht="14.25" x14ac:dyDescent="0.2">
      <c r="J32384" s="2"/>
    </row>
    <row r="32385" spans="10:10" ht="14.25" x14ac:dyDescent="0.2">
      <c r="J32385" s="2"/>
    </row>
    <row r="32386" spans="10:10" ht="14.25" x14ac:dyDescent="0.2">
      <c r="J32386" s="2"/>
    </row>
    <row r="32387" spans="10:10" ht="14.25" x14ac:dyDescent="0.2">
      <c r="J32387" s="2"/>
    </row>
    <row r="32388" spans="10:10" ht="14.25" x14ac:dyDescent="0.2">
      <c r="J32388" s="2"/>
    </row>
    <row r="32389" spans="10:10" ht="14.25" x14ac:dyDescent="0.2">
      <c r="J32389" s="2"/>
    </row>
    <row r="32390" spans="10:10" ht="14.25" x14ac:dyDescent="0.2">
      <c r="J32390" s="2"/>
    </row>
    <row r="32391" spans="10:10" ht="14.25" x14ac:dyDescent="0.2">
      <c r="J32391" s="2"/>
    </row>
    <row r="32392" spans="10:10" ht="14.25" x14ac:dyDescent="0.2">
      <c r="J32392" s="2"/>
    </row>
    <row r="32393" spans="10:10" ht="14.25" x14ac:dyDescent="0.2">
      <c r="J32393" s="2"/>
    </row>
    <row r="32394" spans="10:10" ht="14.25" x14ac:dyDescent="0.2">
      <c r="J32394" s="2"/>
    </row>
    <row r="32395" spans="10:10" ht="14.25" x14ac:dyDescent="0.2">
      <c r="J32395" s="2"/>
    </row>
    <row r="32396" spans="10:10" ht="14.25" x14ac:dyDescent="0.2">
      <c r="J32396" s="2"/>
    </row>
    <row r="32397" spans="10:10" ht="14.25" x14ac:dyDescent="0.2">
      <c r="J32397" s="2"/>
    </row>
    <row r="32398" spans="10:10" ht="14.25" x14ac:dyDescent="0.2">
      <c r="J32398" s="2"/>
    </row>
    <row r="32399" spans="10:10" ht="14.25" x14ac:dyDescent="0.2">
      <c r="J32399" s="2"/>
    </row>
    <row r="32400" spans="10:10" ht="14.25" x14ac:dyDescent="0.2">
      <c r="J32400" s="2"/>
    </row>
    <row r="32401" spans="10:10" ht="14.25" x14ac:dyDescent="0.2">
      <c r="J32401" s="2"/>
    </row>
    <row r="32402" spans="10:10" ht="14.25" x14ac:dyDescent="0.2">
      <c r="J32402" s="2"/>
    </row>
    <row r="32403" spans="10:10" ht="14.25" x14ac:dyDescent="0.2">
      <c r="J32403" s="2"/>
    </row>
    <row r="32404" spans="10:10" ht="14.25" x14ac:dyDescent="0.2">
      <c r="J32404" s="2"/>
    </row>
    <row r="32405" spans="10:10" ht="14.25" x14ac:dyDescent="0.2">
      <c r="J32405" s="2"/>
    </row>
    <row r="32406" spans="10:10" ht="14.25" x14ac:dyDescent="0.2">
      <c r="J32406" s="2"/>
    </row>
    <row r="32407" spans="10:10" ht="14.25" x14ac:dyDescent="0.2">
      <c r="J32407" s="2"/>
    </row>
    <row r="32408" spans="10:10" ht="14.25" x14ac:dyDescent="0.2">
      <c r="J32408" s="2"/>
    </row>
    <row r="32409" spans="10:10" ht="14.25" x14ac:dyDescent="0.2">
      <c r="J32409" s="2"/>
    </row>
    <row r="32410" spans="10:10" ht="14.25" x14ac:dyDescent="0.2">
      <c r="J32410" s="2"/>
    </row>
    <row r="32411" spans="10:10" ht="14.25" x14ac:dyDescent="0.2">
      <c r="J32411" s="2"/>
    </row>
    <row r="32412" spans="10:10" ht="14.25" x14ac:dyDescent="0.2">
      <c r="J32412" s="2"/>
    </row>
    <row r="32413" spans="10:10" ht="14.25" x14ac:dyDescent="0.2">
      <c r="J32413" s="2"/>
    </row>
    <row r="32414" spans="10:10" ht="14.25" x14ac:dyDescent="0.2">
      <c r="J32414" s="2"/>
    </row>
    <row r="32415" spans="10:10" ht="14.25" x14ac:dyDescent="0.2">
      <c r="J32415" s="2"/>
    </row>
    <row r="32416" spans="10:10" ht="14.25" x14ac:dyDescent="0.2">
      <c r="J32416" s="2"/>
    </row>
    <row r="32417" spans="10:10" ht="14.25" x14ac:dyDescent="0.2">
      <c r="J32417" s="2"/>
    </row>
    <row r="32418" spans="10:10" ht="14.25" x14ac:dyDescent="0.2">
      <c r="J32418" s="2"/>
    </row>
    <row r="32419" spans="10:10" ht="14.25" x14ac:dyDescent="0.2">
      <c r="J32419" s="2"/>
    </row>
    <row r="32420" spans="10:10" ht="14.25" x14ac:dyDescent="0.2">
      <c r="J32420" s="2"/>
    </row>
    <row r="32421" spans="10:10" ht="14.25" x14ac:dyDescent="0.2">
      <c r="J32421" s="2"/>
    </row>
    <row r="32422" spans="10:10" ht="14.25" x14ac:dyDescent="0.2">
      <c r="J32422" s="2"/>
    </row>
    <row r="32423" spans="10:10" ht="14.25" x14ac:dyDescent="0.2">
      <c r="J32423" s="2"/>
    </row>
    <row r="32424" spans="10:10" ht="14.25" x14ac:dyDescent="0.2">
      <c r="J32424" s="2"/>
    </row>
    <row r="32425" spans="10:10" ht="14.25" x14ac:dyDescent="0.2">
      <c r="J32425" s="2"/>
    </row>
    <row r="32426" spans="10:10" ht="14.25" x14ac:dyDescent="0.2">
      <c r="J32426" s="2"/>
    </row>
    <row r="32427" spans="10:10" ht="14.25" x14ac:dyDescent="0.2">
      <c r="J32427" s="2"/>
    </row>
    <row r="32428" spans="10:10" ht="14.25" x14ac:dyDescent="0.2">
      <c r="J32428" s="2"/>
    </row>
    <row r="32429" spans="10:10" ht="14.25" x14ac:dyDescent="0.2">
      <c r="J32429" s="2"/>
    </row>
    <row r="32430" spans="10:10" ht="14.25" x14ac:dyDescent="0.2">
      <c r="J32430" s="2"/>
    </row>
    <row r="32431" spans="10:10" ht="14.25" x14ac:dyDescent="0.2">
      <c r="J32431" s="2"/>
    </row>
    <row r="32432" spans="10:10" ht="14.25" x14ac:dyDescent="0.2">
      <c r="J32432" s="2"/>
    </row>
    <row r="32433" spans="10:10" ht="14.25" x14ac:dyDescent="0.2">
      <c r="J32433" s="2"/>
    </row>
    <row r="32434" spans="10:10" ht="14.25" x14ac:dyDescent="0.2">
      <c r="J32434" s="2"/>
    </row>
    <row r="32435" spans="10:10" ht="14.25" x14ac:dyDescent="0.2">
      <c r="J32435" s="2"/>
    </row>
    <row r="32436" spans="10:10" ht="14.25" x14ac:dyDescent="0.2">
      <c r="J32436" s="2"/>
    </row>
    <row r="32437" spans="10:10" ht="14.25" x14ac:dyDescent="0.2">
      <c r="J32437" s="2"/>
    </row>
    <row r="32438" spans="10:10" ht="14.25" x14ac:dyDescent="0.2">
      <c r="J32438" s="2"/>
    </row>
    <row r="32439" spans="10:10" ht="14.25" x14ac:dyDescent="0.2">
      <c r="J32439" s="2"/>
    </row>
    <row r="32440" spans="10:10" ht="14.25" x14ac:dyDescent="0.2">
      <c r="J32440" s="2"/>
    </row>
    <row r="32441" spans="10:10" ht="14.25" x14ac:dyDescent="0.2">
      <c r="J32441" s="2"/>
    </row>
    <row r="32442" spans="10:10" ht="14.25" x14ac:dyDescent="0.2">
      <c r="J32442" s="2"/>
    </row>
    <row r="32443" spans="10:10" ht="14.25" x14ac:dyDescent="0.2">
      <c r="J32443" s="2"/>
    </row>
    <row r="32444" spans="10:10" ht="14.25" x14ac:dyDescent="0.2">
      <c r="J32444" s="2"/>
    </row>
    <row r="32445" spans="10:10" ht="14.25" x14ac:dyDescent="0.2">
      <c r="J32445" s="2"/>
    </row>
    <row r="32446" spans="10:10" ht="14.25" x14ac:dyDescent="0.2">
      <c r="J32446" s="2"/>
    </row>
    <row r="32447" spans="10:10" ht="14.25" x14ac:dyDescent="0.2">
      <c r="J32447" s="2"/>
    </row>
    <row r="32448" spans="10:10" ht="14.25" x14ac:dyDescent="0.2">
      <c r="J32448" s="2"/>
    </row>
    <row r="32449" spans="10:10" ht="14.25" x14ac:dyDescent="0.2">
      <c r="J32449" s="2"/>
    </row>
    <row r="32450" spans="10:10" ht="14.25" x14ac:dyDescent="0.2">
      <c r="J32450" s="2"/>
    </row>
    <row r="32451" spans="10:10" ht="14.25" x14ac:dyDescent="0.2">
      <c r="J32451" s="2"/>
    </row>
    <row r="32452" spans="10:10" ht="14.25" x14ac:dyDescent="0.2">
      <c r="J32452" s="2"/>
    </row>
    <row r="32453" spans="10:10" ht="14.25" x14ac:dyDescent="0.2">
      <c r="J32453" s="2"/>
    </row>
    <row r="32454" spans="10:10" ht="14.25" x14ac:dyDescent="0.2">
      <c r="J32454" s="2"/>
    </row>
    <row r="32455" spans="10:10" ht="14.25" x14ac:dyDescent="0.2">
      <c r="J32455" s="2"/>
    </row>
    <row r="32456" spans="10:10" ht="14.25" x14ac:dyDescent="0.2">
      <c r="J32456" s="2"/>
    </row>
    <row r="32457" spans="10:10" ht="14.25" x14ac:dyDescent="0.2">
      <c r="J32457" s="2"/>
    </row>
    <row r="32458" spans="10:10" ht="14.25" x14ac:dyDescent="0.2">
      <c r="J32458" s="2"/>
    </row>
    <row r="32459" spans="10:10" ht="14.25" x14ac:dyDescent="0.2">
      <c r="J32459" s="2"/>
    </row>
    <row r="32460" spans="10:10" ht="14.25" x14ac:dyDescent="0.2">
      <c r="J32460" s="2"/>
    </row>
    <row r="32461" spans="10:10" ht="14.25" x14ac:dyDescent="0.2">
      <c r="J32461" s="2"/>
    </row>
    <row r="32462" spans="10:10" ht="14.25" x14ac:dyDescent="0.2">
      <c r="J32462" s="2"/>
    </row>
    <row r="32463" spans="10:10" ht="14.25" x14ac:dyDescent="0.2">
      <c r="J32463" s="2"/>
    </row>
    <row r="32464" spans="10:10" ht="14.25" x14ac:dyDescent="0.2">
      <c r="J32464" s="2"/>
    </row>
    <row r="32465" spans="10:10" ht="14.25" x14ac:dyDescent="0.2">
      <c r="J32465" s="2"/>
    </row>
    <row r="32466" spans="10:10" ht="14.25" x14ac:dyDescent="0.2">
      <c r="J32466" s="2"/>
    </row>
    <row r="32467" spans="10:10" ht="14.25" x14ac:dyDescent="0.2">
      <c r="J32467" s="2"/>
    </row>
    <row r="32468" spans="10:10" ht="14.25" x14ac:dyDescent="0.2">
      <c r="J32468" s="2"/>
    </row>
    <row r="32469" spans="10:10" ht="14.25" x14ac:dyDescent="0.2">
      <c r="J32469" s="2"/>
    </row>
    <row r="32470" spans="10:10" ht="14.25" x14ac:dyDescent="0.2">
      <c r="J32470" s="2"/>
    </row>
    <row r="32471" spans="10:10" ht="14.25" x14ac:dyDescent="0.2">
      <c r="J32471" s="2"/>
    </row>
    <row r="32472" spans="10:10" ht="14.25" x14ac:dyDescent="0.2">
      <c r="J32472" s="2"/>
    </row>
    <row r="32473" spans="10:10" ht="14.25" x14ac:dyDescent="0.2">
      <c r="J32473" s="2"/>
    </row>
    <row r="32474" spans="10:10" ht="14.25" x14ac:dyDescent="0.2">
      <c r="J32474" s="2"/>
    </row>
    <row r="32475" spans="10:10" ht="14.25" x14ac:dyDescent="0.2">
      <c r="J32475" s="2"/>
    </row>
    <row r="32476" spans="10:10" ht="14.25" x14ac:dyDescent="0.2">
      <c r="J32476" s="2"/>
    </row>
    <row r="32477" spans="10:10" ht="14.25" x14ac:dyDescent="0.2">
      <c r="J32477" s="2"/>
    </row>
    <row r="32478" spans="10:10" ht="14.25" x14ac:dyDescent="0.2">
      <c r="J32478" s="2"/>
    </row>
    <row r="32479" spans="10:10" ht="14.25" x14ac:dyDescent="0.2">
      <c r="J32479" s="2"/>
    </row>
    <row r="32480" spans="10:10" ht="14.25" x14ac:dyDescent="0.2">
      <c r="J32480" s="2"/>
    </row>
    <row r="32481" spans="10:10" ht="14.25" x14ac:dyDescent="0.2">
      <c r="J32481" s="2"/>
    </row>
    <row r="32482" spans="10:10" ht="14.25" x14ac:dyDescent="0.2">
      <c r="J32482" s="2"/>
    </row>
    <row r="32483" spans="10:10" ht="14.25" x14ac:dyDescent="0.2">
      <c r="J32483" s="2"/>
    </row>
    <row r="32484" spans="10:10" ht="14.25" x14ac:dyDescent="0.2">
      <c r="J32484" s="2"/>
    </row>
    <row r="32485" spans="10:10" ht="14.25" x14ac:dyDescent="0.2">
      <c r="J32485" s="2"/>
    </row>
    <row r="32486" spans="10:10" ht="14.25" x14ac:dyDescent="0.2">
      <c r="J32486" s="2"/>
    </row>
    <row r="32487" spans="10:10" ht="14.25" x14ac:dyDescent="0.2">
      <c r="J32487" s="2"/>
    </row>
    <row r="32488" spans="10:10" ht="14.25" x14ac:dyDescent="0.2">
      <c r="J32488" s="2"/>
    </row>
    <row r="32489" spans="10:10" ht="14.25" x14ac:dyDescent="0.2">
      <c r="J32489" s="2"/>
    </row>
    <row r="32490" spans="10:10" ht="14.25" x14ac:dyDescent="0.2">
      <c r="J32490" s="2"/>
    </row>
    <row r="32491" spans="10:10" ht="14.25" x14ac:dyDescent="0.2">
      <c r="J32491" s="2"/>
    </row>
    <row r="32492" spans="10:10" ht="14.25" x14ac:dyDescent="0.2">
      <c r="J32492" s="2"/>
    </row>
    <row r="32493" spans="10:10" ht="14.25" x14ac:dyDescent="0.2">
      <c r="J32493" s="2"/>
    </row>
    <row r="32494" spans="10:10" ht="14.25" x14ac:dyDescent="0.2">
      <c r="J32494" s="2"/>
    </row>
    <row r="32495" spans="10:10" ht="14.25" x14ac:dyDescent="0.2">
      <c r="J32495" s="2"/>
    </row>
    <row r="32496" spans="10:10" ht="14.25" x14ac:dyDescent="0.2">
      <c r="J32496" s="2"/>
    </row>
    <row r="32497" spans="10:10" ht="14.25" x14ac:dyDescent="0.2">
      <c r="J32497" s="2"/>
    </row>
    <row r="32498" spans="10:10" ht="14.25" x14ac:dyDescent="0.2">
      <c r="J32498" s="2"/>
    </row>
    <row r="32499" spans="10:10" ht="14.25" x14ac:dyDescent="0.2">
      <c r="J32499" s="2"/>
    </row>
    <row r="32500" spans="10:10" ht="14.25" x14ac:dyDescent="0.2">
      <c r="J32500" s="2"/>
    </row>
    <row r="32501" spans="10:10" ht="14.25" x14ac:dyDescent="0.2">
      <c r="J32501" s="2"/>
    </row>
    <row r="32502" spans="10:10" ht="14.25" x14ac:dyDescent="0.2">
      <c r="J32502" s="2"/>
    </row>
    <row r="32503" spans="10:10" ht="14.25" x14ac:dyDescent="0.2">
      <c r="J32503" s="2"/>
    </row>
    <row r="32504" spans="10:10" ht="14.25" x14ac:dyDescent="0.2">
      <c r="J32504" s="2"/>
    </row>
    <row r="32505" spans="10:10" ht="14.25" x14ac:dyDescent="0.2">
      <c r="J32505" s="2"/>
    </row>
    <row r="32506" spans="10:10" ht="14.25" x14ac:dyDescent="0.2">
      <c r="J32506" s="2"/>
    </row>
    <row r="32507" spans="10:10" ht="14.25" x14ac:dyDescent="0.2">
      <c r="J32507" s="2"/>
    </row>
    <row r="32508" spans="10:10" ht="14.25" x14ac:dyDescent="0.2">
      <c r="J32508" s="2"/>
    </row>
    <row r="32509" spans="10:10" ht="14.25" x14ac:dyDescent="0.2">
      <c r="J32509" s="2"/>
    </row>
    <row r="32510" spans="10:10" ht="14.25" x14ac:dyDescent="0.2">
      <c r="J32510" s="2"/>
    </row>
    <row r="32511" spans="10:10" ht="14.25" x14ac:dyDescent="0.2">
      <c r="J32511" s="2"/>
    </row>
    <row r="32512" spans="10:10" ht="14.25" x14ac:dyDescent="0.2">
      <c r="J32512" s="2"/>
    </row>
    <row r="32513" spans="10:10" ht="14.25" x14ac:dyDescent="0.2">
      <c r="J32513" s="2"/>
    </row>
    <row r="32514" spans="10:10" ht="14.25" x14ac:dyDescent="0.2">
      <c r="J32514" s="2"/>
    </row>
    <row r="32515" spans="10:10" ht="14.25" x14ac:dyDescent="0.2">
      <c r="J32515" s="2"/>
    </row>
    <row r="32516" spans="10:10" ht="14.25" x14ac:dyDescent="0.2">
      <c r="J32516" s="2"/>
    </row>
    <row r="32517" spans="10:10" ht="14.25" x14ac:dyDescent="0.2">
      <c r="J32517" s="2"/>
    </row>
    <row r="32518" spans="10:10" ht="14.25" x14ac:dyDescent="0.2">
      <c r="J32518" s="2"/>
    </row>
    <row r="32519" spans="10:10" ht="14.25" x14ac:dyDescent="0.2">
      <c r="J32519" s="2"/>
    </row>
    <row r="32520" spans="10:10" ht="14.25" x14ac:dyDescent="0.2">
      <c r="J32520" s="2"/>
    </row>
    <row r="32521" spans="10:10" ht="14.25" x14ac:dyDescent="0.2">
      <c r="J32521" s="2"/>
    </row>
    <row r="32522" spans="10:10" ht="14.25" x14ac:dyDescent="0.2">
      <c r="J32522" s="2"/>
    </row>
    <row r="32523" spans="10:10" ht="14.25" x14ac:dyDescent="0.2">
      <c r="J32523" s="2"/>
    </row>
    <row r="32524" spans="10:10" ht="14.25" x14ac:dyDescent="0.2">
      <c r="J32524" s="2"/>
    </row>
    <row r="32525" spans="10:10" ht="14.25" x14ac:dyDescent="0.2">
      <c r="J32525" s="2"/>
    </row>
    <row r="32526" spans="10:10" ht="14.25" x14ac:dyDescent="0.2">
      <c r="J32526" s="2"/>
    </row>
    <row r="32527" spans="10:10" ht="14.25" x14ac:dyDescent="0.2">
      <c r="J32527" s="2"/>
    </row>
    <row r="32528" spans="10:10" ht="14.25" x14ac:dyDescent="0.2">
      <c r="J32528" s="2"/>
    </row>
    <row r="32529" spans="10:10" ht="14.25" x14ac:dyDescent="0.2">
      <c r="J32529" s="2"/>
    </row>
    <row r="32530" spans="10:10" ht="14.25" x14ac:dyDescent="0.2">
      <c r="J32530" s="2"/>
    </row>
    <row r="32531" spans="10:10" ht="14.25" x14ac:dyDescent="0.2">
      <c r="J32531" s="2"/>
    </row>
    <row r="32532" spans="10:10" ht="14.25" x14ac:dyDescent="0.2">
      <c r="J32532" s="2"/>
    </row>
    <row r="32533" spans="10:10" ht="14.25" x14ac:dyDescent="0.2">
      <c r="J32533" s="2"/>
    </row>
    <row r="32534" spans="10:10" ht="14.25" x14ac:dyDescent="0.2">
      <c r="J32534" s="2"/>
    </row>
    <row r="32535" spans="10:10" ht="14.25" x14ac:dyDescent="0.2">
      <c r="J32535" s="2"/>
    </row>
    <row r="32536" spans="10:10" ht="14.25" x14ac:dyDescent="0.2">
      <c r="J32536" s="2"/>
    </row>
    <row r="32537" spans="10:10" ht="14.25" x14ac:dyDescent="0.2">
      <c r="J32537" s="2"/>
    </row>
    <row r="32538" spans="10:10" ht="14.25" x14ac:dyDescent="0.2">
      <c r="J32538" s="2"/>
    </row>
    <row r="32539" spans="10:10" ht="14.25" x14ac:dyDescent="0.2">
      <c r="J32539" s="2"/>
    </row>
    <row r="32540" spans="10:10" ht="14.25" x14ac:dyDescent="0.2">
      <c r="J32540" s="2"/>
    </row>
    <row r="32541" spans="10:10" ht="14.25" x14ac:dyDescent="0.2">
      <c r="J32541" s="2"/>
    </row>
    <row r="32542" spans="10:10" ht="14.25" x14ac:dyDescent="0.2">
      <c r="J32542" s="2"/>
    </row>
    <row r="32543" spans="10:10" ht="14.25" x14ac:dyDescent="0.2">
      <c r="J32543" s="2"/>
    </row>
    <row r="32544" spans="10:10" ht="14.25" x14ac:dyDescent="0.2">
      <c r="J32544" s="2"/>
    </row>
    <row r="32545" spans="10:10" ht="14.25" x14ac:dyDescent="0.2">
      <c r="J32545" s="2"/>
    </row>
    <row r="32546" spans="10:10" ht="14.25" x14ac:dyDescent="0.2">
      <c r="J32546" s="2"/>
    </row>
    <row r="32547" spans="10:10" ht="14.25" x14ac:dyDescent="0.2">
      <c r="J32547" s="2"/>
    </row>
    <row r="32548" spans="10:10" ht="14.25" x14ac:dyDescent="0.2">
      <c r="J32548" s="2"/>
    </row>
    <row r="32549" spans="10:10" ht="14.25" x14ac:dyDescent="0.2">
      <c r="J32549" s="2"/>
    </row>
    <row r="32550" spans="10:10" ht="14.25" x14ac:dyDescent="0.2">
      <c r="J32550" s="2"/>
    </row>
    <row r="32551" spans="10:10" ht="14.25" x14ac:dyDescent="0.2">
      <c r="J32551" s="2"/>
    </row>
    <row r="32552" spans="10:10" ht="14.25" x14ac:dyDescent="0.2">
      <c r="J32552" s="2"/>
    </row>
    <row r="32553" spans="10:10" ht="14.25" x14ac:dyDescent="0.2">
      <c r="J32553" s="2"/>
    </row>
    <row r="32554" spans="10:10" ht="14.25" x14ac:dyDescent="0.2">
      <c r="J32554" s="2"/>
    </row>
    <row r="32555" spans="10:10" ht="14.25" x14ac:dyDescent="0.2">
      <c r="J32555" s="2"/>
    </row>
    <row r="32556" spans="10:10" ht="14.25" x14ac:dyDescent="0.2">
      <c r="J32556" s="2"/>
    </row>
    <row r="32557" spans="10:10" ht="14.25" x14ac:dyDescent="0.2">
      <c r="J32557" s="2"/>
    </row>
    <row r="32558" spans="10:10" ht="14.25" x14ac:dyDescent="0.2">
      <c r="J32558" s="2"/>
    </row>
    <row r="32559" spans="10:10" ht="14.25" x14ac:dyDescent="0.2">
      <c r="J32559" s="2"/>
    </row>
    <row r="32560" spans="10:10" ht="14.25" x14ac:dyDescent="0.2">
      <c r="J32560" s="2"/>
    </row>
    <row r="32561" spans="10:10" ht="14.25" x14ac:dyDescent="0.2">
      <c r="J32561" s="2"/>
    </row>
    <row r="32562" spans="10:10" ht="14.25" x14ac:dyDescent="0.2">
      <c r="J32562" s="2"/>
    </row>
    <row r="32563" spans="10:10" ht="14.25" x14ac:dyDescent="0.2">
      <c r="J32563" s="2"/>
    </row>
    <row r="32564" spans="10:10" ht="14.25" x14ac:dyDescent="0.2">
      <c r="J32564" s="2"/>
    </row>
    <row r="32565" spans="10:10" ht="14.25" x14ac:dyDescent="0.2">
      <c r="J32565" s="2"/>
    </row>
    <row r="32566" spans="10:10" ht="14.25" x14ac:dyDescent="0.2">
      <c r="J32566" s="2"/>
    </row>
    <row r="32567" spans="10:10" ht="14.25" x14ac:dyDescent="0.2">
      <c r="J32567" s="2"/>
    </row>
    <row r="32568" spans="10:10" ht="14.25" x14ac:dyDescent="0.2">
      <c r="J32568" s="2"/>
    </row>
    <row r="32569" spans="10:10" ht="14.25" x14ac:dyDescent="0.2">
      <c r="J32569" s="2"/>
    </row>
    <row r="32570" spans="10:10" ht="14.25" x14ac:dyDescent="0.2">
      <c r="J32570" s="2"/>
    </row>
    <row r="32571" spans="10:10" ht="14.25" x14ac:dyDescent="0.2">
      <c r="J32571" s="2"/>
    </row>
    <row r="32572" spans="10:10" ht="14.25" x14ac:dyDescent="0.2">
      <c r="J32572" s="2"/>
    </row>
    <row r="32573" spans="10:10" ht="14.25" x14ac:dyDescent="0.2">
      <c r="J32573" s="2"/>
    </row>
    <row r="32574" spans="10:10" ht="14.25" x14ac:dyDescent="0.2">
      <c r="J32574" s="2"/>
    </row>
    <row r="32575" spans="10:10" ht="14.25" x14ac:dyDescent="0.2">
      <c r="J32575" s="2"/>
    </row>
    <row r="32576" spans="10:10" ht="14.25" x14ac:dyDescent="0.2">
      <c r="J32576" s="2"/>
    </row>
    <row r="32577" spans="10:10" ht="14.25" x14ac:dyDescent="0.2">
      <c r="J32577" s="2"/>
    </row>
    <row r="32578" spans="10:10" ht="14.25" x14ac:dyDescent="0.2">
      <c r="J32578" s="2"/>
    </row>
    <row r="32579" spans="10:10" ht="14.25" x14ac:dyDescent="0.2">
      <c r="J32579" s="2"/>
    </row>
    <row r="32580" spans="10:10" ht="14.25" x14ac:dyDescent="0.2">
      <c r="J32580" s="2"/>
    </row>
    <row r="32581" spans="10:10" ht="14.25" x14ac:dyDescent="0.2">
      <c r="J32581" s="2"/>
    </row>
    <row r="32582" spans="10:10" ht="14.25" x14ac:dyDescent="0.2">
      <c r="J32582" s="2"/>
    </row>
    <row r="32583" spans="10:10" ht="14.25" x14ac:dyDescent="0.2">
      <c r="J32583" s="2"/>
    </row>
    <row r="32584" spans="10:10" ht="14.25" x14ac:dyDescent="0.2">
      <c r="J32584" s="2"/>
    </row>
    <row r="32585" spans="10:10" ht="14.25" x14ac:dyDescent="0.2">
      <c r="J32585" s="2"/>
    </row>
    <row r="32586" spans="10:10" ht="14.25" x14ac:dyDescent="0.2">
      <c r="J32586" s="2"/>
    </row>
    <row r="32587" spans="10:10" ht="14.25" x14ac:dyDescent="0.2">
      <c r="J32587" s="2"/>
    </row>
    <row r="32588" spans="10:10" ht="14.25" x14ac:dyDescent="0.2">
      <c r="J32588" s="2"/>
    </row>
    <row r="32589" spans="10:10" ht="14.25" x14ac:dyDescent="0.2">
      <c r="J32589" s="2"/>
    </row>
    <row r="32590" spans="10:10" ht="14.25" x14ac:dyDescent="0.2">
      <c r="J32590" s="2"/>
    </row>
    <row r="32591" spans="10:10" ht="14.25" x14ac:dyDescent="0.2">
      <c r="J32591" s="2"/>
    </row>
    <row r="32592" spans="10:10" ht="14.25" x14ac:dyDescent="0.2">
      <c r="J32592" s="2"/>
    </row>
    <row r="32593" spans="10:10" ht="14.25" x14ac:dyDescent="0.2">
      <c r="J32593" s="2"/>
    </row>
    <row r="32594" spans="10:10" ht="14.25" x14ac:dyDescent="0.2">
      <c r="J32594" s="2"/>
    </row>
    <row r="32595" spans="10:10" ht="14.25" x14ac:dyDescent="0.2">
      <c r="J32595" s="2"/>
    </row>
    <row r="32596" spans="10:10" ht="14.25" x14ac:dyDescent="0.2">
      <c r="J32596" s="2"/>
    </row>
    <row r="32597" spans="10:10" ht="14.25" x14ac:dyDescent="0.2">
      <c r="J32597" s="2"/>
    </row>
    <row r="32598" spans="10:10" ht="14.25" x14ac:dyDescent="0.2">
      <c r="J32598" s="2"/>
    </row>
    <row r="32599" spans="10:10" ht="14.25" x14ac:dyDescent="0.2">
      <c r="J32599" s="2"/>
    </row>
    <row r="32600" spans="10:10" ht="14.25" x14ac:dyDescent="0.2">
      <c r="J32600" s="2"/>
    </row>
    <row r="32601" spans="10:10" ht="14.25" x14ac:dyDescent="0.2">
      <c r="J32601" s="2"/>
    </row>
    <row r="32602" spans="10:10" ht="14.25" x14ac:dyDescent="0.2">
      <c r="J32602" s="2"/>
    </row>
    <row r="32603" spans="10:10" ht="14.25" x14ac:dyDescent="0.2">
      <c r="J32603" s="2"/>
    </row>
    <row r="32604" spans="10:10" ht="14.25" x14ac:dyDescent="0.2">
      <c r="J32604" s="2"/>
    </row>
    <row r="32605" spans="10:10" ht="14.25" x14ac:dyDescent="0.2">
      <c r="J32605" s="2"/>
    </row>
    <row r="32606" spans="10:10" ht="14.25" x14ac:dyDescent="0.2">
      <c r="J32606" s="2"/>
    </row>
    <row r="32607" spans="10:10" ht="14.25" x14ac:dyDescent="0.2">
      <c r="J32607" s="2"/>
    </row>
    <row r="32608" spans="10:10" ht="14.25" x14ac:dyDescent="0.2">
      <c r="J32608" s="2"/>
    </row>
    <row r="32609" spans="10:10" ht="14.25" x14ac:dyDescent="0.2">
      <c r="J32609" s="2"/>
    </row>
    <row r="32610" spans="10:10" ht="14.25" x14ac:dyDescent="0.2">
      <c r="J32610" s="2"/>
    </row>
    <row r="32611" spans="10:10" ht="14.25" x14ac:dyDescent="0.2">
      <c r="J32611" s="2"/>
    </row>
    <row r="32612" spans="10:10" ht="14.25" x14ac:dyDescent="0.2">
      <c r="J32612" s="2"/>
    </row>
    <row r="32613" spans="10:10" ht="14.25" x14ac:dyDescent="0.2">
      <c r="J32613" s="2"/>
    </row>
    <row r="32614" spans="10:10" ht="14.25" x14ac:dyDescent="0.2">
      <c r="J32614" s="2"/>
    </row>
    <row r="32615" spans="10:10" ht="14.25" x14ac:dyDescent="0.2">
      <c r="J32615" s="2"/>
    </row>
    <row r="32616" spans="10:10" ht="14.25" x14ac:dyDescent="0.2">
      <c r="J32616" s="2"/>
    </row>
    <row r="32617" spans="10:10" ht="14.25" x14ac:dyDescent="0.2">
      <c r="J32617" s="2"/>
    </row>
    <row r="32618" spans="10:10" ht="14.25" x14ac:dyDescent="0.2">
      <c r="J32618" s="2"/>
    </row>
    <row r="32619" spans="10:10" ht="14.25" x14ac:dyDescent="0.2">
      <c r="J32619" s="2"/>
    </row>
    <row r="32620" spans="10:10" ht="14.25" x14ac:dyDescent="0.2">
      <c r="J32620" s="2"/>
    </row>
    <row r="32621" spans="10:10" ht="14.25" x14ac:dyDescent="0.2">
      <c r="J32621" s="2"/>
    </row>
    <row r="32622" spans="10:10" ht="14.25" x14ac:dyDescent="0.2">
      <c r="J32622" s="2"/>
    </row>
    <row r="32623" spans="10:10" ht="14.25" x14ac:dyDescent="0.2">
      <c r="J32623" s="2"/>
    </row>
    <row r="32624" spans="10:10" ht="14.25" x14ac:dyDescent="0.2">
      <c r="J32624" s="2"/>
    </row>
    <row r="32625" spans="10:10" ht="14.25" x14ac:dyDescent="0.2">
      <c r="J32625" s="2"/>
    </row>
    <row r="32626" spans="10:10" ht="14.25" x14ac:dyDescent="0.2">
      <c r="J32626" s="2"/>
    </row>
    <row r="32627" spans="10:10" ht="14.25" x14ac:dyDescent="0.2">
      <c r="J32627" s="2"/>
    </row>
    <row r="32628" spans="10:10" ht="14.25" x14ac:dyDescent="0.2">
      <c r="J32628" s="2"/>
    </row>
    <row r="32629" spans="10:10" ht="14.25" x14ac:dyDescent="0.2">
      <c r="J32629" s="2"/>
    </row>
    <row r="32630" spans="10:10" ht="14.25" x14ac:dyDescent="0.2">
      <c r="J32630" s="2"/>
    </row>
    <row r="32631" spans="10:10" ht="14.25" x14ac:dyDescent="0.2">
      <c r="J32631" s="2"/>
    </row>
    <row r="32632" spans="10:10" ht="14.25" x14ac:dyDescent="0.2">
      <c r="J32632" s="2"/>
    </row>
    <row r="32633" spans="10:10" ht="14.25" x14ac:dyDescent="0.2">
      <c r="J32633" s="2"/>
    </row>
    <row r="32634" spans="10:10" ht="14.25" x14ac:dyDescent="0.2">
      <c r="J32634" s="2"/>
    </row>
    <row r="32635" spans="10:10" ht="14.25" x14ac:dyDescent="0.2">
      <c r="J32635" s="2"/>
    </row>
    <row r="32636" spans="10:10" ht="14.25" x14ac:dyDescent="0.2">
      <c r="J32636" s="2"/>
    </row>
    <row r="32637" spans="10:10" ht="14.25" x14ac:dyDescent="0.2">
      <c r="J32637" s="2"/>
    </row>
    <row r="32638" spans="10:10" ht="14.25" x14ac:dyDescent="0.2">
      <c r="J32638" s="2"/>
    </row>
    <row r="32639" spans="10:10" ht="14.25" x14ac:dyDescent="0.2">
      <c r="J32639" s="2"/>
    </row>
    <row r="32640" spans="10:10" ht="14.25" x14ac:dyDescent="0.2">
      <c r="J32640" s="2"/>
    </row>
    <row r="32641" spans="10:10" ht="14.25" x14ac:dyDescent="0.2">
      <c r="J32641" s="2"/>
    </row>
    <row r="32642" spans="10:10" ht="14.25" x14ac:dyDescent="0.2">
      <c r="J32642" s="2"/>
    </row>
    <row r="32643" spans="10:10" ht="14.25" x14ac:dyDescent="0.2">
      <c r="J32643" s="2"/>
    </row>
    <row r="32644" spans="10:10" ht="14.25" x14ac:dyDescent="0.2">
      <c r="J32644" s="2"/>
    </row>
    <row r="32645" spans="10:10" ht="14.25" x14ac:dyDescent="0.2">
      <c r="J32645" s="2"/>
    </row>
    <row r="32646" spans="10:10" ht="14.25" x14ac:dyDescent="0.2">
      <c r="J32646" s="2"/>
    </row>
    <row r="32647" spans="10:10" ht="14.25" x14ac:dyDescent="0.2">
      <c r="J32647" s="2"/>
    </row>
    <row r="32648" spans="10:10" ht="14.25" x14ac:dyDescent="0.2">
      <c r="J32648" s="2"/>
    </row>
    <row r="32649" spans="10:10" ht="14.25" x14ac:dyDescent="0.2">
      <c r="J32649" s="2"/>
    </row>
    <row r="32650" spans="10:10" ht="14.25" x14ac:dyDescent="0.2">
      <c r="J32650" s="2"/>
    </row>
    <row r="32651" spans="10:10" ht="14.25" x14ac:dyDescent="0.2">
      <c r="J32651" s="2"/>
    </row>
    <row r="32652" spans="10:10" ht="14.25" x14ac:dyDescent="0.2">
      <c r="J32652" s="2"/>
    </row>
    <row r="32653" spans="10:10" ht="14.25" x14ac:dyDescent="0.2">
      <c r="J32653" s="2"/>
    </row>
    <row r="32654" spans="10:10" ht="14.25" x14ac:dyDescent="0.2">
      <c r="J32654" s="2"/>
    </row>
    <row r="32655" spans="10:10" ht="14.25" x14ac:dyDescent="0.2">
      <c r="J32655" s="2"/>
    </row>
    <row r="32656" spans="10:10" ht="14.25" x14ac:dyDescent="0.2">
      <c r="J32656" s="2"/>
    </row>
    <row r="32657" spans="10:10" ht="14.25" x14ac:dyDescent="0.2">
      <c r="J32657" s="2"/>
    </row>
    <row r="32658" spans="10:10" ht="14.25" x14ac:dyDescent="0.2">
      <c r="J32658" s="2"/>
    </row>
    <row r="32659" spans="10:10" ht="14.25" x14ac:dyDescent="0.2">
      <c r="J32659" s="2"/>
    </row>
    <row r="32660" spans="10:10" ht="14.25" x14ac:dyDescent="0.2">
      <c r="J32660" s="2"/>
    </row>
    <row r="32661" spans="10:10" ht="14.25" x14ac:dyDescent="0.2">
      <c r="J32661" s="2"/>
    </row>
    <row r="32662" spans="10:10" ht="14.25" x14ac:dyDescent="0.2">
      <c r="J32662" s="2"/>
    </row>
    <row r="32663" spans="10:10" ht="14.25" x14ac:dyDescent="0.2">
      <c r="J32663" s="2"/>
    </row>
    <row r="32664" spans="10:10" ht="14.25" x14ac:dyDescent="0.2">
      <c r="J32664" s="2"/>
    </row>
    <row r="32665" spans="10:10" ht="14.25" x14ac:dyDescent="0.2">
      <c r="J32665" s="2"/>
    </row>
    <row r="32666" spans="10:10" ht="14.25" x14ac:dyDescent="0.2">
      <c r="J32666" s="2"/>
    </row>
    <row r="32667" spans="10:10" ht="14.25" x14ac:dyDescent="0.2">
      <c r="J32667" s="2"/>
    </row>
    <row r="32668" spans="10:10" ht="14.25" x14ac:dyDescent="0.2">
      <c r="J32668" s="2"/>
    </row>
    <row r="32669" spans="10:10" ht="14.25" x14ac:dyDescent="0.2">
      <c r="J32669" s="2"/>
    </row>
    <row r="32670" spans="10:10" ht="14.25" x14ac:dyDescent="0.2">
      <c r="J32670" s="2"/>
    </row>
    <row r="32671" spans="10:10" ht="14.25" x14ac:dyDescent="0.2">
      <c r="J32671" s="2"/>
    </row>
    <row r="32672" spans="10:10" ht="14.25" x14ac:dyDescent="0.2">
      <c r="J32672" s="2"/>
    </row>
    <row r="32673" spans="10:10" ht="14.25" x14ac:dyDescent="0.2">
      <c r="J32673" s="2"/>
    </row>
    <row r="32674" spans="10:10" ht="14.25" x14ac:dyDescent="0.2">
      <c r="J32674" s="2"/>
    </row>
    <row r="32675" spans="10:10" ht="14.25" x14ac:dyDescent="0.2">
      <c r="J32675" s="2"/>
    </row>
    <row r="32676" spans="10:10" ht="14.25" x14ac:dyDescent="0.2">
      <c r="J32676" s="2"/>
    </row>
    <row r="32677" spans="10:10" ht="14.25" x14ac:dyDescent="0.2">
      <c r="J32677" s="2"/>
    </row>
    <row r="32678" spans="10:10" ht="14.25" x14ac:dyDescent="0.2">
      <c r="J32678" s="2"/>
    </row>
    <row r="32679" spans="10:10" ht="14.25" x14ac:dyDescent="0.2">
      <c r="J32679" s="2"/>
    </row>
    <row r="32680" spans="10:10" ht="14.25" x14ac:dyDescent="0.2">
      <c r="J32680" s="2"/>
    </row>
    <row r="32681" spans="10:10" ht="14.25" x14ac:dyDescent="0.2">
      <c r="J32681" s="2"/>
    </row>
    <row r="32682" spans="10:10" ht="14.25" x14ac:dyDescent="0.2">
      <c r="J32682" s="2"/>
    </row>
    <row r="32683" spans="10:10" ht="14.25" x14ac:dyDescent="0.2">
      <c r="J32683" s="2"/>
    </row>
    <row r="32684" spans="10:10" ht="14.25" x14ac:dyDescent="0.2">
      <c r="J32684" s="2"/>
    </row>
    <row r="32685" spans="10:10" ht="14.25" x14ac:dyDescent="0.2">
      <c r="J32685" s="2"/>
    </row>
    <row r="32686" spans="10:10" ht="14.25" x14ac:dyDescent="0.2">
      <c r="J32686" s="2"/>
    </row>
    <row r="32687" spans="10:10" ht="14.25" x14ac:dyDescent="0.2">
      <c r="J32687" s="2"/>
    </row>
    <row r="32688" spans="10:10" ht="14.25" x14ac:dyDescent="0.2">
      <c r="J32688" s="2"/>
    </row>
    <row r="32689" spans="10:10" ht="14.25" x14ac:dyDescent="0.2">
      <c r="J32689" s="2"/>
    </row>
    <row r="32690" spans="10:10" ht="14.25" x14ac:dyDescent="0.2">
      <c r="J32690" s="2"/>
    </row>
    <row r="32691" spans="10:10" ht="14.25" x14ac:dyDescent="0.2">
      <c r="J32691" s="2"/>
    </row>
    <row r="32692" spans="10:10" ht="14.25" x14ac:dyDescent="0.2">
      <c r="J32692" s="2"/>
    </row>
    <row r="32693" spans="10:10" ht="14.25" x14ac:dyDescent="0.2">
      <c r="J32693" s="2"/>
    </row>
    <row r="32694" spans="10:10" ht="14.25" x14ac:dyDescent="0.2">
      <c r="J32694" s="2"/>
    </row>
    <row r="32695" spans="10:10" ht="14.25" x14ac:dyDescent="0.2">
      <c r="J32695" s="2"/>
    </row>
    <row r="32696" spans="10:10" ht="14.25" x14ac:dyDescent="0.2">
      <c r="J32696" s="2"/>
    </row>
    <row r="32697" spans="10:10" ht="14.25" x14ac:dyDescent="0.2">
      <c r="J32697" s="2"/>
    </row>
    <row r="32698" spans="10:10" ht="14.25" x14ac:dyDescent="0.2">
      <c r="J32698" s="2"/>
    </row>
    <row r="32699" spans="10:10" ht="14.25" x14ac:dyDescent="0.2">
      <c r="J32699" s="2"/>
    </row>
    <row r="32700" spans="10:10" ht="14.25" x14ac:dyDescent="0.2">
      <c r="J32700" s="2"/>
    </row>
    <row r="32701" spans="10:10" ht="14.25" x14ac:dyDescent="0.2">
      <c r="J32701" s="2"/>
    </row>
    <row r="32702" spans="10:10" ht="14.25" x14ac:dyDescent="0.2">
      <c r="J32702" s="2"/>
    </row>
    <row r="32703" spans="10:10" ht="14.25" x14ac:dyDescent="0.2">
      <c r="J32703" s="2"/>
    </row>
    <row r="32704" spans="10:10" ht="14.25" x14ac:dyDescent="0.2">
      <c r="J32704" s="2"/>
    </row>
    <row r="32705" spans="10:10" ht="14.25" x14ac:dyDescent="0.2">
      <c r="J32705" s="2"/>
    </row>
    <row r="32706" spans="10:10" ht="14.25" x14ac:dyDescent="0.2">
      <c r="J32706" s="2"/>
    </row>
    <row r="32707" spans="10:10" ht="14.25" x14ac:dyDescent="0.2">
      <c r="J32707" s="2"/>
    </row>
    <row r="32708" spans="10:10" ht="14.25" x14ac:dyDescent="0.2">
      <c r="J32708" s="2"/>
    </row>
    <row r="32709" spans="10:10" ht="14.25" x14ac:dyDescent="0.2">
      <c r="J32709" s="2"/>
    </row>
    <row r="32710" spans="10:10" ht="14.25" x14ac:dyDescent="0.2">
      <c r="J32710" s="2"/>
    </row>
    <row r="32711" spans="10:10" ht="14.25" x14ac:dyDescent="0.2">
      <c r="J32711" s="2"/>
    </row>
    <row r="32712" spans="10:10" ht="14.25" x14ac:dyDescent="0.2">
      <c r="J32712" s="2"/>
    </row>
    <row r="32713" spans="10:10" ht="14.25" x14ac:dyDescent="0.2">
      <c r="J32713" s="2"/>
    </row>
    <row r="32714" spans="10:10" ht="14.25" x14ac:dyDescent="0.2">
      <c r="J32714" s="2"/>
    </row>
    <row r="32715" spans="10:10" ht="14.25" x14ac:dyDescent="0.2">
      <c r="J32715" s="2"/>
    </row>
    <row r="32716" spans="10:10" ht="14.25" x14ac:dyDescent="0.2">
      <c r="J32716" s="2"/>
    </row>
    <row r="32717" spans="10:10" ht="14.25" x14ac:dyDescent="0.2">
      <c r="J32717" s="2"/>
    </row>
    <row r="32718" spans="10:10" ht="14.25" x14ac:dyDescent="0.2">
      <c r="J32718" s="2"/>
    </row>
    <row r="32719" spans="10:10" ht="14.25" x14ac:dyDescent="0.2">
      <c r="J32719" s="2"/>
    </row>
    <row r="32720" spans="10:10" ht="14.25" x14ac:dyDescent="0.2">
      <c r="J32720" s="2"/>
    </row>
    <row r="32721" spans="10:10" ht="14.25" x14ac:dyDescent="0.2">
      <c r="J32721" s="2"/>
    </row>
    <row r="32722" spans="10:10" ht="14.25" x14ac:dyDescent="0.2">
      <c r="J32722" s="2"/>
    </row>
    <row r="32723" spans="10:10" ht="14.25" x14ac:dyDescent="0.2">
      <c r="J32723" s="2"/>
    </row>
    <row r="32724" spans="10:10" ht="14.25" x14ac:dyDescent="0.2">
      <c r="J32724" s="2"/>
    </row>
    <row r="32725" spans="10:10" ht="14.25" x14ac:dyDescent="0.2">
      <c r="J32725" s="2"/>
    </row>
    <row r="32726" spans="10:10" ht="14.25" x14ac:dyDescent="0.2">
      <c r="J32726" s="2"/>
    </row>
    <row r="32727" spans="10:10" ht="14.25" x14ac:dyDescent="0.2">
      <c r="J32727" s="2"/>
    </row>
    <row r="32728" spans="10:10" ht="14.25" x14ac:dyDescent="0.2">
      <c r="J32728" s="2"/>
    </row>
    <row r="32729" spans="10:10" ht="14.25" x14ac:dyDescent="0.2">
      <c r="J32729" s="2"/>
    </row>
    <row r="32730" spans="10:10" ht="14.25" x14ac:dyDescent="0.2">
      <c r="J32730" s="2"/>
    </row>
    <row r="32731" spans="10:10" ht="14.25" x14ac:dyDescent="0.2">
      <c r="J32731" s="2"/>
    </row>
    <row r="32732" spans="10:10" ht="14.25" x14ac:dyDescent="0.2">
      <c r="J32732" s="2"/>
    </row>
    <row r="32733" spans="10:10" ht="14.25" x14ac:dyDescent="0.2">
      <c r="J32733" s="2"/>
    </row>
    <row r="32734" spans="10:10" ht="14.25" x14ac:dyDescent="0.2">
      <c r="J32734" s="2"/>
    </row>
    <row r="32735" spans="10:10" ht="14.25" x14ac:dyDescent="0.2">
      <c r="J32735" s="2"/>
    </row>
    <row r="32736" spans="10:10" ht="14.25" x14ac:dyDescent="0.2">
      <c r="J32736" s="2"/>
    </row>
    <row r="32737" spans="10:10" ht="14.25" x14ac:dyDescent="0.2">
      <c r="J32737" s="2"/>
    </row>
    <row r="32738" spans="10:10" ht="14.25" x14ac:dyDescent="0.2">
      <c r="J32738" s="2"/>
    </row>
    <row r="32739" spans="10:10" ht="14.25" x14ac:dyDescent="0.2">
      <c r="J32739" s="2"/>
    </row>
    <row r="32740" spans="10:10" ht="14.25" x14ac:dyDescent="0.2">
      <c r="J32740" s="2"/>
    </row>
    <row r="32741" spans="10:10" ht="14.25" x14ac:dyDescent="0.2">
      <c r="J32741" s="2"/>
    </row>
    <row r="32742" spans="10:10" ht="14.25" x14ac:dyDescent="0.2">
      <c r="J32742" s="2"/>
    </row>
    <row r="32743" spans="10:10" ht="14.25" x14ac:dyDescent="0.2">
      <c r="J32743" s="2"/>
    </row>
    <row r="32744" spans="10:10" ht="14.25" x14ac:dyDescent="0.2">
      <c r="J32744" s="2"/>
    </row>
    <row r="32745" spans="10:10" ht="14.25" x14ac:dyDescent="0.2">
      <c r="J32745" s="2"/>
    </row>
    <row r="32746" spans="10:10" ht="14.25" x14ac:dyDescent="0.2">
      <c r="J32746" s="2"/>
    </row>
    <row r="32747" spans="10:10" ht="14.25" x14ac:dyDescent="0.2">
      <c r="J32747" s="2"/>
    </row>
    <row r="32748" spans="10:10" ht="14.25" x14ac:dyDescent="0.2">
      <c r="J32748" s="2"/>
    </row>
    <row r="32749" spans="10:10" ht="14.25" x14ac:dyDescent="0.2">
      <c r="J32749" s="2"/>
    </row>
    <row r="32750" spans="10:10" ht="14.25" x14ac:dyDescent="0.2">
      <c r="J32750" s="2"/>
    </row>
    <row r="32751" spans="10:10" ht="14.25" x14ac:dyDescent="0.2">
      <c r="J32751" s="2"/>
    </row>
    <row r="32752" spans="10:10" ht="14.25" x14ac:dyDescent="0.2">
      <c r="J32752" s="2"/>
    </row>
    <row r="32753" spans="10:10" ht="14.25" x14ac:dyDescent="0.2">
      <c r="J32753" s="2"/>
    </row>
    <row r="32754" spans="10:10" ht="14.25" x14ac:dyDescent="0.2">
      <c r="J32754" s="2"/>
    </row>
    <row r="32755" spans="10:10" ht="14.25" x14ac:dyDescent="0.2">
      <c r="J32755" s="2"/>
    </row>
    <row r="32756" spans="10:10" ht="14.25" x14ac:dyDescent="0.2">
      <c r="J32756" s="2"/>
    </row>
    <row r="32757" spans="10:10" ht="14.25" x14ac:dyDescent="0.2">
      <c r="J32757" s="2"/>
    </row>
    <row r="32758" spans="10:10" ht="14.25" x14ac:dyDescent="0.2">
      <c r="J32758" s="2"/>
    </row>
    <row r="32759" spans="10:10" ht="14.25" x14ac:dyDescent="0.2">
      <c r="J32759" s="2"/>
    </row>
    <row r="32760" spans="10:10" ht="14.25" x14ac:dyDescent="0.2">
      <c r="J32760" s="2"/>
    </row>
    <row r="32761" spans="10:10" ht="14.25" x14ac:dyDescent="0.2">
      <c r="J32761" s="2"/>
    </row>
    <row r="32762" spans="10:10" ht="14.25" x14ac:dyDescent="0.2">
      <c r="J32762" s="2"/>
    </row>
    <row r="32763" spans="10:10" ht="14.25" x14ac:dyDescent="0.2">
      <c r="J32763" s="2"/>
    </row>
    <row r="32764" spans="10:10" ht="14.25" x14ac:dyDescent="0.2">
      <c r="J32764" s="2"/>
    </row>
    <row r="32765" spans="10:10" ht="14.25" x14ac:dyDescent="0.2">
      <c r="J32765" s="2"/>
    </row>
    <row r="32766" spans="10:10" ht="14.25" x14ac:dyDescent="0.2">
      <c r="J32766" s="2"/>
    </row>
    <row r="32767" spans="10:10" ht="14.25" x14ac:dyDescent="0.2">
      <c r="J32767" s="2"/>
    </row>
    <row r="32768" spans="10:10" ht="14.25" x14ac:dyDescent="0.2">
      <c r="J32768" s="2"/>
    </row>
    <row r="32769" spans="10:10" ht="14.25" x14ac:dyDescent="0.2">
      <c r="J32769" s="2"/>
    </row>
    <row r="32770" spans="10:10" ht="14.25" x14ac:dyDescent="0.2">
      <c r="J32770" s="2"/>
    </row>
    <row r="32771" spans="10:10" ht="14.25" x14ac:dyDescent="0.2">
      <c r="J32771" s="2"/>
    </row>
    <row r="32772" spans="10:10" ht="14.25" x14ac:dyDescent="0.2">
      <c r="J32772" s="2"/>
    </row>
    <row r="32773" spans="10:10" ht="14.25" x14ac:dyDescent="0.2">
      <c r="J32773" s="2"/>
    </row>
    <row r="32774" spans="10:10" ht="14.25" x14ac:dyDescent="0.2">
      <c r="J32774" s="2"/>
    </row>
    <row r="32775" spans="10:10" ht="14.25" x14ac:dyDescent="0.2">
      <c r="J32775" s="2"/>
    </row>
    <row r="32776" spans="10:10" ht="14.25" x14ac:dyDescent="0.2">
      <c r="J32776" s="2"/>
    </row>
    <row r="32777" spans="10:10" ht="14.25" x14ac:dyDescent="0.2">
      <c r="J32777" s="2"/>
    </row>
    <row r="32778" spans="10:10" ht="14.25" x14ac:dyDescent="0.2">
      <c r="J32778" s="2"/>
    </row>
    <row r="32779" spans="10:10" ht="14.25" x14ac:dyDescent="0.2">
      <c r="J32779" s="2"/>
    </row>
    <row r="32780" spans="10:10" ht="14.25" x14ac:dyDescent="0.2">
      <c r="J32780" s="2"/>
    </row>
    <row r="32781" spans="10:10" ht="14.25" x14ac:dyDescent="0.2">
      <c r="J32781" s="2"/>
    </row>
    <row r="32782" spans="10:10" ht="14.25" x14ac:dyDescent="0.2">
      <c r="J32782" s="2"/>
    </row>
    <row r="32783" spans="10:10" ht="14.25" x14ac:dyDescent="0.2">
      <c r="J32783" s="2"/>
    </row>
    <row r="32784" spans="10:10" ht="14.25" x14ac:dyDescent="0.2">
      <c r="J32784" s="2"/>
    </row>
    <row r="32785" spans="10:10" ht="14.25" x14ac:dyDescent="0.2">
      <c r="J32785" s="2"/>
    </row>
    <row r="32786" spans="10:10" ht="14.25" x14ac:dyDescent="0.2">
      <c r="J32786" s="2"/>
    </row>
    <row r="32787" spans="10:10" ht="14.25" x14ac:dyDescent="0.2">
      <c r="J32787" s="2"/>
    </row>
    <row r="32788" spans="10:10" ht="14.25" x14ac:dyDescent="0.2">
      <c r="J32788" s="2"/>
    </row>
    <row r="32789" spans="10:10" ht="14.25" x14ac:dyDescent="0.2">
      <c r="J32789" s="2"/>
    </row>
    <row r="32790" spans="10:10" ht="14.25" x14ac:dyDescent="0.2">
      <c r="J32790" s="2"/>
    </row>
    <row r="32791" spans="10:10" ht="14.25" x14ac:dyDescent="0.2">
      <c r="J32791" s="2"/>
    </row>
    <row r="32792" spans="10:10" ht="14.25" x14ac:dyDescent="0.2">
      <c r="J32792" s="2"/>
    </row>
    <row r="32793" spans="10:10" ht="14.25" x14ac:dyDescent="0.2">
      <c r="J32793" s="2"/>
    </row>
    <row r="32794" spans="10:10" ht="14.25" x14ac:dyDescent="0.2">
      <c r="J32794" s="2"/>
    </row>
    <row r="32795" spans="10:10" ht="14.25" x14ac:dyDescent="0.2">
      <c r="J32795" s="2"/>
    </row>
    <row r="32796" spans="10:10" ht="14.25" x14ac:dyDescent="0.2">
      <c r="J32796" s="2"/>
    </row>
    <row r="32797" spans="10:10" ht="14.25" x14ac:dyDescent="0.2">
      <c r="J32797" s="2"/>
    </row>
    <row r="32798" spans="10:10" ht="14.25" x14ac:dyDescent="0.2">
      <c r="J32798" s="2"/>
    </row>
    <row r="32799" spans="10:10" ht="14.25" x14ac:dyDescent="0.2">
      <c r="J32799" s="2"/>
    </row>
    <row r="32800" spans="10:10" ht="14.25" x14ac:dyDescent="0.2">
      <c r="J32800" s="2"/>
    </row>
    <row r="32801" spans="10:10" ht="14.25" x14ac:dyDescent="0.2">
      <c r="J32801" s="2"/>
    </row>
    <row r="32802" spans="10:10" ht="14.25" x14ac:dyDescent="0.2">
      <c r="J32802" s="2"/>
    </row>
    <row r="32803" spans="10:10" ht="14.25" x14ac:dyDescent="0.2">
      <c r="J32803" s="2"/>
    </row>
    <row r="32804" spans="10:10" ht="14.25" x14ac:dyDescent="0.2">
      <c r="J32804" s="2"/>
    </row>
    <row r="32805" spans="10:10" ht="14.25" x14ac:dyDescent="0.2">
      <c r="J32805" s="2"/>
    </row>
    <row r="32806" spans="10:10" ht="14.25" x14ac:dyDescent="0.2">
      <c r="J32806" s="2"/>
    </row>
    <row r="32807" spans="10:10" ht="14.25" x14ac:dyDescent="0.2">
      <c r="J32807" s="2"/>
    </row>
    <row r="32808" spans="10:10" ht="14.25" x14ac:dyDescent="0.2">
      <c r="J32808" s="2"/>
    </row>
    <row r="32809" spans="10:10" ht="14.25" x14ac:dyDescent="0.2">
      <c r="J32809" s="2"/>
    </row>
    <row r="32810" spans="10:10" ht="14.25" x14ac:dyDescent="0.2">
      <c r="J32810" s="2"/>
    </row>
    <row r="32811" spans="10:10" ht="14.25" x14ac:dyDescent="0.2">
      <c r="J32811" s="2"/>
    </row>
    <row r="32812" spans="10:10" ht="14.25" x14ac:dyDescent="0.2">
      <c r="J32812" s="2"/>
    </row>
    <row r="32813" spans="10:10" ht="14.25" x14ac:dyDescent="0.2">
      <c r="J32813" s="2"/>
    </row>
    <row r="32814" spans="10:10" ht="14.25" x14ac:dyDescent="0.2">
      <c r="J32814" s="2"/>
    </row>
    <row r="32815" spans="10:10" ht="14.25" x14ac:dyDescent="0.2">
      <c r="J32815" s="2"/>
    </row>
    <row r="32816" spans="10:10" ht="14.25" x14ac:dyDescent="0.2">
      <c r="J32816" s="2"/>
    </row>
    <row r="32817" spans="10:10" ht="14.25" x14ac:dyDescent="0.2">
      <c r="J32817" s="2"/>
    </row>
    <row r="32818" spans="10:10" ht="14.25" x14ac:dyDescent="0.2">
      <c r="J32818" s="2"/>
    </row>
    <row r="32819" spans="10:10" ht="14.25" x14ac:dyDescent="0.2">
      <c r="J32819" s="2"/>
    </row>
    <row r="32820" spans="10:10" ht="14.25" x14ac:dyDescent="0.2">
      <c r="J32820" s="2"/>
    </row>
    <row r="32821" spans="10:10" ht="14.25" x14ac:dyDescent="0.2">
      <c r="J32821" s="2"/>
    </row>
    <row r="32822" spans="10:10" ht="14.25" x14ac:dyDescent="0.2">
      <c r="J32822" s="2"/>
    </row>
    <row r="32823" spans="10:10" ht="14.25" x14ac:dyDescent="0.2">
      <c r="J32823" s="2"/>
    </row>
    <row r="32824" spans="10:10" ht="14.25" x14ac:dyDescent="0.2">
      <c r="J32824" s="2"/>
    </row>
    <row r="32825" spans="10:10" ht="14.25" x14ac:dyDescent="0.2">
      <c r="J32825" s="2"/>
    </row>
    <row r="32826" spans="10:10" ht="14.25" x14ac:dyDescent="0.2">
      <c r="J32826" s="2"/>
    </row>
    <row r="32827" spans="10:10" ht="14.25" x14ac:dyDescent="0.2">
      <c r="J32827" s="2"/>
    </row>
    <row r="32828" spans="10:10" ht="14.25" x14ac:dyDescent="0.2">
      <c r="J32828" s="2"/>
    </row>
    <row r="32829" spans="10:10" ht="14.25" x14ac:dyDescent="0.2">
      <c r="J32829" s="2"/>
    </row>
    <row r="32830" spans="10:10" ht="14.25" x14ac:dyDescent="0.2">
      <c r="J32830" s="2"/>
    </row>
    <row r="32831" spans="10:10" ht="14.25" x14ac:dyDescent="0.2">
      <c r="J32831" s="2"/>
    </row>
    <row r="32832" spans="10:10" ht="14.25" x14ac:dyDescent="0.2">
      <c r="J32832" s="2"/>
    </row>
    <row r="32833" spans="10:10" ht="14.25" x14ac:dyDescent="0.2">
      <c r="J32833" s="2"/>
    </row>
    <row r="32834" spans="10:10" ht="14.25" x14ac:dyDescent="0.2">
      <c r="J32834" s="2"/>
    </row>
    <row r="32835" spans="10:10" ht="14.25" x14ac:dyDescent="0.2">
      <c r="J32835" s="2"/>
    </row>
    <row r="32836" spans="10:10" ht="14.25" x14ac:dyDescent="0.2">
      <c r="J32836" s="2"/>
    </row>
    <row r="32837" spans="10:10" ht="14.25" x14ac:dyDescent="0.2">
      <c r="J32837" s="2"/>
    </row>
    <row r="32838" spans="10:10" ht="14.25" x14ac:dyDescent="0.2">
      <c r="J32838" s="2"/>
    </row>
    <row r="32839" spans="10:10" ht="14.25" x14ac:dyDescent="0.2">
      <c r="J32839" s="2"/>
    </row>
    <row r="32840" spans="10:10" ht="14.25" x14ac:dyDescent="0.2">
      <c r="J32840" s="2"/>
    </row>
    <row r="32841" spans="10:10" ht="14.25" x14ac:dyDescent="0.2">
      <c r="J32841" s="2"/>
    </row>
    <row r="32842" spans="10:10" ht="14.25" x14ac:dyDescent="0.2">
      <c r="J32842" s="2"/>
    </row>
    <row r="32843" spans="10:10" ht="14.25" x14ac:dyDescent="0.2">
      <c r="J32843" s="2"/>
    </row>
    <row r="32844" spans="10:10" ht="14.25" x14ac:dyDescent="0.2">
      <c r="J32844" s="2"/>
    </row>
    <row r="32845" spans="10:10" ht="14.25" x14ac:dyDescent="0.2">
      <c r="J32845" s="2"/>
    </row>
    <row r="32846" spans="10:10" ht="14.25" x14ac:dyDescent="0.2">
      <c r="J32846" s="2"/>
    </row>
    <row r="32847" spans="10:10" ht="14.25" x14ac:dyDescent="0.2">
      <c r="J32847" s="2"/>
    </row>
    <row r="32848" spans="10:10" ht="14.25" x14ac:dyDescent="0.2">
      <c r="J32848" s="2"/>
    </row>
    <row r="32849" spans="10:10" ht="14.25" x14ac:dyDescent="0.2">
      <c r="J32849" s="2"/>
    </row>
    <row r="32850" spans="10:10" ht="14.25" x14ac:dyDescent="0.2">
      <c r="J32850" s="2"/>
    </row>
    <row r="32851" spans="10:10" ht="14.25" x14ac:dyDescent="0.2">
      <c r="J32851" s="2"/>
    </row>
    <row r="32852" spans="10:10" ht="14.25" x14ac:dyDescent="0.2">
      <c r="J32852" s="2"/>
    </row>
    <row r="32853" spans="10:10" ht="14.25" x14ac:dyDescent="0.2">
      <c r="J32853" s="2"/>
    </row>
    <row r="32854" spans="10:10" ht="14.25" x14ac:dyDescent="0.2">
      <c r="J32854" s="2"/>
    </row>
    <row r="32855" spans="10:10" ht="14.25" x14ac:dyDescent="0.2">
      <c r="J32855" s="2"/>
    </row>
    <row r="32856" spans="10:10" ht="14.25" x14ac:dyDescent="0.2">
      <c r="J32856" s="2"/>
    </row>
    <row r="32857" spans="10:10" ht="14.25" x14ac:dyDescent="0.2">
      <c r="J32857" s="2"/>
    </row>
    <row r="32858" spans="10:10" ht="14.25" x14ac:dyDescent="0.2">
      <c r="J32858" s="2"/>
    </row>
    <row r="32859" spans="10:10" ht="14.25" x14ac:dyDescent="0.2">
      <c r="J32859" s="2"/>
    </row>
    <row r="32860" spans="10:10" ht="14.25" x14ac:dyDescent="0.2">
      <c r="J32860" s="2"/>
    </row>
    <row r="32861" spans="10:10" ht="14.25" x14ac:dyDescent="0.2">
      <c r="J32861" s="2"/>
    </row>
    <row r="32862" spans="10:10" ht="14.25" x14ac:dyDescent="0.2">
      <c r="J32862" s="2"/>
    </row>
    <row r="32863" spans="10:10" ht="14.25" x14ac:dyDescent="0.2">
      <c r="J32863" s="2"/>
    </row>
    <row r="32864" spans="10:10" ht="14.25" x14ac:dyDescent="0.2">
      <c r="J32864" s="2"/>
    </row>
    <row r="32865" spans="10:10" ht="14.25" x14ac:dyDescent="0.2">
      <c r="J32865" s="2"/>
    </row>
    <row r="32866" spans="10:10" ht="14.25" x14ac:dyDescent="0.2">
      <c r="J32866" s="2"/>
    </row>
    <row r="32867" spans="10:10" ht="14.25" x14ac:dyDescent="0.2">
      <c r="J32867" s="2"/>
    </row>
    <row r="32868" spans="10:10" ht="14.25" x14ac:dyDescent="0.2">
      <c r="J32868" s="2"/>
    </row>
    <row r="32869" spans="10:10" ht="14.25" x14ac:dyDescent="0.2">
      <c r="J32869" s="2"/>
    </row>
    <row r="32870" spans="10:10" ht="14.25" x14ac:dyDescent="0.2">
      <c r="J32870" s="2"/>
    </row>
    <row r="32871" spans="10:10" ht="14.25" x14ac:dyDescent="0.2">
      <c r="J32871" s="2"/>
    </row>
    <row r="32872" spans="10:10" ht="14.25" x14ac:dyDescent="0.2">
      <c r="J32872" s="2"/>
    </row>
    <row r="32873" spans="10:10" ht="14.25" x14ac:dyDescent="0.2">
      <c r="J32873" s="2"/>
    </row>
    <row r="32874" spans="10:10" ht="14.25" x14ac:dyDescent="0.2">
      <c r="J32874" s="2"/>
    </row>
    <row r="32875" spans="10:10" ht="14.25" x14ac:dyDescent="0.2">
      <c r="J32875" s="2"/>
    </row>
    <row r="32876" spans="10:10" ht="14.25" x14ac:dyDescent="0.2">
      <c r="J32876" s="2"/>
    </row>
    <row r="32877" spans="10:10" ht="14.25" x14ac:dyDescent="0.2">
      <c r="J32877" s="2"/>
    </row>
    <row r="32878" spans="10:10" ht="14.25" x14ac:dyDescent="0.2">
      <c r="J32878" s="2"/>
    </row>
    <row r="32879" spans="10:10" ht="14.25" x14ac:dyDescent="0.2">
      <c r="J32879" s="2"/>
    </row>
    <row r="32880" spans="10:10" ht="14.25" x14ac:dyDescent="0.2">
      <c r="J32880" s="2"/>
    </row>
    <row r="32881" spans="10:10" ht="14.25" x14ac:dyDescent="0.2">
      <c r="J32881" s="2"/>
    </row>
    <row r="32882" spans="10:10" ht="14.25" x14ac:dyDescent="0.2">
      <c r="J32882" s="2"/>
    </row>
    <row r="32883" spans="10:10" ht="14.25" x14ac:dyDescent="0.2">
      <c r="J32883" s="2"/>
    </row>
    <row r="32884" spans="10:10" ht="14.25" x14ac:dyDescent="0.2">
      <c r="J32884" s="2"/>
    </row>
    <row r="32885" spans="10:10" ht="14.25" x14ac:dyDescent="0.2">
      <c r="J32885" s="2"/>
    </row>
    <row r="32886" spans="10:10" ht="14.25" x14ac:dyDescent="0.2">
      <c r="J32886" s="2"/>
    </row>
    <row r="32887" spans="10:10" ht="14.25" x14ac:dyDescent="0.2">
      <c r="J32887" s="2"/>
    </row>
    <row r="32888" spans="10:10" ht="14.25" x14ac:dyDescent="0.2">
      <c r="J32888" s="2"/>
    </row>
    <row r="32889" spans="10:10" ht="14.25" x14ac:dyDescent="0.2">
      <c r="J32889" s="2"/>
    </row>
    <row r="32890" spans="10:10" ht="14.25" x14ac:dyDescent="0.2">
      <c r="J32890" s="2"/>
    </row>
    <row r="32891" spans="10:10" ht="14.25" x14ac:dyDescent="0.2">
      <c r="J32891" s="2"/>
    </row>
    <row r="32892" spans="10:10" ht="14.25" x14ac:dyDescent="0.2">
      <c r="J32892" s="2"/>
    </row>
    <row r="32893" spans="10:10" ht="14.25" x14ac:dyDescent="0.2">
      <c r="J32893" s="2"/>
    </row>
    <row r="32894" spans="10:10" ht="14.25" x14ac:dyDescent="0.2">
      <c r="J32894" s="2"/>
    </row>
    <row r="32895" spans="10:10" ht="14.25" x14ac:dyDescent="0.2">
      <c r="J32895" s="2"/>
    </row>
    <row r="32896" spans="10:10" ht="14.25" x14ac:dyDescent="0.2">
      <c r="J32896" s="2"/>
    </row>
    <row r="32897" spans="10:10" ht="14.25" x14ac:dyDescent="0.2">
      <c r="J32897" s="2"/>
    </row>
    <row r="32898" spans="10:10" ht="14.25" x14ac:dyDescent="0.2">
      <c r="J32898" s="2"/>
    </row>
    <row r="32899" spans="10:10" ht="14.25" x14ac:dyDescent="0.2">
      <c r="J32899" s="2"/>
    </row>
    <row r="32900" spans="10:10" ht="14.25" x14ac:dyDescent="0.2">
      <c r="J32900" s="2"/>
    </row>
    <row r="32901" spans="10:10" ht="14.25" x14ac:dyDescent="0.2">
      <c r="J32901" s="2"/>
    </row>
    <row r="32902" spans="10:10" ht="14.25" x14ac:dyDescent="0.2">
      <c r="J32902" s="2"/>
    </row>
    <row r="32903" spans="10:10" ht="14.25" x14ac:dyDescent="0.2">
      <c r="J32903" s="2"/>
    </row>
    <row r="32904" spans="10:10" ht="14.25" x14ac:dyDescent="0.2">
      <c r="J32904" s="2"/>
    </row>
    <row r="32905" spans="10:10" ht="14.25" x14ac:dyDescent="0.2">
      <c r="J32905" s="2"/>
    </row>
    <row r="32906" spans="10:10" ht="14.25" x14ac:dyDescent="0.2">
      <c r="J32906" s="2"/>
    </row>
    <row r="32907" spans="10:10" ht="14.25" x14ac:dyDescent="0.2">
      <c r="J32907" s="2"/>
    </row>
    <row r="32908" spans="10:10" ht="14.25" x14ac:dyDescent="0.2">
      <c r="J32908" s="2"/>
    </row>
    <row r="32909" spans="10:10" ht="14.25" x14ac:dyDescent="0.2">
      <c r="J32909" s="2"/>
    </row>
    <row r="32910" spans="10:10" ht="14.25" x14ac:dyDescent="0.2">
      <c r="J32910" s="2"/>
    </row>
    <row r="32911" spans="10:10" ht="14.25" x14ac:dyDescent="0.2">
      <c r="J32911" s="2"/>
    </row>
    <row r="32912" spans="10:10" ht="14.25" x14ac:dyDescent="0.2">
      <c r="J32912" s="2"/>
    </row>
    <row r="32913" spans="10:10" ht="14.25" x14ac:dyDescent="0.2">
      <c r="J32913" s="2"/>
    </row>
    <row r="32914" spans="10:10" ht="14.25" x14ac:dyDescent="0.2">
      <c r="J32914" s="2"/>
    </row>
    <row r="32915" spans="10:10" ht="14.25" x14ac:dyDescent="0.2">
      <c r="J32915" s="2"/>
    </row>
    <row r="32916" spans="10:10" ht="14.25" x14ac:dyDescent="0.2">
      <c r="J32916" s="2"/>
    </row>
    <row r="32917" spans="10:10" ht="14.25" x14ac:dyDescent="0.2">
      <c r="J32917" s="2"/>
    </row>
    <row r="32918" spans="10:10" ht="14.25" x14ac:dyDescent="0.2">
      <c r="J32918" s="2"/>
    </row>
    <row r="32919" spans="10:10" ht="14.25" x14ac:dyDescent="0.2">
      <c r="J32919" s="2"/>
    </row>
    <row r="32920" spans="10:10" ht="14.25" x14ac:dyDescent="0.2">
      <c r="J32920" s="2"/>
    </row>
    <row r="32921" spans="10:10" ht="14.25" x14ac:dyDescent="0.2">
      <c r="J32921" s="2"/>
    </row>
    <row r="32922" spans="10:10" ht="14.25" x14ac:dyDescent="0.2">
      <c r="J32922" s="2"/>
    </row>
    <row r="32923" spans="10:10" ht="14.25" x14ac:dyDescent="0.2">
      <c r="J32923" s="2"/>
    </row>
    <row r="32924" spans="10:10" ht="14.25" x14ac:dyDescent="0.2">
      <c r="J32924" s="2"/>
    </row>
    <row r="32925" spans="10:10" ht="14.25" x14ac:dyDescent="0.2">
      <c r="J32925" s="2"/>
    </row>
    <row r="32926" spans="10:10" ht="14.25" x14ac:dyDescent="0.2">
      <c r="J32926" s="2"/>
    </row>
    <row r="32927" spans="10:10" ht="14.25" x14ac:dyDescent="0.2">
      <c r="J32927" s="2"/>
    </row>
    <row r="32928" spans="10:10" ht="14.25" x14ac:dyDescent="0.2">
      <c r="J32928" s="2"/>
    </row>
    <row r="32929" spans="10:10" ht="14.25" x14ac:dyDescent="0.2">
      <c r="J32929" s="2"/>
    </row>
    <row r="32930" spans="10:10" ht="14.25" x14ac:dyDescent="0.2">
      <c r="J32930" s="2"/>
    </row>
    <row r="32931" spans="10:10" ht="14.25" x14ac:dyDescent="0.2">
      <c r="J32931" s="2"/>
    </row>
    <row r="32932" spans="10:10" ht="14.25" x14ac:dyDescent="0.2">
      <c r="J32932" s="2"/>
    </row>
    <row r="32933" spans="10:10" ht="14.25" x14ac:dyDescent="0.2">
      <c r="J32933" s="2"/>
    </row>
    <row r="32934" spans="10:10" ht="14.25" x14ac:dyDescent="0.2">
      <c r="J32934" s="2"/>
    </row>
    <row r="32935" spans="10:10" ht="14.25" x14ac:dyDescent="0.2">
      <c r="J32935" s="2"/>
    </row>
    <row r="32936" spans="10:10" ht="14.25" x14ac:dyDescent="0.2">
      <c r="J32936" s="2"/>
    </row>
    <row r="32937" spans="10:10" ht="14.25" x14ac:dyDescent="0.2">
      <c r="J32937" s="2"/>
    </row>
    <row r="32938" spans="10:10" ht="14.25" x14ac:dyDescent="0.2">
      <c r="J32938" s="2"/>
    </row>
    <row r="32939" spans="10:10" ht="14.25" x14ac:dyDescent="0.2">
      <c r="J32939" s="2"/>
    </row>
    <row r="32940" spans="10:10" ht="14.25" x14ac:dyDescent="0.2">
      <c r="J32940" s="2"/>
    </row>
    <row r="32941" spans="10:10" ht="14.25" x14ac:dyDescent="0.2">
      <c r="J32941" s="2"/>
    </row>
    <row r="32942" spans="10:10" ht="14.25" x14ac:dyDescent="0.2">
      <c r="J32942" s="2"/>
    </row>
    <row r="32943" spans="10:10" ht="14.25" x14ac:dyDescent="0.2">
      <c r="J32943" s="2"/>
    </row>
    <row r="32944" spans="10:10" ht="14.25" x14ac:dyDescent="0.2">
      <c r="J32944" s="2"/>
    </row>
    <row r="32945" spans="10:10" ht="14.25" x14ac:dyDescent="0.2">
      <c r="J32945" s="2"/>
    </row>
    <row r="32946" spans="10:10" ht="14.25" x14ac:dyDescent="0.2">
      <c r="J32946" s="2"/>
    </row>
    <row r="32947" spans="10:10" ht="14.25" x14ac:dyDescent="0.2">
      <c r="J32947" s="2"/>
    </row>
    <row r="32948" spans="10:10" ht="14.25" x14ac:dyDescent="0.2">
      <c r="J32948" s="2"/>
    </row>
    <row r="32949" spans="10:10" ht="14.25" x14ac:dyDescent="0.2">
      <c r="J32949" s="2"/>
    </row>
    <row r="32950" spans="10:10" ht="14.25" x14ac:dyDescent="0.2">
      <c r="J32950" s="2"/>
    </row>
    <row r="32951" spans="10:10" ht="14.25" x14ac:dyDescent="0.2">
      <c r="J32951" s="2"/>
    </row>
    <row r="32952" spans="10:10" ht="14.25" x14ac:dyDescent="0.2">
      <c r="J32952" s="2"/>
    </row>
    <row r="32953" spans="10:10" ht="14.25" x14ac:dyDescent="0.2">
      <c r="J32953" s="2"/>
    </row>
    <row r="32954" spans="10:10" ht="14.25" x14ac:dyDescent="0.2">
      <c r="J32954" s="2"/>
    </row>
    <row r="32955" spans="10:10" ht="14.25" x14ac:dyDescent="0.2">
      <c r="J32955" s="2"/>
    </row>
    <row r="32956" spans="10:10" ht="14.25" x14ac:dyDescent="0.2">
      <c r="J32956" s="2"/>
    </row>
    <row r="32957" spans="10:10" ht="14.25" x14ac:dyDescent="0.2">
      <c r="J32957" s="2"/>
    </row>
    <row r="32958" spans="10:10" ht="14.25" x14ac:dyDescent="0.2">
      <c r="J32958" s="2"/>
    </row>
    <row r="32959" spans="10:10" ht="14.25" x14ac:dyDescent="0.2">
      <c r="J32959" s="2"/>
    </row>
    <row r="32960" spans="10:10" ht="14.25" x14ac:dyDescent="0.2">
      <c r="J32960" s="2"/>
    </row>
    <row r="32961" spans="10:10" ht="14.25" x14ac:dyDescent="0.2">
      <c r="J32961" s="2"/>
    </row>
    <row r="32962" spans="10:10" ht="14.25" x14ac:dyDescent="0.2">
      <c r="J32962" s="2"/>
    </row>
    <row r="32963" spans="10:10" ht="14.25" x14ac:dyDescent="0.2">
      <c r="J32963" s="2"/>
    </row>
    <row r="32964" spans="10:10" ht="14.25" x14ac:dyDescent="0.2">
      <c r="J32964" s="2"/>
    </row>
    <row r="32965" spans="10:10" ht="14.25" x14ac:dyDescent="0.2">
      <c r="J32965" s="2"/>
    </row>
    <row r="32966" spans="10:10" ht="14.25" x14ac:dyDescent="0.2">
      <c r="J32966" s="2"/>
    </row>
    <row r="32967" spans="10:10" ht="14.25" x14ac:dyDescent="0.2">
      <c r="J32967" s="2"/>
    </row>
    <row r="32968" spans="10:10" ht="14.25" x14ac:dyDescent="0.2">
      <c r="J32968" s="2"/>
    </row>
    <row r="32969" spans="10:10" ht="14.25" x14ac:dyDescent="0.2">
      <c r="J32969" s="2"/>
    </row>
    <row r="32970" spans="10:10" ht="14.25" x14ac:dyDescent="0.2">
      <c r="J32970" s="2"/>
    </row>
    <row r="32971" spans="10:10" ht="14.25" x14ac:dyDescent="0.2">
      <c r="J32971" s="2"/>
    </row>
    <row r="32972" spans="10:10" ht="14.25" x14ac:dyDescent="0.2">
      <c r="J32972" s="2"/>
    </row>
    <row r="32973" spans="10:10" ht="14.25" x14ac:dyDescent="0.2">
      <c r="J32973" s="2"/>
    </row>
    <row r="32974" spans="10:10" ht="14.25" x14ac:dyDescent="0.2">
      <c r="J32974" s="2"/>
    </row>
    <row r="32975" spans="10:10" ht="14.25" x14ac:dyDescent="0.2">
      <c r="J32975" s="2"/>
    </row>
    <row r="32976" spans="10:10" ht="14.25" x14ac:dyDescent="0.2">
      <c r="J32976" s="2"/>
    </row>
    <row r="32977" spans="10:10" ht="14.25" x14ac:dyDescent="0.2">
      <c r="J32977" s="2"/>
    </row>
    <row r="32978" spans="10:10" ht="14.25" x14ac:dyDescent="0.2">
      <c r="J32978" s="2"/>
    </row>
    <row r="32979" spans="10:10" ht="14.25" x14ac:dyDescent="0.2">
      <c r="J32979" s="2"/>
    </row>
    <row r="32980" spans="10:10" ht="14.25" x14ac:dyDescent="0.2">
      <c r="J32980" s="2"/>
    </row>
    <row r="32981" spans="10:10" ht="14.25" x14ac:dyDescent="0.2">
      <c r="J32981" s="2"/>
    </row>
    <row r="32982" spans="10:10" ht="14.25" x14ac:dyDescent="0.2">
      <c r="J32982" s="2"/>
    </row>
    <row r="32983" spans="10:10" ht="14.25" x14ac:dyDescent="0.2">
      <c r="J32983" s="2"/>
    </row>
    <row r="32984" spans="10:10" ht="14.25" x14ac:dyDescent="0.2">
      <c r="J32984" s="2"/>
    </row>
    <row r="32985" spans="10:10" ht="14.25" x14ac:dyDescent="0.2">
      <c r="J32985" s="2"/>
    </row>
    <row r="32986" spans="10:10" ht="14.25" x14ac:dyDescent="0.2">
      <c r="J32986" s="2"/>
    </row>
    <row r="32987" spans="10:10" ht="14.25" x14ac:dyDescent="0.2">
      <c r="J32987" s="2"/>
    </row>
    <row r="32988" spans="10:10" ht="14.25" x14ac:dyDescent="0.2">
      <c r="J32988" s="2"/>
    </row>
    <row r="32989" spans="10:10" ht="14.25" x14ac:dyDescent="0.2">
      <c r="J32989" s="2"/>
    </row>
    <row r="32990" spans="10:10" ht="14.25" x14ac:dyDescent="0.2">
      <c r="J32990" s="2"/>
    </row>
    <row r="32991" spans="10:10" ht="14.25" x14ac:dyDescent="0.2">
      <c r="J32991" s="2"/>
    </row>
    <row r="32992" spans="10:10" ht="14.25" x14ac:dyDescent="0.2">
      <c r="J32992" s="2"/>
    </row>
    <row r="32993" spans="10:10" ht="14.25" x14ac:dyDescent="0.2">
      <c r="J32993" s="2"/>
    </row>
    <row r="32994" spans="10:10" ht="14.25" x14ac:dyDescent="0.2">
      <c r="J32994" s="2"/>
    </row>
    <row r="32995" spans="10:10" ht="14.25" x14ac:dyDescent="0.2">
      <c r="J32995" s="2"/>
    </row>
    <row r="32996" spans="10:10" ht="14.25" x14ac:dyDescent="0.2">
      <c r="J32996" s="2"/>
    </row>
    <row r="32997" spans="10:10" ht="14.25" x14ac:dyDescent="0.2">
      <c r="J32997" s="2"/>
    </row>
    <row r="32998" spans="10:10" ht="14.25" x14ac:dyDescent="0.2">
      <c r="J32998" s="2"/>
    </row>
    <row r="32999" spans="10:10" ht="14.25" x14ac:dyDescent="0.2">
      <c r="J32999" s="2"/>
    </row>
    <row r="33000" spans="10:10" ht="14.25" x14ac:dyDescent="0.2">
      <c r="J33000" s="2"/>
    </row>
    <row r="33001" spans="10:10" ht="14.25" x14ac:dyDescent="0.2">
      <c r="J33001" s="2"/>
    </row>
    <row r="33002" spans="10:10" ht="14.25" x14ac:dyDescent="0.2">
      <c r="J33002" s="2"/>
    </row>
    <row r="33003" spans="10:10" ht="14.25" x14ac:dyDescent="0.2">
      <c r="J33003" s="2"/>
    </row>
    <row r="33004" spans="10:10" ht="14.25" x14ac:dyDescent="0.2">
      <c r="J33004" s="2"/>
    </row>
    <row r="33005" spans="10:10" ht="14.25" x14ac:dyDescent="0.2">
      <c r="J33005" s="2"/>
    </row>
    <row r="33006" spans="10:10" ht="14.25" x14ac:dyDescent="0.2">
      <c r="J33006" s="2"/>
    </row>
    <row r="33007" spans="10:10" ht="14.25" x14ac:dyDescent="0.2">
      <c r="J33007" s="2"/>
    </row>
    <row r="33008" spans="10:10" ht="14.25" x14ac:dyDescent="0.2">
      <c r="J33008" s="2"/>
    </row>
    <row r="33009" spans="10:10" ht="14.25" x14ac:dyDescent="0.2">
      <c r="J33009" s="2"/>
    </row>
    <row r="33010" spans="10:10" ht="14.25" x14ac:dyDescent="0.2">
      <c r="J33010" s="2"/>
    </row>
    <row r="33011" spans="10:10" ht="14.25" x14ac:dyDescent="0.2">
      <c r="J33011" s="2"/>
    </row>
    <row r="33012" spans="10:10" ht="14.25" x14ac:dyDescent="0.2">
      <c r="J33012" s="2"/>
    </row>
    <row r="33013" spans="10:10" ht="14.25" x14ac:dyDescent="0.2">
      <c r="J33013" s="2"/>
    </row>
    <row r="33014" spans="10:10" ht="14.25" x14ac:dyDescent="0.2">
      <c r="J33014" s="2"/>
    </row>
    <row r="33015" spans="10:10" ht="14.25" x14ac:dyDescent="0.2">
      <c r="J33015" s="2"/>
    </row>
    <row r="33016" spans="10:10" ht="14.25" x14ac:dyDescent="0.2">
      <c r="J33016" s="2"/>
    </row>
    <row r="33017" spans="10:10" ht="14.25" x14ac:dyDescent="0.2">
      <c r="J33017" s="2"/>
    </row>
    <row r="33018" spans="10:10" ht="14.25" x14ac:dyDescent="0.2">
      <c r="J33018" s="2"/>
    </row>
    <row r="33019" spans="10:10" ht="14.25" x14ac:dyDescent="0.2">
      <c r="J33019" s="2"/>
    </row>
    <row r="33020" spans="10:10" ht="14.25" x14ac:dyDescent="0.2">
      <c r="J33020" s="2"/>
    </row>
    <row r="33021" spans="10:10" ht="14.25" x14ac:dyDescent="0.2">
      <c r="J33021" s="2"/>
    </row>
    <row r="33022" spans="10:10" ht="14.25" x14ac:dyDescent="0.2">
      <c r="J33022" s="2"/>
    </row>
    <row r="33023" spans="10:10" ht="14.25" x14ac:dyDescent="0.2">
      <c r="J33023" s="2"/>
    </row>
    <row r="33024" spans="10:10" ht="14.25" x14ac:dyDescent="0.2">
      <c r="J33024" s="2"/>
    </row>
    <row r="33025" spans="10:10" ht="14.25" x14ac:dyDescent="0.2">
      <c r="J33025" s="2"/>
    </row>
    <row r="33026" spans="10:10" ht="14.25" x14ac:dyDescent="0.2">
      <c r="J33026" s="2"/>
    </row>
    <row r="33027" spans="10:10" ht="14.25" x14ac:dyDescent="0.2">
      <c r="J33027" s="2"/>
    </row>
    <row r="33028" spans="10:10" ht="14.25" x14ac:dyDescent="0.2">
      <c r="J33028" s="2"/>
    </row>
    <row r="33029" spans="10:10" ht="14.25" x14ac:dyDescent="0.2">
      <c r="J33029" s="2"/>
    </row>
    <row r="33030" spans="10:10" ht="14.25" x14ac:dyDescent="0.2">
      <c r="J33030" s="2"/>
    </row>
    <row r="33031" spans="10:10" ht="14.25" x14ac:dyDescent="0.2">
      <c r="J33031" s="2"/>
    </row>
    <row r="33032" spans="10:10" ht="14.25" x14ac:dyDescent="0.2">
      <c r="J33032" s="2"/>
    </row>
    <row r="33033" spans="10:10" ht="14.25" x14ac:dyDescent="0.2">
      <c r="J33033" s="2"/>
    </row>
    <row r="33034" spans="10:10" ht="14.25" x14ac:dyDescent="0.2">
      <c r="J33034" s="2"/>
    </row>
    <row r="33035" spans="10:10" ht="14.25" x14ac:dyDescent="0.2">
      <c r="J33035" s="2"/>
    </row>
    <row r="33036" spans="10:10" ht="14.25" x14ac:dyDescent="0.2">
      <c r="J33036" s="2"/>
    </row>
    <row r="33037" spans="10:10" ht="14.25" x14ac:dyDescent="0.2">
      <c r="J33037" s="2"/>
    </row>
    <row r="33038" spans="10:10" ht="14.25" x14ac:dyDescent="0.2">
      <c r="J33038" s="2"/>
    </row>
    <row r="33039" spans="10:10" ht="14.25" x14ac:dyDescent="0.2">
      <c r="J33039" s="2"/>
    </row>
    <row r="33040" spans="10:10" ht="14.25" x14ac:dyDescent="0.2">
      <c r="J33040" s="2"/>
    </row>
    <row r="33041" spans="10:10" ht="14.25" x14ac:dyDescent="0.2">
      <c r="J33041" s="2"/>
    </row>
    <row r="33042" spans="10:10" ht="14.25" x14ac:dyDescent="0.2">
      <c r="J33042" s="2"/>
    </row>
    <row r="33043" spans="10:10" ht="14.25" x14ac:dyDescent="0.2">
      <c r="J33043" s="2"/>
    </row>
    <row r="33044" spans="10:10" ht="14.25" x14ac:dyDescent="0.2">
      <c r="J33044" s="2"/>
    </row>
    <row r="33045" spans="10:10" ht="14.25" x14ac:dyDescent="0.2">
      <c r="J33045" s="2"/>
    </row>
    <row r="33046" spans="10:10" ht="14.25" x14ac:dyDescent="0.2">
      <c r="J33046" s="2"/>
    </row>
    <row r="33047" spans="10:10" ht="14.25" x14ac:dyDescent="0.2">
      <c r="J33047" s="2"/>
    </row>
    <row r="33048" spans="10:10" ht="14.25" x14ac:dyDescent="0.2">
      <c r="J33048" s="2"/>
    </row>
    <row r="33049" spans="10:10" ht="14.25" x14ac:dyDescent="0.2">
      <c r="J33049" s="2"/>
    </row>
    <row r="33050" spans="10:10" ht="14.25" x14ac:dyDescent="0.2">
      <c r="J33050" s="2"/>
    </row>
    <row r="33051" spans="10:10" ht="14.25" x14ac:dyDescent="0.2">
      <c r="J33051" s="2"/>
    </row>
    <row r="33052" spans="10:10" ht="14.25" x14ac:dyDescent="0.2">
      <c r="J33052" s="2"/>
    </row>
    <row r="33053" spans="10:10" ht="14.25" x14ac:dyDescent="0.2">
      <c r="J33053" s="2"/>
    </row>
    <row r="33054" spans="10:10" ht="14.25" x14ac:dyDescent="0.2">
      <c r="J33054" s="2"/>
    </row>
    <row r="33055" spans="10:10" ht="14.25" x14ac:dyDescent="0.2">
      <c r="J33055" s="2"/>
    </row>
    <row r="33056" spans="10:10" ht="14.25" x14ac:dyDescent="0.2">
      <c r="J33056" s="2"/>
    </row>
    <row r="33057" spans="10:10" ht="14.25" x14ac:dyDescent="0.2">
      <c r="J33057" s="2"/>
    </row>
    <row r="33058" spans="10:10" ht="14.25" x14ac:dyDescent="0.2">
      <c r="J33058" s="2"/>
    </row>
    <row r="33059" spans="10:10" ht="14.25" x14ac:dyDescent="0.2">
      <c r="J33059" s="2"/>
    </row>
    <row r="33060" spans="10:10" ht="14.25" x14ac:dyDescent="0.2">
      <c r="J33060" s="2"/>
    </row>
    <row r="33061" spans="10:10" ht="14.25" x14ac:dyDescent="0.2">
      <c r="J33061" s="2"/>
    </row>
    <row r="33062" spans="10:10" ht="14.25" x14ac:dyDescent="0.2">
      <c r="J33062" s="2"/>
    </row>
    <row r="33063" spans="10:10" ht="14.25" x14ac:dyDescent="0.2">
      <c r="J33063" s="2"/>
    </row>
    <row r="33064" spans="10:10" ht="14.25" x14ac:dyDescent="0.2">
      <c r="J33064" s="2"/>
    </row>
    <row r="33065" spans="10:10" ht="14.25" x14ac:dyDescent="0.2">
      <c r="J33065" s="2"/>
    </row>
    <row r="33066" spans="10:10" ht="14.25" x14ac:dyDescent="0.2">
      <c r="J33066" s="2"/>
    </row>
    <row r="33067" spans="10:10" ht="14.25" x14ac:dyDescent="0.2">
      <c r="J33067" s="2"/>
    </row>
    <row r="33068" spans="10:10" ht="14.25" x14ac:dyDescent="0.2">
      <c r="J33068" s="2"/>
    </row>
    <row r="33069" spans="10:10" ht="14.25" x14ac:dyDescent="0.2">
      <c r="J33069" s="2"/>
    </row>
    <row r="33070" spans="10:10" ht="14.25" x14ac:dyDescent="0.2">
      <c r="J33070" s="2"/>
    </row>
    <row r="33071" spans="10:10" ht="14.25" x14ac:dyDescent="0.2">
      <c r="J33071" s="2"/>
    </row>
    <row r="33072" spans="10:10" ht="14.25" x14ac:dyDescent="0.2">
      <c r="J33072" s="2"/>
    </row>
    <row r="33073" spans="10:10" ht="14.25" x14ac:dyDescent="0.2">
      <c r="J33073" s="2"/>
    </row>
    <row r="33074" spans="10:10" ht="14.25" x14ac:dyDescent="0.2">
      <c r="J33074" s="2"/>
    </row>
    <row r="33075" spans="10:10" ht="14.25" x14ac:dyDescent="0.2">
      <c r="J33075" s="2"/>
    </row>
    <row r="33076" spans="10:10" ht="14.25" x14ac:dyDescent="0.2">
      <c r="J33076" s="2"/>
    </row>
    <row r="33077" spans="10:10" ht="14.25" x14ac:dyDescent="0.2">
      <c r="J33077" s="2"/>
    </row>
    <row r="33078" spans="10:10" ht="14.25" x14ac:dyDescent="0.2">
      <c r="J33078" s="2"/>
    </row>
    <row r="33079" spans="10:10" ht="14.25" x14ac:dyDescent="0.2">
      <c r="J33079" s="2"/>
    </row>
    <row r="33080" spans="10:10" ht="14.25" x14ac:dyDescent="0.2">
      <c r="J33080" s="2"/>
    </row>
    <row r="33081" spans="10:10" ht="14.25" x14ac:dyDescent="0.2">
      <c r="J33081" s="2"/>
    </row>
    <row r="33082" spans="10:10" ht="14.25" x14ac:dyDescent="0.2">
      <c r="J33082" s="2"/>
    </row>
    <row r="33083" spans="10:10" ht="14.25" x14ac:dyDescent="0.2">
      <c r="J33083" s="2"/>
    </row>
    <row r="33084" spans="10:10" ht="14.25" x14ac:dyDescent="0.2">
      <c r="J33084" s="2"/>
    </row>
    <row r="33085" spans="10:10" ht="14.25" x14ac:dyDescent="0.2">
      <c r="J33085" s="2"/>
    </row>
    <row r="33086" spans="10:10" ht="14.25" x14ac:dyDescent="0.2">
      <c r="J33086" s="2"/>
    </row>
    <row r="33087" spans="10:10" ht="14.25" x14ac:dyDescent="0.2">
      <c r="J33087" s="2"/>
    </row>
    <row r="33088" spans="10:10" ht="14.25" x14ac:dyDescent="0.2">
      <c r="J33088" s="2"/>
    </row>
    <row r="33089" spans="10:10" ht="14.25" x14ac:dyDescent="0.2">
      <c r="J33089" s="2"/>
    </row>
    <row r="33090" spans="10:10" ht="14.25" x14ac:dyDescent="0.2">
      <c r="J33090" s="2"/>
    </row>
    <row r="33091" spans="10:10" ht="14.25" x14ac:dyDescent="0.2">
      <c r="J33091" s="2"/>
    </row>
    <row r="33092" spans="10:10" ht="14.25" x14ac:dyDescent="0.2">
      <c r="J33092" s="2"/>
    </row>
    <row r="33093" spans="10:10" ht="14.25" x14ac:dyDescent="0.2">
      <c r="J33093" s="2"/>
    </row>
    <row r="33094" spans="10:10" ht="14.25" x14ac:dyDescent="0.2">
      <c r="J33094" s="2"/>
    </row>
    <row r="33095" spans="10:10" ht="14.25" x14ac:dyDescent="0.2">
      <c r="J33095" s="2"/>
    </row>
    <row r="33096" spans="10:10" ht="14.25" x14ac:dyDescent="0.2">
      <c r="J33096" s="2"/>
    </row>
    <row r="33097" spans="10:10" ht="14.25" x14ac:dyDescent="0.2">
      <c r="J33097" s="2"/>
    </row>
    <row r="33098" spans="10:10" ht="14.25" x14ac:dyDescent="0.2">
      <c r="J33098" s="2"/>
    </row>
    <row r="33099" spans="10:10" ht="14.25" x14ac:dyDescent="0.2">
      <c r="J33099" s="2"/>
    </row>
    <row r="33100" spans="10:10" ht="14.25" x14ac:dyDescent="0.2">
      <c r="J33100" s="2"/>
    </row>
    <row r="33101" spans="10:10" ht="14.25" x14ac:dyDescent="0.2">
      <c r="J33101" s="2"/>
    </row>
    <row r="33102" spans="10:10" ht="14.25" x14ac:dyDescent="0.2">
      <c r="J33102" s="2"/>
    </row>
    <row r="33103" spans="10:10" ht="14.25" x14ac:dyDescent="0.2">
      <c r="J33103" s="2"/>
    </row>
    <row r="33104" spans="10:10" ht="14.25" x14ac:dyDescent="0.2">
      <c r="J33104" s="2"/>
    </row>
    <row r="33105" spans="10:10" ht="14.25" x14ac:dyDescent="0.2">
      <c r="J33105" s="2"/>
    </row>
    <row r="33106" spans="10:10" ht="14.25" x14ac:dyDescent="0.2">
      <c r="J33106" s="2"/>
    </row>
    <row r="33107" spans="10:10" ht="14.25" x14ac:dyDescent="0.2">
      <c r="J33107" s="2"/>
    </row>
    <row r="33108" spans="10:10" ht="14.25" x14ac:dyDescent="0.2">
      <c r="J33108" s="2"/>
    </row>
    <row r="33109" spans="10:10" ht="14.25" x14ac:dyDescent="0.2">
      <c r="J33109" s="2"/>
    </row>
    <row r="33110" spans="10:10" ht="14.25" x14ac:dyDescent="0.2">
      <c r="J33110" s="2"/>
    </row>
    <row r="33111" spans="10:10" ht="14.25" x14ac:dyDescent="0.2">
      <c r="J33111" s="2"/>
    </row>
    <row r="33112" spans="10:10" ht="14.25" x14ac:dyDescent="0.2">
      <c r="J33112" s="2"/>
    </row>
    <row r="33113" spans="10:10" ht="14.25" x14ac:dyDescent="0.2">
      <c r="J33113" s="2"/>
    </row>
    <row r="33114" spans="10:10" ht="14.25" x14ac:dyDescent="0.2">
      <c r="J33114" s="2"/>
    </row>
    <row r="33115" spans="10:10" ht="14.25" x14ac:dyDescent="0.2">
      <c r="J33115" s="2"/>
    </row>
    <row r="33116" spans="10:10" ht="14.25" x14ac:dyDescent="0.2">
      <c r="J33116" s="2"/>
    </row>
    <row r="33117" spans="10:10" ht="14.25" x14ac:dyDescent="0.2">
      <c r="J33117" s="2"/>
    </row>
    <row r="33118" spans="10:10" ht="14.25" x14ac:dyDescent="0.2">
      <c r="J33118" s="2"/>
    </row>
    <row r="33119" spans="10:10" ht="14.25" x14ac:dyDescent="0.2">
      <c r="J33119" s="2"/>
    </row>
    <row r="33120" spans="10:10" ht="14.25" x14ac:dyDescent="0.2">
      <c r="J33120" s="2"/>
    </row>
    <row r="33121" spans="10:10" ht="14.25" x14ac:dyDescent="0.2">
      <c r="J33121" s="2"/>
    </row>
    <row r="33122" spans="10:10" ht="14.25" x14ac:dyDescent="0.2">
      <c r="J33122" s="2"/>
    </row>
    <row r="33123" spans="10:10" ht="14.25" x14ac:dyDescent="0.2">
      <c r="J33123" s="2"/>
    </row>
    <row r="33124" spans="10:10" ht="14.25" x14ac:dyDescent="0.2">
      <c r="J33124" s="2"/>
    </row>
    <row r="33125" spans="10:10" ht="14.25" x14ac:dyDescent="0.2">
      <c r="J33125" s="2"/>
    </row>
    <row r="33126" spans="10:10" ht="14.25" x14ac:dyDescent="0.2">
      <c r="J33126" s="2"/>
    </row>
    <row r="33127" spans="10:10" ht="14.25" x14ac:dyDescent="0.2">
      <c r="J33127" s="2"/>
    </row>
    <row r="33128" spans="10:10" ht="14.25" x14ac:dyDescent="0.2">
      <c r="J33128" s="2"/>
    </row>
    <row r="33129" spans="10:10" ht="14.25" x14ac:dyDescent="0.2">
      <c r="J33129" s="2"/>
    </row>
    <row r="33130" spans="10:10" ht="14.25" x14ac:dyDescent="0.2">
      <c r="J33130" s="2"/>
    </row>
    <row r="33131" spans="10:10" ht="14.25" x14ac:dyDescent="0.2">
      <c r="J33131" s="2"/>
    </row>
    <row r="33132" spans="10:10" ht="14.25" x14ac:dyDescent="0.2">
      <c r="J33132" s="2"/>
    </row>
    <row r="33133" spans="10:10" ht="14.25" x14ac:dyDescent="0.2">
      <c r="J33133" s="2"/>
    </row>
    <row r="33134" spans="10:10" ht="14.25" x14ac:dyDescent="0.2">
      <c r="J33134" s="2"/>
    </row>
    <row r="33135" spans="10:10" ht="14.25" x14ac:dyDescent="0.2">
      <c r="J33135" s="2"/>
    </row>
    <row r="33136" spans="10:10" ht="14.25" x14ac:dyDescent="0.2">
      <c r="J33136" s="2"/>
    </row>
    <row r="33137" spans="10:10" ht="14.25" x14ac:dyDescent="0.2">
      <c r="J33137" s="2"/>
    </row>
    <row r="33138" spans="10:10" ht="14.25" x14ac:dyDescent="0.2">
      <c r="J33138" s="2"/>
    </row>
    <row r="33139" spans="10:10" ht="14.25" x14ac:dyDescent="0.2">
      <c r="J33139" s="2"/>
    </row>
    <row r="33140" spans="10:10" ht="14.25" x14ac:dyDescent="0.2">
      <c r="J33140" s="2"/>
    </row>
    <row r="33141" spans="10:10" ht="14.25" x14ac:dyDescent="0.2">
      <c r="J33141" s="2"/>
    </row>
    <row r="33142" spans="10:10" ht="14.25" x14ac:dyDescent="0.2">
      <c r="J33142" s="2"/>
    </row>
    <row r="33143" spans="10:10" ht="14.25" x14ac:dyDescent="0.2">
      <c r="J33143" s="2"/>
    </row>
    <row r="33144" spans="10:10" ht="14.25" x14ac:dyDescent="0.2">
      <c r="J33144" s="2"/>
    </row>
    <row r="33145" spans="10:10" ht="14.25" x14ac:dyDescent="0.2">
      <c r="J33145" s="2"/>
    </row>
    <row r="33146" spans="10:10" ht="14.25" x14ac:dyDescent="0.2">
      <c r="J33146" s="2"/>
    </row>
    <row r="33147" spans="10:10" ht="14.25" x14ac:dyDescent="0.2">
      <c r="J33147" s="2"/>
    </row>
    <row r="33148" spans="10:10" ht="14.25" x14ac:dyDescent="0.2">
      <c r="J33148" s="2"/>
    </row>
    <row r="33149" spans="10:10" ht="14.25" x14ac:dyDescent="0.2">
      <c r="J33149" s="2"/>
    </row>
    <row r="33150" spans="10:10" ht="14.25" x14ac:dyDescent="0.2">
      <c r="J33150" s="2"/>
    </row>
    <row r="33151" spans="10:10" ht="14.25" x14ac:dyDescent="0.2">
      <c r="J33151" s="2"/>
    </row>
    <row r="33152" spans="10:10" ht="14.25" x14ac:dyDescent="0.2">
      <c r="J33152" s="2"/>
    </row>
    <row r="33153" spans="10:10" ht="14.25" x14ac:dyDescent="0.2">
      <c r="J33153" s="2"/>
    </row>
    <row r="33154" spans="10:10" ht="14.25" x14ac:dyDescent="0.2">
      <c r="J33154" s="2"/>
    </row>
    <row r="33155" spans="10:10" ht="14.25" x14ac:dyDescent="0.2">
      <c r="J33155" s="2"/>
    </row>
    <row r="33156" spans="10:10" ht="14.25" x14ac:dyDescent="0.2">
      <c r="J33156" s="2"/>
    </row>
    <row r="33157" spans="10:10" ht="14.25" x14ac:dyDescent="0.2">
      <c r="J33157" s="2"/>
    </row>
    <row r="33158" spans="10:10" ht="14.25" x14ac:dyDescent="0.2">
      <c r="J33158" s="2"/>
    </row>
    <row r="33159" spans="10:10" ht="14.25" x14ac:dyDescent="0.2">
      <c r="J33159" s="2"/>
    </row>
    <row r="33160" spans="10:10" ht="14.25" x14ac:dyDescent="0.2">
      <c r="J33160" s="2"/>
    </row>
    <row r="33161" spans="10:10" ht="14.25" x14ac:dyDescent="0.2">
      <c r="J33161" s="2"/>
    </row>
    <row r="33162" spans="10:10" ht="14.25" x14ac:dyDescent="0.2">
      <c r="J33162" s="2"/>
    </row>
    <row r="33163" spans="10:10" ht="14.25" x14ac:dyDescent="0.2">
      <c r="J33163" s="2"/>
    </row>
    <row r="33164" spans="10:10" ht="14.25" x14ac:dyDescent="0.2">
      <c r="J33164" s="2"/>
    </row>
    <row r="33165" spans="10:10" ht="14.25" x14ac:dyDescent="0.2">
      <c r="J33165" s="2"/>
    </row>
    <row r="33166" spans="10:10" ht="14.25" x14ac:dyDescent="0.2">
      <c r="J33166" s="2"/>
    </row>
    <row r="33167" spans="10:10" ht="14.25" x14ac:dyDescent="0.2">
      <c r="J33167" s="2"/>
    </row>
    <row r="33168" spans="10:10" ht="14.25" x14ac:dyDescent="0.2">
      <c r="J33168" s="2"/>
    </row>
    <row r="33169" spans="10:10" ht="14.25" x14ac:dyDescent="0.2">
      <c r="J33169" s="2"/>
    </row>
    <row r="33170" spans="10:10" ht="14.25" x14ac:dyDescent="0.2">
      <c r="J33170" s="2"/>
    </row>
    <row r="33171" spans="10:10" ht="14.25" x14ac:dyDescent="0.2">
      <c r="J33171" s="2"/>
    </row>
    <row r="33172" spans="10:10" ht="14.25" x14ac:dyDescent="0.2">
      <c r="J33172" s="2"/>
    </row>
    <row r="33173" spans="10:10" ht="14.25" x14ac:dyDescent="0.2">
      <c r="J33173" s="2"/>
    </row>
    <row r="33174" spans="10:10" ht="14.25" x14ac:dyDescent="0.2">
      <c r="J33174" s="2"/>
    </row>
    <row r="33175" spans="10:10" ht="14.25" x14ac:dyDescent="0.2">
      <c r="J33175" s="2"/>
    </row>
    <row r="33176" spans="10:10" ht="14.25" x14ac:dyDescent="0.2">
      <c r="J33176" s="2"/>
    </row>
    <row r="33177" spans="10:10" ht="14.25" x14ac:dyDescent="0.2">
      <c r="J33177" s="2"/>
    </row>
    <row r="33178" spans="10:10" ht="14.25" x14ac:dyDescent="0.2">
      <c r="J33178" s="2"/>
    </row>
    <row r="33179" spans="10:10" ht="14.25" x14ac:dyDescent="0.2">
      <c r="J33179" s="2"/>
    </row>
    <row r="33180" spans="10:10" ht="14.25" x14ac:dyDescent="0.2">
      <c r="J33180" s="2"/>
    </row>
    <row r="33181" spans="10:10" ht="14.25" x14ac:dyDescent="0.2">
      <c r="J33181" s="2"/>
    </row>
    <row r="33182" spans="10:10" ht="14.25" x14ac:dyDescent="0.2">
      <c r="J33182" s="2"/>
    </row>
    <row r="33183" spans="10:10" ht="14.25" x14ac:dyDescent="0.2">
      <c r="J33183" s="2"/>
    </row>
    <row r="33184" spans="10:10" ht="14.25" x14ac:dyDescent="0.2">
      <c r="J33184" s="2"/>
    </row>
    <row r="33185" spans="10:10" ht="14.25" x14ac:dyDescent="0.2">
      <c r="J33185" s="2"/>
    </row>
    <row r="33186" spans="10:10" ht="14.25" x14ac:dyDescent="0.2">
      <c r="J33186" s="2"/>
    </row>
    <row r="33187" spans="10:10" ht="14.25" x14ac:dyDescent="0.2">
      <c r="J33187" s="2"/>
    </row>
    <row r="33188" spans="10:10" ht="14.25" x14ac:dyDescent="0.2">
      <c r="J33188" s="2"/>
    </row>
    <row r="33189" spans="10:10" ht="14.25" x14ac:dyDescent="0.2">
      <c r="J33189" s="2"/>
    </row>
    <row r="33190" spans="10:10" ht="14.25" x14ac:dyDescent="0.2">
      <c r="J33190" s="2"/>
    </row>
    <row r="33191" spans="10:10" ht="14.25" x14ac:dyDescent="0.2">
      <c r="J33191" s="2"/>
    </row>
    <row r="33192" spans="10:10" ht="14.25" x14ac:dyDescent="0.2">
      <c r="J33192" s="2"/>
    </row>
    <row r="33193" spans="10:10" ht="14.25" x14ac:dyDescent="0.2">
      <c r="J33193" s="2"/>
    </row>
    <row r="33194" spans="10:10" ht="14.25" x14ac:dyDescent="0.2">
      <c r="J33194" s="2"/>
    </row>
    <row r="33195" spans="10:10" ht="14.25" x14ac:dyDescent="0.2">
      <c r="J33195" s="2"/>
    </row>
    <row r="33196" spans="10:10" ht="14.25" x14ac:dyDescent="0.2">
      <c r="J33196" s="2"/>
    </row>
    <row r="33197" spans="10:10" ht="14.25" x14ac:dyDescent="0.2">
      <c r="J33197" s="2"/>
    </row>
    <row r="33198" spans="10:10" ht="14.25" x14ac:dyDescent="0.2">
      <c r="J33198" s="2"/>
    </row>
    <row r="33199" spans="10:10" ht="14.25" x14ac:dyDescent="0.2">
      <c r="J33199" s="2"/>
    </row>
    <row r="33200" spans="10:10" ht="14.25" x14ac:dyDescent="0.2">
      <c r="J33200" s="2"/>
    </row>
    <row r="33201" spans="10:10" ht="14.25" x14ac:dyDescent="0.2">
      <c r="J33201" s="2"/>
    </row>
    <row r="33202" spans="10:10" ht="14.25" x14ac:dyDescent="0.2">
      <c r="J33202" s="2"/>
    </row>
    <row r="33203" spans="10:10" ht="14.25" x14ac:dyDescent="0.2">
      <c r="J33203" s="2"/>
    </row>
    <row r="33204" spans="10:10" ht="14.25" x14ac:dyDescent="0.2">
      <c r="J33204" s="2"/>
    </row>
    <row r="33205" spans="10:10" ht="14.25" x14ac:dyDescent="0.2">
      <c r="J33205" s="2"/>
    </row>
    <row r="33206" spans="10:10" ht="14.25" x14ac:dyDescent="0.2">
      <c r="J33206" s="2"/>
    </row>
    <row r="33207" spans="10:10" ht="14.25" x14ac:dyDescent="0.2">
      <c r="J33207" s="2"/>
    </row>
    <row r="33208" spans="10:10" ht="14.25" x14ac:dyDescent="0.2">
      <c r="J33208" s="2"/>
    </row>
    <row r="33209" spans="10:10" ht="14.25" x14ac:dyDescent="0.2">
      <c r="J33209" s="2"/>
    </row>
    <row r="33210" spans="10:10" ht="14.25" x14ac:dyDescent="0.2">
      <c r="J33210" s="2"/>
    </row>
    <row r="33211" spans="10:10" ht="14.25" x14ac:dyDescent="0.2">
      <c r="J33211" s="2"/>
    </row>
    <row r="33212" spans="10:10" ht="14.25" x14ac:dyDescent="0.2">
      <c r="J33212" s="2"/>
    </row>
    <row r="33213" spans="10:10" ht="14.25" x14ac:dyDescent="0.2">
      <c r="J33213" s="2"/>
    </row>
    <row r="33214" spans="10:10" ht="14.25" x14ac:dyDescent="0.2">
      <c r="J33214" s="2"/>
    </row>
    <row r="33215" spans="10:10" ht="14.25" x14ac:dyDescent="0.2">
      <c r="J33215" s="2"/>
    </row>
    <row r="33216" spans="10:10" ht="14.25" x14ac:dyDescent="0.2">
      <c r="J33216" s="2"/>
    </row>
    <row r="33217" spans="10:10" ht="14.25" x14ac:dyDescent="0.2">
      <c r="J33217" s="2"/>
    </row>
    <row r="33218" spans="10:10" ht="14.25" x14ac:dyDescent="0.2">
      <c r="J33218" s="2"/>
    </row>
    <row r="33219" spans="10:10" ht="14.25" x14ac:dyDescent="0.2">
      <c r="J33219" s="2"/>
    </row>
    <row r="33220" spans="10:10" ht="14.25" x14ac:dyDescent="0.2">
      <c r="J33220" s="2"/>
    </row>
    <row r="33221" spans="10:10" ht="14.25" x14ac:dyDescent="0.2">
      <c r="J33221" s="2"/>
    </row>
    <row r="33222" spans="10:10" ht="14.25" x14ac:dyDescent="0.2">
      <c r="J33222" s="2"/>
    </row>
    <row r="33223" spans="10:10" ht="14.25" x14ac:dyDescent="0.2">
      <c r="J33223" s="2"/>
    </row>
    <row r="33224" spans="10:10" ht="14.25" x14ac:dyDescent="0.2">
      <c r="J33224" s="2"/>
    </row>
    <row r="33225" spans="10:10" ht="14.25" x14ac:dyDescent="0.2">
      <c r="J33225" s="2"/>
    </row>
    <row r="33226" spans="10:10" ht="14.25" x14ac:dyDescent="0.2">
      <c r="J33226" s="2"/>
    </row>
    <row r="33227" spans="10:10" ht="14.25" x14ac:dyDescent="0.2">
      <c r="J33227" s="2"/>
    </row>
    <row r="33228" spans="10:10" ht="14.25" x14ac:dyDescent="0.2">
      <c r="J33228" s="2"/>
    </row>
    <row r="33229" spans="10:10" ht="14.25" x14ac:dyDescent="0.2">
      <c r="J33229" s="2"/>
    </row>
    <row r="33230" spans="10:10" ht="14.25" x14ac:dyDescent="0.2">
      <c r="J33230" s="2"/>
    </row>
    <row r="33231" spans="10:10" ht="14.25" x14ac:dyDescent="0.2">
      <c r="J33231" s="2"/>
    </row>
    <row r="33232" spans="10:10" ht="14.25" x14ac:dyDescent="0.2">
      <c r="J33232" s="2"/>
    </row>
    <row r="33233" spans="10:10" ht="14.25" x14ac:dyDescent="0.2">
      <c r="J33233" s="2"/>
    </row>
    <row r="33234" spans="10:10" ht="14.25" x14ac:dyDescent="0.2">
      <c r="J33234" s="2"/>
    </row>
    <row r="33235" spans="10:10" ht="14.25" x14ac:dyDescent="0.2">
      <c r="J33235" s="2"/>
    </row>
    <row r="33236" spans="10:10" ht="14.25" x14ac:dyDescent="0.2">
      <c r="J33236" s="2"/>
    </row>
    <row r="33237" spans="10:10" ht="14.25" x14ac:dyDescent="0.2">
      <c r="J33237" s="2"/>
    </row>
    <row r="33238" spans="10:10" ht="14.25" x14ac:dyDescent="0.2">
      <c r="J33238" s="2"/>
    </row>
    <row r="33239" spans="10:10" ht="14.25" x14ac:dyDescent="0.2">
      <c r="J33239" s="2"/>
    </row>
    <row r="33240" spans="10:10" ht="14.25" x14ac:dyDescent="0.2">
      <c r="J33240" s="2"/>
    </row>
    <row r="33241" spans="10:10" ht="14.25" x14ac:dyDescent="0.2">
      <c r="J33241" s="2"/>
    </row>
    <row r="33242" spans="10:10" ht="14.25" x14ac:dyDescent="0.2">
      <c r="J33242" s="2"/>
    </row>
    <row r="33243" spans="10:10" ht="14.25" x14ac:dyDescent="0.2">
      <c r="J33243" s="2"/>
    </row>
    <row r="33244" spans="10:10" ht="14.25" x14ac:dyDescent="0.2">
      <c r="J33244" s="2"/>
    </row>
    <row r="33245" spans="10:10" ht="14.25" x14ac:dyDescent="0.2">
      <c r="J33245" s="2"/>
    </row>
    <row r="33246" spans="10:10" ht="14.25" x14ac:dyDescent="0.2">
      <c r="J33246" s="2"/>
    </row>
    <row r="33247" spans="10:10" ht="14.25" x14ac:dyDescent="0.2">
      <c r="J33247" s="2"/>
    </row>
    <row r="33248" spans="10:10" ht="14.25" x14ac:dyDescent="0.2">
      <c r="J33248" s="2"/>
    </row>
    <row r="33249" spans="10:10" ht="14.25" x14ac:dyDescent="0.2">
      <c r="J33249" s="2"/>
    </row>
    <row r="33250" spans="10:10" ht="14.25" x14ac:dyDescent="0.2">
      <c r="J33250" s="2"/>
    </row>
    <row r="33251" spans="10:10" ht="14.25" x14ac:dyDescent="0.2">
      <c r="J33251" s="2"/>
    </row>
    <row r="33252" spans="10:10" ht="14.25" x14ac:dyDescent="0.2">
      <c r="J33252" s="2"/>
    </row>
    <row r="33253" spans="10:10" ht="14.25" x14ac:dyDescent="0.2">
      <c r="J33253" s="2"/>
    </row>
    <row r="33254" spans="10:10" ht="14.25" x14ac:dyDescent="0.2">
      <c r="J33254" s="2"/>
    </row>
    <row r="33255" spans="10:10" ht="14.25" x14ac:dyDescent="0.2">
      <c r="J33255" s="2"/>
    </row>
    <row r="33256" spans="10:10" ht="14.25" x14ac:dyDescent="0.2">
      <c r="J33256" s="2"/>
    </row>
    <row r="33257" spans="10:10" ht="14.25" x14ac:dyDescent="0.2">
      <c r="J33257" s="2"/>
    </row>
    <row r="33258" spans="10:10" ht="14.25" x14ac:dyDescent="0.2">
      <c r="J33258" s="2"/>
    </row>
    <row r="33259" spans="10:10" ht="14.25" x14ac:dyDescent="0.2">
      <c r="J33259" s="2"/>
    </row>
    <row r="33260" spans="10:10" ht="14.25" x14ac:dyDescent="0.2">
      <c r="J33260" s="2"/>
    </row>
    <row r="33261" spans="10:10" ht="14.25" x14ac:dyDescent="0.2">
      <c r="J33261" s="2"/>
    </row>
    <row r="33262" spans="10:10" ht="14.25" x14ac:dyDescent="0.2">
      <c r="J33262" s="2"/>
    </row>
    <row r="33263" spans="10:10" ht="14.25" x14ac:dyDescent="0.2">
      <c r="J33263" s="2"/>
    </row>
    <row r="33264" spans="10:10" ht="14.25" x14ac:dyDescent="0.2">
      <c r="J33264" s="2"/>
    </row>
    <row r="33265" spans="10:10" ht="14.25" x14ac:dyDescent="0.2">
      <c r="J33265" s="2"/>
    </row>
    <row r="33266" spans="10:10" ht="14.25" x14ac:dyDescent="0.2">
      <c r="J33266" s="2"/>
    </row>
    <row r="33267" spans="10:10" ht="14.25" x14ac:dyDescent="0.2">
      <c r="J33267" s="2"/>
    </row>
    <row r="33268" spans="10:10" ht="14.25" x14ac:dyDescent="0.2">
      <c r="J33268" s="2"/>
    </row>
    <row r="33269" spans="10:10" ht="14.25" x14ac:dyDescent="0.2">
      <c r="J33269" s="2"/>
    </row>
    <row r="33270" spans="10:10" ht="14.25" x14ac:dyDescent="0.2">
      <c r="J33270" s="2"/>
    </row>
    <row r="33271" spans="10:10" ht="14.25" x14ac:dyDescent="0.2">
      <c r="J33271" s="2"/>
    </row>
    <row r="33272" spans="10:10" ht="14.25" x14ac:dyDescent="0.2">
      <c r="J33272" s="2"/>
    </row>
    <row r="33273" spans="10:10" ht="14.25" x14ac:dyDescent="0.2">
      <c r="J33273" s="2"/>
    </row>
    <row r="33274" spans="10:10" ht="14.25" x14ac:dyDescent="0.2">
      <c r="J33274" s="2"/>
    </row>
    <row r="33275" spans="10:10" ht="14.25" x14ac:dyDescent="0.2">
      <c r="J33275" s="2"/>
    </row>
    <row r="33276" spans="10:10" ht="14.25" x14ac:dyDescent="0.2">
      <c r="J33276" s="2"/>
    </row>
    <row r="33277" spans="10:10" ht="14.25" x14ac:dyDescent="0.2">
      <c r="J33277" s="2"/>
    </row>
    <row r="33278" spans="10:10" ht="14.25" x14ac:dyDescent="0.2">
      <c r="J33278" s="2"/>
    </row>
    <row r="33279" spans="10:10" ht="14.25" x14ac:dyDescent="0.2">
      <c r="J33279" s="2"/>
    </row>
    <row r="33280" spans="10:10" ht="14.25" x14ac:dyDescent="0.2">
      <c r="J33280" s="2"/>
    </row>
    <row r="33281" spans="10:10" ht="14.25" x14ac:dyDescent="0.2">
      <c r="J33281" s="2"/>
    </row>
    <row r="33282" spans="10:10" ht="14.25" x14ac:dyDescent="0.2">
      <c r="J33282" s="2"/>
    </row>
    <row r="33283" spans="10:10" ht="14.25" x14ac:dyDescent="0.2">
      <c r="J33283" s="2"/>
    </row>
    <row r="33284" spans="10:10" ht="14.25" x14ac:dyDescent="0.2">
      <c r="J33284" s="2"/>
    </row>
    <row r="33285" spans="10:10" ht="14.25" x14ac:dyDescent="0.2">
      <c r="J33285" s="2"/>
    </row>
    <row r="33286" spans="10:10" ht="14.25" x14ac:dyDescent="0.2">
      <c r="J33286" s="2"/>
    </row>
    <row r="33287" spans="10:10" ht="14.25" x14ac:dyDescent="0.2">
      <c r="J33287" s="2"/>
    </row>
    <row r="33288" spans="10:10" ht="14.25" x14ac:dyDescent="0.2">
      <c r="J33288" s="2"/>
    </row>
    <row r="33289" spans="10:10" ht="14.25" x14ac:dyDescent="0.2">
      <c r="J33289" s="2"/>
    </row>
    <row r="33290" spans="10:10" ht="14.25" x14ac:dyDescent="0.2">
      <c r="J33290" s="2"/>
    </row>
    <row r="33291" spans="10:10" ht="14.25" x14ac:dyDescent="0.2">
      <c r="J33291" s="2"/>
    </row>
    <row r="33292" spans="10:10" ht="14.25" x14ac:dyDescent="0.2">
      <c r="J33292" s="2"/>
    </row>
    <row r="33293" spans="10:10" ht="14.25" x14ac:dyDescent="0.2">
      <c r="J33293" s="2"/>
    </row>
    <row r="33294" spans="10:10" ht="14.25" x14ac:dyDescent="0.2">
      <c r="J33294" s="2"/>
    </row>
    <row r="33295" spans="10:10" ht="14.25" x14ac:dyDescent="0.2">
      <c r="J33295" s="2"/>
    </row>
    <row r="33296" spans="10:10" ht="14.25" x14ac:dyDescent="0.2">
      <c r="J33296" s="2"/>
    </row>
    <row r="33297" spans="10:10" ht="14.25" x14ac:dyDescent="0.2">
      <c r="J33297" s="2"/>
    </row>
    <row r="33298" spans="10:10" ht="14.25" x14ac:dyDescent="0.2">
      <c r="J33298" s="2"/>
    </row>
    <row r="33299" spans="10:10" ht="14.25" x14ac:dyDescent="0.2">
      <c r="J33299" s="2"/>
    </row>
    <row r="33300" spans="10:10" ht="14.25" x14ac:dyDescent="0.2">
      <c r="J33300" s="2"/>
    </row>
    <row r="33301" spans="10:10" ht="14.25" x14ac:dyDescent="0.2">
      <c r="J33301" s="2"/>
    </row>
    <row r="33302" spans="10:10" ht="14.25" x14ac:dyDescent="0.2">
      <c r="J33302" s="2"/>
    </row>
    <row r="33303" spans="10:10" ht="14.25" x14ac:dyDescent="0.2">
      <c r="J33303" s="2"/>
    </row>
    <row r="33304" spans="10:10" ht="14.25" x14ac:dyDescent="0.2">
      <c r="J33304" s="2"/>
    </row>
    <row r="33305" spans="10:10" ht="14.25" x14ac:dyDescent="0.2">
      <c r="J33305" s="2"/>
    </row>
    <row r="33306" spans="10:10" ht="14.25" x14ac:dyDescent="0.2">
      <c r="J33306" s="2"/>
    </row>
    <row r="33307" spans="10:10" ht="14.25" x14ac:dyDescent="0.2">
      <c r="J33307" s="2"/>
    </row>
    <row r="33308" spans="10:10" ht="14.25" x14ac:dyDescent="0.2">
      <c r="J33308" s="2"/>
    </row>
    <row r="33309" spans="10:10" ht="14.25" x14ac:dyDescent="0.2">
      <c r="J33309" s="2"/>
    </row>
    <row r="33310" spans="10:10" ht="14.25" x14ac:dyDescent="0.2">
      <c r="J33310" s="2"/>
    </row>
    <row r="33311" spans="10:10" ht="14.25" x14ac:dyDescent="0.2">
      <c r="J33311" s="2"/>
    </row>
    <row r="33312" spans="10:10" ht="14.25" x14ac:dyDescent="0.2">
      <c r="J33312" s="2"/>
    </row>
    <row r="33313" spans="10:10" ht="14.25" x14ac:dyDescent="0.2">
      <c r="J33313" s="2"/>
    </row>
    <row r="33314" spans="10:10" ht="14.25" x14ac:dyDescent="0.2">
      <c r="J33314" s="2"/>
    </row>
    <row r="33315" spans="10:10" ht="14.25" x14ac:dyDescent="0.2">
      <c r="J33315" s="2"/>
    </row>
    <row r="33316" spans="10:10" ht="14.25" x14ac:dyDescent="0.2">
      <c r="J33316" s="2"/>
    </row>
    <row r="33317" spans="10:10" ht="14.25" x14ac:dyDescent="0.2">
      <c r="J33317" s="2"/>
    </row>
    <row r="33318" spans="10:10" ht="14.25" x14ac:dyDescent="0.2">
      <c r="J33318" s="2"/>
    </row>
    <row r="33319" spans="10:10" ht="14.25" x14ac:dyDescent="0.2">
      <c r="J33319" s="2"/>
    </row>
    <row r="33320" spans="10:10" ht="14.25" x14ac:dyDescent="0.2">
      <c r="J33320" s="2"/>
    </row>
    <row r="33321" spans="10:10" ht="14.25" x14ac:dyDescent="0.2">
      <c r="J33321" s="2"/>
    </row>
    <row r="33322" spans="10:10" ht="14.25" x14ac:dyDescent="0.2">
      <c r="J33322" s="2"/>
    </row>
    <row r="33323" spans="10:10" ht="14.25" x14ac:dyDescent="0.2">
      <c r="J33323" s="2"/>
    </row>
    <row r="33324" spans="10:10" ht="14.25" x14ac:dyDescent="0.2">
      <c r="J33324" s="2"/>
    </row>
    <row r="33325" spans="10:10" ht="14.25" x14ac:dyDescent="0.2">
      <c r="J33325" s="2"/>
    </row>
    <row r="33326" spans="10:10" ht="14.25" x14ac:dyDescent="0.2">
      <c r="J33326" s="2"/>
    </row>
    <row r="33327" spans="10:10" ht="14.25" x14ac:dyDescent="0.2">
      <c r="J33327" s="2"/>
    </row>
    <row r="33328" spans="10:10" ht="14.25" x14ac:dyDescent="0.2">
      <c r="J33328" s="2"/>
    </row>
    <row r="33329" spans="10:10" ht="14.25" x14ac:dyDescent="0.2">
      <c r="J33329" s="2"/>
    </row>
    <row r="33330" spans="10:10" ht="14.25" x14ac:dyDescent="0.2">
      <c r="J33330" s="2"/>
    </row>
    <row r="33331" spans="10:10" ht="14.25" x14ac:dyDescent="0.2">
      <c r="J33331" s="2"/>
    </row>
    <row r="33332" spans="10:10" ht="14.25" x14ac:dyDescent="0.2">
      <c r="J33332" s="2"/>
    </row>
    <row r="33333" spans="10:10" ht="14.25" x14ac:dyDescent="0.2">
      <c r="J33333" s="2"/>
    </row>
    <row r="33334" spans="10:10" ht="14.25" x14ac:dyDescent="0.2">
      <c r="J33334" s="2"/>
    </row>
    <row r="33335" spans="10:10" ht="14.25" x14ac:dyDescent="0.2">
      <c r="J33335" s="2"/>
    </row>
    <row r="33336" spans="10:10" ht="14.25" x14ac:dyDescent="0.2">
      <c r="J33336" s="2"/>
    </row>
    <row r="33337" spans="10:10" ht="14.25" x14ac:dyDescent="0.2">
      <c r="J33337" s="2"/>
    </row>
    <row r="33338" spans="10:10" ht="14.25" x14ac:dyDescent="0.2">
      <c r="J33338" s="2"/>
    </row>
    <row r="33339" spans="10:10" ht="14.25" x14ac:dyDescent="0.2">
      <c r="J33339" s="2"/>
    </row>
    <row r="33340" spans="10:10" ht="14.25" x14ac:dyDescent="0.2">
      <c r="J33340" s="2"/>
    </row>
    <row r="33341" spans="10:10" ht="14.25" x14ac:dyDescent="0.2">
      <c r="J33341" s="2"/>
    </row>
    <row r="33342" spans="10:10" ht="14.25" x14ac:dyDescent="0.2">
      <c r="J33342" s="2"/>
    </row>
    <row r="33343" spans="10:10" ht="14.25" x14ac:dyDescent="0.2">
      <c r="J33343" s="2"/>
    </row>
    <row r="33344" spans="10:10" ht="14.25" x14ac:dyDescent="0.2">
      <c r="J33344" s="2"/>
    </row>
    <row r="33345" spans="10:10" ht="14.25" x14ac:dyDescent="0.2">
      <c r="J33345" s="2"/>
    </row>
    <row r="33346" spans="10:10" ht="14.25" x14ac:dyDescent="0.2">
      <c r="J33346" s="2"/>
    </row>
    <row r="33347" spans="10:10" ht="14.25" x14ac:dyDescent="0.2">
      <c r="J33347" s="2"/>
    </row>
    <row r="33348" spans="10:10" ht="14.25" x14ac:dyDescent="0.2">
      <c r="J33348" s="2"/>
    </row>
    <row r="33349" spans="10:10" ht="14.25" x14ac:dyDescent="0.2">
      <c r="J33349" s="2"/>
    </row>
    <row r="33350" spans="10:10" ht="14.25" x14ac:dyDescent="0.2">
      <c r="J33350" s="2"/>
    </row>
    <row r="33351" spans="10:10" ht="14.25" x14ac:dyDescent="0.2">
      <c r="J33351" s="2"/>
    </row>
    <row r="33352" spans="10:10" ht="14.25" x14ac:dyDescent="0.2">
      <c r="J33352" s="2"/>
    </row>
    <row r="33353" spans="10:10" ht="14.25" x14ac:dyDescent="0.2">
      <c r="J33353" s="2"/>
    </row>
    <row r="33354" spans="10:10" ht="14.25" x14ac:dyDescent="0.2">
      <c r="J33354" s="2"/>
    </row>
    <row r="33355" spans="10:10" ht="14.25" x14ac:dyDescent="0.2">
      <c r="J33355" s="2"/>
    </row>
    <row r="33356" spans="10:10" ht="14.25" x14ac:dyDescent="0.2">
      <c r="J33356" s="2"/>
    </row>
    <row r="33357" spans="10:10" ht="14.25" x14ac:dyDescent="0.2">
      <c r="J33357" s="2"/>
    </row>
    <row r="33358" spans="10:10" ht="14.25" x14ac:dyDescent="0.2">
      <c r="J33358" s="2"/>
    </row>
    <row r="33359" spans="10:10" ht="14.25" x14ac:dyDescent="0.2">
      <c r="J33359" s="2"/>
    </row>
    <row r="33360" spans="10:10" ht="14.25" x14ac:dyDescent="0.2">
      <c r="J33360" s="2"/>
    </row>
    <row r="33361" spans="10:10" ht="14.25" x14ac:dyDescent="0.2">
      <c r="J33361" s="2"/>
    </row>
    <row r="33362" spans="10:10" ht="14.25" x14ac:dyDescent="0.2">
      <c r="J33362" s="2"/>
    </row>
    <row r="33363" spans="10:10" ht="14.25" x14ac:dyDescent="0.2">
      <c r="J33363" s="2"/>
    </row>
    <row r="33364" spans="10:10" ht="14.25" x14ac:dyDescent="0.2">
      <c r="J33364" s="2"/>
    </row>
    <row r="33365" spans="10:10" ht="14.25" x14ac:dyDescent="0.2">
      <c r="J33365" s="2"/>
    </row>
    <row r="33366" spans="10:10" ht="14.25" x14ac:dyDescent="0.2">
      <c r="J33366" s="2"/>
    </row>
    <row r="33367" spans="10:10" ht="14.25" x14ac:dyDescent="0.2">
      <c r="J33367" s="2"/>
    </row>
    <row r="33368" spans="10:10" ht="14.25" x14ac:dyDescent="0.2">
      <c r="J33368" s="2"/>
    </row>
    <row r="33369" spans="10:10" ht="14.25" x14ac:dyDescent="0.2">
      <c r="J33369" s="2"/>
    </row>
    <row r="33370" spans="10:10" ht="14.25" x14ac:dyDescent="0.2">
      <c r="J33370" s="2"/>
    </row>
    <row r="33371" spans="10:10" ht="14.25" x14ac:dyDescent="0.2">
      <c r="J33371" s="2"/>
    </row>
    <row r="33372" spans="10:10" ht="14.25" x14ac:dyDescent="0.2">
      <c r="J33372" s="2"/>
    </row>
    <row r="33373" spans="10:10" ht="14.25" x14ac:dyDescent="0.2">
      <c r="J33373" s="2"/>
    </row>
    <row r="33374" spans="10:10" ht="14.25" x14ac:dyDescent="0.2">
      <c r="J33374" s="2"/>
    </row>
    <row r="33375" spans="10:10" ht="14.25" x14ac:dyDescent="0.2">
      <c r="J33375" s="2"/>
    </row>
    <row r="33376" spans="10:10" ht="14.25" x14ac:dyDescent="0.2">
      <c r="J33376" s="2"/>
    </row>
    <row r="33377" spans="10:10" ht="14.25" x14ac:dyDescent="0.2">
      <c r="J33377" s="2"/>
    </row>
    <row r="33378" spans="10:10" ht="14.25" x14ac:dyDescent="0.2">
      <c r="J33378" s="2"/>
    </row>
    <row r="33379" spans="10:10" ht="14.25" x14ac:dyDescent="0.2">
      <c r="J33379" s="2"/>
    </row>
    <row r="33380" spans="10:10" ht="14.25" x14ac:dyDescent="0.2">
      <c r="J33380" s="2"/>
    </row>
    <row r="33381" spans="10:10" ht="14.25" x14ac:dyDescent="0.2">
      <c r="J33381" s="2"/>
    </row>
    <row r="33382" spans="10:10" ht="14.25" x14ac:dyDescent="0.2">
      <c r="J33382" s="2"/>
    </row>
    <row r="33383" spans="10:10" ht="14.25" x14ac:dyDescent="0.2">
      <c r="J33383" s="2"/>
    </row>
    <row r="33384" spans="10:10" ht="14.25" x14ac:dyDescent="0.2">
      <c r="J33384" s="2"/>
    </row>
    <row r="33385" spans="10:10" ht="14.25" x14ac:dyDescent="0.2">
      <c r="J33385" s="2"/>
    </row>
    <row r="33386" spans="10:10" ht="14.25" x14ac:dyDescent="0.2">
      <c r="J33386" s="2"/>
    </row>
    <row r="33387" spans="10:10" ht="14.25" x14ac:dyDescent="0.2">
      <c r="J33387" s="2"/>
    </row>
    <row r="33388" spans="10:10" ht="14.25" x14ac:dyDescent="0.2">
      <c r="J33388" s="2"/>
    </row>
    <row r="33389" spans="10:10" ht="14.25" x14ac:dyDescent="0.2">
      <c r="J33389" s="2"/>
    </row>
    <row r="33390" spans="10:10" ht="14.25" x14ac:dyDescent="0.2">
      <c r="J33390" s="2"/>
    </row>
    <row r="33391" spans="10:10" ht="14.25" x14ac:dyDescent="0.2">
      <c r="J33391" s="2"/>
    </row>
    <row r="33392" spans="10:10" ht="14.25" x14ac:dyDescent="0.2">
      <c r="J33392" s="2"/>
    </row>
    <row r="33393" spans="10:10" ht="14.25" x14ac:dyDescent="0.2">
      <c r="J33393" s="2"/>
    </row>
    <row r="33394" spans="10:10" ht="14.25" x14ac:dyDescent="0.2">
      <c r="J33394" s="2"/>
    </row>
    <row r="33395" spans="10:10" ht="14.25" x14ac:dyDescent="0.2">
      <c r="J33395" s="2"/>
    </row>
    <row r="33396" spans="10:10" ht="14.25" x14ac:dyDescent="0.2">
      <c r="J33396" s="2"/>
    </row>
    <row r="33397" spans="10:10" ht="14.25" x14ac:dyDescent="0.2">
      <c r="J33397" s="2"/>
    </row>
    <row r="33398" spans="10:10" ht="14.25" x14ac:dyDescent="0.2">
      <c r="J33398" s="2"/>
    </row>
    <row r="33399" spans="10:10" ht="14.25" x14ac:dyDescent="0.2">
      <c r="J33399" s="2"/>
    </row>
    <row r="33400" spans="10:10" ht="14.25" x14ac:dyDescent="0.2">
      <c r="J33400" s="2"/>
    </row>
    <row r="33401" spans="10:10" ht="14.25" x14ac:dyDescent="0.2">
      <c r="J33401" s="2"/>
    </row>
    <row r="33402" spans="10:10" ht="14.25" x14ac:dyDescent="0.2">
      <c r="J33402" s="2"/>
    </row>
    <row r="33403" spans="10:10" ht="14.25" x14ac:dyDescent="0.2">
      <c r="J33403" s="2"/>
    </row>
    <row r="33404" spans="10:10" ht="14.25" x14ac:dyDescent="0.2">
      <c r="J33404" s="2"/>
    </row>
    <row r="33405" spans="10:10" ht="14.25" x14ac:dyDescent="0.2">
      <c r="J33405" s="2"/>
    </row>
    <row r="33406" spans="10:10" ht="14.25" x14ac:dyDescent="0.2">
      <c r="J33406" s="2"/>
    </row>
    <row r="33407" spans="10:10" ht="14.25" x14ac:dyDescent="0.2">
      <c r="J33407" s="2"/>
    </row>
    <row r="33408" spans="10:10" ht="14.25" x14ac:dyDescent="0.2">
      <c r="J33408" s="2"/>
    </row>
    <row r="33409" spans="10:10" ht="14.25" x14ac:dyDescent="0.2">
      <c r="J33409" s="2"/>
    </row>
    <row r="33410" spans="10:10" ht="14.25" x14ac:dyDescent="0.2">
      <c r="J33410" s="2"/>
    </row>
    <row r="33411" spans="10:10" ht="14.25" x14ac:dyDescent="0.2">
      <c r="J33411" s="2"/>
    </row>
    <row r="33412" spans="10:10" ht="14.25" x14ac:dyDescent="0.2">
      <c r="J33412" s="2"/>
    </row>
    <row r="33413" spans="10:10" ht="14.25" x14ac:dyDescent="0.2">
      <c r="J33413" s="2"/>
    </row>
    <row r="33414" spans="10:10" ht="14.25" x14ac:dyDescent="0.2">
      <c r="J33414" s="2"/>
    </row>
    <row r="33415" spans="10:10" ht="14.25" x14ac:dyDescent="0.2">
      <c r="J33415" s="2"/>
    </row>
    <row r="33416" spans="10:10" ht="14.25" x14ac:dyDescent="0.2">
      <c r="J33416" s="2"/>
    </row>
    <row r="33417" spans="10:10" ht="14.25" x14ac:dyDescent="0.2">
      <c r="J33417" s="2"/>
    </row>
    <row r="33418" spans="10:10" ht="14.25" x14ac:dyDescent="0.2">
      <c r="J33418" s="2"/>
    </row>
    <row r="33419" spans="10:10" ht="14.25" x14ac:dyDescent="0.2">
      <c r="J33419" s="2"/>
    </row>
    <row r="33420" spans="10:10" ht="14.25" x14ac:dyDescent="0.2">
      <c r="J33420" s="2"/>
    </row>
    <row r="33421" spans="10:10" ht="14.25" x14ac:dyDescent="0.2">
      <c r="J33421" s="2"/>
    </row>
    <row r="33422" spans="10:10" ht="14.25" x14ac:dyDescent="0.2">
      <c r="J33422" s="2"/>
    </row>
    <row r="33423" spans="10:10" ht="14.25" x14ac:dyDescent="0.2">
      <c r="J33423" s="2"/>
    </row>
    <row r="33424" spans="10:10" ht="14.25" x14ac:dyDescent="0.2">
      <c r="J33424" s="2"/>
    </row>
    <row r="33425" spans="10:10" ht="14.25" x14ac:dyDescent="0.2">
      <c r="J33425" s="2"/>
    </row>
    <row r="33426" spans="10:10" ht="14.25" x14ac:dyDescent="0.2">
      <c r="J33426" s="2"/>
    </row>
    <row r="33427" spans="10:10" ht="14.25" x14ac:dyDescent="0.2">
      <c r="J33427" s="2"/>
    </row>
    <row r="33428" spans="10:10" ht="14.25" x14ac:dyDescent="0.2">
      <c r="J33428" s="2"/>
    </row>
    <row r="33429" spans="10:10" ht="14.25" x14ac:dyDescent="0.2">
      <c r="J33429" s="2"/>
    </row>
    <row r="33430" spans="10:10" ht="14.25" x14ac:dyDescent="0.2">
      <c r="J33430" s="2"/>
    </row>
    <row r="33431" spans="10:10" ht="14.25" x14ac:dyDescent="0.2">
      <c r="J33431" s="2"/>
    </row>
    <row r="33432" spans="10:10" ht="14.25" x14ac:dyDescent="0.2">
      <c r="J33432" s="2"/>
    </row>
    <row r="33433" spans="10:10" ht="14.25" x14ac:dyDescent="0.2">
      <c r="J33433" s="2"/>
    </row>
    <row r="33434" spans="10:10" ht="14.25" x14ac:dyDescent="0.2">
      <c r="J33434" s="2"/>
    </row>
    <row r="33435" spans="10:10" ht="14.25" x14ac:dyDescent="0.2">
      <c r="J33435" s="2"/>
    </row>
    <row r="33436" spans="10:10" ht="14.25" x14ac:dyDescent="0.2">
      <c r="J33436" s="2"/>
    </row>
    <row r="33437" spans="10:10" ht="14.25" x14ac:dyDescent="0.2">
      <c r="J33437" s="2"/>
    </row>
    <row r="33438" spans="10:10" ht="14.25" x14ac:dyDescent="0.2">
      <c r="J33438" s="2"/>
    </row>
    <row r="33439" spans="10:10" ht="14.25" x14ac:dyDescent="0.2">
      <c r="J33439" s="2"/>
    </row>
    <row r="33440" spans="10:10" ht="14.25" x14ac:dyDescent="0.2">
      <c r="J33440" s="2"/>
    </row>
    <row r="33441" spans="10:10" ht="14.25" x14ac:dyDescent="0.2">
      <c r="J33441" s="2"/>
    </row>
    <row r="33442" spans="10:10" ht="14.25" x14ac:dyDescent="0.2">
      <c r="J33442" s="2"/>
    </row>
    <row r="33443" spans="10:10" ht="14.25" x14ac:dyDescent="0.2">
      <c r="J33443" s="2"/>
    </row>
    <row r="33444" spans="10:10" ht="14.25" x14ac:dyDescent="0.2">
      <c r="J33444" s="2"/>
    </row>
    <row r="33445" spans="10:10" ht="14.25" x14ac:dyDescent="0.2">
      <c r="J33445" s="2"/>
    </row>
    <row r="33446" spans="10:10" ht="14.25" x14ac:dyDescent="0.2">
      <c r="J33446" s="2"/>
    </row>
    <row r="33447" spans="10:10" ht="14.25" x14ac:dyDescent="0.2">
      <c r="J33447" s="2"/>
    </row>
    <row r="33448" spans="10:10" ht="14.25" x14ac:dyDescent="0.2">
      <c r="J33448" s="2"/>
    </row>
    <row r="33449" spans="10:10" ht="14.25" x14ac:dyDescent="0.2">
      <c r="J33449" s="2"/>
    </row>
    <row r="33450" spans="10:10" ht="14.25" x14ac:dyDescent="0.2">
      <c r="J33450" s="2"/>
    </row>
    <row r="33451" spans="10:10" ht="14.25" x14ac:dyDescent="0.2">
      <c r="J33451" s="2"/>
    </row>
    <row r="33452" spans="10:10" ht="14.25" x14ac:dyDescent="0.2">
      <c r="J33452" s="2"/>
    </row>
    <row r="33453" spans="10:10" ht="14.25" x14ac:dyDescent="0.2">
      <c r="J33453" s="2"/>
    </row>
    <row r="33454" spans="10:10" ht="14.25" x14ac:dyDescent="0.2">
      <c r="J33454" s="2"/>
    </row>
    <row r="33455" spans="10:10" ht="14.25" x14ac:dyDescent="0.2">
      <c r="J33455" s="2"/>
    </row>
    <row r="33456" spans="10:10" ht="14.25" x14ac:dyDescent="0.2">
      <c r="J33456" s="2"/>
    </row>
    <row r="33457" spans="10:10" ht="14.25" x14ac:dyDescent="0.2">
      <c r="J33457" s="2"/>
    </row>
    <row r="33458" spans="10:10" ht="14.25" x14ac:dyDescent="0.2">
      <c r="J33458" s="2"/>
    </row>
    <row r="33459" spans="10:10" ht="14.25" x14ac:dyDescent="0.2">
      <c r="J33459" s="2"/>
    </row>
    <row r="33460" spans="10:10" ht="14.25" x14ac:dyDescent="0.2">
      <c r="J33460" s="2"/>
    </row>
    <row r="33461" spans="10:10" ht="14.25" x14ac:dyDescent="0.2">
      <c r="J33461" s="2"/>
    </row>
    <row r="33462" spans="10:10" ht="14.25" x14ac:dyDescent="0.2">
      <c r="J33462" s="2"/>
    </row>
    <row r="33463" spans="10:10" ht="14.25" x14ac:dyDescent="0.2">
      <c r="J33463" s="2"/>
    </row>
    <row r="33464" spans="10:10" ht="14.25" x14ac:dyDescent="0.2">
      <c r="J33464" s="2"/>
    </row>
    <row r="33465" spans="10:10" ht="14.25" x14ac:dyDescent="0.2">
      <c r="J33465" s="2"/>
    </row>
    <row r="33466" spans="10:10" ht="14.25" x14ac:dyDescent="0.2">
      <c r="J33466" s="2"/>
    </row>
    <row r="33467" spans="10:10" ht="14.25" x14ac:dyDescent="0.2">
      <c r="J33467" s="2"/>
    </row>
    <row r="33468" spans="10:10" ht="14.25" x14ac:dyDescent="0.2">
      <c r="J33468" s="2"/>
    </row>
    <row r="33469" spans="10:10" ht="14.25" x14ac:dyDescent="0.2">
      <c r="J33469" s="2"/>
    </row>
    <row r="33470" spans="10:10" ht="14.25" x14ac:dyDescent="0.2">
      <c r="J33470" s="2"/>
    </row>
    <row r="33471" spans="10:10" ht="14.25" x14ac:dyDescent="0.2">
      <c r="J33471" s="2"/>
    </row>
    <row r="33472" spans="10:10" ht="14.25" x14ac:dyDescent="0.2">
      <c r="J33472" s="2"/>
    </row>
    <row r="33473" spans="10:10" ht="14.25" x14ac:dyDescent="0.2">
      <c r="J33473" s="2"/>
    </row>
    <row r="33474" spans="10:10" ht="14.25" x14ac:dyDescent="0.2">
      <c r="J33474" s="2"/>
    </row>
    <row r="33475" spans="10:10" ht="14.25" x14ac:dyDescent="0.2">
      <c r="J33475" s="2"/>
    </row>
    <row r="33476" spans="10:10" ht="14.25" x14ac:dyDescent="0.2">
      <c r="J33476" s="2"/>
    </row>
    <row r="33477" spans="10:10" ht="14.25" x14ac:dyDescent="0.2">
      <c r="J33477" s="2"/>
    </row>
    <row r="33478" spans="10:10" ht="14.25" x14ac:dyDescent="0.2">
      <c r="J33478" s="2"/>
    </row>
    <row r="33479" spans="10:10" ht="14.25" x14ac:dyDescent="0.2">
      <c r="J33479" s="2"/>
    </row>
    <row r="33480" spans="10:10" ht="14.25" x14ac:dyDescent="0.2">
      <c r="J33480" s="2"/>
    </row>
    <row r="33481" spans="10:10" ht="14.25" x14ac:dyDescent="0.2">
      <c r="J33481" s="2"/>
    </row>
    <row r="33482" spans="10:10" ht="14.25" x14ac:dyDescent="0.2">
      <c r="J33482" s="2"/>
    </row>
    <row r="33483" spans="10:10" ht="14.25" x14ac:dyDescent="0.2">
      <c r="J33483" s="2"/>
    </row>
    <row r="33484" spans="10:10" ht="14.25" x14ac:dyDescent="0.2">
      <c r="J33484" s="2"/>
    </row>
    <row r="33485" spans="10:10" ht="14.25" x14ac:dyDescent="0.2">
      <c r="J33485" s="2"/>
    </row>
    <row r="33486" spans="10:10" ht="14.25" x14ac:dyDescent="0.2">
      <c r="J33486" s="2"/>
    </row>
    <row r="33487" spans="10:10" ht="14.25" x14ac:dyDescent="0.2">
      <c r="J33487" s="2"/>
    </row>
    <row r="33488" spans="10:10" ht="14.25" x14ac:dyDescent="0.2">
      <c r="J33488" s="2"/>
    </row>
    <row r="33489" spans="10:10" ht="14.25" x14ac:dyDescent="0.2">
      <c r="J33489" s="2"/>
    </row>
    <row r="33490" spans="10:10" ht="14.25" x14ac:dyDescent="0.2">
      <c r="J33490" s="2"/>
    </row>
    <row r="33491" spans="10:10" ht="14.25" x14ac:dyDescent="0.2">
      <c r="J33491" s="2"/>
    </row>
    <row r="33492" spans="10:10" ht="14.25" x14ac:dyDescent="0.2">
      <c r="J33492" s="2"/>
    </row>
    <row r="33493" spans="10:10" ht="14.25" x14ac:dyDescent="0.2">
      <c r="J33493" s="2"/>
    </row>
    <row r="33494" spans="10:10" ht="14.25" x14ac:dyDescent="0.2">
      <c r="J33494" s="2"/>
    </row>
    <row r="33495" spans="10:10" ht="14.25" x14ac:dyDescent="0.2">
      <c r="J33495" s="2"/>
    </row>
    <row r="33496" spans="10:10" ht="14.25" x14ac:dyDescent="0.2">
      <c r="J33496" s="2"/>
    </row>
    <row r="33497" spans="10:10" ht="14.25" x14ac:dyDescent="0.2">
      <c r="J33497" s="2"/>
    </row>
    <row r="33498" spans="10:10" ht="14.25" x14ac:dyDescent="0.2">
      <c r="J33498" s="2"/>
    </row>
    <row r="33499" spans="10:10" ht="14.25" x14ac:dyDescent="0.2">
      <c r="J33499" s="2"/>
    </row>
    <row r="33500" spans="10:10" ht="14.25" x14ac:dyDescent="0.2">
      <c r="J33500" s="2"/>
    </row>
    <row r="33501" spans="10:10" ht="14.25" x14ac:dyDescent="0.2">
      <c r="J33501" s="2"/>
    </row>
    <row r="33502" spans="10:10" ht="14.25" x14ac:dyDescent="0.2">
      <c r="J33502" s="2"/>
    </row>
    <row r="33503" spans="10:10" ht="14.25" x14ac:dyDescent="0.2">
      <c r="J33503" s="2"/>
    </row>
    <row r="33504" spans="10:10" ht="14.25" x14ac:dyDescent="0.2">
      <c r="J33504" s="2"/>
    </row>
    <row r="33505" spans="10:10" ht="14.25" x14ac:dyDescent="0.2">
      <c r="J33505" s="2"/>
    </row>
    <row r="33506" spans="10:10" ht="14.25" x14ac:dyDescent="0.2">
      <c r="J33506" s="2"/>
    </row>
    <row r="33507" spans="10:10" ht="14.25" x14ac:dyDescent="0.2">
      <c r="J33507" s="2"/>
    </row>
    <row r="33508" spans="10:10" ht="14.25" x14ac:dyDescent="0.2">
      <c r="J33508" s="2"/>
    </row>
    <row r="33509" spans="10:10" ht="14.25" x14ac:dyDescent="0.2">
      <c r="J33509" s="2"/>
    </row>
    <row r="33510" spans="10:10" ht="14.25" x14ac:dyDescent="0.2">
      <c r="J33510" s="2"/>
    </row>
    <row r="33511" spans="10:10" ht="14.25" x14ac:dyDescent="0.2">
      <c r="J33511" s="2"/>
    </row>
    <row r="33512" spans="10:10" ht="14.25" x14ac:dyDescent="0.2">
      <c r="J33512" s="2"/>
    </row>
    <row r="33513" spans="10:10" ht="14.25" x14ac:dyDescent="0.2">
      <c r="J33513" s="2"/>
    </row>
    <row r="33514" spans="10:10" ht="14.25" x14ac:dyDescent="0.2">
      <c r="J33514" s="2"/>
    </row>
    <row r="33515" spans="10:10" ht="14.25" x14ac:dyDescent="0.2">
      <c r="J33515" s="2"/>
    </row>
    <row r="33516" spans="10:10" ht="14.25" x14ac:dyDescent="0.2">
      <c r="J33516" s="2"/>
    </row>
    <row r="33517" spans="10:10" ht="14.25" x14ac:dyDescent="0.2">
      <c r="J33517" s="2"/>
    </row>
    <row r="33518" spans="10:10" ht="14.25" x14ac:dyDescent="0.2">
      <c r="J33518" s="2"/>
    </row>
    <row r="33519" spans="10:10" ht="14.25" x14ac:dyDescent="0.2">
      <c r="J33519" s="2"/>
    </row>
    <row r="33520" spans="10:10" ht="14.25" x14ac:dyDescent="0.2">
      <c r="J33520" s="2"/>
    </row>
    <row r="33521" spans="10:10" ht="14.25" x14ac:dyDescent="0.2">
      <c r="J33521" s="2"/>
    </row>
    <row r="33522" spans="10:10" ht="14.25" x14ac:dyDescent="0.2">
      <c r="J33522" s="2"/>
    </row>
    <row r="33523" spans="10:10" ht="14.25" x14ac:dyDescent="0.2">
      <c r="J33523" s="2"/>
    </row>
    <row r="33524" spans="10:10" ht="14.25" x14ac:dyDescent="0.2">
      <c r="J33524" s="2"/>
    </row>
    <row r="33525" spans="10:10" ht="14.25" x14ac:dyDescent="0.2">
      <c r="J33525" s="2"/>
    </row>
    <row r="33526" spans="10:10" ht="14.25" x14ac:dyDescent="0.2">
      <c r="J33526" s="2"/>
    </row>
    <row r="33527" spans="10:10" ht="14.25" x14ac:dyDescent="0.2">
      <c r="J33527" s="2"/>
    </row>
    <row r="33528" spans="10:10" ht="14.25" x14ac:dyDescent="0.2">
      <c r="J33528" s="2"/>
    </row>
    <row r="33529" spans="10:10" ht="14.25" x14ac:dyDescent="0.2">
      <c r="J33529" s="2"/>
    </row>
    <row r="33530" spans="10:10" ht="14.25" x14ac:dyDescent="0.2">
      <c r="J33530" s="2"/>
    </row>
    <row r="33531" spans="10:10" ht="14.25" x14ac:dyDescent="0.2">
      <c r="J33531" s="2"/>
    </row>
    <row r="33532" spans="10:10" ht="14.25" x14ac:dyDescent="0.2">
      <c r="J33532" s="2"/>
    </row>
    <row r="33533" spans="10:10" ht="14.25" x14ac:dyDescent="0.2">
      <c r="J33533" s="2"/>
    </row>
    <row r="33534" spans="10:10" ht="14.25" x14ac:dyDescent="0.2">
      <c r="J33534" s="2"/>
    </row>
    <row r="33535" spans="10:10" ht="14.25" x14ac:dyDescent="0.2">
      <c r="J33535" s="2"/>
    </row>
    <row r="33536" spans="10:10" ht="14.25" x14ac:dyDescent="0.2">
      <c r="J33536" s="2"/>
    </row>
    <row r="33537" spans="10:10" ht="14.25" x14ac:dyDescent="0.2">
      <c r="J33537" s="2"/>
    </row>
    <row r="33538" spans="10:10" ht="14.25" x14ac:dyDescent="0.2">
      <c r="J33538" s="2"/>
    </row>
    <row r="33539" spans="10:10" ht="14.25" x14ac:dyDescent="0.2">
      <c r="J33539" s="2"/>
    </row>
    <row r="33540" spans="10:10" ht="14.25" x14ac:dyDescent="0.2">
      <c r="J33540" s="2"/>
    </row>
    <row r="33541" spans="10:10" ht="14.25" x14ac:dyDescent="0.2">
      <c r="J33541" s="2"/>
    </row>
    <row r="33542" spans="10:10" ht="14.25" x14ac:dyDescent="0.2">
      <c r="J33542" s="2"/>
    </row>
    <row r="33543" spans="10:10" ht="14.25" x14ac:dyDescent="0.2">
      <c r="J33543" s="2"/>
    </row>
    <row r="33544" spans="10:10" ht="14.25" x14ac:dyDescent="0.2">
      <c r="J33544" s="2"/>
    </row>
    <row r="33545" spans="10:10" ht="14.25" x14ac:dyDescent="0.2">
      <c r="J33545" s="2"/>
    </row>
    <row r="33546" spans="10:10" ht="14.25" x14ac:dyDescent="0.2">
      <c r="J33546" s="2"/>
    </row>
    <row r="33547" spans="10:10" ht="14.25" x14ac:dyDescent="0.2">
      <c r="J33547" s="2"/>
    </row>
    <row r="33548" spans="10:10" ht="14.25" x14ac:dyDescent="0.2">
      <c r="J33548" s="2"/>
    </row>
    <row r="33549" spans="10:10" ht="14.25" x14ac:dyDescent="0.2">
      <c r="J33549" s="2"/>
    </row>
    <row r="33550" spans="10:10" ht="14.25" x14ac:dyDescent="0.2">
      <c r="J33550" s="2"/>
    </row>
    <row r="33551" spans="10:10" ht="14.25" x14ac:dyDescent="0.2">
      <c r="J33551" s="2"/>
    </row>
    <row r="33552" spans="10:10" ht="14.25" x14ac:dyDescent="0.2">
      <c r="J33552" s="2"/>
    </row>
    <row r="33553" spans="10:10" ht="14.25" x14ac:dyDescent="0.2">
      <c r="J33553" s="2"/>
    </row>
    <row r="33554" spans="10:10" ht="14.25" x14ac:dyDescent="0.2">
      <c r="J33554" s="2"/>
    </row>
    <row r="33555" spans="10:10" ht="14.25" x14ac:dyDescent="0.2">
      <c r="J33555" s="2"/>
    </row>
    <row r="33556" spans="10:10" ht="14.25" x14ac:dyDescent="0.2">
      <c r="J33556" s="2"/>
    </row>
    <row r="33557" spans="10:10" ht="14.25" x14ac:dyDescent="0.2">
      <c r="J33557" s="2"/>
    </row>
    <row r="33558" spans="10:10" ht="14.25" x14ac:dyDescent="0.2">
      <c r="J33558" s="2"/>
    </row>
    <row r="33559" spans="10:10" ht="14.25" x14ac:dyDescent="0.2">
      <c r="J33559" s="2"/>
    </row>
    <row r="33560" spans="10:10" ht="14.25" x14ac:dyDescent="0.2">
      <c r="J33560" s="2"/>
    </row>
    <row r="33561" spans="10:10" ht="14.25" x14ac:dyDescent="0.2">
      <c r="J33561" s="2"/>
    </row>
    <row r="33562" spans="10:10" ht="14.25" x14ac:dyDescent="0.2">
      <c r="J33562" s="2"/>
    </row>
    <row r="33563" spans="10:10" ht="14.25" x14ac:dyDescent="0.2">
      <c r="J33563" s="2"/>
    </row>
    <row r="33564" spans="10:10" ht="14.25" x14ac:dyDescent="0.2">
      <c r="J33564" s="2"/>
    </row>
    <row r="33565" spans="10:10" ht="14.25" x14ac:dyDescent="0.2">
      <c r="J33565" s="2"/>
    </row>
    <row r="33566" spans="10:10" ht="14.25" x14ac:dyDescent="0.2">
      <c r="J33566" s="2"/>
    </row>
    <row r="33567" spans="10:10" ht="14.25" x14ac:dyDescent="0.2">
      <c r="J33567" s="2"/>
    </row>
    <row r="33568" spans="10:10" ht="14.25" x14ac:dyDescent="0.2">
      <c r="J33568" s="2"/>
    </row>
    <row r="33569" spans="10:10" ht="14.25" x14ac:dyDescent="0.2">
      <c r="J33569" s="2"/>
    </row>
    <row r="33570" spans="10:10" ht="14.25" x14ac:dyDescent="0.2">
      <c r="J33570" s="2"/>
    </row>
    <row r="33571" spans="10:10" ht="14.25" x14ac:dyDescent="0.2">
      <c r="J33571" s="2"/>
    </row>
    <row r="33572" spans="10:10" ht="14.25" x14ac:dyDescent="0.2">
      <c r="J33572" s="2"/>
    </row>
    <row r="33573" spans="10:10" ht="14.25" x14ac:dyDescent="0.2">
      <c r="J33573" s="2"/>
    </row>
    <row r="33574" spans="10:10" ht="14.25" x14ac:dyDescent="0.2">
      <c r="J33574" s="2"/>
    </row>
    <row r="33575" spans="10:10" ht="14.25" x14ac:dyDescent="0.2">
      <c r="J33575" s="2"/>
    </row>
    <row r="33576" spans="10:10" ht="14.25" x14ac:dyDescent="0.2">
      <c r="J33576" s="2"/>
    </row>
    <row r="33577" spans="10:10" ht="14.25" x14ac:dyDescent="0.2">
      <c r="J33577" s="2"/>
    </row>
    <row r="33578" spans="10:10" ht="14.25" x14ac:dyDescent="0.2">
      <c r="J33578" s="2"/>
    </row>
    <row r="33579" spans="10:10" ht="14.25" x14ac:dyDescent="0.2">
      <c r="J33579" s="2"/>
    </row>
    <row r="33580" spans="10:10" ht="14.25" x14ac:dyDescent="0.2">
      <c r="J33580" s="2"/>
    </row>
    <row r="33581" spans="10:10" ht="14.25" x14ac:dyDescent="0.2">
      <c r="J33581" s="2"/>
    </row>
    <row r="33582" spans="10:10" ht="14.25" x14ac:dyDescent="0.2">
      <c r="J33582" s="2"/>
    </row>
    <row r="33583" spans="10:10" ht="14.25" x14ac:dyDescent="0.2">
      <c r="J33583" s="2"/>
    </row>
    <row r="33584" spans="10:10" ht="14.25" x14ac:dyDescent="0.2">
      <c r="J33584" s="2"/>
    </row>
    <row r="33585" spans="10:10" ht="14.25" x14ac:dyDescent="0.2">
      <c r="J33585" s="2"/>
    </row>
    <row r="33586" spans="10:10" ht="14.25" x14ac:dyDescent="0.2">
      <c r="J33586" s="2"/>
    </row>
    <row r="33587" spans="10:10" ht="14.25" x14ac:dyDescent="0.2">
      <c r="J33587" s="2"/>
    </row>
    <row r="33588" spans="10:10" ht="14.25" x14ac:dyDescent="0.2">
      <c r="J33588" s="2"/>
    </row>
    <row r="33589" spans="10:10" ht="14.25" x14ac:dyDescent="0.2">
      <c r="J33589" s="2"/>
    </row>
    <row r="33590" spans="10:10" ht="14.25" x14ac:dyDescent="0.2">
      <c r="J33590" s="2"/>
    </row>
    <row r="33591" spans="10:10" ht="14.25" x14ac:dyDescent="0.2">
      <c r="J33591" s="2"/>
    </row>
    <row r="33592" spans="10:10" ht="14.25" x14ac:dyDescent="0.2">
      <c r="J33592" s="2"/>
    </row>
    <row r="33593" spans="10:10" ht="14.25" x14ac:dyDescent="0.2">
      <c r="J33593" s="2"/>
    </row>
    <row r="33594" spans="10:10" ht="14.25" x14ac:dyDescent="0.2">
      <c r="J33594" s="2"/>
    </row>
    <row r="33595" spans="10:10" ht="14.25" x14ac:dyDescent="0.2">
      <c r="J33595" s="2"/>
    </row>
    <row r="33596" spans="10:10" ht="14.25" x14ac:dyDescent="0.2">
      <c r="J33596" s="2"/>
    </row>
    <row r="33597" spans="10:10" ht="14.25" x14ac:dyDescent="0.2">
      <c r="J33597" s="2"/>
    </row>
    <row r="33598" spans="10:10" ht="14.25" x14ac:dyDescent="0.2">
      <c r="J33598" s="2"/>
    </row>
    <row r="33599" spans="10:10" ht="14.25" x14ac:dyDescent="0.2">
      <c r="J33599" s="2"/>
    </row>
    <row r="33600" spans="10:10" ht="14.25" x14ac:dyDescent="0.2">
      <c r="J33600" s="2"/>
    </row>
    <row r="33601" spans="10:10" ht="14.25" x14ac:dyDescent="0.2">
      <c r="J33601" s="2"/>
    </row>
    <row r="33602" spans="10:10" ht="14.25" x14ac:dyDescent="0.2">
      <c r="J33602" s="2"/>
    </row>
    <row r="33603" spans="10:10" ht="14.25" x14ac:dyDescent="0.2">
      <c r="J33603" s="2"/>
    </row>
    <row r="33604" spans="10:10" ht="14.25" x14ac:dyDescent="0.2">
      <c r="J33604" s="2"/>
    </row>
    <row r="33605" spans="10:10" ht="14.25" x14ac:dyDescent="0.2">
      <c r="J33605" s="2"/>
    </row>
    <row r="33606" spans="10:10" ht="14.25" x14ac:dyDescent="0.2">
      <c r="J33606" s="2"/>
    </row>
    <row r="33607" spans="10:10" ht="14.25" x14ac:dyDescent="0.2">
      <c r="J33607" s="2"/>
    </row>
    <row r="33608" spans="10:10" ht="14.25" x14ac:dyDescent="0.2">
      <c r="J33608" s="2"/>
    </row>
    <row r="33609" spans="10:10" ht="14.25" x14ac:dyDescent="0.2">
      <c r="J33609" s="2"/>
    </row>
    <row r="33610" spans="10:10" ht="14.25" x14ac:dyDescent="0.2">
      <c r="J33610" s="2"/>
    </row>
    <row r="33611" spans="10:10" ht="14.25" x14ac:dyDescent="0.2">
      <c r="J33611" s="2"/>
    </row>
    <row r="33612" spans="10:10" ht="14.25" x14ac:dyDescent="0.2">
      <c r="J33612" s="2"/>
    </row>
    <row r="33613" spans="10:10" ht="14.25" x14ac:dyDescent="0.2">
      <c r="J33613" s="2"/>
    </row>
    <row r="33614" spans="10:10" ht="14.25" x14ac:dyDescent="0.2">
      <c r="J33614" s="2"/>
    </row>
    <row r="33615" spans="10:10" ht="14.25" x14ac:dyDescent="0.2">
      <c r="J33615" s="2"/>
    </row>
    <row r="33616" spans="10:10" ht="14.25" x14ac:dyDescent="0.2">
      <c r="J33616" s="2"/>
    </row>
    <row r="33617" spans="10:10" ht="14.25" x14ac:dyDescent="0.2">
      <c r="J33617" s="2"/>
    </row>
    <row r="33618" spans="10:10" ht="14.25" x14ac:dyDescent="0.2">
      <c r="J33618" s="2"/>
    </row>
    <row r="33619" spans="10:10" ht="14.25" x14ac:dyDescent="0.2">
      <c r="J33619" s="2"/>
    </row>
    <row r="33620" spans="10:10" ht="14.25" x14ac:dyDescent="0.2">
      <c r="J33620" s="2"/>
    </row>
    <row r="33621" spans="10:10" ht="14.25" x14ac:dyDescent="0.2">
      <c r="J33621" s="2"/>
    </row>
    <row r="33622" spans="10:10" ht="14.25" x14ac:dyDescent="0.2">
      <c r="J33622" s="2"/>
    </row>
    <row r="33623" spans="10:10" ht="14.25" x14ac:dyDescent="0.2">
      <c r="J33623" s="2"/>
    </row>
    <row r="33624" spans="10:10" ht="14.25" x14ac:dyDescent="0.2">
      <c r="J33624" s="2"/>
    </row>
    <row r="33625" spans="10:10" ht="14.25" x14ac:dyDescent="0.2">
      <c r="J33625" s="2"/>
    </row>
    <row r="33626" spans="10:10" ht="14.25" x14ac:dyDescent="0.2">
      <c r="J33626" s="2"/>
    </row>
    <row r="33627" spans="10:10" ht="14.25" x14ac:dyDescent="0.2">
      <c r="J33627" s="2"/>
    </row>
    <row r="33628" spans="10:10" ht="14.25" x14ac:dyDescent="0.2">
      <c r="J33628" s="2"/>
    </row>
    <row r="33629" spans="10:10" ht="14.25" x14ac:dyDescent="0.2">
      <c r="J33629" s="2"/>
    </row>
    <row r="33630" spans="10:10" ht="14.25" x14ac:dyDescent="0.2">
      <c r="J33630" s="2"/>
    </row>
    <row r="33631" spans="10:10" ht="14.25" x14ac:dyDescent="0.2">
      <c r="J33631" s="2"/>
    </row>
    <row r="33632" spans="10:10" ht="14.25" x14ac:dyDescent="0.2">
      <c r="J33632" s="2"/>
    </row>
    <row r="33633" spans="10:10" ht="14.25" x14ac:dyDescent="0.2">
      <c r="J33633" s="2"/>
    </row>
    <row r="33634" spans="10:10" ht="14.25" x14ac:dyDescent="0.2">
      <c r="J33634" s="2"/>
    </row>
    <row r="33635" spans="10:10" ht="14.25" x14ac:dyDescent="0.2">
      <c r="J33635" s="2"/>
    </row>
    <row r="33636" spans="10:10" ht="14.25" x14ac:dyDescent="0.2">
      <c r="J33636" s="2"/>
    </row>
    <row r="33637" spans="10:10" ht="14.25" x14ac:dyDescent="0.2">
      <c r="J33637" s="2"/>
    </row>
    <row r="33638" spans="10:10" ht="14.25" x14ac:dyDescent="0.2">
      <c r="J33638" s="2"/>
    </row>
    <row r="33639" spans="10:10" ht="14.25" x14ac:dyDescent="0.2">
      <c r="J33639" s="2"/>
    </row>
    <row r="33640" spans="10:10" ht="14.25" x14ac:dyDescent="0.2">
      <c r="J33640" s="2"/>
    </row>
    <row r="33641" spans="10:10" ht="14.25" x14ac:dyDescent="0.2">
      <c r="J33641" s="2"/>
    </row>
    <row r="33642" spans="10:10" ht="14.25" x14ac:dyDescent="0.2">
      <c r="J33642" s="2"/>
    </row>
    <row r="33643" spans="10:10" ht="14.25" x14ac:dyDescent="0.2">
      <c r="J33643" s="2"/>
    </row>
    <row r="33644" spans="10:10" ht="14.25" x14ac:dyDescent="0.2">
      <c r="J33644" s="2"/>
    </row>
    <row r="33645" spans="10:10" ht="14.25" x14ac:dyDescent="0.2">
      <c r="J33645" s="2"/>
    </row>
    <row r="33646" spans="10:10" ht="14.25" x14ac:dyDescent="0.2">
      <c r="J33646" s="2"/>
    </row>
    <row r="33647" spans="10:10" ht="14.25" x14ac:dyDescent="0.2">
      <c r="J33647" s="2"/>
    </row>
    <row r="33648" spans="10:10" ht="14.25" x14ac:dyDescent="0.2">
      <c r="J33648" s="2"/>
    </row>
    <row r="33649" spans="10:10" ht="14.25" x14ac:dyDescent="0.2">
      <c r="J33649" s="2"/>
    </row>
    <row r="33650" spans="10:10" ht="14.25" x14ac:dyDescent="0.2">
      <c r="J33650" s="2"/>
    </row>
    <row r="33651" spans="10:10" ht="14.25" x14ac:dyDescent="0.2">
      <c r="J33651" s="2"/>
    </row>
    <row r="33652" spans="10:10" ht="14.25" x14ac:dyDescent="0.2">
      <c r="J33652" s="2"/>
    </row>
    <row r="33653" spans="10:10" ht="14.25" x14ac:dyDescent="0.2">
      <c r="J33653" s="2"/>
    </row>
    <row r="33654" spans="10:10" ht="14.25" x14ac:dyDescent="0.2">
      <c r="J33654" s="2"/>
    </row>
    <row r="33655" spans="10:10" ht="14.25" x14ac:dyDescent="0.2">
      <c r="J33655" s="2"/>
    </row>
    <row r="33656" spans="10:10" ht="14.25" x14ac:dyDescent="0.2">
      <c r="J33656" s="2"/>
    </row>
    <row r="33657" spans="10:10" ht="14.25" x14ac:dyDescent="0.2">
      <c r="J33657" s="2"/>
    </row>
    <row r="33658" spans="10:10" ht="14.25" x14ac:dyDescent="0.2">
      <c r="J33658" s="2"/>
    </row>
    <row r="33659" spans="10:10" ht="14.25" x14ac:dyDescent="0.2">
      <c r="J33659" s="2"/>
    </row>
    <row r="33660" spans="10:10" ht="14.25" x14ac:dyDescent="0.2">
      <c r="J33660" s="2"/>
    </row>
    <row r="33661" spans="10:10" ht="14.25" x14ac:dyDescent="0.2">
      <c r="J33661" s="2"/>
    </row>
    <row r="33662" spans="10:10" ht="14.25" x14ac:dyDescent="0.2">
      <c r="J33662" s="2"/>
    </row>
    <row r="33663" spans="10:10" ht="14.25" x14ac:dyDescent="0.2">
      <c r="J33663" s="2"/>
    </row>
    <row r="33664" spans="10:10" ht="14.25" x14ac:dyDescent="0.2">
      <c r="J33664" s="2"/>
    </row>
    <row r="33665" spans="10:10" ht="14.25" x14ac:dyDescent="0.2">
      <c r="J33665" s="2"/>
    </row>
    <row r="33666" spans="10:10" ht="14.25" x14ac:dyDescent="0.2">
      <c r="J33666" s="2"/>
    </row>
    <row r="33667" spans="10:10" ht="14.25" x14ac:dyDescent="0.2">
      <c r="J33667" s="2"/>
    </row>
    <row r="33668" spans="10:10" ht="14.25" x14ac:dyDescent="0.2">
      <c r="J33668" s="2"/>
    </row>
    <row r="33669" spans="10:10" ht="14.25" x14ac:dyDescent="0.2">
      <c r="J33669" s="2"/>
    </row>
    <row r="33670" spans="10:10" ht="14.25" x14ac:dyDescent="0.2">
      <c r="J33670" s="2"/>
    </row>
    <row r="33671" spans="10:10" ht="14.25" x14ac:dyDescent="0.2">
      <c r="J33671" s="2"/>
    </row>
    <row r="33672" spans="10:10" ht="14.25" x14ac:dyDescent="0.2">
      <c r="J33672" s="2"/>
    </row>
    <row r="33673" spans="10:10" ht="14.25" x14ac:dyDescent="0.2">
      <c r="J33673" s="2"/>
    </row>
    <row r="33674" spans="10:10" ht="14.25" x14ac:dyDescent="0.2">
      <c r="J33674" s="2"/>
    </row>
    <row r="33675" spans="10:10" ht="14.25" x14ac:dyDescent="0.2">
      <c r="J33675" s="2"/>
    </row>
    <row r="33676" spans="10:10" ht="14.25" x14ac:dyDescent="0.2">
      <c r="J33676" s="2"/>
    </row>
    <row r="33677" spans="10:10" ht="14.25" x14ac:dyDescent="0.2">
      <c r="J33677" s="2"/>
    </row>
    <row r="33678" spans="10:10" ht="14.25" x14ac:dyDescent="0.2">
      <c r="J33678" s="2"/>
    </row>
    <row r="33679" spans="10:10" ht="14.25" x14ac:dyDescent="0.2">
      <c r="J33679" s="2"/>
    </row>
    <row r="33680" spans="10:10" ht="14.25" x14ac:dyDescent="0.2">
      <c r="J33680" s="2"/>
    </row>
    <row r="33681" spans="10:10" ht="14.25" x14ac:dyDescent="0.2">
      <c r="J33681" s="2"/>
    </row>
    <row r="33682" spans="10:10" ht="14.25" x14ac:dyDescent="0.2">
      <c r="J33682" s="2"/>
    </row>
    <row r="33683" spans="10:10" ht="14.25" x14ac:dyDescent="0.2">
      <c r="J33683" s="2"/>
    </row>
    <row r="33684" spans="10:10" ht="14.25" x14ac:dyDescent="0.2">
      <c r="J33684" s="2"/>
    </row>
    <row r="33685" spans="10:10" ht="14.25" x14ac:dyDescent="0.2">
      <c r="J33685" s="2"/>
    </row>
    <row r="33686" spans="10:10" ht="14.25" x14ac:dyDescent="0.2">
      <c r="J33686" s="2"/>
    </row>
    <row r="33687" spans="10:10" ht="14.25" x14ac:dyDescent="0.2">
      <c r="J33687" s="2"/>
    </row>
    <row r="33688" spans="10:10" ht="14.25" x14ac:dyDescent="0.2">
      <c r="J33688" s="2"/>
    </row>
    <row r="33689" spans="10:10" ht="14.25" x14ac:dyDescent="0.2">
      <c r="J33689" s="2"/>
    </row>
    <row r="33690" spans="10:10" ht="14.25" x14ac:dyDescent="0.2">
      <c r="J33690" s="2"/>
    </row>
    <row r="33691" spans="10:10" ht="14.25" x14ac:dyDescent="0.2">
      <c r="J33691" s="2"/>
    </row>
    <row r="33692" spans="10:10" ht="14.25" x14ac:dyDescent="0.2">
      <c r="J33692" s="2"/>
    </row>
    <row r="33693" spans="10:10" ht="14.25" x14ac:dyDescent="0.2">
      <c r="J33693" s="2"/>
    </row>
    <row r="33694" spans="10:10" ht="14.25" x14ac:dyDescent="0.2">
      <c r="J33694" s="2"/>
    </row>
    <row r="33695" spans="10:10" ht="14.25" x14ac:dyDescent="0.2">
      <c r="J33695" s="2"/>
    </row>
    <row r="33696" spans="10:10" ht="14.25" x14ac:dyDescent="0.2">
      <c r="J33696" s="2"/>
    </row>
    <row r="33697" spans="10:10" ht="14.25" x14ac:dyDescent="0.2">
      <c r="J33697" s="2"/>
    </row>
    <row r="33698" spans="10:10" ht="14.25" x14ac:dyDescent="0.2">
      <c r="J33698" s="2"/>
    </row>
    <row r="33699" spans="10:10" ht="14.25" x14ac:dyDescent="0.2">
      <c r="J33699" s="2"/>
    </row>
    <row r="33700" spans="10:10" ht="14.25" x14ac:dyDescent="0.2">
      <c r="J33700" s="2"/>
    </row>
    <row r="33701" spans="10:10" ht="14.25" x14ac:dyDescent="0.2">
      <c r="J33701" s="2"/>
    </row>
    <row r="33702" spans="10:10" ht="14.25" x14ac:dyDescent="0.2">
      <c r="J33702" s="2"/>
    </row>
    <row r="33703" spans="10:10" ht="14.25" x14ac:dyDescent="0.2">
      <c r="J33703" s="2"/>
    </row>
    <row r="33704" spans="10:10" ht="14.25" x14ac:dyDescent="0.2">
      <c r="J33704" s="2"/>
    </row>
    <row r="33705" spans="10:10" ht="14.25" x14ac:dyDescent="0.2">
      <c r="J33705" s="2"/>
    </row>
    <row r="33706" spans="10:10" ht="14.25" x14ac:dyDescent="0.2">
      <c r="J33706" s="2"/>
    </row>
    <row r="33707" spans="10:10" ht="14.25" x14ac:dyDescent="0.2">
      <c r="J33707" s="2"/>
    </row>
    <row r="33708" spans="10:10" ht="14.25" x14ac:dyDescent="0.2">
      <c r="J33708" s="2"/>
    </row>
    <row r="33709" spans="10:10" ht="14.25" x14ac:dyDescent="0.2">
      <c r="J33709" s="2"/>
    </row>
    <row r="33710" spans="10:10" ht="14.25" x14ac:dyDescent="0.2">
      <c r="J33710" s="2"/>
    </row>
    <row r="33711" spans="10:10" ht="14.25" x14ac:dyDescent="0.2">
      <c r="J33711" s="2"/>
    </row>
    <row r="33712" spans="10:10" ht="14.25" x14ac:dyDescent="0.2">
      <c r="J33712" s="2"/>
    </row>
    <row r="33713" spans="10:10" ht="14.25" x14ac:dyDescent="0.2">
      <c r="J33713" s="2"/>
    </row>
    <row r="33714" spans="10:10" ht="14.25" x14ac:dyDescent="0.2">
      <c r="J33714" s="2"/>
    </row>
    <row r="33715" spans="10:10" ht="14.25" x14ac:dyDescent="0.2">
      <c r="J33715" s="2"/>
    </row>
    <row r="33716" spans="10:10" ht="14.25" x14ac:dyDescent="0.2">
      <c r="J33716" s="2"/>
    </row>
    <row r="33717" spans="10:10" ht="14.25" x14ac:dyDescent="0.2">
      <c r="J33717" s="2"/>
    </row>
    <row r="33718" spans="10:10" ht="14.25" x14ac:dyDescent="0.2">
      <c r="J33718" s="2"/>
    </row>
    <row r="33719" spans="10:10" ht="14.25" x14ac:dyDescent="0.2">
      <c r="J33719" s="2"/>
    </row>
    <row r="33720" spans="10:10" ht="14.25" x14ac:dyDescent="0.2">
      <c r="J33720" s="2"/>
    </row>
    <row r="33721" spans="10:10" ht="14.25" x14ac:dyDescent="0.2">
      <c r="J33721" s="2"/>
    </row>
    <row r="33722" spans="10:10" ht="14.25" x14ac:dyDescent="0.2">
      <c r="J33722" s="2"/>
    </row>
    <row r="33723" spans="10:10" ht="14.25" x14ac:dyDescent="0.2">
      <c r="J33723" s="2"/>
    </row>
    <row r="33724" spans="10:10" ht="14.25" x14ac:dyDescent="0.2">
      <c r="J33724" s="2"/>
    </row>
    <row r="33725" spans="10:10" ht="14.25" x14ac:dyDescent="0.2">
      <c r="J33725" s="2"/>
    </row>
    <row r="33726" spans="10:10" ht="14.25" x14ac:dyDescent="0.2">
      <c r="J33726" s="2"/>
    </row>
    <row r="33727" spans="10:10" ht="14.25" x14ac:dyDescent="0.2">
      <c r="J33727" s="2"/>
    </row>
    <row r="33728" spans="10:10" ht="14.25" x14ac:dyDescent="0.2">
      <c r="J33728" s="2"/>
    </row>
    <row r="33729" spans="10:10" ht="14.25" x14ac:dyDescent="0.2">
      <c r="J33729" s="2"/>
    </row>
    <row r="33730" spans="10:10" ht="14.25" x14ac:dyDescent="0.2">
      <c r="J33730" s="2"/>
    </row>
    <row r="33731" spans="10:10" ht="14.25" x14ac:dyDescent="0.2">
      <c r="J33731" s="2"/>
    </row>
    <row r="33732" spans="10:10" ht="14.25" x14ac:dyDescent="0.2">
      <c r="J33732" s="2"/>
    </row>
    <row r="33733" spans="10:10" ht="14.25" x14ac:dyDescent="0.2">
      <c r="J33733" s="2"/>
    </row>
    <row r="33734" spans="10:10" ht="14.25" x14ac:dyDescent="0.2">
      <c r="J33734" s="2"/>
    </row>
    <row r="33735" spans="10:10" ht="14.25" x14ac:dyDescent="0.2">
      <c r="J33735" s="2"/>
    </row>
    <row r="33736" spans="10:10" ht="14.25" x14ac:dyDescent="0.2">
      <c r="J33736" s="2"/>
    </row>
    <row r="33737" spans="10:10" ht="14.25" x14ac:dyDescent="0.2">
      <c r="J33737" s="2"/>
    </row>
    <row r="33738" spans="10:10" ht="14.25" x14ac:dyDescent="0.2">
      <c r="J33738" s="2"/>
    </row>
    <row r="33739" spans="10:10" ht="14.25" x14ac:dyDescent="0.2">
      <c r="J33739" s="2"/>
    </row>
    <row r="33740" spans="10:10" ht="14.25" x14ac:dyDescent="0.2">
      <c r="J33740" s="2"/>
    </row>
    <row r="33741" spans="10:10" ht="14.25" x14ac:dyDescent="0.2">
      <c r="J33741" s="2"/>
    </row>
    <row r="33742" spans="10:10" ht="14.25" x14ac:dyDescent="0.2">
      <c r="J33742" s="2"/>
    </row>
    <row r="33743" spans="10:10" ht="14.25" x14ac:dyDescent="0.2">
      <c r="J33743" s="2"/>
    </row>
    <row r="33744" spans="10:10" ht="14.25" x14ac:dyDescent="0.2">
      <c r="J33744" s="2"/>
    </row>
    <row r="33745" spans="10:10" ht="14.25" x14ac:dyDescent="0.2">
      <c r="J33745" s="2"/>
    </row>
    <row r="33746" spans="10:10" ht="14.25" x14ac:dyDescent="0.2">
      <c r="J33746" s="2"/>
    </row>
    <row r="33747" spans="10:10" ht="14.25" x14ac:dyDescent="0.2">
      <c r="J33747" s="2"/>
    </row>
    <row r="33748" spans="10:10" ht="14.25" x14ac:dyDescent="0.2">
      <c r="J33748" s="2"/>
    </row>
    <row r="33749" spans="10:10" ht="14.25" x14ac:dyDescent="0.2">
      <c r="J33749" s="2"/>
    </row>
    <row r="33750" spans="10:10" ht="14.25" x14ac:dyDescent="0.2">
      <c r="J33750" s="2"/>
    </row>
    <row r="33751" spans="10:10" ht="14.25" x14ac:dyDescent="0.2">
      <c r="J33751" s="2"/>
    </row>
    <row r="33752" spans="10:10" ht="14.25" x14ac:dyDescent="0.2">
      <c r="J33752" s="2"/>
    </row>
    <row r="33753" spans="10:10" ht="14.25" x14ac:dyDescent="0.2">
      <c r="J33753" s="2"/>
    </row>
    <row r="33754" spans="10:10" ht="14.25" x14ac:dyDescent="0.2">
      <c r="J33754" s="2"/>
    </row>
    <row r="33755" spans="10:10" ht="14.25" x14ac:dyDescent="0.2">
      <c r="J33755" s="2"/>
    </row>
    <row r="33756" spans="10:10" ht="14.25" x14ac:dyDescent="0.2">
      <c r="J33756" s="2"/>
    </row>
    <row r="33757" spans="10:10" ht="14.25" x14ac:dyDescent="0.2">
      <c r="J33757" s="2"/>
    </row>
    <row r="33758" spans="10:10" ht="14.25" x14ac:dyDescent="0.2">
      <c r="J33758" s="2"/>
    </row>
    <row r="33759" spans="10:10" ht="14.25" x14ac:dyDescent="0.2">
      <c r="J33759" s="2"/>
    </row>
    <row r="33760" spans="10:10" ht="14.25" x14ac:dyDescent="0.2">
      <c r="J33760" s="2"/>
    </row>
    <row r="33761" spans="10:10" ht="14.25" x14ac:dyDescent="0.2">
      <c r="J33761" s="2"/>
    </row>
    <row r="33762" spans="10:10" ht="14.25" x14ac:dyDescent="0.2">
      <c r="J33762" s="2"/>
    </row>
    <row r="33763" spans="10:10" ht="14.25" x14ac:dyDescent="0.2">
      <c r="J33763" s="2"/>
    </row>
    <row r="33764" spans="10:10" ht="14.25" x14ac:dyDescent="0.2">
      <c r="J33764" s="2"/>
    </row>
    <row r="33765" spans="10:10" ht="14.25" x14ac:dyDescent="0.2">
      <c r="J33765" s="2"/>
    </row>
    <row r="33766" spans="10:10" ht="14.25" x14ac:dyDescent="0.2">
      <c r="J33766" s="2"/>
    </row>
    <row r="33767" spans="10:10" ht="14.25" x14ac:dyDescent="0.2">
      <c r="J33767" s="2"/>
    </row>
    <row r="33768" spans="10:10" ht="14.25" x14ac:dyDescent="0.2">
      <c r="J33768" s="2"/>
    </row>
    <row r="33769" spans="10:10" ht="14.25" x14ac:dyDescent="0.2">
      <c r="J33769" s="2"/>
    </row>
    <row r="33770" spans="10:10" ht="14.25" x14ac:dyDescent="0.2">
      <c r="J33770" s="2"/>
    </row>
    <row r="33771" spans="10:10" ht="14.25" x14ac:dyDescent="0.2">
      <c r="J33771" s="2"/>
    </row>
    <row r="33772" spans="10:10" ht="14.25" x14ac:dyDescent="0.2">
      <c r="J33772" s="2"/>
    </row>
    <row r="33773" spans="10:10" ht="14.25" x14ac:dyDescent="0.2">
      <c r="J33773" s="2"/>
    </row>
    <row r="33774" spans="10:10" ht="14.25" x14ac:dyDescent="0.2">
      <c r="J33774" s="2"/>
    </row>
    <row r="33775" spans="10:10" ht="14.25" x14ac:dyDescent="0.2">
      <c r="J33775" s="2"/>
    </row>
    <row r="33776" spans="10:10" ht="14.25" x14ac:dyDescent="0.2">
      <c r="J33776" s="2"/>
    </row>
    <row r="33777" spans="10:10" ht="14.25" x14ac:dyDescent="0.2">
      <c r="J33777" s="2"/>
    </row>
    <row r="33778" spans="10:10" ht="14.25" x14ac:dyDescent="0.2">
      <c r="J33778" s="2"/>
    </row>
    <row r="33779" spans="10:10" ht="14.25" x14ac:dyDescent="0.2">
      <c r="J33779" s="2"/>
    </row>
    <row r="33780" spans="10:10" ht="14.25" x14ac:dyDescent="0.2">
      <c r="J33780" s="2"/>
    </row>
    <row r="33781" spans="10:10" ht="14.25" x14ac:dyDescent="0.2">
      <c r="J33781" s="2"/>
    </row>
    <row r="33782" spans="10:10" ht="14.25" x14ac:dyDescent="0.2">
      <c r="J33782" s="2"/>
    </row>
    <row r="33783" spans="10:10" ht="14.25" x14ac:dyDescent="0.2">
      <c r="J33783" s="2"/>
    </row>
    <row r="33784" spans="10:10" ht="14.25" x14ac:dyDescent="0.2">
      <c r="J33784" s="2"/>
    </row>
    <row r="33785" spans="10:10" ht="14.25" x14ac:dyDescent="0.2">
      <c r="J33785" s="2"/>
    </row>
    <row r="33786" spans="10:10" ht="14.25" x14ac:dyDescent="0.2">
      <c r="J33786" s="2"/>
    </row>
    <row r="33787" spans="10:10" ht="14.25" x14ac:dyDescent="0.2">
      <c r="J33787" s="2"/>
    </row>
    <row r="33788" spans="10:10" ht="14.25" x14ac:dyDescent="0.2">
      <c r="J33788" s="2"/>
    </row>
    <row r="33789" spans="10:10" ht="14.25" x14ac:dyDescent="0.2">
      <c r="J33789" s="2"/>
    </row>
    <row r="33790" spans="10:10" ht="14.25" x14ac:dyDescent="0.2">
      <c r="J33790" s="2"/>
    </row>
    <row r="33791" spans="10:10" ht="14.25" x14ac:dyDescent="0.2">
      <c r="J33791" s="2"/>
    </row>
    <row r="33792" spans="10:10" ht="14.25" x14ac:dyDescent="0.2">
      <c r="J33792" s="2"/>
    </row>
    <row r="33793" spans="10:10" ht="14.25" x14ac:dyDescent="0.2">
      <c r="J33793" s="2"/>
    </row>
    <row r="33794" spans="10:10" ht="14.25" x14ac:dyDescent="0.2">
      <c r="J33794" s="2"/>
    </row>
    <row r="33795" spans="10:10" ht="14.25" x14ac:dyDescent="0.2">
      <c r="J33795" s="2"/>
    </row>
    <row r="33796" spans="10:10" ht="14.25" x14ac:dyDescent="0.2">
      <c r="J33796" s="2"/>
    </row>
    <row r="33797" spans="10:10" ht="14.25" x14ac:dyDescent="0.2">
      <c r="J33797" s="2"/>
    </row>
    <row r="33798" spans="10:10" ht="14.25" x14ac:dyDescent="0.2">
      <c r="J33798" s="2"/>
    </row>
    <row r="33799" spans="10:10" ht="14.25" x14ac:dyDescent="0.2">
      <c r="J33799" s="2"/>
    </row>
    <row r="33800" spans="10:10" ht="14.25" x14ac:dyDescent="0.2">
      <c r="J33800" s="2"/>
    </row>
    <row r="33801" spans="10:10" ht="14.25" x14ac:dyDescent="0.2">
      <c r="J33801" s="2"/>
    </row>
    <row r="33802" spans="10:10" ht="14.25" x14ac:dyDescent="0.2">
      <c r="J33802" s="2"/>
    </row>
    <row r="33803" spans="10:10" ht="14.25" x14ac:dyDescent="0.2">
      <c r="J33803" s="2"/>
    </row>
    <row r="33804" spans="10:10" ht="14.25" x14ac:dyDescent="0.2">
      <c r="J33804" s="2"/>
    </row>
    <row r="33805" spans="10:10" ht="14.25" x14ac:dyDescent="0.2">
      <c r="J33805" s="2"/>
    </row>
    <row r="33806" spans="10:10" ht="14.25" x14ac:dyDescent="0.2">
      <c r="J33806" s="2"/>
    </row>
    <row r="33807" spans="10:10" ht="14.25" x14ac:dyDescent="0.2">
      <c r="J33807" s="2"/>
    </row>
    <row r="33808" spans="10:10" ht="14.25" x14ac:dyDescent="0.2">
      <c r="J33808" s="2"/>
    </row>
    <row r="33809" spans="10:10" ht="14.25" x14ac:dyDescent="0.2">
      <c r="J33809" s="2"/>
    </row>
    <row r="33810" spans="10:10" ht="14.25" x14ac:dyDescent="0.2">
      <c r="J33810" s="2"/>
    </row>
    <row r="33811" spans="10:10" ht="14.25" x14ac:dyDescent="0.2">
      <c r="J33811" s="2"/>
    </row>
    <row r="33812" spans="10:10" ht="14.25" x14ac:dyDescent="0.2">
      <c r="J33812" s="2"/>
    </row>
    <row r="33813" spans="10:10" ht="14.25" x14ac:dyDescent="0.2">
      <c r="J33813" s="2"/>
    </row>
    <row r="33814" spans="10:10" ht="14.25" x14ac:dyDescent="0.2">
      <c r="J33814" s="2"/>
    </row>
    <row r="33815" spans="10:10" ht="14.25" x14ac:dyDescent="0.2">
      <c r="J33815" s="2"/>
    </row>
    <row r="33816" spans="10:10" ht="14.25" x14ac:dyDescent="0.2">
      <c r="J33816" s="2"/>
    </row>
    <row r="33817" spans="10:10" ht="14.25" x14ac:dyDescent="0.2">
      <c r="J33817" s="2"/>
    </row>
    <row r="33818" spans="10:10" ht="14.25" x14ac:dyDescent="0.2">
      <c r="J33818" s="2"/>
    </row>
    <row r="33819" spans="10:10" ht="14.25" x14ac:dyDescent="0.2">
      <c r="J33819" s="2"/>
    </row>
    <row r="33820" spans="10:10" ht="14.25" x14ac:dyDescent="0.2">
      <c r="J33820" s="2"/>
    </row>
    <row r="33821" spans="10:10" ht="14.25" x14ac:dyDescent="0.2">
      <c r="J33821" s="2"/>
    </row>
    <row r="33822" spans="10:10" ht="14.25" x14ac:dyDescent="0.2">
      <c r="J33822" s="2"/>
    </row>
    <row r="33823" spans="10:10" ht="14.25" x14ac:dyDescent="0.2">
      <c r="J33823" s="2"/>
    </row>
    <row r="33824" spans="10:10" ht="14.25" x14ac:dyDescent="0.2">
      <c r="J33824" s="2"/>
    </row>
    <row r="33825" spans="10:10" ht="14.25" x14ac:dyDescent="0.2">
      <c r="J33825" s="2"/>
    </row>
    <row r="33826" spans="10:10" ht="14.25" x14ac:dyDescent="0.2">
      <c r="J33826" s="2"/>
    </row>
    <row r="33827" spans="10:10" ht="14.25" x14ac:dyDescent="0.2">
      <c r="J33827" s="2"/>
    </row>
    <row r="33828" spans="10:10" ht="14.25" x14ac:dyDescent="0.2">
      <c r="J33828" s="2"/>
    </row>
    <row r="33829" spans="10:10" ht="14.25" x14ac:dyDescent="0.2">
      <c r="J33829" s="2"/>
    </row>
    <row r="33830" spans="10:10" ht="14.25" x14ac:dyDescent="0.2">
      <c r="J33830" s="2"/>
    </row>
    <row r="33831" spans="10:10" ht="14.25" x14ac:dyDescent="0.2">
      <c r="J33831" s="2"/>
    </row>
    <row r="33832" spans="10:10" ht="14.25" x14ac:dyDescent="0.2">
      <c r="J33832" s="2"/>
    </row>
    <row r="33833" spans="10:10" ht="14.25" x14ac:dyDescent="0.2">
      <c r="J33833" s="2"/>
    </row>
    <row r="33834" spans="10:10" ht="14.25" x14ac:dyDescent="0.2">
      <c r="J33834" s="2"/>
    </row>
    <row r="33835" spans="10:10" ht="14.25" x14ac:dyDescent="0.2">
      <c r="J33835" s="2"/>
    </row>
    <row r="33836" spans="10:10" ht="14.25" x14ac:dyDescent="0.2">
      <c r="J33836" s="2"/>
    </row>
    <row r="33837" spans="10:10" ht="14.25" x14ac:dyDescent="0.2">
      <c r="J33837" s="2"/>
    </row>
    <row r="33838" spans="10:10" ht="14.25" x14ac:dyDescent="0.2">
      <c r="J33838" s="2"/>
    </row>
    <row r="33839" spans="10:10" ht="14.25" x14ac:dyDescent="0.2">
      <c r="J33839" s="2"/>
    </row>
    <row r="33840" spans="10:10" ht="14.25" x14ac:dyDescent="0.2">
      <c r="J33840" s="2"/>
    </row>
    <row r="33841" spans="10:10" ht="14.25" x14ac:dyDescent="0.2">
      <c r="J33841" s="2"/>
    </row>
    <row r="33842" spans="10:10" ht="14.25" x14ac:dyDescent="0.2">
      <c r="J33842" s="2"/>
    </row>
    <row r="33843" spans="10:10" ht="14.25" x14ac:dyDescent="0.2">
      <c r="J33843" s="2"/>
    </row>
    <row r="33844" spans="10:10" ht="14.25" x14ac:dyDescent="0.2">
      <c r="J33844" s="2"/>
    </row>
    <row r="33845" spans="10:10" ht="14.25" x14ac:dyDescent="0.2">
      <c r="J33845" s="2"/>
    </row>
    <row r="33846" spans="10:10" ht="14.25" x14ac:dyDescent="0.2">
      <c r="J33846" s="2"/>
    </row>
    <row r="33847" spans="10:10" ht="14.25" x14ac:dyDescent="0.2">
      <c r="J33847" s="2"/>
    </row>
    <row r="33848" spans="10:10" ht="14.25" x14ac:dyDescent="0.2">
      <c r="J33848" s="2"/>
    </row>
    <row r="33849" spans="10:10" ht="14.25" x14ac:dyDescent="0.2">
      <c r="J33849" s="2"/>
    </row>
    <row r="33850" spans="10:10" ht="14.25" x14ac:dyDescent="0.2">
      <c r="J33850" s="2"/>
    </row>
    <row r="33851" spans="10:10" ht="14.25" x14ac:dyDescent="0.2">
      <c r="J33851" s="2"/>
    </row>
    <row r="33852" spans="10:10" ht="14.25" x14ac:dyDescent="0.2">
      <c r="J33852" s="2"/>
    </row>
    <row r="33853" spans="10:10" ht="14.25" x14ac:dyDescent="0.2">
      <c r="J33853" s="2"/>
    </row>
    <row r="33854" spans="10:10" ht="14.25" x14ac:dyDescent="0.2">
      <c r="J33854" s="2"/>
    </row>
    <row r="33855" spans="10:10" ht="14.25" x14ac:dyDescent="0.2">
      <c r="J33855" s="2"/>
    </row>
    <row r="33856" spans="10:10" ht="14.25" x14ac:dyDescent="0.2">
      <c r="J33856" s="2"/>
    </row>
    <row r="33857" spans="10:10" ht="14.25" x14ac:dyDescent="0.2">
      <c r="J33857" s="2"/>
    </row>
    <row r="33858" spans="10:10" ht="14.25" x14ac:dyDescent="0.2">
      <c r="J33858" s="2"/>
    </row>
    <row r="33859" spans="10:10" ht="14.25" x14ac:dyDescent="0.2">
      <c r="J33859" s="2"/>
    </row>
    <row r="33860" spans="10:10" ht="14.25" x14ac:dyDescent="0.2">
      <c r="J33860" s="2"/>
    </row>
    <row r="33861" spans="10:10" ht="14.25" x14ac:dyDescent="0.2">
      <c r="J33861" s="2"/>
    </row>
    <row r="33862" spans="10:10" ht="14.25" x14ac:dyDescent="0.2">
      <c r="J33862" s="2"/>
    </row>
    <row r="33863" spans="10:10" ht="14.25" x14ac:dyDescent="0.2">
      <c r="J33863" s="2"/>
    </row>
    <row r="33864" spans="10:10" ht="14.25" x14ac:dyDescent="0.2">
      <c r="J33864" s="2"/>
    </row>
    <row r="33865" spans="10:10" ht="14.25" x14ac:dyDescent="0.2">
      <c r="J33865" s="2"/>
    </row>
    <row r="33866" spans="10:10" ht="14.25" x14ac:dyDescent="0.2">
      <c r="J33866" s="2"/>
    </row>
    <row r="33867" spans="10:10" ht="14.25" x14ac:dyDescent="0.2">
      <c r="J33867" s="2"/>
    </row>
    <row r="33868" spans="10:10" ht="14.25" x14ac:dyDescent="0.2">
      <c r="J33868" s="2"/>
    </row>
    <row r="33869" spans="10:10" ht="14.25" x14ac:dyDescent="0.2">
      <c r="J33869" s="2"/>
    </row>
    <row r="33870" spans="10:10" ht="14.25" x14ac:dyDescent="0.2">
      <c r="J33870" s="2"/>
    </row>
    <row r="33871" spans="10:10" ht="14.25" x14ac:dyDescent="0.2">
      <c r="J33871" s="2"/>
    </row>
    <row r="33872" spans="10:10" ht="14.25" x14ac:dyDescent="0.2">
      <c r="J33872" s="2"/>
    </row>
    <row r="33873" spans="10:10" ht="14.25" x14ac:dyDescent="0.2">
      <c r="J33873" s="2"/>
    </row>
    <row r="33874" spans="10:10" ht="14.25" x14ac:dyDescent="0.2">
      <c r="J33874" s="2"/>
    </row>
    <row r="33875" spans="10:10" ht="14.25" x14ac:dyDescent="0.2">
      <c r="J33875" s="2"/>
    </row>
    <row r="33876" spans="10:10" ht="14.25" x14ac:dyDescent="0.2">
      <c r="J33876" s="2"/>
    </row>
    <row r="33877" spans="10:10" ht="14.25" x14ac:dyDescent="0.2">
      <c r="J33877" s="2"/>
    </row>
    <row r="33878" spans="10:10" ht="14.25" x14ac:dyDescent="0.2">
      <c r="J33878" s="2"/>
    </row>
    <row r="33879" spans="10:10" ht="14.25" x14ac:dyDescent="0.2">
      <c r="J33879" s="2"/>
    </row>
    <row r="33880" spans="10:10" ht="14.25" x14ac:dyDescent="0.2">
      <c r="J33880" s="2"/>
    </row>
    <row r="33881" spans="10:10" ht="14.25" x14ac:dyDescent="0.2">
      <c r="J33881" s="2"/>
    </row>
    <row r="33882" spans="10:10" ht="14.25" x14ac:dyDescent="0.2">
      <c r="J33882" s="2"/>
    </row>
    <row r="33883" spans="10:10" ht="14.25" x14ac:dyDescent="0.2">
      <c r="J33883" s="2"/>
    </row>
    <row r="33884" spans="10:10" ht="14.25" x14ac:dyDescent="0.2">
      <c r="J33884" s="2"/>
    </row>
    <row r="33885" spans="10:10" ht="14.25" x14ac:dyDescent="0.2">
      <c r="J33885" s="2"/>
    </row>
    <row r="33886" spans="10:10" ht="14.25" x14ac:dyDescent="0.2">
      <c r="J33886" s="2"/>
    </row>
    <row r="33887" spans="10:10" ht="14.25" x14ac:dyDescent="0.2">
      <c r="J33887" s="2"/>
    </row>
    <row r="33888" spans="10:10" ht="14.25" x14ac:dyDescent="0.2">
      <c r="J33888" s="2"/>
    </row>
    <row r="33889" spans="10:10" ht="14.25" x14ac:dyDescent="0.2">
      <c r="J33889" s="2"/>
    </row>
    <row r="33890" spans="10:10" ht="14.25" x14ac:dyDescent="0.2">
      <c r="J33890" s="2"/>
    </row>
    <row r="33891" spans="10:10" ht="14.25" x14ac:dyDescent="0.2">
      <c r="J33891" s="2"/>
    </row>
    <row r="33892" spans="10:10" ht="14.25" x14ac:dyDescent="0.2">
      <c r="J33892" s="2"/>
    </row>
    <row r="33893" spans="10:10" ht="14.25" x14ac:dyDescent="0.2">
      <c r="J33893" s="2"/>
    </row>
    <row r="33894" spans="10:10" ht="14.25" x14ac:dyDescent="0.2">
      <c r="J33894" s="2"/>
    </row>
    <row r="33895" spans="10:10" ht="14.25" x14ac:dyDescent="0.2">
      <c r="J33895" s="2"/>
    </row>
    <row r="33896" spans="10:10" ht="14.25" x14ac:dyDescent="0.2">
      <c r="J33896" s="2"/>
    </row>
    <row r="33897" spans="10:10" ht="14.25" x14ac:dyDescent="0.2">
      <c r="J33897" s="2"/>
    </row>
    <row r="33898" spans="10:10" ht="14.25" x14ac:dyDescent="0.2">
      <c r="J33898" s="2"/>
    </row>
    <row r="33899" spans="10:10" ht="14.25" x14ac:dyDescent="0.2">
      <c r="J33899" s="2"/>
    </row>
    <row r="33900" spans="10:10" ht="14.25" x14ac:dyDescent="0.2">
      <c r="J33900" s="2"/>
    </row>
    <row r="33901" spans="10:10" ht="14.25" x14ac:dyDescent="0.2">
      <c r="J33901" s="2"/>
    </row>
    <row r="33902" spans="10:10" ht="14.25" x14ac:dyDescent="0.2">
      <c r="J33902" s="2"/>
    </row>
    <row r="33903" spans="10:10" ht="14.25" x14ac:dyDescent="0.2">
      <c r="J33903" s="2"/>
    </row>
    <row r="33904" spans="10:10" ht="14.25" x14ac:dyDescent="0.2">
      <c r="J33904" s="2"/>
    </row>
    <row r="33905" spans="10:10" ht="14.25" x14ac:dyDescent="0.2">
      <c r="J33905" s="2"/>
    </row>
    <row r="33906" spans="10:10" ht="14.25" x14ac:dyDescent="0.2">
      <c r="J33906" s="2"/>
    </row>
    <row r="33907" spans="10:10" ht="14.25" x14ac:dyDescent="0.2">
      <c r="J33907" s="2"/>
    </row>
    <row r="33908" spans="10:10" ht="14.25" x14ac:dyDescent="0.2">
      <c r="J33908" s="2"/>
    </row>
    <row r="33909" spans="10:10" ht="14.25" x14ac:dyDescent="0.2">
      <c r="J33909" s="2"/>
    </row>
    <row r="33910" spans="10:10" ht="14.25" x14ac:dyDescent="0.2">
      <c r="J33910" s="2"/>
    </row>
    <row r="33911" spans="10:10" ht="14.25" x14ac:dyDescent="0.2">
      <c r="J33911" s="2"/>
    </row>
    <row r="33912" spans="10:10" ht="14.25" x14ac:dyDescent="0.2">
      <c r="J33912" s="2"/>
    </row>
    <row r="33913" spans="10:10" ht="14.25" x14ac:dyDescent="0.2">
      <c r="J33913" s="2"/>
    </row>
    <row r="33914" spans="10:10" ht="14.25" x14ac:dyDescent="0.2">
      <c r="J33914" s="2"/>
    </row>
    <row r="33915" spans="10:10" ht="14.25" x14ac:dyDescent="0.2">
      <c r="J33915" s="2"/>
    </row>
    <row r="33916" spans="10:10" ht="14.25" x14ac:dyDescent="0.2">
      <c r="J33916" s="2"/>
    </row>
    <row r="33917" spans="10:10" ht="14.25" x14ac:dyDescent="0.2">
      <c r="J33917" s="2"/>
    </row>
    <row r="33918" spans="10:10" ht="14.25" x14ac:dyDescent="0.2">
      <c r="J33918" s="2"/>
    </row>
    <row r="33919" spans="10:10" ht="14.25" x14ac:dyDescent="0.2">
      <c r="J33919" s="2"/>
    </row>
    <row r="33920" spans="10:10" ht="14.25" x14ac:dyDescent="0.2">
      <c r="J33920" s="2"/>
    </row>
    <row r="33921" spans="10:10" ht="14.25" x14ac:dyDescent="0.2">
      <c r="J33921" s="2"/>
    </row>
    <row r="33922" spans="10:10" ht="14.25" x14ac:dyDescent="0.2">
      <c r="J33922" s="2"/>
    </row>
    <row r="33923" spans="10:10" ht="14.25" x14ac:dyDescent="0.2">
      <c r="J33923" s="2"/>
    </row>
    <row r="33924" spans="10:10" ht="14.25" x14ac:dyDescent="0.2">
      <c r="J33924" s="2"/>
    </row>
    <row r="33925" spans="10:10" ht="14.25" x14ac:dyDescent="0.2">
      <c r="J33925" s="2"/>
    </row>
    <row r="33926" spans="10:10" ht="14.25" x14ac:dyDescent="0.2">
      <c r="J33926" s="2"/>
    </row>
    <row r="33927" spans="10:10" ht="14.25" x14ac:dyDescent="0.2">
      <c r="J33927" s="2"/>
    </row>
    <row r="33928" spans="10:10" ht="14.25" x14ac:dyDescent="0.2">
      <c r="J33928" s="2"/>
    </row>
    <row r="33929" spans="10:10" ht="14.25" x14ac:dyDescent="0.2">
      <c r="J33929" s="2"/>
    </row>
    <row r="33930" spans="10:10" ht="14.25" x14ac:dyDescent="0.2">
      <c r="J33930" s="2"/>
    </row>
    <row r="33931" spans="10:10" ht="14.25" x14ac:dyDescent="0.2">
      <c r="J33931" s="2"/>
    </row>
    <row r="33932" spans="10:10" ht="14.25" x14ac:dyDescent="0.2">
      <c r="J33932" s="2"/>
    </row>
    <row r="33933" spans="10:10" ht="14.25" x14ac:dyDescent="0.2">
      <c r="J33933" s="2"/>
    </row>
    <row r="33934" spans="10:10" ht="14.25" x14ac:dyDescent="0.2">
      <c r="J33934" s="2"/>
    </row>
    <row r="33935" spans="10:10" ht="14.25" x14ac:dyDescent="0.2">
      <c r="J33935" s="2"/>
    </row>
    <row r="33936" spans="10:10" ht="14.25" x14ac:dyDescent="0.2">
      <c r="J33936" s="2"/>
    </row>
    <row r="33937" spans="10:10" ht="14.25" x14ac:dyDescent="0.2">
      <c r="J33937" s="2"/>
    </row>
    <row r="33938" spans="10:10" ht="14.25" x14ac:dyDescent="0.2">
      <c r="J33938" s="2"/>
    </row>
    <row r="33939" spans="10:10" ht="14.25" x14ac:dyDescent="0.2">
      <c r="J33939" s="2"/>
    </row>
    <row r="33940" spans="10:10" ht="14.25" x14ac:dyDescent="0.2">
      <c r="J33940" s="2"/>
    </row>
    <row r="33941" spans="10:10" ht="14.25" x14ac:dyDescent="0.2">
      <c r="J33941" s="2"/>
    </row>
    <row r="33942" spans="10:10" ht="14.25" x14ac:dyDescent="0.2">
      <c r="J33942" s="2"/>
    </row>
    <row r="33943" spans="10:10" ht="14.25" x14ac:dyDescent="0.2">
      <c r="J33943" s="2"/>
    </row>
    <row r="33944" spans="10:10" ht="14.25" x14ac:dyDescent="0.2">
      <c r="J33944" s="2"/>
    </row>
    <row r="33945" spans="10:10" ht="14.25" x14ac:dyDescent="0.2">
      <c r="J33945" s="2"/>
    </row>
    <row r="33946" spans="10:10" ht="14.25" x14ac:dyDescent="0.2">
      <c r="J33946" s="2"/>
    </row>
    <row r="33947" spans="10:10" ht="14.25" x14ac:dyDescent="0.2">
      <c r="J33947" s="2"/>
    </row>
    <row r="33948" spans="10:10" ht="14.25" x14ac:dyDescent="0.2">
      <c r="J33948" s="2"/>
    </row>
    <row r="33949" spans="10:10" ht="14.25" x14ac:dyDescent="0.2">
      <c r="J33949" s="2"/>
    </row>
    <row r="33950" spans="10:10" ht="14.25" x14ac:dyDescent="0.2">
      <c r="J33950" s="2"/>
    </row>
    <row r="33951" spans="10:10" ht="14.25" x14ac:dyDescent="0.2">
      <c r="J33951" s="2"/>
    </row>
    <row r="33952" spans="10:10" ht="14.25" x14ac:dyDescent="0.2">
      <c r="J33952" s="2"/>
    </row>
    <row r="33953" spans="10:10" ht="14.25" x14ac:dyDescent="0.2">
      <c r="J33953" s="2"/>
    </row>
    <row r="33954" spans="10:10" ht="14.25" x14ac:dyDescent="0.2">
      <c r="J33954" s="2"/>
    </row>
    <row r="33955" spans="10:10" ht="14.25" x14ac:dyDescent="0.2">
      <c r="J33955" s="2"/>
    </row>
    <row r="33956" spans="10:10" ht="14.25" x14ac:dyDescent="0.2">
      <c r="J33956" s="2"/>
    </row>
    <row r="33957" spans="10:10" ht="14.25" x14ac:dyDescent="0.2">
      <c r="J33957" s="2"/>
    </row>
    <row r="33958" spans="10:10" ht="14.25" x14ac:dyDescent="0.2">
      <c r="J33958" s="2"/>
    </row>
    <row r="33959" spans="10:10" ht="14.25" x14ac:dyDescent="0.2">
      <c r="J33959" s="2"/>
    </row>
    <row r="33960" spans="10:10" ht="14.25" x14ac:dyDescent="0.2">
      <c r="J33960" s="2"/>
    </row>
    <row r="33961" spans="10:10" ht="14.25" x14ac:dyDescent="0.2">
      <c r="J33961" s="2"/>
    </row>
    <row r="33962" spans="10:10" ht="14.25" x14ac:dyDescent="0.2">
      <c r="J33962" s="2"/>
    </row>
    <row r="33963" spans="10:10" ht="14.25" x14ac:dyDescent="0.2">
      <c r="J33963" s="2"/>
    </row>
    <row r="33964" spans="10:10" ht="14.25" x14ac:dyDescent="0.2">
      <c r="J33964" s="2"/>
    </row>
    <row r="33965" spans="10:10" ht="14.25" x14ac:dyDescent="0.2">
      <c r="J33965" s="2"/>
    </row>
    <row r="33966" spans="10:10" ht="14.25" x14ac:dyDescent="0.2">
      <c r="J33966" s="2"/>
    </row>
    <row r="33967" spans="10:10" ht="14.25" x14ac:dyDescent="0.2">
      <c r="J33967" s="2"/>
    </row>
    <row r="33968" spans="10:10" ht="14.25" x14ac:dyDescent="0.2">
      <c r="J33968" s="2"/>
    </row>
    <row r="33969" spans="10:10" ht="14.25" x14ac:dyDescent="0.2">
      <c r="J33969" s="2"/>
    </row>
    <row r="33970" spans="10:10" ht="14.25" x14ac:dyDescent="0.2">
      <c r="J33970" s="2"/>
    </row>
    <row r="33971" spans="10:10" ht="14.25" x14ac:dyDescent="0.2">
      <c r="J33971" s="2"/>
    </row>
    <row r="33972" spans="10:10" ht="14.25" x14ac:dyDescent="0.2">
      <c r="J33972" s="2"/>
    </row>
    <row r="33973" spans="10:10" ht="14.25" x14ac:dyDescent="0.2">
      <c r="J33973" s="2"/>
    </row>
    <row r="33974" spans="10:10" ht="14.25" x14ac:dyDescent="0.2">
      <c r="J33974" s="2"/>
    </row>
    <row r="33975" spans="10:10" ht="14.25" x14ac:dyDescent="0.2">
      <c r="J33975" s="2"/>
    </row>
    <row r="33976" spans="10:10" ht="14.25" x14ac:dyDescent="0.2">
      <c r="J33976" s="2"/>
    </row>
    <row r="33977" spans="10:10" ht="14.25" x14ac:dyDescent="0.2">
      <c r="J33977" s="2"/>
    </row>
    <row r="33978" spans="10:10" ht="14.25" x14ac:dyDescent="0.2">
      <c r="J33978" s="2"/>
    </row>
    <row r="33979" spans="10:10" ht="14.25" x14ac:dyDescent="0.2">
      <c r="J33979" s="2"/>
    </row>
    <row r="33980" spans="10:10" ht="14.25" x14ac:dyDescent="0.2">
      <c r="J33980" s="2"/>
    </row>
    <row r="33981" spans="10:10" ht="14.25" x14ac:dyDescent="0.2">
      <c r="J33981" s="2"/>
    </row>
    <row r="33982" spans="10:10" ht="14.25" x14ac:dyDescent="0.2">
      <c r="J33982" s="2"/>
    </row>
    <row r="33983" spans="10:10" ht="14.25" x14ac:dyDescent="0.2">
      <c r="J33983" s="2"/>
    </row>
    <row r="33984" spans="10:10" ht="14.25" x14ac:dyDescent="0.2">
      <c r="J33984" s="2"/>
    </row>
    <row r="33985" spans="10:10" ht="14.25" x14ac:dyDescent="0.2">
      <c r="J33985" s="2"/>
    </row>
    <row r="33986" spans="10:10" ht="14.25" x14ac:dyDescent="0.2">
      <c r="J33986" s="2"/>
    </row>
    <row r="33987" spans="10:10" ht="14.25" x14ac:dyDescent="0.2">
      <c r="J33987" s="2"/>
    </row>
    <row r="33988" spans="10:10" ht="14.25" x14ac:dyDescent="0.2">
      <c r="J33988" s="2"/>
    </row>
    <row r="33989" spans="10:10" ht="14.25" x14ac:dyDescent="0.2">
      <c r="J33989" s="2"/>
    </row>
    <row r="33990" spans="10:10" ht="14.25" x14ac:dyDescent="0.2">
      <c r="J33990" s="2"/>
    </row>
    <row r="33991" spans="10:10" ht="14.25" x14ac:dyDescent="0.2">
      <c r="J33991" s="2"/>
    </row>
    <row r="33992" spans="10:10" ht="14.25" x14ac:dyDescent="0.2">
      <c r="J33992" s="2"/>
    </row>
    <row r="33993" spans="10:10" ht="14.25" x14ac:dyDescent="0.2">
      <c r="J33993" s="2"/>
    </row>
    <row r="33994" spans="10:10" ht="14.25" x14ac:dyDescent="0.2">
      <c r="J33994" s="2"/>
    </row>
    <row r="33995" spans="10:10" ht="14.25" x14ac:dyDescent="0.2">
      <c r="J33995" s="2"/>
    </row>
    <row r="33996" spans="10:10" ht="14.25" x14ac:dyDescent="0.2">
      <c r="J33996" s="2"/>
    </row>
    <row r="33997" spans="10:10" ht="14.25" x14ac:dyDescent="0.2">
      <c r="J33997" s="2"/>
    </row>
    <row r="33998" spans="10:10" ht="14.25" x14ac:dyDescent="0.2">
      <c r="J33998" s="2"/>
    </row>
    <row r="33999" spans="10:10" ht="14.25" x14ac:dyDescent="0.2">
      <c r="J33999" s="2"/>
    </row>
    <row r="34000" spans="10:10" ht="14.25" x14ac:dyDescent="0.2">
      <c r="J34000" s="2"/>
    </row>
    <row r="34001" spans="10:10" ht="14.25" x14ac:dyDescent="0.2">
      <c r="J34001" s="2"/>
    </row>
    <row r="34002" spans="10:10" ht="14.25" x14ac:dyDescent="0.2">
      <c r="J34002" s="2"/>
    </row>
    <row r="34003" spans="10:10" ht="14.25" x14ac:dyDescent="0.2">
      <c r="J34003" s="2"/>
    </row>
    <row r="34004" spans="10:10" ht="14.25" x14ac:dyDescent="0.2">
      <c r="J34004" s="2"/>
    </row>
    <row r="34005" spans="10:10" ht="14.25" x14ac:dyDescent="0.2">
      <c r="J34005" s="2"/>
    </row>
    <row r="34006" spans="10:10" ht="14.25" x14ac:dyDescent="0.2">
      <c r="J34006" s="2"/>
    </row>
    <row r="34007" spans="10:10" ht="14.25" x14ac:dyDescent="0.2">
      <c r="J34007" s="2"/>
    </row>
    <row r="34008" spans="10:10" ht="14.25" x14ac:dyDescent="0.2">
      <c r="J34008" s="2"/>
    </row>
    <row r="34009" spans="10:10" ht="14.25" x14ac:dyDescent="0.2">
      <c r="J34009" s="2"/>
    </row>
    <row r="34010" spans="10:10" ht="14.25" x14ac:dyDescent="0.2">
      <c r="J34010" s="2"/>
    </row>
    <row r="34011" spans="10:10" ht="14.25" x14ac:dyDescent="0.2">
      <c r="J34011" s="2"/>
    </row>
    <row r="34012" spans="10:10" ht="14.25" x14ac:dyDescent="0.2">
      <c r="J34012" s="2"/>
    </row>
    <row r="34013" spans="10:10" ht="14.25" x14ac:dyDescent="0.2">
      <c r="J34013" s="2"/>
    </row>
    <row r="34014" spans="10:10" ht="14.25" x14ac:dyDescent="0.2">
      <c r="J34014" s="2"/>
    </row>
    <row r="34015" spans="10:10" ht="14.25" x14ac:dyDescent="0.2">
      <c r="J34015" s="2"/>
    </row>
    <row r="34016" spans="10:10" ht="14.25" x14ac:dyDescent="0.2">
      <c r="J34016" s="2"/>
    </row>
    <row r="34017" spans="10:10" ht="14.25" x14ac:dyDescent="0.2">
      <c r="J34017" s="2"/>
    </row>
    <row r="34018" spans="10:10" ht="14.25" x14ac:dyDescent="0.2">
      <c r="J34018" s="2"/>
    </row>
    <row r="34019" spans="10:10" ht="14.25" x14ac:dyDescent="0.2">
      <c r="J34019" s="2"/>
    </row>
    <row r="34020" spans="10:10" ht="14.25" x14ac:dyDescent="0.2">
      <c r="J34020" s="2"/>
    </row>
    <row r="34021" spans="10:10" ht="14.25" x14ac:dyDescent="0.2">
      <c r="J34021" s="2"/>
    </row>
    <row r="34022" spans="10:10" ht="14.25" x14ac:dyDescent="0.2">
      <c r="J34022" s="2"/>
    </row>
    <row r="34023" spans="10:10" ht="14.25" x14ac:dyDescent="0.2">
      <c r="J34023" s="2"/>
    </row>
    <row r="34024" spans="10:10" ht="14.25" x14ac:dyDescent="0.2">
      <c r="J34024" s="2"/>
    </row>
    <row r="34025" spans="10:10" ht="14.25" x14ac:dyDescent="0.2">
      <c r="J34025" s="2"/>
    </row>
    <row r="34026" spans="10:10" ht="14.25" x14ac:dyDescent="0.2">
      <c r="J34026" s="2"/>
    </row>
    <row r="34027" spans="10:10" ht="14.25" x14ac:dyDescent="0.2">
      <c r="J34027" s="2"/>
    </row>
    <row r="34028" spans="10:10" ht="14.25" x14ac:dyDescent="0.2">
      <c r="J34028" s="2"/>
    </row>
    <row r="34029" spans="10:10" ht="14.25" x14ac:dyDescent="0.2">
      <c r="J34029" s="2"/>
    </row>
    <row r="34030" spans="10:10" ht="14.25" x14ac:dyDescent="0.2">
      <c r="J34030" s="2"/>
    </row>
    <row r="34031" spans="10:10" ht="14.25" x14ac:dyDescent="0.2">
      <c r="J34031" s="2"/>
    </row>
    <row r="34032" spans="10:10" ht="14.25" x14ac:dyDescent="0.2">
      <c r="J34032" s="2"/>
    </row>
    <row r="34033" spans="10:10" ht="14.25" x14ac:dyDescent="0.2">
      <c r="J34033" s="2"/>
    </row>
    <row r="34034" spans="10:10" ht="14.25" x14ac:dyDescent="0.2">
      <c r="J34034" s="2"/>
    </row>
    <row r="34035" spans="10:10" ht="14.25" x14ac:dyDescent="0.2">
      <c r="J34035" s="2"/>
    </row>
    <row r="34036" spans="10:10" ht="14.25" x14ac:dyDescent="0.2">
      <c r="J34036" s="2"/>
    </row>
    <row r="34037" spans="10:10" ht="14.25" x14ac:dyDescent="0.2">
      <c r="J34037" s="2"/>
    </row>
    <row r="34038" spans="10:10" ht="14.25" x14ac:dyDescent="0.2">
      <c r="J34038" s="2"/>
    </row>
    <row r="34039" spans="10:10" ht="14.25" x14ac:dyDescent="0.2">
      <c r="J34039" s="2"/>
    </row>
    <row r="34040" spans="10:10" ht="14.25" x14ac:dyDescent="0.2">
      <c r="J34040" s="2"/>
    </row>
    <row r="34041" spans="10:10" ht="14.25" x14ac:dyDescent="0.2">
      <c r="J34041" s="2"/>
    </row>
    <row r="34042" spans="10:10" ht="14.25" x14ac:dyDescent="0.2">
      <c r="J34042" s="2"/>
    </row>
    <row r="34043" spans="10:10" ht="14.25" x14ac:dyDescent="0.2">
      <c r="J34043" s="2"/>
    </row>
    <row r="34044" spans="10:10" ht="14.25" x14ac:dyDescent="0.2">
      <c r="J34044" s="2"/>
    </row>
    <row r="34045" spans="10:10" ht="14.25" x14ac:dyDescent="0.2">
      <c r="J34045" s="2"/>
    </row>
    <row r="34046" spans="10:10" ht="14.25" x14ac:dyDescent="0.2">
      <c r="J34046" s="2"/>
    </row>
    <row r="34047" spans="10:10" ht="14.25" x14ac:dyDescent="0.2">
      <c r="J34047" s="2"/>
    </row>
    <row r="34048" spans="10:10" ht="14.25" x14ac:dyDescent="0.2">
      <c r="J34048" s="2"/>
    </row>
    <row r="34049" spans="10:10" ht="14.25" x14ac:dyDescent="0.2">
      <c r="J34049" s="2"/>
    </row>
    <row r="34050" spans="10:10" ht="14.25" x14ac:dyDescent="0.2">
      <c r="J34050" s="2"/>
    </row>
    <row r="34051" spans="10:10" ht="14.25" x14ac:dyDescent="0.2">
      <c r="J34051" s="2"/>
    </row>
    <row r="34052" spans="10:10" ht="14.25" x14ac:dyDescent="0.2">
      <c r="J34052" s="2"/>
    </row>
    <row r="34053" spans="10:10" ht="14.25" x14ac:dyDescent="0.2">
      <c r="J34053" s="2"/>
    </row>
    <row r="34054" spans="10:10" ht="14.25" x14ac:dyDescent="0.2">
      <c r="J34054" s="2"/>
    </row>
    <row r="34055" spans="10:10" ht="14.25" x14ac:dyDescent="0.2">
      <c r="J34055" s="2"/>
    </row>
    <row r="34056" spans="10:10" ht="14.25" x14ac:dyDescent="0.2">
      <c r="J34056" s="2"/>
    </row>
    <row r="34057" spans="10:10" ht="14.25" x14ac:dyDescent="0.2">
      <c r="J34057" s="2"/>
    </row>
    <row r="34058" spans="10:10" ht="14.25" x14ac:dyDescent="0.2">
      <c r="J34058" s="2"/>
    </row>
    <row r="34059" spans="10:10" ht="14.25" x14ac:dyDescent="0.2">
      <c r="J34059" s="2"/>
    </row>
    <row r="34060" spans="10:10" ht="14.25" x14ac:dyDescent="0.2">
      <c r="J34060" s="2"/>
    </row>
    <row r="34061" spans="10:10" ht="14.25" x14ac:dyDescent="0.2">
      <c r="J34061" s="2"/>
    </row>
    <row r="34062" spans="10:10" ht="14.25" x14ac:dyDescent="0.2">
      <c r="J34062" s="2"/>
    </row>
    <row r="34063" spans="10:10" ht="14.25" x14ac:dyDescent="0.2">
      <c r="J34063" s="2"/>
    </row>
    <row r="34064" spans="10:10" ht="14.25" x14ac:dyDescent="0.2">
      <c r="J34064" s="2"/>
    </row>
    <row r="34065" spans="10:10" ht="14.25" x14ac:dyDescent="0.2">
      <c r="J34065" s="2"/>
    </row>
    <row r="34066" spans="10:10" ht="14.25" x14ac:dyDescent="0.2">
      <c r="J34066" s="2"/>
    </row>
    <row r="34067" spans="10:10" ht="14.25" x14ac:dyDescent="0.2">
      <c r="J34067" s="2"/>
    </row>
    <row r="34068" spans="10:10" ht="14.25" x14ac:dyDescent="0.2">
      <c r="J34068" s="2"/>
    </row>
    <row r="34069" spans="10:10" ht="14.25" x14ac:dyDescent="0.2">
      <c r="J34069" s="2"/>
    </row>
    <row r="34070" spans="10:10" ht="14.25" x14ac:dyDescent="0.2">
      <c r="J34070" s="2"/>
    </row>
    <row r="34071" spans="10:10" ht="14.25" x14ac:dyDescent="0.2">
      <c r="J34071" s="2"/>
    </row>
    <row r="34072" spans="10:10" ht="14.25" x14ac:dyDescent="0.2">
      <c r="J34072" s="2"/>
    </row>
    <row r="34073" spans="10:10" ht="14.25" x14ac:dyDescent="0.2">
      <c r="J34073" s="2"/>
    </row>
    <row r="34074" spans="10:10" ht="14.25" x14ac:dyDescent="0.2">
      <c r="J34074" s="2"/>
    </row>
    <row r="34075" spans="10:10" ht="14.25" x14ac:dyDescent="0.2">
      <c r="J34075" s="2"/>
    </row>
    <row r="34076" spans="10:10" ht="14.25" x14ac:dyDescent="0.2">
      <c r="J34076" s="2"/>
    </row>
    <row r="34077" spans="10:10" ht="14.25" x14ac:dyDescent="0.2">
      <c r="J34077" s="2"/>
    </row>
    <row r="34078" spans="10:10" ht="14.25" x14ac:dyDescent="0.2">
      <c r="J34078" s="2"/>
    </row>
    <row r="34079" spans="10:10" ht="14.25" x14ac:dyDescent="0.2">
      <c r="J34079" s="2"/>
    </row>
    <row r="34080" spans="10:10" ht="14.25" x14ac:dyDescent="0.2">
      <c r="J34080" s="2"/>
    </row>
    <row r="34081" spans="10:10" ht="14.25" x14ac:dyDescent="0.2">
      <c r="J34081" s="2"/>
    </row>
    <row r="34082" spans="10:10" ht="14.25" x14ac:dyDescent="0.2">
      <c r="J34082" s="2"/>
    </row>
    <row r="34083" spans="10:10" ht="14.25" x14ac:dyDescent="0.2">
      <c r="J34083" s="2"/>
    </row>
    <row r="34084" spans="10:10" ht="14.25" x14ac:dyDescent="0.2">
      <c r="J34084" s="2"/>
    </row>
    <row r="34085" spans="10:10" ht="14.25" x14ac:dyDescent="0.2">
      <c r="J34085" s="2"/>
    </row>
    <row r="34086" spans="10:10" ht="14.25" x14ac:dyDescent="0.2">
      <c r="J34086" s="2"/>
    </row>
    <row r="34087" spans="10:10" ht="14.25" x14ac:dyDescent="0.2">
      <c r="J34087" s="2"/>
    </row>
    <row r="34088" spans="10:10" ht="14.25" x14ac:dyDescent="0.2">
      <c r="J34088" s="2"/>
    </row>
    <row r="34089" spans="10:10" ht="14.25" x14ac:dyDescent="0.2">
      <c r="J34089" s="2"/>
    </row>
    <row r="34090" spans="10:10" ht="14.25" x14ac:dyDescent="0.2">
      <c r="J34090" s="2"/>
    </row>
    <row r="34091" spans="10:10" ht="14.25" x14ac:dyDescent="0.2">
      <c r="J34091" s="2"/>
    </row>
    <row r="34092" spans="10:10" ht="14.25" x14ac:dyDescent="0.2">
      <c r="J34092" s="2"/>
    </row>
    <row r="34093" spans="10:10" ht="14.25" x14ac:dyDescent="0.2">
      <c r="J34093" s="2"/>
    </row>
    <row r="34094" spans="10:10" ht="14.25" x14ac:dyDescent="0.2">
      <c r="J34094" s="2"/>
    </row>
    <row r="34095" spans="10:10" ht="14.25" x14ac:dyDescent="0.2">
      <c r="J34095" s="2"/>
    </row>
    <row r="34096" spans="10:10" ht="14.25" x14ac:dyDescent="0.2">
      <c r="J34096" s="2"/>
    </row>
    <row r="34097" spans="10:10" ht="14.25" x14ac:dyDescent="0.2">
      <c r="J34097" s="2"/>
    </row>
    <row r="34098" spans="10:10" ht="14.25" x14ac:dyDescent="0.2">
      <c r="J34098" s="2"/>
    </row>
    <row r="34099" spans="10:10" ht="14.25" x14ac:dyDescent="0.2">
      <c r="J34099" s="2"/>
    </row>
    <row r="34100" spans="10:10" ht="14.25" x14ac:dyDescent="0.2">
      <c r="J34100" s="2"/>
    </row>
    <row r="34101" spans="10:10" ht="14.25" x14ac:dyDescent="0.2">
      <c r="J34101" s="2"/>
    </row>
    <row r="34102" spans="10:10" ht="14.25" x14ac:dyDescent="0.2">
      <c r="J34102" s="2"/>
    </row>
    <row r="34103" spans="10:10" ht="14.25" x14ac:dyDescent="0.2">
      <c r="J34103" s="2"/>
    </row>
    <row r="34104" spans="10:10" ht="14.25" x14ac:dyDescent="0.2">
      <c r="J34104" s="2"/>
    </row>
    <row r="34105" spans="10:10" ht="14.25" x14ac:dyDescent="0.2">
      <c r="J34105" s="2"/>
    </row>
    <row r="34106" spans="10:10" ht="14.25" x14ac:dyDescent="0.2">
      <c r="J34106" s="2"/>
    </row>
    <row r="34107" spans="10:10" ht="14.25" x14ac:dyDescent="0.2">
      <c r="J34107" s="2"/>
    </row>
    <row r="34108" spans="10:10" ht="14.25" x14ac:dyDescent="0.2">
      <c r="J34108" s="2"/>
    </row>
    <row r="34109" spans="10:10" ht="14.25" x14ac:dyDescent="0.2">
      <c r="J34109" s="2"/>
    </row>
    <row r="34110" spans="10:10" ht="14.25" x14ac:dyDescent="0.2">
      <c r="J34110" s="2"/>
    </row>
    <row r="34111" spans="10:10" ht="14.25" x14ac:dyDescent="0.2">
      <c r="J34111" s="2"/>
    </row>
    <row r="34112" spans="10:10" ht="14.25" x14ac:dyDescent="0.2">
      <c r="J34112" s="2"/>
    </row>
    <row r="34113" spans="10:10" ht="14.25" x14ac:dyDescent="0.2">
      <c r="J34113" s="2"/>
    </row>
    <row r="34114" spans="10:10" ht="14.25" x14ac:dyDescent="0.2">
      <c r="J34114" s="2"/>
    </row>
    <row r="34115" spans="10:10" ht="14.25" x14ac:dyDescent="0.2">
      <c r="J34115" s="2"/>
    </row>
    <row r="34116" spans="10:10" ht="14.25" x14ac:dyDescent="0.2">
      <c r="J34116" s="2"/>
    </row>
    <row r="34117" spans="10:10" ht="14.25" x14ac:dyDescent="0.2">
      <c r="J34117" s="2"/>
    </row>
    <row r="34118" spans="10:10" ht="14.25" x14ac:dyDescent="0.2">
      <c r="J34118" s="2"/>
    </row>
    <row r="34119" spans="10:10" ht="14.25" x14ac:dyDescent="0.2">
      <c r="J34119" s="2"/>
    </row>
    <row r="34120" spans="10:10" ht="14.25" x14ac:dyDescent="0.2">
      <c r="J34120" s="2"/>
    </row>
    <row r="34121" spans="10:10" ht="14.25" x14ac:dyDescent="0.2">
      <c r="J34121" s="2"/>
    </row>
    <row r="34122" spans="10:10" ht="14.25" x14ac:dyDescent="0.2">
      <c r="J34122" s="2"/>
    </row>
    <row r="34123" spans="10:10" ht="14.25" x14ac:dyDescent="0.2">
      <c r="J34123" s="2"/>
    </row>
    <row r="34124" spans="10:10" ht="14.25" x14ac:dyDescent="0.2">
      <c r="J34124" s="2"/>
    </row>
    <row r="34125" spans="10:10" ht="14.25" x14ac:dyDescent="0.2">
      <c r="J34125" s="2"/>
    </row>
    <row r="34126" spans="10:10" ht="14.25" x14ac:dyDescent="0.2">
      <c r="J34126" s="2"/>
    </row>
    <row r="34127" spans="10:10" ht="14.25" x14ac:dyDescent="0.2">
      <c r="J34127" s="2"/>
    </row>
    <row r="34128" spans="10:10" ht="14.25" x14ac:dyDescent="0.2">
      <c r="J34128" s="2"/>
    </row>
    <row r="34129" spans="10:10" ht="14.25" x14ac:dyDescent="0.2">
      <c r="J34129" s="2"/>
    </row>
    <row r="34130" spans="10:10" ht="14.25" x14ac:dyDescent="0.2">
      <c r="J34130" s="2"/>
    </row>
    <row r="34131" spans="10:10" ht="14.25" x14ac:dyDescent="0.2">
      <c r="J34131" s="2"/>
    </row>
    <row r="34132" spans="10:10" ht="14.25" x14ac:dyDescent="0.2">
      <c r="J34132" s="2"/>
    </row>
    <row r="34133" spans="10:10" ht="14.25" x14ac:dyDescent="0.2">
      <c r="J34133" s="2"/>
    </row>
    <row r="34134" spans="10:10" ht="14.25" x14ac:dyDescent="0.2">
      <c r="J34134" s="2"/>
    </row>
    <row r="34135" spans="10:10" ht="14.25" x14ac:dyDescent="0.2">
      <c r="J34135" s="2"/>
    </row>
    <row r="34136" spans="10:10" ht="14.25" x14ac:dyDescent="0.2">
      <c r="J34136" s="2"/>
    </row>
    <row r="34137" spans="10:10" ht="14.25" x14ac:dyDescent="0.2">
      <c r="J34137" s="2"/>
    </row>
    <row r="34138" spans="10:10" ht="14.25" x14ac:dyDescent="0.2">
      <c r="J34138" s="2"/>
    </row>
    <row r="34139" spans="10:10" ht="14.25" x14ac:dyDescent="0.2">
      <c r="J34139" s="2"/>
    </row>
    <row r="34140" spans="10:10" ht="14.25" x14ac:dyDescent="0.2">
      <c r="J34140" s="2"/>
    </row>
    <row r="34141" spans="10:10" ht="14.25" x14ac:dyDescent="0.2">
      <c r="J34141" s="2"/>
    </row>
    <row r="34142" spans="10:10" ht="14.25" x14ac:dyDescent="0.2">
      <c r="J34142" s="2"/>
    </row>
    <row r="34143" spans="10:10" ht="14.25" x14ac:dyDescent="0.2">
      <c r="J34143" s="2"/>
    </row>
    <row r="34144" spans="10:10" ht="14.25" x14ac:dyDescent="0.2">
      <c r="J34144" s="2"/>
    </row>
    <row r="34145" spans="10:10" ht="14.25" x14ac:dyDescent="0.2">
      <c r="J34145" s="2"/>
    </row>
    <row r="34146" spans="10:10" ht="14.25" x14ac:dyDescent="0.2">
      <c r="J34146" s="2"/>
    </row>
    <row r="34147" spans="10:10" ht="14.25" x14ac:dyDescent="0.2">
      <c r="J34147" s="2"/>
    </row>
    <row r="34148" spans="10:10" ht="14.25" x14ac:dyDescent="0.2">
      <c r="J34148" s="2"/>
    </row>
    <row r="34149" spans="10:10" ht="14.25" x14ac:dyDescent="0.2">
      <c r="J34149" s="2"/>
    </row>
    <row r="34150" spans="10:10" ht="14.25" x14ac:dyDescent="0.2">
      <c r="J34150" s="2"/>
    </row>
    <row r="34151" spans="10:10" ht="14.25" x14ac:dyDescent="0.2">
      <c r="J34151" s="2"/>
    </row>
    <row r="34152" spans="10:10" ht="14.25" x14ac:dyDescent="0.2">
      <c r="J34152" s="2"/>
    </row>
    <row r="34153" spans="10:10" ht="14.25" x14ac:dyDescent="0.2">
      <c r="J34153" s="2"/>
    </row>
    <row r="34154" spans="10:10" ht="14.25" x14ac:dyDescent="0.2">
      <c r="J34154" s="2"/>
    </row>
    <row r="34155" spans="10:10" ht="14.25" x14ac:dyDescent="0.2">
      <c r="J34155" s="2"/>
    </row>
    <row r="34156" spans="10:10" ht="14.25" x14ac:dyDescent="0.2">
      <c r="J34156" s="2"/>
    </row>
    <row r="34157" spans="10:10" ht="14.25" x14ac:dyDescent="0.2">
      <c r="J34157" s="2"/>
    </row>
    <row r="34158" spans="10:10" ht="14.25" x14ac:dyDescent="0.2">
      <c r="J34158" s="2"/>
    </row>
    <row r="34159" spans="10:10" ht="14.25" x14ac:dyDescent="0.2">
      <c r="J34159" s="2"/>
    </row>
    <row r="34160" spans="10:10" ht="14.25" x14ac:dyDescent="0.2">
      <c r="J34160" s="2"/>
    </row>
    <row r="34161" spans="10:10" ht="14.25" x14ac:dyDescent="0.2">
      <c r="J34161" s="2"/>
    </row>
    <row r="34162" spans="10:10" ht="14.25" x14ac:dyDescent="0.2">
      <c r="J34162" s="2"/>
    </row>
    <row r="34163" spans="10:10" ht="14.25" x14ac:dyDescent="0.2">
      <c r="J34163" s="2"/>
    </row>
    <row r="34164" spans="10:10" ht="14.25" x14ac:dyDescent="0.2">
      <c r="J34164" s="2"/>
    </row>
    <row r="34165" spans="10:10" ht="14.25" x14ac:dyDescent="0.2">
      <c r="J34165" s="2"/>
    </row>
    <row r="34166" spans="10:10" ht="14.25" x14ac:dyDescent="0.2">
      <c r="J34166" s="2"/>
    </row>
    <row r="34167" spans="10:10" ht="14.25" x14ac:dyDescent="0.2">
      <c r="J34167" s="2"/>
    </row>
    <row r="34168" spans="10:10" ht="14.25" x14ac:dyDescent="0.2">
      <c r="J34168" s="2"/>
    </row>
    <row r="34169" spans="10:10" ht="14.25" x14ac:dyDescent="0.2">
      <c r="J34169" s="2"/>
    </row>
    <row r="34170" spans="10:10" ht="14.25" x14ac:dyDescent="0.2">
      <c r="J34170" s="2"/>
    </row>
    <row r="34171" spans="10:10" ht="14.25" x14ac:dyDescent="0.2">
      <c r="J34171" s="2"/>
    </row>
    <row r="34172" spans="10:10" ht="14.25" x14ac:dyDescent="0.2">
      <c r="J34172" s="2"/>
    </row>
    <row r="34173" spans="10:10" ht="14.25" x14ac:dyDescent="0.2">
      <c r="J34173" s="2"/>
    </row>
    <row r="34174" spans="10:10" ht="14.25" x14ac:dyDescent="0.2">
      <c r="J34174" s="2"/>
    </row>
    <row r="34175" spans="10:10" ht="14.25" x14ac:dyDescent="0.2">
      <c r="J34175" s="2"/>
    </row>
    <row r="34176" spans="10:10" ht="14.25" x14ac:dyDescent="0.2">
      <c r="J34176" s="2"/>
    </row>
    <row r="34177" spans="10:10" ht="14.25" x14ac:dyDescent="0.2">
      <c r="J34177" s="2"/>
    </row>
    <row r="34178" spans="10:10" ht="14.25" x14ac:dyDescent="0.2">
      <c r="J34178" s="2"/>
    </row>
    <row r="34179" spans="10:10" ht="14.25" x14ac:dyDescent="0.2">
      <c r="J34179" s="2"/>
    </row>
    <row r="34180" spans="10:10" ht="14.25" x14ac:dyDescent="0.2">
      <c r="J34180" s="2"/>
    </row>
    <row r="34181" spans="10:10" ht="14.25" x14ac:dyDescent="0.2">
      <c r="J34181" s="2"/>
    </row>
    <row r="34182" spans="10:10" ht="14.25" x14ac:dyDescent="0.2">
      <c r="J34182" s="2"/>
    </row>
    <row r="34183" spans="10:10" ht="14.25" x14ac:dyDescent="0.2">
      <c r="J34183" s="2"/>
    </row>
    <row r="34184" spans="10:10" ht="14.25" x14ac:dyDescent="0.2">
      <c r="J34184" s="2"/>
    </row>
    <row r="34185" spans="10:10" ht="14.25" x14ac:dyDescent="0.2">
      <c r="J34185" s="2"/>
    </row>
    <row r="34186" spans="10:10" ht="14.25" x14ac:dyDescent="0.2">
      <c r="J34186" s="2"/>
    </row>
    <row r="34187" spans="10:10" ht="14.25" x14ac:dyDescent="0.2">
      <c r="J34187" s="2"/>
    </row>
    <row r="34188" spans="10:10" ht="14.25" x14ac:dyDescent="0.2">
      <c r="J34188" s="2"/>
    </row>
    <row r="34189" spans="10:10" ht="14.25" x14ac:dyDescent="0.2">
      <c r="J34189" s="2"/>
    </row>
    <row r="34190" spans="10:10" ht="14.25" x14ac:dyDescent="0.2">
      <c r="J34190" s="2"/>
    </row>
    <row r="34191" spans="10:10" ht="14.25" x14ac:dyDescent="0.2">
      <c r="J34191" s="2"/>
    </row>
    <row r="34192" spans="10:10" ht="14.25" x14ac:dyDescent="0.2">
      <c r="J34192" s="2"/>
    </row>
    <row r="34193" spans="10:10" ht="14.25" x14ac:dyDescent="0.2">
      <c r="J34193" s="2"/>
    </row>
    <row r="34194" spans="10:10" ht="14.25" x14ac:dyDescent="0.2">
      <c r="J34194" s="2"/>
    </row>
    <row r="34195" spans="10:10" ht="14.25" x14ac:dyDescent="0.2">
      <c r="J34195" s="2"/>
    </row>
    <row r="34196" spans="10:10" ht="14.25" x14ac:dyDescent="0.2">
      <c r="J34196" s="2"/>
    </row>
    <row r="34197" spans="10:10" ht="14.25" x14ac:dyDescent="0.2">
      <c r="J34197" s="2"/>
    </row>
    <row r="34198" spans="10:10" ht="14.25" x14ac:dyDescent="0.2">
      <c r="J34198" s="2"/>
    </row>
    <row r="34199" spans="10:10" ht="14.25" x14ac:dyDescent="0.2">
      <c r="J34199" s="2"/>
    </row>
    <row r="34200" spans="10:10" ht="14.25" x14ac:dyDescent="0.2">
      <c r="J34200" s="2"/>
    </row>
    <row r="34201" spans="10:10" ht="14.25" x14ac:dyDescent="0.2">
      <c r="J34201" s="2"/>
    </row>
    <row r="34202" spans="10:10" ht="14.25" x14ac:dyDescent="0.2">
      <c r="J34202" s="2"/>
    </row>
    <row r="34203" spans="10:10" ht="14.25" x14ac:dyDescent="0.2">
      <c r="J34203" s="2"/>
    </row>
    <row r="34204" spans="10:10" ht="14.25" x14ac:dyDescent="0.2">
      <c r="J34204" s="2"/>
    </row>
    <row r="34205" spans="10:10" ht="14.25" x14ac:dyDescent="0.2">
      <c r="J34205" s="2"/>
    </row>
    <row r="34206" spans="10:10" ht="14.25" x14ac:dyDescent="0.2">
      <c r="J34206" s="2"/>
    </row>
    <row r="34207" spans="10:10" ht="14.25" x14ac:dyDescent="0.2">
      <c r="J34207" s="2"/>
    </row>
    <row r="34208" spans="10:10" ht="14.25" x14ac:dyDescent="0.2">
      <c r="J34208" s="2"/>
    </row>
    <row r="34209" spans="10:10" ht="14.25" x14ac:dyDescent="0.2">
      <c r="J34209" s="2"/>
    </row>
    <row r="34210" spans="10:10" ht="14.25" x14ac:dyDescent="0.2">
      <c r="J34210" s="2"/>
    </row>
    <row r="34211" spans="10:10" ht="14.25" x14ac:dyDescent="0.2">
      <c r="J34211" s="2"/>
    </row>
    <row r="34212" spans="10:10" ht="14.25" x14ac:dyDescent="0.2">
      <c r="J34212" s="2"/>
    </row>
    <row r="34213" spans="10:10" ht="14.25" x14ac:dyDescent="0.2">
      <c r="J34213" s="2"/>
    </row>
    <row r="34214" spans="10:10" ht="14.25" x14ac:dyDescent="0.2">
      <c r="J34214" s="2"/>
    </row>
    <row r="34215" spans="10:10" ht="14.25" x14ac:dyDescent="0.2">
      <c r="J34215" s="2"/>
    </row>
    <row r="34216" spans="10:10" ht="14.25" x14ac:dyDescent="0.2">
      <c r="J34216" s="2"/>
    </row>
    <row r="34217" spans="10:10" ht="14.25" x14ac:dyDescent="0.2">
      <c r="J34217" s="2"/>
    </row>
    <row r="34218" spans="10:10" ht="14.25" x14ac:dyDescent="0.2">
      <c r="J34218" s="2"/>
    </row>
    <row r="34219" spans="10:10" ht="14.25" x14ac:dyDescent="0.2">
      <c r="J34219" s="2"/>
    </row>
    <row r="34220" spans="10:10" ht="14.25" x14ac:dyDescent="0.2">
      <c r="J34220" s="2"/>
    </row>
    <row r="34221" spans="10:10" ht="14.25" x14ac:dyDescent="0.2">
      <c r="J34221" s="2"/>
    </row>
    <row r="34222" spans="10:10" ht="14.25" x14ac:dyDescent="0.2">
      <c r="J34222" s="2"/>
    </row>
    <row r="34223" spans="10:10" ht="14.25" x14ac:dyDescent="0.2">
      <c r="J34223" s="2"/>
    </row>
    <row r="34224" spans="10:10" ht="14.25" x14ac:dyDescent="0.2">
      <c r="J34224" s="2"/>
    </row>
    <row r="34225" spans="10:10" ht="14.25" x14ac:dyDescent="0.2">
      <c r="J34225" s="2"/>
    </row>
    <row r="34226" spans="10:10" ht="14.25" x14ac:dyDescent="0.2">
      <c r="J34226" s="2"/>
    </row>
    <row r="34227" spans="10:10" ht="14.25" x14ac:dyDescent="0.2">
      <c r="J34227" s="2"/>
    </row>
    <row r="34228" spans="10:10" ht="14.25" x14ac:dyDescent="0.2">
      <c r="J34228" s="2"/>
    </row>
    <row r="34229" spans="10:10" ht="14.25" x14ac:dyDescent="0.2">
      <c r="J34229" s="2"/>
    </row>
    <row r="34230" spans="10:10" ht="14.25" x14ac:dyDescent="0.2">
      <c r="J34230" s="2"/>
    </row>
    <row r="34231" spans="10:10" ht="14.25" x14ac:dyDescent="0.2">
      <c r="J34231" s="2"/>
    </row>
    <row r="34232" spans="10:10" ht="14.25" x14ac:dyDescent="0.2">
      <c r="J34232" s="2"/>
    </row>
    <row r="34233" spans="10:10" ht="14.25" x14ac:dyDescent="0.2">
      <c r="J34233" s="2"/>
    </row>
    <row r="34234" spans="10:10" ht="14.25" x14ac:dyDescent="0.2">
      <c r="J34234" s="2"/>
    </row>
    <row r="34235" spans="10:10" ht="14.25" x14ac:dyDescent="0.2">
      <c r="J34235" s="2"/>
    </row>
    <row r="34236" spans="10:10" ht="14.25" x14ac:dyDescent="0.2">
      <c r="J34236" s="2"/>
    </row>
    <row r="34237" spans="10:10" ht="14.25" x14ac:dyDescent="0.2">
      <c r="J34237" s="2"/>
    </row>
    <row r="34238" spans="10:10" ht="14.25" x14ac:dyDescent="0.2">
      <c r="J34238" s="2"/>
    </row>
    <row r="34239" spans="10:10" ht="14.25" x14ac:dyDescent="0.2">
      <c r="J34239" s="2"/>
    </row>
    <row r="34240" spans="10:10" ht="14.25" x14ac:dyDescent="0.2">
      <c r="J34240" s="2"/>
    </row>
    <row r="34241" spans="10:10" ht="14.25" x14ac:dyDescent="0.2">
      <c r="J34241" s="2"/>
    </row>
    <row r="34242" spans="10:10" ht="14.25" x14ac:dyDescent="0.2">
      <c r="J34242" s="2"/>
    </row>
    <row r="34243" spans="10:10" ht="14.25" x14ac:dyDescent="0.2">
      <c r="J34243" s="2"/>
    </row>
    <row r="34244" spans="10:10" ht="14.25" x14ac:dyDescent="0.2">
      <c r="J34244" s="2"/>
    </row>
    <row r="34245" spans="10:10" ht="14.25" x14ac:dyDescent="0.2">
      <c r="J34245" s="2"/>
    </row>
    <row r="34246" spans="10:10" ht="14.25" x14ac:dyDescent="0.2">
      <c r="J34246" s="2"/>
    </row>
    <row r="34247" spans="10:10" ht="14.25" x14ac:dyDescent="0.2">
      <c r="J34247" s="2"/>
    </row>
    <row r="34248" spans="10:10" ht="14.25" x14ac:dyDescent="0.2">
      <c r="J34248" s="2"/>
    </row>
    <row r="34249" spans="10:10" ht="14.25" x14ac:dyDescent="0.2">
      <c r="J34249" s="2"/>
    </row>
    <row r="34250" spans="10:10" ht="14.25" x14ac:dyDescent="0.2">
      <c r="J34250" s="2"/>
    </row>
    <row r="34251" spans="10:10" ht="14.25" x14ac:dyDescent="0.2">
      <c r="J34251" s="2"/>
    </row>
    <row r="34252" spans="10:10" ht="14.25" x14ac:dyDescent="0.2">
      <c r="J34252" s="2"/>
    </row>
    <row r="34253" spans="10:10" ht="14.25" x14ac:dyDescent="0.2">
      <c r="J34253" s="2"/>
    </row>
    <row r="34254" spans="10:10" ht="14.25" x14ac:dyDescent="0.2">
      <c r="J34254" s="2"/>
    </row>
    <row r="34255" spans="10:10" ht="14.25" x14ac:dyDescent="0.2">
      <c r="J34255" s="2"/>
    </row>
    <row r="34256" spans="10:10" ht="14.25" x14ac:dyDescent="0.2">
      <c r="J34256" s="2"/>
    </row>
    <row r="34257" spans="10:10" ht="14.25" x14ac:dyDescent="0.2">
      <c r="J34257" s="2"/>
    </row>
    <row r="34258" spans="10:10" ht="14.25" x14ac:dyDescent="0.2">
      <c r="J34258" s="2"/>
    </row>
    <row r="34259" spans="10:10" ht="14.25" x14ac:dyDescent="0.2">
      <c r="J34259" s="2"/>
    </row>
    <row r="34260" spans="10:10" ht="14.25" x14ac:dyDescent="0.2">
      <c r="J34260" s="2"/>
    </row>
    <row r="34261" spans="10:10" ht="14.25" x14ac:dyDescent="0.2">
      <c r="J34261" s="2"/>
    </row>
    <row r="34262" spans="10:10" ht="14.25" x14ac:dyDescent="0.2">
      <c r="J34262" s="2"/>
    </row>
    <row r="34263" spans="10:10" ht="14.25" x14ac:dyDescent="0.2">
      <c r="J34263" s="2"/>
    </row>
    <row r="34264" spans="10:10" ht="14.25" x14ac:dyDescent="0.2">
      <c r="J34264" s="2"/>
    </row>
    <row r="34265" spans="10:10" ht="14.25" x14ac:dyDescent="0.2">
      <c r="J34265" s="2"/>
    </row>
    <row r="34266" spans="10:10" ht="14.25" x14ac:dyDescent="0.2">
      <c r="J34266" s="2"/>
    </row>
    <row r="34267" spans="10:10" ht="14.25" x14ac:dyDescent="0.2">
      <c r="J34267" s="2"/>
    </row>
    <row r="34268" spans="10:10" ht="14.25" x14ac:dyDescent="0.2">
      <c r="J34268" s="2"/>
    </row>
    <row r="34269" spans="10:10" ht="14.25" x14ac:dyDescent="0.2">
      <c r="J34269" s="2"/>
    </row>
    <row r="34270" spans="10:10" ht="14.25" x14ac:dyDescent="0.2">
      <c r="J34270" s="2"/>
    </row>
    <row r="34271" spans="10:10" ht="14.25" x14ac:dyDescent="0.2">
      <c r="J34271" s="2"/>
    </row>
    <row r="34272" spans="10:10" ht="14.25" x14ac:dyDescent="0.2">
      <c r="J34272" s="2"/>
    </row>
    <row r="34273" spans="10:10" ht="14.25" x14ac:dyDescent="0.2">
      <c r="J34273" s="2"/>
    </row>
    <row r="34274" spans="10:10" ht="14.25" x14ac:dyDescent="0.2">
      <c r="J34274" s="2"/>
    </row>
    <row r="34275" spans="10:10" ht="14.25" x14ac:dyDescent="0.2">
      <c r="J34275" s="2"/>
    </row>
    <row r="34276" spans="10:10" ht="14.25" x14ac:dyDescent="0.2">
      <c r="J34276" s="2"/>
    </row>
    <row r="34277" spans="10:10" ht="14.25" x14ac:dyDescent="0.2">
      <c r="J34277" s="2"/>
    </row>
    <row r="34278" spans="10:10" ht="14.25" x14ac:dyDescent="0.2">
      <c r="J34278" s="2"/>
    </row>
    <row r="34279" spans="10:10" ht="14.25" x14ac:dyDescent="0.2">
      <c r="J34279" s="2"/>
    </row>
    <row r="34280" spans="10:10" ht="14.25" x14ac:dyDescent="0.2">
      <c r="J34280" s="2"/>
    </row>
    <row r="34281" spans="10:10" ht="14.25" x14ac:dyDescent="0.2">
      <c r="J34281" s="2"/>
    </row>
    <row r="34282" spans="10:10" ht="14.25" x14ac:dyDescent="0.2">
      <c r="J34282" s="2"/>
    </row>
    <row r="34283" spans="10:10" ht="14.25" x14ac:dyDescent="0.2">
      <c r="J34283" s="2"/>
    </row>
    <row r="34284" spans="10:10" ht="14.25" x14ac:dyDescent="0.2">
      <c r="J34284" s="2"/>
    </row>
    <row r="34285" spans="10:10" ht="14.25" x14ac:dyDescent="0.2">
      <c r="J34285" s="2"/>
    </row>
    <row r="34286" spans="10:10" ht="14.25" x14ac:dyDescent="0.2">
      <c r="J34286" s="2"/>
    </row>
    <row r="34287" spans="10:10" ht="14.25" x14ac:dyDescent="0.2">
      <c r="J34287" s="2"/>
    </row>
    <row r="34288" spans="10:10" ht="14.25" x14ac:dyDescent="0.2">
      <c r="J34288" s="2"/>
    </row>
    <row r="34289" spans="10:10" ht="14.25" x14ac:dyDescent="0.2">
      <c r="J34289" s="2"/>
    </row>
    <row r="34290" spans="10:10" ht="14.25" x14ac:dyDescent="0.2">
      <c r="J34290" s="2"/>
    </row>
    <row r="34291" spans="10:10" ht="14.25" x14ac:dyDescent="0.2">
      <c r="J34291" s="2"/>
    </row>
    <row r="34292" spans="10:10" ht="14.25" x14ac:dyDescent="0.2">
      <c r="J34292" s="2"/>
    </row>
    <row r="34293" spans="10:10" ht="14.25" x14ac:dyDescent="0.2">
      <c r="J34293" s="2"/>
    </row>
    <row r="34294" spans="10:10" ht="14.25" x14ac:dyDescent="0.2">
      <c r="J34294" s="2"/>
    </row>
    <row r="34295" spans="10:10" ht="14.25" x14ac:dyDescent="0.2">
      <c r="J34295" s="2"/>
    </row>
    <row r="34296" spans="10:10" ht="14.25" x14ac:dyDescent="0.2">
      <c r="J34296" s="2"/>
    </row>
    <row r="34297" spans="10:10" ht="14.25" x14ac:dyDescent="0.2">
      <c r="J34297" s="2"/>
    </row>
    <row r="34298" spans="10:10" ht="14.25" x14ac:dyDescent="0.2">
      <c r="J34298" s="2"/>
    </row>
    <row r="34299" spans="10:10" ht="14.25" x14ac:dyDescent="0.2">
      <c r="J34299" s="2"/>
    </row>
    <row r="34300" spans="10:10" ht="14.25" x14ac:dyDescent="0.2">
      <c r="J34300" s="2"/>
    </row>
    <row r="34301" spans="10:10" ht="14.25" x14ac:dyDescent="0.2">
      <c r="J34301" s="2"/>
    </row>
    <row r="34302" spans="10:10" ht="14.25" x14ac:dyDescent="0.2">
      <c r="J34302" s="2"/>
    </row>
    <row r="34303" spans="10:10" ht="14.25" x14ac:dyDescent="0.2">
      <c r="J34303" s="2"/>
    </row>
    <row r="34304" spans="10:10" ht="14.25" x14ac:dyDescent="0.2">
      <c r="J34304" s="2"/>
    </row>
    <row r="34305" spans="10:10" ht="14.25" x14ac:dyDescent="0.2">
      <c r="J34305" s="2"/>
    </row>
    <row r="34306" spans="10:10" ht="14.25" x14ac:dyDescent="0.2">
      <c r="J34306" s="2"/>
    </row>
    <row r="34307" spans="10:10" ht="14.25" x14ac:dyDescent="0.2">
      <c r="J34307" s="2"/>
    </row>
    <row r="34308" spans="10:10" ht="14.25" x14ac:dyDescent="0.2">
      <c r="J34308" s="2"/>
    </row>
    <row r="34309" spans="10:10" ht="14.25" x14ac:dyDescent="0.2">
      <c r="J34309" s="2"/>
    </row>
    <row r="34310" spans="10:10" ht="14.25" x14ac:dyDescent="0.2">
      <c r="J34310" s="2"/>
    </row>
    <row r="34311" spans="10:10" ht="14.25" x14ac:dyDescent="0.2">
      <c r="J34311" s="2"/>
    </row>
    <row r="34312" spans="10:10" ht="14.25" x14ac:dyDescent="0.2">
      <c r="J34312" s="2"/>
    </row>
    <row r="34313" spans="10:10" ht="14.25" x14ac:dyDescent="0.2">
      <c r="J34313" s="2"/>
    </row>
    <row r="34314" spans="10:10" ht="14.25" x14ac:dyDescent="0.2">
      <c r="J34314" s="2"/>
    </row>
    <row r="34315" spans="10:10" ht="14.25" x14ac:dyDescent="0.2">
      <c r="J34315" s="2"/>
    </row>
    <row r="34316" spans="10:10" ht="14.25" x14ac:dyDescent="0.2">
      <c r="J34316" s="2"/>
    </row>
    <row r="34317" spans="10:10" ht="14.25" x14ac:dyDescent="0.2">
      <c r="J34317" s="2"/>
    </row>
    <row r="34318" spans="10:10" ht="14.25" x14ac:dyDescent="0.2">
      <c r="J34318" s="2"/>
    </row>
    <row r="34319" spans="10:10" ht="14.25" x14ac:dyDescent="0.2">
      <c r="J34319" s="2"/>
    </row>
    <row r="34320" spans="10:10" ht="14.25" x14ac:dyDescent="0.2">
      <c r="J34320" s="2"/>
    </row>
    <row r="34321" spans="10:10" ht="14.25" x14ac:dyDescent="0.2">
      <c r="J34321" s="2"/>
    </row>
    <row r="34322" spans="10:10" ht="14.25" x14ac:dyDescent="0.2">
      <c r="J34322" s="2"/>
    </row>
    <row r="34323" spans="10:10" ht="14.25" x14ac:dyDescent="0.2">
      <c r="J34323" s="2"/>
    </row>
    <row r="34324" spans="10:10" ht="14.25" x14ac:dyDescent="0.2">
      <c r="J34324" s="2"/>
    </row>
    <row r="34325" spans="10:10" ht="14.25" x14ac:dyDescent="0.2">
      <c r="J34325" s="2"/>
    </row>
    <row r="34326" spans="10:10" ht="14.25" x14ac:dyDescent="0.2">
      <c r="J34326" s="2"/>
    </row>
    <row r="34327" spans="10:10" ht="14.25" x14ac:dyDescent="0.2">
      <c r="J34327" s="2"/>
    </row>
    <row r="34328" spans="10:10" ht="14.25" x14ac:dyDescent="0.2">
      <c r="J34328" s="2"/>
    </row>
    <row r="34329" spans="10:10" ht="14.25" x14ac:dyDescent="0.2">
      <c r="J34329" s="2"/>
    </row>
    <row r="34330" spans="10:10" ht="14.25" x14ac:dyDescent="0.2">
      <c r="J34330" s="2"/>
    </row>
    <row r="34331" spans="10:10" ht="14.25" x14ac:dyDescent="0.2">
      <c r="J34331" s="2"/>
    </row>
    <row r="34332" spans="10:10" ht="14.25" x14ac:dyDescent="0.2">
      <c r="J34332" s="2"/>
    </row>
    <row r="34333" spans="10:10" ht="14.25" x14ac:dyDescent="0.2">
      <c r="J34333" s="2"/>
    </row>
    <row r="34334" spans="10:10" ht="14.25" x14ac:dyDescent="0.2">
      <c r="J34334" s="2"/>
    </row>
    <row r="34335" spans="10:10" ht="14.25" x14ac:dyDescent="0.2">
      <c r="J34335" s="2"/>
    </row>
    <row r="34336" spans="10:10" ht="14.25" x14ac:dyDescent="0.2">
      <c r="J34336" s="2"/>
    </row>
    <row r="34337" spans="10:10" ht="14.25" x14ac:dyDescent="0.2">
      <c r="J34337" s="2"/>
    </row>
    <row r="34338" spans="10:10" ht="14.25" x14ac:dyDescent="0.2">
      <c r="J34338" s="2"/>
    </row>
    <row r="34339" spans="10:10" ht="14.25" x14ac:dyDescent="0.2">
      <c r="J34339" s="2"/>
    </row>
    <row r="34340" spans="10:10" ht="14.25" x14ac:dyDescent="0.2">
      <c r="J34340" s="2"/>
    </row>
    <row r="34341" spans="10:10" ht="14.25" x14ac:dyDescent="0.2">
      <c r="J34341" s="2"/>
    </row>
    <row r="34342" spans="10:10" ht="14.25" x14ac:dyDescent="0.2">
      <c r="J34342" s="2"/>
    </row>
    <row r="34343" spans="10:10" ht="14.25" x14ac:dyDescent="0.2">
      <c r="J34343" s="2"/>
    </row>
    <row r="34344" spans="10:10" ht="14.25" x14ac:dyDescent="0.2">
      <c r="J34344" s="2"/>
    </row>
    <row r="34345" spans="10:10" ht="14.25" x14ac:dyDescent="0.2">
      <c r="J34345" s="2"/>
    </row>
    <row r="34346" spans="10:10" ht="14.25" x14ac:dyDescent="0.2">
      <c r="J34346" s="2"/>
    </row>
    <row r="34347" spans="10:10" ht="14.25" x14ac:dyDescent="0.2">
      <c r="J34347" s="2"/>
    </row>
    <row r="34348" spans="10:10" ht="14.25" x14ac:dyDescent="0.2">
      <c r="J34348" s="2"/>
    </row>
    <row r="34349" spans="10:10" ht="14.25" x14ac:dyDescent="0.2">
      <c r="J34349" s="2"/>
    </row>
    <row r="34350" spans="10:10" ht="14.25" x14ac:dyDescent="0.2">
      <c r="J34350" s="2"/>
    </row>
    <row r="34351" spans="10:10" ht="14.25" x14ac:dyDescent="0.2">
      <c r="J34351" s="2"/>
    </row>
    <row r="34352" spans="10:10" ht="14.25" x14ac:dyDescent="0.2">
      <c r="J34352" s="2"/>
    </row>
    <row r="34353" spans="10:10" ht="14.25" x14ac:dyDescent="0.2">
      <c r="J34353" s="2"/>
    </row>
    <row r="34354" spans="10:10" ht="14.25" x14ac:dyDescent="0.2">
      <c r="J34354" s="2"/>
    </row>
    <row r="34355" spans="10:10" ht="14.25" x14ac:dyDescent="0.2">
      <c r="J34355" s="2"/>
    </row>
    <row r="34356" spans="10:10" ht="14.25" x14ac:dyDescent="0.2">
      <c r="J34356" s="2"/>
    </row>
    <row r="34357" spans="10:10" ht="14.25" x14ac:dyDescent="0.2">
      <c r="J34357" s="2"/>
    </row>
    <row r="34358" spans="10:10" ht="14.25" x14ac:dyDescent="0.2">
      <c r="J34358" s="2"/>
    </row>
    <row r="34359" spans="10:10" ht="14.25" x14ac:dyDescent="0.2">
      <c r="J34359" s="2"/>
    </row>
    <row r="34360" spans="10:10" ht="14.25" x14ac:dyDescent="0.2">
      <c r="J34360" s="2"/>
    </row>
    <row r="34361" spans="10:10" ht="14.25" x14ac:dyDescent="0.2">
      <c r="J34361" s="2"/>
    </row>
    <row r="34362" spans="10:10" ht="14.25" x14ac:dyDescent="0.2">
      <c r="J34362" s="2"/>
    </row>
    <row r="34363" spans="10:10" ht="14.25" x14ac:dyDescent="0.2">
      <c r="J34363" s="2"/>
    </row>
    <row r="34364" spans="10:10" ht="14.25" x14ac:dyDescent="0.2">
      <c r="J34364" s="2"/>
    </row>
    <row r="34365" spans="10:10" ht="14.25" x14ac:dyDescent="0.2">
      <c r="J34365" s="2"/>
    </row>
    <row r="34366" spans="10:10" ht="14.25" x14ac:dyDescent="0.2">
      <c r="J34366" s="2"/>
    </row>
    <row r="34367" spans="10:10" ht="14.25" x14ac:dyDescent="0.2">
      <c r="J34367" s="2"/>
    </row>
    <row r="34368" spans="10:10" ht="14.25" x14ac:dyDescent="0.2">
      <c r="J34368" s="2"/>
    </row>
    <row r="34369" spans="10:10" ht="14.25" x14ac:dyDescent="0.2">
      <c r="J34369" s="2"/>
    </row>
    <row r="34370" spans="10:10" ht="14.25" x14ac:dyDescent="0.2">
      <c r="J34370" s="2"/>
    </row>
    <row r="34371" spans="10:10" ht="14.25" x14ac:dyDescent="0.2">
      <c r="J34371" s="2"/>
    </row>
    <row r="34372" spans="10:10" ht="14.25" x14ac:dyDescent="0.2">
      <c r="J34372" s="2"/>
    </row>
    <row r="34373" spans="10:10" ht="14.25" x14ac:dyDescent="0.2">
      <c r="J34373" s="2"/>
    </row>
    <row r="34374" spans="10:10" ht="14.25" x14ac:dyDescent="0.2">
      <c r="J34374" s="2"/>
    </row>
    <row r="34375" spans="10:10" ht="14.25" x14ac:dyDescent="0.2">
      <c r="J34375" s="2"/>
    </row>
    <row r="34376" spans="10:10" ht="14.25" x14ac:dyDescent="0.2">
      <c r="J34376" s="2"/>
    </row>
    <row r="34377" spans="10:10" ht="14.25" x14ac:dyDescent="0.2">
      <c r="J34377" s="2"/>
    </row>
    <row r="34378" spans="10:10" ht="14.25" x14ac:dyDescent="0.2">
      <c r="J34378" s="2"/>
    </row>
    <row r="34379" spans="10:10" ht="14.25" x14ac:dyDescent="0.2">
      <c r="J34379" s="2"/>
    </row>
    <row r="34380" spans="10:10" ht="14.25" x14ac:dyDescent="0.2">
      <c r="J34380" s="2"/>
    </row>
    <row r="34381" spans="10:10" ht="14.25" x14ac:dyDescent="0.2">
      <c r="J34381" s="2"/>
    </row>
    <row r="34382" spans="10:10" ht="14.25" x14ac:dyDescent="0.2">
      <c r="J34382" s="2"/>
    </row>
    <row r="34383" spans="10:10" ht="14.25" x14ac:dyDescent="0.2">
      <c r="J34383" s="2"/>
    </row>
    <row r="34384" spans="10:10" ht="14.25" x14ac:dyDescent="0.2">
      <c r="J34384" s="2"/>
    </row>
    <row r="34385" spans="10:10" ht="14.25" x14ac:dyDescent="0.2">
      <c r="J34385" s="2"/>
    </row>
    <row r="34386" spans="10:10" ht="14.25" x14ac:dyDescent="0.2">
      <c r="J34386" s="2"/>
    </row>
    <row r="34387" spans="10:10" ht="14.25" x14ac:dyDescent="0.2">
      <c r="J34387" s="2"/>
    </row>
    <row r="34388" spans="10:10" ht="14.25" x14ac:dyDescent="0.2">
      <c r="J34388" s="2"/>
    </row>
    <row r="34389" spans="10:10" ht="14.25" x14ac:dyDescent="0.2">
      <c r="J34389" s="2"/>
    </row>
    <row r="34390" spans="10:10" ht="14.25" x14ac:dyDescent="0.2">
      <c r="J34390" s="2"/>
    </row>
    <row r="34391" spans="10:10" ht="14.25" x14ac:dyDescent="0.2">
      <c r="J34391" s="2"/>
    </row>
    <row r="34392" spans="10:10" ht="14.25" x14ac:dyDescent="0.2">
      <c r="J34392" s="2"/>
    </row>
    <row r="34393" spans="10:10" ht="14.25" x14ac:dyDescent="0.2">
      <c r="J34393" s="2"/>
    </row>
    <row r="34394" spans="10:10" ht="14.25" x14ac:dyDescent="0.2">
      <c r="J34394" s="2"/>
    </row>
    <row r="34395" spans="10:10" ht="14.25" x14ac:dyDescent="0.2">
      <c r="J34395" s="2"/>
    </row>
    <row r="34396" spans="10:10" ht="14.25" x14ac:dyDescent="0.2">
      <c r="J34396" s="2"/>
    </row>
    <row r="34397" spans="10:10" ht="14.25" x14ac:dyDescent="0.2">
      <c r="J34397" s="2"/>
    </row>
    <row r="34398" spans="10:10" ht="14.25" x14ac:dyDescent="0.2">
      <c r="J34398" s="2"/>
    </row>
    <row r="34399" spans="10:10" ht="14.25" x14ac:dyDescent="0.2">
      <c r="J34399" s="2"/>
    </row>
    <row r="34400" spans="10:10" ht="14.25" x14ac:dyDescent="0.2">
      <c r="J34400" s="2"/>
    </row>
    <row r="34401" spans="10:10" ht="14.25" x14ac:dyDescent="0.2">
      <c r="J34401" s="2"/>
    </row>
    <row r="34402" spans="10:10" ht="14.25" x14ac:dyDescent="0.2">
      <c r="J34402" s="2"/>
    </row>
    <row r="34403" spans="10:10" ht="14.25" x14ac:dyDescent="0.2">
      <c r="J34403" s="2"/>
    </row>
    <row r="34404" spans="10:10" ht="14.25" x14ac:dyDescent="0.2">
      <c r="J34404" s="2"/>
    </row>
    <row r="34405" spans="10:10" ht="14.25" x14ac:dyDescent="0.2">
      <c r="J34405" s="2"/>
    </row>
    <row r="34406" spans="10:10" ht="14.25" x14ac:dyDescent="0.2">
      <c r="J34406" s="2"/>
    </row>
    <row r="34407" spans="10:10" ht="14.25" x14ac:dyDescent="0.2">
      <c r="J34407" s="2"/>
    </row>
    <row r="34408" spans="10:10" ht="14.25" x14ac:dyDescent="0.2">
      <c r="J34408" s="2"/>
    </row>
    <row r="34409" spans="10:10" ht="14.25" x14ac:dyDescent="0.2">
      <c r="J34409" s="2"/>
    </row>
    <row r="34410" spans="10:10" ht="14.25" x14ac:dyDescent="0.2">
      <c r="J34410" s="2"/>
    </row>
    <row r="34411" spans="10:10" ht="14.25" x14ac:dyDescent="0.2">
      <c r="J34411" s="2"/>
    </row>
    <row r="34412" spans="10:10" ht="14.25" x14ac:dyDescent="0.2">
      <c r="J34412" s="2"/>
    </row>
    <row r="34413" spans="10:10" ht="14.25" x14ac:dyDescent="0.2">
      <c r="J34413" s="2"/>
    </row>
    <row r="34414" spans="10:10" ht="14.25" x14ac:dyDescent="0.2">
      <c r="J34414" s="2"/>
    </row>
    <row r="34415" spans="10:10" ht="14.25" x14ac:dyDescent="0.2">
      <c r="J34415" s="2"/>
    </row>
    <row r="34416" spans="10:10" ht="14.25" x14ac:dyDescent="0.2">
      <c r="J34416" s="2"/>
    </row>
    <row r="34417" spans="10:10" ht="14.25" x14ac:dyDescent="0.2">
      <c r="J34417" s="2"/>
    </row>
    <row r="34418" spans="10:10" ht="14.25" x14ac:dyDescent="0.2">
      <c r="J34418" s="2"/>
    </row>
    <row r="34419" spans="10:10" ht="14.25" x14ac:dyDescent="0.2">
      <c r="J34419" s="2"/>
    </row>
    <row r="34420" spans="10:10" ht="14.25" x14ac:dyDescent="0.2">
      <c r="J34420" s="2"/>
    </row>
    <row r="34421" spans="10:10" ht="14.25" x14ac:dyDescent="0.2">
      <c r="J34421" s="2"/>
    </row>
    <row r="34422" spans="10:10" ht="14.25" x14ac:dyDescent="0.2">
      <c r="J34422" s="2"/>
    </row>
    <row r="34423" spans="10:10" ht="14.25" x14ac:dyDescent="0.2">
      <c r="J34423" s="2"/>
    </row>
    <row r="34424" spans="10:10" ht="14.25" x14ac:dyDescent="0.2">
      <c r="J34424" s="2"/>
    </row>
    <row r="34425" spans="10:10" ht="14.25" x14ac:dyDescent="0.2">
      <c r="J34425" s="2"/>
    </row>
    <row r="34426" spans="10:10" ht="14.25" x14ac:dyDescent="0.2">
      <c r="J34426" s="2"/>
    </row>
    <row r="34427" spans="10:10" ht="14.25" x14ac:dyDescent="0.2">
      <c r="J34427" s="2"/>
    </row>
    <row r="34428" spans="10:10" ht="14.25" x14ac:dyDescent="0.2">
      <c r="J34428" s="2"/>
    </row>
    <row r="34429" spans="10:10" ht="14.25" x14ac:dyDescent="0.2">
      <c r="J34429" s="2"/>
    </row>
    <row r="34430" spans="10:10" ht="14.25" x14ac:dyDescent="0.2">
      <c r="J34430" s="2"/>
    </row>
    <row r="34431" spans="10:10" ht="14.25" x14ac:dyDescent="0.2">
      <c r="J34431" s="2"/>
    </row>
    <row r="34432" spans="10:10" ht="14.25" x14ac:dyDescent="0.2">
      <c r="J34432" s="2"/>
    </row>
    <row r="34433" spans="10:10" ht="14.25" x14ac:dyDescent="0.2">
      <c r="J34433" s="2"/>
    </row>
    <row r="34434" spans="10:10" ht="14.25" x14ac:dyDescent="0.2">
      <c r="J34434" s="2"/>
    </row>
    <row r="34435" spans="10:10" ht="14.25" x14ac:dyDescent="0.2">
      <c r="J34435" s="2"/>
    </row>
    <row r="34436" spans="10:10" ht="14.25" x14ac:dyDescent="0.2">
      <c r="J34436" s="2"/>
    </row>
    <row r="34437" spans="10:10" ht="14.25" x14ac:dyDescent="0.2">
      <c r="J34437" s="2"/>
    </row>
    <row r="34438" spans="10:10" ht="14.25" x14ac:dyDescent="0.2">
      <c r="J34438" s="2"/>
    </row>
    <row r="34439" spans="10:10" ht="14.25" x14ac:dyDescent="0.2">
      <c r="J34439" s="2"/>
    </row>
    <row r="34440" spans="10:10" ht="14.25" x14ac:dyDescent="0.2">
      <c r="J34440" s="2"/>
    </row>
    <row r="34441" spans="10:10" ht="14.25" x14ac:dyDescent="0.2">
      <c r="J34441" s="2"/>
    </row>
    <row r="34442" spans="10:10" ht="14.25" x14ac:dyDescent="0.2">
      <c r="J34442" s="2"/>
    </row>
    <row r="34443" spans="10:10" ht="14.25" x14ac:dyDescent="0.2">
      <c r="J34443" s="2"/>
    </row>
    <row r="34444" spans="10:10" ht="14.25" x14ac:dyDescent="0.2">
      <c r="J34444" s="2"/>
    </row>
    <row r="34445" spans="10:10" ht="14.25" x14ac:dyDescent="0.2">
      <c r="J34445" s="2"/>
    </row>
    <row r="34446" spans="10:10" ht="14.25" x14ac:dyDescent="0.2">
      <c r="J34446" s="2"/>
    </row>
    <row r="34447" spans="10:10" ht="14.25" x14ac:dyDescent="0.2">
      <c r="J34447" s="2"/>
    </row>
    <row r="34448" spans="10:10" ht="14.25" x14ac:dyDescent="0.2">
      <c r="J34448" s="2"/>
    </row>
    <row r="34449" spans="10:10" ht="14.25" x14ac:dyDescent="0.2">
      <c r="J34449" s="2"/>
    </row>
    <row r="34450" spans="10:10" ht="14.25" x14ac:dyDescent="0.2">
      <c r="J34450" s="2"/>
    </row>
    <row r="34451" spans="10:10" ht="14.25" x14ac:dyDescent="0.2">
      <c r="J34451" s="2"/>
    </row>
    <row r="34452" spans="10:10" ht="14.25" x14ac:dyDescent="0.2">
      <c r="J34452" s="2"/>
    </row>
    <row r="34453" spans="10:10" ht="14.25" x14ac:dyDescent="0.2">
      <c r="J34453" s="2"/>
    </row>
    <row r="34454" spans="10:10" ht="14.25" x14ac:dyDescent="0.2">
      <c r="J34454" s="2"/>
    </row>
    <row r="34455" spans="10:10" ht="14.25" x14ac:dyDescent="0.2">
      <c r="J34455" s="2"/>
    </row>
    <row r="34456" spans="10:10" ht="14.25" x14ac:dyDescent="0.2">
      <c r="J34456" s="2"/>
    </row>
    <row r="34457" spans="10:10" ht="14.25" x14ac:dyDescent="0.2">
      <c r="J34457" s="2"/>
    </row>
    <row r="34458" spans="10:10" ht="14.25" x14ac:dyDescent="0.2">
      <c r="J34458" s="2"/>
    </row>
    <row r="34459" spans="10:10" ht="14.25" x14ac:dyDescent="0.2">
      <c r="J34459" s="2"/>
    </row>
    <row r="34460" spans="10:10" ht="14.25" x14ac:dyDescent="0.2">
      <c r="J34460" s="2"/>
    </row>
    <row r="34461" spans="10:10" ht="14.25" x14ac:dyDescent="0.2">
      <c r="J34461" s="2"/>
    </row>
    <row r="34462" spans="10:10" ht="14.25" x14ac:dyDescent="0.2">
      <c r="J34462" s="2"/>
    </row>
    <row r="34463" spans="10:10" ht="14.25" x14ac:dyDescent="0.2">
      <c r="J34463" s="2"/>
    </row>
    <row r="34464" spans="10:10" ht="14.25" x14ac:dyDescent="0.2">
      <c r="J34464" s="2"/>
    </row>
    <row r="34465" spans="10:10" ht="14.25" x14ac:dyDescent="0.2">
      <c r="J34465" s="2"/>
    </row>
    <row r="34466" spans="10:10" ht="14.25" x14ac:dyDescent="0.2">
      <c r="J34466" s="2"/>
    </row>
    <row r="34467" spans="10:10" ht="14.25" x14ac:dyDescent="0.2">
      <c r="J34467" s="2"/>
    </row>
    <row r="34468" spans="10:10" ht="14.25" x14ac:dyDescent="0.2">
      <c r="J34468" s="2"/>
    </row>
    <row r="34469" spans="10:10" ht="14.25" x14ac:dyDescent="0.2">
      <c r="J34469" s="2"/>
    </row>
    <row r="34470" spans="10:10" ht="14.25" x14ac:dyDescent="0.2">
      <c r="J34470" s="2"/>
    </row>
    <row r="34471" spans="10:10" ht="14.25" x14ac:dyDescent="0.2">
      <c r="J34471" s="2"/>
    </row>
    <row r="34472" spans="10:10" ht="14.25" x14ac:dyDescent="0.2">
      <c r="J34472" s="2"/>
    </row>
    <row r="34473" spans="10:10" ht="14.25" x14ac:dyDescent="0.2">
      <c r="J34473" s="2"/>
    </row>
    <row r="34474" spans="10:10" ht="14.25" x14ac:dyDescent="0.2">
      <c r="J34474" s="2"/>
    </row>
    <row r="34475" spans="10:10" ht="14.25" x14ac:dyDescent="0.2">
      <c r="J34475" s="2"/>
    </row>
    <row r="34476" spans="10:10" ht="14.25" x14ac:dyDescent="0.2">
      <c r="J34476" s="2"/>
    </row>
    <row r="34477" spans="10:10" ht="14.25" x14ac:dyDescent="0.2">
      <c r="J34477" s="2"/>
    </row>
    <row r="34478" spans="10:10" ht="14.25" x14ac:dyDescent="0.2">
      <c r="J34478" s="2"/>
    </row>
    <row r="34479" spans="10:10" ht="14.25" x14ac:dyDescent="0.2">
      <c r="J34479" s="2"/>
    </row>
    <row r="34480" spans="10:10" ht="14.25" x14ac:dyDescent="0.2">
      <c r="J34480" s="2"/>
    </row>
    <row r="34481" spans="10:10" ht="14.25" x14ac:dyDescent="0.2">
      <c r="J34481" s="2"/>
    </row>
    <row r="34482" spans="10:10" ht="14.25" x14ac:dyDescent="0.2">
      <c r="J34482" s="2"/>
    </row>
    <row r="34483" spans="10:10" ht="14.25" x14ac:dyDescent="0.2">
      <c r="J34483" s="2"/>
    </row>
    <row r="34484" spans="10:10" ht="14.25" x14ac:dyDescent="0.2">
      <c r="J34484" s="2"/>
    </row>
    <row r="34485" spans="10:10" ht="14.25" x14ac:dyDescent="0.2">
      <c r="J34485" s="2"/>
    </row>
    <row r="34486" spans="10:10" ht="14.25" x14ac:dyDescent="0.2">
      <c r="J34486" s="2"/>
    </row>
    <row r="34487" spans="10:10" ht="14.25" x14ac:dyDescent="0.2">
      <c r="J34487" s="2"/>
    </row>
    <row r="34488" spans="10:10" ht="14.25" x14ac:dyDescent="0.2">
      <c r="J34488" s="2"/>
    </row>
    <row r="34489" spans="10:10" ht="14.25" x14ac:dyDescent="0.2">
      <c r="J34489" s="2"/>
    </row>
    <row r="34490" spans="10:10" ht="14.25" x14ac:dyDescent="0.2">
      <c r="J34490" s="2"/>
    </row>
    <row r="34491" spans="10:10" ht="14.25" x14ac:dyDescent="0.2">
      <c r="J34491" s="2"/>
    </row>
    <row r="34492" spans="10:10" ht="14.25" x14ac:dyDescent="0.2">
      <c r="J34492" s="2"/>
    </row>
    <row r="34493" spans="10:10" ht="14.25" x14ac:dyDescent="0.2">
      <c r="J34493" s="2"/>
    </row>
    <row r="34494" spans="10:10" ht="14.25" x14ac:dyDescent="0.2">
      <c r="J34494" s="2"/>
    </row>
    <row r="34495" spans="10:10" ht="14.25" x14ac:dyDescent="0.2">
      <c r="J34495" s="2"/>
    </row>
    <row r="34496" spans="10:10" ht="14.25" x14ac:dyDescent="0.2">
      <c r="J34496" s="2"/>
    </row>
    <row r="34497" spans="10:10" ht="14.25" x14ac:dyDescent="0.2">
      <c r="J34497" s="2"/>
    </row>
    <row r="34498" spans="10:10" ht="14.25" x14ac:dyDescent="0.2">
      <c r="J34498" s="2"/>
    </row>
    <row r="34499" spans="10:10" ht="14.25" x14ac:dyDescent="0.2">
      <c r="J34499" s="2"/>
    </row>
    <row r="34500" spans="10:10" ht="14.25" x14ac:dyDescent="0.2">
      <c r="J34500" s="2"/>
    </row>
    <row r="34501" spans="10:10" ht="14.25" x14ac:dyDescent="0.2">
      <c r="J34501" s="2"/>
    </row>
    <row r="34502" spans="10:10" ht="14.25" x14ac:dyDescent="0.2">
      <c r="J34502" s="2"/>
    </row>
    <row r="34503" spans="10:10" ht="14.25" x14ac:dyDescent="0.2">
      <c r="J34503" s="2"/>
    </row>
    <row r="34504" spans="10:10" ht="14.25" x14ac:dyDescent="0.2">
      <c r="J34504" s="2"/>
    </row>
    <row r="34505" spans="10:10" ht="14.25" x14ac:dyDescent="0.2">
      <c r="J34505" s="2"/>
    </row>
    <row r="34506" spans="10:10" ht="14.25" x14ac:dyDescent="0.2">
      <c r="J34506" s="2"/>
    </row>
    <row r="34507" spans="10:10" ht="14.25" x14ac:dyDescent="0.2">
      <c r="J34507" s="2"/>
    </row>
    <row r="34508" spans="10:10" ht="14.25" x14ac:dyDescent="0.2">
      <c r="J34508" s="2"/>
    </row>
    <row r="34509" spans="10:10" ht="14.25" x14ac:dyDescent="0.2">
      <c r="J34509" s="2"/>
    </row>
    <row r="34510" spans="10:10" ht="14.25" x14ac:dyDescent="0.2">
      <c r="J34510" s="2"/>
    </row>
    <row r="34511" spans="10:10" ht="14.25" x14ac:dyDescent="0.2">
      <c r="J34511" s="2"/>
    </row>
    <row r="34512" spans="10:10" ht="14.25" x14ac:dyDescent="0.2">
      <c r="J34512" s="2"/>
    </row>
    <row r="34513" spans="10:10" ht="14.25" x14ac:dyDescent="0.2">
      <c r="J34513" s="2"/>
    </row>
    <row r="34514" spans="10:10" ht="14.25" x14ac:dyDescent="0.2">
      <c r="J34514" s="2"/>
    </row>
    <row r="34515" spans="10:10" ht="14.25" x14ac:dyDescent="0.2">
      <c r="J34515" s="2"/>
    </row>
    <row r="34516" spans="10:10" ht="14.25" x14ac:dyDescent="0.2">
      <c r="J34516" s="2"/>
    </row>
    <row r="34517" spans="10:10" ht="14.25" x14ac:dyDescent="0.2">
      <c r="J34517" s="2"/>
    </row>
    <row r="34518" spans="10:10" ht="14.25" x14ac:dyDescent="0.2">
      <c r="J34518" s="2"/>
    </row>
    <row r="34519" spans="10:10" ht="14.25" x14ac:dyDescent="0.2">
      <c r="J34519" s="2"/>
    </row>
    <row r="34520" spans="10:10" ht="14.25" x14ac:dyDescent="0.2">
      <c r="J34520" s="2"/>
    </row>
    <row r="34521" spans="10:10" ht="14.25" x14ac:dyDescent="0.2">
      <c r="J34521" s="2"/>
    </row>
    <row r="34522" spans="10:10" ht="14.25" x14ac:dyDescent="0.2">
      <c r="J34522" s="2"/>
    </row>
    <row r="34523" spans="10:10" ht="14.25" x14ac:dyDescent="0.2">
      <c r="J34523" s="2"/>
    </row>
    <row r="34524" spans="10:10" ht="14.25" x14ac:dyDescent="0.2">
      <c r="J34524" s="2"/>
    </row>
    <row r="34525" spans="10:10" ht="14.25" x14ac:dyDescent="0.2">
      <c r="J34525" s="2"/>
    </row>
    <row r="34526" spans="10:10" ht="14.25" x14ac:dyDescent="0.2">
      <c r="J34526" s="2"/>
    </row>
    <row r="34527" spans="10:10" ht="14.25" x14ac:dyDescent="0.2">
      <c r="J34527" s="2"/>
    </row>
    <row r="34528" spans="10:10" ht="14.25" x14ac:dyDescent="0.2">
      <c r="J34528" s="2"/>
    </row>
    <row r="34529" spans="10:10" ht="14.25" x14ac:dyDescent="0.2">
      <c r="J34529" s="2"/>
    </row>
    <row r="34530" spans="10:10" ht="14.25" x14ac:dyDescent="0.2">
      <c r="J34530" s="2"/>
    </row>
    <row r="34531" spans="10:10" ht="14.25" x14ac:dyDescent="0.2">
      <c r="J34531" s="2"/>
    </row>
    <row r="34532" spans="10:10" ht="14.25" x14ac:dyDescent="0.2">
      <c r="J34532" s="2"/>
    </row>
    <row r="34533" spans="10:10" ht="14.25" x14ac:dyDescent="0.2">
      <c r="J34533" s="2"/>
    </row>
    <row r="34534" spans="10:10" ht="14.25" x14ac:dyDescent="0.2">
      <c r="J34534" s="2"/>
    </row>
    <row r="34535" spans="10:10" ht="14.25" x14ac:dyDescent="0.2">
      <c r="J34535" s="2"/>
    </row>
    <row r="34536" spans="10:10" ht="14.25" x14ac:dyDescent="0.2">
      <c r="J34536" s="2"/>
    </row>
    <row r="34537" spans="10:10" ht="14.25" x14ac:dyDescent="0.2">
      <c r="J34537" s="2"/>
    </row>
    <row r="34538" spans="10:10" ht="14.25" x14ac:dyDescent="0.2">
      <c r="J34538" s="2"/>
    </row>
    <row r="34539" spans="10:10" ht="14.25" x14ac:dyDescent="0.2">
      <c r="J34539" s="2"/>
    </row>
    <row r="34540" spans="10:10" ht="14.25" x14ac:dyDescent="0.2">
      <c r="J34540" s="2"/>
    </row>
    <row r="34541" spans="10:10" ht="14.25" x14ac:dyDescent="0.2">
      <c r="J34541" s="2"/>
    </row>
    <row r="34542" spans="10:10" ht="14.25" x14ac:dyDescent="0.2">
      <c r="J34542" s="2"/>
    </row>
    <row r="34543" spans="10:10" ht="14.25" x14ac:dyDescent="0.2">
      <c r="J34543" s="2"/>
    </row>
    <row r="34544" spans="10:10" ht="14.25" x14ac:dyDescent="0.2">
      <c r="J34544" s="2"/>
    </row>
    <row r="34545" spans="10:10" ht="14.25" x14ac:dyDescent="0.2">
      <c r="J34545" s="2"/>
    </row>
    <row r="34546" spans="10:10" ht="14.25" x14ac:dyDescent="0.2">
      <c r="J34546" s="2"/>
    </row>
    <row r="34547" spans="10:10" ht="14.25" x14ac:dyDescent="0.2">
      <c r="J34547" s="2"/>
    </row>
    <row r="34548" spans="10:10" ht="14.25" x14ac:dyDescent="0.2">
      <c r="J34548" s="2"/>
    </row>
    <row r="34549" spans="10:10" ht="14.25" x14ac:dyDescent="0.2">
      <c r="J34549" s="2"/>
    </row>
    <row r="34550" spans="10:10" ht="14.25" x14ac:dyDescent="0.2">
      <c r="J34550" s="2"/>
    </row>
    <row r="34551" spans="10:10" ht="14.25" x14ac:dyDescent="0.2">
      <c r="J34551" s="2"/>
    </row>
    <row r="34552" spans="10:10" ht="14.25" x14ac:dyDescent="0.2">
      <c r="J34552" s="2"/>
    </row>
    <row r="34553" spans="10:10" ht="14.25" x14ac:dyDescent="0.2">
      <c r="J34553" s="2"/>
    </row>
    <row r="34554" spans="10:10" ht="14.25" x14ac:dyDescent="0.2">
      <c r="J34554" s="2"/>
    </row>
    <row r="34555" spans="10:10" ht="14.25" x14ac:dyDescent="0.2">
      <c r="J34555" s="2"/>
    </row>
    <row r="34556" spans="10:10" ht="14.25" x14ac:dyDescent="0.2">
      <c r="J34556" s="2"/>
    </row>
    <row r="34557" spans="10:10" ht="14.25" x14ac:dyDescent="0.2">
      <c r="J34557" s="2"/>
    </row>
    <row r="34558" spans="10:10" ht="14.25" x14ac:dyDescent="0.2">
      <c r="J34558" s="2"/>
    </row>
    <row r="34559" spans="10:10" ht="14.25" x14ac:dyDescent="0.2">
      <c r="J34559" s="2"/>
    </row>
    <row r="34560" spans="10:10" ht="14.25" x14ac:dyDescent="0.2">
      <c r="J34560" s="2"/>
    </row>
    <row r="34561" spans="10:10" ht="14.25" x14ac:dyDescent="0.2">
      <c r="J34561" s="2"/>
    </row>
    <row r="34562" spans="10:10" ht="14.25" x14ac:dyDescent="0.2">
      <c r="J34562" s="2"/>
    </row>
    <row r="34563" spans="10:10" ht="14.25" x14ac:dyDescent="0.2">
      <c r="J34563" s="2"/>
    </row>
    <row r="34564" spans="10:10" ht="14.25" x14ac:dyDescent="0.2">
      <c r="J34564" s="2"/>
    </row>
    <row r="34565" spans="10:10" ht="14.25" x14ac:dyDescent="0.2">
      <c r="J34565" s="2"/>
    </row>
    <row r="34566" spans="10:10" ht="14.25" x14ac:dyDescent="0.2">
      <c r="J34566" s="2"/>
    </row>
    <row r="34567" spans="10:10" ht="14.25" x14ac:dyDescent="0.2">
      <c r="J34567" s="2"/>
    </row>
    <row r="34568" spans="10:10" ht="14.25" x14ac:dyDescent="0.2">
      <c r="J34568" s="2"/>
    </row>
    <row r="34569" spans="10:10" ht="14.25" x14ac:dyDescent="0.2">
      <c r="J34569" s="2"/>
    </row>
    <row r="34570" spans="10:10" ht="14.25" x14ac:dyDescent="0.2">
      <c r="J34570" s="2"/>
    </row>
    <row r="34571" spans="10:10" ht="14.25" x14ac:dyDescent="0.2">
      <c r="J34571" s="2"/>
    </row>
    <row r="34572" spans="10:10" ht="14.25" x14ac:dyDescent="0.2">
      <c r="J34572" s="2"/>
    </row>
    <row r="34573" spans="10:10" ht="14.25" x14ac:dyDescent="0.2">
      <c r="J34573" s="2"/>
    </row>
    <row r="34574" spans="10:10" ht="14.25" x14ac:dyDescent="0.2">
      <c r="J34574" s="2"/>
    </row>
    <row r="34575" spans="10:10" ht="14.25" x14ac:dyDescent="0.2">
      <c r="J34575" s="2"/>
    </row>
    <row r="34576" spans="10:10" ht="14.25" x14ac:dyDescent="0.2">
      <c r="J34576" s="2"/>
    </row>
    <row r="34577" spans="10:10" ht="14.25" x14ac:dyDescent="0.2">
      <c r="J34577" s="2"/>
    </row>
    <row r="34578" spans="10:10" ht="14.25" x14ac:dyDescent="0.2">
      <c r="J34578" s="2"/>
    </row>
    <row r="34579" spans="10:10" ht="14.25" x14ac:dyDescent="0.2">
      <c r="J34579" s="2"/>
    </row>
    <row r="34580" spans="10:10" ht="14.25" x14ac:dyDescent="0.2">
      <c r="J34580" s="2"/>
    </row>
    <row r="34581" spans="10:10" ht="14.25" x14ac:dyDescent="0.2">
      <c r="J34581" s="2"/>
    </row>
    <row r="34582" spans="10:10" ht="14.25" x14ac:dyDescent="0.2">
      <c r="J34582" s="2"/>
    </row>
    <row r="34583" spans="10:10" ht="14.25" x14ac:dyDescent="0.2">
      <c r="J34583" s="2"/>
    </row>
    <row r="34584" spans="10:10" ht="14.25" x14ac:dyDescent="0.2">
      <c r="J34584" s="2"/>
    </row>
    <row r="34585" spans="10:10" ht="14.25" x14ac:dyDescent="0.2">
      <c r="J34585" s="2"/>
    </row>
    <row r="34586" spans="10:10" ht="14.25" x14ac:dyDescent="0.2">
      <c r="J34586" s="2"/>
    </row>
    <row r="34587" spans="10:10" ht="14.25" x14ac:dyDescent="0.2">
      <c r="J34587" s="2"/>
    </row>
    <row r="34588" spans="10:10" ht="14.25" x14ac:dyDescent="0.2">
      <c r="J34588" s="2"/>
    </row>
    <row r="34589" spans="10:10" ht="14.25" x14ac:dyDescent="0.2">
      <c r="J34589" s="2"/>
    </row>
    <row r="34590" spans="10:10" ht="14.25" x14ac:dyDescent="0.2">
      <c r="J34590" s="2"/>
    </row>
    <row r="34591" spans="10:10" ht="14.25" x14ac:dyDescent="0.2">
      <c r="J34591" s="2"/>
    </row>
    <row r="34592" spans="10:10" ht="14.25" x14ac:dyDescent="0.2">
      <c r="J34592" s="2"/>
    </row>
    <row r="34593" spans="10:10" ht="14.25" x14ac:dyDescent="0.2">
      <c r="J34593" s="2"/>
    </row>
    <row r="34594" spans="10:10" ht="14.25" x14ac:dyDescent="0.2">
      <c r="J34594" s="2"/>
    </row>
    <row r="34595" spans="10:10" ht="14.25" x14ac:dyDescent="0.2">
      <c r="J34595" s="2"/>
    </row>
    <row r="34596" spans="10:10" ht="14.25" x14ac:dyDescent="0.2">
      <c r="J34596" s="2"/>
    </row>
    <row r="34597" spans="10:10" ht="14.25" x14ac:dyDescent="0.2">
      <c r="J34597" s="2"/>
    </row>
    <row r="34598" spans="10:10" ht="14.25" x14ac:dyDescent="0.2">
      <c r="J34598" s="2"/>
    </row>
    <row r="34599" spans="10:10" ht="14.25" x14ac:dyDescent="0.2">
      <c r="J34599" s="2"/>
    </row>
    <row r="34600" spans="10:10" ht="14.25" x14ac:dyDescent="0.2">
      <c r="J34600" s="2"/>
    </row>
    <row r="34601" spans="10:10" ht="14.25" x14ac:dyDescent="0.2">
      <c r="J34601" s="2"/>
    </row>
    <row r="34602" spans="10:10" ht="14.25" x14ac:dyDescent="0.2">
      <c r="J34602" s="2"/>
    </row>
    <row r="34603" spans="10:10" ht="14.25" x14ac:dyDescent="0.2">
      <c r="J34603" s="2"/>
    </row>
    <row r="34604" spans="10:10" ht="14.25" x14ac:dyDescent="0.2">
      <c r="J34604" s="2"/>
    </row>
    <row r="34605" spans="10:10" ht="14.25" x14ac:dyDescent="0.2">
      <c r="J34605" s="2"/>
    </row>
    <row r="34606" spans="10:10" ht="14.25" x14ac:dyDescent="0.2">
      <c r="J34606" s="2"/>
    </row>
    <row r="34607" spans="10:10" ht="14.25" x14ac:dyDescent="0.2">
      <c r="J34607" s="2"/>
    </row>
    <row r="34608" spans="10:10" ht="14.25" x14ac:dyDescent="0.2">
      <c r="J34608" s="2"/>
    </row>
    <row r="34609" spans="10:10" ht="14.25" x14ac:dyDescent="0.2">
      <c r="J34609" s="2"/>
    </row>
    <row r="34610" spans="10:10" ht="14.25" x14ac:dyDescent="0.2">
      <c r="J34610" s="2"/>
    </row>
    <row r="34611" spans="10:10" ht="14.25" x14ac:dyDescent="0.2">
      <c r="J34611" s="2"/>
    </row>
    <row r="34612" spans="10:10" ht="14.25" x14ac:dyDescent="0.2">
      <c r="J34612" s="2"/>
    </row>
    <row r="34613" spans="10:10" ht="14.25" x14ac:dyDescent="0.2">
      <c r="J34613" s="2"/>
    </row>
    <row r="34614" spans="10:10" ht="14.25" x14ac:dyDescent="0.2">
      <c r="J34614" s="2"/>
    </row>
    <row r="34615" spans="10:10" ht="14.25" x14ac:dyDescent="0.2">
      <c r="J34615" s="2"/>
    </row>
    <row r="34616" spans="10:10" ht="14.25" x14ac:dyDescent="0.2">
      <c r="J34616" s="2"/>
    </row>
    <row r="34617" spans="10:10" ht="14.25" x14ac:dyDescent="0.2">
      <c r="J34617" s="2"/>
    </row>
    <row r="34618" spans="10:10" ht="14.25" x14ac:dyDescent="0.2">
      <c r="J34618" s="2"/>
    </row>
    <row r="34619" spans="10:10" ht="14.25" x14ac:dyDescent="0.2">
      <c r="J34619" s="2"/>
    </row>
    <row r="34620" spans="10:10" ht="14.25" x14ac:dyDescent="0.2">
      <c r="J34620" s="2"/>
    </row>
    <row r="34621" spans="10:10" ht="14.25" x14ac:dyDescent="0.2">
      <c r="J34621" s="2"/>
    </row>
    <row r="34622" spans="10:10" ht="14.25" x14ac:dyDescent="0.2">
      <c r="J34622" s="2"/>
    </row>
    <row r="34623" spans="10:10" ht="14.25" x14ac:dyDescent="0.2">
      <c r="J34623" s="2"/>
    </row>
    <row r="34624" spans="10:10" ht="14.25" x14ac:dyDescent="0.2">
      <c r="J34624" s="2"/>
    </row>
    <row r="34625" spans="10:10" ht="14.25" x14ac:dyDescent="0.2">
      <c r="J34625" s="2"/>
    </row>
    <row r="34626" spans="10:10" ht="14.25" x14ac:dyDescent="0.2">
      <c r="J34626" s="2"/>
    </row>
    <row r="34627" spans="10:10" ht="14.25" x14ac:dyDescent="0.2">
      <c r="J34627" s="2"/>
    </row>
    <row r="34628" spans="10:10" ht="14.25" x14ac:dyDescent="0.2">
      <c r="J34628" s="2"/>
    </row>
    <row r="34629" spans="10:10" ht="14.25" x14ac:dyDescent="0.2">
      <c r="J34629" s="2"/>
    </row>
    <row r="34630" spans="10:10" ht="14.25" x14ac:dyDescent="0.2">
      <c r="J34630" s="2"/>
    </row>
    <row r="34631" spans="10:10" ht="14.25" x14ac:dyDescent="0.2">
      <c r="J34631" s="2"/>
    </row>
    <row r="34632" spans="10:10" ht="14.25" x14ac:dyDescent="0.2">
      <c r="J34632" s="2"/>
    </row>
    <row r="34633" spans="10:10" ht="14.25" x14ac:dyDescent="0.2">
      <c r="J34633" s="2"/>
    </row>
    <row r="34634" spans="10:10" ht="14.25" x14ac:dyDescent="0.2">
      <c r="J34634" s="2"/>
    </row>
    <row r="34635" spans="10:10" ht="14.25" x14ac:dyDescent="0.2">
      <c r="J34635" s="2"/>
    </row>
    <row r="34636" spans="10:10" ht="14.25" x14ac:dyDescent="0.2">
      <c r="J34636" s="2"/>
    </row>
    <row r="34637" spans="10:10" ht="14.25" x14ac:dyDescent="0.2">
      <c r="J34637" s="2"/>
    </row>
    <row r="34638" spans="10:10" ht="14.25" x14ac:dyDescent="0.2">
      <c r="J34638" s="2"/>
    </row>
    <row r="34639" spans="10:10" ht="14.25" x14ac:dyDescent="0.2">
      <c r="J34639" s="2"/>
    </row>
    <row r="34640" spans="10:10" ht="14.25" x14ac:dyDescent="0.2">
      <c r="J34640" s="2"/>
    </row>
    <row r="34641" spans="10:10" ht="14.25" x14ac:dyDescent="0.2">
      <c r="J34641" s="2"/>
    </row>
    <row r="34642" spans="10:10" ht="14.25" x14ac:dyDescent="0.2">
      <c r="J34642" s="2"/>
    </row>
    <row r="34643" spans="10:10" ht="14.25" x14ac:dyDescent="0.2">
      <c r="J34643" s="2"/>
    </row>
    <row r="34644" spans="10:10" ht="14.25" x14ac:dyDescent="0.2">
      <c r="J34644" s="2"/>
    </row>
    <row r="34645" spans="10:10" ht="14.25" x14ac:dyDescent="0.2">
      <c r="J34645" s="2"/>
    </row>
    <row r="34646" spans="10:10" ht="14.25" x14ac:dyDescent="0.2">
      <c r="J34646" s="2"/>
    </row>
    <row r="34647" spans="10:10" ht="14.25" x14ac:dyDescent="0.2">
      <c r="J34647" s="2"/>
    </row>
    <row r="34648" spans="10:10" ht="14.25" x14ac:dyDescent="0.2">
      <c r="J34648" s="2"/>
    </row>
    <row r="34649" spans="10:10" ht="14.25" x14ac:dyDescent="0.2">
      <c r="J34649" s="2"/>
    </row>
    <row r="34650" spans="10:10" ht="14.25" x14ac:dyDescent="0.2">
      <c r="J34650" s="2"/>
    </row>
    <row r="34651" spans="10:10" ht="14.25" x14ac:dyDescent="0.2">
      <c r="J34651" s="2"/>
    </row>
    <row r="34652" spans="10:10" ht="14.25" x14ac:dyDescent="0.2">
      <c r="J34652" s="2"/>
    </row>
    <row r="34653" spans="10:10" ht="14.25" x14ac:dyDescent="0.2">
      <c r="J34653" s="2"/>
    </row>
    <row r="34654" spans="10:10" ht="14.25" x14ac:dyDescent="0.2">
      <c r="J34654" s="2"/>
    </row>
    <row r="34655" spans="10:10" ht="14.25" x14ac:dyDescent="0.2">
      <c r="J34655" s="2"/>
    </row>
    <row r="34656" spans="10:10" ht="14.25" x14ac:dyDescent="0.2">
      <c r="J34656" s="2"/>
    </row>
    <row r="34657" spans="10:10" ht="14.25" x14ac:dyDescent="0.2">
      <c r="J34657" s="2"/>
    </row>
    <row r="34658" spans="10:10" ht="14.25" x14ac:dyDescent="0.2">
      <c r="J34658" s="2"/>
    </row>
    <row r="34659" spans="10:10" ht="14.25" x14ac:dyDescent="0.2">
      <c r="J34659" s="2"/>
    </row>
    <row r="34660" spans="10:10" ht="14.25" x14ac:dyDescent="0.2">
      <c r="J34660" s="2"/>
    </row>
    <row r="34661" spans="10:10" ht="14.25" x14ac:dyDescent="0.2">
      <c r="J34661" s="2"/>
    </row>
    <row r="34662" spans="10:10" ht="14.25" x14ac:dyDescent="0.2">
      <c r="J34662" s="2"/>
    </row>
    <row r="34663" spans="10:10" ht="14.25" x14ac:dyDescent="0.2">
      <c r="J34663" s="2"/>
    </row>
    <row r="34664" spans="10:10" ht="14.25" x14ac:dyDescent="0.2">
      <c r="J34664" s="2"/>
    </row>
    <row r="34665" spans="10:10" ht="14.25" x14ac:dyDescent="0.2">
      <c r="J34665" s="2"/>
    </row>
    <row r="34666" spans="10:10" ht="14.25" x14ac:dyDescent="0.2">
      <c r="J34666" s="2"/>
    </row>
    <row r="34667" spans="10:10" ht="14.25" x14ac:dyDescent="0.2">
      <c r="J34667" s="2"/>
    </row>
    <row r="34668" spans="10:10" ht="14.25" x14ac:dyDescent="0.2">
      <c r="J34668" s="2"/>
    </row>
    <row r="34669" spans="10:10" ht="14.25" x14ac:dyDescent="0.2">
      <c r="J34669" s="2"/>
    </row>
    <row r="34670" spans="10:10" ht="14.25" x14ac:dyDescent="0.2">
      <c r="J34670" s="2"/>
    </row>
    <row r="34671" spans="10:10" ht="14.25" x14ac:dyDescent="0.2">
      <c r="J34671" s="2"/>
    </row>
    <row r="34672" spans="10:10" ht="14.25" x14ac:dyDescent="0.2">
      <c r="J34672" s="2"/>
    </row>
    <row r="34673" spans="10:10" ht="14.25" x14ac:dyDescent="0.2">
      <c r="J34673" s="2"/>
    </row>
    <row r="34674" spans="10:10" ht="14.25" x14ac:dyDescent="0.2">
      <c r="J34674" s="2"/>
    </row>
    <row r="34675" spans="10:10" ht="14.25" x14ac:dyDescent="0.2">
      <c r="J34675" s="2"/>
    </row>
    <row r="34676" spans="10:10" ht="14.25" x14ac:dyDescent="0.2">
      <c r="J34676" s="2"/>
    </row>
    <row r="34677" spans="10:10" ht="14.25" x14ac:dyDescent="0.2">
      <c r="J34677" s="2"/>
    </row>
    <row r="34678" spans="10:10" ht="14.25" x14ac:dyDescent="0.2">
      <c r="J34678" s="2"/>
    </row>
    <row r="34679" spans="10:10" ht="14.25" x14ac:dyDescent="0.2">
      <c r="J34679" s="2"/>
    </row>
    <row r="34680" spans="10:10" ht="14.25" x14ac:dyDescent="0.2">
      <c r="J34680" s="2"/>
    </row>
    <row r="34681" spans="10:10" ht="14.25" x14ac:dyDescent="0.2">
      <c r="J34681" s="2"/>
    </row>
    <row r="34682" spans="10:10" ht="14.25" x14ac:dyDescent="0.2">
      <c r="J34682" s="2"/>
    </row>
    <row r="34683" spans="10:10" ht="14.25" x14ac:dyDescent="0.2">
      <c r="J34683" s="2"/>
    </row>
    <row r="34684" spans="10:10" ht="14.25" x14ac:dyDescent="0.2">
      <c r="J34684" s="2"/>
    </row>
    <row r="34685" spans="10:10" ht="14.25" x14ac:dyDescent="0.2">
      <c r="J34685" s="2"/>
    </row>
    <row r="34686" spans="10:10" ht="14.25" x14ac:dyDescent="0.2">
      <c r="J34686" s="2"/>
    </row>
    <row r="34687" spans="10:10" ht="14.25" x14ac:dyDescent="0.2">
      <c r="J34687" s="2"/>
    </row>
    <row r="34688" spans="10:10" ht="14.25" x14ac:dyDescent="0.2">
      <c r="J34688" s="2"/>
    </row>
    <row r="34689" spans="10:10" ht="14.25" x14ac:dyDescent="0.2">
      <c r="J34689" s="2"/>
    </row>
    <row r="34690" spans="10:10" ht="14.25" x14ac:dyDescent="0.2">
      <c r="J34690" s="2"/>
    </row>
    <row r="34691" spans="10:10" ht="14.25" x14ac:dyDescent="0.2">
      <c r="J34691" s="2"/>
    </row>
    <row r="34692" spans="10:10" ht="14.25" x14ac:dyDescent="0.2">
      <c r="J34692" s="2"/>
    </row>
    <row r="34693" spans="10:10" ht="14.25" x14ac:dyDescent="0.2">
      <c r="J34693" s="2"/>
    </row>
    <row r="34694" spans="10:10" ht="14.25" x14ac:dyDescent="0.2">
      <c r="J34694" s="2"/>
    </row>
    <row r="34695" spans="10:10" ht="14.25" x14ac:dyDescent="0.2">
      <c r="J34695" s="2"/>
    </row>
    <row r="34696" spans="10:10" ht="14.25" x14ac:dyDescent="0.2">
      <c r="J34696" s="2"/>
    </row>
    <row r="34697" spans="10:10" ht="14.25" x14ac:dyDescent="0.2">
      <c r="J34697" s="2"/>
    </row>
    <row r="34698" spans="10:10" ht="14.25" x14ac:dyDescent="0.2">
      <c r="J34698" s="2"/>
    </row>
    <row r="34699" spans="10:10" ht="14.25" x14ac:dyDescent="0.2">
      <c r="J34699" s="2"/>
    </row>
    <row r="34700" spans="10:10" ht="14.25" x14ac:dyDescent="0.2">
      <c r="J34700" s="2"/>
    </row>
    <row r="34701" spans="10:10" ht="14.25" x14ac:dyDescent="0.2">
      <c r="J34701" s="2"/>
    </row>
    <row r="34702" spans="10:10" ht="14.25" x14ac:dyDescent="0.2">
      <c r="J34702" s="2"/>
    </row>
    <row r="34703" spans="10:10" ht="14.25" x14ac:dyDescent="0.2">
      <c r="J34703" s="2"/>
    </row>
    <row r="34704" spans="10:10" ht="14.25" x14ac:dyDescent="0.2">
      <c r="J34704" s="2"/>
    </row>
    <row r="34705" spans="10:10" ht="14.25" x14ac:dyDescent="0.2">
      <c r="J34705" s="2"/>
    </row>
    <row r="34706" spans="10:10" ht="14.25" x14ac:dyDescent="0.2">
      <c r="J34706" s="2"/>
    </row>
    <row r="34707" spans="10:10" ht="14.25" x14ac:dyDescent="0.2">
      <c r="J34707" s="2"/>
    </row>
    <row r="34708" spans="10:10" ht="14.25" x14ac:dyDescent="0.2">
      <c r="J34708" s="2"/>
    </row>
    <row r="34709" spans="10:10" ht="14.25" x14ac:dyDescent="0.2">
      <c r="J34709" s="2"/>
    </row>
    <row r="34710" spans="10:10" ht="14.25" x14ac:dyDescent="0.2">
      <c r="J34710" s="2"/>
    </row>
    <row r="34711" spans="10:10" ht="14.25" x14ac:dyDescent="0.2">
      <c r="J34711" s="2"/>
    </row>
    <row r="34712" spans="10:10" ht="14.25" x14ac:dyDescent="0.2">
      <c r="J34712" s="2"/>
    </row>
    <row r="34713" spans="10:10" ht="14.25" x14ac:dyDescent="0.2">
      <c r="J34713" s="2"/>
    </row>
    <row r="34714" spans="10:10" ht="14.25" x14ac:dyDescent="0.2">
      <c r="J34714" s="2"/>
    </row>
    <row r="34715" spans="10:10" ht="14.25" x14ac:dyDescent="0.2">
      <c r="J34715" s="2"/>
    </row>
    <row r="34716" spans="10:10" ht="14.25" x14ac:dyDescent="0.2">
      <c r="J34716" s="2"/>
    </row>
    <row r="34717" spans="10:10" ht="14.25" x14ac:dyDescent="0.2">
      <c r="J34717" s="2"/>
    </row>
    <row r="34718" spans="10:10" ht="14.25" x14ac:dyDescent="0.2">
      <c r="J34718" s="2"/>
    </row>
    <row r="34719" spans="10:10" ht="14.25" x14ac:dyDescent="0.2">
      <c r="J34719" s="2"/>
    </row>
    <row r="34720" spans="10:10" ht="14.25" x14ac:dyDescent="0.2">
      <c r="J34720" s="2"/>
    </row>
    <row r="34721" spans="10:10" ht="14.25" x14ac:dyDescent="0.2">
      <c r="J34721" s="2"/>
    </row>
    <row r="34722" spans="10:10" ht="14.25" x14ac:dyDescent="0.2">
      <c r="J34722" s="2"/>
    </row>
    <row r="34723" spans="10:10" ht="14.25" x14ac:dyDescent="0.2">
      <c r="J34723" s="2"/>
    </row>
    <row r="34724" spans="10:10" ht="14.25" x14ac:dyDescent="0.2">
      <c r="J34724" s="2"/>
    </row>
    <row r="34725" spans="10:10" ht="14.25" x14ac:dyDescent="0.2">
      <c r="J34725" s="2"/>
    </row>
    <row r="34726" spans="10:10" ht="14.25" x14ac:dyDescent="0.2">
      <c r="J34726" s="2"/>
    </row>
    <row r="34727" spans="10:10" ht="14.25" x14ac:dyDescent="0.2">
      <c r="J34727" s="2"/>
    </row>
    <row r="34728" spans="10:10" ht="14.25" x14ac:dyDescent="0.2">
      <c r="J34728" s="2"/>
    </row>
    <row r="34729" spans="10:10" ht="14.25" x14ac:dyDescent="0.2">
      <c r="J34729" s="2"/>
    </row>
    <row r="34730" spans="10:10" ht="14.25" x14ac:dyDescent="0.2">
      <c r="J34730" s="2"/>
    </row>
    <row r="34731" spans="10:10" ht="14.25" x14ac:dyDescent="0.2">
      <c r="J34731" s="2"/>
    </row>
    <row r="34732" spans="10:10" ht="14.25" x14ac:dyDescent="0.2">
      <c r="J34732" s="2"/>
    </row>
    <row r="34733" spans="10:10" ht="14.25" x14ac:dyDescent="0.2">
      <c r="J34733" s="2"/>
    </row>
    <row r="34734" spans="10:10" ht="14.25" x14ac:dyDescent="0.2">
      <c r="J34734" s="2"/>
    </row>
    <row r="34735" spans="10:10" ht="14.25" x14ac:dyDescent="0.2">
      <c r="J34735" s="2"/>
    </row>
    <row r="34736" spans="10:10" ht="14.25" x14ac:dyDescent="0.2">
      <c r="J34736" s="2"/>
    </row>
    <row r="34737" spans="10:10" ht="14.25" x14ac:dyDescent="0.2">
      <c r="J34737" s="2"/>
    </row>
    <row r="34738" spans="10:10" ht="14.25" x14ac:dyDescent="0.2">
      <c r="J34738" s="2"/>
    </row>
    <row r="34739" spans="10:10" ht="14.25" x14ac:dyDescent="0.2">
      <c r="J34739" s="2"/>
    </row>
    <row r="34740" spans="10:10" ht="14.25" x14ac:dyDescent="0.2">
      <c r="J34740" s="2"/>
    </row>
    <row r="34741" spans="10:10" ht="14.25" x14ac:dyDescent="0.2">
      <c r="J34741" s="2"/>
    </row>
    <row r="34742" spans="10:10" ht="14.25" x14ac:dyDescent="0.2">
      <c r="J34742" s="2"/>
    </row>
    <row r="34743" spans="10:10" ht="14.25" x14ac:dyDescent="0.2">
      <c r="J34743" s="2"/>
    </row>
    <row r="34744" spans="10:10" ht="14.25" x14ac:dyDescent="0.2">
      <c r="J34744" s="2"/>
    </row>
    <row r="34745" spans="10:10" ht="14.25" x14ac:dyDescent="0.2">
      <c r="J34745" s="2"/>
    </row>
    <row r="34746" spans="10:10" ht="14.25" x14ac:dyDescent="0.2">
      <c r="J34746" s="2"/>
    </row>
    <row r="34747" spans="10:10" ht="14.25" x14ac:dyDescent="0.2">
      <c r="J34747" s="2"/>
    </row>
    <row r="34748" spans="10:10" ht="14.25" x14ac:dyDescent="0.2">
      <c r="J34748" s="2"/>
    </row>
    <row r="34749" spans="10:10" ht="14.25" x14ac:dyDescent="0.2">
      <c r="J34749" s="2"/>
    </row>
    <row r="34750" spans="10:10" ht="14.25" x14ac:dyDescent="0.2">
      <c r="J34750" s="2"/>
    </row>
    <row r="34751" spans="10:10" ht="14.25" x14ac:dyDescent="0.2">
      <c r="J34751" s="2"/>
    </row>
    <row r="34752" spans="10:10" ht="14.25" x14ac:dyDescent="0.2">
      <c r="J34752" s="2"/>
    </row>
    <row r="34753" spans="10:10" ht="14.25" x14ac:dyDescent="0.2">
      <c r="J34753" s="2"/>
    </row>
    <row r="34754" spans="10:10" ht="14.25" x14ac:dyDescent="0.2">
      <c r="J34754" s="2"/>
    </row>
    <row r="34755" spans="10:10" ht="14.25" x14ac:dyDescent="0.2">
      <c r="J34755" s="2"/>
    </row>
    <row r="34756" spans="10:10" ht="14.25" x14ac:dyDescent="0.2">
      <c r="J34756" s="2"/>
    </row>
    <row r="34757" spans="10:10" ht="14.25" x14ac:dyDescent="0.2">
      <c r="J34757" s="2"/>
    </row>
    <row r="34758" spans="10:10" ht="14.25" x14ac:dyDescent="0.2">
      <c r="J34758" s="2"/>
    </row>
    <row r="34759" spans="10:10" ht="14.25" x14ac:dyDescent="0.2">
      <c r="J34759" s="2"/>
    </row>
    <row r="34760" spans="10:10" ht="14.25" x14ac:dyDescent="0.2">
      <c r="J34760" s="2"/>
    </row>
    <row r="34761" spans="10:10" ht="14.25" x14ac:dyDescent="0.2">
      <c r="J34761" s="2"/>
    </row>
    <row r="34762" spans="10:10" ht="14.25" x14ac:dyDescent="0.2">
      <c r="J34762" s="2"/>
    </row>
    <row r="34763" spans="10:10" ht="14.25" x14ac:dyDescent="0.2">
      <c r="J34763" s="2"/>
    </row>
    <row r="34764" spans="10:10" ht="14.25" x14ac:dyDescent="0.2">
      <c r="J34764" s="2"/>
    </row>
    <row r="34765" spans="10:10" ht="14.25" x14ac:dyDescent="0.2">
      <c r="J34765" s="2"/>
    </row>
    <row r="34766" spans="10:10" ht="14.25" x14ac:dyDescent="0.2">
      <c r="J34766" s="2"/>
    </row>
    <row r="34767" spans="10:10" ht="14.25" x14ac:dyDescent="0.2">
      <c r="J34767" s="2"/>
    </row>
    <row r="34768" spans="10:10" ht="14.25" x14ac:dyDescent="0.2">
      <c r="J34768" s="2"/>
    </row>
    <row r="34769" spans="10:10" ht="14.25" x14ac:dyDescent="0.2">
      <c r="J34769" s="2"/>
    </row>
    <row r="34770" spans="10:10" ht="14.25" x14ac:dyDescent="0.2">
      <c r="J34770" s="2"/>
    </row>
    <row r="34771" spans="10:10" ht="14.25" x14ac:dyDescent="0.2">
      <c r="J34771" s="2"/>
    </row>
    <row r="34772" spans="10:10" ht="14.25" x14ac:dyDescent="0.2">
      <c r="J34772" s="2"/>
    </row>
    <row r="34773" spans="10:10" ht="14.25" x14ac:dyDescent="0.2">
      <c r="J34773" s="2"/>
    </row>
    <row r="34774" spans="10:10" ht="14.25" x14ac:dyDescent="0.2">
      <c r="J34774" s="2"/>
    </row>
    <row r="34775" spans="10:10" ht="14.25" x14ac:dyDescent="0.2">
      <c r="J34775" s="2"/>
    </row>
    <row r="34776" spans="10:10" ht="14.25" x14ac:dyDescent="0.2">
      <c r="J34776" s="2"/>
    </row>
    <row r="34777" spans="10:10" ht="14.25" x14ac:dyDescent="0.2">
      <c r="J34777" s="2"/>
    </row>
    <row r="34778" spans="10:10" ht="14.25" x14ac:dyDescent="0.2">
      <c r="J34778" s="2"/>
    </row>
    <row r="34779" spans="10:10" ht="14.25" x14ac:dyDescent="0.2">
      <c r="J34779" s="2"/>
    </row>
    <row r="34780" spans="10:10" ht="14.25" x14ac:dyDescent="0.2">
      <c r="J34780" s="2"/>
    </row>
    <row r="34781" spans="10:10" ht="14.25" x14ac:dyDescent="0.2">
      <c r="J34781" s="2"/>
    </row>
    <row r="34782" spans="10:10" ht="14.25" x14ac:dyDescent="0.2">
      <c r="J34782" s="2"/>
    </row>
    <row r="34783" spans="10:10" ht="14.25" x14ac:dyDescent="0.2">
      <c r="J34783" s="2"/>
    </row>
    <row r="34784" spans="10:10" ht="14.25" x14ac:dyDescent="0.2">
      <c r="J34784" s="2"/>
    </row>
    <row r="34785" spans="10:10" ht="14.25" x14ac:dyDescent="0.2">
      <c r="J34785" s="2"/>
    </row>
    <row r="34786" spans="10:10" ht="14.25" x14ac:dyDescent="0.2">
      <c r="J34786" s="2"/>
    </row>
    <row r="34787" spans="10:10" ht="14.25" x14ac:dyDescent="0.2">
      <c r="J34787" s="2"/>
    </row>
    <row r="34788" spans="10:10" ht="14.25" x14ac:dyDescent="0.2">
      <c r="J34788" s="2"/>
    </row>
    <row r="34789" spans="10:10" ht="14.25" x14ac:dyDescent="0.2">
      <c r="J34789" s="2"/>
    </row>
    <row r="34790" spans="10:10" ht="14.25" x14ac:dyDescent="0.2">
      <c r="J34790" s="2"/>
    </row>
    <row r="34791" spans="10:10" ht="14.25" x14ac:dyDescent="0.2">
      <c r="J34791" s="2"/>
    </row>
    <row r="34792" spans="10:10" ht="14.25" x14ac:dyDescent="0.2">
      <c r="J34792" s="2"/>
    </row>
    <row r="34793" spans="10:10" ht="14.25" x14ac:dyDescent="0.2">
      <c r="J34793" s="2"/>
    </row>
    <row r="34794" spans="10:10" ht="14.25" x14ac:dyDescent="0.2">
      <c r="J34794" s="2"/>
    </row>
    <row r="34795" spans="10:10" ht="14.25" x14ac:dyDescent="0.2">
      <c r="J34795" s="2"/>
    </row>
    <row r="34796" spans="10:10" ht="14.25" x14ac:dyDescent="0.2">
      <c r="J34796" s="2"/>
    </row>
    <row r="34797" spans="10:10" ht="14.25" x14ac:dyDescent="0.2">
      <c r="J34797" s="2"/>
    </row>
    <row r="34798" spans="10:10" ht="14.25" x14ac:dyDescent="0.2">
      <c r="J34798" s="2"/>
    </row>
    <row r="34799" spans="10:10" ht="14.25" x14ac:dyDescent="0.2">
      <c r="J34799" s="2"/>
    </row>
    <row r="34800" spans="10:10" ht="14.25" x14ac:dyDescent="0.2">
      <c r="J34800" s="2"/>
    </row>
    <row r="34801" spans="10:10" ht="14.25" x14ac:dyDescent="0.2">
      <c r="J34801" s="2"/>
    </row>
    <row r="34802" spans="10:10" ht="14.25" x14ac:dyDescent="0.2">
      <c r="J34802" s="2"/>
    </row>
    <row r="34803" spans="10:10" ht="14.25" x14ac:dyDescent="0.2">
      <c r="J34803" s="2"/>
    </row>
    <row r="34804" spans="10:10" ht="14.25" x14ac:dyDescent="0.2">
      <c r="J34804" s="2"/>
    </row>
    <row r="34805" spans="10:10" ht="14.25" x14ac:dyDescent="0.2">
      <c r="J34805" s="2"/>
    </row>
    <row r="34806" spans="10:10" ht="14.25" x14ac:dyDescent="0.2">
      <c r="J34806" s="2"/>
    </row>
    <row r="34807" spans="10:10" ht="14.25" x14ac:dyDescent="0.2">
      <c r="J34807" s="2"/>
    </row>
    <row r="34808" spans="10:10" ht="14.25" x14ac:dyDescent="0.2">
      <c r="J34808" s="2"/>
    </row>
    <row r="34809" spans="10:10" ht="14.25" x14ac:dyDescent="0.2">
      <c r="J34809" s="2"/>
    </row>
    <row r="34810" spans="10:10" ht="14.25" x14ac:dyDescent="0.2">
      <c r="J34810" s="2"/>
    </row>
    <row r="34811" spans="10:10" ht="14.25" x14ac:dyDescent="0.2">
      <c r="J34811" s="2"/>
    </row>
    <row r="34812" spans="10:10" ht="14.25" x14ac:dyDescent="0.2">
      <c r="J34812" s="2"/>
    </row>
    <row r="34813" spans="10:10" ht="14.25" x14ac:dyDescent="0.2">
      <c r="J34813" s="2"/>
    </row>
    <row r="34814" spans="10:10" ht="14.25" x14ac:dyDescent="0.2">
      <c r="J34814" s="2"/>
    </row>
    <row r="34815" spans="10:10" ht="14.25" x14ac:dyDescent="0.2">
      <c r="J34815" s="2"/>
    </row>
    <row r="34816" spans="10:10" ht="14.25" x14ac:dyDescent="0.2">
      <c r="J34816" s="2"/>
    </row>
    <row r="34817" spans="10:10" ht="14.25" x14ac:dyDescent="0.2">
      <c r="J34817" s="2"/>
    </row>
    <row r="34818" spans="10:10" ht="14.25" x14ac:dyDescent="0.2">
      <c r="J34818" s="2"/>
    </row>
    <row r="34819" spans="10:10" ht="14.25" x14ac:dyDescent="0.2">
      <c r="J34819" s="2"/>
    </row>
    <row r="34820" spans="10:10" ht="14.25" x14ac:dyDescent="0.2">
      <c r="J34820" s="2"/>
    </row>
    <row r="34821" spans="10:10" ht="14.25" x14ac:dyDescent="0.2">
      <c r="J34821" s="2"/>
    </row>
    <row r="34822" spans="10:10" ht="14.25" x14ac:dyDescent="0.2">
      <c r="J34822" s="2"/>
    </row>
    <row r="34823" spans="10:10" ht="14.25" x14ac:dyDescent="0.2">
      <c r="J34823" s="2"/>
    </row>
    <row r="34824" spans="10:10" ht="14.25" x14ac:dyDescent="0.2">
      <c r="J34824" s="2"/>
    </row>
    <row r="34825" spans="10:10" ht="14.25" x14ac:dyDescent="0.2">
      <c r="J34825" s="2"/>
    </row>
    <row r="34826" spans="10:10" ht="14.25" x14ac:dyDescent="0.2">
      <c r="J34826" s="2"/>
    </row>
    <row r="34827" spans="10:10" ht="14.25" x14ac:dyDescent="0.2">
      <c r="J34827" s="2"/>
    </row>
    <row r="34828" spans="10:10" ht="14.25" x14ac:dyDescent="0.2">
      <c r="J34828" s="2"/>
    </row>
    <row r="34829" spans="10:10" ht="14.25" x14ac:dyDescent="0.2">
      <c r="J34829" s="2"/>
    </row>
    <row r="34830" spans="10:10" ht="14.25" x14ac:dyDescent="0.2">
      <c r="J34830" s="2"/>
    </row>
    <row r="34831" spans="10:10" ht="14.25" x14ac:dyDescent="0.2">
      <c r="J34831" s="2"/>
    </row>
    <row r="34832" spans="10:10" ht="14.25" x14ac:dyDescent="0.2">
      <c r="J34832" s="2"/>
    </row>
    <row r="34833" spans="10:10" ht="14.25" x14ac:dyDescent="0.2">
      <c r="J34833" s="2"/>
    </row>
    <row r="34834" spans="10:10" ht="14.25" x14ac:dyDescent="0.2">
      <c r="J34834" s="2"/>
    </row>
    <row r="34835" spans="10:10" ht="14.25" x14ac:dyDescent="0.2">
      <c r="J34835" s="2"/>
    </row>
    <row r="34836" spans="10:10" ht="14.25" x14ac:dyDescent="0.2">
      <c r="J34836" s="2"/>
    </row>
    <row r="34837" spans="10:10" ht="14.25" x14ac:dyDescent="0.2">
      <c r="J34837" s="2"/>
    </row>
    <row r="34838" spans="10:10" ht="14.25" x14ac:dyDescent="0.2">
      <c r="J34838" s="2"/>
    </row>
    <row r="34839" spans="10:10" ht="14.25" x14ac:dyDescent="0.2">
      <c r="J34839" s="2"/>
    </row>
    <row r="34840" spans="10:10" ht="14.25" x14ac:dyDescent="0.2">
      <c r="J34840" s="2"/>
    </row>
    <row r="34841" spans="10:10" ht="14.25" x14ac:dyDescent="0.2">
      <c r="J34841" s="2"/>
    </row>
    <row r="34842" spans="10:10" ht="14.25" x14ac:dyDescent="0.2">
      <c r="J34842" s="2"/>
    </row>
    <row r="34843" spans="10:10" ht="14.25" x14ac:dyDescent="0.2">
      <c r="J34843" s="2"/>
    </row>
    <row r="34844" spans="10:10" ht="14.25" x14ac:dyDescent="0.2">
      <c r="J34844" s="2"/>
    </row>
    <row r="34845" spans="10:10" ht="14.25" x14ac:dyDescent="0.2">
      <c r="J34845" s="2"/>
    </row>
    <row r="34846" spans="10:10" ht="14.25" x14ac:dyDescent="0.2">
      <c r="J34846" s="2"/>
    </row>
    <row r="34847" spans="10:10" ht="14.25" x14ac:dyDescent="0.2">
      <c r="J34847" s="2"/>
    </row>
    <row r="34848" spans="10:10" ht="14.25" x14ac:dyDescent="0.2">
      <c r="J34848" s="2"/>
    </row>
    <row r="34849" spans="10:10" ht="14.25" x14ac:dyDescent="0.2">
      <c r="J34849" s="2"/>
    </row>
    <row r="34850" spans="10:10" ht="14.25" x14ac:dyDescent="0.2">
      <c r="J34850" s="2"/>
    </row>
    <row r="34851" spans="10:10" ht="14.25" x14ac:dyDescent="0.2">
      <c r="J34851" s="2"/>
    </row>
    <row r="34852" spans="10:10" ht="14.25" x14ac:dyDescent="0.2">
      <c r="J34852" s="2"/>
    </row>
    <row r="34853" spans="10:10" ht="14.25" x14ac:dyDescent="0.2">
      <c r="J34853" s="2"/>
    </row>
    <row r="34854" spans="10:10" ht="14.25" x14ac:dyDescent="0.2">
      <c r="J34854" s="2"/>
    </row>
    <row r="34855" spans="10:10" ht="14.25" x14ac:dyDescent="0.2">
      <c r="J34855" s="2"/>
    </row>
    <row r="34856" spans="10:10" ht="14.25" x14ac:dyDescent="0.2">
      <c r="J34856" s="2"/>
    </row>
    <row r="34857" spans="10:10" ht="14.25" x14ac:dyDescent="0.2">
      <c r="J34857" s="2"/>
    </row>
    <row r="34858" spans="10:10" ht="14.25" x14ac:dyDescent="0.2">
      <c r="J34858" s="2"/>
    </row>
    <row r="34859" spans="10:10" ht="14.25" x14ac:dyDescent="0.2">
      <c r="J34859" s="2"/>
    </row>
    <row r="34860" spans="10:10" ht="14.25" x14ac:dyDescent="0.2">
      <c r="J34860" s="2"/>
    </row>
    <row r="34861" spans="10:10" ht="14.25" x14ac:dyDescent="0.2">
      <c r="J34861" s="2"/>
    </row>
    <row r="34862" spans="10:10" ht="14.25" x14ac:dyDescent="0.2">
      <c r="J34862" s="2"/>
    </row>
    <row r="34863" spans="10:10" ht="14.25" x14ac:dyDescent="0.2">
      <c r="J34863" s="2"/>
    </row>
    <row r="34864" spans="10:10" ht="14.25" x14ac:dyDescent="0.2">
      <c r="J34864" s="2"/>
    </row>
    <row r="34865" spans="10:10" ht="14.25" x14ac:dyDescent="0.2">
      <c r="J34865" s="2"/>
    </row>
    <row r="34866" spans="10:10" ht="14.25" x14ac:dyDescent="0.2">
      <c r="J34866" s="2"/>
    </row>
    <row r="34867" spans="10:10" ht="14.25" x14ac:dyDescent="0.2">
      <c r="J34867" s="2"/>
    </row>
    <row r="34868" spans="10:10" ht="14.25" x14ac:dyDescent="0.2">
      <c r="J34868" s="2"/>
    </row>
    <row r="34869" spans="10:10" ht="14.25" x14ac:dyDescent="0.2">
      <c r="J34869" s="2"/>
    </row>
    <row r="34870" spans="10:10" ht="14.25" x14ac:dyDescent="0.2">
      <c r="J34870" s="2"/>
    </row>
    <row r="34871" spans="10:10" ht="14.25" x14ac:dyDescent="0.2">
      <c r="J34871" s="2"/>
    </row>
    <row r="34872" spans="10:10" ht="14.25" x14ac:dyDescent="0.2">
      <c r="J34872" s="2"/>
    </row>
    <row r="34873" spans="10:10" ht="14.25" x14ac:dyDescent="0.2">
      <c r="J34873" s="2"/>
    </row>
    <row r="34874" spans="10:10" ht="14.25" x14ac:dyDescent="0.2">
      <c r="J34874" s="2"/>
    </row>
    <row r="34875" spans="10:10" ht="14.25" x14ac:dyDescent="0.2">
      <c r="J34875" s="2"/>
    </row>
    <row r="34876" spans="10:10" ht="14.25" x14ac:dyDescent="0.2">
      <c r="J34876" s="2"/>
    </row>
    <row r="34877" spans="10:10" ht="14.25" x14ac:dyDescent="0.2">
      <c r="J34877" s="2"/>
    </row>
    <row r="34878" spans="10:10" ht="14.25" x14ac:dyDescent="0.2">
      <c r="J34878" s="2"/>
    </row>
    <row r="34879" spans="10:10" ht="14.25" x14ac:dyDescent="0.2">
      <c r="J34879" s="2"/>
    </row>
    <row r="34880" spans="10:10" ht="14.25" x14ac:dyDescent="0.2">
      <c r="J34880" s="2"/>
    </row>
    <row r="34881" spans="10:10" ht="14.25" x14ac:dyDescent="0.2">
      <c r="J34881" s="2"/>
    </row>
    <row r="34882" spans="10:10" ht="14.25" x14ac:dyDescent="0.2">
      <c r="J34882" s="2"/>
    </row>
    <row r="34883" spans="10:10" ht="14.25" x14ac:dyDescent="0.2">
      <c r="J34883" s="2"/>
    </row>
    <row r="34884" spans="10:10" ht="14.25" x14ac:dyDescent="0.2">
      <c r="J34884" s="2"/>
    </row>
    <row r="34885" spans="10:10" ht="14.25" x14ac:dyDescent="0.2">
      <c r="J34885" s="2"/>
    </row>
    <row r="34886" spans="10:10" ht="14.25" x14ac:dyDescent="0.2">
      <c r="J34886" s="2"/>
    </row>
    <row r="34887" spans="10:10" ht="14.25" x14ac:dyDescent="0.2">
      <c r="J34887" s="2"/>
    </row>
    <row r="34888" spans="10:10" ht="14.25" x14ac:dyDescent="0.2">
      <c r="J34888" s="2"/>
    </row>
    <row r="34889" spans="10:10" ht="14.25" x14ac:dyDescent="0.2">
      <c r="J34889" s="2"/>
    </row>
    <row r="34890" spans="10:10" ht="14.25" x14ac:dyDescent="0.2">
      <c r="J34890" s="2"/>
    </row>
    <row r="34891" spans="10:10" ht="14.25" x14ac:dyDescent="0.2">
      <c r="J34891" s="2"/>
    </row>
    <row r="34892" spans="10:10" ht="14.25" x14ac:dyDescent="0.2">
      <c r="J34892" s="2"/>
    </row>
    <row r="34893" spans="10:10" ht="14.25" x14ac:dyDescent="0.2">
      <c r="J34893" s="2"/>
    </row>
    <row r="34894" spans="10:10" ht="14.25" x14ac:dyDescent="0.2">
      <c r="J34894" s="2"/>
    </row>
    <row r="34895" spans="10:10" ht="14.25" x14ac:dyDescent="0.2">
      <c r="J34895" s="2"/>
    </row>
    <row r="34896" spans="10:10" ht="14.25" x14ac:dyDescent="0.2">
      <c r="J34896" s="2"/>
    </row>
    <row r="34897" spans="10:10" ht="14.25" x14ac:dyDescent="0.2">
      <c r="J34897" s="2"/>
    </row>
    <row r="34898" spans="10:10" ht="14.25" x14ac:dyDescent="0.2">
      <c r="J34898" s="2"/>
    </row>
    <row r="34899" spans="10:10" ht="14.25" x14ac:dyDescent="0.2">
      <c r="J34899" s="2"/>
    </row>
    <row r="34900" spans="10:10" ht="14.25" x14ac:dyDescent="0.2">
      <c r="J34900" s="2"/>
    </row>
    <row r="34901" spans="10:10" ht="14.25" x14ac:dyDescent="0.2">
      <c r="J34901" s="2"/>
    </row>
    <row r="34902" spans="10:10" ht="14.25" x14ac:dyDescent="0.2">
      <c r="J34902" s="2"/>
    </row>
    <row r="34903" spans="10:10" ht="14.25" x14ac:dyDescent="0.2">
      <c r="J34903" s="2"/>
    </row>
    <row r="34904" spans="10:10" ht="14.25" x14ac:dyDescent="0.2">
      <c r="J34904" s="2"/>
    </row>
    <row r="34905" spans="10:10" ht="14.25" x14ac:dyDescent="0.2">
      <c r="J34905" s="2"/>
    </row>
    <row r="34906" spans="10:10" ht="14.25" x14ac:dyDescent="0.2">
      <c r="J34906" s="2"/>
    </row>
    <row r="34907" spans="10:10" ht="14.25" x14ac:dyDescent="0.2">
      <c r="J34907" s="2"/>
    </row>
    <row r="34908" spans="10:10" ht="14.25" x14ac:dyDescent="0.2">
      <c r="J34908" s="2"/>
    </row>
    <row r="34909" spans="10:10" ht="14.25" x14ac:dyDescent="0.2">
      <c r="J34909" s="2"/>
    </row>
    <row r="34910" spans="10:10" ht="14.25" x14ac:dyDescent="0.2">
      <c r="J34910" s="2"/>
    </row>
    <row r="34911" spans="10:10" ht="14.25" x14ac:dyDescent="0.2">
      <c r="J34911" s="2"/>
    </row>
    <row r="34912" spans="10:10" ht="14.25" x14ac:dyDescent="0.2">
      <c r="J34912" s="2"/>
    </row>
    <row r="34913" spans="10:10" ht="14.25" x14ac:dyDescent="0.2">
      <c r="J34913" s="2"/>
    </row>
    <row r="34914" spans="10:10" ht="14.25" x14ac:dyDescent="0.2">
      <c r="J34914" s="2"/>
    </row>
    <row r="34915" spans="10:10" ht="14.25" x14ac:dyDescent="0.2">
      <c r="J34915" s="2"/>
    </row>
    <row r="34916" spans="10:10" ht="14.25" x14ac:dyDescent="0.2">
      <c r="J34916" s="2"/>
    </row>
    <row r="34917" spans="10:10" ht="14.25" x14ac:dyDescent="0.2">
      <c r="J34917" s="2"/>
    </row>
    <row r="34918" spans="10:10" ht="14.25" x14ac:dyDescent="0.2">
      <c r="J34918" s="2"/>
    </row>
    <row r="34919" spans="10:10" ht="14.25" x14ac:dyDescent="0.2">
      <c r="J34919" s="2"/>
    </row>
    <row r="34920" spans="10:10" ht="14.25" x14ac:dyDescent="0.2">
      <c r="J34920" s="2"/>
    </row>
    <row r="34921" spans="10:10" ht="14.25" x14ac:dyDescent="0.2">
      <c r="J34921" s="2"/>
    </row>
    <row r="34922" spans="10:10" ht="14.25" x14ac:dyDescent="0.2">
      <c r="J34922" s="2"/>
    </row>
    <row r="34923" spans="10:10" ht="14.25" x14ac:dyDescent="0.2">
      <c r="J34923" s="2"/>
    </row>
    <row r="34924" spans="10:10" ht="14.25" x14ac:dyDescent="0.2">
      <c r="J34924" s="2"/>
    </row>
    <row r="34925" spans="10:10" ht="14.25" x14ac:dyDescent="0.2">
      <c r="J34925" s="2"/>
    </row>
    <row r="34926" spans="10:10" ht="14.25" x14ac:dyDescent="0.2">
      <c r="J34926" s="2"/>
    </row>
    <row r="34927" spans="10:10" ht="14.25" x14ac:dyDescent="0.2">
      <c r="J34927" s="2"/>
    </row>
    <row r="34928" spans="10:10" ht="14.25" x14ac:dyDescent="0.2">
      <c r="J34928" s="2"/>
    </row>
    <row r="34929" spans="10:10" ht="14.25" x14ac:dyDescent="0.2">
      <c r="J34929" s="2"/>
    </row>
    <row r="34930" spans="10:10" ht="14.25" x14ac:dyDescent="0.2">
      <c r="J34930" s="2"/>
    </row>
    <row r="34931" spans="10:10" ht="14.25" x14ac:dyDescent="0.2">
      <c r="J34931" s="2"/>
    </row>
    <row r="34932" spans="10:10" ht="14.25" x14ac:dyDescent="0.2">
      <c r="J34932" s="2"/>
    </row>
    <row r="34933" spans="10:10" ht="14.25" x14ac:dyDescent="0.2">
      <c r="J34933" s="2"/>
    </row>
    <row r="34934" spans="10:10" ht="14.25" x14ac:dyDescent="0.2">
      <c r="J34934" s="2"/>
    </row>
    <row r="34935" spans="10:10" ht="14.25" x14ac:dyDescent="0.2">
      <c r="J34935" s="2"/>
    </row>
    <row r="34936" spans="10:10" ht="14.25" x14ac:dyDescent="0.2">
      <c r="J34936" s="2"/>
    </row>
    <row r="34937" spans="10:10" ht="14.25" x14ac:dyDescent="0.2">
      <c r="J34937" s="2"/>
    </row>
    <row r="34938" spans="10:10" ht="14.25" x14ac:dyDescent="0.2">
      <c r="J34938" s="2"/>
    </row>
    <row r="34939" spans="10:10" ht="14.25" x14ac:dyDescent="0.2">
      <c r="J34939" s="2"/>
    </row>
    <row r="34940" spans="10:10" ht="14.25" x14ac:dyDescent="0.2">
      <c r="J34940" s="2"/>
    </row>
    <row r="34941" spans="10:10" ht="14.25" x14ac:dyDescent="0.2">
      <c r="J34941" s="2"/>
    </row>
    <row r="34942" spans="10:10" ht="14.25" x14ac:dyDescent="0.2">
      <c r="J34942" s="2"/>
    </row>
    <row r="34943" spans="10:10" ht="14.25" x14ac:dyDescent="0.2">
      <c r="J34943" s="2"/>
    </row>
    <row r="34944" spans="10:10" ht="14.25" x14ac:dyDescent="0.2">
      <c r="J34944" s="2"/>
    </row>
    <row r="34945" spans="10:10" ht="14.25" x14ac:dyDescent="0.2">
      <c r="J34945" s="2"/>
    </row>
    <row r="34946" spans="10:10" ht="14.25" x14ac:dyDescent="0.2">
      <c r="J34946" s="2"/>
    </row>
    <row r="34947" spans="10:10" ht="14.25" x14ac:dyDescent="0.2">
      <c r="J34947" s="2"/>
    </row>
    <row r="34948" spans="10:10" ht="14.25" x14ac:dyDescent="0.2">
      <c r="J34948" s="2"/>
    </row>
    <row r="34949" spans="10:10" ht="14.25" x14ac:dyDescent="0.2">
      <c r="J34949" s="2"/>
    </row>
    <row r="34950" spans="10:10" ht="14.25" x14ac:dyDescent="0.2">
      <c r="J34950" s="2"/>
    </row>
    <row r="34951" spans="10:10" ht="14.25" x14ac:dyDescent="0.2">
      <c r="J34951" s="2"/>
    </row>
    <row r="34952" spans="10:10" ht="14.25" x14ac:dyDescent="0.2">
      <c r="J34952" s="2"/>
    </row>
    <row r="34953" spans="10:10" ht="14.25" x14ac:dyDescent="0.2">
      <c r="J34953" s="2"/>
    </row>
    <row r="34954" spans="10:10" ht="14.25" x14ac:dyDescent="0.2">
      <c r="J34954" s="2"/>
    </row>
    <row r="34955" spans="10:10" ht="14.25" x14ac:dyDescent="0.2">
      <c r="J34955" s="2"/>
    </row>
    <row r="34956" spans="10:10" ht="14.25" x14ac:dyDescent="0.2">
      <c r="J34956" s="2"/>
    </row>
    <row r="34957" spans="10:10" ht="14.25" x14ac:dyDescent="0.2">
      <c r="J34957" s="2"/>
    </row>
    <row r="34958" spans="10:10" ht="14.25" x14ac:dyDescent="0.2">
      <c r="J34958" s="2"/>
    </row>
    <row r="34959" spans="10:10" ht="14.25" x14ac:dyDescent="0.2">
      <c r="J34959" s="2"/>
    </row>
    <row r="34960" spans="10:10" ht="14.25" x14ac:dyDescent="0.2">
      <c r="J34960" s="2"/>
    </row>
    <row r="34961" spans="10:10" ht="14.25" x14ac:dyDescent="0.2">
      <c r="J34961" s="2"/>
    </row>
    <row r="34962" spans="10:10" ht="14.25" x14ac:dyDescent="0.2">
      <c r="J34962" s="2"/>
    </row>
    <row r="34963" spans="10:10" ht="14.25" x14ac:dyDescent="0.2">
      <c r="J34963" s="2"/>
    </row>
    <row r="34964" spans="10:10" ht="14.25" x14ac:dyDescent="0.2">
      <c r="J34964" s="2"/>
    </row>
    <row r="34965" spans="10:10" ht="14.25" x14ac:dyDescent="0.2">
      <c r="J34965" s="2"/>
    </row>
    <row r="34966" spans="10:10" ht="14.25" x14ac:dyDescent="0.2">
      <c r="J34966" s="2"/>
    </row>
    <row r="34967" spans="10:10" ht="14.25" x14ac:dyDescent="0.2">
      <c r="J34967" s="2"/>
    </row>
    <row r="34968" spans="10:10" ht="14.25" x14ac:dyDescent="0.2">
      <c r="J34968" s="2"/>
    </row>
    <row r="34969" spans="10:10" ht="14.25" x14ac:dyDescent="0.2">
      <c r="J34969" s="2"/>
    </row>
    <row r="34970" spans="10:10" ht="14.25" x14ac:dyDescent="0.2">
      <c r="J34970" s="2"/>
    </row>
    <row r="34971" spans="10:10" ht="14.25" x14ac:dyDescent="0.2">
      <c r="J34971" s="2"/>
    </row>
    <row r="34972" spans="10:10" ht="14.25" x14ac:dyDescent="0.2">
      <c r="J34972" s="2"/>
    </row>
    <row r="34973" spans="10:10" ht="14.25" x14ac:dyDescent="0.2">
      <c r="J34973" s="2"/>
    </row>
    <row r="34974" spans="10:10" ht="14.25" x14ac:dyDescent="0.2">
      <c r="J34974" s="2"/>
    </row>
    <row r="34975" spans="10:10" ht="14.25" x14ac:dyDescent="0.2">
      <c r="J34975" s="2"/>
    </row>
    <row r="34976" spans="10:10" ht="14.25" x14ac:dyDescent="0.2">
      <c r="J34976" s="2"/>
    </row>
    <row r="34977" spans="10:10" ht="14.25" x14ac:dyDescent="0.2">
      <c r="J34977" s="2"/>
    </row>
    <row r="34978" spans="10:10" ht="14.25" x14ac:dyDescent="0.2">
      <c r="J34978" s="2"/>
    </row>
    <row r="34979" spans="10:10" ht="14.25" x14ac:dyDescent="0.2">
      <c r="J34979" s="2"/>
    </row>
    <row r="34980" spans="10:10" ht="14.25" x14ac:dyDescent="0.2">
      <c r="J34980" s="2"/>
    </row>
    <row r="34981" spans="10:10" ht="14.25" x14ac:dyDescent="0.2">
      <c r="J34981" s="2"/>
    </row>
    <row r="34982" spans="10:10" ht="14.25" x14ac:dyDescent="0.2">
      <c r="J34982" s="2"/>
    </row>
    <row r="34983" spans="10:10" ht="14.25" x14ac:dyDescent="0.2">
      <c r="J34983" s="2"/>
    </row>
    <row r="34984" spans="10:10" ht="14.25" x14ac:dyDescent="0.2">
      <c r="J34984" s="2"/>
    </row>
    <row r="34985" spans="10:10" ht="14.25" x14ac:dyDescent="0.2">
      <c r="J34985" s="2"/>
    </row>
    <row r="34986" spans="10:10" ht="14.25" x14ac:dyDescent="0.2">
      <c r="J34986" s="2"/>
    </row>
    <row r="34987" spans="10:10" ht="14.25" x14ac:dyDescent="0.2">
      <c r="J34987" s="2"/>
    </row>
    <row r="34988" spans="10:10" ht="14.25" x14ac:dyDescent="0.2">
      <c r="J34988" s="2"/>
    </row>
    <row r="34989" spans="10:10" ht="14.25" x14ac:dyDescent="0.2">
      <c r="J34989" s="2"/>
    </row>
    <row r="34990" spans="10:10" ht="14.25" x14ac:dyDescent="0.2">
      <c r="J34990" s="2"/>
    </row>
    <row r="34991" spans="10:10" ht="14.25" x14ac:dyDescent="0.2">
      <c r="J34991" s="2"/>
    </row>
    <row r="34992" spans="10:10" ht="14.25" x14ac:dyDescent="0.2">
      <c r="J34992" s="2"/>
    </row>
    <row r="34993" spans="10:10" ht="14.25" x14ac:dyDescent="0.2">
      <c r="J34993" s="2"/>
    </row>
    <row r="34994" spans="10:10" ht="14.25" x14ac:dyDescent="0.2">
      <c r="J34994" s="2"/>
    </row>
    <row r="34995" spans="10:10" ht="14.25" x14ac:dyDescent="0.2">
      <c r="J34995" s="2"/>
    </row>
    <row r="34996" spans="10:10" ht="14.25" x14ac:dyDescent="0.2">
      <c r="J34996" s="2"/>
    </row>
    <row r="34997" spans="10:10" ht="14.25" x14ac:dyDescent="0.2">
      <c r="J34997" s="2"/>
    </row>
    <row r="34998" spans="10:10" ht="14.25" x14ac:dyDescent="0.2">
      <c r="J34998" s="2"/>
    </row>
    <row r="34999" spans="10:10" ht="14.25" x14ac:dyDescent="0.2">
      <c r="J34999" s="2"/>
    </row>
    <row r="35000" spans="10:10" ht="14.25" x14ac:dyDescent="0.2">
      <c r="J35000" s="2"/>
    </row>
    <row r="35001" spans="10:10" ht="14.25" x14ac:dyDescent="0.2">
      <c r="J35001" s="2"/>
    </row>
    <row r="35002" spans="10:10" ht="14.25" x14ac:dyDescent="0.2">
      <c r="J35002" s="2"/>
    </row>
    <row r="35003" spans="10:10" ht="14.25" x14ac:dyDescent="0.2">
      <c r="J35003" s="2"/>
    </row>
    <row r="35004" spans="10:10" ht="14.25" x14ac:dyDescent="0.2">
      <c r="J35004" s="2"/>
    </row>
    <row r="35005" spans="10:10" ht="14.25" x14ac:dyDescent="0.2">
      <c r="J35005" s="2"/>
    </row>
    <row r="35006" spans="10:10" ht="14.25" x14ac:dyDescent="0.2">
      <c r="J35006" s="2"/>
    </row>
    <row r="35007" spans="10:10" ht="14.25" x14ac:dyDescent="0.2">
      <c r="J35007" s="2"/>
    </row>
    <row r="35008" spans="10:10" ht="14.25" x14ac:dyDescent="0.2">
      <c r="J35008" s="2"/>
    </row>
    <row r="35009" spans="10:10" ht="14.25" x14ac:dyDescent="0.2">
      <c r="J35009" s="2"/>
    </row>
    <row r="35010" spans="10:10" ht="14.25" x14ac:dyDescent="0.2">
      <c r="J35010" s="2"/>
    </row>
    <row r="35011" spans="10:10" ht="14.25" x14ac:dyDescent="0.2">
      <c r="J35011" s="2"/>
    </row>
    <row r="35012" spans="10:10" ht="14.25" x14ac:dyDescent="0.2">
      <c r="J35012" s="2"/>
    </row>
    <row r="35013" spans="10:10" ht="14.25" x14ac:dyDescent="0.2">
      <c r="J35013" s="2"/>
    </row>
    <row r="35014" spans="10:10" ht="14.25" x14ac:dyDescent="0.2">
      <c r="J35014" s="2"/>
    </row>
    <row r="35015" spans="10:10" ht="14.25" x14ac:dyDescent="0.2">
      <c r="J35015" s="2"/>
    </row>
    <row r="35016" spans="10:10" ht="14.25" x14ac:dyDescent="0.2">
      <c r="J35016" s="2"/>
    </row>
    <row r="35017" spans="10:10" ht="14.25" x14ac:dyDescent="0.2">
      <c r="J35017" s="2"/>
    </row>
    <row r="35018" spans="10:10" ht="14.25" x14ac:dyDescent="0.2">
      <c r="J35018" s="2"/>
    </row>
    <row r="35019" spans="10:10" ht="14.25" x14ac:dyDescent="0.2">
      <c r="J35019" s="2"/>
    </row>
    <row r="35020" spans="10:10" ht="14.25" x14ac:dyDescent="0.2">
      <c r="J35020" s="2"/>
    </row>
    <row r="35021" spans="10:10" ht="14.25" x14ac:dyDescent="0.2">
      <c r="J35021" s="2"/>
    </row>
    <row r="35022" spans="10:10" ht="14.25" x14ac:dyDescent="0.2">
      <c r="J35022" s="2"/>
    </row>
    <row r="35023" spans="10:10" ht="14.25" x14ac:dyDescent="0.2">
      <c r="J35023" s="2"/>
    </row>
    <row r="35024" spans="10:10" ht="14.25" x14ac:dyDescent="0.2">
      <c r="J35024" s="2"/>
    </row>
    <row r="35025" spans="10:10" ht="14.25" x14ac:dyDescent="0.2">
      <c r="J35025" s="2"/>
    </row>
    <row r="35026" spans="10:10" ht="14.25" x14ac:dyDescent="0.2">
      <c r="J35026" s="2"/>
    </row>
    <row r="35027" spans="10:10" ht="14.25" x14ac:dyDescent="0.2">
      <c r="J35027" s="2"/>
    </row>
    <row r="35028" spans="10:10" ht="14.25" x14ac:dyDescent="0.2">
      <c r="J35028" s="2"/>
    </row>
    <row r="35029" spans="10:10" ht="14.25" x14ac:dyDescent="0.2">
      <c r="J35029" s="2"/>
    </row>
    <row r="35030" spans="10:10" ht="14.25" x14ac:dyDescent="0.2">
      <c r="J35030" s="2"/>
    </row>
    <row r="35031" spans="10:10" ht="14.25" x14ac:dyDescent="0.2">
      <c r="J35031" s="2"/>
    </row>
    <row r="35032" spans="10:10" ht="14.25" x14ac:dyDescent="0.2">
      <c r="J35032" s="2"/>
    </row>
    <row r="35033" spans="10:10" ht="14.25" x14ac:dyDescent="0.2">
      <c r="J35033" s="2"/>
    </row>
    <row r="35034" spans="10:10" ht="14.25" x14ac:dyDescent="0.2">
      <c r="J35034" s="2"/>
    </row>
    <row r="35035" spans="10:10" ht="14.25" x14ac:dyDescent="0.2">
      <c r="J35035" s="2"/>
    </row>
    <row r="35036" spans="10:10" ht="14.25" x14ac:dyDescent="0.2">
      <c r="J35036" s="2"/>
    </row>
    <row r="35037" spans="10:10" ht="14.25" x14ac:dyDescent="0.2">
      <c r="J35037" s="2"/>
    </row>
    <row r="35038" spans="10:10" ht="14.25" x14ac:dyDescent="0.2">
      <c r="J35038" s="2"/>
    </row>
    <row r="35039" spans="10:10" ht="14.25" x14ac:dyDescent="0.2">
      <c r="J35039" s="2"/>
    </row>
    <row r="35040" spans="10:10" ht="14.25" x14ac:dyDescent="0.2">
      <c r="J35040" s="2"/>
    </row>
    <row r="35041" spans="10:10" ht="14.25" x14ac:dyDescent="0.2">
      <c r="J35041" s="2"/>
    </row>
    <row r="35042" spans="10:10" ht="14.25" x14ac:dyDescent="0.2">
      <c r="J35042" s="2"/>
    </row>
    <row r="35043" spans="10:10" ht="14.25" x14ac:dyDescent="0.2">
      <c r="J35043" s="2"/>
    </row>
    <row r="35044" spans="10:10" ht="14.25" x14ac:dyDescent="0.2">
      <c r="J35044" s="2"/>
    </row>
    <row r="35045" spans="10:10" ht="14.25" x14ac:dyDescent="0.2">
      <c r="J35045" s="2"/>
    </row>
    <row r="35046" spans="10:10" ht="14.25" x14ac:dyDescent="0.2">
      <c r="J35046" s="2"/>
    </row>
    <row r="35047" spans="10:10" ht="14.25" x14ac:dyDescent="0.2">
      <c r="J35047" s="2"/>
    </row>
    <row r="35048" spans="10:10" ht="14.25" x14ac:dyDescent="0.2">
      <c r="J35048" s="2"/>
    </row>
    <row r="35049" spans="10:10" ht="14.25" x14ac:dyDescent="0.2">
      <c r="J35049" s="2"/>
    </row>
    <row r="35050" spans="10:10" ht="14.25" x14ac:dyDescent="0.2">
      <c r="J35050" s="2"/>
    </row>
    <row r="35051" spans="10:10" ht="14.25" x14ac:dyDescent="0.2">
      <c r="J35051" s="2"/>
    </row>
    <row r="35052" spans="10:10" ht="14.25" x14ac:dyDescent="0.2">
      <c r="J35052" s="2"/>
    </row>
    <row r="35053" spans="10:10" ht="14.25" x14ac:dyDescent="0.2">
      <c r="J35053" s="2"/>
    </row>
    <row r="35054" spans="10:10" ht="14.25" x14ac:dyDescent="0.2">
      <c r="J35054" s="2"/>
    </row>
    <row r="35055" spans="10:10" ht="14.25" x14ac:dyDescent="0.2">
      <c r="J35055" s="2"/>
    </row>
    <row r="35056" spans="10:10" ht="14.25" x14ac:dyDescent="0.2">
      <c r="J35056" s="2"/>
    </row>
    <row r="35057" spans="10:10" ht="14.25" x14ac:dyDescent="0.2">
      <c r="J35057" s="2"/>
    </row>
    <row r="35058" spans="10:10" ht="14.25" x14ac:dyDescent="0.2">
      <c r="J35058" s="2"/>
    </row>
    <row r="35059" spans="10:10" ht="14.25" x14ac:dyDescent="0.2">
      <c r="J35059" s="2"/>
    </row>
    <row r="35060" spans="10:10" ht="14.25" x14ac:dyDescent="0.2">
      <c r="J35060" s="2"/>
    </row>
    <row r="35061" spans="10:10" ht="14.25" x14ac:dyDescent="0.2">
      <c r="J35061" s="2"/>
    </row>
    <row r="35062" spans="10:10" ht="14.25" x14ac:dyDescent="0.2">
      <c r="J35062" s="2"/>
    </row>
    <row r="35063" spans="10:10" ht="14.25" x14ac:dyDescent="0.2">
      <c r="J35063" s="2"/>
    </row>
    <row r="35064" spans="10:10" ht="14.25" x14ac:dyDescent="0.2">
      <c r="J35064" s="2"/>
    </row>
    <row r="35065" spans="10:10" ht="14.25" x14ac:dyDescent="0.2">
      <c r="J35065" s="2"/>
    </row>
    <row r="35066" spans="10:10" ht="14.25" x14ac:dyDescent="0.2">
      <c r="J35066" s="2"/>
    </row>
    <row r="35067" spans="10:10" ht="14.25" x14ac:dyDescent="0.2">
      <c r="J35067" s="2"/>
    </row>
    <row r="35068" spans="10:10" ht="14.25" x14ac:dyDescent="0.2">
      <c r="J35068" s="2"/>
    </row>
    <row r="35069" spans="10:10" ht="14.25" x14ac:dyDescent="0.2">
      <c r="J35069" s="2"/>
    </row>
    <row r="35070" spans="10:10" ht="14.25" x14ac:dyDescent="0.2">
      <c r="J35070" s="2"/>
    </row>
    <row r="35071" spans="10:10" ht="14.25" x14ac:dyDescent="0.2">
      <c r="J35071" s="2"/>
    </row>
    <row r="35072" spans="10:10" ht="14.25" x14ac:dyDescent="0.2">
      <c r="J35072" s="2"/>
    </row>
    <row r="35073" spans="10:10" ht="14.25" x14ac:dyDescent="0.2">
      <c r="J35073" s="2"/>
    </row>
    <row r="35074" spans="10:10" ht="14.25" x14ac:dyDescent="0.2">
      <c r="J35074" s="2"/>
    </row>
    <row r="35075" spans="10:10" ht="14.25" x14ac:dyDescent="0.2">
      <c r="J35075" s="2"/>
    </row>
    <row r="35076" spans="10:10" ht="14.25" x14ac:dyDescent="0.2">
      <c r="J35076" s="2"/>
    </row>
    <row r="35077" spans="10:10" ht="14.25" x14ac:dyDescent="0.2">
      <c r="J35077" s="2"/>
    </row>
    <row r="35078" spans="10:10" ht="14.25" x14ac:dyDescent="0.2">
      <c r="J35078" s="2"/>
    </row>
    <row r="35079" spans="10:10" ht="14.25" x14ac:dyDescent="0.2">
      <c r="J35079" s="2"/>
    </row>
    <row r="35080" spans="10:10" ht="14.25" x14ac:dyDescent="0.2">
      <c r="J35080" s="2"/>
    </row>
    <row r="35081" spans="10:10" ht="14.25" x14ac:dyDescent="0.2">
      <c r="J35081" s="2"/>
    </row>
    <row r="35082" spans="10:10" ht="14.25" x14ac:dyDescent="0.2">
      <c r="J35082" s="2"/>
    </row>
    <row r="35083" spans="10:10" ht="14.25" x14ac:dyDescent="0.2">
      <c r="J35083" s="2"/>
    </row>
    <row r="35084" spans="10:10" ht="14.25" x14ac:dyDescent="0.2">
      <c r="J35084" s="2"/>
    </row>
    <row r="35085" spans="10:10" ht="14.25" x14ac:dyDescent="0.2">
      <c r="J35085" s="2"/>
    </row>
    <row r="35086" spans="10:10" ht="14.25" x14ac:dyDescent="0.2">
      <c r="J35086" s="2"/>
    </row>
    <row r="35087" spans="10:10" ht="14.25" x14ac:dyDescent="0.2">
      <c r="J35087" s="2"/>
    </row>
    <row r="35088" spans="10:10" ht="14.25" x14ac:dyDescent="0.2">
      <c r="J35088" s="2"/>
    </row>
    <row r="35089" spans="10:10" ht="14.25" x14ac:dyDescent="0.2">
      <c r="J35089" s="2"/>
    </row>
    <row r="35090" spans="10:10" ht="14.25" x14ac:dyDescent="0.2">
      <c r="J35090" s="2"/>
    </row>
    <row r="35091" spans="10:10" ht="14.25" x14ac:dyDescent="0.2">
      <c r="J35091" s="2"/>
    </row>
    <row r="35092" spans="10:10" ht="14.25" x14ac:dyDescent="0.2">
      <c r="J35092" s="2"/>
    </row>
    <row r="35093" spans="10:10" ht="14.25" x14ac:dyDescent="0.2">
      <c r="J35093" s="2"/>
    </row>
    <row r="35094" spans="10:10" ht="14.25" x14ac:dyDescent="0.2">
      <c r="J35094" s="2"/>
    </row>
    <row r="35095" spans="10:10" ht="14.25" x14ac:dyDescent="0.2">
      <c r="J35095" s="2"/>
    </row>
    <row r="35096" spans="10:10" ht="14.25" x14ac:dyDescent="0.2">
      <c r="J35096" s="2"/>
    </row>
    <row r="35097" spans="10:10" ht="14.25" x14ac:dyDescent="0.2">
      <c r="J35097" s="2"/>
    </row>
    <row r="35098" spans="10:10" ht="14.25" x14ac:dyDescent="0.2">
      <c r="J35098" s="2"/>
    </row>
    <row r="35099" spans="10:10" ht="14.25" x14ac:dyDescent="0.2">
      <c r="J35099" s="2"/>
    </row>
    <row r="35100" spans="10:10" ht="14.25" x14ac:dyDescent="0.2">
      <c r="J35100" s="2"/>
    </row>
    <row r="35101" spans="10:10" ht="14.25" x14ac:dyDescent="0.2">
      <c r="J35101" s="2"/>
    </row>
    <row r="35102" spans="10:10" ht="14.25" x14ac:dyDescent="0.2">
      <c r="J35102" s="2"/>
    </row>
    <row r="35103" spans="10:10" ht="14.25" x14ac:dyDescent="0.2">
      <c r="J35103" s="2"/>
    </row>
    <row r="35104" spans="10:10" ht="14.25" x14ac:dyDescent="0.2">
      <c r="J35104" s="2"/>
    </row>
    <row r="35105" spans="10:10" ht="14.25" x14ac:dyDescent="0.2">
      <c r="J35105" s="2"/>
    </row>
    <row r="35106" spans="10:10" ht="14.25" x14ac:dyDescent="0.2">
      <c r="J35106" s="2"/>
    </row>
    <row r="35107" spans="10:10" ht="14.25" x14ac:dyDescent="0.2">
      <c r="J35107" s="2"/>
    </row>
    <row r="35108" spans="10:10" ht="14.25" x14ac:dyDescent="0.2">
      <c r="J35108" s="2"/>
    </row>
    <row r="35109" spans="10:10" ht="14.25" x14ac:dyDescent="0.2">
      <c r="J35109" s="2"/>
    </row>
    <row r="35110" spans="10:10" ht="14.25" x14ac:dyDescent="0.2">
      <c r="J35110" s="2"/>
    </row>
    <row r="35111" spans="10:10" ht="14.25" x14ac:dyDescent="0.2">
      <c r="J35111" s="2"/>
    </row>
    <row r="35112" spans="10:10" ht="14.25" x14ac:dyDescent="0.2">
      <c r="J35112" s="2"/>
    </row>
    <row r="35113" spans="10:10" ht="14.25" x14ac:dyDescent="0.2">
      <c r="J35113" s="2"/>
    </row>
    <row r="35114" spans="10:10" ht="14.25" x14ac:dyDescent="0.2">
      <c r="J35114" s="2"/>
    </row>
    <row r="35115" spans="10:10" ht="14.25" x14ac:dyDescent="0.2">
      <c r="J35115" s="2"/>
    </row>
    <row r="35116" spans="10:10" ht="14.25" x14ac:dyDescent="0.2">
      <c r="J35116" s="2"/>
    </row>
    <row r="35117" spans="10:10" ht="14.25" x14ac:dyDescent="0.2">
      <c r="J35117" s="2"/>
    </row>
    <row r="35118" spans="10:10" ht="14.25" x14ac:dyDescent="0.2">
      <c r="J35118" s="2"/>
    </row>
    <row r="35119" spans="10:10" ht="14.25" x14ac:dyDescent="0.2">
      <c r="J35119" s="2"/>
    </row>
    <row r="35120" spans="10:10" ht="14.25" x14ac:dyDescent="0.2">
      <c r="J35120" s="2"/>
    </row>
    <row r="35121" spans="10:10" ht="14.25" x14ac:dyDescent="0.2">
      <c r="J35121" s="2"/>
    </row>
    <row r="35122" spans="10:10" ht="14.25" x14ac:dyDescent="0.2">
      <c r="J35122" s="2"/>
    </row>
    <row r="35123" spans="10:10" ht="14.25" x14ac:dyDescent="0.2">
      <c r="J35123" s="2"/>
    </row>
    <row r="35124" spans="10:10" ht="14.25" x14ac:dyDescent="0.2">
      <c r="J35124" s="2"/>
    </row>
    <row r="35125" spans="10:10" ht="14.25" x14ac:dyDescent="0.2">
      <c r="J35125" s="2"/>
    </row>
    <row r="35126" spans="10:10" ht="14.25" x14ac:dyDescent="0.2">
      <c r="J35126" s="2"/>
    </row>
    <row r="35127" spans="10:10" ht="14.25" x14ac:dyDescent="0.2">
      <c r="J35127" s="2"/>
    </row>
    <row r="35128" spans="10:10" ht="14.25" x14ac:dyDescent="0.2">
      <c r="J35128" s="2"/>
    </row>
    <row r="35129" spans="10:10" ht="14.25" x14ac:dyDescent="0.2">
      <c r="J35129" s="2"/>
    </row>
    <row r="35130" spans="10:10" ht="14.25" x14ac:dyDescent="0.2">
      <c r="J35130" s="2"/>
    </row>
    <row r="35131" spans="10:10" ht="14.25" x14ac:dyDescent="0.2">
      <c r="J35131" s="2"/>
    </row>
    <row r="35132" spans="10:10" ht="14.25" x14ac:dyDescent="0.2">
      <c r="J35132" s="2"/>
    </row>
    <row r="35133" spans="10:10" ht="14.25" x14ac:dyDescent="0.2">
      <c r="J35133" s="2"/>
    </row>
    <row r="35134" spans="10:10" ht="14.25" x14ac:dyDescent="0.2">
      <c r="J35134" s="2"/>
    </row>
    <row r="35135" spans="10:10" ht="14.25" x14ac:dyDescent="0.2">
      <c r="J35135" s="2"/>
    </row>
    <row r="35136" spans="10:10" ht="14.25" x14ac:dyDescent="0.2">
      <c r="J35136" s="2"/>
    </row>
    <row r="35137" spans="10:10" ht="14.25" x14ac:dyDescent="0.2">
      <c r="J35137" s="2"/>
    </row>
    <row r="35138" spans="10:10" ht="14.25" x14ac:dyDescent="0.2">
      <c r="J35138" s="2"/>
    </row>
    <row r="35139" spans="10:10" ht="14.25" x14ac:dyDescent="0.2">
      <c r="J35139" s="2"/>
    </row>
    <row r="35140" spans="10:10" ht="14.25" x14ac:dyDescent="0.2">
      <c r="J35140" s="2"/>
    </row>
    <row r="35141" spans="10:10" ht="14.25" x14ac:dyDescent="0.2">
      <c r="J35141" s="2"/>
    </row>
    <row r="35142" spans="10:10" ht="14.25" x14ac:dyDescent="0.2">
      <c r="J35142" s="2"/>
    </row>
    <row r="35143" spans="10:10" ht="14.25" x14ac:dyDescent="0.2">
      <c r="J35143" s="2"/>
    </row>
    <row r="35144" spans="10:10" ht="14.25" x14ac:dyDescent="0.2">
      <c r="J35144" s="2"/>
    </row>
    <row r="35145" spans="10:10" ht="14.25" x14ac:dyDescent="0.2">
      <c r="J35145" s="2"/>
    </row>
    <row r="35146" spans="10:10" ht="14.25" x14ac:dyDescent="0.2">
      <c r="J35146" s="2"/>
    </row>
    <row r="35147" spans="10:10" ht="14.25" x14ac:dyDescent="0.2">
      <c r="J35147" s="2"/>
    </row>
    <row r="35148" spans="10:10" ht="14.25" x14ac:dyDescent="0.2">
      <c r="J35148" s="2"/>
    </row>
    <row r="35149" spans="10:10" ht="14.25" x14ac:dyDescent="0.2">
      <c r="J35149" s="2"/>
    </row>
    <row r="35150" spans="10:10" ht="14.25" x14ac:dyDescent="0.2">
      <c r="J35150" s="2"/>
    </row>
    <row r="35151" spans="10:10" ht="14.25" x14ac:dyDescent="0.2">
      <c r="J35151" s="2"/>
    </row>
    <row r="35152" spans="10:10" ht="14.25" x14ac:dyDescent="0.2">
      <c r="J35152" s="2"/>
    </row>
    <row r="35153" spans="10:10" ht="14.25" x14ac:dyDescent="0.2">
      <c r="J35153" s="2"/>
    </row>
    <row r="35154" spans="10:10" ht="14.25" x14ac:dyDescent="0.2">
      <c r="J35154" s="2"/>
    </row>
    <row r="35155" spans="10:10" ht="14.25" x14ac:dyDescent="0.2">
      <c r="J35155" s="2"/>
    </row>
    <row r="35156" spans="10:10" ht="14.25" x14ac:dyDescent="0.2">
      <c r="J35156" s="2"/>
    </row>
    <row r="35157" spans="10:10" ht="14.25" x14ac:dyDescent="0.2">
      <c r="J35157" s="2"/>
    </row>
    <row r="35158" spans="10:10" ht="14.25" x14ac:dyDescent="0.2">
      <c r="J35158" s="2"/>
    </row>
    <row r="35159" spans="10:10" ht="14.25" x14ac:dyDescent="0.2">
      <c r="J35159" s="2"/>
    </row>
    <row r="35160" spans="10:10" ht="14.25" x14ac:dyDescent="0.2">
      <c r="J35160" s="2"/>
    </row>
    <row r="35161" spans="10:10" ht="14.25" x14ac:dyDescent="0.2">
      <c r="J35161" s="2"/>
    </row>
    <row r="35162" spans="10:10" ht="14.25" x14ac:dyDescent="0.2">
      <c r="J35162" s="2"/>
    </row>
    <row r="35163" spans="10:10" ht="14.25" x14ac:dyDescent="0.2">
      <c r="J35163" s="2"/>
    </row>
    <row r="35164" spans="10:10" ht="14.25" x14ac:dyDescent="0.2">
      <c r="J35164" s="2"/>
    </row>
    <row r="35165" spans="10:10" ht="14.25" x14ac:dyDescent="0.2">
      <c r="J35165" s="2"/>
    </row>
    <row r="35166" spans="10:10" ht="14.25" x14ac:dyDescent="0.2">
      <c r="J35166" s="2"/>
    </row>
    <row r="35167" spans="10:10" ht="14.25" x14ac:dyDescent="0.2">
      <c r="J35167" s="2"/>
    </row>
    <row r="35168" spans="10:10" ht="14.25" x14ac:dyDescent="0.2">
      <c r="J35168" s="2"/>
    </row>
    <row r="35169" spans="10:10" ht="14.25" x14ac:dyDescent="0.2">
      <c r="J35169" s="2"/>
    </row>
    <row r="35170" spans="10:10" ht="14.25" x14ac:dyDescent="0.2">
      <c r="J35170" s="2"/>
    </row>
    <row r="35171" spans="10:10" ht="14.25" x14ac:dyDescent="0.2">
      <c r="J35171" s="2"/>
    </row>
    <row r="35172" spans="10:10" ht="14.25" x14ac:dyDescent="0.2">
      <c r="J35172" s="2"/>
    </row>
    <row r="35173" spans="10:10" ht="14.25" x14ac:dyDescent="0.2">
      <c r="J35173" s="2"/>
    </row>
    <row r="35174" spans="10:10" ht="14.25" x14ac:dyDescent="0.2">
      <c r="J35174" s="2"/>
    </row>
    <row r="35175" spans="10:10" ht="14.25" x14ac:dyDescent="0.2">
      <c r="J35175" s="2"/>
    </row>
    <row r="35176" spans="10:10" ht="14.25" x14ac:dyDescent="0.2">
      <c r="J35176" s="2"/>
    </row>
    <row r="35177" spans="10:10" ht="14.25" x14ac:dyDescent="0.2">
      <c r="J35177" s="2"/>
    </row>
    <row r="35178" spans="10:10" ht="14.25" x14ac:dyDescent="0.2">
      <c r="J35178" s="2"/>
    </row>
    <row r="35179" spans="10:10" ht="14.25" x14ac:dyDescent="0.2">
      <c r="J35179" s="2"/>
    </row>
    <row r="35180" spans="10:10" ht="14.25" x14ac:dyDescent="0.2">
      <c r="J35180" s="2"/>
    </row>
    <row r="35181" spans="10:10" ht="14.25" x14ac:dyDescent="0.2">
      <c r="J35181" s="2"/>
    </row>
    <row r="35182" spans="10:10" ht="14.25" x14ac:dyDescent="0.2">
      <c r="J35182" s="2"/>
    </row>
    <row r="35183" spans="10:10" ht="14.25" x14ac:dyDescent="0.2">
      <c r="J35183" s="2"/>
    </row>
    <row r="35184" spans="10:10" ht="14.25" x14ac:dyDescent="0.2">
      <c r="J35184" s="2"/>
    </row>
    <row r="35185" spans="10:10" ht="14.25" x14ac:dyDescent="0.2">
      <c r="J35185" s="2"/>
    </row>
    <row r="35186" spans="10:10" ht="14.25" x14ac:dyDescent="0.2">
      <c r="J35186" s="2"/>
    </row>
    <row r="35187" spans="10:10" ht="14.25" x14ac:dyDescent="0.2">
      <c r="J35187" s="2"/>
    </row>
    <row r="35188" spans="10:10" ht="14.25" x14ac:dyDescent="0.2">
      <c r="J35188" s="2"/>
    </row>
    <row r="35189" spans="10:10" ht="14.25" x14ac:dyDescent="0.2">
      <c r="J35189" s="2"/>
    </row>
    <row r="35190" spans="10:10" ht="14.25" x14ac:dyDescent="0.2">
      <c r="J35190" s="2"/>
    </row>
    <row r="35191" spans="10:10" ht="14.25" x14ac:dyDescent="0.2">
      <c r="J35191" s="2"/>
    </row>
    <row r="35192" spans="10:10" ht="14.25" x14ac:dyDescent="0.2">
      <c r="J35192" s="2"/>
    </row>
    <row r="35193" spans="10:10" ht="14.25" x14ac:dyDescent="0.2">
      <c r="J35193" s="2"/>
    </row>
    <row r="35194" spans="10:10" ht="14.25" x14ac:dyDescent="0.2">
      <c r="J35194" s="2"/>
    </row>
    <row r="35195" spans="10:10" ht="14.25" x14ac:dyDescent="0.2">
      <c r="J35195" s="2"/>
    </row>
    <row r="35196" spans="10:10" ht="14.25" x14ac:dyDescent="0.2">
      <c r="J35196" s="2"/>
    </row>
    <row r="35197" spans="10:10" ht="14.25" x14ac:dyDescent="0.2">
      <c r="J35197" s="2"/>
    </row>
    <row r="35198" spans="10:10" ht="14.25" x14ac:dyDescent="0.2">
      <c r="J35198" s="2"/>
    </row>
    <row r="35199" spans="10:10" ht="14.25" x14ac:dyDescent="0.2">
      <c r="J35199" s="2"/>
    </row>
    <row r="35200" spans="10:10" ht="14.25" x14ac:dyDescent="0.2">
      <c r="J35200" s="2"/>
    </row>
    <row r="35201" spans="10:10" ht="14.25" x14ac:dyDescent="0.2">
      <c r="J35201" s="2"/>
    </row>
    <row r="35202" spans="10:10" ht="14.25" x14ac:dyDescent="0.2">
      <c r="J35202" s="2"/>
    </row>
    <row r="35203" spans="10:10" ht="14.25" x14ac:dyDescent="0.2">
      <c r="J35203" s="2"/>
    </row>
    <row r="35204" spans="10:10" ht="14.25" x14ac:dyDescent="0.2">
      <c r="J35204" s="2"/>
    </row>
    <row r="35205" spans="10:10" ht="14.25" x14ac:dyDescent="0.2">
      <c r="J35205" s="2"/>
    </row>
    <row r="35206" spans="10:10" ht="14.25" x14ac:dyDescent="0.2">
      <c r="J35206" s="2"/>
    </row>
    <row r="35207" spans="10:10" ht="14.25" x14ac:dyDescent="0.2">
      <c r="J35207" s="2"/>
    </row>
    <row r="35208" spans="10:10" ht="14.25" x14ac:dyDescent="0.2">
      <c r="J35208" s="2"/>
    </row>
    <row r="35209" spans="10:10" ht="14.25" x14ac:dyDescent="0.2">
      <c r="J35209" s="2"/>
    </row>
    <row r="35210" spans="10:10" ht="14.25" x14ac:dyDescent="0.2">
      <c r="J35210" s="2"/>
    </row>
    <row r="35211" spans="10:10" ht="14.25" x14ac:dyDescent="0.2">
      <c r="J35211" s="2"/>
    </row>
    <row r="35212" spans="10:10" ht="14.25" x14ac:dyDescent="0.2">
      <c r="J35212" s="2"/>
    </row>
    <row r="35213" spans="10:10" ht="14.25" x14ac:dyDescent="0.2">
      <c r="J35213" s="2"/>
    </row>
    <row r="35214" spans="10:10" ht="14.25" x14ac:dyDescent="0.2">
      <c r="J35214" s="2"/>
    </row>
    <row r="35215" spans="10:10" ht="14.25" x14ac:dyDescent="0.2">
      <c r="J35215" s="2"/>
    </row>
    <row r="35216" spans="10:10" ht="14.25" x14ac:dyDescent="0.2">
      <c r="J35216" s="2"/>
    </row>
    <row r="35217" spans="10:10" ht="14.25" x14ac:dyDescent="0.2">
      <c r="J35217" s="2"/>
    </row>
    <row r="35218" spans="10:10" ht="14.25" x14ac:dyDescent="0.2">
      <c r="J35218" s="2"/>
    </row>
    <row r="35219" spans="10:10" ht="14.25" x14ac:dyDescent="0.2">
      <c r="J35219" s="2"/>
    </row>
    <row r="35220" spans="10:10" ht="14.25" x14ac:dyDescent="0.2">
      <c r="J35220" s="2"/>
    </row>
    <row r="35221" spans="10:10" ht="14.25" x14ac:dyDescent="0.2">
      <c r="J35221" s="2"/>
    </row>
    <row r="35222" spans="10:10" ht="14.25" x14ac:dyDescent="0.2">
      <c r="J35222" s="2"/>
    </row>
    <row r="35223" spans="10:10" ht="14.25" x14ac:dyDescent="0.2">
      <c r="J35223" s="2"/>
    </row>
    <row r="35224" spans="10:10" ht="14.25" x14ac:dyDescent="0.2">
      <c r="J35224" s="2"/>
    </row>
    <row r="35225" spans="10:10" ht="14.25" x14ac:dyDescent="0.2">
      <c r="J35225" s="2"/>
    </row>
    <row r="35226" spans="10:10" ht="14.25" x14ac:dyDescent="0.2">
      <c r="J35226" s="2"/>
    </row>
    <row r="35227" spans="10:10" ht="14.25" x14ac:dyDescent="0.2">
      <c r="J35227" s="2"/>
    </row>
    <row r="35228" spans="10:10" ht="14.25" x14ac:dyDescent="0.2">
      <c r="J35228" s="2"/>
    </row>
    <row r="35229" spans="10:10" ht="14.25" x14ac:dyDescent="0.2">
      <c r="J35229" s="2"/>
    </row>
    <row r="35230" spans="10:10" ht="14.25" x14ac:dyDescent="0.2">
      <c r="J35230" s="2"/>
    </row>
    <row r="35231" spans="10:10" ht="14.25" x14ac:dyDescent="0.2">
      <c r="J35231" s="2"/>
    </row>
    <row r="35232" spans="10:10" ht="14.25" x14ac:dyDescent="0.2">
      <c r="J35232" s="2"/>
    </row>
    <row r="35233" spans="10:10" ht="14.25" x14ac:dyDescent="0.2">
      <c r="J35233" s="2"/>
    </row>
    <row r="35234" spans="10:10" ht="14.25" x14ac:dyDescent="0.2">
      <c r="J35234" s="2"/>
    </row>
    <row r="35235" spans="10:10" ht="14.25" x14ac:dyDescent="0.2">
      <c r="J35235" s="2"/>
    </row>
    <row r="35236" spans="10:10" ht="14.25" x14ac:dyDescent="0.2">
      <c r="J35236" s="2"/>
    </row>
    <row r="35237" spans="10:10" ht="14.25" x14ac:dyDescent="0.2">
      <c r="J35237" s="2"/>
    </row>
    <row r="35238" spans="10:10" ht="14.25" x14ac:dyDescent="0.2">
      <c r="J35238" s="2"/>
    </row>
    <row r="35239" spans="10:10" ht="14.25" x14ac:dyDescent="0.2">
      <c r="J35239" s="2"/>
    </row>
    <row r="35240" spans="10:10" ht="14.25" x14ac:dyDescent="0.2">
      <c r="J35240" s="2"/>
    </row>
    <row r="35241" spans="10:10" ht="14.25" x14ac:dyDescent="0.2">
      <c r="J35241" s="2"/>
    </row>
    <row r="35242" spans="10:10" ht="14.25" x14ac:dyDescent="0.2">
      <c r="J35242" s="2"/>
    </row>
    <row r="35243" spans="10:10" ht="14.25" x14ac:dyDescent="0.2">
      <c r="J35243" s="2"/>
    </row>
    <row r="35244" spans="10:10" ht="14.25" x14ac:dyDescent="0.2">
      <c r="J35244" s="2"/>
    </row>
    <row r="35245" spans="10:10" ht="14.25" x14ac:dyDescent="0.2">
      <c r="J35245" s="2"/>
    </row>
    <row r="35246" spans="10:10" ht="14.25" x14ac:dyDescent="0.2">
      <c r="J35246" s="2"/>
    </row>
    <row r="35247" spans="10:10" ht="14.25" x14ac:dyDescent="0.2">
      <c r="J35247" s="2"/>
    </row>
    <row r="35248" spans="10:10" ht="14.25" x14ac:dyDescent="0.2">
      <c r="J35248" s="2"/>
    </row>
    <row r="35249" spans="10:10" ht="14.25" x14ac:dyDescent="0.2">
      <c r="J35249" s="2"/>
    </row>
    <row r="35250" spans="10:10" ht="14.25" x14ac:dyDescent="0.2">
      <c r="J35250" s="2"/>
    </row>
    <row r="35251" spans="10:10" ht="14.25" x14ac:dyDescent="0.2">
      <c r="J35251" s="2"/>
    </row>
    <row r="35252" spans="10:10" ht="14.25" x14ac:dyDescent="0.2">
      <c r="J35252" s="2"/>
    </row>
    <row r="35253" spans="10:10" ht="14.25" x14ac:dyDescent="0.2">
      <c r="J35253" s="2"/>
    </row>
    <row r="35254" spans="10:10" ht="14.25" x14ac:dyDescent="0.2">
      <c r="J35254" s="2"/>
    </row>
    <row r="35255" spans="10:10" ht="14.25" x14ac:dyDescent="0.2">
      <c r="J35255" s="2"/>
    </row>
    <row r="35256" spans="10:10" ht="14.25" x14ac:dyDescent="0.2">
      <c r="J35256" s="2"/>
    </row>
    <row r="35257" spans="10:10" ht="14.25" x14ac:dyDescent="0.2">
      <c r="J35257" s="2"/>
    </row>
    <row r="35258" spans="10:10" ht="14.25" x14ac:dyDescent="0.2">
      <c r="J35258" s="2"/>
    </row>
    <row r="35259" spans="10:10" ht="14.25" x14ac:dyDescent="0.2">
      <c r="J35259" s="2"/>
    </row>
    <row r="35260" spans="10:10" ht="14.25" x14ac:dyDescent="0.2">
      <c r="J35260" s="2"/>
    </row>
    <row r="35261" spans="10:10" ht="14.25" x14ac:dyDescent="0.2">
      <c r="J35261" s="2"/>
    </row>
    <row r="35262" spans="10:10" ht="14.25" x14ac:dyDescent="0.2">
      <c r="J35262" s="2"/>
    </row>
    <row r="35263" spans="10:10" ht="14.25" x14ac:dyDescent="0.2">
      <c r="J35263" s="2"/>
    </row>
    <row r="35264" spans="10:10" ht="14.25" x14ac:dyDescent="0.2">
      <c r="J35264" s="2"/>
    </row>
    <row r="35265" spans="10:10" ht="14.25" x14ac:dyDescent="0.2">
      <c r="J35265" s="2"/>
    </row>
    <row r="35266" spans="10:10" ht="14.25" x14ac:dyDescent="0.2">
      <c r="J35266" s="2"/>
    </row>
    <row r="35267" spans="10:10" ht="14.25" x14ac:dyDescent="0.2">
      <c r="J35267" s="2"/>
    </row>
    <row r="35268" spans="10:10" ht="14.25" x14ac:dyDescent="0.2">
      <c r="J35268" s="2"/>
    </row>
    <row r="35269" spans="10:10" ht="14.25" x14ac:dyDescent="0.2">
      <c r="J35269" s="2"/>
    </row>
    <row r="35270" spans="10:10" ht="14.25" x14ac:dyDescent="0.2">
      <c r="J35270" s="2"/>
    </row>
    <row r="35271" spans="10:10" ht="14.25" x14ac:dyDescent="0.2">
      <c r="J35271" s="2"/>
    </row>
    <row r="35272" spans="10:10" ht="14.25" x14ac:dyDescent="0.2">
      <c r="J35272" s="2"/>
    </row>
    <row r="35273" spans="10:10" ht="14.25" x14ac:dyDescent="0.2">
      <c r="J35273" s="2"/>
    </row>
    <row r="35274" spans="10:10" ht="14.25" x14ac:dyDescent="0.2">
      <c r="J35274" s="2"/>
    </row>
    <row r="35275" spans="10:10" ht="14.25" x14ac:dyDescent="0.2">
      <c r="J35275" s="2"/>
    </row>
    <row r="35276" spans="10:10" ht="14.25" x14ac:dyDescent="0.2">
      <c r="J35276" s="2"/>
    </row>
    <row r="35277" spans="10:10" ht="14.25" x14ac:dyDescent="0.2">
      <c r="J35277" s="2"/>
    </row>
    <row r="35278" spans="10:10" ht="14.25" x14ac:dyDescent="0.2">
      <c r="J35278" s="2"/>
    </row>
    <row r="35279" spans="10:10" ht="14.25" x14ac:dyDescent="0.2">
      <c r="J35279" s="2"/>
    </row>
    <row r="35280" spans="10:10" ht="14.25" x14ac:dyDescent="0.2">
      <c r="J35280" s="2"/>
    </row>
    <row r="35281" spans="10:10" ht="14.25" x14ac:dyDescent="0.2">
      <c r="J35281" s="2"/>
    </row>
    <row r="35282" spans="10:10" ht="14.25" x14ac:dyDescent="0.2">
      <c r="J35282" s="2"/>
    </row>
    <row r="35283" spans="10:10" ht="14.25" x14ac:dyDescent="0.2">
      <c r="J35283" s="2"/>
    </row>
    <row r="35284" spans="10:10" ht="14.25" x14ac:dyDescent="0.2">
      <c r="J35284" s="2"/>
    </row>
    <row r="35285" spans="10:10" ht="14.25" x14ac:dyDescent="0.2">
      <c r="J35285" s="2"/>
    </row>
    <row r="35286" spans="10:10" ht="14.25" x14ac:dyDescent="0.2">
      <c r="J35286" s="2"/>
    </row>
    <row r="35287" spans="10:10" ht="14.25" x14ac:dyDescent="0.2">
      <c r="J35287" s="2"/>
    </row>
    <row r="35288" spans="10:10" ht="14.25" x14ac:dyDescent="0.2">
      <c r="J35288" s="2"/>
    </row>
    <row r="35289" spans="10:10" ht="14.25" x14ac:dyDescent="0.2">
      <c r="J35289" s="2"/>
    </row>
    <row r="35290" spans="10:10" ht="14.25" x14ac:dyDescent="0.2">
      <c r="J35290" s="2"/>
    </row>
    <row r="35291" spans="10:10" ht="14.25" x14ac:dyDescent="0.2">
      <c r="J35291" s="2"/>
    </row>
    <row r="35292" spans="10:10" ht="14.25" x14ac:dyDescent="0.2">
      <c r="J35292" s="2"/>
    </row>
    <row r="35293" spans="10:10" ht="14.25" x14ac:dyDescent="0.2">
      <c r="J35293" s="2"/>
    </row>
    <row r="35294" spans="10:10" ht="14.25" x14ac:dyDescent="0.2">
      <c r="J35294" s="2"/>
    </row>
    <row r="35295" spans="10:10" ht="14.25" x14ac:dyDescent="0.2">
      <c r="J35295" s="2"/>
    </row>
    <row r="35296" spans="10:10" ht="14.25" x14ac:dyDescent="0.2">
      <c r="J35296" s="2"/>
    </row>
    <row r="35297" spans="10:10" ht="14.25" x14ac:dyDescent="0.2">
      <c r="J35297" s="2"/>
    </row>
    <row r="35298" spans="10:10" ht="14.25" x14ac:dyDescent="0.2">
      <c r="J35298" s="2"/>
    </row>
    <row r="35299" spans="10:10" ht="14.25" x14ac:dyDescent="0.2">
      <c r="J35299" s="2"/>
    </row>
    <row r="35300" spans="10:10" ht="14.25" x14ac:dyDescent="0.2">
      <c r="J35300" s="2"/>
    </row>
    <row r="35301" spans="10:10" ht="14.25" x14ac:dyDescent="0.2">
      <c r="J35301" s="2"/>
    </row>
    <row r="35302" spans="10:10" ht="14.25" x14ac:dyDescent="0.2">
      <c r="J35302" s="2"/>
    </row>
    <row r="35303" spans="10:10" ht="14.25" x14ac:dyDescent="0.2">
      <c r="J35303" s="2"/>
    </row>
    <row r="35304" spans="10:10" ht="14.25" x14ac:dyDescent="0.2">
      <c r="J35304" s="2"/>
    </row>
    <row r="35305" spans="10:10" ht="14.25" x14ac:dyDescent="0.2">
      <c r="J35305" s="2"/>
    </row>
    <row r="35306" spans="10:10" ht="14.25" x14ac:dyDescent="0.2">
      <c r="J35306" s="2"/>
    </row>
    <row r="35307" spans="10:10" ht="14.25" x14ac:dyDescent="0.2">
      <c r="J35307" s="2"/>
    </row>
    <row r="35308" spans="10:10" ht="14.25" x14ac:dyDescent="0.2">
      <c r="J35308" s="2"/>
    </row>
    <row r="35309" spans="10:10" ht="14.25" x14ac:dyDescent="0.2">
      <c r="J35309" s="2"/>
    </row>
    <row r="35310" spans="10:10" ht="14.25" x14ac:dyDescent="0.2">
      <c r="J35310" s="2"/>
    </row>
    <row r="35311" spans="10:10" ht="14.25" x14ac:dyDescent="0.2">
      <c r="J35311" s="2"/>
    </row>
    <row r="35312" spans="10:10" ht="14.25" x14ac:dyDescent="0.2">
      <c r="J35312" s="2"/>
    </row>
    <row r="35313" spans="10:10" ht="14.25" x14ac:dyDescent="0.2">
      <c r="J35313" s="2"/>
    </row>
    <row r="35314" spans="10:10" ht="14.25" x14ac:dyDescent="0.2">
      <c r="J35314" s="2"/>
    </row>
    <row r="35315" spans="10:10" ht="14.25" x14ac:dyDescent="0.2">
      <c r="J35315" s="2"/>
    </row>
    <row r="35316" spans="10:10" ht="14.25" x14ac:dyDescent="0.2">
      <c r="J35316" s="2"/>
    </row>
    <row r="35317" spans="10:10" ht="14.25" x14ac:dyDescent="0.2">
      <c r="J35317" s="2"/>
    </row>
    <row r="35318" spans="10:10" ht="14.25" x14ac:dyDescent="0.2">
      <c r="J35318" s="2"/>
    </row>
    <row r="35319" spans="10:10" ht="14.25" x14ac:dyDescent="0.2">
      <c r="J35319" s="2"/>
    </row>
    <row r="35320" spans="10:10" ht="14.25" x14ac:dyDescent="0.2">
      <c r="J35320" s="2"/>
    </row>
    <row r="35321" spans="10:10" ht="14.25" x14ac:dyDescent="0.2">
      <c r="J35321" s="2"/>
    </row>
    <row r="35322" spans="10:10" ht="14.25" x14ac:dyDescent="0.2">
      <c r="J35322" s="2"/>
    </row>
    <row r="35323" spans="10:10" ht="14.25" x14ac:dyDescent="0.2">
      <c r="J35323" s="2"/>
    </row>
    <row r="35324" spans="10:10" ht="14.25" x14ac:dyDescent="0.2">
      <c r="J35324" s="2"/>
    </row>
    <row r="35325" spans="10:10" ht="14.25" x14ac:dyDescent="0.2">
      <c r="J35325" s="2"/>
    </row>
    <row r="35326" spans="10:10" ht="14.25" x14ac:dyDescent="0.2">
      <c r="J35326" s="2"/>
    </row>
    <row r="35327" spans="10:10" ht="14.25" x14ac:dyDescent="0.2">
      <c r="J35327" s="2"/>
    </row>
    <row r="35328" spans="10:10" ht="14.25" x14ac:dyDescent="0.2">
      <c r="J35328" s="2"/>
    </row>
    <row r="35329" spans="10:10" ht="14.25" x14ac:dyDescent="0.2">
      <c r="J35329" s="2"/>
    </row>
    <row r="35330" spans="10:10" ht="14.25" x14ac:dyDescent="0.2">
      <c r="J35330" s="2"/>
    </row>
    <row r="35331" spans="10:10" ht="14.25" x14ac:dyDescent="0.2">
      <c r="J35331" s="2"/>
    </row>
    <row r="35332" spans="10:10" ht="14.25" x14ac:dyDescent="0.2">
      <c r="J35332" s="2"/>
    </row>
    <row r="35333" spans="10:10" ht="14.25" x14ac:dyDescent="0.2">
      <c r="J35333" s="2"/>
    </row>
    <row r="35334" spans="10:10" ht="14.25" x14ac:dyDescent="0.2">
      <c r="J35334" s="2"/>
    </row>
    <row r="35335" spans="10:10" ht="14.25" x14ac:dyDescent="0.2">
      <c r="J35335" s="2"/>
    </row>
    <row r="35336" spans="10:10" ht="14.25" x14ac:dyDescent="0.2">
      <c r="J35336" s="2"/>
    </row>
    <row r="35337" spans="10:10" ht="14.25" x14ac:dyDescent="0.2">
      <c r="J35337" s="2"/>
    </row>
    <row r="35338" spans="10:10" ht="14.25" x14ac:dyDescent="0.2">
      <c r="J35338" s="2"/>
    </row>
    <row r="35339" spans="10:10" ht="14.25" x14ac:dyDescent="0.2">
      <c r="J35339" s="2"/>
    </row>
    <row r="35340" spans="10:10" ht="14.25" x14ac:dyDescent="0.2">
      <c r="J35340" s="2"/>
    </row>
    <row r="35341" spans="10:10" ht="14.25" x14ac:dyDescent="0.2">
      <c r="J35341" s="2"/>
    </row>
    <row r="35342" spans="10:10" ht="14.25" x14ac:dyDescent="0.2">
      <c r="J35342" s="2"/>
    </row>
    <row r="35343" spans="10:10" ht="14.25" x14ac:dyDescent="0.2">
      <c r="J35343" s="2"/>
    </row>
    <row r="35344" spans="10:10" ht="14.25" x14ac:dyDescent="0.2">
      <c r="J35344" s="2"/>
    </row>
    <row r="35345" spans="10:10" ht="14.25" x14ac:dyDescent="0.2">
      <c r="J35345" s="2"/>
    </row>
    <row r="35346" spans="10:10" ht="14.25" x14ac:dyDescent="0.2">
      <c r="J35346" s="2"/>
    </row>
    <row r="35347" spans="10:10" ht="14.25" x14ac:dyDescent="0.2">
      <c r="J35347" s="2"/>
    </row>
    <row r="35348" spans="10:10" ht="14.25" x14ac:dyDescent="0.2">
      <c r="J35348" s="2"/>
    </row>
    <row r="35349" spans="10:10" ht="14.25" x14ac:dyDescent="0.2">
      <c r="J35349" s="2"/>
    </row>
    <row r="35350" spans="10:10" ht="14.25" x14ac:dyDescent="0.2">
      <c r="J35350" s="2"/>
    </row>
    <row r="35351" spans="10:10" ht="14.25" x14ac:dyDescent="0.2">
      <c r="J35351" s="2"/>
    </row>
    <row r="35352" spans="10:10" ht="14.25" x14ac:dyDescent="0.2">
      <c r="J35352" s="2"/>
    </row>
    <row r="35353" spans="10:10" ht="14.25" x14ac:dyDescent="0.2">
      <c r="J35353" s="2"/>
    </row>
    <row r="35354" spans="10:10" ht="14.25" x14ac:dyDescent="0.2">
      <c r="J35354" s="2"/>
    </row>
    <row r="35355" spans="10:10" ht="14.25" x14ac:dyDescent="0.2">
      <c r="J35355" s="2"/>
    </row>
    <row r="35356" spans="10:10" ht="14.25" x14ac:dyDescent="0.2">
      <c r="J35356" s="2"/>
    </row>
    <row r="35357" spans="10:10" ht="14.25" x14ac:dyDescent="0.2">
      <c r="J35357" s="2"/>
    </row>
    <row r="35358" spans="10:10" ht="14.25" x14ac:dyDescent="0.2">
      <c r="J35358" s="2"/>
    </row>
    <row r="35359" spans="10:10" ht="14.25" x14ac:dyDescent="0.2">
      <c r="J35359" s="2"/>
    </row>
    <row r="35360" spans="10:10" ht="14.25" x14ac:dyDescent="0.2">
      <c r="J35360" s="2"/>
    </row>
    <row r="35361" spans="10:10" ht="14.25" x14ac:dyDescent="0.2">
      <c r="J35361" s="2"/>
    </row>
    <row r="35362" spans="10:10" ht="14.25" x14ac:dyDescent="0.2">
      <c r="J35362" s="2"/>
    </row>
    <row r="35363" spans="10:10" ht="14.25" x14ac:dyDescent="0.2">
      <c r="J35363" s="2"/>
    </row>
    <row r="35364" spans="10:10" ht="14.25" x14ac:dyDescent="0.2">
      <c r="J35364" s="2"/>
    </row>
    <row r="35365" spans="10:10" ht="14.25" x14ac:dyDescent="0.2">
      <c r="J35365" s="2"/>
    </row>
    <row r="35366" spans="10:10" ht="14.25" x14ac:dyDescent="0.2">
      <c r="J35366" s="2"/>
    </row>
    <row r="35367" spans="10:10" ht="14.25" x14ac:dyDescent="0.2">
      <c r="J35367" s="2"/>
    </row>
    <row r="35368" spans="10:10" ht="14.25" x14ac:dyDescent="0.2">
      <c r="J35368" s="2"/>
    </row>
    <row r="35369" spans="10:10" ht="14.25" x14ac:dyDescent="0.2">
      <c r="J35369" s="2"/>
    </row>
    <row r="35370" spans="10:10" ht="14.25" x14ac:dyDescent="0.2">
      <c r="J35370" s="2"/>
    </row>
    <row r="35371" spans="10:10" ht="14.25" x14ac:dyDescent="0.2">
      <c r="J35371" s="2"/>
    </row>
    <row r="35372" spans="10:10" ht="14.25" x14ac:dyDescent="0.2">
      <c r="J35372" s="2"/>
    </row>
    <row r="35373" spans="10:10" ht="14.25" x14ac:dyDescent="0.2">
      <c r="J35373" s="2"/>
    </row>
    <row r="35374" spans="10:10" ht="14.25" x14ac:dyDescent="0.2">
      <c r="J35374" s="2"/>
    </row>
    <row r="35375" spans="10:10" ht="14.25" x14ac:dyDescent="0.2">
      <c r="J35375" s="2"/>
    </row>
    <row r="35376" spans="10:10" ht="14.25" x14ac:dyDescent="0.2">
      <c r="J35376" s="2"/>
    </row>
    <row r="35377" spans="10:10" ht="14.25" x14ac:dyDescent="0.2">
      <c r="J35377" s="2"/>
    </row>
    <row r="35378" spans="10:10" ht="14.25" x14ac:dyDescent="0.2">
      <c r="J35378" s="2"/>
    </row>
    <row r="35379" spans="10:10" ht="14.25" x14ac:dyDescent="0.2">
      <c r="J35379" s="2"/>
    </row>
    <row r="35380" spans="10:10" ht="14.25" x14ac:dyDescent="0.2">
      <c r="J35380" s="2"/>
    </row>
    <row r="35381" spans="10:10" ht="14.25" x14ac:dyDescent="0.2">
      <c r="J35381" s="2"/>
    </row>
    <row r="35382" spans="10:10" ht="14.25" x14ac:dyDescent="0.2">
      <c r="J35382" s="2"/>
    </row>
    <row r="35383" spans="10:10" ht="14.25" x14ac:dyDescent="0.2">
      <c r="J35383" s="2"/>
    </row>
    <row r="35384" spans="10:10" ht="14.25" x14ac:dyDescent="0.2">
      <c r="J35384" s="2"/>
    </row>
    <row r="35385" spans="10:10" ht="14.25" x14ac:dyDescent="0.2">
      <c r="J35385" s="2"/>
    </row>
    <row r="35386" spans="10:10" ht="14.25" x14ac:dyDescent="0.2">
      <c r="J35386" s="2"/>
    </row>
    <row r="35387" spans="10:10" ht="14.25" x14ac:dyDescent="0.2">
      <c r="J35387" s="2"/>
    </row>
    <row r="35388" spans="10:10" ht="14.25" x14ac:dyDescent="0.2">
      <c r="J35388" s="2"/>
    </row>
    <row r="35389" spans="10:10" ht="14.25" x14ac:dyDescent="0.2">
      <c r="J35389" s="2"/>
    </row>
    <row r="35390" spans="10:10" ht="14.25" x14ac:dyDescent="0.2">
      <c r="J35390" s="2"/>
    </row>
    <row r="35391" spans="10:10" ht="14.25" x14ac:dyDescent="0.2">
      <c r="J35391" s="2"/>
    </row>
    <row r="35392" spans="10:10" ht="14.25" x14ac:dyDescent="0.2">
      <c r="J35392" s="2"/>
    </row>
    <row r="35393" spans="10:10" ht="14.25" x14ac:dyDescent="0.2">
      <c r="J35393" s="2"/>
    </row>
    <row r="35394" spans="10:10" ht="14.25" x14ac:dyDescent="0.2">
      <c r="J35394" s="2"/>
    </row>
    <row r="35395" spans="10:10" ht="14.25" x14ac:dyDescent="0.2">
      <c r="J35395" s="2"/>
    </row>
    <row r="35396" spans="10:10" ht="14.25" x14ac:dyDescent="0.2">
      <c r="J35396" s="2"/>
    </row>
    <row r="35397" spans="10:10" ht="14.25" x14ac:dyDescent="0.2">
      <c r="J35397" s="2"/>
    </row>
    <row r="35398" spans="10:10" ht="14.25" x14ac:dyDescent="0.2">
      <c r="J35398" s="2"/>
    </row>
    <row r="35399" spans="10:10" ht="14.25" x14ac:dyDescent="0.2">
      <c r="J35399" s="2"/>
    </row>
    <row r="35400" spans="10:10" ht="14.25" x14ac:dyDescent="0.2">
      <c r="J35400" s="2"/>
    </row>
    <row r="35401" spans="10:10" ht="14.25" x14ac:dyDescent="0.2">
      <c r="J35401" s="2"/>
    </row>
    <row r="35402" spans="10:10" ht="14.25" x14ac:dyDescent="0.2">
      <c r="J35402" s="2"/>
    </row>
    <row r="35403" spans="10:10" ht="14.25" x14ac:dyDescent="0.2">
      <c r="J35403" s="2"/>
    </row>
    <row r="35404" spans="10:10" ht="14.25" x14ac:dyDescent="0.2">
      <c r="J35404" s="2"/>
    </row>
    <row r="35405" spans="10:10" ht="14.25" x14ac:dyDescent="0.2">
      <c r="J35405" s="2"/>
    </row>
    <row r="35406" spans="10:10" ht="14.25" x14ac:dyDescent="0.2">
      <c r="J35406" s="2"/>
    </row>
    <row r="35407" spans="10:10" ht="14.25" x14ac:dyDescent="0.2">
      <c r="J35407" s="2"/>
    </row>
    <row r="35408" spans="10:10" ht="14.25" x14ac:dyDescent="0.2">
      <c r="J35408" s="2"/>
    </row>
    <row r="35409" spans="10:10" ht="14.25" x14ac:dyDescent="0.2">
      <c r="J35409" s="2"/>
    </row>
    <row r="35410" spans="10:10" ht="14.25" x14ac:dyDescent="0.2">
      <c r="J35410" s="2"/>
    </row>
    <row r="35411" spans="10:10" ht="14.25" x14ac:dyDescent="0.2">
      <c r="J35411" s="2"/>
    </row>
    <row r="35412" spans="10:10" ht="14.25" x14ac:dyDescent="0.2">
      <c r="J35412" s="2"/>
    </row>
    <row r="35413" spans="10:10" ht="14.25" x14ac:dyDescent="0.2">
      <c r="J35413" s="2"/>
    </row>
    <row r="35414" spans="10:10" ht="14.25" x14ac:dyDescent="0.2">
      <c r="J35414" s="2"/>
    </row>
    <row r="35415" spans="10:10" ht="14.25" x14ac:dyDescent="0.2">
      <c r="J35415" s="2"/>
    </row>
    <row r="35416" spans="10:10" ht="14.25" x14ac:dyDescent="0.2">
      <c r="J35416" s="2"/>
    </row>
    <row r="35417" spans="10:10" ht="14.25" x14ac:dyDescent="0.2">
      <c r="J35417" s="2"/>
    </row>
    <row r="35418" spans="10:10" ht="14.25" x14ac:dyDescent="0.2">
      <c r="J35418" s="2"/>
    </row>
    <row r="35419" spans="10:10" ht="14.25" x14ac:dyDescent="0.2">
      <c r="J35419" s="2"/>
    </row>
    <row r="35420" spans="10:10" ht="14.25" x14ac:dyDescent="0.2">
      <c r="J35420" s="2"/>
    </row>
    <row r="35421" spans="10:10" ht="14.25" x14ac:dyDescent="0.2">
      <c r="J35421" s="2"/>
    </row>
    <row r="35422" spans="10:10" ht="14.25" x14ac:dyDescent="0.2">
      <c r="J35422" s="2"/>
    </row>
    <row r="35423" spans="10:10" ht="14.25" x14ac:dyDescent="0.2">
      <c r="J35423" s="2"/>
    </row>
    <row r="35424" spans="10:10" ht="14.25" x14ac:dyDescent="0.2">
      <c r="J35424" s="2"/>
    </row>
    <row r="35425" spans="10:10" ht="14.25" x14ac:dyDescent="0.2">
      <c r="J35425" s="2"/>
    </row>
    <row r="35426" spans="10:10" ht="14.25" x14ac:dyDescent="0.2">
      <c r="J35426" s="2"/>
    </row>
    <row r="35427" spans="10:10" ht="14.25" x14ac:dyDescent="0.2">
      <c r="J35427" s="2"/>
    </row>
    <row r="35428" spans="10:10" ht="14.25" x14ac:dyDescent="0.2">
      <c r="J35428" s="2"/>
    </row>
    <row r="35429" spans="10:10" ht="14.25" x14ac:dyDescent="0.2">
      <c r="J35429" s="2"/>
    </row>
    <row r="35430" spans="10:10" ht="14.25" x14ac:dyDescent="0.2">
      <c r="J35430" s="2"/>
    </row>
    <row r="35431" spans="10:10" ht="14.25" x14ac:dyDescent="0.2">
      <c r="J35431" s="2"/>
    </row>
    <row r="35432" spans="10:10" ht="14.25" x14ac:dyDescent="0.2">
      <c r="J35432" s="2"/>
    </row>
    <row r="35433" spans="10:10" ht="14.25" x14ac:dyDescent="0.2">
      <c r="J35433" s="2"/>
    </row>
    <row r="35434" spans="10:10" ht="14.25" x14ac:dyDescent="0.2">
      <c r="J35434" s="2"/>
    </row>
    <row r="35435" spans="10:10" ht="14.25" x14ac:dyDescent="0.2">
      <c r="J35435" s="2"/>
    </row>
    <row r="35436" spans="10:10" ht="14.25" x14ac:dyDescent="0.2">
      <c r="J35436" s="2"/>
    </row>
    <row r="35437" spans="10:10" ht="14.25" x14ac:dyDescent="0.2">
      <c r="J35437" s="2"/>
    </row>
    <row r="35438" spans="10:10" ht="14.25" x14ac:dyDescent="0.2">
      <c r="J35438" s="2"/>
    </row>
    <row r="35439" spans="10:10" ht="14.25" x14ac:dyDescent="0.2">
      <c r="J35439" s="2"/>
    </row>
    <row r="35440" spans="10:10" ht="14.25" x14ac:dyDescent="0.2">
      <c r="J35440" s="2"/>
    </row>
    <row r="35441" spans="10:10" ht="14.25" x14ac:dyDescent="0.2">
      <c r="J35441" s="2"/>
    </row>
    <row r="35442" spans="10:10" ht="14.25" x14ac:dyDescent="0.2">
      <c r="J35442" s="2"/>
    </row>
    <row r="35443" spans="10:10" ht="14.25" x14ac:dyDescent="0.2">
      <c r="J35443" s="2"/>
    </row>
    <row r="35444" spans="10:10" ht="14.25" x14ac:dyDescent="0.2">
      <c r="J35444" s="2"/>
    </row>
    <row r="35445" spans="10:10" ht="14.25" x14ac:dyDescent="0.2">
      <c r="J35445" s="2"/>
    </row>
    <row r="35446" spans="10:10" ht="14.25" x14ac:dyDescent="0.2">
      <c r="J35446" s="2"/>
    </row>
    <row r="35447" spans="10:10" ht="14.25" x14ac:dyDescent="0.2">
      <c r="J35447" s="2"/>
    </row>
    <row r="35448" spans="10:10" ht="14.25" x14ac:dyDescent="0.2">
      <c r="J35448" s="2"/>
    </row>
    <row r="35449" spans="10:10" ht="14.25" x14ac:dyDescent="0.2">
      <c r="J35449" s="2"/>
    </row>
    <row r="35450" spans="10:10" ht="14.25" x14ac:dyDescent="0.2">
      <c r="J35450" s="2"/>
    </row>
    <row r="35451" spans="10:10" ht="14.25" x14ac:dyDescent="0.2">
      <c r="J35451" s="2"/>
    </row>
    <row r="35452" spans="10:10" ht="14.25" x14ac:dyDescent="0.2">
      <c r="J35452" s="2"/>
    </row>
    <row r="35453" spans="10:10" ht="14.25" x14ac:dyDescent="0.2">
      <c r="J35453" s="2"/>
    </row>
    <row r="35454" spans="10:10" ht="14.25" x14ac:dyDescent="0.2">
      <c r="J35454" s="2"/>
    </row>
    <row r="35455" spans="10:10" ht="14.25" x14ac:dyDescent="0.2">
      <c r="J35455" s="2"/>
    </row>
    <row r="35456" spans="10:10" ht="14.25" x14ac:dyDescent="0.2">
      <c r="J35456" s="2"/>
    </row>
    <row r="35457" spans="10:10" ht="14.25" x14ac:dyDescent="0.2">
      <c r="J35457" s="2"/>
    </row>
    <row r="35458" spans="10:10" ht="14.25" x14ac:dyDescent="0.2">
      <c r="J35458" s="2"/>
    </row>
    <row r="35459" spans="10:10" ht="14.25" x14ac:dyDescent="0.2">
      <c r="J35459" s="2"/>
    </row>
    <row r="35460" spans="10:10" ht="14.25" x14ac:dyDescent="0.2">
      <c r="J35460" s="2"/>
    </row>
    <row r="35461" spans="10:10" ht="14.25" x14ac:dyDescent="0.2">
      <c r="J35461" s="2"/>
    </row>
    <row r="35462" spans="10:10" ht="14.25" x14ac:dyDescent="0.2">
      <c r="J35462" s="2"/>
    </row>
    <row r="35463" spans="10:10" ht="14.25" x14ac:dyDescent="0.2">
      <c r="J35463" s="2"/>
    </row>
    <row r="35464" spans="10:10" ht="14.25" x14ac:dyDescent="0.2">
      <c r="J35464" s="2"/>
    </row>
    <row r="35465" spans="10:10" ht="14.25" x14ac:dyDescent="0.2">
      <c r="J35465" s="2"/>
    </row>
    <row r="35466" spans="10:10" ht="14.25" x14ac:dyDescent="0.2">
      <c r="J35466" s="2"/>
    </row>
    <row r="35467" spans="10:10" ht="14.25" x14ac:dyDescent="0.2">
      <c r="J35467" s="2"/>
    </row>
    <row r="35468" spans="10:10" ht="14.25" x14ac:dyDescent="0.2">
      <c r="J35468" s="2"/>
    </row>
    <row r="35469" spans="10:10" ht="14.25" x14ac:dyDescent="0.2">
      <c r="J35469" s="2"/>
    </row>
    <row r="35470" spans="10:10" ht="14.25" x14ac:dyDescent="0.2">
      <c r="J35470" s="2"/>
    </row>
    <row r="35471" spans="10:10" ht="14.25" x14ac:dyDescent="0.2">
      <c r="J35471" s="2"/>
    </row>
    <row r="35472" spans="10:10" ht="14.25" x14ac:dyDescent="0.2">
      <c r="J35472" s="2"/>
    </row>
    <row r="35473" spans="10:10" ht="14.25" x14ac:dyDescent="0.2">
      <c r="J35473" s="2"/>
    </row>
    <row r="35474" spans="10:10" ht="14.25" x14ac:dyDescent="0.2">
      <c r="J35474" s="2"/>
    </row>
    <row r="35475" spans="10:10" ht="14.25" x14ac:dyDescent="0.2">
      <c r="J35475" s="2"/>
    </row>
    <row r="35476" spans="10:10" ht="14.25" x14ac:dyDescent="0.2">
      <c r="J35476" s="2"/>
    </row>
    <row r="35477" spans="10:10" ht="14.25" x14ac:dyDescent="0.2">
      <c r="J35477" s="2"/>
    </row>
    <row r="35478" spans="10:10" ht="14.25" x14ac:dyDescent="0.2">
      <c r="J35478" s="2"/>
    </row>
    <row r="35479" spans="10:10" ht="14.25" x14ac:dyDescent="0.2">
      <c r="J35479" s="2"/>
    </row>
    <row r="35480" spans="10:10" ht="14.25" x14ac:dyDescent="0.2">
      <c r="J35480" s="2"/>
    </row>
    <row r="35481" spans="10:10" ht="14.25" x14ac:dyDescent="0.2">
      <c r="J35481" s="2"/>
    </row>
    <row r="35482" spans="10:10" ht="14.25" x14ac:dyDescent="0.2">
      <c r="J35482" s="2"/>
    </row>
    <row r="35483" spans="10:10" ht="14.25" x14ac:dyDescent="0.2">
      <c r="J35483" s="2"/>
    </row>
    <row r="35484" spans="10:10" ht="14.25" x14ac:dyDescent="0.2">
      <c r="J35484" s="2"/>
    </row>
    <row r="35485" spans="10:10" ht="14.25" x14ac:dyDescent="0.2">
      <c r="J35485" s="2"/>
    </row>
    <row r="35486" spans="10:10" ht="14.25" x14ac:dyDescent="0.2">
      <c r="J35486" s="2"/>
    </row>
    <row r="35487" spans="10:10" ht="14.25" x14ac:dyDescent="0.2">
      <c r="J35487" s="2"/>
    </row>
    <row r="35488" spans="10:10" ht="14.25" x14ac:dyDescent="0.2">
      <c r="J35488" s="2"/>
    </row>
    <row r="35489" spans="10:10" ht="14.25" x14ac:dyDescent="0.2">
      <c r="J35489" s="2"/>
    </row>
    <row r="35490" spans="10:10" ht="14.25" x14ac:dyDescent="0.2">
      <c r="J35490" s="2"/>
    </row>
    <row r="35491" spans="10:10" ht="14.25" x14ac:dyDescent="0.2">
      <c r="J35491" s="2"/>
    </row>
    <row r="35492" spans="10:10" ht="14.25" x14ac:dyDescent="0.2">
      <c r="J35492" s="2"/>
    </row>
    <row r="35493" spans="10:10" ht="14.25" x14ac:dyDescent="0.2">
      <c r="J35493" s="2"/>
    </row>
    <row r="35494" spans="10:10" ht="14.25" x14ac:dyDescent="0.2">
      <c r="J35494" s="2"/>
    </row>
    <row r="35495" spans="10:10" ht="14.25" x14ac:dyDescent="0.2">
      <c r="J35495" s="2"/>
    </row>
    <row r="35496" spans="10:10" ht="14.25" x14ac:dyDescent="0.2">
      <c r="J35496" s="2"/>
    </row>
    <row r="35497" spans="10:10" ht="14.25" x14ac:dyDescent="0.2">
      <c r="J35497" s="2"/>
    </row>
    <row r="35498" spans="10:10" ht="14.25" x14ac:dyDescent="0.2">
      <c r="J35498" s="2"/>
    </row>
    <row r="35499" spans="10:10" ht="14.25" x14ac:dyDescent="0.2">
      <c r="J35499" s="2"/>
    </row>
    <row r="35500" spans="10:10" ht="14.25" x14ac:dyDescent="0.2">
      <c r="J35500" s="2"/>
    </row>
    <row r="35501" spans="10:10" ht="14.25" x14ac:dyDescent="0.2">
      <c r="J35501" s="2"/>
    </row>
    <row r="35502" spans="10:10" ht="14.25" x14ac:dyDescent="0.2">
      <c r="J35502" s="2"/>
    </row>
    <row r="35503" spans="10:10" ht="14.25" x14ac:dyDescent="0.2">
      <c r="J35503" s="2"/>
    </row>
    <row r="35504" spans="10:10" ht="14.25" x14ac:dyDescent="0.2">
      <c r="J35504" s="2"/>
    </row>
    <row r="35505" spans="10:10" ht="14.25" x14ac:dyDescent="0.2">
      <c r="J35505" s="2"/>
    </row>
    <row r="35506" spans="10:10" ht="14.25" x14ac:dyDescent="0.2">
      <c r="J35506" s="2"/>
    </row>
    <row r="35507" spans="10:10" ht="14.25" x14ac:dyDescent="0.2">
      <c r="J35507" s="2"/>
    </row>
    <row r="35508" spans="10:10" ht="14.25" x14ac:dyDescent="0.2">
      <c r="J35508" s="2"/>
    </row>
    <row r="35509" spans="10:10" ht="14.25" x14ac:dyDescent="0.2">
      <c r="J35509" s="2"/>
    </row>
    <row r="35510" spans="10:10" ht="14.25" x14ac:dyDescent="0.2">
      <c r="J35510" s="2"/>
    </row>
    <row r="35511" spans="10:10" ht="14.25" x14ac:dyDescent="0.2">
      <c r="J35511" s="2"/>
    </row>
    <row r="35512" spans="10:10" ht="14.25" x14ac:dyDescent="0.2">
      <c r="J35512" s="2"/>
    </row>
    <row r="35513" spans="10:10" ht="14.25" x14ac:dyDescent="0.2">
      <c r="J35513" s="2"/>
    </row>
    <row r="35514" spans="10:10" ht="14.25" x14ac:dyDescent="0.2">
      <c r="J35514" s="2"/>
    </row>
    <row r="35515" spans="10:10" ht="14.25" x14ac:dyDescent="0.2">
      <c r="J35515" s="2"/>
    </row>
    <row r="35516" spans="10:10" ht="14.25" x14ac:dyDescent="0.2">
      <c r="J35516" s="2"/>
    </row>
    <row r="35517" spans="10:10" ht="14.25" x14ac:dyDescent="0.2">
      <c r="J35517" s="2"/>
    </row>
    <row r="35518" spans="10:10" ht="14.25" x14ac:dyDescent="0.2">
      <c r="J35518" s="2"/>
    </row>
    <row r="35519" spans="10:10" ht="14.25" x14ac:dyDescent="0.2">
      <c r="J35519" s="2"/>
    </row>
    <row r="35520" spans="10:10" ht="14.25" x14ac:dyDescent="0.2">
      <c r="J35520" s="2"/>
    </row>
    <row r="35521" spans="10:10" ht="14.25" x14ac:dyDescent="0.2">
      <c r="J35521" s="2"/>
    </row>
    <row r="35522" spans="10:10" ht="14.25" x14ac:dyDescent="0.2">
      <c r="J35522" s="2"/>
    </row>
    <row r="35523" spans="10:10" ht="14.25" x14ac:dyDescent="0.2">
      <c r="J35523" s="2"/>
    </row>
    <row r="35524" spans="10:10" ht="14.25" x14ac:dyDescent="0.2">
      <c r="J35524" s="2"/>
    </row>
    <row r="35525" spans="10:10" ht="14.25" x14ac:dyDescent="0.2">
      <c r="J35525" s="2"/>
    </row>
    <row r="35526" spans="10:10" ht="14.25" x14ac:dyDescent="0.2">
      <c r="J35526" s="2"/>
    </row>
    <row r="35527" spans="10:10" ht="14.25" x14ac:dyDescent="0.2">
      <c r="J35527" s="2"/>
    </row>
    <row r="35528" spans="10:10" ht="14.25" x14ac:dyDescent="0.2">
      <c r="J35528" s="2"/>
    </row>
    <row r="35529" spans="10:10" ht="14.25" x14ac:dyDescent="0.2">
      <c r="J35529" s="2"/>
    </row>
    <row r="35530" spans="10:10" ht="14.25" x14ac:dyDescent="0.2">
      <c r="J35530" s="2"/>
    </row>
    <row r="35531" spans="10:10" ht="14.25" x14ac:dyDescent="0.2">
      <c r="J35531" s="2"/>
    </row>
    <row r="35532" spans="10:10" ht="14.25" x14ac:dyDescent="0.2">
      <c r="J35532" s="2"/>
    </row>
    <row r="35533" spans="10:10" ht="14.25" x14ac:dyDescent="0.2">
      <c r="J35533" s="2"/>
    </row>
    <row r="35534" spans="10:10" ht="14.25" x14ac:dyDescent="0.2">
      <c r="J35534" s="2"/>
    </row>
    <row r="35535" spans="10:10" ht="14.25" x14ac:dyDescent="0.2">
      <c r="J35535" s="2"/>
    </row>
    <row r="35536" spans="10:10" ht="14.25" x14ac:dyDescent="0.2">
      <c r="J35536" s="2"/>
    </row>
    <row r="35537" spans="10:10" ht="14.25" x14ac:dyDescent="0.2">
      <c r="J35537" s="2"/>
    </row>
    <row r="35538" spans="10:10" ht="14.25" x14ac:dyDescent="0.2">
      <c r="J35538" s="2"/>
    </row>
    <row r="35539" spans="10:10" ht="14.25" x14ac:dyDescent="0.2">
      <c r="J35539" s="2"/>
    </row>
    <row r="35540" spans="10:10" ht="14.25" x14ac:dyDescent="0.2">
      <c r="J35540" s="2"/>
    </row>
    <row r="35541" spans="10:10" ht="14.25" x14ac:dyDescent="0.2">
      <c r="J35541" s="2"/>
    </row>
    <row r="35542" spans="10:10" ht="14.25" x14ac:dyDescent="0.2">
      <c r="J35542" s="2"/>
    </row>
    <row r="35543" spans="10:10" ht="14.25" x14ac:dyDescent="0.2">
      <c r="J35543" s="2"/>
    </row>
    <row r="35544" spans="10:10" ht="14.25" x14ac:dyDescent="0.2">
      <c r="J35544" s="2"/>
    </row>
    <row r="35545" spans="10:10" ht="14.25" x14ac:dyDescent="0.2">
      <c r="J35545" s="2"/>
    </row>
    <row r="35546" spans="10:10" ht="14.25" x14ac:dyDescent="0.2">
      <c r="J35546" s="2"/>
    </row>
    <row r="35547" spans="10:10" ht="14.25" x14ac:dyDescent="0.2">
      <c r="J35547" s="2"/>
    </row>
    <row r="35548" spans="10:10" ht="14.25" x14ac:dyDescent="0.2">
      <c r="J35548" s="2"/>
    </row>
    <row r="35549" spans="10:10" ht="14.25" x14ac:dyDescent="0.2">
      <c r="J35549" s="2"/>
    </row>
    <row r="35550" spans="10:10" ht="14.25" x14ac:dyDescent="0.2">
      <c r="J35550" s="2"/>
    </row>
    <row r="35551" spans="10:10" ht="14.25" x14ac:dyDescent="0.2">
      <c r="J35551" s="2"/>
    </row>
    <row r="35552" spans="10:10" ht="14.25" x14ac:dyDescent="0.2">
      <c r="J35552" s="2"/>
    </row>
    <row r="35553" spans="10:10" ht="14.25" x14ac:dyDescent="0.2">
      <c r="J35553" s="2"/>
    </row>
    <row r="35554" spans="10:10" ht="14.25" x14ac:dyDescent="0.2">
      <c r="J35554" s="2"/>
    </row>
    <row r="35555" spans="10:10" ht="14.25" x14ac:dyDescent="0.2">
      <c r="J35555" s="2"/>
    </row>
    <row r="35556" spans="10:10" ht="14.25" x14ac:dyDescent="0.2">
      <c r="J35556" s="2"/>
    </row>
    <row r="35557" spans="10:10" ht="14.25" x14ac:dyDescent="0.2">
      <c r="J35557" s="2"/>
    </row>
    <row r="35558" spans="10:10" ht="14.25" x14ac:dyDescent="0.2">
      <c r="J35558" s="2"/>
    </row>
    <row r="35559" spans="10:10" ht="14.25" x14ac:dyDescent="0.2">
      <c r="J35559" s="2"/>
    </row>
    <row r="35560" spans="10:10" ht="14.25" x14ac:dyDescent="0.2">
      <c r="J35560" s="2"/>
    </row>
    <row r="35561" spans="10:10" ht="14.25" x14ac:dyDescent="0.2">
      <c r="J35561" s="2"/>
    </row>
    <row r="35562" spans="10:10" ht="14.25" x14ac:dyDescent="0.2">
      <c r="J35562" s="2"/>
    </row>
    <row r="35563" spans="10:10" ht="14.25" x14ac:dyDescent="0.2">
      <c r="J35563" s="2"/>
    </row>
    <row r="35564" spans="10:10" ht="14.25" x14ac:dyDescent="0.2">
      <c r="J35564" s="2"/>
    </row>
    <row r="35565" spans="10:10" ht="14.25" x14ac:dyDescent="0.2">
      <c r="J35565" s="2"/>
    </row>
    <row r="35566" spans="10:10" ht="14.25" x14ac:dyDescent="0.2">
      <c r="J35566" s="2"/>
    </row>
    <row r="35567" spans="10:10" ht="14.25" x14ac:dyDescent="0.2">
      <c r="J35567" s="2"/>
    </row>
    <row r="35568" spans="10:10" ht="14.25" x14ac:dyDescent="0.2">
      <c r="J35568" s="2"/>
    </row>
    <row r="35569" spans="10:10" ht="14.25" x14ac:dyDescent="0.2">
      <c r="J35569" s="2"/>
    </row>
    <row r="35570" spans="10:10" ht="14.25" x14ac:dyDescent="0.2">
      <c r="J35570" s="2"/>
    </row>
    <row r="35571" spans="10:10" ht="14.25" x14ac:dyDescent="0.2">
      <c r="J35571" s="2"/>
    </row>
    <row r="35572" spans="10:10" ht="14.25" x14ac:dyDescent="0.2">
      <c r="J35572" s="2"/>
    </row>
    <row r="35573" spans="10:10" ht="14.25" x14ac:dyDescent="0.2">
      <c r="J35573" s="2"/>
    </row>
    <row r="35574" spans="10:10" ht="14.25" x14ac:dyDescent="0.2">
      <c r="J35574" s="2"/>
    </row>
    <row r="35575" spans="10:10" ht="14.25" x14ac:dyDescent="0.2">
      <c r="J35575" s="2"/>
    </row>
    <row r="35576" spans="10:10" ht="14.25" x14ac:dyDescent="0.2">
      <c r="J35576" s="2"/>
    </row>
    <row r="35577" spans="10:10" ht="14.25" x14ac:dyDescent="0.2">
      <c r="J35577" s="2"/>
    </row>
    <row r="35578" spans="10:10" ht="14.25" x14ac:dyDescent="0.2">
      <c r="J35578" s="2"/>
    </row>
    <row r="35579" spans="10:10" ht="14.25" x14ac:dyDescent="0.2">
      <c r="J35579" s="2"/>
    </row>
    <row r="35580" spans="10:10" ht="14.25" x14ac:dyDescent="0.2">
      <c r="J35580" s="2"/>
    </row>
    <row r="35581" spans="10:10" ht="14.25" x14ac:dyDescent="0.2">
      <c r="J35581" s="2"/>
    </row>
    <row r="35582" spans="10:10" ht="14.25" x14ac:dyDescent="0.2">
      <c r="J35582" s="2"/>
    </row>
    <row r="35583" spans="10:10" ht="14.25" x14ac:dyDescent="0.2">
      <c r="J35583" s="2"/>
    </row>
    <row r="35584" spans="10:10" ht="14.25" x14ac:dyDescent="0.2">
      <c r="J35584" s="2"/>
    </row>
    <row r="35585" spans="10:10" ht="14.25" x14ac:dyDescent="0.2">
      <c r="J35585" s="2"/>
    </row>
    <row r="35586" spans="10:10" ht="14.25" x14ac:dyDescent="0.2">
      <c r="J35586" s="2"/>
    </row>
    <row r="35587" spans="10:10" ht="14.25" x14ac:dyDescent="0.2">
      <c r="J35587" s="2"/>
    </row>
    <row r="35588" spans="10:10" ht="14.25" x14ac:dyDescent="0.2">
      <c r="J35588" s="2"/>
    </row>
    <row r="35589" spans="10:10" ht="14.25" x14ac:dyDescent="0.2">
      <c r="J35589" s="2"/>
    </row>
    <row r="35590" spans="10:10" ht="14.25" x14ac:dyDescent="0.2">
      <c r="J35590" s="2"/>
    </row>
    <row r="35591" spans="10:10" ht="14.25" x14ac:dyDescent="0.2">
      <c r="J35591" s="2"/>
    </row>
    <row r="35592" spans="10:10" ht="14.25" x14ac:dyDescent="0.2">
      <c r="J35592" s="2"/>
    </row>
    <row r="35593" spans="10:10" ht="14.25" x14ac:dyDescent="0.2">
      <c r="J35593" s="2"/>
    </row>
    <row r="35594" spans="10:10" ht="14.25" x14ac:dyDescent="0.2">
      <c r="J35594" s="2"/>
    </row>
    <row r="35595" spans="10:10" ht="14.25" x14ac:dyDescent="0.2">
      <c r="J35595" s="2"/>
    </row>
    <row r="35596" spans="10:10" ht="14.25" x14ac:dyDescent="0.2">
      <c r="J35596" s="2"/>
    </row>
    <row r="35597" spans="10:10" ht="14.25" x14ac:dyDescent="0.2">
      <c r="J35597" s="2"/>
    </row>
    <row r="35598" spans="10:10" ht="14.25" x14ac:dyDescent="0.2">
      <c r="J35598" s="2"/>
    </row>
    <row r="35599" spans="10:10" ht="14.25" x14ac:dyDescent="0.2">
      <c r="J35599" s="2"/>
    </row>
    <row r="35600" spans="10:10" ht="14.25" x14ac:dyDescent="0.2">
      <c r="J35600" s="2"/>
    </row>
    <row r="35601" spans="10:10" ht="14.25" x14ac:dyDescent="0.2">
      <c r="J35601" s="2"/>
    </row>
    <row r="35602" spans="10:10" ht="14.25" x14ac:dyDescent="0.2">
      <c r="J35602" s="2"/>
    </row>
    <row r="35603" spans="10:10" ht="14.25" x14ac:dyDescent="0.2">
      <c r="J35603" s="2"/>
    </row>
    <row r="35604" spans="10:10" ht="14.25" x14ac:dyDescent="0.2">
      <c r="J35604" s="2"/>
    </row>
    <row r="35605" spans="10:10" ht="14.25" x14ac:dyDescent="0.2">
      <c r="J35605" s="2"/>
    </row>
    <row r="35606" spans="10:10" ht="14.25" x14ac:dyDescent="0.2">
      <c r="J35606" s="2"/>
    </row>
    <row r="35607" spans="10:10" ht="14.25" x14ac:dyDescent="0.2">
      <c r="J35607" s="2"/>
    </row>
    <row r="35608" spans="10:10" ht="14.25" x14ac:dyDescent="0.2">
      <c r="J35608" s="2"/>
    </row>
    <row r="35609" spans="10:10" ht="14.25" x14ac:dyDescent="0.2">
      <c r="J35609" s="2"/>
    </row>
    <row r="35610" spans="10:10" ht="14.25" x14ac:dyDescent="0.2">
      <c r="J35610" s="2"/>
    </row>
    <row r="35611" spans="10:10" ht="14.25" x14ac:dyDescent="0.2">
      <c r="J35611" s="2"/>
    </row>
    <row r="35612" spans="10:10" ht="14.25" x14ac:dyDescent="0.2">
      <c r="J35612" s="2"/>
    </row>
    <row r="35613" spans="10:10" ht="14.25" x14ac:dyDescent="0.2">
      <c r="J35613" s="2"/>
    </row>
    <row r="35614" spans="10:10" ht="14.25" x14ac:dyDescent="0.2">
      <c r="J35614" s="2"/>
    </row>
    <row r="35615" spans="10:10" ht="14.25" x14ac:dyDescent="0.2">
      <c r="J35615" s="2"/>
    </row>
    <row r="35616" spans="10:10" ht="14.25" x14ac:dyDescent="0.2">
      <c r="J35616" s="2"/>
    </row>
    <row r="35617" spans="10:10" ht="14.25" x14ac:dyDescent="0.2">
      <c r="J35617" s="2"/>
    </row>
    <row r="35618" spans="10:10" ht="14.25" x14ac:dyDescent="0.2">
      <c r="J35618" s="2"/>
    </row>
    <row r="35619" spans="10:10" ht="14.25" x14ac:dyDescent="0.2">
      <c r="J35619" s="2"/>
    </row>
    <row r="35620" spans="10:10" ht="14.25" x14ac:dyDescent="0.2">
      <c r="J35620" s="2"/>
    </row>
    <row r="35621" spans="10:10" ht="14.25" x14ac:dyDescent="0.2">
      <c r="J35621" s="2"/>
    </row>
    <row r="35622" spans="10:10" ht="14.25" x14ac:dyDescent="0.2">
      <c r="J35622" s="2"/>
    </row>
    <row r="35623" spans="10:10" ht="14.25" x14ac:dyDescent="0.2">
      <c r="J35623" s="2"/>
    </row>
    <row r="35624" spans="10:10" ht="14.25" x14ac:dyDescent="0.2">
      <c r="J35624" s="2"/>
    </row>
    <row r="35625" spans="10:10" ht="14.25" x14ac:dyDescent="0.2">
      <c r="J35625" s="2"/>
    </row>
    <row r="35626" spans="10:10" ht="14.25" x14ac:dyDescent="0.2">
      <c r="J35626" s="2"/>
    </row>
    <row r="35627" spans="10:10" ht="14.25" x14ac:dyDescent="0.2">
      <c r="J35627" s="2"/>
    </row>
    <row r="35628" spans="10:10" ht="14.25" x14ac:dyDescent="0.2">
      <c r="J35628" s="2"/>
    </row>
    <row r="35629" spans="10:10" ht="14.25" x14ac:dyDescent="0.2">
      <c r="J35629" s="2"/>
    </row>
    <row r="35630" spans="10:10" ht="14.25" x14ac:dyDescent="0.2">
      <c r="J35630" s="2"/>
    </row>
    <row r="35631" spans="10:10" ht="14.25" x14ac:dyDescent="0.2">
      <c r="J35631" s="2"/>
    </row>
    <row r="35632" spans="10:10" ht="14.25" x14ac:dyDescent="0.2">
      <c r="J35632" s="2"/>
    </row>
    <row r="35633" spans="10:10" ht="14.25" x14ac:dyDescent="0.2">
      <c r="J35633" s="2"/>
    </row>
    <row r="35634" spans="10:10" ht="14.25" x14ac:dyDescent="0.2">
      <c r="J35634" s="2"/>
    </row>
    <row r="35635" spans="10:10" ht="14.25" x14ac:dyDescent="0.2">
      <c r="J35635" s="2"/>
    </row>
    <row r="35636" spans="10:10" ht="14.25" x14ac:dyDescent="0.2">
      <c r="J35636" s="2"/>
    </row>
    <row r="35637" spans="10:10" ht="14.25" x14ac:dyDescent="0.2">
      <c r="J35637" s="2"/>
    </row>
    <row r="35638" spans="10:10" ht="14.25" x14ac:dyDescent="0.2">
      <c r="J35638" s="2"/>
    </row>
    <row r="35639" spans="10:10" ht="14.25" x14ac:dyDescent="0.2">
      <c r="J35639" s="2"/>
    </row>
    <row r="35640" spans="10:10" ht="14.25" x14ac:dyDescent="0.2">
      <c r="J35640" s="2"/>
    </row>
    <row r="35641" spans="10:10" ht="14.25" x14ac:dyDescent="0.2">
      <c r="J35641" s="2"/>
    </row>
    <row r="35642" spans="10:10" ht="14.25" x14ac:dyDescent="0.2">
      <c r="J35642" s="2"/>
    </row>
    <row r="35643" spans="10:10" ht="14.25" x14ac:dyDescent="0.2">
      <c r="J35643" s="2"/>
    </row>
    <row r="35644" spans="10:10" ht="14.25" x14ac:dyDescent="0.2">
      <c r="J35644" s="2"/>
    </row>
    <row r="35645" spans="10:10" ht="14.25" x14ac:dyDescent="0.2">
      <c r="J35645" s="2"/>
    </row>
    <row r="35646" spans="10:10" ht="14.25" x14ac:dyDescent="0.2">
      <c r="J35646" s="2"/>
    </row>
    <row r="35647" spans="10:10" ht="14.25" x14ac:dyDescent="0.2">
      <c r="J35647" s="2"/>
    </row>
    <row r="35648" spans="10:10" ht="14.25" x14ac:dyDescent="0.2">
      <c r="J35648" s="2"/>
    </row>
    <row r="35649" spans="10:10" ht="14.25" x14ac:dyDescent="0.2">
      <c r="J35649" s="2"/>
    </row>
    <row r="35650" spans="10:10" ht="14.25" x14ac:dyDescent="0.2">
      <c r="J35650" s="2"/>
    </row>
    <row r="35651" spans="10:10" ht="14.25" x14ac:dyDescent="0.2">
      <c r="J35651" s="2"/>
    </row>
    <row r="35652" spans="10:10" ht="14.25" x14ac:dyDescent="0.2">
      <c r="J35652" s="2"/>
    </row>
    <row r="35653" spans="10:10" ht="14.25" x14ac:dyDescent="0.2">
      <c r="J35653" s="2"/>
    </row>
    <row r="35654" spans="10:10" ht="14.25" x14ac:dyDescent="0.2">
      <c r="J35654" s="2"/>
    </row>
    <row r="35655" spans="10:10" ht="14.25" x14ac:dyDescent="0.2">
      <c r="J35655" s="2"/>
    </row>
    <row r="35656" spans="10:10" ht="14.25" x14ac:dyDescent="0.2">
      <c r="J35656" s="2"/>
    </row>
    <row r="35657" spans="10:10" ht="14.25" x14ac:dyDescent="0.2">
      <c r="J35657" s="2"/>
    </row>
    <row r="35658" spans="10:10" ht="14.25" x14ac:dyDescent="0.2">
      <c r="J35658" s="2"/>
    </row>
    <row r="35659" spans="10:10" ht="14.25" x14ac:dyDescent="0.2">
      <c r="J35659" s="2"/>
    </row>
    <row r="35660" spans="10:10" ht="14.25" x14ac:dyDescent="0.2">
      <c r="J35660" s="2"/>
    </row>
    <row r="35661" spans="10:10" ht="14.25" x14ac:dyDescent="0.2">
      <c r="J35661" s="2"/>
    </row>
    <row r="35662" spans="10:10" ht="14.25" x14ac:dyDescent="0.2">
      <c r="J35662" s="2"/>
    </row>
    <row r="35663" spans="10:10" ht="14.25" x14ac:dyDescent="0.2">
      <c r="J35663" s="2"/>
    </row>
    <row r="35664" spans="10:10" ht="14.25" x14ac:dyDescent="0.2">
      <c r="J35664" s="2"/>
    </row>
    <row r="35665" spans="10:10" ht="14.25" x14ac:dyDescent="0.2">
      <c r="J35665" s="2"/>
    </row>
    <row r="35666" spans="10:10" ht="14.25" x14ac:dyDescent="0.2">
      <c r="J35666" s="2"/>
    </row>
    <row r="35667" spans="10:10" ht="14.25" x14ac:dyDescent="0.2">
      <c r="J35667" s="2"/>
    </row>
    <row r="35668" spans="10:10" ht="14.25" x14ac:dyDescent="0.2">
      <c r="J35668" s="2"/>
    </row>
    <row r="35669" spans="10:10" ht="14.25" x14ac:dyDescent="0.2">
      <c r="J35669" s="2"/>
    </row>
    <row r="35670" spans="10:10" ht="14.25" x14ac:dyDescent="0.2">
      <c r="J35670" s="2"/>
    </row>
    <row r="35671" spans="10:10" ht="14.25" x14ac:dyDescent="0.2">
      <c r="J35671" s="2"/>
    </row>
    <row r="35672" spans="10:10" ht="14.25" x14ac:dyDescent="0.2">
      <c r="J35672" s="2"/>
    </row>
    <row r="35673" spans="10:10" ht="14.25" x14ac:dyDescent="0.2">
      <c r="J35673" s="2"/>
    </row>
    <row r="35674" spans="10:10" ht="14.25" x14ac:dyDescent="0.2">
      <c r="J35674" s="2"/>
    </row>
    <row r="35675" spans="10:10" ht="14.25" x14ac:dyDescent="0.2">
      <c r="J35675" s="2"/>
    </row>
    <row r="35676" spans="10:10" ht="14.25" x14ac:dyDescent="0.2">
      <c r="J35676" s="2"/>
    </row>
    <row r="35677" spans="10:10" ht="14.25" x14ac:dyDescent="0.2">
      <c r="J35677" s="2"/>
    </row>
    <row r="35678" spans="10:10" ht="14.25" x14ac:dyDescent="0.2">
      <c r="J35678" s="2"/>
    </row>
    <row r="35679" spans="10:10" ht="14.25" x14ac:dyDescent="0.2">
      <c r="J35679" s="2"/>
    </row>
    <row r="35680" spans="10:10" ht="14.25" x14ac:dyDescent="0.2">
      <c r="J35680" s="2"/>
    </row>
    <row r="35681" spans="10:10" ht="14.25" x14ac:dyDescent="0.2">
      <c r="J35681" s="2"/>
    </row>
    <row r="35682" spans="10:10" ht="14.25" x14ac:dyDescent="0.2">
      <c r="J35682" s="2"/>
    </row>
    <row r="35683" spans="10:10" ht="14.25" x14ac:dyDescent="0.2">
      <c r="J35683" s="2"/>
    </row>
    <row r="35684" spans="10:10" ht="14.25" x14ac:dyDescent="0.2">
      <c r="J35684" s="2"/>
    </row>
    <row r="35685" spans="10:10" ht="14.25" x14ac:dyDescent="0.2">
      <c r="J35685" s="2"/>
    </row>
    <row r="35686" spans="10:10" ht="14.25" x14ac:dyDescent="0.2">
      <c r="J35686" s="2"/>
    </row>
    <row r="35687" spans="10:10" ht="14.25" x14ac:dyDescent="0.2">
      <c r="J35687" s="2"/>
    </row>
    <row r="35688" spans="10:10" ht="14.25" x14ac:dyDescent="0.2">
      <c r="J35688" s="2"/>
    </row>
    <row r="35689" spans="10:10" ht="14.25" x14ac:dyDescent="0.2">
      <c r="J35689" s="2"/>
    </row>
    <row r="35690" spans="10:10" ht="14.25" x14ac:dyDescent="0.2">
      <c r="J35690" s="2"/>
    </row>
    <row r="35691" spans="10:10" ht="14.25" x14ac:dyDescent="0.2">
      <c r="J35691" s="2"/>
    </row>
    <row r="35692" spans="10:10" ht="14.25" x14ac:dyDescent="0.2">
      <c r="J35692" s="2"/>
    </row>
    <row r="35693" spans="10:10" ht="14.25" x14ac:dyDescent="0.2">
      <c r="J35693" s="2"/>
    </row>
    <row r="35694" spans="10:10" ht="14.25" x14ac:dyDescent="0.2">
      <c r="J35694" s="2"/>
    </row>
    <row r="35695" spans="10:10" ht="14.25" x14ac:dyDescent="0.2">
      <c r="J35695" s="2"/>
    </row>
    <row r="35696" spans="10:10" ht="14.25" x14ac:dyDescent="0.2">
      <c r="J35696" s="2"/>
    </row>
    <row r="35697" spans="10:10" ht="14.25" x14ac:dyDescent="0.2">
      <c r="J35697" s="2"/>
    </row>
    <row r="35698" spans="10:10" ht="14.25" x14ac:dyDescent="0.2">
      <c r="J35698" s="2"/>
    </row>
    <row r="35699" spans="10:10" ht="14.25" x14ac:dyDescent="0.2">
      <c r="J35699" s="2"/>
    </row>
    <row r="35700" spans="10:10" ht="14.25" x14ac:dyDescent="0.2">
      <c r="J35700" s="2"/>
    </row>
    <row r="35701" spans="10:10" ht="14.25" x14ac:dyDescent="0.2">
      <c r="J35701" s="2"/>
    </row>
    <row r="35702" spans="10:10" ht="14.25" x14ac:dyDescent="0.2">
      <c r="J35702" s="2"/>
    </row>
    <row r="35703" spans="10:10" ht="14.25" x14ac:dyDescent="0.2">
      <c r="J35703" s="2"/>
    </row>
    <row r="35704" spans="10:10" ht="14.25" x14ac:dyDescent="0.2">
      <c r="J35704" s="2"/>
    </row>
    <row r="35705" spans="10:10" ht="14.25" x14ac:dyDescent="0.2">
      <c r="J35705" s="2"/>
    </row>
    <row r="35706" spans="10:10" ht="14.25" x14ac:dyDescent="0.2">
      <c r="J35706" s="2"/>
    </row>
    <row r="35707" spans="10:10" ht="14.25" x14ac:dyDescent="0.2">
      <c r="J35707" s="2"/>
    </row>
    <row r="35708" spans="10:10" ht="14.25" x14ac:dyDescent="0.2">
      <c r="J35708" s="2"/>
    </row>
    <row r="35709" spans="10:10" ht="14.25" x14ac:dyDescent="0.2">
      <c r="J35709" s="2"/>
    </row>
    <row r="35710" spans="10:10" ht="14.25" x14ac:dyDescent="0.2">
      <c r="J35710" s="2"/>
    </row>
    <row r="35711" spans="10:10" ht="14.25" x14ac:dyDescent="0.2">
      <c r="J35711" s="2"/>
    </row>
    <row r="35712" spans="10:10" ht="14.25" x14ac:dyDescent="0.2">
      <c r="J35712" s="2"/>
    </row>
    <row r="35713" spans="10:10" ht="14.25" x14ac:dyDescent="0.2">
      <c r="J35713" s="2"/>
    </row>
    <row r="35714" spans="10:10" ht="14.25" x14ac:dyDescent="0.2">
      <c r="J35714" s="2"/>
    </row>
    <row r="35715" spans="10:10" ht="14.25" x14ac:dyDescent="0.2">
      <c r="J35715" s="2"/>
    </row>
    <row r="35716" spans="10:10" ht="14.25" x14ac:dyDescent="0.2">
      <c r="J35716" s="2"/>
    </row>
    <row r="35717" spans="10:10" ht="14.25" x14ac:dyDescent="0.2">
      <c r="J35717" s="2"/>
    </row>
    <row r="35718" spans="10:10" ht="14.25" x14ac:dyDescent="0.2">
      <c r="J35718" s="2"/>
    </row>
    <row r="35719" spans="10:10" ht="14.25" x14ac:dyDescent="0.2">
      <c r="J35719" s="2"/>
    </row>
    <row r="35720" spans="10:10" ht="14.25" x14ac:dyDescent="0.2">
      <c r="J35720" s="2"/>
    </row>
    <row r="35721" spans="10:10" ht="14.25" x14ac:dyDescent="0.2">
      <c r="J35721" s="2"/>
    </row>
    <row r="35722" spans="10:10" ht="14.25" x14ac:dyDescent="0.2">
      <c r="J35722" s="2"/>
    </row>
    <row r="35723" spans="10:10" ht="14.25" x14ac:dyDescent="0.2">
      <c r="J35723" s="2"/>
    </row>
    <row r="35724" spans="10:10" ht="14.25" x14ac:dyDescent="0.2">
      <c r="J35724" s="2"/>
    </row>
    <row r="35725" spans="10:10" ht="14.25" x14ac:dyDescent="0.2">
      <c r="J35725" s="2"/>
    </row>
    <row r="35726" spans="10:10" ht="14.25" x14ac:dyDescent="0.2">
      <c r="J35726" s="2"/>
    </row>
    <row r="35727" spans="10:10" ht="14.25" x14ac:dyDescent="0.2">
      <c r="J35727" s="2"/>
    </row>
    <row r="35728" spans="10:10" ht="14.25" x14ac:dyDescent="0.2">
      <c r="J35728" s="2"/>
    </row>
    <row r="35729" spans="10:10" ht="14.25" x14ac:dyDescent="0.2">
      <c r="J35729" s="2"/>
    </row>
    <row r="35730" spans="10:10" ht="14.25" x14ac:dyDescent="0.2">
      <c r="J35730" s="2"/>
    </row>
    <row r="35731" spans="10:10" ht="14.25" x14ac:dyDescent="0.2">
      <c r="J35731" s="2"/>
    </row>
    <row r="35732" spans="10:10" ht="14.25" x14ac:dyDescent="0.2">
      <c r="J35732" s="2"/>
    </row>
    <row r="35733" spans="10:10" ht="14.25" x14ac:dyDescent="0.2">
      <c r="J35733" s="2"/>
    </row>
    <row r="35734" spans="10:10" ht="14.25" x14ac:dyDescent="0.2">
      <c r="J35734" s="2"/>
    </row>
    <row r="35735" spans="10:10" ht="14.25" x14ac:dyDescent="0.2">
      <c r="J35735" s="2"/>
    </row>
    <row r="35736" spans="10:10" ht="14.25" x14ac:dyDescent="0.2">
      <c r="J35736" s="2"/>
    </row>
    <row r="35737" spans="10:10" ht="14.25" x14ac:dyDescent="0.2">
      <c r="J35737" s="2"/>
    </row>
    <row r="35738" spans="10:10" ht="14.25" x14ac:dyDescent="0.2">
      <c r="J35738" s="2"/>
    </row>
    <row r="35739" spans="10:10" ht="14.25" x14ac:dyDescent="0.2">
      <c r="J35739" s="2"/>
    </row>
    <row r="35740" spans="10:10" ht="14.25" x14ac:dyDescent="0.2">
      <c r="J35740" s="2"/>
    </row>
    <row r="35741" spans="10:10" ht="14.25" x14ac:dyDescent="0.2">
      <c r="J35741" s="2"/>
    </row>
    <row r="35742" spans="10:10" ht="14.25" x14ac:dyDescent="0.2">
      <c r="J35742" s="2"/>
    </row>
    <row r="35743" spans="10:10" ht="14.25" x14ac:dyDescent="0.2">
      <c r="J35743" s="2"/>
    </row>
    <row r="35744" spans="10:10" ht="14.25" x14ac:dyDescent="0.2">
      <c r="J35744" s="2"/>
    </row>
    <row r="35745" spans="10:10" ht="14.25" x14ac:dyDescent="0.2">
      <c r="J35745" s="2"/>
    </row>
    <row r="35746" spans="10:10" ht="14.25" x14ac:dyDescent="0.2">
      <c r="J35746" s="2"/>
    </row>
    <row r="35747" spans="10:10" ht="14.25" x14ac:dyDescent="0.2">
      <c r="J35747" s="2"/>
    </row>
    <row r="35748" spans="10:10" ht="14.25" x14ac:dyDescent="0.2">
      <c r="J35748" s="2"/>
    </row>
    <row r="35749" spans="10:10" ht="14.25" x14ac:dyDescent="0.2">
      <c r="J35749" s="2"/>
    </row>
    <row r="35750" spans="10:10" ht="14.25" x14ac:dyDescent="0.2">
      <c r="J35750" s="2"/>
    </row>
    <row r="35751" spans="10:10" ht="14.25" x14ac:dyDescent="0.2">
      <c r="J35751" s="2"/>
    </row>
    <row r="35752" spans="10:10" ht="14.25" x14ac:dyDescent="0.2">
      <c r="J35752" s="2"/>
    </row>
    <row r="35753" spans="10:10" ht="14.25" x14ac:dyDescent="0.2">
      <c r="J35753" s="2"/>
    </row>
    <row r="35754" spans="10:10" ht="14.25" x14ac:dyDescent="0.2">
      <c r="J35754" s="2"/>
    </row>
    <row r="35755" spans="10:10" ht="14.25" x14ac:dyDescent="0.2">
      <c r="J35755" s="2"/>
    </row>
    <row r="35756" spans="10:10" ht="14.25" x14ac:dyDescent="0.2">
      <c r="J35756" s="2"/>
    </row>
    <row r="35757" spans="10:10" ht="14.25" x14ac:dyDescent="0.2">
      <c r="J35757" s="2"/>
    </row>
    <row r="35758" spans="10:10" ht="14.25" x14ac:dyDescent="0.2">
      <c r="J35758" s="2"/>
    </row>
    <row r="35759" spans="10:10" ht="14.25" x14ac:dyDescent="0.2">
      <c r="J35759" s="2"/>
    </row>
    <row r="35760" spans="10:10" ht="14.25" x14ac:dyDescent="0.2">
      <c r="J35760" s="2"/>
    </row>
    <row r="35761" spans="10:10" ht="14.25" x14ac:dyDescent="0.2">
      <c r="J35761" s="2"/>
    </row>
    <row r="35762" spans="10:10" ht="14.25" x14ac:dyDescent="0.2">
      <c r="J35762" s="2"/>
    </row>
    <row r="35763" spans="10:10" ht="14.25" x14ac:dyDescent="0.2">
      <c r="J35763" s="2"/>
    </row>
    <row r="35764" spans="10:10" ht="14.25" x14ac:dyDescent="0.2">
      <c r="J35764" s="2"/>
    </row>
    <row r="35765" spans="10:10" ht="14.25" x14ac:dyDescent="0.2">
      <c r="J35765" s="2"/>
    </row>
    <row r="35766" spans="10:10" ht="14.25" x14ac:dyDescent="0.2">
      <c r="J35766" s="2"/>
    </row>
    <row r="35767" spans="10:10" ht="14.25" x14ac:dyDescent="0.2">
      <c r="J35767" s="2"/>
    </row>
    <row r="35768" spans="10:10" ht="14.25" x14ac:dyDescent="0.2">
      <c r="J35768" s="2"/>
    </row>
    <row r="35769" spans="10:10" ht="14.25" x14ac:dyDescent="0.2">
      <c r="J35769" s="2"/>
    </row>
    <row r="35770" spans="10:10" ht="14.25" x14ac:dyDescent="0.2">
      <c r="J35770" s="2"/>
    </row>
    <row r="35771" spans="10:10" ht="14.25" x14ac:dyDescent="0.2">
      <c r="J35771" s="2"/>
    </row>
    <row r="35772" spans="10:10" ht="14.25" x14ac:dyDescent="0.2">
      <c r="J35772" s="2"/>
    </row>
    <row r="35773" spans="10:10" ht="14.25" x14ac:dyDescent="0.2">
      <c r="J35773" s="2"/>
    </row>
    <row r="35774" spans="10:10" ht="14.25" x14ac:dyDescent="0.2">
      <c r="J35774" s="2"/>
    </row>
    <row r="35775" spans="10:10" ht="14.25" x14ac:dyDescent="0.2">
      <c r="J35775" s="2"/>
    </row>
    <row r="35776" spans="10:10" ht="14.25" x14ac:dyDescent="0.2">
      <c r="J35776" s="2"/>
    </row>
    <row r="35777" spans="10:10" ht="14.25" x14ac:dyDescent="0.2">
      <c r="J35777" s="2"/>
    </row>
    <row r="35778" spans="10:10" ht="14.25" x14ac:dyDescent="0.2">
      <c r="J35778" s="2"/>
    </row>
    <row r="35779" spans="10:10" ht="14.25" x14ac:dyDescent="0.2">
      <c r="J35779" s="2"/>
    </row>
    <row r="35780" spans="10:10" ht="14.25" x14ac:dyDescent="0.2">
      <c r="J35780" s="2"/>
    </row>
    <row r="35781" spans="10:10" ht="14.25" x14ac:dyDescent="0.2">
      <c r="J35781" s="2"/>
    </row>
    <row r="35782" spans="10:10" ht="14.25" x14ac:dyDescent="0.2">
      <c r="J35782" s="2"/>
    </row>
    <row r="35783" spans="10:10" ht="14.25" x14ac:dyDescent="0.2">
      <c r="J35783" s="2"/>
    </row>
    <row r="35784" spans="10:10" ht="14.25" x14ac:dyDescent="0.2">
      <c r="J35784" s="2"/>
    </row>
    <row r="35785" spans="10:10" ht="14.25" x14ac:dyDescent="0.2">
      <c r="J35785" s="2"/>
    </row>
    <row r="35786" spans="10:10" ht="14.25" x14ac:dyDescent="0.2">
      <c r="J35786" s="2"/>
    </row>
    <row r="35787" spans="10:10" ht="14.25" x14ac:dyDescent="0.2">
      <c r="J35787" s="2"/>
    </row>
    <row r="35788" spans="10:10" ht="14.25" x14ac:dyDescent="0.2">
      <c r="J35788" s="2"/>
    </row>
    <row r="35789" spans="10:10" ht="14.25" x14ac:dyDescent="0.2">
      <c r="J35789" s="2"/>
    </row>
    <row r="35790" spans="10:10" ht="14.25" x14ac:dyDescent="0.2">
      <c r="J35790" s="2"/>
    </row>
    <row r="35791" spans="10:10" ht="14.25" x14ac:dyDescent="0.2">
      <c r="J35791" s="2"/>
    </row>
    <row r="35792" spans="10:10" ht="14.25" x14ac:dyDescent="0.2">
      <c r="J35792" s="2"/>
    </row>
    <row r="35793" spans="10:10" ht="14.25" x14ac:dyDescent="0.2">
      <c r="J35793" s="2"/>
    </row>
    <row r="35794" spans="10:10" ht="14.25" x14ac:dyDescent="0.2">
      <c r="J35794" s="2"/>
    </row>
    <row r="35795" spans="10:10" ht="14.25" x14ac:dyDescent="0.2">
      <c r="J35795" s="2"/>
    </row>
    <row r="35796" spans="10:10" ht="14.25" x14ac:dyDescent="0.2">
      <c r="J35796" s="2"/>
    </row>
    <row r="35797" spans="10:10" ht="14.25" x14ac:dyDescent="0.2">
      <c r="J35797" s="2"/>
    </row>
    <row r="35798" spans="10:10" ht="14.25" x14ac:dyDescent="0.2">
      <c r="J35798" s="2"/>
    </row>
    <row r="35799" spans="10:10" ht="14.25" x14ac:dyDescent="0.2">
      <c r="J35799" s="2"/>
    </row>
    <row r="35800" spans="10:10" ht="14.25" x14ac:dyDescent="0.2">
      <c r="J35800" s="2"/>
    </row>
    <row r="35801" spans="10:10" ht="14.25" x14ac:dyDescent="0.2">
      <c r="J35801" s="2"/>
    </row>
    <row r="35802" spans="10:10" ht="14.25" x14ac:dyDescent="0.2">
      <c r="J35802" s="2"/>
    </row>
    <row r="35803" spans="10:10" ht="14.25" x14ac:dyDescent="0.2">
      <c r="J35803" s="2"/>
    </row>
    <row r="35804" spans="10:10" ht="14.25" x14ac:dyDescent="0.2">
      <c r="J35804" s="2"/>
    </row>
    <row r="35805" spans="10:10" ht="14.25" x14ac:dyDescent="0.2">
      <c r="J35805" s="2"/>
    </row>
    <row r="35806" spans="10:10" ht="14.25" x14ac:dyDescent="0.2">
      <c r="J35806" s="2"/>
    </row>
    <row r="35807" spans="10:10" ht="14.25" x14ac:dyDescent="0.2">
      <c r="J35807" s="2"/>
    </row>
    <row r="35808" spans="10:10" ht="14.25" x14ac:dyDescent="0.2">
      <c r="J35808" s="2"/>
    </row>
    <row r="35809" spans="10:10" ht="14.25" x14ac:dyDescent="0.2">
      <c r="J35809" s="2"/>
    </row>
    <row r="35810" spans="10:10" ht="14.25" x14ac:dyDescent="0.2">
      <c r="J35810" s="2"/>
    </row>
    <row r="35811" spans="10:10" ht="14.25" x14ac:dyDescent="0.2">
      <c r="J35811" s="2"/>
    </row>
    <row r="35812" spans="10:10" ht="14.25" x14ac:dyDescent="0.2">
      <c r="J35812" s="2"/>
    </row>
    <row r="35813" spans="10:10" ht="14.25" x14ac:dyDescent="0.2">
      <c r="J35813" s="2"/>
    </row>
    <row r="35814" spans="10:10" ht="14.25" x14ac:dyDescent="0.2">
      <c r="J35814" s="2"/>
    </row>
    <row r="35815" spans="10:10" ht="14.25" x14ac:dyDescent="0.2">
      <c r="J35815" s="2"/>
    </row>
    <row r="35816" spans="10:10" ht="14.25" x14ac:dyDescent="0.2">
      <c r="J35816" s="2"/>
    </row>
    <row r="35817" spans="10:10" ht="14.25" x14ac:dyDescent="0.2">
      <c r="J35817" s="2"/>
    </row>
    <row r="35818" spans="10:10" ht="14.25" x14ac:dyDescent="0.2">
      <c r="J35818" s="2"/>
    </row>
    <row r="35819" spans="10:10" ht="14.25" x14ac:dyDescent="0.2">
      <c r="J35819" s="2"/>
    </row>
    <row r="35820" spans="10:10" ht="14.25" x14ac:dyDescent="0.2">
      <c r="J35820" s="2"/>
    </row>
    <row r="35821" spans="10:10" ht="14.25" x14ac:dyDescent="0.2">
      <c r="J35821" s="2"/>
    </row>
    <row r="35822" spans="10:10" ht="14.25" x14ac:dyDescent="0.2">
      <c r="J35822" s="2"/>
    </row>
    <row r="35823" spans="10:10" ht="14.25" x14ac:dyDescent="0.2">
      <c r="J35823" s="2"/>
    </row>
    <row r="35824" spans="10:10" ht="14.25" x14ac:dyDescent="0.2">
      <c r="J35824" s="2"/>
    </row>
    <row r="35825" spans="10:10" ht="14.25" x14ac:dyDescent="0.2">
      <c r="J35825" s="2"/>
    </row>
    <row r="35826" spans="10:10" ht="14.25" x14ac:dyDescent="0.2">
      <c r="J35826" s="2"/>
    </row>
    <row r="35827" spans="10:10" ht="14.25" x14ac:dyDescent="0.2">
      <c r="J35827" s="2"/>
    </row>
    <row r="35828" spans="10:10" ht="14.25" x14ac:dyDescent="0.2">
      <c r="J35828" s="2"/>
    </row>
    <row r="35829" spans="10:10" ht="14.25" x14ac:dyDescent="0.2">
      <c r="J35829" s="2"/>
    </row>
    <row r="35830" spans="10:10" ht="14.25" x14ac:dyDescent="0.2">
      <c r="J35830" s="2"/>
    </row>
    <row r="35831" spans="10:10" ht="14.25" x14ac:dyDescent="0.2">
      <c r="J35831" s="2"/>
    </row>
    <row r="35832" spans="10:10" ht="14.25" x14ac:dyDescent="0.2">
      <c r="J35832" s="2"/>
    </row>
    <row r="35833" spans="10:10" ht="14.25" x14ac:dyDescent="0.2">
      <c r="J35833" s="2"/>
    </row>
    <row r="35834" spans="10:10" ht="14.25" x14ac:dyDescent="0.2">
      <c r="J35834" s="2"/>
    </row>
    <row r="35835" spans="10:10" ht="14.25" x14ac:dyDescent="0.2">
      <c r="J35835" s="2"/>
    </row>
    <row r="35836" spans="10:10" ht="14.25" x14ac:dyDescent="0.2">
      <c r="J35836" s="2"/>
    </row>
    <row r="35837" spans="10:10" ht="14.25" x14ac:dyDescent="0.2">
      <c r="J35837" s="2"/>
    </row>
    <row r="35838" spans="10:10" ht="14.25" x14ac:dyDescent="0.2">
      <c r="J35838" s="2"/>
    </row>
    <row r="35839" spans="10:10" ht="14.25" x14ac:dyDescent="0.2">
      <c r="J35839" s="2"/>
    </row>
    <row r="35840" spans="10:10" ht="14.25" x14ac:dyDescent="0.2">
      <c r="J35840" s="2"/>
    </row>
    <row r="35841" spans="10:10" ht="14.25" x14ac:dyDescent="0.2">
      <c r="J35841" s="2"/>
    </row>
    <row r="35842" spans="10:10" ht="14.25" x14ac:dyDescent="0.2">
      <c r="J35842" s="2"/>
    </row>
    <row r="35843" spans="10:10" ht="14.25" x14ac:dyDescent="0.2">
      <c r="J35843" s="2"/>
    </row>
    <row r="35844" spans="10:10" ht="14.25" x14ac:dyDescent="0.2">
      <c r="J35844" s="2"/>
    </row>
    <row r="35845" spans="10:10" ht="14.25" x14ac:dyDescent="0.2">
      <c r="J35845" s="2"/>
    </row>
    <row r="35846" spans="10:10" ht="14.25" x14ac:dyDescent="0.2">
      <c r="J35846" s="2"/>
    </row>
    <row r="35847" spans="10:10" ht="14.25" x14ac:dyDescent="0.2">
      <c r="J35847" s="2"/>
    </row>
    <row r="35848" spans="10:10" ht="14.25" x14ac:dyDescent="0.2">
      <c r="J35848" s="2"/>
    </row>
    <row r="35849" spans="10:10" ht="14.25" x14ac:dyDescent="0.2">
      <c r="J35849" s="2"/>
    </row>
    <row r="35850" spans="10:10" ht="14.25" x14ac:dyDescent="0.2">
      <c r="J35850" s="2"/>
    </row>
    <row r="35851" spans="10:10" ht="14.25" x14ac:dyDescent="0.2">
      <c r="J35851" s="2"/>
    </row>
    <row r="35852" spans="10:10" ht="14.25" x14ac:dyDescent="0.2">
      <c r="J35852" s="2"/>
    </row>
    <row r="35853" spans="10:10" ht="14.25" x14ac:dyDescent="0.2">
      <c r="J35853" s="2"/>
    </row>
    <row r="35854" spans="10:10" ht="14.25" x14ac:dyDescent="0.2">
      <c r="J35854" s="2"/>
    </row>
    <row r="35855" spans="10:10" ht="14.25" x14ac:dyDescent="0.2">
      <c r="J35855" s="2"/>
    </row>
    <row r="35856" spans="10:10" ht="14.25" x14ac:dyDescent="0.2">
      <c r="J35856" s="2"/>
    </row>
    <row r="35857" spans="10:10" ht="14.25" x14ac:dyDescent="0.2">
      <c r="J35857" s="2"/>
    </row>
    <row r="35858" spans="10:10" ht="14.25" x14ac:dyDescent="0.2">
      <c r="J35858" s="2"/>
    </row>
    <row r="35859" spans="10:10" ht="14.25" x14ac:dyDescent="0.2">
      <c r="J35859" s="2"/>
    </row>
    <row r="35860" spans="10:10" ht="14.25" x14ac:dyDescent="0.2">
      <c r="J35860" s="2"/>
    </row>
    <row r="35861" spans="10:10" ht="14.25" x14ac:dyDescent="0.2">
      <c r="J35861" s="2"/>
    </row>
    <row r="35862" spans="10:10" ht="14.25" x14ac:dyDescent="0.2">
      <c r="J35862" s="2"/>
    </row>
    <row r="35863" spans="10:10" ht="14.25" x14ac:dyDescent="0.2">
      <c r="J35863" s="2"/>
    </row>
    <row r="35864" spans="10:10" ht="14.25" x14ac:dyDescent="0.2">
      <c r="J35864" s="2"/>
    </row>
    <row r="35865" spans="10:10" ht="14.25" x14ac:dyDescent="0.2">
      <c r="J35865" s="2"/>
    </row>
    <row r="35866" spans="10:10" ht="14.25" x14ac:dyDescent="0.2">
      <c r="J35866" s="2"/>
    </row>
    <row r="35867" spans="10:10" ht="14.25" x14ac:dyDescent="0.2">
      <c r="J35867" s="2"/>
    </row>
    <row r="35868" spans="10:10" ht="14.25" x14ac:dyDescent="0.2">
      <c r="J35868" s="2"/>
    </row>
    <row r="35869" spans="10:10" ht="14.25" x14ac:dyDescent="0.2">
      <c r="J35869" s="2"/>
    </row>
    <row r="35870" spans="10:10" ht="14.25" x14ac:dyDescent="0.2">
      <c r="J35870" s="2"/>
    </row>
    <row r="35871" spans="10:10" ht="14.25" x14ac:dyDescent="0.2">
      <c r="J35871" s="2"/>
    </row>
    <row r="35872" spans="10:10" ht="14.25" x14ac:dyDescent="0.2">
      <c r="J35872" s="2"/>
    </row>
    <row r="35873" spans="10:10" ht="14.25" x14ac:dyDescent="0.2">
      <c r="J35873" s="2"/>
    </row>
    <row r="35874" spans="10:10" ht="14.25" x14ac:dyDescent="0.2">
      <c r="J35874" s="2"/>
    </row>
    <row r="35875" spans="10:10" ht="14.25" x14ac:dyDescent="0.2">
      <c r="J35875" s="2"/>
    </row>
    <row r="35876" spans="10:10" ht="14.25" x14ac:dyDescent="0.2">
      <c r="J35876" s="2"/>
    </row>
    <row r="35877" spans="10:10" ht="14.25" x14ac:dyDescent="0.2">
      <c r="J35877" s="2"/>
    </row>
    <row r="35878" spans="10:10" ht="14.25" x14ac:dyDescent="0.2">
      <c r="J35878" s="2"/>
    </row>
    <row r="35879" spans="10:10" ht="14.25" x14ac:dyDescent="0.2">
      <c r="J35879" s="2"/>
    </row>
    <row r="35880" spans="10:10" ht="14.25" x14ac:dyDescent="0.2">
      <c r="J35880" s="2"/>
    </row>
    <row r="35881" spans="10:10" ht="14.25" x14ac:dyDescent="0.2">
      <c r="J35881" s="2"/>
    </row>
    <row r="35882" spans="10:10" ht="14.25" x14ac:dyDescent="0.2">
      <c r="J35882" s="2"/>
    </row>
    <row r="35883" spans="10:10" ht="14.25" x14ac:dyDescent="0.2">
      <c r="J35883" s="2"/>
    </row>
    <row r="35884" spans="10:10" ht="14.25" x14ac:dyDescent="0.2">
      <c r="J35884" s="2"/>
    </row>
    <row r="35885" spans="10:10" ht="14.25" x14ac:dyDescent="0.2">
      <c r="J35885" s="2"/>
    </row>
    <row r="35886" spans="10:10" ht="14.25" x14ac:dyDescent="0.2">
      <c r="J35886" s="2"/>
    </row>
    <row r="35887" spans="10:10" ht="14.25" x14ac:dyDescent="0.2">
      <c r="J35887" s="2"/>
    </row>
    <row r="35888" spans="10:10" ht="14.25" x14ac:dyDescent="0.2">
      <c r="J35888" s="2"/>
    </row>
    <row r="35889" spans="10:10" ht="14.25" x14ac:dyDescent="0.2">
      <c r="J35889" s="2"/>
    </row>
    <row r="35890" spans="10:10" ht="14.25" x14ac:dyDescent="0.2">
      <c r="J35890" s="2"/>
    </row>
    <row r="35891" spans="10:10" ht="14.25" x14ac:dyDescent="0.2">
      <c r="J35891" s="2"/>
    </row>
    <row r="35892" spans="10:10" ht="14.25" x14ac:dyDescent="0.2">
      <c r="J35892" s="2"/>
    </row>
    <row r="35893" spans="10:10" ht="14.25" x14ac:dyDescent="0.2">
      <c r="J35893" s="2"/>
    </row>
    <row r="35894" spans="10:10" ht="14.25" x14ac:dyDescent="0.2">
      <c r="J35894" s="2"/>
    </row>
    <row r="35895" spans="10:10" ht="14.25" x14ac:dyDescent="0.2">
      <c r="J35895" s="2"/>
    </row>
    <row r="35896" spans="10:10" ht="14.25" x14ac:dyDescent="0.2">
      <c r="J35896" s="2"/>
    </row>
    <row r="35897" spans="10:10" ht="14.25" x14ac:dyDescent="0.2">
      <c r="J35897" s="2"/>
    </row>
    <row r="35898" spans="10:10" ht="14.25" x14ac:dyDescent="0.2">
      <c r="J35898" s="2"/>
    </row>
    <row r="35899" spans="10:10" ht="14.25" x14ac:dyDescent="0.2">
      <c r="J35899" s="2"/>
    </row>
    <row r="35900" spans="10:10" ht="14.25" x14ac:dyDescent="0.2">
      <c r="J35900" s="2"/>
    </row>
    <row r="35901" spans="10:10" ht="14.25" x14ac:dyDescent="0.2">
      <c r="J35901" s="2"/>
    </row>
    <row r="35902" spans="10:10" ht="14.25" x14ac:dyDescent="0.2">
      <c r="J35902" s="2"/>
    </row>
    <row r="35903" spans="10:10" ht="14.25" x14ac:dyDescent="0.2">
      <c r="J35903" s="2"/>
    </row>
    <row r="35904" spans="10:10" ht="14.25" x14ac:dyDescent="0.2">
      <c r="J35904" s="2"/>
    </row>
    <row r="35905" spans="10:10" ht="14.25" x14ac:dyDescent="0.2">
      <c r="J35905" s="2"/>
    </row>
    <row r="35906" spans="10:10" ht="14.25" x14ac:dyDescent="0.2">
      <c r="J35906" s="2"/>
    </row>
    <row r="35907" spans="10:10" ht="14.25" x14ac:dyDescent="0.2">
      <c r="J35907" s="2"/>
    </row>
    <row r="35908" spans="10:10" ht="14.25" x14ac:dyDescent="0.2">
      <c r="J35908" s="2"/>
    </row>
    <row r="35909" spans="10:10" ht="14.25" x14ac:dyDescent="0.2">
      <c r="J35909" s="2"/>
    </row>
    <row r="35910" spans="10:10" ht="14.25" x14ac:dyDescent="0.2">
      <c r="J35910" s="2"/>
    </row>
    <row r="35911" spans="10:10" ht="14.25" x14ac:dyDescent="0.2">
      <c r="J35911" s="2"/>
    </row>
    <row r="35912" spans="10:10" ht="14.25" x14ac:dyDescent="0.2">
      <c r="J35912" s="2"/>
    </row>
    <row r="35913" spans="10:10" ht="14.25" x14ac:dyDescent="0.2">
      <c r="J35913" s="2"/>
    </row>
    <row r="35914" spans="10:10" ht="14.25" x14ac:dyDescent="0.2">
      <c r="J35914" s="2"/>
    </row>
    <row r="35915" spans="10:10" ht="14.25" x14ac:dyDescent="0.2">
      <c r="J35915" s="2"/>
    </row>
    <row r="35916" spans="10:10" ht="14.25" x14ac:dyDescent="0.2">
      <c r="J35916" s="2"/>
    </row>
    <row r="35917" spans="10:10" ht="14.25" x14ac:dyDescent="0.2">
      <c r="J35917" s="2"/>
    </row>
    <row r="35918" spans="10:10" ht="14.25" x14ac:dyDescent="0.2">
      <c r="J35918" s="2"/>
    </row>
    <row r="35919" spans="10:10" ht="14.25" x14ac:dyDescent="0.2">
      <c r="J35919" s="2"/>
    </row>
    <row r="35920" spans="10:10" ht="14.25" x14ac:dyDescent="0.2">
      <c r="J35920" s="2"/>
    </row>
    <row r="35921" spans="10:10" ht="14.25" x14ac:dyDescent="0.2">
      <c r="J35921" s="2"/>
    </row>
    <row r="35922" spans="10:10" ht="14.25" x14ac:dyDescent="0.2">
      <c r="J35922" s="2"/>
    </row>
    <row r="35923" spans="10:10" ht="14.25" x14ac:dyDescent="0.2">
      <c r="J35923" s="2"/>
    </row>
    <row r="35924" spans="10:10" ht="14.25" x14ac:dyDescent="0.2">
      <c r="J35924" s="2"/>
    </row>
    <row r="35925" spans="10:10" ht="14.25" x14ac:dyDescent="0.2">
      <c r="J35925" s="2"/>
    </row>
    <row r="35926" spans="10:10" ht="14.25" x14ac:dyDescent="0.2">
      <c r="J35926" s="2"/>
    </row>
    <row r="35927" spans="10:10" ht="14.25" x14ac:dyDescent="0.2">
      <c r="J35927" s="2"/>
    </row>
    <row r="35928" spans="10:10" ht="14.25" x14ac:dyDescent="0.2">
      <c r="J35928" s="2"/>
    </row>
    <row r="35929" spans="10:10" ht="14.25" x14ac:dyDescent="0.2">
      <c r="J35929" s="2"/>
    </row>
    <row r="35930" spans="10:10" ht="14.25" x14ac:dyDescent="0.2">
      <c r="J35930" s="2"/>
    </row>
    <row r="35931" spans="10:10" ht="14.25" x14ac:dyDescent="0.2">
      <c r="J35931" s="2"/>
    </row>
    <row r="35932" spans="10:10" ht="14.25" x14ac:dyDescent="0.2">
      <c r="J35932" s="2"/>
    </row>
    <row r="35933" spans="10:10" ht="14.25" x14ac:dyDescent="0.2">
      <c r="J35933" s="2"/>
    </row>
    <row r="35934" spans="10:10" ht="14.25" x14ac:dyDescent="0.2">
      <c r="J35934" s="2"/>
    </row>
    <row r="35935" spans="10:10" ht="14.25" x14ac:dyDescent="0.2">
      <c r="J35935" s="2"/>
    </row>
    <row r="35936" spans="10:10" ht="14.25" x14ac:dyDescent="0.2">
      <c r="J35936" s="2"/>
    </row>
    <row r="35937" spans="10:10" ht="14.25" x14ac:dyDescent="0.2">
      <c r="J35937" s="2"/>
    </row>
    <row r="35938" spans="10:10" ht="14.25" x14ac:dyDescent="0.2">
      <c r="J35938" s="2"/>
    </row>
    <row r="35939" spans="10:10" ht="14.25" x14ac:dyDescent="0.2">
      <c r="J35939" s="2"/>
    </row>
    <row r="35940" spans="10:10" ht="14.25" x14ac:dyDescent="0.2">
      <c r="J35940" s="2"/>
    </row>
    <row r="35941" spans="10:10" ht="14.25" x14ac:dyDescent="0.2">
      <c r="J35941" s="2"/>
    </row>
    <row r="35942" spans="10:10" ht="14.25" x14ac:dyDescent="0.2">
      <c r="J35942" s="2"/>
    </row>
    <row r="35943" spans="10:10" ht="14.25" x14ac:dyDescent="0.2">
      <c r="J35943" s="2"/>
    </row>
    <row r="35944" spans="10:10" ht="14.25" x14ac:dyDescent="0.2">
      <c r="J35944" s="2"/>
    </row>
    <row r="35945" spans="10:10" ht="14.25" x14ac:dyDescent="0.2">
      <c r="J35945" s="2"/>
    </row>
    <row r="35946" spans="10:10" ht="14.25" x14ac:dyDescent="0.2">
      <c r="J35946" s="2"/>
    </row>
    <row r="35947" spans="10:10" ht="14.25" x14ac:dyDescent="0.2">
      <c r="J35947" s="2"/>
    </row>
    <row r="35948" spans="10:10" ht="14.25" x14ac:dyDescent="0.2">
      <c r="J35948" s="2"/>
    </row>
    <row r="35949" spans="10:10" ht="14.25" x14ac:dyDescent="0.2">
      <c r="J35949" s="2"/>
    </row>
    <row r="35950" spans="10:10" ht="14.25" x14ac:dyDescent="0.2">
      <c r="J35950" s="2"/>
    </row>
    <row r="35951" spans="10:10" ht="14.25" x14ac:dyDescent="0.2">
      <c r="J35951" s="2"/>
    </row>
    <row r="35952" spans="10:10" ht="14.25" x14ac:dyDescent="0.2">
      <c r="J35952" s="2"/>
    </row>
    <row r="35953" spans="10:10" ht="14.25" x14ac:dyDescent="0.2">
      <c r="J35953" s="2"/>
    </row>
    <row r="35954" spans="10:10" ht="14.25" x14ac:dyDescent="0.2">
      <c r="J35954" s="2"/>
    </row>
    <row r="35955" spans="10:10" ht="14.25" x14ac:dyDescent="0.2">
      <c r="J35955" s="2"/>
    </row>
    <row r="35956" spans="10:10" ht="14.25" x14ac:dyDescent="0.2">
      <c r="J35956" s="2"/>
    </row>
    <row r="35957" spans="10:10" ht="14.25" x14ac:dyDescent="0.2">
      <c r="J35957" s="2"/>
    </row>
    <row r="35958" spans="10:10" ht="14.25" x14ac:dyDescent="0.2">
      <c r="J35958" s="2"/>
    </row>
    <row r="35959" spans="10:10" ht="14.25" x14ac:dyDescent="0.2">
      <c r="J35959" s="2"/>
    </row>
    <row r="35960" spans="10:10" ht="14.25" x14ac:dyDescent="0.2">
      <c r="J35960" s="2"/>
    </row>
    <row r="35961" spans="10:10" ht="14.25" x14ac:dyDescent="0.2">
      <c r="J35961" s="2"/>
    </row>
    <row r="35962" spans="10:10" ht="14.25" x14ac:dyDescent="0.2">
      <c r="J35962" s="2"/>
    </row>
    <row r="35963" spans="10:10" ht="14.25" x14ac:dyDescent="0.2">
      <c r="J35963" s="2"/>
    </row>
    <row r="35964" spans="10:10" ht="14.25" x14ac:dyDescent="0.2">
      <c r="J35964" s="2"/>
    </row>
    <row r="35965" spans="10:10" ht="14.25" x14ac:dyDescent="0.2">
      <c r="J35965" s="2"/>
    </row>
    <row r="35966" spans="10:10" ht="14.25" x14ac:dyDescent="0.2">
      <c r="J35966" s="2"/>
    </row>
    <row r="35967" spans="10:10" ht="14.25" x14ac:dyDescent="0.2">
      <c r="J35967" s="2"/>
    </row>
    <row r="35968" spans="10:10" ht="14.25" x14ac:dyDescent="0.2">
      <c r="J35968" s="2"/>
    </row>
    <row r="35969" spans="10:10" ht="14.25" x14ac:dyDescent="0.2">
      <c r="J35969" s="2"/>
    </row>
    <row r="35970" spans="10:10" ht="14.25" x14ac:dyDescent="0.2">
      <c r="J35970" s="2"/>
    </row>
    <row r="35971" spans="10:10" ht="14.25" x14ac:dyDescent="0.2">
      <c r="J35971" s="2"/>
    </row>
    <row r="35972" spans="10:10" ht="14.25" x14ac:dyDescent="0.2">
      <c r="J35972" s="2"/>
    </row>
    <row r="35973" spans="10:10" ht="14.25" x14ac:dyDescent="0.2">
      <c r="J35973" s="2"/>
    </row>
    <row r="35974" spans="10:10" ht="14.25" x14ac:dyDescent="0.2">
      <c r="J35974" s="2"/>
    </row>
    <row r="35975" spans="10:10" ht="14.25" x14ac:dyDescent="0.2">
      <c r="J35975" s="2"/>
    </row>
    <row r="35976" spans="10:10" ht="14.25" x14ac:dyDescent="0.2">
      <c r="J35976" s="2"/>
    </row>
    <row r="35977" spans="10:10" ht="14.25" x14ac:dyDescent="0.2">
      <c r="J35977" s="2"/>
    </row>
    <row r="35978" spans="10:10" ht="14.25" x14ac:dyDescent="0.2">
      <c r="J35978" s="2"/>
    </row>
    <row r="35979" spans="10:10" ht="14.25" x14ac:dyDescent="0.2">
      <c r="J35979" s="2"/>
    </row>
    <row r="35980" spans="10:10" ht="14.25" x14ac:dyDescent="0.2">
      <c r="J35980" s="2"/>
    </row>
    <row r="35981" spans="10:10" ht="14.25" x14ac:dyDescent="0.2">
      <c r="J35981" s="2"/>
    </row>
    <row r="35982" spans="10:10" ht="14.25" x14ac:dyDescent="0.2">
      <c r="J35982" s="2"/>
    </row>
    <row r="35983" spans="10:10" ht="14.25" x14ac:dyDescent="0.2">
      <c r="J35983" s="2"/>
    </row>
    <row r="35984" spans="10:10" ht="14.25" x14ac:dyDescent="0.2">
      <c r="J35984" s="2"/>
    </row>
    <row r="35985" spans="10:10" ht="14.25" x14ac:dyDescent="0.2">
      <c r="J35985" s="2"/>
    </row>
    <row r="35986" spans="10:10" ht="14.25" x14ac:dyDescent="0.2">
      <c r="J35986" s="2"/>
    </row>
    <row r="35987" spans="10:10" ht="14.25" x14ac:dyDescent="0.2">
      <c r="J35987" s="2"/>
    </row>
    <row r="35988" spans="10:10" ht="14.25" x14ac:dyDescent="0.2">
      <c r="J35988" s="2"/>
    </row>
    <row r="35989" spans="10:10" ht="14.25" x14ac:dyDescent="0.2">
      <c r="J35989" s="2"/>
    </row>
    <row r="35990" spans="10:10" ht="14.25" x14ac:dyDescent="0.2">
      <c r="J35990" s="2"/>
    </row>
    <row r="35991" spans="10:10" ht="14.25" x14ac:dyDescent="0.2">
      <c r="J35991" s="2"/>
    </row>
    <row r="35992" spans="10:10" ht="14.25" x14ac:dyDescent="0.2">
      <c r="J35992" s="2"/>
    </row>
    <row r="35993" spans="10:10" ht="14.25" x14ac:dyDescent="0.2">
      <c r="J35993" s="2"/>
    </row>
    <row r="35994" spans="10:10" ht="14.25" x14ac:dyDescent="0.2">
      <c r="J35994" s="2"/>
    </row>
    <row r="35995" spans="10:10" ht="14.25" x14ac:dyDescent="0.2">
      <c r="J35995" s="2"/>
    </row>
    <row r="35996" spans="10:10" ht="14.25" x14ac:dyDescent="0.2">
      <c r="J35996" s="2"/>
    </row>
    <row r="35997" spans="10:10" ht="14.25" x14ac:dyDescent="0.2">
      <c r="J35997" s="2"/>
    </row>
    <row r="35998" spans="10:10" ht="14.25" x14ac:dyDescent="0.2">
      <c r="J35998" s="2"/>
    </row>
    <row r="35999" spans="10:10" ht="14.25" x14ac:dyDescent="0.2">
      <c r="J35999" s="2"/>
    </row>
    <row r="36000" spans="10:10" ht="14.25" x14ac:dyDescent="0.2">
      <c r="J36000" s="2"/>
    </row>
    <row r="36001" spans="10:10" ht="14.25" x14ac:dyDescent="0.2">
      <c r="J36001" s="2"/>
    </row>
    <row r="36002" spans="10:10" ht="14.25" x14ac:dyDescent="0.2">
      <c r="J36002" s="2"/>
    </row>
    <row r="36003" spans="10:10" ht="14.25" x14ac:dyDescent="0.2">
      <c r="J36003" s="2"/>
    </row>
    <row r="36004" spans="10:10" ht="14.25" x14ac:dyDescent="0.2">
      <c r="J36004" s="2"/>
    </row>
    <row r="36005" spans="10:10" ht="14.25" x14ac:dyDescent="0.2">
      <c r="J36005" s="2"/>
    </row>
    <row r="36006" spans="10:10" ht="14.25" x14ac:dyDescent="0.2">
      <c r="J36006" s="2"/>
    </row>
    <row r="36007" spans="10:10" ht="14.25" x14ac:dyDescent="0.2">
      <c r="J36007" s="2"/>
    </row>
    <row r="36008" spans="10:10" ht="14.25" x14ac:dyDescent="0.2">
      <c r="J36008" s="2"/>
    </row>
    <row r="36009" spans="10:10" ht="14.25" x14ac:dyDescent="0.2">
      <c r="J36009" s="2"/>
    </row>
    <row r="36010" spans="10:10" ht="14.25" x14ac:dyDescent="0.2">
      <c r="J36010" s="2"/>
    </row>
    <row r="36011" spans="10:10" ht="14.25" x14ac:dyDescent="0.2">
      <c r="J36011" s="2"/>
    </row>
    <row r="36012" spans="10:10" ht="14.25" x14ac:dyDescent="0.2">
      <c r="J36012" s="2"/>
    </row>
    <row r="36013" spans="10:10" ht="14.25" x14ac:dyDescent="0.2">
      <c r="J36013" s="2"/>
    </row>
    <row r="36014" spans="10:10" ht="14.25" x14ac:dyDescent="0.2">
      <c r="J36014" s="2"/>
    </row>
    <row r="36015" spans="10:10" ht="14.25" x14ac:dyDescent="0.2">
      <c r="J36015" s="2"/>
    </row>
    <row r="36016" spans="10:10" ht="14.25" x14ac:dyDescent="0.2">
      <c r="J36016" s="2"/>
    </row>
    <row r="36017" spans="10:10" ht="14.25" x14ac:dyDescent="0.2">
      <c r="J36017" s="2"/>
    </row>
    <row r="36018" spans="10:10" ht="14.25" x14ac:dyDescent="0.2">
      <c r="J36018" s="2"/>
    </row>
    <row r="36019" spans="10:10" ht="14.25" x14ac:dyDescent="0.2">
      <c r="J36019" s="2"/>
    </row>
    <row r="36020" spans="10:10" ht="14.25" x14ac:dyDescent="0.2">
      <c r="J36020" s="2"/>
    </row>
    <row r="36021" spans="10:10" ht="14.25" x14ac:dyDescent="0.2">
      <c r="J36021" s="2"/>
    </row>
    <row r="36022" spans="10:10" ht="14.25" x14ac:dyDescent="0.2">
      <c r="J36022" s="2"/>
    </row>
    <row r="36023" spans="10:10" ht="14.25" x14ac:dyDescent="0.2">
      <c r="J36023" s="2"/>
    </row>
    <row r="36024" spans="10:10" ht="14.25" x14ac:dyDescent="0.2">
      <c r="J36024" s="2"/>
    </row>
    <row r="36025" spans="10:10" ht="14.25" x14ac:dyDescent="0.2">
      <c r="J36025" s="2"/>
    </row>
    <row r="36026" spans="10:10" ht="14.25" x14ac:dyDescent="0.2">
      <c r="J36026" s="2"/>
    </row>
    <row r="36027" spans="10:10" ht="14.25" x14ac:dyDescent="0.2">
      <c r="J36027" s="2"/>
    </row>
    <row r="36028" spans="10:10" ht="14.25" x14ac:dyDescent="0.2">
      <c r="J36028" s="2"/>
    </row>
    <row r="36029" spans="10:10" ht="14.25" x14ac:dyDescent="0.2">
      <c r="J36029" s="2"/>
    </row>
    <row r="36030" spans="10:10" ht="14.25" x14ac:dyDescent="0.2">
      <c r="J36030" s="2"/>
    </row>
    <row r="36031" spans="10:10" ht="14.25" x14ac:dyDescent="0.2">
      <c r="J36031" s="2"/>
    </row>
    <row r="36032" spans="10:10" ht="14.25" x14ac:dyDescent="0.2">
      <c r="J36032" s="2"/>
    </row>
    <row r="36033" spans="10:10" ht="14.25" x14ac:dyDescent="0.2">
      <c r="J36033" s="2"/>
    </row>
    <row r="36034" spans="10:10" ht="14.25" x14ac:dyDescent="0.2">
      <c r="J36034" s="2"/>
    </row>
    <row r="36035" spans="10:10" ht="14.25" x14ac:dyDescent="0.2">
      <c r="J36035" s="2"/>
    </row>
    <row r="36036" spans="10:10" ht="14.25" x14ac:dyDescent="0.2">
      <c r="J36036" s="2"/>
    </row>
    <row r="36037" spans="10:10" ht="14.25" x14ac:dyDescent="0.2">
      <c r="J36037" s="2"/>
    </row>
    <row r="36038" spans="10:10" ht="14.25" x14ac:dyDescent="0.2">
      <c r="J36038" s="2"/>
    </row>
    <row r="36039" spans="10:10" ht="14.25" x14ac:dyDescent="0.2">
      <c r="J36039" s="2"/>
    </row>
    <row r="36040" spans="10:10" ht="14.25" x14ac:dyDescent="0.2">
      <c r="J36040" s="2"/>
    </row>
    <row r="36041" spans="10:10" ht="14.25" x14ac:dyDescent="0.2">
      <c r="J36041" s="2"/>
    </row>
    <row r="36042" spans="10:10" ht="14.25" x14ac:dyDescent="0.2">
      <c r="J36042" s="2"/>
    </row>
    <row r="36043" spans="10:10" ht="14.25" x14ac:dyDescent="0.2">
      <c r="J36043" s="2"/>
    </row>
    <row r="36044" spans="10:10" ht="14.25" x14ac:dyDescent="0.2">
      <c r="J36044" s="2"/>
    </row>
    <row r="36045" spans="10:10" ht="14.25" x14ac:dyDescent="0.2">
      <c r="J36045" s="2"/>
    </row>
    <row r="36046" spans="10:10" ht="14.25" x14ac:dyDescent="0.2">
      <c r="J36046" s="2"/>
    </row>
    <row r="36047" spans="10:10" ht="14.25" x14ac:dyDescent="0.2">
      <c r="J36047" s="2"/>
    </row>
    <row r="36048" spans="10:10" ht="14.25" x14ac:dyDescent="0.2">
      <c r="J36048" s="2"/>
    </row>
    <row r="36049" spans="10:10" ht="14.25" x14ac:dyDescent="0.2">
      <c r="J36049" s="2"/>
    </row>
    <row r="36050" spans="10:10" ht="14.25" x14ac:dyDescent="0.2">
      <c r="J36050" s="2"/>
    </row>
    <row r="36051" spans="10:10" ht="14.25" x14ac:dyDescent="0.2">
      <c r="J36051" s="2"/>
    </row>
    <row r="36052" spans="10:10" ht="14.25" x14ac:dyDescent="0.2">
      <c r="J36052" s="2"/>
    </row>
    <row r="36053" spans="10:10" ht="14.25" x14ac:dyDescent="0.2">
      <c r="J36053" s="2"/>
    </row>
    <row r="36054" spans="10:10" ht="14.25" x14ac:dyDescent="0.2">
      <c r="J36054" s="2"/>
    </row>
    <row r="36055" spans="10:10" ht="14.25" x14ac:dyDescent="0.2">
      <c r="J36055" s="2"/>
    </row>
    <row r="36056" spans="10:10" ht="14.25" x14ac:dyDescent="0.2">
      <c r="J36056" s="2"/>
    </row>
    <row r="36057" spans="10:10" ht="14.25" x14ac:dyDescent="0.2">
      <c r="J36057" s="2"/>
    </row>
    <row r="36058" spans="10:10" ht="14.25" x14ac:dyDescent="0.2">
      <c r="J36058" s="2"/>
    </row>
    <row r="36059" spans="10:10" ht="14.25" x14ac:dyDescent="0.2">
      <c r="J36059" s="2"/>
    </row>
    <row r="36060" spans="10:10" ht="14.25" x14ac:dyDescent="0.2">
      <c r="J36060" s="2"/>
    </row>
    <row r="36061" spans="10:10" ht="14.25" x14ac:dyDescent="0.2">
      <c r="J36061" s="2"/>
    </row>
    <row r="36062" spans="10:10" ht="14.25" x14ac:dyDescent="0.2">
      <c r="J36062" s="2"/>
    </row>
    <row r="36063" spans="10:10" ht="14.25" x14ac:dyDescent="0.2">
      <c r="J36063" s="2"/>
    </row>
    <row r="36064" spans="10:10" ht="14.25" x14ac:dyDescent="0.2">
      <c r="J36064" s="2"/>
    </row>
    <row r="36065" spans="10:10" ht="14.25" x14ac:dyDescent="0.2">
      <c r="J36065" s="2"/>
    </row>
    <row r="36066" spans="10:10" ht="14.25" x14ac:dyDescent="0.2">
      <c r="J36066" s="2"/>
    </row>
    <row r="36067" spans="10:10" ht="14.25" x14ac:dyDescent="0.2">
      <c r="J36067" s="2"/>
    </row>
    <row r="36068" spans="10:10" ht="14.25" x14ac:dyDescent="0.2">
      <c r="J36068" s="2"/>
    </row>
    <row r="36069" spans="10:10" ht="14.25" x14ac:dyDescent="0.2">
      <c r="J36069" s="2"/>
    </row>
    <row r="36070" spans="10:10" ht="14.25" x14ac:dyDescent="0.2">
      <c r="J36070" s="2"/>
    </row>
    <row r="36071" spans="10:10" ht="14.25" x14ac:dyDescent="0.2">
      <c r="J36071" s="2"/>
    </row>
    <row r="36072" spans="10:10" ht="14.25" x14ac:dyDescent="0.2">
      <c r="J36072" s="2"/>
    </row>
    <row r="36073" spans="10:10" ht="14.25" x14ac:dyDescent="0.2">
      <c r="J36073" s="2"/>
    </row>
    <row r="36074" spans="10:10" ht="14.25" x14ac:dyDescent="0.2">
      <c r="J36074" s="2"/>
    </row>
    <row r="36075" spans="10:10" ht="14.25" x14ac:dyDescent="0.2">
      <c r="J36075" s="2"/>
    </row>
    <row r="36076" spans="10:10" ht="14.25" x14ac:dyDescent="0.2">
      <c r="J36076" s="2"/>
    </row>
    <row r="36077" spans="10:10" ht="14.25" x14ac:dyDescent="0.2">
      <c r="J36077" s="2"/>
    </row>
    <row r="36078" spans="10:10" ht="14.25" x14ac:dyDescent="0.2">
      <c r="J36078" s="2"/>
    </row>
    <row r="36079" spans="10:10" ht="14.25" x14ac:dyDescent="0.2">
      <c r="J36079" s="2"/>
    </row>
    <row r="36080" spans="10:10" ht="14.25" x14ac:dyDescent="0.2">
      <c r="J36080" s="2"/>
    </row>
    <row r="36081" spans="10:10" ht="14.25" x14ac:dyDescent="0.2">
      <c r="J36081" s="2"/>
    </row>
    <row r="36082" spans="10:10" ht="14.25" x14ac:dyDescent="0.2">
      <c r="J36082" s="2"/>
    </row>
    <row r="36083" spans="10:10" ht="14.25" x14ac:dyDescent="0.2">
      <c r="J36083" s="2"/>
    </row>
    <row r="36084" spans="10:10" ht="14.25" x14ac:dyDescent="0.2">
      <c r="J36084" s="2"/>
    </row>
    <row r="36085" spans="10:10" ht="14.25" x14ac:dyDescent="0.2">
      <c r="J36085" s="2"/>
    </row>
    <row r="36086" spans="10:10" ht="14.25" x14ac:dyDescent="0.2">
      <c r="J36086" s="2"/>
    </row>
    <row r="36087" spans="10:10" ht="14.25" x14ac:dyDescent="0.2">
      <c r="J36087" s="2"/>
    </row>
    <row r="36088" spans="10:10" ht="14.25" x14ac:dyDescent="0.2">
      <c r="J36088" s="2"/>
    </row>
    <row r="36089" spans="10:10" ht="14.25" x14ac:dyDescent="0.2">
      <c r="J36089" s="2"/>
    </row>
    <row r="36090" spans="10:10" ht="14.25" x14ac:dyDescent="0.2">
      <c r="J36090" s="2"/>
    </row>
    <row r="36091" spans="10:10" ht="14.25" x14ac:dyDescent="0.2">
      <c r="J36091" s="2"/>
    </row>
    <row r="36092" spans="10:10" ht="14.25" x14ac:dyDescent="0.2">
      <c r="J36092" s="2"/>
    </row>
    <row r="36093" spans="10:10" ht="14.25" x14ac:dyDescent="0.2">
      <c r="J36093" s="2"/>
    </row>
    <row r="36094" spans="10:10" ht="14.25" x14ac:dyDescent="0.2">
      <c r="J36094" s="2"/>
    </row>
    <row r="36095" spans="10:10" ht="14.25" x14ac:dyDescent="0.2">
      <c r="J36095" s="2"/>
    </row>
    <row r="36096" spans="10:10" ht="14.25" x14ac:dyDescent="0.2">
      <c r="J36096" s="2"/>
    </row>
    <row r="36097" spans="10:10" ht="14.25" x14ac:dyDescent="0.2">
      <c r="J36097" s="2"/>
    </row>
    <row r="36098" spans="10:10" ht="14.25" x14ac:dyDescent="0.2">
      <c r="J36098" s="2"/>
    </row>
    <row r="36099" spans="10:10" ht="14.25" x14ac:dyDescent="0.2">
      <c r="J36099" s="2"/>
    </row>
    <row r="36100" spans="10:10" ht="14.25" x14ac:dyDescent="0.2">
      <c r="J36100" s="2"/>
    </row>
    <row r="36101" spans="10:10" ht="14.25" x14ac:dyDescent="0.2">
      <c r="J36101" s="2"/>
    </row>
    <row r="36102" spans="10:10" ht="14.25" x14ac:dyDescent="0.2">
      <c r="J36102" s="2"/>
    </row>
    <row r="36103" spans="10:10" ht="14.25" x14ac:dyDescent="0.2">
      <c r="J36103" s="2"/>
    </row>
    <row r="36104" spans="10:10" ht="14.25" x14ac:dyDescent="0.2">
      <c r="J36104" s="2"/>
    </row>
    <row r="36105" spans="10:10" ht="14.25" x14ac:dyDescent="0.2">
      <c r="J36105" s="2"/>
    </row>
    <row r="36106" spans="10:10" ht="14.25" x14ac:dyDescent="0.2">
      <c r="J36106" s="2"/>
    </row>
    <row r="36107" spans="10:10" ht="14.25" x14ac:dyDescent="0.2">
      <c r="J36107" s="2"/>
    </row>
    <row r="36108" spans="10:10" ht="14.25" x14ac:dyDescent="0.2">
      <c r="J36108" s="2"/>
    </row>
    <row r="36109" spans="10:10" ht="14.25" x14ac:dyDescent="0.2">
      <c r="J36109" s="2"/>
    </row>
    <row r="36110" spans="10:10" ht="14.25" x14ac:dyDescent="0.2">
      <c r="J36110" s="2"/>
    </row>
    <row r="36111" spans="10:10" ht="14.25" x14ac:dyDescent="0.2">
      <c r="J36111" s="2"/>
    </row>
    <row r="36112" spans="10:10" ht="14.25" x14ac:dyDescent="0.2">
      <c r="J36112" s="2"/>
    </row>
    <row r="36113" spans="10:10" ht="14.25" x14ac:dyDescent="0.2">
      <c r="J36113" s="2"/>
    </row>
    <row r="36114" spans="10:10" ht="14.25" x14ac:dyDescent="0.2">
      <c r="J36114" s="2"/>
    </row>
    <row r="36115" spans="10:10" ht="14.25" x14ac:dyDescent="0.2">
      <c r="J36115" s="2"/>
    </row>
    <row r="36116" spans="10:10" ht="14.25" x14ac:dyDescent="0.2">
      <c r="J36116" s="2"/>
    </row>
    <row r="36117" spans="10:10" ht="14.25" x14ac:dyDescent="0.2">
      <c r="J36117" s="2"/>
    </row>
    <row r="36118" spans="10:10" ht="14.25" x14ac:dyDescent="0.2">
      <c r="J36118" s="2"/>
    </row>
    <row r="36119" spans="10:10" ht="14.25" x14ac:dyDescent="0.2">
      <c r="J36119" s="2"/>
    </row>
    <row r="36120" spans="10:10" ht="14.25" x14ac:dyDescent="0.2">
      <c r="J36120" s="2"/>
    </row>
    <row r="36121" spans="10:10" ht="14.25" x14ac:dyDescent="0.2">
      <c r="J36121" s="2"/>
    </row>
    <row r="36122" spans="10:10" ht="14.25" x14ac:dyDescent="0.2">
      <c r="J36122" s="2"/>
    </row>
    <row r="36123" spans="10:10" ht="14.25" x14ac:dyDescent="0.2">
      <c r="J36123" s="2"/>
    </row>
    <row r="36124" spans="10:10" ht="14.25" x14ac:dyDescent="0.2">
      <c r="J36124" s="2"/>
    </row>
    <row r="36125" spans="10:10" ht="14.25" x14ac:dyDescent="0.2">
      <c r="J36125" s="2"/>
    </row>
    <row r="36126" spans="10:10" ht="14.25" x14ac:dyDescent="0.2">
      <c r="J36126" s="2"/>
    </row>
    <row r="36127" spans="10:10" ht="14.25" x14ac:dyDescent="0.2">
      <c r="J36127" s="2"/>
    </row>
    <row r="36128" spans="10:10" ht="14.25" x14ac:dyDescent="0.2">
      <c r="J36128" s="2"/>
    </row>
    <row r="36129" spans="10:10" ht="14.25" x14ac:dyDescent="0.2">
      <c r="J36129" s="2"/>
    </row>
    <row r="36130" spans="10:10" ht="14.25" x14ac:dyDescent="0.2">
      <c r="J36130" s="2"/>
    </row>
    <row r="36131" spans="10:10" ht="14.25" x14ac:dyDescent="0.2">
      <c r="J36131" s="2"/>
    </row>
    <row r="36132" spans="10:10" ht="14.25" x14ac:dyDescent="0.2">
      <c r="J36132" s="2"/>
    </row>
    <row r="36133" spans="10:10" ht="14.25" x14ac:dyDescent="0.2">
      <c r="J36133" s="2"/>
    </row>
    <row r="36134" spans="10:10" ht="14.25" x14ac:dyDescent="0.2">
      <c r="J36134" s="2"/>
    </row>
    <row r="36135" spans="10:10" ht="14.25" x14ac:dyDescent="0.2">
      <c r="J36135" s="2"/>
    </row>
    <row r="36136" spans="10:10" ht="14.25" x14ac:dyDescent="0.2">
      <c r="J36136" s="2"/>
    </row>
    <row r="36137" spans="10:10" ht="14.25" x14ac:dyDescent="0.2">
      <c r="J36137" s="2"/>
    </row>
    <row r="36138" spans="10:10" ht="14.25" x14ac:dyDescent="0.2">
      <c r="J36138" s="2"/>
    </row>
    <row r="36139" spans="10:10" ht="14.25" x14ac:dyDescent="0.2">
      <c r="J36139" s="2"/>
    </row>
    <row r="36140" spans="10:10" ht="14.25" x14ac:dyDescent="0.2">
      <c r="J36140" s="2"/>
    </row>
    <row r="36141" spans="10:10" ht="14.25" x14ac:dyDescent="0.2">
      <c r="J36141" s="2"/>
    </row>
    <row r="36142" spans="10:10" ht="14.25" x14ac:dyDescent="0.2">
      <c r="J36142" s="2"/>
    </row>
    <row r="36143" spans="10:10" ht="14.25" x14ac:dyDescent="0.2">
      <c r="J36143" s="2"/>
    </row>
    <row r="36144" spans="10:10" ht="14.25" x14ac:dyDescent="0.2">
      <c r="J36144" s="2"/>
    </row>
    <row r="36145" spans="10:10" ht="14.25" x14ac:dyDescent="0.2">
      <c r="J36145" s="2"/>
    </row>
    <row r="36146" spans="10:10" ht="14.25" x14ac:dyDescent="0.2">
      <c r="J36146" s="2"/>
    </row>
    <row r="36147" spans="10:10" ht="14.25" x14ac:dyDescent="0.2">
      <c r="J36147" s="2"/>
    </row>
    <row r="36148" spans="10:10" ht="14.25" x14ac:dyDescent="0.2">
      <c r="J36148" s="2"/>
    </row>
    <row r="36149" spans="10:10" ht="14.25" x14ac:dyDescent="0.2">
      <c r="J36149" s="2"/>
    </row>
    <row r="36150" spans="10:10" ht="14.25" x14ac:dyDescent="0.2">
      <c r="J36150" s="2"/>
    </row>
    <row r="36151" spans="10:10" ht="14.25" x14ac:dyDescent="0.2">
      <c r="J36151" s="2"/>
    </row>
    <row r="36152" spans="10:10" ht="14.25" x14ac:dyDescent="0.2">
      <c r="J36152" s="2"/>
    </row>
    <row r="36153" spans="10:10" ht="14.25" x14ac:dyDescent="0.2">
      <c r="J36153" s="2"/>
    </row>
    <row r="36154" spans="10:10" ht="14.25" x14ac:dyDescent="0.2">
      <c r="J36154" s="2"/>
    </row>
    <row r="36155" spans="10:10" ht="14.25" x14ac:dyDescent="0.2">
      <c r="J36155" s="2"/>
    </row>
    <row r="36156" spans="10:10" ht="14.25" x14ac:dyDescent="0.2">
      <c r="J36156" s="2"/>
    </row>
    <row r="36157" spans="10:10" ht="14.25" x14ac:dyDescent="0.2">
      <c r="J36157" s="2"/>
    </row>
    <row r="36158" spans="10:10" ht="14.25" x14ac:dyDescent="0.2">
      <c r="J36158" s="2"/>
    </row>
    <row r="36159" spans="10:10" ht="14.25" x14ac:dyDescent="0.2">
      <c r="J36159" s="2"/>
    </row>
    <row r="36160" spans="10:10" ht="14.25" x14ac:dyDescent="0.2">
      <c r="J36160" s="2"/>
    </row>
    <row r="36161" spans="10:10" ht="14.25" x14ac:dyDescent="0.2">
      <c r="J36161" s="2"/>
    </row>
    <row r="36162" spans="10:10" ht="14.25" x14ac:dyDescent="0.2">
      <c r="J36162" s="2"/>
    </row>
    <row r="36163" spans="10:10" ht="14.25" x14ac:dyDescent="0.2">
      <c r="J36163" s="2"/>
    </row>
    <row r="36164" spans="10:10" ht="14.25" x14ac:dyDescent="0.2">
      <c r="J36164" s="2"/>
    </row>
    <row r="36165" spans="10:10" ht="14.25" x14ac:dyDescent="0.2">
      <c r="J36165" s="2"/>
    </row>
    <row r="36166" spans="10:10" ht="14.25" x14ac:dyDescent="0.2">
      <c r="J36166" s="2"/>
    </row>
    <row r="36167" spans="10:10" ht="14.25" x14ac:dyDescent="0.2">
      <c r="J36167" s="2"/>
    </row>
    <row r="36168" spans="10:10" ht="14.25" x14ac:dyDescent="0.2">
      <c r="J36168" s="2"/>
    </row>
    <row r="36169" spans="10:10" ht="14.25" x14ac:dyDescent="0.2">
      <c r="J36169" s="2"/>
    </row>
    <row r="36170" spans="10:10" ht="14.25" x14ac:dyDescent="0.2">
      <c r="J36170" s="2"/>
    </row>
    <row r="36171" spans="10:10" ht="14.25" x14ac:dyDescent="0.2">
      <c r="J36171" s="2"/>
    </row>
    <row r="36172" spans="10:10" ht="14.25" x14ac:dyDescent="0.2">
      <c r="J36172" s="2"/>
    </row>
    <row r="36173" spans="10:10" ht="14.25" x14ac:dyDescent="0.2">
      <c r="J36173" s="2"/>
    </row>
    <row r="36174" spans="10:10" ht="14.25" x14ac:dyDescent="0.2">
      <c r="J36174" s="2"/>
    </row>
    <row r="36175" spans="10:10" ht="14.25" x14ac:dyDescent="0.2">
      <c r="J36175" s="2"/>
    </row>
    <row r="36176" spans="10:10" ht="14.25" x14ac:dyDescent="0.2">
      <c r="J36176" s="2"/>
    </row>
    <row r="36177" spans="10:10" ht="14.25" x14ac:dyDescent="0.2">
      <c r="J36177" s="2"/>
    </row>
    <row r="36178" spans="10:10" ht="14.25" x14ac:dyDescent="0.2">
      <c r="J36178" s="2"/>
    </row>
    <row r="36179" spans="10:10" ht="14.25" x14ac:dyDescent="0.2">
      <c r="J36179" s="2"/>
    </row>
    <row r="36180" spans="10:10" ht="14.25" x14ac:dyDescent="0.2">
      <c r="J36180" s="2"/>
    </row>
    <row r="36181" spans="10:10" ht="14.25" x14ac:dyDescent="0.2">
      <c r="J36181" s="2"/>
    </row>
    <row r="36182" spans="10:10" ht="14.25" x14ac:dyDescent="0.2">
      <c r="J36182" s="2"/>
    </row>
    <row r="36183" spans="10:10" ht="14.25" x14ac:dyDescent="0.2">
      <c r="J36183" s="2"/>
    </row>
    <row r="36184" spans="10:10" ht="14.25" x14ac:dyDescent="0.2">
      <c r="J36184" s="2"/>
    </row>
    <row r="36185" spans="10:10" ht="14.25" x14ac:dyDescent="0.2">
      <c r="J36185" s="2"/>
    </row>
    <row r="36186" spans="10:10" ht="14.25" x14ac:dyDescent="0.2">
      <c r="J36186" s="2"/>
    </row>
    <row r="36187" spans="10:10" ht="14.25" x14ac:dyDescent="0.2">
      <c r="J36187" s="2"/>
    </row>
    <row r="36188" spans="10:10" ht="14.25" x14ac:dyDescent="0.2">
      <c r="J36188" s="2"/>
    </row>
    <row r="36189" spans="10:10" ht="14.25" x14ac:dyDescent="0.2">
      <c r="J36189" s="2"/>
    </row>
    <row r="36190" spans="10:10" ht="14.25" x14ac:dyDescent="0.2">
      <c r="J36190" s="2"/>
    </row>
    <row r="36191" spans="10:10" ht="14.25" x14ac:dyDescent="0.2">
      <c r="J36191" s="2"/>
    </row>
    <row r="36192" spans="10:10" ht="14.25" x14ac:dyDescent="0.2">
      <c r="J36192" s="2"/>
    </row>
    <row r="36193" spans="10:10" ht="14.25" x14ac:dyDescent="0.2">
      <c r="J36193" s="2"/>
    </row>
    <row r="36194" spans="10:10" ht="14.25" x14ac:dyDescent="0.2">
      <c r="J36194" s="2"/>
    </row>
    <row r="36195" spans="10:10" ht="14.25" x14ac:dyDescent="0.2">
      <c r="J36195" s="2"/>
    </row>
    <row r="36196" spans="10:10" ht="14.25" x14ac:dyDescent="0.2">
      <c r="J36196" s="2"/>
    </row>
    <row r="36197" spans="10:10" ht="14.25" x14ac:dyDescent="0.2">
      <c r="J36197" s="2"/>
    </row>
    <row r="36198" spans="10:10" ht="14.25" x14ac:dyDescent="0.2">
      <c r="J36198" s="2"/>
    </row>
    <row r="36199" spans="10:10" ht="14.25" x14ac:dyDescent="0.2">
      <c r="J36199" s="2"/>
    </row>
    <row r="36200" spans="10:10" ht="14.25" x14ac:dyDescent="0.2">
      <c r="J36200" s="2"/>
    </row>
    <row r="36201" spans="10:10" ht="14.25" x14ac:dyDescent="0.2">
      <c r="J36201" s="2"/>
    </row>
    <row r="36202" spans="10:10" ht="14.25" x14ac:dyDescent="0.2">
      <c r="J36202" s="2"/>
    </row>
    <row r="36203" spans="10:10" ht="14.25" x14ac:dyDescent="0.2">
      <c r="J36203" s="2"/>
    </row>
    <row r="36204" spans="10:10" ht="14.25" x14ac:dyDescent="0.2">
      <c r="J36204" s="2"/>
    </row>
    <row r="36205" spans="10:10" ht="14.25" x14ac:dyDescent="0.2">
      <c r="J36205" s="2"/>
    </row>
    <row r="36206" spans="10:10" ht="14.25" x14ac:dyDescent="0.2">
      <c r="J36206" s="2"/>
    </row>
    <row r="36207" spans="10:10" ht="14.25" x14ac:dyDescent="0.2">
      <c r="J36207" s="2"/>
    </row>
    <row r="36208" spans="10:10" ht="14.25" x14ac:dyDescent="0.2">
      <c r="J36208" s="2"/>
    </row>
    <row r="36209" spans="10:10" ht="14.25" x14ac:dyDescent="0.2">
      <c r="J36209" s="2"/>
    </row>
    <row r="36210" spans="10:10" ht="14.25" x14ac:dyDescent="0.2">
      <c r="J36210" s="2"/>
    </row>
    <row r="36211" spans="10:10" ht="14.25" x14ac:dyDescent="0.2">
      <c r="J36211" s="2"/>
    </row>
    <row r="36212" spans="10:10" ht="14.25" x14ac:dyDescent="0.2">
      <c r="J36212" s="2"/>
    </row>
    <row r="36213" spans="10:10" ht="14.25" x14ac:dyDescent="0.2">
      <c r="J36213" s="2"/>
    </row>
    <row r="36214" spans="10:10" ht="14.25" x14ac:dyDescent="0.2">
      <c r="J36214" s="2"/>
    </row>
    <row r="36215" spans="10:10" ht="14.25" x14ac:dyDescent="0.2">
      <c r="J36215" s="2"/>
    </row>
    <row r="36216" spans="10:10" ht="14.25" x14ac:dyDescent="0.2">
      <c r="J36216" s="2"/>
    </row>
    <row r="36217" spans="10:10" ht="14.25" x14ac:dyDescent="0.2">
      <c r="J36217" s="2"/>
    </row>
    <row r="36218" spans="10:10" ht="14.25" x14ac:dyDescent="0.2">
      <c r="J36218" s="2"/>
    </row>
    <row r="36219" spans="10:10" ht="14.25" x14ac:dyDescent="0.2">
      <c r="J36219" s="2"/>
    </row>
    <row r="36220" spans="10:10" ht="14.25" x14ac:dyDescent="0.2">
      <c r="J36220" s="2"/>
    </row>
    <row r="36221" spans="10:10" ht="14.25" x14ac:dyDescent="0.2">
      <c r="J36221" s="2"/>
    </row>
    <row r="36222" spans="10:10" ht="14.25" x14ac:dyDescent="0.2">
      <c r="J36222" s="2"/>
    </row>
    <row r="36223" spans="10:10" ht="14.25" x14ac:dyDescent="0.2">
      <c r="J36223" s="2"/>
    </row>
    <row r="36224" spans="10:10" ht="14.25" x14ac:dyDescent="0.2">
      <c r="J36224" s="2"/>
    </row>
    <row r="36225" spans="10:10" ht="14.25" x14ac:dyDescent="0.2">
      <c r="J36225" s="2"/>
    </row>
    <row r="36226" spans="10:10" ht="14.25" x14ac:dyDescent="0.2">
      <c r="J36226" s="2"/>
    </row>
    <row r="36227" spans="10:10" ht="14.25" x14ac:dyDescent="0.2">
      <c r="J36227" s="2"/>
    </row>
    <row r="36228" spans="10:10" ht="14.25" x14ac:dyDescent="0.2">
      <c r="J36228" s="2"/>
    </row>
    <row r="36229" spans="10:10" ht="14.25" x14ac:dyDescent="0.2">
      <c r="J36229" s="2"/>
    </row>
    <row r="36230" spans="10:10" ht="14.25" x14ac:dyDescent="0.2">
      <c r="J36230" s="2"/>
    </row>
    <row r="36231" spans="10:10" ht="14.25" x14ac:dyDescent="0.2">
      <c r="J36231" s="2"/>
    </row>
    <row r="36232" spans="10:10" ht="14.25" x14ac:dyDescent="0.2">
      <c r="J36232" s="2"/>
    </row>
    <row r="36233" spans="10:10" ht="14.25" x14ac:dyDescent="0.2">
      <c r="J36233" s="2"/>
    </row>
    <row r="36234" spans="10:10" ht="14.25" x14ac:dyDescent="0.2">
      <c r="J36234" s="2"/>
    </row>
    <row r="36235" spans="10:10" ht="14.25" x14ac:dyDescent="0.2">
      <c r="J36235" s="2"/>
    </row>
    <row r="36236" spans="10:10" ht="14.25" x14ac:dyDescent="0.2">
      <c r="J36236" s="2"/>
    </row>
    <row r="36237" spans="10:10" ht="14.25" x14ac:dyDescent="0.2">
      <c r="J36237" s="2"/>
    </row>
    <row r="36238" spans="10:10" ht="14.25" x14ac:dyDescent="0.2">
      <c r="J36238" s="2"/>
    </row>
    <row r="36239" spans="10:10" ht="14.25" x14ac:dyDescent="0.2">
      <c r="J36239" s="2"/>
    </row>
    <row r="36240" spans="10:10" ht="14.25" x14ac:dyDescent="0.2">
      <c r="J36240" s="2"/>
    </row>
    <row r="36241" spans="10:10" ht="14.25" x14ac:dyDescent="0.2">
      <c r="J36241" s="2"/>
    </row>
    <row r="36242" spans="10:10" ht="14.25" x14ac:dyDescent="0.2">
      <c r="J36242" s="2"/>
    </row>
    <row r="36243" spans="10:10" ht="14.25" x14ac:dyDescent="0.2">
      <c r="J36243" s="2"/>
    </row>
    <row r="36244" spans="10:10" ht="14.25" x14ac:dyDescent="0.2">
      <c r="J36244" s="2"/>
    </row>
    <row r="36245" spans="10:10" ht="14.25" x14ac:dyDescent="0.2">
      <c r="J36245" s="2"/>
    </row>
    <row r="36246" spans="10:10" ht="14.25" x14ac:dyDescent="0.2">
      <c r="J36246" s="2"/>
    </row>
    <row r="36247" spans="10:10" ht="14.25" x14ac:dyDescent="0.2">
      <c r="J36247" s="2"/>
    </row>
    <row r="36248" spans="10:10" ht="14.25" x14ac:dyDescent="0.2">
      <c r="J36248" s="2"/>
    </row>
    <row r="36249" spans="10:10" ht="14.25" x14ac:dyDescent="0.2">
      <c r="J36249" s="2"/>
    </row>
    <row r="36250" spans="10:10" ht="14.25" x14ac:dyDescent="0.2">
      <c r="J36250" s="2"/>
    </row>
    <row r="36251" spans="10:10" ht="14.25" x14ac:dyDescent="0.2">
      <c r="J36251" s="2"/>
    </row>
    <row r="36252" spans="10:10" ht="14.25" x14ac:dyDescent="0.2">
      <c r="J36252" s="2"/>
    </row>
    <row r="36253" spans="10:10" ht="14.25" x14ac:dyDescent="0.2">
      <c r="J36253" s="2"/>
    </row>
    <row r="36254" spans="10:10" ht="14.25" x14ac:dyDescent="0.2">
      <c r="J36254" s="2"/>
    </row>
    <row r="36255" spans="10:10" ht="14.25" x14ac:dyDescent="0.2">
      <c r="J36255" s="2"/>
    </row>
    <row r="36256" spans="10:10" ht="14.25" x14ac:dyDescent="0.2">
      <c r="J36256" s="2"/>
    </row>
    <row r="36257" spans="10:10" ht="14.25" x14ac:dyDescent="0.2">
      <c r="J36257" s="2"/>
    </row>
    <row r="36258" spans="10:10" ht="14.25" x14ac:dyDescent="0.2">
      <c r="J36258" s="2"/>
    </row>
    <row r="36259" spans="10:10" ht="14.25" x14ac:dyDescent="0.2">
      <c r="J36259" s="2"/>
    </row>
    <row r="36260" spans="10:10" ht="14.25" x14ac:dyDescent="0.2">
      <c r="J36260" s="2"/>
    </row>
    <row r="36261" spans="10:10" ht="14.25" x14ac:dyDescent="0.2">
      <c r="J36261" s="2"/>
    </row>
    <row r="36262" spans="10:10" ht="14.25" x14ac:dyDescent="0.2">
      <c r="J36262" s="2"/>
    </row>
    <row r="36263" spans="10:10" ht="14.25" x14ac:dyDescent="0.2">
      <c r="J36263" s="2"/>
    </row>
    <row r="36264" spans="10:10" ht="14.25" x14ac:dyDescent="0.2">
      <c r="J36264" s="2"/>
    </row>
    <row r="36265" spans="10:10" ht="14.25" x14ac:dyDescent="0.2">
      <c r="J36265" s="2"/>
    </row>
    <row r="36266" spans="10:10" ht="14.25" x14ac:dyDescent="0.2">
      <c r="J36266" s="2"/>
    </row>
    <row r="36267" spans="10:10" ht="14.25" x14ac:dyDescent="0.2">
      <c r="J36267" s="2"/>
    </row>
    <row r="36268" spans="10:10" ht="14.25" x14ac:dyDescent="0.2">
      <c r="J36268" s="2"/>
    </row>
    <row r="36269" spans="10:10" ht="14.25" x14ac:dyDescent="0.2">
      <c r="J36269" s="2"/>
    </row>
    <row r="36270" spans="10:10" ht="14.25" x14ac:dyDescent="0.2">
      <c r="J36270" s="2"/>
    </row>
    <row r="36271" spans="10:10" ht="14.25" x14ac:dyDescent="0.2">
      <c r="J36271" s="2"/>
    </row>
    <row r="36272" spans="10:10" ht="14.25" x14ac:dyDescent="0.2">
      <c r="J36272" s="2"/>
    </row>
    <row r="36273" spans="10:10" ht="14.25" x14ac:dyDescent="0.2">
      <c r="J36273" s="2"/>
    </row>
    <row r="36274" spans="10:10" ht="14.25" x14ac:dyDescent="0.2">
      <c r="J36274" s="2"/>
    </row>
    <row r="36275" spans="10:10" ht="14.25" x14ac:dyDescent="0.2">
      <c r="J36275" s="2"/>
    </row>
    <row r="36276" spans="10:10" ht="14.25" x14ac:dyDescent="0.2">
      <c r="J36276" s="2"/>
    </row>
    <row r="36277" spans="10:10" ht="14.25" x14ac:dyDescent="0.2">
      <c r="J36277" s="2"/>
    </row>
    <row r="36278" spans="10:10" ht="14.25" x14ac:dyDescent="0.2">
      <c r="J36278" s="2"/>
    </row>
    <row r="36279" spans="10:10" ht="14.25" x14ac:dyDescent="0.2">
      <c r="J36279" s="2"/>
    </row>
    <row r="36280" spans="10:10" ht="14.25" x14ac:dyDescent="0.2">
      <c r="J36280" s="2"/>
    </row>
    <row r="36281" spans="10:10" ht="14.25" x14ac:dyDescent="0.2">
      <c r="J36281" s="2"/>
    </row>
    <row r="36282" spans="10:10" ht="14.25" x14ac:dyDescent="0.2">
      <c r="J36282" s="2"/>
    </row>
    <row r="36283" spans="10:10" ht="14.25" x14ac:dyDescent="0.2">
      <c r="J36283" s="2"/>
    </row>
    <row r="36284" spans="10:10" ht="14.25" x14ac:dyDescent="0.2">
      <c r="J36284" s="2"/>
    </row>
    <row r="36285" spans="10:10" ht="14.25" x14ac:dyDescent="0.2">
      <c r="J36285" s="2"/>
    </row>
    <row r="36286" spans="10:10" ht="14.25" x14ac:dyDescent="0.2">
      <c r="J36286" s="2"/>
    </row>
    <row r="36287" spans="10:10" ht="14.25" x14ac:dyDescent="0.2">
      <c r="J36287" s="2"/>
    </row>
    <row r="36288" spans="10:10" ht="14.25" x14ac:dyDescent="0.2">
      <c r="J36288" s="2"/>
    </row>
    <row r="36289" spans="10:10" ht="14.25" x14ac:dyDescent="0.2">
      <c r="J36289" s="2"/>
    </row>
    <row r="36290" spans="10:10" ht="14.25" x14ac:dyDescent="0.2">
      <c r="J36290" s="2"/>
    </row>
    <row r="36291" spans="10:10" ht="14.25" x14ac:dyDescent="0.2">
      <c r="J36291" s="2"/>
    </row>
    <row r="36292" spans="10:10" ht="14.25" x14ac:dyDescent="0.2">
      <c r="J36292" s="2"/>
    </row>
    <row r="36293" spans="10:10" ht="14.25" x14ac:dyDescent="0.2">
      <c r="J36293" s="2"/>
    </row>
    <row r="36294" spans="10:10" ht="14.25" x14ac:dyDescent="0.2">
      <c r="J36294" s="2"/>
    </row>
    <row r="36295" spans="10:10" ht="14.25" x14ac:dyDescent="0.2">
      <c r="J36295" s="2"/>
    </row>
    <row r="36296" spans="10:10" ht="14.25" x14ac:dyDescent="0.2">
      <c r="J36296" s="2"/>
    </row>
    <row r="36297" spans="10:10" ht="14.25" x14ac:dyDescent="0.2">
      <c r="J36297" s="2"/>
    </row>
    <row r="36298" spans="10:10" ht="14.25" x14ac:dyDescent="0.2">
      <c r="J36298" s="2"/>
    </row>
    <row r="36299" spans="10:10" ht="14.25" x14ac:dyDescent="0.2">
      <c r="J36299" s="2"/>
    </row>
    <row r="36300" spans="10:10" ht="14.25" x14ac:dyDescent="0.2">
      <c r="J36300" s="2"/>
    </row>
    <row r="36301" spans="10:10" ht="14.25" x14ac:dyDescent="0.2">
      <c r="J36301" s="2"/>
    </row>
    <row r="36302" spans="10:10" ht="14.25" x14ac:dyDescent="0.2">
      <c r="J36302" s="2"/>
    </row>
    <row r="36303" spans="10:10" ht="14.25" x14ac:dyDescent="0.2">
      <c r="J36303" s="2"/>
    </row>
    <row r="36304" spans="10:10" ht="14.25" x14ac:dyDescent="0.2">
      <c r="J36304" s="2"/>
    </row>
    <row r="36305" spans="10:10" ht="14.25" x14ac:dyDescent="0.2">
      <c r="J36305" s="2"/>
    </row>
    <row r="36306" spans="10:10" ht="14.25" x14ac:dyDescent="0.2">
      <c r="J36306" s="2"/>
    </row>
    <row r="36307" spans="10:10" ht="14.25" x14ac:dyDescent="0.2">
      <c r="J36307" s="2"/>
    </row>
    <row r="36308" spans="10:10" ht="14.25" x14ac:dyDescent="0.2">
      <c r="J36308" s="2"/>
    </row>
    <row r="36309" spans="10:10" ht="14.25" x14ac:dyDescent="0.2">
      <c r="J36309" s="2"/>
    </row>
    <row r="36310" spans="10:10" ht="14.25" x14ac:dyDescent="0.2">
      <c r="J36310" s="2"/>
    </row>
    <row r="36311" spans="10:10" ht="14.25" x14ac:dyDescent="0.2">
      <c r="J36311" s="2"/>
    </row>
    <row r="36312" spans="10:10" ht="14.25" x14ac:dyDescent="0.2">
      <c r="J36312" s="2"/>
    </row>
    <row r="36313" spans="10:10" ht="14.25" x14ac:dyDescent="0.2">
      <c r="J36313" s="2"/>
    </row>
    <row r="36314" spans="10:10" ht="14.25" x14ac:dyDescent="0.2">
      <c r="J36314" s="2"/>
    </row>
    <row r="36315" spans="10:10" ht="14.25" x14ac:dyDescent="0.2">
      <c r="J36315" s="2"/>
    </row>
    <row r="36316" spans="10:10" ht="14.25" x14ac:dyDescent="0.2">
      <c r="J36316" s="2"/>
    </row>
    <row r="36317" spans="10:10" ht="14.25" x14ac:dyDescent="0.2">
      <c r="J36317" s="2"/>
    </row>
    <row r="36318" spans="10:10" ht="14.25" x14ac:dyDescent="0.2">
      <c r="J36318" s="2"/>
    </row>
    <row r="36319" spans="10:10" ht="14.25" x14ac:dyDescent="0.2">
      <c r="J36319" s="2"/>
    </row>
    <row r="36320" spans="10:10" ht="14.25" x14ac:dyDescent="0.2">
      <c r="J36320" s="2"/>
    </row>
    <row r="36321" spans="10:10" ht="14.25" x14ac:dyDescent="0.2">
      <c r="J36321" s="2"/>
    </row>
    <row r="36322" spans="10:10" ht="14.25" x14ac:dyDescent="0.2">
      <c r="J36322" s="2"/>
    </row>
    <row r="36323" spans="10:10" ht="14.25" x14ac:dyDescent="0.2">
      <c r="J36323" s="2"/>
    </row>
    <row r="36324" spans="10:10" ht="14.25" x14ac:dyDescent="0.2">
      <c r="J36324" s="2"/>
    </row>
    <row r="36325" spans="10:10" ht="14.25" x14ac:dyDescent="0.2">
      <c r="J36325" s="2"/>
    </row>
    <row r="36326" spans="10:10" ht="14.25" x14ac:dyDescent="0.2">
      <c r="J36326" s="2"/>
    </row>
    <row r="36327" spans="10:10" ht="14.25" x14ac:dyDescent="0.2">
      <c r="J36327" s="2"/>
    </row>
    <row r="36328" spans="10:10" ht="14.25" x14ac:dyDescent="0.2">
      <c r="J36328" s="2"/>
    </row>
    <row r="36329" spans="10:10" ht="14.25" x14ac:dyDescent="0.2">
      <c r="J36329" s="2"/>
    </row>
    <row r="36330" spans="10:10" ht="14.25" x14ac:dyDescent="0.2">
      <c r="J36330" s="2"/>
    </row>
    <row r="36331" spans="10:10" ht="14.25" x14ac:dyDescent="0.2">
      <c r="J36331" s="2"/>
    </row>
    <row r="36332" spans="10:10" ht="14.25" x14ac:dyDescent="0.2">
      <c r="J36332" s="2"/>
    </row>
    <row r="36333" spans="10:10" ht="14.25" x14ac:dyDescent="0.2">
      <c r="J36333" s="2"/>
    </row>
    <row r="36334" spans="10:10" ht="14.25" x14ac:dyDescent="0.2">
      <c r="J36334" s="2"/>
    </row>
    <row r="36335" spans="10:10" ht="14.25" x14ac:dyDescent="0.2">
      <c r="J36335" s="2"/>
    </row>
    <row r="36336" spans="10:10" ht="14.25" x14ac:dyDescent="0.2">
      <c r="J36336" s="2"/>
    </row>
    <row r="36337" spans="10:10" ht="14.25" x14ac:dyDescent="0.2">
      <c r="J36337" s="2"/>
    </row>
    <row r="36338" spans="10:10" ht="14.25" x14ac:dyDescent="0.2">
      <c r="J36338" s="2"/>
    </row>
    <row r="36339" spans="10:10" ht="14.25" x14ac:dyDescent="0.2">
      <c r="J36339" s="2"/>
    </row>
    <row r="36340" spans="10:10" ht="14.25" x14ac:dyDescent="0.2">
      <c r="J36340" s="2"/>
    </row>
    <row r="36341" spans="10:10" ht="14.25" x14ac:dyDescent="0.2">
      <c r="J36341" s="2"/>
    </row>
    <row r="36342" spans="10:10" ht="14.25" x14ac:dyDescent="0.2">
      <c r="J36342" s="2"/>
    </row>
    <row r="36343" spans="10:10" ht="14.25" x14ac:dyDescent="0.2">
      <c r="J36343" s="2"/>
    </row>
    <row r="36344" spans="10:10" ht="14.25" x14ac:dyDescent="0.2">
      <c r="J36344" s="2"/>
    </row>
    <row r="36345" spans="10:10" ht="14.25" x14ac:dyDescent="0.2">
      <c r="J36345" s="2"/>
    </row>
    <row r="36346" spans="10:10" ht="14.25" x14ac:dyDescent="0.2">
      <c r="J36346" s="2"/>
    </row>
    <row r="36347" spans="10:10" ht="14.25" x14ac:dyDescent="0.2">
      <c r="J36347" s="2"/>
    </row>
    <row r="36348" spans="10:10" ht="14.25" x14ac:dyDescent="0.2">
      <c r="J36348" s="2"/>
    </row>
    <row r="36349" spans="10:10" ht="14.25" x14ac:dyDescent="0.2">
      <c r="J36349" s="2"/>
    </row>
    <row r="36350" spans="10:10" ht="14.25" x14ac:dyDescent="0.2">
      <c r="J36350" s="2"/>
    </row>
    <row r="36351" spans="10:10" ht="14.25" x14ac:dyDescent="0.2">
      <c r="J36351" s="2"/>
    </row>
    <row r="36352" spans="10:10" ht="14.25" x14ac:dyDescent="0.2">
      <c r="J36352" s="2"/>
    </row>
    <row r="36353" spans="10:10" ht="14.25" x14ac:dyDescent="0.2">
      <c r="J36353" s="2"/>
    </row>
    <row r="36354" spans="10:10" ht="14.25" x14ac:dyDescent="0.2">
      <c r="J36354" s="2"/>
    </row>
    <row r="36355" spans="10:10" ht="14.25" x14ac:dyDescent="0.2">
      <c r="J36355" s="2"/>
    </row>
    <row r="36356" spans="10:10" ht="14.25" x14ac:dyDescent="0.2">
      <c r="J36356" s="2"/>
    </row>
    <row r="36357" spans="10:10" ht="14.25" x14ac:dyDescent="0.2">
      <c r="J36357" s="2"/>
    </row>
    <row r="36358" spans="10:10" ht="14.25" x14ac:dyDescent="0.2">
      <c r="J36358" s="2"/>
    </row>
    <row r="36359" spans="10:10" ht="14.25" x14ac:dyDescent="0.2">
      <c r="J36359" s="2"/>
    </row>
    <row r="36360" spans="10:10" ht="14.25" x14ac:dyDescent="0.2">
      <c r="J36360" s="2"/>
    </row>
    <row r="36361" spans="10:10" ht="14.25" x14ac:dyDescent="0.2">
      <c r="J36361" s="2"/>
    </row>
    <row r="36362" spans="10:10" ht="14.25" x14ac:dyDescent="0.2">
      <c r="J36362" s="2"/>
    </row>
    <row r="36363" spans="10:10" ht="14.25" x14ac:dyDescent="0.2">
      <c r="J36363" s="2"/>
    </row>
    <row r="36364" spans="10:10" ht="14.25" x14ac:dyDescent="0.2">
      <c r="J36364" s="2"/>
    </row>
    <row r="36365" spans="10:10" ht="14.25" x14ac:dyDescent="0.2">
      <c r="J36365" s="2"/>
    </row>
    <row r="36366" spans="10:10" ht="14.25" x14ac:dyDescent="0.2">
      <c r="J36366" s="2"/>
    </row>
    <row r="36367" spans="10:10" ht="14.25" x14ac:dyDescent="0.2">
      <c r="J36367" s="2"/>
    </row>
    <row r="36368" spans="10:10" ht="14.25" x14ac:dyDescent="0.2">
      <c r="J36368" s="2"/>
    </row>
    <row r="36369" spans="10:10" ht="14.25" x14ac:dyDescent="0.2">
      <c r="J36369" s="2"/>
    </row>
    <row r="36370" spans="10:10" ht="14.25" x14ac:dyDescent="0.2">
      <c r="J36370" s="2"/>
    </row>
    <row r="36371" spans="10:10" ht="14.25" x14ac:dyDescent="0.2">
      <c r="J36371" s="2"/>
    </row>
    <row r="36372" spans="10:10" ht="14.25" x14ac:dyDescent="0.2">
      <c r="J36372" s="2"/>
    </row>
    <row r="36373" spans="10:10" ht="14.25" x14ac:dyDescent="0.2">
      <c r="J36373" s="2"/>
    </row>
    <row r="36374" spans="10:10" ht="14.25" x14ac:dyDescent="0.2">
      <c r="J36374" s="2"/>
    </row>
    <row r="36375" spans="10:10" ht="14.25" x14ac:dyDescent="0.2">
      <c r="J36375" s="2"/>
    </row>
    <row r="36376" spans="10:10" ht="14.25" x14ac:dyDescent="0.2">
      <c r="J36376" s="2"/>
    </row>
    <row r="36377" spans="10:10" ht="14.25" x14ac:dyDescent="0.2">
      <c r="J36377" s="2"/>
    </row>
    <row r="36378" spans="10:10" ht="14.25" x14ac:dyDescent="0.2">
      <c r="J36378" s="2"/>
    </row>
    <row r="36379" spans="10:10" ht="14.25" x14ac:dyDescent="0.2">
      <c r="J36379" s="2"/>
    </row>
    <row r="36380" spans="10:10" ht="14.25" x14ac:dyDescent="0.2">
      <c r="J36380" s="2"/>
    </row>
    <row r="36381" spans="10:10" ht="14.25" x14ac:dyDescent="0.2">
      <c r="J36381" s="2"/>
    </row>
    <row r="36382" spans="10:10" ht="14.25" x14ac:dyDescent="0.2">
      <c r="J36382" s="2"/>
    </row>
    <row r="36383" spans="10:10" ht="14.25" x14ac:dyDescent="0.2">
      <c r="J36383" s="2"/>
    </row>
    <row r="36384" spans="10:10" ht="14.25" x14ac:dyDescent="0.2">
      <c r="J36384" s="2"/>
    </row>
    <row r="36385" spans="10:10" ht="14.25" x14ac:dyDescent="0.2">
      <c r="J36385" s="2"/>
    </row>
    <row r="36386" spans="10:10" ht="14.25" x14ac:dyDescent="0.2">
      <c r="J36386" s="2"/>
    </row>
    <row r="36387" spans="10:10" ht="14.25" x14ac:dyDescent="0.2">
      <c r="J36387" s="2"/>
    </row>
    <row r="36388" spans="10:10" ht="14.25" x14ac:dyDescent="0.2">
      <c r="J36388" s="2"/>
    </row>
    <row r="36389" spans="10:10" ht="14.25" x14ac:dyDescent="0.2">
      <c r="J36389" s="2"/>
    </row>
    <row r="36390" spans="10:10" ht="14.25" x14ac:dyDescent="0.2">
      <c r="J36390" s="2"/>
    </row>
    <row r="36391" spans="10:10" ht="14.25" x14ac:dyDescent="0.2">
      <c r="J36391" s="2"/>
    </row>
    <row r="36392" spans="10:10" ht="14.25" x14ac:dyDescent="0.2">
      <c r="J36392" s="2"/>
    </row>
    <row r="36393" spans="10:10" ht="14.25" x14ac:dyDescent="0.2">
      <c r="J36393" s="2"/>
    </row>
    <row r="36394" spans="10:10" ht="14.25" x14ac:dyDescent="0.2">
      <c r="J36394" s="2"/>
    </row>
    <row r="36395" spans="10:10" ht="14.25" x14ac:dyDescent="0.2">
      <c r="J36395" s="2"/>
    </row>
    <row r="36396" spans="10:10" ht="14.25" x14ac:dyDescent="0.2">
      <c r="J36396" s="2"/>
    </row>
    <row r="36397" spans="10:10" ht="14.25" x14ac:dyDescent="0.2">
      <c r="J36397" s="2"/>
    </row>
    <row r="36398" spans="10:10" ht="14.25" x14ac:dyDescent="0.2">
      <c r="J36398" s="2"/>
    </row>
    <row r="36399" spans="10:10" ht="14.25" x14ac:dyDescent="0.2">
      <c r="J36399" s="2"/>
    </row>
    <row r="36400" spans="10:10" ht="14.25" x14ac:dyDescent="0.2">
      <c r="J36400" s="2"/>
    </row>
    <row r="36401" spans="10:10" ht="14.25" x14ac:dyDescent="0.2">
      <c r="J36401" s="2"/>
    </row>
    <row r="36402" spans="10:10" ht="14.25" x14ac:dyDescent="0.2">
      <c r="J36402" s="2"/>
    </row>
    <row r="36403" spans="10:10" ht="14.25" x14ac:dyDescent="0.2">
      <c r="J36403" s="2"/>
    </row>
    <row r="36404" spans="10:10" ht="14.25" x14ac:dyDescent="0.2">
      <c r="J36404" s="2"/>
    </row>
    <row r="36405" spans="10:10" ht="14.25" x14ac:dyDescent="0.2">
      <c r="J36405" s="2"/>
    </row>
    <row r="36406" spans="10:10" ht="14.25" x14ac:dyDescent="0.2">
      <c r="J36406" s="2"/>
    </row>
    <row r="36407" spans="10:10" ht="14.25" x14ac:dyDescent="0.2">
      <c r="J36407" s="2"/>
    </row>
    <row r="36408" spans="10:10" ht="14.25" x14ac:dyDescent="0.2">
      <c r="J36408" s="2"/>
    </row>
    <row r="36409" spans="10:10" ht="14.25" x14ac:dyDescent="0.2">
      <c r="J36409" s="2"/>
    </row>
    <row r="36410" spans="10:10" ht="14.25" x14ac:dyDescent="0.2">
      <c r="J36410" s="2"/>
    </row>
    <row r="36411" spans="10:10" ht="14.25" x14ac:dyDescent="0.2">
      <c r="J36411" s="2"/>
    </row>
    <row r="36412" spans="10:10" ht="14.25" x14ac:dyDescent="0.2">
      <c r="J36412" s="2"/>
    </row>
    <row r="36413" spans="10:10" ht="14.25" x14ac:dyDescent="0.2">
      <c r="J36413" s="2"/>
    </row>
    <row r="36414" spans="10:10" ht="14.25" x14ac:dyDescent="0.2">
      <c r="J36414" s="2"/>
    </row>
    <row r="36415" spans="10:10" ht="14.25" x14ac:dyDescent="0.2">
      <c r="J36415" s="2"/>
    </row>
    <row r="36416" spans="10:10" ht="14.25" x14ac:dyDescent="0.2">
      <c r="J36416" s="2"/>
    </row>
    <row r="36417" spans="10:10" ht="14.25" x14ac:dyDescent="0.2">
      <c r="J36417" s="2"/>
    </row>
    <row r="36418" spans="10:10" ht="14.25" x14ac:dyDescent="0.2">
      <c r="J36418" s="2"/>
    </row>
    <row r="36419" spans="10:10" ht="14.25" x14ac:dyDescent="0.2">
      <c r="J36419" s="2"/>
    </row>
    <row r="36420" spans="10:10" ht="14.25" x14ac:dyDescent="0.2">
      <c r="J36420" s="2"/>
    </row>
    <row r="36421" spans="10:10" ht="14.25" x14ac:dyDescent="0.2">
      <c r="J36421" s="2"/>
    </row>
    <row r="36422" spans="10:10" ht="14.25" x14ac:dyDescent="0.2">
      <c r="J36422" s="2"/>
    </row>
    <row r="36423" spans="10:10" ht="14.25" x14ac:dyDescent="0.2">
      <c r="J36423" s="2"/>
    </row>
    <row r="36424" spans="10:10" ht="14.25" x14ac:dyDescent="0.2">
      <c r="J36424" s="2"/>
    </row>
    <row r="36425" spans="10:10" ht="14.25" x14ac:dyDescent="0.2">
      <c r="J36425" s="2"/>
    </row>
    <row r="36426" spans="10:10" ht="14.25" x14ac:dyDescent="0.2">
      <c r="J36426" s="2"/>
    </row>
    <row r="36427" spans="10:10" ht="14.25" x14ac:dyDescent="0.2">
      <c r="J36427" s="2"/>
    </row>
    <row r="36428" spans="10:10" ht="14.25" x14ac:dyDescent="0.2">
      <c r="J36428" s="2"/>
    </row>
    <row r="36429" spans="10:10" ht="14.25" x14ac:dyDescent="0.2">
      <c r="J36429" s="2"/>
    </row>
    <row r="36430" spans="10:10" ht="14.25" x14ac:dyDescent="0.2">
      <c r="J36430" s="2"/>
    </row>
    <row r="36431" spans="10:10" ht="14.25" x14ac:dyDescent="0.2">
      <c r="J36431" s="2"/>
    </row>
    <row r="36432" spans="10:10" ht="14.25" x14ac:dyDescent="0.2">
      <c r="J36432" s="2"/>
    </row>
    <row r="36433" spans="10:10" ht="14.25" x14ac:dyDescent="0.2">
      <c r="J36433" s="2"/>
    </row>
    <row r="36434" spans="10:10" ht="14.25" x14ac:dyDescent="0.2">
      <c r="J36434" s="2"/>
    </row>
    <row r="36435" spans="10:10" ht="14.25" x14ac:dyDescent="0.2">
      <c r="J36435" s="2"/>
    </row>
    <row r="36436" spans="10:10" ht="14.25" x14ac:dyDescent="0.2">
      <c r="J36436" s="2"/>
    </row>
    <row r="36437" spans="10:10" ht="14.25" x14ac:dyDescent="0.2">
      <c r="J36437" s="2"/>
    </row>
    <row r="36438" spans="10:10" ht="14.25" x14ac:dyDescent="0.2">
      <c r="J36438" s="2"/>
    </row>
    <row r="36439" spans="10:10" ht="14.25" x14ac:dyDescent="0.2">
      <c r="J36439" s="2"/>
    </row>
    <row r="36440" spans="10:10" ht="14.25" x14ac:dyDescent="0.2">
      <c r="J36440" s="2"/>
    </row>
    <row r="36441" spans="10:10" ht="14.25" x14ac:dyDescent="0.2">
      <c r="J36441" s="2"/>
    </row>
    <row r="36442" spans="10:10" ht="14.25" x14ac:dyDescent="0.2">
      <c r="J36442" s="2"/>
    </row>
    <row r="36443" spans="10:10" ht="14.25" x14ac:dyDescent="0.2">
      <c r="J36443" s="2"/>
    </row>
    <row r="36444" spans="10:10" ht="14.25" x14ac:dyDescent="0.2">
      <c r="J36444" s="2"/>
    </row>
    <row r="36445" spans="10:10" ht="14.25" x14ac:dyDescent="0.2">
      <c r="J36445" s="2"/>
    </row>
    <row r="36446" spans="10:10" ht="14.25" x14ac:dyDescent="0.2">
      <c r="J36446" s="2"/>
    </row>
    <row r="36447" spans="10:10" ht="14.25" x14ac:dyDescent="0.2">
      <c r="J36447" s="2"/>
    </row>
    <row r="36448" spans="10:10" ht="14.25" x14ac:dyDescent="0.2">
      <c r="J36448" s="2"/>
    </row>
    <row r="36449" spans="10:10" ht="14.25" x14ac:dyDescent="0.2">
      <c r="J36449" s="2"/>
    </row>
    <row r="36450" spans="10:10" ht="14.25" x14ac:dyDescent="0.2">
      <c r="J36450" s="2"/>
    </row>
    <row r="36451" spans="10:10" ht="14.25" x14ac:dyDescent="0.2">
      <c r="J36451" s="2"/>
    </row>
    <row r="36452" spans="10:10" ht="14.25" x14ac:dyDescent="0.2">
      <c r="J36452" s="2"/>
    </row>
    <row r="36453" spans="10:10" ht="14.25" x14ac:dyDescent="0.2">
      <c r="J36453" s="2"/>
    </row>
    <row r="36454" spans="10:10" ht="14.25" x14ac:dyDescent="0.2">
      <c r="J36454" s="2"/>
    </row>
    <row r="36455" spans="10:10" ht="14.25" x14ac:dyDescent="0.2">
      <c r="J36455" s="2"/>
    </row>
    <row r="36456" spans="10:10" ht="14.25" x14ac:dyDescent="0.2">
      <c r="J36456" s="2"/>
    </row>
    <row r="36457" spans="10:10" ht="14.25" x14ac:dyDescent="0.2">
      <c r="J36457" s="2"/>
    </row>
    <row r="36458" spans="10:10" ht="14.25" x14ac:dyDescent="0.2">
      <c r="J36458" s="2"/>
    </row>
    <row r="36459" spans="10:10" ht="14.25" x14ac:dyDescent="0.2">
      <c r="J36459" s="2"/>
    </row>
    <row r="36460" spans="10:10" ht="14.25" x14ac:dyDescent="0.2">
      <c r="J36460" s="2"/>
    </row>
    <row r="36461" spans="10:10" ht="14.25" x14ac:dyDescent="0.2">
      <c r="J36461" s="2"/>
    </row>
    <row r="36462" spans="10:10" ht="14.25" x14ac:dyDescent="0.2">
      <c r="J36462" s="2"/>
    </row>
    <row r="36463" spans="10:10" ht="14.25" x14ac:dyDescent="0.2">
      <c r="J36463" s="2"/>
    </row>
    <row r="36464" spans="10:10" ht="14.25" x14ac:dyDescent="0.2">
      <c r="J36464" s="2"/>
    </row>
    <row r="36465" spans="10:10" ht="14.25" x14ac:dyDescent="0.2">
      <c r="J36465" s="2"/>
    </row>
    <row r="36466" spans="10:10" ht="14.25" x14ac:dyDescent="0.2">
      <c r="J36466" s="2"/>
    </row>
    <row r="36467" spans="10:10" ht="14.25" x14ac:dyDescent="0.2">
      <c r="J36467" s="2"/>
    </row>
    <row r="36468" spans="10:10" ht="14.25" x14ac:dyDescent="0.2">
      <c r="J36468" s="2"/>
    </row>
    <row r="36469" spans="10:10" ht="14.25" x14ac:dyDescent="0.2">
      <c r="J36469" s="2"/>
    </row>
    <row r="36470" spans="10:10" ht="14.25" x14ac:dyDescent="0.2">
      <c r="J36470" s="2"/>
    </row>
    <row r="36471" spans="10:10" ht="14.25" x14ac:dyDescent="0.2">
      <c r="J36471" s="2"/>
    </row>
    <row r="36472" spans="10:10" ht="14.25" x14ac:dyDescent="0.2">
      <c r="J36472" s="2"/>
    </row>
    <row r="36473" spans="10:10" ht="14.25" x14ac:dyDescent="0.2">
      <c r="J36473" s="2"/>
    </row>
    <row r="36474" spans="10:10" ht="14.25" x14ac:dyDescent="0.2">
      <c r="J36474" s="2"/>
    </row>
    <row r="36475" spans="10:10" ht="14.25" x14ac:dyDescent="0.2">
      <c r="J36475" s="2"/>
    </row>
    <row r="36476" spans="10:10" ht="14.25" x14ac:dyDescent="0.2">
      <c r="J36476" s="2"/>
    </row>
    <row r="36477" spans="10:10" ht="14.25" x14ac:dyDescent="0.2">
      <c r="J36477" s="2"/>
    </row>
    <row r="36478" spans="10:10" ht="14.25" x14ac:dyDescent="0.2">
      <c r="J36478" s="2"/>
    </row>
    <row r="36479" spans="10:10" ht="14.25" x14ac:dyDescent="0.2">
      <c r="J36479" s="2"/>
    </row>
    <row r="36480" spans="10:10" ht="14.25" x14ac:dyDescent="0.2">
      <c r="J36480" s="2"/>
    </row>
    <row r="36481" spans="10:10" ht="14.25" x14ac:dyDescent="0.2">
      <c r="J36481" s="2"/>
    </row>
    <row r="36482" spans="10:10" ht="14.25" x14ac:dyDescent="0.2">
      <c r="J36482" s="2"/>
    </row>
    <row r="36483" spans="10:10" ht="14.25" x14ac:dyDescent="0.2">
      <c r="J36483" s="2"/>
    </row>
    <row r="36484" spans="10:10" ht="14.25" x14ac:dyDescent="0.2">
      <c r="J36484" s="2"/>
    </row>
    <row r="36485" spans="10:10" ht="14.25" x14ac:dyDescent="0.2">
      <c r="J36485" s="2"/>
    </row>
    <row r="36486" spans="10:10" ht="14.25" x14ac:dyDescent="0.2">
      <c r="J36486" s="2"/>
    </row>
    <row r="36487" spans="10:10" ht="14.25" x14ac:dyDescent="0.2">
      <c r="J36487" s="2"/>
    </row>
    <row r="36488" spans="10:10" ht="14.25" x14ac:dyDescent="0.2">
      <c r="J36488" s="2"/>
    </row>
    <row r="36489" spans="10:10" ht="14.25" x14ac:dyDescent="0.2">
      <c r="J36489" s="2"/>
    </row>
    <row r="36490" spans="10:10" ht="14.25" x14ac:dyDescent="0.2">
      <c r="J36490" s="2"/>
    </row>
    <row r="36491" spans="10:10" ht="14.25" x14ac:dyDescent="0.2">
      <c r="J36491" s="2"/>
    </row>
    <row r="36492" spans="10:10" ht="14.25" x14ac:dyDescent="0.2">
      <c r="J36492" s="2"/>
    </row>
    <row r="36493" spans="10:10" ht="14.25" x14ac:dyDescent="0.2">
      <c r="J36493" s="2"/>
    </row>
    <row r="36494" spans="10:10" ht="14.25" x14ac:dyDescent="0.2">
      <c r="J36494" s="2"/>
    </row>
    <row r="36495" spans="10:10" ht="14.25" x14ac:dyDescent="0.2">
      <c r="J36495" s="2"/>
    </row>
    <row r="36496" spans="10:10" ht="14.25" x14ac:dyDescent="0.2">
      <c r="J36496" s="2"/>
    </row>
    <row r="36497" spans="10:10" ht="14.25" x14ac:dyDescent="0.2">
      <c r="J36497" s="2"/>
    </row>
    <row r="36498" spans="10:10" ht="14.25" x14ac:dyDescent="0.2">
      <c r="J36498" s="2"/>
    </row>
    <row r="36499" spans="10:10" ht="14.25" x14ac:dyDescent="0.2">
      <c r="J36499" s="2"/>
    </row>
    <row r="36500" spans="10:10" ht="14.25" x14ac:dyDescent="0.2">
      <c r="J36500" s="2"/>
    </row>
    <row r="36501" spans="10:10" ht="14.25" x14ac:dyDescent="0.2">
      <c r="J36501" s="2"/>
    </row>
    <row r="36502" spans="10:10" ht="14.25" x14ac:dyDescent="0.2">
      <c r="J36502" s="2"/>
    </row>
    <row r="36503" spans="10:10" ht="14.25" x14ac:dyDescent="0.2">
      <c r="J36503" s="2"/>
    </row>
    <row r="36504" spans="10:10" ht="14.25" x14ac:dyDescent="0.2">
      <c r="J36504" s="2"/>
    </row>
    <row r="36505" spans="10:10" ht="14.25" x14ac:dyDescent="0.2">
      <c r="J36505" s="2"/>
    </row>
    <row r="36506" spans="10:10" ht="14.25" x14ac:dyDescent="0.2">
      <c r="J36506" s="2"/>
    </row>
    <row r="36507" spans="10:10" ht="14.25" x14ac:dyDescent="0.2">
      <c r="J36507" s="2"/>
    </row>
    <row r="36508" spans="10:10" ht="14.25" x14ac:dyDescent="0.2">
      <c r="J36508" s="2"/>
    </row>
    <row r="36509" spans="10:10" ht="14.25" x14ac:dyDescent="0.2">
      <c r="J36509" s="2"/>
    </row>
    <row r="36510" spans="10:10" ht="14.25" x14ac:dyDescent="0.2">
      <c r="J36510" s="2"/>
    </row>
    <row r="36511" spans="10:10" ht="14.25" x14ac:dyDescent="0.2">
      <c r="J36511" s="2"/>
    </row>
    <row r="36512" spans="10:10" ht="14.25" x14ac:dyDescent="0.2">
      <c r="J36512" s="2"/>
    </row>
    <row r="36513" spans="10:10" ht="14.25" x14ac:dyDescent="0.2">
      <c r="J36513" s="2"/>
    </row>
    <row r="36514" spans="10:10" ht="14.25" x14ac:dyDescent="0.2">
      <c r="J36514" s="2"/>
    </row>
    <row r="36515" spans="10:10" ht="14.25" x14ac:dyDescent="0.2">
      <c r="J36515" s="2"/>
    </row>
    <row r="36516" spans="10:10" ht="14.25" x14ac:dyDescent="0.2">
      <c r="J36516" s="2"/>
    </row>
    <row r="36517" spans="10:10" ht="14.25" x14ac:dyDescent="0.2">
      <c r="J36517" s="2"/>
    </row>
    <row r="36518" spans="10:10" ht="14.25" x14ac:dyDescent="0.2">
      <c r="J36518" s="2"/>
    </row>
    <row r="36519" spans="10:10" ht="14.25" x14ac:dyDescent="0.2">
      <c r="J36519" s="2"/>
    </row>
    <row r="36520" spans="10:10" ht="14.25" x14ac:dyDescent="0.2">
      <c r="J36520" s="2"/>
    </row>
    <row r="36521" spans="10:10" ht="14.25" x14ac:dyDescent="0.2">
      <c r="J36521" s="2"/>
    </row>
    <row r="36522" spans="10:10" ht="14.25" x14ac:dyDescent="0.2">
      <c r="J36522" s="2"/>
    </row>
    <row r="36523" spans="10:10" ht="14.25" x14ac:dyDescent="0.2">
      <c r="J36523" s="2"/>
    </row>
    <row r="36524" spans="10:10" ht="14.25" x14ac:dyDescent="0.2">
      <c r="J36524" s="2"/>
    </row>
    <row r="36525" spans="10:10" ht="14.25" x14ac:dyDescent="0.2">
      <c r="J36525" s="2"/>
    </row>
    <row r="36526" spans="10:10" ht="14.25" x14ac:dyDescent="0.2">
      <c r="J36526" s="2"/>
    </row>
    <row r="36527" spans="10:10" ht="14.25" x14ac:dyDescent="0.2">
      <c r="J36527" s="2"/>
    </row>
    <row r="36528" spans="10:10" ht="14.25" x14ac:dyDescent="0.2">
      <c r="J36528" s="2"/>
    </row>
    <row r="36529" spans="10:10" ht="14.25" x14ac:dyDescent="0.2">
      <c r="J36529" s="2"/>
    </row>
    <row r="36530" spans="10:10" ht="14.25" x14ac:dyDescent="0.2">
      <c r="J36530" s="2"/>
    </row>
    <row r="36531" spans="10:10" ht="14.25" x14ac:dyDescent="0.2">
      <c r="J36531" s="2"/>
    </row>
    <row r="36532" spans="10:10" ht="14.25" x14ac:dyDescent="0.2">
      <c r="J36532" s="2"/>
    </row>
    <row r="36533" spans="10:10" ht="14.25" x14ac:dyDescent="0.2">
      <c r="J36533" s="2"/>
    </row>
    <row r="36534" spans="10:10" ht="14.25" x14ac:dyDescent="0.2">
      <c r="J36534" s="2"/>
    </row>
    <row r="36535" spans="10:10" ht="14.25" x14ac:dyDescent="0.2">
      <c r="J36535" s="2"/>
    </row>
    <row r="36536" spans="10:10" ht="14.25" x14ac:dyDescent="0.2">
      <c r="J36536" s="2"/>
    </row>
    <row r="36537" spans="10:10" ht="14.25" x14ac:dyDescent="0.2">
      <c r="J36537" s="2"/>
    </row>
    <row r="36538" spans="10:10" ht="14.25" x14ac:dyDescent="0.2">
      <c r="J36538" s="2"/>
    </row>
    <row r="36539" spans="10:10" ht="14.25" x14ac:dyDescent="0.2">
      <c r="J36539" s="2"/>
    </row>
    <row r="36540" spans="10:10" ht="14.25" x14ac:dyDescent="0.2">
      <c r="J36540" s="2"/>
    </row>
    <row r="36541" spans="10:10" ht="14.25" x14ac:dyDescent="0.2">
      <c r="J36541" s="2"/>
    </row>
    <row r="36542" spans="10:10" ht="14.25" x14ac:dyDescent="0.2">
      <c r="J36542" s="2"/>
    </row>
    <row r="36543" spans="10:10" ht="14.25" x14ac:dyDescent="0.2">
      <c r="J36543" s="2"/>
    </row>
    <row r="36544" spans="10:10" ht="14.25" x14ac:dyDescent="0.2">
      <c r="J36544" s="2"/>
    </row>
    <row r="36545" spans="10:10" ht="14.25" x14ac:dyDescent="0.2">
      <c r="J36545" s="2"/>
    </row>
    <row r="36546" spans="10:10" ht="14.25" x14ac:dyDescent="0.2">
      <c r="J36546" s="2"/>
    </row>
    <row r="36547" spans="10:10" ht="14.25" x14ac:dyDescent="0.2">
      <c r="J36547" s="2"/>
    </row>
    <row r="36548" spans="10:10" ht="14.25" x14ac:dyDescent="0.2">
      <c r="J36548" s="2"/>
    </row>
    <row r="36549" spans="10:10" ht="14.25" x14ac:dyDescent="0.2">
      <c r="J36549" s="2"/>
    </row>
    <row r="36550" spans="10:10" ht="14.25" x14ac:dyDescent="0.2">
      <c r="J36550" s="2"/>
    </row>
    <row r="36551" spans="10:10" ht="14.25" x14ac:dyDescent="0.2">
      <c r="J36551" s="2"/>
    </row>
    <row r="36552" spans="10:10" ht="14.25" x14ac:dyDescent="0.2">
      <c r="J36552" s="2"/>
    </row>
    <row r="36553" spans="10:10" ht="14.25" x14ac:dyDescent="0.2">
      <c r="J36553" s="2"/>
    </row>
    <row r="36554" spans="10:10" ht="14.25" x14ac:dyDescent="0.2">
      <c r="J36554" s="2"/>
    </row>
    <row r="36555" spans="10:10" ht="14.25" x14ac:dyDescent="0.2">
      <c r="J36555" s="2"/>
    </row>
    <row r="36556" spans="10:10" ht="14.25" x14ac:dyDescent="0.2">
      <c r="J36556" s="2"/>
    </row>
    <row r="36557" spans="10:10" ht="14.25" x14ac:dyDescent="0.2">
      <c r="J36557" s="2"/>
    </row>
    <row r="36558" spans="10:10" ht="14.25" x14ac:dyDescent="0.2">
      <c r="J36558" s="2"/>
    </row>
    <row r="36559" spans="10:10" ht="14.25" x14ac:dyDescent="0.2">
      <c r="J36559" s="2"/>
    </row>
    <row r="36560" spans="10:10" ht="14.25" x14ac:dyDescent="0.2">
      <c r="J36560" s="2"/>
    </row>
    <row r="36561" spans="10:10" ht="14.25" x14ac:dyDescent="0.2">
      <c r="J36561" s="2"/>
    </row>
    <row r="36562" spans="10:10" ht="14.25" x14ac:dyDescent="0.2">
      <c r="J36562" s="2"/>
    </row>
    <row r="36563" spans="10:10" ht="14.25" x14ac:dyDescent="0.2">
      <c r="J36563" s="2"/>
    </row>
    <row r="36564" spans="10:10" ht="14.25" x14ac:dyDescent="0.2">
      <c r="J36564" s="2"/>
    </row>
    <row r="36565" spans="10:10" ht="14.25" x14ac:dyDescent="0.2">
      <c r="J36565" s="2"/>
    </row>
    <row r="36566" spans="10:10" ht="14.25" x14ac:dyDescent="0.2">
      <c r="J36566" s="2"/>
    </row>
    <row r="36567" spans="10:10" ht="14.25" x14ac:dyDescent="0.2">
      <c r="J36567" s="2"/>
    </row>
    <row r="36568" spans="10:10" ht="14.25" x14ac:dyDescent="0.2">
      <c r="J36568" s="2"/>
    </row>
    <row r="36569" spans="10:10" ht="14.25" x14ac:dyDescent="0.2">
      <c r="J36569" s="2"/>
    </row>
    <row r="36570" spans="10:10" ht="14.25" x14ac:dyDescent="0.2">
      <c r="J36570" s="2"/>
    </row>
    <row r="36571" spans="10:10" ht="14.25" x14ac:dyDescent="0.2">
      <c r="J36571" s="2"/>
    </row>
    <row r="36572" spans="10:10" ht="14.25" x14ac:dyDescent="0.2">
      <c r="J36572" s="2"/>
    </row>
    <row r="36573" spans="10:10" ht="14.25" x14ac:dyDescent="0.2">
      <c r="J36573" s="2"/>
    </row>
    <row r="36574" spans="10:10" ht="14.25" x14ac:dyDescent="0.2">
      <c r="J36574" s="2"/>
    </row>
    <row r="36575" spans="10:10" ht="14.25" x14ac:dyDescent="0.2">
      <c r="J36575" s="2"/>
    </row>
    <row r="36576" spans="10:10" ht="14.25" x14ac:dyDescent="0.2">
      <c r="J36576" s="2"/>
    </row>
    <row r="36577" spans="10:10" ht="14.25" x14ac:dyDescent="0.2">
      <c r="J36577" s="2"/>
    </row>
    <row r="36578" spans="10:10" ht="14.25" x14ac:dyDescent="0.2">
      <c r="J36578" s="2"/>
    </row>
    <row r="36579" spans="10:10" ht="14.25" x14ac:dyDescent="0.2">
      <c r="J36579" s="2"/>
    </row>
    <row r="36580" spans="10:10" ht="14.25" x14ac:dyDescent="0.2">
      <c r="J36580" s="2"/>
    </row>
    <row r="36581" spans="10:10" ht="14.25" x14ac:dyDescent="0.2">
      <c r="J36581" s="2"/>
    </row>
    <row r="36582" spans="10:10" ht="14.25" x14ac:dyDescent="0.2">
      <c r="J36582" s="2"/>
    </row>
    <row r="36583" spans="10:10" ht="14.25" x14ac:dyDescent="0.2">
      <c r="J36583" s="2"/>
    </row>
    <row r="36584" spans="10:10" ht="14.25" x14ac:dyDescent="0.2">
      <c r="J36584" s="2"/>
    </row>
    <row r="36585" spans="10:10" ht="14.25" x14ac:dyDescent="0.2">
      <c r="J36585" s="2"/>
    </row>
    <row r="36586" spans="10:10" ht="14.25" x14ac:dyDescent="0.2">
      <c r="J36586" s="2"/>
    </row>
    <row r="36587" spans="10:10" ht="14.25" x14ac:dyDescent="0.2">
      <c r="J36587" s="2"/>
    </row>
    <row r="36588" spans="10:10" ht="14.25" x14ac:dyDescent="0.2">
      <c r="J36588" s="2"/>
    </row>
    <row r="36589" spans="10:10" ht="14.25" x14ac:dyDescent="0.2">
      <c r="J36589" s="2"/>
    </row>
    <row r="36590" spans="10:10" ht="14.25" x14ac:dyDescent="0.2">
      <c r="J36590" s="2"/>
    </row>
    <row r="36591" spans="10:10" ht="14.25" x14ac:dyDescent="0.2">
      <c r="J36591" s="2"/>
    </row>
    <row r="36592" spans="10:10" ht="14.25" x14ac:dyDescent="0.2">
      <c r="J36592" s="2"/>
    </row>
    <row r="36593" spans="10:10" ht="14.25" x14ac:dyDescent="0.2">
      <c r="J36593" s="2"/>
    </row>
    <row r="36594" spans="10:10" ht="14.25" x14ac:dyDescent="0.2">
      <c r="J36594" s="2"/>
    </row>
    <row r="36595" spans="10:10" ht="14.25" x14ac:dyDescent="0.2">
      <c r="J36595" s="2"/>
    </row>
    <row r="36596" spans="10:10" ht="14.25" x14ac:dyDescent="0.2">
      <c r="J36596" s="2"/>
    </row>
    <row r="36597" spans="10:10" ht="14.25" x14ac:dyDescent="0.2">
      <c r="J36597" s="2"/>
    </row>
    <row r="36598" spans="10:10" ht="14.25" x14ac:dyDescent="0.2">
      <c r="J36598" s="2"/>
    </row>
    <row r="36599" spans="10:10" ht="14.25" x14ac:dyDescent="0.2">
      <c r="J36599" s="2"/>
    </row>
    <row r="36600" spans="10:10" ht="14.25" x14ac:dyDescent="0.2">
      <c r="J36600" s="2"/>
    </row>
    <row r="36601" spans="10:10" ht="14.25" x14ac:dyDescent="0.2">
      <c r="J36601" s="2"/>
    </row>
    <row r="36602" spans="10:10" ht="14.25" x14ac:dyDescent="0.2">
      <c r="J36602" s="2"/>
    </row>
    <row r="36603" spans="10:10" ht="14.25" x14ac:dyDescent="0.2">
      <c r="J36603" s="2"/>
    </row>
    <row r="36604" spans="10:10" ht="14.25" x14ac:dyDescent="0.2">
      <c r="J36604" s="2"/>
    </row>
    <row r="36605" spans="10:10" ht="14.25" x14ac:dyDescent="0.2">
      <c r="J36605" s="2"/>
    </row>
    <row r="36606" spans="10:10" ht="14.25" x14ac:dyDescent="0.2">
      <c r="J36606" s="2"/>
    </row>
    <row r="36607" spans="10:10" ht="14.25" x14ac:dyDescent="0.2">
      <c r="J36607" s="2"/>
    </row>
    <row r="36608" spans="10:10" ht="14.25" x14ac:dyDescent="0.2">
      <c r="J36608" s="2"/>
    </row>
    <row r="36609" spans="10:10" ht="14.25" x14ac:dyDescent="0.2">
      <c r="J36609" s="2"/>
    </row>
    <row r="36610" spans="10:10" ht="14.25" x14ac:dyDescent="0.2">
      <c r="J36610" s="2"/>
    </row>
    <row r="36611" spans="10:10" ht="14.25" x14ac:dyDescent="0.2">
      <c r="J36611" s="2"/>
    </row>
    <row r="36612" spans="10:10" ht="14.25" x14ac:dyDescent="0.2">
      <c r="J36612" s="2"/>
    </row>
    <row r="36613" spans="10:10" ht="14.25" x14ac:dyDescent="0.2">
      <c r="J36613" s="2"/>
    </row>
    <row r="36614" spans="10:10" ht="14.25" x14ac:dyDescent="0.2">
      <c r="J36614" s="2"/>
    </row>
    <row r="36615" spans="10:10" ht="14.25" x14ac:dyDescent="0.2">
      <c r="J36615" s="2"/>
    </row>
    <row r="36616" spans="10:10" ht="14.25" x14ac:dyDescent="0.2">
      <c r="J36616" s="2"/>
    </row>
    <row r="36617" spans="10:10" ht="14.25" x14ac:dyDescent="0.2">
      <c r="J36617" s="2"/>
    </row>
    <row r="36618" spans="10:10" ht="14.25" x14ac:dyDescent="0.2">
      <c r="J36618" s="2"/>
    </row>
    <row r="36619" spans="10:10" ht="14.25" x14ac:dyDescent="0.2">
      <c r="J36619" s="2"/>
    </row>
    <row r="36620" spans="10:10" ht="14.25" x14ac:dyDescent="0.2">
      <c r="J36620" s="2"/>
    </row>
    <row r="36621" spans="10:10" ht="14.25" x14ac:dyDescent="0.2">
      <c r="J36621" s="2"/>
    </row>
    <row r="36622" spans="10:10" ht="14.25" x14ac:dyDescent="0.2">
      <c r="J36622" s="2"/>
    </row>
    <row r="36623" spans="10:10" ht="14.25" x14ac:dyDescent="0.2">
      <c r="J36623" s="2"/>
    </row>
    <row r="36624" spans="10:10" ht="14.25" x14ac:dyDescent="0.2">
      <c r="J36624" s="2"/>
    </row>
    <row r="36625" spans="10:10" ht="14.25" x14ac:dyDescent="0.2">
      <c r="J36625" s="2"/>
    </row>
    <row r="36626" spans="10:10" ht="14.25" x14ac:dyDescent="0.2">
      <c r="J36626" s="2"/>
    </row>
    <row r="36627" spans="10:10" ht="14.25" x14ac:dyDescent="0.2">
      <c r="J36627" s="2"/>
    </row>
    <row r="36628" spans="10:10" ht="14.25" x14ac:dyDescent="0.2">
      <c r="J36628" s="2"/>
    </row>
    <row r="36629" spans="10:10" ht="14.25" x14ac:dyDescent="0.2">
      <c r="J36629" s="2"/>
    </row>
    <row r="36630" spans="10:10" ht="14.25" x14ac:dyDescent="0.2">
      <c r="J36630" s="2"/>
    </row>
    <row r="36631" spans="10:10" ht="14.25" x14ac:dyDescent="0.2">
      <c r="J36631" s="2"/>
    </row>
    <row r="36632" spans="10:10" ht="14.25" x14ac:dyDescent="0.2">
      <c r="J36632" s="2"/>
    </row>
    <row r="36633" spans="10:10" ht="14.25" x14ac:dyDescent="0.2">
      <c r="J36633" s="2"/>
    </row>
    <row r="36634" spans="10:10" ht="14.25" x14ac:dyDescent="0.2">
      <c r="J36634" s="2"/>
    </row>
    <row r="36635" spans="10:10" ht="14.25" x14ac:dyDescent="0.2">
      <c r="J36635" s="2"/>
    </row>
    <row r="36636" spans="10:10" ht="14.25" x14ac:dyDescent="0.2">
      <c r="J36636" s="2"/>
    </row>
    <row r="36637" spans="10:10" ht="14.25" x14ac:dyDescent="0.2">
      <c r="J36637" s="2"/>
    </row>
    <row r="36638" spans="10:10" ht="14.25" x14ac:dyDescent="0.2">
      <c r="J36638" s="2"/>
    </row>
    <row r="36639" spans="10:10" ht="14.25" x14ac:dyDescent="0.2">
      <c r="J36639" s="2"/>
    </row>
    <row r="36640" spans="10:10" ht="14.25" x14ac:dyDescent="0.2">
      <c r="J36640" s="2"/>
    </row>
    <row r="36641" spans="10:10" ht="14.25" x14ac:dyDescent="0.2">
      <c r="J36641" s="2"/>
    </row>
    <row r="36642" spans="10:10" ht="14.25" x14ac:dyDescent="0.2">
      <c r="J36642" s="2"/>
    </row>
    <row r="36643" spans="10:10" ht="14.25" x14ac:dyDescent="0.2">
      <c r="J36643" s="2"/>
    </row>
    <row r="36644" spans="10:10" ht="14.25" x14ac:dyDescent="0.2">
      <c r="J36644" s="2"/>
    </row>
    <row r="36645" spans="10:10" ht="14.25" x14ac:dyDescent="0.2">
      <c r="J36645" s="2"/>
    </row>
    <row r="36646" spans="10:10" ht="14.25" x14ac:dyDescent="0.2">
      <c r="J36646" s="2"/>
    </row>
    <row r="36647" spans="10:10" ht="14.25" x14ac:dyDescent="0.2">
      <c r="J36647" s="2"/>
    </row>
    <row r="36648" spans="10:10" ht="14.25" x14ac:dyDescent="0.2">
      <c r="J36648" s="2"/>
    </row>
    <row r="36649" spans="10:10" ht="14.25" x14ac:dyDescent="0.2">
      <c r="J36649" s="2"/>
    </row>
    <row r="36650" spans="10:10" ht="14.25" x14ac:dyDescent="0.2">
      <c r="J36650" s="2"/>
    </row>
    <row r="36651" spans="10:10" ht="14.25" x14ac:dyDescent="0.2">
      <c r="J36651" s="2"/>
    </row>
    <row r="36652" spans="10:10" ht="14.25" x14ac:dyDescent="0.2">
      <c r="J36652" s="2"/>
    </row>
    <row r="36653" spans="10:10" ht="14.25" x14ac:dyDescent="0.2">
      <c r="J36653" s="2"/>
    </row>
    <row r="36654" spans="10:10" ht="14.25" x14ac:dyDescent="0.2">
      <c r="J36654" s="2"/>
    </row>
    <row r="36655" spans="10:10" ht="14.25" x14ac:dyDescent="0.2">
      <c r="J36655" s="2"/>
    </row>
    <row r="36656" spans="10:10" ht="14.25" x14ac:dyDescent="0.2">
      <c r="J36656" s="2"/>
    </row>
    <row r="36657" spans="10:10" ht="14.25" x14ac:dyDescent="0.2">
      <c r="J36657" s="2"/>
    </row>
    <row r="36658" spans="10:10" ht="14.25" x14ac:dyDescent="0.2">
      <c r="J36658" s="2"/>
    </row>
    <row r="36659" spans="10:10" ht="14.25" x14ac:dyDescent="0.2">
      <c r="J36659" s="2"/>
    </row>
    <row r="36660" spans="10:10" ht="14.25" x14ac:dyDescent="0.2">
      <c r="J36660" s="2"/>
    </row>
    <row r="36661" spans="10:10" ht="14.25" x14ac:dyDescent="0.2">
      <c r="J36661" s="2"/>
    </row>
    <row r="36662" spans="10:10" ht="14.25" x14ac:dyDescent="0.2">
      <c r="J36662" s="2"/>
    </row>
    <row r="36663" spans="10:10" ht="14.25" x14ac:dyDescent="0.2">
      <c r="J36663" s="2"/>
    </row>
    <row r="36664" spans="10:10" ht="14.25" x14ac:dyDescent="0.2">
      <c r="J36664" s="2"/>
    </row>
    <row r="36665" spans="10:10" ht="14.25" x14ac:dyDescent="0.2">
      <c r="J36665" s="2"/>
    </row>
    <row r="36666" spans="10:10" ht="14.25" x14ac:dyDescent="0.2">
      <c r="J36666" s="2"/>
    </row>
    <row r="36667" spans="10:10" ht="14.25" x14ac:dyDescent="0.2">
      <c r="J36667" s="2"/>
    </row>
    <row r="36668" spans="10:10" ht="14.25" x14ac:dyDescent="0.2">
      <c r="J36668" s="2"/>
    </row>
    <row r="36669" spans="10:10" ht="14.25" x14ac:dyDescent="0.2">
      <c r="J36669" s="2"/>
    </row>
    <row r="36670" spans="10:10" ht="14.25" x14ac:dyDescent="0.2">
      <c r="J36670" s="2"/>
    </row>
    <row r="36671" spans="10:10" ht="14.25" x14ac:dyDescent="0.2">
      <c r="J36671" s="2"/>
    </row>
    <row r="36672" spans="10:10" ht="14.25" x14ac:dyDescent="0.2">
      <c r="J36672" s="2"/>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023D8-409D-42BD-808B-51325FD5D1C9}">
  <sheetPr codeName="Sheet12">
    <tabColor rgb="FF7030A0"/>
  </sheetPr>
  <dimension ref="A1:H4649"/>
  <sheetViews>
    <sheetView workbookViewId="0">
      <selection activeCell="F1021" sqref="F1021"/>
    </sheetView>
  </sheetViews>
  <sheetFormatPr defaultRowHeight="15" x14ac:dyDescent="0.25"/>
  <cols>
    <col min="1" max="1" width="17.28515625" bestFit="1" customWidth="1"/>
    <col min="2" max="2" width="17.85546875" bestFit="1" customWidth="1"/>
    <col min="3" max="3" width="10.28515625" bestFit="1" customWidth="1"/>
    <col min="4" max="4" width="56.85546875" bestFit="1" customWidth="1"/>
    <col min="5" max="5" width="13.140625" bestFit="1" customWidth="1"/>
    <col min="6" max="6" width="19.5703125" bestFit="1" customWidth="1"/>
    <col min="7" max="7" width="13.85546875" bestFit="1" customWidth="1"/>
    <col min="8" max="8" width="6.7109375" bestFit="1" customWidth="1"/>
  </cols>
  <sheetData>
    <row r="1" spans="1:8" x14ac:dyDescent="0.25">
      <c r="C1" s="136">
        <f>SUBTOTAL(9,tbl_Beton[MİKTAR])</f>
        <v>1109</v>
      </c>
    </row>
    <row r="2" spans="1:8" x14ac:dyDescent="0.25">
      <c r="A2" t="s">
        <v>24270</v>
      </c>
      <c r="B2" t="s">
        <v>24271</v>
      </c>
      <c r="C2" t="s">
        <v>24272</v>
      </c>
      <c r="D2" t="s">
        <v>24273</v>
      </c>
      <c r="E2" t="s">
        <v>24274</v>
      </c>
      <c r="F2" t="s">
        <v>2976</v>
      </c>
      <c r="G2" t="s">
        <v>759</v>
      </c>
      <c r="H2" t="s">
        <v>135</v>
      </c>
    </row>
    <row r="3" spans="1:8" hidden="1" x14ac:dyDescent="0.25">
      <c r="A3" s="65">
        <v>45661</v>
      </c>
      <c r="B3" t="s">
        <v>24275</v>
      </c>
      <c r="C3">
        <v>12</v>
      </c>
      <c r="D3" t="s">
        <v>24276</v>
      </c>
      <c r="E3" t="s">
        <v>24277</v>
      </c>
      <c r="F3" t="s">
        <v>754</v>
      </c>
      <c r="G3" t="s">
        <v>784</v>
      </c>
      <c r="H3" t="s">
        <v>24278</v>
      </c>
    </row>
    <row r="4" spans="1:8" hidden="1" x14ac:dyDescent="0.25">
      <c r="A4" s="65">
        <v>45661</v>
      </c>
      <c r="B4" t="s">
        <v>24275</v>
      </c>
      <c r="C4">
        <v>12</v>
      </c>
      <c r="D4" t="s">
        <v>24279</v>
      </c>
      <c r="E4" t="s">
        <v>24277</v>
      </c>
      <c r="F4" t="s">
        <v>754</v>
      </c>
      <c r="G4" t="s">
        <v>784</v>
      </c>
      <c r="H4" t="s">
        <v>24278</v>
      </c>
    </row>
    <row r="5" spans="1:8" hidden="1" x14ac:dyDescent="0.25">
      <c r="A5" s="65">
        <v>45661</v>
      </c>
      <c r="B5" t="s">
        <v>24275</v>
      </c>
      <c r="C5">
        <v>12</v>
      </c>
      <c r="D5" t="s">
        <v>24279</v>
      </c>
      <c r="E5" t="s">
        <v>24277</v>
      </c>
      <c r="F5" t="s">
        <v>754</v>
      </c>
      <c r="G5" t="s">
        <v>784</v>
      </c>
      <c r="H5" t="s">
        <v>24278</v>
      </c>
    </row>
    <row r="6" spans="1:8" hidden="1" x14ac:dyDescent="0.25">
      <c r="A6" s="65">
        <v>45661</v>
      </c>
      <c r="B6" t="s">
        <v>24275</v>
      </c>
      <c r="C6">
        <v>12</v>
      </c>
      <c r="D6" t="s">
        <v>24279</v>
      </c>
      <c r="E6" t="s">
        <v>24277</v>
      </c>
      <c r="F6" t="s">
        <v>754</v>
      </c>
      <c r="G6" t="s">
        <v>784</v>
      </c>
      <c r="H6" t="s">
        <v>24278</v>
      </c>
    </row>
    <row r="7" spans="1:8" hidden="1" x14ac:dyDescent="0.25">
      <c r="A7" s="65">
        <v>45661</v>
      </c>
      <c r="B7" t="s">
        <v>24275</v>
      </c>
      <c r="C7">
        <v>12</v>
      </c>
      <c r="D7" t="s">
        <v>24279</v>
      </c>
      <c r="E7" t="s">
        <v>24277</v>
      </c>
      <c r="F7" t="s">
        <v>754</v>
      </c>
      <c r="G7" t="s">
        <v>784</v>
      </c>
      <c r="H7" t="s">
        <v>24278</v>
      </c>
    </row>
    <row r="8" spans="1:8" hidden="1" x14ac:dyDescent="0.25">
      <c r="A8" s="65">
        <v>45661</v>
      </c>
      <c r="B8" t="s">
        <v>24275</v>
      </c>
      <c r="C8">
        <v>12</v>
      </c>
      <c r="D8" t="s">
        <v>24279</v>
      </c>
      <c r="E8" t="s">
        <v>24277</v>
      </c>
      <c r="F8" t="s">
        <v>754</v>
      </c>
      <c r="G8" t="s">
        <v>784</v>
      </c>
      <c r="H8" t="s">
        <v>24278</v>
      </c>
    </row>
    <row r="9" spans="1:8" hidden="1" x14ac:dyDescent="0.25">
      <c r="A9" s="65">
        <v>45661</v>
      </c>
      <c r="B9" t="s">
        <v>24275</v>
      </c>
      <c r="C9">
        <v>12</v>
      </c>
      <c r="D9" t="s">
        <v>24279</v>
      </c>
      <c r="E9" t="s">
        <v>24277</v>
      </c>
      <c r="F9" t="s">
        <v>754</v>
      </c>
      <c r="G9" t="s">
        <v>784</v>
      </c>
      <c r="H9" t="s">
        <v>24278</v>
      </c>
    </row>
    <row r="10" spans="1:8" hidden="1" x14ac:dyDescent="0.25">
      <c r="A10" s="65">
        <v>45661</v>
      </c>
      <c r="B10" t="s">
        <v>24275</v>
      </c>
      <c r="C10">
        <v>12</v>
      </c>
      <c r="D10" t="s">
        <v>24279</v>
      </c>
      <c r="E10" t="s">
        <v>24277</v>
      </c>
      <c r="F10" t="s">
        <v>754</v>
      </c>
      <c r="G10" t="s">
        <v>784</v>
      </c>
      <c r="H10" t="s">
        <v>24278</v>
      </c>
    </row>
    <row r="11" spans="1:8" hidden="1" x14ac:dyDescent="0.25">
      <c r="A11" s="65">
        <v>45661</v>
      </c>
      <c r="B11" t="s">
        <v>24275</v>
      </c>
      <c r="C11">
        <v>12</v>
      </c>
      <c r="D11" t="s">
        <v>24279</v>
      </c>
      <c r="E11" t="s">
        <v>24277</v>
      </c>
      <c r="F11" t="s">
        <v>754</v>
      </c>
      <c r="G11" t="s">
        <v>784</v>
      </c>
      <c r="H11" t="s">
        <v>24278</v>
      </c>
    </row>
    <row r="12" spans="1:8" hidden="1" x14ac:dyDescent="0.25">
      <c r="A12" s="65">
        <v>45661</v>
      </c>
      <c r="B12" t="s">
        <v>24275</v>
      </c>
      <c r="C12">
        <v>12</v>
      </c>
      <c r="D12" t="s">
        <v>24279</v>
      </c>
      <c r="E12" t="s">
        <v>24277</v>
      </c>
      <c r="F12" t="s">
        <v>754</v>
      </c>
      <c r="G12" t="s">
        <v>784</v>
      </c>
      <c r="H12" t="s">
        <v>24278</v>
      </c>
    </row>
    <row r="13" spans="1:8" hidden="1" x14ac:dyDescent="0.25">
      <c r="A13" s="65">
        <v>45661</v>
      </c>
      <c r="B13" t="s">
        <v>24275</v>
      </c>
      <c r="C13">
        <v>12</v>
      </c>
      <c r="D13" t="s">
        <v>24279</v>
      </c>
      <c r="E13" t="s">
        <v>24277</v>
      </c>
      <c r="F13" t="s">
        <v>754</v>
      </c>
      <c r="G13" t="s">
        <v>784</v>
      </c>
      <c r="H13" t="s">
        <v>24278</v>
      </c>
    </row>
    <row r="14" spans="1:8" hidden="1" x14ac:dyDescent="0.25">
      <c r="A14" s="65">
        <v>45661</v>
      </c>
      <c r="B14" t="s">
        <v>24275</v>
      </c>
      <c r="C14">
        <v>12</v>
      </c>
      <c r="D14" t="s">
        <v>24279</v>
      </c>
      <c r="E14" t="s">
        <v>24277</v>
      </c>
      <c r="F14" t="s">
        <v>754</v>
      </c>
      <c r="G14" t="s">
        <v>784</v>
      </c>
      <c r="H14" t="s">
        <v>24278</v>
      </c>
    </row>
    <row r="15" spans="1:8" hidden="1" x14ac:dyDescent="0.25">
      <c r="A15" s="65">
        <v>45661</v>
      </c>
      <c r="B15" t="s">
        <v>24275</v>
      </c>
      <c r="C15">
        <v>12</v>
      </c>
      <c r="D15" t="s">
        <v>24279</v>
      </c>
      <c r="E15" t="s">
        <v>24277</v>
      </c>
      <c r="F15" t="s">
        <v>754</v>
      </c>
      <c r="G15" t="s">
        <v>784</v>
      </c>
      <c r="H15" t="s">
        <v>24278</v>
      </c>
    </row>
    <row r="16" spans="1:8" hidden="1" x14ac:dyDescent="0.25">
      <c r="A16" s="65">
        <v>45661</v>
      </c>
      <c r="B16" t="s">
        <v>24275</v>
      </c>
      <c r="C16">
        <v>12</v>
      </c>
      <c r="D16" t="s">
        <v>24279</v>
      </c>
      <c r="E16" t="s">
        <v>24277</v>
      </c>
      <c r="F16" t="s">
        <v>754</v>
      </c>
      <c r="G16" t="s">
        <v>784</v>
      </c>
      <c r="H16" t="s">
        <v>24278</v>
      </c>
    </row>
    <row r="17" spans="1:8" hidden="1" x14ac:dyDescent="0.25">
      <c r="A17" s="65">
        <v>45661</v>
      </c>
      <c r="B17" t="s">
        <v>24275</v>
      </c>
      <c r="C17">
        <v>12</v>
      </c>
      <c r="D17" t="s">
        <v>24279</v>
      </c>
      <c r="E17" t="s">
        <v>24277</v>
      </c>
      <c r="F17" t="s">
        <v>754</v>
      </c>
      <c r="G17" t="s">
        <v>784</v>
      </c>
      <c r="H17" t="s">
        <v>24278</v>
      </c>
    </row>
    <row r="18" spans="1:8" hidden="1" x14ac:dyDescent="0.25">
      <c r="A18" s="65">
        <v>45661</v>
      </c>
      <c r="B18" t="s">
        <v>24275</v>
      </c>
      <c r="C18">
        <v>12</v>
      </c>
      <c r="D18" t="s">
        <v>24279</v>
      </c>
      <c r="E18" t="s">
        <v>24277</v>
      </c>
      <c r="F18" t="s">
        <v>754</v>
      </c>
      <c r="G18" t="s">
        <v>784</v>
      </c>
      <c r="H18" t="s">
        <v>24278</v>
      </c>
    </row>
    <row r="19" spans="1:8" hidden="1" x14ac:dyDescent="0.25">
      <c r="A19" s="65">
        <v>45661</v>
      </c>
      <c r="B19" t="s">
        <v>24275</v>
      </c>
      <c r="C19">
        <v>12</v>
      </c>
      <c r="D19" t="s">
        <v>24279</v>
      </c>
      <c r="E19" t="s">
        <v>24277</v>
      </c>
      <c r="F19" t="s">
        <v>754</v>
      </c>
      <c r="G19" t="s">
        <v>784</v>
      </c>
      <c r="H19" t="s">
        <v>24278</v>
      </c>
    </row>
    <row r="20" spans="1:8" hidden="1" x14ac:dyDescent="0.25">
      <c r="A20" s="65">
        <v>45661</v>
      </c>
      <c r="B20" t="s">
        <v>24275</v>
      </c>
      <c r="C20">
        <v>12</v>
      </c>
      <c r="D20" t="s">
        <v>24279</v>
      </c>
      <c r="E20" t="s">
        <v>24277</v>
      </c>
      <c r="F20" t="s">
        <v>754</v>
      </c>
      <c r="G20" t="s">
        <v>784</v>
      </c>
      <c r="H20" t="s">
        <v>24278</v>
      </c>
    </row>
    <row r="21" spans="1:8" hidden="1" x14ac:dyDescent="0.25">
      <c r="A21" s="65">
        <v>45661</v>
      </c>
      <c r="B21" t="s">
        <v>24275</v>
      </c>
      <c r="C21">
        <v>12</v>
      </c>
      <c r="D21" t="s">
        <v>24279</v>
      </c>
      <c r="E21" t="s">
        <v>24277</v>
      </c>
      <c r="F21" t="s">
        <v>754</v>
      </c>
      <c r="G21" t="s">
        <v>784</v>
      </c>
      <c r="H21" t="s">
        <v>24278</v>
      </c>
    </row>
    <row r="22" spans="1:8" hidden="1" x14ac:dyDescent="0.25">
      <c r="A22" s="65">
        <v>45661</v>
      </c>
      <c r="B22" t="s">
        <v>24275</v>
      </c>
      <c r="C22">
        <v>12</v>
      </c>
      <c r="D22" t="s">
        <v>24279</v>
      </c>
      <c r="E22" t="s">
        <v>24277</v>
      </c>
      <c r="F22" t="s">
        <v>754</v>
      </c>
      <c r="G22" t="s">
        <v>784</v>
      </c>
      <c r="H22" t="s">
        <v>24278</v>
      </c>
    </row>
    <row r="23" spans="1:8" hidden="1" x14ac:dyDescent="0.25">
      <c r="A23" s="65">
        <v>45661</v>
      </c>
      <c r="B23" t="s">
        <v>24275</v>
      </c>
      <c r="C23">
        <v>12</v>
      </c>
      <c r="D23" t="s">
        <v>24279</v>
      </c>
      <c r="E23" t="s">
        <v>24277</v>
      </c>
      <c r="F23" t="s">
        <v>754</v>
      </c>
      <c r="G23" t="s">
        <v>784</v>
      </c>
      <c r="H23" t="s">
        <v>24278</v>
      </c>
    </row>
    <row r="24" spans="1:8" hidden="1" x14ac:dyDescent="0.25">
      <c r="A24" s="65">
        <v>45661</v>
      </c>
      <c r="B24" t="s">
        <v>24275</v>
      </c>
      <c r="C24">
        <v>12</v>
      </c>
      <c r="D24" t="s">
        <v>24279</v>
      </c>
      <c r="E24" t="s">
        <v>24277</v>
      </c>
      <c r="F24" t="s">
        <v>754</v>
      </c>
      <c r="G24" t="s">
        <v>784</v>
      </c>
      <c r="H24" t="s">
        <v>24278</v>
      </c>
    </row>
    <row r="25" spans="1:8" hidden="1" x14ac:dyDescent="0.25">
      <c r="A25" s="65">
        <v>45661</v>
      </c>
      <c r="B25" t="s">
        <v>24275</v>
      </c>
      <c r="C25">
        <v>11</v>
      </c>
      <c r="D25" t="s">
        <v>24279</v>
      </c>
      <c r="E25" t="s">
        <v>24277</v>
      </c>
      <c r="F25" t="s">
        <v>754</v>
      </c>
      <c r="G25" t="s">
        <v>784</v>
      </c>
      <c r="H25" t="s">
        <v>24278</v>
      </c>
    </row>
    <row r="26" spans="1:8" hidden="1" x14ac:dyDescent="0.25">
      <c r="A26" s="65">
        <v>45661</v>
      </c>
      <c r="B26" t="s">
        <v>24275</v>
      </c>
      <c r="C26">
        <v>12</v>
      </c>
      <c r="D26" t="s">
        <v>24280</v>
      </c>
      <c r="E26" t="s">
        <v>24277</v>
      </c>
      <c r="F26" t="s">
        <v>754</v>
      </c>
      <c r="G26" t="s">
        <v>766</v>
      </c>
      <c r="H26" t="s">
        <v>24278</v>
      </c>
    </row>
    <row r="27" spans="1:8" hidden="1" x14ac:dyDescent="0.25">
      <c r="A27" s="65">
        <v>45661</v>
      </c>
      <c r="B27" t="s">
        <v>24275</v>
      </c>
      <c r="C27">
        <v>12</v>
      </c>
      <c r="D27" t="s">
        <v>24279</v>
      </c>
      <c r="E27" t="s">
        <v>24277</v>
      </c>
      <c r="F27" t="s">
        <v>754</v>
      </c>
      <c r="G27" t="s">
        <v>784</v>
      </c>
      <c r="H27" t="s">
        <v>24278</v>
      </c>
    </row>
    <row r="28" spans="1:8" hidden="1" x14ac:dyDescent="0.25">
      <c r="A28" s="65">
        <v>45661</v>
      </c>
      <c r="B28" t="s">
        <v>24275</v>
      </c>
      <c r="C28">
        <v>12</v>
      </c>
      <c r="D28" t="s">
        <v>24280</v>
      </c>
      <c r="E28" t="s">
        <v>24277</v>
      </c>
      <c r="F28" t="s">
        <v>754</v>
      </c>
      <c r="G28" t="s">
        <v>766</v>
      </c>
      <c r="H28" t="s">
        <v>24278</v>
      </c>
    </row>
    <row r="29" spans="1:8" hidden="1" x14ac:dyDescent="0.25">
      <c r="A29" s="65">
        <v>45661</v>
      </c>
      <c r="B29" t="s">
        <v>24275</v>
      </c>
      <c r="C29">
        <v>12</v>
      </c>
      <c r="D29" t="s">
        <v>24280</v>
      </c>
      <c r="E29" t="s">
        <v>24277</v>
      </c>
      <c r="F29" t="s">
        <v>754</v>
      </c>
      <c r="G29" t="s">
        <v>766</v>
      </c>
      <c r="H29" t="s">
        <v>24278</v>
      </c>
    </row>
    <row r="30" spans="1:8" hidden="1" x14ac:dyDescent="0.25">
      <c r="A30" s="65">
        <v>45661</v>
      </c>
      <c r="B30" t="s">
        <v>24275</v>
      </c>
      <c r="C30">
        <v>12</v>
      </c>
      <c r="D30" t="s">
        <v>24280</v>
      </c>
      <c r="E30" t="s">
        <v>24277</v>
      </c>
      <c r="F30" t="s">
        <v>754</v>
      </c>
      <c r="G30" t="s">
        <v>766</v>
      </c>
      <c r="H30" t="s">
        <v>24278</v>
      </c>
    </row>
    <row r="31" spans="1:8" hidden="1" x14ac:dyDescent="0.25">
      <c r="A31" s="65">
        <v>45661</v>
      </c>
      <c r="B31" t="s">
        <v>24275</v>
      </c>
      <c r="C31">
        <v>12</v>
      </c>
      <c r="D31" t="s">
        <v>24279</v>
      </c>
      <c r="E31" t="s">
        <v>24277</v>
      </c>
      <c r="F31" t="s">
        <v>754</v>
      </c>
      <c r="G31" t="s">
        <v>784</v>
      </c>
      <c r="H31" t="s">
        <v>24278</v>
      </c>
    </row>
    <row r="32" spans="1:8" hidden="1" x14ac:dyDescent="0.25">
      <c r="A32" s="65">
        <v>45661</v>
      </c>
      <c r="B32" t="s">
        <v>24275</v>
      </c>
      <c r="C32">
        <v>12</v>
      </c>
      <c r="D32" t="s">
        <v>24279</v>
      </c>
      <c r="E32" t="s">
        <v>24277</v>
      </c>
      <c r="F32" t="s">
        <v>754</v>
      </c>
      <c r="G32" t="s">
        <v>784</v>
      </c>
      <c r="H32" t="s">
        <v>24278</v>
      </c>
    </row>
    <row r="33" spans="1:8" hidden="1" x14ac:dyDescent="0.25">
      <c r="A33" s="65">
        <v>45661</v>
      </c>
      <c r="B33" t="s">
        <v>24275</v>
      </c>
      <c r="C33">
        <v>11</v>
      </c>
      <c r="D33" t="s">
        <v>24279</v>
      </c>
      <c r="E33" t="s">
        <v>24277</v>
      </c>
      <c r="F33" t="s">
        <v>754</v>
      </c>
      <c r="G33" t="s">
        <v>784</v>
      </c>
      <c r="H33" t="s">
        <v>24278</v>
      </c>
    </row>
    <row r="34" spans="1:8" hidden="1" x14ac:dyDescent="0.25">
      <c r="A34" s="65">
        <v>45661</v>
      </c>
      <c r="B34" t="s">
        <v>24275</v>
      </c>
      <c r="C34">
        <v>12</v>
      </c>
      <c r="D34" t="s">
        <v>24279</v>
      </c>
      <c r="E34" t="s">
        <v>24277</v>
      </c>
      <c r="F34" t="s">
        <v>754</v>
      </c>
      <c r="G34" t="s">
        <v>784</v>
      </c>
      <c r="H34" t="s">
        <v>24278</v>
      </c>
    </row>
    <row r="35" spans="1:8" hidden="1" x14ac:dyDescent="0.25">
      <c r="A35" s="65">
        <v>45661</v>
      </c>
      <c r="B35" t="s">
        <v>24275</v>
      </c>
      <c r="C35">
        <v>12</v>
      </c>
      <c r="D35" t="s">
        <v>24279</v>
      </c>
      <c r="E35" t="s">
        <v>24277</v>
      </c>
      <c r="F35" t="s">
        <v>754</v>
      </c>
      <c r="G35" t="s">
        <v>784</v>
      </c>
      <c r="H35" t="s">
        <v>24278</v>
      </c>
    </row>
    <row r="36" spans="1:8" hidden="1" x14ac:dyDescent="0.25">
      <c r="A36" s="65">
        <v>45661</v>
      </c>
      <c r="B36" t="s">
        <v>24275</v>
      </c>
      <c r="C36">
        <v>12</v>
      </c>
      <c r="D36" t="s">
        <v>24279</v>
      </c>
      <c r="E36" t="s">
        <v>24277</v>
      </c>
      <c r="F36" t="s">
        <v>754</v>
      </c>
      <c r="G36" t="s">
        <v>784</v>
      </c>
      <c r="H36" t="s">
        <v>24278</v>
      </c>
    </row>
    <row r="37" spans="1:8" hidden="1" x14ac:dyDescent="0.25">
      <c r="A37" s="65">
        <v>45661</v>
      </c>
      <c r="B37" t="s">
        <v>24275</v>
      </c>
      <c r="C37">
        <v>12</v>
      </c>
      <c r="D37" t="s">
        <v>24279</v>
      </c>
      <c r="E37" t="s">
        <v>24277</v>
      </c>
      <c r="F37" t="s">
        <v>754</v>
      </c>
      <c r="G37" t="s">
        <v>784</v>
      </c>
      <c r="H37" t="s">
        <v>24278</v>
      </c>
    </row>
    <row r="38" spans="1:8" hidden="1" x14ac:dyDescent="0.25">
      <c r="A38" s="65">
        <v>45661</v>
      </c>
      <c r="B38" t="s">
        <v>24275</v>
      </c>
      <c r="C38">
        <v>12</v>
      </c>
      <c r="D38" t="s">
        <v>24279</v>
      </c>
      <c r="E38" t="s">
        <v>24277</v>
      </c>
      <c r="F38" t="s">
        <v>754</v>
      </c>
      <c r="G38" t="s">
        <v>784</v>
      </c>
      <c r="H38" t="s">
        <v>24278</v>
      </c>
    </row>
    <row r="39" spans="1:8" hidden="1" x14ac:dyDescent="0.25">
      <c r="A39" s="65">
        <v>45661</v>
      </c>
      <c r="B39" t="s">
        <v>24281</v>
      </c>
      <c r="C39">
        <v>8</v>
      </c>
      <c r="D39" t="s">
        <v>24279</v>
      </c>
      <c r="E39" t="s">
        <v>24277</v>
      </c>
      <c r="F39" t="s">
        <v>754</v>
      </c>
      <c r="G39" t="s">
        <v>784</v>
      </c>
      <c r="H39" t="s">
        <v>24278</v>
      </c>
    </row>
    <row r="40" spans="1:8" hidden="1" x14ac:dyDescent="0.25">
      <c r="A40" s="65">
        <v>45661</v>
      </c>
      <c r="B40" t="s">
        <v>24275</v>
      </c>
      <c r="C40">
        <v>12</v>
      </c>
      <c r="D40" t="s">
        <v>24279</v>
      </c>
      <c r="E40" t="s">
        <v>24277</v>
      </c>
      <c r="F40" t="s">
        <v>754</v>
      </c>
      <c r="G40" t="s">
        <v>784</v>
      </c>
      <c r="H40" t="s">
        <v>24278</v>
      </c>
    </row>
    <row r="41" spans="1:8" hidden="1" x14ac:dyDescent="0.25">
      <c r="A41" s="65">
        <v>45661</v>
      </c>
      <c r="B41" t="s">
        <v>24275</v>
      </c>
      <c r="C41">
        <v>12</v>
      </c>
      <c r="D41" t="s">
        <v>24279</v>
      </c>
      <c r="E41" t="s">
        <v>24277</v>
      </c>
      <c r="F41" t="s">
        <v>754</v>
      </c>
      <c r="G41" t="s">
        <v>784</v>
      </c>
      <c r="H41" t="s">
        <v>24278</v>
      </c>
    </row>
    <row r="42" spans="1:8" hidden="1" x14ac:dyDescent="0.25">
      <c r="A42" s="65">
        <v>45661</v>
      </c>
      <c r="B42" t="s">
        <v>24275</v>
      </c>
      <c r="C42">
        <v>12</v>
      </c>
      <c r="D42" t="s">
        <v>24279</v>
      </c>
      <c r="E42" t="s">
        <v>24277</v>
      </c>
      <c r="F42" t="s">
        <v>754</v>
      </c>
      <c r="G42" t="s">
        <v>784</v>
      </c>
      <c r="H42" t="s">
        <v>24278</v>
      </c>
    </row>
    <row r="43" spans="1:8" hidden="1" x14ac:dyDescent="0.25">
      <c r="A43" s="65">
        <v>45661</v>
      </c>
      <c r="B43" t="s">
        <v>24275</v>
      </c>
      <c r="C43">
        <v>12</v>
      </c>
      <c r="D43" t="s">
        <v>24279</v>
      </c>
      <c r="E43" t="s">
        <v>24277</v>
      </c>
      <c r="F43" t="s">
        <v>754</v>
      </c>
      <c r="G43" t="s">
        <v>784</v>
      </c>
      <c r="H43" t="s">
        <v>24278</v>
      </c>
    </row>
    <row r="44" spans="1:8" hidden="1" x14ac:dyDescent="0.25">
      <c r="A44" s="65">
        <v>45661</v>
      </c>
      <c r="B44" t="s">
        <v>24275</v>
      </c>
      <c r="C44">
        <v>12</v>
      </c>
      <c r="D44" t="s">
        <v>24279</v>
      </c>
      <c r="E44" t="s">
        <v>24277</v>
      </c>
      <c r="F44" t="s">
        <v>754</v>
      </c>
      <c r="G44" t="s">
        <v>784</v>
      </c>
      <c r="H44" t="s">
        <v>24278</v>
      </c>
    </row>
    <row r="45" spans="1:8" hidden="1" x14ac:dyDescent="0.25">
      <c r="A45" s="65">
        <v>45661</v>
      </c>
      <c r="B45" t="s">
        <v>24275</v>
      </c>
      <c r="C45">
        <v>12</v>
      </c>
      <c r="D45" t="s">
        <v>24279</v>
      </c>
      <c r="E45" t="s">
        <v>24277</v>
      </c>
      <c r="F45" t="s">
        <v>754</v>
      </c>
      <c r="G45" t="s">
        <v>784</v>
      </c>
      <c r="H45" t="s">
        <v>24278</v>
      </c>
    </row>
    <row r="46" spans="1:8" hidden="1" x14ac:dyDescent="0.25">
      <c r="A46" s="65">
        <v>45661</v>
      </c>
      <c r="B46" t="s">
        <v>24281</v>
      </c>
      <c r="C46">
        <v>11</v>
      </c>
      <c r="D46" t="s">
        <v>24279</v>
      </c>
      <c r="E46" t="s">
        <v>24277</v>
      </c>
      <c r="F46" t="s">
        <v>754</v>
      </c>
      <c r="G46" t="s">
        <v>784</v>
      </c>
      <c r="H46" t="s">
        <v>24278</v>
      </c>
    </row>
    <row r="47" spans="1:8" hidden="1" x14ac:dyDescent="0.25">
      <c r="A47" s="65">
        <v>45661</v>
      </c>
      <c r="B47" t="s">
        <v>24281</v>
      </c>
      <c r="C47">
        <v>12</v>
      </c>
      <c r="D47" t="s">
        <v>24279</v>
      </c>
      <c r="E47" t="s">
        <v>24277</v>
      </c>
      <c r="F47" t="s">
        <v>754</v>
      </c>
      <c r="G47" t="s">
        <v>784</v>
      </c>
      <c r="H47" t="s">
        <v>24278</v>
      </c>
    </row>
    <row r="48" spans="1:8" hidden="1" x14ac:dyDescent="0.25">
      <c r="A48" s="65">
        <v>45661</v>
      </c>
      <c r="B48" t="s">
        <v>24281</v>
      </c>
      <c r="C48">
        <v>12</v>
      </c>
      <c r="D48" t="s">
        <v>24279</v>
      </c>
      <c r="E48" t="s">
        <v>24277</v>
      </c>
      <c r="F48" t="s">
        <v>754</v>
      </c>
      <c r="G48" t="s">
        <v>784</v>
      </c>
      <c r="H48" t="s">
        <v>24278</v>
      </c>
    </row>
    <row r="49" spans="1:8" hidden="1" x14ac:dyDescent="0.25">
      <c r="A49" s="65">
        <v>45661</v>
      </c>
      <c r="B49" t="s">
        <v>24281</v>
      </c>
      <c r="C49">
        <v>12</v>
      </c>
      <c r="D49" t="s">
        <v>24279</v>
      </c>
      <c r="E49" t="s">
        <v>24277</v>
      </c>
      <c r="F49" t="s">
        <v>754</v>
      </c>
      <c r="G49" t="s">
        <v>784</v>
      </c>
      <c r="H49" t="s">
        <v>24278</v>
      </c>
    </row>
    <row r="50" spans="1:8" hidden="1" x14ac:dyDescent="0.25">
      <c r="A50" s="65">
        <v>45661</v>
      </c>
      <c r="B50" t="s">
        <v>24281</v>
      </c>
      <c r="C50">
        <v>12</v>
      </c>
      <c r="D50" t="s">
        <v>24279</v>
      </c>
      <c r="E50" t="s">
        <v>24277</v>
      </c>
      <c r="F50" t="s">
        <v>754</v>
      </c>
      <c r="G50" t="s">
        <v>784</v>
      </c>
      <c r="H50" t="s">
        <v>24278</v>
      </c>
    </row>
    <row r="51" spans="1:8" hidden="1" x14ac:dyDescent="0.25">
      <c r="A51" s="65">
        <v>45661</v>
      </c>
      <c r="B51" t="s">
        <v>24281</v>
      </c>
      <c r="C51">
        <v>12</v>
      </c>
      <c r="D51" t="s">
        <v>24282</v>
      </c>
      <c r="E51" t="s">
        <v>24277</v>
      </c>
      <c r="F51" t="s">
        <v>754</v>
      </c>
      <c r="G51" t="s">
        <v>766</v>
      </c>
      <c r="H51" t="s">
        <v>24278</v>
      </c>
    </row>
    <row r="52" spans="1:8" hidden="1" x14ac:dyDescent="0.25">
      <c r="A52" s="65">
        <v>45662</v>
      </c>
      <c r="B52" t="s">
        <v>24275</v>
      </c>
      <c r="C52">
        <v>12</v>
      </c>
      <c r="D52" t="s">
        <v>24282</v>
      </c>
      <c r="E52" t="s">
        <v>24277</v>
      </c>
      <c r="F52" t="s">
        <v>754</v>
      </c>
      <c r="G52" t="s">
        <v>766</v>
      </c>
      <c r="H52" t="s">
        <v>24278</v>
      </c>
    </row>
    <row r="53" spans="1:8" hidden="1" x14ac:dyDescent="0.25">
      <c r="A53" s="65">
        <v>45662</v>
      </c>
      <c r="B53" t="s">
        <v>24275</v>
      </c>
      <c r="C53">
        <v>11</v>
      </c>
      <c r="D53" t="s">
        <v>24282</v>
      </c>
      <c r="E53" t="s">
        <v>24277</v>
      </c>
      <c r="F53" t="s">
        <v>754</v>
      </c>
      <c r="G53" t="s">
        <v>766</v>
      </c>
      <c r="H53" t="s">
        <v>24278</v>
      </c>
    </row>
    <row r="54" spans="1:8" hidden="1" x14ac:dyDescent="0.25">
      <c r="A54" s="65">
        <v>45662</v>
      </c>
      <c r="B54" t="s">
        <v>24275</v>
      </c>
      <c r="C54">
        <v>12</v>
      </c>
      <c r="D54" t="s">
        <v>24282</v>
      </c>
      <c r="E54" t="s">
        <v>24277</v>
      </c>
      <c r="F54" t="s">
        <v>754</v>
      </c>
      <c r="G54" t="s">
        <v>766</v>
      </c>
      <c r="H54" t="s">
        <v>24278</v>
      </c>
    </row>
    <row r="55" spans="1:8" hidden="1" x14ac:dyDescent="0.25">
      <c r="A55" s="65">
        <v>45662</v>
      </c>
      <c r="B55" t="s">
        <v>24275</v>
      </c>
      <c r="C55">
        <v>12</v>
      </c>
      <c r="D55" t="s">
        <v>24282</v>
      </c>
      <c r="E55" t="s">
        <v>24277</v>
      </c>
      <c r="F55" t="s">
        <v>754</v>
      </c>
      <c r="G55" t="s">
        <v>766</v>
      </c>
      <c r="H55" t="s">
        <v>24278</v>
      </c>
    </row>
    <row r="56" spans="1:8" hidden="1" x14ac:dyDescent="0.25">
      <c r="A56" s="65">
        <v>45662</v>
      </c>
      <c r="B56" t="s">
        <v>24275</v>
      </c>
      <c r="C56">
        <v>12</v>
      </c>
      <c r="D56" t="s">
        <v>24282</v>
      </c>
      <c r="E56" t="s">
        <v>24277</v>
      </c>
      <c r="F56" t="s">
        <v>754</v>
      </c>
      <c r="G56" t="s">
        <v>766</v>
      </c>
      <c r="H56" t="s">
        <v>24278</v>
      </c>
    </row>
    <row r="57" spans="1:8" hidden="1" x14ac:dyDescent="0.25">
      <c r="A57" s="65">
        <v>45662</v>
      </c>
      <c r="B57" t="s">
        <v>24275</v>
      </c>
      <c r="C57">
        <v>12</v>
      </c>
      <c r="D57" t="s">
        <v>24282</v>
      </c>
      <c r="E57" t="s">
        <v>24277</v>
      </c>
      <c r="F57" t="s">
        <v>754</v>
      </c>
      <c r="G57" t="s">
        <v>766</v>
      </c>
      <c r="H57" t="s">
        <v>24278</v>
      </c>
    </row>
    <row r="58" spans="1:8" hidden="1" x14ac:dyDescent="0.25">
      <c r="A58" s="65">
        <v>45662</v>
      </c>
      <c r="B58" t="s">
        <v>24275</v>
      </c>
      <c r="C58">
        <v>12</v>
      </c>
      <c r="D58" t="s">
        <v>24282</v>
      </c>
      <c r="E58" t="s">
        <v>24277</v>
      </c>
      <c r="F58" t="s">
        <v>754</v>
      </c>
      <c r="G58" t="s">
        <v>766</v>
      </c>
      <c r="H58" t="s">
        <v>24278</v>
      </c>
    </row>
    <row r="59" spans="1:8" hidden="1" x14ac:dyDescent="0.25">
      <c r="A59" s="65">
        <v>45662</v>
      </c>
      <c r="B59" t="s">
        <v>24275</v>
      </c>
      <c r="C59">
        <v>12</v>
      </c>
      <c r="D59" t="s">
        <v>24282</v>
      </c>
      <c r="E59" t="s">
        <v>24277</v>
      </c>
      <c r="F59" t="s">
        <v>754</v>
      </c>
      <c r="G59" t="s">
        <v>766</v>
      </c>
      <c r="H59" t="s">
        <v>24278</v>
      </c>
    </row>
    <row r="60" spans="1:8" hidden="1" x14ac:dyDescent="0.25">
      <c r="A60" s="65">
        <v>45662</v>
      </c>
      <c r="B60" t="s">
        <v>24275</v>
      </c>
      <c r="C60">
        <v>12</v>
      </c>
      <c r="D60" t="s">
        <v>24282</v>
      </c>
      <c r="E60" t="s">
        <v>24277</v>
      </c>
      <c r="F60" t="s">
        <v>754</v>
      </c>
      <c r="G60" t="s">
        <v>766</v>
      </c>
      <c r="H60" t="s">
        <v>24278</v>
      </c>
    </row>
    <row r="61" spans="1:8" hidden="1" x14ac:dyDescent="0.25">
      <c r="A61" s="65">
        <v>45662</v>
      </c>
      <c r="B61" t="s">
        <v>24275</v>
      </c>
      <c r="C61">
        <v>12</v>
      </c>
      <c r="D61" t="s">
        <v>24282</v>
      </c>
      <c r="E61" t="s">
        <v>24277</v>
      </c>
      <c r="F61" t="s">
        <v>754</v>
      </c>
      <c r="G61" t="s">
        <v>766</v>
      </c>
      <c r="H61" t="s">
        <v>24278</v>
      </c>
    </row>
    <row r="62" spans="1:8" hidden="1" x14ac:dyDescent="0.25">
      <c r="A62" s="65">
        <v>45662</v>
      </c>
      <c r="B62" t="s">
        <v>24275</v>
      </c>
      <c r="C62">
        <v>12</v>
      </c>
      <c r="D62" t="s">
        <v>24282</v>
      </c>
      <c r="E62" t="s">
        <v>24277</v>
      </c>
      <c r="F62" t="s">
        <v>754</v>
      </c>
      <c r="G62" t="s">
        <v>766</v>
      </c>
      <c r="H62" t="s">
        <v>24278</v>
      </c>
    </row>
    <row r="63" spans="1:8" hidden="1" x14ac:dyDescent="0.25">
      <c r="A63" s="65">
        <v>45662</v>
      </c>
      <c r="B63" t="s">
        <v>24275</v>
      </c>
      <c r="C63">
        <v>8</v>
      </c>
      <c r="D63" t="s">
        <v>24282</v>
      </c>
      <c r="E63" t="s">
        <v>24277</v>
      </c>
      <c r="F63" t="s">
        <v>754</v>
      </c>
      <c r="G63" t="s">
        <v>766</v>
      </c>
      <c r="H63" t="s">
        <v>24278</v>
      </c>
    </row>
    <row r="64" spans="1:8" hidden="1" x14ac:dyDescent="0.25">
      <c r="A64" s="65">
        <v>45662</v>
      </c>
      <c r="B64" t="s">
        <v>24275</v>
      </c>
      <c r="C64">
        <v>12</v>
      </c>
      <c r="D64" t="s">
        <v>24282</v>
      </c>
      <c r="E64" t="s">
        <v>24277</v>
      </c>
      <c r="F64" t="s">
        <v>754</v>
      </c>
      <c r="G64" t="s">
        <v>766</v>
      </c>
      <c r="H64" t="s">
        <v>24278</v>
      </c>
    </row>
    <row r="65" spans="1:8" hidden="1" x14ac:dyDescent="0.25">
      <c r="A65" s="65">
        <v>45662</v>
      </c>
      <c r="B65" t="s">
        <v>24275</v>
      </c>
      <c r="C65">
        <v>12</v>
      </c>
      <c r="D65" t="s">
        <v>24282</v>
      </c>
      <c r="E65" t="s">
        <v>24277</v>
      </c>
      <c r="F65" t="s">
        <v>754</v>
      </c>
      <c r="G65" t="s">
        <v>766</v>
      </c>
      <c r="H65" t="s">
        <v>24278</v>
      </c>
    </row>
    <row r="66" spans="1:8" hidden="1" x14ac:dyDescent="0.25">
      <c r="A66" s="65">
        <v>45662</v>
      </c>
      <c r="B66" t="s">
        <v>24275</v>
      </c>
      <c r="C66">
        <v>12</v>
      </c>
      <c r="D66" t="s">
        <v>24282</v>
      </c>
      <c r="E66" t="s">
        <v>24277</v>
      </c>
      <c r="F66" t="s">
        <v>754</v>
      </c>
      <c r="G66" t="s">
        <v>766</v>
      </c>
      <c r="H66" t="s">
        <v>24278</v>
      </c>
    </row>
    <row r="67" spans="1:8" hidden="1" x14ac:dyDescent="0.25">
      <c r="A67" s="65">
        <v>45662</v>
      </c>
      <c r="B67" t="s">
        <v>24275</v>
      </c>
      <c r="C67">
        <v>11</v>
      </c>
      <c r="D67" t="s">
        <v>24282</v>
      </c>
      <c r="E67" t="s">
        <v>24277</v>
      </c>
      <c r="F67" t="s">
        <v>754</v>
      </c>
      <c r="G67" t="s">
        <v>766</v>
      </c>
      <c r="H67" t="s">
        <v>24278</v>
      </c>
    </row>
    <row r="68" spans="1:8" hidden="1" x14ac:dyDescent="0.25">
      <c r="A68" s="65">
        <v>45662</v>
      </c>
      <c r="B68" t="s">
        <v>24275</v>
      </c>
      <c r="C68">
        <v>12</v>
      </c>
      <c r="D68" t="s">
        <v>24282</v>
      </c>
      <c r="E68" t="s">
        <v>24277</v>
      </c>
      <c r="F68" t="s">
        <v>754</v>
      </c>
      <c r="G68" t="s">
        <v>766</v>
      </c>
      <c r="H68" t="s">
        <v>24278</v>
      </c>
    </row>
    <row r="69" spans="1:8" hidden="1" x14ac:dyDescent="0.25">
      <c r="A69" s="65">
        <v>45662</v>
      </c>
      <c r="B69" t="s">
        <v>24275</v>
      </c>
      <c r="C69">
        <v>12</v>
      </c>
      <c r="D69" t="s">
        <v>24282</v>
      </c>
      <c r="E69" t="s">
        <v>24277</v>
      </c>
      <c r="F69" t="s">
        <v>754</v>
      </c>
      <c r="G69" t="s">
        <v>766</v>
      </c>
      <c r="H69" t="s">
        <v>24278</v>
      </c>
    </row>
    <row r="70" spans="1:8" hidden="1" x14ac:dyDescent="0.25">
      <c r="A70" s="65">
        <v>45662</v>
      </c>
      <c r="B70" t="s">
        <v>24275</v>
      </c>
      <c r="C70">
        <v>12</v>
      </c>
      <c r="D70" t="s">
        <v>24282</v>
      </c>
      <c r="E70" t="s">
        <v>24277</v>
      </c>
      <c r="F70" t="s">
        <v>754</v>
      </c>
      <c r="G70" t="s">
        <v>766</v>
      </c>
      <c r="H70" t="s">
        <v>24278</v>
      </c>
    </row>
    <row r="71" spans="1:8" hidden="1" x14ac:dyDescent="0.25">
      <c r="A71" s="65">
        <v>45662</v>
      </c>
      <c r="B71" t="s">
        <v>24275</v>
      </c>
      <c r="C71">
        <v>1</v>
      </c>
      <c r="D71" t="s">
        <v>24282</v>
      </c>
      <c r="E71" t="s">
        <v>24277</v>
      </c>
      <c r="F71" t="s">
        <v>754</v>
      </c>
      <c r="G71" t="s">
        <v>766</v>
      </c>
      <c r="H71" t="s">
        <v>24278</v>
      </c>
    </row>
    <row r="72" spans="1:8" hidden="1" x14ac:dyDescent="0.25">
      <c r="A72" s="65">
        <v>45662</v>
      </c>
      <c r="B72" t="s">
        <v>24275</v>
      </c>
      <c r="C72">
        <v>12</v>
      </c>
      <c r="D72" t="s">
        <v>24282</v>
      </c>
      <c r="E72" t="s">
        <v>24277</v>
      </c>
      <c r="F72" t="s">
        <v>754</v>
      </c>
      <c r="G72" t="s">
        <v>766</v>
      </c>
      <c r="H72" t="s">
        <v>24278</v>
      </c>
    </row>
    <row r="73" spans="1:8" hidden="1" x14ac:dyDescent="0.25">
      <c r="A73" s="65">
        <v>45662</v>
      </c>
      <c r="B73" t="s">
        <v>24275</v>
      </c>
      <c r="C73">
        <v>12</v>
      </c>
      <c r="D73" t="s">
        <v>24282</v>
      </c>
      <c r="E73" t="s">
        <v>24277</v>
      </c>
      <c r="F73" t="s">
        <v>754</v>
      </c>
      <c r="G73" t="s">
        <v>766</v>
      </c>
      <c r="H73" t="s">
        <v>24278</v>
      </c>
    </row>
    <row r="74" spans="1:8" hidden="1" x14ac:dyDescent="0.25">
      <c r="A74" s="65">
        <v>45662</v>
      </c>
      <c r="B74" t="s">
        <v>24275</v>
      </c>
      <c r="C74">
        <v>12</v>
      </c>
      <c r="D74" t="s">
        <v>24282</v>
      </c>
      <c r="E74" t="s">
        <v>24277</v>
      </c>
      <c r="F74" t="s">
        <v>754</v>
      </c>
      <c r="G74" t="s">
        <v>766</v>
      </c>
      <c r="H74" t="s">
        <v>24278</v>
      </c>
    </row>
    <row r="75" spans="1:8" hidden="1" x14ac:dyDescent="0.25">
      <c r="A75" s="65">
        <v>45662</v>
      </c>
      <c r="B75" t="s">
        <v>24275</v>
      </c>
      <c r="C75">
        <v>12</v>
      </c>
      <c r="D75" t="s">
        <v>24282</v>
      </c>
      <c r="E75" t="s">
        <v>24277</v>
      </c>
      <c r="F75" t="s">
        <v>754</v>
      </c>
      <c r="G75" t="s">
        <v>766</v>
      </c>
      <c r="H75" t="s">
        <v>24278</v>
      </c>
    </row>
    <row r="76" spans="1:8" hidden="1" x14ac:dyDescent="0.25">
      <c r="A76" s="65">
        <v>45662</v>
      </c>
      <c r="B76" t="s">
        <v>24275</v>
      </c>
      <c r="C76">
        <v>12</v>
      </c>
      <c r="D76" t="s">
        <v>24282</v>
      </c>
      <c r="E76" t="s">
        <v>24277</v>
      </c>
      <c r="F76" t="s">
        <v>754</v>
      </c>
      <c r="G76" t="s">
        <v>766</v>
      </c>
      <c r="H76" t="s">
        <v>24278</v>
      </c>
    </row>
    <row r="77" spans="1:8" hidden="1" x14ac:dyDescent="0.25">
      <c r="A77" s="65">
        <v>45662</v>
      </c>
      <c r="B77" t="s">
        <v>24275</v>
      </c>
      <c r="C77">
        <v>12</v>
      </c>
      <c r="D77" t="s">
        <v>24282</v>
      </c>
      <c r="E77" t="s">
        <v>24277</v>
      </c>
      <c r="F77" t="s">
        <v>754</v>
      </c>
      <c r="G77" t="s">
        <v>766</v>
      </c>
      <c r="H77" t="s">
        <v>24278</v>
      </c>
    </row>
    <row r="78" spans="1:8" hidden="1" x14ac:dyDescent="0.25">
      <c r="A78" s="65">
        <v>45662</v>
      </c>
      <c r="B78" t="s">
        <v>24275</v>
      </c>
      <c r="C78">
        <v>12</v>
      </c>
      <c r="D78" t="s">
        <v>24282</v>
      </c>
      <c r="E78" t="s">
        <v>24277</v>
      </c>
      <c r="F78" t="s">
        <v>754</v>
      </c>
      <c r="G78" t="s">
        <v>766</v>
      </c>
      <c r="H78" t="s">
        <v>24278</v>
      </c>
    </row>
    <row r="79" spans="1:8" hidden="1" x14ac:dyDescent="0.25">
      <c r="A79" s="65">
        <v>45662</v>
      </c>
      <c r="B79" t="s">
        <v>24275</v>
      </c>
      <c r="C79">
        <v>12</v>
      </c>
      <c r="D79" t="s">
        <v>24282</v>
      </c>
      <c r="E79" t="s">
        <v>24277</v>
      </c>
      <c r="F79" t="s">
        <v>754</v>
      </c>
      <c r="G79" t="s">
        <v>766</v>
      </c>
      <c r="H79" t="s">
        <v>24278</v>
      </c>
    </row>
    <row r="80" spans="1:8" hidden="1" x14ac:dyDescent="0.25">
      <c r="A80" s="65">
        <v>45662</v>
      </c>
      <c r="B80" t="s">
        <v>24275</v>
      </c>
      <c r="C80">
        <v>12</v>
      </c>
      <c r="D80" t="s">
        <v>24282</v>
      </c>
      <c r="E80" t="s">
        <v>24277</v>
      </c>
      <c r="F80" t="s">
        <v>754</v>
      </c>
      <c r="G80" t="s">
        <v>766</v>
      </c>
      <c r="H80" t="s">
        <v>24278</v>
      </c>
    </row>
    <row r="81" spans="1:8" hidden="1" x14ac:dyDescent="0.25">
      <c r="A81" s="65">
        <v>45662</v>
      </c>
      <c r="B81" t="s">
        <v>24275</v>
      </c>
      <c r="C81">
        <v>12</v>
      </c>
      <c r="D81" t="s">
        <v>24282</v>
      </c>
      <c r="E81" t="s">
        <v>24277</v>
      </c>
      <c r="F81" t="s">
        <v>754</v>
      </c>
      <c r="G81" t="s">
        <v>766</v>
      </c>
      <c r="H81" t="s">
        <v>24278</v>
      </c>
    </row>
    <row r="82" spans="1:8" hidden="1" x14ac:dyDescent="0.25">
      <c r="A82" s="65">
        <v>45662</v>
      </c>
      <c r="B82" t="s">
        <v>24275</v>
      </c>
      <c r="C82">
        <v>12</v>
      </c>
      <c r="D82" t="s">
        <v>24282</v>
      </c>
      <c r="E82" t="s">
        <v>24277</v>
      </c>
      <c r="F82" t="s">
        <v>754</v>
      </c>
      <c r="G82" t="s">
        <v>766</v>
      </c>
      <c r="H82" t="s">
        <v>24278</v>
      </c>
    </row>
    <row r="83" spans="1:8" hidden="1" x14ac:dyDescent="0.25">
      <c r="A83" s="65">
        <v>45662</v>
      </c>
      <c r="B83" t="s">
        <v>24275</v>
      </c>
      <c r="C83">
        <v>11</v>
      </c>
      <c r="D83" t="s">
        <v>24282</v>
      </c>
      <c r="E83" t="s">
        <v>24277</v>
      </c>
      <c r="F83" t="s">
        <v>754</v>
      </c>
      <c r="G83" t="s">
        <v>766</v>
      </c>
      <c r="H83" t="s">
        <v>24278</v>
      </c>
    </row>
    <row r="84" spans="1:8" hidden="1" x14ac:dyDescent="0.25">
      <c r="A84" s="65">
        <v>45662</v>
      </c>
      <c r="B84" t="s">
        <v>24275</v>
      </c>
      <c r="C84">
        <v>12</v>
      </c>
      <c r="D84" t="s">
        <v>24282</v>
      </c>
      <c r="E84" t="s">
        <v>24277</v>
      </c>
      <c r="F84" t="s">
        <v>754</v>
      </c>
      <c r="G84" t="s">
        <v>766</v>
      </c>
      <c r="H84" t="s">
        <v>24278</v>
      </c>
    </row>
    <row r="85" spans="1:8" hidden="1" x14ac:dyDescent="0.25">
      <c r="A85" s="65">
        <v>45662</v>
      </c>
      <c r="B85" t="s">
        <v>24275</v>
      </c>
      <c r="C85">
        <v>12</v>
      </c>
      <c r="D85" t="s">
        <v>24282</v>
      </c>
      <c r="E85" t="s">
        <v>24277</v>
      </c>
      <c r="F85" t="s">
        <v>754</v>
      </c>
      <c r="G85" t="s">
        <v>766</v>
      </c>
      <c r="H85" t="s">
        <v>24278</v>
      </c>
    </row>
    <row r="86" spans="1:8" hidden="1" x14ac:dyDescent="0.25">
      <c r="A86" s="65">
        <v>45662</v>
      </c>
      <c r="B86" t="s">
        <v>24275</v>
      </c>
      <c r="C86">
        <v>12</v>
      </c>
      <c r="D86" t="s">
        <v>24282</v>
      </c>
      <c r="E86" t="s">
        <v>24277</v>
      </c>
      <c r="F86" t="s">
        <v>754</v>
      </c>
      <c r="G86" t="s">
        <v>766</v>
      </c>
      <c r="H86" t="s">
        <v>24278</v>
      </c>
    </row>
    <row r="87" spans="1:8" hidden="1" x14ac:dyDescent="0.25">
      <c r="A87" s="65">
        <v>45662</v>
      </c>
      <c r="B87" t="s">
        <v>24275</v>
      </c>
      <c r="C87">
        <v>12</v>
      </c>
      <c r="D87" t="s">
        <v>24282</v>
      </c>
      <c r="E87" t="s">
        <v>24277</v>
      </c>
      <c r="F87" t="s">
        <v>754</v>
      </c>
      <c r="G87" t="s">
        <v>766</v>
      </c>
      <c r="H87" t="s">
        <v>24278</v>
      </c>
    </row>
    <row r="88" spans="1:8" hidden="1" x14ac:dyDescent="0.25">
      <c r="A88" s="65">
        <v>45662</v>
      </c>
      <c r="B88" t="s">
        <v>24275</v>
      </c>
      <c r="C88">
        <v>8</v>
      </c>
      <c r="D88" t="s">
        <v>24282</v>
      </c>
      <c r="E88" t="s">
        <v>24277</v>
      </c>
      <c r="F88" t="s">
        <v>754</v>
      </c>
      <c r="G88" t="s">
        <v>766</v>
      </c>
      <c r="H88" t="s">
        <v>24278</v>
      </c>
    </row>
    <row r="89" spans="1:8" hidden="1" x14ac:dyDescent="0.25">
      <c r="A89" s="65">
        <v>45662</v>
      </c>
      <c r="B89" t="s">
        <v>24275</v>
      </c>
      <c r="D89" t="s">
        <v>24282</v>
      </c>
      <c r="E89" t="s">
        <v>24277</v>
      </c>
      <c r="F89" t="s">
        <v>754</v>
      </c>
      <c r="G89" t="s">
        <v>766</v>
      </c>
      <c r="H89" t="s">
        <v>24278</v>
      </c>
    </row>
    <row r="90" spans="1:8" hidden="1" x14ac:dyDescent="0.25">
      <c r="A90" s="65">
        <v>45662</v>
      </c>
      <c r="B90" t="s">
        <v>24275</v>
      </c>
      <c r="C90">
        <v>8</v>
      </c>
      <c r="D90" t="s">
        <v>24282</v>
      </c>
      <c r="E90" t="s">
        <v>24277</v>
      </c>
      <c r="F90" t="s">
        <v>754</v>
      </c>
      <c r="G90" t="s">
        <v>766</v>
      </c>
      <c r="H90" t="s">
        <v>24278</v>
      </c>
    </row>
    <row r="91" spans="1:8" hidden="1" x14ac:dyDescent="0.25">
      <c r="A91" s="65">
        <v>45662</v>
      </c>
      <c r="B91" t="s">
        <v>24275</v>
      </c>
      <c r="C91">
        <v>12</v>
      </c>
      <c r="D91" t="s">
        <v>24282</v>
      </c>
      <c r="E91" t="s">
        <v>24277</v>
      </c>
      <c r="F91" t="s">
        <v>754</v>
      </c>
      <c r="G91" t="s">
        <v>766</v>
      </c>
      <c r="H91" t="s">
        <v>24278</v>
      </c>
    </row>
    <row r="92" spans="1:8" hidden="1" x14ac:dyDescent="0.25">
      <c r="A92" s="65">
        <v>45662</v>
      </c>
      <c r="B92" t="s">
        <v>24275</v>
      </c>
      <c r="C92">
        <v>12</v>
      </c>
      <c r="D92" t="s">
        <v>24282</v>
      </c>
      <c r="E92" t="s">
        <v>24277</v>
      </c>
      <c r="F92" t="s">
        <v>754</v>
      </c>
      <c r="G92" t="s">
        <v>766</v>
      </c>
      <c r="H92" t="s">
        <v>24278</v>
      </c>
    </row>
    <row r="93" spans="1:8" hidden="1" x14ac:dyDescent="0.25">
      <c r="A93" s="65">
        <v>45662</v>
      </c>
      <c r="B93" t="s">
        <v>24275</v>
      </c>
      <c r="C93">
        <v>11</v>
      </c>
      <c r="D93" t="s">
        <v>24282</v>
      </c>
      <c r="E93" t="s">
        <v>24277</v>
      </c>
      <c r="F93" t="s">
        <v>754</v>
      </c>
      <c r="G93" t="s">
        <v>766</v>
      </c>
      <c r="H93" t="s">
        <v>24278</v>
      </c>
    </row>
    <row r="94" spans="1:8" hidden="1" x14ac:dyDescent="0.25">
      <c r="A94" s="65">
        <v>45662</v>
      </c>
      <c r="B94" t="s">
        <v>24275</v>
      </c>
      <c r="C94">
        <v>12</v>
      </c>
      <c r="D94" t="s">
        <v>24282</v>
      </c>
      <c r="E94" t="s">
        <v>24277</v>
      </c>
      <c r="F94" t="s">
        <v>754</v>
      </c>
      <c r="G94" t="s">
        <v>766</v>
      </c>
      <c r="H94" t="s">
        <v>24278</v>
      </c>
    </row>
    <row r="95" spans="1:8" hidden="1" x14ac:dyDescent="0.25">
      <c r="A95" s="65">
        <v>45662</v>
      </c>
      <c r="B95" t="s">
        <v>24275</v>
      </c>
      <c r="C95">
        <v>12</v>
      </c>
      <c r="D95" t="s">
        <v>24282</v>
      </c>
      <c r="E95" t="s">
        <v>24277</v>
      </c>
      <c r="F95" t="s">
        <v>754</v>
      </c>
      <c r="G95" t="s">
        <v>766</v>
      </c>
      <c r="H95" t="s">
        <v>24278</v>
      </c>
    </row>
    <row r="96" spans="1:8" hidden="1" x14ac:dyDescent="0.25">
      <c r="A96" s="65">
        <v>45662</v>
      </c>
      <c r="B96" t="s">
        <v>24275</v>
      </c>
      <c r="C96">
        <v>12</v>
      </c>
      <c r="D96" t="s">
        <v>24282</v>
      </c>
      <c r="E96" t="s">
        <v>24277</v>
      </c>
      <c r="F96" t="s">
        <v>754</v>
      </c>
      <c r="G96" t="s">
        <v>766</v>
      </c>
      <c r="H96" t="s">
        <v>24278</v>
      </c>
    </row>
    <row r="97" spans="1:8" hidden="1" x14ac:dyDescent="0.25">
      <c r="A97" s="65">
        <v>45662</v>
      </c>
      <c r="B97" t="s">
        <v>24275</v>
      </c>
      <c r="C97">
        <v>11</v>
      </c>
      <c r="D97" t="s">
        <v>24282</v>
      </c>
      <c r="E97" t="s">
        <v>24277</v>
      </c>
      <c r="F97" t="s">
        <v>754</v>
      </c>
      <c r="G97" t="s">
        <v>766</v>
      </c>
      <c r="H97" t="s">
        <v>24278</v>
      </c>
    </row>
    <row r="98" spans="1:8" hidden="1" x14ac:dyDescent="0.25">
      <c r="A98" s="65">
        <v>45662</v>
      </c>
      <c r="B98" t="s">
        <v>24275</v>
      </c>
      <c r="C98">
        <v>12</v>
      </c>
      <c r="D98" t="s">
        <v>24282</v>
      </c>
      <c r="E98" t="s">
        <v>24277</v>
      </c>
      <c r="F98" t="s">
        <v>754</v>
      </c>
      <c r="G98" t="s">
        <v>766</v>
      </c>
      <c r="H98" t="s">
        <v>24278</v>
      </c>
    </row>
    <row r="99" spans="1:8" hidden="1" x14ac:dyDescent="0.25">
      <c r="A99" s="65">
        <v>45662</v>
      </c>
      <c r="B99" t="s">
        <v>24275</v>
      </c>
      <c r="C99">
        <v>12</v>
      </c>
      <c r="D99" t="s">
        <v>24282</v>
      </c>
      <c r="E99" t="s">
        <v>24277</v>
      </c>
      <c r="F99" t="s">
        <v>754</v>
      </c>
      <c r="G99" t="s">
        <v>766</v>
      </c>
      <c r="H99" t="s">
        <v>24278</v>
      </c>
    </row>
    <row r="100" spans="1:8" hidden="1" x14ac:dyDescent="0.25">
      <c r="A100" s="65">
        <v>45662</v>
      </c>
      <c r="B100" t="s">
        <v>24275</v>
      </c>
      <c r="C100">
        <v>12</v>
      </c>
      <c r="D100" t="s">
        <v>24282</v>
      </c>
      <c r="E100" t="s">
        <v>24277</v>
      </c>
      <c r="F100" t="s">
        <v>754</v>
      </c>
      <c r="G100" t="s">
        <v>766</v>
      </c>
      <c r="H100" t="s">
        <v>24278</v>
      </c>
    </row>
    <row r="101" spans="1:8" hidden="1" x14ac:dyDescent="0.25">
      <c r="A101" s="65">
        <v>45662</v>
      </c>
      <c r="B101" t="s">
        <v>24275</v>
      </c>
      <c r="C101">
        <v>12</v>
      </c>
      <c r="D101" t="s">
        <v>24282</v>
      </c>
      <c r="E101" t="s">
        <v>24277</v>
      </c>
      <c r="F101" t="s">
        <v>754</v>
      </c>
      <c r="G101" t="s">
        <v>766</v>
      </c>
      <c r="H101" t="s">
        <v>24278</v>
      </c>
    </row>
    <row r="102" spans="1:8" hidden="1" x14ac:dyDescent="0.25">
      <c r="A102" s="65">
        <v>45662</v>
      </c>
      <c r="B102" t="s">
        <v>24275</v>
      </c>
      <c r="C102">
        <v>11</v>
      </c>
      <c r="D102" t="s">
        <v>24282</v>
      </c>
      <c r="E102" t="s">
        <v>24277</v>
      </c>
      <c r="F102" t="s">
        <v>754</v>
      </c>
      <c r="G102" t="s">
        <v>766</v>
      </c>
      <c r="H102" t="s">
        <v>24278</v>
      </c>
    </row>
    <row r="103" spans="1:8" hidden="1" x14ac:dyDescent="0.25">
      <c r="A103" s="65">
        <v>45662</v>
      </c>
      <c r="B103" t="s">
        <v>24275</v>
      </c>
      <c r="C103">
        <v>12</v>
      </c>
      <c r="D103" t="s">
        <v>24282</v>
      </c>
      <c r="E103" t="s">
        <v>24277</v>
      </c>
      <c r="F103" t="s">
        <v>754</v>
      </c>
      <c r="G103" t="s">
        <v>766</v>
      </c>
      <c r="H103" t="s">
        <v>24278</v>
      </c>
    </row>
    <row r="104" spans="1:8" hidden="1" x14ac:dyDescent="0.25">
      <c r="A104" s="65">
        <v>45662</v>
      </c>
      <c r="B104" t="s">
        <v>24275</v>
      </c>
      <c r="C104">
        <v>12</v>
      </c>
      <c r="D104" t="s">
        <v>24282</v>
      </c>
      <c r="E104" t="s">
        <v>24277</v>
      </c>
      <c r="F104" t="s">
        <v>754</v>
      </c>
      <c r="G104" t="s">
        <v>766</v>
      </c>
      <c r="H104" t="s">
        <v>24278</v>
      </c>
    </row>
    <row r="105" spans="1:8" hidden="1" x14ac:dyDescent="0.25">
      <c r="A105" s="65">
        <v>45662</v>
      </c>
      <c r="B105" t="s">
        <v>24275</v>
      </c>
      <c r="C105">
        <v>12</v>
      </c>
      <c r="D105" t="s">
        <v>24282</v>
      </c>
      <c r="E105" t="s">
        <v>24277</v>
      </c>
      <c r="F105" t="s">
        <v>754</v>
      </c>
      <c r="G105" t="s">
        <v>766</v>
      </c>
      <c r="H105" t="s">
        <v>24278</v>
      </c>
    </row>
    <row r="106" spans="1:8" hidden="1" x14ac:dyDescent="0.25">
      <c r="A106" s="65">
        <v>45662</v>
      </c>
      <c r="B106" t="s">
        <v>24275</v>
      </c>
      <c r="C106">
        <v>12</v>
      </c>
      <c r="D106" t="s">
        <v>24282</v>
      </c>
      <c r="E106" t="s">
        <v>24277</v>
      </c>
      <c r="F106" t="s">
        <v>754</v>
      </c>
      <c r="G106" t="s">
        <v>766</v>
      </c>
      <c r="H106" t="s">
        <v>24278</v>
      </c>
    </row>
    <row r="107" spans="1:8" hidden="1" x14ac:dyDescent="0.25">
      <c r="A107" s="65">
        <v>45662</v>
      </c>
      <c r="B107" t="s">
        <v>24275</v>
      </c>
      <c r="C107">
        <v>12</v>
      </c>
      <c r="D107" t="s">
        <v>24282</v>
      </c>
      <c r="E107" t="s">
        <v>24277</v>
      </c>
      <c r="F107" t="s">
        <v>754</v>
      </c>
      <c r="G107" t="s">
        <v>766</v>
      </c>
      <c r="H107" t="s">
        <v>24278</v>
      </c>
    </row>
    <row r="108" spans="1:8" hidden="1" x14ac:dyDescent="0.25">
      <c r="A108" s="65">
        <v>45662</v>
      </c>
      <c r="B108" t="s">
        <v>24275</v>
      </c>
      <c r="C108">
        <v>12</v>
      </c>
      <c r="D108" t="s">
        <v>24282</v>
      </c>
      <c r="E108" t="s">
        <v>24277</v>
      </c>
      <c r="F108" t="s">
        <v>754</v>
      </c>
      <c r="G108" t="s">
        <v>766</v>
      </c>
      <c r="H108" t="s">
        <v>24278</v>
      </c>
    </row>
    <row r="109" spans="1:8" hidden="1" x14ac:dyDescent="0.25">
      <c r="A109" s="65">
        <v>45662</v>
      </c>
      <c r="B109" t="s">
        <v>24275</v>
      </c>
      <c r="C109">
        <v>12</v>
      </c>
      <c r="D109" t="s">
        <v>24282</v>
      </c>
      <c r="E109" t="s">
        <v>24277</v>
      </c>
      <c r="F109" t="s">
        <v>754</v>
      </c>
      <c r="G109" t="s">
        <v>766</v>
      </c>
      <c r="H109" t="s">
        <v>24278</v>
      </c>
    </row>
    <row r="110" spans="1:8" hidden="1" x14ac:dyDescent="0.25">
      <c r="A110" s="65">
        <v>45662</v>
      </c>
      <c r="B110" t="s">
        <v>24275</v>
      </c>
      <c r="C110">
        <v>12</v>
      </c>
      <c r="D110" t="s">
        <v>24282</v>
      </c>
      <c r="E110" t="s">
        <v>24277</v>
      </c>
      <c r="F110" t="s">
        <v>754</v>
      </c>
      <c r="G110" t="s">
        <v>766</v>
      </c>
      <c r="H110" t="s">
        <v>24278</v>
      </c>
    </row>
    <row r="111" spans="1:8" hidden="1" x14ac:dyDescent="0.25">
      <c r="A111" s="65">
        <v>45662</v>
      </c>
      <c r="B111" t="s">
        <v>24275</v>
      </c>
      <c r="C111">
        <v>12</v>
      </c>
      <c r="D111" t="s">
        <v>24282</v>
      </c>
      <c r="E111" t="s">
        <v>24277</v>
      </c>
      <c r="F111" t="s">
        <v>754</v>
      </c>
      <c r="G111" t="s">
        <v>766</v>
      </c>
      <c r="H111" t="s">
        <v>24278</v>
      </c>
    </row>
    <row r="112" spans="1:8" hidden="1" x14ac:dyDescent="0.25">
      <c r="A112" s="65">
        <v>45662</v>
      </c>
      <c r="B112" t="s">
        <v>24275</v>
      </c>
      <c r="C112">
        <v>12</v>
      </c>
      <c r="D112" t="s">
        <v>24282</v>
      </c>
      <c r="E112" t="s">
        <v>24277</v>
      </c>
      <c r="F112" t="s">
        <v>754</v>
      </c>
      <c r="G112" t="s">
        <v>766</v>
      </c>
      <c r="H112" t="s">
        <v>24278</v>
      </c>
    </row>
    <row r="113" spans="1:8" hidden="1" x14ac:dyDescent="0.25">
      <c r="A113" s="65">
        <v>45662</v>
      </c>
      <c r="B113" t="s">
        <v>24275</v>
      </c>
      <c r="C113">
        <v>12</v>
      </c>
      <c r="D113" t="s">
        <v>24282</v>
      </c>
      <c r="E113" t="s">
        <v>24277</v>
      </c>
      <c r="F113" t="s">
        <v>754</v>
      </c>
      <c r="G113" t="s">
        <v>766</v>
      </c>
      <c r="H113" t="s">
        <v>24278</v>
      </c>
    </row>
    <row r="114" spans="1:8" hidden="1" x14ac:dyDescent="0.25">
      <c r="A114" s="65">
        <v>45662</v>
      </c>
      <c r="B114" t="s">
        <v>24275</v>
      </c>
      <c r="C114">
        <v>12</v>
      </c>
      <c r="D114" t="s">
        <v>24282</v>
      </c>
      <c r="E114" t="s">
        <v>24277</v>
      </c>
      <c r="F114" t="s">
        <v>754</v>
      </c>
      <c r="G114" t="s">
        <v>766</v>
      </c>
      <c r="H114" t="s">
        <v>24278</v>
      </c>
    </row>
    <row r="115" spans="1:8" hidden="1" x14ac:dyDescent="0.25">
      <c r="A115" s="65">
        <v>45662</v>
      </c>
      <c r="B115" t="s">
        <v>24275</v>
      </c>
      <c r="C115">
        <v>12</v>
      </c>
      <c r="D115" t="s">
        <v>24282</v>
      </c>
      <c r="E115" t="s">
        <v>24277</v>
      </c>
      <c r="F115" t="s">
        <v>754</v>
      </c>
      <c r="G115" t="s">
        <v>766</v>
      </c>
      <c r="H115" t="s">
        <v>24278</v>
      </c>
    </row>
    <row r="116" spans="1:8" hidden="1" x14ac:dyDescent="0.25">
      <c r="A116" s="65">
        <v>45662</v>
      </c>
      <c r="B116" t="s">
        <v>24275</v>
      </c>
      <c r="C116">
        <v>12</v>
      </c>
      <c r="D116" t="s">
        <v>24282</v>
      </c>
      <c r="E116" t="s">
        <v>24277</v>
      </c>
      <c r="F116" t="s">
        <v>754</v>
      </c>
      <c r="G116" t="s">
        <v>766</v>
      </c>
      <c r="H116" t="s">
        <v>24278</v>
      </c>
    </row>
    <row r="117" spans="1:8" hidden="1" x14ac:dyDescent="0.25">
      <c r="A117" s="65">
        <v>45662</v>
      </c>
      <c r="B117" t="s">
        <v>24275</v>
      </c>
      <c r="C117">
        <v>12</v>
      </c>
      <c r="D117" t="s">
        <v>24282</v>
      </c>
      <c r="E117" t="s">
        <v>24277</v>
      </c>
      <c r="F117" t="s">
        <v>754</v>
      </c>
      <c r="G117" t="s">
        <v>766</v>
      </c>
      <c r="H117" t="s">
        <v>24278</v>
      </c>
    </row>
    <row r="118" spans="1:8" hidden="1" x14ac:dyDescent="0.25">
      <c r="A118" s="65">
        <v>45662</v>
      </c>
      <c r="B118" t="s">
        <v>24275</v>
      </c>
      <c r="C118">
        <v>12</v>
      </c>
      <c r="D118" t="s">
        <v>24282</v>
      </c>
      <c r="E118" t="s">
        <v>24277</v>
      </c>
      <c r="F118" t="s">
        <v>754</v>
      </c>
      <c r="G118" t="s">
        <v>766</v>
      </c>
      <c r="H118" t="s">
        <v>24278</v>
      </c>
    </row>
    <row r="119" spans="1:8" hidden="1" x14ac:dyDescent="0.25">
      <c r="A119" s="65">
        <v>45662</v>
      </c>
      <c r="B119" t="s">
        <v>24275</v>
      </c>
      <c r="C119">
        <v>12</v>
      </c>
      <c r="D119" t="s">
        <v>24282</v>
      </c>
      <c r="E119" t="s">
        <v>24277</v>
      </c>
      <c r="F119" t="s">
        <v>754</v>
      </c>
      <c r="G119" t="s">
        <v>766</v>
      </c>
      <c r="H119" t="s">
        <v>24278</v>
      </c>
    </row>
    <row r="120" spans="1:8" hidden="1" x14ac:dyDescent="0.25">
      <c r="A120" s="65">
        <v>45662</v>
      </c>
      <c r="B120" t="s">
        <v>24275</v>
      </c>
      <c r="C120">
        <v>12</v>
      </c>
      <c r="D120" t="s">
        <v>24282</v>
      </c>
      <c r="E120" t="s">
        <v>24277</v>
      </c>
      <c r="F120" t="s">
        <v>754</v>
      </c>
      <c r="G120" t="s">
        <v>766</v>
      </c>
      <c r="H120" t="s">
        <v>24278</v>
      </c>
    </row>
    <row r="121" spans="1:8" hidden="1" x14ac:dyDescent="0.25">
      <c r="A121" s="65">
        <v>45662</v>
      </c>
      <c r="B121" t="s">
        <v>24275</v>
      </c>
      <c r="D121" t="s">
        <v>24282</v>
      </c>
      <c r="E121" t="s">
        <v>24277</v>
      </c>
      <c r="F121" t="s">
        <v>754</v>
      </c>
      <c r="G121" t="s">
        <v>766</v>
      </c>
      <c r="H121" t="s">
        <v>24278</v>
      </c>
    </row>
    <row r="122" spans="1:8" hidden="1" x14ac:dyDescent="0.25">
      <c r="A122" s="65">
        <v>45662</v>
      </c>
      <c r="B122" t="s">
        <v>24275</v>
      </c>
      <c r="C122">
        <v>11</v>
      </c>
      <c r="D122" t="s">
        <v>24282</v>
      </c>
      <c r="E122" t="s">
        <v>24277</v>
      </c>
      <c r="F122" t="s">
        <v>754</v>
      </c>
      <c r="G122" t="s">
        <v>766</v>
      </c>
      <c r="H122" t="s">
        <v>24278</v>
      </c>
    </row>
    <row r="123" spans="1:8" hidden="1" x14ac:dyDescent="0.25">
      <c r="A123" s="65">
        <v>45662</v>
      </c>
      <c r="B123" t="s">
        <v>24275</v>
      </c>
      <c r="C123">
        <v>11</v>
      </c>
      <c r="D123" t="s">
        <v>24282</v>
      </c>
      <c r="E123" t="s">
        <v>24277</v>
      </c>
      <c r="F123" t="s">
        <v>754</v>
      </c>
      <c r="G123" t="s">
        <v>766</v>
      </c>
      <c r="H123" t="s">
        <v>24278</v>
      </c>
    </row>
    <row r="124" spans="1:8" hidden="1" x14ac:dyDescent="0.25">
      <c r="A124" s="65">
        <v>45662</v>
      </c>
      <c r="B124" t="s">
        <v>24275</v>
      </c>
      <c r="C124">
        <v>11</v>
      </c>
      <c r="D124" t="s">
        <v>24282</v>
      </c>
      <c r="E124" t="s">
        <v>24277</v>
      </c>
      <c r="F124" t="s">
        <v>754</v>
      </c>
      <c r="G124" t="s">
        <v>766</v>
      </c>
      <c r="H124" t="s">
        <v>24278</v>
      </c>
    </row>
    <row r="125" spans="1:8" hidden="1" x14ac:dyDescent="0.25">
      <c r="A125" s="65">
        <v>45662</v>
      </c>
      <c r="B125" t="s">
        <v>24275</v>
      </c>
      <c r="C125">
        <v>11</v>
      </c>
      <c r="D125" t="s">
        <v>24282</v>
      </c>
      <c r="E125" t="s">
        <v>24277</v>
      </c>
      <c r="F125" t="s">
        <v>754</v>
      </c>
      <c r="G125" t="s">
        <v>766</v>
      </c>
      <c r="H125" t="s">
        <v>24278</v>
      </c>
    </row>
    <row r="126" spans="1:8" hidden="1" x14ac:dyDescent="0.25">
      <c r="A126" s="65">
        <v>45662</v>
      </c>
      <c r="B126" t="s">
        <v>24275</v>
      </c>
      <c r="C126">
        <v>11</v>
      </c>
      <c r="D126" t="s">
        <v>24282</v>
      </c>
      <c r="E126" t="s">
        <v>24277</v>
      </c>
      <c r="F126" t="s">
        <v>754</v>
      </c>
      <c r="G126" t="s">
        <v>766</v>
      </c>
      <c r="H126" t="s">
        <v>24278</v>
      </c>
    </row>
    <row r="127" spans="1:8" hidden="1" x14ac:dyDescent="0.25">
      <c r="A127" s="65">
        <v>45662</v>
      </c>
      <c r="B127" t="s">
        <v>24275</v>
      </c>
      <c r="D127" t="s">
        <v>24282</v>
      </c>
      <c r="E127" t="s">
        <v>24277</v>
      </c>
      <c r="F127" t="s">
        <v>754</v>
      </c>
      <c r="G127" t="s">
        <v>766</v>
      </c>
      <c r="H127" t="s">
        <v>24278</v>
      </c>
    </row>
    <row r="128" spans="1:8" hidden="1" x14ac:dyDescent="0.25">
      <c r="A128" s="65">
        <v>45662</v>
      </c>
      <c r="B128" t="s">
        <v>24275</v>
      </c>
      <c r="D128" t="s">
        <v>24282</v>
      </c>
      <c r="E128" t="s">
        <v>24277</v>
      </c>
      <c r="F128" t="s">
        <v>754</v>
      </c>
      <c r="G128" t="s">
        <v>766</v>
      </c>
      <c r="H128" t="s">
        <v>24278</v>
      </c>
    </row>
    <row r="129" spans="1:8" hidden="1" x14ac:dyDescent="0.25">
      <c r="A129" s="65">
        <v>45662</v>
      </c>
      <c r="B129" t="s">
        <v>24275</v>
      </c>
      <c r="C129">
        <v>11</v>
      </c>
      <c r="D129" t="s">
        <v>24282</v>
      </c>
      <c r="E129" t="s">
        <v>24277</v>
      </c>
      <c r="F129" t="s">
        <v>754</v>
      </c>
      <c r="G129" t="s">
        <v>766</v>
      </c>
      <c r="H129" t="s">
        <v>24278</v>
      </c>
    </row>
    <row r="130" spans="1:8" hidden="1" x14ac:dyDescent="0.25">
      <c r="A130" s="65">
        <v>45662</v>
      </c>
      <c r="B130" t="s">
        <v>24275</v>
      </c>
      <c r="C130">
        <v>12</v>
      </c>
      <c r="D130" t="s">
        <v>24282</v>
      </c>
      <c r="E130" t="s">
        <v>24277</v>
      </c>
      <c r="F130" t="s">
        <v>754</v>
      </c>
      <c r="G130" t="s">
        <v>766</v>
      </c>
      <c r="H130" t="s">
        <v>24278</v>
      </c>
    </row>
    <row r="131" spans="1:8" hidden="1" x14ac:dyDescent="0.25">
      <c r="A131" s="65">
        <v>45662</v>
      </c>
      <c r="B131" t="s">
        <v>24275</v>
      </c>
      <c r="C131">
        <v>12</v>
      </c>
      <c r="D131" t="s">
        <v>24282</v>
      </c>
      <c r="E131" t="s">
        <v>24277</v>
      </c>
      <c r="F131" t="s">
        <v>754</v>
      </c>
      <c r="G131" t="s">
        <v>766</v>
      </c>
      <c r="H131" t="s">
        <v>24278</v>
      </c>
    </row>
    <row r="132" spans="1:8" hidden="1" x14ac:dyDescent="0.25">
      <c r="A132" s="65">
        <v>45662</v>
      </c>
      <c r="B132" t="s">
        <v>24275</v>
      </c>
      <c r="C132">
        <v>12</v>
      </c>
      <c r="D132" t="s">
        <v>24282</v>
      </c>
      <c r="E132" t="s">
        <v>24277</v>
      </c>
      <c r="F132" t="s">
        <v>754</v>
      </c>
      <c r="G132" t="s">
        <v>766</v>
      </c>
      <c r="H132" t="s">
        <v>24278</v>
      </c>
    </row>
    <row r="133" spans="1:8" hidden="1" x14ac:dyDescent="0.25">
      <c r="A133" s="65">
        <v>45662</v>
      </c>
      <c r="B133" t="s">
        <v>24275</v>
      </c>
      <c r="C133">
        <v>11</v>
      </c>
      <c r="D133" t="s">
        <v>24282</v>
      </c>
      <c r="E133" t="s">
        <v>24277</v>
      </c>
      <c r="F133" t="s">
        <v>754</v>
      </c>
      <c r="G133" t="s">
        <v>766</v>
      </c>
      <c r="H133" t="s">
        <v>24278</v>
      </c>
    </row>
    <row r="134" spans="1:8" hidden="1" x14ac:dyDescent="0.25">
      <c r="A134" s="65">
        <v>45662</v>
      </c>
      <c r="B134" t="s">
        <v>24275</v>
      </c>
      <c r="C134">
        <v>12</v>
      </c>
      <c r="D134" t="s">
        <v>24282</v>
      </c>
      <c r="E134" t="s">
        <v>24277</v>
      </c>
      <c r="F134" t="s">
        <v>754</v>
      </c>
      <c r="G134" t="s">
        <v>766</v>
      </c>
      <c r="H134" t="s">
        <v>24278</v>
      </c>
    </row>
    <row r="135" spans="1:8" hidden="1" x14ac:dyDescent="0.25">
      <c r="A135" s="65">
        <v>45662</v>
      </c>
      <c r="B135" t="s">
        <v>24275</v>
      </c>
      <c r="C135">
        <v>12</v>
      </c>
      <c r="D135" t="s">
        <v>24282</v>
      </c>
      <c r="E135" t="s">
        <v>24277</v>
      </c>
      <c r="F135" t="s">
        <v>754</v>
      </c>
      <c r="G135" t="s">
        <v>766</v>
      </c>
      <c r="H135" t="s">
        <v>24278</v>
      </c>
    </row>
    <row r="136" spans="1:8" hidden="1" x14ac:dyDescent="0.25">
      <c r="A136" s="65">
        <v>45662</v>
      </c>
      <c r="B136" t="s">
        <v>24275</v>
      </c>
      <c r="C136">
        <v>12</v>
      </c>
      <c r="D136" t="s">
        <v>24282</v>
      </c>
      <c r="E136" t="s">
        <v>24277</v>
      </c>
      <c r="F136" t="s">
        <v>754</v>
      </c>
      <c r="G136" t="s">
        <v>766</v>
      </c>
      <c r="H136" t="s">
        <v>24278</v>
      </c>
    </row>
    <row r="137" spans="1:8" hidden="1" x14ac:dyDescent="0.25">
      <c r="A137" s="65">
        <v>45662</v>
      </c>
      <c r="B137" t="s">
        <v>24275</v>
      </c>
      <c r="C137">
        <v>11</v>
      </c>
      <c r="D137" t="s">
        <v>24282</v>
      </c>
      <c r="E137" t="s">
        <v>24277</v>
      </c>
      <c r="F137" t="s">
        <v>754</v>
      </c>
      <c r="G137" t="s">
        <v>766</v>
      </c>
      <c r="H137" t="s">
        <v>24278</v>
      </c>
    </row>
    <row r="138" spans="1:8" hidden="1" x14ac:dyDescent="0.25">
      <c r="A138" s="65">
        <v>45662</v>
      </c>
      <c r="B138" t="s">
        <v>24275</v>
      </c>
      <c r="C138">
        <v>12</v>
      </c>
      <c r="D138" t="s">
        <v>24282</v>
      </c>
      <c r="E138" t="s">
        <v>24277</v>
      </c>
      <c r="F138" t="s">
        <v>754</v>
      </c>
      <c r="G138" t="s">
        <v>766</v>
      </c>
      <c r="H138" t="s">
        <v>24278</v>
      </c>
    </row>
    <row r="139" spans="1:8" hidden="1" x14ac:dyDescent="0.25">
      <c r="A139" s="65">
        <v>45662</v>
      </c>
      <c r="B139" t="s">
        <v>24275</v>
      </c>
      <c r="C139">
        <v>12</v>
      </c>
      <c r="D139" t="s">
        <v>24282</v>
      </c>
      <c r="E139" t="s">
        <v>24277</v>
      </c>
      <c r="F139" t="s">
        <v>754</v>
      </c>
      <c r="G139" t="s">
        <v>766</v>
      </c>
      <c r="H139" t="s">
        <v>24278</v>
      </c>
    </row>
    <row r="140" spans="1:8" hidden="1" x14ac:dyDescent="0.25">
      <c r="A140" s="65">
        <v>45662</v>
      </c>
      <c r="B140" t="s">
        <v>24275</v>
      </c>
      <c r="C140">
        <v>12</v>
      </c>
      <c r="D140" t="s">
        <v>24282</v>
      </c>
      <c r="E140" t="s">
        <v>24277</v>
      </c>
      <c r="F140" t="s">
        <v>754</v>
      </c>
      <c r="G140" t="s">
        <v>766</v>
      </c>
      <c r="H140" t="s">
        <v>24278</v>
      </c>
    </row>
    <row r="141" spans="1:8" hidden="1" x14ac:dyDescent="0.25">
      <c r="A141" s="65">
        <v>45662</v>
      </c>
      <c r="B141" t="s">
        <v>24275</v>
      </c>
      <c r="C141">
        <v>12</v>
      </c>
      <c r="D141" t="s">
        <v>24282</v>
      </c>
      <c r="E141" t="s">
        <v>24277</v>
      </c>
      <c r="F141" t="s">
        <v>754</v>
      </c>
      <c r="G141" t="s">
        <v>766</v>
      </c>
      <c r="H141" t="s">
        <v>24278</v>
      </c>
    </row>
    <row r="142" spans="1:8" hidden="1" x14ac:dyDescent="0.25">
      <c r="A142" s="65">
        <v>45662</v>
      </c>
      <c r="B142" t="s">
        <v>24275</v>
      </c>
      <c r="C142">
        <v>12</v>
      </c>
      <c r="D142" t="s">
        <v>24282</v>
      </c>
      <c r="E142" t="s">
        <v>24277</v>
      </c>
      <c r="F142" t="s">
        <v>754</v>
      </c>
      <c r="G142" t="s">
        <v>766</v>
      </c>
      <c r="H142" t="s">
        <v>24278</v>
      </c>
    </row>
    <row r="143" spans="1:8" hidden="1" x14ac:dyDescent="0.25">
      <c r="A143" s="65">
        <v>45662</v>
      </c>
      <c r="B143" t="s">
        <v>24275</v>
      </c>
      <c r="C143">
        <v>12</v>
      </c>
      <c r="D143" t="s">
        <v>24282</v>
      </c>
      <c r="E143" t="s">
        <v>24277</v>
      </c>
      <c r="F143" t="s">
        <v>754</v>
      </c>
      <c r="G143" t="s">
        <v>766</v>
      </c>
      <c r="H143" t="s">
        <v>24278</v>
      </c>
    </row>
    <row r="144" spans="1:8" hidden="1" x14ac:dyDescent="0.25">
      <c r="A144" s="65">
        <v>45662</v>
      </c>
      <c r="B144" t="s">
        <v>24275</v>
      </c>
      <c r="C144">
        <v>11</v>
      </c>
      <c r="D144" t="s">
        <v>24282</v>
      </c>
      <c r="E144" t="s">
        <v>24277</v>
      </c>
      <c r="F144" t="s">
        <v>754</v>
      </c>
      <c r="G144" t="s">
        <v>766</v>
      </c>
      <c r="H144" t="s">
        <v>24278</v>
      </c>
    </row>
    <row r="145" spans="1:8" hidden="1" x14ac:dyDescent="0.25">
      <c r="A145" s="65">
        <v>45662</v>
      </c>
      <c r="B145" t="s">
        <v>24275</v>
      </c>
      <c r="C145">
        <v>12</v>
      </c>
      <c r="D145" t="s">
        <v>24282</v>
      </c>
      <c r="E145" t="s">
        <v>24277</v>
      </c>
      <c r="F145" t="s">
        <v>754</v>
      </c>
      <c r="G145" t="s">
        <v>766</v>
      </c>
      <c r="H145" t="s">
        <v>24278</v>
      </c>
    </row>
    <row r="146" spans="1:8" hidden="1" x14ac:dyDescent="0.25">
      <c r="A146" s="65">
        <v>45662</v>
      </c>
      <c r="B146" t="s">
        <v>24275</v>
      </c>
      <c r="C146">
        <v>12</v>
      </c>
      <c r="D146" t="s">
        <v>24282</v>
      </c>
      <c r="E146" t="s">
        <v>24277</v>
      </c>
      <c r="F146" t="s">
        <v>754</v>
      </c>
      <c r="G146" t="s">
        <v>766</v>
      </c>
      <c r="H146" t="s">
        <v>24278</v>
      </c>
    </row>
    <row r="147" spans="1:8" hidden="1" x14ac:dyDescent="0.25">
      <c r="A147" s="65">
        <v>45662</v>
      </c>
      <c r="B147" t="s">
        <v>24275</v>
      </c>
      <c r="C147">
        <v>12</v>
      </c>
      <c r="D147" t="s">
        <v>24282</v>
      </c>
      <c r="E147" t="s">
        <v>24277</v>
      </c>
      <c r="F147" t="s">
        <v>754</v>
      </c>
      <c r="G147" t="s">
        <v>766</v>
      </c>
      <c r="H147" t="s">
        <v>24278</v>
      </c>
    </row>
    <row r="148" spans="1:8" hidden="1" x14ac:dyDescent="0.25">
      <c r="A148" s="65">
        <v>45662</v>
      </c>
      <c r="B148" t="s">
        <v>24275</v>
      </c>
      <c r="C148">
        <v>12</v>
      </c>
      <c r="D148" t="s">
        <v>24282</v>
      </c>
      <c r="E148" t="s">
        <v>24277</v>
      </c>
      <c r="F148" t="s">
        <v>754</v>
      </c>
      <c r="G148" t="s">
        <v>766</v>
      </c>
      <c r="H148" t="s">
        <v>24278</v>
      </c>
    </row>
    <row r="149" spans="1:8" hidden="1" x14ac:dyDescent="0.25">
      <c r="A149" s="65">
        <v>45662</v>
      </c>
      <c r="B149" t="s">
        <v>24275</v>
      </c>
      <c r="C149">
        <v>12</v>
      </c>
      <c r="D149" t="s">
        <v>24282</v>
      </c>
      <c r="E149" t="s">
        <v>24277</v>
      </c>
      <c r="F149" t="s">
        <v>754</v>
      </c>
      <c r="G149" t="s">
        <v>766</v>
      </c>
      <c r="H149" t="s">
        <v>24278</v>
      </c>
    </row>
    <row r="150" spans="1:8" hidden="1" x14ac:dyDescent="0.25">
      <c r="A150" s="65">
        <v>45662</v>
      </c>
      <c r="B150" t="s">
        <v>24275</v>
      </c>
      <c r="C150">
        <v>11</v>
      </c>
      <c r="D150" t="s">
        <v>24282</v>
      </c>
      <c r="E150" t="s">
        <v>24277</v>
      </c>
      <c r="F150" t="s">
        <v>754</v>
      </c>
      <c r="G150" t="s">
        <v>766</v>
      </c>
      <c r="H150" t="s">
        <v>24278</v>
      </c>
    </row>
    <row r="151" spans="1:8" hidden="1" x14ac:dyDescent="0.25">
      <c r="A151" s="65">
        <v>45662</v>
      </c>
      <c r="B151" t="s">
        <v>24275</v>
      </c>
      <c r="C151">
        <v>12</v>
      </c>
      <c r="D151" t="s">
        <v>24282</v>
      </c>
      <c r="E151" t="s">
        <v>24277</v>
      </c>
      <c r="F151" t="s">
        <v>754</v>
      </c>
      <c r="G151" t="s">
        <v>766</v>
      </c>
      <c r="H151" t="s">
        <v>24278</v>
      </c>
    </row>
    <row r="152" spans="1:8" hidden="1" x14ac:dyDescent="0.25">
      <c r="A152" s="65">
        <v>45662</v>
      </c>
      <c r="B152" t="s">
        <v>24275</v>
      </c>
      <c r="C152">
        <v>12</v>
      </c>
      <c r="D152" t="s">
        <v>24282</v>
      </c>
      <c r="E152" t="s">
        <v>24277</v>
      </c>
      <c r="F152" t="s">
        <v>754</v>
      </c>
      <c r="G152" t="s">
        <v>766</v>
      </c>
      <c r="H152" t="s">
        <v>24278</v>
      </c>
    </row>
    <row r="153" spans="1:8" hidden="1" x14ac:dyDescent="0.25">
      <c r="A153" s="65">
        <v>45662</v>
      </c>
      <c r="B153" t="s">
        <v>24275</v>
      </c>
      <c r="C153">
        <v>12</v>
      </c>
      <c r="D153" t="s">
        <v>24282</v>
      </c>
      <c r="E153" t="s">
        <v>24277</v>
      </c>
      <c r="F153" t="s">
        <v>754</v>
      </c>
      <c r="G153" t="s">
        <v>766</v>
      </c>
      <c r="H153" t="s">
        <v>24278</v>
      </c>
    </row>
    <row r="154" spans="1:8" hidden="1" x14ac:dyDescent="0.25">
      <c r="A154" s="65">
        <v>45662</v>
      </c>
      <c r="B154" t="s">
        <v>24275</v>
      </c>
      <c r="C154">
        <v>12</v>
      </c>
      <c r="D154" t="s">
        <v>24282</v>
      </c>
      <c r="E154" t="s">
        <v>24277</v>
      </c>
      <c r="F154" t="s">
        <v>754</v>
      </c>
      <c r="G154" t="s">
        <v>766</v>
      </c>
      <c r="H154" t="s">
        <v>24278</v>
      </c>
    </row>
    <row r="155" spans="1:8" hidden="1" x14ac:dyDescent="0.25">
      <c r="A155" s="65">
        <v>45662</v>
      </c>
      <c r="B155" t="s">
        <v>24275</v>
      </c>
      <c r="C155">
        <v>12</v>
      </c>
      <c r="D155" t="s">
        <v>24282</v>
      </c>
      <c r="E155" t="s">
        <v>24277</v>
      </c>
      <c r="F155" t="s">
        <v>754</v>
      </c>
      <c r="G155" t="s">
        <v>766</v>
      </c>
      <c r="H155" t="s">
        <v>24278</v>
      </c>
    </row>
    <row r="156" spans="1:8" hidden="1" x14ac:dyDescent="0.25">
      <c r="A156" s="65">
        <v>45662</v>
      </c>
      <c r="B156" t="s">
        <v>24275</v>
      </c>
      <c r="C156">
        <v>12</v>
      </c>
      <c r="D156" t="s">
        <v>24282</v>
      </c>
      <c r="E156" t="s">
        <v>24277</v>
      </c>
      <c r="F156" t="s">
        <v>754</v>
      </c>
      <c r="G156" t="s">
        <v>766</v>
      </c>
      <c r="H156" t="s">
        <v>24278</v>
      </c>
    </row>
    <row r="157" spans="1:8" hidden="1" x14ac:dyDescent="0.25">
      <c r="A157" s="65">
        <v>45662</v>
      </c>
      <c r="B157" t="s">
        <v>24275</v>
      </c>
      <c r="C157">
        <v>11</v>
      </c>
      <c r="D157" t="s">
        <v>24282</v>
      </c>
      <c r="E157" t="s">
        <v>24277</v>
      </c>
      <c r="F157" t="s">
        <v>754</v>
      </c>
      <c r="G157" t="s">
        <v>766</v>
      </c>
      <c r="H157" t="s">
        <v>24278</v>
      </c>
    </row>
    <row r="158" spans="1:8" hidden="1" x14ac:dyDescent="0.25">
      <c r="A158" s="65">
        <v>45662</v>
      </c>
      <c r="B158" t="s">
        <v>24275</v>
      </c>
      <c r="C158">
        <v>12</v>
      </c>
      <c r="D158" t="s">
        <v>24282</v>
      </c>
      <c r="E158" t="s">
        <v>24277</v>
      </c>
      <c r="F158" t="s">
        <v>754</v>
      </c>
      <c r="G158" t="s">
        <v>766</v>
      </c>
      <c r="H158" t="s">
        <v>24278</v>
      </c>
    </row>
    <row r="159" spans="1:8" hidden="1" x14ac:dyDescent="0.25">
      <c r="A159" s="65">
        <v>45662</v>
      </c>
      <c r="B159" t="s">
        <v>24275</v>
      </c>
      <c r="C159">
        <v>12</v>
      </c>
      <c r="D159" t="s">
        <v>24282</v>
      </c>
      <c r="E159" t="s">
        <v>24277</v>
      </c>
      <c r="F159" t="s">
        <v>754</v>
      </c>
      <c r="G159" t="s">
        <v>766</v>
      </c>
      <c r="H159" t="s">
        <v>24278</v>
      </c>
    </row>
    <row r="160" spans="1:8" hidden="1" x14ac:dyDescent="0.25">
      <c r="A160" s="65">
        <v>45662</v>
      </c>
      <c r="B160" t="s">
        <v>24275</v>
      </c>
      <c r="C160">
        <v>12</v>
      </c>
      <c r="D160" t="s">
        <v>24282</v>
      </c>
      <c r="E160" t="s">
        <v>24277</v>
      </c>
      <c r="F160" t="s">
        <v>754</v>
      </c>
      <c r="G160" t="s">
        <v>766</v>
      </c>
      <c r="H160" t="s">
        <v>24278</v>
      </c>
    </row>
    <row r="161" spans="1:8" hidden="1" x14ac:dyDescent="0.25">
      <c r="A161" s="65">
        <v>45662</v>
      </c>
      <c r="B161" t="s">
        <v>24275</v>
      </c>
      <c r="C161">
        <v>12</v>
      </c>
      <c r="D161" t="s">
        <v>24282</v>
      </c>
      <c r="E161" t="s">
        <v>24277</v>
      </c>
      <c r="F161" t="s">
        <v>754</v>
      </c>
      <c r="G161" t="s">
        <v>766</v>
      </c>
      <c r="H161" t="s">
        <v>24278</v>
      </c>
    </row>
    <row r="162" spans="1:8" hidden="1" x14ac:dyDescent="0.25">
      <c r="A162" s="65">
        <v>45662</v>
      </c>
      <c r="B162" t="s">
        <v>24275</v>
      </c>
      <c r="C162">
        <v>12</v>
      </c>
      <c r="D162" t="s">
        <v>24282</v>
      </c>
      <c r="E162" t="s">
        <v>24277</v>
      </c>
      <c r="F162" t="s">
        <v>754</v>
      </c>
      <c r="G162" t="s">
        <v>766</v>
      </c>
      <c r="H162" t="s">
        <v>24278</v>
      </c>
    </row>
    <row r="163" spans="1:8" hidden="1" x14ac:dyDescent="0.25">
      <c r="A163" s="65">
        <v>45662</v>
      </c>
      <c r="B163" t="s">
        <v>24275</v>
      </c>
      <c r="C163">
        <v>12</v>
      </c>
      <c r="D163" t="s">
        <v>24282</v>
      </c>
      <c r="E163" t="s">
        <v>24277</v>
      </c>
      <c r="F163" t="s">
        <v>754</v>
      </c>
      <c r="G163" t="s">
        <v>766</v>
      </c>
      <c r="H163" t="s">
        <v>24278</v>
      </c>
    </row>
    <row r="164" spans="1:8" hidden="1" x14ac:dyDescent="0.25">
      <c r="A164" s="65">
        <v>45662</v>
      </c>
      <c r="B164" t="s">
        <v>24275</v>
      </c>
      <c r="C164">
        <v>12</v>
      </c>
      <c r="D164" t="s">
        <v>24282</v>
      </c>
      <c r="E164" t="s">
        <v>24277</v>
      </c>
      <c r="F164" t="s">
        <v>754</v>
      </c>
      <c r="G164" t="s">
        <v>766</v>
      </c>
      <c r="H164" t="s">
        <v>24278</v>
      </c>
    </row>
    <row r="165" spans="1:8" hidden="1" x14ac:dyDescent="0.25">
      <c r="A165" s="65">
        <v>45662</v>
      </c>
      <c r="B165" t="s">
        <v>24275</v>
      </c>
      <c r="C165">
        <v>11</v>
      </c>
      <c r="D165" t="s">
        <v>24283</v>
      </c>
      <c r="E165" t="s">
        <v>24277</v>
      </c>
      <c r="F165" t="s">
        <v>754</v>
      </c>
      <c r="G165" t="s">
        <v>766</v>
      </c>
      <c r="H165" t="s">
        <v>24278</v>
      </c>
    </row>
    <row r="166" spans="1:8" hidden="1" x14ac:dyDescent="0.25">
      <c r="A166" s="65">
        <v>45664</v>
      </c>
      <c r="B166" t="s">
        <v>24275</v>
      </c>
      <c r="C166">
        <v>12</v>
      </c>
      <c r="D166" t="s">
        <v>24284</v>
      </c>
      <c r="E166" t="s">
        <v>24277</v>
      </c>
      <c r="F166" t="s">
        <v>754</v>
      </c>
      <c r="G166" t="s">
        <v>765</v>
      </c>
      <c r="H166" t="s">
        <v>24278</v>
      </c>
    </row>
    <row r="167" spans="1:8" hidden="1" x14ac:dyDescent="0.25">
      <c r="A167" s="65">
        <v>45664</v>
      </c>
      <c r="B167" t="s">
        <v>24275</v>
      </c>
      <c r="C167">
        <v>11</v>
      </c>
      <c r="D167" t="s">
        <v>24284</v>
      </c>
      <c r="E167" t="s">
        <v>24277</v>
      </c>
      <c r="F167" t="s">
        <v>754</v>
      </c>
      <c r="G167" t="s">
        <v>765</v>
      </c>
      <c r="H167" t="s">
        <v>24278</v>
      </c>
    </row>
    <row r="168" spans="1:8" hidden="1" x14ac:dyDescent="0.25">
      <c r="A168" s="65">
        <v>45664</v>
      </c>
      <c r="B168" t="s">
        <v>24275</v>
      </c>
      <c r="C168">
        <v>12</v>
      </c>
      <c r="D168" t="s">
        <v>24284</v>
      </c>
      <c r="E168" t="s">
        <v>24277</v>
      </c>
      <c r="F168" t="s">
        <v>754</v>
      </c>
      <c r="G168" t="s">
        <v>765</v>
      </c>
      <c r="H168" t="s">
        <v>24278</v>
      </c>
    </row>
    <row r="169" spans="1:8" hidden="1" x14ac:dyDescent="0.25">
      <c r="A169" s="65">
        <v>45664</v>
      </c>
      <c r="B169" t="s">
        <v>24275</v>
      </c>
      <c r="C169">
        <v>12</v>
      </c>
      <c r="D169" t="s">
        <v>24284</v>
      </c>
      <c r="E169" t="s">
        <v>24277</v>
      </c>
      <c r="F169" t="s">
        <v>754</v>
      </c>
      <c r="G169" t="s">
        <v>765</v>
      </c>
      <c r="H169" t="s">
        <v>24278</v>
      </c>
    </row>
    <row r="170" spans="1:8" hidden="1" x14ac:dyDescent="0.25">
      <c r="A170" s="65">
        <v>45664</v>
      </c>
      <c r="B170" t="s">
        <v>24275</v>
      </c>
      <c r="C170">
        <v>12</v>
      </c>
      <c r="D170" t="s">
        <v>24284</v>
      </c>
      <c r="E170" t="s">
        <v>24277</v>
      </c>
      <c r="F170" t="s">
        <v>754</v>
      </c>
      <c r="G170" t="s">
        <v>765</v>
      </c>
      <c r="H170" t="s">
        <v>24278</v>
      </c>
    </row>
    <row r="171" spans="1:8" hidden="1" x14ac:dyDescent="0.25">
      <c r="A171" s="65">
        <v>45666</v>
      </c>
      <c r="B171" t="s">
        <v>24275</v>
      </c>
      <c r="C171">
        <v>12</v>
      </c>
      <c r="D171" t="s">
        <v>24285</v>
      </c>
      <c r="E171" t="s">
        <v>24277</v>
      </c>
      <c r="F171" t="s">
        <v>754</v>
      </c>
      <c r="G171" t="s">
        <v>765</v>
      </c>
      <c r="H171" t="s">
        <v>24278</v>
      </c>
    </row>
    <row r="172" spans="1:8" hidden="1" x14ac:dyDescent="0.25">
      <c r="A172" s="65">
        <v>45666</v>
      </c>
      <c r="B172" t="s">
        <v>24275</v>
      </c>
      <c r="C172">
        <v>12</v>
      </c>
      <c r="D172" t="s">
        <v>24285</v>
      </c>
      <c r="E172" t="s">
        <v>24277</v>
      </c>
      <c r="F172" t="s">
        <v>754</v>
      </c>
      <c r="G172" t="s">
        <v>765</v>
      </c>
      <c r="H172" t="s">
        <v>24278</v>
      </c>
    </row>
    <row r="173" spans="1:8" hidden="1" x14ac:dyDescent="0.25">
      <c r="A173" s="65">
        <v>45666</v>
      </c>
      <c r="B173" t="s">
        <v>24275</v>
      </c>
      <c r="C173">
        <v>12</v>
      </c>
      <c r="D173" t="s">
        <v>24285</v>
      </c>
      <c r="E173" t="s">
        <v>24277</v>
      </c>
      <c r="F173" t="s">
        <v>754</v>
      </c>
      <c r="G173" t="s">
        <v>765</v>
      </c>
      <c r="H173" t="s">
        <v>24278</v>
      </c>
    </row>
    <row r="174" spans="1:8" hidden="1" x14ac:dyDescent="0.25">
      <c r="A174" s="65">
        <v>45666</v>
      </c>
      <c r="B174" t="s">
        <v>24275</v>
      </c>
      <c r="C174">
        <v>12</v>
      </c>
      <c r="D174" t="s">
        <v>24285</v>
      </c>
      <c r="E174" t="s">
        <v>24277</v>
      </c>
      <c r="F174" t="s">
        <v>754</v>
      </c>
      <c r="G174" t="s">
        <v>765</v>
      </c>
      <c r="H174" t="s">
        <v>24278</v>
      </c>
    </row>
    <row r="175" spans="1:8" hidden="1" x14ac:dyDescent="0.25">
      <c r="A175" s="65">
        <v>45666</v>
      </c>
      <c r="B175" t="s">
        <v>24275</v>
      </c>
      <c r="C175">
        <v>12</v>
      </c>
      <c r="D175" t="s">
        <v>24285</v>
      </c>
      <c r="E175" t="s">
        <v>24277</v>
      </c>
      <c r="F175" t="s">
        <v>754</v>
      </c>
      <c r="G175" t="s">
        <v>765</v>
      </c>
      <c r="H175" t="s">
        <v>24278</v>
      </c>
    </row>
    <row r="176" spans="1:8" hidden="1" x14ac:dyDescent="0.25">
      <c r="A176" s="65">
        <v>45666</v>
      </c>
      <c r="B176" t="s">
        <v>24275</v>
      </c>
      <c r="C176">
        <v>12</v>
      </c>
      <c r="D176" t="s">
        <v>24285</v>
      </c>
      <c r="E176" t="s">
        <v>24277</v>
      </c>
      <c r="F176" t="s">
        <v>754</v>
      </c>
      <c r="G176" t="s">
        <v>765</v>
      </c>
      <c r="H176" t="s">
        <v>24278</v>
      </c>
    </row>
    <row r="177" spans="1:8" hidden="1" x14ac:dyDescent="0.25">
      <c r="A177" s="65">
        <v>45666</v>
      </c>
      <c r="B177" t="s">
        <v>24275</v>
      </c>
      <c r="C177">
        <v>12</v>
      </c>
      <c r="D177" t="s">
        <v>24285</v>
      </c>
      <c r="E177" t="s">
        <v>24277</v>
      </c>
      <c r="F177" t="s">
        <v>754</v>
      </c>
      <c r="G177" t="s">
        <v>765</v>
      </c>
      <c r="H177" t="s">
        <v>24278</v>
      </c>
    </row>
    <row r="178" spans="1:8" hidden="1" x14ac:dyDescent="0.25">
      <c r="A178" s="65">
        <v>45666</v>
      </c>
      <c r="B178" t="s">
        <v>24275</v>
      </c>
      <c r="C178">
        <v>12</v>
      </c>
      <c r="D178" t="s">
        <v>24285</v>
      </c>
      <c r="E178" t="s">
        <v>24277</v>
      </c>
      <c r="F178" t="s">
        <v>754</v>
      </c>
      <c r="G178" t="s">
        <v>765</v>
      </c>
      <c r="H178" t="s">
        <v>24278</v>
      </c>
    </row>
    <row r="179" spans="1:8" hidden="1" x14ac:dyDescent="0.25">
      <c r="A179" s="65">
        <v>45666</v>
      </c>
      <c r="B179" t="s">
        <v>24275</v>
      </c>
      <c r="C179">
        <v>11</v>
      </c>
      <c r="D179" t="s">
        <v>24285</v>
      </c>
      <c r="E179" t="s">
        <v>24277</v>
      </c>
      <c r="F179" t="s">
        <v>754</v>
      </c>
      <c r="G179" t="s">
        <v>765</v>
      </c>
      <c r="H179" t="s">
        <v>24278</v>
      </c>
    </row>
    <row r="180" spans="1:8" hidden="1" x14ac:dyDescent="0.25">
      <c r="A180" s="65">
        <v>45666</v>
      </c>
      <c r="B180" t="s">
        <v>24275</v>
      </c>
      <c r="C180">
        <v>12</v>
      </c>
      <c r="D180" t="s">
        <v>24285</v>
      </c>
      <c r="E180" t="s">
        <v>24277</v>
      </c>
      <c r="F180" t="s">
        <v>754</v>
      </c>
      <c r="G180" t="s">
        <v>765</v>
      </c>
      <c r="H180" t="s">
        <v>24278</v>
      </c>
    </row>
    <row r="181" spans="1:8" hidden="1" x14ac:dyDescent="0.25">
      <c r="A181" s="65">
        <v>45666</v>
      </c>
      <c r="B181" t="s">
        <v>24275</v>
      </c>
      <c r="C181">
        <v>12</v>
      </c>
      <c r="D181" t="s">
        <v>24285</v>
      </c>
      <c r="E181" t="s">
        <v>24277</v>
      </c>
      <c r="F181" t="s">
        <v>754</v>
      </c>
      <c r="G181" t="s">
        <v>765</v>
      </c>
      <c r="H181" t="s">
        <v>24278</v>
      </c>
    </row>
    <row r="182" spans="1:8" hidden="1" x14ac:dyDescent="0.25">
      <c r="A182" s="65">
        <v>45666</v>
      </c>
      <c r="B182" t="s">
        <v>24275</v>
      </c>
      <c r="C182">
        <v>12</v>
      </c>
      <c r="D182" t="s">
        <v>24285</v>
      </c>
      <c r="E182" t="s">
        <v>24277</v>
      </c>
      <c r="F182" t="s">
        <v>754</v>
      </c>
      <c r="G182" t="s">
        <v>765</v>
      </c>
      <c r="H182" t="s">
        <v>24278</v>
      </c>
    </row>
    <row r="183" spans="1:8" hidden="1" x14ac:dyDescent="0.25">
      <c r="A183" s="65">
        <v>45666</v>
      </c>
      <c r="B183" t="s">
        <v>24275</v>
      </c>
      <c r="C183">
        <v>12</v>
      </c>
      <c r="D183" t="s">
        <v>24285</v>
      </c>
      <c r="E183" t="s">
        <v>24277</v>
      </c>
      <c r="F183" t="s">
        <v>754</v>
      </c>
      <c r="G183" t="s">
        <v>765</v>
      </c>
      <c r="H183" t="s">
        <v>24278</v>
      </c>
    </row>
    <row r="184" spans="1:8" hidden="1" x14ac:dyDescent="0.25">
      <c r="A184" s="65">
        <v>45666</v>
      </c>
      <c r="B184" t="s">
        <v>24275</v>
      </c>
      <c r="C184">
        <v>12</v>
      </c>
      <c r="D184" t="s">
        <v>24285</v>
      </c>
      <c r="E184" t="s">
        <v>24277</v>
      </c>
      <c r="F184" t="s">
        <v>754</v>
      </c>
      <c r="G184" t="s">
        <v>765</v>
      </c>
      <c r="H184" t="s">
        <v>24278</v>
      </c>
    </row>
    <row r="185" spans="1:8" hidden="1" x14ac:dyDescent="0.25">
      <c r="A185" s="65">
        <v>45666</v>
      </c>
      <c r="B185" t="s">
        <v>24275</v>
      </c>
      <c r="C185">
        <v>12</v>
      </c>
      <c r="D185" t="s">
        <v>24285</v>
      </c>
      <c r="E185" t="s">
        <v>24277</v>
      </c>
      <c r="F185" t="s">
        <v>754</v>
      </c>
      <c r="G185" t="s">
        <v>765</v>
      </c>
      <c r="H185" t="s">
        <v>24278</v>
      </c>
    </row>
    <row r="186" spans="1:8" hidden="1" x14ac:dyDescent="0.25">
      <c r="A186" s="65">
        <v>45666</v>
      </c>
      <c r="B186" t="s">
        <v>24275</v>
      </c>
      <c r="C186">
        <v>12</v>
      </c>
      <c r="D186" t="s">
        <v>24285</v>
      </c>
      <c r="E186" t="s">
        <v>24277</v>
      </c>
      <c r="F186" t="s">
        <v>754</v>
      </c>
      <c r="G186" t="s">
        <v>765</v>
      </c>
      <c r="H186" t="s">
        <v>24278</v>
      </c>
    </row>
    <row r="187" spans="1:8" hidden="1" x14ac:dyDescent="0.25">
      <c r="A187" s="65">
        <v>45666</v>
      </c>
      <c r="B187" t="s">
        <v>24275</v>
      </c>
      <c r="C187">
        <v>12</v>
      </c>
      <c r="D187" t="s">
        <v>24285</v>
      </c>
      <c r="E187" t="s">
        <v>24277</v>
      </c>
      <c r="F187" t="s">
        <v>754</v>
      </c>
      <c r="G187" t="s">
        <v>765</v>
      </c>
      <c r="H187" t="s">
        <v>24278</v>
      </c>
    </row>
    <row r="188" spans="1:8" hidden="1" x14ac:dyDescent="0.25">
      <c r="A188" s="65">
        <v>45666</v>
      </c>
      <c r="B188" t="s">
        <v>24275</v>
      </c>
      <c r="C188">
        <v>12</v>
      </c>
      <c r="D188" t="s">
        <v>24285</v>
      </c>
      <c r="E188" t="s">
        <v>24277</v>
      </c>
      <c r="F188" t="s">
        <v>754</v>
      </c>
      <c r="G188" t="s">
        <v>765</v>
      </c>
      <c r="H188" t="s">
        <v>24278</v>
      </c>
    </row>
    <row r="189" spans="1:8" hidden="1" x14ac:dyDescent="0.25">
      <c r="A189" s="65">
        <v>45666</v>
      </c>
      <c r="B189" t="s">
        <v>24275</v>
      </c>
      <c r="C189">
        <v>12</v>
      </c>
      <c r="D189" t="s">
        <v>24285</v>
      </c>
      <c r="E189" t="s">
        <v>24277</v>
      </c>
      <c r="F189" t="s">
        <v>754</v>
      </c>
      <c r="G189" t="s">
        <v>765</v>
      </c>
      <c r="H189" t="s">
        <v>24278</v>
      </c>
    </row>
    <row r="190" spans="1:8" hidden="1" x14ac:dyDescent="0.25">
      <c r="A190" s="65">
        <v>45666</v>
      </c>
      <c r="B190" t="s">
        <v>24275</v>
      </c>
      <c r="C190">
        <v>12</v>
      </c>
      <c r="D190" t="s">
        <v>24285</v>
      </c>
      <c r="E190" t="s">
        <v>24277</v>
      </c>
      <c r="F190" t="s">
        <v>754</v>
      </c>
      <c r="G190" t="s">
        <v>765</v>
      </c>
      <c r="H190" t="s">
        <v>24278</v>
      </c>
    </row>
    <row r="191" spans="1:8" hidden="1" x14ac:dyDescent="0.25">
      <c r="A191" s="65">
        <v>45666</v>
      </c>
      <c r="B191" t="s">
        <v>24275</v>
      </c>
      <c r="C191">
        <v>12</v>
      </c>
      <c r="D191" t="s">
        <v>24285</v>
      </c>
      <c r="E191" t="s">
        <v>24277</v>
      </c>
      <c r="F191" t="s">
        <v>754</v>
      </c>
      <c r="G191" t="s">
        <v>765</v>
      </c>
      <c r="H191" t="s">
        <v>24278</v>
      </c>
    </row>
    <row r="192" spans="1:8" hidden="1" x14ac:dyDescent="0.25">
      <c r="A192" s="65">
        <v>45666</v>
      </c>
      <c r="B192" t="s">
        <v>24275</v>
      </c>
      <c r="C192">
        <v>12</v>
      </c>
      <c r="D192" t="s">
        <v>24285</v>
      </c>
      <c r="E192" t="s">
        <v>24277</v>
      </c>
      <c r="F192" t="s">
        <v>754</v>
      </c>
      <c r="G192" t="s">
        <v>765</v>
      </c>
      <c r="H192" t="s">
        <v>24278</v>
      </c>
    </row>
    <row r="193" spans="1:8" hidden="1" x14ac:dyDescent="0.25">
      <c r="A193" s="65">
        <v>45666</v>
      </c>
      <c r="B193" t="s">
        <v>24275</v>
      </c>
      <c r="C193">
        <v>12</v>
      </c>
      <c r="D193" t="s">
        <v>24285</v>
      </c>
      <c r="E193" t="s">
        <v>24277</v>
      </c>
      <c r="F193" t="s">
        <v>754</v>
      </c>
      <c r="G193" t="s">
        <v>765</v>
      </c>
      <c r="H193" t="s">
        <v>24278</v>
      </c>
    </row>
    <row r="194" spans="1:8" hidden="1" x14ac:dyDescent="0.25">
      <c r="A194" s="65">
        <v>45666</v>
      </c>
      <c r="B194" t="s">
        <v>24275</v>
      </c>
      <c r="C194">
        <v>12</v>
      </c>
      <c r="D194" t="s">
        <v>24285</v>
      </c>
      <c r="E194" t="s">
        <v>24277</v>
      </c>
      <c r="F194" t="s">
        <v>754</v>
      </c>
      <c r="G194" t="s">
        <v>765</v>
      </c>
      <c r="H194" t="s">
        <v>24278</v>
      </c>
    </row>
    <row r="195" spans="1:8" hidden="1" x14ac:dyDescent="0.25">
      <c r="A195" s="65">
        <v>45666</v>
      </c>
      <c r="B195" t="s">
        <v>24275</v>
      </c>
      <c r="C195">
        <v>12</v>
      </c>
      <c r="D195" t="s">
        <v>24285</v>
      </c>
      <c r="E195" t="s">
        <v>24277</v>
      </c>
      <c r="F195" t="s">
        <v>754</v>
      </c>
      <c r="G195" t="s">
        <v>765</v>
      </c>
      <c r="H195" t="s">
        <v>24278</v>
      </c>
    </row>
    <row r="196" spans="1:8" hidden="1" x14ac:dyDescent="0.25">
      <c r="A196" s="65">
        <v>45666</v>
      </c>
      <c r="B196" t="s">
        <v>24275</v>
      </c>
      <c r="C196">
        <v>12</v>
      </c>
      <c r="D196" t="s">
        <v>24285</v>
      </c>
      <c r="E196" t="s">
        <v>24277</v>
      </c>
      <c r="F196" t="s">
        <v>754</v>
      </c>
      <c r="G196" t="s">
        <v>765</v>
      </c>
      <c r="H196" t="s">
        <v>24278</v>
      </c>
    </row>
    <row r="197" spans="1:8" hidden="1" x14ac:dyDescent="0.25">
      <c r="A197" s="65">
        <v>45666</v>
      </c>
      <c r="B197" t="s">
        <v>24275</v>
      </c>
      <c r="C197">
        <v>12</v>
      </c>
      <c r="D197" t="s">
        <v>24285</v>
      </c>
      <c r="E197" t="s">
        <v>24277</v>
      </c>
      <c r="F197" t="s">
        <v>754</v>
      </c>
      <c r="G197" t="s">
        <v>765</v>
      </c>
      <c r="H197" t="s">
        <v>24278</v>
      </c>
    </row>
    <row r="198" spans="1:8" hidden="1" x14ac:dyDescent="0.25">
      <c r="A198" s="65">
        <v>45666</v>
      </c>
      <c r="B198" t="s">
        <v>24275</v>
      </c>
      <c r="C198">
        <v>11</v>
      </c>
      <c r="D198" t="s">
        <v>24285</v>
      </c>
      <c r="E198" t="s">
        <v>24277</v>
      </c>
      <c r="F198" t="s">
        <v>754</v>
      </c>
      <c r="G198" t="s">
        <v>765</v>
      </c>
      <c r="H198" t="s">
        <v>24278</v>
      </c>
    </row>
    <row r="199" spans="1:8" hidden="1" x14ac:dyDescent="0.25">
      <c r="A199" s="65">
        <v>45666</v>
      </c>
      <c r="B199" t="s">
        <v>24275</v>
      </c>
      <c r="C199">
        <v>12</v>
      </c>
      <c r="D199" t="s">
        <v>24285</v>
      </c>
      <c r="E199" t="s">
        <v>24277</v>
      </c>
      <c r="F199" t="s">
        <v>754</v>
      </c>
      <c r="G199" t="s">
        <v>765</v>
      </c>
      <c r="H199" t="s">
        <v>24278</v>
      </c>
    </row>
    <row r="200" spans="1:8" hidden="1" x14ac:dyDescent="0.25">
      <c r="A200" s="65">
        <v>45666</v>
      </c>
      <c r="B200" t="s">
        <v>24275</v>
      </c>
      <c r="C200">
        <v>11</v>
      </c>
      <c r="D200" t="s">
        <v>24285</v>
      </c>
      <c r="E200" t="s">
        <v>24277</v>
      </c>
      <c r="F200" t="s">
        <v>754</v>
      </c>
      <c r="G200" t="s">
        <v>765</v>
      </c>
      <c r="H200" t="s">
        <v>24278</v>
      </c>
    </row>
    <row r="201" spans="1:8" hidden="1" x14ac:dyDescent="0.25">
      <c r="A201" s="65">
        <v>45666</v>
      </c>
      <c r="B201" t="s">
        <v>24275</v>
      </c>
      <c r="C201">
        <v>12</v>
      </c>
      <c r="D201" t="s">
        <v>24285</v>
      </c>
      <c r="E201" t="s">
        <v>24277</v>
      </c>
      <c r="F201" t="s">
        <v>754</v>
      </c>
      <c r="G201" t="s">
        <v>765</v>
      </c>
      <c r="H201" t="s">
        <v>24278</v>
      </c>
    </row>
    <row r="202" spans="1:8" hidden="1" x14ac:dyDescent="0.25">
      <c r="A202" s="65">
        <v>45666</v>
      </c>
      <c r="B202" t="s">
        <v>24275</v>
      </c>
      <c r="C202">
        <v>11</v>
      </c>
      <c r="D202" t="s">
        <v>24285</v>
      </c>
      <c r="E202" t="s">
        <v>24277</v>
      </c>
      <c r="F202" t="s">
        <v>754</v>
      </c>
      <c r="G202" t="s">
        <v>765</v>
      </c>
      <c r="H202" t="s">
        <v>24278</v>
      </c>
    </row>
    <row r="203" spans="1:8" hidden="1" x14ac:dyDescent="0.25">
      <c r="A203" s="65">
        <v>45666</v>
      </c>
      <c r="B203" t="s">
        <v>24275</v>
      </c>
      <c r="C203">
        <v>12</v>
      </c>
      <c r="D203" t="s">
        <v>24285</v>
      </c>
      <c r="E203" t="s">
        <v>24277</v>
      </c>
      <c r="F203" t="s">
        <v>754</v>
      </c>
      <c r="G203" t="s">
        <v>765</v>
      </c>
      <c r="H203" t="s">
        <v>24278</v>
      </c>
    </row>
    <row r="204" spans="1:8" hidden="1" x14ac:dyDescent="0.25">
      <c r="A204" s="65">
        <v>45666</v>
      </c>
      <c r="B204" t="s">
        <v>24275</v>
      </c>
      <c r="C204">
        <v>12</v>
      </c>
      <c r="D204" t="s">
        <v>24285</v>
      </c>
      <c r="E204" t="s">
        <v>24277</v>
      </c>
      <c r="F204" t="s">
        <v>754</v>
      </c>
      <c r="G204" t="s">
        <v>765</v>
      </c>
      <c r="H204" t="s">
        <v>24278</v>
      </c>
    </row>
    <row r="205" spans="1:8" hidden="1" x14ac:dyDescent="0.25">
      <c r="A205" s="65">
        <v>45666</v>
      </c>
      <c r="B205" t="s">
        <v>24275</v>
      </c>
      <c r="C205">
        <v>12</v>
      </c>
      <c r="D205" t="s">
        <v>24285</v>
      </c>
      <c r="E205" t="s">
        <v>24277</v>
      </c>
      <c r="F205" t="s">
        <v>754</v>
      </c>
      <c r="G205" t="s">
        <v>765</v>
      </c>
      <c r="H205" t="s">
        <v>24278</v>
      </c>
    </row>
    <row r="206" spans="1:8" hidden="1" x14ac:dyDescent="0.25">
      <c r="A206" s="65">
        <v>45666</v>
      </c>
      <c r="B206" t="s">
        <v>24275</v>
      </c>
      <c r="C206">
        <v>11</v>
      </c>
      <c r="D206" t="s">
        <v>24285</v>
      </c>
      <c r="E206" t="s">
        <v>24277</v>
      </c>
      <c r="F206" t="s">
        <v>754</v>
      </c>
      <c r="G206" t="s">
        <v>765</v>
      </c>
      <c r="H206" t="s">
        <v>24278</v>
      </c>
    </row>
    <row r="207" spans="1:8" hidden="1" x14ac:dyDescent="0.25">
      <c r="A207" s="65">
        <v>45666</v>
      </c>
      <c r="B207" t="s">
        <v>24275</v>
      </c>
      <c r="C207">
        <v>1</v>
      </c>
      <c r="D207" t="s">
        <v>24285</v>
      </c>
      <c r="E207" t="s">
        <v>24277</v>
      </c>
      <c r="F207" t="s">
        <v>754</v>
      </c>
      <c r="G207" t="s">
        <v>765</v>
      </c>
      <c r="H207" t="s">
        <v>24278</v>
      </c>
    </row>
    <row r="208" spans="1:8" hidden="1" x14ac:dyDescent="0.25">
      <c r="A208" s="65">
        <v>45666</v>
      </c>
      <c r="B208" t="s">
        <v>24275</v>
      </c>
      <c r="C208">
        <v>12</v>
      </c>
      <c r="D208" t="s">
        <v>24285</v>
      </c>
      <c r="E208" t="s">
        <v>24277</v>
      </c>
      <c r="F208" t="s">
        <v>754</v>
      </c>
      <c r="G208" t="s">
        <v>765</v>
      </c>
      <c r="H208" t="s">
        <v>24278</v>
      </c>
    </row>
    <row r="209" spans="1:8" hidden="1" x14ac:dyDescent="0.25">
      <c r="A209" s="65">
        <v>45666</v>
      </c>
      <c r="B209" t="s">
        <v>24275</v>
      </c>
      <c r="C209">
        <v>12</v>
      </c>
      <c r="D209" t="s">
        <v>24285</v>
      </c>
      <c r="E209" t="s">
        <v>24277</v>
      </c>
      <c r="F209" t="s">
        <v>754</v>
      </c>
      <c r="G209" t="s">
        <v>765</v>
      </c>
      <c r="H209" t="s">
        <v>24278</v>
      </c>
    </row>
    <row r="210" spans="1:8" hidden="1" x14ac:dyDescent="0.25">
      <c r="A210" s="65">
        <v>45666</v>
      </c>
      <c r="B210" t="s">
        <v>24275</v>
      </c>
      <c r="C210">
        <v>12</v>
      </c>
      <c r="D210" t="s">
        <v>24285</v>
      </c>
      <c r="E210" t="s">
        <v>24277</v>
      </c>
      <c r="F210" t="s">
        <v>754</v>
      </c>
      <c r="G210" t="s">
        <v>765</v>
      </c>
      <c r="H210" t="s">
        <v>24278</v>
      </c>
    </row>
    <row r="211" spans="1:8" hidden="1" x14ac:dyDescent="0.25">
      <c r="A211" s="65">
        <v>45666</v>
      </c>
      <c r="B211" t="s">
        <v>24275</v>
      </c>
      <c r="C211">
        <v>12</v>
      </c>
      <c r="D211" t="s">
        <v>24285</v>
      </c>
      <c r="E211" t="s">
        <v>24277</v>
      </c>
      <c r="F211" t="s">
        <v>754</v>
      </c>
      <c r="G211" t="s">
        <v>765</v>
      </c>
      <c r="H211" t="s">
        <v>24278</v>
      </c>
    </row>
    <row r="212" spans="1:8" hidden="1" x14ac:dyDescent="0.25">
      <c r="A212" s="65">
        <v>45666</v>
      </c>
      <c r="B212" t="s">
        <v>24275</v>
      </c>
      <c r="C212">
        <v>12</v>
      </c>
      <c r="D212" t="s">
        <v>24285</v>
      </c>
      <c r="E212" t="s">
        <v>24277</v>
      </c>
      <c r="F212" t="s">
        <v>754</v>
      </c>
      <c r="G212" t="s">
        <v>765</v>
      </c>
      <c r="H212" t="s">
        <v>24278</v>
      </c>
    </row>
    <row r="213" spans="1:8" hidden="1" x14ac:dyDescent="0.25">
      <c r="A213" s="65">
        <v>45666</v>
      </c>
      <c r="B213" t="s">
        <v>24275</v>
      </c>
      <c r="C213">
        <v>12</v>
      </c>
      <c r="D213" t="s">
        <v>24285</v>
      </c>
      <c r="E213" t="s">
        <v>24277</v>
      </c>
      <c r="F213" t="s">
        <v>754</v>
      </c>
      <c r="G213" t="s">
        <v>765</v>
      </c>
      <c r="H213" t="s">
        <v>24278</v>
      </c>
    </row>
    <row r="214" spans="1:8" hidden="1" x14ac:dyDescent="0.25">
      <c r="A214" s="65">
        <v>45666</v>
      </c>
      <c r="B214" t="s">
        <v>24275</v>
      </c>
      <c r="C214">
        <v>12</v>
      </c>
      <c r="D214" t="s">
        <v>24285</v>
      </c>
      <c r="E214" t="s">
        <v>24277</v>
      </c>
      <c r="F214" t="s">
        <v>754</v>
      </c>
      <c r="G214" t="s">
        <v>765</v>
      </c>
      <c r="H214" t="s">
        <v>24278</v>
      </c>
    </row>
    <row r="215" spans="1:8" hidden="1" x14ac:dyDescent="0.25">
      <c r="A215" s="65">
        <v>45666</v>
      </c>
      <c r="B215" t="s">
        <v>24275</v>
      </c>
      <c r="C215">
        <v>12</v>
      </c>
      <c r="D215" t="s">
        <v>24285</v>
      </c>
      <c r="E215" t="s">
        <v>24277</v>
      </c>
      <c r="F215" t="s">
        <v>754</v>
      </c>
      <c r="G215" t="s">
        <v>765</v>
      </c>
      <c r="H215" t="s">
        <v>24278</v>
      </c>
    </row>
    <row r="216" spans="1:8" hidden="1" x14ac:dyDescent="0.25">
      <c r="A216" s="65">
        <v>45666</v>
      </c>
      <c r="B216" t="s">
        <v>24275</v>
      </c>
      <c r="C216">
        <v>12</v>
      </c>
      <c r="D216" t="s">
        <v>24285</v>
      </c>
      <c r="E216" t="s">
        <v>24277</v>
      </c>
      <c r="F216" t="s">
        <v>754</v>
      </c>
      <c r="G216" t="s">
        <v>765</v>
      </c>
      <c r="H216" t="s">
        <v>24278</v>
      </c>
    </row>
    <row r="217" spans="1:8" hidden="1" x14ac:dyDescent="0.25">
      <c r="A217" s="65">
        <v>45666</v>
      </c>
      <c r="B217" t="s">
        <v>24275</v>
      </c>
      <c r="C217">
        <v>12</v>
      </c>
      <c r="D217" t="s">
        <v>24285</v>
      </c>
      <c r="E217" t="s">
        <v>24277</v>
      </c>
      <c r="F217" t="s">
        <v>754</v>
      </c>
      <c r="G217" t="s">
        <v>765</v>
      </c>
      <c r="H217" t="s">
        <v>24278</v>
      </c>
    </row>
    <row r="218" spans="1:8" hidden="1" x14ac:dyDescent="0.25">
      <c r="A218" s="65">
        <v>45666</v>
      </c>
      <c r="B218" t="s">
        <v>24275</v>
      </c>
      <c r="C218">
        <v>12</v>
      </c>
      <c r="D218" t="s">
        <v>24285</v>
      </c>
      <c r="E218" t="s">
        <v>24277</v>
      </c>
      <c r="F218" t="s">
        <v>754</v>
      </c>
      <c r="G218" t="s">
        <v>765</v>
      </c>
      <c r="H218" t="s">
        <v>24278</v>
      </c>
    </row>
    <row r="219" spans="1:8" hidden="1" x14ac:dyDescent="0.25">
      <c r="A219" s="65">
        <v>45666</v>
      </c>
      <c r="B219" t="s">
        <v>24275</v>
      </c>
      <c r="C219">
        <v>11</v>
      </c>
      <c r="D219" t="s">
        <v>24285</v>
      </c>
      <c r="E219" t="s">
        <v>24277</v>
      </c>
      <c r="F219" t="s">
        <v>754</v>
      </c>
      <c r="G219" t="s">
        <v>765</v>
      </c>
      <c r="H219" t="s">
        <v>24278</v>
      </c>
    </row>
    <row r="220" spans="1:8" hidden="1" x14ac:dyDescent="0.25">
      <c r="A220" s="65">
        <v>45666</v>
      </c>
      <c r="B220" t="s">
        <v>24275</v>
      </c>
      <c r="C220">
        <v>12</v>
      </c>
      <c r="D220" t="s">
        <v>24285</v>
      </c>
      <c r="E220" t="s">
        <v>24277</v>
      </c>
      <c r="F220" t="s">
        <v>754</v>
      </c>
      <c r="G220" t="s">
        <v>765</v>
      </c>
      <c r="H220" t="s">
        <v>24278</v>
      </c>
    </row>
    <row r="221" spans="1:8" hidden="1" x14ac:dyDescent="0.25">
      <c r="A221" s="65">
        <v>45666</v>
      </c>
      <c r="B221" t="s">
        <v>24275</v>
      </c>
      <c r="C221">
        <v>12</v>
      </c>
      <c r="D221" t="s">
        <v>24285</v>
      </c>
      <c r="E221" t="s">
        <v>24277</v>
      </c>
      <c r="F221" t="s">
        <v>754</v>
      </c>
      <c r="G221" t="s">
        <v>765</v>
      </c>
      <c r="H221" t="s">
        <v>24278</v>
      </c>
    </row>
    <row r="222" spans="1:8" hidden="1" x14ac:dyDescent="0.25">
      <c r="A222" s="65">
        <v>45666</v>
      </c>
      <c r="B222" t="s">
        <v>24275</v>
      </c>
      <c r="C222">
        <v>12</v>
      </c>
      <c r="D222" t="s">
        <v>24285</v>
      </c>
      <c r="E222" t="s">
        <v>24277</v>
      </c>
      <c r="F222" t="s">
        <v>754</v>
      </c>
      <c r="G222" t="s">
        <v>765</v>
      </c>
      <c r="H222" t="s">
        <v>24278</v>
      </c>
    </row>
    <row r="223" spans="1:8" hidden="1" x14ac:dyDescent="0.25">
      <c r="A223" s="65">
        <v>45666</v>
      </c>
      <c r="B223" t="s">
        <v>24275</v>
      </c>
      <c r="C223">
        <v>11</v>
      </c>
      <c r="D223" t="s">
        <v>24285</v>
      </c>
      <c r="E223" t="s">
        <v>24277</v>
      </c>
      <c r="F223" t="s">
        <v>754</v>
      </c>
      <c r="G223" t="s">
        <v>765</v>
      </c>
      <c r="H223" t="s">
        <v>24278</v>
      </c>
    </row>
    <row r="224" spans="1:8" hidden="1" x14ac:dyDescent="0.25">
      <c r="A224" s="65">
        <v>45666</v>
      </c>
      <c r="B224" t="s">
        <v>24275</v>
      </c>
      <c r="C224">
        <v>12</v>
      </c>
      <c r="D224" t="s">
        <v>24285</v>
      </c>
      <c r="E224" t="s">
        <v>24277</v>
      </c>
      <c r="F224" t="s">
        <v>754</v>
      </c>
      <c r="G224" t="s">
        <v>765</v>
      </c>
      <c r="H224" t="s">
        <v>24278</v>
      </c>
    </row>
    <row r="225" spans="1:8" hidden="1" x14ac:dyDescent="0.25">
      <c r="A225" s="65">
        <v>45666</v>
      </c>
      <c r="B225" t="s">
        <v>24275</v>
      </c>
      <c r="C225">
        <v>12</v>
      </c>
      <c r="D225" t="s">
        <v>24285</v>
      </c>
      <c r="E225" t="s">
        <v>24277</v>
      </c>
      <c r="F225" t="s">
        <v>754</v>
      </c>
      <c r="G225" t="s">
        <v>765</v>
      </c>
      <c r="H225" t="s">
        <v>24278</v>
      </c>
    </row>
    <row r="226" spans="1:8" hidden="1" x14ac:dyDescent="0.25">
      <c r="A226" s="65">
        <v>45666</v>
      </c>
      <c r="B226" t="s">
        <v>24275</v>
      </c>
      <c r="C226">
        <v>12</v>
      </c>
      <c r="D226" t="s">
        <v>24285</v>
      </c>
      <c r="E226" t="s">
        <v>24277</v>
      </c>
      <c r="F226" t="s">
        <v>754</v>
      </c>
      <c r="G226" t="s">
        <v>765</v>
      </c>
      <c r="H226" t="s">
        <v>24278</v>
      </c>
    </row>
    <row r="227" spans="1:8" hidden="1" x14ac:dyDescent="0.25">
      <c r="A227" s="65">
        <v>45666</v>
      </c>
      <c r="B227" t="s">
        <v>24275</v>
      </c>
      <c r="C227">
        <v>12</v>
      </c>
      <c r="D227" t="s">
        <v>24285</v>
      </c>
      <c r="E227" t="s">
        <v>24277</v>
      </c>
      <c r="F227" t="s">
        <v>754</v>
      </c>
      <c r="G227" t="s">
        <v>765</v>
      </c>
      <c r="H227" t="s">
        <v>24278</v>
      </c>
    </row>
    <row r="228" spans="1:8" hidden="1" x14ac:dyDescent="0.25">
      <c r="A228" s="65">
        <v>45666</v>
      </c>
      <c r="B228" t="s">
        <v>24275</v>
      </c>
      <c r="C228">
        <v>12</v>
      </c>
      <c r="D228" t="s">
        <v>24285</v>
      </c>
      <c r="E228" t="s">
        <v>24277</v>
      </c>
      <c r="F228" t="s">
        <v>754</v>
      </c>
      <c r="G228" t="s">
        <v>765</v>
      </c>
      <c r="H228" t="s">
        <v>24278</v>
      </c>
    </row>
    <row r="229" spans="1:8" hidden="1" x14ac:dyDescent="0.25">
      <c r="A229" s="65">
        <v>45666</v>
      </c>
      <c r="B229" t="s">
        <v>24275</v>
      </c>
      <c r="C229">
        <v>12</v>
      </c>
      <c r="D229" t="s">
        <v>24285</v>
      </c>
      <c r="E229" t="s">
        <v>24277</v>
      </c>
      <c r="F229" t="s">
        <v>754</v>
      </c>
      <c r="G229" t="s">
        <v>765</v>
      </c>
      <c r="H229" t="s">
        <v>24278</v>
      </c>
    </row>
    <row r="230" spans="1:8" hidden="1" x14ac:dyDescent="0.25">
      <c r="A230" s="65">
        <v>45666</v>
      </c>
      <c r="B230" t="s">
        <v>24275</v>
      </c>
      <c r="C230">
        <v>12</v>
      </c>
      <c r="D230" t="s">
        <v>24285</v>
      </c>
      <c r="E230" t="s">
        <v>24277</v>
      </c>
      <c r="F230" t="s">
        <v>754</v>
      </c>
      <c r="G230" t="s">
        <v>765</v>
      </c>
      <c r="H230" t="s">
        <v>24278</v>
      </c>
    </row>
    <row r="231" spans="1:8" hidden="1" x14ac:dyDescent="0.25">
      <c r="A231" s="65">
        <v>45666</v>
      </c>
      <c r="B231" t="s">
        <v>24275</v>
      </c>
      <c r="C231">
        <v>12</v>
      </c>
      <c r="D231" t="s">
        <v>24285</v>
      </c>
      <c r="E231" t="s">
        <v>24277</v>
      </c>
      <c r="F231" t="s">
        <v>754</v>
      </c>
      <c r="G231" t="s">
        <v>765</v>
      </c>
      <c r="H231" t="s">
        <v>24278</v>
      </c>
    </row>
    <row r="232" spans="1:8" hidden="1" x14ac:dyDescent="0.25">
      <c r="A232" s="65">
        <v>45666</v>
      </c>
      <c r="B232" t="s">
        <v>24275</v>
      </c>
      <c r="C232">
        <v>12</v>
      </c>
      <c r="D232" t="s">
        <v>24285</v>
      </c>
      <c r="E232" t="s">
        <v>24277</v>
      </c>
      <c r="F232" t="s">
        <v>754</v>
      </c>
      <c r="G232" t="s">
        <v>765</v>
      </c>
      <c r="H232" t="s">
        <v>24278</v>
      </c>
    </row>
    <row r="233" spans="1:8" hidden="1" x14ac:dyDescent="0.25">
      <c r="A233" s="65">
        <v>45666</v>
      </c>
      <c r="B233" t="s">
        <v>24275</v>
      </c>
      <c r="C233">
        <v>12</v>
      </c>
      <c r="D233" t="s">
        <v>24285</v>
      </c>
      <c r="E233" t="s">
        <v>24277</v>
      </c>
      <c r="F233" t="s">
        <v>754</v>
      </c>
      <c r="G233" t="s">
        <v>765</v>
      </c>
      <c r="H233" t="s">
        <v>24278</v>
      </c>
    </row>
    <row r="234" spans="1:8" hidden="1" x14ac:dyDescent="0.25">
      <c r="A234" s="65">
        <v>45666</v>
      </c>
      <c r="B234" t="s">
        <v>24275</v>
      </c>
      <c r="C234">
        <v>12</v>
      </c>
      <c r="D234" t="s">
        <v>24285</v>
      </c>
      <c r="E234" t="s">
        <v>24277</v>
      </c>
      <c r="F234" t="s">
        <v>754</v>
      </c>
      <c r="G234" t="s">
        <v>765</v>
      </c>
      <c r="H234" t="s">
        <v>24278</v>
      </c>
    </row>
    <row r="235" spans="1:8" hidden="1" x14ac:dyDescent="0.25">
      <c r="A235" s="65">
        <v>45666</v>
      </c>
      <c r="B235" t="s">
        <v>24275</v>
      </c>
      <c r="C235">
        <v>12</v>
      </c>
      <c r="D235" t="s">
        <v>24285</v>
      </c>
      <c r="E235" t="s">
        <v>24277</v>
      </c>
      <c r="F235" t="s">
        <v>754</v>
      </c>
      <c r="G235" t="s">
        <v>765</v>
      </c>
      <c r="H235" t="s">
        <v>24278</v>
      </c>
    </row>
    <row r="236" spans="1:8" hidden="1" x14ac:dyDescent="0.25">
      <c r="A236" s="65">
        <v>45666</v>
      </c>
      <c r="B236" t="s">
        <v>24275</v>
      </c>
      <c r="C236">
        <v>12</v>
      </c>
      <c r="D236" t="s">
        <v>24285</v>
      </c>
      <c r="E236" t="s">
        <v>24277</v>
      </c>
      <c r="F236" t="s">
        <v>754</v>
      </c>
      <c r="G236" t="s">
        <v>765</v>
      </c>
      <c r="H236" t="s">
        <v>24278</v>
      </c>
    </row>
    <row r="237" spans="1:8" hidden="1" x14ac:dyDescent="0.25">
      <c r="A237" s="65">
        <v>45666</v>
      </c>
      <c r="B237" t="s">
        <v>24275</v>
      </c>
      <c r="C237">
        <v>12</v>
      </c>
      <c r="D237" t="s">
        <v>24285</v>
      </c>
      <c r="E237" t="s">
        <v>24277</v>
      </c>
      <c r="F237" t="s">
        <v>754</v>
      </c>
      <c r="G237" t="s">
        <v>765</v>
      </c>
      <c r="H237" t="s">
        <v>24278</v>
      </c>
    </row>
    <row r="238" spans="1:8" hidden="1" x14ac:dyDescent="0.25">
      <c r="A238" s="65">
        <v>45666</v>
      </c>
      <c r="B238" t="s">
        <v>24275</v>
      </c>
      <c r="C238">
        <v>12</v>
      </c>
      <c r="D238" t="s">
        <v>24285</v>
      </c>
      <c r="E238" t="s">
        <v>24277</v>
      </c>
      <c r="F238" t="s">
        <v>754</v>
      </c>
      <c r="G238" t="s">
        <v>765</v>
      </c>
      <c r="H238" t="s">
        <v>24278</v>
      </c>
    </row>
    <row r="239" spans="1:8" hidden="1" x14ac:dyDescent="0.25">
      <c r="A239" s="65">
        <v>45666</v>
      </c>
      <c r="B239" t="s">
        <v>24275</v>
      </c>
      <c r="C239">
        <v>12</v>
      </c>
      <c r="D239" t="s">
        <v>24285</v>
      </c>
      <c r="E239" t="s">
        <v>24277</v>
      </c>
      <c r="F239" t="s">
        <v>754</v>
      </c>
      <c r="G239" t="s">
        <v>765</v>
      </c>
      <c r="H239" t="s">
        <v>24278</v>
      </c>
    </row>
    <row r="240" spans="1:8" hidden="1" x14ac:dyDescent="0.25">
      <c r="A240" s="65">
        <v>45666</v>
      </c>
      <c r="B240" t="s">
        <v>24275</v>
      </c>
      <c r="C240">
        <v>12</v>
      </c>
      <c r="D240" t="s">
        <v>24285</v>
      </c>
      <c r="E240" t="s">
        <v>24277</v>
      </c>
      <c r="F240" t="s">
        <v>754</v>
      </c>
      <c r="G240" t="s">
        <v>765</v>
      </c>
      <c r="H240" t="s">
        <v>24278</v>
      </c>
    </row>
    <row r="241" spans="1:8" hidden="1" x14ac:dyDescent="0.25">
      <c r="A241" s="65">
        <v>45666</v>
      </c>
      <c r="B241" t="s">
        <v>24275</v>
      </c>
      <c r="C241">
        <v>12</v>
      </c>
      <c r="D241" t="s">
        <v>24285</v>
      </c>
      <c r="E241" t="s">
        <v>24277</v>
      </c>
      <c r="F241" t="s">
        <v>754</v>
      </c>
      <c r="G241" t="s">
        <v>765</v>
      </c>
      <c r="H241" t="s">
        <v>24278</v>
      </c>
    </row>
    <row r="242" spans="1:8" hidden="1" x14ac:dyDescent="0.25">
      <c r="A242" s="65">
        <v>45666</v>
      </c>
      <c r="B242" t="s">
        <v>24275</v>
      </c>
      <c r="C242">
        <v>12</v>
      </c>
      <c r="D242" t="s">
        <v>24285</v>
      </c>
      <c r="E242" t="s">
        <v>24277</v>
      </c>
      <c r="F242" t="s">
        <v>754</v>
      </c>
      <c r="G242" t="s">
        <v>765</v>
      </c>
      <c r="H242" t="s">
        <v>24278</v>
      </c>
    </row>
    <row r="243" spans="1:8" hidden="1" x14ac:dyDescent="0.25">
      <c r="A243" s="65">
        <v>45666</v>
      </c>
      <c r="B243" t="s">
        <v>24275</v>
      </c>
      <c r="C243">
        <v>11</v>
      </c>
      <c r="D243" t="s">
        <v>24285</v>
      </c>
      <c r="E243" t="s">
        <v>24277</v>
      </c>
      <c r="F243" t="s">
        <v>754</v>
      </c>
      <c r="G243" t="s">
        <v>765</v>
      </c>
      <c r="H243" t="s">
        <v>24278</v>
      </c>
    </row>
    <row r="244" spans="1:8" hidden="1" x14ac:dyDescent="0.25">
      <c r="A244" s="65">
        <v>45666</v>
      </c>
      <c r="B244" t="s">
        <v>24275</v>
      </c>
      <c r="C244">
        <v>1</v>
      </c>
      <c r="D244" t="s">
        <v>24285</v>
      </c>
      <c r="E244" t="s">
        <v>24277</v>
      </c>
      <c r="F244" t="s">
        <v>754</v>
      </c>
      <c r="G244" t="s">
        <v>765</v>
      </c>
      <c r="H244" t="s">
        <v>24278</v>
      </c>
    </row>
    <row r="245" spans="1:8" hidden="1" x14ac:dyDescent="0.25">
      <c r="A245" s="65">
        <v>45666</v>
      </c>
      <c r="B245" t="s">
        <v>24275</v>
      </c>
      <c r="C245">
        <v>12</v>
      </c>
      <c r="D245" t="s">
        <v>24285</v>
      </c>
      <c r="E245" t="s">
        <v>24277</v>
      </c>
      <c r="F245" t="s">
        <v>754</v>
      </c>
      <c r="G245" t="s">
        <v>765</v>
      </c>
      <c r="H245" t="s">
        <v>24278</v>
      </c>
    </row>
    <row r="246" spans="1:8" hidden="1" x14ac:dyDescent="0.25">
      <c r="A246" s="65">
        <v>45666</v>
      </c>
      <c r="B246" t="s">
        <v>24275</v>
      </c>
      <c r="C246">
        <v>12</v>
      </c>
      <c r="D246" t="s">
        <v>24285</v>
      </c>
      <c r="E246" t="s">
        <v>24277</v>
      </c>
      <c r="F246" t="s">
        <v>754</v>
      </c>
      <c r="G246" t="s">
        <v>765</v>
      </c>
      <c r="H246" t="s">
        <v>24278</v>
      </c>
    </row>
    <row r="247" spans="1:8" hidden="1" x14ac:dyDescent="0.25">
      <c r="A247" s="65">
        <v>45666</v>
      </c>
      <c r="B247" t="s">
        <v>24275</v>
      </c>
      <c r="C247">
        <v>12</v>
      </c>
      <c r="D247" t="s">
        <v>24285</v>
      </c>
      <c r="E247" t="s">
        <v>24277</v>
      </c>
      <c r="F247" t="s">
        <v>754</v>
      </c>
      <c r="G247" t="s">
        <v>765</v>
      </c>
      <c r="H247" t="s">
        <v>24278</v>
      </c>
    </row>
    <row r="248" spans="1:8" hidden="1" x14ac:dyDescent="0.25">
      <c r="A248" s="65">
        <v>45666</v>
      </c>
      <c r="B248" t="s">
        <v>24275</v>
      </c>
      <c r="C248">
        <v>12</v>
      </c>
      <c r="D248" t="s">
        <v>24285</v>
      </c>
      <c r="E248" t="s">
        <v>24277</v>
      </c>
      <c r="F248" t="s">
        <v>754</v>
      </c>
      <c r="G248" t="s">
        <v>765</v>
      </c>
      <c r="H248" t="s">
        <v>24278</v>
      </c>
    </row>
    <row r="249" spans="1:8" hidden="1" x14ac:dyDescent="0.25">
      <c r="A249" s="65">
        <v>45666</v>
      </c>
      <c r="B249" t="s">
        <v>24275</v>
      </c>
      <c r="C249">
        <v>12</v>
      </c>
      <c r="D249" t="s">
        <v>24285</v>
      </c>
      <c r="E249" t="s">
        <v>24277</v>
      </c>
      <c r="F249" t="s">
        <v>754</v>
      </c>
      <c r="G249" t="s">
        <v>765</v>
      </c>
      <c r="H249" t="s">
        <v>24278</v>
      </c>
    </row>
    <row r="250" spans="1:8" hidden="1" x14ac:dyDescent="0.25">
      <c r="A250" s="65">
        <v>45666</v>
      </c>
      <c r="B250" t="s">
        <v>24275</v>
      </c>
      <c r="C250">
        <v>12</v>
      </c>
      <c r="D250" t="s">
        <v>24285</v>
      </c>
      <c r="E250" t="s">
        <v>24277</v>
      </c>
      <c r="F250" t="s">
        <v>754</v>
      </c>
      <c r="G250" t="s">
        <v>765</v>
      </c>
      <c r="H250" t="s">
        <v>24278</v>
      </c>
    </row>
    <row r="251" spans="1:8" hidden="1" x14ac:dyDescent="0.25">
      <c r="A251" s="65">
        <v>45666</v>
      </c>
      <c r="B251" t="s">
        <v>24275</v>
      </c>
      <c r="C251">
        <v>12</v>
      </c>
      <c r="D251" t="s">
        <v>24285</v>
      </c>
      <c r="E251" t="s">
        <v>24277</v>
      </c>
      <c r="F251" t="s">
        <v>754</v>
      </c>
      <c r="G251" t="s">
        <v>765</v>
      </c>
      <c r="H251" t="s">
        <v>24278</v>
      </c>
    </row>
    <row r="252" spans="1:8" hidden="1" x14ac:dyDescent="0.25">
      <c r="A252" s="65">
        <v>45666</v>
      </c>
      <c r="B252" t="s">
        <v>24275</v>
      </c>
      <c r="C252">
        <v>12</v>
      </c>
      <c r="D252" t="s">
        <v>24285</v>
      </c>
      <c r="E252" t="s">
        <v>24277</v>
      </c>
      <c r="F252" t="s">
        <v>754</v>
      </c>
      <c r="G252" t="s">
        <v>765</v>
      </c>
      <c r="H252" t="s">
        <v>24278</v>
      </c>
    </row>
    <row r="253" spans="1:8" hidden="1" x14ac:dyDescent="0.25">
      <c r="A253" s="65">
        <v>45666</v>
      </c>
      <c r="B253" t="s">
        <v>24275</v>
      </c>
      <c r="C253">
        <v>12</v>
      </c>
      <c r="D253" t="s">
        <v>24285</v>
      </c>
      <c r="E253" t="s">
        <v>24277</v>
      </c>
      <c r="F253" t="s">
        <v>754</v>
      </c>
      <c r="G253" t="s">
        <v>765</v>
      </c>
      <c r="H253" t="s">
        <v>24278</v>
      </c>
    </row>
    <row r="254" spans="1:8" hidden="1" x14ac:dyDescent="0.25">
      <c r="A254" s="65">
        <v>45666</v>
      </c>
      <c r="B254" t="s">
        <v>24275</v>
      </c>
      <c r="C254">
        <v>12</v>
      </c>
      <c r="D254" t="s">
        <v>24285</v>
      </c>
      <c r="E254" t="s">
        <v>24277</v>
      </c>
      <c r="F254" t="s">
        <v>754</v>
      </c>
      <c r="G254" t="s">
        <v>765</v>
      </c>
      <c r="H254" t="s">
        <v>24278</v>
      </c>
    </row>
    <row r="255" spans="1:8" hidden="1" x14ac:dyDescent="0.25">
      <c r="A255" s="65">
        <v>45666</v>
      </c>
      <c r="B255" t="s">
        <v>24275</v>
      </c>
      <c r="C255">
        <v>12</v>
      </c>
      <c r="D255" t="s">
        <v>24285</v>
      </c>
      <c r="E255" t="s">
        <v>24277</v>
      </c>
      <c r="F255" t="s">
        <v>754</v>
      </c>
      <c r="G255" t="s">
        <v>765</v>
      </c>
      <c r="H255" t="s">
        <v>24278</v>
      </c>
    </row>
    <row r="256" spans="1:8" hidden="1" x14ac:dyDescent="0.25">
      <c r="A256" s="65">
        <v>45666</v>
      </c>
      <c r="B256" t="s">
        <v>24275</v>
      </c>
      <c r="C256">
        <v>12</v>
      </c>
      <c r="D256" t="s">
        <v>24285</v>
      </c>
      <c r="E256" t="s">
        <v>24277</v>
      </c>
      <c r="F256" t="s">
        <v>754</v>
      </c>
      <c r="G256" t="s">
        <v>765</v>
      </c>
      <c r="H256" t="s">
        <v>24278</v>
      </c>
    </row>
    <row r="257" spans="1:8" hidden="1" x14ac:dyDescent="0.25">
      <c r="A257" s="65">
        <v>45666</v>
      </c>
      <c r="B257" t="s">
        <v>24275</v>
      </c>
      <c r="C257">
        <v>12</v>
      </c>
      <c r="D257" t="s">
        <v>24285</v>
      </c>
      <c r="E257" t="s">
        <v>24277</v>
      </c>
      <c r="F257" t="s">
        <v>754</v>
      </c>
      <c r="G257" t="s">
        <v>765</v>
      </c>
      <c r="H257" t="s">
        <v>24278</v>
      </c>
    </row>
    <row r="258" spans="1:8" hidden="1" x14ac:dyDescent="0.25">
      <c r="A258" s="65">
        <v>45666</v>
      </c>
      <c r="B258" t="s">
        <v>24275</v>
      </c>
      <c r="C258">
        <v>12</v>
      </c>
      <c r="D258" t="s">
        <v>24285</v>
      </c>
      <c r="E258" t="s">
        <v>24277</v>
      </c>
      <c r="F258" t="s">
        <v>754</v>
      </c>
      <c r="G258" t="s">
        <v>765</v>
      </c>
      <c r="H258" t="s">
        <v>24278</v>
      </c>
    </row>
    <row r="259" spans="1:8" hidden="1" x14ac:dyDescent="0.25">
      <c r="A259" s="65">
        <v>45666</v>
      </c>
      <c r="B259" t="s">
        <v>24275</v>
      </c>
      <c r="C259">
        <v>12</v>
      </c>
      <c r="D259" t="s">
        <v>24285</v>
      </c>
      <c r="E259" t="s">
        <v>24277</v>
      </c>
      <c r="F259" t="s">
        <v>754</v>
      </c>
      <c r="G259" t="s">
        <v>765</v>
      </c>
      <c r="H259" t="s">
        <v>24278</v>
      </c>
    </row>
    <row r="260" spans="1:8" hidden="1" x14ac:dyDescent="0.25">
      <c r="A260" s="65">
        <v>45666</v>
      </c>
      <c r="B260" t="s">
        <v>24275</v>
      </c>
      <c r="C260">
        <v>12</v>
      </c>
      <c r="D260" t="s">
        <v>24285</v>
      </c>
      <c r="E260" t="s">
        <v>24277</v>
      </c>
      <c r="F260" t="s">
        <v>754</v>
      </c>
      <c r="G260" t="s">
        <v>765</v>
      </c>
      <c r="H260" t="s">
        <v>24278</v>
      </c>
    </row>
    <row r="261" spans="1:8" hidden="1" x14ac:dyDescent="0.25">
      <c r="A261" s="65">
        <v>45666</v>
      </c>
      <c r="B261" t="s">
        <v>24275</v>
      </c>
      <c r="C261">
        <v>12</v>
      </c>
      <c r="D261" t="s">
        <v>24285</v>
      </c>
      <c r="E261" t="s">
        <v>24277</v>
      </c>
      <c r="F261" t="s">
        <v>754</v>
      </c>
      <c r="G261" t="s">
        <v>765</v>
      </c>
      <c r="H261" t="s">
        <v>24278</v>
      </c>
    </row>
    <row r="262" spans="1:8" hidden="1" x14ac:dyDescent="0.25">
      <c r="A262" s="65">
        <v>45666</v>
      </c>
      <c r="B262" t="s">
        <v>24275</v>
      </c>
      <c r="C262">
        <v>12</v>
      </c>
      <c r="D262" t="s">
        <v>24285</v>
      </c>
      <c r="E262" t="s">
        <v>24277</v>
      </c>
      <c r="F262" t="s">
        <v>754</v>
      </c>
      <c r="G262" t="s">
        <v>765</v>
      </c>
      <c r="H262" t="s">
        <v>24278</v>
      </c>
    </row>
    <row r="263" spans="1:8" hidden="1" x14ac:dyDescent="0.25">
      <c r="A263" s="65">
        <v>45666</v>
      </c>
      <c r="B263" t="s">
        <v>24275</v>
      </c>
      <c r="C263">
        <v>12</v>
      </c>
      <c r="D263" t="s">
        <v>24285</v>
      </c>
      <c r="E263" t="s">
        <v>24277</v>
      </c>
      <c r="F263" t="s">
        <v>754</v>
      </c>
      <c r="G263" t="s">
        <v>765</v>
      </c>
      <c r="H263" t="s">
        <v>24278</v>
      </c>
    </row>
    <row r="264" spans="1:8" hidden="1" x14ac:dyDescent="0.25">
      <c r="A264" s="65">
        <v>45671</v>
      </c>
      <c r="B264" t="s">
        <v>24275</v>
      </c>
      <c r="C264">
        <v>8</v>
      </c>
      <c r="D264" t="s">
        <v>24286</v>
      </c>
      <c r="E264" t="s">
        <v>24277</v>
      </c>
      <c r="F264" t="s">
        <v>754</v>
      </c>
      <c r="G264" t="s">
        <v>766</v>
      </c>
      <c r="H264" t="s">
        <v>24278</v>
      </c>
    </row>
    <row r="265" spans="1:8" hidden="1" x14ac:dyDescent="0.25">
      <c r="A265" s="65">
        <v>45671</v>
      </c>
      <c r="B265" t="s">
        <v>24275</v>
      </c>
      <c r="C265">
        <v>8</v>
      </c>
      <c r="D265" t="s">
        <v>24286</v>
      </c>
      <c r="E265" t="s">
        <v>24277</v>
      </c>
      <c r="F265" t="s">
        <v>754</v>
      </c>
      <c r="G265" t="s">
        <v>766</v>
      </c>
      <c r="H265" t="s">
        <v>24278</v>
      </c>
    </row>
    <row r="266" spans="1:8" hidden="1" x14ac:dyDescent="0.25">
      <c r="A266" s="65">
        <v>45671</v>
      </c>
      <c r="B266" t="s">
        <v>24275</v>
      </c>
      <c r="C266">
        <v>6</v>
      </c>
      <c r="D266" t="s">
        <v>24286</v>
      </c>
      <c r="E266" t="s">
        <v>24277</v>
      </c>
      <c r="F266" t="s">
        <v>754</v>
      </c>
      <c r="G266" t="s">
        <v>766</v>
      </c>
      <c r="H266" t="s">
        <v>24278</v>
      </c>
    </row>
    <row r="267" spans="1:8" hidden="1" x14ac:dyDescent="0.25">
      <c r="A267" s="65">
        <v>45673</v>
      </c>
      <c r="B267" t="s">
        <v>24275</v>
      </c>
      <c r="C267">
        <v>12</v>
      </c>
      <c r="D267" t="s">
        <v>24287</v>
      </c>
      <c r="E267" t="s">
        <v>24277</v>
      </c>
      <c r="F267" t="s">
        <v>754</v>
      </c>
      <c r="G267" t="s">
        <v>766</v>
      </c>
      <c r="H267" t="s">
        <v>24278</v>
      </c>
    </row>
    <row r="268" spans="1:8" hidden="1" x14ac:dyDescent="0.25">
      <c r="A268" s="65">
        <v>45673</v>
      </c>
      <c r="B268" t="s">
        <v>24275</v>
      </c>
      <c r="C268">
        <v>12</v>
      </c>
      <c r="D268" t="s">
        <v>24287</v>
      </c>
      <c r="E268" t="s">
        <v>24277</v>
      </c>
      <c r="F268" t="s">
        <v>754</v>
      </c>
      <c r="G268" t="s">
        <v>766</v>
      </c>
      <c r="H268" t="s">
        <v>24278</v>
      </c>
    </row>
    <row r="269" spans="1:8" hidden="1" x14ac:dyDescent="0.25">
      <c r="A269" s="65">
        <v>45673</v>
      </c>
      <c r="B269" t="s">
        <v>24275</v>
      </c>
      <c r="C269">
        <v>12</v>
      </c>
      <c r="D269" t="s">
        <v>24287</v>
      </c>
      <c r="E269" t="s">
        <v>24277</v>
      </c>
      <c r="F269" t="s">
        <v>754</v>
      </c>
      <c r="G269" t="s">
        <v>766</v>
      </c>
      <c r="H269" t="s">
        <v>24278</v>
      </c>
    </row>
    <row r="270" spans="1:8" hidden="1" x14ac:dyDescent="0.25">
      <c r="A270" s="65">
        <v>45673</v>
      </c>
      <c r="B270" t="s">
        <v>24275</v>
      </c>
      <c r="C270">
        <v>12</v>
      </c>
      <c r="D270" t="s">
        <v>24287</v>
      </c>
      <c r="E270" t="s">
        <v>24277</v>
      </c>
      <c r="F270" t="s">
        <v>754</v>
      </c>
      <c r="G270" t="s">
        <v>766</v>
      </c>
      <c r="H270" t="s">
        <v>24278</v>
      </c>
    </row>
    <row r="271" spans="1:8" hidden="1" x14ac:dyDescent="0.25">
      <c r="A271" s="65">
        <v>45673</v>
      </c>
      <c r="B271" t="s">
        <v>24275</v>
      </c>
      <c r="C271">
        <v>12</v>
      </c>
      <c r="D271" t="s">
        <v>24287</v>
      </c>
      <c r="E271" t="s">
        <v>24277</v>
      </c>
      <c r="F271" t="s">
        <v>754</v>
      </c>
      <c r="G271" t="s">
        <v>766</v>
      </c>
      <c r="H271" t="s">
        <v>24278</v>
      </c>
    </row>
    <row r="272" spans="1:8" hidden="1" x14ac:dyDescent="0.25">
      <c r="A272" s="65">
        <v>45673</v>
      </c>
      <c r="B272" t="s">
        <v>24275</v>
      </c>
      <c r="C272">
        <v>12</v>
      </c>
      <c r="D272" t="s">
        <v>24287</v>
      </c>
      <c r="E272" t="s">
        <v>24277</v>
      </c>
      <c r="F272" t="s">
        <v>754</v>
      </c>
      <c r="G272" t="s">
        <v>766</v>
      </c>
      <c r="H272" t="s">
        <v>24278</v>
      </c>
    </row>
    <row r="273" spans="1:8" hidden="1" x14ac:dyDescent="0.25">
      <c r="A273" s="65">
        <v>45673</v>
      </c>
      <c r="B273" t="s">
        <v>24275</v>
      </c>
      <c r="C273">
        <v>12</v>
      </c>
      <c r="D273" t="s">
        <v>24287</v>
      </c>
      <c r="E273" t="s">
        <v>24277</v>
      </c>
      <c r="F273" t="s">
        <v>754</v>
      </c>
      <c r="G273" t="s">
        <v>766</v>
      </c>
      <c r="H273" t="s">
        <v>24278</v>
      </c>
    </row>
    <row r="274" spans="1:8" hidden="1" x14ac:dyDescent="0.25">
      <c r="A274" s="65">
        <v>45673</v>
      </c>
      <c r="B274" t="s">
        <v>24275</v>
      </c>
      <c r="C274">
        <v>12</v>
      </c>
      <c r="D274" t="s">
        <v>24287</v>
      </c>
      <c r="E274" t="s">
        <v>24277</v>
      </c>
      <c r="F274" t="s">
        <v>754</v>
      </c>
      <c r="G274" t="s">
        <v>766</v>
      </c>
      <c r="H274" t="s">
        <v>24278</v>
      </c>
    </row>
    <row r="275" spans="1:8" hidden="1" x14ac:dyDescent="0.25">
      <c r="A275" s="65">
        <v>45673</v>
      </c>
      <c r="B275" t="s">
        <v>24275</v>
      </c>
      <c r="C275">
        <v>12</v>
      </c>
      <c r="D275" t="s">
        <v>24287</v>
      </c>
      <c r="E275" t="s">
        <v>24277</v>
      </c>
      <c r="F275" t="s">
        <v>754</v>
      </c>
      <c r="G275" t="s">
        <v>766</v>
      </c>
      <c r="H275" t="s">
        <v>24278</v>
      </c>
    </row>
    <row r="276" spans="1:8" hidden="1" x14ac:dyDescent="0.25">
      <c r="A276" s="65">
        <v>45673</v>
      </c>
      <c r="B276" t="s">
        <v>24275</v>
      </c>
      <c r="C276">
        <v>12</v>
      </c>
      <c r="D276" t="s">
        <v>24287</v>
      </c>
      <c r="E276" t="s">
        <v>24277</v>
      </c>
      <c r="F276" t="s">
        <v>754</v>
      </c>
      <c r="G276" t="s">
        <v>766</v>
      </c>
      <c r="H276" t="s">
        <v>24278</v>
      </c>
    </row>
    <row r="277" spans="1:8" hidden="1" x14ac:dyDescent="0.25">
      <c r="A277" s="65">
        <v>45673</v>
      </c>
      <c r="B277" t="s">
        <v>24275</v>
      </c>
      <c r="C277">
        <v>12</v>
      </c>
      <c r="D277" t="s">
        <v>24287</v>
      </c>
      <c r="E277" t="s">
        <v>24277</v>
      </c>
      <c r="F277" t="s">
        <v>754</v>
      </c>
      <c r="G277" t="s">
        <v>766</v>
      </c>
      <c r="H277" t="s">
        <v>24278</v>
      </c>
    </row>
    <row r="278" spans="1:8" hidden="1" x14ac:dyDescent="0.25">
      <c r="A278" s="65">
        <v>45673</v>
      </c>
      <c r="B278" t="s">
        <v>24275</v>
      </c>
      <c r="C278">
        <v>12</v>
      </c>
      <c r="D278" t="s">
        <v>24287</v>
      </c>
      <c r="E278" t="s">
        <v>24277</v>
      </c>
      <c r="F278" t="s">
        <v>754</v>
      </c>
      <c r="G278" t="s">
        <v>766</v>
      </c>
      <c r="H278" t="s">
        <v>24278</v>
      </c>
    </row>
    <row r="279" spans="1:8" hidden="1" x14ac:dyDescent="0.25">
      <c r="A279" s="65">
        <v>45673</v>
      </c>
      <c r="B279" t="s">
        <v>24275</v>
      </c>
      <c r="C279">
        <v>12</v>
      </c>
      <c r="D279" t="s">
        <v>24287</v>
      </c>
      <c r="E279" t="s">
        <v>24277</v>
      </c>
      <c r="F279" t="s">
        <v>754</v>
      </c>
      <c r="G279" t="s">
        <v>766</v>
      </c>
      <c r="H279" t="s">
        <v>24278</v>
      </c>
    </row>
    <row r="280" spans="1:8" hidden="1" x14ac:dyDescent="0.25">
      <c r="A280" s="65">
        <v>45673</v>
      </c>
      <c r="B280" t="s">
        <v>24275</v>
      </c>
      <c r="C280">
        <v>12</v>
      </c>
      <c r="D280" t="s">
        <v>24287</v>
      </c>
      <c r="E280" t="s">
        <v>24277</v>
      </c>
      <c r="F280" t="s">
        <v>754</v>
      </c>
      <c r="G280" t="s">
        <v>766</v>
      </c>
      <c r="H280" t="s">
        <v>24278</v>
      </c>
    </row>
    <row r="281" spans="1:8" hidden="1" x14ac:dyDescent="0.25">
      <c r="A281" s="65">
        <v>45673</v>
      </c>
      <c r="B281" t="s">
        <v>24275</v>
      </c>
      <c r="C281">
        <v>12</v>
      </c>
      <c r="D281" t="s">
        <v>24287</v>
      </c>
      <c r="E281" t="s">
        <v>24277</v>
      </c>
      <c r="F281" t="s">
        <v>754</v>
      </c>
      <c r="G281" t="s">
        <v>766</v>
      </c>
      <c r="H281" t="s">
        <v>24278</v>
      </c>
    </row>
    <row r="282" spans="1:8" hidden="1" x14ac:dyDescent="0.25">
      <c r="A282" s="65">
        <v>45673</v>
      </c>
      <c r="B282" t="s">
        <v>24275</v>
      </c>
      <c r="C282">
        <v>12</v>
      </c>
      <c r="D282" t="s">
        <v>24287</v>
      </c>
      <c r="E282" t="s">
        <v>24277</v>
      </c>
      <c r="F282" t="s">
        <v>754</v>
      </c>
      <c r="G282" t="s">
        <v>766</v>
      </c>
      <c r="H282" t="s">
        <v>24278</v>
      </c>
    </row>
    <row r="283" spans="1:8" hidden="1" x14ac:dyDescent="0.25">
      <c r="A283" s="65">
        <v>45673</v>
      </c>
      <c r="B283" t="s">
        <v>24275</v>
      </c>
      <c r="C283">
        <v>12</v>
      </c>
      <c r="D283" t="s">
        <v>24287</v>
      </c>
      <c r="E283" t="s">
        <v>24277</v>
      </c>
      <c r="F283" t="s">
        <v>754</v>
      </c>
      <c r="G283" t="s">
        <v>766</v>
      </c>
      <c r="H283" t="s">
        <v>24278</v>
      </c>
    </row>
    <row r="284" spans="1:8" hidden="1" x14ac:dyDescent="0.25">
      <c r="A284" s="65">
        <v>45673</v>
      </c>
      <c r="B284" t="s">
        <v>24275</v>
      </c>
      <c r="C284">
        <v>12</v>
      </c>
      <c r="D284" t="s">
        <v>24287</v>
      </c>
      <c r="E284" t="s">
        <v>24277</v>
      </c>
      <c r="F284" t="s">
        <v>754</v>
      </c>
      <c r="G284" t="s">
        <v>766</v>
      </c>
      <c r="H284" t="s">
        <v>24278</v>
      </c>
    </row>
    <row r="285" spans="1:8" hidden="1" x14ac:dyDescent="0.25">
      <c r="A285" s="65">
        <v>45673</v>
      </c>
      <c r="B285" t="s">
        <v>24275</v>
      </c>
      <c r="C285">
        <v>12</v>
      </c>
      <c r="D285" t="s">
        <v>24287</v>
      </c>
      <c r="E285" t="s">
        <v>24277</v>
      </c>
      <c r="F285" t="s">
        <v>754</v>
      </c>
      <c r="G285" t="s">
        <v>766</v>
      </c>
      <c r="H285" t="s">
        <v>24278</v>
      </c>
    </row>
    <row r="286" spans="1:8" hidden="1" x14ac:dyDescent="0.25">
      <c r="A286" s="65">
        <v>45673</v>
      </c>
      <c r="B286" t="s">
        <v>24275</v>
      </c>
      <c r="C286">
        <v>12</v>
      </c>
      <c r="D286" t="s">
        <v>24287</v>
      </c>
      <c r="E286" t="s">
        <v>24277</v>
      </c>
      <c r="F286" t="s">
        <v>754</v>
      </c>
      <c r="G286" t="s">
        <v>766</v>
      </c>
      <c r="H286" t="s">
        <v>24278</v>
      </c>
    </row>
    <row r="287" spans="1:8" hidden="1" x14ac:dyDescent="0.25">
      <c r="A287" s="65">
        <v>45673</v>
      </c>
      <c r="B287" t="s">
        <v>24275</v>
      </c>
      <c r="C287">
        <v>12</v>
      </c>
      <c r="D287" t="s">
        <v>24287</v>
      </c>
      <c r="E287" t="s">
        <v>24277</v>
      </c>
      <c r="F287" t="s">
        <v>754</v>
      </c>
      <c r="G287" t="s">
        <v>766</v>
      </c>
      <c r="H287" t="s">
        <v>24278</v>
      </c>
    </row>
    <row r="288" spans="1:8" hidden="1" x14ac:dyDescent="0.25">
      <c r="A288" s="65">
        <v>45673</v>
      </c>
      <c r="B288" t="s">
        <v>24275</v>
      </c>
      <c r="C288">
        <v>12</v>
      </c>
      <c r="D288" t="s">
        <v>24287</v>
      </c>
      <c r="E288" t="s">
        <v>24277</v>
      </c>
      <c r="F288" t="s">
        <v>754</v>
      </c>
      <c r="G288" t="s">
        <v>766</v>
      </c>
      <c r="H288" t="s">
        <v>24278</v>
      </c>
    </row>
    <row r="289" spans="1:8" hidden="1" x14ac:dyDescent="0.25">
      <c r="A289" s="65">
        <v>45673</v>
      </c>
      <c r="B289" t="s">
        <v>24275</v>
      </c>
      <c r="C289">
        <v>12</v>
      </c>
      <c r="D289" t="s">
        <v>24287</v>
      </c>
      <c r="E289" t="s">
        <v>24277</v>
      </c>
      <c r="F289" t="s">
        <v>754</v>
      </c>
      <c r="G289" t="s">
        <v>766</v>
      </c>
      <c r="H289" t="s">
        <v>24278</v>
      </c>
    </row>
    <row r="290" spans="1:8" hidden="1" x14ac:dyDescent="0.25">
      <c r="A290" s="65">
        <v>45673</v>
      </c>
      <c r="B290" t="s">
        <v>24275</v>
      </c>
      <c r="C290">
        <v>12</v>
      </c>
      <c r="D290" t="s">
        <v>24287</v>
      </c>
      <c r="E290" t="s">
        <v>24277</v>
      </c>
      <c r="F290" t="s">
        <v>754</v>
      </c>
      <c r="G290" t="s">
        <v>766</v>
      </c>
      <c r="H290" t="s">
        <v>24278</v>
      </c>
    </row>
    <row r="291" spans="1:8" hidden="1" x14ac:dyDescent="0.25">
      <c r="A291" s="65">
        <v>45673</v>
      </c>
      <c r="B291" t="s">
        <v>24275</v>
      </c>
      <c r="C291">
        <v>12</v>
      </c>
      <c r="D291" t="s">
        <v>24287</v>
      </c>
      <c r="E291" t="s">
        <v>24277</v>
      </c>
      <c r="F291" t="s">
        <v>754</v>
      </c>
      <c r="G291" t="s">
        <v>766</v>
      </c>
      <c r="H291" t="s">
        <v>24278</v>
      </c>
    </row>
    <row r="292" spans="1:8" hidden="1" x14ac:dyDescent="0.25">
      <c r="A292" s="65">
        <v>45673</v>
      </c>
      <c r="B292" t="s">
        <v>24275</v>
      </c>
      <c r="C292">
        <v>12</v>
      </c>
      <c r="D292" t="s">
        <v>24287</v>
      </c>
      <c r="E292" t="s">
        <v>24277</v>
      </c>
      <c r="F292" t="s">
        <v>754</v>
      </c>
      <c r="G292" t="s">
        <v>766</v>
      </c>
      <c r="H292" t="s">
        <v>24278</v>
      </c>
    </row>
    <row r="293" spans="1:8" hidden="1" x14ac:dyDescent="0.25">
      <c r="A293" s="65">
        <v>45673</v>
      </c>
      <c r="B293" t="s">
        <v>24275</v>
      </c>
      <c r="C293">
        <v>12</v>
      </c>
      <c r="D293" t="s">
        <v>24287</v>
      </c>
      <c r="E293" t="s">
        <v>24277</v>
      </c>
      <c r="F293" t="s">
        <v>754</v>
      </c>
      <c r="G293" t="s">
        <v>766</v>
      </c>
      <c r="H293" t="s">
        <v>24278</v>
      </c>
    </row>
    <row r="294" spans="1:8" hidden="1" x14ac:dyDescent="0.25">
      <c r="A294" s="65">
        <v>45673</v>
      </c>
      <c r="B294" t="s">
        <v>24275</v>
      </c>
      <c r="C294">
        <v>12</v>
      </c>
      <c r="D294" t="s">
        <v>24287</v>
      </c>
      <c r="E294" t="s">
        <v>24277</v>
      </c>
      <c r="F294" t="s">
        <v>754</v>
      </c>
      <c r="G294" t="s">
        <v>766</v>
      </c>
      <c r="H294" t="s">
        <v>24278</v>
      </c>
    </row>
    <row r="295" spans="1:8" hidden="1" x14ac:dyDescent="0.25">
      <c r="A295" s="65">
        <v>45673</v>
      </c>
      <c r="B295" t="s">
        <v>24275</v>
      </c>
      <c r="C295">
        <v>12</v>
      </c>
      <c r="D295" t="s">
        <v>24287</v>
      </c>
      <c r="E295" t="s">
        <v>24277</v>
      </c>
      <c r="F295" t="s">
        <v>754</v>
      </c>
      <c r="G295" t="s">
        <v>766</v>
      </c>
      <c r="H295" t="s">
        <v>24278</v>
      </c>
    </row>
    <row r="296" spans="1:8" hidden="1" x14ac:dyDescent="0.25">
      <c r="A296" s="65">
        <v>45673</v>
      </c>
      <c r="B296" t="s">
        <v>24275</v>
      </c>
      <c r="C296">
        <v>12</v>
      </c>
      <c r="D296" t="s">
        <v>24287</v>
      </c>
      <c r="E296" t="s">
        <v>24277</v>
      </c>
      <c r="F296" t="s">
        <v>754</v>
      </c>
      <c r="G296" t="s">
        <v>766</v>
      </c>
      <c r="H296" t="s">
        <v>24278</v>
      </c>
    </row>
    <row r="297" spans="1:8" hidden="1" x14ac:dyDescent="0.25">
      <c r="A297" s="65">
        <v>45673</v>
      </c>
      <c r="B297" t="s">
        <v>24275</v>
      </c>
      <c r="C297">
        <v>12</v>
      </c>
      <c r="D297" t="s">
        <v>24287</v>
      </c>
      <c r="E297" t="s">
        <v>24277</v>
      </c>
      <c r="F297" t="s">
        <v>754</v>
      </c>
      <c r="G297" t="s">
        <v>766</v>
      </c>
      <c r="H297" t="s">
        <v>24278</v>
      </c>
    </row>
    <row r="298" spans="1:8" hidden="1" x14ac:dyDescent="0.25">
      <c r="A298" s="65">
        <v>45673</v>
      </c>
      <c r="B298" t="s">
        <v>24275</v>
      </c>
      <c r="C298">
        <v>12</v>
      </c>
      <c r="D298" t="s">
        <v>24287</v>
      </c>
      <c r="E298" t="s">
        <v>24277</v>
      </c>
      <c r="F298" t="s">
        <v>754</v>
      </c>
      <c r="G298" t="s">
        <v>766</v>
      </c>
      <c r="H298" t="s">
        <v>24278</v>
      </c>
    </row>
    <row r="299" spans="1:8" hidden="1" x14ac:dyDescent="0.25">
      <c r="A299" s="65">
        <v>45673</v>
      </c>
      <c r="B299" t="s">
        <v>24275</v>
      </c>
      <c r="C299">
        <v>12</v>
      </c>
      <c r="D299" t="s">
        <v>24287</v>
      </c>
      <c r="E299" t="s">
        <v>24277</v>
      </c>
      <c r="F299" t="s">
        <v>754</v>
      </c>
      <c r="G299" t="s">
        <v>766</v>
      </c>
      <c r="H299" t="s">
        <v>24278</v>
      </c>
    </row>
    <row r="300" spans="1:8" hidden="1" x14ac:dyDescent="0.25">
      <c r="A300" s="65">
        <v>45673</v>
      </c>
      <c r="B300" t="s">
        <v>24275</v>
      </c>
      <c r="C300">
        <v>12</v>
      </c>
      <c r="D300" t="s">
        <v>24287</v>
      </c>
      <c r="E300" t="s">
        <v>24277</v>
      </c>
      <c r="F300" t="s">
        <v>754</v>
      </c>
      <c r="G300" t="s">
        <v>766</v>
      </c>
      <c r="H300" t="s">
        <v>24278</v>
      </c>
    </row>
    <row r="301" spans="1:8" hidden="1" x14ac:dyDescent="0.25">
      <c r="A301" s="65">
        <v>45673</v>
      </c>
      <c r="B301" t="s">
        <v>24275</v>
      </c>
      <c r="C301">
        <v>11</v>
      </c>
      <c r="D301" t="s">
        <v>24287</v>
      </c>
      <c r="E301" t="s">
        <v>24277</v>
      </c>
      <c r="F301" t="s">
        <v>754</v>
      </c>
      <c r="G301" t="s">
        <v>766</v>
      </c>
      <c r="H301" t="s">
        <v>24278</v>
      </c>
    </row>
    <row r="302" spans="1:8" hidden="1" x14ac:dyDescent="0.25">
      <c r="A302" s="65">
        <v>45673</v>
      </c>
      <c r="B302" t="s">
        <v>24275</v>
      </c>
      <c r="C302">
        <v>12</v>
      </c>
      <c r="D302" t="s">
        <v>24287</v>
      </c>
      <c r="E302" t="s">
        <v>24277</v>
      </c>
      <c r="F302" t="s">
        <v>754</v>
      </c>
      <c r="G302" t="s">
        <v>766</v>
      </c>
      <c r="H302" t="s">
        <v>24278</v>
      </c>
    </row>
    <row r="303" spans="1:8" hidden="1" x14ac:dyDescent="0.25">
      <c r="A303" s="65">
        <v>45673</v>
      </c>
      <c r="B303" t="s">
        <v>24275</v>
      </c>
      <c r="C303">
        <v>12</v>
      </c>
      <c r="D303" t="s">
        <v>24287</v>
      </c>
      <c r="E303" t="s">
        <v>24277</v>
      </c>
      <c r="F303" t="s">
        <v>754</v>
      </c>
      <c r="G303" t="s">
        <v>766</v>
      </c>
      <c r="H303" t="s">
        <v>24278</v>
      </c>
    </row>
    <row r="304" spans="1:8" hidden="1" x14ac:dyDescent="0.25">
      <c r="A304" s="65">
        <v>45673</v>
      </c>
      <c r="B304" t="s">
        <v>24275</v>
      </c>
      <c r="C304">
        <v>12</v>
      </c>
      <c r="D304" t="s">
        <v>24287</v>
      </c>
      <c r="E304" t="s">
        <v>24277</v>
      </c>
      <c r="F304" t="s">
        <v>754</v>
      </c>
      <c r="G304" t="s">
        <v>766</v>
      </c>
      <c r="H304" t="s">
        <v>24278</v>
      </c>
    </row>
    <row r="305" spans="1:8" hidden="1" x14ac:dyDescent="0.25">
      <c r="A305" s="65">
        <v>45673</v>
      </c>
      <c r="B305" t="s">
        <v>24275</v>
      </c>
      <c r="C305">
        <v>12</v>
      </c>
      <c r="D305" t="s">
        <v>24287</v>
      </c>
      <c r="E305" t="s">
        <v>24277</v>
      </c>
      <c r="F305" t="s">
        <v>754</v>
      </c>
      <c r="G305" t="s">
        <v>766</v>
      </c>
      <c r="H305" t="s">
        <v>24278</v>
      </c>
    </row>
    <row r="306" spans="1:8" hidden="1" x14ac:dyDescent="0.25">
      <c r="A306" s="65">
        <v>45673</v>
      </c>
      <c r="B306" t="s">
        <v>24275</v>
      </c>
      <c r="C306">
        <v>12</v>
      </c>
      <c r="D306" t="s">
        <v>24287</v>
      </c>
      <c r="E306" t="s">
        <v>24277</v>
      </c>
      <c r="F306" t="s">
        <v>754</v>
      </c>
      <c r="G306" t="s">
        <v>766</v>
      </c>
      <c r="H306" t="s">
        <v>24278</v>
      </c>
    </row>
    <row r="307" spans="1:8" hidden="1" x14ac:dyDescent="0.25">
      <c r="A307" s="65">
        <v>45673</v>
      </c>
      <c r="B307" t="s">
        <v>24275</v>
      </c>
      <c r="C307">
        <v>12</v>
      </c>
      <c r="D307" t="s">
        <v>24287</v>
      </c>
      <c r="E307" t="s">
        <v>24277</v>
      </c>
      <c r="F307" t="s">
        <v>754</v>
      </c>
      <c r="G307" t="s">
        <v>766</v>
      </c>
      <c r="H307" t="s">
        <v>24278</v>
      </c>
    </row>
    <row r="308" spans="1:8" hidden="1" x14ac:dyDescent="0.25">
      <c r="A308" s="65">
        <v>45673</v>
      </c>
      <c r="B308" t="s">
        <v>24275</v>
      </c>
      <c r="C308">
        <v>12</v>
      </c>
      <c r="D308" t="s">
        <v>24287</v>
      </c>
      <c r="E308" t="s">
        <v>24277</v>
      </c>
      <c r="F308" t="s">
        <v>754</v>
      </c>
      <c r="G308" t="s">
        <v>766</v>
      </c>
      <c r="H308" t="s">
        <v>24278</v>
      </c>
    </row>
    <row r="309" spans="1:8" hidden="1" x14ac:dyDescent="0.25">
      <c r="A309" s="65">
        <v>45673</v>
      </c>
      <c r="B309" t="s">
        <v>24275</v>
      </c>
      <c r="C309">
        <v>12</v>
      </c>
      <c r="D309" t="s">
        <v>24287</v>
      </c>
      <c r="E309" t="s">
        <v>24277</v>
      </c>
      <c r="F309" t="s">
        <v>754</v>
      </c>
      <c r="G309" t="s">
        <v>766</v>
      </c>
      <c r="H309" t="s">
        <v>24278</v>
      </c>
    </row>
    <row r="310" spans="1:8" hidden="1" x14ac:dyDescent="0.25">
      <c r="A310" s="65">
        <v>45673</v>
      </c>
      <c r="B310" t="s">
        <v>24275</v>
      </c>
      <c r="C310">
        <v>12</v>
      </c>
      <c r="D310" t="s">
        <v>24287</v>
      </c>
      <c r="E310" t="s">
        <v>24277</v>
      </c>
      <c r="F310" t="s">
        <v>754</v>
      </c>
      <c r="G310" t="s">
        <v>766</v>
      </c>
      <c r="H310" t="s">
        <v>24278</v>
      </c>
    </row>
    <row r="311" spans="1:8" hidden="1" x14ac:dyDescent="0.25">
      <c r="A311" s="65">
        <v>45673</v>
      </c>
      <c r="B311" t="s">
        <v>24275</v>
      </c>
      <c r="C311">
        <v>12</v>
      </c>
      <c r="D311" t="s">
        <v>24287</v>
      </c>
      <c r="E311" t="s">
        <v>24277</v>
      </c>
      <c r="F311" t="s">
        <v>754</v>
      </c>
      <c r="G311" t="s">
        <v>766</v>
      </c>
      <c r="H311" t="s">
        <v>24278</v>
      </c>
    </row>
    <row r="312" spans="1:8" hidden="1" x14ac:dyDescent="0.25">
      <c r="A312" s="65">
        <v>45673</v>
      </c>
      <c r="B312" t="s">
        <v>24275</v>
      </c>
      <c r="C312">
        <v>12</v>
      </c>
      <c r="D312" t="s">
        <v>24287</v>
      </c>
      <c r="E312" t="s">
        <v>24277</v>
      </c>
      <c r="F312" t="s">
        <v>754</v>
      </c>
      <c r="G312" t="s">
        <v>766</v>
      </c>
      <c r="H312" t="s">
        <v>24278</v>
      </c>
    </row>
    <row r="313" spans="1:8" hidden="1" x14ac:dyDescent="0.25">
      <c r="A313" s="65">
        <v>45673</v>
      </c>
      <c r="B313" t="s">
        <v>24275</v>
      </c>
      <c r="C313">
        <v>12</v>
      </c>
      <c r="D313" t="s">
        <v>24287</v>
      </c>
      <c r="E313" t="s">
        <v>24277</v>
      </c>
      <c r="F313" t="s">
        <v>754</v>
      </c>
      <c r="G313" t="s">
        <v>766</v>
      </c>
      <c r="H313" t="s">
        <v>24278</v>
      </c>
    </row>
    <row r="314" spans="1:8" hidden="1" x14ac:dyDescent="0.25">
      <c r="A314" s="65">
        <v>45673</v>
      </c>
      <c r="B314" t="s">
        <v>24275</v>
      </c>
      <c r="C314">
        <v>12</v>
      </c>
      <c r="D314" t="s">
        <v>24287</v>
      </c>
      <c r="E314" t="s">
        <v>24277</v>
      </c>
      <c r="F314" t="s">
        <v>754</v>
      </c>
      <c r="G314" t="s">
        <v>766</v>
      </c>
      <c r="H314" t="s">
        <v>24278</v>
      </c>
    </row>
    <row r="315" spans="1:8" hidden="1" x14ac:dyDescent="0.25">
      <c r="A315" s="65">
        <v>45673</v>
      </c>
      <c r="B315" t="s">
        <v>24275</v>
      </c>
      <c r="C315">
        <v>12</v>
      </c>
      <c r="D315" t="s">
        <v>24287</v>
      </c>
      <c r="E315" t="s">
        <v>24277</v>
      </c>
      <c r="F315" t="s">
        <v>754</v>
      </c>
      <c r="G315" t="s">
        <v>766</v>
      </c>
      <c r="H315" t="s">
        <v>24278</v>
      </c>
    </row>
    <row r="316" spans="1:8" hidden="1" x14ac:dyDescent="0.25">
      <c r="A316" s="65">
        <v>45673</v>
      </c>
      <c r="B316" t="s">
        <v>24275</v>
      </c>
      <c r="C316">
        <v>12</v>
      </c>
      <c r="D316" t="s">
        <v>24287</v>
      </c>
      <c r="E316" t="s">
        <v>24277</v>
      </c>
      <c r="F316" t="s">
        <v>754</v>
      </c>
      <c r="G316" t="s">
        <v>766</v>
      </c>
      <c r="H316" t="s">
        <v>24278</v>
      </c>
    </row>
    <row r="317" spans="1:8" hidden="1" x14ac:dyDescent="0.25">
      <c r="A317" s="65">
        <v>45673</v>
      </c>
      <c r="B317" t="s">
        <v>24275</v>
      </c>
      <c r="C317">
        <v>12</v>
      </c>
      <c r="D317" t="s">
        <v>24287</v>
      </c>
      <c r="E317" t="s">
        <v>24277</v>
      </c>
      <c r="F317" t="s">
        <v>754</v>
      </c>
      <c r="G317" t="s">
        <v>766</v>
      </c>
      <c r="H317" t="s">
        <v>24278</v>
      </c>
    </row>
    <row r="318" spans="1:8" hidden="1" x14ac:dyDescent="0.25">
      <c r="A318" s="65">
        <v>45673</v>
      </c>
      <c r="B318" t="s">
        <v>24275</v>
      </c>
      <c r="C318">
        <v>12</v>
      </c>
      <c r="D318" t="s">
        <v>24287</v>
      </c>
      <c r="E318" t="s">
        <v>24277</v>
      </c>
      <c r="F318" t="s">
        <v>754</v>
      </c>
      <c r="G318" t="s">
        <v>766</v>
      </c>
      <c r="H318" t="s">
        <v>24278</v>
      </c>
    </row>
    <row r="319" spans="1:8" hidden="1" x14ac:dyDescent="0.25">
      <c r="A319" s="65">
        <v>45673</v>
      </c>
      <c r="B319" t="s">
        <v>24275</v>
      </c>
      <c r="C319">
        <v>12</v>
      </c>
      <c r="D319" t="s">
        <v>24287</v>
      </c>
      <c r="E319" t="s">
        <v>24277</v>
      </c>
      <c r="F319" t="s">
        <v>754</v>
      </c>
      <c r="G319" t="s">
        <v>766</v>
      </c>
      <c r="H319" t="s">
        <v>24278</v>
      </c>
    </row>
    <row r="320" spans="1:8" hidden="1" x14ac:dyDescent="0.25">
      <c r="A320" s="65">
        <v>45673</v>
      </c>
      <c r="B320" t="s">
        <v>24275</v>
      </c>
      <c r="C320">
        <v>12</v>
      </c>
      <c r="D320" t="s">
        <v>24287</v>
      </c>
      <c r="E320" t="s">
        <v>24277</v>
      </c>
      <c r="F320" t="s">
        <v>754</v>
      </c>
      <c r="G320" t="s">
        <v>766</v>
      </c>
      <c r="H320" t="s">
        <v>24278</v>
      </c>
    </row>
    <row r="321" spans="1:8" hidden="1" x14ac:dyDescent="0.25">
      <c r="A321" s="65">
        <v>45673</v>
      </c>
      <c r="B321" t="s">
        <v>24275</v>
      </c>
      <c r="C321">
        <v>12</v>
      </c>
      <c r="D321" t="s">
        <v>24287</v>
      </c>
      <c r="E321" t="s">
        <v>24277</v>
      </c>
      <c r="F321" t="s">
        <v>754</v>
      </c>
      <c r="G321" t="s">
        <v>766</v>
      </c>
      <c r="H321" t="s">
        <v>24278</v>
      </c>
    </row>
    <row r="322" spans="1:8" hidden="1" x14ac:dyDescent="0.25">
      <c r="A322" s="65">
        <v>45673</v>
      </c>
      <c r="B322" t="s">
        <v>24275</v>
      </c>
      <c r="C322">
        <v>12</v>
      </c>
      <c r="D322" t="s">
        <v>24287</v>
      </c>
      <c r="E322" t="s">
        <v>24277</v>
      </c>
      <c r="F322" t="s">
        <v>754</v>
      </c>
      <c r="G322" t="s">
        <v>766</v>
      </c>
      <c r="H322" t="s">
        <v>24278</v>
      </c>
    </row>
    <row r="323" spans="1:8" hidden="1" x14ac:dyDescent="0.25">
      <c r="A323" s="65">
        <v>45673</v>
      </c>
      <c r="B323" t="s">
        <v>24275</v>
      </c>
      <c r="C323">
        <v>12</v>
      </c>
      <c r="D323" t="s">
        <v>24287</v>
      </c>
      <c r="E323" t="s">
        <v>24277</v>
      </c>
      <c r="F323" t="s">
        <v>754</v>
      </c>
      <c r="G323" t="s">
        <v>766</v>
      </c>
      <c r="H323" t="s">
        <v>24278</v>
      </c>
    </row>
    <row r="324" spans="1:8" hidden="1" x14ac:dyDescent="0.25">
      <c r="A324" s="65">
        <v>45673</v>
      </c>
      <c r="B324" t="s">
        <v>24275</v>
      </c>
      <c r="C324">
        <v>12</v>
      </c>
      <c r="D324" t="s">
        <v>24287</v>
      </c>
      <c r="E324" t="s">
        <v>24277</v>
      </c>
      <c r="F324" t="s">
        <v>754</v>
      </c>
      <c r="G324" t="s">
        <v>766</v>
      </c>
      <c r="H324" t="s">
        <v>24278</v>
      </c>
    </row>
    <row r="325" spans="1:8" hidden="1" x14ac:dyDescent="0.25">
      <c r="A325" s="65">
        <v>45673</v>
      </c>
      <c r="B325" t="s">
        <v>24275</v>
      </c>
      <c r="C325">
        <v>12</v>
      </c>
      <c r="D325" t="s">
        <v>24287</v>
      </c>
      <c r="E325" t="s">
        <v>24277</v>
      </c>
      <c r="F325" t="s">
        <v>754</v>
      </c>
      <c r="G325" t="s">
        <v>766</v>
      </c>
      <c r="H325" t="s">
        <v>24278</v>
      </c>
    </row>
    <row r="326" spans="1:8" hidden="1" x14ac:dyDescent="0.25">
      <c r="A326" s="65">
        <v>45673</v>
      </c>
      <c r="B326" t="s">
        <v>24275</v>
      </c>
      <c r="C326">
        <v>12</v>
      </c>
      <c r="D326" t="s">
        <v>24287</v>
      </c>
      <c r="E326" t="s">
        <v>24277</v>
      </c>
      <c r="F326" t="s">
        <v>754</v>
      </c>
      <c r="G326" t="s">
        <v>766</v>
      </c>
      <c r="H326" t="s">
        <v>24278</v>
      </c>
    </row>
    <row r="327" spans="1:8" hidden="1" x14ac:dyDescent="0.25">
      <c r="A327" s="65">
        <v>45673</v>
      </c>
      <c r="B327" t="s">
        <v>24275</v>
      </c>
      <c r="C327">
        <v>12</v>
      </c>
      <c r="D327" t="s">
        <v>24287</v>
      </c>
      <c r="E327" t="s">
        <v>24277</v>
      </c>
      <c r="F327" t="s">
        <v>754</v>
      </c>
      <c r="G327" t="s">
        <v>766</v>
      </c>
      <c r="H327" t="s">
        <v>24278</v>
      </c>
    </row>
    <row r="328" spans="1:8" hidden="1" x14ac:dyDescent="0.25">
      <c r="A328" s="65">
        <v>45673</v>
      </c>
      <c r="B328" t="s">
        <v>24275</v>
      </c>
      <c r="C328">
        <v>12</v>
      </c>
      <c r="D328" t="s">
        <v>24287</v>
      </c>
      <c r="E328" t="s">
        <v>24277</v>
      </c>
      <c r="F328" t="s">
        <v>754</v>
      </c>
      <c r="G328" t="s">
        <v>766</v>
      </c>
      <c r="H328" t="s">
        <v>24278</v>
      </c>
    </row>
    <row r="329" spans="1:8" hidden="1" x14ac:dyDescent="0.25">
      <c r="A329" s="65">
        <v>45673</v>
      </c>
      <c r="B329" t="s">
        <v>24275</v>
      </c>
      <c r="C329">
        <v>12</v>
      </c>
      <c r="D329" t="s">
        <v>24287</v>
      </c>
      <c r="E329" t="s">
        <v>24277</v>
      </c>
      <c r="F329" t="s">
        <v>754</v>
      </c>
      <c r="G329" t="s">
        <v>766</v>
      </c>
      <c r="H329" t="s">
        <v>24278</v>
      </c>
    </row>
    <row r="330" spans="1:8" hidden="1" x14ac:dyDescent="0.25">
      <c r="A330" s="65">
        <v>45673</v>
      </c>
      <c r="B330" t="s">
        <v>24275</v>
      </c>
      <c r="C330">
        <v>12</v>
      </c>
      <c r="D330" t="s">
        <v>24287</v>
      </c>
      <c r="E330" t="s">
        <v>24277</v>
      </c>
      <c r="F330" t="s">
        <v>754</v>
      </c>
      <c r="G330" t="s">
        <v>766</v>
      </c>
      <c r="H330" t="s">
        <v>24278</v>
      </c>
    </row>
    <row r="331" spans="1:8" hidden="1" x14ac:dyDescent="0.25">
      <c r="A331" s="65">
        <v>45673</v>
      </c>
      <c r="B331" t="s">
        <v>24275</v>
      </c>
      <c r="C331">
        <v>12</v>
      </c>
      <c r="D331" t="s">
        <v>24287</v>
      </c>
      <c r="E331" t="s">
        <v>24277</v>
      </c>
      <c r="F331" t="s">
        <v>754</v>
      </c>
      <c r="G331" t="s">
        <v>766</v>
      </c>
      <c r="H331" t="s">
        <v>24278</v>
      </c>
    </row>
    <row r="332" spans="1:8" hidden="1" x14ac:dyDescent="0.25">
      <c r="A332" s="65">
        <v>45673</v>
      </c>
      <c r="B332" t="s">
        <v>24275</v>
      </c>
      <c r="C332">
        <v>12</v>
      </c>
      <c r="D332" t="s">
        <v>24287</v>
      </c>
      <c r="E332" t="s">
        <v>24277</v>
      </c>
      <c r="F332" t="s">
        <v>754</v>
      </c>
      <c r="G332" t="s">
        <v>766</v>
      </c>
      <c r="H332" t="s">
        <v>24278</v>
      </c>
    </row>
    <row r="333" spans="1:8" hidden="1" x14ac:dyDescent="0.25">
      <c r="A333" s="65">
        <v>45673</v>
      </c>
      <c r="B333" t="s">
        <v>24275</v>
      </c>
      <c r="C333">
        <v>12</v>
      </c>
      <c r="D333" t="s">
        <v>24287</v>
      </c>
      <c r="E333" t="s">
        <v>24277</v>
      </c>
      <c r="F333" t="s">
        <v>754</v>
      </c>
      <c r="G333" t="s">
        <v>766</v>
      </c>
      <c r="H333" t="s">
        <v>24278</v>
      </c>
    </row>
    <row r="334" spans="1:8" hidden="1" x14ac:dyDescent="0.25">
      <c r="A334" s="65">
        <v>45673</v>
      </c>
      <c r="B334" t="s">
        <v>24275</v>
      </c>
      <c r="C334">
        <v>12</v>
      </c>
      <c r="D334" t="s">
        <v>24287</v>
      </c>
      <c r="E334" t="s">
        <v>24277</v>
      </c>
      <c r="F334" t="s">
        <v>754</v>
      </c>
      <c r="G334" t="s">
        <v>766</v>
      </c>
      <c r="H334" t="s">
        <v>24278</v>
      </c>
    </row>
    <row r="335" spans="1:8" hidden="1" x14ac:dyDescent="0.25">
      <c r="A335" s="65">
        <v>45673</v>
      </c>
      <c r="B335" t="s">
        <v>24275</v>
      </c>
      <c r="C335">
        <v>12</v>
      </c>
      <c r="D335" t="s">
        <v>24287</v>
      </c>
      <c r="E335" t="s">
        <v>24277</v>
      </c>
      <c r="F335" t="s">
        <v>754</v>
      </c>
      <c r="G335" t="s">
        <v>766</v>
      </c>
      <c r="H335" t="s">
        <v>24278</v>
      </c>
    </row>
    <row r="336" spans="1:8" hidden="1" x14ac:dyDescent="0.25">
      <c r="A336" s="65">
        <v>45673</v>
      </c>
      <c r="B336" t="s">
        <v>24281</v>
      </c>
      <c r="C336">
        <v>11</v>
      </c>
      <c r="D336" t="s">
        <v>24287</v>
      </c>
      <c r="E336" t="s">
        <v>24277</v>
      </c>
      <c r="F336" t="s">
        <v>754</v>
      </c>
      <c r="G336" t="s">
        <v>766</v>
      </c>
      <c r="H336" t="s">
        <v>24278</v>
      </c>
    </row>
    <row r="337" spans="1:8" hidden="1" x14ac:dyDescent="0.25">
      <c r="A337" s="65">
        <v>45673</v>
      </c>
      <c r="B337" t="s">
        <v>24275</v>
      </c>
      <c r="C337">
        <v>12</v>
      </c>
      <c r="D337" t="s">
        <v>24287</v>
      </c>
      <c r="E337" t="s">
        <v>24277</v>
      </c>
      <c r="F337" t="s">
        <v>754</v>
      </c>
      <c r="G337" t="s">
        <v>766</v>
      </c>
      <c r="H337" t="s">
        <v>24278</v>
      </c>
    </row>
    <row r="338" spans="1:8" hidden="1" x14ac:dyDescent="0.25">
      <c r="A338" s="65">
        <v>45673</v>
      </c>
      <c r="B338" t="s">
        <v>24275</v>
      </c>
      <c r="C338">
        <v>12</v>
      </c>
      <c r="D338" t="s">
        <v>24287</v>
      </c>
      <c r="E338" t="s">
        <v>24277</v>
      </c>
      <c r="F338" t="s">
        <v>754</v>
      </c>
      <c r="G338" t="s">
        <v>766</v>
      </c>
      <c r="H338" t="s">
        <v>24278</v>
      </c>
    </row>
    <row r="339" spans="1:8" hidden="1" x14ac:dyDescent="0.25">
      <c r="A339" s="65">
        <v>45673</v>
      </c>
      <c r="B339" t="s">
        <v>24275</v>
      </c>
      <c r="C339">
        <v>12</v>
      </c>
      <c r="D339" t="s">
        <v>24287</v>
      </c>
      <c r="E339" t="s">
        <v>24277</v>
      </c>
      <c r="F339" t="s">
        <v>754</v>
      </c>
      <c r="G339" t="s">
        <v>766</v>
      </c>
      <c r="H339" t="s">
        <v>24278</v>
      </c>
    </row>
    <row r="340" spans="1:8" hidden="1" x14ac:dyDescent="0.25">
      <c r="A340" s="65">
        <v>45673</v>
      </c>
      <c r="B340" t="s">
        <v>24275</v>
      </c>
      <c r="C340">
        <v>12</v>
      </c>
      <c r="D340" t="s">
        <v>24287</v>
      </c>
      <c r="E340" t="s">
        <v>24277</v>
      </c>
      <c r="F340" t="s">
        <v>754</v>
      </c>
      <c r="G340" t="s">
        <v>766</v>
      </c>
      <c r="H340" t="s">
        <v>24278</v>
      </c>
    </row>
    <row r="341" spans="1:8" hidden="1" x14ac:dyDescent="0.25">
      <c r="A341" s="65">
        <v>45673</v>
      </c>
      <c r="B341" t="s">
        <v>24275</v>
      </c>
      <c r="C341">
        <v>12</v>
      </c>
      <c r="D341" t="s">
        <v>24287</v>
      </c>
      <c r="E341" t="s">
        <v>24277</v>
      </c>
      <c r="F341" t="s">
        <v>754</v>
      </c>
      <c r="G341" t="s">
        <v>766</v>
      </c>
      <c r="H341" t="s">
        <v>24278</v>
      </c>
    </row>
    <row r="342" spans="1:8" hidden="1" x14ac:dyDescent="0.25">
      <c r="A342" s="65">
        <v>45673</v>
      </c>
      <c r="B342" t="s">
        <v>24275</v>
      </c>
      <c r="C342">
        <v>12</v>
      </c>
      <c r="D342" t="s">
        <v>24287</v>
      </c>
      <c r="E342" t="s">
        <v>24277</v>
      </c>
      <c r="F342" t="s">
        <v>754</v>
      </c>
      <c r="G342" t="s">
        <v>766</v>
      </c>
      <c r="H342" t="s">
        <v>24278</v>
      </c>
    </row>
    <row r="343" spans="1:8" hidden="1" x14ac:dyDescent="0.25">
      <c r="A343" s="65">
        <v>45673</v>
      </c>
      <c r="B343" t="s">
        <v>24275</v>
      </c>
      <c r="C343">
        <v>12</v>
      </c>
      <c r="D343" t="s">
        <v>24287</v>
      </c>
      <c r="E343" t="s">
        <v>24277</v>
      </c>
      <c r="F343" t="s">
        <v>754</v>
      </c>
      <c r="G343" t="s">
        <v>766</v>
      </c>
      <c r="H343" t="s">
        <v>24278</v>
      </c>
    </row>
    <row r="344" spans="1:8" hidden="1" x14ac:dyDescent="0.25">
      <c r="A344" s="65">
        <v>45673</v>
      </c>
      <c r="B344" t="s">
        <v>24275</v>
      </c>
      <c r="C344">
        <v>12</v>
      </c>
      <c r="D344" t="s">
        <v>24287</v>
      </c>
      <c r="E344" t="s">
        <v>24277</v>
      </c>
      <c r="F344" t="s">
        <v>754</v>
      </c>
      <c r="G344" t="s">
        <v>766</v>
      </c>
      <c r="H344" t="s">
        <v>24278</v>
      </c>
    </row>
    <row r="345" spans="1:8" hidden="1" x14ac:dyDescent="0.25">
      <c r="A345" s="65">
        <v>45673</v>
      </c>
      <c r="B345" t="s">
        <v>24275</v>
      </c>
      <c r="C345">
        <v>12</v>
      </c>
      <c r="D345" t="s">
        <v>24287</v>
      </c>
      <c r="E345" t="s">
        <v>24277</v>
      </c>
      <c r="F345" t="s">
        <v>754</v>
      </c>
      <c r="G345" t="s">
        <v>766</v>
      </c>
      <c r="H345" t="s">
        <v>24278</v>
      </c>
    </row>
    <row r="346" spans="1:8" hidden="1" x14ac:dyDescent="0.25">
      <c r="A346" s="65">
        <v>45673</v>
      </c>
      <c r="B346" t="s">
        <v>24275</v>
      </c>
      <c r="C346">
        <v>12</v>
      </c>
      <c r="D346" t="s">
        <v>24287</v>
      </c>
      <c r="E346" t="s">
        <v>24277</v>
      </c>
      <c r="F346" t="s">
        <v>754</v>
      </c>
      <c r="G346" t="s">
        <v>766</v>
      </c>
      <c r="H346" t="s">
        <v>24278</v>
      </c>
    </row>
    <row r="347" spans="1:8" hidden="1" x14ac:dyDescent="0.25">
      <c r="A347" s="65">
        <v>45673</v>
      </c>
      <c r="B347" t="s">
        <v>24275</v>
      </c>
      <c r="C347">
        <v>12</v>
      </c>
      <c r="D347" t="s">
        <v>24287</v>
      </c>
      <c r="E347" t="s">
        <v>24277</v>
      </c>
      <c r="F347" t="s">
        <v>754</v>
      </c>
      <c r="G347" t="s">
        <v>766</v>
      </c>
      <c r="H347" t="s">
        <v>24278</v>
      </c>
    </row>
    <row r="348" spans="1:8" hidden="1" x14ac:dyDescent="0.25">
      <c r="A348" s="65">
        <v>45673</v>
      </c>
      <c r="B348" t="s">
        <v>24275</v>
      </c>
      <c r="C348">
        <v>12</v>
      </c>
      <c r="D348" t="s">
        <v>24287</v>
      </c>
      <c r="E348" t="s">
        <v>24277</v>
      </c>
      <c r="F348" t="s">
        <v>754</v>
      </c>
      <c r="G348" t="s">
        <v>766</v>
      </c>
      <c r="H348" t="s">
        <v>24278</v>
      </c>
    </row>
    <row r="349" spans="1:8" hidden="1" x14ac:dyDescent="0.25">
      <c r="A349" s="65">
        <v>45673</v>
      </c>
      <c r="B349" t="s">
        <v>24275</v>
      </c>
      <c r="C349">
        <v>12</v>
      </c>
      <c r="D349" t="s">
        <v>24287</v>
      </c>
      <c r="E349" t="s">
        <v>24277</v>
      </c>
      <c r="F349" t="s">
        <v>754</v>
      </c>
      <c r="G349" t="s">
        <v>766</v>
      </c>
      <c r="H349" t="s">
        <v>24278</v>
      </c>
    </row>
    <row r="350" spans="1:8" hidden="1" x14ac:dyDescent="0.25">
      <c r="A350" s="65">
        <v>45673</v>
      </c>
      <c r="B350" t="s">
        <v>24275</v>
      </c>
      <c r="C350">
        <v>12</v>
      </c>
      <c r="D350" t="s">
        <v>24287</v>
      </c>
      <c r="E350" t="s">
        <v>24277</v>
      </c>
      <c r="F350" t="s">
        <v>754</v>
      </c>
      <c r="G350" t="s">
        <v>766</v>
      </c>
      <c r="H350" t="s">
        <v>24278</v>
      </c>
    </row>
    <row r="351" spans="1:8" hidden="1" x14ac:dyDescent="0.25">
      <c r="A351" s="65">
        <v>45673</v>
      </c>
      <c r="B351" t="s">
        <v>24275</v>
      </c>
      <c r="C351">
        <v>12</v>
      </c>
      <c r="D351" t="s">
        <v>24287</v>
      </c>
      <c r="E351" t="s">
        <v>24277</v>
      </c>
      <c r="F351" t="s">
        <v>754</v>
      </c>
      <c r="G351" t="s">
        <v>766</v>
      </c>
      <c r="H351" t="s">
        <v>24278</v>
      </c>
    </row>
    <row r="352" spans="1:8" hidden="1" x14ac:dyDescent="0.25">
      <c r="A352" s="65">
        <v>45673</v>
      </c>
      <c r="B352" t="s">
        <v>24275</v>
      </c>
      <c r="C352">
        <v>11</v>
      </c>
      <c r="D352" t="s">
        <v>24287</v>
      </c>
      <c r="E352" t="s">
        <v>24277</v>
      </c>
      <c r="F352" t="s">
        <v>754</v>
      </c>
      <c r="G352" t="s">
        <v>766</v>
      </c>
      <c r="H352" t="s">
        <v>24278</v>
      </c>
    </row>
    <row r="353" spans="1:8" hidden="1" x14ac:dyDescent="0.25">
      <c r="A353" s="65">
        <v>45673</v>
      </c>
      <c r="B353" t="s">
        <v>24275</v>
      </c>
      <c r="C353">
        <v>12</v>
      </c>
      <c r="D353" t="s">
        <v>24287</v>
      </c>
      <c r="E353" t="s">
        <v>24277</v>
      </c>
      <c r="F353" t="s">
        <v>754</v>
      </c>
      <c r="G353" t="s">
        <v>766</v>
      </c>
      <c r="H353" t="s">
        <v>24278</v>
      </c>
    </row>
    <row r="354" spans="1:8" hidden="1" x14ac:dyDescent="0.25">
      <c r="A354" s="65">
        <v>45673</v>
      </c>
      <c r="B354" t="s">
        <v>24275</v>
      </c>
      <c r="C354">
        <v>12</v>
      </c>
      <c r="D354" t="s">
        <v>24287</v>
      </c>
      <c r="E354" t="s">
        <v>24277</v>
      </c>
      <c r="F354" t="s">
        <v>754</v>
      </c>
      <c r="G354" t="s">
        <v>766</v>
      </c>
      <c r="H354" t="s">
        <v>24278</v>
      </c>
    </row>
    <row r="355" spans="1:8" hidden="1" x14ac:dyDescent="0.25">
      <c r="A355" s="65">
        <v>45673</v>
      </c>
      <c r="B355" t="s">
        <v>24275</v>
      </c>
      <c r="C355">
        <v>12</v>
      </c>
      <c r="D355" t="s">
        <v>24287</v>
      </c>
      <c r="E355" t="s">
        <v>24277</v>
      </c>
      <c r="F355" t="s">
        <v>754</v>
      </c>
      <c r="G355" t="s">
        <v>766</v>
      </c>
      <c r="H355" t="s">
        <v>24278</v>
      </c>
    </row>
    <row r="356" spans="1:8" hidden="1" x14ac:dyDescent="0.25">
      <c r="A356" s="65">
        <v>45673</v>
      </c>
      <c r="B356" t="s">
        <v>24275</v>
      </c>
      <c r="C356">
        <v>12</v>
      </c>
      <c r="D356" t="s">
        <v>24287</v>
      </c>
      <c r="E356" t="s">
        <v>24277</v>
      </c>
      <c r="F356" t="s">
        <v>754</v>
      </c>
      <c r="G356" t="s">
        <v>766</v>
      </c>
      <c r="H356" t="s">
        <v>24278</v>
      </c>
    </row>
    <row r="357" spans="1:8" hidden="1" x14ac:dyDescent="0.25">
      <c r="A357" s="65">
        <v>45673</v>
      </c>
      <c r="B357" t="s">
        <v>24275</v>
      </c>
      <c r="C357">
        <v>12</v>
      </c>
      <c r="D357" t="s">
        <v>24287</v>
      </c>
      <c r="E357" t="s">
        <v>24277</v>
      </c>
      <c r="F357" t="s">
        <v>754</v>
      </c>
      <c r="G357" t="s">
        <v>766</v>
      </c>
      <c r="H357" t="s">
        <v>24278</v>
      </c>
    </row>
    <row r="358" spans="1:8" hidden="1" x14ac:dyDescent="0.25">
      <c r="A358" s="65">
        <v>45673</v>
      </c>
      <c r="B358" t="s">
        <v>24275</v>
      </c>
      <c r="C358">
        <v>12</v>
      </c>
      <c r="D358" t="s">
        <v>24287</v>
      </c>
      <c r="E358" t="s">
        <v>24277</v>
      </c>
      <c r="F358" t="s">
        <v>754</v>
      </c>
      <c r="G358" t="s">
        <v>766</v>
      </c>
      <c r="H358" t="s">
        <v>24278</v>
      </c>
    </row>
    <row r="359" spans="1:8" hidden="1" x14ac:dyDescent="0.25">
      <c r="A359" s="65">
        <v>45673</v>
      </c>
      <c r="B359" t="s">
        <v>24275</v>
      </c>
      <c r="C359">
        <v>12</v>
      </c>
      <c r="D359" t="s">
        <v>24287</v>
      </c>
      <c r="E359" t="s">
        <v>24277</v>
      </c>
      <c r="F359" t="s">
        <v>754</v>
      </c>
      <c r="G359" t="s">
        <v>766</v>
      </c>
      <c r="H359" t="s">
        <v>24278</v>
      </c>
    </row>
    <row r="360" spans="1:8" hidden="1" x14ac:dyDescent="0.25">
      <c r="A360" s="65">
        <v>45673</v>
      </c>
      <c r="B360" t="s">
        <v>24275</v>
      </c>
      <c r="C360">
        <v>12</v>
      </c>
      <c r="D360" t="s">
        <v>24287</v>
      </c>
      <c r="E360" t="s">
        <v>24277</v>
      </c>
      <c r="F360" t="s">
        <v>754</v>
      </c>
      <c r="G360" t="s">
        <v>766</v>
      </c>
      <c r="H360" t="s">
        <v>24278</v>
      </c>
    </row>
    <row r="361" spans="1:8" hidden="1" x14ac:dyDescent="0.25">
      <c r="A361" s="65">
        <v>45673</v>
      </c>
      <c r="B361" t="s">
        <v>24275</v>
      </c>
      <c r="C361">
        <v>12</v>
      </c>
      <c r="D361" t="s">
        <v>24287</v>
      </c>
      <c r="E361" t="s">
        <v>24277</v>
      </c>
      <c r="F361" t="s">
        <v>754</v>
      </c>
      <c r="G361" t="s">
        <v>766</v>
      </c>
      <c r="H361" t="s">
        <v>24278</v>
      </c>
    </row>
    <row r="362" spans="1:8" hidden="1" x14ac:dyDescent="0.25">
      <c r="A362" s="65">
        <v>45673</v>
      </c>
      <c r="B362" t="s">
        <v>24275</v>
      </c>
      <c r="C362">
        <v>12</v>
      </c>
      <c r="D362" t="s">
        <v>24287</v>
      </c>
      <c r="E362" t="s">
        <v>24277</v>
      </c>
      <c r="F362" t="s">
        <v>754</v>
      </c>
      <c r="G362" t="s">
        <v>766</v>
      </c>
      <c r="H362" t="s">
        <v>24278</v>
      </c>
    </row>
    <row r="363" spans="1:8" hidden="1" x14ac:dyDescent="0.25">
      <c r="A363" s="65">
        <v>45673</v>
      </c>
      <c r="B363" t="s">
        <v>24275</v>
      </c>
      <c r="C363">
        <v>12</v>
      </c>
      <c r="D363" t="s">
        <v>24287</v>
      </c>
      <c r="E363" t="s">
        <v>24277</v>
      </c>
      <c r="F363" t="s">
        <v>754</v>
      </c>
      <c r="G363" t="s">
        <v>766</v>
      </c>
      <c r="H363" t="s">
        <v>24278</v>
      </c>
    </row>
    <row r="364" spans="1:8" hidden="1" x14ac:dyDescent="0.25">
      <c r="A364" s="65">
        <v>45673</v>
      </c>
      <c r="B364" t="s">
        <v>24275</v>
      </c>
      <c r="C364">
        <v>12</v>
      </c>
      <c r="D364" t="s">
        <v>24287</v>
      </c>
      <c r="E364" t="s">
        <v>24277</v>
      </c>
      <c r="F364" t="s">
        <v>754</v>
      </c>
      <c r="G364" t="s">
        <v>766</v>
      </c>
      <c r="H364" t="s">
        <v>24278</v>
      </c>
    </row>
    <row r="365" spans="1:8" hidden="1" x14ac:dyDescent="0.25">
      <c r="A365" s="65">
        <v>45673</v>
      </c>
      <c r="B365" t="s">
        <v>24275</v>
      </c>
      <c r="C365">
        <v>12</v>
      </c>
      <c r="D365" t="s">
        <v>24287</v>
      </c>
      <c r="E365" t="s">
        <v>24277</v>
      </c>
      <c r="F365" t="s">
        <v>754</v>
      </c>
      <c r="G365" t="s">
        <v>766</v>
      </c>
      <c r="H365" t="s">
        <v>24278</v>
      </c>
    </row>
    <row r="366" spans="1:8" hidden="1" x14ac:dyDescent="0.25">
      <c r="A366" s="65">
        <v>45673</v>
      </c>
      <c r="B366" t="s">
        <v>24275</v>
      </c>
      <c r="C366">
        <v>12</v>
      </c>
      <c r="D366" t="s">
        <v>24287</v>
      </c>
      <c r="E366" t="s">
        <v>24277</v>
      </c>
      <c r="F366" t="s">
        <v>754</v>
      </c>
      <c r="G366" t="s">
        <v>766</v>
      </c>
      <c r="H366" t="s">
        <v>24278</v>
      </c>
    </row>
    <row r="367" spans="1:8" hidden="1" x14ac:dyDescent="0.25">
      <c r="A367" s="65">
        <v>45673</v>
      </c>
      <c r="B367" t="s">
        <v>24275</v>
      </c>
      <c r="C367">
        <v>12</v>
      </c>
      <c r="D367" t="s">
        <v>24287</v>
      </c>
      <c r="E367" t="s">
        <v>24277</v>
      </c>
      <c r="F367" t="s">
        <v>754</v>
      </c>
      <c r="G367" t="s">
        <v>766</v>
      </c>
      <c r="H367" t="s">
        <v>24278</v>
      </c>
    </row>
    <row r="368" spans="1:8" hidden="1" x14ac:dyDescent="0.25">
      <c r="A368" s="65">
        <v>45673</v>
      </c>
      <c r="B368" t="s">
        <v>24275</v>
      </c>
      <c r="C368">
        <v>12</v>
      </c>
      <c r="D368" t="s">
        <v>24287</v>
      </c>
      <c r="E368" t="s">
        <v>24277</v>
      </c>
      <c r="F368" t="s">
        <v>754</v>
      </c>
      <c r="G368" t="s">
        <v>766</v>
      </c>
      <c r="H368" t="s">
        <v>24278</v>
      </c>
    </row>
    <row r="369" spans="1:8" hidden="1" x14ac:dyDescent="0.25">
      <c r="A369" s="65">
        <v>45673</v>
      </c>
      <c r="B369" t="s">
        <v>24281</v>
      </c>
      <c r="C369">
        <v>11</v>
      </c>
      <c r="D369" t="s">
        <v>24287</v>
      </c>
      <c r="E369" t="s">
        <v>24277</v>
      </c>
      <c r="F369" t="s">
        <v>754</v>
      </c>
      <c r="G369" t="s">
        <v>766</v>
      </c>
      <c r="H369" t="s">
        <v>24278</v>
      </c>
    </row>
    <row r="370" spans="1:8" hidden="1" x14ac:dyDescent="0.25">
      <c r="A370" s="65">
        <v>45673</v>
      </c>
      <c r="B370" t="s">
        <v>24275</v>
      </c>
      <c r="C370">
        <v>12</v>
      </c>
      <c r="D370" t="s">
        <v>24287</v>
      </c>
      <c r="E370" t="s">
        <v>24277</v>
      </c>
      <c r="F370" t="s">
        <v>754</v>
      </c>
      <c r="G370" t="s">
        <v>766</v>
      </c>
      <c r="H370" t="s">
        <v>24278</v>
      </c>
    </row>
    <row r="371" spans="1:8" hidden="1" x14ac:dyDescent="0.25">
      <c r="A371" s="65">
        <v>45673</v>
      </c>
      <c r="B371" t="s">
        <v>24275</v>
      </c>
      <c r="C371">
        <v>12</v>
      </c>
      <c r="D371" t="s">
        <v>24287</v>
      </c>
      <c r="E371" t="s">
        <v>24277</v>
      </c>
      <c r="F371" t="s">
        <v>754</v>
      </c>
      <c r="G371" t="s">
        <v>766</v>
      </c>
      <c r="H371" t="s">
        <v>24278</v>
      </c>
    </row>
    <row r="372" spans="1:8" hidden="1" x14ac:dyDescent="0.25">
      <c r="A372" s="65">
        <v>45673</v>
      </c>
      <c r="B372" t="s">
        <v>24275</v>
      </c>
      <c r="C372">
        <v>12</v>
      </c>
      <c r="D372" t="s">
        <v>24287</v>
      </c>
      <c r="E372" t="s">
        <v>24277</v>
      </c>
      <c r="F372" t="s">
        <v>754</v>
      </c>
      <c r="G372" t="s">
        <v>766</v>
      </c>
      <c r="H372" t="s">
        <v>24278</v>
      </c>
    </row>
    <row r="373" spans="1:8" hidden="1" x14ac:dyDescent="0.25">
      <c r="A373" s="65">
        <v>45673</v>
      </c>
      <c r="B373" t="s">
        <v>24275</v>
      </c>
      <c r="C373">
        <v>12</v>
      </c>
      <c r="D373" t="s">
        <v>24287</v>
      </c>
      <c r="E373" t="s">
        <v>24277</v>
      </c>
      <c r="F373" t="s">
        <v>754</v>
      </c>
      <c r="G373" t="s">
        <v>766</v>
      </c>
      <c r="H373" t="s">
        <v>24278</v>
      </c>
    </row>
    <row r="374" spans="1:8" hidden="1" x14ac:dyDescent="0.25">
      <c r="A374" s="65">
        <v>45673</v>
      </c>
      <c r="B374" t="s">
        <v>24275</v>
      </c>
      <c r="C374">
        <v>12</v>
      </c>
      <c r="D374" t="s">
        <v>24287</v>
      </c>
      <c r="E374" t="s">
        <v>24277</v>
      </c>
      <c r="F374" t="s">
        <v>754</v>
      </c>
      <c r="G374" t="s">
        <v>766</v>
      </c>
      <c r="H374" t="s">
        <v>24278</v>
      </c>
    </row>
    <row r="375" spans="1:8" hidden="1" x14ac:dyDescent="0.25">
      <c r="A375" s="65">
        <v>45673</v>
      </c>
      <c r="B375" t="s">
        <v>24275</v>
      </c>
      <c r="C375">
        <v>12</v>
      </c>
      <c r="D375" t="s">
        <v>24287</v>
      </c>
      <c r="E375" t="s">
        <v>24277</v>
      </c>
      <c r="F375" t="s">
        <v>754</v>
      </c>
      <c r="G375" t="s">
        <v>766</v>
      </c>
      <c r="H375" t="s">
        <v>24278</v>
      </c>
    </row>
    <row r="376" spans="1:8" hidden="1" x14ac:dyDescent="0.25">
      <c r="A376" s="65">
        <v>45673</v>
      </c>
      <c r="B376" t="s">
        <v>24275</v>
      </c>
      <c r="C376">
        <v>12</v>
      </c>
      <c r="D376" t="s">
        <v>24287</v>
      </c>
      <c r="E376" t="s">
        <v>24277</v>
      </c>
      <c r="F376" t="s">
        <v>754</v>
      </c>
      <c r="G376" t="s">
        <v>766</v>
      </c>
      <c r="H376" t="s">
        <v>24278</v>
      </c>
    </row>
    <row r="377" spans="1:8" hidden="1" x14ac:dyDescent="0.25">
      <c r="A377" s="65">
        <v>45673</v>
      </c>
      <c r="B377" t="s">
        <v>24275</v>
      </c>
      <c r="C377">
        <v>12</v>
      </c>
      <c r="D377" t="s">
        <v>24287</v>
      </c>
      <c r="E377" t="s">
        <v>24277</v>
      </c>
      <c r="F377" t="s">
        <v>754</v>
      </c>
      <c r="G377" t="s">
        <v>766</v>
      </c>
      <c r="H377" t="s">
        <v>24278</v>
      </c>
    </row>
    <row r="378" spans="1:8" hidden="1" x14ac:dyDescent="0.25">
      <c r="A378" s="65">
        <v>45673</v>
      </c>
      <c r="B378" t="s">
        <v>24275</v>
      </c>
      <c r="C378">
        <v>12</v>
      </c>
      <c r="D378" t="s">
        <v>24287</v>
      </c>
      <c r="E378" t="s">
        <v>24277</v>
      </c>
      <c r="F378" t="s">
        <v>754</v>
      </c>
      <c r="G378" t="s">
        <v>766</v>
      </c>
      <c r="H378" t="s">
        <v>24278</v>
      </c>
    </row>
    <row r="379" spans="1:8" hidden="1" x14ac:dyDescent="0.25">
      <c r="A379" s="65">
        <v>45673</v>
      </c>
      <c r="B379" t="s">
        <v>24275</v>
      </c>
      <c r="C379">
        <v>12</v>
      </c>
      <c r="D379" t="s">
        <v>24287</v>
      </c>
      <c r="E379" t="s">
        <v>24277</v>
      </c>
      <c r="F379" t="s">
        <v>754</v>
      </c>
      <c r="G379" t="s">
        <v>766</v>
      </c>
      <c r="H379" t="s">
        <v>24278</v>
      </c>
    </row>
    <row r="380" spans="1:8" hidden="1" x14ac:dyDescent="0.25">
      <c r="A380" s="65">
        <v>45673</v>
      </c>
      <c r="B380" t="s">
        <v>24275</v>
      </c>
      <c r="C380">
        <v>12</v>
      </c>
      <c r="D380" t="s">
        <v>24287</v>
      </c>
      <c r="E380" t="s">
        <v>24277</v>
      </c>
      <c r="F380" t="s">
        <v>754</v>
      </c>
      <c r="G380" t="s">
        <v>766</v>
      </c>
      <c r="H380" t="s">
        <v>24278</v>
      </c>
    </row>
    <row r="381" spans="1:8" hidden="1" x14ac:dyDescent="0.25">
      <c r="A381" s="65">
        <v>45673</v>
      </c>
      <c r="B381" t="s">
        <v>24275</v>
      </c>
      <c r="C381">
        <v>12</v>
      </c>
      <c r="D381" t="s">
        <v>24287</v>
      </c>
      <c r="E381" t="s">
        <v>24277</v>
      </c>
      <c r="F381" t="s">
        <v>754</v>
      </c>
      <c r="G381" t="s">
        <v>766</v>
      </c>
      <c r="H381" t="s">
        <v>24278</v>
      </c>
    </row>
    <row r="382" spans="1:8" hidden="1" x14ac:dyDescent="0.25">
      <c r="A382" s="65">
        <v>45673</v>
      </c>
      <c r="B382" t="s">
        <v>24275</v>
      </c>
      <c r="C382">
        <v>12</v>
      </c>
      <c r="D382" t="s">
        <v>24287</v>
      </c>
      <c r="E382" t="s">
        <v>24277</v>
      </c>
      <c r="F382" t="s">
        <v>754</v>
      </c>
      <c r="G382" t="s">
        <v>766</v>
      </c>
      <c r="H382" t="s">
        <v>24278</v>
      </c>
    </row>
    <row r="383" spans="1:8" hidden="1" x14ac:dyDescent="0.25">
      <c r="A383" s="65">
        <v>45673</v>
      </c>
      <c r="B383" t="s">
        <v>24275</v>
      </c>
      <c r="C383">
        <v>12</v>
      </c>
      <c r="D383" t="s">
        <v>24287</v>
      </c>
      <c r="E383" t="s">
        <v>24277</v>
      </c>
      <c r="F383" t="s">
        <v>754</v>
      </c>
      <c r="G383" t="s">
        <v>766</v>
      </c>
      <c r="H383" t="s">
        <v>24278</v>
      </c>
    </row>
    <row r="384" spans="1:8" hidden="1" x14ac:dyDescent="0.25">
      <c r="A384" s="65">
        <v>45673</v>
      </c>
      <c r="B384" t="s">
        <v>24275</v>
      </c>
      <c r="C384">
        <v>12</v>
      </c>
      <c r="D384" t="s">
        <v>24287</v>
      </c>
      <c r="E384" t="s">
        <v>24277</v>
      </c>
      <c r="F384" t="s">
        <v>754</v>
      </c>
      <c r="G384" t="s">
        <v>766</v>
      </c>
      <c r="H384" t="s">
        <v>24278</v>
      </c>
    </row>
    <row r="385" spans="1:8" hidden="1" x14ac:dyDescent="0.25">
      <c r="A385" s="65">
        <v>45673</v>
      </c>
      <c r="B385" t="s">
        <v>24275</v>
      </c>
      <c r="C385">
        <v>12</v>
      </c>
      <c r="D385" t="s">
        <v>24287</v>
      </c>
      <c r="E385" t="s">
        <v>24277</v>
      </c>
      <c r="F385" t="s">
        <v>754</v>
      </c>
      <c r="G385" t="s">
        <v>766</v>
      </c>
      <c r="H385" t="s">
        <v>24278</v>
      </c>
    </row>
    <row r="386" spans="1:8" hidden="1" x14ac:dyDescent="0.25">
      <c r="A386" s="65">
        <v>45673</v>
      </c>
      <c r="B386" t="s">
        <v>24275</v>
      </c>
      <c r="C386">
        <v>12</v>
      </c>
      <c r="D386" t="s">
        <v>24287</v>
      </c>
      <c r="E386" t="s">
        <v>24277</v>
      </c>
      <c r="F386" t="s">
        <v>754</v>
      </c>
      <c r="G386" t="s">
        <v>766</v>
      </c>
      <c r="H386" t="s">
        <v>24278</v>
      </c>
    </row>
    <row r="387" spans="1:8" hidden="1" x14ac:dyDescent="0.25">
      <c r="A387" s="65">
        <v>45673</v>
      </c>
      <c r="B387" t="s">
        <v>24275</v>
      </c>
      <c r="C387">
        <v>12</v>
      </c>
      <c r="D387" t="s">
        <v>24287</v>
      </c>
      <c r="E387" t="s">
        <v>24277</v>
      </c>
      <c r="F387" t="s">
        <v>754</v>
      </c>
      <c r="G387" t="s">
        <v>766</v>
      </c>
      <c r="H387" t="s">
        <v>24278</v>
      </c>
    </row>
    <row r="388" spans="1:8" hidden="1" x14ac:dyDescent="0.25">
      <c r="A388" s="65">
        <v>45673</v>
      </c>
      <c r="B388" t="s">
        <v>24275</v>
      </c>
      <c r="C388">
        <v>12</v>
      </c>
      <c r="D388" t="s">
        <v>24287</v>
      </c>
      <c r="E388" t="s">
        <v>24277</v>
      </c>
      <c r="F388" t="s">
        <v>754</v>
      </c>
      <c r="G388" t="s">
        <v>766</v>
      </c>
      <c r="H388" t="s">
        <v>24278</v>
      </c>
    </row>
    <row r="389" spans="1:8" hidden="1" x14ac:dyDescent="0.25">
      <c r="A389" s="65">
        <v>45673</v>
      </c>
      <c r="B389" t="s">
        <v>24275</v>
      </c>
      <c r="C389">
        <v>12</v>
      </c>
      <c r="D389" t="s">
        <v>24287</v>
      </c>
      <c r="E389" t="s">
        <v>24277</v>
      </c>
      <c r="F389" t="s">
        <v>754</v>
      </c>
      <c r="G389" t="s">
        <v>766</v>
      </c>
      <c r="H389" t="s">
        <v>24278</v>
      </c>
    </row>
    <row r="390" spans="1:8" hidden="1" x14ac:dyDescent="0.25">
      <c r="A390" s="65">
        <v>45673</v>
      </c>
      <c r="B390" t="s">
        <v>24275</v>
      </c>
      <c r="C390">
        <v>12</v>
      </c>
      <c r="D390" t="s">
        <v>24287</v>
      </c>
      <c r="E390" t="s">
        <v>24277</v>
      </c>
      <c r="F390" t="s">
        <v>754</v>
      </c>
      <c r="G390" t="s">
        <v>766</v>
      </c>
      <c r="H390" t="s">
        <v>24278</v>
      </c>
    </row>
    <row r="391" spans="1:8" hidden="1" x14ac:dyDescent="0.25">
      <c r="A391" s="65">
        <v>45673</v>
      </c>
      <c r="B391" t="s">
        <v>24275</v>
      </c>
      <c r="C391">
        <v>12</v>
      </c>
      <c r="D391" t="s">
        <v>24287</v>
      </c>
      <c r="E391" t="s">
        <v>24277</v>
      </c>
      <c r="F391" t="s">
        <v>754</v>
      </c>
      <c r="G391" t="s">
        <v>766</v>
      </c>
      <c r="H391" t="s">
        <v>24278</v>
      </c>
    </row>
    <row r="392" spans="1:8" hidden="1" x14ac:dyDescent="0.25">
      <c r="A392" s="65">
        <v>45673</v>
      </c>
      <c r="B392" t="s">
        <v>24275</v>
      </c>
      <c r="C392">
        <v>12</v>
      </c>
      <c r="D392" t="s">
        <v>24287</v>
      </c>
      <c r="E392" t="s">
        <v>24277</v>
      </c>
      <c r="F392" t="s">
        <v>754</v>
      </c>
      <c r="G392" t="s">
        <v>766</v>
      </c>
      <c r="H392" t="s">
        <v>24278</v>
      </c>
    </row>
    <row r="393" spans="1:8" hidden="1" x14ac:dyDescent="0.25">
      <c r="A393" s="65">
        <v>45673</v>
      </c>
      <c r="B393" t="s">
        <v>24275</v>
      </c>
      <c r="C393">
        <v>12</v>
      </c>
      <c r="D393" t="s">
        <v>24287</v>
      </c>
      <c r="E393" t="s">
        <v>24277</v>
      </c>
      <c r="F393" t="s">
        <v>754</v>
      </c>
      <c r="G393" t="s">
        <v>766</v>
      </c>
      <c r="H393" t="s">
        <v>24278</v>
      </c>
    </row>
    <row r="394" spans="1:8" hidden="1" x14ac:dyDescent="0.25">
      <c r="A394" s="65">
        <v>45673</v>
      </c>
      <c r="B394" t="s">
        <v>24275</v>
      </c>
      <c r="C394">
        <v>12</v>
      </c>
      <c r="D394" t="s">
        <v>24287</v>
      </c>
      <c r="E394" t="s">
        <v>24277</v>
      </c>
      <c r="F394" t="s">
        <v>754</v>
      </c>
      <c r="G394" t="s">
        <v>766</v>
      </c>
      <c r="H394" t="s">
        <v>24278</v>
      </c>
    </row>
    <row r="395" spans="1:8" hidden="1" x14ac:dyDescent="0.25">
      <c r="A395" s="65">
        <v>45673</v>
      </c>
      <c r="B395" t="s">
        <v>24275</v>
      </c>
      <c r="C395">
        <v>12</v>
      </c>
      <c r="D395" t="s">
        <v>24287</v>
      </c>
      <c r="E395" t="s">
        <v>24277</v>
      </c>
      <c r="F395" t="s">
        <v>754</v>
      </c>
      <c r="G395" t="s">
        <v>766</v>
      </c>
      <c r="H395" t="s">
        <v>24278</v>
      </c>
    </row>
    <row r="396" spans="1:8" hidden="1" x14ac:dyDescent="0.25">
      <c r="A396" s="65">
        <v>45673</v>
      </c>
      <c r="B396" t="s">
        <v>24275</v>
      </c>
      <c r="C396">
        <v>12</v>
      </c>
      <c r="D396" t="s">
        <v>24287</v>
      </c>
      <c r="E396" t="s">
        <v>24277</v>
      </c>
      <c r="F396" t="s">
        <v>754</v>
      </c>
      <c r="G396" t="s">
        <v>766</v>
      </c>
      <c r="H396" t="s">
        <v>24278</v>
      </c>
    </row>
    <row r="397" spans="1:8" hidden="1" x14ac:dyDescent="0.25">
      <c r="A397" s="65">
        <v>45673</v>
      </c>
      <c r="B397" t="s">
        <v>24275</v>
      </c>
      <c r="C397">
        <v>12</v>
      </c>
      <c r="D397" t="s">
        <v>24287</v>
      </c>
      <c r="E397" t="s">
        <v>24277</v>
      </c>
      <c r="F397" t="s">
        <v>754</v>
      </c>
      <c r="G397" t="s">
        <v>766</v>
      </c>
      <c r="H397" t="s">
        <v>24278</v>
      </c>
    </row>
    <row r="398" spans="1:8" hidden="1" x14ac:dyDescent="0.25">
      <c r="A398" s="65">
        <v>45673</v>
      </c>
      <c r="B398" t="s">
        <v>24275</v>
      </c>
      <c r="C398">
        <v>12</v>
      </c>
      <c r="D398" t="s">
        <v>24287</v>
      </c>
      <c r="E398" t="s">
        <v>24277</v>
      </c>
      <c r="F398" t="s">
        <v>754</v>
      </c>
      <c r="G398" t="s">
        <v>766</v>
      </c>
      <c r="H398" t="s">
        <v>24278</v>
      </c>
    </row>
    <row r="399" spans="1:8" hidden="1" x14ac:dyDescent="0.25">
      <c r="A399" s="65">
        <v>45673</v>
      </c>
      <c r="B399" t="s">
        <v>24275</v>
      </c>
      <c r="C399">
        <v>12</v>
      </c>
      <c r="D399" t="s">
        <v>24287</v>
      </c>
      <c r="E399" t="s">
        <v>24277</v>
      </c>
      <c r="F399" t="s">
        <v>754</v>
      </c>
      <c r="G399" t="s">
        <v>766</v>
      </c>
      <c r="H399" t="s">
        <v>24278</v>
      </c>
    </row>
    <row r="400" spans="1:8" hidden="1" x14ac:dyDescent="0.25">
      <c r="A400" s="65">
        <v>45673</v>
      </c>
      <c r="B400" t="s">
        <v>24275</v>
      </c>
      <c r="C400">
        <v>12</v>
      </c>
      <c r="D400" t="s">
        <v>24287</v>
      </c>
      <c r="E400" t="s">
        <v>24277</v>
      </c>
      <c r="F400" t="s">
        <v>754</v>
      </c>
      <c r="G400" t="s">
        <v>766</v>
      </c>
      <c r="H400" t="s">
        <v>24278</v>
      </c>
    </row>
    <row r="401" spans="1:8" hidden="1" x14ac:dyDescent="0.25">
      <c r="A401" s="65">
        <v>45673</v>
      </c>
      <c r="B401" t="s">
        <v>24275</v>
      </c>
      <c r="C401">
        <v>12</v>
      </c>
      <c r="D401" t="s">
        <v>24287</v>
      </c>
      <c r="E401" t="s">
        <v>24277</v>
      </c>
      <c r="F401" t="s">
        <v>754</v>
      </c>
      <c r="G401" t="s">
        <v>766</v>
      </c>
      <c r="H401" t="s">
        <v>24278</v>
      </c>
    </row>
    <row r="402" spans="1:8" hidden="1" x14ac:dyDescent="0.25">
      <c r="A402" s="65">
        <v>45673</v>
      </c>
      <c r="B402" t="s">
        <v>24275</v>
      </c>
      <c r="C402">
        <v>12</v>
      </c>
      <c r="D402" t="s">
        <v>24287</v>
      </c>
      <c r="E402" t="s">
        <v>24277</v>
      </c>
      <c r="F402" t="s">
        <v>754</v>
      </c>
      <c r="G402" t="s">
        <v>766</v>
      </c>
      <c r="H402" t="s">
        <v>24278</v>
      </c>
    </row>
    <row r="403" spans="1:8" hidden="1" x14ac:dyDescent="0.25">
      <c r="A403" s="65">
        <v>45673</v>
      </c>
      <c r="B403" t="s">
        <v>24275</v>
      </c>
      <c r="C403">
        <v>12</v>
      </c>
      <c r="D403" t="s">
        <v>24287</v>
      </c>
      <c r="E403" t="s">
        <v>24277</v>
      </c>
      <c r="F403" t="s">
        <v>754</v>
      </c>
      <c r="G403" t="s">
        <v>766</v>
      </c>
      <c r="H403" t="s">
        <v>24278</v>
      </c>
    </row>
    <row r="404" spans="1:8" hidden="1" x14ac:dyDescent="0.25">
      <c r="A404" s="65">
        <v>45673</v>
      </c>
      <c r="B404" t="s">
        <v>24275</v>
      </c>
      <c r="C404">
        <v>12</v>
      </c>
      <c r="D404" t="s">
        <v>24287</v>
      </c>
      <c r="E404" t="s">
        <v>24277</v>
      </c>
      <c r="F404" t="s">
        <v>754</v>
      </c>
      <c r="G404" t="s">
        <v>766</v>
      </c>
      <c r="H404" t="s">
        <v>24278</v>
      </c>
    </row>
    <row r="405" spans="1:8" hidden="1" x14ac:dyDescent="0.25">
      <c r="A405" s="65">
        <v>45673</v>
      </c>
      <c r="B405" t="s">
        <v>24275</v>
      </c>
      <c r="C405">
        <v>12</v>
      </c>
      <c r="D405" t="s">
        <v>24287</v>
      </c>
      <c r="E405" t="s">
        <v>24277</v>
      </c>
      <c r="F405" t="s">
        <v>754</v>
      </c>
      <c r="G405" t="s">
        <v>766</v>
      </c>
      <c r="H405" t="s">
        <v>24278</v>
      </c>
    </row>
    <row r="406" spans="1:8" hidden="1" x14ac:dyDescent="0.25">
      <c r="A406" s="65">
        <v>45673</v>
      </c>
      <c r="B406" t="s">
        <v>24275</v>
      </c>
      <c r="C406">
        <v>12</v>
      </c>
      <c r="D406" t="s">
        <v>24287</v>
      </c>
      <c r="E406" t="s">
        <v>24277</v>
      </c>
      <c r="F406" t="s">
        <v>754</v>
      </c>
      <c r="G406" t="s">
        <v>766</v>
      </c>
      <c r="H406" t="s">
        <v>24278</v>
      </c>
    </row>
    <row r="407" spans="1:8" hidden="1" x14ac:dyDescent="0.25">
      <c r="A407" s="65">
        <v>45673</v>
      </c>
      <c r="B407" t="s">
        <v>24275</v>
      </c>
      <c r="C407">
        <v>12</v>
      </c>
      <c r="D407" t="s">
        <v>24287</v>
      </c>
      <c r="E407" t="s">
        <v>24277</v>
      </c>
      <c r="F407" t="s">
        <v>754</v>
      </c>
      <c r="G407" t="s">
        <v>766</v>
      </c>
      <c r="H407" t="s">
        <v>24278</v>
      </c>
    </row>
    <row r="408" spans="1:8" hidden="1" x14ac:dyDescent="0.25">
      <c r="A408" s="65">
        <v>45673</v>
      </c>
      <c r="B408" t="s">
        <v>24275</v>
      </c>
      <c r="C408">
        <v>12</v>
      </c>
      <c r="D408" t="s">
        <v>24287</v>
      </c>
      <c r="E408" t="s">
        <v>24277</v>
      </c>
      <c r="F408" t="s">
        <v>754</v>
      </c>
      <c r="G408" t="s">
        <v>766</v>
      </c>
      <c r="H408" t="s">
        <v>24278</v>
      </c>
    </row>
    <row r="409" spans="1:8" hidden="1" x14ac:dyDescent="0.25">
      <c r="A409" s="65">
        <v>45673</v>
      </c>
      <c r="B409" t="s">
        <v>24275</v>
      </c>
      <c r="C409">
        <v>12</v>
      </c>
      <c r="D409" t="s">
        <v>24287</v>
      </c>
      <c r="E409" t="s">
        <v>24277</v>
      </c>
      <c r="F409" t="s">
        <v>754</v>
      </c>
      <c r="G409" t="s">
        <v>766</v>
      </c>
      <c r="H409" t="s">
        <v>24278</v>
      </c>
    </row>
    <row r="410" spans="1:8" hidden="1" x14ac:dyDescent="0.25">
      <c r="A410" s="65">
        <v>45673</v>
      </c>
      <c r="B410" t="s">
        <v>24281</v>
      </c>
      <c r="C410">
        <v>12</v>
      </c>
      <c r="D410" t="s">
        <v>24287</v>
      </c>
      <c r="E410" t="s">
        <v>24277</v>
      </c>
      <c r="F410" t="s">
        <v>754</v>
      </c>
      <c r="G410" t="s">
        <v>766</v>
      </c>
      <c r="H410" t="s">
        <v>24278</v>
      </c>
    </row>
    <row r="411" spans="1:8" hidden="1" x14ac:dyDescent="0.25">
      <c r="A411" s="65">
        <v>45673</v>
      </c>
      <c r="B411" t="s">
        <v>24281</v>
      </c>
      <c r="C411">
        <v>12</v>
      </c>
      <c r="D411" t="s">
        <v>24287</v>
      </c>
      <c r="E411" t="s">
        <v>24277</v>
      </c>
      <c r="F411" t="s">
        <v>754</v>
      </c>
      <c r="G411" t="s">
        <v>766</v>
      </c>
      <c r="H411" t="s">
        <v>24278</v>
      </c>
    </row>
    <row r="412" spans="1:8" hidden="1" x14ac:dyDescent="0.25">
      <c r="A412" s="65">
        <v>45673</v>
      </c>
      <c r="B412" t="s">
        <v>24281</v>
      </c>
      <c r="C412">
        <v>12</v>
      </c>
      <c r="D412" t="s">
        <v>24287</v>
      </c>
      <c r="E412" t="s">
        <v>24277</v>
      </c>
      <c r="F412" t="s">
        <v>754</v>
      </c>
      <c r="G412" t="s">
        <v>766</v>
      </c>
      <c r="H412" t="s">
        <v>24278</v>
      </c>
    </row>
    <row r="413" spans="1:8" hidden="1" x14ac:dyDescent="0.25">
      <c r="A413" s="65">
        <v>45673</v>
      </c>
      <c r="B413" t="s">
        <v>24281</v>
      </c>
      <c r="C413">
        <v>12</v>
      </c>
      <c r="D413" t="s">
        <v>24287</v>
      </c>
      <c r="E413" t="s">
        <v>24277</v>
      </c>
      <c r="F413" t="s">
        <v>754</v>
      </c>
      <c r="G413" t="s">
        <v>766</v>
      </c>
      <c r="H413" t="s">
        <v>24278</v>
      </c>
    </row>
    <row r="414" spans="1:8" hidden="1" x14ac:dyDescent="0.25">
      <c r="A414" s="65">
        <v>45673</v>
      </c>
      <c r="B414" t="s">
        <v>24281</v>
      </c>
      <c r="C414">
        <v>12</v>
      </c>
      <c r="D414" t="s">
        <v>24287</v>
      </c>
      <c r="E414" t="s">
        <v>24277</v>
      </c>
      <c r="F414" t="s">
        <v>754</v>
      </c>
      <c r="G414" t="s">
        <v>766</v>
      </c>
      <c r="H414" t="s">
        <v>24278</v>
      </c>
    </row>
    <row r="415" spans="1:8" hidden="1" x14ac:dyDescent="0.25">
      <c r="A415" s="65">
        <v>45673</v>
      </c>
      <c r="B415" t="s">
        <v>24281</v>
      </c>
      <c r="C415">
        <v>12</v>
      </c>
      <c r="D415" t="s">
        <v>24287</v>
      </c>
      <c r="E415" t="s">
        <v>24277</v>
      </c>
      <c r="F415" t="s">
        <v>754</v>
      </c>
      <c r="G415" t="s">
        <v>766</v>
      </c>
      <c r="H415" t="s">
        <v>24278</v>
      </c>
    </row>
    <row r="416" spans="1:8" hidden="1" x14ac:dyDescent="0.25">
      <c r="A416" s="65">
        <v>45673</v>
      </c>
      <c r="B416" t="s">
        <v>24281</v>
      </c>
      <c r="C416">
        <v>12</v>
      </c>
      <c r="D416" t="s">
        <v>24287</v>
      </c>
      <c r="E416" t="s">
        <v>24277</v>
      </c>
      <c r="F416" t="s">
        <v>754</v>
      </c>
      <c r="G416" t="s">
        <v>766</v>
      </c>
      <c r="H416" t="s">
        <v>24278</v>
      </c>
    </row>
    <row r="417" spans="1:8" hidden="1" x14ac:dyDescent="0.25">
      <c r="A417" s="65">
        <v>45673</v>
      </c>
      <c r="B417" t="s">
        <v>24281</v>
      </c>
      <c r="C417">
        <v>12</v>
      </c>
      <c r="D417" t="s">
        <v>24287</v>
      </c>
      <c r="E417" t="s">
        <v>24277</v>
      </c>
      <c r="F417" t="s">
        <v>754</v>
      </c>
      <c r="G417" t="s">
        <v>766</v>
      </c>
      <c r="H417" t="s">
        <v>24278</v>
      </c>
    </row>
    <row r="418" spans="1:8" hidden="1" x14ac:dyDescent="0.25">
      <c r="A418" s="65">
        <v>45673</v>
      </c>
      <c r="B418" t="s">
        <v>24281</v>
      </c>
      <c r="C418">
        <v>12</v>
      </c>
      <c r="D418" t="s">
        <v>24287</v>
      </c>
      <c r="E418" t="s">
        <v>24277</v>
      </c>
      <c r="F418" t="s">
        <v>754</v>
      </c>
      <c r="G418" t="s">
        <v>766</v>
      </c>
      <c r="H418" t="s">
        <v>24278</v>
      </c>
    </row>
    <row r="419" spans="1:8" hidden="1" x14ac:dyDescent="0.25">
      <c r="A419" s="65">
        <v>45673</v>
      </c>
      <c r="B419" t="s">
        <v>24281</v>
      </c>
      <c r="C419">
        <v>12</v>
      </c>
      <c r="D419" t="s">
        <v>24287</v>
      </c>
      <c r="E419" t="s">
        <v>24277</v>
      </c>
      <c r="F419" t="s">
        <v>754</v>
      </c>
      <c r="G419" t="s">
        <v>766</v>
      </c>
      <c r="H419" t="s">
        <v>24278</v>
      </c>
    </row>
    <row r="420" spans="1:8" hidden="1" x14ac:dyDescent="0.25">
      <c r="A420" s="65">
        <v>45673</v>
      </c>
      <c r="B420" t="s">
        <v>24281</v>
      </c>
      <c r="C420">
        <v>12</v>
      </c>
      <c r="D420" t="s">
        <v>24287</v>
      </c>
      <c r="E420" t="s">
        <v>24277</v>
      </c>
      <c r="F420" t="s">
        <v>754</v>
      </c>
      <c r="G420" t="s">
        <v>766</v>
      </c>
      <c r="H420" t="s">
        <v>24278</v>
      </c>
    </row>
    <row r="421" spans="1:8" hidden="1" x14ac:dyDescent="0.25">
      <c r="A421" s="65">
        <v>45673</v>
      </c>
      <c r="B421" t="s">
        <v>24281</v>
      </c>
      <c r="C421">
        <v>12</v>
      </c>
      <c r="D421" t="s">
        <v>24287</v>
      </c>
      <c r="E421" t="s">
        <v>24277</v>
      </c>
      <c r="F421" t="s">
        <v>754</v>
      </c>
      <c r="G421" t="s">
        <v>766</v>
      </c>
      <c r="H421" t="s">
        <v>24278</v>
      </c>
    </row>
    <row r="422" spans="1:8" hidden="1" x14ac:dyDescent="0.25">
      <c r="A422" s="65">
        <v>45673</v>
      </c>
      <c r="B422" t="s">
        <v>24281</v>
      </c>
      <c r="C422">
        <v>12</v>
      </c>
      <c r="D422" t="s">
        <v>24287</v>
      </c>
      <c r="E422" t="s">
        <v>24277</v>
      </c>
      <c r="F422" t="s">
        <v>754</v>
      </c>
      <c r="G422" t="s">
        <v>766</v>
      </c>
      <c r="H422" t="s">
        <v>24278</v>
      </c>
    </row>
    <row r="423" spans="1:8" hidden="1" x14ac:dyDescent="0.25">
      <c r="A423" s="65">
        <v>45673</v>
      </c>
      <c r="B423" t="s">
        <v>24281</v>
      </c>
      <c r="C423">
        <v>12</v>
      </c>
      <c r="D423" t="s">
        <v>24287</v>
      </c>
      <c r="E423" t="s">
        <v>24277</v>
      </c>
      <c r="F423" t="s">
        <v>754</v>
      </c>
      <c r="G423" t="s">
        <v>766</v>
      </c>
      <c r="H423" t="s">
        <v>24278</v>
      </c>
    </row>
    <row r="424" spans="1:8" hidden="1" x14ac:dyDescent="0.25">
      <c r="A424" s="65">
        <v>45673</v>
      </c>
      <c r="B424" t="s">
        <v>24281</v>
      </c>
      <c r="C424">
        <v>12</v>
      </c>
      <c r="D424" t="s">
        <v>24287</v>
      </c>
      <c r="E424" t="s">
        <v>24277</v>
      </c>
      <c r="F424" t="s">
        <v>754</v>
      </c>
      <c r="G424" t="s">
        <v>766</v>
      </c>
      <c r="H424" t="s">
        <v>24278</v>
      </c>
    </row>
    <row r="425" spans="1:8" hidden="1" x14ac:dyDescent="0.25">
      <c r="A425" s="65">
        <v>45673</v>
      </c>
      <c r="B425" t="s">
        <v>24281</v>
      </c>
      <c r="C425">
        <v>12</v>
      </c>
      <c r="D425" t="s">
        <v>24287</v>
      </c>
      <c r="E425" t="s">
        <v>24277</v>
      </c>
      <c r="F425" t="s">
        <v>754</v>
      </c>
      <c r="G425" t="s">
        <v>766</v>
      </c>
      <c r="H425" t="s">
        <v>24278</v>
      </c>
    </row>
    <row r="426" spans="1:8" hidden="1" x14ac:dyDescent="0.25">
      <c r="A426" s="65">
        <v>45673</v>
      </c>
      <c r="B426" t="s">
        <v>24281</v>
      </c>
      <c r="C426">
        <v>12</v>
      </c>
      <c r="D426" t="s">
        <v>24287</v>
      </c>
      <c r="E426" t="s">
        <v>24277</v>
      </c>
      <c r="F426" t="s">
        <v>754</v>
      </c>
      <c r="G426" t="s">
        <v>766</v>
      </c>
      <c r="H426" t="s">
        <v>24278</v>
      </c>
    </row>
    <row r="427" spans="1:8" hidden="1" x14ac:dyDescent="0.25">
      <c r="A427" s="65">
        <v>45673</v>
      </c>
      <c r="B427" t="s">
        <v>24281</v>
      </c>
      <c r="C427">
        <v>12</v>
      </c>
      <c r="D427" t="s">
        <v>24287</v>
      </c>
      <c r="E427" t="s">
        <v>24277</v>
      </c>
      <c r="F427" t="s">
        <v>754</v>
      </c>
      <c r="G427" t="s">
        <v>766</v>
      </c>
      <c r="H427" t="s">
        <v>24278</v>
      </c>
    </row>
    <row r="428" spans="1:8" hidden="1" x14ac:dyDescent="0.25">
      <c r="A428" s="65">
        <v>45673</v>
      </c>
      <c r="B428" t="s">
        <v>24281</v>
      </c>
      <c r="C428">
        <v>12</v>
      </c>
      <c r="D428" t="s">
        <v>24287</v>
      </c>
      <c r="E428" t="s">
        <v>24277</v>
      </c>
      <c r="F428" t="s">
        <v>754</v>
      </c>
      <c r="G428" t="s">
        <v>766</v>
      </c>
      <c r="H428" t="s">
        <v>24278</v>
      </c>
    </row>
    <row r="429" spans="1:8" hidden="1" x14ac:dyDescent="0.25">
      <c r="A429" s="65">
        <v>45673</v>
      </c>
      <c r="B429" t="s">
        <v>24281</v>
      </c>
      <c r="C429">
        <v>12</v>
      </c>
      <c r="D429" t="s">
        <v>24287</v>
      </c>
      <c r="E429" t="s">
        <v>24277</v>
      </c>
      <c r="F429" t="s">
        <v>754</v>
      </c>
      <c r="G429" t="s">
        <v>766</v>
      </c>
      <c r="H429" t="s">
        <v>24278</v>
      </c>
    </row>
    <row r="430" spans="1:8" hidden="1" x14ac:dyDescent="0.25">
      <c r="A430" s="65">
        <v>45673</v>
      </c>
      <c r="B430" t="s">
        <v>24281</v>
      </c>
      <c r="C430">
        <v>12</v>
      </c>
      <c r="D430" t="s">
        <v>24287</v>
      </c>
      <c r="E430" t="s">
        <v>24277</v>
      </c>
      <c r="F430" t="s">
        <v>754</v>
      </c>
      <c r="G430" t="s">
        <v>766</v>
      </c>
      <c r="H430" t="s">
        <v>24278</v>
      </c>
    </row>
    <row r="431" spans="1:8" hidden="1" x14ac:dyDescent="0.25">
      <c r="A431" s="65">
        <v>45673</v>
      </c>
      <c r="B431" t="s">
        <v>24281</v>
      </c>
      <c r="C431">
        <v>12</v>
      </c>
      <c r="D431" t="s">
        <v>24287</v>
      </c>
      <c r="E431" t="s">
        <v>24277</v>
      </c>
      <c r="F431" t="s">
        <v>754</v>
      </c>
      <c r="G431" t="s">
        <v>766</v>
      </c>
      <c r="H431" t="s">
        <v>24278</v>
      </c>
    </row>
    <row r="432" spans="1:8" hidden="1" x14ac:dyDescent="0.25">
      <c r="A432" s="65">
        <v>45673</v>
      </c>
      <c r="B432" t="s">
        <v>24281</v>
      </c>
      <c r="C432">
        <v>12</v>
      </c>
      <c r="D432" t="s">
        <v>24287</v>
      </c>
      <c r="E432" t="s">
        <v>24277</v>
      </c>
      <c r="F432" t="s">
        <v>754</v>
      </c>
      <c r="G432" t="s">
        <v>766</v>
      </c>
      <c r="H432" t="s">
        <v>24278</v>
      </c>
    </row>
    <row r="433" spans="1:8" hidden="1" x14ac:dyDescent="0.25">
      <c r="A433" s="65">
        <v>45673</v>
      </c>
      <c r="B433" t="s">
        <v>24281</v>
      </c>
      <c r="C433">
        <v>12</v>
      </c>
      <c r="D433" t="s">
        <v>24287</v>
      </c>
      <c r="E433" t="s">
        <v>24277</v>
      </c>
      <c r="F433" t="s">
        <v>754</v>
      </c>
      <c r="G433" t="s">
        <v>766</v>
      </c>
      <c r="H433" t="s">
        <v>24278</v>
      </c>
    </row>
    <row r="434" spans="1:8" hidden="1" x14ac:dyDescent="0.25">
      <c r="A434" s="65">
        <v>45673</v>
      </c>
      <c r="B434" t="s">
        <v>24281</v>
      </c>
      <c r="C434">
        <v>12</v>
      </c>
      <c r="D434" t="s">
        <v>24287</v>
      </c>
      <c r="E434" t="s">
        <v>24277</v>
      </c>
      <c r="F434" t="s">
        <v>754</v>
      </c>
      <c r="G434" t="s">
        <v>766</v>
      </c>
      <c r="H434" t="s">
        <v>24278</v>
      </c>
    </row>
    <row r="435" spans="1:8" hidden="1" x14ac:dyDescent="0.25">
      <c r="A435" s="65">
        <v>45673</v>
      </c>
      <c r="B435" t="s">
        <v>24281</v>
      </c>
      <c r="C435">
        <v>12</v>
      </c>
      <c r="D435" t="s">
        <v>24287</v>
      </c>
      <c r="E435" t="s">
        <v>24277</v>
      </c>
      <c r="F435" t="s">
        <v>754</v>
      </c>
      <c r="G435" t="s">
        <v>766</v>
      </c>
      <c r="H435" t="s">
        <v>24278</v>
      </c>
    </row>
    <row r="436" spans="1:8" hidden="1" x14ac:dyDescent="0.25">
      <c r="A436" s="65">
        <v>45673</v>
      </c>
      <c r="B436" t="s">
        <v>24281</v>
      </c>
      <c r="C436">
        <v>12</v>
      </c>
      <c r="D436" t="s">
        <v>24287</v>
      </c>
      <c r="E436" t="s">
        <v>24277</v>
      </c>
      <c r="F436" t="s">
        <v>754</v>
      </c>
      <c r="G436" t="s">
        <v>766</v>
      </c>
      <c r="H436" t="s">
        <v>24278</v>
      </c>
    </row>
    <row r="437" spans="1:8" hidden="1" x14ac:dyDescent="0.25">
      <c r="A437" s="65">
        <v>45673</v>
      </c>
      <c r="B437" t="s">
        <v>24281</v>
      </c>
      <c r="C437">
        <v>12</v>
      </c>
      <c r="D437" t="s">
        <v>24287</v>
      </c>
      <c r="E437" t="s">
        <v>24277</v>
      </c>
      <c r="F437" t="s">
        <v>754</v>
      </c>
      <c r="G437" t="s">
        <v>766</v>
      </c>
      <c r="H437" t="s">
        <v>24278</v>
      </c>
    </row>
    <row r="438" spans="1:8" hidden="1" x14ac:dyDescent="0.25">
      <c r="A438" s="65">
        <v>45673</v>
      </c>
      <c r="B438" t="s">
        <v>24281</v>
      </c>
      <c r="C438">
        <v>12</v>
      </c>
      <c r="D438" t="s">
        <v>24287</v>
      </c>
      <c r="E438" t="s">
        <v>24277</v>
      </c>
      <c r="F438" t="s">
        <v>754</v>
      </c>
      <c r="G438" t="s">
        <v>766</v>
      </c>
      <c r="H438" t="s">
        <v>24278</v>
      </c>
    </row>
    <row r="439" spans="1:8" hidden="1" x14ac:dyDescent="0.25">
      <c r="A439" s="65">
        <v>45673</v>
      </c>
      <c r="B439" t="s">
        <v>24281</v>
      </c>
      <c r="C439">
        <v>12</v>
      </c>
      <c r="D439" t="s">
        <v>24287</v>
      </c>
      <c r="E439" t="s">
        <v>24277</v>
      </c>
      <c r="F439" t="s">
        <v>754</v>
      </c>
      <c r="G439" t="s">
        <v>766</v>
      </c>
      <c r="H439" t="s">
        <v>24278</v>
      </c>
    </row>
    <row r="440" spans="1:8" hidden="1" x14ac:dyDescent="0.25">
      <c r="A440" s="65">
        <v>45673</v>
      </c>
      <c r="B440" t="s">
        <v>24281</v>
      </c>
      <c r="C440">
        <v>12</v>
      </c>
      <c r="D440" t="s">
        <v>24287</v>
      </c>
      <c r="E440" t="s">
        <v>24277</v>
      </c>
      <c r="F440" t="s">
        <v>754</v>
      </c>
      <c r="G440" t="s">
        <v>766</v>
      </c>
      <c r="H440" t="s">
        <v>24278</v>
      </c>
    </row>
    <row r="441" spans="1:8" hidden="1" x14ac:dyDescent="0.25">
      <c r="A441" s="65">
        <v>45673</v>
      </c>
      <c r="B441" t="s">
        <v>24281</v>
      </c>
      <c r="C441">
        <v>12</v>
      </c>
      <c r="D441" t="s">
        <v>24287</v>
      </c>
      <c r="E441" t="s">
        <v>24277</v>
      </c>
      <c r="F441" t="s">
        <v>754</v>
      </c>
      <c r="G441" t="s">
        <v>766</v>
      </c>
      <c r="H441" t="s">
        <v>24278</v>
      </c>
    </row>
    <row r="442" spans="1:8" hidden="1" x14ac:dyDescent="0.25">
      <c r="A442" s="65">
        <v>45673</v>
      </c>
      <c r="B442" t="s">
        <v>24281</v>
      </c>
      <c r="C442">
        <v>12</v>
      </c>
      <c r="D442" t="s">
        <v>24287</v>
      </c>
      <c r="E442" t="s">
        <v>24277</v>
      </c>
      <c r="F442" t="s">
        <v>754</v>
      </c>
      <c r="G442" t="s">
        <v>766</v>
      </c>
      <c r="H442" t="s">
        <v>24278</v>
      </c>
    </row>
    <row r="443" spans="1:8" hidden="1" x14ac:dyDescent="0.25">
      <c r="A443" s="65">
        <v>45673</v>
      </c>
      <c r="B443" t="s">
        <v>24281</v>
      </c>
      <c r="C443">
        <v>12</v>
      </c>
      <c r="D443" t="s">
        <v>24287</v>
      </c>
      <c r="E443" t="s">
        <v>24277</v>
      </c>
      <c r="F443" t="s">
        <v>754</v>
      </c>
      <c r="G443" t="s">
        <v>766</v>
      </c>
      <c r="H443" t="s">
        <v>24278</v>
      </c>
    </row>
    <row r="444" spans="1:8" hidden="1" x14ac:dyDescent="0.25">
      <c r="A444" s="65">
        <v>45673</v>
      </c>
      <c r="B444" t="s">
        <v>24281</v>
      </c>
      <c r="C444">
        <v>12</v>
      </c>
      <c r="D444" t="s">
        <v>24287</v>
      </c>
      <c r="E444" t="s">
        <v>24277</v>
      </c>
      <c r="F444" t="s">
        <v>754</v>
      </c>
      <c r="G444" t="s">
        <v>766</v>
      </c>
      <c r="H444" t="s">
        <v>24278</v>
      </c>
    </row>
    <row r="445" spans="1:8" hidden="1" x14ac:dyDescent="0.25">
      <c r="A445" s="65">
        <v>45673</v>
      </c>
      <c r="B445" t="s">
        <v>24281</v>
      </c>
      <c r="C445">
        <v>12</v>
      </c>
      <c r="D445" t="s">
        <v>24287</v>
      </c>
      <c r="E445" t="s">
        <v>24277</v>
      </c>
      <c r="F445" t="s">
        <v>754</v>
      </c>
      <c r="G445" t="s">
        <v>766</v>
      </c>
      <c r="H445" t="s">
        <v>24278</v>
      </c>
    </row>
    <row r="446" spans="1:8" hidden="1" x14ac:dyDescent="0.25">
      <c r="A446" s="65">
        <v>45673</v>
      </c>
      <c r="B446" t="s">
        <v>24281</v>
      </c>
      <c r="C446">
        <v>12</v>
      </c>
      <c r="D446" t="s">
        <v>24287</v>
      </c>
      <c r="E446" t="s">
        <v>24277</v>
      </c>
      <c r="F446" t="s">
        <v>754</v>
      </c>
      <c r="G446" t="s">
        <v>766</v>
      </c>
      <c r="H446" t="s">
        <v>24278</v>
      </c>
    </row>
    <row r="447" spans="1:8" hidden="1" x14ac:dyDescent="0.25">
      <c r="A447" s="65">
        <v>45673</v>
      </c>
      <c r="B447" t="s">
        <v>24281</v>
      </c>
      <c r="C447">
        <v>12</v>
      </c>
      <c r="D447" t="s">
        <v>24287</v>
      </c>
      <c r="E447" t="s">
        <v>24277</v>
      </c>
      <c r="F447" t="s">
        <v>754</v>
      </c>
      <c r="G447" t="s">
        <v>766</v>
      </c>
      <c r="H447" t="s">
        <v>24278</v>
      </c>
    </row>
    <row r="448" spans="1:8" hidden="1" x14ac:dyDescent="0.25">
      <c r="A448" s="65">
        <v>45673</v>
      </c>
      <c r="B448" t="s">
        <v>24281</v>
      </c>
      <c r="C448">
        <v>12</v>
      </c>
      <c r="D448" t="s">
        <v>24287</v>
      </c>
      <c r="E448" t="s">
        <v>24277</v>
      </c>
      <c r="F448" t="s">
        <v>754</v>
      </c>
      <c r="G448" t="s">
        <v>766</v>
      </c>
      <c r="H448" t="s">
        <v>24278</v>
      </c>
    </row>
    <row r="449" spans="1:8" hidden="1" x14ac:dyDescent="0.25">
      <c r="A449" s="65">
        <v>45673</v>
      </c>
      <c r="B449" t="s">
        <v>24281</v>
      </c>
      <c r="C449">
        <v>12</v>
      </c>
      <c r="D449" t="s">
        <v>24287</v>
      </c>
      <c r="E449" t="s">
        <v>24277</v>
      </c>
      <c r="F449" t="s">
        <v>754</v>
      </c>
      <c r="G449" t="s">
        <v>766</v>
      </c>
      <c r="H449" t="s">
        <v>24278</v>
      </c>
    </row>
    <row r="450" spans="1:8" hidden="1" x14ac:dyDescent="0.25">
      <c r="A450" s="65">
        <v>45673</v>
      </c>
      <c r="B450" t="s">
        <v>24281</v>
      </c>
      <c r="C450">
        <v>12</v>
      </c>
      <c r="D450" t="s">
        <v>24287</v>
      </c>
      <c r="E450" t="s">
        <v>24277</v>
      </c>
      <c r="F450" t="s">
        <v>754</v>
      </c>
      <c r="G450" t="s">
        <v>766</v>
      </c>
      <c r="H450" t="s">
        <v>24278</v>
      </c>
    </row>
    <row r="451" spans="1:8" hidden="1" x14ac:dyDescent="0.25">
      <c r="A451" s="65">
        <v>45673</v>
      </c>
      <c r="B451" t="s">
        <v>24281</v>
      </c>
      <c r="C451">
        <v>12</v>
      </c>
      <c r="D451" t="s">
        <v>24287</v>
      </c>
      <c r="E451" t="s">
        <v>24277</v>
      </c>
      <c r="F451" t="s">
        <v>754</v>
      </c>
      <c r="G451" t="s">
        <v>766</v>
      </c>
      <c r="H451" t="s">
        <v>24278</v>
      </c>
    </row>
    <row r="452" spans="1:8" hidden="1" x14ac:dyDescent="0.25">
      <c r="A452" s="65">
        <v>45673</v>
      </c>
      <c r="B452" t="s">
        <v>24281</v>
      </c>
      <c r="C452">
        <v>12</v>
      </c>
      <c r="D452" t="s">
        <v>24287</v>
      </c>
      <c r="E452" t="s">
        <v>24277</v>
      </c>
      <c r="F452" t="s">
        <v>754</v>
      </c>
      <c r="G452" t="s">
        <v>766</v>
      </c>
      <c r="H452" t="s">
        <v>24278</v>
      </c>
    </row>
    <row r="453" spans="1:8" hidden="1" x14ac:dyDescent="0.25">
      <c r="A453" s="65">
        <v>45673</v>
      </c>
      <c r="B453" t="s">
        <v>24281</v>
      </c>
      <c r="C453">
        <v>12</v>
      </c>
      <c r="D453" t="s">
        <v>24287</v>
      </c>
      <c r="E453" t="s">
        <v>24277</v>
      </c>
      <c r="F453" t="s">
        <v>754</v>
      </c>
      <c r="G453" t="s">
        <v>766</v>
      </c>
      <c r="H453" t="s">
        <v>24278</v>
      </c>
    </row>
    <row r="454" spans="1:8" hidden="1" x14ac:dyDescent="0.25">
      <c r="A454" s="65">
        <v>45673</v>
      </c>
      <c r="B454" t="s">
        <v>24281</v>
      </c>
      <c r="C454">
        <v>12</v>
      </c>
      <c r="D454" t="s">
        <v>24287</v>
      </c>
      <c r="E454" t="s">
        <v>24277</v>
      </c>
      <c r="F454" t="s">
        <v>754</v>
      </c>
      <c r="G454" t="s">
        <v>766</v>
      </c>
      <c r="H454" t="s">
        <v>24278</v>
      </c>
    </row>
    <row r="455" spans="1:8" hidden="1" x14ac:dyDescent="0.25">
      <c r="A455" s="65">
        <v>45673</v>
      </c>
      <c r="B455" t="s">
        <v>24281</v>
      </c>
      <c r="C455">
        <v>12</v>
      </c>
      <c r="D455" t="s">
        <v>24287</v>
      </c>
      <c r="E455" t="s">
        <v>24277</v>
      </c>
      <c r="F455" t="s">
        <v>754</v>
      </c>
      <c r="G455" t="s">
        <v>766</v>
      </c>
      <c r="H455" t="s">
        <v>24278</v>
      </c>
    </row>
    <row r="456" spans="1:8" hidden="1" x14ac:dyDescent="0.25">
      <c r="A456" s="65">
        <v>45674</v>
      </c>
      <c r="B456" t="s">
        <v>24275</v>
      </c>
      <c r="C456">
        <v>12</v>
      </c>
      <c r="D456" t="s">
        <v>24287</v>
      </c>
      <c r="E456" t="s">
        <v>24277</v>
      </c>
      <c r="F456" t="s">
        <v>754</v>
      </c>
      <c r="G456" t="s">
        <v>766</v>
      </c>
      <c r="H456" t="s">
        <v>24278</v>
      </c>
    </row>
    <row r="457" spans="1:8" hidden="1" x14ac:dyDescent="0.25">
      <c r="A457" s="65">
        <v>45674</v>
      </c>
      <c r="B457" t="s">
        <v>24275</v>
      </c>
      <c r="C457">
        <v>11</v>
      </c>
      <c r="D457" t="s">
        <v>24287</v>
      </c>
      <c r="E457" t="s">
        <v>24277</v>
      </c>
      <c r="F457" t="s">
        <v>754</v>
      </c>
      <c r="G457" t="s">
        <v>766</v>
      </c>
      <c r="H457" t="s">
        <v>24278</v>
      </c>
    </row>
    <row r="458" spans="1:8" hidden="1" x14ac:dyDescent="0.25">
      <c r="A458" s="65">
        <v>45674</v>
      </c>
      <c r="B458" t="s">
        <v>24275</v>
      </c>
      <c r="C458">
        <v>12</v>
      </c>
      <c r="D458" t="s">
        <v>24287</v>
      </c>
      <c r="E458" t="s">
        <v>24277</v>
      </c>
      <c r="F458" t="s">
        <v>754</v>
      </c>
      <c r="G458" t="s">
        <v>766</v>
      </c>
      <c r="H458" t="s">
        <v>24278</v>
      </c>
    </row>
    <row r="459" spans="1:8" hidden="1" x14ac:dyDescent="0.25">
      <c r="A459" s="65">
        <v>45674</v>
      </c>
      <c r="B459" t="s">
        <v>24275</v>
      </c>
      <c r="C459">
        <v>12</v>
      </c>
      <c r="D459" t="s">
        <v>24287</v>
      </c>
      <c r="E459" t="s">
        <v>24277</v>
      </c>
      <c r="F459" t="s">
        <v>754</v>
      </c>
      <c r="G459" t="s">
        <v>766</v>
      </c>
      <c r="H459" t="s">
        <v>24278</v>
      </c>
    </row>
    <row r="460" spans="1:8" hidden="1" x14ac:dyDescent="0.25">
      <c r="A460" s="65">
        <v>45674</v>
      </c>
      <c r="B460" t="s">
        <v>24275</v>
      </c>
      <c r="C460">
        <v>12</v>
      </c>
      <c r="D460" t="s">
        <v>24287</v>
      </c>
      <c r="E460" t="s">
        <v>24277</v>
      </c>
      <c r="F460" t="s">
        <v>754</v>
      </c>
      <c r="G460" t="s">
        <v>766</v>
      </c>
      <c r="H460" t="s">
        <v>24278</v>
      </c>
    </row>
    <row r="461" spans="1:8" hidden="1" x14ac:dyDescent="0.25">
      <c r="A461" s="65">
        <v>45674</v>
      </c>
      <c r="B461" t="s">
        <v>24275</v>
      </c>
      <c r="C461">
        <v>12</v>
      </c>
      <c r="D461" t="s">
        <v>24287</v>
      </c>
      <c r="E461" t="s">
        <v>24277</v>
      </c>
      <c r="F461" t="s">
        <v>754</v>
      </c>
      <c r="G461" t="s">
        <v>766</v>
      </c>
      <c r="H461" t="s">
        <v>24278</v>
      </c>
    </row>
    <row r="462" spans="1:8" hidden="1" x14ac:dyDescent="0.25">
      <c r="A462" s="65">
        <v>45674</v>
      </c>
      <c r="B462" t="s">
        <v>24275</v>
      </c>
      <c r="C462">
        <v>12</v>
      </c>
      <c r="D462" t="s">
        <v>24287</v>
      </c>
      <c r="E462" t="s">
        <v>24277</v>
      </c>
      <c r="F462" t="s">
        <v>754</v>
      </c>
      <c r="G462" t="s">
        <v>766</v>
      </c>
      <c r="H462" t="s">
        <v>24278</v>
      </c>
    </row>
    <row r="463" spans="1:8" hidden="1" x14ac:dyDescent="0.25">
      <c r="A463" s="65">
        <v>45674</v>
      </c>
      <c r="B463" t="s">
        <v>24275</v>
      </c>
      <c r="C463">
        <v>11</v>
      </c>
      <c r="D463" t="s">
        <v>24287</v>
      </c>
      <c r="E463" t="s">
        <v>24277</v>
      </c>
      <c r="F463" t="s">
        <v>754</v>
      </c>
      <c r="G463" t="s">
        <v>766</v>
      </c>
      <c r="H463" t="s">
        <v>24278</v>
      </c>
    </row>
    <row r="464" spans="1:8" hidden="1" x14ac:dyDescent="0.25">
      <c r="A464" s="65">
        <v>45674</v>
      </c>
      <c r="B464" t="s">
        <v>24275</v>
      </c>
      <c r="C464">
        <v>12</v>
      </c>
      <c r="D464" t="s">
        <v>24287</v>
      </c>
      <c r="E464" t="s">
        <v>24277</v>
      </c>
      <c r="F464" t="s">
        <v>754</v>
      </c>
      <c r="G464" t="s">
        <v>766</v>
      </c>
      <c r="H464" t="s">
        <v>24278</v>
      </c>
    </row>
    <row r="465" spans="1:8" hidden="1" x14ac:dyDescent="0.25">
      <c r="A465" s="65">
        <v>45674</v>
      </c>
      <c r="B465" t="s">
        <v>24275</v>
      </c>
      <c r="C465">
        <v>12</v>
      </c>
      <c r="D465" t="s">
        <v>24287</v>
      </c>
      <c r="E465" t="s">
        <v>24277</v>
      </c>
      <c r="F465" t="s">
        <v>754</v>
      </c>
      <c r="G465" t="s">
        <v>766</v>
      </c>
      <c r="H465" t="s">
        <v>24278</v>
      </c>
    </row>
    <row r="466" spans="1:8" hidden="1" x14ac:dyDescent="0.25">
      <c r="A466" s="65">
        <v>45674</v>
      </c>
      <c r="B466" t="s">
        <v>24275</v>
      </c>
      <c r="C466">
        <v>12</v>
      </c>
      <c r="D466" t="s">
        <v>24287</v>
      </c>
      <c r="E466" t="s">
        <v>24277</v>
      </c>
      <c r="F466" t="s">
        <v>754</v>
      </c>
      <c r="G466" t="s">
        <v>766</v>
      </c>
      <c r="H466" t="s">
        <v>24278</v>
      </c>
    </row>
    <row r="467" spans="1:8" hidden="1" x14ac:dyDescent="0.25">
      <c r="A467" s="65">
        <v>45674</v>
      </c>
      <c r="B467" t="s">
        <v>24275</v>
      </c>
      <c r="C467">
        <v>12</v>
      </c>
      <c r="D467" t="s">
        <v>24287</v>
      </c>
      <c r="E467" t="s">
        <v>24277</v>
      </c>
      <c r="F467" t="s">
        <v>754</v>
      </c>
      <c r="G467" t="s">
        <v>766</v>
      </c>
      <c r="H467" t="s">
        <v>24278</v>
      </c>
    </row>
    <row r="468" spans="1:8" hidden="1" x14ac:dyDescent="0.25">
      <c r="A468" s="65">
        <v>45674</v>
      </c>
      <c r="B468" t="s">
        <v>24275</v>
      </c>
      <c r="C468">
        <v>12</v>
      </c>
      <c r="D468" t="s">
        <v>24287</v>
      </c>
      <c r="E468" t="s">
        <v>24277</v>
      </c>
      <c r="F468" t="s">
        <v>754</v>
      </c>
      <c r="G468" t="s">
        <v>766</v>
      </c>
      <c r="H468" t="s">
        <v>24278</v>
      </c>
    </row>
    <row r="469" spans="1:8" hidden="1" x14ac:dyDescent="0.25">
      <c r="A469" s="65">
        <v>45674</v>
      </c>
      <c r="B469" t="s">
        <v>24275</v>
      </c>
      <c r="C469">
        <v>11</v>
      </c>
      <c r="D469" t="s">
        <v>24287</v>
      </c>
      <c r="E469" t="s">
        <v>24277</v>
      </c>
      <c r="F469" t="s">
        <v>754</v>
      </c>
      <c r="G469" t="s">
        <v>766</v>
      </c>
      <c r="H469" t="s">
        <v>24278</v>
      </c>
    </row>
    <row r="470" spans="1:8" hidden="1" x14ac:dyDescent="0.25">
      <c r="A470" s="65">
        <v>45674</v>
      </c>
      <c r="B470" t="s">
        <v>24275</v>
      </c>
      <c r="C470">
        <v>12</v>
      </c>
      <c r="D470" t="s">
        <v>24287</v>
      </c>
      <c r="E470" t="s">
        <v>24277</v>
      </c>
      <c r="F470" t="s">
        <v>754</v>
      </c>
      <c r="G470" t="s">
        <v>766</v>
      </c>
      <c r="H470" t="s">
        <v>24278</v>
      </c>
    </row>
    <row r="471" spans="1:8" hidden="1" x14ac:dyDescent="0.25">
      <c r="A471" s="65">
        <v>45674</v>
      </c>
      <c r="B471" t="s">
        <v>24275</v>
      </c>
      <c r="C471">
        <v>12</v>
      </c>
      <c r="D471" t="s">
        <v>24287</v>
      </c>
      <c r="E471" t="s">
        <v>24277</v>
      </c>
      <c r="F471" t="s">
        <v>754</v>
      </c>
      <c r="G471" t="s">
        <v>766</v>
      </c>
      <c r="H471" t="s">
        <v>24278</v>
      </c>
    </row>
    <row r="472" spans="1:8" hidden="1" x14ac:dyDescent="0.25">
      <c r="A472" s="65">
        <v>45674</v>
      </c>
      <c r="B472" t="s">
        <v>24275</v>
      </c>
      <c r="C472">
        <v>12</v>
      </c>
      <c r="D472" t="s">
        <v>24287</v>
      </c>
      <c r="E472" t="s">
        <v>24277</v>
      </c>
      <c r="F472" t="s">
        <v>754</v>
      </c>
      <c r="G472" t="s">
        <v>766</v>
      </c>
      <c r="H472" t="s">
        <v>24278</v>
      </c>
    </row>
    <row r="473" spans="1:8" hidden="1" x14ac:dyDescent="0.25">
      <c r="A473" s="65">
        <v>45674</v>
      </c>
      <c r="B473" t="s">
        <v>24275</v>
      </c>
      <c r="C473">
        <v>12</v>
      </c>
      <c r="D473" t="s">
        <v>24287</v>
      </c>
      <c r="E473" t="s">
        <v>24277</v>
      </c>
      <c r="F473" t="s">
        <v>754</v>
      </c>
      <c r="G473" t="s">
        <v>766</v>
      </c>
      <c r="H473" t="s">
        <v>24278</v>
      </c>
    </row>
    <row r="474" spans="1:8" hidden="1" x14ac:dyDescent="0.25">
      <c r="A474" s="65">
        <v>45674</v>
      </c>
      <c r="B474" t="s">
        <v>24275</v>
      </c>
      <c r="C474">
        <v>12</v>
      </c>
      <c r="D474" t="s">
        <v>24287</v>
      </c>
      <c r="E474" t="s">
        <v>24277</v>
      </c>
      <c r="F474" t="s">
        <v>754</v>
      </c>
      <c r="G474" t="s">
        <v>766</v>
      </c>
      <c r="H474" t="s">
        <v>24278</v>
      </c>
    </row>
    <row r="475" spans="1:8" hidden="1" x14ac:dyDescent="0.25">
      <c r="A475" s="65">
        <v>45674</v>
      </c>
      <c r="B475" t="s">
        <v>24275</v>
      </c>
      <c r="C475">
        <v>11</v>
      </c>
      <c r="D475" t="s">
        <v>24287</v>
      </c>
      <c r="E475" t="s">
        <v>24277</v>
      </c>
      <c r="F475" t="s">
        <v>754</v>
      </c>
      <c r="G475" t="s">
        <v>766</v>
      </c>
      <c r="H475" t="s">
        <v>24278</v>
      </c>
    </row>
    <row r="476" spans="1:8" hidden="1" x14ac:dyDescent="0.25">
      <c r="A476" s="65">
        <v>45674</v>
      </c>
      <c r="B476" t="s">
        <v>24275</v>
      </c>
      <c r="C476">
        <v>12</v>
      </c>
      <c r="D476" t="s">
        <v>24287</v>
      </c>
      <c r="E476" t="s">
        <v>24277</v>
      </c>
      <c r="F476" t="s">
        <v>754</v>
      </c>
      <c r="G476" t="s">
        <v>766</v>
      </c>
      <c r="H476" t="s">
        <v>24278</v>
      </c>
    </row>
    <row r="477" spans="1:8" hidden="1" x14ac:dyDescent="0.25">
      <c r="A477" s="65">
        <v>45674</v>
      </c>
      <c r="B477" t="s">
        <v>24275</v>
      </c>
      <c r="C477">
        <v>12</v>
      </c>
      <c r="D477" t="s">
        <v>24287</v>
      </c>
      <c r="E477" t="s">
        <v>24277</v>
      </c>
      <c r="F477" t="s">
        <v>754</v>
      </c>
      <c r="G477" t="s">
        <v>766</v>
      </c>
      <c r="H477" t="s">
        <v>24278</v>
      </c>
    </row>
    <row r="478" spans="1:8" hidden="1" x14ac:dyDescent="0.25">
      <c r="A478" s="65">
        <v>45674</v>
      </c>
      <c r="B478" t="s">
        <v>24275</v>
      </c>
      <c r="C478">
        <v>12</v>
      </c>
      <c r="D478" t="s">
        <v>24287</v>
      </c>
      <c r="E478" t="s">
        <v>24277</v>
      </c>
      <c r="F478" t="s">
        <v>754</v>
      </c>
      <c r="G478" t="s">
        <v>766</v>
      </c>
      <c r="H478" t="s">
        <v>24278</v>
      </c>
    </row>
    <row r="479" spans="1:8" hidden="1" x14ac:dyDescent="0.25">
      <c r="A479" s="65">
        <v>45674</v>
      </c>
      <c r="B479" t="s">
        <v>24281</v>
      </c>
      <c r="C479">
        <v>12</v>
      </c>
      <c r="D479" t="s">
        <v>24287</v>
      </c>
      <c r="E479" t="s">
        <v>24277</v>
      </c>
      <c r="F479" t="s">
        <v>754</v>
      </c>
      <c r="G479" t="s">
        <v>766</v>
      </c>
      <c r="H479" t="s">
        <v>24278</v>
      </c>
    </row>
    <row r="480" spans="1:8" hidden="1" x14ac:dyDescent="0.25">
      <c r="A480" s="65">
        <v>45674</v>
      </c>
      <c r="B480" t="s">
        <v>24281</v>
      </c>
      <c r="C480">
        <v>11</v>
      </c>
      <c r="D480" t="s">
        <v>24287</v>
      </c>
      <c r="E480" t="s">
        <v>24277</v>
      </c>
      <c r="F480" t="s">
        <v>754</v>
      </c>
      <c r="G480" t="s">
        <v>766</v>
      </c>
      <c r="H480" t="s">
        <v>24278</v>
      </c>
    </row>
    <row r="481" spans="1:8" hidden="1" x14ac:dyDescent="0.25">
      <c r="A481" s="65">
        <v>45674</v>
      </c>
      <c r="B481" t="s">
        <v>24281</v>
      </c>
      <c r="C481">
        <v>12</v>
      </c>
      <c r="D481" t="s">
        <v>24287</v>
      </c>
      <c r="E481" t="s">
        <v>24277</v>
      </c>
      <c r="F481" t="s">
        <v>754</v>
      </c>
      <c r="G481" t="s">
        <v>766</v>
      </c>
      <c r="H481" t="s">
        <v>24278</v>
      </c>
    </row>
    <row r="482" spans="1:8" hidden="1" x14ac:dyDescent="0.25">
      <c r="A482" s="65">
        <v>45674</v>
      </c>
      <c r="B482" t="s">
        <v>24281</v>
      </c>
      <c r="C482">
        <v>12</v>
      </c>
      <c r="D482" t="s">
        <v>24287</v>
      </c>
      <c r="E482" t="s">
        <v>24277</v>
      </c>
      <c r="F482" t="s">
        <v>754</v>
      </c>
      <c r="G482" t="s">
        <v>766</v>
      </c>
      <c r="H482" t="s">
        <v>24278</v>
      </c>
    </row>
    <row r="483" spans="1:8" hidden="1" x14ac:dyDescent="0.25">
      <c r="A483" s="65">
        <v>45674</v>
      </c>
      <c r="B483" t="s">
        <v>24281</v>
      </c>
      <c r="C483">
        <v>8</v>
      </c>
      <c r="D483" t="s">
        <v>24287</v>
      </c>
      <c r="E483" t="s">
        <v>24277</v>
      </c>
      <c r="F483" t="s">
        <v>754</v>
      </c>
      <c r="G483" t="s">
        <v>766</v>
      </c>
      <c r="H483" t="s">
        <v>24278</v>
      </c>
    </row>
    <row r="484" spans="1:8" hidden="1" x14ac:dyDescent="0.25">
      <c r="A484" s="65">
        <v>45674</v>
      </c>
      <c r="B484" t="s">
        <v>24281</v>
      </c>
      <c r="C484">
        <v>12</v>
      </c>
      <c r="D484" t="s">
        <v>24287</v>
      </c>
      <c r="E484" t="s">
        <v>24277</v>
      </c>
      <c r="F484" t="s">
        <v>754</v>
      </c>
      <c r="G484" t="s">
        <v>766</v>
      </c>
      <c r="H484" t="s">
        <v>24278</v>
      </c>
    </row>
    <row r="485" spans="1:8" hidden="1" x14ac:dyDescent="0.25">
      <c r="A485" s="65">
        <v>45674</v>
      </c>
      <c r="B485" t="s">
        <v>24281</v>
      </c>
      <c r="C485">
        <v>12</v>
      </c>
      <c r="D485" t="s">
        <v>24287</v>
      </c>
      <c r="E485" t="s">
        <v>24277</v>
      </c>
      <c r="F485" t="s">
        <v>754</v>
      </c>
      <c r="G485" t="s">
        <v>766</v>
      </c>
      <c r="H485" t="s">
        <v>24278</v>
      </c>
    </row>
    <row r="486" spans="1:8" hidden="1" x14ac:dyDescent="0.25">
      <c r="A486" s="65">
        <v>45674</v>
      </c>
      <c r="B486" t="s">
        <v>24281</v>
      </c>
      <c r="C486">
        <v>12</v>
      </c>
      <c r="D486" t="s">
        <v>24287</v>
      </c>
      <c r="E486" t="s">
        <v>24277</v>
      </c>
      <c r="F486" t="s">
        <v>754</v>
      </c>
      <c r="G486" t="s">
        <v>766</v>
      </c>
      <c r="H486" t="s">
        <v>24278</v>
      </c>
    </row>
    <row r="487" spans="1:8" hidden="1" x14ac:dyDescent="0.25">
      <c r="A487" s="65">
        <v>45674</v>
      </c>
      <c r="B487" t="s">
        <v>24281</v>
      </c>
      <c r="C487">
        <v>11</v>
      </c>
      <c r="D487" t="s">
        <v>24287</v>
      </c>
      <c r="E487" t="s">
        <v>24277</v>
      </c>
      <c r="F487" t="s">
        <v>754</v>
      </c>
      <c r="G487" t="s">
        <v>766</v>
      </c>
      <c r="H487" t="s">
        <v>24278</v>
      </c>
    </row>
    <row r="488" spans="1:8" hidden="1" x14ac:dyDescent="0.25">
      <c r="A488" s="65">
        <v>45674</v>
      </c>
      <c r="B488" t="s">
        <v>24281</v>
      </c>
      <c r="C488">
        <v>12</v>
      </c>
      <c r="D488" t="s">
        <v>24287</v>
      </c>
      <c r="E488" t="s">
        <v>24277</v>
      </c>
      <c r="F488" t="s">
        <v>754</v>
      </c>
      <c r="G488" t="s">
        <v>766</v>
      </c>
      <c r="H488" t="s">
        <v>24278</v>
      </c>
    </row>
    <row r="489" spans="1:8" hidden="1" x14ac:dyDescent="0.25">
      <c r="A489" s="65">
        <v>45674</v>
      </c>
      <c r="B489" t="s">
        <v>24281</v>
      </c>
      <c r="C489">
        <v>12</v>
      </c>
      <c r="D489" t="s">
        <v>24287</v>
      </c>
      <c r="E489" t="s">
        <v>24277</v>
      </c>
      <c r="F489" t="s">
        <v>754</v>
      </c>
      <c r="G489" t="s">
        <v>766</v>
      </c>
      <c r="H489" t="s">
        <v>24278</v>
      </c>
    </row>
    <row r="490" spans="1:8" hidden="1" x14ac:dyDescent="0.25">
      <c r="A490" s="65">
        <v>45674</v>
      </c>
      <c r="B490" t="s">
        <v>24281</v>
      </c>
      <c r="C490">
        <v>12</v>
      </c>
      <c r="D490" t="s">
        <v>24287</v>
      </c>
      <c r="E490" t="s">
        <v>24277</v>
      </c>
      <c r="F490" t="s">
        <v>754</v>
      </c>
      <c r="G490" t="s">
        <v>766</v>
      </c>
      <c r="H490" t="s">
        <v>24278</v>
      </c>
    </row>
    <row r="491" spans="1:8" hidden="1" x14ac:dyDescent="0.25">
      <c r="A491" s="65">
        <v>45674</v>
      </c>
      <c r="B491" t="s">
        <v>24281</v>
      </c>
      <c r="C491">
        <v>11</v>
      </c>
      <c r="D491" t="s">
        <v>24287</v>
      </c>
      <c r="E491" t="s">
        <v>24277</v>
      </c>
      <c r="F491" t="s">
        <v>754</v>
      </c>
      <c r="G491" t="s">
        <v>766</v>
      </c>
      <c r="H491" t="s">
        <v>24278</v>
      </c>
    </row>
    <row r="492" spans="1:8" hidden="1" x14ac:dyDescent="0.25">
      <c r="A492" s="65">
        <v>45674</v>
      </c>
      <c r="B492" t="s">
        <v>24281</v>
      </c>
      <c r="C492">
        <v>12</v>
      </c>
      <c r="D492" t="s">
        <v>24287</v>
      </c>
      <c r="E492" t="s">
        <v>24277</v>
      </c>
      <c r="F492" t="s">
        <v>754</v>
      </c>
      <c r="G492" t="s">
        <v>766</v>
      </c>
      <c r="H492" t="s">
        <v>24278</v>
      </c>
    </row>
    <row r="493" spans="1:8" hidden="1" x14ac:dyDescent="0.25">
      <c r="A493" s="65">
        <v>45674</v>
      </c>
      <c r="B493" t="s">
        <v>24281</v>
      </c>
      <c r="C493">
        <v>12</v>
      </c>
      <c r="D493" t="s">
        <v>24287</v>
      </c>
      <c r="E493" t="s">
        <v>24277</v>
      </c>
      <c r="F493" t="s">
        <v>754</v>
      </c>
      <c r="G493" t="s">
        <v>766</v>
      </c>
      <c r="H493" t="s">
        <v>24278</v>
      </c>
    </row>
    <row r="494" spans="1:8" hidden="1" x14ac:dyDescent="0.25">
      <c r="A494" s="65">
        <v>45674</v>
      </c>
      <c r="B494" t="s">
        <v>24281</v>
      </c>
      <c r="C494">
        <v>12</v>
      </c>
      <c r="D494" t="s">
        <v>24287</v>
      </c>
      <c r="E494" t="s">
        <v>24277</v>
      </c>
      <c r="F494" t="s">
        <v>754</v>
      </c>
      <c r="G494" t="s">
        <v>766</v>
      </c>
      <c r="H494" t="s">
        <v>24278</v>
      </c>
    </row>
    <row r="495" spans="1:8" hidden="1" x14ac:dyDescent="0.25">
      <c r="A495" s="65">
        <v>45685</v>
      </c>
      <c r="B495" t="s">
        <v>24281</v>
      </c>
      <c r="C495">
        <v>12</v>
      </c>
      <c r="D495" t="s">
        <v>24288</v>
      </c>
      <c r="E495" t="s">
        <v>24277</v>
      </c>
      <c r="F495" t="s">
        <v>754</v>
      </c>
      <c r="G495" t="s">
        <v>765</v>
      </c>
      <c r="H495" t="s">
        <v>24278</v>
      </c>
    </row>
    <row r="496" spans="1:8" hidden="1" x14ac:dyDescent="0.25">
      <c r="A496" s="65">
        <v>45685</v>
      </c>
      <c r="B496" t="s">
        <v>24281</v>
      </c>
      <c r="C496">
        <v>12</v>
      </c>
      <c r="D496" t="s">
        <v>24288</v>
      </c>
      <c r="E496" t="s">
        <v>24277</v>
      </c>
      <c r="F496" t="s">
        <v>754</v>
      </c>
      <c r="G496" t="s">
        <v>765</v>
      </c>
      <c r="H496" t="s">
        <v>24278</v>
      </c>
    </row>
    <row r="497" spans="1:8" hidden="1" x14ac:dyDescent="0.25">
      <c r="A497" s="65">
        <v>45685</v>
      </c>
      <c r="B497" t="s">
        <v>24281</v>
      </c>
      <c r="C497">
        <v>12</v>
      </c>
      <c r="D497" t="s">
        <v>24288</v>
      </c>
      <c r="E497" t="s">
        <v>24277</v>
      </c>
      <c r="F497" t="s">
        <v>754</v>
      </c>
      <c r="G497" t="s">
        <v>765</v>
      </c>
      <c r="H497" t="s">
        <v>24278</v>
      </c>
    </row>
    <row r="498" spans="1:8" hidden="1" x14ac:dyDescent="0.25">
      <c r="A498" s="65">
        <v>45685</v>
      </c>
      <c r="B498" t="s">
        <v>24281</v>
      </c>
      <c r="C498">
        <v>12</v>
      </c>
      <c r="D498" t="s">
        <v>24288</v>
      </c>
      <c r="E498" t="s">
        <v>24277</v>
      </c>
      <c r="F498" t="s">
        <v>754</v>
      </c>
      <c r="G498" t="s">
        <v>765</v>
      </c>
      <c r="H498" t="s">
        <v>24278</v>
      </c>
    </row>
    <row r="499" spans="1:8" hidden="1" x14ac:dyDescent="0.25">
      <c r="A499" s="65">
        <v>45685</v>
      </c>
      <c r="B499" t="s">
        <v>24281</v>
      </c>
      <c r="C499">
        <v>12</v>
      </c>
      <c r="D499" t="s">
        <v>24288</v>
      </c>
      <c r="E499" t="s">
        <v>24277</v>
      </c>
      <c r="F499" t="s">
        <v>754</v>
      </c>
      <c r="G499" t="s">
        <v>765</v>
      </c>
      <c r="H499" t="s">
        <v>24278</v>
      </c>
    </row>
    <row r="500" spans="1:8" hidden="1" x14ac:dyDescent="0.25">
      <c r="A500" s="65">
        <v>45685</v>
      </c>
      <c r="B500" t="s">
        <v>24281</v>
      </c>
      <c r="C500">
        <v>12</v>
      </c>
      <c r="D500" t="s">
        <v>24288</v>
      </c>
      <c r="E500" t="s">
        <v>24277</v>
      </c>
      <c r="F500" t="s">
        <v>754</v>
      </c>
      <c r="G500" t="s">
        <v>765</v>
      </c>
      <c r="H500" t="s">
        <v>24278</v>
      </c>
    </row>
    <row r="501" spans="1:8" hidden="1" x14ac:dyDescent="0.25">
      <c r="A501" s="65">
        <v>45685</v>
      </c>
      <c r="B501" t="s">
        <v>24281</v>
      </c>
      <c r="C501">
        <v>12</v>
      </c>
      <c r="D501" t="s">
        <v>24288</v>
      </c>
      <c r="E501" t="s">
        <v>24277</v>
      </c>
      <c r="F501" t="s">
        <v>754</v>
      </c>
      <c r="G501" t="s">
        <v>765</v>
      </c>
      <c r="H501" t="s">
        <v>24278</v>
      </c>
    </row>
    <row r="502" spans="1:8" hidden="1" x14ac:dyDescent="0.25">
      <c r="A502" s="65">
        <v>45685</v>
      </c>
      <c r="B502" t="s">
        <v>24281</v>
      </c>
      <c r="C502">
        <v>12</v>
      </c>
      <c r="D502" t="s">
        <v>24288</v>
      </c>
      <c r="E502" t="s">
        <v>24277</v>
      </c>
      <c r="F502" t="s">
        <v>754</v>
      </c>
      <c r="G502" t="s">
        <v>765</v>
      </c>
      <c r="H502" t="s">
        <v>24278</v>
      </c>
    </row>
    <row r="503" spans="1:8" hidden="1" x14ac:dyDescent="0.25">
      <c r="A503" s="65">
        <v>45685</v>
      </c>
      <c r="B503" t="s">
        <v>24281</v>
      </c>
      <c r="C503">
        <v>12</v>
      </c>
      <c r="D503" t="s">
        <v>24288</v>
      </c>
      <c r="E503" t="s">
        <v>24277</v>
      </c>
      <c r="F503" t="s">
        <v>754</v>
      </c>
      <c r="G503" t="s">
        <v>765</v>
      </c>
      <c r="H503" t="s">
        <v>24278</v>
      </c>
    </row>
    <row r="504" spans="1:8" hidden="1" x14ac:dyDescent="0.25">
      <c r="A504" s="65">
        <v>45685</v>
      </c>
      <c r="B504" t="s">
        <v>24281</v>
      </c>
      <c r="C504">
        <v>12</v>
      </c>
      <c r="D504" t="s">
        <v>24288</v>
      </c>
      <c r="E504" t="s">
        <v>24277</v>
      </c>
      <c r="F504" t="s">
        <v>754</v>
      </c>
      <c r="G504" t="s">
        <v>765</v>
      </c>
      <c r="H504" t="s">
        <v>24278</v>
      </c>
    </row>
    <row r="505" spans="1:8" hidden="1" x14ac:dyDescent="0.25">
      <c r="A505" s="65">
        <v>45685</v>
      </c>
      <c r="B505" t="s">
        <v>24281</v>
      </c>
      <c r="C505">
        <v>12</v>
      </c>
      <c r="D505" t="s">
        <v>24288</v>
      </c>
      <c r="E505" t="s">
        <v>24277</v>
      </c>
      <c r="F505" t="s">
        <v>754</v>
      </c>
      <c r="G505" t="s">
        <v>765</v>
      </c>
      <c r="H505" t="s">
        <v>24278</v>
      </c>
    </row>
    <row r="506" spans="1:8" hidden="1" x14ac:dyDescent="0.25">
      <c r="A506" s="65">
        <v>45685</v>
      </c>
      <c r="B506" t="s">
        <v>24281</v>
      </c>
      <c r="C506">
        <v>12</v>
      </c>
      <c r="D506" t="s">
        <v>24288</v>
      </c>
      <c r="E506" t="s">
        <v>24277</v>
      </c>
      <c r="F506" t="s">
        <v>754</v>
      </c>
      <c r="G506" t="s">
        <v>765</v>
      </c>
      <c r="H506" t="s">
        <v>24278</v>
      </c>
    </row>
    <row r="507" spans="1:8" hidden="1" x14ac:dyDescent="0.25">
      <c r="A507" s="65">
        <v>45685</v>
      </c>
      <c r="B507" t="s">
        <v>24281</v>
      </c>
      <c r="C507">
        <v>12</v>
      </c>
      <c r="D507" t="s">
        <v>24288</v>
      </c>
      <c r="E507" t="s">
        <v>24277</v>
      </c>
      <c r="F507" t="s">
        <v>754</v>
      </c>
      <c r="G507" t="s">
        <v>765</v>
      </c>
      <c r="H507" t="s">
        <v>24278</v>
      </c>
    </row>
    <row r="508" spans="1:8" hidden="1" x14ac:dyDescent="0.25">
      <c r="A508" s="65">
        <v>45685</v>
      </c>
      <c r="B508" t="s">
        <v>24281</v>
      </c>
      <c r="C508">
        <v>12</v>
      </c>
      <c r="D508" t="s">
        <v>24288</v>
      </c>
      <c r="E508" t="s">
        <v>24277</v>
      </c>
      <c r="F508" t="s">
        <v>754</v>
      </c>
      <c r="G508" t="s">
        <v>765</v>
      </c>
      <c r="H508" t="s">
        <v>24278</v>
      </c>
    </row>
    <row r="509" spans="1:8" hidden="1" x14ac:dyDescent="0.25">
      <c r="A509" s="65">
        <v>45685</v>
      </c>
      <c r="B509" t="s">
        <v>24281</v>
      </c>
      <c r="C509">
        <v>12</v>
      </c>
      <c r="D509" t="s">
        <v>24288</v>
      </c>
      <c r="E509" t="s">
        <v>24277</v>
      </c>
      <c r="F509" t="s">
        <v>754</v>
      </c>
      <c r="G509" t="s">
        <v>765</v>
      </c>
      <c r="H509" t="s">
        <v>24278</v>
      </c>
    </row>
    <row r="510" spans="1:8" hidden="1" x14ac:dyDescent="0.25">
      <c r="A510" s="65">
        <v>45685</v>
      </c>
      <c r="B510" t="s">
        <v>24281</v>
      </c>
      <c r="C510">
        <v>12</v>
      </c>
      <c r="D510" t="s">
        <v>24288</v>
      </c>
      <c r="E510" t="s">
        <v>24277</v>
      </c>
      <c r="F510" t="s">
        <v>754</v>
      </c>
      <c r="G510" t="s">
        <v>765</v>
      </c>
      <c r="H510" t="s">
        <v>24278</v>
      </c>
    </row>
    <row r="511" spans="1:8" hidden="1" x14ac:dyDescent="0.25">
      <c r="A511" s="65">
        <v>45685</v>
      </c>
      <c r="B511" t="s">
        <v>24281</v>
      </c>
      <c r="C511">
        <v>12</v>
      </c>
      <c r="D511" t="s">
        <v>24288</v>
      </c>
      <c r="E511" t="s">
        <v>24277</v>
      </c>
      <c r="F511" t="s">
        <v>754</v>
      </c>
      <c r="G511" t="s">
        <v>765</v>
      </c>
      <c r="H511" t="s">
        <v>24278</v>
      </c>
    </row>
    <row r="512" spans="1:8" hidden="1" x14ac:dyDescent="0.25">
      <c r="A512" s="65">
        <v>45685</v>
      </c>
      <c r="B512" t="s">
        <v>24281</v>
      </c>
      <c r="C512">
        <v>12</v>
      </c>
      <c r="D512" t="s">
        <v>24288</v>
      </c>
      <c r="E512" t="s">
        <v>24277</v>
      </c>
      <c r="F512" t="s">
        <v>754</v>
      </c>
      <c r="G512" t="s">
        <v>765</v>
      </c>
      <c r="H512" t="s">
        <v>24278</v>
      </c>
    </row>
    <row r="513" spans="1:8" hidden="1" x14ac:dyDescent="0.25">
      <c r="A513" s="65">
        <v>45685</v>
      </c>
      <c r="B513" t="s">
        <v>24281</v>
      </c>
      <c r="C513">
        <v>12</v>
      </c>
      <c r="D513" t="s">
        <v>24288</v>
      </c>
      <c r="E513" t="s">
        <v>24277</v>
      </c>
      <c r="F513" t="s">
        <v>754</v>
      </c>
      <c r="G513" t="s">
        <v>765</v>
      </c>
      <c r="H513" t="s">
        <v>24278</v>
      </c>
    </row>
    <row r="514" spans="1:8" hidden="1" x14ac:dyDescent="0.25">
      <c r="A514" s="65">
        <v>45685</v>
      </c>
      <c r="B514" t="s">
        <v>24281</v>
      </c>
      <c r="C514">
        <v>12</v>
      </c>
      <c r="D514" t="s">
        <v>24288</v>
      </c>
      <c r="E514" t="s">
        <v>24277</v>
      </c>
      <c r="F514" t="s">
        <v>754</v>
      </c>
      <c r="G514" t="s">
        <v>765</v>
      </c>
      <c r="H514" t="s">
        <v>24278</v>
      </c>
    </row>
    <row r="515" spans="1:8" hidden="1" x14ac:dyDescent="0.25">
      <c r="A515" s="65">
        <v>45685</v>
      </c>
      <c r="B515" t="s">
        <v>24281</v>
      </c>
      <c r="C515">
        <v>12</v>
      </c>
      <c r="D515" t="s">
        <v>24288</v>
      </c>
      <c r="E515" t="s">
        <v>24277</v>
      </c>
      <c r="F515" t="s">
        <v>754</v>
      </c>
      <c r="G515" t="s">
        <v>765</v>
      </c>
      <c r="H515" t="s">
        <v>24278</v>
      </c>
    </row>
    <row r="516" spans="1:8" hidden="1" x14ac:dyDescent="0.25">
      <c r="A516" s="65">
        <v>45685</v>
      </c>
      <c r="B516" t="s">
        <v>24281</v>
      </c>
      <c r="C516">
        <v>12</v>
      </c>
      <c r="D516" t="s">
        <v>24288</v>
      </c>
      <c r="E516" t="s">
        <v>24277</v>
      </c>
      <c r="F516" t="s">
        <v>754</v>
      </c>
      <c r="G516" t="s">
        <v>765</v>
      </c>
      <c r="H516" t="s">
        <v>24278</v>
      </c>
    </row>
    <row r="517" spans="1:8" hidden="1" x14ac:dyDescent="0.25">
      <c r="A517" s="65">
        <v>45685</v>
      </c>
      <c r="B517" t="s">
        <v>24281</v>
      </c>
      <c r="C517">
        <v>12</v>
      </c>
      <c r="D517" t="s">
        <v>24288</v>
      </c>
      <c r="E517" t="s">
        <v>24277</v>
      </c>
      <c r="F517" t="s">
        <v>754</v>
      </c>
      <c r="G517" t="s">
        <v>765</v>
      </c>
      <c r="H517" t="s">
        <v>24278</v>
      </c>
    </row>
    <row r="518" spans="1:8" hidden="1" x14ac:dyDescent="0.25">
      <c r="A518" s="65">
        <v>45685</v>
      </c>
      <c r="B518" t="s">
        <v>24281</v>
      </c>
      <c r="C518">
        <v>12</v>
      </c>
      <c r="D518" t="s">
        <v>24288</v>
      </c>
      <c r="E518" t="s">
        <v>24277</v>
      </c>
      <c r="F518" t="s">
        <v>754</v>
      </c>
      <c r="G518" t="s">
        <v>765</v>
      </c>
      <c r="H518" t="s">
        <v>24278</v>
      </c>
    </row>
    <row r="519" spans="1:8" hidden="1" x14ac:dyDescent="0.25">
      <c r="A519" s="65">
        <v>45685</v>
      </c>
      <c r="B519" t="s">
        <v>24281</v>
      </c>
      <c r="C519">
        <v>12</v>
      </c>
      <c r="D519" t="s">
        <v>24288</v>
      </c>
      <c r="E519" t="s">
        <v>24277</v>
      </c>
      <c r="F519" t="s">
        <v>754</v>
      </c>
      <c r="G519" t="s">
        <v>765</v>
      </c>
      <c r="H519" t="s">
        <v>24278</v>
      </c>
    </row>
    <row r="520" spans="1:8" hidden="1" x14ac:dyDescent="0.25">
      <c r="A520" s="65">
        <v>45685</v>
      </c>
      <c r="B520" t="s">
        <v>24281</v>
      </c>
      <c r="C520">
        <v>12</v>
      </c>
      <c r="D520" t="s">
        <v>24288</v>
      </c>
      <c r="E520" t="s">
        <v>24277</v>
      </c>
      <c r="F520" t="s">
        <v>754</v>
      </c>
      <c r="G520" t="s">
        <v>765</v>
      </c>
      <c r="H520" t="s">
        <v>24278</v>
      </c>
    </row>
    <row r="521" spans="1:8" hidden="1" x14ac:dyDescent="0.25">
      <c r="A521" s="65">
        <v>45685</v>
      </c>
      <c r="B521" t="s">
        <v>24281</v>
      </c>
      <c r="C521">
        <v>12</v>
      </c>
      <c r="D521" t="s">
        <v>24288</v>
      </c>
      <c r="E521" t="s">
        <v>24277</v>
      </c>
      <c r="F521" t="s">
        <v>754</v>
      </c>
      <c r="G521" t="s">
        <v>765</v>
      </c>
      <c r="H521" t="s">
        <v>24278</v>
      </c>
    </row>
    <row r="522" spans="1:8" hidden="1" x14ac:dyDescent="0.25">
      <c r="A522" s="65">
        <v>45685</v>
      </c>
      <c r="B522" t="s">
        <v>24281</v>
      </c>
      <c r="C522">
        <v>12</v>
      </c>
      <c r="D522" t="s">
        <v>24288</v>
      </c>
      <c r="E522" t="s">
        <v>24277</v>
      </c>
      <c r="F522" t="s">
        <v>754</v>
      </c>
      <c r="G522" t="s">
        <v>765</v>
      </c>
      <c r="H522" t="s">
        <v>24278</v>
      </c>
    </row>
    <row r="523" spans="1:8" hidden="1" x14ac:dyDescent="0.25">
      <c r="A523" s="65">
        <v>45685</v>
      </c>
      <c r="B523" t="s">
        <v>24281</v>
      </c>
      <c r="C523">
        <v>12</v>
      </c>
      <c r="D523" t="s">
        <v>24288</v>
      </c>
      <c r="E523" t="s">
        <v>24277</v>
      </c>
      <c r="F523" t="s">
        <v>754</v>
      </c>
      <c r="G523" t="s">
        <v>765</v>
      </c>
      <c r="H523" t="s">
        <v>24278</v>
      </c>
    </row>
    <row r="524" spans="1:8" hidden="1" x14ac:dyDescent="0.25">
      <c r="A524" s="65">
        <v>45685</v>
      </c>
      <c r="B524" t="s">
        <v>24281</v>
      </c>
      <c r="C524">
        <v>12</v>
      </c>
      <c r="D524" t="s">
        <v>24288</v>
      </c>
      <c r="E524" t="s">
        <v>24277</v>
      </c>
      <c r="F524" t="s">
        <v>754</v>
      </c>
      <c r="G524" t="s">
        <v>765</v>
      </c>
      <c r="H524" t="s">
        <v>24278</v>
      </c>
    </row>
    <row r="525" spans="1:8" hidden="1" x14ac:dyDescent="0.25">
      <c r="A525" s="65">
        <v>45685</v>
      </c>
      <c r="B525" t="s">
        <v>24281</v>
      </c>
      <c r="C525">
        <v>12</v>
      </c>
      <c r="D525" t="s">
        <v>24288</v>
      </c>
      <c r="E525" t="s">
        <v>24277</v>
      </c>
      <c r="F525" t="s">
        <v>754</v>
      </c>
      <c r="G525" t="s">
        <v>765</v>
      </c>
      <c r="H525" t="s">
        <v>24278</v>
      </c>
    </row>
    <row r="526" spans="1:8" hidden="1" x14ac:dyDescent="0.25">
      <c r="A526" s="65">
        <v>45685</v>
      </c>
      <c r="B526" t="s">
        <v>24281</v>
      </c>
      <c r="C526">
        <v>12</v>
      </c>
      <c r="D526" t="s">
        <v>24288</v>
      </c>
      <c r="E526" t="s">
        <v>24277</v>
      </c>
      <c r="F526" t="s">
        <v>754</v>
      </c>
      <c r="G526" t="s">
        <v>765</v>
      </c>
      <c r="H526" t="s">
        <v>24278</v>
      </c>
    </row>
    <row r="527" spans="1:8" hidden="1" x14ac:dyDescent="0.25">
      <c r="A527" s="65">
        <v>45685</v>
      </c>
      <c r="B527" t="s">
        <v>24281</v>
      </c>
      <c r="C527">
        <v>12</v>
      </c>
      <c r="D527" t="s">
        <v>24288</v>
      </c>
      <c r="E527" t="s">
        <v>24277</v>
      </c>
      <c r="F527" t="s">
        <v>754</v>
      </c>
      <c r="G527" t="s">
        <v>765</v>
      </c>
      <c r="H527" t="s">
        <v>24278</v>
      </c>
    </row>
    <row r="528" spans="1:8" hidden="1" x14ac:dyDescent="0.25">
      <c r="A528" s="65">
        <v>45685</v>
      </c>
      <c r="B528" t="s">
        <v>24281</v>
      </c>
      <c r="C528">
        <v>12</v>
      </c>
      <c r="D528" t="s">
        <v>24288</v>
      </c>
      <c r="E528" t="s">
        <v>24277</v>
      </c>
      <c r="F528" t="s">
        <v>754</v>
      </c>
      <c r="G528" t="s">
        <v>765</v>
      </c>
      <c r="H528" t="s">
        <v>24278</v>
      </c>
    </row>
    <row r="529" spans="1:8" hidden="1" x14ac:dyDescent="0.25">
      <c r="A529" s="65">
        <v>45685</v>
      </c>
      <c r="B529" t="s">
        <v>24281</v>
      </c>
      <c r="C529">
        <v>12</v>
      </c>
      <c r="D529" t="s">
        <v>24288</v>
      </c>
      <c r="E529" t="s">
        <v>24277</v>
      </c>
      <c r="F529" t="s">
        <v>754</v>
      </c>
      <c r="G529" t="s">
        <v>765</v>
      </c>
      <c r="H529" t="s">
        <v>24278</v>
      </c>
    </row>
    <row r="530" spans="1:8" hidden="1" x14ac:dyDescent="0.25">
      <c r="A530" s="65">
        <v>45685</v>
      </c>
      <c r="B530" t="s">
        <v>24281</v>
      </c>
      <c r="C530">
        <v>12</v>
      </c>
      <c r="D530" t="s">
        <v>24288</v>
      </c>
      <c r="E530" t="s">
        <v>24277</v>
      </c>
      <c r="F530" t="s">
        <v>754</v>
      </c>
      <c r="G530" t="s">
        <v>765</v>
      </c>
      <c r="H530" t="s">
        <v>24278</v>
      </c>
    </row>
    <row r="531" spans="1:8" hidden="1" x14ac:dyDescent="0.25">
      <c r="A531" s="65">
        <v>45686</v>
      </c>
      <c r="B531" t="s">
        <v>24281</v>
      </c>
      <c r="C531">
        <v>12</v>
      </c>
      <c r="D531" t="s">
        <v>24288</v>
      </c>
      <c r="E531" t="s">
        <v>24277</v>
      </c>
      <c r="F531" t="s">
        <v>754</v>
      </c>
      <c r="G531" t="s">
        <v>765</v>
      </c>
      <c r="H531" t="s">
        <v>24278</v>
      </c>
    </row>
    <row r="532" spans="1:8" hidden="1" x14ac:dyDescent="0.25">
      <c r="A532" s="65">
        <v>45686</v>
      </c>
      <c r="B532" t="s">
        <v>24281</v>
      </c>
      <c r="C532">
        <v>12</v>
      </c>
      <c r="D532" t="s">
        <v>24288</v>
      </c>
      <c r="E532" t="s">
        <v>24277</v>
      </c>
      <c r="F532" t="s">
        <v>754</v>
      </c>
      <c r="G532" t="s">
        <v>765</v>
      </c>
      <c r="H532" t="s">
        <v>24278</v>
      </c>
    </row>
    <row r="533" spans="1:8" hidden="1" x14ac:dyDescent="0.25">
      <c r="A533" s="65">
        <v>45686</v>
      </c>
      <c r="B533" t="s">
        <v>24281</v>
      </c>
      <c r="C533">
        <v>12</v>
      </c>
      <c r="D533" t="s">
        <v>24288</v>
      </c>
      <c r="E533" t="s">
        <v>24277</v>
      </c>
      <c r="F533" t="s">
        <v>754</v>
      </c>
      <c r="G533" t="s">
        <v>765</v>
      </c>
      <c r="H533" t="s">
        <v>24278</v>
      </c>
    </row>
    <row r="534" spans="1:8" hidden="1" x14ac:dyDescent="0.25">
      <c r="A534" s="65">
        <v>45686</v>
      </c>
      <c r="B534" t="s">
        <v>24281</v>
      </c>
      <c r="C534">
        <v>12</v>
      </c>
      <c r="D534" t="s">
        <v>24288</v>
      </c>
      <c r="E534" t="s">
        <v>24277</v>
      </c>
      <c r="F534" t="s">
        <v>754</v>
      </c>
      <c r="G534" t="s">
        <v>765</v>
      </c>
      <c r="H534" t="s">
        <v>24278</v>
      </c>
    </row>
    <row r="535" spans="1:8" hidden="1" x14ac:dyDescent="0.25">
      <c r="A535" s="65">
        <v>45686</v>
      </c>
      <c r="B535" t="s">
        <v>24281</v>
      </c>
      <c r="C535">
        <v>12</v>
      </c>
      <c r="D535" t="s">
        <v>24288</v>
      </c>
      <c r="E535" t="s">
        <v>24277</v>
      </c>
      <c r="F535" t="s">
        <v>754</v>
      </c>
      <c r="G535" t="s">
        <v>765</v>
      </c>
      <c r="H535" t="s">
        <v>24278</v>
      </c>
    </row>
    <row r="536" spans="1:8" hidden="1" x14ac:dyDescent="0.25">
      <c r="A536" s="65">
        <v>45686</v>
      </c>
      <c r="B536" t="s">
        <v>24281</v>
      </c>
      <c r="C536">
        <v>12</v>
      </c>
      <c r="D536" t="s">
        <v>24288</v>
      </c>
      <c r="E536" t="s">
        <v>24277</v>
      </c>
      <c r="F536" t="s">
        <v>754</v>
      </c>
      <c r="G536" t="s">
        <v>765</v>
      </c>
      <c r="H536" t="s">
        <v>24278</v>
      </c>
    </row>
    <row r="537" spans="1:8" hidden="1" x14ac:dyDescent="0.25">
      <c r="A537" s="65">
        <v>45686</v>
      </c>
      <c r="B537" t="s">
        <v>24281</v>
      </c>
      <c r="C537">
        <v>12</v>
      </c>
      <c r="D537" t="s">
        <v>24288</v>
      </c>
      <c r="E537" t="s">
        <v>24277</v>
      </c>
      <c r="F537" t="s">
        <v>754</v>
      </c>
      <c r="G537" t="s">
        <v>765</v>
      </c>
      <c r="H537" t="s">
        <v>24278</v>
      </c>
    </row>
    <row r="538" spans="1:8" hidden="1" x14ac:dyDescent="0.25">
      <c r="A538" s="65">
        <v>45686</v>
      </c>
      <c r="B538" t="s">
        <v>24281</v>
      </c>
      <c r="C538">
        <v>12</v>
      </c>
      <c r="D538" t="s">
        <v>24288</v>
      </c>
      <c r="E538" t="s">
        <v>24277</v>
      </c>
      <c r="F538" t="s">
        <v>754</v>
      </c>
      <c r="G538" t="s">
        <v>765</v>
      </c>
      <c r="H538" t="s">
        <v>24278</v>
      </c>
    </row>
    <row r="539" spans="1:8" hidden="1" x14ac:dyDescent="0.25">
      <c r="A539" s="65">
        <v>45686</v>
      </c>
      <c r="B539" t="s">
        <v>24281</v>
      </c>
      <c r="C539">
        <v>12</v>
      </c>
      <c r="D539" t="s">
        <v>24288</v>
      </c>
      <c r="E539" t="s">
        <v>24277</v>
      </c>
      <c r="F539" t="s">
        <v>754</v>
      </c>
      <c r="G539" t="s">
        <v>765</v>
      </c>
      <c r="H539" t="s">
        <v>24278</v>
      </c>
    </row>
    <row r="540" spans="1:8" hidden="1" x14ac:dyDescent="0.25">
      <c r="A540" s="65">
        <v>45686</v>
      </c>
      <c r="B540" t="s">
        <v>24281</v>
      </c>
      <c r="C540">
        <v>3.5</v>
      </c>
      <c r="D540" t="s">
        <v>24288</v>
      </c>
      <c r="E540" t="s">
        <v>24277</v>
      </c>
      <c r="F540" t="s">
        <v>754</v>
      </c>
      <c r="G540" t="s">
        <v>765</v>
      </c>
      <c r="H540" t="s">
        <v>24278</v>
      </c>
    </row>
    <row r="541" spans="1:8" hidden="1" x14ac:dyDescent="0.25">
      <c r="A541" s="65">
        <v>45685</v>
      </c>
      <c r="B541" t="s">
        <v>24275</v>
      </c>
      <c r="C541">
        <v>12</v>
      </c>
      <c r="D541" t="s">
        <v>24288</v>
      </c>
      <c r="E541" t="s">
        <v>24277</v>
      </c>
      <c r="F541" t="s">
        <v>754</v>
      </c>
      <c r="G541" t="s">
        <v>765</v>
      </c>
      <c r="H541" t="s">
        <v>24278</v>
      </c>
    </row>
    <row r="542" spans="1:8" hidden="1" x14ac:dyDescent="0.25">
      <c r="A542" s="65">
        <v>45685</v>
      </c>
      <c r="B542" t="s">
        <v>24275</v>
      </c>
      <c r="C542">
        <v>12</v>
      </c>
      <c r="D542" t="s">
        <v>24288</v>
      </c>
      <c r="E542" t="s">
        <v>24277</v>
      </c>
      <c r="F542" t="s">
        <v>754</v>
      </c>
      <c r="G542" t="s">
        <v>765</v>
      </c>
      <c r="H542" t="s">
        <v>24278</v>
      </c>
    </row>
    <row r="543" spans="1:8" hidden="1" x14ac:dyDescent="0.25">
      <c r="A543" s="65">
        <v>45685</v>
      </c>
      <c r="B543" t="s">
        <v>24275</v>
      </c>
      <c r="C543">
        <v>12</v>
      </c>
      <c r="D543" t="s">
        <v>24288</v>
      </c>
      <c r="E543" t="s">
        <v>24277</v>
      </c>
      <c r="F543" t="s">
        <v>754</v>
      </c>
      <c r="G543" t="s">
        <v>765</v>
      </c>
      <c r="H543" t="s">
        <v>24278</v>
      </c>
    </row>
    <row r="544" spans="1:8" hidden="1" x14ac:dyDescent="0.25">
      <c r="A544" s="65">
        <v>45685</v>
      </c>
      <c r="B544" t="s">
        <v>24275</v>
      </c>
      <c r="C544">
        <v>12</v>
      </c>
      <c r="D544" t="s">
        <v>24288</v>
      </c>
      <c r="E544" t="s">
        <v>24277</v>
      </c>
      <c r="F544" t="s">
        <v>754</v>
      </c>
      <c r="G544" t="s">
        <v>765</v>
      </c>
      <c r="H544" t="s">
        <v>24278</v>
      </c>
    </row>
    <row r="545" spans="1:8" hidden="1" x14ac:dyDescent="0.25">
      <c r="A545" s="65">
        <v>45685</v>
      </c>
      <c r="B545" t="s">
        <v>24275</v>
      </c>
      <c r="C545">
        <v>12</v>
      </c>
      <c r="D545" t="s">
        <v>24288</v>
      </c>
      <c r="E545" t="s">
        <v>24277</v>
      </c>
      <c r="F545" t="s">
        <v>754</v>
      </c>
      <c r="G545" t="s">
        <v>765</v>
      </c>
      <c r="H545" t="s">
        <v>24278</v>
      </c>
    </row>
    <row r="546" spans="1:8" hidden="1" x14ac:dyDescent="0.25">
      <c r="A546" s="65">
        <v>45685</v>
      </c>
      <c r="B546" t="s">
        <v>24275</v>
      </c>
      <c r="C546">
        <v>12</v>
      </c>
      <c r="D546" t="s">
        <v>24288</v>
      </c>
      <c r="E546" t="s">
        <v>24277</v>
      </c>
      <c r="F546" t="s">
        <v>754</v>
      </c>
      <c r="G546" t="s">
        <v>765</v>
      </c>
      <c r="H546" t="s">
        <v>24278</v>
      </c>
    </row>
    <row r="547" spans="1:8" hidden="1" x14ac:dyDescent="0.25">
      <c r="A547" s="65">
        <v>45685</v>
      </c>
      <c r="B547" t="s">
        <v>24275</v>
      </c>
      <c r="C547">
        <v>12</v>
      </c>
      <c r="D547" t="s">
        <v>24288</v>
      </c>
      <c r="E547" t="s">
        <v>24277</v>
      </c>
      <c r="F547" t="s">
        <v>754</v>
      </c>
      <c r="G547" t="s">
        <v>765</v>
      </c>
      <c r="H547" t="s">
        <v>24278</v>
      </c>
    </row>
    <row r="548" spans="1:8" hidden="1" x14ac:dyDescent="0.25">
      <c r="A548" s="65">
        <v>45685</v>
      </c>
      <c r="B548" t="s">
        <v>24275</v>
      </c>
      <c r="C548">
        <v>12</v>
      </c>
      <c r="D548" t="s">
        <v>24288</v>
      </c>
      <c r="E548" t="s">
        <v>24277</v>
      </c>
      <c r="F548" t="s">
        <v>754</v>
      </c>
      <c r="G548" t="s">
        <v>765</v>
      </c>
      <c r="H548" t="s">
        <v>24278</v>
      </c>
    </row>
    <row r="549" spans="1:8" hidden="1" x14ac:dyDescent="0.25">
      <c r="A549" s="65">
        <v>45685</v>
      </c>
      <c r="B549" t="s">
        <v>24275</v>
      </c>
      <c r="C549">
        <v>12</v>
      </c>
      <c r="D549" t="s">
        <v>24288</v>
      </c>
      <c r="E549" t="s">
        <v>24277</v>
      </c>
      <c r="F549" t="s">
        <v>754</v>
      </c>
      <c r="G549" t="s">
        <v>765</v>
      </c>
      <c r="H549" t="s">
        <v>24278</v>
      </c>
    </row>
    <row r="550" spans="1:8" hidden="1" x14ac:dyDescent="0.25">
      <c r="A550" s="65">
        <v>45685</v>
      </c>
      <c r="B550" t="s">
        <v>24275</v>
      </c>
      <c r="C550">
        <v>12</v>
      </c>
      <c r="D550" t="s">
        <v>24288</v>
      </c>
      <c r="E550" t="s">
        <v>24277</v>
      </c>
      <c r="F550" t="s">
        <v>754</v>
      </c>
      <c r="G550" t="s">
        <v>765</v>
      </c>
      <c r="H550" t="s">
        <v>24278</v>
      </c>
    </row>
    <row r="551" spans="1:8" hidden="1" x14ac:dyDescent="0.25">
      <c r="A551" s="65">
        <v>45685</v>
      </c>
      <c r="B551" t="s">
        <v>24275</v>
      </c>
      <c r="C551">
        <v>12</v>
      </c>
      <c r="D551" t="s">
        <v>24288</v>
      </c>
      <c r="E551" t="s">
        <v>24277</v>
      </c>
      <c r="F551" t="s">
        <v>754</v>
      </c>
      <c r="G551" t="s">
        <v>765</v>
      </c>
      <c r="H551" t="s">
        <v>24278</v>
      </c>
    </row>
    <row r="552" spans="1:8" hidden="1" x14ac:dyDescent="0.25">
      <c r="A552" s="65">
        <v>45685</v>
      </c>
      <c r="B552" t="s">
        <v>24275</v>
      </c>
      <c r="C552">
        <v>12</v>
      </c>
      <c r="D552" t="s">
        <v>24288</v>
      </c>
      <c r="E552" t="s">
        <v>24277</v>
      </c>
      <c r="F552" t="s">
        <v>754</v>
      </c>
      <c r="G552" t="s">
        <v>765</v>
      </c>
      <c r="H552" t="s">
        <v>24278</v>
      </c>
    </row>
    <row r="553" spans="1:8" hidden="1" x14ac:dyDescent="0.25">
      <c r="A553" s="65">
        <v>45685</v>
      </c>
      <c r="B553" t="s">
        <v>24275</v>
      </c>
      <c r="C553">
        <v>12</v>
      </c>
      <c r="D553" t="s">
        <v>24288</v>
      </c>
      <c r="E553" t="s">
        <v>24277</v>
      </c>
      <c r="F553" t="s">
        <v>754</v>
      </c>
      <c r="G553" t="s">
        <v>765</v>
      </c>
      <c r="H553" t="s">
        <v>24278</v>
      </c>
    </row>
    <row r="554" spans="1:8" hidden="1" x14ac:dyDescent="0.25">
      <c r="A554" s="65">
        <v>45685</v>
      </c>
      <c r="B554" t="s">
        <v>24275</v>
      </c>
      <c r="C554">
        <v>12</v>
      </c>
      <c r="D554" t="s">
        <v>24288</v>
      </c>
      <c r="E554" t="s">
        <v>24277</v>
      </c>
      <c r="F554" t="s">
        <v>754</v>
      </c>
      <c r="G554" t="s">
        <v>765</v>
      </c>
      <c r="H554" t="s">
        <v>24278</v>
      </c>
    </row>
    <row r="555" spans="1:8" hidden="1" x14ac:dyDescent="0.25">
      <c r="A555" s="65">
        <v>45685</v>
      </c>
      <c r="B555" t="s">
        <v>24275</v>
      </c>
      <c r="C555">
        <v>12</v>
      </c>
      <c r="D555" t="s">
        <v>24288</v>
      </c>
      <c r="E555" t="s">
        <v>24277</v>
      </c>
      <c r="F555" t="s">
        <v>754</v>
      </c>
      <c r="G555" t="s">
        <v>765</v>
      </c>
      <c r="H555" t="s">
        <v>24278</v>
      </c>
    </row>
    <row r="556" spans="1:8" hidden="1" x14ac:dyDescent="0.25">
      <c r="A556" s="65">
        <v>45685</v>
      </c>
      <c r="B556" t="s">
        <v>24275</v>
      </c>
      <c r="C556">
        <v>12</v>
      </c>
      <c r="D556" t="s">
        <v>24288</v>
      </c>
      <c r="E556" t="s">
        <v>24277</v>
      </c>
      <c r="F556" t="s">
        <v>754</v>
      </c>
      <c r="G556" t="s">
        <v>765</v>
      </c>
      <c r="H556" t="s">
        <v>24278</v>
      </c>
    </row>
    <row r="557" spans="1:8" hidden="1" x14ac:dyDescent="0.25">
      <c r="A557" s="65">
        <v>45685</v>
      </c>
      <c r="B557" t="s">
        <v>24275</v>
      </c>
      <c r="C557">
        <v>12</v>
      </c>
      <c r="D557" t="s">
        <v>24288</v>
      </c>
      <c r="E557" t="s">
        <v>24277</v>
      </c>
      <c r="F557" t="s">
        <v>754</v>
      </c>
      <c r="G557" t="s">
        <v>765</v>
      </c>
      <c r="H557" t="s">
        <v>24278</v>
      </c>
    </row>
    <row r="558" spans="1:8" hidden="1" x14ac:dyDescent="0.25">
      <c r="A558" s="65">
        <v>45685</v>
      </c>
      <c r="B558" t="s">
        <v>24275</v>
      </c>
      <c r="C558">
        <v>12</v>
      </c>
      <c r="D558" t="s">
        <v>24288</v>
      </c>
      <c r="E558" t="s">
        <v>24277</v>
      </c>
      <c r="F558" t="s">
        <v>754</v>
      </c>
      <c r="G558" t="s">
        <v>765</v>
      </c>
      <c r="H558" t="s">
        <v>24278</v>
      </c>
    </row>
    <row r="559" spans="1:8" hidden="1" x14ac:dyDescent="0.25">
      <c r="A559" s="65">
        <v>45685</v>
      </c>
      <c r="B559" t="s">
        <v>24275</v>
      </c>
      <c r="C559">
        <v>12</v>
      </c>
      <c r="D559" t="s">
        <v>24288</v>
      </c>
      <c r="E559" t="s">
        <v>24277</v>
      </c>
      <c r="F559" t="s">
        <v>754</v>
      </c>
      <c r="G559" t="s">
        <v>765</v>
      </c>
      <c r="H559" t="s">
        <v>24278</v>
      </c>
    </row>
    <row r="560" spans="1:8" hidden="1" x14ac:dyDescent="0.25">
      <c r="A560" s="65">
        <v>45685</v>
      </c>
      <c r="B560" t="s">
        <v>24275</v>
      </c>
      <c r="C560">
        <v>12</v>
      </c>
      <c r="D560" t="s">
        <v>24288</v>
      </c>
      <c r="E560" t="s">
        <v>24277</v>
      </c>
      <c r="F560" t="s">
        <v>754</v>
      </c>
      <c r="G560" t="s">
        <v>765</v>
      </c>
      <c r="H560" t="s">
        <v>24278</v>
      </c>
    </row>
    <row r="561" spans="1:8" hidden="1" x14ac:dyDescent="0.25">
      <c r="A561" s="65">
        <v>45685</v>
      </c>
      <c r="B561" t="s">
        <v>24275</v>
      </c>
      <c r="C561">
        <v>12</v>
      </c>
      <c r="D561" t="s">
        <v>24288</v>
      </c>
      <c r="E561" t="s">
        <v>24277</v>
      </c>
      <c r="F561" t="s">
        <v>754</v>
      </c>
      <c r="G561" t="s">
        <v>765</v>
      </c>
      <c r="H561" t="s">
        <v>24278</v>
      </c>
    </row>
    <row r="562" spans="1:8" hidden="1" x14ac:dyDescent="0.25">
      <c r="A562" s="65">
        <v>45685</v>
      </c>
      <c r="B562" t="s">
        <v>24275</v>
      </c>
      <c r="C562">
        <v>12</v>
      </c>
      <c r="D562" t="s">
        <v>24288</v>
      </c>
      <c r="E562" t="s">
        <v>24277</v>
      </c>
      <c r="F562" t="s">
        <v>754</v>
      </c>
      <c r="G562" t="s">
        <v>765</v>
      </c>
      <c r="H562" t="s">
        <v>24278</v>
      </c>
    </row>
    <row r="563" spans="1:8" hidden="1" x14ac:dyDescent="0.25">
      <c r="A563" s="65">
        <v>45685</v>
      </c>
      <c r="B563" t="s">
        <v>24275</v>
      </c>
      <c r="C563">
        <v>11</v>
      </c>
      <c r="D563" t="s">
        <v>24288</v>
      </c>
      <c r="E563" t="s">
        <v>24277</v>
      </c>
      <c r="F563" t="s">
        <v>754</v>
      </c>
      <c r="G563" t="s">
        <v>765</v>
      </c>
      <c r="H563" t="s">
        <v>24278</v>
      </c>
    </row>
    <row r="564" spans="1:8" hidden="1" x14ac:dyDescent="0.25">
      <c r="A564" s="65">
        <v>45685</v>
      </c>
      <c r="B564" t="s">
        <v>24275</v>
      </c>
      <c r="C564">
        <v>12</v>
      </c>
      <c r="D564" t="s">
        <v>24288</v>
      </c>
      <c r="E564" t="s">
        <v>24277</v>
      </c>
      <c r="F564" t="s">
        <v>754</v>
      </c>
      <c r="G564" t="s">
        <v>765</v>
      </c>
      <c r="H564" t="s">
        <v>24278</v>
      </c>
    </row>
    <row r="565" spans="1:8" hidden="1" x14ac:dyDescent="0.25">
      <c r="A565" s="65">
        <v>45685</v>
      </c>
      <c r="B565" t="s">
        <v>24275</v>
      </c>
      <c r="C565">
        <v>12</v>
      </c>
      <c r="D565" t="s">
        <v>24288</v>
      </c>
      <c r="E565" t="s">
        <v>24277</v>
      </c>
      <c r="F565" t="s">
        <v>754</v>
      </c>
      <c r="G565" t="s">
        <v>765</v>
      </c>
      <c r="H565" t="s">
        <v>24278</v>
      </c>
    </row>
    <row r="566" spans="1:8" hidden="1" x14ac:dyDescent="0.25">
      <c r="A566" s="65">
        <v>45685</v>
      </c>
      <c r="B566" t="s">
        <v>24275</v>
      </c>
      <c r="C566">
        <v>12</v>
      </c>
      <c r="D566" t="s">
        <v>24288</v>
      </c>
      <c r="E566" t="s">
        <v>24277</v>
      </c>
      <c r="F566" t="s">
        <v>754</v>
      </c>
      <c r="G566" t="s">
        <v>765</v>
      </c>
      <c r="H566" t="s">
        <v>24278</v>
      </c>
    </row>
    <row r="567" spans="1:8" hidden="1" x14ac:dyDescent="0.25">
      <c r="A567" s="65">
        <v>45685</v>
      </c>
      <c r="B567" t="s">
        <v>24275</v>
      </c>
      <c r="C567">
        <v>12</v>
      </c>
      <c r="D567" t="s">
        <v>24288</v>
      </c>
      <c r="E567" t="s">
        <v>24277</v>
      </c>
      <c r="F567" t="s">
        <v>754</v>
      </c>
      <c r="G567" t="s">
        <v>765</v>
      </c>
      <c r="H567" t="s">
        <v>24278</v>
      </c>
    </row>
    <row r="568" spans="1:8" hidden="1" x14ac:dyDescent="0.25">
      <c r="A568" s="65">
        <v>45685</v>
      </c>
      <c r="B568" t="s">
        <v>24275</v>
      </c>
      <c r="C568">
        <v>12</v>
      </c>
      <c r="D568" t="s">
        <v>24288</v>
      </c>
      <c r="E568" t="s">
        <v>24277</v>
      </c>
      <c r="F568" t="s">
        <v>754</v>
      </c>
      <c r="G568" t="s">
        <v>765</v>
      </c>
      <c r="H568" t="s">
        <v>24278</v>
      </c>
    </row>
    <row r="569" spans="1:8" hidden="1" x14ac:dyDescent="0.25">
      <c r="A569" s="65">
        <v>45685</v>
      </c>
      <c r="B569" t="s">
        <v>24275</v>
      </c>
      <c r="C569">
        <v>12</v>
      </c>
      <c r="D569" t="s">
        <v>24288</v>
      </c>
      <c r="E569" t="s">
        <v>24277</v>
      </c>
      <c r="F569" t="s">
        <v>754</v>
      </c>
      <c r="G569" t="s">
        <v>765</v>
      </c>
      <c r="H569" t="s">
        <v>24278</v>
      </c>
    </row>
    <row r="570" spans="1:8" hidden="1" x14ac:dyDescent="0.25">
      <c r="A570" s="65">
        <v>45685</v>
      </c>
      <c r="B570" t="s">
        <v>24275</v>
      </c>
      <c r="C570">
        <v>12</v>
      </c>
      <c r="D570" t="s">
        <v>24288</v>
      </c>
      <c r="E570" t="s">
        <v>24277</v>
      </c>
      <c r="F570" t="s">
        <v>754</v>
      </c>
      <c r="G570" t="s">
        <v>765</v>
      </c>
      <c r="H570" t="s">
        <v>24278</v>
      </c>
    </row>
    <row r="571" spans="1:8" hidden="1" x14ac:dyDescent="0.25">
      <c r="A571" s="65">
        <v>45685</v>
      </c>
      <c r="B571" t="s">
        <v>24275</v>
      </c>
      <c r="C571">
        <v>12</v>
      </c>
      <c r="D571" t="s">
        <v>24288</v>
      </c>
      <c r="E571" t="s">
        <v>24277</v>
      </c>
      <c r="F571" t="s">
        <v>754</v>
      </c>
      <c r="G571" t="s">
        <v>765</v>
      </c>
      <c r="H571" t="s">
        <v>24278</v>
      </c>
    </row>
    <row r="572" spans="1:8" hidden="1" x14ac:dyDescent="0.25">
      <c r="A572" s="65">
        <v>45685</v>
      </c>
      <c r="B572" t="s">
        <v>24275</v>
      </c>
      <c r="C572">
        <v>12</v>
      </c>
      <c r="D572" t="s">
        <v>24288</v>
      </c>
      <c r="E572" t="s">
        <v>24277</v>
      </c>
      <c r="F572" t="s">
        <v>754</v>
      </c>
      <c r="G572" t="s">
        <v>765</v>
      </c>
      <c r="H572" t="s">
        <v>24278</v>
      </c>
    </row>
    <row r="573" spans="1:8" hidden="1" x14ac:dyDescent="0.25">
      <c r="A573" s="65">
        <v>45685</v>
      </c>
      <c r="B573" t="s">
        <v>24275</v>
      </c>
      <c r="C573">
        <v>12</v>
      </c>
      <c r="D573" t="s">
        <v>24288</v>
      </c>
      <c r="E573" t="s">
        <v>24277</v>
      </c>
      <c r="F573" t="s">
        <v>754</v>
      </c>
      <c r="G573" t="s">
        <v>765</v>
      </c>
      <c r="H573" t="s">
        <v>24278</v>
      </c>
    </row>
    <row r="574" spans="1:8" hidden="1" x14ac:dyDescent="0.25">
      <c r="A574" s="65">
        <v>45685</v>
      </c>
      <c r="B574" t="s">
        <v>24275</v>
      </c>
      <c r="C574">
        <v>12</v>
      </c>
      <c r="D574" t="s">
        <v>24288</v>
      </c>
      <c r="E574" t="s">
        <v>24277</v>
      </c>
      <c r="F574" t="s">
        <v>754</v>
      </c>
      <c r="G574" t="s">
        <v>765</v>
      </c>
      <c r="H574" t="s">
        <v>24278</v>
      </c>
    </row>
    <row r="575" spans="1:8" hidden="1" x14ac:dyDescent="0.25">
      <c r="A575" s="65">
        <v>45685</v>
      </c>
      <c r="B575" t="s">
        <v>24275</v>
      </c>
      <c r="C575">
        <v>12</v>
      </c>
      <c r="D575" t="s">
        <v>24288</v>
      </c>
      <c r="E575" t="s">
        <v>24277</v>
      </c>
      <c r="F575" t="s">
        <v>754</v>
      </c>
      <c r="G575" t="s">
        <v>765</v>
      </c>
      <c r="H575" t="s">
        <v>24278</v>
      </c>
    </row>
    <row r="576" spans="1:8" hidden="1" x14ac:dyDescent="0.25">
      <c r="A576" s="65">
        <v>45685</v>
      </c>
      <c r="B576" t="s">
        <v>24275</v>
      </c>
      <c r="C576">
        <v>12</v>
      </c>
      <c r="D576" t="s">
        <v>24288</v>
      </c>
      <c r="E576" t="s">
        <v>24277</v>
      </c>
      <c r="F576" t="s">
        <v>754</v>
      </c>
      <c r="G576" t="s">
        <v>765</v>
      </c>
      <c r="H576" t="s">
        <v>24278</v>
      </c>
    </row>
    <row r="577" spans="1:8" hidden="1" x14ac:dyDescent="0.25">
      <c r="A577" s="65">
        <v>45685</v>
      </c>
      <c r="B577" t="s">
        <v>24275</v>
      </c>
      <c r="C577">
        <v>12</v>
      </c>
      <c r="D577" t="s">
        <v>24288</v>
      </c>
      <c r="E577" t="s">
        <v>24277</v>
      </c>
      <c r="F577" t="s">
        <v>754</v>
      </c>
      <c r="G577" t="s">
        <v>765</v>
      </c>
      <c r="H577" t="s">
        <v>24278</v>
      </c>
    </row>
    <row r="578" spans="1:8" hidden="1" x14ac:dyDescent="0.25">
      <c r="A578" s="65">
        <v>45685</v>
      </c>
      <c r="B578" t="s">
        <v>24275</v>
      </c>
      <c r="C578">
        <v>12</v>
      </c>
      <c r="D578" t="s">
        <v>24288</v>
      </c>
      <c r="E578" t="s">
        <v>24277</v>
      </c>
      <c r="F578" t="s">
        <v>754</v>
      </c>
      <c r="G578" t="s">
        <v>765</v>
      </c>
      <c r="H578" t="s">
        <v>24278</v>
      </c>
    </row>
    <row r="579" spans="1:8" hidden="1" x14ac:dyDescent="0.25">
      <c r="A579" s="65">
        <v>45685</v>
      </c>
      <c r="B579" t="s">
        <v>24275</v>
      </c>
      <c r="C579">
        <v>12</v>
      </c>
      <c r="D579" t="s">
        <v>24288</v>
      </c>
      <c r="E579" t="s">
        <v>24277</v>
      </c>
      <c r="F579" t="s">
        <v>754</v>
      </c>
      <c r="G579" t="s">
        <v>765</v>
      </c>
      <c r="H579" t="s">
        <v>24278</v>
      </c>
    </row>
    <row r="580" spans="1:8" hidden="1" x14ac:dyDescent="0.25">
      <c r="A580" s="65">
        <v>45685</v>
      </c>
      <c r="B580" t="s">
        <v>24275</v>
      </c>
      <c r="C580">
        <v>12</v>
      </c>
      <c r="D580" t="s">
        <v>24288</v>
      </c>
      <c r="E580" t="s">
        <v>24277</v>
      </c>
      <c r="F580" t="s">
        <v>754</v>
      </c>
      <c r="G580" t="s">
        <v>765</v>
      </c>
      <c r="H580" t="s">
        <v>24278</v>
      </c>
    </row>
    <row r="581" spans="1:8" hidden="1" x14ac:dyDescent="0.25">
      <c r="A581" s="65">
        <v>45685</v>
      </c>
      <c r="B581" t="s">
        <v>24275</v>
      </c>
      <c r="C581">
        <v>12</v>
      </c>
      <c r="D581" t="s">
        <v>24288</v>
      </c>
      <c r="E581" t="s">
        <v>24277</v>
      </c>
      <c r="F581" t="s">
        <v>754</v>
      </c>
      <c r="G581" t="s">
        <v>765</v>
      </c>
      <c r="H581" t="s">
        <v>24278</v>
      </c>
    </row>
    <row r="582" spans="1:8" hidden="1" x14ac:dyDescent="0.25">
      <c r="A582" s="65">
        <v>45685</v>
      </c>
      <c r="B582" t="s">
        <v>24275</v>
      </c>
      <c r="C582">
        <v>12</v>
      </c>
      <c r="D582" t="s">
        <v>24288</v>
      </c>
      <c r="E582" t="s">
        <v>24277</v>
      </c>
      <c r="F582" t="s">
        <v>754</v>
      </c>
      <c r="G582" t="s">
        <v>765</v>
      </c>
      <c r="H582" t="s">
        <v>24278</v>
      </c>
    </row>
    <row r="583" spans="1:8" hidden="1" x14ac:dyDescent="0.25">
      <c r="A583" s="65">
        <v>45685</v>
      </c>
      <c r="B583" t="s">
        <v>24275</v>
      </c>
      <c r="C583">
        <v>12</v>
      </c>
      <c r="D583" t="s">
        <v>24288</v>
      </c>
      <c r="E583" t="s">
        <v>24277</v>
      </c>
      <c r="F583" t="s">
        <v>754</v>
      </c>
      <c r="G583" t="s">
        <v>765</v>
      </c>
      <c r="H583" t="s">
        <v>24278</v>
      </c>
    </row>
    <row r="584" spans="1:8" hidden="1" x14ac:dyDescent="0.25">
      <c r="A584" s="65">
        <v>45685</v>
      </c>
      <c r="B584" t="s">
        <v>24275</v>
      </c>
      <c r="C584">
        <v>12</v>
      </c>
      <c r="D584" t="s">
        <v>24288</v>
      </c>
      <c r="E584" t="s">
        <v>24277</v>
      </c>
      <c r="F584" t="s">
        <v>754</v>
      </c>
      <c r="G584" t="s">
        <v>765</v>
      </c>
      <c r="H584" t="s">
        <v>24278</v>
      </c>
    </row>
    <row r="585" spans="1:8" hidden="1" x14ac:dyDescent="0.25">
      <c r="A585" s="65">
        <v>45685</v>
      </c>
      <c r="B585" t="s">
        <v>24275</v>
      </c>
      <c r="C585">
        <v>12</v>
      </c>
      <c r="D585" t="s">
        <v>24288</v>
      </c>
      <c r="E585" t="s">
        <v>24277</v>
      </c>
      <c r="F585" t="s">
        <v>754</v>
      </c>
      <c r="G585" t="s">
        <v>765</v>
      </c>
      <c r="H585" t="s">
        <v>24278</v>
      </c>
    </row>
    <row r="586" spans="1:8" hidden="1" x14ac:dyDescent="0.25">
      <c r="A586" s="65">
        <v>45685</v>
      </c>
      <c r="B586" t="s">
        <v>24275</v>
      </c>
      <c r="C586">
        <v>11</v>
      </c>
      <c r="D586" t="s">
        <v>24288</v>
      </c>
      <c r="E586" t="s">
        <v>24277</v>
      </c>
      <c r="F586" t="s">
        <v>754</v>
      </c>
      <c r="G586" t="s">
        <v>765</v>
      </c>
      <c r="H586" t="s">
        <v>24278</v>
      </c>
    </row>
    <row r="587" spans="1:8" hidden="1" x14ac:dyDescent="0.25">
      <c r="A587" s="65">
        <v>45685</v>
      </c>
      <c r="B587" t="s">
        <v>24275</v>
      </c>
      <c r="C587">
        <v>12</v>
      </c>
      <c r="D587" t="s">
        <v>24288</v>
      </c>
      <c r="E587" t="s">
        <v>24277</v>
      </c>
      <c r="F587" t="s">
        <v>754</v>
      </c>
      <c r="G587" t="s">
        <v>765</v>
      </c>
      <c r="H587" t="s">
        <v>24278</v>
      </c>
    </row>
    <row r="588" spans="1:8" hidden="1" x14ac:dyDescent="0.25">
      <c r="A588" s="65">
        <v>45685</v>
      </c>
      <c r="B588" t="s">
        <v>24275</v>
      </c>
      <c r="C588">
        <v>12</v>
      </c>
      <c r="D588" t="s">
        <v>24288</v>
      </c>
      <c r="E588" t="s">
        <v>24277</v>
      </c>
      <c r="F588" t="s">
        <v>754</v>
      </c>
      <c r="G588" t="s">
        <v>765</v>
      </c>
      <c r="H588" t="s">
        <v>24278</v>
      </c>
    </row>
    <row r="589" spans="1:8" hidden="1" x14ac:dyDescent="0.25">
      <c r="A589" s="65">
        <v>45685</v>
      </c>
      <c r="B589" t="s">
        <v>24275</v>
      </c>
      <c r="C589">
        <v>12</v>
      </c>
      <c r="D589" t="s">
        <v>24288</v>
      </c>
      <c r="E589" t="s">
        <v>24277</v>
      </c>
      <c r="F589" t="s">
        <v>754</v>
      </c>
      <c r="G589" t="s">
        <v>765</v>
      </c>
      <c r="H589" t="s">
        <v>24278</v>
      </c>
    </row>
    <row r="590" spans="1:8" hidden="1" x14ac:dyDescent="0.25">
      <c r="A590" s="65">
        <v>45685</v>
      </c>
      <c r="B590" t="s">
        <v>24275</v>
      </c>
      <c r="C590">
        <v>12</v>
      </c>
      <c r="D590" t="s">
        <v>24288</v>
      </c>
      <c r="E590" t="s">
        <v>24277</v>
      </c>
      <c r="F590" t="s">
        <v>754</v>
      </c>
      <c r="G590" t="s">
        <v>765</v>
      </c>
      <c r="H590" t="s">
        <v>24278</v>
      </c>
    </row>
    <row r="591" spans="1:8" hidden="1" x14ac:dyDescent="0.25">
      <c r="A591" s="65">
        <v>45685</v>
      </c>
      <c r="B591" t="s">
        <v>24275</v>
      </c>
      <c r="C591">
        <v>12</v>
      </c>
      <c r="D591" t="s">
        <v>24288</v>
      </c>
      <c r="E591" t="s">
        <v>24277</v>
      </c>
      <c r="F591" t="s">
        <v>754</v>
      </c>
      <c r="G591" t="s">
        <v>765</v>
      </c>
      <c r="H591" t="s">
        <v>24278</v>
      </c>
    </row>
    <row r="592" spans="1:8" hidden="1" x14ac:dyDescent="0.25">
      <c r="A592" s="65">
        <v>45685</v>
      </c>
      <c r="B592" t="s">
        <v>24275</v>
      </c>
      <c r="C592">
        <v>12</v>
      </c>
      <c r="D592" t="s">
        <v>24288</v>
      </c>
      <c r="E592" t="s">
        <v>24277</v>
      </c>
      <c r="F592" t="s">
        <v>754</v>
      </c>
      <c r="G592" t="s">
        <v>765</v>
      </c>
      <c r="H592" t="s">
        <v>24278</v>
      </c>
    </row>
    <row r="593" spans="1:8" hidden="1" x14ac:dyDescent="0.25">
      <c r="A593" s="65">
        <v>45685</v>
      </c>
      <c r="B593" t="s">
        <v>24275</v>
      </c>
      <c r="C593">
        <v>11</v>
      </c>
      <c r="D593" t="s">
        <v>24288</v>
      </c>
      <c r="E593" t="s">
        <v>24277</v>
      </c>
      <c r="F593" t="s">
        <v>754</v>
      </c>
      <c r="G593" t="s">
        <v>765</v>
      </c>
      <c r="H593" t="s">
        <v>24278</v>
      </c>
    </row>
    <row r="594" spans="1:8" hidden="1" x14ac:dyDescent="0.25">
      <c r="A594" s="65">
        <v>45685</v>
      </c>
      <c r="B594" t="s">
        <v>24275</v>
      </c>
      <c r="C594">
        <v>12</v>
      </c>
      <c r="D594" t="s">
        <v>24288</v>
      </c>
      <c r="E594" t="s">
        <v>24277</v>
      </c>
      <c r="F594" t="s">
        <v>754</v>
      </c>
      <c r="G594" t="s">
        <v>765</v>
      </c>
      <c r="H594" t="s">
        <v>24278</v>
      </c>
    </row>
    <row r="595" spans="1:8" hidden="1" x14ac:dyDescent="0.25">
      <c r="A595" s="65">
        <v>45685</v>
      </c>
      <c r="B595" t="s">
        <v>24275</v>
      </c>
      <c r="C595">
        <v>12</v>
      </c>
      <c r="D595" t="s">
        <v>24288</v>
      </c>
      <c r="E595" t="s">
        <v>24277</v>
      </c>
      <c r="F595" t="s">
        <v>754</v>
      </c>
      <c r="G595" t="s">
        <v>765</v>
      </c>
      <c r="H595" t="s">
        <v>24278</v>
      </c>
    </row>
    <row r="596" spans="1:8" hidden="1" x14ac:dyDescent="0.25">
      <c r="A596" s="65">
        <v>45685</v>
      </c>
      <c r="B596" t="s">
        <v>24275</v>
      </c>
      <c r="C596">
        <v>12</v>
      </c>
      <c r="D596" t="s">
        <v>24288</v>
      </c>
      <c r="E596" t="s">
        <v>24277</v>
      </c>
      <c r="F596" t="s">
        <v>754</v>
      </c>
      <c r="G596" t="s">
        <v>765</v>
      </c>
      <c r="H596" t="s">
        <v>24278</v>
      </c>
    </row>
    <row r="597" spans="1:8" hidden="1" x14ac:dyDescent="0.25">
      <c r="A597" s="65">
        <v>45685</v>
      </c>
      <c r="B597" t="s">
        <v>24275</v>
      </c>
      <c r="C597">
        <v>11</v>
      </c>
      <c r="D597" t="s">
        <v>24288</v>
      </c>
      <c r="E597" t="s">
        <v>24277</v>
      </c>
      <c r="F597" t="s">
        <v>754</v>
      </c>
      <c r="G597" t="s">
        <v>765</v>
      </c>
      <c r="H597" t="s">
        <v>24278</v>
      </c>
    </row>
    <row r="598" spans="1:8" hidden="1" x14ac:dyDescent="0.25">
      <c r="A598" s="65">
        <v>45685</v>
      </c>
      <c r="B598" t="s">
        <v>24275</v>
      </c>
      <c r="C598">
        <v>12</v>
      </c>
      <c r="D598" t="s">
        <v>24288</v>
      </c>
      <c r="E598" t="s">
        <v>24277</v>
      </c>
      <c r="F598" t="s">
        <v>754</v>
      </c>
      <c r="G598" t="s">
        <v>765</v>
      </c>
      <c r="H598" t="s">
        <v>24278</v>
      </c>
    </row>
    <row r="599" spans="1:8" hidden="1" x14ac:dyDescent="0.25">
      <c r="A599" s="65">
        <v>45685</v>
      </c>
      <c r="B599" t="s">
        <v>24275</v>
      </c>
      <c r="C599">
        <v>12</v>
      </c>
      <c r="D599" t="s">
        <v>24288</v>
      </c>
      <c r="E599" t="s">
        <v>24277</v>
      </c>
      <c r="F599" t="s">
        <v>754</v>
      </c>
      <c r="G599" t="s">
        <v>765</v>
      </c>
      <c r="H599" t="s">
        <v>24278</v>
      </c>
    </row>
    <row r="600" spans="1:8" hidden="1" x14ac:dyDescent="0.25">
      <c r="A600" s="65">
        <v>45685</v>
      </c>
      <c r="B600" t="s">
        <v>24275</v>
      </c>
      <c r="C600">
        <v>12</v>
      </c>
      <c r="D600" t="s">
        <v>24288</v>
      </c>
      <c r="E600" t="s">
        <v>24277</v>
      </c>
      <c r="F600" t="s">
        <v>754</v>
      </c>
      <c r="G600" t="s">
        <v>765</v>
      </c>
      <c r="H600" t="s">
        <v>24278</v>
      </c>
    </row>
    <row r="601" spans="1:8" hidden="1" x14ac:dyDescent="0.25">
      <c r="A601" s="65">
        <v>45685</v>
      </c>
      <c r="B601" t="s">
        <v>24275</v>
      </c>
      <c r="C601">
        <v>11</v>
      </c>
      <c r="D601" t="s">
        <v>24288</v>
      </c>
      <c r="E601" t="s">
        <v>24277</v>
      </c>
      <c r="F601" t="s">
        <v>754</v>
      </c>
      <c r="G601" t="s">
        <v>765</v>
      </c>
      <c r="H601" t="s">
        <v>24278</v>
      </c>
    </row>
    <row r="602" spans="1:8" hidden="1" x14ac:dyDescent="0.25">
      <c r="A602" s="65">
        <v>45685</v>
      </c>
      <c r="B602" t="s">
        <v>24275</v>
      </c>
      <c r="C602">
        <v>12</v>
      </c>
      <c r="D602" t="s">
        <v>24288</v>
      </c>
      <c r="E602" t="s">
        <v>24277</v>
      </c>
      <c r="F602" t="s">
        <v>754</v>
      </c>
      <c r="G602" t="s">
        <v>765</v>
      </c>
      <c r="H602" t="s">
        <v>24278</v>
      </c>
    </row>
    <row r="603" spans="1:8" hidden="1" x14ac:dyDescent="0.25">
      <c r="A603" s="65">
        <v>45685</v>
      </c>
      <c r="B603" t="s">
        <v>24275</v>
      </c>
      <c r="C603">
        <v>12</v>
      </c>
      <c r="D603" t="s">
        <v>24288</v>
      </c>
      <c r="E603" t="s">
        <v>24277</v>
      </c>
      <c r="F603" t="s">
        <v>754</v>
      </c>
      <c r="G603" t="s">
        <v>765</v>
      </c>
      <c r="H603" t="s">
        <v>24278</v>
      </c>
    </row>
    <row r="604" spans="1:8" hidden="1" x14ac:dyDescent="0.25">
      <c r="A604" s="65">
        <v>45685</v>
      </c>
      <c r="B604" t="s">
        <v>24275</v>
      </c>
      <c r="C604">
        <v>12</v>
      </c>
      <c r="D604" t="s">
        <v>24288</v>
      </c>
      <c r="E604" t="s">
        <v>24277</v>
      </c>
      <c r="F604" t="s">
        <v>754</v>
      </c>
      <c r="G604" t="s">
        <v>765</v>
      </c>
      <c r="H604" t="s">
        <v>24278</v>
      </c>
    </row>
    <row r="605" spans="1:8" hidden="1" x14ac:dyDescent="0.25">
      <c r="A605" s="65">
        <v>45685</v>
      </c>
      <c r="B605" t="s">
        <v>24275</v>
      </c>
      <c r="C605">
        <v>12</v>
      </c>
      <c r="D605" t="s">
        <v>24288</v>
      </c>
      <c r="E605" t="s">
        <v>24277</v>
      </c>
      <c r="F605" t="s">
        <v>754</v>
      </c>
      <c r="G605" t="s">
        <v>765</v>
      </c>
      <c r="H605" t="s">
        <v>24278</v>
      </c>
    </row>
    <row r="606" spans="1:8" hidden="1" x14ac:dyDescent="0.25">
      <c r="A606" s="65">
        <v>45685</v>
      </c>
      <c r="B606" t="s">
        <v>24275</v>
      </c>
      <c r="C606">
        <v>12</v>
      </c>
      <c r="D606" t="s">
        <v>24288</v>
      </c>
      <c r="E606" t="s">
        <v>24277</v>
      </c>
      <c r="F606" t="s">
        <v>754</v>
      </c>
      <c r="G606" t="s">
        <v>765</v>
      </c>
      <c r="H606" t="s">
        <v>24278</v>
      </c>
    </row>
    <row r="607" spans="1:8" hidden="1" x14ac:dyDescent="0.25">
      <c r="A607" s="65">
        <v>45685</v>
      </c>
      <c r="B607" t="s">
        <v>24275</v>
      </c>
      <c r="C607">
        <v>12</v>
      </c>
      <c r="D607" t="s">
        <v>24288</v>
      </c>
      <c r="E607" t="s">
        <v>24277</v>
      </c>
      <c r="F607" t="s">
        <v>754</v>
      </c>
      <c r="G607" t="s">
        <v>765</v>
      </c>
      <c r="H607" t="s">
        <v>24278</v>
      </c>
    </row>
    <row r="608" spans="1:8" hidden="1" x14ac:dyDescent="0.25">
      <c r="A608" s="65">
        <v>45685</v>
      </c>
      <c r="B608" t="s">
        <v>24275</v>
      </c>
      <c r="C608">
        <v>12</v>
      </c>
      <c r="D608" t="s">
        <v>24288</v>
      </c>
      <c r="E608" t="s">
        <v>24277</v>
      </c>
      <c r="F608" t="s">
        <v>754</v>
      </c>
      <c r="G608" t="s">
        <v>765</v>
      </c>
      <c r="H608" t="s">
        <v>24278</v>
      </c>
    </row>
    <row r="609" spans="1:8" hidden="1" x14ac:dyDescent="0.25">
      <c r="A609" s="65">
        <v>45685</v>
      </c>
      <c r="B609" t="s">
        <v>24275</v>
      </c>
      <c r="C609">
        <v>12</v>
      </c>
      <c r="D609" t="s">
        <v>24288</v>
      </c>
      <c r="E609" t="s">
        <v>24277</v>
      </c>
      <c r="F609" t="s">
        <v>754</v>
      </c>
      <c r="G609" t="s">
        <v>765</v>
      </c>
      <c r="H609" t="s">
        <v>24278</v>
      </c>
    </row>
    <row r="610" spans="1:8" hidden="1" x14ac:dyDescent="0.25">
      <c r="A610" s="65">
        <v>45685</v>
      </c>
      <c r="B610" t="s">
        <v>24275</v>
      </c>
      <c r="C610">
        <v>11</v>
      </c>
      <c r="D610" t="s">
        <v>24288</v>
      </c>
      <c r="E610" t="s">
        <v>24277</v>
      </c>
      <c r="F610" t="s">
        <v>754</v>
      </c>
      <c r="G610" t="s">
        <v>765</v>
      </c>
      <c r="H610" t="s">
        <v>24278</v>
      </c>
    </row>
    <row r="611" spans="1:8" hidden="1" x14ac:dyDescent="0.25">
      <c r="A611" s="65">
        <v>45685</v>
      </c>
      <c r="B611" t="s">
        <v>24275</v>
      </c>
      <c r="C611">
        <v>12</v>
      </c>
      <c r="D611" t="s">
        <v>24288</v>
      </c>
      <c r="E611" t="s">
        <v>24277</v>
      </c>
      <c r="F611" t="s">
        <v>754</v>
      </c>
      <c r="G611" t="s">
        <v>765</v>
      </c>
      <c r="H611" t="s">
        <v>24278</v>
      </c>
    </row>
    <row r="612" spans="1:8" hidden="1" x14ac:dyDescent="0.25">
      <c r="A612" s="65">
        <v>45685</v>
      </c>
      <c r="B612" t="s">
        <v>24275</v>
      </c>
      <c r="C612">
        <v>12</v>
      </c>
      <c r="D612" t="s">
        <v>24288</v>
      </c>
      <c r="E612" t="s">
        <v>24277</v>
      </c>
      <c r="F612" t="s">
        <v>754</v>
      </c>
      <c r="G612" t="s">
        <v>765</v>
      </c>
      <c r="H612" t="s">
        <v>24278</v>
      </c>
    </row>
    <row r="613" spans="1:8" hidden="1" x14ac:dyDescent="0.25">
      <c r="A613" s="65">
        <v>45685</v>
      </c>
      <c r="B613" t="s">
        <v>24275</v>
      </c>
      <c r="C613">
        <v>11</v>
      </c>
      <c r="D613" t="s">
        <v>24288</v>
      </c>
      <c r="E613" t="s">
        <v>24277</v>
      </c>
      <c r="F613" t="s">
        <v>754</v>
      </c>
      <c r="G613" t="s">
        <v>765</v>
      </c>
      <c r="H613" t="s">
        <v>24278</v>
      </c>
    </row>
    <row r="614" spans="1:8" hidden="1" x14ac:dyDescent="0.25">
      <c r="A614" s="65">
        <v>45685</v>
      </c>
      <c r="B614" t="s">
        <v>24275</v>
      </c>
      <c r="C614">
        <v>12</v>
      </c>
      <c r="D614" t="s">
        <v>24288</v>
      </c>
      <c r="E614" t="s">
        <v>24277</v>
      </c>
      <c r="F614" t="s">
        <v>754</v>
      </c>
      <c r="G614" t="s">
        <v>765</v>
      </c>
      <c r="H614" t="s">
        <v>24278</v>
      </c>
    </row>
    <row r="615" spans="1:8" hidden="1" x14ac:dyDescent="0.25">
      <c r="A615" s="65">
        <v>45685</v>
      </c>
      <c r="B615" t="s">
        <v>24275</v>
      </c>
      <c r="C615">
        <v>12</v>
      </c>
      <c r="D615" t="s">
        <v>24288</v>
      </c>
      <c r="E615" t="s">
        <v>24277</v>
      </c>
      <c r="F615" t="s">
        <v>754</v>
      </c>
      <c r="G615" t="s">
        <v>765</v>
      </c>
      <c r="H615" t="s">
        <v>24278</v>
      </c>
    </row>
    <row r="616" spans="1:8" hidden="1" x14ac:dyDescent="0.25">
      <c r="A616" s="65">
        <v>45685</v>
      </c>
      <c r="B616" t="s">
        <v>24275</v>
      </c>
      <c r="C616">
        <v>12</v>
      </c>
      <c r="D616" t="s">
        <v>24288</v>
      </c>
      <c r="E616" t="s">
        <v>24277</v>
      </c>
      <c r="F616" t="s">
        <v>754</v>
      </c>
      <c r="G616" t="s">
        <v>765</v>
      </c>
      <c r="H616" t="s">
        <v>24278</v>
      </c>
    </row>
    <row r="617" spans="1:8" hidden="1" x14ac:dyDescent="0.25">
      <c r="A617" s="65">
        <v>45685</v>
      </c>
      <c r="B617" t="s">
        <v>24275</v>
      </c>
      <c r="C617">
        <v>12</v>
      </c>
      <c r="D617" t="s">
        <v>24288</v>
      </c>
      <c r="E617" t="s">
        <v>24277</v>
      </c>
      <c r="F617" t="s">
        <v>754</v>
      </c>
      <c r="G617" t="s">
        <v>765</v>
      </c>
      <c r="H617" t="s">
        <v>24278</v>
      </c>
    </row>
    <row r="618" spans="1:8" hidden="1" x14ac:dyDescent="0.25">
      <c r="A618" s="65">
        <v>45685</v>
      </c>
      <c r="B618" t="s">
        <v>24275</v>
      </c>
      <c r="C618">
        <v>12</v>
      </c>
      <c r="D618" t="s">
        <v>24288</v>
      </c>
      <c r="E618" t="s">
        <v>24277</v>
      </c>
      <c r="F618" t="s">
        <v>754</v>
      </c>
      <c r="G618" t="s">
        <v>765</v>
      </c>
      <c r="H618" t="s">
        <v>24278</v>
      </c>
    </row>
    <row r="619" spans="1:8" hidden="1" x14ac:dyDescent="0.25">
      <c r="A619" s="65">
        <v>45685</v>
      </c>
      <c r="B619" t="s">
        <v>24275</v>
      </c>
      <c r="C619">
        <v>12</v>
      </c>
      <c r="D619" t="s">
        <v>24288</v>
      </c>
      <c r="E619" t="s">
        <v>24277</v>
      </c>
      <c r="F619" t="s">
        <v>754</v>
      </c>
      <c r="G619" t="s">
        <v>765</v>
      </c>
      <c r="H619" t="s">
        <v>24278</v>
      </c>
    </row>
    <row r="620" spans="1:8" hidden="1" x14ac:dyDescent="0.25">
      <c r="A620" s="65">
        <v>45685</v>
      </c>
      <c r="B620" t="s">
        <v>24275</v>
      </c>
      <c r="C620">
        <v>12</v>
      </c>
      <c r="D620" t="s">
        <v>24288</v>
      </c>
      <c r="E620" t="s">
        <v>24277</v>
      </c>
      <c r="F620" t="s">
        <v>754</v>
      </c>
      <c r="G620" t="s">
        <v>765</v>
      </c>
      <c r="H620" t="s">
        <v>24278</v>
      </c>
    </row>
    <row r="621" spans="1:8" hidden="1" x14ac:dyDescent="0.25">
      <c r="A621" s="65">
        <v>45685</v>
      </c>
      <c r="B621" t="s">
        <v>24275</v>
      </c>
      <c r="C621">
        <v>12</v>
      </c>
      <c r="D621" t="s">
        <v>24288</v>
      </c>
      <c r="E621" t="s">
        <v>24277</v>
      </c>
      <c r="F621" t="s">
        <v>754</v>
      </c>
      <c r="G621" t="s">
        <v>765</v>
      </c>
      <c r="H621" t="s">
        <v>24278</v>
      </c>
    </row>
    <row r="622" spans="1:8" hidden="1" x14ac:dyDescent="0.25">
      <c r="A622" s="65">
        <v>45685</v>
      </c>
      <c r="B622" t="s">
        <v>24275</v>
      </c>
      <c r="C622">
        <v>12</v>
      </c>
      <c r="D622" t="s">
        <v>24288</v>
      </c>
      <c r="E622" t="s">
        <v>24277</v>
      </c>
      <c r="F622" t="s">
        <v>754</v>
      </c>
      <c r="G622" t="s">
        <v>765</v>
      </c>
      <c r="H622" t="s">
        <v>24278</v>
      </c>
    </row>
    <row r="623" spans="1:8" hidden="1" x14ac:dyDescent="0.25">
      <c r="A623" s="65">
        <v>45685</v>
      </c>
      <c r="B623" t="s">
        <v>24275</v>
      </c>
      <c r="C623">
        <v>11</v>
      </c>
      <c r="D623" t="s">
        <v>24288</v>
      </c>
      <c r="E623" t="s">
        <v>24277</v>
      </c>
      <c r="F623" t="s">
        <v>754</v>
      </c>
      <c r="G623" t="s">
        <v>765</v>
      </c>
      <c r="H623" t="s">
        <v>24278</v>
      </c>
    </row>
    <row r="624" spans="1:8" hidden="1" x14ac:dyDescent="0.25">
      <c r="A624" s="65">
        <v>45685</v>
      </c>
      <c r="B624" t="s">
        <v>24275</v>
      </c>
      <c r="C624">
        <v>11</v>
      </c>
      <c r="D624" t="s">
        <v>24288</v>
      </c>
      <c r="E624" t="s">
        <v>24277</v>
      </c>
      <c r="F624" t="s">
        <v>754</v>
      </c>
      <c r="G624" t="s">
        <v>765</v>
      </c>
      <c r="H624" t="s">
        <v>24278</v>
      </c>
    </row>
    <row r="625" spans="1:8" hidden="1" x14ac:dyDescent="0.25">
      <c r="A625" s="65">
        <v>45685</v>
      </c>
      <c r="B625" t="s">
        <v>24275</v>
      </c>
      <c r="C625">
        <v>12</v>
      </c>
      <c r="D625" t="s">
        <v>24288</v>
      </c>
      <c r="E625" t="s">
        <v>24277</v>
      </c>
      <c r="F625" t="s">
        <v>754</v>
      </c>
      <c r="G625" t="s">
        <v>765</v>
      </c>
      <c r="H625" t="s">
        <v>24278</v>
      </c>
    </row>
    <row r="626" spans="1:8" hidden="1" x14ac:dyDescent="0.25">
      <c r="A626" s="65">
        <v>45685</v>
      </c>
      <c r="B626" t="s">
        <v>24275</v>
      </c>
      <c r="C626">
        <v>12</v>
      </c>
      <c r="D626" t="s">
        <v>24288</v>
      </c>
      <c r="E626" t="s">
        <v>24277</v>
      </c>
      <c r="F626" t="s">
        <v>754</v>
      </c>
      <c r="G626" t="s">
        <v>765</v>
      </c>
      <c r="H626" t="s">
        <v>24278</v>
      </c>
    </row>
    <row r="627" spans="1:8" hidden="1" x14ac:dyDescent="0.25">
      <c r="A627" s="65">
        <v>45685</v>
      </c>
      <c r="B627" t="s">
        <v>24275</v>
      </c>
      <c r="C627">
        <v>12</v>
      </c>
      <c r="D627" t="s">
        <v>24288</v>
      </c>
      <c r="E627" t="s">
        <v>24277</v>
      </c>
      <c r="F627" t="s">
        <v>754</v>
      </c>
      <c r="G627" t="s">
        <v>765</v>
      </c>
      <c r="H627" t="s">
        <v>24278</v>
      </c>
    </row>
    <row r="628" spans="1:8" hidden="1" x14ac:dyDescent="0.25">
      <c r="A628" s="65">
        <v>45685</v>
      </c>
      <c r="B628" t="s">
        <v>24275</v>
      </c>
      <c r="C628">
        <v>12</v>
      </c>
      <c r="D628" t="s">
        <v>24288</v>
      </c>
      <c r="E628" t="s">
        <v>24277</v>
      </c>
      <c r="F628" t="s">
        <v>754</v>
      </c>
      <c r="G628" t="s">
        <v>765</v>
      </c>
      <c r="H628" t="s">
        <v>24278</v>
      </c>
    </row>
    <row r="629" spans="1:8" hidden="1" x14ac:dyDescent="0.25">
      <c r="A629" s="65">
        <v>45685</v>
      </c>
      <c r="B629" t="s">
        <v>24275</v>
      </c>
      <c r="C629">
        <v>12</v>
      </c>
      <c r="D629" t="s">
        <v>24288</v>
      </c>
      <c r="E629" t="s">
        <v>24277</v>
      </c>
      <c r="F629" t="s">
        <v>754</v>
      </c>
      <c r="G629" t="s">
        <v>765</v>
      </c>
      <c r="H629" t="s">
        <v>24278</v>
      </c>
    </row>
    <row r="630" spans="1:8" hidden="1" x14ac:dyDescent="0.25">
      <c r="A630" s="65">
        <v>45685</v>
      </c>
      <c r="B630" t="s">
        <v>24275</v>
      </c>
      <c r="C630">
        <v>12</v>
      </c>
      <c r="D630" t="s">
        <v>24288</v>
      </c>
      <c r="E630" t="s">
        <v>24277</v>
      </c>
      <c r="F630" t="s">
        <v>754</v>
      </c>
      <c r="G630" t="s">
        <v>765</v>
      </c>
      <c r="H630" t="s">
        <v>24278</v>
      </c>
    </row>
    <row r="631" spans="1:8" hidden="1" x14ac:dyDescent="0.25">
      <c r="A631" s="65">
        <v>45685</v>
      </c>
      <c r="B631" t="s">
        <v>24275</v>
      </c>
      <c r="C631">
        <v>12</v>
      </c>
      <c r="D631" t="s">
        <v>24288</v>
      </c>
      <c r="E631" t="s">
        <v>24277</v>
      </c>
      <c r="F631" t="s">
        <v>754</v>
      </c>
      <c r="G631" t="s">
        <v>765</v>
      </c>
      <c r="H631" t="s">
        <v>24278</v>
      </c>
    </row>
    <row r="632" spans="1:8" hidden="1" x14ac:dyDescent="0.25">
      <c r="A632" s="65">
        <v>45685</v>
      </c>
      <c r="B632" t="s">
        <v>24275</v>
      </c>
      <c r="C632">
        <v>12</v>
      </c>
      <c r="D632" t="s">
        <v>24288</v>
      </c>
      <c r="E632" t="s">
        <v>24277</v>
      </c>
      <c r="F632" t="s">
        <v>754</v>
      </c>
      <c r="G632" t="s">
        <v>765</v>
      </c>
      <c r="H632" t="s">
        <v>24278</v>
      </c>
    </row>
    <row r="633" spans="1:8" hidden="1" x14ac:dyDescent="0.25">
      <c r="A633" s="65">
        <v>45685</v>
      </c>
      <c r="B633" t="s">
        <v>24275</v>
      </c>
      <c r="C633">
        <v>12</v>
      </c>
      <c r="D633" t="s">
        <v>24288</v>
      </c>
      <c r="E633" t="s">
        <v>24277</v>
      </c>
      <c r="F633" t="s">
        <v>754</v>
      </c>
      <c r="G633" t="s">
        <v>765</v>
      </c>
      <c r="H633" t="s">
        <v>24278</v>
      </c>
    </row>
    <row r="634" spans="1:8" hidden="1" x14ac:dyDescent="0.25">
      <c r="A634" s="65">
        <v>45685</v>
      </c>
      <c r="B634" t="s">
        <v>24275</v>
      </c>
      <c r="C634">
        <v>11</v>
      </c>
      <c r="D634" t="s">
        <v>24288</v>
      </c>
      <c r="E634" t="s">
        <v>24277</v>
      </c>
      <c r="F634" t="s">
        <v>754</v>
      </c>
      <c r="G634" t="s">
        <v>765</v>
      </c>
      <c r="H634" t="s">
        <v>24278</v>
      </c>
    </row>
    <row r="635" spans="1:8" hidden="1" x14ac:dyDescent="0.25">
      <c r="A635" s="65">
        <v>45685</v>
      </c>
      <c r="B635" t="s">
        <v>24275</v>
      </c>
      <c r="C635">
        <v>12</v>
      </c>
      <c r="D635" t="s">
        <v>24288</v>
      </c>
      <c r="E635" t="s">
        <v>24277</v>
      </c>
      <c r="F635" t="s">
        <v>754</v>
      </c>
      <c r="G635" t="s">
        <v>765</v>
      </c>
      <c r="H635" t="s">
        <v>24278</v>
      </c>
    </row>
    <row r="636" spans="1:8" hidden="1" x14ac:dyDescent="0.25">
      <c r="A636" s="65">
        <v>45685</v>
      </c>
      <c r="B636" t="s">
        <v>24275</v>
      </c>
      <c r="C636">
        <v>12</v>
      </c>
      <c r="D636" t="s">
        <v>24288</v>
      </c>
      <c r="E636" t="s">
        <v>24277</v>
      </c>
      <c r="F636" t="s">
        <v>754</v>
      </c>
      <c r="G636" t="s">
        <v>765</v>
      </c>
      <c r="H636" t="s">
        <v>24278</v>
      </c>
    </row>
    <row r="637" spans="1:8" hidden="1" x14ac:dyDescent="0.25">
      <c r="A637" s="65">
        <v>45685</v>
      </c>
      <c r="B637" t="s">
        <v>24275</v>
      </c>
      <c r="C637">
        <v>12</v>
      </c>
      <c r="D637" t="s">
        <v>24288</v>
      </c>
      <c r="E637" t="s">
        <v>24277</v>
      </c>
      <c r="F637" t="s">
        <v>754</v>
      </c>
      <c r="G637" t="s">
        <v>765</v>
      </c>
      <c r="H637" t="s">
        <v>24278</v>
      </c>
    </row>
    <row r="638" spans="1:8" hidden="1" x14ac:dyDescent="0.25">
      <c r="A638" s="65">
        <v>45685</v>
      </c>
      <c r="B638" t="s">
        <v>24275</v>
      </c>
      <c r="C638">
        <v>11</v>
      </c>
      <c r="D638" t="s">
        <v>24288</v>
      </c>
      <c r="E638" t="s">
        <v>24277</v>
      </c>
      <c r="F638" t="s">
        <v>754</v>
      </c>
      <c r="G638" t="s">
        <v>765</v>
      </c>
      <c r="H638" t="s">
        <v>24278</v>
      </c>
    </row>
    <row r="639" spans="1:8" hidden="1" x14ac:dyDescent="0.25">
      <c r="A639" s="65">
        <v>45685</v>
      </c>
      <c r="B639" t="s">
        <v>24275</v>
      </c>
      <c r="C639">
        <v>12</v>
      </c>
      <c r="D639" t="s">
        <v>24288</v>
      </c>
      <c r="E639" t="s">
        <v>24277</v>
      </c>
      <c r="F639" t="s">
        <v>754</v>
      </c>
      <c r="G639" t="s">
        <v>765</v>
      </c>
      <c r="H639" t="s">
        <v>24278</v>
      </c>
    </row>
    <row r="640" spans="1:8" hidden="1" x14ac:dyDescent="0.25">
      <c r="A640" s="65">
        <v>45685</v>
      </c>
      <c r="B640" t="s">
        <v>24275</v>
      </c>
      <c r="C640">
        <v>12</v>
      </c>
      <c r="D640" t="s">
        <v>24288</v>
      </c>
      <c r="E640" t="s">
        <v>24277</v>
      </c>
      <c r="F640" t="s">
        <v>754</v>
      </c>
      <c r="G640" t="s">
        <v>765</v>
      </c>
      <c r="H640" t="s">
        <v>24278</v>
      </c>
    </row>
    <row r="641" spans="1:8" hidden="1" x14ac:dyDescent="0.25">
      <c r="A641" s="65">
        <v>45685</v>
      </c>
      <c r="B641" t="s">
        <v>24275</v>
      </c>
      <c r="C641">
        <v>12</v>
      </c>
      <c r="D641" t="s">
        <v>24288</v>
      </c>
      <c r="E641" t="s">
        <v>24277</v>
      </c>
      <c r="F641" t="s">
        <v>754</v>
      </c>
      <c r="G641" t="s">
        <v>765</v>
      </c>
      <c r="H641" t="s">
        <v>24278</v>
      </c>
    </row>
    <row r="642" spans="1:8" hidden="1" x14ac:dyDescent="0.25">
      <c r="A642" s="65">
        <v>45685</v>
      </c>
      <c r="B642" t="s">
        <v>24275</v>
      </c>
      <c r="C642">
        <v>12</v>
      </c>
      <c r="D642" t="s">
        <v>24288</v>
      </c>
      <c r="E642" t="s">
        <v>24277</v>
      </c>
      <c r="F642" t="s">
        <v>754</v>
      </c>
      <c r="G642" t="s">
        <v>765</v>
      </c>
      <c r="H642" t="s">
        <v>24278</v>
      </c>
    </row>
    <row r="643" spans="1:8" hidden="1" x14ac:dyDescent="0.25">
      <c r="A643" s="65">
        <v>45685</v>
      </c>
      <c r="B643" t="s">
        <v>24275</v>
      </c>
      <c r="C643">
        <v>12</v>
      </c>
      <c r="D643" t="s">
        <v>24288</v>
      </c>
      <c r="E643" t="s">
        <v>24277</v>
      </c>
      <c r="F643" t="s">
        <v>754</v>
      </c>
      <c r="G643" t="s">
        <v>765</v>
      </c>
      <c r="H643" t="s">
        <v>24278</v>
      </c>
    </row>
    <row r="644" spans="1:8" hidden="1" x14ac:dyDescent="0.25">
      <c r="A644" s="65">
        <v>45685</v>
      </c>
      <c r="B644" t="s">
        <v>24275</v>
      </c>
      <c r="C644">
        <v>12</v>
      </c>
      <c r="D644" t="s">
        <v>24288</v>
      </c>
      <c r="E644" t="s">
        <v>24277</v>
      </c>
      <c r="F644" t="s">
        <v>754</v>
      </c>
      <c r="G644" t="s">
        <v>765</v>
      </c>
      <c r="H644" t="s">
        <v>24278</v>
      </c>
    </row>
    <row r="645" spans="1:8" hidden="1" x14ac:dyDescent="0.25">
      <c r="A645" s="65">
        <v>45685</v>
      </c>
      <c r="B645" t="s">
        <v>24275</v>
      </c>
      <c r="C645">
        <v>12</v>
      </c>
      <c r="D645" t="s">
        <v>24288</v>
      </c>
      <c r="E645" t="s">
        <v>24277</v>
      </c>
      <c r="F645" t="s">
        <v>754</v>
      </c>
      <c r="G645" t="s">
        <v>765</v>
      </c>
      <c r="H645" t="s">
        <v>24278</v>
      </c>
    </row>
    <row r="646" spans="1:8" hidden="1" x14ac:dyDescent="0.25">
      <c r="A646" s="65">
        <v>45685</v>
      </c>
      <c r="B646" t="s">
        <v>24275</v>
      </c>
      <c r="C646">
        <v>12</v>
      </c>
      <c r="D646" t="s">
        <v>24288</v>
      </c>
      <c r="E646" t="s">
        <v>24277</v>
      </c>
      <c r="F646" t="s">
        <v>754</v>
      </c>
      <c r="G646" t="s">
        <v>765</v>
      </c>
      <c r="H646" t="s">
        <v>24278</v>
      </c>
    </row>
    <row r="647" spans="1:8" hidden="1" x14ac:dyDescent="0.25">
      <c r="A647" s="65">
        <v>45685</v>
      </c>
      <c r="B647" t="s">
        <v>24275</v>
      </c>
      <c r="C647">
        <v>12</v>
      </c>
      <c r="D647" t="s">
        <v>24288</v>
      </c>
      <c r="E647" t="s">
        <v>24277</v>
      </c>
      <c r="F647" t="s">
        <v>754</v>
      </c>
      <c r="G647" t="s">
        <v>765</v>
      </c>
      <c r="H647" t="s">
        <v>24278</v>
      </c>
    </row>
    <row r="648" spans="1:8" hidden="1" x14ac:dyDescent="0.25">
      <c r="A648" s="65">
        <v>45685</v>
      </c>
      <c r="B648" t="s">
        <v>24275</v>
      </c>
      <c r="C648">
        <v>12</v>
      </c>
      <c r="D648" t="s">
        <v>24288</v>
      </c>
      <c r="E648" t="s">
        <v>24277</v>
      </c>
      <c r="F648" t="s">
        <v>754</v>
      </c>
      <c r="G648" t="s">
        <v>765</v>
      </c>
      <c r="H648" t="s">
        <v>24278</v>
      </c>
    </row>
    <row r="649" spans="1:8" hidden="1" x14ac:dyDescent="0.25">
      <c r="A649" s="65">
        <v>45685</v>
      </c>
      <c r="B649" t="s">
        <v>24275</v>
      </c>
      <c r="C649">
        <v>12</v>
      </c>
      <c r="D649" t="s">
        <v>24288</v>
      </c>
      <c r="E649" t="s">
        <v>24277</v>
      </c>
      <c r="F649" t="s">
        <v>754</v>
      </c>
      <c r="G649" t="s">
        <v>765</v>
      </c>
      <c r="H649" t="s">
        <v>24278</v>
      </c>
    </row>
    <row r="650" spans="1:8" hidden="1" x14ac:dyDescent="0.25">
      <c r="A650" s="65">
        <v>45685</v>
      </c>
      <c r="B650" t="s">
        <v>24275</v>
      </c>
      <c r="C650">
        <v>11</v>
      </c>
      <c r="D650" t="s">
        <v>24288</v>
      </c>
      <c r="E650" t="s">
        <v>24277</v>
      </c>
      <c r="F650" t="s">
        <v>754</v>
      </c>
      <c r="G650" t="s">
        <v>765</v>
      </c>
      <c r="H650" t="s">
        <v>24278</v>
      </c>
    </row>
    <row r="651" spans="1:8" hidden="1" x14ac:dyDescent="0.25">
      <c r="A651" s="65">
        <v>45685</v>
      </c>
      <c r="B651" t="s">
        <v>24275</v>
      </c>
      <c r="C651">
        <v>12</v>
      </c>
      <c r="D651" t="s">
        <v>24288</v>
      </c>
      <c r="E651" t="s">
        <v>24277</v>
      </c>
      <c r="F651" t="s">
        <v>754</v>
      </c>
      <c r="G651" t="s">
        <v>765</v>
      </c>
      <c r="H651" t="s">
        <v>24278</v>
      </c>
    </row>
    <row r="652" spans="1:8" hidden="1" x14ac:dyDescent="0.25">
      <c r="A652" s="65">
        <v>45685</v>
      </c>
      <c r="B652" t="s">
        <v>24275</v>
      </c>
      <c r="C652">
        <v>12</v>
      </c>
      <c r="D652" t="s">
        <v>24288</v>
      </c>
      <c r="E652" t="s">
        <v>24277</v>
      </c>
      <c r="F652" t="s">
        <v>754</v>
      </c>
      <c r="G652" t="s">
        <v>765</v>
      </c>
      <c r="H652" t="s">
        <v>24278</v>
      </c>
    </row>
    <row r="653" spans="1:8" hidden="1" x14ac:dyDescent="0.25">
      <c r="A653" s="65">
        <v>45685</v>
      </c>
      <c r="B653" t="s">
        <v>24275</v>
      </c>
      <c r="C653">
        <v>12</v>
      </c>
      <c r="D653" t="s">
        <v>24288</v>
      </c>
      <c r="E653" t="s">
        <v>24277</v>
      </c>
      <c r="F653" t="s">
        <v>754</v>
      </c>
      <c r="G653" t="s">
        <v>765</v>
      </c>
      <c r="H653" t="s">
        <v>24278</v>
      </c>
    </row>
    <row r="654" spans="1:8" hidden="1" x14ac:dyDescent="0.25">
      <c r="A654" s="65">
        <v>45685</v>
      </c>
      <c r="B654" t="s">
        <v>24275</v>
      </c>
      <c r="C654">
        <v>12</v>
      </c>
      <c r="D654" t="s">
        <v>24288</v>
      </c>
      <c r="E654" t="s">
        <v>24277</v>
      </c>
      <c r="F654" t="s">
        <v>754</v>
      </c>
      <c r="G654" t="s">
        <v>765</v>
      </c>
      <c r="H654" t="s">
        <v>24278</v>
      </c>
    </row>
    <row r="655" spans="1:8" hidden="1" x14ac:dyDescent="0.25">
      <c r="A655" s="65">
        <v>45685</v>
      </c>
      <c r="B655" t="s">
        <v>24275</v>
      </c>
      <c r="C655">
        <v>12</v>
      </c>
      <c r="D655" t="s">
        <v>24288</v>
      </c>
      <c r="E655" t="s">
        <v>24277</v>
      </c>
      <c r="F655" t="s">
        <v>754</v>
      </c>
      <c r="G655" t="s">
        <v>765</v>
      </c>
      <c r="H655" t="s">
        <v>24278</v>
      </c>
    </row>
    <row r="656" spans="1:8" hidden="1" x14ac:dyDescent="0.25">
      <c r="A656" s="65">
        <v>45685</v>
      </c>
      <c r="B656" t="s">
        <v>24275</v>
      </c>
      <c r="C656">
        <v>12</v>
      </c>
      <c r="D656" t="s">
        <v>24288</v>
      </c>
      <c r="E656" t="s">
        <v>24277</v>
      </c>
      <c r="F656" t="s">
        <v>754</v>
      </c>
      <c r="G656" t="s">
        <v>765</v>
      </c>
      <c r="H656" t="s">
        <v>24278</v>
      </c>
    </row>
    <row r="657" spans="1:8" hidden="1" x14ac:dyDescent="0.25">
      <c r="A657" s="65">
        <v>45685</v>
      </c>
      <c r="B657" t="s">
        <v>24275</v>
      </c>
      <c r="C657">
        <v>12</v>
      </c>
      <c r="D657" t="s">
        <v>24288</v>
      </c>
      <c r="E657" t="s">
        <v>24277</v>
      </c>
      <c r="F657" t="s">
        <v>754</v>
      </c>
      <c r="G657" t="s">
        <v>765</v>
      </c>
      <c r="H657" t="s">
        <v>24278</v>
      </c>
    </row>
    <row r="658" spans="1:8" hidden="1" x14ac:dyDescent="0.25">
      <c r="A658" s="65">
        <v>45685</v>
      </c>
      <c r="B658" t="s">
        <v>24275</v>
      </c>
      <c r="C658">
        <v>12</v>
      </c>
      <c r="D658" t="s">
        <v>24288</v>
      </c>
      <c r="E658" t="s">
        <v>24277</v>
      </c>
      <c r="F658" t="s">
        <v>754</v>
      </c>
      <c r="G658" t="s">
        <v>765</v>
      </c>
      <c r="H658" t="s">
        <v>24278</v>
      </c>
    </row>
    <row r="659" spans="1:8" hidden="1" x14ac:dyDescent="0.25">
      <c r="A659" s="65">
        <v>45685</v>
      </c>
      <c r="B659" t="s">
        <v>24275</v>
      </c>
      <c r="C659">
        <v>12</v>
      </c>
      <c r="D659" t="s">
        <v>24288</v>
      </c>
      <c r="E659" t="s">
        <v>24277</v>
      </c>
      <c r="F659" t="s">
        <v>754</v>
      </c>
      <c r="G659" t="s">
        <v>765</v>
      </c>
      <c r="H659" t="s">
        <v>24278</v>
      </c>
    </row>
    <row r="660" spans="1:8" hidden="1" x14ac:dyDescent="0.25">
      <c r="A660" s="65">
        <v>45685</v>
      </c>
      <c r="B660" t="s">
        <v>24275</v>
      </c>
      <c r="C660">
        <v>12</v>
      </c>
      <c r="D660" t="s">
        <v>24288</v>
      </c>
      <c r="E660" t="s">
        <v>24277</v>
      </c>
      <c r="F660" t="s">
        <v>754</v>
      </c>
      <c r="G660" t="s">
        <v>765</v>
      </c>
      <c r="H660" t="s">
        <v>24278</v>
      </c>
    </row>
    <row r="661" spans="1:8" hidden="1" x14ac:dyDescent="0.25">
      <c r="A661" s="65">
        <v>45685</v>
      </c>
      <c r="B661" t="s">
        <v>24275</v>
      </c>
      <c r="C661">
        <v>12</v>
      </c>
      <c r="D661" t="s">
        <v>24288</v>
      </c>
      <c r="E661" t="s">
        <v>24277</v>
      </c>
      <c r="F661" t="s">
        <v>754</v>
      </c>
      <c r="G661" t="s">
        <v>765</v>
      </c>
      <c r="H661" t="s">
        <v>24278</v>
      </c>
    </row>
    <row r="662" spans="1:8" hidden="1" x14ac:dyDescent="0.25">
      <c r="A662" s="65">
        <v>45685</v>
      </c>
      <c r="B662" t="s">
        <v>24275</v>
      </c>
      <c r="C662">
        <v>12</v>
      </c>
      <c r="D662" t="s">
        <v>24288</v>
      </c>
      <c r="E662" t="s">
        <v>24277</v>
      </c>
      <c r="F662" t="s">
        <v>754</v>
      </c>
      <c r="G662" t="s">
        <v>765</v>
      </c>
      <c r="H662" t="s">
        <v>24278</v>
      </c>
    </row>
    <row r="663" spans="1:8" hidden="1" x14ac:dyDescent="0.25">
      <c r="A663" s="65">
        <v>45685</v>
      </c>
      <c r="B663" t="s">
        <v>24275</v>
      </c>
      <c r="C663">
        <v>12</v>
      </c>
      <c r="D663" t="s">
        <v>24288</v>
      </c>
      <c r="E663" t="s">
        <v>24277</v>
      </c>
      <c r="F663" t="s">
        <v>754</v>
      </c>
      <c r="G663" t="s">
        <v>765</v>
      </c>
      <c r="H663" t="s">
        <v>24278</v>
      </c>
    </row>
    <row r="664" spans="1:8" hidden="1" x14ac:dyDescent="0.25">
      <c r="A664" s="65">
        <v>45685</v>
      </c>
      <c r="B664" t="s">
        <v>24275</v>
      </c>
      <c r="C664">
        <v>12</v>
      </c>
      <c r="D664" t="s">
        <v>24288</v>
      </c>
      <c r="E664" t="s">
        <v>24277</v>
      </c>
      <c r="F664" t="s">
        <v>754</v>
      </c>
      <c r="G664" t="s">
        <v>765</v>
      </c>
      <c r="H664" t="s">
        <v>24278</v>
      </c>
    </row>
    <row r="665" spans="1:8" hidden="1" x14ac:dyDescent="0.25">
      <c r="A665" s="65">
        <v>45685</v>
      </c>
      <c r="B665" t="s">
        <v>24275</v>
      </c>
      <c r="C665">
        <v>12</v>
      </c>
      <c r="D665" t="s">
        <v>24288</v>
      </c>
      <c r="E665" t="s">
        <v>24277</v>
      </c>
      <c r="F665" t="s">
        <v>754</v>
      </c>
      <c r="G665" t="s">
        <v>765</v>
      </c>
      <c r="H665" t="s">
        <v>24278</v>
      </c>
    </row>
    <row r="666" spans="1:8" hidden="1" x14ac:dyDescent="0.25">
      <c r="A666" s="65">
        <v>45685</v>
      </c>
      <c r="B666" t="s">
        <v>24275</v>
      </c>
      <c r="C666">
        <v>12</v>
      </c>
      <c r="D666" t="s">
        <v>24288</v>
      </c>
      <c r="E666" t="s">
        <v>24277</v>
      </c>
      <c r="F666" t="s">
        <v>754</v>
      </c>
      <c r="G666" t="s">
        <v>765</v>
      </c>
      <c r="H666" t="s">
        <v>24278</v>
      </c>
    </row>
    <row r="667" spans="1:8" hidden="1" x14ac:dyDescent="0.25">
      <c r="A667" s="65">
        <v>45685</v>
      </c>
      <c r="B667" t="s">
        <v>24275</v>
      </c>
      <c r="C667">
        <v>12</v>
      </c>
      <c r="D667" t="s">
        <v>24288</v>
      </c>
      <c r="E667" t="s">
        <v>24277</v>
      </c>
      <c r="F667" t="s">
        <v>754</v>
      </c>
      <c r="G667" t="s">
        <v>765</v>
      </c>
      <c r="H667" t="s">
        <v>24278</v>
      </c>
    </row>
    <row r="668" spans="1:8" hidden="1" x14ac:dyDescent="0.25">
      <c r="A668" s="65">
        <v>45685</v>
      </c>
      <c r="B668" t="s">
        <v>24275</v>
      </c>
      <c r="C668">
        <v>12</v>
      </c>
      <c r="D668" t="s">
        <v>24288</v>
      </c>
      <c r="E668" t="s">
        <v>24277</v>
      </c>
      <c r="F668" t="s">
        <v>754</v>
      </c>
      <c r="G668" t="s">
        <v>765</v>
      </c>
      <c r="H668" t="s">
        <v>24278</v>
      </c>
    </row>
    <row r="669" spans="1:8" hidden="1" x14ac:dyDescent="0.25">
      <c r="A669" s="65">
        <v>45685</v>
      </c>
      <c r="B669" t="s">
        <v>24275</v>
      </c>
      <c r="C669">
        <v>12</v>
      </c>
      <c r="D669" t="s">
        <v>24288</v>
      </c>
      <c r="E669" t="s">
        <v>24277</v>
      </c>
      <c r="F669" t="s">
        <v>754</v>
      </c>
      <c r="G669" t="s">
        <v>765</v>
      </c>
      <c r="H669" t="s">
        <v>24278</v>
      </c>
    </row>
    <row r="670" spans="1:8" hidden="1" x14ac:dyDescent="0.25">
      <c r="A670" s="65">
        <v>45685</v>
      </c>
      <c r="B670" t="s">
        <v>24275</v>
      </c>
      <c r="C670">
        <v>12</v>
      </c>
      <c r="D670" t="s">
        <v>24288</v>
      </c>
      <c r="E670" t="s">
        <v>24277</v>
      </c>
      <c r="F670" t="s">
        <v>754</v>
      </c>
      <c r="G670" t="s">
        <v>765</v>
      </c>
      <c r="H670" t="s">
        <v>24278</v>
      </c>
    </row>
    <row r="671" spans="1:8" hidden="1" x14ac:dyDescent="0.25">
      <c r="A671" s="65">
        <v>45685</v>
      </c>
      <c r="B671" t="s">
        <v>24275</v>
      </c>
      <c r="C671">
        <v>10</v>
      </c>
      <c r="D671" t="s">
        <v>24288</v>
      </c>
      <c r="E671" t="s">
        <v>24277</v>
      </c>
      <c r="F671" t="s">
        <v>754</v>
      </c>
      <c r="G671" t="s">
        <v>765</v>
      </c>
      <c r="H671" t="s">
        <v>24278</v>
      </c>
    </row>
    <row r="672" spans="1:8" hidden="1" x14ac:dyDescent="0.25">
      <c r="A672" s="65">
        <v>45685</v>
      </c>
      <c r="B672" t="s">
        <v>24275</v>
      </c>
      <c r="C672">
        <v>2</v>
      </c>
      <c r="D672" t="s">
        <v>24288</v>
      </c>
      <c r="E672" t="s">
        <v>24277</v>
      </c>
      <c r="F672" t="s">
        <v>754</v>
      </c>
      <c r="G672" t="s">
        <v>765</v>
      </c>
      <c r="H672" t="s">
        <v>24278</v>
      </c>
    </row>
    <row r="673" spans="1:8" hidden="1" x14ac:dyDescent="0.25">
      <c r="A673" s="65">
        <v>45685</v>
      </c>
      <c r="B673" t="s">
        <v>24275</v>
      </c>
      <c r="C673">
        <v>12</v>
      </c>
      <c r="D673" t="s">
        <v>24288</v>
      </c>
      <c r="E673" t="s">
        <v>24277</v>
      </c>
      <c r="F673" t="s">
        <v>754</v>
      </c>
      <c r="G673" t="s">
        <v>765</v>
      </c>
      <c r="H673" t="s">
        <v>24278</v>
      </c>
    </row>
    <row r="674" spans="1:8" hidden="1" x14ac:dyDescent="0.25">
      <c r="A674" s="65">
        <v>45685</v>
      </c>
      <c r="B674" t="s">
        <v>24275</v>
      </c>
      <c r="C674">
        <v>12</v>
      </c>
      <c r="D674" t="s">
        <v>24288</v>
      </c>
      <c r="E674" t="s">
        <v>24277</v>
      </c>
      <c r="F674" t="s">
        <v>754</v>
      </c>
      <c r="G674" t="s">
        <v>765</v>
      </c>
      <c r="H674" t="s">
        <v>24278</v>
      </c>
    </row>
    <row r="675" spans="1:8" hidden="1" x14ac:dyDescent="0.25">
      <c r="A675" s="65">
        <v>45685</v>
      </c>
      <c r="B675" t="s">
        <v>24275</v>
      </c>
      <c r="C675">
        <v>12</v>
      </c>
      <c r="D675" t="s">
        <v>24288</v>
      </c>
      <c r="E675" t="s">
        <v>24277</v>
      </c>
      <c r="F675" t="s">
        <v>754</v>
      </c>
      <c r="G675" t="s">
        <v>765</v>
      </c>
      <c r="H675" t="s">
        <v>24278</v>
      </c>
    </row>
    <row r="676" spans="1:8" hidden="1" x14ac:dyDescent="0.25">
      <c r="A676" s="65">
        <v>45685</v>
      </c>
      <c r="B676" t="s">
        <v>24275</v>
      </c>
      <c r="C676">
        <v>12</v>
      </c>
      <c r="D676" t="s">
        <v>24288</v>
      </c>
      <c r="E676" t="s">
        <v>24277</v>
      </c>
      <c r="F676" t="s">
        <v>754</v>
      </c>
      <c r="G676" t="s">
        <v>765</v>
      </c>
      <c r="H676" t="s">
        <v>24278</v>
      </c>
    </row>
    <row r="677" spans="1:8" hidden="1" x14ac:dyDescent="0.25">
      <c r="A677" s="65">
        <v>45685</v>
      </c>
      <c r="B677" t="s">
        <v>24275</v>
      </c>
      <c r="C677">
        <v>12</v>
      </c>
      <c r="D677" t="s">
        <v>24288</v>
      </c>
      <c r="E677" t="s">
        <v>24277</v>
      </c>
      <c r="F677" t="s">
        <v>754</v>
      </c>
      <c r="G677" t="s">
        <v>765</v>
      </c>
      <c r="H677" t="s">
        <v>24278</v>
      </c>
    </row>
    <row r="678" spans="1:8" hidden="1" x14ac:dyDescent="0.25">
      <c r="A678" s="65">
        <v>45685</v>
      </c>
      <c r="B678" t="s">
        <v>24275</v>
      </c>
      <c r="C678">
        <v>12</v>
      </c>
      <c r="D678" t="s">
        <v>24288</v>
      </c>
      <c r="E678" t="s">
        <v>24277</v>
      </c>
      <c r="F678" t="s">
        <v>754</v>
      </c>
      <c r="G678" t="s">
        <v>765</v>
      </c>
      <c r="H678" t="s">
        <v>24278</v>
      </c>
    </row>
    <row r="679" spans="1:8" hidden="1" x14ac:dyDescent="0.25">
      <c r="A679" s="65">
        <v>45685</v>
      </c>
      <c r="B679" t="s">
        <v>24275</v>
      </c>
      <c r="C679">
        <v>12</v>
      </c>
      <c r="D679" t="s">
        <v>24288</v>
      </c>
      <c r="E679" t="s">
        <v>24277</v>
      </c>
      <c r="F679" t="s">
        <v>754</v>
      </c>
      <c r="G679" t="s">
        <v>765</v>
      </c>
      <c r="H679" t="s">
        <v>24278</v>
      </c>
    </row>
    <row r="680" spans="1:8" hidden="1" x14ac:dyDescent="0.25">
      <c r="A680" s="65">
        <v>45685</v>
      </c>
      <c r="B680" t="s">
        <v>24275</v>
      </c>
      <c r="C680">
        <v>12</v>
      </c>
      <c r="D680" t="s">
        <v>24288</v>
      </c>
      <c r="E680" t="s">
        <v>24277</v>
      </c>
      <c r="F680" t="s">
        <v>754</v>
      </c>
      <c r="G680" t="s">
        <v>765</v>
      </c>
      <c r="H680" t="s">
        <v>24278</v>
      </c>
    </row>
    <row r="681" spans="1:8" hidden="1" x14ac:dyDescent="0.25">
      <c r="A681" s="65">
        <v>45685</v>
      </c>
      <c r="B681" t="s">
        <v>24275</v>
      </c>
      <c r="C681">
        <v>12</v>
      </c>
      <c r="D681" t="s">
        <v>24288</v>
      </c>
      <c r="E681" t="s">
        <v>24277</v>
      </c>
      <c r="F681" t="s">
        <v>754</v>
      </c>
      <c r="G681" t="s">
        <v>765</v>
      </c>
      <c r="H681" t="s">
        <v>24278</v>
      </c>
    </row>
    <row r="682" spans="1:8" hidden="1" x14ac:dyDescent="0.25">
      <c r="A682" s="65">
        <v>45685</v>
      </c>
      <c r="B682" t="s">
        <v>24275</v>
      </c>
      <c r="C682">
        <v>12</v>
      </c>
      <c r="D682" t="s">
        <v>24288</v>
      </c>
      <c r="E682" t="s">
        <v>24277</v>
      </c>
      <c r="F682" t="s">
        <v>754</v>
      </c>
      <c r="G682" t="s">
        <v>765</v>
      </c>
      <c r="H682" t="s">
        <v>24278</v>
      </c>
    </row>
    <row r="683" spans="1:8" hidden="1" x14ac:dyDescent="0.25">
      <c r="A683" s="65">
        <v>45685</v>
      </c>
      <c r="B683" t="s">
        <v>24275</v>
      </c>
      <c r="C683">
        <v>12</v>
      </c>
      <c r="D683" t="s">
        <v>24288</v>
      </c>
      <c r="E683" t="s">
        <v>24277</v>
      </c>
      <c r="F683" t="s">
        <v>754</v>
      </c>
      <c r="G683" t="s">
        <v>765</v>
      </c>
      <c r="H683" t="s">
        <v>24278</v>
      </c>
    </row>
    <row r="684" spans="1:8" hidden="1" x14ac:dyDescent="0.25">
      <c r="A684" s="65">
        <v>45685</v>
      </c>
      <c r="B684" t="s">
        <v>24275</v>
      </c>
      <c r="C684">
        <v>12</v>
      </c>
      <c r="D684" t="s">
        <v>24288</v>
      </c>
      <c r="E684" t="s">
        <v>24277</v>
      </c>
      <c r="F684" t="s">
        <v>754</v>
      </c>
      <c r="G684" t="s">
        <v>765</v>
      </c>
      <c r="H684" t="s">
        <v>24278</v>
      </c>
    </row>
    <row r="685" spans="1:8" hidden="1" x14ac:dyDescent="0.25">
      <c r="A685" s="65">
        <v>45685</v>
      </c>
      <c r="B685" t="s">
        <v>24275</v>
      </c>
      <c r="C685">
        <v>12</v>
      </c>
      <c r="D685" t="s">
        <v>24288</v>
      </c>
      <c r="E685" t="s">
        <v>24277</v>
      </c>
      <c r="F685" t="s">
        <v>754</v>
      </c>
      <c r="G685" t="s">
        <v>765</v>
      </c>
      <c r="H685" t="s">
        <v>24278</v>
      </c>
    </row>
    <row r="686" spans="1:8" hidden="1" x14ac:dyDescent="0.25">
      <c r="A686" s="65">
        <v>45685</v>
      </c>
      <c r="B686" t="s">
        <v>24275</v>
      </c>
      <c r="C686">
        <v>12</v>
      </c>
      <c r="D686" t="s">
        <v>24288</v>
      </c>
      <c r="E686" t="s">
        <v>24277</v>
      </c>
      <c r="F686" t="s">
        <v>754</v>
      </c>
      <c r="G686" t="s">
        <v>765</v>
      </c>
      <c r="H686" t="s">
        <v>24278</v>
      </c>
    </row>
    <row r="687" spans="1:8" hidden="1" x14ac:dyDescent="0.25">
      <c r="A687" s="65">
        <v>45685</v>
      </c>
      <c r="B687" t="s">
        <v>24275</v>
      </c>
      <c r="C687">
        <v>12</v>
      </c>
      <c r="D687" t="s">
        <v>24288</v>
      </c>
      <c r="E687" t="s">
        <v>24277</v>
      </c>
      <c r="F687" t="s">
        <v>754</v>
      </c>
      <c r="G687" t="s">
        <v>765</v>
      </c>
      <c r="H687" t="s">
        <v>24278</v>
      </c>
    </row>
    <row r="688" spans="1:8" hidden="1" x14ac:dyDescent="0.25">
      <c r="A688" s="65">
        <v>45685</v>
      </c>
      <c r="B688" t="s">
        <v>24275</v>
      </c>
      <c r="C688">
        <v>12</v>
      </c>
      <c r="D688" t="s">
        <v>24288</v>
      </c>
      <c r="E688" t="s">
        <v>24277</v>
      </c>
      <c r="F688" t="s">
        <v>754</v>
      </c>
      <c r="G688" t="s">
        <v>765</v>
      </c>
      <c r="H688" t="s">
        <v>24278</v>
      </c>
    </row>
    <row r="689" spans="1:8" hidden="1" x14ac:dyDescent="0.25">
      <c r="A689" s="65">
        <v>45685</v>
      </c>
      <c r="B689" t="s">
        <v>24275</v>
      </c>
      <c r="C689">
        <v>12</v>
      </c>
      <c r="D689" t="s">
        <v>24288</v>
      </c>
      <c r="E689" t="s">
        <v>24277</v>
      </c>
      <c r="F689" t="s">
        <v>754</v>
      </c>
      <c r="G689" t="s">
        <v>765</v>
      </c>
      <c r="H689" t="s">
        <v>24278</v>
      </c>
    </row>
    <row r="690" spans="1:8" hidden="1" x14ac:dyDescent="0.25">
      <c r="A690" s="65">
        <v>45685</v>
      </c>
      <c r="B690" t="s">
        <v>24275</v>
      </c>
      <c r="C690">
        <v>12</v>
      </c>
      <c r="D690" t="s">
        <v>24288</v>
      </c>
      <c r="E690" t="s">
        <v>24277</v>
      </c>
      <c r="F690" t="s">
        <v>754</v>
      </c>
      <c r="G690" t="s">
        <v>765</v>
      </c>
      <c r="H690" t="s">
        <v>24278</v>
      </c>
    </row>
    <row r="691" spans="1:8" hidden="1" x14ac:dyDescent="0.25">
      <c r="A691" s="65">
        <v>45685</v>
      </c>
      <c r="B691" t="s">
        <v>24275</v>
      </c>
      <c r="C691">
        <v>12</v>
      </c>
      <c r="D691" t="s">
        <v>24288</v>
      </c>
      <c r="E691" t="s">
        <v>24277</v>
      </c>
      <c r="F691" t="s">
        <v>754</v>
      </c>
      <c r="G691" t="s">
        <v>765</v>
      </c>
      <c r="H691" t="s">
        <v>24278</v>
      </c>
    </row>
    <row r="692" spans="1:8" hidden="1" x14ac:dyDescent="0.25">
      <c r="A692" s="65">
        <v>45685</v>
      </c>
      <c r="B692" t="s">
        <v>24275</v>
      </c>
      <c r="C692">
        <v>12</v>
      </c>
      <c r="D692" t="s">
        <v>24288</v>
      </c>
      <c r="E692" t="s">
        <v>24277</v>
      </c>
      <c r="F692" t="s">
        <v>754</v>
      </c>
      <c r="G692" t="s">
        <v>765</v>
      </c>
      <c r="H692" t="s">
        <v>24278</v>
      </c>
    </row>
    <row r="693" spans="1:8" hidden="1" x14ac:dyDescent="0.25">
      <c r="A693" s="65">
        <v>45685</v>
      </c>
      <c r="B693" t="s">
        <v>24275</v>
      </c>
      <c r="C693">
        <v>12</v>
      </c>
      <c r="D693" t="s">
        <v>24288</v>
      </c>
      <c r="E693" t="s">
        <v>24277</v>
      </c>
      <c r="F693" t="s">
        <v>754</v>
      </c>
      <c r="G693" t="s">
        <v>765</v>
      </c>
      <c r="H693" t="s">
        <v>24278</v>
      </c>
    </row>
    <row r="694" spans="1:8" hidden="1" x14ac:dyDescent="0.25">
      <c r="A694" s="65">
        <v>45685</v>
      </c>
      <c r="B694" t="s">
        <v>24275</v>
      </c>
      <c r="C694">
        <v>12</v>
      </c>
      <c r="D694" t="s">
        <v>24288</v>
      </c>
      <c r="E694" t="s">
        <v>24277</v>
      </c>
      <c r="F694" t="s">
        <v>754</v>
      </c>
      <c r="G694" t="s">
        <v>765</v>
      </c>
      <c r="H694" t="s">
        <v>24278</v>
      </c>
    </row>
    <row r="695" spans="1:8" hidden="1" x14ac:dyDescent="0.25">
      <c r="A695" s="65">
        <v>45685</v>
      </c>
      <c r="B695" t="s">
        <v>24275</v>
      </c>
      <c r="C695">
        <v>12</v>
      </c>
      <c r="D695" t="s">
        <v>24288</v>
      </c>
      <c r="E695" t="s">
        <v>24277</v>
      </c>
      <c r="F695" t="s">
        <v>754</v>
      </c>
      <c r="G695" t="s">
        <v>765</v>
      </c>
      <c r="H695" t="s">
        <v>24278</v>
      </c>
    </row>
    <row r="696" spans="1:8" hidden="1" x14ac:dyDescent="0.25">
      <c r="A696" s="65">
        <v>45685</v>
      </c>
      <c r="B696" t="s">
        <v>24275</v>
      </c>
      <c r="C696">
        <v>12</v>
      </c>
      <c r="D696" t="s">
        <v>24288</v>
      </c>
      <c r="E696" t="s">
        <v>24277</v>
      </c>
      <c r="F696" t="s">
        <v>754</v>
      </c>
      <c r="G696" t="s">
        <v>765</v>
      </c>
      <c r="H696" t="s">
        <v>24278</v>
      </c>
    </row>
    <row r="697" spans="1:8" hidden="1" x14ac:dyDescent="0.25">
      <c r="A697" s="65">
        <v>45685</v>
      </c>
      <c r="B697" t="s">
        <v>24275</v>
      </c>
      <c r="C697">
        <v>12</v>
      </c>
      <c r="D697" t="s">
        <v>24288</v>
      </c>
      <c r="E697" t="s">
        <v>24277</v>
      </c>
      <c r="F697" t="s">
        <v>754</v>
      </c>
      <c r="G697" t="s">
        <v>765</v>
      </c>
      <c r="H697" t="s">
        <v>24278</v>
      </c>
    </row>
    <row r="698" spans="1:8" hidden="1" x14ac:dyDescent="0.25">
      <c r="A698" s="65">
        <v>45685</v>
      </c>
      <c r="B698" t="s">
        <v>24275</v>
      </c>
      <c r="C698">
        <v>12</v>
      </c>
      <c r="D698" t="s">
        <v>24288</v>
      </c>
      <c r="E698" t="s">
        <v>24277</v>
      </c>
      <c r="F698" t="s">
        <v>754</v>
      </c>
      <c r="G698" t="s">
        <v>765</v>
      </c>
      <c r="H698" t="s">
        <v>24278</v>
      </c>
    </row>
    <row r="699" spans="1:8" hidden="1" x14ac:dyDescent="0.25">
      <c r="A699" s="65">
        <v>45685</v>
      </c>
      <c r="B699" t="s">
        <v>24275</v>
      </c>
      <c r="C699">
        <v>12</v>
      </c>
      <c r="D699" t="s">
        <v>24288</v>
      </c>
      <c r="E699" t="s">
        <v>24277</v>
      </c>
      <c r="F699" t="s">
        <v>754</v>
      </c>
      <c r="G699" t="s">
        <v>765</v>
      </c>
      <c r="H699" t="s">
        <v>24278</v>
      </c>
    </row>
    <row r="700" spans="1:8" hidden="1" x14ac:dyDescent="0.25">
      <c r="A700" s="65">
        <v>45685</v>
      </c>
      <c r="B700" t="s">
        <v>24275</v>
      </c>
      <c r="C700">
        <v>12</v>
      </c>
      <c r="D700" t="s">
        <v>24288</v>
      </c>
      <c r="E700" t="s">
        <v>24277</v>
      </c>
      <c r="F700" t="s">
        <v>754</v>
      </c>
      <c r="G700" t="s">
        <v>765</v>
      </c>
      <c r="H700" t="s">
        <v>24278</v>
      </c>
    </row>
    <row r="701" spans="1:8" hidden="1" x14ac:dyDescent="0.25">
      <c r="A701" s="65">
        <v>45685</v>
      </c>
      <c r="B701" t="s">
        <v>24275</v>
      </c>
      <c r="C701">
        <v>12</v>
      </c>
      <c r="D701" t="s">
        <v>24288</v>
      </c>
      <c r="E701" t="s">
        <v>24277</v>
      </c>
      <c r="F701" t="s">
        <v>754</v>
      </c>
      <c r="G701" t="s">
        <v>765</v>
      </c>
      <c r="H701" t="s">
        <v>24278</v>
      </c>
    </row>
    <row r="702" spans="1:8" hidden="1" x14ac:dyDescent="0.25">
      <c r="A702" s="65">
        <v>45685</v>
      </c>
      <c r="B702" t="s">
        <v>24275</v>
      </c>
      <c r="C702">
        <v>12</v>
      </c>
      <c r="D702" t="s">
        <v>24288</v>
      </c>
      <c r="E702" t="s">
        <v>24277</v>
      </c>
      <c r="F702" t="s">
        <v>754</v>
      </c>
      <c r="G702" t="s">
        <v>765</v>
      </c>
      <c r="H702" t="s">
        <v>24278</v>
      </c>
    </row>
    <row r="703" spans="1:8" hidden="1" x14ac:dyDescent="0.25">
      <c r="A703" s="65">
        <v>45685</v>
      </c>
      <c r="B703" t="s">
        <v>24275</v>
      </c>
      <c r="C703">
        <v>12</v>
      </c>
      <c r="D703" t="s">
        <v>24288</v>
      </c>
      <c r="E703" t="s">
        <v>24277</v>
      </c>
      <c r="F703" t="s">
        <v>754</v>
      </c>
      <c r="G703" t="s">
        <v>765</v>
      </c>
      <c r="H703" t="s">
        <v>24278</v>
      </c>
    </row>
    <row r="704" spans="1:8" hidden="1" x14ac:dyDescent="0.25">
      <c r="A704" s="65">
        <v>45686</v>
      </c>
      <c r="B704" t="s">
        <v>24275</v>
      </c>
      <c r="C704">
        <v>12</v>
      </c>
      <c r="D704" t="s">
        <v>24289</v>
      </c>
      <c r="E704" t="s">
        <v>24277</v>
      </c>
      <c r="F704" t="s">
        <v>754</v>
      </c>
      <c r="G704" t="s">
        <v>764</v>
      </c>
      <c r="H704" t="s">
        <v>24278</v>
      </c>
    </row>
    <row r="705" spans="1:8" hidden="1" x14ac:dyDescent="0.25">
      <c r="A705" s="65">
        <v>45686</v>
      </c>
      <c r="B705" t="s">
        <v>24275</v>
      </c>
      <c r="C705">
        <v>12</v>
      </c>
      <c r="D705" t="s">
        <v>24289</v>
      </c>
      <c r="E705" t="s">
        <v>24277</v>
      </c>
      <c r="F705" t="s">
        <v>754</v>
      </c>
      <c r="G705" t="s">
        <v>764</v>
      </c>
      <c r="H705" t="s">
        <v>24278</v>
      </c>
    </row>
    <row r="706" spans="1:8" hidden="1" x14ac:dyDescent="0.25">
      <c r="A706" s="65">
        <v>45686</v>
      </c>
      <c r="B706" t="s">
        <v>24275</v>
      </c>
      <c r="C706">
        <v>12</v>
      </c>
      <c r="D706" t="s">
        <v>24289</v>
      </c>
      <c r="E706" t="s">
        <v>24277</v>
      </c>
      <c r="F706" t="s">
        <v>754</v>
      </c>
      <c r="G706" t="s">
        <v>764</v>
      </c>
      <c r="H706" t="s">
        <v>24278</v>
      </c>
    </row>
    <row r="707" spans="1:8" hidden="1" x14ac:dyDescent="0.25">
      <c r="A707" s="65">
        <v>45686</v>
      </c>
      <c r="B707" t="s">
        <v>24275</v>
      </c>
      <c r="C707">
        <v>12</v>
      </c>
      <c r="D707" t="s">
        <v>24289</v>
      </c>
      <c r="E707" t="s">
        <v>24277</v>
      </c>
      <c r="F707" t="s">
        <v>754</v>
      </c>
      <c r="G707" t="s">
        <v>764</v>
      </c>
      <c r="H707" t="s">
        <v>24278</v>
      </c>
    </row>
    <row r="708" spans="1:8" hidden="1" x14ac:dyDescent="0.25">
      <c r="A708" s="65">
        <v>45686</v>
      </c>
      <c r="B708" t="s">
        <v>24275</v>
      </c>
      <c r="C708">
        <v>12</v>
      </c>
      <c r="D708" t="s">
        <v>24289</v>
      </c>
      <c r="E708" t="s">
        <v>24277</v>
      </c>
      <c r="F708" t="s">
        <v>754</v>
      </c>
      <c r="G708" t="s">
        <v>764</v>
      </c>
      <c r="H708" t="s">
        <v>24278</v>
      </c>
    </row>
    <row r="709" spans="1:8" hidden="1" x14ac:dyDescent="0.25">
      <c r="A709" s="65">
        <v>45686</v>
      </c>
      <c r="B709" t="s">
        <v>24275</v>
      </c>
      <c r="C709">
        <v>12</v>
      </c>
      <c r="D709" t="s">
        <v>24289</v>
      </c>
      <c r="E709" t="s">
        <v>24277</v>
      </c>
      <c r="F709" t="s">
        <v>754</v>
      </c>
      <c r="G709" t="s">
        <v>764</v>
      </c>
      <c r="H709" t="s">
        <v>24278</v>
      </c>
    </row>
    <row r="710" spans="1:8" hidden="1" x14ac:dyDescent="0.25">
      <c r="A710" s="65">
        <v>45686</v>
      </c>
      <c r="B710" t="s">
        <v>24275</v>
      </c>
      <c r="C710">
        <v>11</v>
      </c>
      <c r="D710" t="s">
        <v>24289</v>
      </c>
      <c r="E710" t="s">
        <v>24277</v>
      </c>
      <c r="F710" t="s">
        <v>754</v>
      </c>
      <c r="G710" t="s">
        <v>764</v>
      </c>
      <c r="H710" t="s">
        <v>24278</v>
      </c>
    </row>
    <row r="711" spans="1:8" hidden="1" x14ac:dyDescent="0.25">
      <c r="A711" s="65">
        <v>45695</v>
      </c>
      <c r="B711" t="s">
        <v>24275</v>
      </c>
      <c r="C711">
        <v>12</v>
      </c>
      <c r="D711" t="s">
        <v>24290</v>
      </c>
      <c r="E711" t="s">
        <v>24277</v>
      </c>
      <c r="F711" t="s">
        <v>754</v>
      </c>
      <c r="G711" t="s">
        <v>764</v>
      </c>
      <c r="H711" t="s">
        <v>24278</v>
      </c>
    </row>
    <row r="712" spans="1:8" hidden="1" x14ac:dyDescent="0.25">
      <c r="A712" s="65">
        <v>45695</v>
      </c>
      <c r="B712" t="s">
        <v>24275</v>
      </c>
      <c r="C712">
        <v>12</v>
      </c>
      <c r="D712" t="s">
        <v>24290</v>
      </c>
      <c r="E712" t="s">
        <v>24277</v>
      </c>
      <c r="F712" t="s">
        <v>754</v>
      </c>
      <c r="G712" t="s">
        <v>764</v>
      </c>
      <c r="H712" t="s">
        <v>24278</v>
      </c>
    </row>
    <row r="713" spans="1:8" hidden="1" x14ac:dyDescent="0.25">
      <c r="A713" s="65">
        <v>45695</v>
      </c>
      <c r="B713" t="s">
        <v>24275</v>
      </c>
      <c r="C713">
        <v>12</v>
      </c>
      <c r="D713" t="s">
        <v>24290</v>
      </c>
      <c r="E713" t="s">
        <v>24277</v>
      </c>
      <c r="F713" t="s">
        <v>754</v>
      </c>
      <c r="G713" t="s">
        <v>764</v>
      </c>
      <c r="H713" t="s">
        <v>24278</v>
      </c>
    </row>
    <row r="714" spans="1:8" hidden="1" x14ac:dyDescent="0.25">
      <c r="A714" s="65">
        <v>45695</v>
      </c>
      <c r="B714" t="s">
        <v>24275</v>
      </c>
      <c r="C714">
        <v>12</v>
      </c>
      <c r="D714" t="s">
        <v>24290</v>
      </c>
      <c r="E714" t="s">
        <v>24277</v>
      </c>
      <c r="F714" t="s">
        <v>754</v>
      </c>
      <c r="G714" t="s">
        <v>764</v>
      </c>
      <c r="H714" t="s">
        <v>24278</v>
      </c>
    </row>
    <row r="715" spans="1:8" hidden="1" x14ac:dyDescent="0.25">
      <c r="A715" s="65">
        <v>45695</v>
      </c>
      <c r="B715" t="s">
        <v>24275</v>
      </c>
      <c r="C715">
        <v>12</v>
      </c>
      <c r="D715" t="s">
        <v>24290</v>
      </c>
      <c r="E715" t="s">
        <v>24277</v>
      </c>
      <c r="F715" t="s">
        <v>754</v>
      </c>
      <c r="G715" t="s">
        <v>764</v>
      </c>
      <c r="H715" t="s">
        <v>24278</v>
      </c>
    </row>
    <row r="716" spans="1:8" hidden="1" x14ac:dyDescent="0.25">
      <c r="A716" s="65">
        <v>45695</v>
      </c>
      <c r="B716" t="s">
        <v>24275</v>
      </c>
      <c r="C716">
        <v>12</v>
      </c>
      <c r="D716" t="s">
        <v>24290</v>
      </c>
      <c r="E716" t="s">
        <v>24277</v>
      </c>
      <c r="F716" t="s">
        <v>754</v>
      </c>
      <c r="G716" t="s">
        <v>764</v>
      </c>
      <c r="H716" t="s">
        <v>24278</v>
      </c>
    </row>
    <row r="717" spans="1:8" hidden="1" x14ac:dyDescent="0.25">
      <c r="A717" s="65">
        <v>45695</v>
      </c>
      <c r="B717" t="s">
        <v>24275</v>
      </c>
      <c r="C717">
        <v>11</v>
      </c>
      <c r="D717" t="s">
        <v>24290</v>
      </c>
      <c r="E717" t="s">
        <v>24277</v>
      </c>
      <c r="F717" t="s">
        <v>754</v>
      </c>
      <c r="G717" t="s">
        <v>764</v>
      </c>
      <c r="H717" t="s">
        <v>24278</v>
      </c>
    </row>
    <row r="718" spans="1:8" hidden="1" x14ac:dyDescent="0.25">
      <c r="A718" s="65">
        <v>45695</v>
      </c>
      <c r="B718" t="s">
        <v>24275</v>
      </c>
      <c r="C718">
        <v>12</v>
      </c>
      <c r="D718" t="s">
        <v>24290</v>
      </c>
      <c r="E718" t="s">
        <v>24277</v>
      </c>
      <c r="F718" t="s">
        <v>754</v>
      </c>
      <c r="G718" t="s">
        <v>764</v>
      </c>
      <c r="H718" t="s">
        <v>24278</v>
      </c>
    </row>
    <row r="719" spans="1:8" hidden="1" x14ac:dyDescent="0.25">
      <c r="A719" s="65">
        <v>45695</v>
      </c>
      <c r="B719" t="s">
        <v>24275</v>
      </c>
      <c r="C719">
        <v>12</v>
      </c>
      <c r="D719" t="s">
        <v>24290</v>
      </c>
      <c r="E719" t="s">
        <v>24277</v>
      </c>
      <c r="F719" t="s">
        <v>754</v>
      </c>
      <c r="G719" t="s">
        <v>764</v>
      </c>
      <c r="H719" t="s">
        <v>24278</v>
      </c>
    </row>
    <row r="720" spans="1:8" hidden="1" x14ac:dyDescent="0.25">
      <c r="A720" s="65">
        <v>45695</v>
      </c>
      <c r="B720" t="s">
        <v>24275</v>
      </c>
      <c r="C720">
        <v>12</v>
      </c>
      <c r="D720" t="s">
        <v>24290</v>
      </c>
      <c r="E720" t="s">
        <v>24277</v>
      </c>
      <c r="F720" t="s">
        <v>754</v>
      </c>
      <c r="G720" t="s">
        <v>764</v>
      </c>
      <c r="H720" t="s">
        <v>24278</v>
      </c>
    </row>
    <row r="721" spans="1:8" hidden="1" x14ac:dyDescent="0.25">
      <c r="A721" s="65">
        <v>45695</v>
      </c>
      <c r="B721" t="s">
        <v>24275</v>
      </c>
      <c r="C721">
        <v>12</v>
      </c>
      <c r="D721" t="s">
        <v>24290</v>
      </c>
      <c r="E721" t="s">
        <v>24277</v>
      </c>
      <c r="F721" t="s">
        <v>754</v>
      </c>
      <c r="G721" t="s">
        <v>764</v>
      </c>
      <c r="H721" t="s">
        <v>24278</v>
      </c>
    </row>
    <row r="722" spans="1:8" hidden="1" x14ac:dyDescent="0.25">
      <c r="A722" s="65">
        <v>45695</v>
      </c>
      <c r="B722" t="s">
        <v>24275</v>
      </c>
      <c r="C722">
        <v>12</v>
      </c>
      <c r="D722" t="s">
        <v>24290</v>
      </c>
      <c r="E722" t="s">
        <v>24277</v>
      </c>
      <c r="F722" t="s">
        <v>754</v>
      </c>
      <c r="G722" t="s">
        <v>764</v>
      </c>
      <c r="H722" t="s">
        <v>24278</v>
      </c>
    </row>
    <row r="723" spans="1:8" hidden="1" x14ac:dyDescent="0.25">
      <c r="A723" s="65">
        <v>45695</v>
      </c>
      <c r="B723" t="s">
        <v>24275</v>
      </c>
      <c r="C723">
        <v>12</v>
      </c>
      <c r="D723" t="s">
        <v>24290</v>
      </c>
      <c r="E723" t="s">
        <v>24277</v>
      </c>
      <c r="F723" t="s">
        <v>754</v>
      </c>
      <c r="G723" t="s">
        <v>764</v>
      </c>
      <c r="H723" t="s">
        <v>24278</v>
      </c>
    </row>
    <row r="724" spans="1:8" hidden="1" x14ac:dyDescent="0.25">
      <c r="A724" s="65">
        <v>45695</v>
      </c>
      <c r="B724" t="s">
        <v>24275</v>
      </c>
      <c r="C724">
        <v>12</v>
      </c>
      <c r="D724" t="s">
        <v>24290</v>
      </c>
      <c r="E724" t="s">
        <v>24277</v>
      </c>
      <c r="F724" t="s">
        <v>754</v>
      </c>
      <c r="G724" t="s">
        <v>764</v>
      </c>
      <c r="H724" t="s">
        <v>24278</v>
      </c>
    </row>
    <row r="725" spans="1:8" hidden="1" x14ac:dyDescent="0.25">
      <c r="A725" s="65">
        <v>45695</v>
      </c>
      <c r="B725" t="s">
        <v>24275</v>
      </c>
      <c r="C725">
        <v>11</v>
      </c>
      <c r="D725" t="s">
        <v>24290</v>
      </c>
      <c r="E725" t="s">
        <v>24277</v>
      </c>
      <c r="F725" t="s">
        <v>754</v>
      </c>
      <c r="G725" t="s">
        <v>764</v>
      </c>
      <c r="H725" t="s">
        <v>24278</v>
      </c>
    </row>
    <row r="726" spans="1:8" hidden="1" x14ac:dyDescent="0.25">
      <c r="A726" s="65">
        <v>45695</v>
      </c>
      <c r="B726" t="s">
        <v>24275</v>
      </c>
      <c r="C726">
        <v>12</v>
      </c>
      <c r="D726" t="s">
        <v>24290</v>
      </c>
      <c r="E726" t="s">
        <v>24277</v>
      </c>
      <c r="F726" t="s">
        <v>754</v>
      </c>
      <c r="G726" t="s">
        <v>764</v>
      </c>
      <c r="H726" t="s">
        <v>24278</v>
      </c>
    </row>
    <row r="727" spans="1:8" hidden="1" x14ac:dyDescent="0.25">
      <c r="A727" s="65">
        <v>45695</v>
      </c>
      <c r="B727" t="s">
        <v>24275</v>
      </c>
      <c r="C727">
        <v>12</v>
      </c>
      <c r="D727" t="s">
        <v>24290</v>
      </c>
      <c r="E727" t="s">
        <v>24277</v>
      </c>
      <c r="F727" t="s">
        <v>754</v>
      </c>
      <c r="G727" t="s">
        <v>764</v>
      </c>
      <c r="H727" t="s">
        <v>24278</v>
      </c>
    </row>
    <row r="728" spans="1:8" hidden="1" x14ac:dyDescent="0.25">
      <c r="A728" s="65">
        <v>45695</v>
      </c>
      <c r="B728" t="s">
        <v>24275</v>
      </c>
      <c r="C728">
        <v>12</v>
      </c>
      <c r="D728" t="s">
        <v>24290</v>
      </c>
      <c r="E728" t="s">
        <v>24277</v>
      </c>
      <c r="F728" t="s">
        <v>754</v>
      </c>
      <c r="G728" t="s">
        <v>764</v>
      </c>
      <c r="H728" t="s">
        <v>24278</v>
      </c>
    </row>
    <row r="729" spans="1:8" hidden="1" x14ac:dyDescent="0.25">
      <c r="A729" s="65">
        <v>45695</v>
      </c>
      <c r="B729" t="s">
        <v>24275</v>
      </c>
      <c r="C729">
        <v>12</v>
      </c>
      <c r="D729" t="s">
        <v>24290</v>
      </c>
      <c r="E729" t="s">
        <v>24277</v>
      </c>
      <c r="F729" t="s">
        <v>754</v>
      </c>
      <c r="G729" t="s">
        <v>764</v>
      </c>
      <c r="H729" t="s">
        <v>24278</v>
      </c>
    </row>
    <row r="730" spans="1:8" hidden="1" x14ac:dyDescent="0.25">
      <c r="A730" s="65">
        <v>45695</v>
      </c>
      <c r="B730" t="s">
        <v>24275</v>
      </c>
      <c r="C730">
        <v>12</v>
      </c>
      <c r="D730" t="s">
        <v>24290</v>
      </c>
      <c r="E730" t="s">
        <v>24277</v>
      </c>
      <c r="F730" t="s">
        <v>754</v>
      </c>
      <c r="G730" t="s">
        <v>764</v>
      </c>
      <c r="H730" t="s">
        <v>24278</v>
      </c>
    </row>
    <row r="731" spans="1:8" hidden="1" x14ac:dyDescent="0.25">
      <c r="A731" s="65">
        <v>45695</v>
      </c>
      <c r="B731" t="s">
        <v>24275</v>
      </c>
      <c r="C731">
        <v>12</v>
      </c>
      <c r="D731" t="s">
        <v>24290</v>
      </c>
      <c r="E731" t="s">
        <v>24277</v>
      </c>
      <c r="F731" t="s">
        <v>754</v>
      </c>
      <c r="G731" t="s">
        <v>764</v>
      </c>
      <c r="H731" t="s">
        <v>24278</v>
      </c>
    </row>
    <row r="732" spans="1:8" hidden="1" x14ac:dyDescent="0.25">
      <c r="A732" s="65">
        <v>45695</v>
      </c>
      <c r="B732" t="s">
        <v>24275</v>
      </c>
      <c r="C732">
        <v>11</v>
      </c>
      <c r="D732" t="s">
        <v>24290</v>
      </c>
      <c r="E732" t="s">
        <v>24277</v>
      </c>
      <c r="F732" t="s">
        <v>754</v>
      </c>
      <c r="G732" t="s">
        <v>764</v>
      </c>
      <c r="H732" t="s">
        <v>24278</v>
      </c>
    </row>
    <row r="733" spans="1:8" hidden="1" x14ac:dyDescent="0.25">
      <c r="A733" s="65">
        <v>45695</v>
      </c>
      <c r="B733" t="s">
        <v>24275</v>
      </c>
      <c r="C733">
        <v>11</v>
      </c>
      <c r="D733" t="s">
        <v>24290</v>
      </c>
      <c r="E733" t="s">
        <v>24277</v>
      </c>
      <c r="F733" t="s">
        <v>754</v>
      </c>
      <c r="G733" t="s">
        <v>764</v>
      </c>
      <c r="H733" t="s">
        <v>24278</v>
      </c>
    </row>
    <row r="734" spans="1:8" hidden="1" x14ac:dyDescent="0.25">
      <c r="A734" s="65">
        <v>45695</v>
      </c>
      <c r="B734" t="s">
        <v>24275</v>
      </c>
      <c r="C734">
        <v>12</v>
      </c>
      <c r="D734" t="s">
        <v>24290</v>
      </c>
      <c r="E734" t="s">
        <v>24277</v>
      </c>
      <c r="F734" t="s">
        <v>754</v>
      </c>
      <c r="G734" t="s">
        <v>764</v>
      </c>
      <c r="H734" t="s">
        <v>24278</v>
      </c>
    </row>
    <row r="735" spans="1:8" hidden="1" x14ac:dyDescent="0.25">
      <c r="A735" s="65">
        <v>45695</v>
      </c>
      <c r="B735" t="s">
        <v>24275</v>
      </c>
      <c r="C735">
        <v>12</v>
      </c>
      <c r="D735" t="s">
        <v>24290</v>
      </c>
      <c r="E735" t="s">
        <v>24277</v>
      </c>
      <c r="F735" t="s">
        <v>754</v>
      </c>
      <c r="G735" t="s">
        <v>764</v>
      </c>
      <c r="H735" t="s">
        <v>24278</v>
      </c>
    </row>
    <row r="736" spans="1:8" hidden="1" x14ac:dyDescent="0.25">
      <c r="A736" s="65">
        <v>45695</v>
      </c>
      <c r="B736" t="s">
        <v>24275</v>
      </c>
      <c r="C736">
        <v>12</v>
      </c>
      <c r="D736" t="s">
        <v>24290</v>
      </c>
      <c r="E736" t="s">
        <v>24277</v>
      </c>
      <c r="F736" t="s">
        <v>754</v>
      </c>
      <c r="G736" t="s">
        <v>764</v>
      </c>
      <c r="H736" t="s">
        <v>24278</v>
      </c>
    </row>
    <row r="737" spans="1:8" hidden="1" x14ac:dyDescent="0.25">
      <c r="A737" s="65">
        <v>45695</v>
      </c>
      <c r="B737" t="s">
        <v>24275</v>
      </c>
      <c r="C737">
        <v>12</v>
      </c>
      <c r="D737" t="s">
        <v>24290</v>
      </c>
      <c r="E737" t="s">
        <v>24277</v>
      </c>
      <c r="F737" t="s">
        <v>754</v>
      </c>
      <c r="G737" t="s">
        <v>764</v>
      </c>
      <c r="H737" t="s">
        <v>24278</v>
      </c>
    </row>
    <row r="738" spans="1:8" hidden="1" x14ac:dyDescent="0.25">
      <c r="A738" s="65">
        <v>45695</v>
      </c>
      <c r="B738" t="s">
        <v>24275</v>
      </c>
      <c r="C738">
        <v>12</v>
      </c>
      <c r="D738" t="s">
        <v>24290</v>
      </c>
      <c r="E738" t="s">
        <v>24277</v>
      </c>
      <c r="F738" t="s">
        <v>754</v>
      </c>
      <c r="G738" t="s">
        <v>764</v>
      </c>
      <c r="H738" t="s">
        <v>24278</v>
      </c>
    </row>
    <row r="739" spans="1:8" hidden="1" x14ac:dyDescent="0.25">
      <c r="A739" s="65">
        <v>45695</v>
      </c>
      <c r="B739" t="s">
        <v>24275</v>
      </c>
      <c r="C739">
        <v>12</v>
      </c>
      <c r="D739" t="s">
        <v>24290</v>
      </c>
      <c r="E739" t="s">
        <v>24277</v>
      </c>
      <c r="F739" t="s">
        <v>754</v>
      </c>
      <c r="G739" t="s">
        <v>764</v>
      </c>
      <c r="H739" t="s">
        <v>24278</v>
      </c>
    </row>
    <row r="740" spans="1:8" hidden="1" x14ac:dyDescent="0.25">
      <c r="A740" s="65">
        <v>45695</v>
      </c>
      <c r="B740" t="s">
        <v>24275</v>
      </c>
      <c r="C740">
        <v>12</v>
      </c>
      <c r="D740" t="s">
        <v>24290</v>
      </c>
      <c r="E740" t="s">
        <v>24277</v>
      </c>
      <c r="F740" t="s">
        <v>754</v>
      </c>
      <c r="G740" t="s">
        <v>764</v>
      </c>
      <c r="H740" t="s">
        <v>24278</v>
      </c>
    </row>
    <row r="741" spans="1:8" hidden="1" x14ac:dyDescent="0.25">
      <c r="A741" s="65">
        <v>45695</v>
      </c>
      <c r="B741" t="s">
        <v>24275</v>
      </c>
      <c r="C741">
        <v>11</v>
      </c>
      <c r="D741" t="s">
        <v>24290</v>
      </c>
      <c r="E741" t="s">
        <v>24277</v>
      </c>
      <c r="F741" t="s">
        <v>754</v>
      </c>
      <c r="G741" t="s">
        <v>764</v>
      </c>
      <c r="H741" t="s">
        <v>24278</v>
      </c>
    </row>
    <row r="742" spans="1:8" hidden="1" x14ac:dyDescent="0.25">
      <c r="A742" s="65">
        <v>45695</v>
      </c>
      <c r="B742" t="s">
        <v>24275</v>
      </c>
      <c r="C742">
        <v>12</v>
      </c>
      <c r="D742" t="s">
        <v>24290</v>
      </c>
      <c r="E742" t="s">
        <v>24277</v>
      </c>
      <c r="F742" t="s">
        <v>754</v>
      </c>
      <c r="G742" t="s">
        <v>764</v>
      </c>
      <c r="H742" t="s">
        <v>24278</v>
      </c>
    </row>
    <row r="743" spans="1:8" hidden="1" x14ac:dyDescent="0.25">
      <c r="A743" s="65">
        <v>45695</v>
      </c>
      <c r="B743" t="s">
        <v>24275</v>
      </c>
      <c r="C743">
        <v>12</v>
      </c>
      <c r="D743" t="s">
        <v>24290</v>
      </c>
      <c r="E743" t="s">
        <v>24277</v>
      </c>
      <c r="F743" t="s">
        <v>754</v>
      </c>
      <c r="G743" t="s">
        <v>764</v>
      </c>
      <c r="H743" t="s">
        <v>24278</v>
      </c>
    </row>
    <row r="744" spans="1:8" hidden="1" x14ac:dyDescent="0.25">
      <c r="A744" s="65">
        <v>45695</v>
      </c>
      <c r="B744" t="s">
        <v>24275</v>
      </c>
      <c r="C744">
        <v>11</v>
      </c>
      <c r="D744" t="s">
        <v>24290</v>
      </c>
      <c r="E744" t="s">
        <v>24277</v>
      </c>
      <c r="F744" t="s">
        <v>754</v>
      </c>
      <c r="G744" t="s">
        <v>764</v>
      </c>
      <c r="H744" t="s">
        <v>24278</v>
      </c>
    </row>
    <row r="745" spans="1:8" hidden="1" x14ac:dyDescent="0.25">
      <c r="A745" s="65">
        <v>45695</v>
      </c>
      <c r="B745" t="s">
        <v>24275</v>
      </c>
      <c r="C745">
        <v>11</v>
      </c>
      <c r="D745" t="s">
        <v>24290</v>
      </c>
      <c r="E745" t="s">
        <v>24277</v>
      </c>
      <c r="F745" t="s">
        <v>754</v>
      </c>
      <c r="G745" t="s">
        <v>764</v>
      </c>
      <c r="H745" t="s">
        <v>24278</v>
      </c>
    </row>
    <row r="746" spans="1:8" hidden="1" x14ac:dyDescent="0.25">
      <c r="A746" s="65">
        <v>45695</v>
      </c>
      <c r="B746" t="s">
        <v>24275</v>
      </c>
      <c r="C746">
        <v>12</v>
      </c>
      <c r="D746" t="s">
        <v>24290</v>
      </c>
      <c r="E746" t="s">
        <v>24277</v>
      </c>
      <c r="F746" t="s">
        <v>754</v>
      </c>
      <c r="G746" t="s">
        <v>764</v>
      </c>
      <c r="H746" t="s">
        <v>24278</v>
      </c>
    </row>
    <row r="747" spans="1:8" hidden="1" x14ac:dyDescent="0.25">
      <c r="A747" s="65">
        <v>45695</v>
      </c>
      <c r="B747" t="s">
        <v>24275</v>
      </c>
      <c r="C747">
        <v>12</v>
      </c>
      <c r="D747" t="s">
        <v>24290</v>
      </c>
      <c r="E747" t="s">
        <v>24277</v>
      </c>
      <c r="F747" t="s">
        <v>754</v>
      </c>
      <c r="G747" t="s">
        <v>764</v>
      </c>
      <c r="H747" t="s">
        <v>24278</v>
      </c>
    </row>
    <row r="748" spans="1:8" hidden="1" x14ac:dyDescent="0.25">
      <c r="A748" s="65">
        <v>45695</v>
      </c>
      <c r="B748" t="s">
        <v>24275</v>
      </c>
      <c r="C748">
        <v>12</v>
      </c>
      <c r="D748" t="s">
        <v>24290</v>
      </c>
      <c r="E748" t="s">
        <v>24277</v>
      </c>
      <c r="F748" t="s">
        <v>754</v>
      </c>
      <c r="G748" t="s">
        <v>764</v>
      </c>
      <c r="H748" t="s">
        <v>24278</v>
      </c>
    </row>
    <row r="749" spans="1:8" hidden="1" x14ac:dyDescent="0.25">
      <c r="A749" s="65">
        <v>45695</v>
      </c>
      <c r="B749" t="s">
        <v>24275</v>
      </c>
      <c r="C749">
        <v>12</v>
      </c>
      <c r="D749" t="s">
        <v>24290</v>
      </c>
      <c r="E749" t="s">
        <v>24277</v>
      </c>
      <c r="F749" t="s">
        <v>754</v>
      </c>
      <c r="G749" t="s">
        <v>764</v>
      </c>
      <c r="H749" t="s">
        <v>24278</v>
      </c>
    </row>
    <row r="750" spans="1:8" hidden="1" x14ac:dyDescent="0.25">
      <c r="A750" s="65">
        <v>45695</v>
      </c>
      <c r="B750" t="s">
        <v>24275</v>
      </c>
      <c r="C750">
        <v>12</v>
      </c>
      <c r="D750" t="s">
        <v>24290</v>
      </c>
      <c r="E750" t="s">
        <v>24277</v>
      </c>
      <c r="F750" t="s">
        <v>754</v>
      </c>
      <c r="G750" t="s">
        <v>764</v>
      </c>
      <c r="H750" t="s">
        <v>24278</v>
      </c>
    </row>
    <row r="751" spans="1:8" hidden="1" x14ac:dyDescent="0.25">
      <c r="A751" s="65">
        <v>45695</v>
      </c>
      <c r="B751" t="s">
        <v>24275</v>
      </c>
      <c r="C751">
        <v>9</v>
      </c>
      <c r="D751" t="s">
        <v>24290</v>
      </c>
      <c r="E751" t="s">
        <v>24277</v>
      </c>
      <c r="F751" t="s">
        <v>754</v>
      </c>
      <c r="G751" t="s">
        <v>764</v>
      </c>
      <c r="H751" t="s">
        <v>24278</v>
      </c>
    </row>
    <row r="752" spans="1:8" hidden="1" x14ac:dyDescent="0.25">
      <c r="A752" s="65">
        <v>45695</v>
      </c>
      <c r="B752" t="s">
        <v>24275</v>
      </c>
      <c r="C752">
        <v>3</v>
      </c>
      <c r="D752" t="s">
        <v>24290</v>
      </c>
      <c r="E752" t="s">
        <v>24277</v>
      </c>
      <c r="F752" t="s">
        <v>754</v>
      </c>
      <c r="G752" t="s">
        <v>764</v>
      </c>
      <c r="H752" t="s">
        <v>24278</v>
      </c>
    </row>
    <row r="753" spans="1:8" hidden="1" x14ac:dyDescent="0.25">
      <c r="A753" s="65">
        <v>45695</v>
      </c>
      <c r="B753" t="s">
        <v>24275</v>
      </c>
      <c r="C753">
        <v>12</v>
      </c>
      <c r="D753" t="s">
        <v>24290</v>
      </c>
      <c r="E753" t="s">
        <v>24277</v>
      </c>
      <c r="F753" t="s">
        <v>754</v>
      </c>
      <c r="G753" t="s">
        <v>764</v>
      </c>
      <c r="H753" t="s">
        <v>24278</v>
      </c>
    </row>
    <row r="754" spans="1:8" hidden="1" x14ac:dyDescent="0.25">
      <c r="A754" s="65">
        <v>45695</v>
      </c>
      <c r="B754" t="s">
        <v>24275</v>
      </c>
      <c r="C754">
        <v>12</v>
      </c>
      <c r="D754" t="s">
        <v>24290</v>
      </c>
      <c r="E754" t="s">
        <v>24277</v>
      </c>
      <c r="F754" t="s">
        <v>754</v>
      </c>
      <c r="G754" t="s">
        <v>764</v>
      </c>
      <c r="H754" t="s">
        <v>24278</v>
      </c>
    </row>
    <row r="755" spans="1:8" hidden="1" x14ac:dyDescent="0.25">
      <c r="A755" s="65">
        <v>45695</v>
      </c>
      <c r="B755" t="s">
        <v>24275</v>
      </c>
      <c r="C755">
        <v>12</v>
      </c>
      <c r="D755" t="s">
        <v>24290</v>
      </c>
      <c r="E755" t="s">
        <v>24277</v>
      </c>
      <c r="F755" t="s">
        <v>754</v>
      </c>
      <c r="G755" t="s">
        <v>764</v>
      </c>
      <c r="H755" t="s">
        <v>24278</v>
      </c>
    </row>
    <row r="756" spans="1:8" hidden="1" x14ac:dyDescent="0.25">
      <c r="A756" s="65">
        <v>45695</v>
      </c>
      <c r="B756" t="s">
        <v>24275</v>
      </c>
      <c r="C756">
        <v>12</v>
      </c>
      <c r="D756" t="s">
        <v>24290</v>
      </c>
      <c r="E756" t="s">
        <v>24277</v>
      </c>
      <c r="F756" t="s">
        <v>754</v>
      </c>
      <c r="G756" t="s">
        <v>764</v>
      </c>
      <c r="H756" t="s">
        <v>24278</v>
      </c>
    </row>
    <row r="757" spans="1:8" hidden="1" x14ac:dyDescent="0.25">
      <c r="A757" s="65">
        <v>45695</v>
      </c>
      <c r="B757" t="s">
        <v>24275</v>
      </c>
      <c r="C757">
        <v>12</v>
      </c>
      <c r="D757" t="s">
        <v>24290</v>
      </c>
      <c r="E757" t="s">
        <v>24277</v>
      </c>
      <c r="F757" t="s">
        <v>754</v>
      </c>
      <c r="G757" t="s">
        <v>764</v>
      </c>
      <c r="H757" t="s">
        <v>24278</v>
      </c>
    </row>
    <row r="758" spans="1:8" hidden="1" x14ac:dyDescent="0.25">
      <c r="A758" s="65">
        <v>45695</v>
      </c>
      <c r="B758" t="s">
        <v>24275</v>
      </c>
      <c r="C758">
        <v>12</v>
      </c>
      <c r="D758" t="s">
        <v>24290</v>
      </c>
      <c r="E758" t="s">
        <v>24277</v>
      </c>
      <c r="F758" t="s">
        <v>754</v>
      </c>
      <c r="G758" t="s">
        <v>764</v>
      </c>
      <c r="H758" t="s">
        <v>24278</v>
      </c>
    </row>
    <row r="759" spans="1:8" hidden="1" x14ac:dyDescent="0.25">
      <c r="A759" s="65">
        <v>45695</v>
      </c>
      <c r="B759" t="s">
        <v>24275</v>
      </c>
      <c r="C759">
        <v>12</v>
      </c>
      <c r="D759" t="s">
        <v>24290</v>
      </c>
      <c r="E759" t="s">
        <v>24277</v>
      </c>
      <c r="F759" t="s">
        <v>754</v>
      </c>
      <c r="G759" t="s">
        <v>764</v>
      </c>
      <c r="H759" t="s">
        <v>24278</v>
      </c>
    </row>
    <row r="760" spans="1:8" hidden="1" x14ac:dyDescent="0.25">
      <c r="A760" s="65">
        <v>45695</v>
      </c>
      <c r="B760" t="s">
        <v>24275</v>
      </c>
      <c r="C760">
        <v>12</v>
      </c>
      <c r="D760" t="s">
        <v>24290</v>
      </c>
      <c r="E760" t="s">
        <v>24277</v>
      </c>
      <c r="F760" t="s">
        <v>754</v>
      </c>
      <c r="G760" t="s">
        <v>764</v>
      </c>
      <c r="H760" t="s">
        <v>24278</v>
      </c>
    </row>
    <row r="761" spans="1:8" hidden="1" x14ac:dyDescent="0.25">
      <c r="A761" s="65">
        <v>45695</v>
      </c>
      <c r="B761" t="s">
        <v>24275</v>
      </c>
      <c r="C761">
        <v>12</v>
      </c>
      <c r="D761" t="s">
        <v>24290</v>
      </c>
      <c r="E761" t="s">
        <v>24277</v>
      </c>
      <c r="F761" t="s">
        <v>754</v>
      </c>
      <c r="G761" t="s">
        <v>764</v>
      </c>
      <c r="H761" t="s">
        <v>24278</v>
      </c>
    </row>
    <row r="762" spans="1:8" hidden="1" x14ac:dyDescent="0.25">
      <c r="A762" s="65">
        <v>45695</v>
      </c>
      <c r="B762" t="s">
        <v>24275</v>
      </c>
      <c r="C762">
        <v>12</v>
      </c>
      <c r="D762" t="s">
        <v>24290</v>
      </c>
      <c r="E762" t="s">
        <v>24277</v>
      </c>
      <c r="F762" t="s">
        <v>754</v>
      </c>
      <c r="G762" t="s">
        <v>764</v>
      </c>
      <c r="H762" t="s">
        <v>24278</v>
      </c>
    </row>
    <row r="763" spans="1:8" hidden="1" x14ac:dyDescent="0.25">
      <c r="A763" s="65">
        <v>45695</v>
      </c>
      <c r="B763" t="s">
        <v>24275</v>
      </c>
      <c r="C763">
        <v>12</v>
      </c>
      <c r="D763" t="s">
        <v>24290</v>
      </c>
      <c r="E763" t="s">
        <v>24277</v>
      </c>
      <c r="F763" t="s">
        <v>754</v>
      </c>
      <c r="G763" t="s">
        <v>764</v>
      </c>
      <c r="H763" t="s">
        <v>24278</v>
      </c>
    </row>
    <row r="764" spans="1:8" hidden="1" x14ac:dyDescent="0.25">
      <c r="A764" s="65">
        <v>45695</v>
      </c>
      <c r="B764" t="s">
        <v>24275</v>
      </c>
      <c r="C764">
        <v>12</v>
      </c>
      <c r="D764" t="s">
        <v>24290</v>
      </c>
      <c r="E764" t="s">
        <v>24277</v>
      </c>
      <c r="F764" t="s">
        <v>754</v>
      </c>
      <c r="G764" t="s">
        <v>764</v>
      </c>
      <c r="H764" t="s">
        <v>24278</v>
      </c>
    </row>
    <row r="765" spans="1:8" hidden="1" x14ac:dyDescent="0.25">
      <c r="A765" s="65">
        <v>45695</v>
      </c>
      <c r="B765" t="s">
        <v>24275</v>
      </c>
      <c r="C765">
        <v>12</v>
      </c>
      <c r="D765" t="s">
        <v>24290</v>
      </c>
      <c r="E765" t="s">
        <v>24277</v>
      </c>
      <c r="F765" t="s">
        <v>754</v>
      </c>
      <c r="G765" t="s">
        <v>764</v>
      </c>
      <c r="H765" t="s">
        <v>24278</v>
      </c>
    </row>
    <row r="766" spans="1:8" hidden="1" x14ac:dyDescent="0.25">
      <c r="A766" s="65">
        <v>45695</v>
      </c>
      <c r="B766" t="s">
        <v>24275</v>
      </c>
      <c r="C766">
        <v>12</v>
      </c>
      <c r="D766" t="s">
        <v>24290</v>
      </c>
      <c r="E766" t="s">
        <v>24277</v>
      </c>
      <c r="F766" t="s">
        <v>754</v>
      </c>
      <c r="G766" t="s">
        <v>764</v>
      </c>
      <c r="H766" t="s">
        <v>24278</v>
      </c>
    </row>
    <row r="767" spans="1:8" hidden="1" x14ac:dyDescent="0.25">
      <c r="A767" s="65">
        <v>45695</v>
      </c>
      <c r="B767" t="s">
        <v>24275</v>
      </c>
      <c r="C767">
        <v>12</v>
      </c>
      <c r="D767" t="s">
        <v>24290</v>
      </c>
      <c r="E767" t="s">
        <v>24277</v>
      </c>
      <c r="F767" t="s">
        <v>754</v>
      </c>
      <c r="G767" t="s">
        <v>764</v>
      </c>
      <c r="H767" t="s">
        <v>24278</v>
      </c>
    </row>
    <row r="768" spans="1:8" hidden="1" x14ac:dyDescent="0.25">
      <c r="A768" s="65">
        <v>45695</v>
      </c>
      <c r="B768" t="s">
        <v>24275</v>
      </c>
      <c r="C768">
        <v>12</v>
      </c>
      <c r="D768" t="s">
        <v>24290</v>
      </c>
      <c r="E768" t="s">
        <v>24277</v>
      </c>
      <c r="F768" t="s">
        <v>754</v>
      </c>
      <c r="G768" t="s">
        <v>764</v>
      </c>
      <c r="H768" t="s">
        <v>24278</v>
      </c>
    </row>
    <row r="769" spans="1:8" hidden="1" x14ac:dyDescent="0.25">
      <c r="A769" s="65">
        <v>45695</v>
      </c>
      <c r="B769" t="s">
        <v>24275</v>
      </c>
      <c r="C769">
        <v>12</v>
      </c>
      <c r="D769" t="s">
        <v>24290</v>
      </c>
      <c r="E769" t="s">
        <v>24277</v>
      </c>
      <c r="F769" t="s">
        <v>754</v>
      </c>
      <c r="G769" t="s">
        <v>764</v>
      </c>
      <c r="H769" t="s">
        <v>24278</v>
      </c>
    </row>
    <row r="770" spans="1:8" hidden="1" x14ac:dyDescent="0.25">
      <c r="A770" s="65">
        <v>45695</v>
      </c>
      <c r="B770" t="s">
        <v>24275</v>
      </c>
      <c r="C770">
        <v>12</v>
      </c>
      <c r="D770" t="s">
        <v>24290</v>
      </c>
      <c r="E770" t="s">
        <v>24277</v>
      </c>
      <c r="F770" t="s">
        <v>754</v>
      </c>
      <c r="G770" t="s">
        <v>764</v>
      </c>
      <c r="H770" t="s">
        <v>24278</v>
      </c>
    </row>
    <row r="771" spans="1:8" hidden="1" x14ac:dyDescent="0.25">
      <c r="A771" s="65">
        <v>45695</v>
      </c>
      <c r="B771" t="s">
        <v>24275</v>
      </c>
      <c r="C771">
        <v>12</v>
      </c>
      <c r="D771" t="s">
        <v>24290</v>
      </c>
      <c r="E771" t="s">
        <v>24277</v>
      </c>
      <c r="F771" t="s">
        <v>754</v>
      </c>
      <c r="G771" t="s">
        <v>764</v>
      </c>
      <c r="H771" t="s">
        <v>24278</v>
      </c>
    </row>
    <row r="772" spans="1:8" hidden="1" x14ac:dyDescent="0.25">
      <c r="A772" s="65">
        <v>45695</v>
      </c>
      <c r="B772" t="s">
        <v>24275</v>
      </c>
      <c r="C772">
        <v>12</v>
      </c>
      <c r="D772" t="s">
        <v>24290</v>
      </c>
      <c r="E772" t="s">
        <v>24277</v>
      </c>
      <c r="F772" t="s">
        <v>754</v>
      </c>
      <c r="G772" t="s">
        <v>764</v>
      </c>
      <c r="H772" t="s">
        <v>24278</v>
      </c>
    </row>
    <row r="773" spans="1:8" hidden="1" x14ac:dyDescent="0.25">
      <c r="A773" s="65">
        <v>45695</v>
      </c>
      <c r="B773" t="s">
        <v>24275</v>
      </c>
      <c r="C773">
        <v>12</v>
      </c>
      <c r="D773" t="s">
        <v>24290</v>
      </c>
      <c r="E773" t="s">
        <v>24277</v>
      </c>
      <c r="F773" t="s">
        <v>754</v>
      </c>
      <c r="G773" t="s">
        <v>764</v>
      </c>
      <c r="H773" t="s">
        <v>24278</v>
      </c>
    </row>
    <row r="774" spans="1:8" hidden="1" x14ac:dyDescent="0.25">
      <c r="A774" s="65">
        <v>45695</v>
      </c>
      <c r="B774" t="s">
        <v>24275</v>
      </c>
      <c r="C774">
        <v>12</v>
      </c>
      <c r="D774" t="s">
        <v>24290</v>
      </c>
      <c r="E774" t="s">
        <v>24277</v>
      </c>
      <c r="F774" t="s">
        <v>754</v>
      </c>
      <c r="G774" t="s">
        <v>764</v>
      </c>
      <c r="H774" t="s">
        <v>24278</v>
      </c>
    </row>
    <row r="775" spans="1:8" hidden="1" x14ac:dyDescent="0.25">
      <c r="A775" s="65">
        <v>45695</v>
      </c>
      <c r="B775" t="s">
        <v>24275</v>
      </c>
      <c r="C775">
        <v>12</v>
      </c>
      <c r="D775" t="s">
        <v>24290</v>
      </c>
      <c r="E775" t="s">
        <v>24277</v>
      </c>
      <c r="F775" t="s">
        <v>754</v>
      </c>
      <c r="G775" t="s">
        <v>764</v>
      </c>
      <c r="H775" t="s">
        <v>24278</v>
      </c>
    </row>
    <row r="776" spans="1:8" hidden="1" x14ac:dyDescent="0.25">
      <c r="A776" s="65">
        <v>45695</v>
      </c>
      <c r="B776" t="s">
        <v>24275</v>
      </c>
      <c r="C776">
        <v>12</v>
      </c>
      <c r="D776" t="s">
        <v>24290</v>
      </c>
      <c r="E776" t="s">
        <v>24277</v>
      </c>
      <c r="F776" t="s">
        <v>754</v>
      </c>
      <c r="G776" t="s">
        <v>764</v>
      </c>
      <c r="H776" t="s">
        <v>24278</v>
      </c>
    </row>
    <row r="777" spans="1:8" hidden="1" x14ac:dyDescent="0.25">
      <c r="A777" s="65">
        <v>45695</v>
      </c>
      <c r="B777" t="s">
        <v>24275</v>
      </c>
      <c r="C777">
        <v>12</v>
      </c>
      <c r="D777" t="s">
        <v>24290</v>
      </c>
      <c r="E777" t="s">
        <v>24277</v>
      </c>
      <c r="F777" t="s">
        <v>754</v>
      </c>
      <c r="G777" t="s">
        <v>764</v>
      </c>
      <c r="H777" t="s">
        <v>24278</v>
      </c>
    </row>
    <row r="778" spans="1:8" hidden="1" x14ac:dyDescent="0.25">
      <c r="A778" s="65">
        <v>45695</v>
      </c>
      <c r="B778" t="s">
        <v>24275</v>
      </c>
      <c r="C778">
        <v>12</v>
      </c>
      <c r="D778" t="s">
        <v>24290</v>
      </c>
      <c r="E778" t="s">
        <v>24277</v>
      </c>
      <c r="F778" t="s">
        <v>754</v>
      </c>
      <c r="G778" t="s">
        <v>764</v>
      </c>
      <c r="H778" t="s">
        <v>24278</v>
      </c>
    </row>
    <row r="779" spans="1:8" hidden="1" x14ac:dyDescent="0.25">
      <c r="A779" s="65">
        <v>45695</v>
      </c>
      <c r="B779" t="s">
        <v>24275</v>
      </c>
      <c r="C779">
        <v>12</v>
      </c>
      <c r="D779" t="s">
        <v>24290</v>
      </c>
      <c r="E779" t="s">
        <v>24277</v>
      </c>
      <c r="F779" t="s">
        <v>754</v>
      </c>
      <c r="G779" t="s">
        <v>764</v>
      </c>
      <c r="H779" t="s">
        <v>24278</v>
      </c>
    </row>
    <row r="780" spans="1:8" hidden="1" x14ac:dyDescent="0.25">
      <c r="A780" s="65">
        <v>45695</v>
      </c>
      <c r="B780" t="s">
        <v>24275</v>
      </c>
      <c r="C780">
        <v>12</v>
      </c>
      <c r="D780" t="s">
        <v>24290</v>
      </c>
      <c r="E780" t="s">
        <v>24277</v>
      </c>
      <c r="F780" t="s">
        <v>754</v>
      </c>
      <c r="G780" t="s">
        <v>764</v>
      </c>
      <c r="H780" t="s">
        <v>24278</v>
      </c>
    </row>
    <row r="781" spans="1:8" hidden="1" x14ac:dyDescent="0.25">
      <c r="A781" s="65">
        <v>45695</v>
      </c>
      <c r="B781" t="s">
        <v>24275</v>
      </c>
      <c r="C781">
        <v>12</v>
      </c>
      <c r="D781" t="s">
        <v>24290</v>
      </c>
      <c r="E781" t="s">
        <v>24277</v>
      </c>
      <c r="F781" t="s">
        <v>754</v>
      </c>
      <c r="G781" t="s">
        <v>764</v>
      </c>
      <c r="H781" t="s">
        <v>24278</v>
      </c>
    </row>
    <row r="782" spans="1:8" hidden="1" x14ac:dyDescent="0.25">
      <c r="A782" s="65">
        <v>45695</v>
      </c>
      <c r="B782" t="s">
        <v>24275</v>
      </c>
      <c r="C782">
        <v>11</v>
      </c>
      <c r="D782" t="s">
        <v>24290</v>
      </c>
      <c r="E782" t="s">
        <v>24277</v>
      </c>
      <c r="F782" t="s">
        <v>754</v>
      </c>
      <c r="G782" t="s">
        <v>764</v>
      </c>
      <c r="H782" t="s">
        <v>24278</v>
      </c>
    </row>
    <row r="783" spans="1:8" hidden="1" x14ac:dyDescent="0.25">
      <c r="A783" s="65">
        <v>45695</v>
      </c>
      <c r="B783" t="s">
        <v>24275</v>
      </c>
      <c r="C783">
        <v>12</v>
      </c>
      <c r="D783" t="s">
        <v>24290</v>
      </c>
      <c r="E783" t="s">
        <v>24277</v>
      </c>
      <c r="F783" t="s">
        <v>754</v>
      </c>
      <c r="G783" t="s">
        <v>764</v>
      </c>
      <c r="H783" t="s">
        <v>24278</v>
      </c>
    </row>
    <row r="784" spans="1:8" hidden="1" x14ac:dyDescent="0.25">
      <c r="A784" s="65">
        <v>45695</v>
      </c>
      <c r="B784" t="s">
        <v>24275</v>
      </c>
      <c r="C784">
        <v>12</v>
      </c>
      <c r="D784" t="s">
        <v>24290</v>
      </c>
      <c r="E784" t="s">
        <v>24277</v>
      </c>
      <c r="F784" t="s">
        <v>754</v>
      </c>
      <c r="G784" t="s">
        <v>764</v>
      </c>
      <c r="H784" t="s">
        <v>24278</v>
      </c>
    </row>
    <row r="785" spans="1:8" hidden="1" x14ac:dyDescent="0.25">
      <c r="A785" s="65">
        <v>45695</v>
      </c>
      <c r="B785" t="s">
        <v>24275</v>
      </c>
      <c r="C785">
        <v>12</v>
      </c>
      <c r="D785" t="s">
        <v>24290</v>
      </c>
      <c r="E785" t="s">
        <v>24277</v>
      </c>
      <c r="F785" t="s">
        <v>754</v>
      </c>
      <c r="G785" t="s">
        <v>764</v>
      </c>
      <c r="H785" t="s">
        <v>24278</v>
      </c>
    </row>
    <row r="786" spans="1:8" hidden="1" x14ac:dyDescent="0.25">
      <c r="A786" s="65">
        <v>45695</v>
      </c>
      <c r="B786" t="s">
        <v>24275</v>
      </c>
      <c r="C786">
        <v>12</v>
      </c>
      <c r="D786" t="s">
        <v>24290</v>
      </c>
      <c r="E786" t="s">
        <v>24277</v>
      </c>
      <c r="F786" t="s">
        <v>754</v>
      </c>
      <c r="G786" t="s">
        <v>764</v>
      </c>
      <c r="H786" t="s">
        <v>24278</v>
      </c>
    </row>
    <row r="787" spans="1:8" hidden="1" x14ac:dyDescent="0.25">
      <c r="A787" s="65">
        <v>45695</v>
      </c>
      <c r="B787" t="s">
        <v>24275</v>
      </c>
      <c r="C787">
        <v>12</v>
      </c>
      <c r="D787" t="s">
        <v>24290</v>
      </c>
      <c r="E787" t="s">
        <v>24277</v>
      </c>
      <c r="F787" t="s">
        <v>754</v>
      </c>
      <c r="G787" t="s">
        <v>764</v>
      </c>
      <c r="H787" t="s">
        <v>24278</v>
      </c>
    </row>
    <row r="788" spans="1:8" hidden="1" x14ac:dyDescent="0.25">
      <c r="A788" s="65">
        <v>45695</v>
      </c>
      <c r="B788" t="s">
        <v>24275</v>
      </c>
      <c r="C788">
        <v>12</v>
      </c>
      <c r="D788" t="s">
        <v>24290</v>
      </c>
      <c r="E788" t="s">
        <v>24277</v>
      </c>
      <c r="F788" t="s">
        <v>754</v>
      </c>
      <c r="G788" t="s">
        <v>764</v>
      </c>
      <c r="H788" t="s">
        <v>24278</v>
      </c>
    </row>
    <row r="789" spans="1:8" hidden="1" x14ac:dyDescent="0.25">
      <c r="A789" s="65">
        <v>45695</v>
      </c>
      <c r="B789" t="s">
        <v>24275</v>
      </c>
      <c r="C789">
        <v>12</v>
      </c>
      <c r="D789" t="s">
        <v>24290</v>
      </c>
      <c r="E789" t="s">
        <v>24277</v>
      </c>
      <c r="F789" t="s">
        <v>754</v>
      </c>
      <c r="G789" t="s">
        <v>764</v>
      </c>
      <c r="H789" t="s">
        <v>24278</v>
      </c>
    </row>
    <row r="790" spans="1:8" hidden="1" x14ac:dyDescent="0.25">
      <c r="A790" s="65">
        <v>45695</v>
      </c>
      <c r="B790" t="s">
        <v>24275</v>
      </c>
      <c r="C790">
        <v>12</v>
      </c>
      <c r="D790" t="s">
        <v>24290</v>
      </c>
      <c r="E790" t="s">
        <v>24277</v>
      </c>
      <c r="F790" t="s">
        <v>754</v>
      </c>
      <c r="G790" t="s">
        <v>764</v>
      </c>
      <c r="H790" t="s">
        <v>24278</v>
      </c>
    </row>
    <row r="791" spans="1:8" hidden="1" x14ac:dyDescent="0.25">
      <c r="A791" s="65">
        <v>45695</v>
      </c>
      <c r="B791" t="s">
        <v>24275</v>
      </c>
      <c r="C791">
        <v>10</v>
      </c>
      <c r="D791" t="s">
        <v>24290</v>
      </c>
      <c r="E791" t="s">
        <v>24277</v>
      </c>
      <c r="F791" t="s">
        <v>754</v>
      </c>
      <c r="G791" t="s">
        <v>764</v>
      </c>
      <c r="H791" t="s">
        <v>24278</v>
      </c>
    </row>
    <row r="792" spans="1:8" hidden="1" x14ac:dyDescent="0.25">
      <c r="A792" s="65">
        <v>45698</v>
      </c>
      <c r="B792" t="s">
        <v>24275</v>
      </c>
      <c r="C792">
        <v>12</v>
      </c>
      <c r="D792" t="s">
        <v>24291</v>
      </c>
      <c r="E792" t="s">
        <v>24277</v>
      </c>
      <c r="F792" t="s">
        <v>754</v>
      </c>
      <c r="G792" t="s">
        <v>764</v>
      </c>
      <c r="H792" t="s">
        <v>24278</v>
      </c>
    </row>
    <row r="793" spans="1:8" hidden="1" x14ac:dyDescent="0.25">
      <c r="A793" s="65">
        <v>45698</v>
      </c>
      <c r="B793" t="s">
        <v>24275</v>
      </c>
      <c r="C793">
        <v>12</v>
      </c>
      <c r="D793" t="s">
        <v>24291</v>
      </c>
      <c r="E793" t="s">
        <v>24277</v>
      </c>
      <c r="F793" t="s">
        <v>754</v>
      </c>
      <c r="G793" t="s">
        <v>764</v>
      </c>
      <c r="H793" t="s">
        <v>24278</v>
      </c>
    </row>
    <row r="794" spans="1:8" hidden="1" x14ac:dyDescent="0.25">
      <c r="A794" s="65">
        <v>45698</v>
      </c>
      <c r="B794" t="s">
        <v>24275</v>
      </c>
      <c r="C794">
        <v>12</v>
      </c>
      <c r="D794" t="s">
        <v>24291</v>
      </c>
      <c r="E794" t="s">
        <v>24277</v>
      </c>
      <c r="F794" t="s">
        <v>754</v>
      </c>
      <c r="G794" t="s">
        <v>764</v>
      </c>
      <c r="H794" t="s">
        <v>24278</v>
      </c>
    </row>
    <row r="795" spans="1:8" hidden="1" x14ac:dyDescent="0.25">
      <c r="A795" s="65">
        <v>45698</v>
      </c>
      <c r="B795" t="s">
        <v>24275</v>
      </c>
      <c r="C795">
        <v>12</v>
      </c>
      <c r="D795" t="s">
        <v>24291</v>
      </c>
      <c r="E795" t="s">
        <v>24277</v>
      </c>
      <c r="F795" t="s">
        <v>754</v>
      </c>
      <c r="G795" t="s">
        <v>764</v>
      </c>
      <c r="H795" t="s">
        <v>24278</v>
      </c>
    </row>
    <row r="796" spans="1:8" hidden="1" x14ac:dyDescent="0.25">
      <c r="A796" s="65">
        <v>45698</v>
      </c>
      <c r="B796" t="s">
        <v>24275</v>
      </c>
      <c r="C796">
        <v>12</v>
      </c>
      <c r="D796" t="s">
        <v>24291</v>
      </c>
      <c r="E796" t="s">
        <v>24277</v>
      </c>
      <c r="F796" t="s">
        <v>754</v>
      </c>
      <c r="G796" t="s">
        <v>764</v>
      </c>
      <c r="H796" t="s">
        <v>24278</v>
      </c>
    </row>
    <row r="797" spans="1:8" hidden="1" x14ac:dyDescent="0.25">
      <c r="A797" s="65">
        <v>45698</v>
      </c>
      <c r="B797" t="s">
        <v>24275</v>
      </c>
      <c r="C797">
        <v>11</v>
      </c>
      <c r="D797" t="s">
        <v>24291</v>
      </c>
      <c r="E797" t="s">
        <v>24277</v>
      </c>
      <c r="F797" t="s">
        <v>754</v>
      </c>
      <c r="G797" t="s">
        <v>764</v>
      </c>
      <c r="H797" t="s">
        <v>24278</v>
      </c>
    </row>
    <row r="798" spans="1:8" hidden="1" x14ac:dyDescent="0.25">
      <c r="A798" s="65">
        <v>45698</v>
      </c>
      <c r="B798" t="s">
        <v>24275</v>
      </c>
      <c r="C798">
        <v>12</v>
      </c>
      <c r="D798" t="s">
        <v>24291</v>
      </c>
      <c r="E798" t="s">
        <v>24277</v>
      </c>
      <c r="F798" t="s">
        <v>754</v>
      </c>
      <c r="G798" t="s">
        <v>764</v>
      </c>
      <c r="H798" t="s">
        <v>24278</v>
      </c>
    </row>
    <row r="799" spans="1:8" hidden="1" x14ac:dyDescent="0.25">
      <c r="A799" s="65">
        <v>45698</v>
      </c>
      <c r="B799" t="s">
        <v>24275</v>
      </c>
      <c r="C799">
        <v>12</v>
      </c>
      <c r="D799" t="s">
        <v>24291</v>
      </c>
      <c r="E799" t="s">
        <v>24277</v>
      </c>
      <c r="F799" t="s">
        <v>754</v>
      </c>
      <c r="G799" t="s">
        <v>764</v>
      </c>
      <c r="H799" t="s">
        <v>24278</v>
      </c>
    </row>
    <row r="800" spans="1:8" hidden="1" x14ac:dyDescent="0.25">
      <c r="A800" s="65">
        <v>45698</v>
      </c>
      <c r="B800" t="s">
        <v>24275</v>
      </c>
      <c r="C800">
        <v>12</v>
      </c>
      <c r="D800" t="s">
        <v>24291</v>
      </c>
      <c r="E800" t="s">
        <v>24277</v>
      </c>
      <c r="F800" t="s">
        <v>754</v>
      </c>
      <c r="G800" t="s">
        <v>764</v>
      </c>
      <c r="H800" t="s">
        <v>24278</v>
      </c>
    </row>
    <row r="801" spans="1:8" hidden="1" x14ac:dyDescent="0.25">
      <c r="A801" s="65">
        <v>45698</v>
      </c>
      <c r="B801" t="s">
        <v>24275</v>
      </c>
      <c r="C801">
        <v>12</v>
      </c>
      <c r="D801" t="s">
        <v>24291</v>
      </c>
      <c r="E801" t="s">
        <v>24277</v>
      </c>
      <c r="F801" t="s">
        <v>754</v>
      </c>
      <c r="G801" t="s">
        <v>764</v>
      </c>
      <c r="H801" t="s">
        <v>24278</v>
      </c>
    </row>
    <row r="802" spans="1:8" hidden="1" x14ac:dyDescent="0.25">
      <c r="A802" s="65">
        <v>45698</v>
      </c>
      <c r="B802" t="s">
        <v>24275</v>
      </c>
      <c r="C802">
        <v>12</v>
      </c>
      <c r="D802" t="s">
        <v>24291</v>
      </c>
      <c r="E802" t="s">
        <v>24277</v>
      </c>
      <c r="F802" t="s">
        <v>754</v>
      </c>
      <c r="G802" t="s">
        <v>764</v>
      </c>
      <c r="H802" t="s">
        <v>24278</v>
      </c>
    </row>
    <row r="803" spans="1:8" hidden="1" x14ac:dyDescent="0.25">
      <c r="A803" s="65">
        <v>45698</v>
      </c>
      <c r="B803" t="s">
        <v>24275</v>
      </c>
      <c r="C803">
        <v>11</v>
      </c>
      <c r="D803" t="s">
        <v>24291</v>
      </c>
      <c r="E803" t="s">
        <v>24277</v>
      </c>
      <c r="F803" t="s">
        <v>754</v>
      </c>
      <c r="G803" t="s">
        <v>764</v>
      </c>
      <c r="H803" t="s">
        <v>24278</v>
      </c>
    </row>
    <row r="804" spans="1:8" hidden="1" x14ac:dyDescent="0.25">
      <c r="A804" s="65">
        <v>45698</v>
      </c>
      <c r="B804" t="s">
        <v>24275</v>
      </c>
      <c r="C804">
        <v>12</v>
      </c>
      <c r="D804" t="s">
        <v>24291</v>
      </c>
      <c r="E804" t="s">
        <v>24277</v>
      </c>
      <c r="F804" t="s">
        <v>754</v>
      </c>
      <c r="G804" t="s">
        <v>764</v>
      </c>
      <c r="H804" t="s">
        <v>24278</v>
      </c>
    </row>
    <row r="805" spans="1:8" hidden="1" x14ac:dyDescent="0.25">
      <c r="A805" s="65">
        <v>45698</v>
      </c>
      <c r="B805" t="s">
        <v>24275</v>
      </c>
      <c r="C805">
        <v>12</v>
      </c>
      <c r="D805" t="s">
        <v>24291</v>
      </c>
      <c r="E805" t="s">
        <v>24277</v>
      </c>
      <c r="F805" t="s">
        <v>754</v>
      </c>
      <c r="G805" t="s">
        <v>764</v>
      </c>
      <c r="H805" t="s">
        <v>24278</v>
      </c>
    </row>
    <row r="806" spans="1:8" hidden="1" x14ac:dyDescent="0.25">
      <c r="A806" s="65">
        <v>45698</v>
      </c>
      <c r="B806" t="s">
        <v>24275</v>
      </c>
      <c r="C806">
        <v>12</v>
      </c>
      <c r="D806" t="s">
        <v>24291</v>
      </c>
      <c r="E806" t="s">
        <v>24277</v>
      </c>
      <c r="F806" t="s">
        <v>754</v>
      </c>
      <c r="G806" t="s">
        <v>764</v>
      </c>
      <c r="H806" t="s">
        <v>24278</v>
      </c>
    </row>
    <row r="807" spans="1:8" hidden="1" x14ac:dyDescent="0.25">
      <c r="A807" s="65">
        <v>45698</v>
      </c>
      <c r="B807" t="s">
        <v>24275</v>
      </c>
      <c r="C807">
        <v>12</v>
      </c>
      <c r="D807" t="s">
        <v>24291</v>
      </c>
      <c r="E807" t="s">
        <v>24277</v>
      </c>
      <c r="F807" t="s">
        <v>754</v>
      </c>
      <c r="G807" t="s">
        <v>764</v>
      </c>
      <c r="H807" t="s">
        <v>24278</v>
      </c>
    </row>
    <row r="808" spans="1:8" hidden="1" x14ac:dyDescent="0.25">
      <c r="A808" s="65">
        <v>45698</v>
      </c>
      <c r="B808" t="s">
        <v>24275</v>
      </c>
      <c r="C808">
        <v>12</v>
      </c>
      <c r="D808" t="s">
        <v>24291</v>
      </c>
      <c r="E808" t="s">
        <v>24277</v>
      </c>
      <c r="F808" t="s">
        <v>754</v>
      </c>
      <c r="G808" t="s">
        <v>764</v>
      </c>
      <c r="H808" t="s">
        <v>24278</v>
      </c>
    </row>
    <row r="809" spans="1:8" hidden="1" x14ac:dyDescent="0.25">
      <c r="A809" s="65">
        <v>45698</v>
      </c>
      <c r="B809" t="s">
        <v>24275</v>
      </c>
      <c r="C809">
        <v>12</v>
      </c>
      <c r="D809" t="s">
        <v>24291</v>
      </c>
      <c r="E809" t="s">
        <v>24277</v>
      </c>
      <c r="F809" t="s">
        <v>754</v>
      </c>
      <c r="G809" t="s">
        <v>764</v>
      </c>
      <c r="H809" t="s">
        <v>24278</v>
      </c>
    </row>
    <row r="810" spans="1:8" hidden="1" x14ac:dyDescent="0.25">
      <c r="A810" s="65">
        <v>45698</v>
      </c>
      <c r="B810" t="s">
        <v>24275</v>
      </c>
      <c r="C810">
        <v>12</v>
      </c>
      <c r="D810" t="s">
        <v>24291</v>
      </c>
      <c r="E810" t="s">
        <v>24277</v>
      </c>
      <c r="F810" t="s">
        <v>754</v>
      </c>
      <c r="G810" t="s">
        <v>764</v>
      </c>
      <c r="H810" t="s">
        <v>24278</v>
      </c>
    </row>
    <row r="811" spans="1:8" hidden="1" x14ac:dyDescent="0.25">
      <c r="A811" s="65">
        <v>45698</v>
      </c>
      <c r="B811" t="s">
        <v>24275</v>
      </c>
      <c r="C811">
        <v>12</v>
      </c>
      <c r="D811" t="s">
        <v>24291</v>
      </c>
      <c r="E811" t="s">
        <v>24277</v>
      </c>
      <c r="F811" t="s">
        <v>754</v>
      </c>
      <c r="G811" t="s">
        <v>764</v>
      </c>
      <c r="H811" t="s">
        <v>24278</v>
      </c>
    </row>
    <row r="812" spans="1:8" hidden="1" x14ac:dyDescent="0.25">
      <c r="A812" s="65">
        <v>45698</v>
      </c>
      <c r="B812" t="s">
        <v>24275</v>
      </c>
      <c r="C812">
        <v>12</v>
      </c>
      <c r="D812" t="s">
        <v>24291</v>
      </c>
      <c r="E812" t="s">
        <v>24277</v>
      </c>
      <c r="F812" t="s">
        <v>754</v>
      </c>
      <c r="G812" t="s">
        <v>764</v>
      </c>
      <c r="H812" t="s">
        <v>24278</v>
      </c>
    </row>
    <row r="813" spans="1:8" hidden="1" x14ac:dyDescent="0.25">
      <c r="A813" s="65">
        <v>45698</v>
      </c>
      <c r="B813" t="s">
        <v>24275</v>
      </c>
      <c r="C813">
        <v>12</v>
      </c>
      <c r="D813" t="s">
        <v>24291</v>
      </c>
      <c r="E813" t="s">
        <v>24277</v>
      </c>
      <c r="F813" t="s">
        <v>754</v>
      </c>
      <c r="G813" t="s">
        <v>764</v>
      </c>
      <c r="H813" t="s">
        <v>24278</v>
      </c>
    </row>
    <row r="814" spans="1:8" hidden="1" x14ac:dyDescent="0.25">
      <c r="A814" s="65">
        <v>45698</v>
      </c>
      <c r="B814" t="s">
        <v>24275</v>
      </c>
      <c r="C814">
        <v>12</v>
      </c>
      <c r="D814" t="s">
        <v>24291</v>
      </c>
      <c r="E814" t="s">
        <v>24277</v>
      </c>
      <c r="F814" t="s">
        <v>754</v>
      </c>
      <c r="G814" t="s">
        <v>764</v>
      </c>
      <c r="H814" t="s">
        <v>24278</v>
      </c>
    </row>
    <row r="815" spans="1:8" hidden="1" x14ac:dyDescent="0.25">
      <c r="A815" s="65">
        <v>45698</v>
      </c>
      <c r="B815" t="s">
        <v>24275</v>
      </c>
      <c r="C815">
        <v>12</v>
      </c>
      <c r="D815" t="s">
        <v>24291</v>
      </c>
      <c r="E815" t="s">
        <v>24277</v>
      </c>
      <c r="F815" t="s">
        <v>754</v>
      </c>
      <c r="G815" t="s">
        <v>764</v>
      </c>
      <c r="H815" t="s">
        <v>24278</v>
      </c>
    </row>
    <row r="816" spans="1:8" hidden="1" x14ac:dyDescent="0.25">
      <c r="A816" s="65">
        <v>45698</v>
      </c>
      <c r="B816" t="s">
        <v>24275</v>
      </c>
      <c r="C816">
        <v>12</v>
      </c>
      <c r="D816" t="s">
        <v>24291</v>
      </c>
      <c r="E816" t="s">
        <v>24277</v>
      </c>
      <c r="F816" t="s">
        <v>754</v>
      </c>
      <c r="G816" t="s">
        <v>764</v>
      </c>
      <c r="H816" t="s">
        <v>24278</v>
      </c>
    </row>
    <row r="817" spans="1:8" hidden="1" x14ac:dyDescent="0.25">
      <c r="A817" s="65">
        <v>45698</v>
      </c>
      <c r="B817" t="s">
        <v>24275</v>
      </c>
      <c r="C817">
        <v>12</v>
      </c>
      <c r="D817" t="s">
        <v>24291</v>
      </c>
      <c r="E817" t="s">
        <v>24277</v>
      </c>
      <c r="F817" t="s">
        <v>754</v>
      </c>
      <c r="G817" t="s">
        <v>764</v>
      </c>
      <c r="H817" t="s">
        <v>24278</v>
      </c>
    </row>
    <row r="818" spans="1:8" hidden="1" x14ac:dyDescent="0.25">
      <c r="A818" s="65">
        <v>45698</v>
      </c>
      <c r="B818" t="s">
        <v>24275</v>
      </c>
      <c r="C818">
        <v>12</v>
      </c>
      <c r="D818" t="s">
        <v>24291</v>
      </c>
      <c r="E818" t="s">
        <v>24277</v>
      </c>
      <c r="F818" t="s">
        <v>754</v>
      </c>
      <c r="G818" t="s">
        <v>764</v>
      </c>
      <c r="H818" t="s">
        <v>24278</v>
      </c>
    </row>
    <row r="819" spans="1:8" hidden="1" x14ac:dyDescent="0.25">
      <c r="A819" s="65">
        <v>45698</v>
      </c>
      <c r="B819" t="s">
        <v>24275</v>
      </c>
      <c r="C819">
        <v>12</v>
      </c>
      <c r="D819" t="s">
        <v>24291</v>
      </c>
      <c r="E819" t="s">
        <v>24277</v>
      </c>
      <c r="F819" t="s">
        <v>754</v>
      </c>
      <c r="G819" t="s">
        <v>764</v>
      </c>
      <c r="H819" t="s">
        <v>24278</v>
      </c>
    </row>
    <row r="820" spans="1:8" hidden="1" x14ac:dyDescent="0.25">
      <c r="A820" s="65">
        <v>45698</v>
      </c>
      <c r="B820" t="s">
        <v>24275</v>
      </c>
      <c r="C820">
        <v>12</v>
      </c>
      <c r="D820" t="s">
        <v>24291</v>
      </c>
      <c r="E820" t="s">
        <v>24277</v>
      </c>
      <c r="F820" t="s">
        <v>754</v>
      </c>
      <c r="G820" t="s">
        <v>764</v>
      </c>
      <c r="H820" t="s">
        <v>24278</v>
      </c>
    </row>
    <row r="821" spans="1:8" hidden="1" x14ac:dyDescent="0.25">
      <c r="A821" s="65">
        <v>45698</v>
      </c>
      <c r="B821" t="s">
        <v>24275</v>
      </c>
      <c r="C821">
        <v>12</v>
      </c>
      <c r="D821" t="s">
        <v>24291</v>
      </c>
      <c r="E821" t="s">
        <v>24277</v>
      </c>
      <c r="F821" t="s">
        <v>754</v>
      </c>
      <c r="G821" t="s">
        <v>764</v>
      </c>
      <c r="H821" t="s">
        <v>24278</v>
      </c>
    </row>
    <row r="822" spans="1:8" hidden="1" x14ac:dyDescent="0.25">
      <c r="A822" s="65">
        <v>45698</v>
      </c>
      <c r="B822" t="s">
        <v>24275</v>
      </c>
      <c r="C822">
        <v>12</v>
      </c>
      <c r="D822" t="s">
        <v>24291</v>
      </c>
      <c r="E822" t="s">
        <v>24277</v>
      </c>
      <c r="F822" t="s">
        <v>754</v>
      </c>
      <c r="G822" t="s">
        <v>764</v>
      </c>
      <c r="H822" t="s">
        <v>24278</v>
      </c>
    </row>
    <row r="823" spans="1:8" hidden="1" x14ac:dyDescent="0.25">
      <c r="A823" s="65">
        <v>45698</v>
      </c>
      <c r="B823" t="s">
        <v>24275</v>
      </c>
      <c r="C823">
        <v>11</v>
      </c>
      <c r="D823" t="s">
        <v>24291</v>
      </c>
      <c r="E823" t="s">
        <v>24277</v>
      </c>
      <c r="F823" t="s">
        <v>754</v>
      </c>
      <c r="G823" t="s">
        <v>764</v>
      </c>
      <c r="H823" t="s">
        <v>24278</v>
      </c>
    </row>
    <row r="824" spans="1:8" hidden="1" x14ac:dyDescent="0.25">
      <c r="A824" s="65">
        <v>45698</v>
      </c>
      <c r="B824" t="s">
        <v>24275</v>
      </c>
      <c r="C824">
        <v>12</v>
      </c>
      <c r="D824" t="s">
        <v>24291</v>
      </c>
      <c r="E824" t="s">
        <v>24277</v>
      </c>
      <c r="F824" t="s">
        <v>754</v>
      </c>
      <c r="G824" t="s">
        <v>764</v>
      </c>
      <c r="H824" t="s">
        <v>24278</v>
      </c>
    </row>
    <row r="825" spans="1:8" hidden="1" x14ac:dyDescent="0.25">
      <c r="A825" s="65">
        <v>45698</v>
      </c>
      <c r="B825" t="s">
        <v>24275</v>
      </c>
      <c r="C825">
        <v>12</v>
      </c>
      <c r="D825" t="s">
        <v>24291</v>
      </c>
      <c r="E825" t="s">
        <v>24277</v>
      </c>
      <c r="F825" t="s">
        <v>754</v>
      </c>
      <c r="G825" t="s">
        <v>764</v>
      </c>
      <c r="H825" t="s">
        <v>24278</v>
      </c>
    </row>
    <row r="826" spans="1:8" hidden="1" x14ac:dyDescent="0.25">
      <c r="A826" s="65">
        <v>45698</v>
      </c>
      <c r="B826" t="s">
        <v>24275</v>
      </c>
      <c r="C826">
        <v>12</v>
      </c>
      <c r="D826" t="s">
        <v>24291</v>
      </c>
      <c r="E826" t="s">
        <v>24277</v>
      </c>
      <c r="F826" t="s">
        <v>754</v>
      </c>
      <c r="G826" t="s">
        <v>764</v>
      </c>
      <c r="H826" t="s">
        <v>24278</v>
      </c>
    </row>
    <row r="827" spans="1:8" hidden="1" x14ac:dyDescent="0.25">
      <c r="A827" s="65">
        <v>45698</v>
      </c>
      <c r="B827" t="s">
        <v>24281</v>
      </c>
      <c r="C827">
        <v>12</v>
      </c>
      <c r="D827" t="s">
        <v>24291</v>
      </c>
      <c r="E827" t="s">
        <v>24277</v>
      </c>
      <c r="F827" t="s">
        <v>754</v>
      </c>
      <c r="G827" t="s">
        <v>764</v>
      </c>
      <c r="H827" t="s">
        <v>24278</v>
      </c>
    </row>
    <row r="828" spans="1:8" hidden="1" x14ac:dyDescent="0.25">
      <c r="A828" s="65">
        <v>45698</v>
      </c>
      <c r="B828" t="s">
        <v>24281</v>
      </c>
      <c r="C828">
        <v>12</v>
      </c>
      <c r="D828" t="s">
        <v>24291</v>
      </c>
      <c r="E828" t="s">
        <v>24277</v>
      </c>
      <c r="F828" t="s">
        <v>754</v>
      </c>
      <c r="G828" t="s">
        <v>764</v>
      </c>
      <c r="H828" t="s">
        <v>24278</v>
      </c>
    </row>
    <row r="829" spans="1:8" hidden="1" x14ac:dyDescent="0.25">
      <c r="A829" s="65">
        <v>45698</v>
      </c>
      <c r="B829" t="s">
        <v>24281</v>
      </c>
      <c r="C829">
        <v>12</v>
      </c>
      <c r="D829" t="s">
        <v>24291</v>
      </c>
      <c r="E829" t="s">
        <v>24277</v>
      </c>
      <c r="F829" t="s">
        <v>754</v>
      </c>
      <c r="G829" t="s">
        <v>764</v>
      </c>
      <c r="H829" t="s">
        <v>24278</v>
      </c>
    </row>
    <row r="830" spans="1:8" hidden="1" x14ac:dyDescent="0.25">
      <c r="A830" s="65">
        <v>45698</v>
      </c>
      <c r="B830" t="s">
        <v>24281</v>
      </c>
      <c r="C830">
        <v>12</v>
      </c>
      <c r="D830" t="s">
        <v>24291</v>
      </c>
      <c r="E830" t="s">
        <v>24277</v>
      </c>
      <c r="F830" t="s">
        <v>754</v>
      </c>
      <c r="G830" t="s">
        <v>764</v>
      </c>
      <c r="H830" t="s">
        <v>24278</v>
      </c>
    </row>
    <row r="831" spans="1:8" hidden="1" x14ac:dyDescent="0.25">
      <c r="A831" s="65">
        <v>45698</v>
      </c>
      <c r="B831" t="s">
        <v>24281</v>
      </c>
      <c r="C831">
        <v>12</v>
      </c>
      <c r="D831" t="s">
        <v>24291</v>
      </c>
      <c r="E831" t="s">
        <v>24277</v>
      </c>
      <c r="F831" t="s">
        <v>754</v>
      </c>
      <c r="G831" t="s">
        <v>764</v>
      </c>
      <c r="H831" t="s">
        <v>24278</v>
      </c>
    </row>
    <row r="832" spans="1:8" hidden="1" x14ac:dyDescent="0.25">
      <c r="A832" s="65">
        <v>45698</v>
      </c>
      <c r="B832" t="s">
        <v>24281</v>
      </c>
      <c r="C832">
        <v>12</v>
      </c>
      <c r="D832" t="s">
        <v>24291</v>
      </c>
      <c r="E832" t="s">
        <v>24277</v>
      </c>
      <c r="F832" t="s">
        <v>754</v>
      </c>
      <c r="G832" t="s">
        <v>764</v>
      </c>
      <c r="H832" t="s">
        <v>24278</v>
      </c>
    </row>
    <row r="833" spans="1:8" hidden="1" x14ac:dyDescent="0.25">
      <c r="A833" s="65">
        <v>45698</v>
      </c>
      <c r="B833" t="s">
        <v>24281</v>
      </c>
      <c r="C833">
        <v>12</v>
      </c>
      <c r="D833" t="s">
        <v>24291</v>
      </c>
      <c r="E833" t="s">
        <v>24277</v>
      </c>
      <c r="F833" t="s">
        <v>754</v>
      </c>
      <c r="G833" t="s">
        <v>764</v>
      </c>
      <c r="H833" t="s">
        <v>24278</v>
      </c>
    </row>
    <row r="834" spans="1:8" hidden="1" x14ac:dyDescent="0.25">
      <c r="A834" s="65">
        <v>45698</v>
      </c>
      <c r="B834" t="s">
        <v>24281</v>
      </c>
      <c r="C834">
        <v>11</v>
      </c>
      <c r="D834" t="s">
        <v>24291</v>
      </c>
      <c r="E834" t="s">
        <v>24277</v>
      </c>
      <c r="F834" t="s">
        <v>754</v>
      </c>
      <c r="G834" t="s">
        <v>764</v>
      </c>
      <c r="H834" t="s">
        <v>24278</v>
      </c>
    </row>
    <row r="835" spans="1:8" hidden="1" x14ac:dyDescent="0.25">
      <c r="A835" s="65">
        <v>45698</v>
      </c>
      <c r="B835" t="s">
        <v>24281</v>
      </c>
      <c r="C835">
        <v>12</v>
      </c>
      <c r="D835" t="s">
        <v>24291</v>
      </c>
      <c r="E835" t="s">
        <v>24277</v>
      </c>
      <c r="F835" t="s">
        <v>754</v>
      </c>
      <c r="G835" t="s">
        <v>764</v>
      </c>
      <c r="H835" t="s">
        <v>24278</v>
      </c>
    </row>
    <row r="836" spans="1:8" hidden="1" x14ac:dyDescent="0.25">
      <c r="A836" s="65">
        <v>45698</v>
      </c>
      <c r="B836" t="s">
        <v>24281</v>
      </c>
      <c r="C836">
        <v>12</v>
      </c>
      <c r="D836" t="s">
        <v>24291</v>
      </c>
      <c r="E836" t="s">
        <v>24277</v>
      </c>
      <c r="F836" t="s">
        <v>754</v>
      </c>
      <c r="G836" t="s">
        <v>764</v>
      </c>
      <c r="H836" t="s">
        <v>24278</v>
      </c>
    </row>
    <row r="837" spans="1:8" hidden="1" x14ac:dyDescent="0.25">
      <c r="A837" s="65">
        <v>45702</v>
      </c>
      <c r="B837" t="s">
        <v>24275</v>
      </c>
      <c r="C837">
        <v>12</v>
      </c>
      <c r="D837" t="s">
        <v>24292</v>
      </c>
      <c r="E837" t="s">
        <v>24277</v>
      </c>
      <c r="F837" t="s">
        <v>754</v>
      </c>
      <c r="G837" t="s">
        <v>764</v>
      </c>
      <c r="H837" t="s">
        <v>24278</v>
      </c>
    </row>
    <row r="838" spans="1:8" hidden="1" x14ac:dyDescent="0.25">
      <c r="A838" s="65">
        <v>45702</v>
      </c>
      <c r="B838" t="s">
        <v>24275</v>
      </c>
      <c r="C838">
        <v>12</v>
      </c>
      <c r="D838" t="s">
        <v>24292</v>
      </c>
      <c r="E838" t="s">
        <v>24277</v>
      </c>
      <c r="F838" t="s">
        <v>754</v>
      </c>
      <c r="G838" t="s">
        <v>764</v>
      </c>
      <c r="H838" t="s">
        <v>24278</v>
      </c>
    </row>
    <row r="839" spans="1:8" hidden="1" x14ac:dyDescent="0.25">
      <c r="A839" s="65">
        <v>45702</v>
      </c>
      <c r="B839" t="s">
        <v>24275</v>
      </c>
      <c r="C839">
        <v>12</v>
      </c>
      <c r="D839" t="s">
        <v>24292</v>
      </c>
      <c r="E839" t="s">
        <v>24277</v>
      </c>
      <c r="F839" t="s">
        <v>754</v>
      </c>
      <c r="G839" t="s">
        <v>764</v>
      </c>
      <c r="H839" t="s">
        <v>24278</v>
      </c>
    </row>
    <row r="840" spans="1:8" hidden="1" x14ac:dyDescent="0.25">
      <c r="A840" s="65">
        <v>45702</v>
      </c>
      <c r="B840" t="s">
        <v>24275</v>
      </c>
      <c r="C840">
        <v>12</v>
      </c>
      <c r="D840" t="s">
        <v>24292</v>
      </c>
      <c r="E840" t="s">
        <v>24277</v>
      </c>
      <c r="F840" t="s">
        <v>754</v>
      </c>
      <c r="G840" t="s">
        <v>764</v>
      </c>
      <c r="H840" t="s">
        <v>24278</v>
      </c>
    </row>
    <row r="841" spans="1:8" hidden="1" x14ac:dyDescent="0.25">
      <c r="A841" s="65">
        <v>45702</v>
      </c>
      <c r="B841" t="s">
        <v>24275</v>
      </c>
      <c r="C841">
        <v>12</v>
      </c>
      <c r="D841" t="s">
        <v>24292</v>
      </c>
      <c r="E841" t="s">
        <v>24277</v>
      </c>
      <c r="F841" t="s">
        <v>754</v>
      </c>
      <c r="G841" t="s">
        <v>764</v>
      </c>
      <c r="H841" t="s">
        <v>24278</v>
      </c>
    </row>
    <row r="842" spans="1:8" hidden="1" x14ac:dyDescent="0.25">
      <c r="A842" s="65">
        <v>45702</v>
      </c>
      <c r="B842" t="s">
        <v>24275</v>
      </c>
      <c r="C842">
        <v>12</v>
      </c>
      <c r="D842" t="s">
        <v>24292</v>
      </c>
      <c r="E842" t="s">
        <v>24277</v>
      </c>
      <c r="F842" t="s">
        <v>754</v>
      </c>
      <c r="G842" t="s">
        <v>764</v>
      </c>
      <c r="H842" t="s">
        <v>24278</v>
      </c>
    </row>
    <row r="843" spans="1:8" hidden="1" x14ac:dyDescent="0.25">
      <c r="A843" s="65">
        <v>45702</v>
      </c>
      <c r="B843" t="s">
        <v>24275</v>
      </c>
      <c r="C843">
        <v>12</v>
      </c>
      <c r="D843" t="s">
        <v>24292</v>
      </c>
      <c r="E843" t="s">
        <v>24277</v>
      </c>
      <c r="F843" t="s">
        <v>754</v>
      </c>
      <c r="G843" t="s">
        <v>764</v>
      </c>
      <c r="H843" t="s">
        <v>24278</v>
      </c>
    </row>
    <row r="844" spans="1:8" hidden="1" x14ac:dyDescent="0.25">
      <c r="A844" s="65">
        <v>45702</v>
      </c>
      <c r="B844" t="s">
        <v>24275</v>
      </c>
      <c r="C844">
        <v>12</v>
      </c>
      <c r="D844" t="s">
        <v>24292</v>
      </c>
      <c r="E844" t="s">
        <v>24277</v>
      </c>
      <c r="F844" t="s">
        <v>754</v>
      </c>
      <c r="G844" t="s">
        <v>764</v>
      </c>
      <c r="H844" t="s">
        <v>24278</v>
      </c>
    </row>
    <row r="845" spans="1:8" hidden="1" x14ac:dyDescent="0.25">
      <c r="A845" s="65">
        <v>45702</v>
      </c>
      <c r="B845" t="s">
        <v>24275</v>
      </c>
      <c r="C845">
        <v>12</v>
      </c>
      <c r="D845" t="s">
        <v>24292</v>
      </c>
      <c r="E845" t="s">
        <v>24277</v>
      </c>
      <c r="F845" t="s">
        <v>754</v>
      </c>
      <c r="G845" t="s">
        <v>764</v>
      </c>
      <c r="H845" t="s">
        <v>24278</v>
      </c>
    </row>
    <row r="846" spans="1:8" hidden="1" x14ac:dyDescent="0.25">
      <c r="A846" s="65">
        <v>45702</v>
      </c>
      <c r="B846" t="s">
        <v>24275</v>
      </c>
      <c r="C846">
        <v>12</v>
      </c>
      <c r="D846" t="s">
        <v>24292</v>
      </c>
      <c r="E846" t="s">
        <v>24277</v>
      </c>
      <c r="F846" t="s">
        <v>754</v>
      </c>
      <c r="G846" t="s">
        <v>764</v>
      </c>
      <c r="H846" t="s">
        <v>24278</v>
      </c>
    </row>
    <row r="847" spans="1:8" hidden="1" x14ac:dyDescent="0.25">
      <c r="A847" s="65">
        <v>45702</v>
      </c>
      <c r="B847" t="s">
        <v>24275</v>
      </c>
      <c r="C847">
        <v>12</v>
      </c>
      <c r="D847" t="s">
        <v>24292</v>
      </c>
      <c r="E847" t="s">
        <v>24277</v>
      </c>
      <c r="F847" t="s">
        <v>754</v>
      </c>
      <c r="G847" t="s">
        <v>764</v>
      </c>
      <c r="H847" t="s">
        <v>24278</v>
      </c>
    </row>
    <row r="848" spans="1:8" hidden="1" x14ac:dyDescent="0.25">
      <c r="A848" s="65">
        <v>45702</v>
      </c>
      <c r="B848" t="s">
        <v>24275</v>
      </c>
      <c r="C848">
        <v>12</v>
      </c>
      <c r="D848" t="s">
        <v>24292</v>
      </c>
      <c r="E848" t="s">
        <v>24277</v>
      </c>
      <c r="F848" t="s">
        <v>754</v>
      </c>
      <c r="G848" t="s">
        <v>764</v>
      </c>
      <c r="H848" t="s">
        <v>24278</v>
      </c>
    </row>
    <row r="849" spans="1:8" hidden="1" x14ac:dyDescent="0.25">
      <c r="A849" s="65">
        <v>45702</v>
      </c>
      <c r="B849" t="s">
        <v>24275</v>
      </c>
      <c r="C849">
        <v>12</v>
      </c>
      <c r="D849" t="s">
        <v>24292</v>
      </c>
      <c r="E849" t="s">
        <v>24277</v>
      </c>
      <c r="F849" t="s">
        <v>754</v>
      </c>
      <c r="G849" t="s">
        <v>764</v>
      </c>
      <c r="H849" t="s">
        <v>24278</v>
      </c>
    </row>
    <row r="850" spans="1:8" hidden="1" x14ac:dyDescent="0.25">
      <c r="A850" s="65">
        <v>45702</v>
      </c>
      <c r="B850" t="s">
        <v>24275</v>
      </c>
      <c r="C850">
        <v>12</v>
      </c>
      <c r="D850" t="s">
        <v>24292</v>
      </c>
      <c r="E850" t="s">
        <v>24277</v>
      </c>
      <c r="F850" t="s">
        <v>754</v>
      </c>
      <c r="G850" t="s">
        <v>764</v>
      </c>
      <c r="H850" t="s">
        <v>24278</v>
      </c>
    </row>
    <row r="851" spans="1:8" hidden="1" x14ac:dyDescent="0.25">
      <c r="A851" s="65">
        <v>45702</v>
      </c>
      <c r="B851" t="s">
        <v>24275</v>
      </c>
      <c r="C851">
        <v>12</v>
      </c>
      <c r="D851" t="s">
        <v>24292</v>
      </c>
      <c r="E851" t="s">
        <v>24277</v>
      </c>
      <c r="F851" t="s">
        <v>754</v>
      </c>
      <c r="G851" t="s">
        <v>764</v>
      </c>
      <c r="H851" t="s">
        <v>24278</v>
      </c>
    </row>
    <row r="852" spans="1:8" hidden="1" x14ac:dyDescent="0.25">
      <c r="A852" s="65">
        <v>45702</v>
      </c>
      <c r="B852" t="s">
        <v>24275</v>
      </c>
      <c r="C852">
        <v>12</v>
      </c>
      <c r="D852" t="s">
        <v>24292</v>
      </c>
      <c r="E852" t="s">
        <v>24277</v>
      </c>
      <c r="F852" t="s">
        <v>754</v>
      </c>
      <c r="G852" t="s">
        <v>764</v>
      </c>
      <c r="H852" t="s">
        <v>24278</v>
      </c>
    </row>
    <row r="853" spans="1:8" hidden="1" x14ac:dyDescent="0.25">
      <c r="A853" s="65">
        <v>45702</v>
      </c>
      <c r="B853" t="s">
        <v>24275</v>
      </c>
      <c r="C853">
        <v>12</v>
      </c>
      <c r="D853" t="s">
        <v>24292</v>
      </c>
      <c r="E853" t="s">
        <v>24277</v>
      </c>
      <c r="F853" t="s">
        <v>754</v>
      </c>
      <c r="G853" t="s">
        <v>764</v>
      </c>
      <c r="H853" t="s">
        <v>24278</v>
      </c>
    </row>
    <row r="854" spans="1:8" hidden="1" x14ac:dyDescent="0.25">
      <c r="A854" s="65">
        <v>45702</v>
      </c>
      <c r="B854" t="s">
        <v>24275</v>
      </c>
      <c r="C854">
        <v>12</v>
      </c>
      <c r="D854" t="s">
        <v>24292</v>
      </c>
      <c r="E854" t="s">
        <v>24277</v>
      </c>
      <c r="F854" t="s">
        <v>754</v>
      </c>
      <c r="G854" t="s">
        <v>764</v>
      </c>
      <c r="H854" t="s">
        <v>24278</v>
      </c>
    </row>
    <row r="855" spans="1:8" hidden="1" x14ac:dyDescent="0.25">
      <c r="A855" s="65">
        <v>45702</v>
      </c>
      <c r="B855" t="s">
        <v>24275</v>
      </c>
      <c r="C855">
        <v>12</v>
      </c>
      <c r="D855" t="s">
        <v>24292</v>
      </c>
      <c r="E855" t="s">
        <v>24277</v>
      </c>
      <c r="F855" t="s">
        <v>754</v>
      </c>
      <c r="G855" t="s">
        <v>764</v>
      </c>
      <c r="H855" t="s">
        <v>24278</v>
      </c>
    </row>
    <row r="856" spans="1:8" hidden="1" x14ac:dyDescent="0.25">
      <c r="A856" s="65">
        <v>45702</v>
      </c>
      <c r="B856" t="s">
        <v>24275</v>
      </c>
      <c r="C856">
        <v>12</v>
      </c>
      <c r="D856" t="s">
        <v>24292</v>
      </c>
      <c r="E856" t="s">
        <v>24277</v>
      </c>
      <c r="F856" t="s">
        <v>754</v>
      </c>
      <c r="G856" t="s">
        <v>764</v>
      </c>
      <c r="H856" t="s">
        <v>24278</v>
      </c>
    </row>
    <row r="857" spans="1:8" hidden="1" x14ac:dyDescent="0.25">
      <c r="A857" s="65">
        <v>45702</v>
      </c>
      <c r="B857" t="s">
        <v>24275</v>
      </c>
      <c r="C857">
        <v>12</v>
      </c>
      <c r="D857" t="s">
        <v>24292</v>
      </c>
      <c r="E857" t="s">
        <v>24277</v>
      </c>
      <c r="F857" t="s">
        <v>754</v>
      </c>
      <c r="G857" t="s">
        <v>764</v>
      </c>
      <c r="H857" t="s">
        <v>24278</v>
      </c>
    </row>
    <row r="858" spans="1:8" hidden="1" x14ac:dyDescent="0.25">
      <c r="A858" s="65">
        <v>45702</v>
      </c>
      <c r="B858" t="s">
        <v>24275</v>
      </c>
      <c r="C858">
        <v>12</v>
      </c>
      <c r="D858" t="s">
        <v>24292</v>
      </c>
      <c r="E858" t="s">
        <v>24277</v>
      </c>
      <c r="F858" t="s">
        <v>754</v>
      </c>
      <c r="G858" t="s">
        <v>764</v>
      </c>
      <c r="H858" t="s">
        <v>24278</v>
      </c>
    </row>
    <row r="859" spans="1:8" hidden="1" x14ac:dyDescent="0.25">
      <c r="A859" s="65">
        <v>45702</v>
      </c>
      <c r="B859" t="s">
        <v>24275</v>
      </c>
      <c r="C859">
        <v>12</v>
      </c>
      <c r="D859" t="s">
        <v>24292</v>
      </c>
      <c r="E859" t="s">
        <v>24277</v>
      </c>
      <c r="F859" t="s">
        <v>754</v>
      </c>
      <c r="G859" t="s">
        <v>764</v>
      </c>
      <c r="H859" t="s">
        <v>24278</v>
      </c>
    </row>
    <row r="860" spans="1:8" hidden="1" x14ac:dyDescent="0.25">
      <c r="A860" s="65">
        <v>45702</v>
      </c>
      <c r="B860" t="s">
        <v>24275</v>
      </c>
      <c r="C860">
        <v>12</v>
      </c>
      <c r="D860" t="s">
        <v>24292</v>
      </c>
      <c r="E860" t="s">
        <v>24277</v>
      </c>
      <c r="F860" t="s">
        <v>754</v>
      </c>
      <c r="G860" t="s">
        <v>764</v>
      </c>
      <c r="H860" t="s">
        <v>24278</v>
      </c>
    </row>
    <row r="861" spans="1:8" hidden="1" x14ac:dyDescent="0.25">
      <c r="A861" s="65">
        <v>45702</v>
      </c>
      <c r="B861" t="s">
        <v>24275</v>
      </c>
      <c r="C861">
        <v>12</v>
      </c>
      <c r="D861" t="s">
        <v>24292</v>
      </c>
      <c r="E861" t="s">
        <v>24277</v>
      </c>
      <c r="F861" t="s">
        <v>754</v>
      </c>
      <c r="G861" t="s">
        <v>764</v>
      </c>
      <c r="H861" t="s">
        <v>24278</v>
      </c>
    </row>
    <row r="862" spans="1:8" hidden="1" x14ac:dyDescent="0.25">
      <c r="A862" s="65">
        <v>45702</v>
      </c>
      <c r="B862" t="s">
        <v>24275</v>
      </c>
      <c r="C862">
        <v>12</v>
      </c>
      <c r="D862" t="s">
        <v>24292</v>
      </c>
      <c r="E862" t="s">
        <v>24277</v>
      </c>
      <c r="F862" t="s">
        <v>754</v>
      </c>
      <c r="G862" t="s">
        <v>764</v>
      </c>
      <c r="H862" t="s">
        <v>24278</v>
      </c>
    </row>
    <row r="863" spans="1:8" hidden="1" x14ac:dyDescent="0.25">
      <c r="A863" s="65">
        <v>45702</v>
      </c>
      <c r="B863" t="s">
        <v>24275</v>
      </c>
      <c r="C863">
        <v>12</v>
      </c>
      <c r="D863" t="s">
        <v>24292</v>
      </c>
      <c r="E863" t="s">
        <v>24277</v>
      </c>
      <c r="F863" t="s">
        <v>754</v>
      </c>
      <c r="G863" t="s">
        <v>764</v>
      </c>
      <c r="H863" t="s">
        <v>24278</v>
      </c>
    </row>
    <row r="864" spans="1:8" hidden="1" x14ac:dyDescent="0.25">
      <c r="A864" s="65">
        <v>45702</v>
      </c>
      <c r="B864" t="s">
        <v>24275</v>
      </c>
      <c r="C864">
        <v>12</v>
      </c>
      <c r="D864" t="s">
        <v>24292</v>
      </c>
      <c r="E864" t="s">
        <v>24277</v>
      </c>
      <c r="F864" t="s">
        <v>754</v>
      </c>
      <c r="G864" t="s">
        <v>764</v>
      </c>
      <c r="H864" t="s">
        <v>24278</v>
      </c>
    </row>
    <row r="865" spans="1:8" hidden="1" x14ac:dyDescent="0.25">
      <c r="A865" s="65">
        <v>45702</v>
      </c>
      <c r="B865" t="s">
        <v>24275</v>
      </c>
      <c r="C865">
        <v>12</v>
      </c>
      <c r="D865" t="s">
        <v>24292</v>
      </c>
      <c r="E865" t="s">
        <v>24277</v>
      </c>
      <c r="F865" t="s">
        <v>754</v>
      </c>
      <c r="G865" t="s">
        <v>764</v>
      </c>
      <c r="H865" t="s">
        <v>24278</v>
      </c>
    </row>
    <row r="866" spans="1:8" hidden="1" x14ac:dyDescent="0.25">
      <c r="A866" s="65">
        <v>45702</v>
      </c>
      <c r="B866" t="s">
        <v>24275</v>
      </c>
      <c r="C866">
        <v>12</v>
      </c>
      <c r="D866" t="s">
        <v>24292</v>
      </c>
      <c r="E866" t="s">
        <v>24277</v>
      </c>
      <c r="F866" t="s">
        <v>754</v>
      </c>
      <c r="G866" t="s">
        <v>764</v>
      </c>
      <c r="H866" t="s">
        <v>24278</v>
      </c>
    </row>
    <row r="867" spans="1:8" hidden="1" x14ac:dyDescent="0.25">
      <c r="A867" s="65">
        <v>45702</v>
      </c>
      <c r="B867" t="s">
        <v>24275</v>
      </c>
      <c r="C867">
        <v>12</v>
      </c>
      <c r="D867" t="s">
        <v>24292</v>
      </c>
      <c r="E867" t="s">
        <v>24277</v>
      </c>
      <c r="F867" t="s">
        <v>754</v>
      </c>
      <c r="G867" t="s">
        <v>764</v>
      </c>
      <c r="H867" t="s">
        <v>24278</v>
      </c>
    </row>
    <row r="868" spans="1:8" hidden="1" x14ac:dyDescent="0.25">
      <c r="A868" s="65">
        <v>45702</v>
      </c>
      <c r="B868" t="s">
        <v>24275</v>
      </c>
      <c r="C868">
        <v>12</v>
      </c>
      <c r="D868" t="s">
        <v>24292</v>
      </c>
      <c r="E868" t="s">
        <v>24277</v>
      </c>
      <c r="F868" t="s">
        <v>754</v>
      </c>
      <c r="G868" t="s">
        <v>764</v>
      </c>
      <c r="H868" t="s">
        <v>24278</v>
      </c>
    </row>
    <row r="869" spans="1:8" hidden="1" x14ac:dyDescent="0.25">
      <c r="A869" s="65">
        <v>45702</v>
      </c>
      <c r="B869" t="s">
        <v>24275</v>
      </c>
      <c r="C869">
        <v>12</v>
      </c>
      <c r="D869" t="s">
        <v>24292</v>
      </c>
      <c r="E869" t="s">
        <v>24277</v>
      </c>
      <c r="F869" t="s">
        <v>754</v>
      </c>
      <c r="G869" t="s">
        <v>764</v>
      </c>
      <c r="H869" t="s">
        <v>24278</v>
      </c>
    </row>
    <row r="870" spans="1:8" hidden="1" x14ac:dyDescent="0.25">
      <c r="A870" s="65">
        <v>45702</v>
      </c>
      <c r="B870" t="s">
        <v>24275</v>
      </c>
      <c r="C870">
        <v>12</v>
      </c>
      <c r="D870" t="s">
        <v>24292</v>
      </c>
      <c r="E870" t="s">
        <v>24277</v>
      </c>
      <c r="F870" t="s">
        <v>754</v>
      </c>
      <c r="G870" t="s">
        <v>764</v>
      </c>
      <c r="H870" t="s">
        <v>24278</v>
      </c>
    </row>
    <row r="871" spans="1:8" hidden="1" x14ac:dyDescent="0.25">
      <c r="A871" s="65">
        <v>45702</v>
      </c>
      <c r="B871" t="s">
        <v>24275</v>
      </c>
      <c r="C871">
        <v>12</v>
      </c>
      <c r="D871" t="s">
        <v>24292</v>
      </c>
      <c r="E871" t="s">
        <v>24277</v>
      </c>
      <c r="F871" t="s">
        <v>754</v>
      </c>
      <c r="G871" t="s">
        <v>764</v>
      </c>
      <c r="H871" t="s">
        <v>24278</v>
      </c>
    </row>
    <row r="872" spans="1:8" hidden="1" x14ac:dyDescent="0.25">
      <c r="A872" s="65">
        <v>45702</v>
      </c>
      <c r="B872" t="s">
        <v>24275</v>
      </c>
      <c r="C872">
        <v>12</v>
      </c>
      <c r="D872" t="s">
        <v>24292</v>
      </c>
      <c r="E872" t="s">
        <v>24277</v>
      </c>
      <c r="F872" t="s">
        <v>754</v>
      </c>
      <c r="G872" t="s">
        <v>764</v>
      </c>
      <c r="H872" t="s">
        <v>24278</v>
      </c>
    </row>
    <row r="873" spans="1:8" hidden="1" x14ac:dyDescent="0.25">
      <c r="A873" s="65">
        <v>45702</v>
      </c>
      <c r="B873" t="s">
        <v>24275</v>
      </c>
      <c r="C873">
        <v>12</v>
      </c>
      <c r="D873" t="s">
        <v>24292</v>
      </c>
      <c r="E873" t="s">
        <v>24277</v>
      </c>
      <c r="F873" t="s">
        <v>754</v>
      </c>
      <c r="G873" t="s">
        <v>764</v>
      </c>
      <c r="H873" t="s">
        <v>24278</v>
      </c>
    </row>
    <row r="874" spans="1:8" hidden="1" x14ac:dyDescent="0.25">
      <c r="A874" s="65">
        <v>45702</v>
      </c>
      <c r="B874" t="s">
        <v>24275</v>
      </c>
      <c r="C874">
        <v>12</v>
      </c>
      <c r="D874" t="s">
        <v>24292</v>
      </c>
      <c r="E874" t="s">
        <v>24277</v>
      </c>
      <c r="F874" t="s">
        <v>754</v>
      </c>
      <c r="G874" t="s">
        <v>764</v>
      </c>
      <c r="H874" t="s">
        <v>24278</v>
      </c>
    </row>
    <row r="875" spans="1:8" hidden="1" x14ac:dyDescent="0.25">
      <c r="A875" s="65">
        <v>45702</v>
      </c>
      <c r="B875" t="s">
        <v>24275</v>
      </c>
      <c r="C875">
        <v>12</v>
      </c>
      <c r="D875" t="s">
        <v>24292</v>
      </c>
      <c r="E875" t="s">
        <v>24277</v>
      </c>
      <c r="F875" t="s">
        <v>754</v>
      </c>
      <c r="G875" t="s">
        <v>764</v>
      </c>
      <c r="H875" t="s">
        <v>24278</v>
      </c>
    </row>
    <row r="876" spans="1:8" hidden="1" x14ac:dyDescent="0.25">
      <c r="A876" s="65">
        <v>45702</v>
      </c>
      <c r="B876" t="s">
        <v>24275</v>
      </c>
      <c r="C876">
        <v>12</v>
      </c>
      <c r="D876" t="s">
        <v>24292</v>
      </c>
      <c r="E876" t="s">
        <v>24277</v>
      </c>
      <c r="F876" t="s">
        <v>754</v>
      </c>
      <c r="G876" t="s">
        <v>764</v>
      </c>
      <c r="H876" t="s">
        <v>24278</v>
      </c>
    </row>
    <row r="877" spans="1:8" hidden="1" x14ac:dyDescent="0.25">
      <c r="A877" s="65">
        <v>45702</v>
      </c>
      <c r="B877" t="s">
        <v>24281</v>
      </c>
      <c r="C877">
        <v>12</v>
      </c>
      <c r="D877" t="s">
        <v>24292</v>
      </c>
      <c r="E877" t="s">
        <v>24277</v>
      </c>
      <c r="F877" t="s">
        <v>754</v>
      </c>
      <c r="G877" t="s">
        <v>764</v>
      </c>
      <c r="H877" t="s">
        <v>24278</v>
      </c>
    </row>
    <row r="878" spans="1:8" hidden="1" x14ac:dyDescent="0.25">
      <c r="A878" s="65">
        <v>45702</v>
      </c>
      <c r="B878" t="s">
        <v>24275</v>
      </c>
      <c r="C878">
        <v>12</v>
      </c>
      <c r="D878" t="s">
        <v>24292</v>
      </c>
      <c r="E878" t="s">
        <v>24277</v>
      </c>
      <c r="F878" t="s">
        <v>754</v>
      </c>
      <c r="G878" t="s">
        <v>764</v>
      </c>
      <c r="H878" t="s">
        <v>24278</v>
      </c>
    </row>
    <row r="879" spans="1:8" hidden="1" x14ac:dyDescent="0.25">
      <c r="A879" s="65">
        <v>45702</v>
      </c>
      <c r="B879" t="s">
        <v>24281</v>
      </c>
      <c r="C879">
        <v>12</v>
      </c>
      <c r="D879" t="s">
        <v>24292</v>
      </c>
      <c r="E879" t="s">
        <v>24277</v>
      </c>
      <c r="F879" t="s">
        <v>754</v>
      </c>
      <c r="G879" t="s">
        <v>764</v>
      </c>
      <c r="H879" t="s">
        <v>24278</v>
      </c>
    </row>
    <row r="880" spans="1:8" hidden="1" x14ac:dyDescent="0.25">
      <c r="A880" s="65">
        <v>45702</v>
      </c>
      <c r="B880" t="s">
        <v>24275</v>
      </c>
      <c r="C880">
        <v>12</v>
      </c>
      <c r="D880" t="s">
        <v>24292</v>
      </c>
      <c r="E880" t="s">
        <v>24277</v>
      </c>
      <c r="F880" t="s">
        <v>754</v>
      </c>
      <c r="G880" t="s">
        <v>764</v>
      </c>
      <c r="H880" t="s">
        <v>24278</v>
      </c>
    </row>
    <row r="881" spans="1:8" hidden="1" x14ac:dyDescent="0.25">
      <c r="A881" s="65">
        <v>45702</v>
      </c>
      <c r="B881" t="s">
        <v>24281</v>
      </c>
      <c r="C881">
        <v>12</v>
      </c>
      <c r="D881" t="s">
        <v>24292</v>
      </c>
      <c r="E881" t="s">
        <v>24277</v>
      </c>
      <c r="F881" t="s">
        <v>754</v>
      </c>
      <c r="G881" t="s">
        <v>764</v>
      </c>
      <c r="H881" t="s">
        <v>24278</v>
      </c>
    </row>
    <row r="882" spans="1:8" hidden="1" x14ac:dyDescent="0.25">
      <c r="A882" s="65">
        <v>45702</v>
      </c>
      <c r="B882" t="s">
        <v>24275</v>
      </c>
      <c r="C882">
        <v>12</v>
      </c>
      <c r="D882" t="s">
        <v>24292</v>
      </c>
      <c r="E882" t="s">
        <v>24277</v>
      </c>
      <c r="F882" t="s">
        <v>754</v>
      </c>
      <c r="G882" t="s">
        <v>764</v>
      </c>
      <c r="H882" t="s">
        <v>24278</v>
      </c>
    </row>
    <row r="883" spans="1:8" hidden="1" x14ac:dyDescent="0.25">
      <c r="A883" s="65">
        <v>45702</v>
      </c>
      <c r="B883" t="s">
        <v>24281</v>
      </c>
      <c r="C883">
        <v>12</v>
      </c>
      <c r="D883" t="s">
        <v>24292</v>
      </c>
      <c r="E883" t="s">
        <v>24277</v>
      </c>
      <c r="F883" t="s">
        <v>754</v>
      </c>
      <c r="G883" t="s">
        <v>764</v>
      </c>
      <c r="H883" t="s">
        <v>24278</v>
      </c>
    </row>
    <row r="884" spans="1:8" hidden="1" x14ac:dyDescent="0.25">
      <c r="A884" s="65">
        <v>45702</v>
      </c>
      <c r="B884" t="s">
        <v>24275</v>
      </c>
      <c r="C884">
        <v>12</v>
      </c>
      <c r="D884" t="s">
        <v>24292</v>
      </c>
      <c r="E884" t="s">
        <v>24277</v>
      </c>
      <c r="F884" t="s">
        <v>754</v>
      </c>
      <c r="G884" t="s">
        <v>764</v>
      </c>
      <c r="H884" t="s">
        <v>24278</v>
      </c>
    </row>
    <row r="885" spans="1:8" hidden="1" x14ac:dyDescent="0.25">
      <c r="A885" s="65">
        <v>45702</v>
      </c>
      <c r="B885" t="s">
        <v>24281</v>
      </c>
      <c r="C885">
        <v>12</v>
      </c>
      <c r="D885" t="s">
        <v>24292</v>
      </c>
      <c r="E885" t="s">
        <v>24277</v>
      </c>
      <c r="F885" t="s">
        <v>754</v>
      </c>
      <c r="G885" t="s">
        <v>764</v>
      </c>
      <c r="H885" t="s">
        <v>24278</v>
      </c>
    </row>
    <row r="886" spans="1:8" hidden="1" x14ac:dyDescent="0.25">
      <c r="A886" s="65">
        <v>45702</v>
      </c>
      <c r="B886" t="s">
        <v>24275</v>
      </c>
      <c r="C886">
        <v>12</v>
      </c>
      <c r="D886" t="s">
        <v>24292</v>
      </c>
      <c r="E886" t="s">
        <v>24277</v>
      </c>
      <c r="F886" t="s">
        <v>754</v>
      </c>
      <c r="G886" t="s">
        <v>764</v>
      </c>
      <c r="H886" t="s">
        <v>24278</v>
      </c>
    </row>
    <row r="887" spans="1:8" hidden="1" x14ac:dyDescent="0.25">
      <c r="A887" s="65">
        <v>45702</v>
      </c>
      <c r="B887" t="s">
        <v>24281</v>
      </c>
      <c r="C887">
        <v>12</v>
      </c>
      <c r="D887" t="s">
        <v>24292</v>
      </c>
      <c r="E887" t="s">
        <v>24277</v>
      </c>
      <c r="F887" t="s">
        <v>754</v>
      </c>
      <c r="G887" t="s">
        <v>764</v>
      </c>
      <c r="H887" t="s">
        <v>24278</v>
      </c>
    </row>
    <row r="888" spans="1:8" hidden="1" x14ac:dyDescent="0.25">
      <c r="A888" s="65">
        <v>45702</v>
      </c>
      <c r="B888" t="s">
        <v>24275</v>
      </c>
      <c r="C888">
        <v>12</v>
      </c>
      <c r="D888" t="s">
        <v>24292</v>
      </c>
      <c r="E888" t="s">
        <v>24277</v>
      </c>
      <c r="F888" t="s">
        <v>754</v>
      </c>
      <c r="G888" t="s">
        <v>764</v>
      </c>
      <c r="H888" t="s">
        <v>24278</v>
      </c>
    </row>
    <row r="889" spans="1:8" hidden="1" x14ac:dyDescent="0.25">
      <c r="A889" s="65">
        <v>45702</v>
      </c>
      <c r="B889" t="s">
        <v>24281</v>
      </c>
      <c r="C889">
        <v>12</v>
      </c>
      <c r="D889" t="s">
        <v>24292</v>
      </c>
      <c r="E889" t="s">
        <v>24277</v>
      </c>
      <c r="F889" t="s">
        <v>754</v>
      </c>
      <c r="G889" t="s">
        <v>764</v>
      </c>
      <c r="H889" t="s">
        <v>24278</v>
      </c>
    </row>
    <row r="890" spans="1:8" hidden="1" x14ac:dyDescent="0.25">
      <c r="A890" s="65">
        <v>45702</v>
      </c>
      <c r="B890" t="s">
        <v>24275</v>
      </c>
      <c r="C890">
        <v>12</v>
      </c>
      <c r="D890" t="s">
        <v>24292</v>
      </c>
      <c r="E890" t="s">
        <v>24277</v>
      </c>
      <c r="F890" t="s">
        <v>754</v>
      </c>
      <c r="G890" t="s">
        <v>764</v>
      </c>
      <c r="H890" t="s">
        <v>24278</v>
      </c>
    </row>
    <row r="891" spans="1:8" hidden="1" x14ac:dyDescent="0.25">
      <c r="A891" s="65">
        <v>45702</v>
      </c>
      <c r="B891" t="s">
        <v>24281</v>
      </c>
      <c r="C891">
        <v>12</v>
      </c>
      <c r="D891" t="s">
        <v>24292</v>
      </c>
      <c r="E891" t="s">
        <v>24277</v>
      </c>
      <c r="F891" t="s">
        <v>754</v>
      </c>
      <c r="G891" t="s">
        <v>764</v>
      </c>
      <c r="H891" t="s">
        <v>24278</v>
      </c>
    </row>
    <row r="892" spans="1:8" hidden="1" x14ac:dyDescent="0.25">
      <c r="A892" s="65">
        <v>45702</v>
      </c>
      <c r="B892" t="s">
        <v>24275</v>
      </c>
      <c r="C892">
        <v>12</v>
      </c>
      <c r="D892" t="s">
        <v>24292</v>
      </c>
      <c r="E892" t="s">
        <v>24277</v>
      </c>
      <c r="F892" t="s">
        <v>754</v>
      </c>
      <c r="G892" t="s">
        <v>764</v>
      </c>
      <c r="H892" t="s">
        <v>24278</v>
      </c>
    </row>
    <row r="893" spans="1:8" hidden="1" x14ac:dyDescent="0.25">
      <c r="A893" s="65">
        <v>45702</v>
      </c>
      <c r="B893" t="s">
        <v>24281</v>
      </c>
      <c r="C893">
        <v>12</v>
      </c>
      <c r="D893" t="s">
        <v>24292</v>
      </c>
      <c r="E893" t="s">
        <v>24277</v>
      </c>
      <c r="F893" t="s">
        <v>754</v>
      </c>
      <c r="G893" t="s">
        <v>764</v>
      </c>
      <c r="H893" t="s">
        <v>24278</v>
      </c>
    </row>
    <row r="894" spans="1:8" hidden="1" x14ac:dyDescent="0.25">
      <c r="A894" s="65">
        <v>45702</v>
      </c>
      <c r="B894" t="s">
        <v>24275</v>
      </c>
      <c r="C894">
        <v>12</v>
      </c>
      <c r="D894" t="s">
        <v>24292</v>
      </c>
      <c r="E894" t="s">
        <v>24277</v>
      </c>
      <c r="F894" t="s">
        <v>754</v>
      </c>
      <c r="G894" t="s">
        <v>764</v>
      </c>
      <c r="H894" t="s">
        <v>24278</v>
      </c>
    </row>
    <row r="895" spans="1:8" hidden="1" x14ac:dyDescent="0.25">
      <c r="A895" s="65">
        <v>45702</v>
      </c>
      <c r="B895" t="s">
        <v>24281</v>
      </c>
      <c r="C895">
        <v>12</v>
      </c>
      <c r="D895" t="s">
        <v>24292</v>
      </c>
      <c r="E895" t="s">
        <v>24277</v>
      </c>
      <c r="F895" t="s">
        <v>754</v>
      </c>
      <c r="G895" t="s">
        <v>764</v>
      </c>
      <c r="H895" t="s">
        <v>24278</v>
      </c>
    </row>
    <row r="896" spans="1:8" hidden="1" x14ac:dyDescent="0.25">
      <c r="A896" s="65">
        <v>45702</v>
      </c>
      <c r="B896" t="s">
        <v>24281</v>
      </c>
      <c r="C896">
        <v>12</v>
      </c>
      <c r="D896" t="s">
        <v>24292</v>
      </c>
      <c r="E896" t="s">
        <v>24277</v>
      </c>
      <c r="F896" t="s">
        <v>754</v>
      </c>
      <c r="G896" t="s">
        <v>764</v>
      </c>
      <c r="H896" t="s">
        <v>24278</v>
      </c>
    </row>
    <row r="897" spans="1:8" hidden="1" x14ac:dyDescent="0.25">
      <c r="A897" s="65">
        <v>45702</v>
      </c>
      <c r="B897" t="s">
        <v>24275</v>
      </c>
      <c r="C897">
        <v>12</v>
      </c>
      <c r="D897" t="s">
        <v>24292</v>
      </c>
      <c r="E897" t="s">
        <v>24277</v>
      </c>
      <c r="F897" t="s">
        <v>754</v>
      </c>
      <c r="G897" t="s">
        <v>764</v>
      </c>
      <c r="H897" t="s">
        <v>24278</v>
      </c>
    </row>
    <row r="898" spans="1:8" hidden="1" x14ac:dyDescent="0.25">
      <c r="A898" s="65">
        <v>45702</v>
      </c>
      <c r="B898" t="s">
        <v>24275</v>
      </c>
      <c r="C898">
        <v>12</v>
      </c>
      <c r="D898" t="s">
        <v>24292</v>
      </c>
      <c r="E898" t="s">
        <v>24277</v>
      </c>
      <c r="F898" t="s">
        <v>754</v>
      </c>
      <c r="G898" t="s">
        <v>764</v>
      </c>
      <c r="H898" t="s">
        <v>24278</v>
      </c>
    </row>
    <row r="899" spans="1:8" hidden="1" x14ac:dyDescent="0.25">
      <c r="A899" s="65">
        <v>45702</v>
      </c>
      <c r="B899" t="s">
        <v>24281</v>
      </c>
      <c r="C899">
        <v>12</v>
      </c>
      <c r="D899" t="s">
        <v>24292</v>
      </c>
      <c r="E899" t="s">
        <v>24277</v>
      </c>
      <c r="F899" t="s">
        <v>754</v>
      </c>
      <c r="G899" t="s">
        <v>764</v>
      </c>
      <c r="H899" t="s">
        <v>24278</v>
      </c>
    </row>
    <row r="900" spans="1:8" hidden="1" x14ac:dyDescent="0.25">
      <c r="A900" s="65">
        <v>45702</v>
      </c>
      <c r="B900" t="s">
        <v>24275</v>
      </c>
      <c r="C900">
        <v>12</v>
      </c>
      <c r="D900" t="s">
        <v>24292</v>
      </c>
      <c r="E900" t="s">
        <v>24277</v>
      </c>
      <c r="F900" t="s">
        <v>754</v>
      </c>
      <c r="G900" t="s">
        <v>764</v>
      </c>
      <c r="H900" t="s">
        <v>24278</v>
      </c>
    </row>
    <row r="901" spans="1:8" hidden="1" x14ac:dyDescent="0.25">
      <c r="A901" s="65">
        <v>45702</v>
      </c>
      <c r="B901" t="s">
        <v>24275</v>
      </c>
      <c r="C901">
        <v>12</v>
      </c>
      <c r="D901" t="s">
        <v>24292</v>
      </c>
      <c r="E901" t="s">
        <v>24277</v>
      </c>
      <c r="F901" t="s">
        <v>754</v>
      </c>
      <c r="G901" t="s">
        <v>764</v>
      </c>
      <c r="H901" t="s">
        <v>24278</v>
      </c>
    </row>
    <row r="902" spans="1:8" hidden="1" x14ac:dyDescent="0.25">
      <c r="A902" s="65">
        <v>45702</v>
      </c>
      <c r="B902" t="s">
        <v>24275</v>
      </c>
      <c r="C902">
        <v>12</v>
      </c>
      <c r="D902" t="s">
        <v>24292</v>
      </c>
      <c r="E902" t="s">
        <v>24277</v>
      </c>
      <c r="F902" t="s">
        <v>754</v>
      </c>
      <c r="G902" t="s">
        <v>764</v>
      </c>
      <c r="H902" t="s">
        <v>24278</v>
      </c>
    </row>
    <row r="903" spans="1:8" hidden="1" x14ac:dyDescent="0.25">
      <c r="A903" s="65">
        <v>45702</v>
      </c>
      <c r="B903" t="s">
        <v>24275</v>
      </c>
      <c r="C903">
        <v>12</v>
      </c>
      <c r="D903" t="s">
        <v>24292</v>
      </c>
      <c r="E903" t="s">
        <v>24277</v>
      </c>
      <c r="F903" t="s">
        <v>754</v>
      </c>
      <c r="G903" t="s">
        <v>764</v>
      </c>
      <c r="H903" t="s">
        <v>24278</v>
      </c>
    </row>
    <row r="904" spans="1:8" hidden="1" x14ac:dyDescent="0.25">
      <c r="A904" s="65">
        <v>45702</v>
      </c>
      <c r="B904" t="s">
        <v>24275</v>
      </c>
      <c r="C904">
        <v>12</v>
      </c>
      <c r="D904" t="s">
        <v>24292</v>
      </c>
      <c r="E904" t="s">
        <v>24277</v>
      </c>
      <c r="F904" t="s">
        <v>754</v>
      </c>
      <c r="G904" t="s">
        <v>764</v>
      </c>
      <c r="H904" t="s">
        <v>24278</v>
      </c>
    </row>
    <row r="905" spans="1:8" hidden="1" x14ac:dyDescent="0.25">
      <c r="A905" s="65">
        <v>45702</v>
      </c>
      <c r="B905" t="s">
        <v>24275</v>
      </c>
      <c r="C905">
        <v>12</v>
      </c>
      <c r="D905" t="s">
        <v>24292</v>
      </c>
      <c r="E905" t="s">
        <v>24277</v>
      </c>
      <c r="F905" t="s">
        <v>754</v>
      </c>
      <c r="G905" t="s">
        <v>764</v>
      </c>
      <c r="H905" t="s">
        <v>24278</v>
      </c>
    </row>
    <row r="906" spans="1:8" hidden="1" x14ac:dyDescent="0.25">
      <c r="A906" s="65">
        <v>45702</v>
      </c>
      <c r="B906" t="s">
        <v>24275</v>
      </c>
      <c r="C906">
        <v>12</v>
      </c>
      <c r="D906" t="s">
        <v>24292</v>
      </c>
      <c r="E906" t="s">
        <v>24277</v>
      </c>
      <c r="F906" t="s">
        <v>754</v>
      </c>
      <c r="G906" t="s">
        <v>764</v>
      </c>
      <c r="H906" t="s">
        <v>24278</v>
      </c>
    </row>
    <row r="907" spans="1:8" hidden="1" x14ac:dyDescent="0.25">
      <c r="A907" s="65">
        <v>45702</v>
      </c>
      <c r="B907" t="s">
        <v>24275</v>
      </c>
      <c r="C907">
        <v>12</v>
      </c>
      <c r="D907" t="s">
        <v>24292</v>
      </c>
      <c r="E907" t="s">
        <v>24277</v>
      </c>
      <c r="F907" t="s">
        <v>754</v>
      </c>
      <c r="G907" t="s">
        <v>764</v>
      </c>
      <c r="H907" t="s">
        <v>24278</v>
      </c>
    </row>
    <row r="908" spans="1:8" hidden="1" x14ac:dyDescent="0.25">
      <c r="A908" s="65">
        <v>45702</v>
      </c>
      <c r="B908" t="s">
        <v>24275</v>
      </c>
      <c r="C908">
        <v>12</v>
      </c>
      <c r="D908" t="s">
        <v>24292</v>
      </c>
      <c r="E908" t="s">
        <v>24277</v>
      </c>
      <c r="F908" t="s">
        <v>754</v>
      </c>
      <c r="G908" t="s">
        <v>764</v>
      </c>
      <c r="H908" t="s">
        <v>24278</v>
      </c>
    </row>
    <row r="909" spans="1:8" hidden="1" x14ac:dyDescent="0.25">
      <c r="A909" s="65">
        <v>45702</v>
      </c>
      <c r="B909" t="s">
        <v>24275</v>
      </c>
      <c r="C909">
        <v>12</v>
      </c>
      <c r="D909" t="s">
        <v>24292</v>
      </c>
      <c r="E909" t="s">
        <v>24277</v>
      </c>
      <c r="F909" t="s">
        <v>754</v>
      </c>
      <c r="G909" t="s">
        <v>764</v>
      </c>
      <c r="H909" t="s">
        <v>24278</v>
      </c>
    </row>
    <row r="910" spans="1:8" hidden="1" x14ac:dyDescent="0.25">
      <c r="A910" s="65">
        <v>45702</v>
      </c>
      <c r="B910" t="s">
        <v>24281</v>
      </c>
      <c r="C910">
        <v>12</v>
      </c>
      <c r="D910" t="s">
        <v>24292</v>
      </c>
      <c r="E910" t="s">
        <v>24277</v>
      </c>
      <c r="F910" t="s">
        <v>754</v>
      </c>
      <c r="G910" t="s">
        <v>764</v>
      </c>
      <c r="H910" t="s">
        <v>24278</v>
      </c>
    </row>
    <row r="911" spans="1:8" hidden="1" x14ac:dyDescent="0.25">
      <c r="A911" s="65">
        <v>45702</v>
      </c>
      <c r="B911" t="s">
        <v>24281</v>
      </c>
      <c r="C911">
        <v>12</v>
      </c>
      <c r="D911" t="s">
        <v>24292</v>
      </c>
      <c r="E911" t="s">
        <v>24277</v>
      </c>
      <c r="F911" t="s">
        <v>754</v>
      </c>
      <c r="G911" t="s">
        <v>764</v>
      </c>
      <c r="H911" t="s">
        <v>24278</v>
      </c>
    </row>
    <row r="912" spans="1:8" hidden="1" x14ac:dyDescent="0.25">
      <c r="A912" s="65">
        <v>45702</v>
      </c>
      <c r="B912" t="s">
        <v>24281</v>
      </c>
      <c r="C912">
        <v>12</v>
      </c>
      <c r="D912" t="s">
        <v>24292</v>
      </c>
      <c r="E912" t="s">
        <v>24277</v>
      </c>
      <c r="F912" t="s">
        <v>754</v>
      </c>
      <c r="G912" t="s">
        <v>764</v>
      </c>
      <c r="H912" t="s">
        <v>24278</v>
      </c>
    </row>
    <row r="913" spans="1:8" hidden="1" x14ac:dyDescent="0.25">
      <c r="A913" s="65">
        <v>45702</v>
      </c>
      <c r="B913" t="s">
        <v>24281</v>
      </c>
      <c r="C913">
        <v>12</v>
      </c>
      <c r="D913" t="s">
        <v>24292</v>
      </c>
      <c r="E913" t="s">
        <v>24277</v>
      </c>
      <c r="F913" t="s">
        <v>754</v>
      </c>
      <c r="G913" t="s">
        <v>764</v>
      </c>
      <c r="H913" t="s">
        <v>24278</v>
      </c>
    </row>
    <row r="914" spans="1:8" hidden="1" x14ac:dyDescent="0.25">
      <c r="A914" s="65">
        <v>45702</v>
      </c>
      <c r="B914" t="s">
        <v>24281</v>
      </c>
      <c r="C914">
        <v>12</v>
      </c>
      <c r="D914" t="s">
        <v>24292</v>
      </c>
      <c r="E914" t="s">
        <v>24277</v>
      </c>
      <c r="F914" t="s">
        <v>754</v>
      </c>
      <c r="G914" t="s">
        <v>764</v>
      </c>
      <c r="H914" t="s">
        <v>24278</v>
      </c>
    </row>
    <row r="915" spans="1:8" hidden="1" x14ac:dyDescent="0.25">
      <c r="A915" s="65">
        <v>45702</v>
      </c>
      <c r="B915" t="s">
        <v>24281</v>
      </c>
      <c r="C915">
        <v>12</v>
      </c>
      <c r="D915" t="s">
        <v>24292</v>
      </c>
      <c r="E915" t="s">
        <v>24277</v>
      </c>
      <c r="F915" t="s">
        <v>754</v>
      </c>
      <c r="G915" t="s">
        <v>764</v>
      </c>
      <c r="H915" t="s">
        <v>24278</v>
      </c>
    </row>
    <row r="916" spans="1:8" hidden="1" x14ac:dyDescent="0.25">
      <c r="A916" s="65">
        <v>45702</v>
      </c>
      <c r="B916" t="s">
        <v>24281</v>
      </c>
      <c r="C916">
        <v>12</v>
      </c>
      <c r="D916" t="s">
        <v>24292</v>
      </c>
      <c r="E916" t="s">
        <v>24277</v>
      </c>
      <c r="F916" t="s">
        <v>754</v>
      </c>
      <c r="G916" t="s">
        <v>764</v>
      </c>
      <c r="H916" t="s">
        <v>24278</v>
      </c>
    </row>
    <row r="917" spans="1:8" hidden="1" x14ac:dyDescent="0.25">
      <c r="A917" s="65">
        <v>45702</v>
      </c>
      <c r="B917" t="s">
        <v>24281</v>
      </c>
      <c r="C917">
        <v>12</v>
      </c>
      <c r="D917" t="s">
        <v>24292</v>
      </c>
      <c r="E917" t="s">
        <v>24277</v>
      </c>
      <c r="F917" t="s">
        <v>754</v>
      </c>
      <c r="G917" t="s">
        <v>764</v>
      </c>
      <c r="H917" t="s">
        <v>24278</v>
      </c>
    </row>
    <row r="918" spans="1:8" hidden="1" x14ac:dyDescent="0.25">
      <c r="A918" s="65">
        <v>45702</v>
      </c>
      <c r="B918" t="s">
        <v>24281</v>
      </c>
      <c r="C918">
        <v>7</v>
      </c>
      <c r="D918" t="s">
        <v>24292</v>
      </c>
      <c r="E918" t="s">
        <v>24277</v>
      </c>
      <c r="F918" t="s">
        <v>754</v>
      </c>
      <c r="G918" t="s">
        <v>764</v>
      </c>
      <c r="H918" t="s">
        <v>24278</v>
      </c>
    </row>
    <row r="919" spans="1:8" hidden="1" x14ac:dyDescent="0.25">
      <c r="A919" s="65">
        <v>45703</v>
      </c>
      <c r="B919" t="s">
        <v>24275</v>
      </c>
      <c r="C919">
        <v>12</v>
      </c>
      <c r="D919" t="s">
        <v>24293</v>
      </c>
      <c r="E919" t="s">
        <v>24277</v>
      </c>
      <c r="F919" t="s">
        <v>24294</v>
      </c>
      <c r="G919" t="s">
        <v>766</v>
      </c>
      <c r="H919" t="s">
        <v>24278</v>
      </c>
    </row>
    <row r="920" spans="1:8" hidden="1" x14ac:dyDescent="0.25">
      <c r="A920" s="65">
        <v>45703</v>
      </c>
      <c r="B920" t="s">
        <v>24275</v>
      </c>
      <c r="C920">
        <v>12</v>
      </c>
      <c r="D920" t="s">
        <v>24293</v>
      </c>
      <c r="E920" t="s">
        <v>24277</v>
      </c>
      <c r="F920" t="s">
        <v>24294</v>
      </c>
      <c r="G920" t="s">
        <v>766</v>
      </c>
      <c r="H920" t="s">
        <v>24278</v>
      </c>
    </row>
    <row r="921" spans="1:8" hidden="1" x14ac:dyDescent="0.25">
      <c r="A921" s="65">
        <v>45702</v>
      </c>
      <c r="B921" t="s">
        <v>24275</v>
      </c>
      <c r="C921">
        <v>9</v>
      </c>
      <c r="D921" t="s">
        <v>24292</v>
      </c>
      <c r="E921" t="s">
        <v>24277</v>
      </c>
      <c r="F921" t="s">
        <v>754</v>
      </c>
      <c r="G921" t="s">
        <v>764</v>
      </c>
      <c r="H921" t="s">
        <v>24278</v>
      </c>
    </row>
    <row r="922" spans="1:8" hidden="1" x14ac:dyDescent="0.25">
      <c r="A922" s="65">
        <v>45702</v>
      </c>
      <c r="B922" t="s">
        <v>24275</v>
      </c>
      <c r="C922">
        <v>12</v>
      </c>
      <c r="D922" t="s">
        <v>24292</v>
      </c>
      <c r="E922" t="s">
        <v>24277</v>
      </c>
      <c r="F922" t="s">
        <v>754</v>
      </c>
      <c r="G922" t="s">
        <v>764</v>
      </c>
      <c r="H922" t="s">
        <v>24278</v>
      </c>
    </row>
    <row r="923" spans="1:8" hidden="1" x14ac:dyDescent="0.25">
      <c r="A923" s="65">
        <v>45702</v>
      </c>
      <c r="B923" t="s">
        <v>24275</v>
      </c>
      <c r="C923">
        <v>11</v>
      </c>
      <c r="D923" t="s">
        <v>24292</v>
      </c>
      <c r="E923" t="s">
        <v>24277</v>
      </c>
      <c r="F923" t="s">
        <v>754</v>
      </c>
      <c r="G923" t="s">
        <v>764</v>
      </c>
      <c r="H923" t="s">
        <v>24278</v>
      </c>
    </row>
    <row r="924" spans="1:8" hidden="1" x14ac:dyDescent="0.25">
      <c r="A924" s="65">
        <v>45705</v>
      </c>
      <c r="B924" t="s">
        <v>24275</v>
      </c>
      <c r="C924">
        <v>12</v>
      </c>
      <c r="D924" t="s">
        <v>24293</v>
      </c>
      <c r="E924" t="s">
        <v>24277</v>
      </c>
      <c r="F924" t="s">
        <v>24294</v>
      </c>
      <c r="G924" t="s">
        <v>766</v>
      </c>
      <c r="H924" t="s">
        <v>24278</v>
      </c>
    </row>
    <row r="925" spans="1:8" hidden="1" x14ac:dyDescent="0.25">
      <c r="A925" s="65">
        <v>45705</v>
      </c>
      <c r="B925" t="s">
        <v>24275</v>
      </c>
      <c r="C925">
        <v>10</v>
      </c>
      <c r="D925" t="s">
        <v>24293</v>
      </c>
      <c r="E925" t="s">
        <v>24277</v>
      </c>
      <c r="F925" t="s">
        <v>24294</v>
      </c>
      <c r="G925" t="s">
        <v>766</v>
      </c>
      <c r="H925" t="s">
        <v>24278</v>
      </c>
    </row>
    <row r="926" spans="1:8" hidden="1" x14ac:dyDescent="0.25">
      <c r="A926" s="65">
        <v>45707</v>
      </c>
      <c r="B926" t="s">
        <v>24275</v>
      </c>
      <c r="C926">
        <v>12</v>
      </c>
      <c r="D926" t="s">
        <v>24293</v>
      </c>
      <c r="E926" t="s">
        <v>24277</v>
      </c>
      <c r="F926" t="s">
        <v>24294</v>
      </c>
      <c r="G926" t="s">
        <v>766</v>
      </c>
      <c r="H926" t="s">
        <v>24278</v>
      </c>
    </row>
    <row r="927" spans="1:8" hidden="1" x14ac:dyDescent="0.25">
      <c r="A927" s="65">
        <v>45707</v>
      </c>
      <c r="B927" t="s">
        <v>24275</v>
      </c>
      <c r="C927">
        <v>12</v>
      </c>
      <c r="D927" t="s">
        <v>24293</v>
      </c>
      <c r="E927" t="s">
        <v>24277</v>
      </c>
      <c r="F927" t="s">
        <v>24294</v>
      </c>
      <c r="G927" t="s">
        <v>766</v>
      </c>
      <c r="H927" t="s">
        <v>24278</v>
      </c>
    </row>
    <row r="928" spans="1:8" hidden="1" x14ac:dyDescent="0.25">
      <c r="A928" s="65">
        <v>45707</v>
      </c>
      <c r="B928" t="s">
        <v>24275</v>
      </c>
      <c r="C928">
        <v>1</v>
      </c>
      <c r="D928" t="s">
        <v>24293</v>
      </c>
      <c r="E928" t="s">
        <v>24277</v>
      </c>
      <c r="F928" t="s">
        <v>24294</v>
      </c>
      <c r="G928" t="s">
        <v>766</v>
      </c>
      <c r="H928" t="s">
        <v>24278</v>
      </c>
    </row>
    <row r="929" spans="1:8" hidden="1" x14ac:dyDescent="0.25">
      <c r="A929" s="65">
        <v>45708</v>
      </c>
      <c r="B929" t="s">
        <v>24275</v>
      </c>
      <c r="C929">
        <v>12</v>
      </c>
      <c r="D929" t="s">
        <v>24293</v>
      </c>
      <c r="E929" t="s">
        <v>24277</v>
      </c>
      <c r="F929" t="s">
        <v>24294</v>
      </c>
      <c r="G929" t="s">
        <v>766</v>
      </c>
      <c r="H929" t="s">
        <v>24278</v>
      </c>
    </row>
    <row r="930" spans="1:8" hidden="1" x14ac:dyDescent="0.25">
      <c r="A930" s="65">
        <v>45708</v>
      </c>
      <c r="B930" t="s">
        <v>24275</v>
      </c>
      <c r="C930">
        <v>12</v>
      </c>
      <c r="D930" t="s">
        <v>24293</v>
      </c>
      <c r="E930" t="s">
        <v>24277</v>
      </c>
      <c r="F930" t="s">
        <v>24294</v>
      </c>
      <c r="G930" t="s">
        <v>766</v>
      </c>
      <c r="H930" t="s">
        <v>24278</v>
      </c>
    </row>
    <row r="931" spans="1:8" hidden="1" x14ac:dyDescent="0.25">
      <c r="A931" s="65">
        <v>45709</v>
      </c>
      <c r="B931" t="s">
        <v>24275</v>
      </c>
      <c r="C931">
        <v>12</v>
      </c>
      <c r="D931" t="s">
        <v>24293</v>
      </c>
      <c r="E931" t="s">
        <v>24277</v>
      </c>
      <c r="F931" t="s">
        <v>24294</v>
      </c>
      <c r="G931" t="s">
        <v>766</v>
      </c>
      <c r="H931" t="s">
        <v>24278</v>
      </c>
    </row>
    <row r="932" spans="1:8" hidden="1" x14ac:dyDescent="0.25">
      <c r="A932" s="65">
        <v>45709</v>
      </c>
      <c r="B932" t="s">
        <v>24275</v>
      </c>
      <c r="C932">
        <v>12</v>
      </c>
      <c r="D932" t="s">
        <v>24293</v>
      </c>
      <c r="E932" t="s">
        <v>24277</v>
      </c>
      <c r="F932" t="s">
        <v>24294</v>
      </c>
      <c r="G932" t="s">
        <v>766</v>
      </c>
      <c r="H932" t="s">
        <v>24278</v>
      </c>
    </row>
    <row r="933" spans="1:8" hidden="1" x14ac:dyDescent="0.25">
      <c r="A933" s="65">
        <v>45712</v>
      </c>
      <c r="B933" t="s">
        <v>24275</v>
      </c>
      <c r="C933">
        <v>12</v>
      </c>
      <c r="D933" t="s">
        <v>24295</v>
      </c>
      <c r="E933" t="s">
        <v>24277</v>
      </c>
      <c r="F933" t="s">
        <v>754</v>
      </c>
      <c r="G933" t="s">
        <v>764</v>
      </c>
      <c r="H933" t="s">
        <v>24278</v>
      </c>
    </row>
    <row r="934" spans="1:8" hidden="1" x14ac:dyDescent="0.25">
      <c r="A934" s="65">
        <v>45712</v>
      </c>
      <c r="B934" t="s">
        <v>24275</v>
      </c>
      <c r="C934">
        <v>12</v>
      </c>
      <c r="D934" t="s">
        <v>24295</v>
      </c>
      <c r="E934" t="s">
        <v>24277</v>
      </c>
      <c r="F934" t="s">
        <v>754</v>
      </c>
      <c r="G934" t="s">
        <v>764</v>
      </c>
      <c r="H934" t="s">
        <v>24278</v>
      </c>
    </row>
    <row r="935" spans="1:8" hidden="1" x14ac:dyDescent="0.25">
      <c r="A935" s="65">
        <v>45712</v>
      </c>
      <c r="B935" t="s">
        <v>24275</v>
      </c>
      <c r="C935">
        <v>12</v>
      </c>
      <c r="D935" t="s">
        <v>24295</v>
      </c>
      <c r="E935" t="s">
        <v>24277</v>
      </c>
      <c r="F935" t="s">
        <v>754</v>
      </c>
      <c r="G935" t="s">
        <v>764</v>
      </c>
      <c r="H935" t="s">
        <v>24278</v>
      </c>
    </row>
    <row r="936" spans="1:8" hidden="1" x14ac:dyDescent="0.25">
      <c r="A936" s="65">
        <v>45712</v>
      </c>
      <c r="B936" t="s">
        <v>24275</v>
      </c>
      <c r="C936">
        <v>12</v>
      </c>
      <c r="D936" t="s">
        <v>24295</v>
      </c>
      <c r="E936" t="s">
        <v>24277</v>
      </c>
      <c r="F936" t="s">
        <v>754</v>
      </c>
      <c r="G936" t="s">
        <v>764</v>
      </c>
      <c r="H936" t="s">
        <v>24278</v>
      </c>
    </row>
    <row r="937" spans="1:8" hidden="1" x14ac:dyDescent="0.25">
      <c r="A937" s="65">
        <v>45712</v>
      </c>
      <c r="B937" t="s">
        <v>24275</v>
      </c>
      <c r="C937">
        <v>11</v>
      </c>
      <c r="D937" t="s">
        <v>24295</v>
      </c>
      <c r="E937" t="s">
        <v>24277</v>
      </c>
      <c r="F937" t="s">
        <v>754</v>
      </c>
      <c r="G937" t="s">
        <v>764</v>
      </c>
      <c r="H937" t="s">
        <v>24278</v>
      </c>
    </row>
    <row r="938" spans="1:8" hidden="1" x14ac:dyDescent="0.25">
      <c r="A938" s="65">
        <v>45712</v>
      </c>
      <c r="B938" t="s">
        <v>24275</v>
      </c>
      <c r="C938">
        <v>12</v>
      </c>
      <c r="D938" t="s">
        <v>24295</v>
      </c>
      <c r="E938" t="s">
        <v>24277</v>
      </c>
      <c r="F938" t="s">
        <v>754</v>
      </c>
      <c r="G938" t="s">
        <v>764</v>
      </c>
      <c r="H938" t="s">
        <v>24278</v>
      </c>
    </row>
    <row r="939" spans="1:8" hidden="1" x14ac:dyDescent="0.25">
      <c r="A939" s="65">
        <v>45712</v>
      </c>
      <c r="B939" t="s">
        <v>24275</v>
      </c>
      <c r="C939">
        <v>12</v>
      </c>
      <c r="D939" t="s">
        <v>24295</v>
      </c>
      <c r="E939" t="s">
        <v>24277</v>
      </c>
      <c r="F939" t="s">
        <v>754</v>
      </c>
      <c r="G939" t="s">
        <v>764</v>
      </c>
      <c r="H939" t="s">
        <v>24278</v>
      </c>
    </row>
    <row r="940" spans="1:8" hidden="1" x14ac:dyDescent="0.25">
      <c r="A940" s="65">
        <v>45712</v>
      </c>
      <c r="B940" t="s">
        <v>24275</v>
      </c>
      <c r="C940">
        <v>12</v>
      </c>
      <c r="D940" t="s">
        <v>24295</v>
      </c>
      <c r="E940" t="s">
        <v>24277</v>
      </c>
      <c r="F940" t="s">
        <v>754</v>
      </c>
      <c r="G940" t="s">
        <v>764</v>
      </c>
      <c r="H940" t="s">
        <v>24278</v>
      </c>
    </row>
    <row r="941" spans="1:8" hidden="1" x14ac:dyDescent="0.25">
      <c r="A941" s="65">
        <v>45712</v>
      </c>
      <c r="B941" t="s">
        <v>24275</v>
      </c>
      <c r="C941">
        <v>12</v>
      </c>
      <c r="D941" t="s">
        <v>24295</v>
      </c>
      <c r="E941" t="s">
        <v>24277</v>
      </c>
      <c r="F941" t="s">
        <v>754</v>
      </c>
      <c r="G941" t="s">
        <v>764</v>
      </c>
      <c r="H941" t="s">
        <v>24278</v>
      </c>
    </row>
    <row r="942" spans="1:8" hidden="1" x14ac:dyDescent="0.25">
      <c r="A942" s="65">
        <v>45712</v>
      </c>
      <c r="B942" t="s">
        <v>24275</v>
      </c>
      <c r="C942">
        <v>12</v>
      </c>
      <c r="D942" t="s">
        <v>24295</v>
      </c>
      <c r="E942" t="s">
        <v>24277</v>
      </c>
      <c r="F942" t="s">
        <v>754</v>
      </c>
      <c r="G942" t="s">
        <v>764</v>
      </c>
      <c r="H942" t="s">
        <v>24278</v>
      </c>
    </row>
    <row r="943" spans="1:8" hidden="1" x14ac:dyDescent="0.25">
      <c r="A943" s="65">
        <v>45712</v>
      </c>
      <c r="B943" t="s">
        <v>24275</v>
      </c>
      <c r="C943">
        <v>11</v>
      </c>
      <c r="D943" t="s">
        <v>24295</v>
      </c>
      <c r="E943" t="s">
        <v>24277</v>
      </c>
      <c r="F943" t="s">
        <v>754</v>
      </c>
      <c r="G943" t="s">
        <v>764</v>
      </c>
      <c r="H943" t="s">
        <v>24278</v>
      </c>
    </row>
    <row r="944" spans="1:8" hidden="1" x14ac:dyDescent="0.25">
      <c r="A944" s="65">
        <v>45712</v>
      </c>
      <c r="B944" t="s">
        <v>24275</v>
      </c>
      <c r="C944">
        <v>12</v>
      </c>
      <c r="D944" t="s">
        <v>24295</v>
      </c>
      <c r="E944" t="s">
        <v>24277</v>
      </c>
      <c r="F944" t="s">
        <v>754</v>
      </c>
      <c r="G944" t="s">
        <v>764</v>
      </c>
      <c r="H944" t="s">
        <v>24278</v>
      </c>
    </row>
    <row r="945" spans="1:8" hidden="1" x14ac:dyDescent="0.25">
      <c r="A945" s="65">
        <v>45712</v>
      </c>
      <c r="B945" t="s">
        <v>24275</v>
      </c>
      <c r="C945">
        <v>12</v>
      </c>
      <c r="D945" t="s">
        <v>24295</v>
      </c>
      <c r="E945" t="s">
        <v>24277</v>
      </c>
      <c r="F945" t="s">
        <v>754</v>
      </c>
      <c r="G945" t="s">
        <v>764</v>
      </c>
      <c r="H945" t="s">
        <v>24278</v>
      </c>
    </row>
    <row r="946" spans="1:8" hidden="1" x14ac:dyDescent="0.25">
      <c r="A946" s="65">
        <v>45712</v>
      </c>
      <c r="B946" t="s">
        <v>24275</v>
      </c>
      <c r="C946">
        <v>12</v>
      </c>
      <c r="D946" t="s">
        <v>24295</v>
      </c>
      <c r="E946" t="s">
        <v>24277</v>
      </c>
      <c r="F946" t="s">
        <v>754</v>
      </c>
      <c r="G946" t="s">
        <v>764</v>
      </c>
      <c r="H946" t="s">
        <v>24278</v>
      </c>
    </row>
    <row r="947" spans="1:8" hidden="1" x14ac:dyDescent="0.25">
      <c r="A947" s="65">
        <v>45712</v>
      </c>
      <c r="B947" t="s">
        <v>24275</v>
      </c>
      <c r="C947">
        <v>12</v>
      </c>
      <c r="D947" t="s">
        <v>24295</v>
      </c>
      <c r="E947" t="s">
        <v>24277</v>
      </c>
      <c r="F947" t="s">
        <v>754</v>
      </c>
      <c r="G947" t="s">
        <v>764</v>
      </c>
      <c r="H947" t="s">
        <v>24278</v>
      </c>
    </row>
    <row r="948" spans="1:8" hidden="1" x14ac:dyDescent="0.25">
      <c r="A948" s="65">
        <v>45712</v>
      </c>
      <c r="B948" t="s">
        <v>24275</v>
      </c>
      <c r="C948">
        <v>11</v>
      </c>
      <c r="D948" t="s">
        <v>24295</v>
      </c>
      <c r="E948" t="s">
        <v>24277</v>
      </c>
      <c r="F948" t="s">
        <v>754</v>
      </c>
      <c r="G948" t="s">
        <v>764</v>
      </c>
      <c r="H948" t="s">
        <v>24278</v>
      </c>
    </row>
    <row r="949" spans="1:8" hidden="1" x14ac:dyDescent="0.25">
      <c r="A949" s="65">
        <v>45712</v>
      </c>
      <c r="B949" t="s">
        <v>24275</v>
      </c>
      <c r="C949">
        <v>12</v>
      </c>
      <c r="D949" t="s">
        <v>24295</v>
      </c>
      <c r="E949" t="s">
        <v>24277</v>
      </c>
      <c r="F949" t="s">
        <v>754</v>
      </c>
      <c r="G949" t="s">
        <v>764</v>
      </c>
      <c r="H949" t="s">
        <v>24278</v>
      </c>
    </row>
    <row r="950" spans="1:8" hidden="1" x14ac:dyDescent="0.25">
      <c r="A950" s="65">
        <v>45712</v>
      </c>
      <c r="B950" t="s">
        <v>24275</v>
      </c>
      <c r="C950">
        <v>12</v>
      </c>
      <c r="D950" t="s">
        <v>24295</v>
      </c>
      <c r="E950" t="s">
        <v>24277</v>
      </c>
      <c r="F950" t="s">
        <v>754</v>
      </c>
      <c r="G950" t="s">
        <v>764</v>
      </c>
      <c r="H950" t="s">
        <v>24278</v>
      </c>
    </row>
    <row r="951" spans="1:8" hidden="1" x14ac:dyDescent="0.25">
      <c r="A951" s="65">
        <v>45712</v>
      </c>
      <c r="B951" t="s">
        <v>24275</v>
      </c>
      <c r="C951">
        <v>12</v>
      </c>
      <c r="D951" t="s">
        <v>24295</v>
      </c>
      <c r="E951" t="s">
        <v>24277</v>
      </c>
      <c r="F951" t="s">
        <v>754</v>
      </c>
      <c r="G951" t="s">
        <v>764</v>
      </c>
      <c r="H951" t="s">
        <v>24278</v>
      </c>
    </row>
    <row r="952" spans="1:8" hidden="1" x14ac:dyDescent="0.25">
      <c r="A952" s="65">
        <v>45712</v>
      </c>
      <c r="B952" t="s">
        <v>24275</v>
      </c>
      <c r="C952">
        <v>12</v>
      </c>
      <c r="D952" t="s">
        <v>24295</v>
      </c>
      <c r="E952" t="s">
        <v>24277</v>
      </c>
      <c r="F952" t="s">
        <v>754</v>
      </c>
      <c r="G952" t="s">
        <v>764</v>
      </c>
      <c r="H952" t="s">
        <v>24278</v>
      </c>
    </row>
    <row r="953" spans="1:8" hidden="1" x14ac:dyDescent="0.25">
      <c r="A953" s="65">
        <v>45712</v>
      </c>
      <c r="B953" t="s">
        <v>24275</v>
      </c>
      <c r="C953">
        <v>12</v>
      </c>
      <c r="D953" t="s">
        <v>24295</v>
      </c>
      <c r="E953" t="s">
        <v>24277</v>
      </c>
      <c r="F953" t="s">
        <v>754</v>
      </c>
      <c r="G953" t="s">
        <v>764</v>
      </c>
      <c r="H953" t="s">
        <v>24278</v>
      </c>
    </row>
    <row r="954" spans="1:8" hidden="1" x14ac:dyDescent="0.25">
      <c r="A954" s="65">
        <v>45712</v>
      </c>
      <c r="B954" t="s">
        <v>24275</v>
      </c>
      <c r="C954">
        <v>12</v>
      </c>
      <c r="D954" t="s">
        <v>24295</v>
      </c>
      <c r="E954" t="s">
        <v>24277</v>
      </c>
      <c r="F954" t="s">
        <v>754</v>
      </c>
      <c r="G954" t="s">
        <v>764</v>
      </c>
      <c r="H954" t="s">
        <v>24278</v>
      </c>
    </row>
    <row r="955" spans="1:8" hidden="1" x14ac:dyDescent="0.25">
      <c r="A955" s="65">
        <v>45712</v>
      </c>
      <c r="B955" t="s">
        <v>24275</v>
      </c>
      <c r="C955">
        <v>12</v>
      </c>
      <c r="D955" t="s">
        <v>24295</v>
      </c>
      <c r="E955" t="s">
        <v>24277</v>
      </c>
      <c r="F955" t="s">
        <v>754</v>
      </c>
      <c r="G955" t="s">
        <v>764</v>
      </c>
      <c r="H955" t="s">
        <v>24278</v>
      </c>
    </row>
    <row r="956" spans="1:8" hidden="1" x14ac:dyDescent="0.25">
      <c r="A956" s="65">
        <v>45712</v>
      </c>
      <c r="B956" t="s">
        <v>24275</v>
      </c>
      <c r="C956">
        <v>11</v>
      </c>
      <c r="D956" t="s">
        <v>24295</v>
      </c>
      <c r="E956" t="s">
        <v>24277</v>
      </c>
      <c r="F956" t="s">
        <v>754</v>
      </c>
      <c r="G956" t="s">
        <v>764</v>
      </c>
      <c r="H956" t="s">
        <v>24278</v>
      </c>
    </row>
    <row r="957" spans="1:8" hidden="1" x14ac:dyDescent="0.25">
      <c r="A957" s="65">
        <v>45712</v>
      </c>
      <c r="B957" t="s">
        <v>24275</v>
      </c>
      <c r="C957">
        <v>12</v>
      </c>
      <c r="D957" t="s">
        <v>24295</v>
      </c>
      <c r="E957" t="s">
        <v>24277</v>
      </c>
      <c r="F957" t="s">
        <v>754</v>
      </c>
      <c r="G957" t="s">
        <v>764</v>
      </c>
      <c r="H957" t="s">
        <v>24278</v>
      </c>
    </row>
    <row r="958" spans="1:8" hidden="1" x14ac:dyDescent="0.25">
      <c r="A958" s="65">
        <v>45712</v>
      </c>
      <c r="B958" t="s">
        <v>24275</v>
      </c>
      <c r="C958">
        <v>12</v>
      </c>
      <c r="D958" t="s">
        <v>24295</v>
      </c>
      <c r="E958" t="s">
        <v>24277</v>
      </c>
      <c r="F958" t="s">
        <v>754</v>
      </c>
      <c r="G958" t="s">
        <v>764</v>
      </c>
      <c r="H958" t="s">
        <v>24278</v>
      </c>
    </row>
    <row r="959" spans="1:8" hidden="1" x14ac:dyDescent="0.25">
      <c r="A959" s="65">
        <v>45712</v>
      </c>
      <c r="B959" t="s">
        <v>24275</v>
      </c>
      <c r="C959">
        <v>12</v>
      </c>
      <c r="D959" t="s">
        <v>24295</v>
      </c>
      <c r="E959" t="s">
        <v>24277</v>
      </c>
      <c r="F959" t="s">
        <v>754</v>
      </c>
      <c r="G959" t="s">
        <v>764</v>
      </c>
      <c r="H959" t="s">
        <v>24278</v>
      </c>
    </row>
    <row r="960" spans="1:8" hidden="1" x14ac:dyDescent="0.25">
      <c r="A960" s="65">
        <v>45712</v>
      </c>
      <c r="B960" t="s">
        <v>24275</v>
      </c>
      <c r="C960">
        <v>12</v>
      </c>
      <c r="D960" t="s">
        <v>24295</v>
      </c>
      <c r="E960" t="s">
        <v>24277</v>
      </c>
      <c r="F960" t="s">
        <v>754</v>
      </c>
      <c r="G960" t="s">
        <v>764</v>
      </c>
      <c r="H960" t="s">
        <v>24278</v>
      </c>
    </row>
    <row r="961" spans="1:8" hidden="1" x14ac:dyDescent="0.25">
      <c r="A961" s="65">
        <v>45712</v>
      </c>
      <c r="B961" t="s">
        <v>24275</v>
      </c>
      <c r="C961">
        <v>12</v>
      </c>
      <c r="D961" t="s">
        <v>24295</v>
      </c>
      <c r="E961" t="s">
        <v>24277</v>
      </c>
      <c r="F961" t="s">
        <v>754</v>
      </c>
      <c r="G961" t="s">
        <v>764</v>
      </c>
      <c r="H961" t="s">
        <v>24278</v>
      </c>
    </row>
    <row r="962" spans="1:8" hidden="1" x14ac:dyDescent="0.25">
      <c r="A962" s="65">
        <v>45712</v>
      </c>
      <c r="B962" t="s">
        <v>24275</v>
      </c>
      <c r="C962">
        <v>11</v>
      </c>
      <c r="D962" t="s">
        <v>24295</v>
      </c>
      <c r="E962" t="s">
        <v>24277</v>
      </c>
      <c r="F962" t="s">
        <v>754</v>
      </c>
      <c r="G962" t="s">
        <v>764</v>
      </c>
      <c r="H962" t="s">
        <v>24278</v>
      </c>
    </row>
    <row r="963" spans="1:8" hidden="1" x14ac:dyDescent="0.25">
      <c r="A963" s="65">
        <v>45712</v>
      </c>
      <c r="B963" t="s">
        <v>24275</v>
      </c>
      <c r="C963">
        <v>12</v>
      </c>
      <c r="D963" t="s">
        <v>24295</v>
      </c>
      <c r="E963" t="s">
        <v>24277</v>
      </c>
      <c r="F963" t="s">
        <v>754</v>
      </c>
      <c r="G963" t="s">
        <v>764</v>
      </c>
      <c r="H963" t="s">
        <v>24278</v>
      </c>
    </row>
    <row r="964" spans="1:8" hidden="1" x14ac:dyDescent="0.25">
      <c r="A964" s="65">
        <v>45712</v>
      </c>
      <c r="B964" t="s">
        <v>24275</v>
      </c>
      <c r="C964">
        <v>12</v>
      </c>
      <c r="D964" t="s">
        <v>24295</v>
      </c>
      <c r="E964" t="s">
        <v>24277</v>
      </c>
      <c r="F964" t="s">
        <v>754</v>
      </c>
      <c r="G964" t="s">
        <v>764</v>
      </c>
      <c r="H964" t="s">
        <v>24278</v>
      </c>
    </row>
    <row r="965" spans="1:8" hidden="1" x14ac:dyDescent="0.25">
      <c r="A965" s="65">
        <v>45712</v>
      </c>
      <c r="B965" t="s">
        <v>24275</v>
      </c>
      <c r="C965">
        <v>12</v>
      </c>
      <c r="D965" t="s">
        <v>24295</v>
      </c>
      <c r="E965" t="s">
        <v>24277</v>
      </c>
      <c r="F965" t="s">
        <v>754</v>
      </c>
      <c r="G965" t="s">
        <v>764</v>
      </c>
      <c r="H965" t="s">
        <v>24278</v>
      </c>
    </row>
    <row r="966" spans="1:8" hidden="1" x14ac:dyDescent="0.25">
      <c r="A966" s="65">
        <v>45712</v>
      </c>
      <c r="B966" t="s">
        <v>24275</v>
      </c>
      <c r="C966">
        <v>12</v>
      </c>
      <c r="D966" t="s">
        <v>24295</v>
      </c>
      <c r="E966" t="s">
        <v>24277</v>
      </c>
      <c r="F966" t="s">
        <v>754</v>
      </c>
      <c r="G966" t="s">
        <v>764</v>
      </c>
      <c r="H966" t="s">
        <v>24278</v>
      </c>
    </row>
    <row r="967" spans="1:8" hidden="1" x14ac:dyDescent="0.25">
      <c r="A967" s="65">
        <v>45712</v>
      </c>
      <c r="B967" t="s">
        <v>24275</v>
      </c>
      <c r="C967">
        <v>12</v>
      </c>
      <c r="D967" t="s">
        <v>24295</v>
      </c>
      <c r="E967" t="s">
        <v>24277</v>
      </c>
      <c r="F967" t="s">
        <v>754</v>
      </c>
      <c r="G967" t="s">
        <v>764</v>
      </c>
      <c r="H967" t="s">
        <v>24278</v>
      </c>
    </row>
    <row r="968" spans="1:8" hidden="1" x14ac:dyDescent="0.25">
      <c r="A968" s="65">
        <v>45712</v>
      </c>
      <c r="B968" t="s">
        <v>24275</v>
      </c>
      <c r="C968">
        <v>12</v>
      </c>
      <c r="D968" t="s">
        <v>24295</v>
      </c>
      <c r="E968" t="s">
        <v>24277</v>
      </c>
      <c r="F968" t="s">
        <v>754</v>
      </c>
      <c r="G968" t="s">
        <v>764</v>
      </c>
      <c r="H968" t="s">
        <v>24278</v>
      </c>
    </row>
    <row r="969" spans="1:8" hidden="1" x14ac:dyDescent="0.25">
      <c r="A969" s="65">
        <v>45712</v>
      </c>
      <c r="B969" t="s">
        <v>24275</v>
      </c>
      <c r="C969">
        <v>12</v>
      </c>
      <c r="D969" t="s">
        <v>24295</v>
      </c>
      <c r="E969" t="s">
        <v>24277</v>
      </c>
      <c r="F969" t="s">
        <v>754</v>
      </c>
      <c r="G969" t="s">
        <v>764</v>
      </c>
      <c r="H969" t="s">
        <v>24278</v>
      </c>
    </row>
    <row r="970" spans="1:8" hidden="1" x14ac:dyDescent="0.25">
      <c r="A970" s="65">
        <v>45712</v>
      </c>
      <c r="B970" t="s">
        <v>24275</v>
      </c>
      <c r="C970">
        <v>11</v>
      </c>
      <c r="D970" t="s">
        <v>24295</v>
      </c>
      <c r="E970" t="s">
        <v>24277</v>
      </c>
      <c r="F970" t="s">
        <v>754</v>
      </c>
      <c r="G970" t="s">
        <v>764</v>
      </c>
      <c r="H970" t="s">
        <v>24278</v>
      </c>
    </row>
    <row r="971" spans="1:8" hidden="1" x14ac:dyDescent="0.25">
      <c r="A971" s="65">
        <v>45712</v>
      </c>
      <c r="B971" t="s">
        <v>24275</v>
      </c>
      <c r="C971">
        <v>12</v>
      </c>
      <c r="D971" t="s">
        <v>24295</v>
      </c>
      <c r="E971" t="s">
        <v>24277</v>
      </c>
      <c r="F971" t="s">
        <v>754</v>
      </c>
      <c r="G971" t="s">
        <v>764</v>
      </c>
      <c r="H971" t="s">
        <v>24278</v>
      </c>
    </row>
    <row r="972" spans="1:8" hidden="1" x14ac:dyDescent="0.25">
      <c r="A972" s="65">
        <v>45712</v>
      </c>
      <c r="B972" t="s">
        <v>24275</v>
      </c>
      <c r="C972">
        <v>12</v>
      </c>
      <c r="D972" t="s">
        <v>24295</v>
      </c>
      <c r="E972" t="s">
        <v>24277</v>
      </c>
      <c r="F972" t="s">
        <v>754</v>
      </c>
      <c r="G972" t="s">
        <v>764</v>
      </c>
      <c r="H972" t="s">
        <v>24278</v>
      </c>
    </row>
    <row r="973" spans="1:8" hidden="1" x14ac:dyDescent="0.25">
      <c r="A973" s="65">
        <v>45712</v>
      </c>
      <c r="B973" t="s">
        <v>24275</v>
      </c>
      <c r="C973">
        <v>12</v>
      </c>
      <c r="D973" t="s">
        <v>24295</v>
      </c>
      <c r="E973" t="s">
        <v>24277</v>
      </c>
      <c r="F973" t="s">
        <v>754</v>
      </c>
      <c r="G973" t="s">
        <v>764</v>
      </c>
      <c r="H973" t="s">
        <v>24278</v>
      </c>
    </row>
    <row r="974" spans="1:8" hidden="1" x14ac:dyDescent="0.25">
      <c r="A974" s="65">
        <v>45712</v>
      </c>
      <c r="B974" t="s">
        <v>24275</v>
      </c>
      <c r="C974">
        <v>12</v>
      </c>
      <c r="D974" t="s">
        <v>24295</v>
      </c>
      <c r="E974" t="s">
        <v>24277</v>
      </c>
      <c r="F974" t="s">
        <v>754</v>
      </c>
      <c r="G974" t="s">
        <v>764</v>
      </c>
      <c r="H974" t="s">
        <v>24278</v>
      </c>
    </row>
    <row r="975" spans="1:8" hidden="1" x14ac:dyDescent="0.25">
      <c r="A975" s="65">
        <v>45712</v>
      </c>
      <c r="B975" t="s">
        <v>24275</v>
      </c>
      <c r="C975">
        <v>12</v>
      </c>
      <c r="D975" t="s">
        <v>24295</v>
      </c>
      <c r="E975" t="s">
        <v>24277</v>
      </c>
      <c r="F975" t="s">
        <v>754</v>
      </c>
      <c r="G975" t="s">
        <v>764</v>
      </c>
      <c r="H975" t="s">
        <v>24278</v>
      </c>
    </row>
    <row r="976" spans="1:8" hidden="1" x14ac:dyDescent="0.25">
      <c r="A976" s="65">
        <v>45712</v>
      </c>
      <c r="B976" t="s">
        <v>24275</v>
      </c>
      <c r="C976">
        <v>12</v>
      </c>
      <c r="D976" t="s">
        <v>24295</v>
      </c>
      <c r="E976" t="s">
        <v>24277</v>
      </c>
      <c r="F976" t="s">
        <v>754</v>
      </c>
      <c r="G976" t="s">
        <v>764</v>
      </c>
      <c r="H976" t="s">
        <v>24278</v>
      </c>
    </row>
    <row r="977" spans="1:8" hidden="1" x14ac:dyDescent="0.25">
      <c r="A977" s="65">
        <v>45712</v>
      </c>
      <c r="B977" t="s">
        <v>24275</v>
      </c>
      <c r="C977">
        <v>12</v>
      </c>
      <c r="D977" t="s">
        <v>24295</v>
      </c>
      <c r="E977" t="s">
        <v>24277</v>
      </c>
      <c r="F977" t="s">
        <v>754</v>
      </c>
      <c r="G977" t="s">
        <v>764</v>
      </c>
      <c r="H977" t="s">
        <v>24278</v>
      </c>
    </row>
    <row r="978" spans="1:8" hidden="1" x14ac:dyDescent="0.25">
      <c r="A978" s="65">
        <v>45712</v>
      </c>
      <c r="B978" t="s">
        <v>24275</v>
      </c>
      <c r="C978">
        <v>12</v>
      </c>
      <c r="D978" t="s">
        <v>24295</v>
      </c>
      <c r="E978" t="s">
        <v>24277</v>
      </c>
      <c r="F978" t="s">
        <v>754</v>
      </c>
      <c r="G978" t="s">
        <v>764</v>
      </c>
      <c r="H978" t="s">
        <v>24278</v>
      </c>
    </row>
    <row r="979" spans="1:8" hidden="1" x14ac:dyDescent="0.25">
      <c r="A979" s="65">
        <v>45712</v>
      </c>
      <c r="B979" t="s">
        <v>24281</v>
      </c>
      <c r="C979">
        <v>11</v>
      </c>
      <c r="D979" t="s">
        <v>24295</v>
      </c>
      <c r="E979" t="s">
        <v>24277</v>
      </c>
      <c r="F979" t="s">
        <v>754</v>
      </c>
      <c r="G979" t="s">
        <v>764</v>
      </c>
      <c r="H979" t="s">
        <v>24278</v>
      </c>
    </row>
    <row r="980" spans="1:8" hidden="1" x14ac:dyDescent="0.25">
      <c r="A980" s="65">
        <v>45712</v>
      </c>
      <c r="B980" t="s">
        <v>24281</v>
      </c>
      <c r="C980">
        <v>12</v>
      </c>
      <c r="D980" t="s">
        <v>24295</v>
      </c>
      <c r="E980" t="s">
        <v>24277</v>
      </c>
      <c r="F980" t="s">
        <v>754</v>
      </c>
      <c r="G980" t="s">
        <v>764</v>
      </c>
      <c r="H980" t="s">
        <v>24278</v>
      </c>
    </row>
    <row r="981" spans="1:8" hidden="1" x14ac:dyDescent="0.25">
      <c r="A981" s="65">
        <v>45712</v>
      </c>
      <c r="B981" t="s">
        <v>24281</v>
      </c>
      <c r="C981">
        <v>12</v>
      </c>
      <c r="D981" t="s">
        <v>24295</v>
      </c>
      <c r="E981" t="s">
        <v>24277</v>
      </c>
      <c r="F981" t="s">
        <v>754</v>
      </c>
      <c r="G981" t="s">
        <v>764</v>
      </c>
      <c r="H981" t="s">
        <v>24278</v>
      </c>
    </row>
    <row r="982" spans="1:8" hidden="1" x14ac:dyDescent="0.25">
      <c r="A982" s="65">
        <v>45712</v>
      </c>
      <c r="B982" t="s">
        <v>24281</v>
      </c>
      <c r="C982">
        <v>12</v>
      </c>
      <c r="D982" t="s">
        <v>24295</v>
      </c>
      <c r="E982" t="s">
        <v>24277</v>
      </c>
      <c r="F982" t="s">
        <v>754</v>
      </c>
      <c r="G982" t="s">
        <v>764</v>
      </c>
      <c r="H982" t="s">
        <v>24278</v>
      </c>
    </row>
    <row r="983" spans="1:8" hidden="1" x14ac:dyDescent="0.25">
      <c r="A983" s="65">
        <v>45712</v>
      </c>
      <c r="B983" t="s">
        <v>24281</v>
      </c>
      <c r="C983">
        <v>12</v>
      </c>
      <c r="D983" t="s">
        <v>24295</v>
      </c>
      <c r="E983" t="s">
        <v>24277</v>
      </c>
      <c r="F983" t="s">
        <v>754</v>
      </c>
      <c r="G983" t="s">
        <v>764</v>
      </c>
      <c r="H983" t="s">
        <v>24278</v>
      </c>
    </row>
    <row r="984" spans="1:8" hidden="1" x14ac:dyDescent="0.25">
      <c r="A984" s="65">
        <v>45712</v>
      </c>
      <c r="B984" t="s">
        <v>24281</v>
      </c>
      <c r="C984">
        <v>12</v>
      </c>
      <c r="D984" t="s">
        <v>24295</v>
      </c>
      <c r="E984" t="s">
        <v>24277</v>
      </c>
      <c r="F984" t="s">
        <v>754</v>
      </c>
      <c r="G984" t="s">
        <v>764</v>
      </c>
      <c r="H984" t="s">
        <v>24278</v>
      </c>
    </row>
    <row r="985" spans="1:8" hidden="1" x14ac:dyDescent="0.25">
      <c r="A985" s="65">
        <v>45712</v>
      </c>
      <c r="B985" t="s">
        <v>24281</v>
      </c>
      <c r="C985">
        <v>12</v>
      </c>
      <c r="D985" t="s">
        <v>24295</v>
      </c>
      <c r="E985" t="s">
        <v>24277</v>
      </c>
      <c r="F985" t="s">
        <v>754</v>
      </c>
      <c r="G985" t="s">
        <v>764</v>
      </c>
      <c r="H985" t="s">
        <v>24278</v>
      </c>
    </row>
    <row r="986" spans="1:8" hidden="1" x14ac:dyDescent="0.25">
      <c r="A986" s="65">
        <v>45712</v>
      </c>
      <c r="B986" t="s">
        <v>24281</v>
      </c>
      <c r="C986">
        <v>12</v>
      </c>
      <c r="D986" t="s">
        <v>24295</v>
      </c>
      <c r="E986" t="s">
        <v>24277</v>
      </c>
      <c r="F986" t="s">
        <v>754</v>
      </c>
      <c r="G986" t="s">
        <v>764</v>
      </c>
      <c r="H986" t="s">
        <v>24278</v>
      </c>
    </row>
    <row r="987" spans="1:8" hidden="1" x14ac:dyDescent="0.25">
      <c r="A987" s="65">
        <v>45712</v>
      </c>
      <c r="B987" t="s">
        <v>24281</v>
      </c>
      <c r="C987">
        <v>12</v>
      </c>
      <c r="D987" t="s">
        <v>24295</v>
      </c>
      <c r="E987" t="s">
        <v>24277</v>
      </c>
      <c r="F987" t="s">
        <v>754</v>
      </c>
      <c r="G987" t="s">
        <v>764</v>
      </c>
      <c r="H987" t="s">
        <v>24278</v>
      </c>
    </row>
    <row r="988" spans="1:8" hidden="1" x14ac:dyDescent="0.25">
      <c r="A988" s="65">
        <v>45712</v>
      </c>
      <c r="B988" t="s">
        <v>24281</v>
      </c>
      <c r="C988">
        <v>11</v>
      </c>
      <c r="D988" t="s">
        <v>24295</v>
      </c>
      <c r="E988" t="s">
        <v>24277</v>
      </c>
      <c r="F988" t="s">
        <v>754</v>
      </c>
      <c r="G988" t="s">
        <v>764</v>
      </c>
      <c r="H988" t="s">
        <v>24278</v>
      </c>
    </row>
    <row r="989" spans="1:8" hidden="1" x14ac:dyDescent="0.25">
      <c r="A989" s="65">
        <v>45712</v>
      </c>
      <c r="B989" t="s">
        <v>24281</v>
      </c>
      <c r="C989">
        <v>12</v>
      </c>
      <c r="D989" t="s">
        <v>24295</v>
      </c>
      <c r="E989" t="s">
        <v>24277</v>
      </c>
      <c r="F989" t="s">
        <v>754</v>
      </c>
      <c r="G989" t="s">
        <v>764</v>
      </c>
      <c r="H989" t="s">
        <v>24278</v>
      </c>
    </row>
    <row r="990" spans="1:8" hidden="1" x14ac:dyDescent="0.25">
      <c r="A990" s="65">
        <v>45712</v>
      </c>
      <c r="B990" t="s">
        <v>24281</v>
      </c>
      <c r="C990">
        <v>12</v>
      </c>
      <c r="D990" t="s">
        <v>24295</v>
      </c>
      <c r="E990" t="s">
        <v>24277</v>
      </c>
      <c r="F990" t="s">
        <v>754</v>
      </c>
      <c r="G990" t="s">
        <v>764</v>
      </c>
      <c r="H990" t="s">
        <v>24278</v>
      </c>
    </row>
    <row r="991" spans="1:8" hidden="1" x14ac:dyDescent="0.25">
      <c r="A991" s="65">
        <v>45712</v>
      </c>
      <c r="B991" t="s">
        <v>24281</v>
      </c>
      <c r="C991">
        <v>9</v>
      </c>
      <c r="D991" t="s">
        <v>24295</v>
      </c>
      <c r="E991" t="s">
        <v>24277</v>
      </c>
      <c r="F991" t="s">
        <v>754</v>
      </c>
      <c r="G991" t="s">
        <v>764</v>
      </c>
      <c r="H991" t="s">
        <v>24278</v>
      </c>
    </row>
    <row r="992" spans="1:8" hidden="1" x14ac:dyDescent="0.25">
      <c r="A992" s="65">
        <v>45712</v>
      </c>
      <c r="B992" t="s">
        <v>24275</v>
      </c>
      <c r="C992">
        <v>11</v>
      </c>
      <c r="D992" t="s">
        <v>24296</v>
      </c>
      <c r="E992" t="s">
        <v>24277</v>
      </c>
      <c r="F992" t="s">
        <v>24294</v>
      </c>
      <c r="G992" t="s">
        <v>766</v>
      </c>
      <c r="H992" t="s">
        <v>24278</v>
      </c>
    </row>
    <row r="993" spans="1:8" hidden="1" x14ac:dyDescent="0.25">
      <c r="A993" s="65">
        <v>45712</v>
      </c>
      <c r="B993" t="s">
        <v>24275</v>
      </c>
      <c r="C993">
        <v>12</v>
      </c>
      <c r="D993" t="s">
        <v>24296</v>
      </c>
      <c r="E993" t="s">
        <v>24277</v>
      </c>
      <c r="F993" t="s">
        <v>24294</v>
      </c>
      <c r="G993" t="s">
        <v>766</v>
      </c>
      <c r="H993" t="s">
        <v>24278</v>
      </c>
    </row>
    <row r="994" spans="1:8" hidden="1" x14ac:dyDescent="0.25">
      <c r="A994" s="65">
        <v>45712</v>
      </c>
      <c r="B994" t="s">
        <v>24275</v>
      </c>
      <c r="C994">
        <v>2.5</v>
      </c>
      <c r="D994" t="s">
        <v>24296</v>
      </c>
      <c r="E994" t="s">
        <v>24277</v>
      </c>
      <c r="F994" t="s">
        <v>24294</v>
      </c>
      <c r="G994" t="s">
        <v>766</v>
      </c>
      <c r="H994" t="s">
        <v>24278</v>
      </c>
    </row>
    <row r="995" spans="1:8" hidden="1" x14ac:dyDescent="0.25">
      <c r="A995" s="65">
        <v>45713</v>
      </c>
      <c r="B995" t="s">
        <v>24275</v>
      </c>
      <c r="C995">
        <v>9</v>
      </c>
      <c r="D995" t="s">
        <v>24297</v>
      </c>
      <c r="E995" t="s">
        <v>24277</v>
      </c>
      <c r="F995" t="s">
        <v>24294</v>
      </c>
      <c r="G995" t="s">
        <v>766</v>
      </c>
      <c r="H995" t="s">
        <v>24278</v>
      </c>
    </row>
    <row r="996" spans="1:8" hidden="1" x14ac:dyDescent="0.25">
      <c r="A996" s="65">
        <v>45714</v>
      </c>
      <c r="B996" t="s">
        <v>24275</v>
      </c>
      <c r="C996">
        <v>12</v>
      </c>
      <c r="D996" t="s">
        <v>24298</v>
      </c>
      <c r="E996" t="s">
        <v>24277</v>
      </c>
      <c r="F996" t="s">
        <v>24294</v>
      </c>
      <c r="G996" t="s">
        <v>766</v>
      </c>
      <c r="H996" t="s">
        <v>24278</v>
      </c>
    </row>
    <row r="997" spans="1:8" hidden="1" x14ac:dyDescent="0.25">
      <c r="A997" s="65">
        <v>45714</v>
      </c>
      <c r="B997" t="s">
        <v>24275</v>
      </c>
      <c r="C997">
        <v>12</v>
      </c>
      <c r="D997" t="s">
        <v>24298</v>
      </c>
      <c r="E997" t="s">
        <v>24277</v>
      </c>
      <c r="F997" t="s">
        <v>24294</v>
      </c>
      <c r="G997" t="s">
        <v>766</v>
      </c>
      <c r="H997" t="s">
        <v>24278</v>
      </c>
    </row>
    <row r="998" spans="1:8" hidden="1" x14ac:dyDescent="0.25">
      <c r="A998" s="65">
        <v>45714</v>
      </c>
      <c r="B998" t="s">
        <v>24275</v>
      </c>
      <c r="C998">
        <v>2</v>
      </c>
      <c r="D998" t="s">
        <v>24298</v>
      </c>
      <c r="E998" t="s">
        <v>24277</v>
      </c>
      <c r="F998" t="s">
        <v>24294</v>
      </c>
      <c r="G998" t="s">
        <v>766</v>
      </c>
      <c r="H998" t="s">
        <v>24278</v>
      </c>
    </row>
    <row r="999" spans="1:8" hidden="1" x14ac:dyDescent="0.25">
      <c r="A999" s="65">
        <v>45715</v>
      </c>
      <c r="B999" t="s">
        <v>24275</v>
      </c>
      <c r="C999">
        <v>12</v>
      </c>
      <c r="D999" t="s">
        <v>24298</v>
      </c>
      <c r="E999" t="s">
        <v>24277</v>
      </c>
      <c r="F999" t="s">
        <v>24294</v>
      </c>
      <c r="G999" t="s">
        <v>766</v>
      </c>
      <c r="H999" t="s">
        <v>24278</v>
      </c>
    </row>
    <row r="1000" spans="1:8" hidden="1" x14ac:dyDescent="0.25">
      <c r="A1000" s="65">
        <v>45715</v>
      </c>
      <c r="B1000" t="s">
        <v>24275</v>
      </c>
      <c r="C1000">
        <v>10</v>
      </c>
      <c r="D1000" t="s">
        <v>24298</v>
      </c>
      <c r="E1000" t="s">
        <v>24277</v>
      </c>
      <c r="F1000" t="s">
        <v>24294</v>
      </c>
      <c r="G1000" t="s">
        <v>766</v>
      </c>
      <c r="H1000" t="s">
        <v>24278</v>
      </c>
    </row>
    <row r="1001" spans="1:8" hidden="1" x14ac:dyDescent="0.25">
      <c r="A1001" s="65">
        <v>45716</v>
      </c>
      <c r="B1001" t="s">
        <v>24275</v>
      </c>
      <c r="C1001">
        <v>12</v>
      </c>
      <c r="D1001" t="s">
        <v>24299</v>
      </c>
      <c r="E1001" t="s">
        <v>24277</v>
      </c>
      <c r="F1001" t="s">
        <v>24294</v>
      </c>
      <c r="G1001" t="s">
        <v>766</v>
      </c>
      <c r="H1001" t="s">
        <v>24278</v>
      </c>
    </row>
    <row r="1002" spans="1:8" hidden="1" x14ac:dyDescent="0.25">
      <c r="A1002" s="65">
        <v>45716</v>
      </c>
      <c r="B1002" t="s">
        <v>24275</v>
      </c>
      <c r="C1002">
        <v>6</v>
      </c>
      <c r="D1002" t="s">
        <v>24299</v>
      </c>
      <c r="E1002" t="s">
        <v>24277</v>
      </c>
      <c r="F1002" t="s">
        <v>24294</v>
      </c>
      <c r="G1002" t="s">
        <v>766</v>
      </c>
      <c r="H1002" t="s">
        <v>24278</v>
      </c>
    </row>
    <row r="1003" spans="1:8" hidden="1" x14ac:dyDescent="0.25">
      <c r="A1003" s="65">
        <v>45717</v>
      </c>
      <c r="B1003" t="s">
        <v>24275</v>
      </c>
      <c r="C1003">
        <v>12</v>
      </c>
      <c r="D1003" t="s">
        <v>24300</v>
      </c>
      <c r="E1003" t="s">
        <v>24277</v>
      </c>
      <c r="F1003" t="s">
        <v>24294</v>
      </c>
      <c r="G1003" t="s">
        <v>766</v>
      </c>
      <c r="H1003" t="s">
        <v>24278</v>
      </c>
    </row>
    <row r="1004" spans="1:8" hidden="1" x14ac:dyDescent="0.25">
      <c r="A1004" s="65">
        <v>45717</v>
      </c>
      <c r="B1004" t="s">
        <v>24275</v>
      </c>
      <c r="C1004">
        <v>5</v>
      </c>
      <c r="D1004" t="s">
        <v>24300</v>
      </c>
      <c r="E1004" t="s">
        <v>24277</v>
      </c>
      <c r="F1004" t="s">
        <v>24294</v>
      </c>
      <c r="G1004" t="s">
        <v>766</v>
      </c>
      <c r="H1004" t="s">
        <v>24278</v>
      </c>
    </row>
    <row r="1005" spans="1:8" hidden="1" x14ac:dyDescent="0.25">
      <c r="A1005" s="65">
        <v>45721</v>
      </c>
      <c r="B1005" t="s">
        <v>24275</v>
      </c>
      <c r="C1005">
        <v>12</v>
      </c>
      <c r="D1005" t="s">
        <v>24301</v>
      </c>
      <c r="E1005" t="s">
        <v>24277</v>
      </c>
      <c r="F1005" t="s">
        <v>24294</v>
      </c>
      <c r="G1005" t="s">
        <v>766</v>
      </c>
      <c r="H1005" t="s">
        <v>24278</v>
      </c>
    </row>
    <row r="1006" spans="1:8" hidden="1" x14ac:dyDescent="0.25">
      <c r="A1006" s="65">
        <v>45721</v>
      </c>
      <c r="B1006" t="s">
        <v>24275</v>
      </c>
      <c r="C1006">
        <v>1.5</v>
      </c>
      <c r="D1006" t="s">
        <v>24301</v>
      </c>
      <c r="E1006" t="s">
        <v>24277</v>
      </c>
      <c r="F1006" t="s">
        <v>24294</v>
      </c>
      <c r="G1006" t="s">
        <v>766</v>
      </c>
      <c r="H1006" t="s">
        <v>24278</v>
      </c>
    </row>
    <row r="1007" spans="1:8" hidden="1" x14ac:dyDescent="0.25">
      <c r="A1007" s="65">
        <v>45722</v>
      </c>
      <c r="B1007" t="s">
        <v>24275</v>
      </c>
      <c r="C1007">
        <v>12</v>
      </c>
      <c r="D1007" t="s">
        <v>24302</v>
      </c>
      <c r="E1007" t="s">
        <v>24277</v>
      </c>
      <c r="F1007" t="s">
        <v>24294</v>
      </c>
      <c r="G1007" t="s">
        <v>766</v>
      </c>
      <c r="H1007" t="s">
        <v>24278</v>
      </c>
    </row>
    <row r="1008" spans="1:8" hidden="1" x14ac:dyDescent="0.25">
      <c r="A1008" s="65">
        <v>45722</v>
      </c>
      <c r="B1008" t="s">
        <v>24275</v>
      </c>
      <c r="C1008">
        <v>12</v>
      </c>
      <c r="D1008" t="s">
        <v>24303</v>
      </c>
      <c r="E1008" t="s">
        <v>24277</v>
      </c>
      <c r="F1008" t="s">
        <v>24294</v>
      </c>
      <c r="G1008" t="s">
        <v>766</v>
      </c>
      <c r="H1008" t="s">
        <v>24278</v>
      </c>
    </row>
    <row r="1009" spans="1:8" hidden="1" x14ac:dyDescent="0.25">
      <c r="A1009" s="65">
        <v>45722</v>
      </c>
      <c r="B1009" t="s">
        <v>24275</v>
      </c>
      <c r="C1009">
        <v>12</v>
      </c>
      <c r="D1009" t="s">
        <v>24303</v>
      </c>
      <c r="E1009" t="s">
        <v>24277</v>
      </c>
      <c r="F1009" t="s">
        <v>24294</v>
      </c>
      <c r="G1009" t="s">
        <v>766</v>
      </c>
      <c r="H1009" t="s">
        <v>24278</v>
      </c>
    </row>
    <row r="1010" spans="1:8" hidden="1" x14ac:dyDescent="0.25">
      <c r="A1010" s="65">
        <v>45722</v>
      </c>
      <c r="B1010" t="s">
        <v>24275</v>
      </c>
      <c r="C1010">
        <v>12</v>
      </c>
      <c r="D1010" t="s">
        <v>24303</v>
      </c>
      <c r="E1010" t="s">
        <v>24277</v>
      </c>
      <c r="F1010" t="s">
        <v>24294</v>
      </c>
      <c r="G1010" t="s">
        <v>766</v>
      </c>
      <c r="H1010" t="s">
        <v>24278</v>
      </c>
    </row>
    <row r="1011" spans="1:8" hidden="1" x14ac:dyDescent="0.25">
      <c r="A1011" s="65">
        <v>45722</v>
      </c>
      <c r="B1011" t="s">
        <v>24275</v>
      </c>
      <c r="C1011">
        <v>6</v>
      </c>
      <c r="D1011" t="s">
        <v>24301</v>
      </c>
      <c r="E1011" t="s">
        <v>24277</v>
      </c>
      <c r="F1011" t="s">
        <v>24294</v>
      </c>
      <c r="G1011" t="s">
        <v>766</v>
      </c>
      <c r="H1011" t="s">
        <v>24278</v>
      </c>
    </row>
    <row r="1012" spans="1:8" hidden="1" x14ac:dyDescent="0.25">
      <c r="A1012" s="65">
        <v>45724</v>
      </c>
      <c r="B1012" t="s">
        <v>24275</v>
      </c>
      <c r="C1012">
        <v>10</v>
      </c>
      <c r="D1012" t="s">
        <v>24304</v>
      </c>
      <c r="E1012" t="s">
        <v>24277</v>
      </c>
      <c r="F1012" t="s">
        <v>24294</v>
      </c>
      <c r="G1012" t="s">
        <v>766</v>
      </c>
      <c r="H1012" t="s">
        <v>24278</v>
      </c>
    </row>
    <row r="1013" spans="1:8" hidden="1" x14ac:dyDescent="0.25">
      <c r="A1013" s="65">
        <v>45724</v>
      </c>
      <c r="B1013" t="s">
        <v>24275</v>
      </c>
      <c r="C1013">
        <v>12</v>
      </c>
      <c r="D1013" t="s">
        <v>24304</v>
      </c>
      <c r="E1013" t="s">
        <v>24277</v>
      </c>
      <c r="F1013" t="s">
        <v>24294</v>
      </c>
      <c r="G1013" t="s">
        <v>766</v>
      </c>
      <c r="H1013" t="s">
        <v>24278</v>
      </c>
    </row>
    <row r="1014" spans="1:8" hidden="1" x14ac:dyDescent="0.25">
      <c r="A1014" s="65">
        <v>45724</v>
      </c>
      <c r="B1014" t="s">
        <v>24275</v>
      </c>
      <c r="C1014">
        <v>12</v>
      </c>
      <c r="D1014" t="s">
        <v>24305</v>
      </c>
      <c r="E1014" t="s">
        <v>24277</v>
      </c>
      <c r="F1014" t="s">
        <v>754</v>
      </c>
      <c r="G1014" t="s">
        <v>764</v>
      </c>
      <c r="H1014" t="s">
        <v>24278</v>
      </c>
    </row>
    <row r="1015" spans="1:8" hidden="1" x14ac:dyDescent="0.25">
      <c r="A1015" s="65">
        <v>45724</v>
      </c>
      <c r="B1015" t="s">
        <v>24275</v>
      </c>
      <c r="C1015">
        <v>12</v>
      </c>
      <c r="D1015" t="s">
        <v>24303</v>
      </c>
      <c r="E1015" t="s">
        <v>24277</v>
      </c>
      <c r="F1015" t="s">
        <v>24294</v>
      </c>
      <c r="G1015" t="s">
        <v>766</v>
      </c>
      <c r="H1015" t="s">
        <v>24278</v>
      </c>
    </row>
    <row r="1016" spans="1:8" hidden="1" x14ac:dyDescent="0.25">
      <c r="A1016" s="65">
        <v>45724</v>
      </c>
      <c r="B1016" t="s">
        <v>24275</v>
      </c>
      <c r="C1016">
        <v>12</v>
      </c>
      <c r="D1016" t="s">
        <v>24303</v>
      </c>
      <c r="E1016" t="s">
        <v>24277</v>
      </c>
      <c r="F1016" t="s">
        <v>24294</v>
      </c>
      <c r="G1016" t="s">
        <v>766</v>
      </c>
      <c r="H1016" t="s">
        <v>24278</v>
      </c>
    </row>
    <row r="1017" spans="1:8" hidden="1" x14ac:dyDescent="0.25">
      <c r="A1017" s="65">
        <v>45724</v>
      </c>
      <c r="B1017" t="s">
        <v>24275</v>
      </c>
      <c r="C1017">
        <v>12</v>
      </c>
      <c r="D1017" t="s">
        <v>24303</v>
      </c>
      <c r="E1017" t="s">
        <v>24277</v>
      </c>
      <c r="F1017" t="s">
        <v>24294</v>
      </c>
      <c r="G1017" t="s">
        <v>766</v>
      </c>
      <c r="H1017" t="s">
        <v>24278</v>
      </c>
    </row>
    <row r="1018" spans="1:8" hidden="1" x14ac:dyDescent="0.25">
      <c r="A1018" s="65">
        <v>45726</v>
      </c>
      <c r="B1018" t="s">
        <v>24275</v>
      </c>
      <c r="C1018">
        <v>12</v>
      </c>
      <c r="D1018" t="s">
        <v>24306</v>
      </c>
      <c r="E1018" t="s">
        <v>24277</v>
      </c>
      <c r="F1018" t="s">
        <v>754</v>
      </c>
      <c r="G1018" t="s">
        <v>764</v>
      </c>
      <c r="H1018" t="s">
        <v>24278</v>
      </c>
    </row>
    <row r="1019" spans="1:8" hidden="1" x14ac:dyDescent="0.25">
      <c r="A1019" s="65">
        <v>45726</v>
      </c>
      <c r="B1019" t="s">
        <v>24275</v>
      </c>
      <c r="C1019">
        <v>12</v>
      </c>
      <c r="D1019" t="s">
        <v>24306</v>
      </c>
      <c r="E1019" t="s">
        <v>24277</v>
      </c>
      <c r="F1019" t="s">
        <v>754</v>
      </c>
      <c r="G1019" t="s">
        <v>764</v>
      </c>
      <c r="H1019" t="s">
        <v>24278</v>
      </c>
    </row>
    <row r="1020" spans="1:8" hidden="1" x14ac:dyDescent="0.25">
      <c r="A1020" s="65">
        <v>45726</v>
      </c>
      <c r="B1020" t="s">
        <v>24275</v>
      </c>
      <c r="C1020">
        <v>12</v>
      </c>
      <c r="D1020" t="s">
        <v>24307</v>
      </c>
      <c r="E1020" t="s">
        <v>24277</v>
      </c>
      <c r="F1020" t="s">
        <v>754</v>
      </c>
      <c r="G1020" t="s">
        <v>764</v>
      </c>
      <c r="H1020" t="s">
        <v>24278</v>
      </c>
    </row>
    <row r="1021" spans="1:8" hidden="1" x14ac:dyDescent="0.25">
      <c r="A1021" s="65">
        <v>45726</v>
      </c>
      <c r="B1021" t="s">
        <v>24275</v>
      </c>
      <c r="C1021">
        <v>12</v>
      </c>
      <c r="D1021" t="s">
        <v>24307</v>
      </c>
      <c r="E1021" t="s">
        <v>24277</v>
      </c>
      <c r="F1021" t="s">
        <v>754</v>
      </c>
      <c r="G1021" t="s">
        <v>764</v>
      </c>
      <c r="H1021" t="s">
        <v>24278</v>
      </c>
    </row>
    <row r="1022" spans="1:8" hidden="1" x14ac:dyDescent="0.25">
      <c r="A1022" s="65">
        <v>45726</v>
      </c>
      <c r="B1022" t="s">
        <v>24275</v>
      </c>
      <c r="C1022">
        <v>12</v>
      </c>
      <c r="D1022" t="s">
        <v>24307</v>
      </c>
      <c r="E1022" t="s">
        <v>24277</v>
      </c>
      <c r="F1022" t="s">
        <v>754</v>
      </c>
      <c r="G1022" t="s">
        <v>764</v>
      </c>
      <c r="H1022" t="s">
        <v>24278</v>
      </c>
    </row>
    <row r="1023" spans="1:8" hidden="1" x14ac:dyDescent="0.25">
      <c r="A1023" s="65">
        <v>45726</v>
      </c>
      <c r="B1023" t="s">
        <v>24275</v>
      </c>
      <c r="C1023">
        <v>12</v>
      </c>
      <c r="D1023" t="s">
        <v>24307</v>
      </c>
      <c r="E1023" t="s">
        <v>24277</v>
      </c>
      <c r="F1023" t="s">
        <v>754</v>
      </c>
      <c r="G1023" t="s">
        <v>764</v>
      </c>
      <c r="H1023" t="s">
        <v>24278</v>
      </c>
    </row>
    <row r="1024" spans="1:8" hidden="1" x14ac:dyDescent="0.25">
      <c r="A1024" s="65">
        <v>45726</v>
      </c>
      <c r="B1024" t="s">
        <v>24275</v>
      </c>
      <c r="C1024">
        <v>12</v>
      </c>
      <c r="D1024" t="s">
        <v>24307</v>
      </c>
      <c r="E1024" t="s">
        <v>24277</v>
      </c>
      <c r="F1024" t="s">
        <v>754</v>
      </c>
      <c r="G1024" t="s">
        <v>764</v>
      </c>
      <c r="H1024" t="s">
        <v>24278</v>
      </c>
    </row>
    <row r="1025" spans="1:8" hidden="1" x14ac:dyDescent="0.25">
      <c r="A1025" s="65">
        <v>45726</v>
      </c>
      <c r="B1025" t="s">
        <v>24275</v>
      </c>
      <c r="C1025">
        <v>12</v>
      </c>
      <c r="D1025" t="s">
        <v>24307</v>
      </c>
      <c r="E1025" t="s">
        <v>24277</v>
      </c>
      <c r="F1025" t="s">
        <v>754</v>
      </c>
      <c r="G1025" t="s">
        <v>764</v>
      </c>
      <c r="H1025" t="s">
        <v>24278</v>
      </c>
    </row>
    <row r="1026" spans="1:8" hidden="1" x14ac:dyDescent="0.25">
      <c r="A1026" s="65">
        <v>45726</v>
      </c>
      <c r="B1026" t="s">
        <v>24275</v>
      </c>
      <c r="C1026">
        <v>12</v>
      </c>
      <c r="D1026" t="s">
        <v>24307</v>
      </c>
      <c r="E1026" t="s">
        <v>24277</v>
      </c>
      <c r="F1026" t="s">
        <v>754</v>
      </c>
      <c r="G1026" t="s">
        <v>764</v>
      </c>
      <c r="H1026" t="s">
        <v>24278</v>
      </c>
    </row>
    <row r="1027" spans="1:8" hidden="1" x14ac:dyDescent="0.25">
      <c r="A1027" s="65">
        <v>45726</v>
      </c>
      <c r="B1027" t="s">
        <v>24275</v>
      </c>
      <c r="C1027">
        <v>12</v>
      </c>
      <c r="D1027" t="s">
        <v>24307</v>
      </c>
      <c r="E1027" t="s">
        <v>24277</v>
      </c>
      <c r="F1027" t="s">
        <v>754</v>
      </c>
      <c r="G1027" t="s">
        <v>764</v>
      </c>
      <c r="H1027" t="s">
        <v>24278</v>
      </c>
    </row>
    <row r="1028" spans="1:8" hidden="1" x14ac:dyDescent="0.25">
      <c r="A1028" s="65">
        <v>45726</v>
      </c>
      <c r="B1028" t="s">
        <v>24275</v>
      </c>
      <c r="C1028">
        <v>12</v>
      </c>
      <c r="D1028" t="s">
        <v>24307</v>
      </c>
      <c r="E1028" t="s">
        <v>24277</v>
      </c>
      <c r="F1028" t="s">
        <v>754</v>
      </c>
      <c r="G1028" t="s">
        <v>764</v>
      </c>
      <c r="H1028" t="s">
        <v>24278</v>
      </c>
    </row>
    <row r="1029" spans="1:8" hidden="1" x14ac:dyDescent="0.25">
      <c r="A1029" s="65">
        <v>45726</v>
      </c>
      <c r="B1029" t="s">
        <v>24275</v>
      </c>
      <c r="C1029">
        <v>12</v>
      </c>
      <c r="D1029" t="s">
        <v>24307</v>
      </c>
      <c r="E1029" t="s">
        <v>24277</v>
      </c>
      <c r="F1029" t="s">
        <v>754</v>
      </c>
      <c r="G1029" t="s">
        <v>764</v>
      </c>
      <c r="H1029" t="s">
        <v>24278</v>
      </c>
    </row>
    <row r="1030" spans="1:8" hidden="1" x14ac:dyDescent="0.25">
      <c r="A1030" s="65">
        <v>45726</v>
      </c>
      <c r="B1030" t="s">
        <v>24275</v>
      </c>
      <c r="C1030">
        <v>12</v>
      </c>
      <c r="D1030" t="s">
        <v>24307</v>
      </c>
      <c r="E1030" t="s">
        <v>24277</v>
      </c>
      <c r="F1030" t="s">
        <v>754</v>
      </c>
      <c r="G1030" t="s">
        <v>764</v>
      </c>
      <c r="H1030" t="s">
        <v>24278</v>
      </c>
    </row>
    <row r="1031" spans="1:8" hidden="1" x14ac:dyDescent="0.25">
      <c r="A1031" s="65">
        <v>45726</v>
      </c>
      <c r="B1031" t="s">
        <v>24275</v>
      </c>
      <c r="C1031">
        <v>12</v>
      </c>
      <c r="D1031" t="s">
        <v>24307</v>
      </c>
      <c r="E1031" t="s">
        <v>24277</v>
      </c>
      <c r="F1031" t="s">
        <v>754</v>
      </c>
      <c r="G1031" t="s">
        <v>764</v>
      </c>
      <c r="H1031" t="s">
        <v>24278</v>
      </c>
    </row>
    <row r="1032" spans="1:8" hidden="1" x14ac:dyDescent="0.25">
      <c r="A1032" s="65">
        <v>45726</v>
      </c>
      <c r="B1032" t="s">
        <v>24275</v>
      </c>
      <c r="C1032">
        <v>12</v>
      </c>
      <c r="D1032" t="s">
        <v>24307</v>
      </c>
      <c r="E1032" t="s">
        <v>24277</v>
      </c>
      <c r="F1032" t="s">
        <v>754</v>
      </c>
      <c r="G1032" t="s">
        <v>764</v>
      </c>
      <c r="H1032" t="s">
        <v>24278</v>
      </c>
    </row>
    <row r="1033" spans="1:8" hidden="1" x14ac:dyDescent="0.25">
      <c r="A1033" s="65">
        <v>45726</v>
      </c>
      <c r="B1033" t="s">
        <v>24275</v>
      </c>
      <c r="C1033">
        <v>12</v>
      </c>
      <c r="D1033" t="s">
        <v>24307</v>
      </c>
      <c r="E1033" t="s">
        <v>24277</v>
      </c>
      <c r="F1033" t="s">
        <v>754</v>
      </c>
      <c r="G1033" t="s">
        <v>764</v>
      </c>
      <c r="H1033" t="s">
        <v>24278</v>
      </c>
    </row>
    <row r="1034" spans="1:8" hidden="1" x14ac:dyDescent="0.25">
      <c r="A1034" s="65">
        <v>45726</v>
      </c>
      <c r="B1034" t="s">
        <v>24275</v>
      </c>
      <c r="C1034">
        <v>12</v>
      </c>
      <c r="D1034" t="s">
        <v>24307</v>
      </c>
      <c r="E1034" t="s">
        <v>24277</v>
      </c>
      <c r="F1034" t="s">
        <v>754</v>
      </c>
      <c r="G1034" t="s">
        <v>764</v>
      </c>
      <c r="H1034" t="s">
        <v>24278</v>
      </c>
    </row>
    <row r="1035" spans="1:8" hidden="1" x14ac:dyDescent="0.25">
      <c r="A1035" s="65">
        <v>45726</v>
      </c>
      <c r="B1035" t="s">
        <v>24275</v>
      </c>
      <c r="C1035">
        <v>12</v>
      </c>
      <c r="D1035" t="s">
        <v>24307</v>
      </c>
      <c r="E1035" t="s">
        <v>24277</v>
      </c>
      <c r="F1035" t="s">
        <v>754</v>
      </c>
      <c r="G1035" t="s">
        <v>764</v>
      </c>
      <c r="H1035" t="s">
        <v>24278</v>
      </c>
    </row>
    <row r="1036" spans="1:8" hidden="1" x14ac:dyDescent="0.25">
      <c r="A1036" s="65">
        <v>45726</v>
      </c>
      <c r="B1036" t="s">
        <v>24275</v>
      </c>
      <c r="C1036">
        <v>12</v>
      </c>
      <c r="D1036" t="s">
        <v>24307</v>
      </c>
      <c r="E1036" t="s">
        <v>24277</v>
      </c>
      <c r="F1036" t="s">
        <v>754</v>
      </c>
      <c r="G1036" t="s">
        <v>764</v>
      </c>
      <c r="H1036" t="s">
        <v>24278</v>
      </c>
    </row>
    <row r="1037" spans="1:8" hidden="1" x14ac:dyDescent="0.25">
      <c r="A1037" s="65">
        <v>45726</v>
      </c>
      <c r="B1037" t="s">
        <v>24275</v>
      </c>
      <c r="C1037">
        <v>12</v>
      </c>
      <c r="D1037" t="s">
        <v>24307</v>
      </c>
      <c r="E1037" t="s">
        <v>24277</v>
      </c>
      <c r="F1037" t="s">
        <v>754</v>
      </c>
      <c r="G1037" t="s">
        <v>764</v>
      </c>
      <c r="H1037" t="s">
        <v>24278</v>
      </c>
    </row>
    <row r="1038" spans="1:8" hidden="1" x14ac:dyDescent="0.25">
      <c r="A1038" s="65">
        <v>45726</v>
      </c>
      <c r="B1038" t="s">
        <v>24275</v>
      </c>
      <c r="C1038">
        <v>12</v>
      </c>
      <c r="D1038" t="s">
        <v>24307</v>
      </c>
      <c r="E1038" t="s">
        <v>24277</v>
      </c>
      <c r="F1038" t="s">
        <v>754</v>
      </c>
      <c r="G1038" t="s">
        <v>764</v>
      </c>
      <c r="H1038" t="s">
        <v>24278</v>
      </c>
    </row>
    <row r="1039" spans="1:8" hidden="1" x14ac:dyDescent="0.25">
      <c r="A1039" s="65">
        <v>45726</v>
      </c>
      <c r="B1039" t="s">
        <v>24275</v>
      </c>
      <c r="C1039">
        <v>12</v>
      </c>
      <c r="D1039" t="s">
        <v>24307</v>
      </c>
      <c r="E1039" t="s">
        <v>24277</v>
      </c>
      <c r="F1039" t="s">
        <v>754</v>
      </c>
      <c r="G1039" t="s">
        <v>764</v>
      </c>
      <c r="H1039" t="s">
        <v>24278</v>
      </c>
    </row>
    <row r="1040" spans="1:8" hidden="1" x14ac:dyDescent="0.25">
      <c r="A1040" s="65">
        <v>45726</v>
      </c>
      <c r="B1040" t="s">
        <v>24275</v>
      </c>
      <c r="C1040">
        <v>12</v>
      </c>
      <c r="D1040" t="s">
        <v>24307</v>
      </c>
      <c r="E1040" t="s">
        <v>24277</v>
      </c>
      <c r="F1040" t="s">
        <v>754</v>
      </c>
      <c r="G1040" t="s">
        <v>764</v>
      </c>
      <c r="H1040" t="s">
        <v>24278</v>
      </c>
    </row>
    <row r="1041" spans="1:8" hidden="1" x14ac:dyDescent="0.25">
      <c r="A1041" s="65">
        <v>45726</v>
      </c>
      <c r="B1041" t="s">
        <v>24275</v>
      </c>
      <c r="C1041">
        <v>12</v>
      </c>
      <c r="D1041" t="s">
        <v>24307</v>
      </c>
      <c r="E1041" t="s">
        <v>24277</v>
      </c>
      <c r="F1041" t="s">
        <v>754</v>
      </c>
      <c r="G1041" t="s">
        <v>764</v>
      </c>
      <c r="H1041" t="s">
        <v>24278</v>
      </c>
    </row>
    <row r="1042" spans="1:8" hidden="1" x14ac:dyDescent="0.25">
      <c r="A1042" s="65">
        <v>45726</v>
      </c>
      <c r="B1042" t="s">
        <v>24275</v>
      </c>
      <c r="C1042">
        <v>12</v>
      </c>
      <c r="D1042" t="s">
        <v>24307</v>
      </c>
      <c r="E1042" t="s">
        <v>24277</v>
      </c>
      <c r="F1042" t="s">
        <v>754</v>
      </c>
      <c r="G1042" t="s">
        <v>764</v>
      </c>
      <c r="H1042" t="s">
        <v>24278</v>
      </c>
    </row>
    <row r="1043" spans="1:8" hidden="1" x14ac:dyDescent="0.25">
      <c r="A1043" s="65">
        <v>45726</v>
      </c>
      <c r="B1043" t="s">
        <v>24275</v>
      </c>
      <c r="C1043">
        <v>12</v>
      </c>
      <c r="D1043" t="s">
        <v>24307</v>
      </c>
      <c r="E1043" t="s">
        <v>24277</v>
      </c>
      <c r="F1043" t="s">
        <v>754</v>
      </c>
      <c r="G1043" t="s">
        <v>764</v>
      </c>
      <c r="H1043" t="s">
        <v>24278</v>
      </c>
    </row>
    <row r="1044" spans="1:8" hidden="1" x14ac:dyDescent="0.25">
      <c r="A1044" s="65">
        <v>45726</v>
      </c>
      <c r="B1044" t="s">
        <v>24275</v>
      </c>
      <c r="C1044">
        <v>12</v>
      </c>
      <c r="D1044" t="s">
        <v>24307</v>
      </c>
      <c r="E1044" t="s">
        <v>24277</v>
      </c>
      <c r="F1044" t="s">
        <v>754</v>
      </c>
      <c r="G1044" t="s">
        <v>764</v>
      </c>
      <c r="H1044" t="s">
        <v>24278</v>
      </c>
    </row>
    <row r="1045" spans="1:8" hidden="1" x14ac:dyDescent="0.25">
      <c r="A1045" s="65">
        <v>45726</v>
      </c>
      <c r="B1045" t="s">
        <v>24275</v>
      </c>
      <c r="C1045">
        <v>12</v>
      </c>
      <c r="D1045" t="s">
        <v>24307</v>
      </c>
      <c r="E1045" t="s">
        <v>24277</v>
      </c>
      <c r="F1045" t="s">
        <v>754</v>
      </c>
      <c r="G1045" t="s">
        <v>764</v>
      </c>
      <c r="H1045" t="s">
        <v>24278</v>
      </c>
    </row>
    <row r="1046" spans="1:8" hidden="1" x14ac:dyDescent="0.25">
      <c r="A1046" s="65">
        <v>45726</v>
      </c>
      <c r="B1046" t="s">
        <v>24275</v>
      </c>
      <c r="C1046">
        <v>12</v>
      </c>
      <c r="D1046" t="s">
        <v>24307</v>
      </c>
      <c r="E1046" t="s">
        <v>24277</v>
      </c>
      <c r="F1046" t="s">
        <v>754</v>
      </c>
      <c r="G1046" t="s">
        <v>764</v>
      </c>
      <c r="H1046" t="s">
        <v>24278</v>
      </c>
    </row>
    <row r="1047" spans="1:8" hidden="1" x14ac:dyDescent="0.25">
      <c r="A1047" s="65">
        <v>45726</v>
      </c>
      <c r="B1047" t="s">
        <v>24275</v>
      </c>
      <c r="C1047">
        <v>12</v>
      </c>
      <c r="D1047" t="s">
        <v>24307</v>
      </c>
      <c r="E1047" t="s">
        <v>24277</v>
      </c>
      <c r="F1047" t="s">
        <v>754</v>
      </c>
      <c r="G1047" t="s">
        <v>764</v>
      </c>
      <c r="H1047" t="s">
        <v>24278</v>
      </c>
    </row>
    <row r="1048" spans="1:8" hidden="1" x14ac:dyDescent="0.25">
      <c r="A1048" s="65">
        <v>45726</v>
      </c>
      <c r="B1048" t="s">
        <v>24275</v>
      </c>
      <c r="C1048">
        <v>12</v>
      </c>
      <c r="D1048" t="s">
        <v>24307</v>
      </c>
      <c r="E1048" t="s">
        <v>24277</v>
      </c>
      <c r="F1048" t="s">
        <v>754</v>
      </c>
      <c r="G1048" t="s">
        <v>764</v>
      </c>
      <c r="H1048" t="s">
        <v>24278</v>
      </c>
    </row>
    <row r="1049" spans="1:8" hidden="1" x14ac:dyDescent="0.25">
      <c r="A1049" s="65">
        <v>45726</v>
      </c>
      <c r="B1049" t="s">
        <v>24275</v>
      </c>
      <c r="C1049">
        <v>12</v>
      </c>
      <c r="D1049" t="s">
        <v>24307</v>
      </c>
      <c r="E1049" t="s">
        <v>24277</v>
      </c>
      <c r="F1049" t="s">
        <v>754</v>
      </c>
      <c r="G1049" t="s">
        <v>764</v>
      </c>
      <c r="H1049" t="s">
        <v>24278</v>
      </c>
    </row>
    <row r="1050" spans="1:8" hidden="1" x14ac:dyDescent="0.25">
      <c r="A1050" s="65">
        <v>45726</v>
      </c>
      <c r="B1050" t="s">
        <v>24275</v>
      </c>
      <c r="C1050">
        <v>12</v>
      </c>
      <c r="D1050" t="s">
        <v>24307</v>
      </c>
      <c r="E1050" t="s">
        <v>24277</v>
      </c>
      <c r="F1050" t="s">
        <v>754</v>
      </c>
      <c r="G1050" t="s">
        <v>764</v>
      </c>
      <c r="H1050" t="s">
        <v>24278</v>
      </c>
    </row>
    <row r="1051" spans="1:8" hidden="1" x14ac:dyDescent="0.25">
      <c r="A1051" s="65">
        <v>45726</v>
      </c>
      <c r="B1051" t="s">
        <v>24275</v>
      </c>
      <c r="C1051">
        <v>12</v>
      </c>
      <c r="D1051" t="s">
        <v>24307</v>
      </c>
      <c r="E1051" t="s">
        <v>24277</v>
      </c>
      <c r="F1051" t="s">
        <v>754</v>
      </c>
      <c r="G1051" t="s">
        <v>764</v>
      </c>
      <c r="H1051" t="s">
        <v>24278</v>
      </c>
    </row>
    <row r="1052" spans="1:8" hidden="1" x14ac:dyDescent="0.25">
      <c r="A1052" s="65">
        <v>45726</v>
      </c>
      <c r="B1052" t="s">
        <v>24275</v>
      </c>
      <c r="C1052">
        <v>12</v>
      </c>
      <c r="D1052" t="s">
        <v>24307</v>
      </c>
      <c r="E1052" t="s">
        <v>24277</v>
      </c>
      <c r="F1052" t="s">
        <v>754</v>
      </c>
      <c r="G1052" t="s">
        <v>764</v>
      </c>
      <c r="H1052" t="s">
        <v>24278</v>
      </c>
    </row>
    <row r="1053" spans="1:8" hidden="1" x14ac:dyDescent="0.25">
      <c r="A1053" s="65">
        <v>45726</v>
      </c>
      <c r="B1053" t="s">
        <v>24275</v>
      </c>
      <c r="C1053">
        <v>12</v>
      </c>
      <c r="D1053" t="s">
        <v>24307</v>
      </c>
      <c r="E1053" t="s">
        <v>24277</v>
      </c>
      <c r="F1053" t="s">
        <v>754</v>
      </c>
      <c r="G1053" t="s">
        <v>764</v>
      </c>
      <c r="H1053" t="s">
        <v>24278</v>
      </c>
    </row>
    <row r="1054" spans="1:8" hidden="1" x14ac:dyDescent="0.25">
      <c r="A1054" s="65">
        <v>45726</v>
      </c>
      <c r="B1054" t="s">
        <v>24275</v>
      </c>
      <c r="C1054">
        <v>12</v>
      </c>
      <c r="D1054" t="s">
        <v>24307</v>
      </c>
      <c r="E1054" t="s">
        <v>24277</v>
      </c>
      <c r="F1054" t="s">
        <v>754</v>
      </c>
      <c r="G1054" t="s">
        <v>764</v>
      </c>
      <c r="H1054" t="s">
        <v>24278</v>
      </c>
    </row>
    <row r="1055" spans="1:8" hidden="1" x14ac:dyDescent="0.25">
      <c r="A1055" s="65">
        <v>45726</v>
      </c>
      <c r="B1055" t="s">
        <v>24275</v>
      </c>
      <c r="C1055">
        <v>12</v>
      </c>
      <c r="D1055" t="s">
        <v>24307</v>
      </c>
      <c r="E1055" t="s">
        <v>24277</v>
      </c>
      <c r="F1055" t="s">
        <v>754</v>
      </c>
      <c r="G1055" t="s">
        <v>764</v>
      </c>
      <c r="H1055" t="s">
        <v>24278</v>
      </c>
    </row>
    <row r="1056" spans="1:8" hidden="1" x14ac:dyDescent="0.25">
      <c r="A1056" s="65">
        <v>45726</v>
      </c>
      <c r="B1056" t="s">
        <v>24275</v>
      </c>
      <c r="C1056">
        <v>12</v>
      </c>
      <c r="D1056" t="s">
        <v>24307</v>
      </c>
      <c r="E1056" t="s">
        <v>24277</v>
      </c>
      <c r="F1056" t="s">
        <v>754</v>
      </c>
      <c r="G1056" t="s">
        <v>764</v>
      </c>
      <c r="H1056" t="s">
        <v>24278</v>
      </c>
    </row>
    <row r="1057" spans="1:8" hidden="1" x14ac:dyDescent="0.25">
      <c r="A1057" s="65">
        <v>45726</v>
      </c>
      <c r="B1057" t="s">
        <v>24275</v>
      </c>
      <c r="C1057">
        <v>12</v>
      </c>
      <c r="D1057" t="s">
        <v>24307</v>
      </c>
      <c r="E1057" t="s">
        <v>24277</v>
      </c>
      <c r="F1057" t="s">
        <v>754</v>
      </c>
      <c r="G1057" t="s">
        <v>764</v>
      </c>
      <c r="H1057" t="s">
        <v>24278</v>
      </c>
    </row>
    <row r="1058" spans="1:8" hidden="1" x14ac:dyDescent="0.25">
      <c r="A1058" s="65">
        <v>45726</v>
      </c>
      <c r="B1058" t="s">
        <v>24275</v>
      </c>
      <c r="C1058">
        <v>12</v>
      </c>
      <c r="D1058" t="s">
        <v>24307</v>
      </c>
      <c r="E1058" t="s">
        <v>24277</v>
      </c>
      <c r="F1058" t="s">
        <v>754</v>
      </c>
      <c r="G1058" t="s">
        <v>764</v>
      </c>
      <c r="H1058" t="s">
        <v>24278</v>
      </c>
    </row>
    <row r="1059" spans="1:8" hidden="1" x14ac:dyDescent="0.25">
      <c r="A1059" s="65">
        <v>45726</v>
      </c>
      <c r="B1059" t="s">
        <v>24275</v>
      </c>
      <c r="C1059">
        <v>12</v>
      </c>
      <c r="D1059" t="s">
        <v>24307</v>
      </c>
      <c r="E1059" t="s">
        <v>24277</v>
      </c>
      <c r="F1059" t="s">
        <v>754</v>
      </c>
      <c r="G1059" t="s">
        <v>764</v>
      </c>
      <c r="H1059" t="s">
        <v>24278</v>
      </c>
    </row>
    <row r="1060" spans="1:8" hidden="1" x14ac:dyDescent="0.25">
      <c r="A1060" s="65">
        <v>45726</v>
      </c>
      <c r="B1060" t="s">
        <v>24275</v>
      </c>
      <c r="C1060">
        <v>12</v>
      </c>
      <c r="D1060" t="s">
        <v>24307</v>
      </c>
      <c r="E1060" t="s">
        <v>24277</v>
      </c>
      <c r="F1060" t="s">
        <v>754</v>
      </c>
      <c r="G1060" t="s">
        <v>764</v>
      </c>
      <c r="H1060" t="s">
        <v>24278</v>
      </c>
    </row>
    <row r="1061" spans="1:8" hidden="1" x14ac:dyDescent="0.25">
      <c r="A1061" s="65">
        <v>45726</v>
      </c>
      <c r="B1061" t="s">
        <v>24275</v>
      </c>
      <c r="C1061">
        <v>12</v>
      </c>
      <c r="D1061" t="s">
        <v>24307</v>
      </c>
      <c r="E1061" t="s">
        <v>24277</v>
      </c>
      <c r="F1061" t="s">
        <v>754</v>
      </c>
      <c r="G1061" t="s">
        <v>764</v>
      </c>
      <c r="H1061" t="s">
        <v>24278</v>
      </c>
    </row>
    <row r="1062" spans="1:8" hidden="1" x14ac:dyDescent="0.25">
      <c r="A1062" s="65">
        <v>45726</v>
      </c>
      <c r="B1062" t="s">
        <v>24275</v>
      </c>
      <c r="C1062">
        <v>12</v>
      </c>
      <c r="D1062" t="s">
        <v>24307</v>
      </c>
      <c r="E1062" t="s">
        <v>24277</v>
      </c>
      <c r="F1062" t="s">
        <v>754</v>
      </c>
      <c r="G1062" t="s">
        <v>764</v>
      </c>
      <c r="H1062" t="s">
        <v>24278</v>
      </c>
    </row>
    <row r="1063" spans="1:8" hidden="1" x14ac:dyDescent="0.25">
      <c r="A1063" s="65">
        <v>45726</v>
      </c>
      <c r="B1063" t="s">
        <v>24275</v>
      </c>
      <c r="C1063">
        <v>12</v>
      </c>
      <c r="D1063" t="s">
        <v>24307</v>
      </c>
      <c r="E1063" t="s">
        <v>24277</v>
      </c>
      <c r="F1063" t="s">
        <v>754</v>
      </c>
      <c r="G1063" t="s">
        <v>764</v>
      </c>
      <c r="H1063" t="s">
        <v>24278</v>
      </c>
    </row>
    <row r="1064" spans="1:8" hidden="1" x14ac:dyDescent="0.25">
      <c r="A1064" s="65">
        <v>45726</v>
      </c>
      <c r="B1064" t="s">
        <v>24275</v>
      </c>
      <c r="C1064">
        <v>12</v>
      </c>
      <c r="D1064" t="s">
        <v>24307</v>
      </c>
      <c r="E1064" t="s">
        <v>24277</v>
      </c>
      <c r="F1064" t="s">
        <v>754</v>
      </c>
      <c r="G1064" t="s">
        <v>764</v>
      </c>
      <c r="H1064" t="s">
        <v>24278</v>
      </c>
    </row>
    <row r="1065" spans="1:8" hidden="1" x14ac:dyDescent="0.25">
      <c r="A1065" s="65">
        <v>45726</v>
      </c>
      <c r="B1065" t="s">
        <v>24275</v>
      </c>
      <c r="C1065">
        <v>12</v>
      </c>
      <c r="D1065" t="s">
        <v>24307</v>
      </c>
      <c r="E1065" t="s">
        <v>24277</v>
      </c>
      <c r="F1065" t="s">
        <v>754</v>
      </c>
      <c r="G1065" t="s">
        <v>764</v>
      </c>
      <c r="H1065" t="s">
        <v>24278</v>
      </c>
    </row>
    <row r="1066" spans="1:8" hidden="1" x14ac:dyDescent="0.25">
      <c r="A1066" s="65">
        <v>45726</v>
      </c>
      <c r="B1066" t="s">
        <v>24275</v>
      </c>
      <c r="C1066">
        <v>12</v>
      </c>
      <c r="D1066" t="s">
        <v>24307</v>
      </c>
      <c r="E1066" t="s">
        <v>24277</v>
      </c>
      <c r="F1066" t="s">
        <v>754</v>
      </c>
      <c r="G1066" t="s">
        <v>764</v>
      </c>
      <c r="H1066" t="s">
        <v>24278</v>
      </c>
    </row>
    <row r="1067" spans="1:8" hidden="1" x14ac:dyDescent="0.25">
      <c r="A1067" s="65">
        <v>45726</v>
      </c>
      <c r="B1067" t="s">
        <v>24275</v>
      </c>
      <c r="C1067">
        <v>12</v>
      </c>
      <c r="D1067" t="s">
        <v>24307</v>
      </c>
      <c r="E1067" t="s">
        <v>24277</v>
      </c>
      <c r="F1067" t="s">
        <v>754</v>
      </c>
      <c r="G1067" t="s">
        <v>764</v>
      </c>
      <c r="H1067" t="s">
        <v>24278</v>
      </c>
    </row>
    <row r="1068" spans="1:8" hidden="1" x14ac:dyDescent="0.25">
      <c r="A1068" s="65">
        <v>45726</v>
      </c>
      <c r="B1068" t="s">
        <v>24275</v>
      </c>
      <c r="C1068">
        <v>12</v>
      </c>
      <c r="D1068" t="s">
        <v>24307</v>
      </c>
      <c r="E1068" t="s">
        <v>24277</v>
      </c>
      <c r="F1068" t="s">
        <v>754</v>
      </c>
      <c r="G1068" t="s">
        <v>764</v>
      </c>
      <c r="H1068" t="s">
        <v>24278</v>
      </c>
    </row>
    <row r="1069" spans="1:8" hidden="1" x14ac:dyDescent="0.25">
      <c r="A1069" s="65">
        <v>45726</v>
      </c>
      <c r="B1069" t="s">
        <v>24275</v>
      </c>
      <c r="C1069">
        <v>12</v>
      </c>
      <c r="D1069" t="s">
        <v>24308</v>
      </c>
      <c r="E1069" t="s">
        <v>24277</v>
      </c>
      <c r="F1069" t="s">
        <v>24294</v>
      </c>
      <c r="G1069" t="s">
        <v>766</v>
      </c>
      <c r="H1069" t="s">
        <v>24278</v>
      </c>
    </row>
    <row r="1070" spans="1:8" hidden="1" x14ac:dyDescent="0.25">
      <c r="A1070" s="65">
        <v>45726</v>
      </c>
      <c r="B1070" t="s">
        <v>24275</v>
      </c>
      <c r="C1070">
        <v>12</v>
      </c>
      <c r="D1070" t="s">
        <v>24307</v>
      </c>
      <c r="E1070" t="s">
        <v>24277</v>
      </c>
      <c r="F1070" t="s">
        <v>754</v>
      </c>
      <c r="G1070" t="s">
        <v>764</v>
      </c>
      <c r="H1070" t="s">
        <v>24278</v>
      </c>
    </row>
    <row r="1071" spans="1:8" hidden="1" x14ac:dyDescent="0.25">
      <c r="A1071" s="65">
        <v>45726</v>
      </c>
      <c r="B1071" t="s">
        <v>24275</v>
      </c>
      <c r="C1071">
        <v>12</v>
      </c>
      <c r="D1071" t="s">
        <v>24307</v>
      </c>
      <c r="E1071" t="s">
        <v>24277</v>
      </c>
      <c r="F1071" t="s">
        <v>754</v>
      </c>
      <c r="G1071" t="s">
        <v>764</v>
      </c>
      <c r="H1071" t="s">
        <v>24278</v>
      </c>
    </row>
    <row r="1072" spans="1:8" hidden="1" x14ac:dyDescent="0.25">
      <c r="A1072" s="65">
        <v>45726</v>
      </c>
      <c r="B1072" t="s">
        <v>24275</v>
      </c>
      <c r="C1072">
        <v>12</v>
      </c>
      <c r="D1072" t="s">
        <v>24307</v>
      </c>
      <c r="E1072" t="s">
        <v>24277</v>
      </c>
      <c r="F1072" t="s">
        <v>754</v>
      </c>
      <c r="G1072" t="s">
        <v>764</v>
      </c>
      <c r="H1072" t="s">
        <v>24278</v>
      </c>
    </row>
    <row r="1073" spans="1:8" hidden="1" x14ac:dyDescent="0.25">
      <c r="A1073" s="65">
        <v>45726</v>
      </c>
      <c r="B1073" t="s">
        <v>24275</v>
      </c>
      <c r="C1073">
        <v>12</v>
      </c>
      <c r="D1073" t="s">
        <v>24307</v>
      </c>
      <c r="E1073" t="s">
        <v>24277</v>
      </c>
      <c r="F1073" t="s">
        <v>754</v>
      </c>
      <c r="G1073" t="s">
        <v>764</v>
      </c>
      <c r="H1073" t="s">
        <v>24278</v>
      </c>
    </row>
    <row r="1074" spans="1:8" hidden="1" x14ac:dyDescent="0.25">
      <c r="A1074" s="65">
        <v>45726</v>
      </c>
      <c r="B1074" t="s">
        <v>24275</v>
      </c>
      <c r="C1074">
        <v>12</v>
      </c>
      <c r="D1074" t="s">
        <v>24308</v>
      </c>
      <c r="E1074" t="s">
        <v>24277</v>
      </c>
      <c r="F1074" t="s">
        <v>24294</v>
      </c>
      <c r="G1074" t="s">
        <v>766</v>
      </c>
      <c r="H1074" t="s">
        <v>24278</v>
      </c>
    </row>
    <row r="1075" spans="1:8" hidden="1" x14ac:dyDescent="0.25">
      <c r="A1075" s="65">
        <v>45726</v>
      </c>
      <c r="B1075" t="s">
        <v>24275</v>
      </c>
      <c r="C1075">
        <v>12</v>
      </c>
      <c r="D1075" t="s">
        <v>24307</v>
      </c>
      <c r="E1075" t="s">
        <v>24277</v>
      </c>
      <c r="F1075" t="s">
        <v>754</v>
      </c>
      <c r="G1075" t="s">
        <v>764</v>
      </c>
      <c r="H1075" t="s">
        <v>24278</v>
      </c>
    </row>
    <row r="1076" spans="1:8" hidden="1" x14ac:dyDescent="0.25">
      <c r="A1076" s="65">
        <v>45726</v>
      </c>
      <c r="B1076" t="s">
        <v>24275</v>
      </c>
      <c r="C1076">
        <v>12</v>
      </c>
      <c r="D1076" t="s">
        <v>24307</v>
      </c>
      <c r="E1076" t="s">
        <v>24277</v>
      </c>
      <c r="F1076" t="s">
        <v>754</v>
      </c>
      <c r="G1076" t="s">
        <v>764</v>
      </c>
      <c r="H1076" t="s">
        <v>24278</v>
      </c>
    </row>
    <row r="1077" spans="1:8" hidden="1" x14ac:dyDescent="0.25">
      <c r="A1077" s="65">
        <v>45726</v>
      </c>
      <c r="B1077" t="s">
        <v>24275</v>
      </c>
      <c r="C1077">
        <v>12</v>
      </c>
      <c r="D1077" t="s">
        <v>24307</v>
      </c>
      <c r="E1077" t="s">
        <v>24277</v>
      </c>
      <c r="F1077" t="s">
        <v>754</v>
      </c>
      <c r="G1077" t="s">
        <v>764</v>
      </c>
      <c r="H1077" t="s">
        <v>24278</v>
      </c>
    </row>
    <row r="1078" spans="1:8" hidden="1" x14ac:dyDescent="0.25">
      <c r="A1078" s="65">
        <v>45726</v>
      </c>
      <c r="B1078" t="s">
        <v>24275</v>
      </c>
      <c r="C1078">
        <v>12</v>
      </c>
      <c r="D1078" t="s">
        <v>24307</v>
      </c>
      <c r="E1078" t="s">
        <v>24277</v>
      </c>
      <c r="F1078" t="s">
        <v>754</v>
      </c>
      <c r="G1078" t="s">
        <v>764</v>
      </c>
      <c r="H1078" t="s">
        <v>24278</v>
      </c>
    </row>
    <row r="1079" spans="1:8" hidden="1" x14ac:dyDescent="0.25">
      <c r="A1079" s="65">
        <v>45726</v>
      </c>
      <c r="B1079" t="s">
        <v>24275</v>
      </c>
      <c r="C1079">
        <v>12</v>
      </c>
      <c r="D1079" t="s">
        <v>24307</v>
      </c>
      <c r="E1079" t="s">
        <v>24277</v>
      </c>
      <c r="F1079" t="s">
        <v>754</v>
      </c>
      <c r="G1079" t="s">
        <v>764</v>
      </c>
      <c r="H1079" t="s">
        <v>24278</v>
      </c>
    </row>
    <row r="1080" spans="1:8" hidden="1" x14ac:dyDescent="0.25">
      <c r="A1080" s="65">
        <v>45726</v>
      </c>
      <c r="B1080" t="s">
        <v>24275</v>
      </c>
      <c r="C1080">
        <v>12</v>
      </c>
      <c r="D1080" t="s">
        <v>24307</v>
      </c>
      <c r="E1080" t="s">
        <v>24277</v>
      </c>
      <c r="F1080" t="s">
        <v>754</v>
      </c>
      <c r="G1080" t="s">
        <v>764</v>
      </c>
      <c r="H1080" t="s">
        <v>24278</v>
      </c>
    </row>
    <row r="1081" spans="1:8" hidden="1" x14ac:dyDescent="0.25">
      <c r="A1081" s="65">
        <v>45726</v>
      </c>
      <c r="B1081" t="s">
        <v>24275</v>
      </c>
      <c r="C1081">
        <v>12</v>
      </c>
      <c r="D1081" t="s">
        <v>24307</v>
      </c>
      <c r="E1081" t="s">
        <v>24277</v>
      </c>
      <c r="F1081" t="s">
        <v>754</v>
      </c>
      <c r="G1081" t="s">
        <v>764</v>
      </c>
      <c r="H1081" t="s">
        <v>24278</v>
      </c>
    </row>
    <row r="1082" spans="1:8" hidden="1" x14ac:dyDescent="0.25">
      <c r="A1082" s="65">
        <v>45726</v>
      </c>
      <c r="B1082" t="s">
        <v>24275</v>
      </c>
      <c r="C1082">
        <v>12</v>
      </c>
      <c r="D1082" t="s">
        <v>24308</v>
      </c>
      <c r="E1082" t="s">
        <v>24277</v>
      </c>
      <c r="F1082" t="s">
        <v>24294</v>
      </c>
      <c r="G1082" t="s">
        <v>766</v>
      </c>
      <c r="H1082" t="s">
        <v>24278</v>
      </c>
    </row>
    <row r="1083" spans="1:8" hidden="1" x14ac:dyDescent="0.25">
      <c r="A1083" s="65">
        <v>45726</v>
      </c>
      <c r="B1083" t="s">
        <v>24275</v>
      </c>
      <c r="C1083">
        <v>12</v>
      </c>
      <c r="D1083" t="s">
        <v>24308</v>
      </c>
      <c r="E1083" t="s">
        <v>24277</v>
      </c>
      <c r="F1083" t="s">
        <v>24294</v>
      </c>
      <c r="G1083" t="s">
        <v>766</v>
      </c>
      <c r="H1083" t="s">
        <v>24278</v>
      </c>
    </row>
    <row r="1084" spans="1:8" hidden="1" x14ac:dyDescent="0.25">
      <c r="A1084" s="65">
        <v>45726</v>
      </c>
      <c r="B1084" t="s">
        <v>24275</v>
      </c>
      <c r="C1084">
        <v>12</v>
      </c>
      <c r="D1084" t="s">
        <v>24307</v>
      </c>
      <c r="E1084" t="s">
        <v>24277</v>
      </c>
      <c r="F1084" t="s">
        <v>754</v>
      </c>
      <c r="G1084" t="s">
        <v>764</v>
      </c>
      <c r="H1084" t="s">
        <v>24278</v>
      </c>
    </row>
    <row r="1085" spans="1:8" hidden="1" x14ac:dyDescent="0.25">
      <c r="A1085" s="65">
        <v>45726</v>
      </c>
      <c r="B1085" t="s">
        <v>24275</v>
      </c>
      <c r="C1085">
        <v>12</v>
      </c>
      <c r="D1085" t="s">
        <v>24307</v>
      </c>
      <c r="E1085" t="s">
        <v>24277</v>
      </c>
      <c r="F1085" t="s">
        <v>754</v>
      </c>
      <c r="G1085" t="s">
        <v>764</v>
      </c>
      <c r="H1085" t="s">
        <v>24278</v>
      </c>
    </row>
    <row r="1086" spans="1:8" hidden="1" x14ac:dyDescent="0.25">
      <c r="A1086" s="65">
        <v>45726</v>
      </c>
      <c r="B1086" t="s">
        <v>24275</v>
      </c>
      <c r="C1086">
        <v>12</v>
      </c>
      <c r="D1086" t="s">
        <v>24307</v>
      </c>
      <c r="E1086" t="s">
        <v>24277</v>
      </c>
      <c r="F1086" t="s">
        <v>754</v>
      </c>
      <c r="G1086" t="s">
        <v>764</v>
      </c>
      <c r="H1086" t="s">
        <v>24278</v>
      </c>
    </row>
    <row r="1087" spans="1:8" hidden="1" x14ac:dyDescent="0.25">
      <c r="A1087" s="65">
        <v>45726</v>
      </c>
      <c r="B1087" t="s">
        <v>24275</v>
      </c>
      <c r="C1087">
        <v>12</v>
      </c>
      <c r="D1087" t="s">
        <v>24307</v>
      </c>
      <c r="E1087" t="s">
        <v>24277</v>
      </c>
      <c r="F1087" t="s">
        <v>754</v>
      </c>
      <c r="G1087" t="s">
        <v>764</v>
      </c>
      <c r="H1087" t="s">
        <v>24278</v>
      </c>
    </row>
    <row r="1088" spans="1:8" hidden="1" x14ac:dyDescent="0.25">
      <c r="A1088" s="65">
        <v>45726</v>
      </c>
      <c r="B1088" t="s">
        <v>24275</v>
      </c>
      <c r="C1088">
        <v>12</v>
      </c>
      <c r="D1088" t="s">
        <v>24307</v>
      </c>
      <c r="E1088" t="s">
        <v>24277</v>
      </c>
      <c r="F1088" t="s">
        <v>754</v>
      </c>
      <c r="G1088" t="s">
        <v>764</v>
      </c>
      <c r="H1088" t="s">
        <v>24278</v>
      </c>
    </row>
    <row r="1089" spans="1:8" hidden="1" x14ac:dyDescent="0.25">
      <c r="A1089" s="65">
        <v>45726</v>
      </c>
      <c r="B1089" t="s">
        <v>24275</v>
      </c>
      <c r="C1089">
        <v>12</v>
      </c>
      <c r="D1089" t="s">
        <v>24307</v>
      </c>
      <c r="E1089" t="s">
        <v>24277</v>
      </c>
      <c r="F1089" t="s">
        <v>754</v>
      </c>
      <c r="G1089" t="s">
        <v>764</v>
      </c>
      <c r="H1089" t="s">
        <v>24278</v>
      </c>
    </row>
    <row r="1090" spans="1:8" hidden="1" x14ac:dyDescent="0.25">
      <c r="A1090" s="65">
        <v>45726</v>
      </c>
      <c r="B1090" t="s">
        <v>24275</v>
      </c>
      <c r="C1090">
        <v>4</v>
      </c>
      <c r="D1090" t="s">
        <v>24309</v>
      </c>
      <c r="E1090" t="s">
        <v>24277</v>
      </c>
      <c r="F1090" t="s">
        <v>754</v>
      </c>
      <c r="G1090" t="s">
        <v>764</v>
      </c>
      <c r="H1090" t="s">
        <v>24278</v>
      </c>
    </row>
    <row r="1091" spans="1:8" hidden="1" x14ac:dyDescent="0.25">
      <c r="A1091" s="65">
        <v>45726</v>
      </c>
      <c r="B1091" t="s">
        <v>24275</v>
      </c>
      <c r="C1091">
        <v>12</v>
      </c>
      <c r="D1091" t="s">
        <v>24307</v>
      </c>
      <c r="E1091" t="s">
        <v>24277</v>
      </c>
      <c r="F1091" t="s">
        <v>754</v>
      </c>
      <c r="G1091" t="s">
        <v>764</v>
      </c>
      <c r="H1091" t="s">
        <v>24278</v>
      </c>
    </row>
    <row r="1092" spans="1:8" hidden="1" x14ac:dyDescent="0.25">
      <c r="A1092" s="65">
        <v>45726</v>
      </c>
      <c r="B1092" t="s">
        <v>24275</v>
      </c>
      <c r="C1092">
        <v>12</v>
      </c>
      <c r="D1092" t="s">
        <v>24307</v>
      </c>
      <c r="E1092" t="s">
        <v>24277</v>
      </c>
      <c r="F1092" t="s">
        <v>754</v>
      </c>
      <c r="G1092" t="s">
        <v>764</v>
      </c>
      <c r="H1092" t="s">
        <v>24278</v>
      </c>
    </row>
    <row r="1093" spans="1:8" hidden="1" x14ac:dyDescent="0.25">
      <c r="A1093" s="65">
        <v>45726</v>
      </c>
      <c r="B1093" t="s">
        <v>24275</v>
      </c>
      <c r="C1093">
        <v>12</v>
      </c>
      <c r="D1093" t="s">
        <v>24307</v>
      </c>
      <c r="E1093" t="s">
        <v>24277</v>
      </c>
      <c r="F1093" t="s">
        <v>754</v>
      </c>
      <c r="G1093" t="s">
        <v>764</v>
      </c>
      <c r="H1093" t="s">
        <v>24278</v>
      </c>
    </row>
    <row r="1094" spans="1:8" hidden="1" x14ac:dyDescent="0.25">
      <c r="A1094" s="65">
        <v>45726</v>
      </c>
      <c r="B1094" t="s">
        <v>24275</v>
      </c>
      <c r="C1094">
        <v>12</v>
      </c>
      <c r="D1094" t="s">
        <v>24307</v>
      </c>
      <c r="E1094" t="s">
        <v>24277</v>
      </c>
      <c r="F1094" t="s">
        <v>754</v>
      </c>
      <c r="G1094" t="s">
        <v>764</v>
      </c>
      <c r="H1094" t="s">
        <v>24278</v>
      </c>
    </row>
    <row r="1095" spans="1:8" hidden="1" x14ac:dyDescent="0.25">
      <c r="A1095" s="65">
        <v>45726</v>
      </c>
      <c r="B1095" t="s">
        <v>24275</v>
      </c>
      <c r="C1095">
        <v>12</v>
      </c>
      <c r="D1095" t="s">
        <v>24307</v>
      </c>
      <c r="E1095" t="s">
        <v>24277</v>
      </c>
      <c r="F1095" t="s">
        <v>754</v>
      </c>
      <c r="G1095" t="s">
        <v>764</v>
      </c>
      <c r="H1095" t="s">
        <v>24278</v>
      </c>
    </row>
    <row r="1096" spans="1:8" hidden="1" x14ac:dyDescent="0.25">
      <c r="A1096" s="65">
        <v>45726</v>
      </c>
      <c r="B1096" t="s">
        <v>24275</v>
      </c>
      <c r="C1096">
        <v>12</v>
      </c>
      <c r="D1096" t="s">
        <v>24307</v>
      </c>
      <c r="E1096" t="s">
        <v>24277</v>
      </c>
      <c r="F1096" t="s">
        <v>754</v>
      </c>
      <c r="G1096" t="s">
        <v>764</v>
      </c>
      <c r="H1096" t="s">
        <v>24278</v>
      </c>
    </row>
    <row r="1097" spans="1:8" hidden="1" x14ac:dyDescent="0.25">
      <c r="A1097" s="65">
        <v>45726</v>
      </c>
      <c r="B1097" t="s">
        <v>24275</v>
      </c>
      <c r="C1097">
        <v>12</v>
      </c>
      <c r="D1097" t="s">
        <v>24307</v>
      </c>
      <c r="E1097" t="s">
        <v>24277</v>
      </c>
      <c r="F1097" t="s">
        <v>754</v>
      </c>
      <c r="G1097" t="s">
        <v>764</v>
      </c>
      <c r="H1097" t="s">
        <v>24278</v>
      </c>
    </row>
    <row r="1098" spans="1:8" hidden="1" x14ac:dyDescent="0.25">
      <c r="A1098" s="65">
        <v>45726</v>
      </c>
      <c r="B1098" t="s">
        <v>24275</v>
      </c>
      <c r="C1098">
        <v>12</v>
      </c>
      <c r="D1098" t="s">
        <v>24307</v>
      </c>
      <c r="E1098" t="s">
        <v>24277</v>
      </c>
      <c r="F1098" t="s">
        <v>754</v>
      </c>
      <c r="G1098" t="s">
        <v>764</v>
      </c>
      <c r="H1098" t="s">
        <v>24278</v>
      </c>
    </row>
    <row r="1099" spans="1:8" hidden="1" x14ac:dyDescent="0.25">
      <c r="A1099" s="65">
        <v>45726</v>
      </c>
      <c r="B1099" t="s">
        <v>24275</v>
      </c>
      <c r="C1099">
        <v>12</v>
      </c>
      <c r="D1099" t="s">
        <v>24307</v>
      </c>
      <c r="E1099" t="s">
        <v>24277</v>
      </c>
      <c r="F1099" t="s">
        <v>754</v>
      </c>
      <c r="G1099" t="s">
        <v>764</v>
      </c>
      <c r="H1099" t="s">
        <v>24278</v>
      </c>
    </row>
    <row r="1100" spans="1:8" hidden="1" x14ac:dyDescent="0.25">
      <c r="A1100" s="65">
        <v>45726</v>
      </c>
      <c r="B1100" t="s">
        <v>24275</v>
      </c>
      <c r="C1100">
        <v>12</v>
      </c>
      <c r="D1100" t="s">
        <v>24307</v>
      </c>
      <c r="E1100" t="s">
        <v>24277</v>
      </c>
      <c r="F1100" t="s">
        <v>754</v>
      </c>
      <c r="G1100" t="s">
        <v>764</v>
      </c>
      <c r="H1100" t="s">
        <v>24278</v>
      </c>
    </row>
    <row r="1101" spans="1:8" hidden="1" x14ac:dyDescent="0.25">
      <c r="A1101" s="65">
        <v>45726</v>
      </c>
      <c r="B1101" t="s">
        <v>24275</v>
      </c>
      <c r="C1101">
        <v>12</v>
      </c>
      <c r="D1101" t="s">
        <v>24307</v>
      </c>
      <c r="E1101" t="s">
        <v>24277</v>
      </c>
      <c r="F1101" t="s">
        <v>754</v>
      </c>
      <c r="G1101" t="s">
        <v>764</v>
      </c>
      <c r="H1101" t="s">
        <v>24278</v>
      </c>
    </row>
    <row r="1102" spans="1:8" hidden="1" x14ac:dyDescent="0.25">
      <c r="A1102" s="65">
        <v>45726</v>
      </c>
      <c r="B1102" t="s">
        <v>24275</v>
      </c>
      <c r="C1102">
        <v>12</v>
      </c>
      <c r="D1102" t="s">
        <v>24307</v>
      </c>
      <c r="E1102" t="s">
        <v>24277</v>
      </c>
      <c r="F1102" t="s">
        <v>754</v>
      </c>
      <c r="G1102" t="s">
        <v>764</v>
      </c>
      <c r="H1102" t="s">
        <v>24278</v>
      </c>
    </row>
    <row r="1103" spans="1:8" hidden="1" x14ac:dyDescent="0.25">
      <c r="A1103" s="65">
        <v>45726</v>
      </c>
      <c r="B1103" t="s">
        <v>24275</v>
      </c>
      <c r="C1103">
        <v>12</v>
      </c>
      <c r="D1103" t="s">
        <v>24307</v>
      </c>
      <c r="E1103" t="s">
        <v>24277</v>
      </c>
      <c r="F1103" t="s">
        <v>754</v>
      </c>
      <c r="G1103" t="s">
        <v>764</v>
      </c>
      <c r="H1103" t="s">
        <v>24278</v>
      </c>
    </row>
    <row r="1104" spans="1:8" hidden="1" x14ac:dyDescent="0.25">
      <c r="A1104" s="65">
        <v>45726</v>
      </c>
      <c r="B1104" t="s">
        <v>24275</v>
      </c>
      <c r="C1104">
        <v>12</v>
      </c>
      <c r="D1104" t="s">
        <v>24307</v>
      </c>
      <c r="E1104" t="s">
        <v>24277</v>
      </c>
      <c r="F1104" t="s">
        <v>754</v>
      </c>
      <c r="G1104" t="s">
        <v>764</v>
      </c>
      <c r="H1104" t="s">
        <v>24278</v>
      </c>
    </row>
    <row r="1105" spans="1:8" hidden="1" x14ac:dyDescent="0.25">
      <c r="A1105" s="65">
        <v>45726</v>
      </c>
      <c r="B1105" t="s">
        <v>24275</v>
      </c>
      <c r="C1105">
        <v>12</v>
      </c>
      <c r="D1105" t="s">
        <v>24307</v>
      </c>
      <c r="E1105" t="s">
        <v>24277</v>
      </c>
      <c r="F1105" t="s">
        <v>754</v>
      </c>
      <c r="G1105" t="s">
        <v>764</v>
      </c>
      <c r="H1105" t="s">
        <v>24278</v>
      </c>
    </row>
    <row r="1106" spans="1:8" hidden="1" x14ac:dyDescent="0.25">
      <c r="A1106" s="65">
        <v>45726</v>
      </c>
      <c r="B1106" t="s">
        <v>24275</v>
      </c>
      <c r="C1106">
        <v>12</v>
      </c>
      <c r="D1106" t="s">
        <v>24307</v>
      </c>
      <c r="E1106" t="s">
        <v>24277</v>
      </c>
      <c r="F1106" t="s">
        <v>754</v>
      </c>
      <c r="G1106" t="s">
        <v>764</v>
      </c>
      <c r="H1106" t="s">
        <v>24278</v>
      </c>
    </row>
    <row r="1107" spans="1:8" hidden="1" x14ac:dyDescent="0.25">
      <c r="A1107" s="65">
        <v>45726</v>
      </c>
      <c r="B1107" t="s">
        <v>24275</v>
      </c>
      <c r="C1107">
        <v>12</v>
      </c>
      <c r="D1107" t="s">
        <v>24307</v>
      </c>
      <c r="E1107" t="s">
        <v>24277</v>
      </c>
      <c r="F1107" t="s">
        <v>754</v>
      </c>
      <c r="G1107" t="s">
        <v>764</v>
      </c>
      <c r="H1107" t="s">
        <v>24278</v>
      </c>
    </row>
    <row r="1108" spans="1:8" hidden="1" x14ac:dyDescent="0.25">
      <c r="A1108" s="65">
        <v>45726</v>
      </c>
      <c r="B1108" t="s">
        <v>24275</v>
      </c>
      <c r="C1108">
        <v>12</v>
      </c>
      <c r="D1108" t="s">
        <v>24307</v>
      </c>
      <c r="E1108" t="s">
        <v>24277</v>
      </c>
      <c r="F1108" t="s">
        <v>754</v>
      </c>
      <c r="G1108" t="s">
        <v>764</v>
      </c>
      <c r="H1108" t="s">
        <v>24278</v>
      </c>
    </row>
    <row r="1109" spans="1:8" hidden="1" x14ac:dyDescent="0.25">
      <c r="A1109" s="65">
        <v>45726</v>
      </c>
      <c r="B1109" t="s">
        <v>24275</v>
      </c>
      <c r="C1109">
        <v>12</v>
      </c>
      <c r="D1109" t="s">
        <v>24308</v>
      </c>
      <c r="E1109" t="s">
        <v>24277</v>
      </c>
      <c r="F1109" t="s">
        <v>24294</v>
      </c>
      <c r="G1109" t="s">
        <v>766</v>
      </c>
      <c r="H1109" t="s">
        <v>24278</v>
      </c>
    </row>
    <row r="1110" spans="1:8" hidden="1" x14ac:dyDescent="0.25">
      <c r="A1110" s="65">
        <v>45727</v>
      </c>
      <c r="B1110" t="s">
        <v>24275</v>
      </c>
      <c r="C1110">
        <v>8</v>
      </c>
      <c r="D1110" t="s">
        <v>24310</v>
      </c>
      <c r="E1110" t="s">
        <v>24277</v>
      </c>
      <c r="F1110" t="s">
        <v>24311</v>
      </c>
      <c r="G1110" t="s">
        <v>764</v>
      </c>
      <c r="H1110" t="s">
        <v>24278</v>
      </c>
    </row>
    <row r="1111" spans="1:8" hidden="1" x14ac:dyDescent="0.25">
      <c r="A1111" s="65">
        <v>45727</v>
      </c>
      <c r="B1111" t="s">
        <v>24275</v>
      </c>
      <c r="C1111">
        <v>2</v>
      </c>
      <c r="D1111" t="s">
        <v>24310</v>
      </c>
      <c r="E1111" t="s">
        <v>24277</v>
      </c>
      <c r="F1111" t="s">
        <v>24311</v>
      </c>
      <c r="G1111" t="s">
        <v>764</v>
      </c>
      <c r="H1111" t="s">
        <v>24278</v>
      </c>
    </row>
    <row r="1112" spans="1:8" hidden="1" x14ac:dyDescent="0.25">
      <c r="A1112" s="65">
        <v>45728</v>
      </c>
      <c r="B1112" t="s">
        <v>24275</v>
      </c>
      <c r="C1112">
        <v>12</v>
      </c>
      <c r="D1112" t="s">
        <v>24312</v>
      </c>
      <c r="E1112" t="s">
        <v>24277</v>
      </c>
      <c r="F1112" t="s">
        <v>24294</v>
      </c>
      <c r="G1112" t="s">
        <v>766</v>
      </c>
      <c r="H1112" t="s">
        <v>24278</v>
      </c>
    </row>
    <row r="1113" spans="1:8" hidden="1" x14ac:dyDescent="0.25">
      <c r="A1113" s="65">
        <v>45728</v>
      </c>
      <c r="B1113" t="s">
        <v>24275</v>
      </c>
      <c r="C1113">
        <v>12</v>
      </c>
      <c r="D1113" t="s">
        <v>24312</v>
      </c>
      <c r="E1113" t="s">
        <v>24277</v>
      </c>
      <c r="F1113" t="s">
        <v>24294</v>
      </c>
      <c r="G1113" t="s">
        <v>766</v>
      </c>
      <c r="H1113" t="s">
        <v>24278</v>
      </c>
    </row>
    <row r="1114" spans="1:8" hidden="1" x14ac:dyDescent="0.25">
      <c r="A1114" s="65">
        <v>45728</v>
      </c>
      <c r="B1114" t="s">
        <v>24275</v>
      </c>
      <c r="C1114">
        <v>12</v>
      </c>
      <c r="D1114" t="s">
        <v>24312</v>
      </c>
      <c r="E1114" t="s">
        <v>24277</v>
      </c>
      <c r="F1114" t="s">
        <v>24294</v>
      </c>
      <c r="G1114" t="s">
        <v>766</v>
      </c>
      <c r="H1114" t="s">
        <v>24278</v>
      </c>
    </row>
    <row r="1115" spans="1:8" hidden="1" x14ac:dyDescent="0.25">
      <c r="A1115" s="65">
        <v>45728</v>
      </c>
      <c r="B1115" t="s">
        <v>24275</v>
      </c>
      <c r="C1115">
        <v>12</v>
      </c>
      <c r="D1115" t="s">
        <v>24312</v>
      </c>
      <c r="E1115" t="s">
        <v>24277</v>
      </c>
      <c r="F1115" t="s">
        <v>24294</v>
      </c>
      <c r="G1115" t="s">
        <v>766</v>
      </c>
      <c r="H1115" t="s">
        <v>24278</v>
      </c>
    </row>
    <row r="1116" spans="1:8" hidden="1" x14ac:dyDescent="0.25">
      <c r="A1116" s="65">
        <v>45728</v>
      </c>
      <c r="B1116" t="s">
        <v>24275</v>
      </c>
      <c r="C1116">
        <v>4</v>
      </c>
      <c r="D1116" t="s">
        <v>24312</v>
      </c>
      <c r="E1116" t="s">
        <v>24277</v>
      </c>
      <c r="F1116" t="s">
        <v>24294</v>
      </c>
      <c r="G1116" t="s">
        <v>766</v>
      </c>
      <c r="H1116" t="s">
        <v>24278</v>
      </c>
    </row>
    <row r="1117" spans="1:8" hidden="1" x14ac:dyDescent="0.25">
      <c r="A1117" s="65">
        <v>45728</v>
      </c>
      <c r="B1117" t="s">
        <v>24275</v>
      </c>
      <c r="C1117">
        <v>2.5</v>
      </c>
      <c r="D1117" t="s">
        <v>24312</v>
      </c>
      <c r="E1117" t="s">
        <v>24277</v>
      </c>
      <c r="F1117" t="s">
        <v>24294</v>
      </c>
      <c r="G1117" t="s">
        <v>766</v>
      </c>
      <c r="H1117" t="s">
        <v>24278</v>
      </c>
    </row>
    <row r="1118" spans="1:8" hidden="1" x14ac:dyDescent="0.25">
      <c r="A1118" s="65">
        <v>45729</v>
      </c>
      <c r="B1118" t="s">
        <v>24275</v>
      </c>
      <c r="C1118">
        <v>12</v>
      </c>
      <c r="D1118" t="s">
        <v>24308</v>
      </c>
      <c r="E1118" t="s">
        <v>24277</v>
      </c>
      <c r="F1118" t="s">
        <v>24294</v>
      </c>
      <c r="G1118" t="s">
        <v>766</v>
      </c>
      <c r="H1118" t="s">
        <v>24278</v>
      </c>
    </row>
    <row r="1119" spans="1:8" hidden="1" x14ac:dyDescent="0.25">
      <c r="A1119" s="65">
        <v>45729</v>
      </c>
      <c r="B1119" t="s">
        <v>24275</v>
      </c>
      <c r="C1119">
        <v>12</v>
      </c>
      <c r="D1119" t="s">
        <v>24308</v>
      </c>
      <c r="E1119" t="s">
        <v>24277</v>
      </c>
      <c r="F1119" t="s">
        <v>24294</v>
      </c>
      <c r="G1119" t="s">
        <v>766</v>
      </c>
      <c r="H1119" t="s">
        <v>24278</v>
      </c>
    </row>
    <row r="1120" spans="1:8" hidden="1" x14ac:dyDescent="0.25">
      <c r="A1120" s="65">
        <v>45729</v>
      </c>
      <c r="B1120" t="s">
        <v>24275</v>
      </c>
      <c r="C1120">
        <v>3.5</v>
      </c>
      <c r="D1120" t="s">
        <v>24308</v>
      </c>
      <c r="E1120" t="s">
        <v>24277</v>
      </c>
      <c r="F1120" t="s">
        <v>24294</v>
      </c>
      <c r="G1120" t="s">
        <v>766</v>
      </c>
      <c r="H1120" t="s">
        <v>24278</v>
      </c>
    </row>
    <row r="1121" spans="1:8" hidden="1" x14ac:dyDescent="0.25">
      <c r="A1121" s="65">
        <v>45729</v>
      </c>
      <c r="B1121" t="s">
        <v>24275</v>
      </c>
      <c r="C1121">
        <v>12</v>
      </c>
      <c r="D1121" t="s">
        <v>24313</v>
      </c>
      <c r="E1121" t="s">
        <v>24277</v>
      </c>
      <c r="F1121" t="s">
        <v>24311</v>
      </c>
      <c r="G1121" t="s">
        <v>768</v>
      </c>
      <c r="H1121" t="s">
        <v>24278</v>
      </c>
    </row>
    <row r="1122" spans="1:8" hidden="1" x14ac:dyDescent="0.25">
      <c r="A1122" s="65">
        <v>45729</v>
      </c>
      <c r="B1122" t="s">
        <v>24275</v>
      </c>
      <c r="C1122">
        <v>4</v>
      </c>
      <c r="D1122" t="s">
        <v>24314</v>
      </c>
      <c r="E1122" t="s">
        <v>24277</v>
      </c>
      <c r="F1122" t="s">
        <v>754</v>
      </c>
      <c r="G1122" t="s">
        <v>768</v>
      </c>
      <c r="H1122" t="s">
        <v>24278</v>
      </c>
    </row>
    <row r="1123" spans="1:8" hidden="1" x14ac:dyDescent="0.25">
      <c r="A1123" s="65">
        <v>45731</v>
      </c>
      <c r="B1123" t="s">
        <v>24275</v>
      </c>
      <c r="C1123">
        <v>12</v>
      </c>
      <c r="D1123" t="s">
        <v>24315</v>
      </c>
      <c r="E1123" t="s">
        <v>24277</v>
      </c>
      <c r="F1123" t="s">
        <v>754</v>
      </c>
      <c r="G1123" t="s">
        <v>768</v>
      </c>
      <c r="H1123" t="s">
        <v>24278</v>
      </c>
    </row>
    <row r="1124" spans="1:8" hidden="1" x14ac:dyDescent="0.25">
      <c r="A1124" s="65">
        <v>45731</v>
      </c>
      <c r="B1124" t="s">
        <v>24275</v>
      </c>
      <c r="C1124">
        <v>12</v>
      </c>
      <c r="D1124" t="s">
        <v>24315</v>
      </c>
      <c r="E1124" t="s">
        <v>24277</v>
      </c>
      <c r="F1124" t="s">
        <v>754</v>
      </c>
      <c r="G1124" t="s">
        <v>768</v>
      </c>
      <c r="H1124" t="s">
        <v>24278</v>
      </c>
    </row>
    <row r="1125" spans="1:8" hidden="1" x14ac:dyDescent="0.25">
      <c r="A1125" s="65">
        <v>45731</v>
      </c>
      <c r="B1125" t="s">
        <v>24275</v>
      </c>
      <c r="C1125">
        <v>12</v>
      </c>
      <c r="D1125" t="s">
        <v>24315</v>
      </c>
      <c r="E1125" t="s">
        <v>24277</v>
      </c>
      <c r="F1125" t="s">
        <v>754</v>
      </c>
      <c r="G1125" t="s">
        <v>768</v>
      </c>
      <c r="H1125" t="s">
        <v>24278</v>
      </c>
    </row>
    <row r="1126" spans="1:8" hidden="1" x14ac:dyDescent="0.25">
      <c r="A1126" s="65">
        <v>45731</v>
      </c>
      <c r="B1126" t="s">
        <v>24275</v>
      </c>
      <c r="C1126">
        <v>12</v>
      </c>
      <c r="D1126" t="s">
        <v>24315</v>
      </c>
      <c r="E1126" t="s">
        <v>24277</v>
      </c>
      <c r="F1126" t="s">
        <v>754</v>
      </c>
      <c r="G1126" t="s">
        <v>768</v>
      </c>
      <c r="H1126" t="s">
        <v>24278</v>
      </c>
    </row>
    <row r="1127" spans="1:8" hidden="1" x14ac:dyDescent="0.25">
      <c r="A1127" s="65">
        <v>45731</v>
      </c>
      <c r="B1127" t="s">
        <v>24275</v>
      </c>
      <c r="C1127">
        <v>12</v>
      </c>
      <c r="D1127" t="s">
        <v>24315</v>
      </c>
      <c r="E1127" t="s">
        <v>24277</v>
      </c>
      <c r="F1127" t="s">
        <v>754</v>
      </c>
      <c r="G1127" t="s">
        <v>768</v>
      </c>
      <c r="H1127" t="s">
        <v>24278</v>
      </c>
    </row>
    <row r="1128" spans="1:8" hidden="1" x14ac:dyDescent="0.25">
      <c r="A1128" s="65">
        <v>45731</v>
      </c>
      <c r="B1128" t="s">
        <v>24275</v>
      </c>
      <c r="C1128">
        <v>12</v>
      </c>
      <c r="D1128" t="s">
        <v>24315</v>
      </c>
      <c r="E1128" t="s">
        <v>24277</v>
      </c>
      <c r="F1128" t="s">
        <v>754</v>
      </c>
      <c r="G1128" t="s">
        <v>768</v>
      </c>
      <c r="H1128" t="s">
        <v>24278</v>
      </c>
    </row>
    <row r="1129" spans="1:8" hidden="1" x14ac:dyDescent="0.25">
      <c r="A1129" s="65">
        <v>45731</v>
      </c>
      <c r="B1129" t="s">
        <v>24275</v>
      </c>
      <c r="C1129">
        <v>12</v>
      </c>
      <c r="D1129" t="s">
        <v>24315</v>
      </c>
      <c r="E1129" t="s">
        <v>24277</v>
      </c>
      <c r="F1129" t="s">
        <v>754</v>
      </c>
      <c r="G1129" t="s">
        <v>768</v>
      </c>
      <c r="H1129" t="s">
        <v>24278</v>
      </c>
    </row>
    <row r="1130" spans="1:8" hidden="1" x14ac:dyDescent="0.25">
      <c r="A1130" s="65">
        <v>45731</v>
      </c>
      <c r="B1130" t="s">
        <v>24275</v>
      </c>
      <c r="C1130">
        <v>12</v>
      </c>
      <c r="D1130" t="s">
        <v>24315</v>
      </c>
      <c r="E1130" t="s">
        <v>24277</v>
      </c>
      <c r="F1130" t="s">
        <v>754</v>
      </c>
      <c r="G1130" t="s">
        <v>768</v>
      </c>
      <c r="H1130" t="s">
        <v>24278</v>
      </c>
    </row>
    <row r="1131" spans="1:8" hidden="1" x14ac:dyDescent="0.25">
      <c r="A1131" s="65">
        <v>45731</v>
      </c>
      <c r="B1131" t="s">
        <v>24275</v>
      </c>
      <c r="C1131">
        <v>12</v>
      </c>
      <c r="D1131" t="s">
        <v>24315</v>
      </c>
      <c r="E1131" t="s">
        <v>24277</v>
      </c>
      <c r="F1131" t="s">
        <v>754</v>
      </c>
      <c r="G1131" t="s">
        <v>768</v>
      </c>
      <c r="H1131" t="s">
        <v>24278</v>
      </c>
    </row>
    <row r="1132" spans="1:8" hidden="1" x14ac:dyDescent="0.25">
      <c r="A1132" s="65">
        <v>45731</v>
      </c>
      <c r="B1132" t="s">
        <v>24275</v>
      </c>
      <c r="C1132">
        <v>12</v>
      </c>
      <c r="D1132" t="s">
        <v>24315</v>
      </c>
      <c r="E1132" t="s">
        <v>24277</v>
      </c>
      <c r="F1132" t="s">
        <v>754</v>
      </c>
      <c r="G1132" t="s">
        <v>768</v>
      </c>
      <c r="H1132" t="s">
        <v>24278</v>
      </c>
    </row>
    <row r="1133" spans="1:8" hidden="1" x14ac:dyDescent="0.25">
      <c r="A1133" s="65">
        <v>45731</v>
      </c>
      <c r="B1133" t="s">
        <v>24275</v>
      </c>
      <c r="C1133">
        <v>12</v>
      </c>
      <c r="D1133" t="s">
        <v>24315</v>
      </c>
      <c r="E1133" t="s">
        <v>24277</v>
      </c>
      <c r="F1133" t="s">
        <v>754</v>
      </c>
      <c r="G1133" t="s">
        <v>768</v>
      </c>
      <c r="H1133" t="s">
        <v>24278</v>
      </c>
    </row>
    <row r="1134" spans="1:8" hidden="1" x14ac:dyDescent="0.25">
      <c r="A1134" s="65">
        <v>45731</v>
      </c>
      <c r="B1134" t="s">
        <v>24275</v>
      </c>
      <c r="C1134">
        <v>12</v>
      </c>
      <c r="D1134" t="s">
        <v>24315</v>
      </c>
      <c r="E1134" t="s">
        <v>24277</v>
      </c>
      <c r="F1134" t="s">
        <v>754</v>
      </c>
      <c r="G1134" t="s">
        <v>768</v>
      </c>
      <c r="H1134" t="s">
        <v>24278</v>
      </c>
    </row>
    <row r="1135" spans="1:8" hidden="1" x14ac:dyDescent="0.25">
      <c r="A1135" s="65">
        <v>45731</v>
      </c>
      <c r="B1135" t="s">
        <v>24275</v>
      </c>
      <c r="C1135">
        <v>12</v>
      </c>
      <c r="D1135" t="s">
        <v>24315</v>
      </c>
      <c r="E1135" t="s">
        <v>24277</v>
      </c>
      <c r="F1135" t="s">
        <v>754</v>
      </c>
      <c r="G1135" t="s">
        <v>768</v>
      </c>
      <c r="H1135" t="s">
        <v>24278</v>
      </c>
    </row>
    <row r="1136" spans="1:8" hidden="1" x14ac:dyDescent="0.25">
      <c r="A1136" s="65">
        <v>45731</v>
      </c>
      <c r="B1136" t="s">
        <v>24275</v>
      </c>
      <c r="C1136">
        <v>12</v>
      </c>
      <c r="D1136" t="s">
        <v>24315</v>
      </c>
      <c r="E1136" t="s">
        <v>24277</v>
      </c>
      <c r="F1136" t="s">
        <v>754</v>
      </c>
      <c r="G1136" t="s">
        <v>768</v>
      </c>
      <c r="H1136" t="s">
        <v>24278</v>
      </c>
    </row>
    <row r="1137" spans="1:8" hidden="1" x14ac:dyDescent="0.25">
      <c r="A1137" s="65">
        <v>45731</v>
      </c>
      <c r="B1137" t="s">
        <v>24275</v>
      </c>
      <c r="C1137">
        <v>12</v>
      </c>
      <c r="D1137" t="s">
        <v>24315</v>
      </c>
      <c r="E1137" t="s">
        <v>24277</v>
      </c>
      <c r="F1137" t="s">
        <v>754</v>
      </c>
      <c r="G1137" t="s">
        <v>768</v>
      </c>
      <c r="H1137" t="s">
        <v>24278</v>
      </c>
    </row>
    <row r="1138" spans="1:8" hidden="1" x14ac:dyDescent="0.25">
      <c r="A1138" s="65">
        <v>45731</v>
      </c>
      <c r="B1138" t="s">
        <v>24275</v>
      </c>
      <c r="C1138">
        <v>12</v>
      </c>
      <c r="D1138" t="s">
        <v>24315</v>
      </c>
      <c r="E1138" t="s">
        <v>24277</v>
      </c>
      <c r="F1138" t="s">
        <v>754</v>
      </c>
      <c r="G1138" t="s">
        <v>768</v>
      </c>
      <c r="H1138" t="s">
        <v>24278</v>
      </c>
    </row>
    <row r="1139" spans="1:8" hidden="1" x14ac:dyDescent="0.25">
      <c r="A1139" s="65">
        <v>45731</v>
      </c>
      <c r="B1139" t="s">
        <v>24275</v>
      </c>
      <c r="C1139">
        <v>12</v>
      </c>
      <c r="D1139" t="s">
        <v>24315</v>
      </c>
      <c r="E1139" t="s">
        <v>24277</v>
      </c>
      <c r="F1139" t="s">
        <v>754</v>
      </c>
      <c r="G1139" t="s">
        <v>768</v>
      </c>
      <c r="H1139" t="s">
        <v>24278</v>
      </c>
    </row>
    <row r="1140" spans="1:8" hidden="1" x14ac:dyDescent="0.25">
      <c r="A1140" s="65">
        <v>45731</v>
      </c>
      <c r="B1140" t="s">
        <v>24275</v>
      </c>
      <c r="C1140">
        <v>12</v>
      </c>
      <c r="D1140" t="s">
        <v>24315</v>
      </c>
      <c r="E1140" t="s">
        <v>24277</v>
      </c>
      <c r="F1140" t="s">
        <v>754</v>
      </c>
      <c r="G1140" t="s">
        <v>768</v>
      </c>
      <c r="H1140" t="s">
        <v>24278</v>
      </c>
    </row>
    <row r="1141" spans="1:8" hidden="1" x14ac:dyDescent="0.25">
      <c r="A1141" s="65">
        <v>45731</v>
      </c>
      <c r="B1141" t="s">
        <v>24275</v>
      </c>
      <c r="C1141">
        <v>12</v>
      </c>
      <c r="D1141" t="s">
        <v>24315</v>
      </c>
      <c r="E1141" t="s">
        <v>24277</v>
      </c>
      <c r="F1141" t="s">
        <v>754</v>
      </c>
      <c r="G1141" t="s">
        <v>768</v>
      </c>
      <c r="H1141" t="s">
        <v>24278</v>
      </c>
    </row>
    <row r="1142" spans="1:8" hidden="1" x14ac:dyDescent="0.25">
      <c r="A1142" s="65">
        <v>45731</v>
      </c>
      <c r="B1142" t="s">
        <v>24275</v>
      </c>
      <c r="C1142">
        <v>12</v>
      </c>
      <c r="D1142" t="s">
        <v>24315</v>
      </c>
      <c r="E1142" t="s">
        <v>24277</v>
      </c>
      <c r="F1142" t="s">
        <v>754</v>
      </c>
      <c r="G1142" t="s">
        <v>768</v>
      </c>
      <c r="H1142" t="s">
        <v>24278</v>
      </c>
    </row>
    <row r="1143" spans="1:8" hidden="1" x14ac:dyDescent="0.25">
      <c r="A1143" s="65">
        <v>45731</v>
      </c>
      <c r="B1143" t="s">
        <v>24275</v>
      </c>
      <c r="C1143">
        <v>12</v>
      </c>
      <c r="D1143" t="s">
        <v>24315</v>
      </c>
      <c r="E1143" t="s">
        <v>24277</v>
      </c>
      <c r="F1143" t="s">
        <v>754</v>
      </c>
      <c r="G1143" t="s">
        <v>768</v>
      </c>
      <c r="H1143" t="s">
        <v>24278</v>
      </c>
    </row>
    <row r="1144" spans="1:8" hidden="1" x14ac:dyDescent="0.25">
      <c r="A1144" s="65">
        <v>45731</v>
      </c>
      <c r="B1144" t="s">
        <v>24275</v>
      </c>
      <c r="C1144">
        <v>12</v>
      </c>
      <c r="D1144" t="s">
        <v>24315</v>
      </c>
      <c r="E1144" t="s">
        <v>24277</v>
      </c>
      <c r="F1144" t="s">
        <v>754</v>
      </c>
      <c r="G1144" t="s">
        <v>768</v>
      </c>
      <c r="H1144" t="s">
        <v>24278</v>
      </c>
    </row>
    <row r="1145" spans="1:8" hidden="1" x14ac:dyDescent="0.25">
      <c r="A1145" s="65">
        <v>45731</v>
      </c>
      <c r="B1145" t="s">
        <v>24275</v>
      </c>
      <c r="C1145">
        <v>12</v>
      </c>
      <c r="D1145" t="s">
        <v>24315</v>
      </c>
      <c r="E1145" t="s">
        <v>24277</v>
      </c>
      <c r="F1145" t="s">
        <v>754</v>
      </c>
      <c r="G1145" t="s">
        <v>768</v>
      </c>
      <c r="H1145" t="s">
        <v>24278</v>
      </c>
    </row>
    <row r="1146" spans="1:8" hidden="1" x14ac:dyDescent="0.25">
      <c r="A1146" s="65">
        <v>45731</v>
      </c>
      <c r="B1146" t="s">
        <v>24275</v>
      </c>
      <c r="C1146">
        <v>12</v>
      </c>
      <c r="D1146" t="s">
        <v>24315</v>
      </c>
      <c r="E1146" t="s">
        <v>24277</v>
      </c>
      <c r="F1146" t="s">
        <v>754</v>
      </c>
      <c r="G1146" t="s">
        <v>768</v>
      </c>
      <c r="H1146" t="s">
        <v>24278</v>
      </c>
    </row>
    <row r="1147" spans="1:8" hidden="1" x14ac:dyDescent="0.25">
      <c r="A1147" s="65">
        <v>45731</v>
      </c>
      <c r="B1147" t="s">
        <v>24275</v>
      </c>
      <c r="C1147">
        <v>12</v>
      </c>
      <c r="D1147" t="s">
        <v>24315</v>
      </c>
      <c r="E1147" t="s">
        <v>24277</v>
      </c>
      <c r="F1147" t="s">
        <v>754</v>
      </c>
      <c r="G1147" t="s">
        <v>768</v>
      </c>
      <c r="H1147" t="s">
        <v>24278</v>
      </c>
    </row>
    <row r="1148" spans="1:8" hidden="1" x14ac:dyDescent="0.25">
      <c r="A1148" s="65">
        <v>45731</v>
      </c>
      <c r="B1148" t="s">
        <v>24275</v>
      </c>
      <c r="C1148">
        <v>12</v>
      </c>
      <c r="D1148" t="s">
        <v>24315</v>
      </c>
      <c r="E1148" t="s">
        <v>24277</v>
      </c>
      <c r="F1148" t="s">
        <v>754</v>
      </c>
      <c r="G1148" t="s">
        <v>768</v>
      </c>
      <c r="H1148" t="s">
        <v>24278</v>
      </c>
    </row>
    <row r="1149" spans="1:8" hidden="1" x14ac:dyDescent="0.25">
      <c r="A1149" s="65">
        <v>45731</v>
      </c>
      <c r="B1149" t="s">
        <v>24275</v>
      </c>
      <c r="C1149">
        <v>12</v>
      </c>
      <c r="D1149" t="s">
        <v>24315</v>
      </c>
      <c r="E1149" t="s">
        <v>24277</v>
      </c>
      <c r="F1149" t="s">
        <v>754</v>
      </c>
      <c r="G1149" t="s">
        <v>768</v>
      </c>
      <c r="H1149" t="s">
        <v>24278</v>
      </c>
    </row>
    <row r="1150" spans="1:8" hidden="1" x14ac:dyDescent="0.25">
      <c r="A1150" s="65">
        <v>45731</v>
      </c>
      <c r="B1150" t="s">
        <v>24275</v>
      </c>
      <c r="C1150">
        <v>12</v>
      </c>
      <c r="D1150" t="s">
        <v>24315</v>
      </c>
      <c r="E1150" t="s">
        <v>24277</v>
      </c>
      <c r="F1150" t="s">
        <v>754</v>
      </c>
      <c r="G1150" t="s">
        <v>768</v>
      </c>
      <c r="H1150" t="s">
        <v>24278</v>
      </c>
    </row>
    <row r="1151" spans="1:8" hidden="1" x14ac:dyDescent="0.25">
      <c r="A1151" s="65">
        <v>45731</v>
      </c>
      <c r="B1151" t="s">
        <v>24275</v>
      </c>
      <c r="C1151">
        <v>12</v>
      </c>
      <c r="D1151" t="s">
        <v>24315</v>
      </c>
      <c r="E1151" t="s">
        <v>24277</v>
      </c>
      <c r="F1151" t="s">
        <v>754</v>
      </c>
      <c r="G1151" t="s">
        <v>768</v>
      </c>
      <c r="H1151" t="s">
        <v>24278</v>
      </c>
    </row>
    <row r="1152" spans="1:8" hidden="1" x14ac:dyDescent="0.25">
      <c r="A1152" s="65">
        <v>45731</v>
      </c>
      <c r="B1152" t="s">
        <v>24275</v>
      </c>
      <c r="C1152">
        <v>12</v>
      </c>
      <c r="D1152" t="s">
        <v>24315</v>
      </c>
      <c r="E1152" t="s">
        <v>24277</v>
      </c>
      <c r="F1152" t="s">
        <v>754</v>
      </c>
      <c r="G1152" t="s">
        <v>768</v>
      </c>
      <c r="H1152" t="s">
        <v>24278</v>
      </c>
    </row>
    <row r="1153" spans="1:8" hidden="1" x14ac:dyDescent="0.25">
      <c r="A1153" s="65">
        <v>45731</v>
      </c>
      <c r="B1153" t="s">
        <v>24275</v>
      </c>
      <c r="C1153">
        <v>12</v>
      </c>
      <c r="D1153" t="s">
        <v>24315</v>
      </c>
      <c r="E1153" t="s">
        <v>24277</v>
      </c>
      <c r="F1153" t="s">
        <v>754</v>
      </c>
      <c r="G1153" t="s">
        <v>768</v>
      </c>
      <c r="H1153" t="s">
        <v>24278</v>
      </c>
    </row>
    <row r="1154" spans="1:8" hidden="1" x14ac:dyDescent="0.25">
      <c r="A1154" s="65">
        <v>45731</v>
      </c>
      <c r="B1154" t="s">
        <v>24275</v>
      </c>
      <c r="C1154">
        <v>12</v>
      </c>
      <c r="D1154" t="s">
        <v>24315</v>
      </c>
      <c r="E1154" t="s">
        <v>24277</v>
      </c>
      <c r="F1154" t="s">
        <v>754</v>
      </c>
      <c r="G1154" t="s">
        <v>768</v>
      </c>
      <c r="H1154" t="s">
        <v>24278</v>
      </c>
    </row>
    <row r="1155" spans="1:8" hidden="1" x14ac:dyDescent="0.25">
      <c r="A1155" s="65">
        <v>45731</v>
      </c>
      <c r="B1155" t="s">
        <v>24275</v>
      </c>
      <c r="C1155">
        <v>12</v>
      </c>
      <c r="D1155" t="s">
        <v>24315</v>
      </c>
      <c r="E1155" t="s">
        <v>24277</v>
      </c>
      <c r="F1155" t="s">
        <v>754</v>
      </c>
      <c r="G1155" t="s">
        <v>768</v>
      </c>
      <c r="H1155" t="s">
        <v>24278</v>
      </c>
    </row>
    <row r="1156" spans="1:8" hidden="1" x14ac:dyDescent="0.25">
      <c r="A1156" s="65">
        <v>45731</v>
      </c>
      <c r="B1156" t="s">
        <v>24275</v>
      </c>
      <c r="C1156">
        <v>12</v>
      </c>
      <c r="D1156" t="s">
        <v>24315</v>
      </c>
      <c r="E1156" t="s">
        <v>24277</v>
      </c>
      <c r="F1156" t="s">
        <v>754</v>
      </c>
      <c r="G1156" t="s">
        <v>768</v>
      </c>
      <c r="H1156" t="s">
        <v>24278</v>
      </c>
    </row>
    <row r="1157" spans="1:8" hidden="1" x14ac:dyDescent="0.25">
      <c r="A1157" s="65">
        <v>45731</v>
      </c>
      <c r="B1157" t="s">
        <v>24275</v>
      </c>
      <c r="C1157">
        <v>12</v>
      </c>
      <c r="D1157" t="s">
        <v>24315</v>
      </c>
      <c r="E1157" t="s">
        <v>24277</v>
      </c>
      <c r="F1157" t="s">
        <v>754</v>
      </c>
      <c r="G1157" t="s">
        <v>768</v>
      </c>
      <c r="H1157" t="s">
        <v>24278</v>
      </c>
    </row>
    <row r="1158" spans="1:8" hidden="1" x14ac:dyDescent="0.25">
      <c r="A1158" s="65">
        <v>45731</v>
      </c>
      <c r="B1158" t="s">
        <v>24275</v>
      </c>
      <c r="C1158">
        <v>12</v>
      </c>
      <c r="D1158" t="s">
        <v>24315</v>
      </c>
      <c r="E1158" t="s">
        <v>24277</v>
      </c>
      <c r="F1158" t="s">
        <v>754</v>
      </c>
      <c r="G1158" t="s">
        <v>768</v>
      </c>
      <c r="H1158" t="s">
        <v>24278</v>
      </c>
    </row>
    <row r="1159" spans="1:8" hidden="1" x14ac:dyDescent="0.25">
      <c r="A1159" s="65">
        <v>45731</v>
      </c>
      <c r="B1159" t="s">
        <v>24275</v>
      </c>
      <c r="C1159">
        <v>12</v>
      </c>
      <c r="D1159" t="s">
        <v>24315</v>
      </c>
      <c r="E1159" t="s">
        <v>24277</v>
      </c>
      <c r="F1159" t="s">
        <v>754</v>
      </c>
      <c r="G1159" t="s">
        <v>768</v>
      </c>
      <c r="H1159" t="s">
        <v>24278</v>
      </c>
    </row>
    <row r="1160" spans="1:8" hidden="1" x14ac:dyDescent="0.25">
      <c r="A1160" s="65">
        <v>45731</v>
      </c>
      <c r="B1160" t="s">
        <v>24275</v>
      </c>
      <c r="C1160">
        <v>12</v>
      </c>
      <c r="D1160" t="s">
        <v>24315</v>
      </c>
      <c r="E1160" t="s">
        <v>24277</v>
      </c>
      <c r="F1160" t="s">
        <v>754</v>
      </c>
      <c r="G1160" t="s">
        <v>768</v>
      </c>
      <c r="H1160" t="s">
        <v>24278</v>
      </c>
    </row>
    <row r="1161" spans="1:8" hidden="1" x14ac:dyDescent="0.25">
      <c r="A1161" s="65">
        <v>45731</v>
      </c>
      <c r="B1161" t="s">
        <v>24275</v>
      </c>
      <c r="C1161">
        <v>12</v>
      </c>
      <c r="D1161" t="s">
        <v>24315</v>
      </c>
      <c r="E1161" t="s">
        <v>24277</v>
      </c>
      <c r="F1161" t="s">
        <v>754</v>
      </c>
      <c r="G1161" t="s">
        <v>768</v>
      </c>
      <c r="H1161" t="s">
        <v>24278</v>
      </c>
    </row>
    <row r="1162" spans="1:8" hidden="1" x14ac:dyDescent="0.25">
      <c r="A1162" s="65">
        <v>45731</v>
      </c>
      <c r="B1162" t="s">
        <v>24275</v>
      </c>
      <c r="C1162">
        <v>12</v>
      </c>
      <c r="D1162" t="s">
        <v>24315</v>
      </c>
      <c r="E1162" t="s">
        <v>24277</v>
      </c>
      <c r="F1162" t="s">
        <v>754</v>
      </c>
      <c r="G1162" t="s">
        <v>768</v>
      </c>
      <c r="H1162" t="s">
        <v>24278</v>
      </c>
    </row>
    <row r="1163" spans="1:8" hidden="1" x14ac:dyDescent="0.25">
      <c r="A1163" s="65">
        <v>45731</v>
      </c>
      <c r="B1163" t="s">
        <v>24275</v>
      </c>
      <c r="C1163">
        <v>12</v>
      </c>
      <c r="D1163" t="s">
        <v>24315</v>
      </c>
      <c r="E1163" t="s">
        <v>24277</v>
      </c>
      <c r="F1163" t="s">
        <v>754</v>
      </c>
      <c r="G1163" t="s">
        <v>768</v>
      </c>
      <c r="H1163" t="s">
        <v>24278</v>
      </c>
    </row>
    <row r="1164" spans="1:8" hidden="1" x14ac:dyDescent="0.25">
      <c r="A1164" s="65">
        <v>45731</v>
      </c>
      <c r="B1164" t="s">
        <v>24275</v>
      </c>
      <c r="C1164">
        <v>12</v>
      </c>
      <c r="D1164" t="s">
        <v>24315</v>
      </c>
      <c r="E1164" t="s">
        <v>24277</v>
      </c>
      <c r="F1164" t="s">
        <v>754</v>
      </c>
      <c r="G1164" t="s">
        <v>768</v>
      </c>
      <c r="H1164" t="s">
        <v>24278</v>
      </c>
    </row>
    <row r="1165" spans="1:8" hidden="1" x14ac:dyDescent="0.25">
      <c r="A1165" s="65">
        <v>45731</v>
      </c>
      <c r="B1165" t="s">
        <v>24275</v>
      </c>
      <c r="C1165">
        <v>12</v>
      </c>
      <c r="D1165" t="s">
        <v>24315</v>
      </c>
      <c r="E1165" t="s">
        <v>24277</v>
      </c>
      <c r="F1165" t="s">
        <v>754</v>
      </c>
      <c r="G1165" t="s">
        <v>768</v>
      </c>
      <c r="H1165" t="s">
        <v>24278</v>
      </c>
    </row>
    <row r="1166" spans="1:8" hidden="1" x14ac:dyDescent="0.25">
      <c r="A1166" s="65">
        <v>45731</v>
      </c>
      <c r="B1166" t="s">
        <v>24275</v>
      </c>
      <c r="C1166">
        <v>12</v>
      </c>
      <c r="D1166" t="s">
        <v>24315</v>
      </c>
      <c r="E1166" t="s">
        <v>24277</v>
      </c>
      <c r="F1166" t="s">
        <v>754</v>
      </c>
      <c r="G1166" t="s">
        <v>768</v>
      </c>
      <c r="H1166" t="s">
        <v>24278</v>
      </c>
    </row>
    <row r="1167" spans="1:8" hidden="1" x14ac:dyDescent="0.25">
      <c r="A1167" s="65">
        <v>45731</v>
      </c>
      <c r="B1167" t="s">
        <v>24275</v>
      </c>
      <c r="C1167">
        <v>12</v>
      </c>
      <c r="D1167" t="s">
        <v>24315</v>
      </c>
      <c r="E1167" t="s">
        <v>24277</v>
      </c>
      <c r="F1167" t="s">
        <v>754</v>
      </c>
      <c r="G1167" t="s">
        <v>768</v>
      </c>
      <c r="H1167" t="s">
        <v>24278</v>
      </c>
    </row>
    <row r="1168" spans="1:8" hidden="1" x14ac:dyDescent="0.25">
      <c r="A1168" s="65">
        <v>45731</v>
      </c>
      <c r="B1168" t="s">
        <v>24275</v>
      </c>
      <c r="C1168">
        <v>12</v>
      </c>
      <c r="D1168" t="s">
        <v>24316</v>
      </c>
      <c r="E1168" t="s">
        <v>24277</v>
      </c>
      <c r="F1168" t="s">
        <v>24294</v>
      </c>
      <c r="G1168" t="s">
        <v>766</v>
      </c>
      <c r="H1168" t="s">
        <v>24278</v>
      </c>
    </row>
    <row r="1169" spans="1:8" hidden="1" x14ac:dyDescent="0.25">
      <c r="A1169" s="65">
        <v>45731</v>
      </c>
      <c r="B1169" t="s">
        <v>24275</v>
      </c>
      <c r="C1169">
        <v>12</v>
      </c>
      <c r="D1169" t="s">
        <v>24316</v>
      </c>
      <c r="E1169" t="s">
        <v>24277</v>
      </c>
      <c r="F1169" t="s">
        <v>24294</v>
      </c>
      <c r="G1169" t="s">
        <v>766</v>
      </c>
      <c r="H1169" t="s">
        <v>24278</v>
      </c>
    </row>
    <row r="1170" spans="1:8" hidden="1" x14ac:dyDescent="0.25">
      <c r="A1170" s="65">
        <v>45731</v>
      </c>
      <c r="B1170" t="s">
        <v>24275</v>
      </c>
      <c r="C1170">
        <v>11</v>
      </c>
      <c r="D1170" t="s">
        <v>24316</v>
      </c>
      <c r="E1170" t="s">
        <v>24277</v>
      </c>
      <c r="F1170" t="s">
        <v>24294</v>
      </c>
      <c r="G1170" t="s">
        <v>766</v>
      </c>
      <c r="H1170" t="s">
        <v>24278</v>
      </c>
    </row>
    <row r="1171" spans="1:8" hidden="1" x14ac:dyDescent="0.25">
      <c r="A1171" s="65">
        <v>45731</v>
      </c>
      <c r="B1171" t="s">
        <v>24275</v>
      </c>
      <c r="C1171">
        <v>12</v>
      </c>
      <c r="D1171" t="s">
        <v>24316</v>
      </c>
      <c r="E1171" t="s">
        <v>24277</v>
      </c>
      <c r="F1171" t="s">
        <v>24294</v>
      </c>
      <c r="G1171" t="s">
        <v>766</v>
      </c>
      <c r="H1171" t="s">
        <v>24278</v>
      </c>
    </row>
    <row r="1172" spans="1:8" hidden="1" x14ac:dyDescent="0.25">
      <c r="A1172" s="65">
        <v>45731</v>
      </c>
      <c r="B1172" t="s">
        <v>24275</v>
      </c>
      <c r="C1172">
        <v>12</v>
      </c>
      <c r="D1172" t="s">
        <v>24315</v>
      </c>
      <c r="E1172" t="s">
        <v>24277</v>
      </c>
      <c r="F1172" t="s">
        <v>754</v>
      </c>
      <c r="G1172" t="s">
        <v>768</v>
      </c>
      <c r="H1172" t="s">
        <v>24278</v>
      </c>
    </row>
    <row r="1173" spans="1:8" hidden="1" x14ac:dyDescent="0.25">
      <c r="A1173" s="65">
        <v>45731</v>
      </c>
      <c r="B1173" t="s">
        <v>24275</v>
      </c>
      <c r="C1173">
        <v>12</v>
      </c>
      <c r="D1173" t="s">
        <v>24315</v>
      </c>
      <c r="E1173" t="s">
        <v>24277</v>
      </c>
      <c r="F1173" t="s">
        <v>754</v>
      </c>
      <c r="G1173" t="s">
        <v>768</v>
      </c>
      <c r="H1173" t="s">
        <v>24278</v>
      </c>
    </row>
    <row r="1174" spans="1:8" hidden="1" x14ac:dyDescent="0.25">
      <c r="A1174" s="65">
        <v>45731</v>
      </c>
      <c r="B1174" t="s">
        <v>24275</v>
      </c>
      <c r="C1174">
        <v>12</v>
      </c>
      <c r="D1174" t="s">
        <v>24315</v>
      </c>
      <c r="E1174" t="s">
        <v>24277</v>
      </c>
      <c r="F1174" t="s">
        <v>754</v>
      </c>
      <c r="G1174" t="s">
        <v>768</v>
      </c>
      <c r="H1174" t="s">
        <v>24278</v>
      </c>
    </row>
    <row r="1175" spans="1:8" hidden="1" x14ac:dyDescent="0.25">
      <c r="A1175" s="65">
        <v>45731</v>
      </c>
      <c r="B1175" t="s">
        <v>24275</v>
      </c>
      <c r="C1175">
        <v>12</v>
      </c>
      <c r="D1175" t="s">
        <v>24315</v>
      </c>
      <c r="E1175" t="s">
        <v>24277</v>
      </c>
      <c r="F1175" t="s">
        <v>754</v>
      </c>
      <c r="G1175" t="s">
        <v>768</v>
      </c>
      <c r="H1175" t="s">
        <v>24278</v>
      </c>
    </row>
    <row r="1176" spans="1:8" hidden="1" x14ac:dyDescent="0.25">
      <c r="A1176" s="65">
        <v>45731</v>
      </c>
      <c r="B1176" t="s">
        <v>24275</v>
      </c>
      <c r="C1176">
        <v>12</v>
      </c>
      <c r="D1176" t="s">
        <v>24315</v>
      </c>
      <c r="E1176" t="s">
        <v>24277</v>
      </c>
      <c r="F1176" t="s">
        <v>754</v>
      </c>
      <c r="G1176" t="s">
        <v>768</v>
      </c>
      <c r="H1176" t="s">
        <v>24278</v>
      </c>
    </row>
    <row r="1177" spans="1:8" hidden="1" x14ac:dyDescent="0.25">
      <c r="A1177" s="65">
        <v>45731</v>
      </c>
      <c r="B1177" t="s">
        <v>24275</v>
      </c>
      <c r="C1177">
        <v>12</v>
      </c>
      <c r="D1177" t="s">
        <v>24315</v>
      </c>
      <c r="E1177" t="s">
        <v>24277</v>
      </c>
      <c r="F1177" t="s">
        <v>754</v>
      </c>
      <c r="G1177" t="s">
        <v>768</v>
      </c>
      <c r="H1177" t="s">
        <v>24278</v>
      </c>
    </row>
    <row r="1178" spans="1:8" hidden="1" x14ac:dyDescent="0.25">
      <c r="A1178" s="65">
        <v>45731</v>
      </c>
      <c r="B1178" t="s">
        <v>24275</v>
      </c>
      <c r="C1178">
        <v>12</v>
      </c>
      <c r="D1178" t="s">
        <v>24315</v>
      </c>
      <c r="E1178" t="s">
        <v>24277</v>
      </c>
      <c r="F1178" t="s">
        <v>754</v>
      </c>
      <c r="G1178" t="s">
        <v>768</v>
      </c>
      <c r="H1178" t="s">
        <v>24278</v>
      </c>
    </row>
    <row r="1179" spans="1:8" hidden="1" x14ac:dyDescent="0.25">
      <c r="A1179" s="65">
        <v>45731</v>
      </c>
      <c r="B1179" t="s">
        <v>24275</v>
      </c>
      <c r="C1179">
        <v>12</v>
      </c>
      <c r="D1179" t="s">
        <v>24315</v>
      </c>
      <c r="E1179" t="s">
        <v>24277</v>
      </c>
      <c r="F1179" t="s">
        <v>754</v>
      </c>
      <c r="G1179" t="s">
        <v>768</v>
      </c>
      <c r="H1179" t="s">
        <v>24278</v>
      </c>
    </row>
    <row r="1180" spans="1:8" hidden="1" x14ac:dyDescent="0.25">
      <c r="A1180" s="65">
        <v>45731</v>
      </c>
      <c r="B1180" t="s">
        <v>24275</v>
      </c>
      <c r="C1180">
        <v>12</v>
      </c>
      <c r="D1180" t="s">
        <v>24315</v>
      </c>
      <c r="E1180" t="s">
        <v>24277</v>
      </c>
      <c r="F1180" t="s">
        <v>754</v>
      </c>
      <c r="G1180" t="s">
        <v>768</v>
      </c>
      <c r="H1180" t="s">
        <v>24278</v>
      </c>
    </row>
    <row r="1181" spans="1:8" hidden="1" x14ac:dyDescent="0.25">
      <c r="A1181" s="65">
        <v>45731</v>
      </c>
      <c r="B1181" t="s">
        <v>24275</v>
      </c>
      <c r="C1181">
        <v>12</v>
      </c>
      <c r="D1181" t="s">
        <v>24315</v>
      </c>
      <c r="E1181" t="s">
        <v>24277</v>
      </c>
      <c r="F1181" t="s">
        <v>754</v>
      </c>
      <c r="G1181" t="s">
        <v>768</v>
      </c>
      <c r="H1181" t="s">
        <v>24278</v>
      </c>
    </row>
    <row r="1182" spans="1:8" hidden="1" x14ac:dyDescent="0.25">
      <c r="A1182" s="65">
        <v>45731</v>
      </c>
      <c r="B1182" t="s">
        <v>24275</v>
      </c>
      <c r="C1182">
        <v>11</v>
      </c>
      <c r="D1182" t="s">
        <v>24315</v>
      </c>
      <c r="E1182" t="s">
        <v>24277</v>
      </c>
      <c r="F1182" t="s">
        <v>754</v>
      </c>
      <c r="G1182" t="s">
        <v>768</v>
      </c>
      <c r="H1182" t="s">
        <v>24278</v>
      </c>
    </row>
    <row r="1183" spans="1:8" hidden="1" x14ac:dyDescent="0.25">
      <c r="A1183" s="65">
        <v>45731</v>
      </c>
      <c r="B1183" t="s">
        <v>24275</v>
      </c>
      <c r="C1183">
        <v>11</v>
      </c>
      <c r="D1183" t="s">
        <v>24315</v>
      </c>
      <c r="E1183" t="s">
        <v>24277</v>
      </c>
      <c r="F1183" t="s">
        <v>754</v>
      </c>
      <c r="G1183" t="s">
        <v>768</v>
      </c>
      <c r="H1183" t="s">
        <v>24278</v>
      </c>
    </row>
    <row r="1184" spans="1:8" hidden="1" x14ac:dyDescent="0.25">
      <c r="A1184" s="65">
        <v>45731</v>
      </c>
      <c r="B1184" t="s">
        <v>24275</v>
      </c>
      <c r="C1184">
        <v>12</v>
      </c>
      <c r="D1184" t="s">
        <v>24315</v>
      </c>
      <c r="E1184" t="s">
        <v>24277</v>
      </c>
      <c r="F1184" t="s">
        <v>754</v>
      </c>
      <c r="G1184" t="s">
        <v>768</v>
      </c>
      <c r="H1184" t="s">
        <v>24278</v>
      </c>
    </row>
    <row r="1185" spans="1:8" hidden="1" x14ac:dyDescent="0.25">
      <c r="A1185" s="65">
        <v>45731</v>
      </c>
      <c r="B1185" t="s">
        <v>24275</v>
      </c>
      <c r="C1185">
        <v>12</v>
      </c>
      <c r="D1185" t="s">
        <v>24315</v>
      </c>
      <c r="E1185" t="s">
        <v>24277</v>
      </c>
      <c r="F1185" t="s">
        <v>754</v>
      </c>
      <c r="G1185" t="s">
        <v>768</v>
      </c>
      <c r="H1185" t="s">
        <v>24278</v>
      </c>
    </row>
    <row r="1186" spans="1:8" hidden="1" x14ac:dyDescent="0.25">
      <c r="A1186" s="65">
        <v>45731</v>
      </c>
      <c r="B1186" t="s">
        <v>24275</v>
      </c>
      <c r="C1186">
        <v>12</v>
      </c>
      <c r="D1186" t="s">
        <v>24315</v>
      </c>
      <c r="E1186" t="s">
        <v>24277</v>
      </c>
      <c r="F1186" t="s">
        <v>754</v>
      </c>
      <c r="G1186" t="s">
        <v>768</v>
      </c>
      <c r="H1186" t="s">
        <v>24278</v>
      </c>
    </row>
    <row r="1187" spans="1:8" hidden="1" x14ac:dyDescent="0.25">
      <c r="A1187" s="65">
        <v>45731</v>
      </c>
      <c r="B1187" t="s">
        <v>24275</v>
      </c>
      <c r="C1187">
        <v>12</v>
      </c>
      <c r="D1187" t="s">
        <v>24315</v>
      </c>
      <c r="E1187" t="s">
        <v>24277</v>
      </c>
      <c r="F1187" t="s">
        <v>754</v>
      </c>
      <c r="G1187" t="s">
        <v>768</v>
      </c>
      <c r="H1187" t="s">
        <v>24278</v>
      </c>
    </row>
    <row r="1188" spans="1:8" hidden="1" x14ac:dyDescent="0.25">
      <c r="A1188" s="65">
        <v>45731</v>
      </c>
      <c r="B1188" t="s">
        <v>24275</v>
      </c>
      <c r="C1188">
        <v>12</v>
      </c>
      <c r="D1188" t="s">
        <v>24315</v>
      </c>
      <c r="E1188" t="s">
        <v>24277</v>
      </c>
      <c r="F1188" t="s">
        <v>754</v>
      </c>
      <c r="G1188" t="s">
        <v>768</v>
      </c>
      <c r="H1188" t="s">
        <v>24278</v>
      </c>
    </row>
    <row r="1189" spans="1:8" hidden="1" x14ac:dyDescent="0.25">
      <c r="A1189" s="65">
        <v>45731</v>
      </c>
      <c r="B1189" t="s">
        <v>24275</v>
      </c>
      <c r="C1189">
        <v>12</v>
      </c>
      <c r="D1189" t="s">
        <v>24315</v>
      </c>
      <c r="E1189" t="s">
        <v>24277</v>
      </c>
      <c r="F1189" t="s">
        <v>754</v>
      </c>
      <c r="G1189" t="s">
        <v>768</v>
      </c>
      <c r="H1189" t="s">
        <v>24278</v>
      </c>
    </row>
    <row r="1190" spans="1:8" hidden="1" x14ac:dyDescent="0.25">
      <c r="A1190" s="65">
        <v>45731</v>
      </c>
      <c r="B1190" t="s">
        <v>24275</v>
      </c>
      <c r="C1190">
        <v>11</v>
      </c>
      <c r="D1190" t="s">
        <v>24315</v>
      </c>
      <c r="E1190" t="s">
        <v>24277</v>
      </c>
      <c r="F1190" t="s">
        <v>754</v>
      </c>
      <c r="G1190" t="s">
        <v>768</v>
      </c>
      <c r="H1190" t="s">
        <v>24278</v>
      </c>
    </row>
    <row r="1191" spans="1:8" hidden="1" x14ac:dyDescent="0.25">
      <c r="A1191" s="65">
        <v>45731</v>
      </c>
      <c r="B1191" t="s">
        <v>24275</v>
      </c>
      <c r="C1191">
        <v>12</v>
      </c>
      <c r="D1191" t="s">
        <v>24315</v>
      </c>
      <c r="E1191" t="s">
        <v>24277</v>
      </c>
      <c r="F1191" t="s">
        <v>754</v>
      </c>
      <c r="G1191" t="s">
        <v>768</v>
      </c>
      <c r="H1191" t="s">
        <v>24278</v>
      </c>
    </row>
    <row r="1192" spans="1:8" hidden="1" x14ac:dyDescent="0.25">
      <c r="A1192" s="65">
        <v>45731</v>
      </c>
      <c r="B1192" t="s">
        <v>24275</v>
      </c>
      <c r="C1192">
        <v>12</v>
      </c>
      <c r="D1192" t="s">
        <v>24315</v>
      </c>
      <c r="E1192" t="s">
        <v>24277</v>
      </c>
      <c r="F1192" t="s">
        <v>754</v>
      </c>
      <c r="G1192" t="s">
        <v>768</v>
      </c>
      <c r="H1192" t="s">
        <v>24278</v>
      </c>
    </row>
    <row r="1193" spans="1:8" hidden="1" x14ac:dyDescent="0.25">
      <c r="A1193" s="65">
        <v>45731</v>
      </c>
      <c r="B1193" t="s">
        <v>24275</v>
      </c>
      <c r="C1193">
        <v>12</v>
      </c>
      <c r="D1193" t="s">
        <v>24315</v>
      </c>
      <c r="E1193" t="s">
        <v>24277</v>
      </c>
      <c r="F1193" t="s">
        <v>754</v>
      </c>
      <c r="G1193" t="s">
        <v>768</v>
      </c>
      <c r="H1193" t="s">
        <v>24278</v>
      </c>
    </row>
    <row r="1194" spans="1:8" hidden="1" x14ac:dyDescent="0.25">
      <c r="A1194" s="65">
        <v>45731</v>
      </c>
      <c r="B1194" t="s">
        <v>24275</v>
      </c>
      <c r="C1194">
        <v>11</v>
      </c>
      <c r="D1194" t="s">
        <v>24315</v>
      </c>
      <c r="E1194" t="s">
        <v>24277</v>
      </c>
      <c r="F1194" t="s">
        <v>754</v>
      </c>
      <c r="G1194" t="s">
        <v>768</v>
      </c>
      <c r="H1194" t="s">
        <v>24278</v>
      </c>
    </row>
    <row r="1195" spans="1:8" hidden="1" x14ac:dyDescent="0.25">
      <c r="A1195" s="65">
        <v>45731</v>
      </c>
      <c r="B1195" t="s">
        <v>24275</v>
      </c>
      <c r="C1195">
        <v>12</v>
      </c>
      <c r="D1195" t="s">
        <v>24315</v>
      </c>
      <c r="E1195" t="s">
        <v>24277</v>
      </c>
      <c r="F1195" t="s">
        <v>754</v>
      </c>
      <c r="G1195" t="s">
        <v>768</v>
      </c>
      <c r="H1195" t="s">
        <v>24278</v>
      </c>
    </row>
    <row r="1196" spans="1:8" hidden="1" x14ac:dyDescent="0.25">
      <c r="A1196" s="65">
        <v>45731</v>
      </c>
      <c r="B1196" t="s">
        <v>24275</v>
      </c>
      <c r="C1196">
        <v>12</v>
      </c>
      <c r="D1196" t="s">
        <v>24315</v>
      </c>
      <c r="E1196" t="s">
        <v>24277</v>
      </c>
      <c r="F1196" t="s">
        <v>754</v>
      </c>
      <c r="G1196" t="s">
        <v>768</v>
      </c>
      <c r="H1196" t="s">
        <v>24278</v>
      </c>
    </row>
    <row r="1197" spans="1:8" hidden="1" x14ac:dyDescent="0.25">
      <c r="A1197" s="65">
        <v>45731</v>
      </c>
      <c r="B1197" t="s">
        <v>24275</v>
      </c>
      <c r="C1197">
        <v>12</v>
      </c>
      <c r="D1197" t="s">
        <v>24315</v>
      </c>
      <c r="E1197" t="s">
        <v>24277</v>
      </c>
      <c r="F1197" t="s">
        <v>754</v>
      </c>
      <c r="G1197" t="s">
        <v>768</v>
      </c>
      <c r="H1197" t="s">
        <v>24278</v>
      </c>
    </row>
    <row r="1198" spans="1:8" hidden="1" x14ac:dyDescent="0.25">
      <c r="A1198" s="65">
        <v>45731</v>
      </c>
      <c r="B1198" t="s">
        <v>24275</v>
      </c>
      <c r="C1198">
        <v>12</v>
      </c>
      <c r="D1198" t="s">
        <v>24315</v>
      </c>
      <c r="E1198" t="s">
        <v>24277</v>
      </c>
      <c r="F1198" t="s">
        <v>754</v>
      </c>
      <c r="G1198" t="s">
        <v>768</v>
      </c>
      <c r="H1198" t="s">
        <v>24278</v>
      </c>
    </row>
    <row r="1199" spans="1:8" hidden="1" x14ac:dyDescent="0.25">
      <c r="A1199" s="65">
        <v>45731</v>
      </c>
      <c r="B1199" t="s">
        <v>24275</v>
      </c>
      <c r="C1199">
        <v>12</v>
      </c>
      <c r="D1199" t="s">
        <v>24315</v>
      </c>
      <c r="E1199" t="s">
        <v>24277</v>
      </c>
      <c r="F1199" t="s">
        <v>754</v>
      </c>
      <c r="G1199" t="s">
        <v>768</v>
      </c>
      <c r="H1199" t="s">
        <v>24278</v>
      </c>
    </row>
    <row r="1200" spans="1:8" hidden="1" x14ac:dyDescent="0.25">
      <c r="A1200" s="65">
        <v>45731</v>
      </c>
      <c r="B1200" t="s">
        <v>24275</v>
      </c>
      <c r="C1200">
        <v>11</v>
      </c>
      <c r="D1200" t="s">
        <v>24315</v>
      </c>
      <c r="E1200" t="s">
        <v>24277</v>
      </c>
      <c r="F1200" t="s">
        <v>754</v>
      </c>
      <c r="G1200" t="s">
        <v>768</v>
      </c>
      <c r="H1200" t="s">
        <v>24278</v>
      </c>
    </row>
    <row r="1201" spans="1:8" hidden="1" x14ac:dyDescent="0.25">
      <c r="A1201" s="65">
        <v>45734</v>
      </c>
      <c r="B1201" t="s">
        <v>24275</v>
      </c>
      <c r="C1201">
        <v>12</v>
      </c>
      <c r="D1201" t="s">
        <v>24317</v>
      </c>
      <c r="E1201" t="s">
        <v>24277</v>
      </c>
      <c r="F1201" t="s">
        <v>24294</v>
      </c>
      <c r="G1201" t="s">
        <v>765</v>
      </c>
      <c r="H1201" t="s">
        <v>24278</v>
      </c>
    </row>
    <row r="1202" spans="1:8" hidden="1" x14ac:dyDescent="0.25">
      <c r="A1202" s="65">
        <v>45734</v>
      </c>
      <c r="B1202" t="s">
        <v>24275</v>
      </c>
      <c r="C1202">
        <v>12</v>
      </c>
      <c r="D1202" t="s">
        <v>24317</v>
      </c>
      <c r="E1202" t="s">
        <v>24277</v>
      </c>
      <c r="F1202" t="s">
        <v>24294</v>
      </c>
      <c r="G1202" t="s">
        <v>765</v>
      </c>
      <c r="H1202" t="s">
        <v>24278</v>
      </c>
    </row>
    <row r="1203" spans="1:8" hidden="1" x14ac:dyDescent="0.25">
      <c r="A1203" s="65">
        <v>45734</v>
      </c>
      <c r="B1203" t="s">
        <v>24275</v>
      </c>
      <c r="C1203">
        <v>12</v>
      </c>
      <c r="D1203" t="s">
        <v>24317</v>
      </c>
      <c r="E1203" t="s">
        <v>24277</v>
      </c>
      <c r="F1203" t="s">
        <v>24294</v>
      </c>
      <c r="G1203" t="s">
        <v>765</v>
      </c>
      <c r="H1203" t="s">
        <v>24278</v>
      </c>
    </row>
    <row r="1204" spans="1:8" hidden="1" x14ac:dyDescent="0.25">
      <c r="A1204" s="65">
        <v>45734</v>
      </c>
      <c r="B1204" t="s">
        <v>24275</v>
      </c>
      <c r="C1204">
        <v>12</v>
      </c>
      <c r="D1204" t="s">
        <v>24318</v>
      </c>
      <c r="E1204" t="s">
        <v>24277</v>
      </c>
      <c r="F1204" t="s">
        <v>24294</v>
      </c>
      <c r="G1204" t="s">
        <v>766</v>
      </c>
      <c r="H1204" t="s">
        <v>24278</v>
      </c>
    </row>
    <row r="1205" spans="1:8" hidden="1" x14ac:dyDescent="0.25">
      <c r="A1205" s="65">
        <v>45734</v>
      </c>
      <c r="B1205" t="s">
        <v>24275</v>
      </c>
      <c r="C1205">
        <v>12</v>
      </c>
      <c r="D1205" t="s">
        <v>24317</v>
      </c>
      <c r="E1205" t="s">
        <v>24277</v>
      </c>
      <c r="F1205" t="s">
        <v>24294</v>
      </c>
      <c r="G1205" t="s">
        <v>765</v>
      </c>
      <c r="H1205" t="s">
        <v>24278</v>
      </c>
    </row>
    <row r="1206" spans="1:8" hidden="1" x14ac:dyDescent="0.25">
      <c r="A1206" s="65">
        <v>45736</v>
      </c>
      <c r="B1206" t="s">
        <v>24275</v>
      </c>
      <c r="C1206">
        <v>12</v>
      </c>
      <c r="D1206" t="s">
        <v>24318</v>
      </c>
      <c r="E1206" t="s">
        <v>24277</v>
      </c>
      <c r="F1206" t="s">
        <v>24294</v>
      </c>
      <c r="G1206" t="s">
        <v>766</v>
      </c>
      <c r="H1206" t="s">
        <v>24278</v>
      </c>
    </row>
    <row r="1207" spans="1:8" hidden="1" x14ac:dyDescent="0.25">
      <c r="A1207" s="65">
        <v>45736</v>
      </c>
      <c r="B1207" t="s">
        <v>24275</v>
      </c>
      <c r="C1207">
        <v>12</v>
      </c>
      <c r="D1207" t="s">
        <v>24318</v>
      </c>
      <c r="E1207" t="s">
        <v>24277</v>
      </c>
      <c r="F1207" t="s">
        <v>24294</v>
      </c>
      <c r="G1207" t="s">
        <v>766</v>
      </c>
      <c r="H1207" t="s">
        <v>24278</v>
      </c>
    </row>
    <row r="1208" spans="1:8" hidden="1" x14ac:dyDescent="0.25">
      <c r="A1208" s="65">
        <v>45738</v>
      </c>
      <c r="B1208" t="s">
        <v>24275</v>
      </c>
      <c r="C1208">
        <v>12</v>
      </c>
      <c r="D1208" t="s">
        <v>24317</v>
      </c>
      <c r="E1208" t="s">
        <v>24277</v>
      </c>
      <c r="F1208" t="s">
        <v>24294</v>
      </c>
      <c r="G1208" t="s">
        <v>765</v>
      </c>
      <c r="H1208" t="s">
        <v>24278</v>
      </c>
    </row>
    <row r="1209" spans="1:8" hidden="1" x14ac:dyDescent="0.25">
      <c r="A1209" s="65">
        <v>45738</v>
      </c>
      <c r="B1209" t="s">
        <v>24275</v>
      </c>
      <c r="C1209">
        <v>12</v>
      </c>
      <c r="D1209" t="s">
        <v>24317</v>
      </c>
      <c r="E1209" t="s">
        <v>24277</v>
      </c>
      <c r="F1209" t="s">
        <v>24294</v>
      </c>
      <c r="G1209" t="s">
        <v>765</v>
      </c>
      <c r="H1209" t="s">
        <v>24278</v>
      </c>
    </row>
    <row r="1210" spans="1:8" hidden="1" x14ac:dyDescent="0.25">
      <c r="A1210" s="65">
        <v>45738</v>
      </c>
      <c r="B1210" t="s">
        <v>24275</v>
      </c>
      <c r="C1210">
        <v>9</v>
      </c>
      <c r="D1210" t="s">
        <v>24317</v>
      </c>
      <c r="E1210" t="s">
        <v>24277</v>
      </c>
      <c r="F1210" t="s">
        <v>24294</v>
      </c>
      <c r="G1210" t="s">
        <v>765</v>
      </c>
      <c r="H1210" t="s">
        <v>24278</v>
      </c>
    </row>
    <row r="1211" spans="1:8" hidden="1" x14ac:dyDescent="0.25">
      <c r="A1211" s="65">
        <v>45738</v>
      </c>
      <c r="B1211" t="s">
        <v>24275</v>
      </c>
      <c r="C1211">
        <v>4</v>
      </c>
      <c r="D1211" t="s">
        <v>24317</v>
      </c>
      <c r="E1211" t="s">
        <v>24277</v>
      </c>
      <c r="F1211" t="s">
        <v>24294</v>
      </c>
      <c r="G1211" t="s">
        <v>765</v>
      </c>
      <c r="H1211" t="s">
        <v>24278</v>
      </c>
    </row>
    <row r="1212" spans="1:8" hidden="1" x14ac:dyDescent="0.25">
      <c r="A1212" s="65">
        <v>45740</v>
      </c>
      <c r="B1212" t="s">
        <v>24275</v>
      </c>
      <c r="C1212">
        <v>12</v>
      </c>
      <c r="D1212" t="s">
        <v>24319</v>
      </c>
      <c r="E1212" t="s">
        <v>24277</v>
      </c>
      <c r="F1212" t="s">
        <v>24294</v>
      </c>
      <c r="G1212" t="s">
        <v>765</v>
      </c>
      <c r="H1212" t="s">
        <v>24278</v>
      </c>
    </row>
    <row r="1213" spans="1:8" hidden="1" x14ac:dyDescent="0.25">
      <c r="A1213" s="65">
        <v>45740</v>
      </c>
      <c r="B1213" t="s">
        <v>24275</v>
      </c>
      <c r="C1213">
        <v>12</v>
      </c>
      <c r="D1213" t="s">
        <v>24317</v>
      </c>
      <c r="E1213" t="s">
        <v>24277</v>
      </c>
      <c r="F1213" t="s">
        <v>24294</v>
      </c>
      <c r="G1213" t="s">
        <v>765</v>
      </c>
      <c r="H1213" t="s">
        <v>24278</v>
      </c>
    </row>
    <row r="1214" spans="1:8" hidden="1" x14ac:dyDescent="0.25">
      <c r="A1214" s="65">
        <v>45740</v>
      </c>
      <c r="B1214" t="s">
        <v>24275</v>
      </c>
      <c r="C1214">
        <v>8</v>
      </c>
      <c r="D1214" t="s">
        <v>24317</v>
      </c>
      <c r="E1214" t="s">
        <v>24277</v>
      </c>
      <c r="F1214" t="s">
        <v>24294</v>
      </c>
      <c r="G1214" t="s">
        <v>765</v>
      </c>
      <c r="H1214" t="s">
        <v>24278</v>
      </c>
    </row>
    <row r="1215" spans="1:8" hidden="1" x14ac:dyDescent="0.25">
      <c r="A1215" s="65">
        <v>45736</v>
      </c>
      <c r="B1215" t="s">
        <v>24275</v>
      </c>
      <c r="D1215" t="s">
        <v>24320</v>
      </c>
      <c r="E1215" t="s">
        <v>24277</v>
      </c>
      <c r="F1215" t="s">
        <v>24294</v>
      </c>
      <c r="G1215" t="s">
        <v>766</v>
      </c>
      <c r="H1215" t="s">
        <v>24278</v>
      </c>
    </row>
    <row r="1216" spans="1:8" x14ac:dyDescent="0.25">
      <c r="A1216" s="65">
        <v>45760</v>
      </c>
      <c r="B1216" t="s">
        <v>24275</v>
      </c>
      <c r="C1216">
        <v>12</v>
      </c>
      <c r="D1216" t="s">
        <v>24321</v>
      </c>
      <c r="E1216" t="s">
        <v>24277</v>
      </c>
      <c r="F1216" t="s">
        <v>24294</v>
      </c>
      <c r="G1216" t="s">
        <v>765</v>
      </c>
    </row>
    <row r="1217" spans="1:8" x14ac:dyDescent="0.25">
      <c r="A1217" s="65">
        <v>45760</v>
      </c>
      <c r="B1217" t="s">
        <v>24275</v>
      </c>
      <c r="C1217">
        <v>12</v>
      </c>
      <c r="D1217" t="s">
        <v>24321</v>
      </c>
      <c r="E1217" t="s">
        <v>24277</v>
      </c>
      <c r="F1217" t="s">
        <v>24294</v>
      </c>
      <c r="G1217" t="s">
        <v>765</v>
      </c>
    </row>
    <row r="1218" spans="1:8" x14ac:dyDescent="0.25">
      <c r="A1218" s="65">
        <v>45760</v>
      </c>
      <c r="B1218" t="s">
        <v>24275</v>
      </c>
      <c r="C1218">
        <v>12</v>
      </c>
      <c r="D1218" t="s">
        <v>24321</v>
      </c>
      <c r="E1218" t="s">
        <v>24277</v>
      </c>
      <c r="F1218" t="s">
        <v>24294</v>
      </c>
      <c r="G1218" t="s">
        <v>765</v>
      </c>
    </row>
    <row r="1219" spans="1:8" x14ac:dyDescent="0.25">
      <c r="A1219" s="65">
        <v>45760</v>
      </c>
      <c r="B1219" t="s">
        <v>24275</v>
      </c>
      <c r="C1219">
        <v>12</v>
      </c>
      <c r="D1219" t="s">
        <v>24321</v>
      </c>
      <c r="E1219" t="s">
        <v>24277</v>
      </c>
      <c r="F1219" t="s">
        <v>24294</v>
      </c>
      <c r="G1219" t="s">
        <v>765</v>
      </c>
    </row>
    <row r="1220" spans="1:8" x14ac:dyDescent="0.25">
      <c r="A1220" s="65">
        <v>45760</v>
      </c>
      <c r="B1220" t="s">
        <v>24275</v>
      </c>
      <c r="C1220">
        <v>12</v>
      </c>
      <c r="D1220" t="s">
        <v>24321</v>
      </c>
      <c r="E1220" t="s">
        <v>24277</v>
      </c>
      <c r="F1220" t="s">
        <v>24294</v>
      </c>
      <c r="G1220" t="s">
        <v>765</v>
      </c>
    </row>
    <row r="1221" spans="1:8" x14ac:dyDescent="0.25">
      <c r="A1221" s="65">
        <v>45760</v>
      </c>
      <c r="B1221" t="s">
        <v>24275</v>
      </c>
      <c r="C1221">
        <v>12</v>
      </c>
      <c r="D1221" t="s">
        <v>24321</v>
      </c>
      <c r="E1221" t="s">
        <v>24277</v>
      </c>
      <c r="F1221" t="s">
        <v>24294</v>
      </c>
      <c r="G1221" t="s">
        <v>765</v>
      </c>
    </row>
    <row r="1222" spans="1:8" x14ac:dyDescent="0.25">
      <c r="A1222" s="65">
        <v>45760</v>
      </c>
      <c r="B1222" t="s">
        <v>24275</v>
      </c>
      <c r="C1222">
        <v>11</v>
      </c>
      <c r="D1222" t="s">
        <v>24321</v>
      </c>
      <c r="E1222" t="s">
        <v>24277</v>
      </c>
      <c r="F1222" t="s">
        <v>24294</v>
      </c>
      <c r="G1222" t="s">
        <v>765</v>
      </c>
    </row>
    <row r="1223" spans="1:8" x14ac:dyDescent="0.25">
      <c r="A1223" s="65">
        <v>45762</v>
      </c>
      <c r="B1223" t="s">
        <v>24275</v>
      </c>
      <c r="C1223">
        <v>12</v>
      </c>
      <c r="D1223" t="s">
        <v>24322</v>
      </c>
      <c r="E1223" t="s">
        <v>24277</v>
      </c>
      <c r="F1223" t="s">
        <v>24294</v>
      </c>
      <c r="G1223" t="s">
        <v>765</v>
      </c>
    </row>
    <row r="1224" spans="1:8" x14ac:dyDescent="0.25">
      <c r="A1224" s="65">
        <v>45762</v>
      </c>
      <c r="B1224" t="s">
        <v>24275</v>
      </c>
      <c r="C1224">
        <v>12</v>
      </c>
      <c r="D1224" t="s">
        <v>24322</v>
      </c>
      <c r="E1224" t="s">
        <v>24277</v>
      </c>
      <c r="F1224" t="s">
        <v>24294</v>
      </c>
      <c r="G1224" t="s">
        <v>765</v>
      </c>
    </row>
    <row r="1225" spans="1:8" x14ac:dyDescent="0.25">
      <c r="A1225" s="65">
        <v>45762</v>
      </c>
      <c r="B1225" t="s">
        <v>24275</v>
      </c>
      <c r="C1225">
        <v>12</v>
      </c>
      <c r="D1225" t="s">
        <v>24322</v>
      </c>
      <c r="E1225" t="s">
        <v>24277</v>
      </c>
      <c r="F1225" t="s">
        <v>24294</v>
      </c>
      <c r="G1225" t="s">
        <v>765</v>
      </c>
    </row>
    <row r="1226" spans="1:8" x14ac:dyDescent="0.25">
      <c r="A1226" s="65">
        <v>45762</v>
      </c>
      <c r="B1226" t="s">
        <v>24275</v>
      </c>
      <c r="C1226">
        <v>12</v>
      </c>
      <c r="D1226" t="s">
        <v>24322</v>
      </c>
      <c r="E1226" t="s">
        <v>24277</v>
      </c>
      <c r="F1226" t="s">
        <v>24294</v>
      </c>
      <c r="G1226" t="s">
        <v>765</v>
      </c>
    </row>
    <row r="1227" spans="1:8" x14ac:dyDescent="0.25">
      <c r="A1227" s="65">
        <v>45762</v>
      </c>
      <c r="B1227" t="s">
        <v>24275</v>
      </c>
      <c r="C1227">
        <v>12</v>
      </c>
      <c r="D1227" t="s">
        <v>24322</v>
      </c>
      <c r="E1227" t="s">
        <v>24277</v>
      </c>
      <c r="F1227" t="s">
        <v>24294</v>
      </c>
      <c r="G1227" t="s">
        <v>765</v>
      </c>
    </row>
    <row r="1228" spans="1:8" x14ac:dyDescent="0.25">
      <c r="A1228" s="65">
        <v>45762</v>
      </c>
      <c r="B1228" t="s">
        <v>24275</v>
      </c>
      <c r="C1228">
        <v>10</v>
      </c>
      <c r="D1228" t="s">
        <v>24322</v>
      </c>
      <c r="E1228" t="s">
        <v>24277</v>
      </c>
      <c r="F1228" t="s">
        <v>24294</v>
      </c>
      <c r="G1228" t="s">
        <v>765</v>
      </c>
    </row>
    <row r="1229" spans="1:8" hidden="1" x14ac:dyDescent="0.25">
      <c r="A1229" s="65">
        <v>45763</v>
      </c>
      <c r="B1229" t="s">
        <v>24275</v>
      </c>
      <c r="C1229">
        <v>12</v>
      </c>
      <c r="D1229" t="s">
        <v>24323</v>
      </c>
      <c r="E1229" t="s">
        <v>24277</v>
      </c>
      <c r="F1229" t="s">
        <v>24311</v>
      </c>
      <c r="G1229" t="s">
        <v>766</v>
      </c>
      <c r="H1229" t="s">
        <v>24278</v>
      </c>
    </row>
    <row r="1230" spans="1:8" hidden="1" x14ac:dyDescent="0.25">
      <c r="A1230" s="65">
        <v>45763</v>
      </c>
      <c r="B1230" t="s">
        <v>24275</v>
      </c>
      <c r="C1230">
        <v>12</v>
      </c>
      <c r="D1230" t="s">
        <v>24323</v>
      </c>
      <c r="E1230" t="s">
        <v>24277</v>
      </c>
      <c r="F1230" t="s">
        <v>24311</v>
      </c>
      <c r="G1230" t="s">
        <v>766</v>
      </c>
      <c r="H1230" t="s">
        <v>24278</v>
      </c>
    </row>
    <row r="1231" spans="1:8" hidden="1" x14ac:dyDescent="0.25">
      <c r="A1231" s="65">
        <v>45763</v>
      </c>
      <c r="B1231" t="s">
        <v>24275</v>
      </c>
      <c r="C1231">
        <v>12</v>
      </c>
      <c r="D1231" t="s">
        <v>24323</v>
      </c>
      <c r="E1231" t="s">
        <v>24277</v>
      </c>
      <c r="F1231" t="s">
        <v>24311</v>
      </c>
      <c r="G1231" t="s">
        <v>766</v>
      </c>
      <c r="H1231" t="s">
        <v>24278</v>
      </c>
    </row>
    <row r="1232" spans="1:8" hidden="1" x14ac:dyDescent="0.25">
      <c r="A1232" s="65">
        <v>45763</v>
      </c>
      <c r="B1232" t="s">
        <v>24275</v>
      </c>
      <c r="C1232">
        <v>12</v>
      </c>
      <c r="D1232" t="s">
        <v>24323</v>
      </c>
      <c r="E1232" t="s">
        <v>24277</v>
      </c>
      <c r="F1232" t="s">
        <v>24311</v>
      </c>
      <c r="G1232" t="s">
        <v>766</v>
      </c>
      <c r="H1232" t="s">
        <v>24278</v>
      </c>
    </row>
    <row r="1233" spans="1:8" hidden="1" x14ac:dyDescent="0.25">
      <c r="A1233" s="65">
        <v>45763</v>
      </c>
      <c r="B1233" t="s">
        <v>24275</v>
      </c>
      <c r="C1233">
        <v>12</v>
      </c>
      <c r="D1233" t="s">
        <v>24323</v>
      </c>
      <c r="E1233" t="s">
        <v>24277</v>
      </c>
      <c r="F1233" t="s">
        <v>24311</v>
      </c>
      <c r="G1233" t="s">
        <v>766</v>
      </c>
      <c r="H1233" t="s">
        <v>24278</v>
      </c>
    </row>
    <row r="1234" spans="1:8" hidden="1" x14ac:dyDescent="0.25">
      <c r="A1234" s="65">
        <v>45763</v>
      </c>
      <c r="B1234" t="s">
        <v>24275</v>
      </c>
      <c r="C1234">
        <v>12</v>
      </c>
      <c r="D1234" t="s">
        <v>24323</v>
      </c>
      <c r="E1234" t="s">
        <v>24277</v>
      </c>
      <c r="F1234" t="s">
        <v>24311</v>
      </c>
      <c r="G1234" t="s">
        <v>766</v>
      </c>
      <c r="H1234" t="s">
        <v>24278</v>
      </c>
    </row>
    <row r="1235" spans="1:8" hidden="1" x14ac:dyDescent="0.25">
      <c r="A1235" s="65">
        <v>45763</v>
      </c>
      <c r="B1235" t="s">
        <v>24275</v>
      </c>
      <c r="C1235">
        <v>11</v>
      </c>
      <c r="D1235" t="s">
        <v>24323</v>
      </c>
      <c r="E1235" t="s">
        <v>24277</v>
      </c>
      <c r="F1235" t="s">
        <v>24311</v>
      </c>
      <c r="G1235" t="s">
        <v>766</v>
      </c>
      <c r="H1235" t="s">
        <v>24278</v>
      </c>
    </row>
    <row r="1236" spans="1:8" hidden="1" x14ac:dyDescent="0.25">
      <c r="A1236" s="65">
        <v>45763</v>
      </c>
      <c r="B1236" t="s">
        <v>24275</v>
      </c>
      <c r="C1236">
        <v>12</v>
      </c>
      <c r="D1236" t="s">
        <v>24323</v>
      </c>
      <c r="E1236" t="s">
        <v>24277</v>
      </c>
      <c r="F1236" t="s">
        <v>24311</v>
      </c>
      <c r="G1236" t="s">
        <v>766</v>
      </c>
      <c r="H1236" t="s">
        <v>24278</v>
      </c>
    </row>
    <row r="1237" spans="1:8" hidden="1" x14ac:dyDescent="0.25">
      <c r="A1237" s="65">
        <v>45763</v>
      </c>
      <c r="B1237" t="s">
        <v>24275</v>
      </c>
      <c r="C1237">
        <v>12</v>
      </c>
      <c r="D1237" t="s">
        <v>24323</v>
      </c>
      <c r="E1237" t="s">
        <v>24277</v>
      </c>
      <c r="F1237" t="s">
        <v>24311</v>
      </c>
      <c r="G1237" t="s">
        <v>766</v>
      </c>
      <c r="H1237" t="s">
        <v>24278</v>
      </c>
    </row>
    <row r="1238" spans="1:8" hidden="1" x14ac:dyDescent="0.25">
      <c r="A1238" s="65">
        <v>45763</v>
      </c>
      <c r="B1238" t="s">
        <v>24275</v>
      </c>
      <c r="C1238">
        <v>12</v>
      </c>
      <c r="D1238" t="s">
        <v>24323</v>
      </c>
      <c r="E1238" t="s">
        <v>24277</v>
      </c>
      <c r="F1238" t="s">
        <v>24311</v>
      </c>
      <c r="G1238" t="s">
        <v>766</v>
      </c>
      <c r="H1238" t="s">
        <v>24278</v>
      </c>
    </row>
    <row r="1239" spans="1:8" hidden="1" x14ac:dyDescent="0.25">
      <c r="A1239" s="65">
        <v>45763</v>
      </c>
      <c r="B1239" t="s">
        <v>24275</v>
      </c>
      <c r="C1239">
        <v>12</v>
      </c>
      <c r="D1239" t="s">
        <v>24323</v>
      </c>
      <c r="E1239" t="s">
        <v>24277</v>
      </c>
      <c r="F1239" t="s">
        <v>24311</v>
      </c>
      <c r="G1239" t="s">
        <v>766</v>
      </c>
      <c r="H1239" t="s">
        <v>24278</v>
      </c>
    </row>
    <row r="1240" spans="1:8" hidden="1" x14ac:dyDescent="0.25">
      <c r="A1240" s="65">
        <v>45763</v>
      </c>
      <c r="B1240" t="s">
        <v>24275</v>
      </c>
      <c r="C1240">
        <v>12</v>
      </c>
      <c r="D1240" t="s">
        <v>24323</v>
      </c>
      <c r="E1240" t="s">
        <v>24277</v>
      </c>
      <c r="F1240" t="s">
        <v>24311</v>
      </c>
      <c r="G1240" t="s">
        <v>766</v>
      </c>
      <c r="H1240" t="s">
        <v>24278</v>
      </c>
    </row>
    <row r="1241" spans="1:8" hidden="1" x14ac:dyDescent="0.25">
      <c r="A1241" s="65">
        <v>45763</v>
      </c>
      <c r="B1241" t="s">
        <v>24275</v>
      </c>
      <c r="C1241">
        <v>12</v>
      </c>
      <c r="D1241" t="s">
        <v>24323</v>
      </c>
      <c r="E1241" t="s">
        <v>24277</v>
      </c>
      <c r="F1241" t="s">
        <v>24311</v>
      </c>
      <c r="G1241" t="s">
        <v>766</v>
      </c>
      <c r="H1241" t="s">
        <v>24278</v>
      </c>
    </row>
    <row r="1242" spans="1:8" hidden="1" x14ac:dyDescent="0.25">
      <c r="A1242" s="65">
        <v>45763</v>
      </c>
      <c r="B1242" t="s">
        <v>24275</v>
      </c>
      <c r="C1242">
        <v>12</v>
      </c>
      <c r="D1242" t="s">
        <v>24323</v>
      </c>
      <c r="E1242" t="s">
        <v>24277</v>
      </c>
      <c r="F1242" t="s">
        <v>24311</v>
      </c>
      <c r="G1242" t="s">
        <v>766</v>
      </c>
      <c r="H1242" t="s">
        <v>24278</v>
      </c>
    </row>
    <row r="1243" spans="1:8" hidden="1" x14ac:dyDescent="0.25">
      <c r="A1243" s="65">
        <v>45763</v>
      </c>
      <c r="B1243" t="s">
        <v>24275</v>
      </c>
      <c r="C1243">
        <v>11</v>
      </c>
      <c r="D1243" t="s">
        <v>24323</v>
      </c>
      <c r="E1243" t="s">
        <v>24277</v>
      </c>
      <c r="F1243" t="s">
        <v>24311</v>
      </c>
      <c r="G1243" t="s">
        <v>766</v>
      </c>
      <c r="H1243" t="s">
        <v>24278</v>
      </c>
    </row>
    <row r="1244" spans="1:8" hidden="1" x14ac:dyDescent="0.25">
      <c r="A1244" s="65">
        <v>45763</v>
      </c>
      <c r="B1244" t="s">
        <v>24275</v>
      </c>
      <c r="C1244">
        <v>12</v>
      </c>
      <c r="D1244" t="s">
        <v>24323</v>
      </c>
      <c r="E1244" t="s">
        <v>24277</v>
      </c>
      <c r="F1244" t="s">
        <v>24311</v>
      </c>
      <c r="G1244" t="s">
        <v>766</v>
      </c>
      <c r="H1244" t="s">
        <v>24278</v>
      </c>
    </row>
    <row r="1245" spans="1:8" hidden="1" x14ac:dyDescent="0.25">
      <c r="A1245" s="65">
        <v>45763</v>
      </c>
      <c r="B1245" t="s">
        <v>24275</v>
      </c>
      <c r="C1245">
        <v>12</v>
      </c>
      <c r="D1245" t="s">
        <v>24323</v>
      </c>
      <c r="E1245" t="s">
        <v>24277</v>
      </c>
      <c r="F1245" t="s">
        <v>24311</v>
      </c>
      <c r="G1245" t="s">
        <v>766</v>
      </c>
      <c r="H1245" t="s">
        <v>24278</v>
      </c>
    </row>
    <row r="1246" spans="1:8" hidden="1" x14ac:dyDescent="0.25">
      <c r="A1246" s="65">
        <v>45763</v>
      </c>
      <c r="B1246" t="s">
        <v>24275</v>
      </c>
      <c r="C1246">
        <v>12</v>
      </c>
      <c r="D1246" t="s">
        <v>24323</v>
      </c>
      <c r="E1246" t="s">
        <v>24277</v>
      </c>
      <c r="F1246" t="s">
        <v>24311</v>
      </c>
      <c r="G1246" t="s">
        <v>766</v>
      </c>
      <c r="H1246" t="s">
        <v>24278</v>
      </c>
    </row>
    <row r="1247" spans="1:8" hidden="1" x14ac:dyDescent="0.25">
      <c r="A1247" s="65">
        <v>45763</v>
      </c>
      <c r="B1247" t="s">
        <v>24275</v>
      </c>
      <c r="C1247">
        <v>12</v>
      </c>
      <c r="D1247" t="s">
        <v>24323</v>
      </c>
      <c r="E1247" t="s">
        <v>24277</v>
      </c>
      <c r="F1247" t="s">
        <v>24311</v>
      </c>
      <c r="G1247" t="s">
        <v>766</v>
      </c>
      <c r="H1247" t="s">
        <v>24278</v>
      </c>
    </row>
    <row r="1248" spans="1:8" hidden="1" x14ac:dyDescent="0.25">
      <c r="A1248" s="65">
        <v>45763</v>
      </c>
      <c r="B1248" t="s">
        <v>24275</v>
      </c>
      <c r="C1248">
        <v>12</v>
      </c>
      <c r="D1248" t="s">
        <v>24323</v>
      </c>
      <c r="E1248" t="s">
        <v>24277</v>
      </c>
      <c r="F1248" t="s">
        <v>24311</v>
      </c>
      <c r="G1248" t="s">
        <v>766</v>
      </c>
      <c r="H1248" t="s">
        <v>24278</v>
      </c>
    </row>
    <row r="1249" spans="1:8" hidden="1" x14ac:dyDescent="0.25">
      <c r="A1249" s="65">
        <v>45763</v>
      </c>
      <c r="B1249" t="s">
        <v>24275</v>
      </c>
      <c r="C1249">
        <v>11</v>
      </c>
      <c r="D1249" t="s">
        <v>24323</v>
      </c>
      <c r="E1249" t="s">
        <v>24277</v>
      </c>
      <c r="F1249" t="s">
        <v>24311</v>
      </c>
      <c r="G1249" t="s">
        <v>766</v>
      </c>
      <c r="H1249" t="s">
        <v>24278</v>
      </c>
    </row>
    <row r="1250" spans="1:8" hidden="1" x14ac:dyDescent="0.25">
      <c r="A1250" s="65">
        <v>45763</v>
      </c>
      <c r="B1250" t="s">
        <v>24275</v>
      </c>
      <c r="C1250">
        <v>12</v>
      </c>
      <c r="D1250" t="s">
        <v>24323</v>
      </c>
      <c r="E1250" t="s">
        <v>24277</v>
      </c>
      <c r="F1250" t="s">
        <v>24311</v>
      </c>
      <c r="G1250" t="s">
        <v>766</v>
      </c>
      <c r="H1250" t="s">
        <v>24278</v>
      </c>
    </row>
    <row r="1251" spans="1:8" hidden="1" x14ac:dyDescent="0.25">
      <c r="A1251" s="65">
        <v>45763</v>
      </c>
      <c r="B1251" t="s">
        <v>24275</v>
      </c>
      <c r="C1251">
        <v>12</v>
      </c>
      <c r="D1251" t="s">
        <v>24323</v>
      </c>
      <c r="E1251" t="s">
        <v>24277</v>
      </c>
      <c r="F1251" t="s">
        <v>24311</v>
      </c>
      <c r="G1251" t="s">
        <v>766</v>
      </c>
      <c r="H1251" t="s">
        <v>24278</v>
      </c>
    </row>
    <row r="1252" spans="1:8" hidden="1" x14ac:dyDescent="0.25">
      <c r="A1252" s="65">
        <v>45763</v>
      </c>
      <c r="B1252" t="s">
        <v>24275</v>
      </c>
      <c r="C1252">
        <v>12</v>
      </c>
      <c r="D1252" t="s">
        <v>24323</v>
      </c>
      <c r="E1252" t="s">
        <v>24277</v>
      </c>
      <c r="F1252" t="s">
        <v>24311</v>
      </c>
      <c r="G1252" t="s">
        <v>766</v>
      </c>
      <c r="H1252" t="s">
        <v>24278</v>
      </c>
    </row>
    <row r="1253" spans="1:8" hidden="1" x14ac:dyDescent="0.25">
      <c r="A1253" s="65">
        <v>45763</v>
      </c>
      <c r="B1253" t="s">
        <v>24275</v>
      </c>
      <c r="C1253">
        <v>12</v>
      </c>
      <c r="D1253" t="s">
        <v>24323</v>
      </c>
      <c r="E1253" t="s">
        <v>24277</v>
      </c>
      <c r="F1253" t="s">
        <v>24311</v>
      </c>
      <c r="G1253" t="s">
        <v>766</v>
      </c>
      <c r="H1253" t="s">
        <v>24278</v>
      </c>
    </row>
    <row r="1254" spans="1:8" hidden="1" x14ac:dyDescent="0.25">
      <c r="A1254" s="65">
        <v>45763</v>
      </c>
      <c r="B1254" t="s">
        <v>24275</v>
      </c>
      <c r="C1254">
        <v>12</v>
      </c>
      <c r="D1254" t="s">
        <v>24323</v>
      </c>
      <c r="E1254" t="s">
        <v>24277</v>
      </c>
      <c r="F1254" t="s">
        <v>24311</v>
      </c>
      <c r="G1254" t="s">
        <v>766</v>
      </c>
      <c r="H1254" t="s">
        <v>24278</v>
      </c>
    </row>
    <row r="1255" spans="1:8" hidden="1" x14ac:dyDescent="0.25">
      <c r="A1255" s="65">
        <v>45763</v>
      </c>
      <c r="B1255" t="s">
        <v>24275</v>
      </c>
      <c r="C1255">
        <v>12</v>
      </c>
      <c r="D1255" t="s">
        <v>24323</v>
      </c>
      <c r="E1255" t="s">
        <v>24277</v>
      </c>
      <c r="F1255" t="s">
        <v>24311</v>
      </c>
      <c r="G1255" t="s">
        <v>766</v>
      </c>
      <c r="H1255" t="s">
        <v>24278</v>
      </c>
    </row>
    <row r="1256" spans="1:8" hidden="1" x14ac:dyDescent="0.25">
      <c r="A1256" s="65">
        <v>45763</v>
      </c>
      <c r="B1256" t="s">
        <v>24275</v>
      </c>
      <c r="C1256">
        <v>11</v>
      </c>
      <c r="D1256" t="s">
        <v>24323</v>
      </c>
      <c r="E1256" t="s">
        <v>24277</v>
      </c>
      <c r="F1256" t="s">
        <v>24311</v>
      </c>
      <c r="G1256" t="s">
        <v>766</v>
      </c>
      <c r="H1256" t="s">
        <v>24278</v>
      </c>
    </row>
    <row r="1257" spans="1:8" hidden="1" x14ac:dyDescent="0.25">
      <c r="A1257" s="65">
        <v>45763</v>
      </c>
      <c r="B1257" t="s">
        <v>24275</v>
      </c>
      <c r="C1257">
        <v>12</v>
      </c>
      <c r="D1257" t="s">
        <v>24323</v>
      </c>
      <c r="E1257" t="s">
        <v>24277</v>
      </c>
      <c r="F1257" t="s">
        <v>24311</v>
      </c>
      <c r="G1257" t="s">
        <v>766</v>
      </c>
      <c r="H1257" t="s">
        <v>24278</v>
      </c>
    </row>
    <row r="1258" spans="1:8" hidden="1" x14ac:dyDescent="0.25">
      <c r="A1258" s="65">
        <v>45763</v>
      </c>
      <c r="B1258" t="s">
        <v>24275</v>
      </c>
      <c r="C1258">
        <v>12</v>
      </c>
      <c r="D1258" t="s">
        <v>24323</v>
      </c>
      <c r="E1258" t="s">
        <v>24277</v>
      </c>
      <c r="F1258" t="s">
        <v>24311</v>
      </c>
      <c r="G1258" t="s">
        <v>766</v>
      </c>
      <c r="H1258" t="s">
        <v>24278</v>
      </c>
    </row>
    <row r="1259" spans="1:8" hidden="1" x14ac:dyDescent="0.25">
      <c r="A1259" s="65">
        <v>45763</v>
      </c>
      <c r="B1259" t="s">
        <v>24275</v>
      </c>
      <c r="C1259">
        <v>12</v>
      </c>
      <c r="D1259" t="s">
        <v>24323</v>
      </c>
      <c r="E1259" t="s">
        <v>24277</v>
      </c>
      <c r="F1259" t="s">
        <v>24311</v>
      </c>
      <c r="G1259" t="s">
        <v>766</v>
      </c>
      <c r="H1259" t="s">
        <v>24278</v>
      </c>
    </row>
    <row r="1260" spans="1:8" hidden="1" x14ac:dyDescent="0.25">
      <c r="A1260" s="65">
        <v>45763</v>
      </c>
      <c r="B1260" t="s">
        <v>24275</v>
      </c>
      <c r="C1260">
        <v>12</v>
      </c>
      <c r="D1260" t="s">
        <v>24323</v>
      </c>
      <c r="E1260" t="s">
        <v>24277</v>
      </c>
      <c r="F1260" t="s">
        <v>24311</v>
      </c>
      <c r="G1260" t="s">
        <v>766</v>
      </c>
      <c r="H1260" t="s">
        <v>24278</v>
      </c>
    </row>
    <row r="1261" spans="1:8" hidden="1" x14ac:dyDescent="0.25">
      <c r="A1261" s="65">
        <v>45763</v>
      </c>
      <c r="B1261" t="s">
        <v>24275</v>
      </c>
      <c r="C1261">
        <v>12</v>
      </c>
      <c r="D1261" t="s">
        <v>24323</v>
      </c>
      <c r="E1261" t="s">
        <v>24277</v>
      </c>
      <c r="F1261" t="s">
        <v>24311</v>
      </c>
      <c r="G1261" t="s">
        <v>766</v>
      </c>
      <c r="H1261" t="s">
        <v>24278</v>
      </c>
    </row>
    <row r="1262" spans="1:8" hidden="1" x14ac:dyDescent="0.25">
      <c r="A1262" s="65">
        <v>45763</v>
      </c>
      <c r="B1262" t="s">
        <v>24275</v>
      </c>
      <c r="C1262">
        <v>12</v>
      </c>
      <c r="D1262" t="s">
        <v>24323</v>
      </c>
      <c r="E1262" t="s">
        <v>24277</v>
      </c>
      <c r="F1262" t="s">
        <v>24311</v>
      </c>
      <c r="G1262" t="s">
        <v>766</v>
      </c>
      <c r="H1262" t="s">
        <v>24278</v>
      </c>
    </row>
    <row r="1263" spans="1:8" hidden="1" x14ac:dyDescent="0.25">
      <c r="A1263" s="65">
        <v>45763</v>
      </c>
      <c r="B1263" t="s">
        <v>24275</v>
      </c>
      <c r="C1263">
        <v>12</v>
      </c>
      <c r="D1263" t="s">
        <v>24323</v>
      </c>
      <c r="E1263" t="s">
        <v>24277</v>
      </c>
      <c r="F1263" t="s">
        <v>24311</v>
      </c>
      <c r="G1263" t="s">
        <v>766</v>
      </c>
      <c r="H1263" t="s">
        <v>24278</v>
      </c>
    </row>
    <row r="1264" spans="1:8" hidden="1" x14ac:dyDescent="0.25">
      <c r="A1264" s="65">
        <v>45763</v>
      </c>
      <c r="B1264" t="s">
        <v>24275</v>
      </c>
      <c r="C1264">
        <v>12</v>
      </c>
      <c r="D1264" t="s">
        <v>24323</v>
      </c>
      <c r="E1264" t="s">
        <v>24277</v>
      </c>
      <c r="F1264" t="s">
        <v>24311</v>
      </c>
      <c r="G1264" t="s">
        <v>766</v>
      </c>
      <c r="H1264" t="s">
        <v>24278</v>
      </c>
    </row>
    <row r="1265" spans="1:8" hidden="1" x14ac:dyDescent="0.25">
      <c r="A1265" s="65">
        <v>45763</v>
      </c>
      <c r="B1265" t="s">
        <v>24275</v>
      </c>
      <c r="C1265">
        <v>11</v>
      </c>
      <c r="D1265" t="s">
        <v>24323</v>
      </c>
      <c r="E1265" t="s">
        <v>24277</v>
      </c>
      <c r="F1265" t="s">
        <v>24311</v>
      </c>
      <c r="G1265" t="s">
        <v>766</v>
      </c>
      <c r="H1265" t="s">
        <v>24278</v>
      </c>
    </row>
    <row r="1266" spans="1:8" hidden="1" x14ac:dyDescent="0.25">
      <c r="A1266" s="65">
        <v>45763</v>
      </c>
      <c r="B1266" t="s">
        <v>24275</v>
      </c>
      <c r="C1266">
        <v>12</v>
      </c>
      <c r="D1266" t="s">
        <v>24323</v>
      </c>
      <c r="E1266" t="s">
        <v>24277</v>
      </c>
      <c r="F1266" t="s">
        <v>24311</v>
      </c>
      <c r="G1266" t="s">
        <v>766</v>
      </c>
      <c r="H1266" t="s">
        <v>24278</v>
      </c>
    </row>
    <row r="1267" spans="1:8" hidden="1" x14ac:dyDescent="0.25">
      <c r="A1267" s="65">
        <v>45763</v>
      </c>
      <c r="B1267" t="s">
        <v>24275</v>
      </c>
      <c r="C1267">
        <v>12</v>
      </c>
      <c r="D1267" t="s">
        <v>24323</v>
      </c>
      <c r="E1267" t="s">
        <v>24277</v>
      </c>
      <c r="F1267" t="s">
        <v>24311</v>
      </c>
      <c r="G1267" t="s">
        <v>766</v>
      </c>
      <c r="H1267" t="s">
        <v>24278</v>
      </c>
    </row>
    <row r="1268" spans="1:8" hidden="1" x14ac:dyDescent="0.25">
      <c r="A1268" s="65">
        <v>45763</v>
      </c>
      <c r="B1268" t="s">
        <v>24275</v>
      </c>
      <c r="C1268">
        <v>12</v>
      </c>
      <c r="D1268" t="s">
        <v>24323</v>
      </c>
      <c r="E1268" t="s">
        <v>24277</v>
      </c>
      <c r="F1268" t="s">
        <v>24311</v>
      </c>
      <c r="G1268" t="s">
        <v>766</v>
      </c>
      <c r="H1268" t="s">
        <v>24278</v>
      </c>
    </row>
    <row r="1269" spans="1:8" hidden="1" x14ac:dyDescent="0.25">
      <c r="A1269" s="65">
        <v>45763</v>
      </c>
      <c r="B1269" t="s">
        <v>24275</v>
      </c>
      <c r="C1269">
        <v>12</v>
      </c>
      <c r="D1269" t="s">
        <v>24323</v>
      </c>
      <c r="E1269" t="s">
        <v>24277</v>
      </c>
      <c r="F1269" t="s">
        <v>24311</v>
      </c>
      <c r="G1269" t="s">
        <v>766</v>
      </c>
      <c r="H1269" t="s">
        <v>24278</v>
      </c>
    </row>
    <row r="1270" spans="1:8" hidden="1" x14ac:dyDescent="0.25">
      <c r="A1270" s="65">
        <v>45763</v>
      </c>
      <c r="B1270" t="s">
        <v>24275</v>
      </c>
      <c r="C1270">
        <v>12</v>
      </c>
      <c r="D1270" t="s">
        <v>24323</v>
      </c>
      <c r="E1270" t="s">
        <v>24277</v>
      </c>
      <c r="F1270" t="s">
        <v>24311</v>
      </c>
      <c r="G1270" t="s">
        <v>766</v>
      </c>
      <c r="H1270" t="s">
        <v>24278</v>
      </c>
    </row>
    <row r="1271" spans="1:8" hidden="1" x14ac:dyDescent="0.25">
      <c r="A1271" s="65">
        <v>45763</v>
      </c>
      <c r="B1271" t="s">
        <v>24275</v>
      </c>
      <c r="C1271">
        <v>12</v>
      </c>
      <c r="D1271" t="s">
        <v>24323</v>
      </c>
      <c r="E1271" t="s">
        <v>24277</v>
      </c>
      <c r="F1271" t="s">
        <v>24311</v>
      </c>
      <c r="G1271" t="s">
        <v>766</v>
      </c>
      <c r="H1271" t="s">
        <v>24278</v>
      </c>
    </row>
    <row r="1272" spans="1:8" hidden="1" x14ac:dyDescent="0.25">
      <c r="A1272" s="65">
        <v>45763</v>
      </c>
      <c r="B1272" t="s">
        <v>24275</v>
      </c>
      <c r="C1272">
        <v>12</v>
      </c>
      <c r="D1272" t="s">
        <v>24323</v>
      </c>
      <c r="E1272" t="s">
        <v>24277</v>
      </c>
      <c r="F1272" t="s">
        <v>24311</v>
      </c>
      <c r="G1272" t="s">
        <v>766</v>
      </c>
      <c r="H1272" t="s">
        <v>24278</v>
      </c>
    </row>
    <row r="1273" spans="1:8" hidden="1" x14ac:dyDescent="0.25">
      <c r="A1273" s="65">
        <v>45763</v>
      </c>
      <c r="B1273" t="s">
        <v>24275</v>
      </c>
      <c r="C1273">
        <v>12</v>
      </c>
      <c r="D1273" t="s">
        <v>24323</v>
      </c>
      <c r="E1273" t="s">
        <v>24277</v>
      </c>
      <c r="F1273" t="s">
        <v>24311</v>
      </c>
      <c r="G1273" t="s">
        <v>766</v>
      </c>
      <c r="H1273" t="s">
        <v>24278</v>
      </c>
    </row>
    <row r="1274" spans="1:8" hidden="1" x14ac:dyDescent="0.25">
      <c r="A1274" s="65">
        <v>45763</v>
      </c>
      <c r="B1274" t="s">
        <v>24275</v>
      </c>
      <c r="C1274">
        <v>12</v>
      </c>
      <c r="D1274" t="s">
        <v>24323</v>
      </c>
      <c r="E1274" t="s">
        <v>24277</v>
      </c>
      <c r="F1274" t="s">
        <v>24311</v>
      </c>
      <c r="G1274" t="s">
        <v>766</v>
      </c>
      <c r="H1274" t="s">
        <v>24278</v>
      </c>
    </row>
    <row r="1275" spans="1:8" hidden="1" x14ac:dyDescent="0.25">
      <c r="A1275" s="65">
        <v>45763</v>
      </c>
      <c r="B1275" t="s">
        <v>24275</v>
      </c>
      <c r="C1275">
        <v>12</v>
      </c>
      <c r="D1275" t="s">
        <v>24323</v>
      </c>
      <c r="E1275" t="s">
        <v>24277</v>
      </c>
      <c r="F1275" t="s">
        <v>24311</v>
      </c>
      <c r="G1275" t="s">
        <v>766</v>
      </c>
      <c r="H1275" t="s">
        <v>24278</v>
      </c>
    </row>
    <row r="1276" spans="1:8" hidden="1" x14ac:dyDescent="0.25">
      <c r="A1276" s="65">
        <v>45763</v>
      </c>
      <c r="B1276" t="s">
        <v>24275</v>
      </c>
      <c r="C1276">
        <v>11</v>
      </c>
      <c r="D1276" t="s">
        <v>24323</v>
      </c>
      <c r="E1276" t="s">
        <v>24277</v>
      </c>
      <c r="F1276" t="s">
        <v>24311</v>
      </c>
      <c r="G1276" t="s">
        <v>766</v>
      </c>
      <c r="H1276" t="s">
        <v>24278</v>
      </c>
    </row>
    <row r="1277" spans="1:8" hidden="1" x14ac:dyDescent="0.25">
      <c r="A1277" s="65">
        <v>45763</v>
      </c>
      <c r="B1277" t="s">
        <v>24275</v>
      </c>
      <c r="C1277">
        <v>12</v>
      </c>
      <c r="D1277" t="s">
        <v>24323</v>
      </c>
      <c r="E1277" t="s">
        <v>24277</v>
      </c>
      <c r="F1277" t="s">
        <v>24311</v>
      </c>
      <c r="G1277" t="s">
        <v>766</v>
      </c>
      <c r="H1277" t="s">
        <v>24278</v>
      </c>
    </row>
    <row r="1278" spans="1:8" hidden="1" x14ac:dyDescent="0.25">
      <c r="A1278" s="65">
        <v>45763</v>
      </c>
      <c r="B1278" t="s">
        <v>24275</v>
      </c>
      <c r="C1278">
        <v>12</v>
      </c>
      <c r="D1278" t="s">
        <v>24323</v>
      </c>
      <c r="E1278" t="s">
        <v>24277</v>
      </c>
      <c r="F1278" t="s">
        <v>24311</v>
      </c>
      <c r="G1278" t="s">
        <v>766</v>
      </c>
      <c r="H1278" t="s">
        <v>24278</v>
      </c>
    </row>
    <row r="1279" spans="1:8" hidden="1" x14ac:dyDescent="0.25">
      <c r="A1279" s="65">
        <v>45763</v>
      </c>
      <c r="B1279" t="s">
        <v>24275</v>
      </c>
      <c r="C1279">
        <v>12</v>
      </c>
      <c r="D1279" t="s">
        <v>24323</v>
      </c>
      <c r="E1279" t="s">
        <v>24277</v>
      </c>
      <c r="F1279" t="s">
        <v>24311</v>
      </c>
      <c r="G1279" t="s">
        <v>766</v>
      </c>
      <c r="H1279" t="s">
        <v>24278</v>
      </c>
    </row>
    <row r="1280" spans="1:8" hidden="1" x14ac:dyDescent="0.25">
      <c r="A1280" s="65">
        <v>45763</v>
      </c>
      <c r="B1280" t="s">
        <v>24275</v>
      </c>
      <c r="C1280">
        <v>12</v>
      </c>
      <c r="D1280" t="s">
        <v>24323</v>
      </c>
      <c r="E1280" t="s">
        <v>24277</v>
      </c>
      <c r="F1280" t="s">
        <v>24311</v>
      </c>
      <c r="G1280" t="s">
        <v>766</v>
      </c>
      <c r="H1280" t="s">
        <v>24278</v>
      </c>
    </row>
    <row r="1281" spans="1:8" hidden="1" x14ac:dyDescent="0.25">
      <c r="A1281" s="65">
        <v>45763</v>
      </c>
      <c r="B1281" t="s">
        <v>24275</v>
      </c>
      <c r="C1281">
        <v>12</v>
      </c>
      <c r="D1281" t="s">
        <v>24323</v>
      </c>
      <c r="E1281" t="s">
        <v>24277</v>
      </c>
      <c r="F1281" t="s">
        <v>24311</v>
      </c>
      <c r="G1281" t="s">
        <v>766</v>
      </c>
      <c r="H1281" t="s">
        <v>24278</v>
      </c>
    </row>
    <row r="1282" spans="1:8" hidden="1" x14ac:dyDescent="0.25">
      <c r="A1282" s="65">
        <v>45763</v>
      </c>
      <c r="B1282" t="s">
        <v>24275</v>
      </c>
      <c r="C1282">
        <v>12</v>
      </c>
      <c r="D1282" t="s">
        <v>24323</v>
      </c>
      <c r="E1282" t="s">
        <v>24277</v>
      </c>
      <c r="F1282" t="s">
        <v>24311</v>
      </c>
      <c r="G1282" t="s">
        <v>766</v>
      </c>
      <c r="H1282" t="s">
        <v>24278</v>
      </c>
    </row>
    <row r="1283" spans="1:8" hidden="1" x14ac:dyDescent="0.25">
      <c r="A1283" s="65">
        <v>45763</v>
      </c>
      <c r="B1283" t="s">
        <v>24275</v>
      </c>
      <c r="C1283">
        <v>12</v>
      </c>
      <c r="D1283" t="s">
        <v>24323</v>
      </c>
      <c r="E1283" t="s">
        <v>24277</v>
      </c>
      <c r="F1283" t="s">
        <v>24311</v>
      </c>
      <c r="G1283" t="s">
        <v>766</v>
      </c>
      <c r="H1283" t="s">
        <v>24278</v>
      </c>
    </row>
    <row r="1284" spans="1:8" hidden="1" x14ac:dyDescent="0.25">
      <c r="A1284" s="65">
        <v>45763</v>
      </c>
      <c r="B1284" t="s">
        <v>24275</v>
      </c>
      <c r="C1284">
        <v>12</v>
      </c>
      <c r="D1284" t="s">
        <v>24323</v>
      </c>
      <c r="E1284" t="s">
        <v>24277</v>
      </c>
      <c r="F1284" t="s">
        <v>24311</v>
      </c>
      <c r="G1284" t="s">
        <v>766</v>
      </c>
      <c r="H1284" t="s">
        <v>24278</v>
      </c>
    </row>
    <row r="1285" spans="1:8" hidden="1" x14ac:dyDescent="0.25">
      <c r="A1285" s="65">
        <v>45763</v>
      </c>
      <c r="B1285" t="s">
        <v>24275</v>
      </c>
      <c r="C1285">
        <v>11</v>
      </c>
      <c r="D1285" t="s">
        <v>24323</v>
      </c>
      <c r="E1285" t="s">
        <v>24277</v>
      </c>
      <c r="F1285" t="s">
        <v>24311</v>
      </c>
      <c r="G1285" t="s">
        <v>766</v>
      </c>
      <c r="H1285" t="s">
        <v>24278</v>
      </c>
    </row>
    <row r="1286" spans="1:8" hidden="1" x14ac:dyDescent="0.25">
      <c r="A1286" s="65">
        <v>45763</v>
      </c>
      <c r="B1286" t="s">
        <v>24275</v>
      </c>
      <c r="C1286">
        <v>12</v>
      </c>
      <c r="D1286" t="s">
        <v>24323</v>
      </c>
      <c r="E1286" t="s">
        <v>24277</v>
      </c>
      <c r="F1286" t="s">
        <v>24311</v>
      </c>
      <c r="G1286" t="s">
        <v>766</v>
      </c>
      <c r="H1286" t="s">
        <v>24278</v>
      </c>
    </row>
    <row r="1287" spans="1:8" hidden="1" x14ac:dyDescent="0.25">
      <c r="A1287" s="65">
        <v>45763</v>
      </c>
      <c r="B1287" t="s">
        <v>24275</v>
      </c>
      <c r="C1287">
        <v>9</v>
      </c>
      <c r="D1287" t="s">
        <v>24323</v>
      </c>
      <c r="E1287" t="s">
        <v>24277</v>
      </c>
      <c r="F1287" t="s">
        <v>24311</v>
      </c>
      <c r="G1287" t="s">
        <v>766</v>
      </c>
      <c r="H1287" t="s">
        <v>24278</v>
      </c>
    </row>
    <row r="1288" spans="1:8" hidden="1" x14ac:dyDescent="0.25">
      <c r="A1288" s="65">
        <v>45763</v>
      </c>
      <c r="B1288" t="s">
        <v>24275</v>
      </c>
      <c r="C1288">
        <v>2</v>
      </c>
      <c r="D1288" t="s">
        <v>24323</v>
      </c>
      <c r="E1288" t="s">
        <v>24277</v>
      </c>
      <c r="F1288" t="s">
        <v>24311</v>
      </c>
      <c r="G1288" t="s">
        <v>766</v>
      </c>
      <c r="H1288" t="s">
        <v>24278</v>
      </c>
    </row>
    <row r="1289" spans="1:8" hidden="1" x14ac:dyDescent="0.25">
      <c r="A1289" s="65">
        <v>45763</v>
      </c>
      <c r="B1289" t="s">
        <v>24275</v>
      </c>
      <c r="C1289">
        <v>12</v>
      </c>
      <c r="D1289" t="s">
        <v>24323</v>
      </c>
      <c r="E1289" t="s">
        <v>24277</v>
      </c>
      <c r="F1289" t="s">
        <v>24311</v>
      </c>
      <c r="G1289" t="s">
        <v>766</v>
      </c>
      <c r="H1289" t="s">
        <v>24278</v>
      </c>
    </row>
    <row r="1290" spans="1:8" hidden="1" x14ac:dyDescent="0.25">
      <c r="A1290" s="65">
        <v>45763</v>
      </c>
      <c r="B1290" t="s">
        <v>24275</v>
      </c>
      <c r="C1290">
        <v>12</v>
      </c>
      <c r="D1290" t="s">
        <v>24323</v>
      </c>
      <c r="E1290" t="s">
        <v>24277</v>
      </c>
      <c r="F1290" t="s">
        <v>24311</v>
      </c>
      <c r="G1290" t="s">
        <v>766</v>
      </c>
      <c r="H1290" t="s">
        <v>24278</v>
      </c>
    </row>
    <row r="1291" spans="1:8" hidden="1" x14ac:dyDescent="0.25">
      <c r="A1291" s="65">
        <v>45763</v>
      </c>
      <c r="B1291" t="s">
        <v>24275</v>
      </c>
      <c r="C1291">
        <v>12</v>
      </c>
      <c r="D1291" t="s">
        <v>24323</v>
      </c>
      <c r="E1291" t="s">
        <v>24277</v>
      </c>
      <c r="F1291" t="s">
        <v>24311</v>
      </c>
      <c r="G1291" t="s">
        <v>766</v>
      </c>
      <c r="H1291" t="s">
        <v>24278</v>
      </c>
    </row>
    <row r="1292" spans="1:8" hidden="1" x14ac:dyDescent="0.25">
      <c r="A1292" s="65">
        <v>45763</v>
      </c>
      <c r="B1292" t="s">
        <v>24275</v>
      </c>
      <c r="C1292">
        <v>12</v>
      </c>
      <c r="D1292" t="s">
        <v>24323</v>
      </c>
      <c r="E1292" t="s">
        <v>24277</v>
      </c>
      <c r="F1292" t="s">
        <v>24311</v>
      </c>
      <c r="G1292" t="s">
        <v>766</v>
      </c>
      <c r="H1292" t="s">
        <v>24278</v>
      </c>
    </row>
    <row r="1293" spans="1:8" hidden="1" x14ac:dyDescent="0.25">
      <c r="A1293" s="65">
        <v>45763</v>
      </c>
      <c r="B1293" t="s">
        <v>24275</v>
      </c>
      <c r="C1293">
        <v>12</v>
      </c>
      <c r="D1293" t="s">
        <v>24323</v>
      </c>
      <c r="E1293" t="s">
        <v>24277</v>
      </c>
      <c r="F1293" t="s">
        <v>24311</v>
      </c>
      <c r="G1293" t="s">
        <v>766</v>
      </c>
      <c r="H1293" t="s">
        <v>24278</v>
      </c>
    </row>
    <row r="1294" spans="1:8" hidden="1" x14ac:dyDescent="0.25">
      <c r="A1294" s="65">
        <v>45763</v>
      </c>
      <c r="B1294" t="s">
        <v>24275</v>
      </c>
      <c r="C1294">
        <v>12</v>
      </c>
      <c r="D1294" t="s">
        <v>24323</v>
      </c>
      <c r="E1294" t="s">
        <v>24277</v>
      </c>
      <c r="F1294" t="s">
        <v>24311</v>
      </c>
      <c r="G1294" t="s">
        <v>766</v>
      </c>
      <c r="H1294" t="s">
        <v>24278</v>
      </c>
    </row>
    <row r="1295" spans="1:8" hidden="1" x14ac:dyDescent="0.25">
      <c r="A1295" s="65">
        <v>45763</v>
      </c>
      <c r="B1295" t="s">
        <v>24275</v>
      </c>
      <c r="C1295">
        <v>12</v>
      </c>
      <c r="D1295" t="s">
        <v>24323</v>
      </c>
      <c r="E1295" t="s">
        <v>24277</v>
      </c>
      <c r="F1295" t="s">
        <v>24311</v>
      </c>
      <c r="G1295" t="s">
        <v>766</v>
      </c>
      <c r="H1295" t="s">
        <v>24278</v>
      </c>
    </row>
    <row r="1296" spans="1:8" hidden="1" x14ac:dyDescent="0.25">
      <c r="A1296" s="65">
        <v>45763</v>
      </c>
      <c r="B1296" t="s">
        <v>24275</v>
      </c>
      <c r="C1296">
        <v>12</v>
      </c>
      <c r="D1296" t="s">
        <v>24323</v>
      </c>
      <c r="E1296" t="s">
        <v>24277</v>
      </c>
      <c r="F1296" t="s">
        <v>24311</v>
      </c>
      <c r="G1296" t="s">
        <v>766</v>
      </c>
      <c r="H1296" t="s">
        <v>24278</v>
      </c>
    </row>
    <row r="1297" spans="1:8" hidden="1" x14ac:dyDescent="0.25">
      <c r="A1297" s="65">
        <v>45763</v>
      </c>
      <c r="B1297" t="s">
        <v>24275</v>
      </c>
      <c r="C1297">
        <v>11</v>
      </c>
      <c r="D1297" t="s">
        <v>24323</v>
      </c>
      <c r="E1297" t="s">
        <v>24277</v>
      </c>
      <c r="F1297" t="s">
        <v>24311</v>
      </c>
      <c r="G1297" t="s">
        <v>766</v>
      </c>
      <c r="H1297" t="s">
        <v>24278</v>
      </c>
    </row>
    <row r="1298" spans="1:8" hidden="1" x14ac:dyDescent="0.25">
      <c r="A1298" s="65">
        <v>45763</v>
      </c>
      <c r="B1298" t="s">
        <v>24275</v>
      </c>
      <c r="C1298">
        <v>12</v>
      </c>
      <c r="D1298" t="s">
        <v>24323</v>
      </c>
      <c r="E1298" t="s">
        <v>24277</v>
      </c>
      <c r="F1298" t="s">
        <v>24311</v>
      </c>
      <c r="G1298" t="s">
        <v>766</v>
      </c>
      <c r="H1298" t="s">
        <v>24278</v>
      </c>
    </row>
    <row r="1299" spans="1:8" hidden="1" x14ac:dyDescent="0.25">
      <c r="A1299" s="65">
        <v>45763</v>
      </c>
      <c r="B1299" t="s">
        <v>24275</v>
      </c>
      <c r="C1299">
        <v>12</v>
      </c>
      <c r="D1299" t="s">
        <v>24323</v>
      </c>
      <c r="E1299" t="s">
        <v>24277</v>
      </c>
      <c r="F1299" t="s">
        <v>24311</v>
      </c>
      <c r="G1299" t="s">
        <v>766</v>
      </c>
      <c r="H1299" t="s">
        <v>24278</v>
      </c>
    </row>
    <row r="1300" spans="1:8" hidden="1" x14ac:dyDescent="0.25">
      <c r="A1300" s="65">
        <v>45763</v>
      </c>
      <c r="B1300" t="s">
        <v>24275</v>
      </c>
      <c r="C1300">
        <v>11</v>
      </c>
      <c r="D1300" t="s">
        <v>24323</v>
      </c>
      <c r="E1300" t="s">
        <v>24277</v>
      </c>
      <c r="F1300" t="s">
        <v>24311</v>
      </c>
      <c r="G1300" t="s">
        <v>766</v>
      </c>
      <c r="H1300" t="s">
        <v>24278</v>
      </c>
    </row>
    <row r="1301" spans="1:8" hidden="1" x14ac:dyDescent="0.25">
      <c r="A1301" s="65">
        <v>45763</v>
      </c>
      <c r="B1301" t="s">
        <v>24275</v>
      </c>
      <c r="C1301">
        <v>12</v>
      </c>
      <c r="D1301" t="s">
        <v>24323</v>
      </c>
      <c r="E1301" t="s">
        <v>24277</v>
      </c>
      <c r="F1301" t="s">
        <v>24311</v>
      </c>
      <c r="G1301" t="s">
        <v>766</v>
      </c>
      <c r="H1301" t="s">
        <v>24278</v>
      </c>
    </row>
    <row r="1302" spans="1:8" hidden="1" x14ac:dyDescent="0.25">
      <c r="A1302" s="65">
        <v>45763</v>
      </c>
      <c r="B1302" t="s">
        <v>24275</v>
      </c>
      <c r="C1302">
        <v>12</v>
      </c>
      <c r="D1302" t="s">
        <v>24323</v>
      </c>
      <c r="E1302" t="s">
        <v>24277</v>
      </c>
      <c r="F1302" t="s">
        <v>24311</v>
      </c>
      <c r="G1302" t="s">
        <v>766</v>
      </c>
      <c r="H1302" t="s">
        <v>24278</v>
      </c>
    </row>
    <row r="1303" spans="1:8" x14ac:dyDescent="0.25">
      <c r="A1303" s="65">
        <v>45764</v>
      </c>
      <c r="B1303" t="s">
        <v>24275</v>
      </c>
      <c r="C1303">
        <v>12</v>
      </c>
      <c r="D1303" t="s">
        <v>24324</v>
      </c>
      <c r="E1303" t="s">
        <v>24277</v>
      </c>
      <c r="F1303" t="s">
        <v>24294</v>
      </c>
      <c r="G1303" t="s">
        <v>765</v>
      </c>
    </row>
    <row r="1304" spans="1:8" x14ac:dyDescent="0.25">
      <c r="A1304" s="65">
        <v>45764</v>
      </c>
      <c r="B1304" t="s">
        <v>24275</v>
      </c>
      <c r="C1304">
        <v>12</v>
      </c>
      <c r="D1304" t="s">
        <v>24324</v>
      </c>
      <c r="E1304" t="s">
        <v>24277</v>
      </c>
      <c r="F1304" t="s">
        <v>24294</v>
      </c>
      <c r="G1304" t="s">
        <v>765</v>
      </c>
    </row>
    <row r="1305" spans="1:8" x14ac:dyDescent="0.25">
      <c r="A1305" s="65">
        <v>45764</v>
      </c>
      <c r="B1305" t="s">
        <v>24275</v>
      </c>
      <c r="C1305">
        <v>12</v>
      </c>
      <c r="D1305" t="s">
        <v>24324</v>
      </c>
      <c r="E1305" t="s">
        <v>24277</v>
      </c>
      <c r="F1305" t="s">
        <v>24294</v>
      </c>
      <c r="G1305" t="s">
        <v>765</v>
      </c>
    </row>
    <row r="1306" spans="1:8" x14ac:dyDescent="0.25">
      <c r="A1306" s="65">
        <v>45764</v>
      </c>
      <c r="B1306" t="s">
        <v>24275</v>
      </c>
      <c r="C1306">
        <v>12</v>
      </c>
      <c r="D1306" t="s">
        <v>24324</v>
      </c>
      <c r="E1306" t="s">
        <v>24277</v>
      </c>
      <c r="F1306" t="s">
        <v>24294</v>
      </c>
      <c r="G1306" t="s">
        <v>765</v>
      </c>
    </row>
    <row r="1307" spans="1:8" x14ac:dyDescent="0.25">
      <c r="A1307" s="65">
        <v>45764</v>
      </c>
      <c r="B1307" t="s">
        <v>24275</v>
      </c>
      <c r="C1307">
        <v>11</v>
      </c>
      <c r="D1307" t="s">
        <v>24324</v>
      </c>
      <c r="E1307" t="s">
        <v>24277</v>
      </c>
      <c r="F1307" t="s">
        <v>24294</v>
      </c>
      <c r="G1307" t="s">
        <v>765</v>
      </c>
    </row>
    <row r="1308" spans="1:8" x14ac:dyDescent="0.25">
      <c r="A1308" s="65">
        <v>45764</v>
      </c>
      <c r="B1308" t="s">
        <v>24275</v>
      </c>
      <c r="C1308">
        <v>12</v>
      </c>
      <c r="D1308" t="s">
        <v>24324</v>
      </c>
      <c r="E1308" t="s">
        <v>24277</v>
      </c>
      <c r="F1308" t="s">
        <v>24294</v>
      </c>
      <c r="G1308" t="s">
        <v>765</v>
      </c>
    </row>
    <row r="1309" spans="1:8" x14ac:dyDescent="0.25">
      <c r="A1309" s="65">
        <v>45764</v>
      </c>
      <c r="B1309" t="s">
        <v>24275</v>
      </c>
      <c r="C1309">
        <v>12</v>
      </c>
      <c r="D1309" t="s">
        <v>24324</v>
      </c>
      <c r="E1309" t="s">
        <v>24277</v>
      </c>
      <c r="F1309" t="s">
        <v>24294</v>
      </c>
      <c r="G1309" t="s">
        <v>765</v>
      </c>
    </row>
    <row r="1310" spans="1:8" x14ac:dyDescent="0.25">
      <c r="A1310" s="65">
        <v>45764</v>
      </c>
      <c r="B1310" t="s">
        <v>24275</v>
      </c>
      <c r="C1310">
        <v>9</v>
      </c>
      <c r="D1310" t="s">
        <v>24324</v>
      </c>
      <c r="E1310" t="s">
        <v>24277</v>
      </c>
      <c r="F1310" t="s">
        <v>24294</v>
      </c>
      <c r="G1310" t="s">
        <v>765</v>
      </c>
    </row>
    <row r="1311" spans="1:8" hidden="1" x14ac:dyDescent="0.25">
      <c r="A1311" s="65">
        <v>45768</v>
      </c>
      <c r="B1311" t="s">
        <v>24275</v>
      </c>
      <c r="C1311">
        <v>12</v>
      </c>
      <c r="D1311" t="s">
        <v>24325</v>
      </c>
      <c r="E1311" t="s">
        <v>24277</v>
      </c>
      <c r="F1311" t="s">
        <v>754</v>
      </c>
      <c r="G1311" t="s">
        <v>768</v>
      </c>
      <c r="H1311" t="s">
        <v>24278</v>
      </c>
    </row>
    <row r="1312" spans="1:8" hidden="1" x14ac:dyDescent="0.25">
      <c r="A1312" s="65">
        <v>45768</v>
      </c>
      <c r="B1312" t="s">
        <v>24275</v>
      </c>
      <c r="C1312">
        <v>12</v>
      </c>
      <c r="D1312" t="s">
        <v>24325</v>
      </c>
      <c r="E1312" t="s">
        <v>24277</v>
      </c>
      <c r="F1312" t="s">
        <v>754</v>
      </c>
      <c r="G1312" t="s">
        <v>768</v>
      </c>
      <c r="H1312" t="s">
        <v>24278</v>
      </c>
    </row>
    <row r="1313" spans="1:8" hidden="1" x14ac:dyDescent="0.25">
      <c r="A1313" s="65">
        <v>45768</v>
      </c>
      <c r="B1313" t="s">
        <v>24275</v>
      </c>
      <c r="C1313">
        <v>12</v>
      </c>
      <c r="D1313" t="s">
        <v>24325</v>
      </c>
      <c r="E1313" t="s">
        <v>24277</v>
      </c>
      <c r="F1313" t="s">
        <v>754</v>
      </c>
      <c r="G1313" t="s">
        <v>768</v>
      </c>
      <c r="H1313" t="s">
        <v>24278</v>
      </c>
    </row>
    <row r="1314" spans="1:8" hidden="1" x14ac:dyDescent="0.25">
      <c r="A1314" s="65">
        <v>45768</v>
      </c>
      <c r="B1314" t="s">
        <v>24275</v>
      </c>
      <c r="C1314">
        <v>12</v>
      </c>
      <c r="D1314" t="s">
        <v>24325</v>
      </c>
      <c r="E1314" t="s">
        <v>24277</v>
      </c>
      <c r="F1314" t="s">
        <v>754</v>
      </c>
      <c r="G1314" t="s">
        <v>768</v>
      </c>
      <c r="H1314" t="s">
        <v>24278</v>
      </c>
    </row>
    <row r="1315" spans="1:8" hidden="1" x14ac:dyDescent="0.25">
      <c r="A1315" s="65">
        <v>45768</v>
      </c>
      <c r="B1315" t="s">
        <v>24275</v>
      </c>
      <c r="C1315">
        <v>12</v>
      </c>
      <c r="D1315" t="s">
        <v>24325</v>
      </c>
      <c r="E1315" t="s">
        <v>24277</v>
      </c>
      <c r="F1315" t="s">
        <v>754</v>
      </c>
      <c r="G1315" t="s">
        <v>768</v>
      </c>
      <c r="H1315" t="s">
        <v>24278</v>
      </c>
    </row>
    <row r="1316" spans="1:8" hidden="1" x14ac:dyDescent="0.25">
      <c r="A1316" s="65">
        <v>45768</v>
      </c>
      <c r="B1316" t="s">
        <v>24275</v>
      </c>
      <c r="C1316">
        <v>12</v>
      </c>
      <c r="D1316" t="s">
        <v>24325</v>
      </c>
      <c r="E1316" t="s">
        <v>24277</v>
      </c>
      <c r="F1316" t="s">
        <v>754</v>
      </c>
      <c r="G1316" t="s">
        <v>768</v>
      </c>
      <c r="H1316" t="s">
        <v>24278</v>
      </c>
    </row>
    <row r="1317" spans="1:8" hidden="1" x14ac:dyDescent="0.25">
      <c r="A1317" s="65">
        <v>45768</v>
      </c>
      <c r="B1317" t="s">
        <v>24275</v>
      </c>
      <c r="C1317">
        <v>12</v>
      </c>
      <c r="D1317" t="s">
        <v>24325</v>
      </c>
      <c r="E1317" t="s">
        <v>24277</v>
      </c>
      <c r="F1317" t="s">
        <v>754</v>
      </c>
      <c r="G1317" t="s">
        <v>768</v>
      </c>
      <c r="H1317" t="s">
        <v>24278</v>
      </c>
    </row>
    <row r="1318" spans="1:8" hidden="1" x14ac:dyDescent="0.25">
      <c r="A1318" s="65">
        <v>45768</v>
      </c>
      <c r="B1318" t="s">
        <v>24275</v>
      </c>
      <c r="C1318">
        <v>12</v>
      </c>
      <c r="D1318" t="s">
        <v>24325</v>
      </c>
      <c r="E1318" t="s">
        <v>24277</v>
      </c>
      <c r="F1318" t="s">
        <v>754</v>
      </c>
      <c r="G1318" t="s">
        <v>768</v>
      </c>
      <c r="H1318" t="s">
        <v>24278</v>
      </c>
    </row>
    <row r="1319" spans="1:8" hidden="1" x14ac:dyDescent="0.25">
      <c r="A1319" s="65">
        <v>45768</v>
      </c>
      <c r="B1319" t="s">
        <v>24275</v>
      </c>
      <c r="C1319">
        <v>12</v>
      </c>
      <c r="D1319" t="s">
        <v>24325</v>
      </c>
      <c r="E1319" t="s">
        <v>24277</v>
      </c>
      <c r="F1319" t="s">
        <v>754</v>
      </c>
      <c r="G1319" t="s">
        <v>768</v>
      </c>
      <c r="H1319" t="s">
        <v>24278</v>
      </c>
    </row>
    <row r="1320" spans="1:8" hidden="1" x14ac:dyDescent="0.25">
      <c r="A1320" s="65">
        <v>45768</v>
      </c>
      <c r="B1320" t="s">
        <v>24275</v>
      </c>
      <c r="C1320">
        <v>12</v>
      </c>
      <c r="D1320" t="s">
        <v>24325</v>
      </c>
      <c r="E1320" t="s">
        <v>24277</v>
      </c>
      <c r="F1320" t="s">
        <v>754</v>
      </c>
      <c r="G1320" t="s">
        <v>768</v>
      </c>
      <c r="H1320" t="s">
        <v>24278</v>
      </c>
    </row>
    <row r="1321" spans="1:8" hidden="1" x14ac:dyDescent="0.25">
      <c r="A1321" s="65">
        <v>45768</v>
      </c>
      <c r="B1321" t="s">
        <v>24275</v>
      </c>
      <c r="C1321">
        <v>12</v>
      </c>
      <c r="D1321" t="s">
        <v>24325</v>
      </c>
      <c r="E1321" t="s">
        <v>24277</v>
      </c>
      <c r="F1321" t="s">
        <v>754</v>
      </c>
      <c r="G1321" t="s">
        <v>768</v>
      </c>
      <c r="H1321" t="s">
        <v>24278</v>
      </c>
    </row>
    <row r="1322" spans="1:8" hidden="1" x14ac:dyDescent="0.25">
      <c r="A1322" s="65">
        <v>45768</v>
      </c>
      <c r="B1322" t="s">
        <v>24275</v>
      </c>
      <c r="C1322">
        <v>12</v>
      </c>
      <c r="D1322" t="s">
        <v>24325</v>
      </c>
      <c r="E1322" t="s">
        <v>24277</v>
      </c>
      <c r="F1322" t="s">
        <v>754</v>
      </c>
      <c r="G1322" t="s">
        <v>768</v>
      </c>
      <c r="H1322" t="s">
        <v>24278</v>
      </c>
    </row>
    <row r="1323" spans="1:8" hidden="1" x14ac:dyDescent="0.25">
      <c r="A1323" s="65">
        <v>45768</v>
      </c>
      <c r="B1323" t="s">
        <v>24275</v>
      </c>
      <c r="C1323">
        <v>12</v>
      </c>
      <c r="D1323" t="s">
        <v>24325</v>
      </c>
      <c r="E1323" t="s">
        <v>24277</v>
      </c>
      <c r="F1323" t="s">
        <v>754</v>
      </c>
      <c r="G1323" t="s">
        <v>768</v>
      </c>
      <c r="H1323" t="s">
        <v>24278</v>
      </c>
    </row>
    <row r="1324" spans="1:8" hidden="1" x14ac:dyDescent="0.25">
      <c r="A1324" s="65">
        <v>45768</v>
      </c>
      <c r="B1324" t="s">
        <v>24275</v>
      </c>
      <c r="C1324">
        <v>12</v>
      </c>
      <c r="D1324" t="s">
        <v>24325</v>
      </c>
      <c r="E1324" t="s">
        <v>24277</v>
      </c>
      <c r="F1324" t="s">
        <v>754</v>
      </c>
      <c r="G1324" t="s">
        <v>768</v>
      </c>
      <c r="H1324" t="s">
        <v>24278</v>
      </c>
    </row>
    <row r="1325" spans="1:8" hidden="1" x14ac:dyDescent="0.25">
      <c r="A1325" s="65">
        <v>45768</v>
      </c>
      <c r="B1325" t="s">
        <v>24275</v>
      </c>
      <c r="C1325">
        <v>12</v>
      </c>
      <c r="D1325" t="s">
        <v>24325</v>
      </c>
      <c r="E1325" t="s">
        <v>24277</v>
      </c>
      <c r="F1325" t="s">
        <v>754</v>
      </c>
      <c r="G1325" t="s">
        <v>768</v>
      </c>
      <c r="H1325" t="s">
        <v>24278</v>
      </c>
    </row>
    <row r="1326" spans="1:8" hidden="1" x14ac:dyDescent="0.25">
      <c r="A1326" s="65">
        <v>45768</v>
      </c>
      <c r="B1326" t="s">
        <v>24275</v>
      </c>
      <c r="C1326">
        <v>12</v>
      </c>
      <c r="D1326" t="s">
        <v>24325</v>
      </c>
      <c r="E1326" t="s">
        <v>24277</v>
      </c>
      <c r="F1326" t="s">
        <v>754</v>
      </c>
      <c r="G1326" t="s">
        <v>768</v>
      </c>
      <c r="H1326" t="s">
        <v>24278</v>
      </c>
    </row>
    <row r="1327" spans="1:8" hidden="1" x14ac:dyDescent="0.25">
      <c r="A1327" s="65">
        <v>45768</v>
      </c>
      <c r="B1327" t="s">
        <v>24275</v>
      </c>
      <c r="C1327">
        <v>12</v>
      </c>
      <c r="D1327" t="s">
        <v>24325</v>
      </c>
      <c r="E1327" t="s">
        <v>24277</v>
      </c>
      <c r="F1327" t="s">
        <v>754</v>
      </c>
      <c r="G1327" t="s">
        <v>768</v>
      </c>
      <c r="H1327" t="s">
        <v>24278</v>
      </c>
    </row>
    <row r="1328" spans="1:8" hidden="1" x14ac:dyDescent="0.25">
      <c r="A1328" s="65">
        <v>45768</v>
      </c>
      <c r="B1328" t="s">
        <v>24275</v>
      </c>
      <c r="C1328">
        <v>12</v>
      </c>
      <c r="D1328" t="s">
        <v>24325</v>
      </c>
      <c r="E1328" t="s">
        <v>24277</v>
      </c>
      <c r="F1328" t="s">
        <v>754</v>
      </c>
      <c r="G1328" t="s">
        <v>768</v>
      </c>
      <c r="H1328" t="s">
        <v>24278</v>
      </c>
    </row>
    <row r="1329" spans="1:8" hidden="1" x14ac:dyDescent="0.25">
      <c r="A1329" s="65">
        <v>45768</v>
      </c>
      <c r="B1329" t="s">
        <v>24275</v>
      </c>
      <c r="C1329">
        <v>12</v>
      </c>
      <c r="D1329" t="s">
        <v>24325</v>
      </c>
      <c r="E1329" t="s">
        <v>24277</v>
      </c>
      <c r="F1329" t="s">
        <v>754</v>
      </c>
      <c r="G1329" t="s">
        <v>768</v>
      </c>
      <c r="H1329" t="s">
        <v>24278</v>
      </c>
    </row>
    <row r="1330" spans="1:8" hidden="1" x14ac:dyDescent="0.25">
      <c r="A1330" s="65">
        <v>45768</v>
      </c>
      <c r="B1330" t="s">
        <v>24275</v>
      </c>
      <c r="C1330">
        <v>12</v>
      </c>
      <c r="D1330" t="s">
        <v>24325</v>
      </c>
      <c r="E1330" t="s">
        <v>24277</v>
      </c>
      <c r="F1330" t="s">
        <v>754</v>
      </c>
      <c r="G1330" t="s">
        <v>768</v>
      </c>
      <c r="H1330" t="s">
        <v>24278</v>
      </c>
    </row>
    <row r="1331" spans="1:8" hidden="1" x14ac:dyDescent="0.25">
      <c r="A1331" s="65">
        <v>45768</v>
      </c>
      <c r="B1331" t="s">
        <v>24275</v>
      </c>
      <c r="C1331">
        <v>12</v>
      </c>
      <c r="D1331" t="s">
        <v>24325</v>
      </c>
      <c r="E1331" t="s">
        <v>24277</v>
      </c>
      <c r="F1331" t="s">
        <v>754</v>
      </c>
      <c r="G1331" t="s">
        <v>768</v>
      </c>
      <c r="H1331" t="s">
        <v>24278</v>
      </c>
    </row>
    <row r="1332" spans="1:8" hidden="1" x14ac:dyDescent="0.25">
      <c r="A1332" s="65">
        <v>45768</v>
      </c>
      <c r="B1332" t="s">
        <v>24275</v>
      </c>
      <c r="C1332">
        <v>12</v>
      </c>
      <c r="D1332" t="s">
        <v>24325</v>
      </c>
      <c r="E1332" t="s">
        <v>24277</v>
      </c>
      <c r="F1332" t="s">
        <v>754</v>
      </c>
      <c r="G1332" t="s">
        <v>768</v>
      </c>
      <c r="H1332" t="s">
        <v>24278</v>
      </c>
    </row>
    <row r="1333" spans="1:8" hidden="1" x14ac:dyDescent="0.25">
      <c r="A1333" s="65">
        <v>45768</v>
      </c>
      <c r="B1333" t="s">
        <v>24275</v>
      </c>
      <c r="C1333">
        <v>12</v>
      </c>
      <c r="D1333" t="s">
        <v>24325</v>
      </c>
      <c r="E1333" t="s">
        <v>24277</v>
      </c>
      <c r="F1333" t="s">
        <v>754</v>
      </c>
      <c r="G1333" t="s">
        <v>768</v>
      </c>
      <c r="H1333" t="s">
        <v>24278</v>
      </c>
    </row>
    <row r="1334" spans="1:8" hidden="1" x14ac:dyDescent="0.25">
      <c r="A1334" s="65">
        <v>45768</v>
      </c>
      <c r="B1334" t="s">
        <v>24275</v>
      </c>
      <c r="C1334">
        <v>12</v>
      </c>
      <c r="D1334" t="s">
        <v>24325</v>
      </c>
      <c r="E1334" t="s">
        <v>24277</v>
      </c>
      <c r="F1334" t="s">
        <v>754</v>
      </c>
      <c r="G1334" t="s">
        <v>768</v>
      </c>
      <c r="H1334" t="s">
        <v>24278</v>
      </c>
    </row>
    <row r="1335" spans="1:8" hidden="1" x14ac:dyDescent="0.25">
      <c r="A1335" s="65">
        <v>45768</v>
      </c>
      <c r="B1335" t="s">
        <v>24275</v>
      </c>
      <c r="C1335">
        <v>12</v>
      </c>
      <c r="D1335" t="s">
        <v>24325</v>
      </c>
      <c r="E1335" t="s">
        <v>24277</v>
      </c>
      <c r="F1335" t="s">
        <v>754</v>
      </c>
      <c r="G1335" t="s">
        <v>768</v>
      </c>
      <c r="H1335" t="s">
        <v>24278</v>
      </c>
    </row>
    <row r="1336" spans="1:8" hidden="1" x14ac:dyDescent="0.25">
      <c r="A1336" s="65">
        <v>45768</v>
      </c>
      <c r="B1336" t="s">
        <v>24275</v>
      </c>
      <c r="C1336">
        <v>12</v>
      </c>
      <c r="D1336" t="s">
        <v>24325</v>
      </c>
      <c r="E1336" t="s">
        <v>24277</v>
      </c>
      <c r="F1336" t="s">
        <v>754</v>
      </c>
      <c r="G1336" t="s">
        <v>768</v>
      </c>
      <c r="H1336" t="s">
        <v>24278</v>
      </c>
    </row>
    <row r="1337" spans="1:8" hidden="1" x14ac:dyDescent="0.25">
      <c r="A1337" s="65">
        <v>45768</v>
      </c>
      <c r="B1337" t="s">
        <v>24275</v>
      </c>
      <c r="C1337">
        <v>12</v>
      </c>
      <c r="D1337" t="s">
        <v>24325</v>
      </c>
      <c r="E1337" t="s">
        <v>24277</v>
      </c>
      <c r="F1337" t="s">
        <v>754</v>
      </c>
      <c r="G1337" t="s">
        <v>768</v>
      </c>
      <c r="H1337" t="s">
        <v>24278</v>
      </c>
    </row>
    <row r="1338" spans="1:8" hidden="1" x14ac:dyDescent="0.25">
      <c r="A1338" s="65">
        <v>45768</v>
      </c>
      <c r="B1338" t="s">
        <v>24275</v>
      </c>
      <c r="C1338">
        <v>12</v>
      </c>
      <c r="D1338" t="s">
        <v>24325</v>
      </c>
      <c r="E1338" t="s">
        <v>24277</v>
      </c>
      <c r="F1338" t="s">
        <v>754</v>
      </c>
      <c r="G1338" t="s">
        <v>768</v>
      </c>
      <c r="H1338" t="s">
        <v>24278</v>
      </c>
    </row>
    <row r="1339" spans="1:8" hidden="1" x14ac:dyDescent="0.25">
      <c r="A1339" s="65">
        <v>45768</v>
      </c>
      <c r="B1339" t="s">
        <v>24275</v>
      </c>
      <c r="C1339">
        <v>12</v>
      </c>
      <c r="D1339" t="s">
        <v>24325</v>
      </c>
      <c r="E1339" t="s">
        <v>24277</v>
      </c>
      <c r="F1339" t="s">
        <v>754</v>
      </c>
      <c r="G1339" t="s">
        <v>768</v>
      </c>
      <c r="H1339" t="s">
        <v>24278</v>
      </c>
    </row>
    <row r="1340" spans="1:8" hidden="1" x14ac:dyDescent="0.25">
      <c r="A1340" s="65">
        <v>45768</v>
      </c>
      <c r="B1340" t="s">
        <v>24275</v>
      </c>
      <c r="C1340">
        <v>12</v>
      </c>
      <c r="D1340" t="s">
        <v>24325</v>
      </c>
      <c r="E1340" t="s">
        <v>24277</v>
      </c>
      <c r="F1340" t="s">
        <v>754</v>
      </c>
      <c r="G1340" t="s">
        <v>768</v>
      </c>
      <c r="H1340" t="s">
        <v>24278</v>
      </c>
    </row>
    <row r="1341" spans="1:8" hidden="1" x14ac:dyDescent="0.25">
      <c r="A1341" s="65">
        <v>45768</v>
      </c>
      <c r="B1341" t="s">
        <v>24275</v>
      </c>
      <c r="C1341">
        <v>12</v>
      </c>
      <c r="D1341" t="s">
        <v>24325</v>
      </c>
      <c r="E1341" t="s">
        <v>24277</v>
      </c>
      <c r="F1341" t="s">
        <v>754</v>
      </c>
      <c r="G1341" t="s">
        <v>768</v>
      </c>
      <c r="H1341" t="s">
        <v>24278</v>
      </c>
    </row>
    <row r="1342" spans="1:8" hidden="1" x14ac:dyDescent="0.25">
      <c r="A1342" s="65">
        <v>45768</v>
      </c>
      <c r="B1342" t="s">
        <v>24275</v>
      </c>
      <c r="C1342">
        <v>12</v>
      </c>
      <c r="D1342" t="s">
        <v>24325</v>
      </c>
      <c r="E1342" t="s">
        <v>24277</v>
      </c>
      <c r="F1342" t="s">
        <v>754</v>
      </c>
      <c r="G1342" t="s">
        <v>768</v>
      </c>
      <c r="H1342" t="s">
        <v>24278</v>
      </c>
    </row>
    <row r="1343" spans="1:8" hidden="1" x14ac:dyDescent="0.25">
      <c r="A1343" s="65">
        <v>45768</v>
      </c>
      <c r="B1343" t="s">
        <v>24275</v>
      </c>
      <c r="C1343">
        <v>12</v>
      </c>
      <c r="D1343" t="s">
        <v>24325</v>
      </c>
      <c r="E1343" t="s">
        <v>24277</v>
      </c>
      <c r="F1343" t="s">
        <v>754</v>
      </c>
      <c r="G1343" t="s">
        <v>768</v>
      </c>
      <c r="H1343" t="s">
        <v>24278</v>
      </c>
    </row>
    <row r="1344" spans="1:8" hidden="1" x14ac:dyDescent="0.25">
      <c r="A1344" s="65">
        <v>45768</v>
      </c>
      <c r="B1344" t="s">
        <v>24275</v>
      </c>
      <c r="C1344">
        <v>12</v>
      </c>
      <c r="D1344" t="s">
        <v>24325</v>
      </c>
      <c r="E1344" t="s">
        <v>24277</v>
      </c>
      <c r="F1344" t="s">
        <v>754</v>
      </c>
      <c r="G1344" t="s">
        <v>768</v>
      </c>
      <c r="H1344" t="s">
        <v>24278</v>
      </c>
    </row>
    <row r="1345" spans="1:8" hidden="1" x14ac:dyDescent="0.25">
      <c r="A1345" s="65">
        <v>45768</v>
      </c>
      <c r="B1345" t="s">
        <v>24275</v>
      </c>
      <c r="C1345">
        <v>12</v>
      </c>
      <c r="D1345" t="s">
        <v>24325</v>
      </c>
      <c r="E1345" t="s">
        <v>24277</v>
      </c>
      <c r="F1345" t="s">
        <v>754</v>
      </c>
      <c r="G1345" t="s">
        <v>768</v>
      </c>
      <c r="H1345" t="s">
        <v>24278</v>
      </c>
    </row>
    <row r="1346" spans="1:8" hidden="1" x14ac:dyDescent="0.25">
      <c r="A1346" s="65">
        <v>45768</v>
      </c>
      <c r="B1346" t="s">
        <v>24275</v>
      </c>
      <c r="C1346">
        <v>12</v>
      </c>
      <c r="D1346" t="s">
        <v>24325</v>
      </c>
      <c r="E1346" t="s">
        <v>24277</v>
      </c>
      <c r="F1346" t="s">
        <v>754</v>
      </c>
      <c r="G1346" t="s">
        <v>768</v>
      </c>
      <c r="H1346" t="s">
        <v>24278</v>
      </c>
    </row>
    <row r="1347" spans="1:8" hidden="1" x14ac:dyDescent="0.25">
      <c r="A1347" s="65">
        <v>45768</v>
      </c>
      <c r="B1347" t="s">
        <v>24275</v>
      </c>
      <c r="C1347">
        <v>12</v>
      </c>
      <c r="D1347" t="s">
        <v>24325</v>
      </c>
      <c r="E1347" t="s">
        <v>24277</v>
      </c>
      <c r="F1347" t="s">
        <v>754</v>
      </c>
      <c r="G1347" t="s">
        <v>768</v>
      </c>
      <c r="H1347" t="s">
        <v>24278</v>
      </c>
    </row>
    <row r="1348" spans="1:8" hidden="1" x14ac:dyDescent="0.25">
      <c r="A1348" s="65">
        <v>45768</v>
      </c>
      <c r="B1348" t="s">
        <v>24275</v>
      </c>
      <c r="C1348">
        <v>12</v>
      </c>
      <c r="D1348" t="s">
        <v>24325</v>
      </c>
      <c r="E1348" t="s">
        <v>24277</v>
      </c>
      <c r="F1348" t="s">
        <v>754</v>
      </c>
      <c r="G1348" t="s">
        <v>768</v>
      </c>
      <c r="H1348" t="s">
        <v>24278</v>
      </c>
    </row>
    <row r="1349" spans="1:8" hidden="1" x14ac:dyDescent="0.25">
      <c r="A1349" s="65">
        <v>45768</v>
      </c>
      <c r="B1349" t="s">
        <v>24275</v>
      </c>
      <c r="C1349">
        <v>12</v>
      </c>
      <c r="D1349" t="s">
        <v>24325</v>
      </c>
      <c r="E1349" t="s">
        <v>24277</v>
      </c>
      <c r="F1349" t="s">
        <v>754</v>
      </c>
      <c r="G1349" t="s">
        <v>768</v>
      </c>
      <c r="H1349" t="s">
        <v>24278</v>
      </c>
    </row>
    <row r="1350" spans="1:8" hidden="1" x14ac:dyDescent="0.25">
      <c r="A1350" s="65">
        <v>45768</v>
      </c>
      <c r="B1350" t="s">
        <v>24275</v>
      </c>
      <c r="C1350">
        <v>12</v>
      </c>
      <c r="D1350" t="s">
        <v>24325</v>
      </c>
      <c r="E1350" t="s">
        <v>24277</v>
      </c>
      <c r="F1350" t="s">
        <v>754</v>
      </c>
      <c r="G1350" t="s">
        <v>768</v>
      </c>
      <c r="H1350" t="s">
        <v>24278</v>
      </c>
    </row>
    <row r="1351" spans="1:8" hidden="1" x14ac:dyDescent="0.25">
      <c r="A1351" s="65">
        <v>45768</v>
      </c>
      <c r="B1351" t="s">
        <v>24275</v>
      </c>
      <c r="C1351">
        <v>12</v>
      </c>
      <c r="D1351" t="s">
        <v>24325</v>
      </c>
      <c r="E1351" t="s">
        <v>24277</v>
      </c>
      <c r="F1351" t="s">
        <v>754</v>
      </c>
      <c r="G1351" t="s">
        <v>768</v>
      </c>
      <c r="H1351" t="s">
        <v>24278</v>
      </c>
    </row>
    <row r="1352" spans="1:8" hidden="1" x14ac:dyDescent="0.25">
      <c r="A1352" s="65">
        <v>45768</v>
      </c>
      <c r="B1352" t="s">
        <v>24275</v>
      </c>
      <c r="C1352">
        <v>12</v>
      </c>
      <c r="D1352" t="s">
        <v>24325</v>
      </c>
      <c r="E1352" t="s">
        <v>24277</v>
      </c>
      <c r="F1352" t="s">
        <v>754</v>
      </c>
      <c r="G1352" t="s">
        <v>768</v>
      </c>
      <c r="H1352" t="s">
        <v>24278</v>
      </c>
    </row>
    <row r="1353" spans="1:8" hidden="1" x14ac:dyDescent="0.25">
      <c r="A1353" s="65">
        <v>45768</v>
      </c>
      <c r="B1353" t="s">
        <v>24275</v>
      </c>
      <c r="C1353">
        <v>12</v>
      </c>
      <c r="D1353" t="s">
        <v>24325</v>
      </c>
      <c r="E1353" t="s">
        <v>24277</v>
      </c>
      <c r="F1353" t="s">
        <v>754</v>
      </c>
      <c r="G1353" t="s">
        <v>768</v>
      </c>
      <c r="H1353" t="s">
        <v>24278</v>
      </c>
    </row>
    <row r="1354" spans="1:8" hidden="1" x14ac:dyDescent="0.25">
      <c r="A1354" s="65">
        <v>45768</v>
      </c>
      <c r="B1354" t="s">
        <v>24275</v>
      </c>
      <c r="C1354">
        <v>12</v>
      </c>
      <c r="D1354" t="s">
        <v>24325</v>
      </c>
      <c r="E1354" t="s">
        <v>24277</v>
      </c>
      <c r="F1354" t="s">
        <v>754</v>
      </c>
      <c r="G1354" t="s">
        <v>768</v>
      </c>
      <c r="H1354" t="s">
        <v>24278</v>
      </c>
    </row>
    <row r="1355" spans="1:8" hidden="1" x14ac:dyDescent="0.25">
      <c r="A1355" s="65">
        <v>45768</v>
      </c>
      <c r="B1355" t="s">
        <v>24275</v>
      </c>
      <c r="C1355">
        <v>12</v>
      </c>
      <c r="D1355" t="s">
        <v>24325</v>
      </c>
      <c r="E1355" t="s">
        <v>24277</v>
      </c>
      <c r="F1355" t="s">
        <v>754</v>
      </c>
      <c r="G1355" t="s">
        <v>768</v>
      </c>
      <c r="H1355" t="s">
        <v>24278</v>
      </c>
    </row>
    <row r="1356" spans="1:8" hidden="1" x14ac:dyDescent="0.25">
      <c r="A1356" s="65">
        <v>45768</v>
      </c>
      <c r="B1356" t="s">
        <v>24275</v>
      </c>
      <c r="C1356">
        <v>12</v>
      </c>
      <c r="D1356" t="s">
        <v>24325</v>
      </c>
      <c r="E1356" t="s">
        <v>24277</v>
      </c>
      <c r="F1356" t="s">
        <v>754</v>
      </c>
      <c r="G1356" t="s">
        <v>768</v>
      </c>
      <c r="H1356" t="s">
        <v>24278</v>
      </c>
    </row>
    <row r="1357" spans="1:8" hidden="1" x14ac:dyDescent="0.25">
      <c r="A1357" s="65">
        <v>45768</v>
      </c>
      <c r="B1357" t="s">
        <v>24275</v>
      </c>
      <c r="C1357">
        <v>12</v>
      </c>
      <c r="D1357" t="s">
        <v>24325</v>
      </c>
      <c r="E1357" t="s">
        <v>24277</v>
      </c>
      <c r="F1357" t="s">
        <v>754</v>
      </c>
      <c r="G1357" t="s">
        <v>768</v>
      </c>
      <c r="H1357" t="s">
        <v>24278</v>
      </c>
    </row>
    <row r="1358" spans="1:8" hidden="1" x14ac:dyDescent="0.25">
      <c r="A1358" s="65">
        <v>45768</v>
      </c>
      <c r="B1358" t="s">
        <v>24275</v>
      </c>
      <c r="C1358">
        <v>12</v>
      </c>
      <c r="D1358" t="s">
        <v>24325</v>
      </c>
      <c r="E1358" t="s">
        <v>24277</v>
      </c>
      <c r="F1358" t="s">
        <v>754</v>
      </c>
      <c r="G1358" t="s">
        <v>768</v>
      </c>
      <c r="H1358" t="s">
        <v>24278</v>
      </c>
    </row>
    <row r="1359" spans="1:8" hidden="1" x14ac:dyDescent="0.25">
      <c r="A1359" s="65">
        <v>45768</v>
      </c>
      <c r="B1359" t="s">
        <v>24275</v>
      </c>
      <c r="C1359">
        <v>12</v>
      </c>
      <c r="D1359" t="s">
        <v>24325</v>
      </c>
      <c r="E1359" t="s">
        <v>24277</v>
      </c>
      <c r="F1359" t="s">
        <v>754</v>
      </c>
      <c r="G1359" t="s">
        <v>768</v>
      </c>
      <c r="H1359" t="s">
        <v>24278</v>
      </c>
    </row>
    <row r="1360" spans="1:8" hidden="1" x14ac:dyDescent="0.25">
      <c r="A1360" s="65">
        <v>45768</v>
      </c>
      <c r="B1360" t="s">
        <v>24275</v>
      </c>
      <c r="C1360">
        <v>11</v>
      </c>
      <c r="D1360" t="s">
        <v>24325</v>
      </c>
      <c r="E1360" t="s">
        <v>24277</v>
      </c>
      <c r="F1360" t="s">
        <v>754</v>
      </c>
      <c r="G1360" t="s">
        <v>768</v>
      </c>
      <c r="H1360" t="s">
        <v>24278</v>
      </c>
    </row>
    <row r="1361" spans="1:8" hidden="1" x14ac:dyDescent="0.25">
      <c r="A1361" s="65">
        <v>45768</v>
      </c>
      <c r="B1361" t="s">
        <v>24275</v>
      </c>
      <c r="C1361">
        <v>12</v>
      </c>
      <c r="D1361" t="s">
        <v>24325</v>
      </c>
      <c r="E1361" t="s">
        <v>24277</v>
      </c>
      <c r="F1361" t="s">
        <v>754</v>
      </c>
      <c r="G1361" t="s">
        <v>768</v>
      </c>
      <c r="H1361" t="s">
        <v>24278</v>
      </c>
    </row>
    <row r="1362" spans="1:8" hidden="1" x14ac:dyDescent="0.25">
      <c r="A1362" s="65">
        <v>45768</v>
      </c>
      <c r="B1362" t="s">
        <v>24275</v>
      </c>
      <c r="C1362">
        <v>12</v>
      </c>
      <c r="D1362" t="s">
        <v>24325</v>
      </c>
      <c r="E1362" t="s">
        <v>24277</v>
      </c>
      <c r="F1362" t="s">
        <v>754</v>
      </c>
      <c r="G1362" t="s">
        <v>768</v>
      </c>
      <c r="H1362" t="s">
        <v>24278</v>
      </c>
    </row>
    <row r="1363" spans="1:8" hidden="1" x14ac:dyDescent="0.25">
      <c r="A1363" s="65">
        <v>45768</v>
      </c>
      <c r="B1363" t="s">
        <v>24275</v>
      </c>
      <c r="C1363">
        <v>12</v>
      </c>
      <c r="D1363" t="s">
        <v>24325</v>
      </c>
      <c r="E1363" t="s">
        <v>24277</v>
      </c>
      <c r="F1363" t="s">
        <v>754</v>
      </c>
      <c r="G1363" t="s">
        <v>768</v>
      </c>
      <c r="H1363" t="s">
        <v>24278</v>
      </c>
    </row>
    <row r="1364" spans="1:8" hidden="1" x14ac:dyDescent="0.25">
      <c r="A1364" s="65">
        <v>45768</v>
      </c>
      <c r="B1364" t="s">
        <v>24275</v>
      </c>
      <c r="C1364">
        <v>12</v>
      </c>
      <c r="D1364" t="s">
        <v>24325</v>
      </c>
      <c r="E1364" t="s">
        <v>24277</v>
      </c>
      <c r="F1364" t="s">
        <v>754</v>
      </c>
      <c r="G1364" t="s">
        <v>768</v>
      </c>
      <c r="H1364" t="s">
        <v>24278</v>
      </c>
    </row>
    <row r="1365" spans="1:8" hidden="1" x14ac:dyDescent="0.25">
      <c r="A1365" s="65">
        <v>45768</v>
      </c>
      <c r="B1365" t="s">
        <v>24275</v>
      </c>
      <c r="C1365">
        <v>12</v>
      </c>
      <c r="D1365" t="s">
        <v>24325</v>
      </c>
      <c r="E1365" t="s">
        <v>24277</v>
      </c>
      <c r="F1365" t="s">
        <v>754</v>
      </c>
      <c r="G1365" t="s">
        <v>768</v>
      </c>
      <c r="H1365" t="s">
        <v>24278</v>
      </c>
    </row>
    <row r="1366" spans="1:8" hidden="1" x14ac:dyDescent="0.25">
      <c r="A1366" s="65">
        <v>45768</v>
      </c>
      <c r="B1366" t="s">
        <v>24275</v>
      </c>
      <c r="C1366">
        <v>12</v>
      </c>
      <c r="D1366" t="s">
        <v>24325</v>
      </c>
      <c r="E1366" t="s">
        <v>24277</v>
      </c>
      <c r="F1366" t="s">
        <v>754</v>
      </c>
      <c r="G1366" t="s">
        <v>768</v>
      </c>
      <c r="H1366" t="s">
        <v>24278</v>
      </c>
    </row>
    <row r="1367" spans="1:8" hidden="1" x14ac:dyDescent="0.25">
      <c r="A1367" s="65">
        <v>45768</v>
      </c>
      <c r="B1367" t="s">
        <v>24275</v>
      </c>
      <c r="C1367">
        <v>12</v>
      </c>
      <c r="D1367" t="s">
        <v>24325</v>
      </c>
      <c r="E1367" t="s">
        <v>24277</v>
      </c>
      <c r="F1367" t="s">
        <v>754</v>
      </c>
      <c r="G1367" t="s">
        <v>768</v>
      </c>
      <c r="H1367" t="s">
        <v>24278</v>
      </c>
    </row>
    <row r="1368" spans="1:8" hidden="1" x14ac:dyDescent="0.25">
      <c r="A1368" s="65">
        <v>45765</v>
      </c>
      <c r="B1368" t="s">
        <v>24275</v>
      </c>
      <c r="C1368">
        <v>12</v>
      </c>
      <c r="D1368" t="s">
        <v>24326</v>
      </c>
      <c r="E1368" t="s">
        <v>24277</v>
      </c>
      <c r="F1368" t="s">
        <v>24294</v>
      </c>
      <c r="G1368" t="s">
        <v>766</v>
      </c>
      <c r="H1368" t="s">
        <v>24327</v>
      </c>
    </row>
    <row r="1369" spans="1:8" x14ac:dyDescent="0.25">
      <c r="A1369" s="65">
        <v>45765</v>
      </c>
      <c r="B1369" t="s">
        <v>24275</v>
      </c>
      <c r="C1369">
        <v>12</v>
      </c>
      <c r="D1369" t="s">
        <v>24324</v>
      </c>
      <c r="E1369" t="s">
        <v>24277</v>
      </c>
      <c r="F1369" t="s">
        <v>24294</v>
      </c>
      <c r="G1369" t="s">
        <v>765</v>
      </c>
    </row>
    <row r="1370" spans="1:8" x14ac:dyDescent="0.25">
      <c r="A1370" s="65">
        <v>45765</v>
      </c>
      <c r="B1370" t="s">
        <v>24275</v>
      </c>
      <c r="C1370">
        <v>12</v>
      </c>
      <c r="D1370" t="s">
        <v>24324</v>
      </c>
      <c r="E1370" t="s">
        <v>24277</v>
      </c>
      <c r="F1370" t="s">
        <v>24294</v>
      </c>
      <c r="G1370" t="s">
        <v>765</v>
      </c>
    </row>
    <row r="1371" spans="1:8" x14ac:dyDescent="0.25">
      <c r="A1371" s="65">
        <v>45765</v>
      </c>
      <c r="B1371" t="s">
        <v>24275</v>
      </c>
      <c r="C1371">
        <v>12</v>
      </c>
      <c r="D1371" t="s">
        <v>24324</v>
      </c>
      <c r="E1371" t="s">
        <v>24277</v>
      </c>
      <c r="F1371" t="s">
        <v>24294</v>
      </c>
      <c r="G1371" t="s">
        <v>765</v>
      </c>
    </row>
    <row r="1372" spans="1:8" x14ac:dyDescent="0.25">
      <c r="A1372" s="65">
        <v>45765</v>
      </c>
      <c r="B1372" t="s">
        <v>24275</v>
      </c>
      <c r="C1372">
        <v>12</v>
      </c>
      <c r="D1372" t="s">
        <v>24324</v>
      </c>
      <c r="E1372" t="s">
        <v>24277</v>
      </c>
      <c r="F1372" t="s">
        <v>24294</v>
      </c>
      <c r="G1372" t="s">
        <v>765</v>
      </c>
    </row>
    <row r="1373" spans="1:8" x14ac:dyDescent="0.25">
      <c r="A1373" s="65">
        <v>45766</v>
      </c>
      <c r="B1373" t="s">
        <v>24275</v>
      </c>
      <c r="C1373">
        <v>12</v>
      </c>
      <c r="D1373" t="s">
        <v>24324</v>
      </c>
      <c r="E1373" t="s">
        <v>24277</v>
      </c>
      <c r="F1373" t="s">
        <v>24294</v>
      </c>
      <c r="G1373" t="s">
        <v>765</v>
      </c>
    </row>
    <row r="1374" spans="1:8" x14ac:dyDescent="0.25">
      <c r="A1374" s="65">
        <v>45766</v>
      </c>
      <c r="B1374" t="s">
        <v>24275</v>
      </c>
      <c r="C1374">
        <v>12</v>
      </c>
      <c r="D1374" t="s">
        <v>24324</v>
      </c>
      <c r="E1374" t="s">
        <v>24277</v>
      </c>
      <c r="F1374" t="s">
        <v>24294</v>
      </c>
      <c r="G1374" t="s">
        <v>765</v>
      </c>
    </row>
    <row r="1375" spans="1:8" x14ac:dyDescent="0.25">
      <c r="A1375" s="65">
        <v>45766</v>
      </c>
      <c r="B1375" t="s">
        <v>24275</v>
      </c>
      <c r="C1375">
        <v>12</v>
      </c>
      <c r="D1375" t="s">
        <v>24324</v>
      </c>
      <c r="E1375" t="s">
        <v>24277</v>
      </c>
      <c r="F1375" t="s">
        <v>24294</v>
      </c>
      <c r="G1375" t="s">
        <v>765</v>
      </c>
    </row>
    <row r="1376" spans="1:8" x14ac:dyDescent="0.25">
      <c r="A1376" s="65">
        <v>45766</v>
      </c>
      <c r="B1376" t="s">
        <v>24275</v>
      </c>
      <c r="C1376">
        <v>12</v>
      </c>
      <c r="D1376" t="s">
        <v>24324</v>
      </c>
      <c r="E1376" t="s">
        <v>24277</v>
      </c>
      <c r="F1376" t="s">
        <v>24294</v>
      </c>
      <c r="G1376" t="s">
        <v>765</v>
      </c>
    </row>
    <row r="1377" spans="1:8" hidden="1" x14ac:dyDescent="0.25">
      <c r="A1377" s="65">
        <v>45766</v>
      </c>
      <c r="B1377" t="s">
        <v>24275</v>
      </c>
      <c r="C1377">
        <v>12</v>
      </c>
      <c r="D1377" t="s">
        <v>24326</v>
      </c>
      <c r="E1377" t="s">
        <v>24277</v>
      </c>
      <c r="F1377" t="s">
        <v>24294</v>
      </c>
      <c r="G1377" t="s">
        <v>766</v>
      </c>
      <c r="H1377" t="s">
        <v>24327</v>
      </c>
    </row>
    <row r="1378" spans="1:8" hidden="1" x14ac:dyDescent="0.25">
      <c r="A1378" s="65">
        <v>45768</v>
      </c>
      <c r="B1378" t="s">
        <v>24275</v>
      </c>
      <c r="C1378">
        <v>12</v>
      </c>
      <c r="D1378" t="s">
        <v>24326</v>
      </c>
      <c r="E1378" t="s">
        <v>24277</v>
      </c>
      <c r="F1378" t="s">
        <v>24294</v>
      </c>
      <c r="G1378" t="s">
        <v>766</v>
      </c>
      <c r="H1378" t="s">
        <v>24327</v>
      </c>
    </row>
    <row r="1379" spans="1:8" hidden="1" x14ac:dyDescent="0.25">
      <c r="A1379" s="65">
        <v>45768</v>
      </c>
      <c r="B1379" t="s">
        <v>24275</v>
      </c>
      <c r="C1379">
        <v>12</v>
      </c>
      <c r="D1379" t="s">
        <v>24328</v>
      </c>
      <c r="E1379" t="s">
        <v>24277</v>
      </c>
      <c r="F1379" t="s">
        <v>24294</v>
      </c>
      <c r="G1379" t="s">
        <v>764</v>
      </c>
      <c r="H1379" t="s">
        <v>24278</v>
      </c>
    </row>
    <row r="1380" spans="1:8" hidden="1" x14ac:dyDescent="0.25">
      <c r="A1380" s="65">
        <v>45768</v>
      </c>
      <c r="B1380" t="s">
        <v>24275</v>
      </c>
      <c r="C1380">
        <v>12</v>
      </c>
      <c r="D1380" t="s">
        <v>24328</v>
      </c>
      <c r="E1380" t="s">
        <v>24277</v>
      </c>
      <c r="F1380" t="s">
        <v>24294</v>
      </c>
      <c r="G1380" t="s">
        <v>764</v>
      </c>
      <c r="H1380" t="s">
        <v>24278</v>
      </c>
    </row>
    <row r="1381" spans="1:8" hidden="1" x14ac:dyDescent="0.25">
      <c r="A1381" s="65">
        <v>45768</v>
      </c>
      <c r="B1381" t="s">
        <v>24275</v>
      </c>
      <c r="C1381">
        <v>12</v>
      </c>
      <c r="D1381" t="s">
        <v>24328</v>
      </c>
      <c r="E1381" t="s">
        <v>24277</v>
      </c>
      <c r="F1381" t="s">
        <v>24294</v>
      </c>
      <c r="G1381" t="s">
        <v>764</v>
      </c>
      <c r="H1381" t="s">
        <v>24278</v>
      </c>
    </row>
    <row r="1382" spans="1:8" hidden="1" x14ac:dyDescent="0.25">
      <c r="A1382" s="65">
        <v>45768</v>
      </c>
      <c r="B1382" t="s">
        <v>24275</v>
      </c>
      <c r="C1382">
        <v>7.5</v>
      </c>
      <c r="D1382" t="s">
        <v>24325</v>
      </c>
      <c r="E1382" t="s">
        <v>24277</v>
      </c>
      <c r="F1382" t="s">
        <v>754</v>
      </c>
      <c r="G1382" t="s">
        <v>768</v>
      </c>
      <c r="H1382" t="s">
        <v>24278</v>
      </c>
    </row>
    <row r="1383" spans="1:8" hidden="1" x14ac:dyDescent="0.25">
      <c r="A1383" s="65">
        <v>45768</v>
      </c>
      <c r="B1383" t="s">
        <v>24275</v>
      </c>
      <c r="C1383">
        <v>12</v>
      </c>
      <c r="D1383" t="s">
        <v>24328</v>
      </c>
      <c r="E1383" t="s">
        <v>24277</v>
      </c>
      <c r="F1383" t="s">
        <v>24294</v>
      </c>
      <c r="G1383" t="s">
        <v>764</v>
      </c>
      <c r="H1383" t="s">
        <v>24278</v>
      </c>
    </row>
    <row r="1384" spans="1:8" hidden="1" x14ac:dyDescent="0.25">
      <c r="A1384" s="65">
        <v>45769</v>
      </c>
      <c r="B1384" t="s">
        <v>24275</v>
      </c>
      <c r="C1384">
        <v>12</v>
      </c>
      <c r="D1384" t="s">
        <v>24326</v>
      </c>
      <c r="E1384" t="s">
        <v>24277</v>
      </c>
      <c r="F1384" t="s">
        <v>24294</v>
      </c>
      <c r="G1384" t="s">
        <v>766</v>
      </c>
      <c r="H1384" t="s">
        <v>24327</v>
      </c>
    </row>
    <row r="1385" spans="1:8" hidden="1" x14ac:dyDescent="0.25">
      <c r="A1385" s="65">
        <v>45769</v>
      </c>
      <c r="B1385" t="s">
        <v>24275</v>
      </c>
      <c r="C1385">
        <v>12</v>
      </c>
      <c r="D1385" t="s">
        <v>24326</v>
      </c>
      <c r="E1385" t="s">
        <v>24277</v>
      </c>
      <c r="F1385" t="s">
        <v>24294</v>
      </c>
      <c r="G1385" t="s">
        <v>766</v>
      </c>
      <c r="H1385" t="s">
        <v>24327</v>
      </c>
    </row>
    <row r="1386" spans="1:8" hidden="1" x14ac:dyDescent="0.25">
      <c r="A1386" s="65">
        <v>45769</v>
      </c>
      <c r="B1386" t="s">
        <v>24275</v>
      </c>
      <c r="C1386">
        <v>12</v>
      </c>
      <c r="D1386" t="s">
        <v>24328</v>
      </c>
      <c r="E1386" t="s">
        <v>24277</v>
      </c>
      <c r="F1386" t="s">
        <v>24294</v>
      </c>
      <c r="G1386" t="s">
        <v>764</v>
      </c>
      <c r="H1386" t="s">
        <v>24278</v>
      </c>
    </row>
    <row r="1387" spans="1:8" hidden="1" x14ac:dyDescent="0.25">
      <c r="A1387" s="65">
        <v>45769</v>
      </c>
      <c r="B1387" t="s">
        <v>24275</v>
      </c>
      <c r="C1387">
        <v>2.5</v>
      </c>
      <c r="D1387" t="s">
        <v>24328</v>
      </c>
      <c r="E1387" t="s">
        <v>24277</v>
      </c>
      <c r="F1387" t="s">
        <v>24294</v>
      </c>
      <c r="G1387" t="s">
        <v>764</v>
      </c>
      <c r="H1387" t="s">
        <v>24278</v>
      </c>
    </row>
    <row r="1388" spans="1:8" hidden="1" x14ac:dyDescent="0.25">
      <c r="A1388" s="65">
        <v>45770</v>
      </c>
      <c r="B1388" t="s">
        <v>24275</v>
      </c>
      <c r="C1388">
        <v>12</v>
      </c>
      <c r="D1388" t="s">
        <v>24326</v>
      </c>
      <c r="E1388" t="s">
        <v>24277</v>
      </c>
      <c r="F1388" t="s">
        <v>24294</v>
      </c>
      <c r="G1388" t="s">
        <v>766</v>
      </c>
      <c r="H1388" t="s">
        <v>24327</v>
      </c>
    </row>
    <row r="1389" spans="1:8" hidden="1" x14ac:dyDescent="0.25">
      <c r="A1389" s="65">
        <v>45770</v>
      </c>
      <c r="B1389" t="s">
        <v>24275</v>
      </c>
      <c r="C1389">
        <v>12</v>
      </c>
      <c r="D1389" t="s">
        <v>24326</v>
      </c>
      <c r="E1389" t="s">
        <v>24277</v>
      </c>
      <c r="F1389" t="s">
        <v>24294</v>
      </c>
      <c r="G1389" t="s">
        <v>766</v>
      </c>
      <c r="H1389" t="s">
        <v>24327</v>
      </c>
    </row>
    <row r="1390" spans="1:8" hidden="1" x14ac:dyDescent="0.25">
      <c r="A1390" s="65">
        <v>45770</v>
      </c>
      <c r="B1390" t="s">
        <v>24275</v>
      </c>
      <c r="C1390">
        <v>12</v>
      </c>
      <c r="D1390" t="s">
        <v>24328</v>
      </c>
      <c r="E1390" t="s">
        <v>24277</v>
      </c>
      <c r="F1390" t="s">
        <v>24294</v>
      </c>
      <c r="G1390" t="s">
        <v>764</v>
      </c>
      <c r="H1390" t="s">
        <v>24278</v>
      </c>
    </row>
    <row r="1391" spans="1:8" hidden="1" x14ac:dyDescent="0.25">
      <c r="A1391" s="65">
        <v>45770</v>
      </c>
      <c r="B1391" t="s">
        <v>24275</v>
      </c>
      <c r="C1391">
        <v>12</v>
      </c>
      <c r="D1391" t="s">
        <v>24328</v>
      </c>
      <c r="E1391" t="s">
        <v>24277</v>
      </c>
      <c r="F1391" t="s">
        <v>24294</v>
      </c>
      <c r="G1391" t="s">
        <v>764</v>
      </c>
      <c r="H1391" t="s">
        <v>24278</v>
      </c>
    </row>
    <row r="1392" spans="1:8" hidden="1" x14ac:dyDescent="0.25">
      <c r="A1392" s="65">
        <v>45770</v>
      </c>
      <c r="B1392" t="s">
        <v>24275</v>
      </c>
      <c r="C1392">
        <v>12</v>
      </c>
      <c r="D1392" t="s">
        <v>24328</v>
      </c>
      <c r="E1392" t="s">
        <v>24277</v>
      </c>
      <c r="F1392" t="s">
        <v>24294</v>
      </c>
      <c r="G1392" t="s">
        <v>764</v>
      </c>
      <c r="H1392" t="s">
        <v>24278</v>
      </c>
    </row>
    <row r="1393" spans="1:8" hidden="1" x14ac:dyDescent="0.25">
      <c r="A1393" s="65">
        <v>45770</v>
      </c>
      <c r="B1393" t="s">
        <v>24275</v>
      </c>
      <c r="C1393">
        <v>12</v>
      </c>
      <c r="D1393" t="s">
        <v>24328</v>
      </c>
      <c r="E1393" t="s">
        <v>24277</v>
      </c>
      <c r="F1393" t="s">
        <v>24294</v>
      </c>
      <c r="G1393" t="s">
        <v>764</v>
      </c>
      <c r="H1393" t="s">
        <v>24278</v>
      </c>
    </row>
    <row r="1394" spans="1:8" hidden="1" x14ac:dyDescent="0.25">
      <c r="A1394" s="65">
        <v>45770</v>
      </c>
      <c r="B1394" t="s">
        <v>24275</v>
      </c>
      <c r="C1394">
        <v>12</v>
      </c>
      <c r="D1394" t="s">
        <v>24328</v>
      </c>
      <c r="E1394" t="s">
        <v>24277</v>
      </c>
      <c r="F1394" t="s">
        <v>24294</v>
      </c>
      <c r="G1394" t="s">
        <v>764</v>
      </c>
      <c r="H1394" t="s">
        <v>24278</v>
      </c>
    </row>
    <row r="1395" spans="1:8" hidden="1" x14ac:dyDescent="0.25">
      <c r="A1395" s="65">
        <v>45770</v>
      </c>
      <c r="B1395" t="s">
        <v>24275</v>
      </c>
      <c r="C1395">
        <v>10.5</v>
      </c>
      <c r="D1395" t="s">
        <v>24326</v>
      </c>
      <c r="E1395" t="s">
        <v>24277</v>
      </c>
      <c r="F1395" t="s">
        <v>24294</v>
      </c>
      <c r="G1395" t="s">
        <v>766</v>
      </c>
      <c r="H1395" t="s">
        <v>24327</v>
      </c>
    </row>
    <row r="1396" spans="1:8" hidden="1" x14ac:dyDescent="0.25">
      <c r="A1396" s="65">
        <v>45770</v>
      </c>
      <c r="B1396" t="s">
        <v>24275</v>
      </c>
      <c r="C1396">
        <v>1.5</v>
      </c>
      <c r="D1396" t="s">
        <v>24326</v>
      </c>
      <c r="E1396" t="s">
        <v>24277</v>
      </c>
      <c r="F1396" t="s">
        <v>24294</v>
      </c>
      <c r="G1396" t="s">
        <v>766</v>
      </c>
      <c r="H1396" t="s">
        <v>24327</v>
      </c>
    </row>
    <row r="1397" spans="1:8" hidden="1" x14ac:dyDescent="0.25">
      <c r="A1397" s="65">
        <v>45770</v>
      </c>
      <c r="B1397" t="s">
        <v>24275</v>
      </c>
      <c r="C1397">
        <v>12</v>
      </c>
      <c r="D1397" t="s">
        <v>24326</v>
      </c>
      <c r="E1397" t="s">
        <v>24277</v>
      </c>
      <c r="F1397" t="s">
        <v>24294</v>
      </c>
      <c r="G1397" t="s">
        <v>766</v>
      </c>
      <c r="H1397" t="s">
        <v>24327</v>
      </c>
    </row>
    <row r="1398" spans="1:8" hidden="1" x14ac:dyDescent="0.25">
      <c r="A1398" s="65">
        <v>45770</v>
      </c>
      <c r="B1398" t="s">
        <v>24275</v>
      </c>
      <c r="C1398">
        <v>12</v>
      </c>
      <c r="D1398" t="s">
        <v>24326</v>
      </c>
      <c r="E1398" t="s">
        <v>24277</v>
      </c>
      <c r="F1398" t="s">
        <v>24294</v>
      </c>
      <c r="G1398" t="s">
        <v>766</v>
      </c>
      <c r="H1398" t="s">
        <v>24327</v>
      </c>
    </row>
    <row r="1399" spans="1:8" hidden="1" x14ac:dyDescent="0.25">
      <c r="A1399" s="65">
        <v>45771</v>
      </c>
      <c r="B1399" t="s">
        <v>24275</v>
      </c>
      <c r="C1399">
        <v>12</v>
      </c>
      <c r="D1399" t="s">
        <v>24326</v>
      </c>
      <c r="E1399" t="s">
        <v>24277</v>
      </c>
      <c r="F1399" t="s">
        <v>24294</v>
      </c>
      <c r="G1399" t="s">
        <v>766</v>
      </c>
      <c r="H1399" t="s">
        <v>24327</v>
      </c>
    </row>
    <row r="1400" spans="1:8" hidden="1" x14ac:dyDescent="0.25">
      <c r="A1400" s="65">
        <v>45771</v>
      </c>
      <c r="B1400" t="s">
        <v>24275</v>
      </c>
      <c r="C1400">
        <v>12</v>
      </c>
      <c r="D1400" t="s">
        <v>24326</v>
      </c>
      <c r="E1400" t="s">
        <v>24277</v>
      </c>
      <c r="F1400" t="s">
        <v>24294</v>
      </c>
      <c r="G1400" t="s">
        <v>766</v>
      </c>
      <c r="H1400" t="s">
        <v>24327</v>
      </c>
    </row>
    <row r="1401" spans="1:8" hidden="1" x14ac:dyDescent="0.25">
      <c r="A1401" s="65">
        <v>45771</v>
      </c>
      <c r="B1401" t="s">
        <v>24275</v>
      </c>
      <c r="C1401">
        <v>12</v>
      </c>
      <c r="D1401" t="s">
        <v>24326</v>
      </c>
      <c r="E1401" t="s">
        <v>24277</v>
      </c>
      <c r="F1401" t="s">
        <v>24294</v>
      </c>
      <c r="G1401" t="s">
        <v>766</v>
      </c>
      <c r="H1401" t="s">
        <v>24327</v>
      </c>
    </row>
    <row r="1402" spans="1:8" hidden="1" x14ac:dyDescent="0.25">
      <c r="A1402" s="65">
        <v>45771</v>
      </c>
      <c r="B1402" t="s">
        <v>24275</v>
      </c>
      <c r="C1402">
        <v>12</v>
      </c>
      <c r="D1402" t="s">
        <v>24326</v>
      </c>
      <c r="E1402" t="s">
        <v>24277</v>
      </c>
      <c r="F1402" t="s">
        <v>24294</v>
      </c>
      <c r="G1402" t="s">
        <v>766</v>
      </c>
      <c r="H1402" t="s">
        <v>24327</v>
      </c>
    </row>
    <row r="1403" spans="1:8" hidden="1" x14ac:dyDescent="0.25">
      <c r="A1403" s="65">
        <v>45771</v>
      </c>
      <c r="B1403" t="s">
        <v>24275</v>
      </c>
      <c r="C1403">
        <v>12</v>
      </c>
      <c r="D1403" t="s">
        <v>24326</v>
      </c>
      <c r="E1403" t="s">
        <v>24277</v>
      </c>
      <c r="F1403" t="s">
        <v>24294</v>
      </c>
      <c r="G1403" t="s">
        <v>766</v>
      </c>
      <c r="H1403" t="s">
        <v>24327</v>
      </c>
    </row>
    <row r="1404" spans="1:8" hidden="1" x14ac:dyDescent="0.25">
      <c r="A1404" s="65">
        <v>45771</v>
      </c>
      <c r="B1404" t="s">
        <v>24275</v>
      </c>
      <c r="C1404">
        <v>12</v>
      </c>
      <c r="D1404" t="s">
        <v>24326</v>
      </c>
      <c r="E1404" t="s">
        <v>24277</v>
      </c>
      <c r="F1404" t="s">
        <v>24294</v>
      </c>
      <c r="G1404" t="s">
        <v>766</v>
      </c>
      <c r="H1404" t="s">
        <v>24327</v>
      </c>
    </row>
    <row r="1405" spans="1:8" hidden="1" x14ac:dyDescent="0.25">
      <c r="A1405" s="65">
        <v>45771</v>
      </c>
      <c r="B1405" t="s">
        <v>24275</v>
      </c>
      <c r="C1405">
        <v>12</v>
      </c>
      <c r="D1405" t="s">
        <v>24328</v>
      </c>
      <c r="E1405" t="s">
        <v>24277</v>
      </c>
      <c r="F1405" t="s">
        <v>24294</v>
      </c>
      <c r="G1405" t="s">
        <v>764</v>
      </c>
      <c r="H1405" t="s">
        <v>24278</v>
      </c>
    </row>
    <row r="1406" spans="1:8" hidden="1" x14ac:dyDescent="0.25">
      <c r="A1406" s="65">
        <v>45771</v>
      </c>
      <c r="B1406" t="s">
        <v>24275</v>
      </c>
      <c r="C1406">
        <v>12</v>
      </c>
      <c r="D1406" t="s">
        <v>24328</v>
      </c>
      <c r="E1406" t="s">
        <v>24277</v>
      </c>
      <c r="F1406" t="s">
        <v>24294</v>
      </c>
      <c r="G1406" t="s">
        <v>764</v>
      </c>
      <c r="H1406" t="s">
        <v>24278</v>
      </c>
    </row>
    <row r="1407" spans="1:8" hidden="1" x14ac:dyDescent="0.25">
      <c r="A1407" s="65">
        <v>45771</v>
      </c>
      <c r="B1407" t="s">
        <v>24275</v>
      </c>
      <c r="C1407">
        <v>2.5</v>
      </c>
      <c r="D1407" t="s">
        <v>24328</v>
      </c>
      <c r="E1407" t="s">
        <v>24277</v>
      </c>
      <c r="F1407" t="s">
        <v>24294</v>
      </c>
      <c r="G1407" t="s">
        <v>764</v>
      </c>
      <c r="H1407" t="s">
        <v>24278</v>
      </c>
    </row>
    <row r="1408" spans="1:8" hidden="1" x14ac:dyDescent="0.25">
      <c r="A1408" s="65">
        <v>45772</v>
      </c>
      <c r="B1408" t="s">
        <v>24275</v>
      </c>
      <c r="C1408">
        <v>12</v>
      </c>
      <c r="D1408" t="s">
        <v>24326</v>
      </c>
      <c r="E1408" t="s">
        <v>24277</v>
      </c>
      <c r="F1408" t="s">
        <v>24294</v>
      </c>
      <c r="G1408" t="s">
        <v>766</v>
      </c>
      <c r="H1408" t="s">
        <v>24327</v>
      </c>
    </row>
    <row r="1409" spans="1:8" hidden="1" x14ac:dyDescent="0.25">
      <c r="A1409" s="65">
        <v>45772</v>
      </c>
      <c r="B1409" t="s">
        <v>24275</v>
      </c>
      <c r="C1409">
        <v>12</v>
      </c>
      <c r="D1409" t="s">
        <v>24326</v>
      </c>
      <c r="E1409" t="s">
        <v>24277</v>
      </c>
      <c r="F1409" t="s">
        <v>24294</v>
      </c>
      <c r="G1409" t="s">
        <v>766</v>
      </c>
      <c r="H1409" t="s">
        <v>24327</v>
      </c>
    </row>
    <row r="1410" spans="1:8" hidden="1" x14ac:dyDescent="0.25">
      <c r="A1410" s="65">
        <v>45772</v>
      </c>
      <c r="B1410" t="s">
        <v>24275</v>
      </c>
      <c r="C1410">
        <v>12</v>
      </c>
      <c r="D1410" t="s">
        <v>24326</v>
      </c>
      <c r="E1410" t="s">
        <v>24277</v>
      </c>
      <c r="F1410" t="s">
        <v>24294</v>
      </c>
      <c r="G1410" t="s">
        <v>766</v>
      </c>
      <c r="H1410" t="s">
        <v>24327</v>
      </c>
    </row>
    <row r="1411" spans="1:8" hidden="1" x14ac:dyDescent="0.25">
      <c r="A1411" s="65">
        <v>45772</v>
      </c>
      <c r="B1411" t="s">
        <v>24275</v>
      </c>
      <c r="C1411">
        <v>12</v>
      </c>
      <c r="D1411" t="s">
        <v>24326</v>
      </c>
      <c r="E1411" t="s">
        <v>24277</v>
      </c>
      <c r="F1411" t="s">
        <v>24294</v>
      </c>
      <c r="G1411" t="s">
        <v>766</v>
      </c>
      <c r="H1411" t="s">
        <v>24327</v>
      </c>
    </row>
    <row r="1412" spans="1:8" hidden="1" x14ac:dyDescent="0.25">
      <c r="A1412" s="65">
        <v>45772</v>
      </c>
      <c r="B1412" t="s">
        <v>24275</v>
      </c>
      <c r="C1412">
        <v>12</v>
      </c>
      <c r="D1412" t="s">
        <v>24326</v>
      </c>
      <c r="E1412" t="s">
        <v>24277</v>
      </c>
      <c r="F1412" t="s">
        <v>24294</v>
      </c>
      <c r="G1412" t="s">
        <v>766</v>
      </c>
      <c r="H1412" t="s">
        <v>24327</v>
      </c>
    </row>
    <row r="1413" spans="1:8" hidden="1" x14ac:dyDescent="0.25">
      <c r="A1413" s="65">
        <v>45772</v>
      </c>
      <c r="B1413" t="s">
        <v>24275</v>
      </c>
      <c r="C1413">
        <v>10</v>
      </c>
      <c r="D1413" t="s">
        <v>24328</v>
      </c>
      <c r="E1413" t="s">
        <v>24277</v>
      </c>
      <c r="F1413" t="s">
        <v>24294</v>
      </c>
      <c r="G1413" t="s">
        <v>764</v>
      </c>
      <c r="H1413" t="s">
        <v>24278</v>
      </c>
    </row>
    <row r="1414" spans="1:8" hidden="1" x14ac:dyDescent="0.25">
      <c r="A1414" s="65">
        <v>45773</v>
      </c>
      <c r="B1414" t="s">
        <v>24275</v>
      </c>
      <c r="C1414">
        <v>12</v>
      </c>
      <c r="D1414" t="s">
        <v>24328</v>
      </c>
      <c r="E1414" t="s">
        <v>24277</v>
      </c>
      <c r="F1414" t="s">
        <v>24294</v>
      </c>
      <c r="G1414" t="s">
        <v>764</v>
      </c>
      <c r="H1414" t="s">
        <v>24278</v>
      </c>
    </row>
    <row r="1415" spans="1:8" hidden="1" x14ac:dyDescent="0.25">
      <c r="A1415" s="65">
        <v>45773</v>
      </c>
      <c r="B1415" t="s">
        <v>24275</v>
      </c>
      <c r="C1415">
        <v>12</v>
      </c>
      <c r="D1415" t="s">
        <v>24328</v>
      </c>
      <c r="E1415" t="s">
        <v>24277</v>
      </c>
      <c r="F1415" t="s">
        <v>24294</v>
      </c>
      <c r="G1415" t="s">
        <v>764</v>
      </c>
      <c r="H1415" t="s">
        <v>24278</v>
      </c>
    </row>
    <row r="1416" spans="1:8" hidden="1" x14ac:dyDescent="0.25">
      <c r="A1416" s="65">
        <v>45773</v>
      </c>
      <c r="B1416" t="s">
        <v>24275</v>
      </c>
      <c r="C1416">
        <v>12</v>
      </c>
      <c r="D1416" t="s">
        <v>24326</v>
      </c>
      <c r="E1416" t="s">
        <v>24277</v>
      </c>
      <c r="F1416" t="s">
        <v>24294</v>
      </c>
      <c r="G1416" t="s">
        <v>766</v>
      </c>
      <c r="H1416" t="s">
        <v>24327</v>
      </c>
    </row>
    <row r="1417" spans="1:8" hidden="1" x14ac:dyDescent="0.25">
      <c r="A1417" s="65">
        <v>45773</v>
      </c>
      <c r="B1417" t="s">
        <v>24275</v>
      </c>
      <c r="C1417">
        <v>12</v>
      </c>
      <c r="D1417" t="s">
        <v>24326</v>
      </c>
      <c r="E1417" t="s">
        <v>24277</v>
      </c>
      <c r="F1417" t="s">
        <v>24294</v>
      </c>
      <c r="G1417" t="s">
        <v>766</v>
      </c>
      <c r="H1417" t="s">
        <v>24327</v>
      </c>
    </row>
    <row r="1418" spans="1:8" hidden="1" x14ac:dyDescent="0.25">
      <c r="A1418" s="65">
        <v>45773</v>
      </c>
      <c r="B1418" t="s">
        <v>24275</v>
      </c>
      <c r="C1418">
        <v>12</v>
      </c>
      <c r="D1418" t="s">
        <v>24328</v>
      </c>
      <c r="E1418" t="s">
        <v>24277</v>
      </c>
      <c r="F1418" t="s">
        <v>24294</v>
      </c>
      <c r="G1418" t="s">
        <v>764</v>
      </c>
      <c r="H1418" t="s">
        <v>24278</v>
      </c>
    </row>
    <row r="1419" spans="1:8" hidden="1" x14ac:dyDescent="0.25">
      <c r="A1419" s="65">
        <v>45773</v>
      </c>
      <c r="B1419" t="s">
        <v>24275</v>
      </c>
      <c r="C1419">
        <v>12</v>
      </c>
      <c r="D1419" t="s">
        <v>24326</v>
      </c>
      <c r="E1419" t="s">
        <v>24277</v>
      </c>
      <c r="F1419" t="s">
        <v>24294</v>
      </c>
      <c r="G1419" t="s">
        <v>766</v>
      </c>
      <c r="H1419" t="s">
        <v>24327</v>
      </c>
    </row>
    <row r="1420" spans="1:8" hidden="1" x14ac:dyDescent="0.25">
      <c r="A1420" s="65">
        <v>45773</v>
      </c>
      <c r="B1420" t="s">
        <v>24275</v>
      </c>
      <c r="C1420">
        <v>12</v>
      </c>
      <c r="D1420" t="s">
        <v>24326</v>
      </c>
      <c r="E1420" t="s">
        <v>24277</v>
      </c>
      <c r="F1420" t="s">
        <v>24294</v>
      </c>
      <c r="G1420" t="s">
        <v>766</v>
      </c>
      <c r="H1420" t="s">
        <v>24327</v>
      </c>
    </row>
    <row r="1421" spans="1:8" hidden="1" x14ac:dyDescent="0.25">
      <c r="A1421" s="65">
        <v>45773</v>
      </c>
      <c r="B1421" t="s">
        <v>24275</v>
      </c>
      <c r="C1421">
        <v>4</v>
      </c>
      <c r="D1421" t="s">
        <v>24326</v>
      </c>
      <c r="E1421" t="s">
        <v>24277</v>
      </c>
      <c r="F1421" t="s">
        <v>24294</v>
      </c>
      <c r="G1421" t="s">
        <v>766</v>
      </c>
      <c r="H1421" t="s">
        <v>24327</v>
      </c>
    </row>
    <row r="1422" spans="1:8" x14ac:dyDescent="0.25">
      <c r="A1422" s="65">
        <v>45776</v>
      </c>
      <c r="B1422" t="s">
        <v>24275</v>
      </c>
      <c r="C1422">
        <v>12</v>
      </c>
      <c r="D1422" t="s">
        <v>24329</v>
      </c>
      <c r="E1422" t="s">
        <v>24277</v>
      </c>
      <c r="F1422" t="s">
        <v>24311</v>
      </c>
      <c r="G1422" t="s">
        <v>765</v>
      </c>
      <c r="H1422" t="s">
        <v>24278</v>
      </c>
    </row>
    <row r="1423" spans="1:8" x14ac:dyDescent="0.25">
      <c r="A1423" s="65">
        <v>45776</v>
      </c>
      <c r="B1423" t="s">
        <v>24275</v>
      </c>
      <c r="C1423">
        <v>12</v>
      </c>
      <c r="D1423" t="s">
        <v>24329</v>
      </c>
      <c r="E1423" t="s">
        <v>24277</v>
      </c>
      <c r="F1423" t="s">
        <v>24311</v>
      </c>
      <c r="G1423" t="s">
        <v>765</v>
      </c>
      <c r="H1423" t="s">
        <v>24278</v>
      </c>
    </row>
    <row r="1424" spans="1:8" x14ac:dyDescent="0.25">
      <c r="A1424" s="65">
        <v>45776</v>
      </c>
      <c r="B1424" t="s">
        <v>24275</v>
      </c>
      <c r="C1424">
        <v>12</v>
      </c>
      <c r="D1424" t="s">
        <v>24329</v>
      </c>
      <c r="E1424" t="s">
        <v>24277</v>
      </c>
      <c r="F1424" t="s">
        <v>24311</v>
      </c>
      <c r="G1424" t="s">
        <v>765</v>
      </c>
      <c r="H1424" t="s">
        <v>24278</v>
      </c>
    </row>
    <row r="1425" spans="1:8" x14ac:dyDescent="0.25">
      <c r="A1425" s="65">
        <v>45776</v>
      </c>
      <c r="B1425" t="s">
        <v>24275</v>
      </c>
      <c r="C1425">
        <v>12</v>
      </c>
      <c r="D1425" t="s">
        <v>24329</v>
      </c>
      <c r="E1425" t="s">
        <v>24277</v>
      </c>
      <c r="F1425" t="s">
        <v>24311</v>
      </c>
      <c r="G1425" t="s">
        <v>765</v>
      </c>
      <c r="H1425" t="s">
        <v>24278</v>
      </c>
    </row>
    <row r="1426" spans="1:8" x14ac:dyDescent="0.25">
      <c r="A1426" s="65">
        <v>45776</v>
      </c>
      <c r="B1426" t="s">
        <v>24275</v>
      </c>
      <c r="C1426">
        <v>12</v>
      </c>
      <c r="D1426" t="s">
        <v>24329</v>
      </c>
      <c r="E1426" t="s">
        <v>24277</v>
      </c>
      <c r="F1426" t="s">
        <v>24311</v>
      </c>
      <c r="G1426" t="s">
        <v>765</v>
      </c>
      <c r="H1426" t="s">
        <v>24278</v>
      </c>
    </row>
    <row r="1427" spans="1:8" x14ac:dyDescent="0.25">
      <c r="A1427" s="65">
        <v>45776</v>
      </c>
      <c r="B1427" t="s">
        <v>24275</v>
      </c>
      <c r="C1427">
        <v>12</v>
      </c>
      <c r="D1427" t="s">
        <v>24329</v>
      </c>
      <c r="E1427" t="s">
        <v>24277</v>
      </c>
      <c r="F1427" t="s">
        <v>24311</v>
      </c>
      <c r="G1427" t="s">
        <v>765</v>
      </c>
      <c r="H1427" t="s">
        <v>24278</v>
      </c>
    </row>
    <row r="1428" spans="1:8" x14ac:dyDescent="0.25">
      <c r="A1428" s="65">
        <v>45776</v>
      </c>
      <c r="B1428" t="s">
        <v>24275</v>
      </c>
      <c r="C1428">
        <v>12</v>
      </c>
      <c r="D1428" t="s">
        <v>24329</v>
      </c>
      <c r="E1428" t="s">
        <v>24277</v>
      </c>
      <c r="F1428" t="s">
        <v>24311</v>
      </c>
      <c r="G1428" t="s">
        <v>765</v>
      </c>
      <c r="H1428" t="s">
        <v>24278</v>
      </c>
    </row>
    <row r="1429" spans="1:8" x14ac:dyDescent="0.25">
      <c r="A1429" s="65">
        <v>45776</v>
      </c>
      <c r="B1429" t="s">
        <v>24275</v>
      </c>
      <c r="C1429">
        <v>12</v>
      </c>
      <c r="D1429" t="s">
        <v>24329</v>
      </c>
      <c r="E1429" t="s">
        <v>24277</v>
      </c>
      <c r="F1429" t="s">
        <v>24311</v>
      </c>
      <c r="G1429" t="s">
        <v>765</v>
      </c>
      <c r="H1429" t="s">
        <v>24278</v>
      </c>
    </row>
    <row r="1430" spans="1:8" x14ac:dyDescent="0.25">
      <c r="A1430" s="65">
        <v>45776</v>
      </c>
      <c r="B1430" t="s">
        <v>24275</v>
      </c>
      <c r="C1430">
        <v>12</v>
      </c>
      <c r="D1430" t="s">
        <v>24329</v>
      </c>
      <c r="E1430" t="s">
        <v>24277</v>
      </c>
      <c r="F1430" t="s">
        <v>24311</v>
      </c>
      <c r="G1430" t="s">
        <v>765</v>
      </c>
      <c r="H1430" t="s">
        <v>24278</v>
      </c>
    </row>
    <row r="1431" spans="1:8" x14ac:dyDescent="0.25">
      <c r="A1431" s="65">
        <v>45776</v>
      </c>
      <c r="B1431" t="s">
        <v>24275</v>
      </c>
      <c r="C1431">
        <v>12</v>
      </c>
      <c r="D1431" t="s">
        <v>24329</v>
      </c>
      <c r="E1431" t="s">
        <v>24277</v>
      </c>
      <c r="F1431" t="s">
        <v>24311</v>
      </c>
      <c r="G1431" t="s">
        <v>765</v>
      </c>
      <c r="H1431" t="s">
        <v>24278</v>
      </c>
    </row>
    <row r="1432" spans="1:8" x14ac:dyDescent="0.25">
      <c r="A1432" s="65">
        <v>45776</v>
      </c>
      <c r="B1432" t="s">
        <v>24275</v>
      </c>
      <c r="C1432">
        <v>12</v>
      </c>
      <c r="D1432" t="s">
        <v>24329</v>
      </c>
      <c r="E1432" t="s">
        <v>24277</v>
      </c>
      <c r="F1432" t="s">
        <v>24311</v>
      </c>
      <c r="G1432" t="s">
        <v>765</v>
      </c>
      <c r="H1432" t="s">
        <v>24278</v>
      </c>
    </row>
    <row r="1433" spans="1:8" x14ac:dyDescent="0.25">
      <c r="A1433" s="65">
        <v>45776</v>
      </c>
      <c r="B1433" t="s">
        <v>24275</v>
      </c>
      <c r="C1433">
        <v>12</v>
      </c>
      <c r="D1433" t="s">
        <v>24329</v>
      </c>
      <c r="E1433" t="s">
        <v>24277</v>
      </c>
      <c r="F1433" t="s">
        <v>24311</v>
      </c>
      <c r="G1433" t="s">
        <v>765</v>
      </c>
      <c r="H1433" t="s">
        <v>24278</v>
      </c>
    </row>
    <row r="1434" spans="1:8" x14ac:dyDescent="0.25">
      <c r="A1434" s="65">
        <v>45776</v>
      </c>
      <c r="B1434" t="s">
        <v>24275</v>
      </c>
      <c r="C1434">
        <v>12</v>
      </c>
      <c r="D1434" t="s">
        <v>24329</v>
      </c>
      <c r="E1434" t="s">
        <v>24277</v>
      </c>
      <c r="F1434" t="s">
        <v>24311</v>
      </c>
      <c r="G1434" t="s">
        <v>765</v>
      </c>
      <c r="H1434" t="s">
        <v>24278</v>
      </c>
    </row>
    <row r="1435" spans="1:8" x14ac:dyDescent="0.25">
      <c r="A1435" s="65">
        <v>45776</v>
      </c>
      <c r="B1435" t="s">
        <v>24275</v>
      </c>
      <c r="C1435">
        <v>12</v>
      </c>
      <c r="D1435" t="s">
        <v>24329</v>
      </c>
      <c r="E1435" t="s">
        <v>24277</v>
      </c>
      <c r="F1435" t="s">
        <v>24311</v>
      </c>
      <c r="G1435" t="s">
        <v>765</v>
      </c>
      <c r="H1435" t="s">
        <v>24278</v>
      </c>
    </row>
    <row r="1436" spans="1:8" x14ac:dyDescent="0.25">
      <c r="A1436" s="65">
        <v>45776</v>
      </c>
      <c r="B1436" t="s">
        <v>24275</v>
      </c>
      <c r="C1436">
        <v>12</v>
      </c>
      <c r="D1436" t="s">
        <v>24329</v>
      </c>
      <c r="E1436" t="s">
        <v>24277</v>
      </c>
      <c r="F1436" t="s">
        <v>24311</v>
      </c>
      <c r="G1436" t="s">
        <v>765</v>
      </c>
      <c r="H1436" t="s">
        <v>24278</v>
      </c>
    </row>
    <row r="1437" spans="1:8" x14ac:dyDescent="0.25">
      <c r="A1437" s="65">
        <v>45776</v>
      </c>
      <c r="B1437" t="s">
        <v>24275</v>
      </c>
      <c r="C1437">
        <v>12</v>
      </c>
      <c r="D1437" t="s">
        <v>24329</v>
      </c>
      <c r="E1437" t="s">
        <v>24277</v>
      </c>
      <c r="F1437" t="s">
        <v>24311</v>
      </c>
      <c r="G1437" t="s">
        <v>765</v>
      </c>
      <c r="H1437" t="s">
        <v>24278</v>
      </c>
    </row>
    <row r="1438" spans="1:8" x14ac:dyDescent="0.25">
      <c r="A1438" s="65">
        <v>45776</v>
      </c>
      <c r="B1438" t="s">
        <v>24275</v>
      </c>
      <c r="C1438">
        <v>12</v>
      </c>
      <c r="D1438" t="s">
        <v>24329</v>
      </c>
      <c r="E1438" t="s">
        <v>24277</v>
      </c>
      <c r="F1438" t="s">
        <v>24311</v>
      </c>
      <c r="G1438" t="s">
        <v>765</v>
      </c>
      <c r="H1438" t="s">
        <v>24278</v>
      </c>
    </row>
    <row r="1439" spans="1:8" x14ac:dyDescent="0.25">
      <c r="A1439" s="65">
        <v>45776</v>
      </c>
      <c r="B1439" t="s">
        <v>24275</v>
      </c>
      <c r="C1439">
        <v>12</v>
      </c>
      <c r="D1439" t="s">
        <v>24329</v>
      </c>
      <c r="E1439" t="s">
        <v>24277</v>
      </c>
      <c r="F1439" t="s">
        <v>24311</v>
      </c>
      <c r="G1439" t="s">
        <v>765</v>
      </c>
      <c r="H1439" t="s">
        <v>24278</v>
      </c>
    </row>
    <row r="1440" spans="1:8" x14ac:dyDescent="0.25">
      <c r="A1440" s="65">
        <v>45776</v>
      </c>
      <c r="B1440" t="s">
        <v>24275</v>
      </c>
      <c r="C1440">
        <v>12</v>
      </c>
      <c r="D1440" t="s">
        <v>24329</v>
      </c>
      <c r="E1440" t="s">
        <v>24277</v>
      </c>
      <c r="F1440" t="s">
        <v>24311</v>
      </c>
      <c r="G1440" t="s">
        <v>765</v>
      </c>
      <c r="H1440" t="s">
        <v>24278</v>
      </c>
    </row>
    <row r="1441" spans="1:8" x14ac:dyDescent="0.25">
      <c r="A1441" s="65">
        <v>45776</v>
      </c>
      <c r="B1441" t="s">
        <v>24275</v>
      </c>
      <c r="C1441">
        <v>12</v>
      </c>
      <c r="D1441" t="s">
        <v>24329</v>
      </c>
      <c r="E1441" t="s">
        <v>24277</v>
      </c>
      <c r="F1441" t="s">
        <v>24311</v>
      </c>
      <c r="G1441" t="s">
        <v>765</v>
      </c>
      <c r="H1441" t="s">
        <v>24278</v>
      </c>
    </row>
    <row r="1442" spans="1:8" x14ac:dyDescent="0.25">
      <c r="A1442" s="65">
        <v>45776</v>
      </c>
      <c r="B1442" t="s">
        <v>24275</v>
      </c>
      <c r="C1442">
        <v>12</v>
      </c>
      <c r="D1442" t="s">
        <v>24329</v>
      </c>
      <c r="E1442" t="s">
        <v>24277</v>
      </c>
      <c r="F1442" t="s">
        <v>24311</v>
      </c>
      <c r="G1442" t="s">
        <v>765</v>
      </c>
      <c r="H1442" t="s">
        <v>24278</v>
      </c>
    </row>
    <row r="1443" spans="1:8" x14ac:dyDescent="0.25">
      <c r="A1443" s="65">
        <v>45776</v>
      </c>
      <c r="B1443" t="s">
        <v>24275</v>
      </c>
      <c r="C1443">
        <v>12</v>
      </c>
      <c r="D1443" t="s">
        <v>24329</v>
      </c>
      <c r="E1443" t="s">
        <v>24277</v>
      </c>
      <c r="F1443" t="s">
        <v>24311</v>
      </c>
      <c r="G1443" t="s">
        <v>765</v>
      </c>
      <c r="H1443" t="s">
        <v>24278</v>
      </c>
    </row>
    <row r="1444" spans="1:8" x14ac:dyDescent="0.25">
      <c r="A1444" s="65">
        <v>45776</v>
      </c>
      <c r="B1444" t="s">
        <v>24275</v>
      </c>
      <c r="C1444">
        <v>12</v>
      </c>
      <c r="D1444" t="s">
        <v>24329</v>
      </c>
      <c r="E1444" t="s">
        <v>24277</v>
      </c>
      <c r="F1444" t="s">
        <v>24311</v>
      </c>
      <c r="G1444" t="s">
        <v>765</v>
      </c>
      <c r="H1444" t="s">
        <v>24278</v>
      </c>
    </row>
    <row r="1445" spans="1:8" x14ac:dyDescent="0.25">
      <c r="A1445" s="65">
        <v>45776</v>
      </c>
      <c r="B1445" t="s">
        <v>24275</v>
      </c>
      <c r="C1445">
        <v>12</v>
      </c>
      <c r="D1445" t="s">
        <v>24329</v>
      </c>
      <c r="E1445" t="s">
        <v>24277</v>
      </c>
      <c r="F1445" t="s">
        <v>24311</v>
      </c>
      <c r="G1445" t="s">
        <v>765</v>
      </c>
      <c r="H1445" t="s">
        <v>24278</v>
      </c>
    </row>
    <row r="1446" spans="1:8" x14ac:dyDescent="0.25">
      <c r="A1446" s="65">
        <v>45776</v>
      </c>
      <c r="B1446" t="s">
        <v>24275</v>
      </c>
      <c r="C1446">
        <v>12</v>
      </c>
      <c r="D1446" t="s">
        <v>24329</v>
      </c>
      <c r="E1446" t="s">
        <v>24277</v>
      </c>
      <c r="F1446" t="s">
        <v>24311</v>
      </c>
      <c r="G1446" t="s">
        <v>765</v>
      </c>
      <c r="H1446" t="s">
        <v>24278</v>
      </c>
    </row>
    <row r="1447" spans="1:8" x14ac:dyDescent="0.25">
      <c r="A1447" s="65">
        <v>45776</v>
      </c>
      <c r="B1447" t="s">
        <v>24275</v>
      </c>
      <c r="C1447">
        <v>12</v>
      </c>
      <c r="D1447" t="s">
        <v>24329</v>
      </c>
      <c r="E1447" t="s">
        <v>24277</v>
      </c>
      <c r="F1447" t="s">
        <v>24311</v>
      </c>
      <c r="G1447" t="s">
        <v>765</v>
      </c>
      <c r="H1447" t="s">
        <v>24278</v>
      </c>
    </row>
    <row r="1448" spans="1:8" x14ac:dyDescent="0.25">
      <c r="A1448" s="65">
        <v>45776</v>
      </c>
      <c r="B1448" t="s">
        <v>24275</v>
      </c>
      <c r="C1448">
        <v>12</v>
      </c>
      <c r="D1448" t="s">
        <v>24329</v>
      </c>
      <c r="E1448" t="s">
        <v>24277</v>
      </c>
      <c r="F1448" t="s">
        <v>24311</v>
      </c>
      <c r="G1448" t="s">
        <v>765</v>
      </c>
      <c r="H1448" t="s">
        <v>24278</v>
      </c>
    </row>
    <row r="1449" spans="1:8" x14ac:dyDescent="0.25">
      <c r="A1449" s="65">
        <v>45776</v>
      </c>
      <c r="B1449" t="s">
        <v>24275</v>
      </c>
      <c r="C1449">
        <v>12</v>
      </c>
      <c r="D1449" t="s">
        <v>24329</v>
      </c>
      <c r="E1449" t="s">
        <v>24277</v>
      </c>
      <c r="F1449" t="s">
        <v>24311</v>
      </c>
      <c r="G1449" t="s">
        <v>765</v>
      </c>
      <c r="H1449" t="s">
        <v>24278</v>
      </c>
    </row>
    <row r="1450" spans="1:8" x14ac:dyDescent="0.25">
      <c r="A1450" s="65">
        <v>45776</v>
      </c>
      <c r="B1450" t="s">
        <v>24275</v>
      </c>
      <c r="C1450">
        <v>12</v>
      </c>
      <c r="D1450" t="s">
        <v>24329</v>
      </c>
      <c r="E1450" t="s">
        <v>24277</v>
      </c>
      <c r="F1450" t="s">
        <v>24311</v>
      </c>
      <c r="G1450" t="s">
        <v>765</v>
      </c>
      <c r="H1450" t="s">
        <v>24278</v>
      </c>
    </row>
    <row r="1451" spans="1:8" x14ac:dyDescent="0.25">
      <c r="A1451" s="65">
        <v>45776</v>
      </c>
      <c r="B1451" t="s">
        <v>24275</v>
      </c>
      <c r="C1451">
        <v>12</v>
      </c>
      <c r="D1451" t="s">
        <v>24329</v>
      </c>
      <c r="E1451" t="s">
        <v>24277</v>
      </c>
      <c r="F1451" t="s">
        <v>24311</v>
      </c>
      <c r="G1451" t="s">
        <v>765</v>
      </c>
      <c r="H1451" t="s">
        <v>24278</v>
      </c>
    </row>
    <row r="1452" spans="1:8" x14ac:dyDescent="0.25">
      <c r="A1452" s="65">
        <v>45776</v>
      </c>
      <c r="B1452" t="s">
        <v>24275</v>
      </c>
      <c r="C1452">
        <v>12</v>
      </c>
      <c r="D1452" t="s">
        <v>24329</v>
      </c>
      <c r="E1452" t="s">
        <v>24277</v>
      </c>
      <c r="F1452" t="s">
        <v>24311</v>
      </c>
      <c r="G1452" t="s">
        <v>765</v>
      </c>
      <c r="H1452" t="s">
        <v>24278</v>
      </c>
    </row>
    <row r="1453" spans="1:8" x14ac:dyDescent="0.25">
      <c r="A1453" s="65">
        <v>45776</v>
      </c>
      <c r="B1453" t="s">
        <v>24275</v>
      </c>
      <c r="C1453">
        <v>12</v>
      </c>
      <c r="D1453" t="s">
        <v>24329</v>
      </c>
      <c r="E1453" t="s">
        <v>24277</v>
      </c>
      <c r="F1453" t="s">
        <v>24311</v>
      </c>
      <c r="G1453" t="s">
        <v>765</v>
      </c>
      <c r="H1453" t="s">
        <v>24278</v>
      </c>
    </row>
    <row r="1454" spans="1:8" x14ac:dyDescent="0.25">
      <c r="A1454" s="65">
        <v>45776</v>
      </c>
      <c r="B1454" t="s">
        <v>24275</v>
      </c>
      <c r="C1454">
        <v>12</v>
      </c>
      <c r="D1454" t="s">
        <v>24329</v>
      </c>
      <c r="E1454" t="s">
        <v>24277</v>
      </c>
      <c r="F1454" t="s">
        <v>24311</v>
      </c>
      <c r="G1454" t="s">
        <v>765</v>
      </c>
      <c r="H1454" t="s">
        <v>24278</v>
      </c>
    </row>
    <row r="1455" spans="1:8" x14ac:dyDescent="0.25">
      <c r="A1455" s="65">
        <v>45776</v>
      </c>
      <c r="B1455" t="s">
        <v>24275</v>
      </c>
      <c r="C1455">
        <v>12</v>
      </c>
      <c r="D1455" t="s">
        <v>24329</v>
      </c>
      <c r="E1455" t="s">
        <v>24277</v>
      </c>
      <c r="F1455" t="s">
        <v>24311</v>
      </c>
      <c r="G1455" t="s">
        <v>765</v>
      </c>
      <c r="H1455" t="s">
        <v>24278</v>
      </c>
    </row>
    <row r="1456" spans="1:8" x14ac:dyDescent="0.25">
      <c r="A1456" s="65">
        <v>45776</v>
      </c>
      <c r="B1456" t="s">
        <v>24275</v>
      </c>
      <c r="C1456">
        <v>12</v>
      </c>
      <c r="D1456" t="s">
        <v>24329</v>
      </c>
      <c r="E1456" t="s">
        <v>24277</v>
      </c>
      <c r="F1456" t="s">
        <v>24311</v>
      </c>
      <c r="G1456" t="s">
        <v>765</v>
      </c>
      <c r="H1456" t="s">
        <v>24278</v>
      </c>
    </row>
    <row r="1457" spans="1:8" x14ac:dyDescent="0.25">
      <c r="A1457" s="65">
        <v>45776</v>
      </c>
      <c r="B1457" t="s">
        <v>24275</v>
      </c>
      <c r="C1457">
        <v>12</v>
      </c>
      <c r="D1457" t="s">
        <v>24329</v>
      </c>
      <c r="E1457" t="s">
        <v>24277</v>
      </c>
      <c r="F1457" t="s">
        <v>24311</v>
      </c>
      <c r="G1457" t="s">
        <v>765</v>
      </c>
      <c r="H1457" t="s">
        <v>24278</v>
      </c>
    </row>
    <row r="1458" spans="1:8" x14ac:dyDescent="0.25">
      <c r="A1458" s="65">
        <v>45776</v>
      </c>
      <c r="B1458" t="s">
        <v>24275</v>
      </c>
      <c r="C1458">
        <v>12</v>
      </c>
      <c r="D1458" t="s">
        <v>24329</v>
      </c>
      <c r="E1458" t="s">
        <v>24277</v>
      </c>
      <c r="F1458" t="s">
        <v>24311</v>
      </c>
      <c r="G1458" t="s">
        <v>765</v>
      </c>
      <c r="H1458" t="s">
        <v>24278</v>
      </c>
    </row>
    <row r="1459" spans="1:8" x14ac:dyDescent="0.25">
      <c r="A1459" s="65">
        <v>45776</v>
      </c>
      <c r="B1459" t="s">
        <v>24275</v>
      </c>
      <c r="C1459">
        <v>12</v>
      </c>
      <c r="D1459" t="s">
        <v>24329</v>
      </c>
      <c r="E1459" t="s">
        <v>24277</v>
      </c>
      <c r="F1459" t="s">
        <v>24311</v>
      </c>
      <c r="G1459" t="s">
        <v>765</v>
      </c>
      <c r="H1459" t="s">
        <v>24278</v>
      </c>
    </row>
    <row r="1460" spans="1:8" x14ac:dyDescent="0.25">
      <c r="A1460" s="65">
        <v>45776</v>
      </c>
      <c r="B1460" t="s">
        <v>24275</v>
      </c>
      <c r="C1460">
        <v>12</v>
      </c>
      <c r="D1460" t="s">
        <v>24329</v>
      </c>
      <c r="E1460" t="s">
        <v>24277</v>
      </c>
      <c r="F1460" t="s">
        <v>24311</v>
      </c>
      <c r="G1460" t="s">
        <v>765</v>
      </c>
      <c r="H1460" t="s">
        <v>24278</v>
      </c>
    </row>
    <row r="1461" spans="1:8" x14ac:dyDescent="0.25">
      <c r="A1461" s="65">
        <v>45776</v>
      </c>
      <c r="B1461" t="s">
        <v>24275</v>
      </c>
      <c r="C1461">
        <v>12</v>
      </c>
      <c r="D1461" t="s">
        <v>24329</v>
      </c>
      <c r="E1461" t="s">
        <v>24277</v>
      </c>
      <c r="F1461" t="s">
        <v>24311</v>
      </c>
      <c r="G1461" t="s">
        <v>765</v>
      </c>
      <c r="H1461" t="s">
        <v>24278</v>
      </c>
    </row>
    <row r="1462" spans="1:8" x14ac:dyDescent="0.25">
      <c r="A1462" s="65">
        <v>45776</v>
      </c>
      <c r="B1462" t="s">
        <v>24275</v>
      </c>
      <c r="C1462">
        <v>12</v>
      </c>
      <c r="D1462" t="s">
        <v>24329</v>
      </c>
      <c r="E1462" t="s">
        <v>24277</v>
      </c>
      <c r="F1462" t="s">
        <v>24311</v>
      </c>
      <c r="G1462" t="s">
        <v>765</v>
      </c>
      <c r="H1462" t="s">
        <v>24278</v>
      </c>
    </row>
    <row r="1463" spans="1:8" x14ac:dyDescent="0.25">
      <c r="A1463" s="65">
        <v>45776</v>
      </c>
      <c r="B1463" t="s">
        <v>24275</v>
      </c>
      <c r="C1463">
        <v>12</v>
      </c>
      <c r="D1463" t="s">
        <v>24329</v>
      </c>
      <c r="E1463" t="s">
        <v>24277</v>
      </c>
      <c r="F1463" t="s">
        <v>24311</v>
      </c>
      <c r="G1463" t="s">
        <v>765</v>
      </c>
      <c r="H1463" t="s">
        <v>24278</v>
      </c>
    </row>
    <row r="1464" spans="1:8" x14ac:dyDescent="0.25">
      <c r="A1464" s="65">
        <v>45776</v>
      </c>
      <c r="B1464" t="s">
        <v>24275</v>
      </c>
      <c r="C1464">
        <v>12</v>
      </c>
      <c r="D1464" t="s">
        <v>24329</v>
      </c>
      <c r="E1464" t="s">
        <v>24277</v>
      </c>
      <c r="F1464" t="s">
        <v>24311</v>
      </c>
      <c r="G1464" t="s">
        <v>765</v>
      </c>
      <c r="H1464" t="s">
        <v>24278</v>
      </c>
    </row>
    <row r="1465" spans="1:8" x14ac:dyDescent="0.25">
      <c r="A1465" s="65">
        <v>45776</v>
      </c>
      <c r="B1465" t="s">
        <v>24275</v>
      </c>
      <c r="C1465">
        <v>12</v>
      </c>
      <c r="D1465" t="s">
        <v>24329</v>
      </c>
      <c r="E1465" t="s">
        <v>24277</v>
      </c>
      <c r="F1465" t="s">
        <v>24311</v>
      </c>
      <c r="G1465" t="s">
        <v>765</v>
      </c>
      <c r="H1465" t="s">
        <v>24278</v>
      </c>
    </row>
    <row r="1466" spans="1:8" x14ac:dyDescent="0.25">
      <c r="A1466" s="65">
        <v>45776</v>
      </c>
      <c r="B1466" t="s">
        <v>24275</v>
      </c>
      <c r="C1466">
        <v>12</v>
      </c>
      <c r="D1466" t="s">
        <v>24329</v>
      </c>
      <c r="E1466" t="s">
        <v>24277</v>
      </c>
      <c r="F1466" t="s">
        <v>24311</v>
      </c>
      <c r="G1466" t="s">
        <v>765</v>
      </c>
      <c r="H1466" t="s">
        <v>24278</v>
      </c>
    </row>
    <row r="1467" spans="1:8" x14ac:dyDescent="0.25">
      <c r="A1467" s="65">
        <v>45776</v>
      </c>
      <c r="B1467" t="s">
        <v>24275</v>
      </c>
      <c r="C1467">
        <v>12</v>
      </c>
      <c r="D1467" t="s">
        <v>24329</v>
      </c>
      <c r="E1467" t="s">
        <v>24277</v>
      </c>
      <c r="F1467" t="s">
        <v>24311</v>
      </c>
      <c r="G1467" t="s">
        <v>765</v>
      </c>
      <c r="H1467" t="s">
        <v>24278</v>
      </c>
    </row>
    <row r="1468" spans="1:8" x14ac:dyDescent="0.25">
      <c r="A1468" s="65">
        <v>45776</v>
      </c>
      <c r="B1468" t="s">
        <v>24275</v>
      </c>
      <c r="C1468">
        <v>12</v>
      </c>
      <c r="D1468" t="s">
        <v>24329</v>
      </c>
      <c r="E1468" t="s">
        <v>24277</v>
      </c>
      <c r="F1468" t="s">
        <v>24311</v>
      </c>
      <c r="G1468" t="s">
        <v>765</v>
      </c>
      <c r="H1468" t="s">
        <v>24278</v>
      </c>
    </row>
    <row r="1469" spans="1:8" x14ac:dyDescent="0.25">
      <c r="A1469" s="65">
        <v>45776</v>
      </c>
      <c r="B1469" t="s">
        <v>24275</v>
      </c>
      <c r="C1469">
        <v>12</v>
      </c>
      <c r="D1469" t="s">
        <v>24329</v>
      </c>
      <c r="E1469" t="s">
        <v>24277</v>
      </c>
      <c r="F1469" t="s">
        <v>24311</v>
      </c>
      <c r="G1469" t="s">
        <v>765</v>
      </c>
      <c r="H1469" t="s">
        <v>24278</v>
      </c>
    </row>
    <row r="1470" spans="1:8" x14ac:dyDescent="0.25">
      <c r="A1470" s="65">
        <v>45776</v>
      </c>
      <c r="B1470" t="s">
        <v>24275</v>
      </c>
      <c r="C1470">
        <v>12</v>
      </c>
      <c r="D1470" t="s">
        <v>24329</v>
      </c>
      <c r="E1470" t="s">
        <v>24277</v>
      </c>
      <c r="F1470" t="s">
        <v>24311</v>
      </c>
      <c r="G1470" t="s">
        <v>765</v>
      </c>
      <c r="H1470" t="s">
        <v>24278</v>
      </c>
    </row>
    <row r="1471" spans="1:8" x14ac:dyDescent="0.25">
      <c r="A1471" s="65">
        <v>45776</v>
      </c>
      <c r="B1471" t="s">
        <v>24275</v>
      </c>
      <c r="C1471">
        <v>12</v>
      </c>
      <c r="D1471" t="s">
        <v>24329</v>
      </c>
      <c r="E1471" t="s">
        <v>24277</v>
      </c>
      <c r="F1471" t="s">
        <v>24311</v>
      </c>
      <c r="G1471" t="s">
        <v>765</v>
      </c>
      <c r="H1471" t="s">
        <v>24278</v>
      </c>
    </row>
    <row r="1472" spans="1:8" x14ac:dyDescent="0.25">
      <c r="A1472" s="65">
        <v>45776</v>
      </c>
      <c r="B1472" t="s">
        <v>24275</v>
      </c>
      <c r="C1472">
        <v>12</v>
      </c>
      <c r="D1472" t="s">
        <v>24329</v>
      </c>
      <c r="E1472" t="s">
        <v>24277</v>
      </c>
      <c r="F1472" t="s">
        <v>24311</v>
      </c>
      <c r="G1472" t="s">
        <v>765</v>
      </c>
      <c r="H1472" t="s">
        <v>24278</v>
      </c>
    </row>
    <row r="1473" spans="1:8" hidden="1" x14ac:dyDescent="0.25">
      <c r="A1473" s="65">
        <v>45776</v>
      </c>
      <c r="B1473" t="s">
        <v>24275</v>
      </c>
      <c r="C1473">
        <v>12</v>
      </c>
      <c r="D1473" t="s">
        <v>24328</v>
      </c>
      <c r="E1473" t="s">
        <v>24277</v>
      </c>
      <c r="F1473" t="s">
        <v>24294</v>
      </c>
      <c r="G1473" t="s">
        <v>764</v>
      </c>
      <c r="H1473" t="s">
        <v>24278</v>
      </c>
    </row>
    <row r="1474" spans="1:8" hidden="1" x14ac:dyDescent="0.25">
      <c r="A1474" s="65">
        <v>45776</v>
      </c>
      <c r="B1474" t="s">
        <v>24275</v>
      </c>
      <c r="C1474">
        <v>12</v>
      </c>
      <c r="D1474" t="s">
        <v>24328</v>
      </c>
      <c r="E1474" t="s">
        <v>24277</v>
      </c>
      <c r="F1474" t="s">
        <v>24294</v>
      </c>
      <c r="G1474" t="s">
        <v>764</v>
      </c>
      <c r="H1474" t="s">
        <v>24278</v>
      </c>
    </row>
    <row r="1475" spans="1:8" hidden="1" x14ac:dyDescent="0.25">
      <c r="A1475" s="65">
        <v>45776</v>
      </c>
      <c r="B1475" t="s">
        <v>24275</v>
      </c>
      <c r="C1475">
        <v>12</v>
      </c>
      <c r="D1475" t="s">
        <v>24328</v>
      </c>
      <c r="E1475" t="s">
        <v>24277</v>
      </c>
      <c r="F1475" t="s">
        <v>24294</v>
      </c>
      <c r="G1475" t="s">
        <v>764</v>
      </c>
      <c r="H1475" t="s">
        <v>24278</v>
      </c>
    </row>
    <row r="1476" spans="1:8" x14ac:dyDescent="0.25">
      <c r="A1476" s="65">
        <v>45776</v>
      </c>
      <c r="B1476" t="s">
        <v>24275</v>
      </c>
      <c r="C1476">
        <v>12</v>
      </c>
      <c r="D1476" t="s">
        <v>24329</v>
      </c>
      <c r="E1476" t="s">
        <v>24277</v>
      </c>
      <c r="F1476" t="s">
        <v>24311</v>
      </c>
      <c r="G1476" t="s">
        <v>765</v>
      </c>
      <c r="H1476" t="s">
        <v>24278</v>
      </c>
    </row>
    <row r="1477" spans="1:8" hidden="1" x14ac:dyDescent="0.25">
      <c r="A1477" s="65">
        <v>45776</v>
      </c>
      <c r="B1477" t="s">
        <v>24330</v>
      </c>
      <c r="C1477">
        <v>12</v>
      </c>
      <c r="D1477" t="s">
        <v>24328</v>
      </c>
      <c r="E1477" t="s">
        <v>24277</v>
      </c>
      <c r="F1477" t="s">
        <v>24294</v>
      </c>
      <c r="G1477" t="s">
        <v>764</v>
      </c>
      <c r="H1477" t="s">
        <v>24278</v>
      </c>
    </row>
    <row r="1478" spans="1:8" hidden="1" x14ac:dyDescent="0.25">
      <c r="A1478" s="65">
        <v>45776</v>
      </c>
      <c r="B1478" t="s">
        <v>24330</v>
      </c>
      <c r="C1478">
        <v>12</v>
      </c>
      <c r="D1478" t="s">
        <v>24331</v>
      </c>
      <c r="E1478" t="s">
        <v>24277</v>
      </c>
      <c r="F1478" t="s">
        <v>24294</v>
      </c>
      <c r="G1478" t="s">
        <v>764</v>
      </c>
      <c r="H1478" t="s">
        <v>24278</v>
      </c>
    </row>
    <row r="1479" spans="1:8" hidden="1" x14ac:dyDescent="0.25">
      <c r="A1479" s="65">
        <v>45776</v>
      </c>
      <c r="B1479" t="s">
        <v>24275</v>
      </c>
      <c r="C1479">
        <v>6</v>
      </c>
      <c r="D1479" t="s">
        <v>24328</v>
      </c>
      <c r="E1479" t="s">
        <v>24277</v>
      </c>
      <c r="F1479" t="s">
        <v>24294</v>
      </c>
      <c r="G1479" t="s">
        <v>764</v>
      </c>
      <c r="H1479" t="s">
        <v>24278</v>
      </c>
    </row>
    <row r="1480" spans="1:8" hidden="1" x14ac:dyDescent="0.25">
      <c r="A1480" s="65">
        <v>45776</v>
      </c>
      <c r="B1480" t="s">
        <v>24275</v>
      </c>
      <c r="C1480">
        <v>1</v>
      </c>
      <c r="D1480" t="s">
        <v>24331</v>
      </c>
      <c r="E1480" t="s">
        <v>24277</v>
      </c>
      <c r="F1480" t="s">
        <v>24294</v>
      </c>
      <c r="G1480" t="s">
        <v>764</v>
      </c>
      <c r="H1480" t="s">
        <v>24278</v>
      </c>
    </row>
    <row r="1481" spans="1:8" x14ac:dyDescent="0.25">
      <c r="A1481" s="65">
        <v>45776</v>
      </c>
      <c r="B1481" t="s">
        <v>24275</v>
      </c>
      <c r="C1481">
        <v>12</v>
      </c>
      <c r="D1481" t="s">
        <v>24329</v>
      </c>
      <c r="E1481" t="s">
        <v>24277</v>
      </c>
      <c r="F1481" t="s">
        <v>24311</v>
      </c>
      <c r="G1481" t="s">
        <v>765</v>
      </c>
      <c r="H1481" t="s">
        <v>24278</v>
      </c>
    </row>
    <row r="1482" spans="1:8" x14ac:dyDescent="0.25">
      <c r="A1482" s="65">
        <v>45776</v>
      </c>
      <c r="B1482" t="s">
        <v>24275</v>
      </c>
      <c r="C1482">
        <v>12</v>
      </c>
      <c r="D1482" t="s">
        <v>24329</v>
      </c>
      <c r="E1482" t="s">
        <v>24277</v>
      </c>
      <c r="F1482" t="s">
        <v>24311</v>
      </c>
      <c r="G1482" t="s">
        <v>765</v>
      </c>
      <c r="H1482" t="s">
        <v>24278</v>
      </c>
    </row>
    <row r="1483" spans="1:8" x14ac:dyDescent="0.25">
      <c r="A1483" s="65">
        <v>45776</v>
      </c>
      <c r="B1483" t="s">
        <v>24275</v>
      </c>
      <c r="C1483">
        <v>12</v>
      </c>
      <c r="D1483" t="s">
        <v>24329</v>
      </c>
      <c r="E1483" t="s">
        <v>24277</v>
      </c>
      <c r="F1483" t="s">
        <v>24311</v>
      </c>
      <c r="G1483" t="s">
        <v>765</v>
      </c>
      <c r="H1483" t="s">
        <v>24278</v>
      </c>
    </row>
    <row r="1484" spans="1:8" x14ac:dyDescent="0.25">
      <c r="A1484" s="65">
        <v>45776</v>
      </c>
      <c r="B1484" t="s">
        <v>24275</v>
      </c>
      <c r="C1484">
        <v>12</v>
      </c>
      <c r="D1484" t="s">
        <v>24329</v>
      </c>
      <c r="E1484" t="s">
        <v>24277</v>
      </c>
      <c r="F1484" t="s">
        <v>24311</v>
      </c>
      <c r="G1484" t="s">
        <v>765</v>
      </c>
      <c r="H1484" t="s">
        <v>24278</v>
      </c>
    </row>
    <row r="1485" spans="1:8" x14ac:dyDescent="0.25">
      <c r="A1485" s="65">
        <v>45776</v>
      </c>
      <c r="B1485" t="s">
        <v>24275</v>
      </c>
      <c r="C1485">
        <v>12</v>
      </c>
      <c r="D1485" t="s">
        <v>24329</v>
      </c>
      <c r="E1485" t="s">
        <v>24277</v>
      </c>
      <c r="F1485" t="s">
        <v>24311</v>
      </c>
      <c r="G1485" t="s">
        <v>765</v>
      </c>
      <c r="H1485" t="s">
        <v>24278</v>
      </c>
    </row>
    <row r="1486" spans="1:8" x14ac:dyDescent="0.25">
      <c r="A1486" s="65">
        <v>45776</v>
      </c>
      <c r="B1486" t="s">
        <v>24275</v>
      </c>
      <c r="C1486">
        <v>12</v>
      </c>
      <c r="D1486" t="s">
        <v>24329</v>
      </c>
      <c r="E1486" t="s">
        <v>24277</v>
      </c>
      <c r="F1486" t="s">
        <v>24311</v>
      </c>
      <c r="G1486" t="s">
        <v>765</v>
      </c>
      <c r="H1486" t="s">
        <v>24278</v>
      </c>
    </row>
    <row r="1487" spans="1:8" x14ac:dyDescent="0.25">
      <c r="A1487" s="65">
        <v>45776</v>
      </c>
      <c r="B1487" t="s">
        <v>24275</v>
      </c>
      <c r="C1487">
        <v>12</v>
      </c>
      <c r="D1487" t="s">
        <v>24329</v>
      </c>
      <c r="E1487" t="s">
        <v>24277</v>
      </c>
      <c r="F1487" t="s">
        <v>24311</v>
      </c>
      <c r="G1487" t="s">
        <v>765</v>
      </c>
      <c r="H1487" t="s">
        <v>24278</v>
      </c>
    </row>
    <row r="1488" spans="1:8" x14ac:dyDescent="0.25">
      <c r="A1488" s="65">
        <v>45776</v>
      </c>
      <c r="B1488" t="s">
        <v>24275</v>
      </c>
      <c r="C1488">
        <v>12</v>
      </c>
      <c r="D1488" t="s">
        <v>24329</v>
      </c>
      <c r="E1488" t="s">
        <v>24277</v>
      </c>
      <c r="F1488" t="s">
        <v>24311</v>
      </c>
      <c r="G1488" t="s">
        <v>765</v>
      </c>
      <c r="H1488" t="s">
        <v>24278</v>
      </c>
    </row>
    <row r="1489" spans="1:8" x14ac:dyDescent="0.25">
      <c r="A1489" s="65">
        <v>45776</v>
      </c>
      <c r="B1489" t="s">
        <v>24275</v>
      </c>
      <c r="C1489">
        <v>12</v>
      </c>
      <c r="D1489" t="s">
        <v>24329</v>
      </c>
      <c r="E1489" t="s">
        <v>24277</v>
      </c>
      <c r="F1489" t="s">
        <v>24311</v>
      </c>
      <c r="G1489" t="s">
        <v>765</v>
      </c>
      <c r="H1489" t="s">
        <v>24278</v>
      </c>
    </row>
    <row r="1490" spans="1:8" x14ac:dyDescent="0.25">
      <c r="A1490" s="65">
        <v>45776</v>
      </c>
      <c r="B1490" t="s">
        <v>24275</v>
      </c>
      <c r="C1490">
        <v>12</v>
      </c>
      <c r="D1490" t="s">
        <v>24329</v>
      </c>
      <c r="E1490" t="s">
        <v>24277</v>
      </c>
      <c r="F1490" t="s">
        <v>24311</v>
      </c>
      <c r="G1490" t="s">
        <v>765</v>
      </c>
      <c r="H1490" t="s">
        <v>24278</v>
      </c>
    </row>
    <row r="1491" spans="1:8" x14ac:dyDescent="0.25">
      <c r="A1491" s="65">
        <v>45776</v>
      </c>
      <c r="B1491" t="s">
        <v>24275</v>
      </c>
      <c r="C1491">
        <v>12</v>
      </c>
      <c r="D1491" t="s">
        <v>24329</v>
      </c>
      <c r="E1491" t="s">
        <v>24277</v>
      </c>
      <c r="F1491" t="s">
        <v>24311</v>
      </c>
      <c r="G1491" t="s">
        <v>765</v>
      </c>
      <c r="H1491" t="s">
        <v>24278</v>
      </c>
    </row>
    <row r="1492" spans="1:8" x14ac:dyDescent="0.25">
      <c r="A1492" s="65">
        <v>45776</v>
      </c>
      <c r="B1492" t="s">
        <v>24275</v>
      </c>
      <c r="C1492">
        <v>12</v>
      </c>
      <c r="D1492" t="s">
        <v>24329</v>
      </c>
      <c r="E1492" t="s">
        <v>24277</v>
      </c>
      <c r="F1492" t="s">
        <v>24311</v>
      </c>
      <c r="G1492" t="s">
        <v>765</v>
      </c>
      <c r="H1492" t="s">
        <v>24278</v>
      </c>
    </row>
    <row r="1493" spans="1:8" hidden="1" x14ac:dyDescent="0.25">
      <c r="A1493" s="65">
        <v>45774</v>
      </c>
      <c r="B1493" t="s">
        <v>24275</v>
      </c>
      <c r="C1493">
        <v>12</v>
      </c>
      <c r="D1493" t="s">
        <v>24331</v>
      </c>
      <c r="E1493" t="s">
        <v>24277</v>
      </c>
      <c r="F1493" t="s">
        <v>24294</v>
      </c>
      <c r="G1493" t="s">
        <v>764</v>
      </c>
      <c r="H1493" t="s">
        <v>24278</v>
      </c>
    </row>
    <row r="1494" spans="1:8" hidden="1" x14ac:dyDescent="0.25">
      <c r="A1494" s="65">
        <v>45774</v>
      </c>
      <c r="B1494" t="s">
        <v>24275</v>
      </c>
      <c r="C1494">
        <v>12</v>
      </c>
      <c r="D1494" t="s">
        <v>24331</v>
      </c>
      <c r="E1494" t="s">
        <v>24277</v>
      </c>
      <c r="F1494" t="s">
        <v>24294</v>
      </c>
      <c r="G1494" t="s">
        <v>764</v>
      </c>
      <c r="H1494" t="s">
        <v>24278</v>
      </c>
    </row>
    <row r="1495" spans="1:8" hidden="1" x14ac:dyDescent="0.25">
      <c r="A1495" s="65">
        <v>45774</v>
      </c>
      <c r="B1495" t="s">
        <v>24275</v>
      </c>
      <c r="C1495">
        <v>12</v>
      </c>
      <c r="D1495" t="s">
        <v>24331</v>
      </c>
      <c r="E1495" t="s">
        <v>24277</v>
      </c>
      <c r="F1495" t="s">
        <v>24294</v>
      </c>
      <c r="G1495" t="s">
        <v>764</v>
      </c>
      <c r="H1495" t="s">
        <v>24278</v>
      </c>
    </row>
    <row r="1496" spans="1:8" hidden="1" x14ac:dyDescent="0.25">
      <c r="A1496" s="65">
        <v>45774</v>
      </c>
      <c r="B1496" t="s">
        <v>24275</v>
      </c>
      <c r="C1496">
        <v>5</v>
      </c>
      <c r="D1496" t="s">
        <v>24331</v>
      </c>
      <c r="E1496" t="s">
        <v>24277</v>
      </c>
      <c r="F1496" t="s">
        <v>24294</v>
      </c>
      <c r="G1496" t="s">
        <v>764</v>
      </c>
      <c r="H1496" t="s">
        <v>24278</v>
      </c>
    </row>
    <row r="1497" spans="1:8" hidden="1" x14ac:dyDescent="0.25">
      <c r="A1497" s="65">
        <v>45774</v>
      </c>
      <c r="B1497" t="s">
        <v>24275</v>
      </c>
      <c r="C1497">
        <v>1</v>
      </c>
      <c r="D1497" t="s">
        <v>24331</v>
      </c>
      <c r="E1497" t="s">
        <v>24277</v>
      </c>
      <c r="F1497" t="s">
        <v>24294</v>
      </c>
      <c r="G1497" t="s">
        <v>764</v>
      </c>
      <c r="H1497" t="s">
        <v>24278</v>
      </c>
    </row>
    <row r="1498" spans="1:8" hidden="1" x14ac:dyDescent="0.25">
      <c r="A1498" s="65">
        <v>45775</v>
      </c>
      <c r="B1498" t="s">
        <v>24275</v>
      </c>
      <c r="C1498">
        <v>12</v>
      </c>
      <c r="D1498" t="s">
        <v>24331</v>
      </c>
      <c r="E1498" t="s">
        <v>24277</v>
      </c>
      <c r="F1498" t="s">
        <v>24294</v>
      </c>
      <c r="G1498" t="s">
        <v>764</v>
      </c>
      <c r="H1498" t="s">
        <v>24278</v>
      </c>
    </row>
    <row r="1499" spans="1:8" hidden="1" x14ac:dyDescent="0.25">
      <c r="A1499" s="65">
        <v>45775</v>
      </c>
      <c r="B1499" t="s">
        <v>24275</v>
      </c>
      <c r="C1499">
        <v>12</v>
      </c>
      <c r="D1499" t="s">
        <v>24331</v>
      </c>
      <c r="E1499" t="s">
        <v>24277</v>
      </c>
      <c r="F1499" t="s">
        <v>24294</v>
      </c>
      <c r="G1499" t="s">
        <v>764</v>
      </c>
      <c r="H1499" t="s">
        <v>24278</v>
      </c>
    </row>
    <row r="1500" spans="1:8" hidden="1" x14ac:dyDescent="0.25">
      <c r="A1500" s="65">
        <v>45775</v>
      </c>
      <c r="B1500" t="s">
        <v>24275</v>
      </c>
      <c r="C1500">
        <v>12</v>
      </c>
      <c r="D1500" t="s">
        <v>24331</v>
      </c>
      <c r="E1500" t="s">
        <v>24277</v>
      </c>
      <c r="F1500" t="s">
        <v>24294</v>
      </c>
      <c r="G1500" t="s">
        <v>764</v>
      </c>
      <c r="H1500" t="s">
        <v>24278</v>
      </c>
    </row>
    <row r="1501" spans="1:8" hidden="1" x14ac:dyDescent="0.25">
      <c r="A1501" s="65">
        <v>45775</v>
      </c>
      <c r="B1501" t="s">
        <v>24275</v>
      </c>
      <c r="C1501">
        <v>12</v>
      </c>
      <c r="D1501" t="s">
        <v>24331</v>
      </c>
      <c r="E1501" t="s">
        <v>24277</v>
      </c>
      <c r="F1501" t="s">
        <v>24294</v>
      </c>
      <c r="G1501" t="s">
        <v>764</v>
      </c>
      <c r="H1501" t="s">
        <v>24278</v>
      </c>
    </row>
    <row r="1502" spans="1:8" hidden="1" x14ac:dyDescent="0.25">
      <c r="A1502" s="65">
        <v>45775</v>
      </c>
      <c r="B1502" t="s">
        <v>24275</v>
      </c>
      <c r="C1502">
        <v>12</v>
      </c>
      <c r="D1502" t="s">
        <v>24331</v>
      </c>
      <c r="E1502" t="s">
        <v>24277</v>
      </c>
      <c r="F1502" t="s">
        <v>24294</v>
      </c>
      <c r="G1502" t="s">
        <v>764</v>
      </c>
      <c r="H1502" t="s">
        <v>24278</v>
      </c>
    </row>
    <row r="1503" spans="1:8" hidden="1" x14ac:dyDescent="0.25">
      <c r="A1503" s="65">
        <v>45775</v>
      </c>
      <c r="B1503" t="s">
        <v>24275</v>
      </c>
      <c r="C1503">
        <v>12</v>
      </c>
      <c r="D1503" t="s">
        <v>24331</v>
      </c>
      <c r="E1503" t="s">
        <v>24277</v>
      </c>
      <c r="F1503" t="s">
        <v>24294</v>
      </c>
      <c r="G1503" t="s">
        <v>764</v>
      </c>
      <c r="H1503" t="s">
        <v>24278</v>
      </c>
    </row>
    <row r="1504" spans="1:8" hidden="1" x14ac:dyDescent="0.25">
      <c r="A1504" s="65">
        <v>45775</v>
      </c>
      <c r="B1504" t="s">
        <v>24275</v>
      </c>
      <c r="C1504">
        <v>12</v>
      </c>
      <c r="D1504" t="s">
        <v>24331</v>
      </c>
      <c r="E1504" t="s">
        <v>24277</v>
      </c>
      <c r="F1504" t="s">
        <v>24294</v>
      </c>
      <c r="G1504" t="s">
        <v>764</v>
      </c>
      <c r="H1504" t="s">
        <v>24278</v>
      </c>
    </row>
    <row r="1505" spans="1:8" hidden="1" x14ac:dyDescent="0.25">
      <c r="A1505" s="65">
        <v>45775</v>
      </c>
      <c r="B1505" t="s">
        <v>24275</v>
      </c>
      <c r="C1505">
        <v>12</v>
      </c>
      <c r="D1505" t="s">
        <v>24331</v>
      </c>
      <c r="E1505" t="s">
        <v>24277</v>
      </c>
      <c r="F1505" t="s">
        <v>24294</v>
      </c>
      <c r="G1505" t="s">
        <v>764</v>
      </c>
      <c r="H1505" t="s">
        <v>24278</v>
      </c>
    </row>
    <row r="1506" spans="1:8" hidden="1" x14ac:dyDescent="0.25">
      <c r="A1506" s="65">
        <v>45775</v>
      </c>
      <c r="B1506" t="s">
        <v>24275</v>
      </c>
      <c r="C1506">
        <v>12</v>
      </c>
      <c r="D1506" t="s">
        <v>24331</v>
      </c>
      <c r="E1506" t="s">
        <v>24277</v>
      </c>
      <c r="F1506" t="s">
        <v>24294</v>
      </c>
      <c r="G1506" t="s">
        <v>764</v>
      </c>
      <c r="H1506" t="s">
        <v>24278</v>
      </c>
    </row>
    <row r="1507" spans="1:8" hidden="1" x14ac:dyDescent="0.25">
      <c r="A1507" s="65">
        <v>45777</v>
      </c>
      <c r="B1507" t="s">
        <v>24275</v>
      </c>
      <c r="C1507">
        <v>8.5</v>
      </c>
      <c r="D1507" t="s">
        <v>24331</v>
      </c>
      <c r="E1507" t="s">
        <v>24277</v>
      </c>
      <c r="F1507" t="s">
        <v>24294</v>
      </c>
      <c r="G1507" t="s">
        <v>764</v>
      </c>
      <c r="H1507" t="s">
        <v>24278</v>
      </c>
    </row>
    <row r="1508" spans="1:8" hidden="1" x14ac:dyDescent="0.25">
      <c r="A1508" s="65">
        <v>45777</v>
      </c>
      <c r="B1508" t="s">
        <v>24275</v>
      </c>
      <c r="C1508">
        <v>12</v>
      </c>
      <c r="D1508" t="s">
        <v>24331</v>
      </c>
      <c r="E1508" t="s">
        <v>24277</v>
      </c>
      <c r="F1508" t="s">
        <v>24294</v>
      </c>
      <c r="G1508" t="s">
        <v>764</v>
      </c>
      <c r="H1508" t="s">
        <v>24278</v>
      </c>
    </row>
    <row r="1509" spans="1:8" hidden="1" x14ac:dyDescent="0.25">
      <c r="A1509" s="65">
        <v>45777</v>
      </c>
      <c r="B1509" t="s">
        <v>24275</v>
      </c>
      <c r="C1509">
        <v>12</v>
      </c>
      <c r="D1509" t="s">
        <v>24331</v>
      </c>
      <c r="E1509" t="s">
        <v>24277</v>
      </c>
      <c r="F1509" t="s">
        <v>24294</v>
      </c>
      <c r="G1509" t="s">
        <v>764</v>
      </c>
      <c r="H1509" t="s">
        <v>24278</v>
      </c>
    </row>
    <row r="1510" spans="1:8" hidden="1" x14ac:dyDescent="0.25">
      <c r="A1510" s="65">
        <v>45777</v>
      </c>
      <c r="B1510" t="s">
        <v>24275</v>
      </c>
      <c r="C1510">
        <v>12</v>
      </c>
      <c r="D1510" t="s">
        <v>24331</v>
      </c>
      <c r="E1510" t="s">
        <v>24277</v>
      </c>
      <c r="F1510" t="s">
        <v>24294</v>
      </c>
      <c r="G1510" t="s">
        <v>764</v>
      </c>
      <c r="H1510" t="s">
        <v>24278</v>
      </c>
    </row>
    <row r="1511" spans="1:8" hidden="1" x14ac:dyDescent="0.25">
      <c r="A1511" s="65">
        <v>45777</v>
      </c>
      <c r="B1511" t="s">
        <v>24275</v>
      </c>
      <c r="C1511">
        <v>12</v>
      </c>
      <c r="D1511" t="s">
        <v>24331</v>
      </c>
      <c r="E1511" t="s">
        <v>24277</v>
      </c>
      <c r="F1511" t="s">
        <v>24294</v>
      </c>
      <c r="G1511" t="s">
        <v>764</v>
      </c>
      <c r="H1511" t="s">
        <v>24278</v>
      </c>
    </row>
    <row r="1512" spans="1:8" hidden="1" x14ac:dyDescent="0.25">
      <c r="A1512" s="65">
        <v>45778</v>
      </c>
      <c r="B1512" t="s">
        <v>24275</v>
      </c>
      <c r="C1512">
        <v>12</v>
      </c>
      <c r="D1512" t="s">
        <v>24331</v>
      </c>
      <c r="E1512" t="s">
        <v>24277</v>
      </c>
      <c r="F1512" t="s">
        <v>24294</v>
      </c>
      <c r="G1512" t="s">
        <v>765</v>
      </c>
    </row>
    <row r="1513" spans="1:8" hidden="1" x14ac:dyDescent="0.25">
      <c r="A1513" s="65">
        <v>45778</v>
      </c>
      <c r="B1513" t="s">
        <v>24275</v>
      </c>
      <c r="C1513">
        <v>12</v>
      </c>
      <c r="D1513" t="s">
        <v>24331</v>
      </c>
      <c r="E1513" t="s">
        <v>24277</v>
      </c>
      <c r="F1513" t="s">
        <v>24294</v>
      </c>
      <c r="G1513" t="s">
        <v>765</v>
      </c>
    </row>
    <row r="1514" spans="1:8" hidden="1" x14ac:dyDescent="0.25">
      <c r="A1514" s="65">
        <v>45778</v>
      </c>
      <c r="B1514" t="s">
        <v>24275</v>
      </c>
      <c r="C1514">
        <v>12</v>
      </c>
      <c r="D1514" t="s">
        <v>24331</v>
      </c>
      <c r="E1514" t="s">
        <v>24277</v>
      </c>
      <c r="F1514" t="s">
        <v>24294</v>
      </c>
      <c r="G1514" t="s">
        <v>765</v>
      </c>
    </row>
    <row r="1515" spans="1:8" hidden="1" x14ac:dyDescent="0.25">
      <c r="A1515" s="65">
        <v>45778</v>
      </c>
      <c r="B1515" t="s">
        <v>24275</v>
      </c>
      <c r="C1515">
        <v>12</v>
      </c>
      <c r="D1515" t="s">
        <v>24331</v>
      </c>
      <c r="E1515" t="s">
        <v>24277</v>
      </c>
      <c r="F1515" t="s">
        <v>24294</v>
      </c>
      <c r="G1515" t="s">
        <v>765</v>
      </c>
    </row>
    <row r="1516" spans="1:8" hidden="1" x14ac:dyDescent="0.25">
      <c r="A1516" s="65">
        <v>45778</v>
      </c>
      <c r="B1516" t="s">
        <v>24275</v>
      </c>
      <c r="C1516">
        <v>12</v>
      </c>
      <c r="D1516" t="s">
        <v>24331</v>
      </c>
      <c r="E1516" t="s">
        <v>24277</v>
      </c>
      <c r="F1516" t="s">
        <v>24294</v>
      </c>
      <c r="G1516" t="s">
        <v>765</v>
      </c>
    </row>
    <row r="1517" spans="1:8" hidden="1" x14ac:dyDescent="0.25">
      <c r="A1517" s="65">
        <v>45778</v>
      </c>
      <c r="B1517" t="s">
        <v>24275</v>
      </c>
      <c r="C1517">
        <v>10</v>
      </c>
      <c r="D1517" t="s">
        <v>24331</v>
      </c>
      <c r="E1517" t="s">
        <v>24277</v>
      </c>
      <c r="F1517" t="s">
        <v>24294</v>
      </c>
      <c r="G1517" t="s">
        <v>765</v>
      </c>
    </row>
    <row r="1518" spans="1:8" hidden="1" x14ac:dyDescent="0.25">
      <c r="A1518" s="65">
        <v>45778</v>
      </c>
      <c r="B1518" t="s">
        <v>24275</v>
      </c>
      <c r="C1518">
        <v>3.5</v>
      </c>
      <c r="D1518" t="s">
        <v>24331</v>
      </c>
      <c r="E1518" t="s">
        <v>24277</v>
      </c>
      <c r="F1518" t="s">
        <v>24294</v>
      </c>
      <c r="G1518" t="s">
        <v>765</v>
      </c>
    </row>
    <row r="1519" spans="1:8" hidden="1" x14ac:dyDescent="0.25">
      <c r="A1519" s="65">
        <v>45779</v>
      </c>
      <c r="B1519" t="s">
        <v>24275</v>
      </c>
      <c r="C1519">
        <v>12</v>
      </c>
      <c r="D1519" t="s">
        <v>24331</v>
      </c>
      <c r="E1519" t="s">
        <v>24277</v>
      </c>
      <c r="F1519" t="s">
        <v>24294</v>
      </c>
      <c r="G1519" t="s">
        <v>765</v>
      </c>
    </row>
    <row r="1520" spans="1:8" hidden="1" x14ac:dyDescent="0.25">
      <c r="A1520" s="65">
        <v>45779</v>
      </c>
      <c r="B1520" t="s">
        <v>24275</v>
      </c>
      <c r="C1520">
        <v>12</v>
      </c>
      <c r="D1520" t="s">
        <v>24331</v>
      </c>
      <c r="E1520" t="s">
        <v>24277</v>
      </c>
      <c r="F1520" t="s">
        <v>24294</v>
      </c>
      <c r="G1520" t="s">
        <v>765</v>
      </c>
    </row>
    <row r="1521" spans="1:7" hidden="1" x14ac:dyDescent="0.25">
      <c r="A1521" s="65">
        <v>45779</v>
      </c>
      <c r="B1521" t="s">
        <v>24275</v>
      </c>
      <c r="C1521">
        <v>12</v>
      </c>
      <c r="D1521" t="s">
        <v>24331</v>
      </c>
      <c r="E1521" t="s">
        <v>24277</v>
      </c>
      <c r="F1521" t="s">
        <v>24294</v>
      </c>
      <c r="G1521" t="s">
        <v>765</v>
      </c>
    </row>
    <row r="1522" spans="1:7" hidden="1" x14ac:dyDescent="0.25">
      <c r="A1522" s="65">
        <v>45779</v>
      </c>
      <c r="B1522" t="s">
        <v>24275</v>
      </c>
      <c r="C1522">
        <v>12</v>
      </c>
      <c r="D1522" t="s">
        <v>24331</v>
      </c>
      <c r="E1522" t="s">
        <v>24277</v>
      </c>
      <c r="F1522" t="s">
        <v>24294</v>
      </c>
      <c r="G1522" t="s">
        <v>765</v>
      </c>
    </row>
    <row r="1523" spans="1:7" hidden="1" x14ac:dyDescent="0.25">
      <c r="A1523" s="65">
        <v>45779</v>
      </c>
      <c r="B1523" t="s">
        <v>24275</v>
      </c>
      <c r="C1523">
        <v>12</v>
      </c>
      <c r="D1523" t="s">
        <v>24331</v>
      </c>
      <c r="E1523" t="s">
        <v>24277</v>
      </c>
      <c r="F1523" t="s">
        <v>24294</v>
      </c>
      <c r="G1523" t="s">
        <v>765</v>
      </c>
    </row>
    <row r="1524" spans="1:7" hidden="1" x14ac:dyDescent="0.25">
      <c r="A1524" s="65">
        <v>45779</v>
      </c>
      <c r="B1524" t="s">
        <v>24275</v>
      </c>
      <c r="C1524">
        <v>8</v>
      </c>
      <c r="D1524" t="s">
        <v>24331</v>
      </c>
      <c r="E1524" t="s">
        <v>24277</v>
      </c>
      <c r="F1524" t="s">
        <v>24294</v>
      </c>
      <c r="G1524" t="s">
        <v>765</v>
      </c>
    </row>
    <row r="1525" spans="1:7" hidden="1" x14ac:dyDescent="0.25">
      <c r="A1525" s="65">
        <v>45780</v>
      </c>
      <c r="B1525" t="s">
        <v>24275</v>
      </c>
      <c r="C1525">
        <v>12</v>
      </c>
      <c r="D1525" t="s">
        <v>24331</v>
      </c>
      <c r="E1525" t="s">
        <v>24277</v>
      </c>
      <c r="F1525" t="s">
        <v>24294</v>
      </c>
      <c r="G1525" t="s">
        <v>765</v>
      </c>
    </row>
    <row r="1526" spans="1:7" hidden="1" x14ac:dyDescent="0.25">
      <c r="A1526" s="65">
        <v>45780</v>
      </c>
      <c r="B1526" t="s">
        <v>24275</v>
      </c>
      <c r="C1526">
        <v>12</v>
      </c>
      <c r="D1526" t="s">
        <v>24331</v>
      </c>
      <c r="E1526" t="s">
        <v>24277</v>
      </c>
      <c r="F1526" t="s">
        <v>24294</v>
      </c>
      <c r="G1526" t="s">
        <v>765</v>
      </c>
    </row>
    <row r="1527" spans="1:7" hidden="1" x14ac:dyDescent="0.25">
      <c r="A1527" s="65">
        <v>45780</v>
      </c>
      <c r="B1527" t="s">
        <v>24275</v>
      </c>
      <c r="C1527">
        <v>12</v>
      </c>
      <c r="D1527" t="s">
        <v>24331</v>
      </c>
      <c r="E1527" t="s">
        <v>24277</v>
      </c>
      <c r="F1527" t="s">
        <v>24294</v>
      </c>
      <c r="G1527" t="s">
        <v>765</v>
      </c>
    </row>
    <row r="1528" spans="1:7" hidden="1" x14ac:dyDescent="0.25">
      <c r="A1528" s="65">
        <v>45780</v>
      </c>
      <c r="B1528" t="s">
        <v>24275</v>
      </c>
      <c r="C1528">
        <v>12</v>
      </c>
      <c r="D1528" t="s">
        <v>24331</v>
      </c>
      <c r="E1528" t="s">
        <v>24277</v>
      </c>
      <c r="F1528" t="s">
        <v>24294</v>
      </c>
      <c r="G1528" t="s">
        <v>765</v>
      </c>
    </row>
    <row r="1529" spans="1:7" hidden="1" x14ac:dyDescent="0.25">
      <c r="A1529" s="65">
        <v>45780</v>
      </c>
      <c r="B1529" t="s">
        <v>24275</v>
      </c>
      <c r="C1529">
        <v>4</v>
      </c>
      <c r="D1529" t="s">
        <v>24331</v>
      </c>
      <c r="E1529" t="s">
        <v>24277</v>
      </c>
      <c r="F1529" t="s">
        <v>24294</v>
      </c>
      <c r="G1529" t="s">
        <v>765</v>
      </c>
    </row>
    <row r="1530" spans="1:7" hidden="1" x14ac:dyDescent="0.25">
      <c r="A1530" s="65">
        <v>45782</v>
      </c>
      <c r="B1530" t="s">
        <v>24275</v>
      </c>
      <c r="C1530">
        <v>12</v>
      </c>
      <c r="D1530" t="s">
        <v>24331</v>
      </c>
      <c r="E1530" t="s">
        <v>24277</v>
      </c>
      <c r="F1530" t="s">
        <v>24294</v>
      </c>
      <c r="G1530" t="s">
        <v>765</v>
      </c>
    </row>
    <row r="1531" spans="1:7" hidden="1" x14ac:dyDescent="0.25">
      <c r="A1531" s="65">
        <v>45782</v>
      </c>
      <c r="B1531" t="s">
        <v>24275</v>
      </c>
      <c r="C1531">
        <v>12</v>
      </c>
      <c r="D1531" t="s">
        <v>24331</v>
      </c>
      <c r="E1531" t="s">
        <v>24277</v>
      </c>
      <c r="F1531" t="s">
        <v>24294</v>
      </c>
      <c r="G1531" t="s">
        <v>765</v>
      </c>
    </row>
    <row r="1532" spans="1:7" hidden="1" x14ac:dyDescent="0.25">
      <c r="A1532" s="65">
        <v>45782</v>
      </c>
      <c r="B1532" t="s">
        <v>24275</v>
      </c>
      <c r="C1532">
        <v>12</v>
      </c>
      <c r="D1532" t="s">
        <v>24331</v>
      </c>
      <c r="E1532" t="s">
        <v>24277</v>
      </c>
      <c r="F1532" t="s">
        <v>24294</v>
      </c>
      <c r="G1532" t="s">
        <v>765</v>
      </c>
    </row>
    <row r="1533" spans="1:7" hidden="1" x14ac:dyDescent="0.25">
      <c r="A1533" s="65">
        <v>45782</v>
      </c>
      <c r="B1533" t="s">
        <v>24275</v>
      </c>
      <c r="C1533">
        <v>12</v>
      </c>
      <c r="D1533" t="s">
        <v>24331</v>
      </c>
      <c r="E1533" t="s">
        <v>24277</v>
      </c>
      <c r="F1533" t="s">
        <v>24294</v>
      </c>
      <c r="G1533" t="s">
        <v>765</v>
      </c>
    </row>
    <row r="1534" spans="1:7" hidden="1" x14ac:dyDescent="0.25">
      <c r="A1534" s="65">
        <v>45782</v>
      </c>
      <c r="B1534" t="s">
        <v>24275</v>
      </c>
      <c r="C1534">
        <v>12</v>
      </c>
      <c r="D1534" t="s">
        <v>24331</v>
      </c>
      <c r="E1534" t="s">
        <v>24277</v>
      </c>
      <c r="F1534" t="s">
        <v>24294</v>
      </c>
      <c r="G1534" t="s">
        <v>765</v>
      </c>
    </row>
    <row r="1535" spans="1:7" hidden="1" x14ac:dyDescent="0.25">
      <c r="A1535" s="65">
        <v>45782</v>
      </c>
      <c r="B1535" t="s">
        <v>24275</v>
      </c>
      <c r="C1535">
        <v>8.5</v>
      </c>
      <c r="D1535" t="s">
        <v>24331</v>
      </c>
      <c r="E1535" t="s">
        <v>24277</v>
      </c>
      <c r="F1535" t="s">
        <v>24294</v>
      </c>
      <c r="G1535" t="s">
        <v>765</v>
      </c>
    </row>
    <row r="1536" spans="1:7" hidden="1" x14ac:dyDescent="0.25">
      <c r="A1536" s="65">
        <v>45783</v>
      </c>
      <c r="B1536" t="s">
        <v>24275</v>
      </c>
      <c r="C1536">
        <v>12</v>
      </c>
      <c r="D1536" t="s">
        <v>24331</v>
      </c>
      <c r="E1536" t="s">
        <v>24277</v>
      </c>
      <c r="F1536" t="s">
        <v>24294</v>
      </c>
      <c r="G1536" t="s">
        <v>765</v>
      </c>
    </row>
    <row r="1537" spans="1:8" hidden="1" x14ac:dyDescent="0.25">
      <c r="A1537" s="65">
        <v>45783</v>
      </c>
      <c r="B1537" t="s">
        <v>24275</v>
      </c>
      <c r="C1537">
        <v>12</v>
      </c>
      <c r="D1537" t="s">
        <v>24331</v>
      </c>
      <c r="E1537" t="s">
        <v>24277</v>
      </c>
      <c r="F1537" t="s">
        <v>24294</v>
      </c>
      <c r="G1537" t="s">
        <v>765</v>
      </c>
    </row>
    <row r="1538" spans="1:8" hidden="1" x14ac:dyDescent="0.25">
      <c r="A1538" s="65">
        <v>45783</v>
      </c>
      <c r="B1538" t="s">
        <v>24275</v>
      </c>
      <c r="C1538">
        <v>12</v>
      </c>
      <c r="D1538" t="s">
        <v>24331</v>
      </c>
      <c r="E1538" t="s">
        <v>24277</v>
      </c>
      <c r="F1538" t="s">
        <v>24294</v>
      </c>
      <c r="G1538" t="s">
        <v>765</v>
      </c>
    </row>
    <row r="1539" spans="1:8" hidden="1" x14ac:dyDescent="0.25">
      <c r="A1539" s="65">
        <v>45783</v>
      </c>
      <c r="B1539" t="s">
        <v>24275</v>
      </c>
      <c r="C1539">
        <v>12</v>
      </c>
      <c r="D1539" t="s">
        <v>24331</v>
      </c>
      <c r="E1539" t="s">
        <v>24277</v>
      </c>
      <c r="F1539" t="s">
        <v>24294</v>
      </c>
      <c r="G1539" t="s">
        <v>765</v>
      </c>
    </row>
    <row r="1540" spans="1:8" hidden="1" x14ac:dyDescent="0.25">
      <c r="A1540" s="65">
        <v>45783</v>
      </c>
      <c r="B1540" t="s">
        <v>24275</v>
      </c>
      <c r="C1540">
        <v>12</v>
      </c>
      <c r="D1540" t="s">
        <v>24331</v>
      </c>
      <c r="E1540" t="s">
        <v>24277</v>
      </c>
      <c r="F1540" t="s">
        <v>24294</v>
      </c>
      <c r="G1540" t="s">
        <v>765</v>
      </c>
    </row>
    <row r="1541" spans="1:8" hidden="1" x14ac:dyDescent="0.25">
      <c r="A1541" s="65">
        <v>45783</v>
      </c>
      <c r="B1541" t="s">
        <v>24275</v>
      </c>
      <c r="C1541">
        <v>12</v>
      </c>
      <c r="D1541" t="s">
        <v>24331</v>
      </c>
      <c r="E1541" t="s">
        <v>24277</v>
      </c>
      <c r="F1541" t="s">
        <v>24294</v>
      </c>
      <c r="G1541" t="s">
        <v>765</v>
      </c>
    </row>
    <row r="1542" spans="1:8" hidden="1" x14ac:dyDescent="0.25">
      <c r="A1542" s="65">
        <v>45783</v>
      </c>
      <c r="B1542" t="s">
        <v>24275</v>
      </c>
      <c r="C1542">
        <v>12</v>
      </c>
      <c r="D1542" t="s">
        <v>24331</v>
      </c>
      <c r="E1542" t="s">
        <v>24277</v>
      </c>
      <c r="F1542" t="s">
        <v>24294</v>
      </c>
      <c r="G1542" t="s">
        <v>765</v>
      </c>
    </row>
    <row r="1543" spans="1:8" hidden="1" x14ac:dyDescent="0.25">
      <c r="A1543" s="65">
        <v>45783</v>
      </c>
      <c r="B1543" t="s">
        <v>24275</v>
      </c>
      <c r="C1543">
        <v>10</v>
      </c>
      <c r="D1543" t="s">
        <v>24331</v>
      </c>
      <c r="E1543" t="s">
        <v>24277</v>
      </c>
      <c r="F1543" t="s">
        <v>24294</v>
      </c>
      <c r="G1543" t="s">
        <v>765</v>
      </c>
    </row>
    <row r="1544" spans="1:8" hidden="1" x14ac:dyDescent="0.25">
      <c r="A1544" s="65">
        <v>45784</v>
      </c>
      <c r="B1544" t="s">
        <v>24275</v>
      </c>
      <c r="C1544">
        <v>12</v>
      </c>
      <c r="D1544" t="s">
        <v>24333</v>
      </c>
      <c r="E1544" t="s">
        <v>24277</v>
      </c>
      <c r="F1544" t="s">
        <v>24311</v>
      </c>
      <c r="G1544" t="s">
        <v>766</v>
      </c>
      <c r="H1544" t="s">
        <v>24327</v>
      </c>
    </row>
    <row r="1545" spans="1:8" hidden="1" x14ac:dyDescent="0.25">
      <c r="A1545" s="65">
        <v>45784</v>
      </c>
      <c r="B1545" t="s">
        <v>24275</v>
      </c>
      <c r="C1545">
        <v>12</v>
      </c>
      <c r="D1545" t="s">
        <v>24333</v>
      </c>
      <c r="E1545" t="s">
        <v>24277</v>
      </c>
      <c r="F1545" t="s">
        <v>24311</v>
      </c>
      <c r="G1545" t="s">
        <v>766</v>
      </c>
      <c r="H1545" t="s">
        <v>24327</v>
      </c>
    </row>
    <row r="1546" spans="1:8" hidden="1" x14ac:dyDescent="0.25">
      <c r="A1546" s="65">
        <v>45784</v>
      </c>
      <c r="B1546" t="s">
        <v>24275</v>
      </c>
      <c r="C1546">
        <v>12</v>
      </c>
      <c r="D1546" t="s">
        <v>24333</v>
      </c>
      <c r="E1546" t="s">
        <v>24277</v>
      </c>
      <c r="F1546" t="s">
        <v>24311</v>
      </c>
      <c r="G1546" t="s">
        <v>766</v>
      </c>
      <c r="H1546" t="s">
        <v>24327</v>
      </c>
    </row>
    <row r="1547" spans="1:8" hidden="1" x14ac:dyDescent="0.25">
      <c r="A1547" s="65">
        <v>45784</v>
      </c>
      <c r="B1547" t="s">
        <v>24275</v>
      </c>
      <c r="C1547">
        <v>12</v>
      </c>
      <c r="D1547" t="s">
        <v>24333</v>
      </c>
      <c r="E1547" t="s">
        <v>24277</v>
      </c>
      <c r="F1547" t="s">
        <v>24311</v>
      </c>
      <c r="G1547" t="s">
        <v>766</v>
      </c>
      <c r="H1547" t="s">
        <v>24327</v>
      </c>
    </row>
    <row r="1548" spans="1:8" hidden="1" x14ac:dyDescent="0.25">
      <c r="A1548" s="65">
        <v>45784</v>
      </c>
      <c r="B1548" t="s">
        <v>24275</v>
      </c>
      <c r="C1548">
        <v>12</v>
      </c>
      <c r="D1548" t="s">
        <v>24333</v>
      </c>
      <c r="E1548" t="s">
        <v>24277</v>
      </c>
      <c r="F1548" t="s">
        <v>24311</v>
      </c>
      <c r="G1548" t="s">
        <v>766</v>
      </c>
      <c r="H1548" t="s">
        <v>24327</v>
      </c>
    </row>
    <row r="1549" spans="1:8" hidden="1" x14ac:dyDescent="0.25">
      <c r="A1549" s="65">
        <v>45784</v>
      </c>
      <c r="B1549" t="s">
        <v>24275</v>
      </c>
      <c r="C1549">
        <v>12</v>
      </c>
      <c r="D1549" t="s">
        <v>24333</v>
      </c>
      <c r="E1549" t="s">
        <v>24277</v>
      </c>
      <c r="F1549" t="s">
        <v>24311</v>
      </c>
      <c r="G1549" t="s">
        <v>766</v>
      </c>
      <c r="H1549" t="s">
        <v>24327</v>
      </c>
    </row>
    <row r="1550" spans="1:8" hidden="1" x14ac:dyDescent="0.25">
      <c r="A1550" s="65">
        <v>45784</v>
      </c>
      <c r="B1550" t="s">
        <v>24275</v>
      </c>
      <c r="C1550">
        <v>12</v>
      </c>
      <c r="D1550" t="s">
        <v>24333</v>
      </c>
      <c r="E1550" t="s">
        <v>24277</v>
      </c>
      <c r="F1550" t="s">
        <v>24311</v>
      </c>
      <c r="G1550" t="s">
        <v>766</v>
      </c>
      <c r="H1550" t="s">
        <v>24327</v>
      </c>
    </row>
    <row r="1551" spans="1:8" hidden="1" x14ac:dyDescent="0.25">
      <c r="A1551" s="65">
        <v>45784</v>
      </c>
      <c r="B1551" t="s">
        <v>24275</v>
      </c>
      <c r="C1551">
        <v>12</v>
      </c>
      <c r="D1551" t="s">
        <v>24333</v>
      </c>
      <c r="E1551" t="s">
        <v>24277</v>
      </c>
      <c r="F1551" t="s">
        <v>24311</v>
      </c>
      <c r="G1551" t="s">
        <v>766</v>
      </c>
      <c r="H1551" t="s">
        <v>24327</v>
      </c>
    </row>
    <row r="1552" spans="1:8" hidden="1" x14ac:dyDescent="0.25">
      <c r="A1552" s="65">
        <v>45784</v>
      </c>
      <c r="B1552" t="s">
        <v>24275</v>
      </c>
      <c r="C1552">
        <v>12</v>
      </c>
      <c r="D1552" t="s">
        <v>24333</v>
      </c>
      <c r="E1552" t="s">
        <v>24277</v>
      </c>
      <c r="F1552" t="s">
        <v>24311</v>
      </c>
      <c r="G1552" t="s">
        <v>766</v>
      </c>
      <c r="H1552" t="s">
        <v>24327</v>
      </c>
    </row>
    <row r="1553" spans="1:8" hidden="1" x14ac:dyDescent="0.25">
      <c r="A1553" s="65">
        <v>45784</v>
      </c>
      <c r="B1553" t="s">
        <v>24275</v>
      </c>
      <c r="C1553">
        <v>12</v>
      </c>
      <c r="D1553" t="s">
        <v>24333</v>
      </c>
      <c r="E1553" t="s">
        <v>24277</v>
      </c>
      <c r="F1553" t="s">
        <v>24311</v>
      </c>
      <c r="G1553" t="s">
        <v>766</v>
      </c>
      <c r="H1553" t="s">
        <v>24327</v>
      </c>
    </row>
    <row r="1554" spans="1:8" hidden="1" x14ac:dyDescent="0.25">
      <c r="A1554" s="65">
        <v>45784</v>
      </c>
      <c r="B1554" t="s">
        <v>24275</v>
      </c>
      <c r="C1554">
        <v>12</v>
      </c>
      <c r="D1554" t="s">
        <v>24333</v>
      </c>
      <c r="E1554" t="s">
        <v>24277</v>
      </c>
      <c r="F1554" t="s">
        <v>24311</v>
      </c>
      <c r="G1554" t="s">
        <v>766</v>
      </c>
      <c r="H1554" t="s">
        <v>24327</v>
      </c>
    </row>
    <row r="1555" spans="1:8" hidden="1" x14ac:dyDescent="0.25">
      <c r="A1555" s="65">
        <v>45784</v>
      </c>
      <c r="B1555" t="s">
        <v>24275</v>
      </c>
      <c r="C1555">
        <v>12</v>
      </c>
      <c r="D1555" t="s">
        <v>24333</v>
      </c>
      <c r="E1555" t="s">
        <v>24277</v>
      </c>
      <c r="F1555" t="s">
        <v>24311</v>
      </c>
      <c r="G1555" t="s">
        <v>766</v>
      </c>
      <c r="H1555" t="s">
        <v>24327</v>
      </c>
    </row>
    <row r="1556" spans="1:8" hidden="1" x14ac:dyDescent="0.25">
      <c r="A1556" s="65">
        <v>45784</v>
      </c>
      <c r="B1556" t="s">
        <v>24275</v>
      </c>
      <c r="C1556">
        <v>12</v>
      </c>
      <c r="D1556" t="s">
        <v>24333</v>
      </c>
      <c r="E1556" t="s">
        <v>24277</v>
      </c>
      <c r="F1556" t="s">
        <v>24311</v>
      </c>
      <c r="G1556" t="s">
        <v>766</v>
      </c>
      <c r="H1556" t="s">
        <v>24327</v>
      </c>
    </row>
    <row r="1557" spans="1:8" hidden="1" x14ac:dyDescent="0.25">
      <c r="A1557" s="65">
        <v>45784</v>
      </c>
      <c r="B1557" t="s">
        <v>24275</v>
      </c>
      <c r="C1557">
        <v>12</v>
      </c>
      <c r="D1557" t="s">
        <v>24333</v>
      </c>
      <c r="E1557" t="s">
        <v>24277</v>
      </c>
      <c r="F1557" t="s">
        <v>24311</v>
      </c>
      <c r="G1557" t="s">
        <v>766</v>
      </c>
      <c r="H1557" t="s">
        <v>24327</v>
      </c>
    </row>
    <row r="1558" spans="1:8" hidden="1" x14ac:dyDescent="0.25">
      <c r="A1558" s="65">
        <v>45784</v>
      </c>
      <c r="B1558" t="s">
        <v>24275</v>
      </c>
      <c r="C1558">
        <v>12</v>
      </c>
      <c r="D1558" t="s">
        <v>24333</v>
      </c>
      <c r="E1558" t="s">
        <v>24277</v>
      </c>
      <c r="F1558" t="s">
        <v>24311</v>
      </c>
      <c r="G1558" t="s">
        <v>766</v>
      </c>
      <c r="H1558" t="s">
        <v>24327</v>
      </c>
    </row>
    <row r="1559" spans="1:8" hidden="1" x14ac:dyDescent="0.25">
      <c r="A1559" s="65">
        <v>45784</v>
      </c>
      <c r="B1559" t="s">
        <v>24275</v>
      </c>
      <c r="C1559">
        <v>12</v>
      </c>
      <c r="D1559" t="s">
        <v>24333</v>
      </c>
      <c r="E1559" t="s">
        <v>24277</v>
      </c>
      <c r="F1559" t="s">
        <v>24311</v>
      </c>
      <c r="G1559" t="s">
        <v>766</v>
      </c>
      <c r="H1559" t="s">
        <v>24327</v>
      </c>
    </row>
    <row r="1560" spans="1:8" hidden="1" x14ac:dyDescent="0.25">
      <c r="A1560" s="65">
        <v>45784</v>
      </c>
      <c r="B1560" t="s">
        <v>24275</v>
      </c>
      <c r="C1560">
        <v>12</v>
      </c>
      <c r="D1560" t="s">
        <v>24333</v>
      </c>
      <c r="E1560" t="s">
        <v>24277</v>
      </c>
      <c r="F1560" t="s">
        <v>24311</v>
      </c>
      <c r="G1560" t="s">
        <v>766</v>
      </c>
      <c r="H1560" t="s">
        <v>24327</v>
      </c>
    </row>
    <row r="1561" spans="1:8" hidden="1" x14ac:dyDescent="0.25">
      <c r="A1561" s="65">
        <v>45784</v>
      </c>
      <c r="B1561" t="s">
        <v>24275</v>
      </c>
      <c r="C1561">
        <v>12</v>
      </c>
      <c r="D1561" t="s">
        <v>24333</v>
      </c>
      <c r="E1561" t="s">
        <v>24277</v>
      </c>
      <c r="F1561" t="s">
        <v>24311</v>
      </c>
      <c r="G1561" t="s">
        <v>766</v>
      </c>
      <c r="H1561" t="s">
        <v>24327</v>
      </c>
    </row>
    <row r="1562" spans="1:8" hidden="1" x14ac:dyDescent="0.25">
      <c r="A1562" s="65">
        <v>45784</v>
      </c>
      <c r="B1562" t="s">
        <v>24275</v>
      </c>
      <c r="C1562">
        <v>12</v>
      </c>
      <c r="D1562" t="s">
        <v>24333</v>
      </c>
      <c r="E1562" t="s">
        <v>24277</v>
      </c>
      <c r="F1562" t="s">
        <v>24311</v>
      </c>
      <c r="G1562" t="s">
        <v>766</v>
      </c>
      <c r="H1562" t="s">
        <v>24327</v>
      </c>
    </row>
    <row r="1563" spans="1:8" hidden="1" x14ac:dyDescent="0.25">
      <c r="A1563" s="65">
        <v>45784</v>
      </c>
      <c r="B1563" t="s">
        <v>24275</v>
      </c>
      <c r="C1563">
        <v>12</v>
      </c>
      <c r="D1563" t="s">
        <v>24333</v>
      </c>
      <c r="E1563" t="s">
        <v>24277</v>
      </c>
      <c r="F1563" t="s">
        <v>24311</v>
      </c>
      <c r="G1563" t="s">
        <v>766</v>
      </c>
      <c r="H1563" t="s">
        <v>24327</v>
      </c>
    </row>
    <row r="1564" spans="1:8" hidden="1" x14ac:dyDescent="0.25">
      <c r="A1564" s="65">
        <v>45784</v>
      </c>
      <c r="B1564" t="s">
        <v>24275</v>
      </c>
      <c r="C1564">
        <v>12</v>
      </c>
      <c r="D1564" t="s">
        <v>24333</v>
      </c>
      <c r="E1564" t="s">
        <v>24277</v>
      </c>
      <c r="F1564" t="s">
        <v>24311</v>
      </c>
      <c r="G1564" t="s">
        <v>766</v>
      </c>
      <c r="H1564" t="s">
        <v>24327</v>
      </c>
    </row>
    <row r="1565" spans="1:8" hidden="1" x14ac:dyDescent="0.25">
      <c r="A1565" s="65">
        <v>45784</v>
      </c>
      <c r="B1565" t="s">
        <v>24275</v>
      </c>
      <c r="C1565">
        <v>12</v>
      </c>
      <c r="D1565" t="s">
        <v>24333</v>
      </c>
      <c r="E1565" t="s">
        <v>24277</v>
      </c>
      <c r="F1565" t="s">
        <v>24311</v>
      </c>
      <c r="G1565" t="s">
        <v>766</v>
      </c>
      <c r="H1565" t="s">
        <v>24327</v>
      </c>
    </row>
    <row r="1566" spans="1:8" hidden="1" x14ac:dyDescent="0.25">
      <c r="A1566" s="65">
        <v>45784</v>
      </c>
      <c r="B1566" t="s">
        <v>24275</v>
      </c>
      <c r="C1566">
        <v>12</v>
      </c>
      <c r="D1566" t="s">
        <v>24333</v>
      </c>
      <c r="E1566" t="s">
        <v>24277</v>
      </c>
      <c r="F1566" t="s">
        <v>24311</v>
      </c>
      <c r="G1566" t="s">
        <v>766</v>
      </c>
      <c r="H1566" t="s">
        <v>24327</v>
      </c>
    </row>
    <row r="1567" spans="1:8" hidden="1" x14ac:dyDescent="0.25">
      <c r="A1567" s="65">
        <v>45784</v>
      </c>
      <c r="B1567" t="s">
        <v>24275</v>
      </c>
      <c r="C1567">
        <v>12</v>
      </c>
      <c r="D1567" t="s">
        <v>24333</v>
      </c>
      <c r="E1567" t="s">
        <v>24277</v>
      </c>
      <c r="F1567" t="s">
        <v>24311</v>
      </c>
      <c r="G1567" t="s">
        <v>766</v>
      </c>
      <c r="H1567" t="s">
        <v>24327</v>
      </c>
    </row>
    <row r="1568" spans="1:8" hidden="1" x14ac:dyDescent="0.25">
      <c r="A1568" s="65">
        <v>45784</v>
      </c>
      <c r="B1568" t="s">
        <v>24275</v>
      </c>
      <c r="C1568">
        <v>12</v>
      </c>
      <c r="D1568" t="s">
        <v>24333</v>
      </c>
      <c r="E1568" t="s">
        <v>24277</v>
      </c>
      <c r="F1568" t="s">
        <v>24311</v>
      </c>
      <c r="G1568" t="s">
        <v>766</v>
      </c>
      <c r="H1568" t="s">
        <v>24327</v>
      </c>
    </row>
    <row r="1569" spans="1:8" hidden="1" x14ac:dyDescent="0.25">
      <c r="A1569" s="65">
        <v>45784</v>
      </c>
      <c r="B1569" t="s">
        <v>24275</v>
      </c>
      <c r="C1569">
        <v>12</v>
      </c>
      <c r="D1569" t="s">
        <v>24333</v>
      </c>
      <c r="E1569" t="s">
        <v>24277</v>
      </c>
      <c r="F1569" t="s">
        <v>24311</v>
      </c>
      <c r="G1569" t="s">
        <v>766</v>
      </c>
      <c r="H1569" t="s">
        <v>24327</v>
      </c>
    </row>
    <row r="1570" spans="1:8" hidden="1" x14ac:dyDescent="0.25">
      <c r="A1570" s="65">
        <v>45784</v>
      </c>
      <c r="B1570" t="s">
        <v>24275</v>
      </c>
      <c r="C1570">
        <v>12</v>
      </c>
      <c r="D1570" t="s">
        <v>24333</v>
      </c>
      <c r="E1570" t="s">
        <v>24277</v>
      </c>
      <c r="F1570" t="s">
        <v>24311</v>
      </c>
      <c r="G1570" t="s">
        <v>766</v>
      </c>
      <c r="H1570" t="s">
        <v>24327</v>
      </c>
    </row>
    <row r="1571" spans="1:8" hidden="1" x14ac:dyDescent="0.25">
      <c r="A1571" s="65">
        <v>45784</v>
      </c>
      <c r="B1571" t="s">
        <v>24275</v>
      </c>
      <c r="C1571">
        <v>12</v>
      </c>
      <c r="D1571" t="s">
        <v>24333</v>
      </c>
      <c r="E1571" t="s">
        <v>24277</v>
      </c>
      <c r="F1571" t="s">
        <v>24311</v>
      </c>
      <c r="G1571" t="s">
        <v>766</v>
      </c>
      <c r="H1571" t="s">
        <v>24327</v>
      </c>
    </row>
    <row r="1572" spans="1:8" hidden="1" x14ac:dyDescent="0.25">
      <c r="A1572" s="65">
        <v>45784</v>
      </c>
      <c r="B1572" t="s">
        <v>24275</v>
      </c>
      <c r="C1572">
        <v>12</v>
      </c>
      <c r="D1572" t="s">
        <v>24333</v>
      </c>
      <c r="E1572" t="s">
        <v>24277</v>
      </c>
      <c r="F1572" t="s">
        <v>24311</v>
      </c>
      <c r="G1572" t="s">
        <v>766</v>
      </c>
      <c r="H1572" t="s">
        <v>24327</v>
      </c>
    </row>
    <row r="1573" spans="1:8" hidden="1" x14ac:dyDescent="0.25">
      <c r="A1573" s="65">
        <v>45784</v>
      </c>
      <c r="B1573" t="s">
        <v>24275</v>
      </c>
      <c r="C1573">
        <v>12</v>
      </c>
      <c r="D1573" t="s">
        <v>24333</v>
      </c>
      <c r="E1573" t="s">
        <v>24277</v>
      </c>
      <c r="F1573" t="s">
        <v>24311</v>
      </c>
      <c r="G1573" t="s">
        <v>766</v>
      </c>
      <c r="H1573" t="s">
        <v>24327</v>
      </c>
    </row>
    <row r="1574" spans="1:8" hidden="1" x14ac:dyDescent="0.25">
      <c r="A1574" s="65">
        <v>45784</v>
      </c>
      <c r="B1574" t="s">
        <v>24275</v>
      </c>
      <c r="C1574">
        <v>12</v>
      </c>
      <c r="D1574" t="s">
        <v>24333</v>
      </c>
      <c r="E1574" t="s">
        <v>24277</v>
      </c>
      <c r="F1574" t="s">
        <v>24311</v>
      </c>
      <c r="G1574" t="s">
        <v>766</v>
      </c>
      <c r="H1574" t="s">
        <v>24327</v>
      </c>
    </row>
    <row r="1575" spans="1:8" hidden="1" x14ac:dyDescent="0.25">
      <c r="A1575" s="65">
        <v>45784</v>
      </c>
      <c r="B1575" t="s">
        <v>24275</v>
      </c>
      <c r="C1575">
        <v>12</v>
      </c>
      <c r="D1575" t="s">
        <v>24333</v>
      </c>
      <c r="E1575" t="s">
        <v>24277</v>
      </c>
      <c r="F1575" t="s">
        <v>24311</v>
      </c>
      <c r="G1575" t="s">
        <v>766</v>
      </c>
      <c r="H1575" t="s">
        <v>24327</v>
      </c>
    </row>
    <row r="1576" spans="1:8" hidden="1" x14ac:dyDescent="0.25">
      <c r="A1576" s="65">
        <v>45784</v>
      </c>
      <c r="B1576" t="s">
        <v>24275</v>
      </c>
      <c r="C1576">
        <v>12</v>
      </c>
      <c r="D1576" t="s">
        <v>24333</v>
      </c>
      <c r="E1576" t="s">
        <v>24277</v>
      </c>
      <c r="F1576" t="s">
        <v>24311</v>
      </c>
      <c r="G1576" t="s">
        <v>766</v>
      </c>
      <c r="H1576" t="s">
        <v>24327</v>
      </c>
    </row>
    <row r="1577" spans="1:8" hidden="1" x14ac:dyDescent="0.25">
      <c r="A1577" s="65">
        <v>45784</v>
      </c>
      <c r="B1577" t="s">
        <v>24275</v>
      </c>
      <c r="C1577">
        <v>12</v>
      </c>
      <c r="D1577" t="s">
        <v>24333</v>
      </c>
      <c r="E1577" t="s">
        <v>24277</v>
      </c>
      <c r="F1577" t="s">
        <v>24311</v>
      </c>
      <c r="G1577" t="s">
        <v>766</v>
      </c>
      <c r="H1577" t="s">
        <v>24327</v>
      </c>
    </row>
    <row r="1578" spans="1:8" hidden="1" x14ac:dyDescent="0.25">
      <c r="A1578" s="65">
        <v>45784</v>
      </c>
      <c r="B1578" t="s">
        <v>24275</v>
      </c>
      <c r="C1578">
        <v>12</v>
      </c>
      <c r="D1578" t="s">
        <v>24333</v>
      </c>
      <c r="E1578" t="s">
        <v>24277</v>
      </c>
      <c r="F1578" t="s">
        <v>24311</v>
      </c>
      <c r="G1578" t="s">
        <v>766</v>
      </c>
      <c r="H1578" t="s">
        <v>24327</v>
      </c>
    </row>
    <row r="1579" spans="1:8" hidden="1" x14ac:dyDescent="0.25">
      <c r="A1579" s="65">
        <v>45784</v>
      </c>
      <c r="B1579" t="s">
        <v>24275</v>
      </c>
      <c r="C1579">
        <v>12</v>
      </c>
      <c r="D1579" t="s">
        <v>24333</v>
      </c>
      <c r="E1579" t="s">
        <v>24277</v>
      </c>
      <c r="F1579" t="s">
        <v>24311</v>
      </c>
      <c r="G1579" t="s">
        <v>766</v>
      </c>
      <c r="H1579" t="s">
        <v>24327</v>
      </c>
    </row>
    <row r="1580" spans="1:8" hidden="1" x14ac:dyDescent="0.25">
      <c r="A1580" s="65">
        <v>45784</v>
      </c>
      <c r="B1580" t="s">
        <v>24275</v>
      </c>
      <c r="C1580">
        <v>12</v>
      </c>
      <c r="D1580" t="s">
        <v>24333</v>
      </c>
      <c r="E1580" t="s">
        <v>24277</v>
      </c>
      <c r="F1580" t="s">
        <v>24311</v>
      </c>
      <c r="G1580" t="s">
        <v>766</v>
      </c>
      <c r="H1580" t="s">
        <v>24327</v>
      </c>
    </row>
    <row r="1581" spans="1:8" hidden="1" x14ac:dyDescent="0.25">
      <c r="A1581" s="65">
        <v>45784</v>
      </c>
      <c r="B1581" t="s">
        <v>24275</v>
      </c>
      <c r="C1581">
        <v>12</v>
      </c>
      <c r="D1581" t="s">
        <v>24333</v>
      </c>
      <c r="E1581" t="s">
        <v>24277</v>
      </c>
      <c r="F1581" t="s">
        <v>24311</v>
      </c>
      <c r="G1581" t="s">
        <v>766</v>
      </c>
      <c r="H1581" t="s">
        <v>24327</v>
      </c>
    </row>
    <row r="1582" spans="1:8" hidden="1" x14ac:dyDescent="0.25">
      <c r="A1582" s="65">
        <v>45784</v>
      </c>
      <c r="B1582" t="s">
        <v>24275</v>
      </c>
      <c r="C1582">
        <v>12</v>
      </c>
      <c r="D1582" t="s">
        <v>24333</v>
      </c>
      <c r="E1582" t="s">
        <v>24277</v>
      </c>
      <c r="F1582" t="s">
        <v>24311</v>
      </c>
      <c r="G1582" t="s">
        <v>766</v>
      </c>
      <c r="H1582" t="s">
        <v>24327</v>
      </c>
    </row>
    <row r="1583" spans="1:8" hidden="1" x14ac:dyDescent="0.25">
      <c r="A1583" s="65">
        <v>45784</v>
      </c>
      <c r="B1583" t="s">
        <v>24275</v>
      </c>
      <c r="C1583">
        <v>12</v>
      </c>
      <c r="D1583" t="s">
        <v>24333</v>
      </c>
      <c r="E1583" t="s">
        <v>24277</v>
      </c>
      <c r="F1583" t="s">
        <v>24311</v>
      </c>
      <c r="G1583" t="s">
        <v>766</v>
      </c>
      <c r="H1583" t="s">
        <v>24327</v>
      </c>
    </row>
    <row r="1584" spans="1:8" hidden="1" x14ac:dyDescent="0.25">
      <c r="A1584" s="65">
        <v>45784</v>
      </c>
      <c r="B1584" t="s">
        <v>24275</v>
      </c>
      <c r="C1584">
        <v>12</v>
      </c>
      <c r="D1584" t="s">
        <v>24333</v>
      </c>
      <c r="E1584" t="s">
        <v>24277</v>
      </c>
      <c r="F1584" t="s">
        <v>24311</v>
      </c>
      <c r="G1584" t="s">
        <v>766</v>
      </c>
      <c r="H1584" t="s">
        <v>24327</v>
      </c>
    </row>
    <row r="1585" spans="1:8" hidden="1" x14ac:dyDescent="0.25">
      <c r="A1585" s="65">
        <v>45784</v>
      </c>
      <c r="B1585" t="s">
        <v>24275</v>
      </c>
      <c r="C1585">
        <v>12</v>
      </c>
      <c r="D1585" t="s">
        <v>24333</v>
      </c>
      <c r="E1585" t="s">
        <v>24277</v>
      </c>
      <c r="F1585" t="s">
        <v>24311</v>
      </c>
      <c r="G1585" t="s">
        <v>766</v>
      </c>
      <c r="H1585" t="s">
        <v>24327</v>
      </c>
    </row>
    <row r="1586" spans="1:8" hidden="1" x14ac:dyDescent="0.25">
      <c r="A1586" s="65">
        <v>45784</v>
      </c>
      <c r="B1586" t="s">
        <v>24275</v>
      </c>
      <c r="C1586">
        <v>12</v>
      </c>
      <c r="D1586" t="s">
        <v>24333</v>
      </c>
      <c r="E1586" t="s">
        <v>24277</v>
      </c>
      <c r="F1586" t="s">
        <v>24311</v>
      </c>
      <c r="G1586" t="s">
        <v>766</v>
      </c>
      <c r="H1586" t="s">
        <v>24327</v>
      </c>
    </row>
    <row r="1587" spans="1:8" hidden="1" x14ac:dyDescent="0.25">
      <c r="A1587" s="65">
        <v>45784</v>
      </c>
      <c r="B1587" t="s">
        <v>24275</v>
      </c>
      <c r="C1587">
        <v>12</v>
      </c>
      <c r="D1587" t="s">
        <v>24333</v>
      </c>
      <c r="E1587" t="s">
        <v>24277</v>
      </c>
      <c r="F1587" t="s">
        <v>24311</v>
      </c>
      <c r="G1587" t="s">
        <v>766</v>
      </c>
      <c r="H1587" t="s">
        <v>24327</v>
      </c>
    </row>
    <row r="1588" spans="1:8" hidden="1" x14ac:dyDescent="0.25">
      <c r="A1588" s="65">
        <v>45784</v>
      </c>
      <c r="B1588" t="s">
        <v>24275</v>
      </c>
      <c r="C1588">
        <v>12</v>
      </c>
      <c r="D1588" t="s">
        <v>24333</v>
      </c>
      <c r="E1588" t="s">
        <v>24277</v>
      </c>
      <c r="F1588" t="s">
        <v>24311</v>
      </c>
      <c r="G1588" t="s">
        <v>766</v>
      </c>
      <c r="H1588" t="s">
        <v>24327</v>
      </c>
    </row>
    <row r="1589" spans="1:8" hidden="1" x14ac:dyDescent="0.25">
      <c r="A1589" s="65">
        <v>45784</v>
      </c>
      <c r="B1589" t="s">
        <v>24275</v>
      </c>
      <c r="C1589">
        <v>12</v>
      </c>
      <c r="D1589" t="s">
        <v>24333</v>
      </c>
      <c r="E1589" t="s">
        <v>24277</v>
      </c>
      <c r="F1589" t="s">
        <v>24311</v>
      </c>
      <c r="G1589" t="s">
        <v>766</v>
      </c>
      <c r="H1589" t="s">
        <v>24327</v>
      </c>
    </row>
    <row r="1590" spans="1:8" hidden="1" x14ac:dyDescent="0.25">
      <c r="A1590" s="65">
        <v>45784</v>
      </c>
      <c r="B1590" t="s">
        <v>24275</v>
      </c>
      <c r="C1590">
        <v>12</v>
      </c>
      <c r="D1590" t="s">
        <v>24333</v>
      </c>
      <c r="E1590" t="s">
        <v>24277</v>
      </c>
      <c r="F1590" t="s">
        <v>24311</v>
      </c>
      <c r="G1590" t="s">
        <v>766</v>
      </c>
      <c r="H1590" t="s">
        <v>24327</v>
      </c>
    </row>
    <row r="1591" spans="1:8" hidden="1" x14ac:dyDescent="0.25">
      <c r="A1591" s="65">
        <v>45784</v>
      </c>
      <c r="B1591" t="s">
        <v>24275</v>
      </c>
      <c r="C1591">
        <v>12</v>
      </c>
      <c r="D1591" t="s">
        <v>24333</v>
      </c>
      <c r="E1591" t="s">
        <v>24277</v>
      </c>
      <c r="F1591" t="s">
        <v>24311</v>
      </c>
      <c r="G1591" t="s">
        <v>766</v>
      </c>
      <c r="H1591" t="s">
        <v>24327</v>
      </c>
    </row>
    <row r="1592" spans="1:8" hidden="1" x14ac:dyDescent="0.25">
      <c r="A1592" s="65">
        <v>45784</v>
      </c>
      <c r="B1592" t="s">
        <v>24275</v>
      </c>
      <c r="C1592">
        <v>12</v>
      </c>
      <c r="D1592" t="s">
        <v>24333</v>
      </c>
      <c r="E1592" t="s">
        <v>24277</v>
      </c>
      <c r="F1592" t="s">
        <v>24311</v>
      </c>
      <c r="G1592" t="s">
        <v>766</v>
      </c>
      <c r="H1592" t="s">
        <v>24327</v>
      </c>
    </row>
    <row r="1593" spans="1:8" hidden="1" x14ac:dyDescent="0.25">
      <c r="A1593" s="65">
        <v>45784</v>
      </c>
      <c r="B1593" t="s">
        <v>24275</v>
      </c>
      <c r="C1593">
        <v>12</v>
      </c>
      <c r="D1593" t="s">
        <v>24333</v>
      </c>
      <c r="E1593" t="s">
        <v>24277</v>
      </c>
      <c r="F1593" t="s">
        <v>24311</v>
      </c>
      <c r="G1593" t="s">
        <v>766</v>
      </c>
      <c r="H1593" t="s">
        <v>24327</v>
      </c>
    </row>
    <row r="1594" spans="1:8" hidden="1" x14ac:dyDescent="0.25">
      <c r="A1594" s="65">
        <v>45784</v>
      </c>
      <c r="B1594" t="s">
        <v>24275</v>
      </c>
      <c r="C1594">
        <v>12</v>
      </c>
      <c r="D1594" t="s">
        <v>24333</v>
      </c>
      <c r="E1594" t="s">
        <v>24277</v>
      </c>
      <c r="F1594" t="s">
        <v>24311</v>
      </c>
      <c r="G1594" t="s">
        <v>766</v>
      </c>
      <c r="H1594" t="s">
        <v>24327</v>
      </c>
    </row>
    <row r="1595" spans="1:8" hidden="1" x14ac:dyDescent="0.25">
      <c r="A1595" s="65">
        <v>45784</v>
      </c>
      <c r="B1595" t="s">
        <v>24275</v>
      </c>
      <c r="C1595">
        <v>12</v>
      </c>
      <c r="D1595" t="s">
        <v>24333</v>
      </c>
      <c r="E1595" t="s">
        <v>24277</v>
      </c>
      <c r="F1595" t="s">
        <v>24311</v>
      </c>
      <c r="G1595" t="s">
        <v>766</v>
      </c>
      <c r="H1595" t="s">
        <v>24327</v>
      </c>
    </row>
    <row r="1596" spans="1:8" hidden="1" x14ac:dyDescent="0.25">
      <c r="A1596" s="65">
        <v>45784</v>
      </c>
      <c r="B1596" t="s">
        <v>24275</v>
      </c>
      <c r="C1596">
        <v>12</v>
      </c>
      <c r="D1596" t="s">
        <v>24333</v>
      </c>
      <c r="E1596" t="s">
        <v>24277</v>
      </c>
      <c r="F1596" t="s">
        <v>24311</v>
      </c>
      <c r="G1596" t="s">
        <v>766</v>
      </c>
      <c r="H1596" t="s">
        <v>24327</v>
      </c>
    </row>
    <row r="1597" spans="1:8" hidden="1" x14ac:dyDescent="0.25">
      <c r="A1597" s="65">
        <v>45784</v>
      </c>
      <c r="B1597" t="s">
        <v>24275</v>
      </c>
      <c r="C1597">
        <v>12</v>
      </c>
      <c r="D1597" t="s">
        <v>24333</v>
      </c>
      <c r="E1597" t="s">
        <v>24277</v>
      </c>
      <c r="F1597" t="s">
        <v>24311</v>
      </c>
      <c r="G1597" t="s">
        <v>766</v>
      </c>
      <c r="H1597" t="s">
        <v>24327</v>
      </c>
    </row>
    <row r="1598" spans="1:8" hidden="1" x14ac:dyDescent="0.25">
      <c r="A1598" s="65">
        <v>45784</v>
      </c>
      <c r="B1598" t="s">
        <v>24275</v>
      </c>
      <c r="C1598">
        <v>12</v>
      </c>
      <c r="D1598" t="s">
        <v>24333</v>
      </c>
      <c r="E1598" t="s">
        <v>24277</v>
      </c>
      <c r="F1598" t="s">
        <v>24311</v>
      </c>
      <c r="G1598" t="s">
        <v>766</v>
      </c>
      <c r="H1598" t="s">
        <v>24327</v>
      </c>
    </row>
    <row r="1599" spans="1:8" hidden="1" x14ac:dyDescent="0.25">
      <c r="A1599" s="65">
        <v>45784</v>
      </c>
      <c r="B1599" t="s">
        <v>24275</v>
      </c>
      <c r="C1599">
        <v>12</v>
      </c>
      <c r="D1599" t="s">
        <v>24333</v>
      </c>
      <c r="E1599" t="s">
        <v>24277</v>
      </c>
      <c r="F1599" t="s">
        <v>24311</v>
      </c>
      <c r="G1599" t="s">
        <v>766</v>
      </c>
      <c r="H1599" t="s">
        <v>24327</v>
      </c>
    </row>
    <row r="1600" spans="1:8" hidden="1" x14ac:dyDescent="0.25">
      <c r="A1600" s="65">
        <v>45784</v>
      </c>
      <c r="B1600" t="s">
        <v>24275</v>
      </c>
      <c r="C1600">
        <v>12</v>
      </c>
      <c r="D1600" t="s">
        <v>24333</v>
      </c>
      <c r="E1600" t="s">
        <v>24277</v>
      </c>
      <c r="F1600" t="s">
        <v>24311</v>
      </c>
      <c r="G1600" t="s">
        <v>766</v>
      </c>
      <c r="H1600" t="s">
        <v>24327</v>
      </c>
    </row>
    <row r="1601" spans="1:8" hidden="1" x14ac:dyDescent="0.25">
      <c r="A1601" s="65">
        <v>45784</v>
      </c>
      <c r="B1601" t="s">
        <v>24275</v>
      </c>
      <c r="C1601">
        <v>12</v>
      </c>
      <c r="D1601" t="s">
        <v>24333</v>
      </c>
      <c r="E1601" t="s">
        <v>24277</v>
      </c>
      <c r="F1601" t="s">
        <v>24311</v>
      </c>
      <c r="G1601" t="s">
        <v>766</v>
      </c>
      <c r="H1601" t="s">
        <v>24327</v>
      </c>
    </row>
    <row r="1602" spans="1:8" hidden="1" x14ac:dyDescent="0.25">
      <c r="A1602" s="65">
        <v>45784</v>
      </c>
      <c r="B1602" t="s">
        <v>24275</v>
      </c>
      <c r="C1602">
        <v>12</v>
      </c>
      <c r="D1602" t="s">
        <v>24333</v>
      </c>
      <c r="E1602" t="s">
        <v>24277</v>
      </c>
      <c r="F1602" t="s">
        <v>24311</v>
      </c>
      <c r="G1602" t="s">
        <v>766</v>
      </c>
      <c r="H1602" t="s">
        <v>24327</v>
      </c>
    </row>
    <row r="1603" spans="1:8" hidden="1" x14ac:dyDescent="0.25">
      <c r="A1603" s="65">
        <v>45784</v>
      </c>
      <c r="B1603" t="s">
        <v>24275</v>
      </c>
      <c r="C1603">
        <v>12</v>
      </c>
      <c r="D1603" t="s">
        <v>24333</v>
      </c>
      <c r="E1603" t="s">
        <v>24277</v>
      </c>
      <c r="F1603" t="s">
        <v>24311</v>
      </c>
      <c r="G1603" t="s">
        <v>766</v>
      </c>
      <c r="H1603" t="s">
        <v>24327</v>
      </c>
    </row>
    <row r="1604" spans="1:8" hidden="1" x14ac:dyDescent="0.25">
      <c r="A1604" s="65">
        <v>45784</v>
      </c>
      <c r="B1604" t="s">
        <v>24275</v>
      </c>
      <c r="C1604">
        <v>12</v>
      </c>
      <c r="D1604" t="s">
        <v>24333</v>
      </c>
      <c r="E1604" t="s">
        <v>24277</v>
      </c>
      <c r="F1604" t="s">
        <v>24311</v>
      </c>
      <c r="G1604" t="s">
        <v>766</v>
      </c>
      <c r="H1604" t="s">
        <v>24327</v>
      </c>
    </row>
    <row r="1605" spans="1:8" hidden="1" x14ac:dyDescent="0.25">
      <c r="A1605" s="65">
        <v>45784</v>
      </c>
      <c r="B1605" t="s">
        <v>24275</v>
      </c>
      <c r="C1605">
        <v>12</v>
      </c>
      <c r="D1605" t="s">
        <v>24333</v>
      </c>
      <c r="E1605" t="s">
        <v>24277</v>
      </c>
      <c r="F1605" t="s">
        <v>24311</v>
      </c>
      <c r="G1605" t="s">
        <v>766</v>
      </c>
      <c r="H1605" t="s">
        <v>24327</v>
      </c>
    </row>
    <row r="1606" spans="1:8" hidden="1" x14ac:dyDescent="0.25">
      <c r="A1606" s="65">
        <v>45784</v>
      </c>
      <c r="B1606" t="s">
        <v>24275</v>
      </c>
      <c r="C1606">
        <v>12</v>
      </c>
      <c r="D1606" t="s">
        <v>24333</v>
      </c>
      <c r="E1606" t="s">
        <v>24277</v>
      </c>
      <c r="F1606" t="s">
        <v>24311</v>
      </c>
      <c r="G1606" t="s">
        <v>766</v>
      </c>
      <c r="H1606" t="s">
        <v>24327</v>
      </c>
    </row>
    <row r="1607" spans="1:8" hidden="1" x14ac:dyDescent="0.25">
      <c r="A1607" s="65">
        <v>45784</v>
      </c>
      <c r="B1607" t="s">
        <v>24275</v>
      </c>
      <c r="C1607">
        <v>12</v>
      </c>
      <c r="D1607" t="s">
        <v>24333</v>
      </c>
      <c r="E1607" t="s">
        <v>24277</v>
      </c>
      <c r="F1607" t="s">
        <v>24311</v>
      </c>
      <c r="G1607" t="s">
        <v>766</v>
      </c>
      <c r="H1607" t="s">
        <v>24327</v>
      </c>
    </row>
    <row r="1608" spans="1:8" hidden="1" x14ac:dyDescent="0.25">
      <c r="A1608" s="65">
        <v>45784</v>
      </c>
      <c r="B1608" t="s">
        <v>24275</v>
      </c>
      <c r="C1608">
        <v>12</v>
      </c>
      <c r="D1608" t="s">
        <v>24333</v>
      </c>
      <c r="E1608" t="s">
        <v>24277</v>
      </c>
      <c r="F1608" t="s">
        <v>24311</v>
      </c>
      <c r="G1608" t="s">
        <v>766</v>
      </c>
      <c r="H1608" t="s">
        <v>24327</v>
      </c>
    </row>
    <row r="1609" spans="1:8" hidden="1" x14ac:dyDescent="0.25">
      <c r="A1609" s="65">
        <v>45784</v>
      </c>
      <c r="B1609" t="s">
        <v>24275</v>
      </c>
      <c r="C1609">
        <v>12</v>
      </c>
      <c r="D1609" t="s">
        <v>24333</v>
      </c>
      <c r="E1609" t="s">
        <v>24277</v>
      </c>
      <c r="F1609" t="s">
        <v>24311</v>
      </c>
      <c r="G1609" t="s">
        <v>766</v>
      </c>
      <c r="H1609" t="s">
        <v>24327</v>
      </c>
    </row>
    <row r="1610" spans="1:8" hidden="1" x14ac:dyDescent="0.25">
      <c r="A1610" s="65">
        <v>45784</v>
      </c>
      <c r="B1610" t="s">
        <v>24275</v>
      </c>
      <c r="C1610">
        <v>12</v>
      </c>
      <c r="D1610" t="s">
        <v>24333</v>
      </c>
      <c r="E1610" t="s">
        <v>24277</v>
      </c>
      <c r="F1610" t="s">
        <v>24311</v>
      </c>
      <c r="G1610" t="s">
        <v>766</v>
      </c>
      <c r="H1610" t="s">
        <v>24327</v>
      </c>
    </row>
    <row r="1611" spans="1:8" hidden="1" x14ac:dyDescent="0.25">
      <c r="A1611" s="65">
        <v>45784</v>
      </c>
      <c r="B1611" t="s">
        <v>24275</v>
      </c>
      <c r="C1611">
        <v>12</v>
      </c>
      <c r="D1611" t="s">
        <v>24333</v>
      </c>
      <c r="E1611" t="s">
        <v>24277</v>
      </c>
      <c r="F1611" t="s">
        <v>24311</v>
      </c>
      <c r="G1611" t="s">
        <v>766</v>
      </c>
      <c r="H1611" t="s">
        <v>24327</v>
      </c>
    </row>
    <row r="1612" spans="1:8" hidden="1" x14ac:dyDescent="0.25">
      <c r="A1612" s="65">
        <v>45784</v>
      </c>
      <c r="B1612" t="s">
        <v>24275</v>
      </c>
      <c r="C1612">
        <v>12</v>
      </c>
      <c r="D1612" t="s">
        <v>24333</v>
      </c>
      <c r="E1612" t="s">
        <v>24277</v>
      </c>
      <c r="F1612" t="s">
        <v>24311</v>
      </c>
      <c r="G1612" t="s">
        <v>766</v>
      </c>
      <c r="H1612" t="s">
        <v>24327</v>
      </c>
    </row>
    <row r="1613" spans="1:8" hidden="1" x14ac:dyDescent="0.25">
      <c r="A1613" s="65">
        <v>45784</v>
      </c>
      <c r="B1613" t="s">
        <v>24275</v>
      </c>
      <c r="C1613">
        <v>12</v>
      </c>
      <c r="D1613" t="s">
        <v>24333</v>
      </c>
      <c r="E1613" t="s">
        <v>24277</v>
      </c>
      <c r="F1613" t="s">
        <v>24311</v>
      </c>
      <c r="G1613" t="s">
        <v>766</v>
      </c>
      <c r="H1613" t="s">
        <v>24327</v>
      </c>
    </row>
    <row r="1614" spans="1:8" hidden="1" x14ac:dyDescent="0.25">
      <c r="A1614" s="65">
        <v>45784</v>
      </c>
      <c r="B1614" t="s">
        <v>24275</v>
      </c>
      <c r="C1614">
        <v>12</v>
      </c>
      <c r="D1614" t="s">
        <v>24333</v>
      </c>
      <c r="E1614" t="s">
        <v>24277</v>
      </c>
      <c r="F1614" t="s">
        <v>24311</v>
      </c>
      <c r="G1614" t="s">
        <v>766</v>
      </c>
      <c r="H1614" t="s">
        <v>24327</v>
      </c>
    </row>
    <row r="1615" spans="1:8" hidden="1" x14ac:dyDescent="0.25">
      <c r="A1615" s="65">
        <v>45784</v>
      </c>
      <c r="B1615" t="s">
        <v>24275</v>
      </c>
      <c r="C1615">
        <v>12</v>
      </c>
      <c r="D1615" t="s">
        <v>24333</v>
      </c>
      <c r="E1615" t="s">
        <v>24277</v>
      </c>
      <c r="F1615" t="s">
        <v>24311</v>
      </c>
      <c r="G1615" t="s">
        <v>766</v>
      </c>
      <c r="H1615" t="s">
        <v>24327</v>
      </c>
    </row>
    <row r="1616" spans="1:8" hidden="1" x14ac:dyDescent="0.25">
      <c r="A1616" s="65">
        <v>45784</v>
      </c>
      <c r="B1616" t="s">
        <v>24275</v>
      </c>
      <c r="C1616">
        <v>12</v>
      </c>
      <c r="D1616" t="s">
        <v>24333</v>
      </c>
      <c r="E1616" t="s">
        <v>24277</v>
      </c>
      <c r="F1616" t="s">
        <v>24311</v>
      </c>
      <c r="G1616" t="s">
        <v>766</v>
      </c>
      <c r="H1616" t="s">
        <v>24327</v>
      </c>
    </row>
    <row r="1617" spans="1:8" hidden="1" x14ac:dyDescent="0.25">
      <c r="A1617" s="65">
        <v>45784</v>
      </c>
      <c r="B1617" t="s">
        <v>24275</v>
      </c>
      <c r="C1617">
        <v>12</v>
      </c>
      <c r="D1617" t="s">
        <v>24333</v>
      </c>
      <c r="E1617" t="s">
        <v>24277</v>
      </c>
      <c r="F1617" t="s">
        <v>24311</v>
      </c>
      <c r="G1617" t="s">
        <v>766</v>
      </c>
      <c r="H1617" t="s">
        <v>24327</v>
      </c>
    </row>
    <row r="1618" spans="1:8" hidden="1" x14ac:dyDescent="0.25">
      <c r="A1618" s="65">
        <v>45784</v>
      </c>
      <c r="B1618" t="s">
        <v>24275</v>
      </c>
      <c r="C1618">
        <v>12</v>
      </c>
      <c r="D1618" t="s">
        <v>24333</v>
      </c>
      <c r="E1618" t="s">
        <v>24277</v>
      </c>
      <c r="F1618" t="s">
        <v>24311</v>
      </c>
      <c r="G1618" t="s">
        <v>766</v>
      </c>
      <c r="H1618" t="s">
        <v>24327</v>
      </c>
    </row>
    <row r="1619" spans="1:8" hidden="1" x14ac:dyDescent="0.25">
      <c r="A1619" s="65">
        <v>45784</v>
      </c>
      <c r="B1619" t="s">
        <v>24275</v>
      </c>
      <c r="C1619">
        <v>12</v>
      </c>
      <c r="D1619" t="s">
        <v>24333</v>
      </c>
      <c r="E1619" t="s">
        <v>24277</v>
      </c>
      <c r="F1619" t="s">
        <v>24311</v>
      </c>
      <c r="G1619" t="s">
        <v>766</v>
      </c>
      <c r="H1619" t="s">
        <v>24327</v>
      </c>
    </row>
    <row r="1620" spans="1:8" hidden="1" x14ac:dyDescent="0.25">
      <c r="A1620" s="65">
        <v>45784</v>
      </c>
      <c r="B1620" t="s">
        <v>24275</v>
      </c>
      <c r="C1620">
        <v>12</v>
      </c>
      <c r="D1620" t="s">
        <v>24333</v>
      </c>
      <c r="E1620" t="s">
        <v>24277</v>
      </c>
      <c r="F1620" t="s">
        <v>24311</v>
      </c>
      <c r="G1620" t="s">
        <v>766</v>
      </c>
      <c r="H1620" t="s">
        <v>24327</v>
      </c>
    </row>
    <row r="1621" spans="1:8" hidden="1" x14ac:dyDescent="0.25">
      <c r="A1621" s="65">
        <v>45784</v>
      </c>
      <c r="B1621" t="s">
        <v>24275</v>
      </c>
      <c r="C1621">
        <v>11</v>
      </c>
      <c r="D1621" t="s">
        <v>24333</v>
      </c>
      <c r="E1621" t="s">
        <v>24277</v>
      </c>
      <c r="F1621" t="s">
        <v>24311</v>
      </c>
      <c r="G1621" t="s">
        <v>766</v>
      </c>
      <c r="H1621" t="s">
        <v>24327</v>
      </c>
    </row>
    <row r="1622" spans="1:8" hidden="1" x14ac:dyDescent="0.25">
      <c r="A1622" s="65">
        <v>45785</v>
      </c>
      <c r="B1622" t="s">
        <v>24275</v>
      </c>
      <c r="C1622">
        <v>12</v>
      </c>
      <c r="D1622" t="s">
        <v>24333</v>
      </c>
      <c r="E1622" t="s">
        <v>24277</v>
      </c>
      <c r="F1622" t="s">
        <v>24311</v>
      </c>
      <c r="G1622" t="s">
        <v>766</v>
      </c>
      <c r="H1622" t="s">
        <v>24327</v>
      </c>
    </row>
    <row r="1623" spans="1:8" hidden="1" x14ac:dyDescent="0.25">
      <c r="A1623" s="65">
        <v>45785</v>
      </c>
      <c r="B1623" t="s">
        <v>24275</v>
      </c>
      <c r="C1623">
        <v>12</v>
      </c>
      <c r="D1623" t="s">
        <v>24333</v>
      </c>
      <c r="E1623" t="s">
        <v>24277</v>
      </c>
      <c r="F1623" t="s">
        <v>24311</v>
      </c>
      <c r="G1623" t="s">
        <v>766</v>
      </c>
      <c r="H1623" t="s">
        <v>24327</v>
      </c>
    </row>
    <row r="1624" spans="1:8" hidden="1" x14ac:dyDescent="0.25">
      <c r="A1624" s="65">
        <v>45785</v>
      </c>
      <c r="B1624" t="s">
        <v>24275</v>
      </c>
      <c r="C1624">
        <v>12</v>
      </c>
      <c r="D1624" t="s">
        <v>24333</v>
      </c>
      <c r="E1624" t="s">
        <v>24277</v>
      </c>
      <c r="F1624" t="s">
        <v>24311</v>
      </c>
      <c r="G1624" t="s">
        <v>766</v>
      </c>
      <c r="H1624" t="s">
        <v>24327</v>
      </c>
    </row>
    <row r="1625" spans="1:8" hidden="1" x14ac:dyDescent="0.25">
      <c r="A1625" s="65">
        <v>45785</v>
      </c>
      <c r="B1625" t="s">
        <v>24275</v>
      </c>
      <c r="C1625">
        <v>12</v>
      </c>
      <c r="D1625" t="s">
        <v>24333</v>
      </c>
      <c r="E1625" t="s">
        <v>24277</v>
      </c>
      <c r="F1625" t="s">
        <v>24311</v>
      </c>
      <c r="G1625" t="s">
        <v>766</v>
      </c>
      <c r="H1625" t="s">
        <v>24327</v>
      </c>
    </row>
    <row r="1626" spans="1:8" hidden="1" x14ac:dyDescent="0.25">
      <c r="A1626" s="65">
        <v>45785</v>
      </c>
      <c r="B1626" t="s">
        <v>24275</v>
      </c>
      <c r="C1626">
        <v>12</v>
      </c>
      <c r="D1626" t="s">
        <v>24333</v>
      </c>
      <c r="E1626" t="s">
        <v>24277</v>
      </c>
      <c r="F1626" t="s">
        <v>24311</v>
      </c>
      <c r="G1626" t="s">
        <v>766</v>
      </c>
      <c r="H1626" t="s">
        <v>24327</v>
      </c>
    </row>
    <row r="1627" spans="1:8" hidden="1" x14ac:dyDescent="0.25">
      <c r="A1627" s="65">
        <v>45785</v>
      </c>
      <c r="B1627" t="s">
        <v>24275</v>
      </c>
      <c r="C1627">
        <v>12</v>
      </c>
      <c r="D1627" t="s">
        <v>24333</v>
      </c>
      <c r="E1627" t="s">
        <v>24277</v>
      </c>
      <c r="F1627" t="s">
        <v>24311</v>
      </c>
      <c r="G1627" t="s">
        <v>766</v>
      </c>
      <c r="H1627" t="s">
        <v>24327</v>
      </c>
    </row>
    <row r="1628" spans="1:8" hidden="1" x14ac:dyDescent="0.25">
      <c r="A1628" s="65">
        <v>45786</v>
      </c>
      <c r="B1628" t="s">
        <v>24275</v>
      </c>
      <c r="C1628">
        <v>12</v>
      </c>
      <c r="D1628" t="s">
        <v>24331</v>
      </c>
      <c r="E1628" t="s">
        <v>24277</v>
      </c>
      <c r="F1628" t="s">
        <v>24294</v>
      </c>
      <c r="G1628" t="s">
        <v>764</v>
      </c>
      <c r="H1628" t="s">
        <v>24278</v>
      </c>
    </row>
    <row r="1629" spans="1:8" hidden="1" x14ac:dyDescent="0.25">
      <c r="A1629" s="65">
        <v>45786</v>
      </c>
      <c r="B1629" t="s">
        <v>24275</v>
      </c>
      <c r="C1629">
        <v>12</v>
      </c>
      <c r="D1629" t="s">
        <v>24331</v>
      </c>
      <c r="E1629" t="s">
        <v>24277</v>
      </c>
      <c r="F1629" t="s">
        <v>24294</v>
      </c>
      <c r="G1629" t="s">
        <v>764</v>
      </c>
      <c r="H1629" t="s">
        <v>24278</v>
      </c>
    </row>
    <row r="1630" spans="1:8" hidden="1" x14ac:dyDescent="0.25">
      <c r="A1630" s="65">
        <v>45786</v>
      </c>
      <c r="B1630" t="s">
        <v>24275</v>
      </c>
      <c r="C1630">
        <v>12</v>
      </c>
      <c r="D1630" t="s">
        <v>24331</v>
      </c>
      <c r="E1630" t="s">
        <v>24277</v>
      </c>
      <c r="F1630" t="s">
        <v>24294</v>
      </c>
      <c r="G1630" t="s">
        <v>764</v>
      </c>
      <c r="H1630" t="s">
        <v>24278</v>
      </c>
    </row>
    <row r="1631" spans="1:8" hidden="1" x14ac:dyDescent="0.25">
      <c r="A1631" s="65">
        <v>45786</v>
      </c>
      <c r="B1631" t="s">
        <v>24275</v>
      </c>
      <c r="C1631">
        <v>12</v>
      </c>
      <c r="D1631" t="s">
        <v>24331</v>
      </c>
      <c r="E1631" t="s">
        <v>24277</v>
      </c>
      <c r="F1631" t="s">
        <v>24294</v>
      </c>
      <c r="G1631" t="s">
        <v>764</v>
      </c>
      <c r="H1631" t="s">
        <v>24278</v>
      </c>
    </row>
    <row r="1632" spans="1:8" hidden="1" x14ac:dyDescent="0.25">
      <c r="A1632" s="65">
        <v>45786</v>
      </c>
      <c r="B1632" t="s">
        <v>24275</v>
      </c>
      <c r="C1632">
        <v>12</v>
      </c>
      <c r="D1632" t="s">
        <v>24331</v>
      </c>
      <c r="E1632" t="s">
        <v>24277</v>
      </c>
      <c r="F1632" t="s">
        <v>24294</v>
      </c>
      <c r="G1632" t="s">
        <v>764</v>
      </c>
      <c r="H1632" t="s">
        <v>24278</v>
      </c>
    </row>
    <row r="1633" spans="1:8" hidden="1" x14ac:dyDescent="0.25">
      <c r="A1633" s="65">
        <v>45786</v>
      </c>
      <c r="B1633" t="s">
        <v>24275</v>
      </c>
      <c r="C1633">
        <v>12</v>
      </c>
      <c r="D1633" t="s">
        <v>24331</v>
      </c>
      <c r="E1633" t="s">
        <v>24277</v>
      </c>
      <c r="F1633" t="s">
        <v>24294</v>
      </c>
      <c r="G1633" t="s">
        <v>764</v>
      </c>
      <c r="H1633" t="s">
        <v>24278</v>
      </c>
    </row>
    <row r="1634" spans="1:8" hidden="1" x14ac:dyDescent="0.25">
      <c r="A1634" s="65">
        <v>45786</v>
      </c>
      <c r="B1634" t="s">
        <v>24275</v>
      </c>
      <c r="C1634">
        <v>11</v>
      </c>
      <c r="D1634" t="s">
        <v>24331</v>
      </c>
      <c r="E1634" t="s">
        <v>24277</v>
      </c>
      <c r="F1634" t="s">
        <v>24294</v>
      </c>
      <c r="G1634" t="s">
        <v>764</v>
      </c>
      <c r="H1634" t="s">
        <v>24278</v>
      </c>
    </row>
    <row r="1635" spans="1:8" hidden="1" x14ac:dyDescent="0.25">
      <c r="A1635" s="65">
        <v>45786</v>
      </c>
      <c r="B1635" t="s">
        <v>24275</v>
      </c>
      <c r="C1635">
        <v>10.5</v>
      </c>
      <c r="D1635" t="s">
        <v>24331</v>
      </c>
      <c r="E1635" t="s">
        <v>24277</v>
      </c>
      <c r="F1635" t="s">
        <v>24294</v>
      </c>
      <c r="G1635" t="s">
        <v>764</v>
      </c>
      <c r="H1635" t="s">
        <v>24278</v>
      </c>
    </row>
    <row r="1636" spans="1:8" hidden="1" x14ac:dyDescent="0.25">
      <c r="A1636" s="65">
        <v>45787</v>
      </c>
      <c r="B1636" t="s">
        <v>24275</v>
      </c>
      <c r="C1636">
        <v>12</v>
      </c>
      <c r="D1636" t="s">
        <v>24331</v>
      </c>
      <c r="E1636" t="s">
        <v>24277</v>
      </c>
      <c r="F1636" t="s">
        <v>24294</v>
      </c>
      <c r="G1636" t="s">
        <v>764</v>
      </c>
      <c r="H1636" t="s">
        <v>24278</v>
      </c>
    </row>
    <row r="1637" spans="1:8" hidden="1" x14ac:dyDescent="0.25">
      <c r="A1637" s="65">
        <v>45787</v>
      </c>
      <c r="B1637" t="s">
        <v>24275</v>
      </c>
      <c r="C1637">
        <v>11</v>
      </c>
      <c r="D1637" t="s">
        <v>24331</v>
      </c>
      <c r="E1637" t="s">
        <v>24277</v>
      </c>
      <c r="F1637" t="s">
        <v>24294</v>
      </c>
      <c r="G1637" t="s">
        <v>764</v>
      </c>
      <c r="H1637" t="s">
        <v>24278</v>
      </c>
    </row>
    <row r="1638" spans="1:8" hidden="1" x14ac:dyDescent="0.25">
      <c r="A1638" s="65">
        <v>45787</v>
      </c>
      <c r="B1638" t="s">
        <v>24275</v>
      </c>
      <c r="C1638">
        <v>9</v>
      </c>
      <c r="D1638" t="s">
        <v>24331</v>
      </c>
      <c r="E1638" t="s">
        <v>24277</v>
      </c>
      <c r="F1638" t="s">
        <v>24294</v>
      </c>
      <c r="G1638" t="s">
        <v>764</v>
      </c>
      <c r="H1638" t="s">
        <v>24278</v>
      </c>
    </row>
    <row r="1639" spans="1:8" hidden="1" x14ac:dyDescent="0.25">
      <c r="A1639" s="65">
        <v>45787</v>
      </c>
      <c r="B1639" t="s">
        <v>24275</v>
      </c>
      <c r="C1639">
        <v>8</v>
      </c>
      <c r="D1639" t="s">
        <v>24331</v>
      </c>
      <c r="E1639" t="s">
        <v>24277</v>
      </c>
      <c r="F1639" t="s">
        <v>24294</v>
      </c>
      <c r="G1639" t="s">
        <v>764</v>
      </c>
      <c r="H1639" t="s">
        <v>24278</v>
      </c>
    </row>
    <row r="1640" spans="1:8" hidden="1" x14ac:dyDescent="0.25">
      <c r="A1640" s="65">
        <v>45787</v>
      </c>
      <c r="B1640" t="s">
        <v>24275</v>
      </c>
      <c r="C1640">
        <v>12</v>
      </c>
      <c r="D1640" t="s">
        <v>24331</v>
      </c>
      <c r="E1640" t="s">
        <v>24277</v>
      </c>
      <c r="F1640" t="s">
        <v>24294</v>
      </c>
      <c r="G1640" t="s">
        <v>764</v>
      </c>
      <c r="H1640" t="s">
        <v>24278</v>
      </c>
    </row>
    <row r="1641" spans="1:8" hidden="1" x14ac:dyDescent="0.25">
      <c r="A1641" s="65">
        <v>45787</v>
      </c>
      <c r="B1641" t="s">
        <v>24275</v>
      </c>
      <c r="C1641">
        <v>12</v>
      </c>
      <c r="D1641" t="s">
        <v>24331</v>
      </c>
      <c r="E1641" t="s">
        <v>24277</v>
      </c>
      <c r="F1641" t="s">
        <v>24294</v>
      </c>
      <c r="G1641" t="s">
        <v>764</v>
      </c>
      <c r="H1641" t="s">
        <v>24278</v>
      </c>
    </row>
    <row r="1642" spans="1:8" hidden="1" x14ac:dyDescent="0.25">
      <c r="A1642" s="65">
        <v>45779</v>
      </c>
      <c r="B1642" t="s">
        <v>24275</v>
      </c>
      <c r="C1642">
        <v>12</v>
      </c>
      <c r="D1642" t="s">
        <v>24331</v>
      </c>
      <c r="E1642" t="s">
        <v>24277</v>
      </c>
      <c r="F1642" t="s">
        <v>24294</v>
      </c>
      <c r="G1642" t="s">
        <v>765</v>
      </c>
    </row>
    <row r="1643" spans="1:8" hidden="1" x14ac:dyDescent="0.25">
      <c r="A1643" s="65">
        <v>45779</v>
      </c>
      <c r="B1643" t="s">
        <v>24275</v>
      </c>
      <c r="C1643">
        <v>12</v>
      </c>
      <c r="D1643" t="s">
        <v>24331</v>
      </c>
      <c r="E1643" t="s">
        <v>24277</v>
      </c>
      <c r="F1643" t="s">
        <v>24294</v>
      </c>
      <c r="G1643" t="s">
        <v>765</v>
      </c>
    </row>
    <row r="1644" spans="1:8" hidden="1" x14ac:dyDescent="0.25">
      <c r="A1644" s="65">
        <v>45779</v>
      </c>
      <c r="B1644" t="s">
        <v>24275</v>
      </c>
      <c r="C1644">
        <v>10</v>
      </c>
      <c r="D1644" t="s">
        <v>24331</v>
      </c>
      <c r="E1644" t="s">
        <v>24277</v>
      </c>
      <c r="F1644" t="s">
        <v>24294</v>
      </c>
      <c r="G1644" t="s">
        <v>765</v>
      </c>
    </row>
    <row r="1645" spans="1:8" hidden="1" x14ac:dyDescent="0.25">
      <c r="A1645" s="65">
        <v>45788</v>
      </c>
      <c r="B1645" t="s">
        <v>24275</v>
      </c>
      <c r="C1645">
        <v>12</v>
      </c>
      <c r="D1645" t="s">
        <v>24331</v>
      </c>
      <c r="E1645" t="s">
        <v>24277</v>
      </c>
      <c r="F1645" t="s">
        <v>24294</v>
      </c>
      <c r="G1645" t="s">
        <v>764</v>
      </c>
      <c r="H1645" t="s">
        <v>24278</v>
      </c>
    </row>
    <row r="1646" spans="1:8" hidden="1" x14ac:dyDescent="0.25">
      <c r="A1646" s="65">
        <v>45788</v>
      </c>
      <c r="B1646" t="s">
        <v>24275</v>
      </c>
      <c r="C1646">
        <v>12</v>
      </c>
      <c r="D1646" t="s">
        <v>24331</v>
      </c>
      <c r="E1646" t="s">
        <v>24277</v>
      </c>
      <c r="F1646" t="s">
        <v>24294</v>
      </c>
      <c r="G1646" t="s">
        <v>764</v>
      </c>
      <c r="H1646" t="s">
        <v>24278</v>
      </c>
    </row>
    <row r="1647" spans="1:8" hidden="1" x14ac:dyDescent="0.25">
      <c r="A1647" s="65">
        <v>45788</v>
      </c>
      <c r="B1647" t="s">
        <v>24275</v>
      </c>
      <c r="C1647">
        <v>12</v>
      </c>
      <c r="D1647" t="s">
        <v>24331</v>
      </c>
      <c r="E1647" t="s">
        <v>24277</v>
      </c>
      <c r="F1647" t="s">
        <v>24294</v>
      </c>
      <c r="G1647" t="s">
        <v>764</v>
      </c>
      <c r="H1647" t="s">
        <v>24278</v>
      </c>
    </row>
    <row r="1648" spans="1:8" hidden="1" x14ac:dyDescent="0.25">
      <c r="A1648" s="65">
        <v>45788</v>
      </c>
      <c r="B1648" t="s">
        <v>24275</v>
      </c>
      <c r="C1648">
        <v>12</v>
      </c>
      <c r="D1648" t="s">
        <v>24331</v>
      </c>
      <c r="E1648" t="s">
        <v>24277</v>
      </c>
      <c r="F1648" t="s">
        <v>24294</v>
      </c>
      <c r="G1648" t="s">
        <v>764</v>
      </c>
      <c r="H1648" t="s">
        <v>24278</v>
      </c>
    </row>
    <row r="1649" spans="1:8" hidden="1" x14ac:dyDescent="0.25">
      <c r="A1649" s="65">
        <v>45788</v>
      </c>
      <c r="B1649" t="s">
        <v>24275</v>
      </c>
      <c r="C1649">
        <v>2.5</v>
      </c>
      <c r="D1649" t="s">
        <v>24331</v>
      </c>
      <c r="E1649" t="s">
        <v>24277</v>
      </c>
      <c r="F1649" t="s">
        <v>24294</v>
      </c>
      <c r="G1649" t="s">
        <v>764</v>
      </c>
      <c r="H1649" t="s">
        <v>24278</v>
      </c>
    </row>
    <row r="1650" spans="1:8" hidden="1" x14ac:dyDescent="0.25">
      <c r="A1650" s="65">
        <v>45780</v>
      </c>
      <c r="B1650" t="s">
        <v>24275</v>
      </c>
      <c r="C1650">
        <v>12</v>
      </c>
      <c r="D1650" t="s">
        <v>24331</v>
      </c>
      <c r="E1650" t="s">
        <v>24277</v>
      </c>
      <c r="F1650" t="s">
        <v>24294</v>
      </c>
      <c r="G1650" t="s">
        <v>765</v>
      </c>
    </row>
    <row r="1651" spans="1:8" hidden="1" x14ac:dyDescent="0.25">
      <c r="A1651" s="65">
        <v>45790</v>
      </c>
      <c r="B1651" t="s">
        <v>24275</v>
      </c>
      <c r="C1651">
        <v>4</v>
      </c>
      <c r="D1651" t="s">
        <v>24334</v>
      </c>
      <c r="E1651" t="s">
        <v>24277</v>
      </c>
      <c r="F1651" t="s">
        <v>24294</v>
      </c>
      <c r="G1651" t="s">
        <v>764</v>
      </c>
      <c r="H1651" t="s">
        <v>24278</v>
      </c>
    </row>
    <row r="1652" spans="1:8" hidden="1" x14ac:dyDescent="0.25">
      <c r="A1652" s="65">
        <v>45790</v>
      </c>
      <c r="B1652" t="s">
        <v>24275</v>
      </c>
      <c r="C1652">
        <v>10</v>
      </c>
      <c r="D1652" t="s">
        <v>24334</v>
      </c>
      <c r="E1652" t="s">
        <v>24277</v>
      </c>
      <c r="F1652" t="s">
        <v>24294</v>
      </c>
      <c r="G1652" t="s">
        <v>764</v>
      </c>
      <c r="H1652" t="s">
        <v>24278</v>
      </c>
    </row>
    <row r="1653" spans="1:8" hidden="1" x14ac:dyDescent="0.25">
      <c r="A1653" s="65">
        <v>45790</v>
      </c>
      <c r="B1653" t="s">
        <v>24275</v>
      </c>
      <c r="C1653">
        <v>12</v>
      </c>
      <c r="D1653" t="s">
        <v>24335</v>
      </c>
      <c r="E1653" t="s">
        <v>24277</v>
      </c>
      <c r="F1653" t="s">
        <v>24294</v>
      </c>
      <c r="G1653" t="s">
        <v>766</v>
      </c>
      <c r="H1653" t="s">
        <v>24336</v>
      </c>
    </row>
    <row r="1654" spans="1:8" hidden="1" x14ac:dyDescent="0.25">
      <c r="A1654" s="65">
        <v>45790</v>
      </c>
      <c r="B1654" t="s">
        <v>24275</v>
      </c>
      <c r="C1654">
        <v>12</v>
      </c>
      <c r="D1654" t="s">
        <v>24337</v>
      </c>
      <c r="E1654" t="s">
        <v>24277</v>
      </c>
      <c r="F1654" t="s">
        <v>24311</v>
      </c>
      <c r="G1654" t="s">
        <v>764</v>
      </c>
      <c r="H1654" t="s">
        <v>24278</v>
      </c>
    </row>
    <row r="1655" spans="1:8" hidden="1" x14ac:dyDescent="0.25">
      <c r="A1655" s="65">
        <v>45790</v>
      </c>
      <c r="B1655" t="s">
        <v>24275</v>
      </c>
      <c r="C1655">
        <v>12</v>
      </c>
      <c r="D1655" t="s">
        <v>24335</v>
      </c>
      <c r="E1655" t="s">
        <v>24277</v>
      </c>
      <c r="F1655" t="s">
        <v>24294</v>
      </c>
      <c r="G1655" t="s">
        <v>766</v>
      </c>
      <c r="H1655" t="s">
        <v>24336</v>
      </c>
    </row>
    <row r="1656" spans="1:8" hidden="1" x14ac:dyDescent="0.25">
      <c r="A1656" s="65">
        <v>45790</v>
      </c>
      <c r="B1656" t="s">
        <v>24275</v>
      </c>
      <c r="C1656">
        <v>12</v>
      </c>
      <c r="D1656" t="s">
        <v>24337</v>
      </c>
      <c r="E1656" t="s">
        <v>24277</v>
      </c>
      <c r="F1656" t="s">
        <v>24311</v>
      </c>
      <c r="G1656" t="s">
        <v>764</v>
      </c>
      <c r="H1656" t="s">
        <v>24278</v>
      </c>
    </row>
    <row r="1657" spans="1:8" hidden="1" x14ac:dyDescent="0.25">
      <c r="A1657" s="65">
        <v>45790</v>
      </c>
      <c r="B1657" t="s">
        <v>24275</v>
      </c>
      <c r="C1657">
        <v>12</v>
      </c>
      <c r="D1657" t="s">
        <v>24337</v>
      </c>
      <c r="E1657" t="s">
        <v>24277</v>
      </c>
      <c r="F1657" t="s">
        <v>24311</v>
      </c>
      <c r="G1657" t="s">
        <v>764</v>
      </c>
      <c r="H1657" t="s">
        <v>24278</v>
      </c>
    </row>
    <row r="1658" spans="1:8" hidden="1" x14ac:dyDescent="0.25">
      <c r="A1658" s="65">
        <v>45790</v>
      </c>
      <c r="B1658" t="s">
        <v>24275</v>
      </c>
      <c r="C1658">
        <v>12</v>
      </c>
      <c r="D1658" t="s">
        <v>24335</v>
      </c>
      <c r="E1658" t="s">
        <v>24277</v>
      </c>
      <c r="F1658" t="s">
        <v>24294</v>
      </c>
      <c r="G1658" t="s">
        <v>766</v>
      </c>
      <c r="H1658" t="s">
        <v>24336</v>
      </c>
    </row>
    <row r="1659" spans="1:8" hidden="1" x14ac:dyDescent="0.25">
      <c r="A1659" s="65">
        <v>45790</v>
      </c>
      <c r="B1659" t="s">
        <v>24275</v>
      </c>
      <c r="C1659">
        <v>12</v>
      </c>
      <c r="D1659" t="s">
        <v>24337</v>
      </c>
      <c r="E1659" t="s">
        <v>24277</v>
      </c>
      <c r="F1659" t="s">
        <v>24311</v>
      </c>
      <c r="G1659" t="s">
        <v>764</v>
      </c>
      <c r="H1659" t="s">
        <v>24278</v>
      </c>
    </row>
    <row r="1660" spans="1:8" hidden="1" x14ac:dyDescent="0.25">
      <c r="A1660" s="65">
        <v>45790</v>
      </c>
      <c r="B1660" t="s">
        <v>24275</v>
      </c>
      <c r="C1660">
        <v>12</v>
      </c>
      <c r="D1660" t="s">
        <v>24337</v>
      </c>
      <c r="E1660" t="s">
        <v>24277</v>
      </c>
      <c r="F1660" t="s">
        <v>24311</v>
      </c>
      <c r="G1660" t="s">
        <v>764</v>
      </c>
      <c r="H1660" t="s">
        <v>24278</v>
      </c>
    </row>
    <row r="1661" spans="1:8" hidden="1" x14ac:dyDescent="0.25">
      <c r="A1661" s="65">
        <v>45790</v>
      </c>
      <c r="B1661" t="s">
        <v>24275</v>
      </c>
      <c r="C1661">
        <v>12</v>
      </c>
      <c r="D1661" t="s">
        <v>24335</v>
      </c>
      <c r="E1661" t="s">
        <v>24277</v>
      </c>
      <c r="F1661" t="s">
        <v>24294</v>
      </c>
      <c r="G1661" t="s">
        <v>766</v>
      </c>
      <c r="H1661" t="s">
        <v>24336</v>
      </c>
    </row>
    <row r="1662" spans="1:8" hidden="1" x14ac:dyDescent="0.25">
      <c r="A1662" s="65">
        <v>45790</v>
      </c>
      <c r="B1662" t="s">
        <v>24275</v>
      </c>
      <c r="C1662">
        <v>12</v>
      </c>
      <c r="D1662" t="s">
        <v>24335</v>
      </c>
      <c r="E1662" t="s">
        <v>24277</v>
      </c>
      <c r="F1662" t="s">
        <v>24294</v>
      </c>
      <c r="G1662" t="s">
        <v>766</v>
      </c>
      <c r="H1662" t="s">
        <v>24336</v>
      </c>
    </row>
    <row r="1663" spans="1:8" hidden="1" x14ac:dyDescent="0.25">
      <c r="A1663" s="65">
        <v>45790</v>
      </c>
      <c r="B1663" t="s">
        <v>24275</v>
      </c>
      <c r="C1663">
        <v>12</v>
      </c>
      <c r="D1663" t="s">
        <v>24337</v>
      </c>
      <c r="E1663" t="s">
        <v>24277</v>
      </c>
      <c r="F1663" t="s">
        <v>24311</v>
      </c>
      <c r="G1663" t="s">
        <v>764</v>
      </c>
      <c r="H1663" t="s">
        <v>24278</v>
      </c>
    </row>
    <row r="1664" spans="1:8" hidden="1" x14ac:dyDescent="0.25">
      <c r="A1664" s="65">
        <v>45790</v>
      </c>
      <c r="B1664" t="s">
        <v>24275</v>
      </c>
      <c r="C1664">
        <v>12</v>
      </c>
      <c r="D1664" t="s">
        <v>24337</v>
      </c>
      <c r="E1664" t="s">
        <v>24277</v>
      </c>
      <c r="F1664" t="s">
        <v>24311</v>
      </c>
      <c r="G1664" t="s">
        <v>764</v>
      </c>
      <c r="H1664" t="s">
        <v>24278</v>
      </c>
    </row>
    <row r="1665" spans="1:8" hidden="1" x14ac:dyDescent="0.25">
      <c r="A1665" s="65">
        <v>45790</v>
      </c>
      <c r="B1665" t="s">
        <v>24275</v>
      </c>
      <c r="C1665">
        <v>12</v>
      </c>
      <c r="D1665" t="s">
        <v>24337</v>
      </c>
      <c r="E1665" t="s">
        <v>24277</v>
      </c>
      <c r="F1665" t="s">
        <v>24311</v>
      </c>
      <c r="G1665" t="s">
        <v>764</v>
      </c>
      <c r="H1665" t="s">
        <v>24278</v>
      </c>
    </row>
    <row r="1666" spans="1:8" hidden="1" x14ac:dyDescent="0.25">
      <c r="A1666" s="65">
        <v>45790</v>
      </c>
      <c r="B1666" t="s">
        <v>24275</v>
      </c>
      <c r="C1666">
        <v>12</v>
      </c>
      <c r="D1666" t="s">
        <v>24337</v>
      </c>
      <c r="E1666" t="s">
        <v>24277</v>
      </c>
      <c r="F1666" t="s">
        <v>24311</v>
      </c>
      <c r="G1666" t="s">
        <v>764</v>
      </c>
      <c r="H1666" t="s">
        <v>24278</v>
      </c>
    </row>
    <row r="1667" spans="1:8" hidden="1" x14ac:dyDescent="0.25">
      <c r="A1667" s="65">
        <v>45790</v>
      </c>
      <c r="B1667" t="s">
        <v>24275</v>
      </c>
      <c r="C1667">
        <v>12</v>
      </c>
      <c r="D1667" t="s">
        <v>24337</v>
      </c>
      <c r="E1667" t="s">
        <v>24277</v>
      </c>
      <c r="F1667" t="s">
        <v>24311</v>
      </c>
      <c r="G1667" t="s">
        <v>764</v>
      </c>
      <c r="H1667" t="s">
        <v>24278</v>
      </c>
    </row>
    <row r="1668" spans="1:8" hidden="1" x14ac:dyDescent="0.25">
      <c r="A1668" s="65">
        <v>45790</v>
      </c>
      <c r="B1668" t="s">
        <v>24275</v>
      </c>
      <c r="C1668">
        <v>12</v>
      </c>
      <c r="D1668" t="s">
        <v>24337</v>
      </c>
      <c r="E1668" t="s">
        <v>24277</v>
      </c>
      <c r="F1668" t="s">
        <v>24311</v>
      </c>
      <c r="G1668" t="s">
        <v>764</v>
      </c>
      <c r="H1668" t="s">
        <v>24278</v>
      </c>
    </row>
    <row r="1669" spans="1:8" hidden="1" x14ac:dyDescent="0.25">
      <c r="A1669" s="65">
        <v>45790</v>
      </c>
      <c r="B1669" t="s">
        <v>24275</v>
      </c>
      <c r="C1669">
        <v>12</v>
      </c>
      <c r="D1669" t="s">
        <v>24337</v>
      </c>
      <c r="E1669" t="s">
        <v>24277</v>
      </c>
      <c r="F1669" t="s">
        <v>24311</v>
      </c>
      <c r="G1669" t="s">
        <v>764</v>
      </c>
      <c r="H1669" t="s">
        <v>24278</v>
      </c>
    </row>
    <row r="1670" spans="1:8" hidden="1" x14ac:dyDescent="0.25">
      <c r="A1670" s="65">
        <v>45790</v>
      </c>
      <c r="B1670" t="s">
        <v>24275</v>
      </c>
      <c r="C1670">
        <v>12</v>
      </c>
      <c r="D1670" t="s">
        <v>24337</v>
      </c>
      <c r="E1670" t="s">
        <v>24277</v>
      </c>
      <c r="F1670" t="s">
        <v>24311</v>
      </c>
      <c r="G1670" t="s">
        <v>764</v>
      </c>
      <c r="H1670" t="s">
        <v>24278</v>
      </c>
    </row>
    <row r="1671" spans="1:8" hidden="1" x14ac:dyDescent="0.25">
      <c r="A1671" s="65">
        <v>45790</v>
      </c>
      <c r="B1671" t="s">
        <v>24275</v>
      </c>
      <c r="C1671">
        <v>12</v>
      </c>
      <c r="D1671" t="s">
        <v>24337</v>
      </c>
      <c r="E1671" t="s">
        <v>24277</v>
      </c>
      <c r="F1671" t="s">
        <v>24311</v>
      </c>
      <c r="G1671" t="s">
        <v>764</v>
      </c>
      <c r="H1671" t="s">
        <v>24278</v>
      </c>
    </row>
    <row r="1672" spans="1:8" hidden="1" x14ac:dyDescent="0.25">
      <c r="A1672" s="65">
        <v>45790</v>
      </c>
      <c r="B1672" t="s">
        <v>24275</v>
      </c>
      <c r="C1672">
        <v>12</v>
      </c>
      <c r="D1672" t="s">
        <v>24337</v>
      </c>
      <c r="E1672" t="s">
        <v>24277</v>
      </c>
      <c r="F1672" t="s">
        <v>24311</v>
      </c>
      <c r="G1672" t="s">
        <v>764</v>
      </c>
      <c r="H1672" t="s">
        <v>24278</v>
      </c>
    </row>
    <row r="1673" spans="1:8" hidden="1" x14ac:dyDescent="0.25">
      <c r="A1673" s="65">
        <v>45790</v>
      </c>
      <c r="B1673" t="s">
        <v>24275</v>
      </c>
      <c r="C1673">
        <v>12</v>
      </c>
      <c r="D1673" t="s">
        <v>24337</v>
      </c>
      <c r="E1673" t="s">
        <v>24277</v>
      </c>
      <c r="F1673" t="s">
        <v>24311</v>
      </c>
      <c r="G1673" t="s">
        <v>764</v>
      </c>
      <c r="H1673" t="s">
        <v>24278</v>
      </c>
    </row>
    <row r="1674" spans="1:8" hidden="1" x14ac:dyDescent="0.25">
      <c r="A1674" s="65">
        <v>45790</v>
      </c>
      <c r="B1674" t="s">
        <v>24275</v>
      </c>
      <c r="C1674">
        <v>12</v>
      </c>
      <c r="D1674" t="s">
        <v>24337</v>
      </c>
      <c r="E1674" t="s">
        <v>24277</v>
      </c>
      <c r="F1674" t="s">
        <v>24311</v>
      </c>
      <c r="G1674" t="s">
        <v>764</v>
      </c>
      <c r="H1674" t="s">
        <v>24278</v>
      </c>
    </row>
    <row r="1675" spans="1:8" hidden="1" x14ac:dyDescent="0.25">
      <c r="A1675" s="65">
        <v>45790</v>
      </c>
      <c r="B1675" t="s">
        <v>24275</v>
      </c>
      <c r="C1675">
        <v>12</v>
      </c>
      <c r="D1675" t="s">
        <v>24337</v>
      </c>
      <c r="E1675" t="s">
        <v>24277</v>
      </c>
      <c r="F1675" t="s">
        <v>24311</v>
      </c>
      <c r="G1675" t="s">
        <v>764</v>
      </c>
      <c r="H1675" t="s">
        <v>24278</v>
      </c>
    </row>
    <row r="1676" spans="1:8" hidden="1" x14ac:dyDescent="0.25">
      <c r="A1676" s="65">
        <v>45790</v>
      </c>
      <c r="B1676" t="s">
        <v>24275</v>
      </c>
      <c r="C1676">
        <v>12</v>
      </c>
      <c r="D1676" t="s">
        <v>24337</v>
      </c>
      <c r="E1676" t="s">
        <v>24277</v>
      </c>
      <c r="F1676" t="s">
        <v>24311</v>
      </c>
      <c r="G1676" t="s">
        <v>764</v>
      </c>
      <c r="H1676" t="s">
        <v>24278</v>
      </c>
    </row>
    <row r="1677" spans="1:8" hidden="1" x14ac:dyDescent="0.25">
      <c r="A1677" s="65">
        <v>45790</v>
      </c>
      <c r="B1677" t="s">
        <v>24275</v>
      </c>
      <c r="C1677">
        <v>12</v>
      </c>
      <c r="D1677" t="s">
        <v>24337</v>
      </c>
      <c r="E1677" t="s">
        <v>24277</v>
      </c>
      <c r="F1677" t="s">
        <v>24311</v>
      </c>
      <c r="G1677" t="s">
        <v>764</v>
      </c>
      <c r="H1677" t="s">
        <v>24278</v>
      </c>
    </row>
    <row r="1678" spans="1:8" hidden="1" x14ac:dyDescent="0.25">
      <c r="A1678" s="65">
        <v>45790</v>
      </c>
      <c r="B1678" t="s">
        <v>24275</v>
      </c>
      <c r="C1678">
        <v>12</v>
      </c>
      <c r="D1678" t="s">
        <v>24337</v>
      </c>
      <c r="E1678" t="s">
        <v>24277</v>
      </c>
      <c r="F1678" t="s">
        <v>24311</v>
      </c>
      <c r="G1678" t="s">
        <v>764</v>
      </c>
      <c r="H1678" t="s">
        <v>24278</v>
      </c>
    </row>
    <row r="1679" spans="1:8" hidden="1" x14ac:dyDescent="0.25">
      <c r="A1679" s="65">
        <v>45790</v>
      </c>
      <c r="B1679" t="s">
        <v>24275</v>
      </c>
      <c r="C1679">
        <v>12</v>
      </c>
      <c r="D1679" t="s">
        <v>24337</v>
      </c>
      <c r="E1679" t="s">
        <v>24277</v>
      </c>
      <c r="F1679" t="s">
        <v>24311</v>
      </c>
      <c r="G1679" t="s">
        <v>764</v>
      </c>
      <c r="H1679" t="s">
        <v>24278</v>
      </c>
    </row>
    <row r="1680" spans="1:8" hidden="1" x14ac:dyDescent="0.25">
      <c r="A1680" s="65">
        <v>45790</v>
      </c>
      <c r="B1680" t="s">
        <v>24275</v>
      </c>
      <c r="C1680">
        <v>12</v>
      </c>
      <c r="D1680" t="s">
        <v>24337</v>
      </c>
      <c r="E1680" t="s">
        <v>24277</v>
      </c>
      <c r="F1680" t="s">
        <v>24311</v>
      </c>
      <c r="G1680" t="s">
        <v>764</v>
      </c>
      <c r="H1680" t="s">
        <v>24278</v>
      </c>
    </row>
    <row r="1681" spans="1:8" hidden="1" x14ac:dyDescent="0.25">
      <c r="A1681" s="65">
        <v>45790</v>
      </c>
      <c r="B1681" t="s">
        <v>24275</v>
      </c>
      <c r="C1681">
        <v>12</v>
      </c>
      <c r="D1681" t="s">
        <v>24337</v>
      </c>
      <c r="E1681" t="s">
        <v>24277</v>
      </c>
      <c r="F1681" t="s">
        <v>24311</v>
      </c>
      <c r="G1681" t="s">
        <v>764</v>
      </c>
      <c r="H1681" t="s">
        <v>24278</v>
      </c>
    </row>
    <row r="1682" spans="1:8" hidden="1" x14ac:dyDescent="0.25">
      <c r="A1682" s="65">
        <v>45790</v>
      </c>
      <c r="B1682" t="s">
        <v>24275</v>
      </c>
      <c r="C1682">
        <v>12</v>
      </c>
      <c r="D1682" t="s">
        <v>24337</v>
      </c>
      <c r="E1682" t="s">
        <v>24277</v>
      </c>
      <c r="F1682" t="s">
        <v>24311</v>
      </c>
      <c r="G1682" t="s">
        <v>764</v>
      </c>
      <c r="H1682" t="s">
        <v>24278</v>
      </c>
    </row>
    <row r="1683" spans="1:8" hidden="1" x14ac:dyDescent="0.25">
      <c r="A1683" s="65">
        <v>45790</v>
      </c>
      <c r="B1683" t="s">
        <v>24275</v>
      </c>
      <c r="C1683">
        <v>12</v>
      </c>
      <c r="D1683" t="s">
        <v>24337</v>
      </c>
      <c r="E1683" t="s">
        <v>24277</v>
      </c>
      <c r="F1683" t="s">
        <v>24311</v>
      </c>
      <c r="G1683" t="s">
        <v>764</v>
      </c>
      <c r="H1683" t="s">
        <v>24278</v>
      </c>
    </row>
    <row r="1684" spans="1:8" hidden="1" x14ac:dyDescent="0.25">
      <c r="A1684" s="65">
        <v>45790</v>
      </c>
      <c r="B1684" t="s">
        <v>24275</v>
      </c>
      <c r="C1684">
        <v>12</v>
      </c>
      <c r="D1684" t="s">
        <v>24337</v>
      </c>
      <c r="E1684" t="s">
        <v>24277</v>
      </c>
      <c r="F1684" t="s">
        <v>24311</v>
      </c>
      <c r="G1684" t="s">
        <v>764</v>
      </c>
      <c r="H1684" t="s">
        <v>24278</v>
      </c>
    </row>
    <row r="1685" spans="1:8" hidden="1" x14ac:dyDescent="0.25">
      <c r="A1685" s="65">
        <v>45790</v>
      </c>
      <c r="B1685" t="s">
        <v>24275</v>
      </c>
      <c r="C1685">
        <v>12</v>
      </c>
      <c r="D1685" t="s">
        <v>24337</v>
      </c>
      <c r="E1685" t="s">
        <v>24277</v>
      </c>
      <c r="F1685" t="s">
        <v>24311</v>
      </c>
      <c r="G1685" t="s">
        <v>764</v>
      </c>
      <c r="H1685" t="s">
        <v>24278</v>
      </c>
    </row>
    <row r="1686" spans="1:8" hidden="1" x14ac:dyDescent="0.25">
      <c r="A1686" s="65">
        <v>45790</v>
      </c>
      <c r="B1686" t="s">
        <v>24275</v>
      </c>
      <c r="C1686">
        <v>12</v>
      </c>
      <c r="D1686" t="s">
        <v>24337</v>
      </c>
      <c r="E1686" t="s">
        <v>24277</v>
      </c>
      <c r="F1686" t="s">
        <v>24311</v>
      </c>
      <c r="G1686" t="s">
        <v>764</v>
      </c>
      <c r="H1686" t="s">
        <v>24278</v>
      </c>
    </row>
    <row r="1687" spans="1:8" hidden="1" x14ac:dyDescent="0.25">
      <c r="A1687" s="65">
        <v>45790</v>
      </c>
      <c r="B1687" t="s">
        <v>24275</v>
      </c>
      <c r="C1687">
        <v>12</v>
      </c>
      <c r="D1687" t="s">
        <v>24337</v>
      </c>
      <c r="E1687" t="s">
        <v>24277</v>
      </c>
      <c r="F1687" t="s">
        <v>24311</v>
      </c>
      <c r="G1687" t="s">
        <v>764</v>
      </c>
      <c r="H1687" t="s">
        <v>24278</v>
      </c>
    </row>
    <row r="1688" spans="1:8" hidden="1" x14ac:dyDescent="0.25">
      <c r="A1688" s="65">
        <v>45790</v>
      </c>
      <c r="B1688" t="s">
        <v>24275</v>
      </c>
      <c r="C1688">
        <v>12</v>
      </c>
      <c r="D1688" t="s">
        <v>24337</v>
      </c>
      <c r="E1688" t="s">
        <v>24277</v>
      </c>
      <c r="F1688" t="s">
        <v>24311</v>
      </c>
      <c r="G1688" t="s">
        <v>764</v>
      </c>
      <c r="H1688" t="s">
        <v>24278</v>
      </c>
    </row>
    <row r="1689" spans="1:8" hidden="1" x14ac:dyDescent="0.25">
      <c r="A1689" s="65">
        <v>45790</v>
      </c>
      <c r="B1689" t="s">
        <v>24275</v>
      </c>
      <c r="C1689">
        <v>12</v>
      </c>
      <c r="D1689" t="s">
        <v>24337</v>
      </c>
      <c r="E1689" t="s">
        <v>24277</v>
      </c>
      <c r="F1689" t="s">
        <v>24311</v>
      </c>
      <c r="G1689" t="s">
        <v>764</v>
      </c>
      <c r="H1689" t="s">
        <v>24278</v>
      </c>
    </row>
    <row r="1690" spans="1:8" hidden="1" x14ac:dyDescent="0.25">
      <c r="A1690" s="65">
        <v>45790</v>
      </c>
      <c r="B1690" t="s">
        <v>24275</v>
      </c>
      <c r="C1690">
        <v>12</v>
      </c>
      <c r="D1690" t="s">
        <v>24337</v>
      </c>
      <c r="E1690" t="s">
        <v>24277</v>
      </c>
      <c r="F1690" t="s">
        <v>24311</v>
      </c>
      <c r="G1690" t="s">
        <v>764</v>
      </c>
      <c r="H1690" t="s">
        <v>24278</v>
      </c>
    </row>
    <row r="1691" spans="1:8" hidden="1" x14ac:dyDescent="0.25">
      <c r="A1691" s="65">
        <v>45790</v>
      </c>
      <c r="B1691" t="s">
        <v>24275</v>
      </c>
      <c r="C1691">
        <v>12</v>
      </c>
      <c r="D1691" t="s">
        <v>24337</v>
      </c>
      <c r="E1691" t="s">
        <v>24277</v>
      </c>
      <c r="F1691" t="s">
        <v>24311</v>
      </c>
      <c r="G1691" t="s">
        <v>764</v>
      </c>
      <c r="H1691" t="s">
        <v>24278</v>
      </c>
    </row>
    <row r="1692" spans="1:8" hidden="1" x14ac:dyDescent="0.25">
      <c r="A1692" s="65">
        <v>45790</v>
      </c>
      <c r="B1692" t="s">
        <v>24275</v>
      </c>
      <c r="C1692">
        <v>12</v>
      </c>
      <c r="D1692" t="s">
        <v>24337</v>
      </c>
      <c r="E1692" t="s">
        <v>24277</v>
      </c>
      <c r="F1692" t="s">
        <v>24311</v>
      </c>
      <c r="G1692" t="s">
        <v>764</v>
      </c>
      <c r="H1692" t="s">
        <v>24278</v>
      </c>
    </row>
    <row r="1693" spans="1:8" hidden="1" x14ac:dyDescent="0.25">
      <c r="A1693" s="65">
        <v>45790</v>
      </c>
      <c r="B1693" t="s">
        <v>24275</v>
      </c>
      <c r="C1693">
        <v>12</v>
      </c>
      <c r="D1693" t="s">
        <v>24337</v>
      </c>
      <c r="E1693" t="s">
        <v>24277</v>
      </c>
      <c r="F1693" t="s">
        <v>24311</v>
      </c>
      <c r="G1693" t="s">
        <v>764</v>
      </c>
      <c r="H1693" t="s">
        <v>24278</v>
      </c>
    </row>
    <row r="1694" spans="1:8" hidden="1" x14ac:dyDescent="0.25">
      <c r="A1694" s="65">
        <v>45790</v>
      </c>
      <c r="B1694" t="s">
        <v>24275</v>
      </c>
      <c r="C1694">
        <v>12</v>
      </c>
      <c r="D1694" t="s">
        <v>24337</v>
      </c>
      <c r="E1694" t="s">
        <v>24277</v>
      </c>
      <c r="F1694" t="s">
        <v>24311</v>
      </c>
      <c r="G1694" t="s">
        <v>764</v>
      </c>
      <c r="H1694" t="s">
        <v>24278</v>
      </c>
    </row>
    <row r="1695" spans="1:8" hidden="1" x14ac:dyDescent="0.25">
      <c r="A1695" s="65">
        <v>45790</v>
      </c>
      <c r="B1695" t="s">
        <v>24275</v>
      </c>
      <c r="C1695">
        <v>12</v>
      </c>
      <c r="D1695" t="s">
        <v>24337</v>
      </c>
      <c r="E1695" t="s">
        <v>24277</v>
      </c>
      <c r="F1695" t="s">
        <v>24311</v>
      </c>
      <c r="G1695" t="s">
        <v>764</v>
      </c>
      <c r="H1695" t="s">
        <v>24278</v>
      </c>
    </row>
    <row r="1696" spans="1:8" hidden="1" x14ac:dyDescent="0.25">
      <c r="A1696" s="65">
        <v>45790</v>
      </c>
      <c r="B1696" t="s">
        <v>24275</v>
      </c>
      <c r="C1696">
        <v>12</v>
      </c>
      <c r="D1696" t="s">
        <v>24337</v>
      </c>
      <c r="E1696" t="s">
        <v>24277</v>
      </c>
      <c r="F1696" t="s">
        <v>24311</v>
      </c>
      <c r="G1696" t="s">
        <v>764</v>
      </c>
      <c r="H1696" t="s">
        <v>24278</v>
      </c>
    </row>
    <row r="1697" spans="1:8" hidden="1" x14ac:dyDescent="0.25">
      <c r="A1697" s="65">
        <v>45790</v>
      </c>
      <c r="B1697" t="s">
        <v>24275</v>
      </c>
      <c r="C1697">
        <v>12</v>
      </c>
      <c r="D1697" t="s">
        <v>24337</v>
      </c>
      <c r="E1697" t="s">
        <v>24277</v>
      </c>
      <c r="F1697" t="s">
        <v>24311</v>
      </c>
      <c r="G1697" t="s">
        <v>764</v>
      </c>
      <c r="H1697" t="s">
        <v>24278</v>
      </c>
    </row>
    <row r="1698" spans="1:8" hidden="1" x14ac:dyDescent="0.25">
      <c r="A1698" s="65">
        <v>45790</v>
      </c>
      <c r="B1698" t="s">
        <v>24275</v>
      </c>
      <c r="C1698">
        <v>12</v>
      </c>
      <c r="D1698" t="s">
        <v>24337</v>
      </c>
      <c r="E1698" t="s">
        <v>24277</v>
      </c>
      <c r="F1698" t="s">
        <v>24311</v>
      </c>
      <c r="G1698" t="s">
        <v>764</v>
      </c>
      <c r="H1698" t="s">
        <v>24278</v>
      </c>
    </row>
    <row r="1699" spans="1:8" hidden="1" x14ac:dyDescent="0.25">
      <c r="A1699" s="65">
        <v>45790</v>
      </c>
      <c r="B1699" t="s">
        <v>24275</v>
      </c>
      <c r="C1699">
        <v>12</v>
      </c>
      <c r="D1699" t="s">
        <v>24337</v>
      </c>
      <c r="E1699" t="s">
        <v>24277</v>
      </c>
      <c r="F1699" t="s">
        <v>24311</v>
      </c>
      <c r="G1699" t="s">
        <v>764</v>
      </c>
      <c r="H1699" t="s">
        <v>24278</v>
      </c>
    </row>
    <row r="1700" spans="1:8" hidden="1" x14ac:dyDescent="0.25">
      <c r="A1700" s="65">
        <v>45790</v>
      </c>
      <c r="B1700" t="s">
        <v>24275</v>
      </c>
      <c r="C1700">
        <v>12</v>
      </c>
      <c r="D1700" t="s">
        <v>24337</v>
      </c>
      <c r="E1700" t="s">
        <v>24277</v>
      </c>
      <c r="F1700" t="s">
        <v>24311</v>
      </c>
      <c r="G1700" t="s">
        <v>764</v>
      </c>
      <c r="H1700" t="s">
        <v>24278</v>
      </c>
    </row>
    <row r="1701" spans="1:8" hidden="1" x14ac:dyDescent="0.25">
      <c r="A1701" s="65">
        <v>45790</v>
      </c>
      <c r="B1701" t="s">
        <v>24275</v>
      </c>
      <c r="C1701">
        <v>12</v>
      </c>
      <c r="D1701" t="s">
        <v>24337</v>
      </c>
      <c r="E1701" t="s">
        <v>24277</v>
      </c>
      <c r="F1701" t="s">
        <v>24311</v>
      </c>
      <c r="G1701" t="s">
        <v>764</v>
      </c>
      <c r="H1701" t="s">
        <v>24278</v>
      </c>
    </row>
    <row r="1702" spans="1:8" hidden="1" x14ac:dyDescent="0.25">
      <c r="A1702" s="65">
        <v>45790</v>
      </c>
      <c r="B1702" t="s">
        <v>24275</v>
      </c>
      <c r="C1702">
        <v>12</v>
      </c>
      <c r="D1702" t="s">
        <v>24337</v>
      </c>
      <c r="E1702" t="s">
        <v>24277</v>
      </c>
      <c r="F1702" t="s">
        <v>24311</v>
      </c>
      <c r="G1702" t="s">
        <v>764</v>
      </c>
      <c r="H1702" t="s">
        <v>24278</v>
      </c>
    </row>
    <row r="1703" spans="1:8" hidden="1" x14ac:dyDescent="0.25">
      <c r="A1703" s="65">
        <v>45790</v>
      </c>
      <c r="B1703" t="s">
        <v>24275</v>
      </c>
      <c r="C1703">
        <v>12</v>
      </c>
      <c r="D1703" t="s">
        <v>24337</v>
      </c>
      <c r="E1703" t="s">
        <v>24277</v>
      </c>
      <c r="F1703" t="s">
        <v>24311</v>
      </c>
      <c r="G1703" t="s">
        <v>764</v>
      </c>
      <c r="H1703" t="s">
        <v>24278</v>
      </c>
    </row>
    <row r="1704" spans="1:8" hidden="1" x14ac:dyDescent="0.25">
      <c r="A1704" s="65">
        <v>45790</v>
      </c>
      <c r="B1704" t="s">
        <v>24275</v>
      </c>
      <c r="C1704">
        <v>12</v>
      </c>
      <c r="D1704" t="s">
        <v>24337</v>
      </c>
      <c r="E1704" t="s">
        <v>24277</v>
      </c>
      <c r="F1704" t="s">
        <v>24311</v>
      </c>
      <c r="G1704" t="s">
        <v>764</v>
      </c>
      <c r="H1704" t="s">
        <v>24278</v>
      </c>
    </row>
    <row r="1705" spans="1:8" hidden="1" x14ac:dyDescent="0.25">
      <c r="A1705" s="65">
        <v>45790</v>
      </c>
      <c r="B1705" t="s">
        <v>24275</v>
      </c>
      <c r="C1705">
        <v>12</v>
      </c>
      <c r="D1705" t="s">
        <v>24337</v>
      </c>
      <c r="E1705" t="s">
        <v>24277</v>
      </c>
      <c r="F1705" t="s">
        <v>24311</v>
      </c>
      <c r="G1705" t="s">
        <v>764</v>
      </c>
      <c r="H1705" t="s">
        <v>24278</v>
      </c>
    </row>
    <row r="1706" spans="1:8" hidden="1" x14ac:dyDescent="0.25">
      <c r="A1706" s="65">
        <v>45790</v>
      </c>
      <c r="B1706" t="s">
        <v>24275</v>
      </c>
      <c r="C1706">
        <v>12</v>
      </c>
      <c r="D1706" t="s">
        <v>24337</v>
      </c>
      <c r="E1706" t="s">
        <v>24277</v>
      </c>
      <c r="F1706" t="s">
        <v>24311</v>
      </c>
      <c r="G1706" t="s">
        <v>764</v>
      </c>
      <c r="H1706" t="s">
        <v>24278</v>
      </c>
    </row>
    <row r="1707" spans="1:8" hidden="1" x14ac:dyDescent="0.25">
      <c r="A1707" s="65">
        <v>45790</v>
      </c>
      <c r="B1707" t="s">
        <v>24275</v>
      </c>
      <c r="C1707">
        <v>12</v>
      </c>
      <c r="D1707" t="s">
        <v>24337</v>
      </c>
      <c r="E1707" t="s">
        <v>24277</v>
      </c>
      <c r="F1707" t="s">
        <v>24311</v>
      </c>
      <c r="G1707" t="s">
        <v>764</v>
      </c>
      <c r="H1707" t="s">
        <v>24278</v>
      </c>
    </row>
    <row r="1708" spans="1:8" hidden="1" x14ac:dyDescent="0.25">
      <c r="A1708" s="65">
        <v>45790</v>
      </c>
      <c r="B1708" t="s">
        <v>24275</v>
      </c>
      <c r="C1708">
        <v>12</v>
      </c>
      <c r="D1708" t="s">
        <v>24337</v>
      </c>
      <c r="E1708" t="s">
        <v>24277</v>
      </c>
      <c r="F1708" t="s">
        <v>24311</v>
      </c>
      <c r="G1708" t="s">
        <v>764</v>
      </c>
      <c r="H1708" t="s">
        <v>24278</v>
      </c>
    </row>
    <row r="1709" spans="1:8" hidden="1" x14ac:dyDescent="0.25">
      <c r="A1709" s="65">
        <v>45790</v>
      </c>
      <c r="B1709" t="s">
        <v>24275</v>
      </c>
      <c r="C1709">
        <v>12</v>
      </c>
      <c r="D1709" t="s">
        <v>24337</v>
      </c>
      <c r="E1709" t="s">
        <v>24277</v>
      </c>
      <c r="F1709" t="s">
        <v>24311</v>
      </c>
      <c r="G1709" t="s">
        <v>764</v>
      </c>
      <c r="H1709" t="s">
        <v>24278</v>
      </c>
    </row>
    <row r="1710" spans="1:8" hidden="1" x14ac:dyDescent="0.25">
      <c r="A1710" s="65">
        <v>45790</v>
      </c>
      <c r="B1710" t="s">
        <v>24275</v>
      </c>
      <c r="C1710">
        <v>12</v>
      </c>
      <c r="D1710" t="s">
        <v>24337</v>
      </c>
      <c r="E1710" t="s">
        <v>24277</v>
      </c>
      <c r="F1710" t="s">
        <v>24311</v>
      </c>
      <c r="G1710" t="s">
        <v>764</v>
      </c>
      <c r="H1710" t="s">
        <v>24278</v>
      </c>
    </row>
    <row r="1711" spans="1:8" hidden="1" x14ac:dyDescent="0.25">
      <c r="A1711" s="65">
        <v>45790</v>
      </c>
      <c r="B1711" t="s">
        <v>24275</v>
      </c>
      <c r="C1711">
        <v>12</v>
      </c>
      <c r="D1711" t="s">
        <v>24337</v>
      </c>
      <c r="E1711" t="s">
        <v>24277</v>
      </c>
      <c r="F1711" t="s">
        <v>24311</v>
      </c>
      <c r="G1711" t="s">
        <v>764</v>
      </c>
      <c r="H1711" t="s">
        <v>24278</v>
      </c>
    </row>
    <row r="1712" spans="1:8" hidden="1" x14ac:dyDescent="0.25">
      <c r="A1712" s="65">
        <v>45790</v>
      </c>
      <c r="B1712" t="s">
        <v>24275</v>
      </c>
      <c r="C1712">
        <v>12</v>
      </c>
      <c r="D1712" t="s">
        <v>24337</v>
      </c>
      <c r="E1712" t="s">
        <v>24277</v>
      </c>
      <c r="F1712" t="s">
        <v>24311</v>
      </c>
      <c r="G1712" t="s">
        <v>764</v>
      </c>
      <c r="H1712" t="s">
        <v>24278</v>
      </c>
    </row>
    <row r="1713" spans="1:8" hidden="1" x14ac:dyDescent="0.25">
      <c r="A1713" s="65">
        <v>45790</v>
      </c>
      <c r="B1713" t="s">
        <v>24275</v>
      </c>
      <c r="C1713">
        <v>11</v>
      </c>
      <c r="D1713" t="s">
        <v>24337</v>
      </c>
      <c r="E1713" t="s">
        <v>24277</v>
      </c>
      <c r="F1713" t="s">
        <v>24311</v>
      </c>
      <c r="G1713" t="s">
        <v>764</v>
      </c>
      <c r="H1713" t="s">
        <v>24278</v>
      </c>
    </row>
    <row r="1714" spans="1:8" hidden="1" x14ac:dyDescent="0.25">
      <c r="A1714" s="65">
        <v>45790</v>
      </c>
      <c r="B1714" t="s">
        <v>24275</v>
      </c>
      <c r="C1714">
        <v>12</v>
      </c>
      <c r="D1714" t="s">
        <v>24337</v>
      </c>
      <c r="E1714" t="s">
        <v>24277</v>
      </c>
      <c r="F1714" t="s">
        <v>24311</v>
      </c>
      <c r="G1714" t="s">
        <v>764</v>
      </c>
      <c r="H1714" t="s">
        <v>24278</v>
      </c>
    </row>
    <row r="1715" spans="1:8" hidden="1" x14ac:dyDescent="0.25">
      <c r="A1715" s="65">
        <v>45790</v>
      </c>
      <c r="B1715" t="s">
        <v>24275</v>
      </c>
      <c r="C1715">
        <v>12</v>
      </c>
      <c r="D1715" t="s">
        <v>24337</v>
      </c>
      <c r="E1715" t="s">
        <v>24277</v>
      </c>
      <c r="F1715" t="s">
        <v>24311</v>
      </c>
      <c r="G1715" t="s">
        <v>764</v>
      </c>
      <c r="H1715" t="s">
        <v>24278</v>
      </c>
    </row>
    <row r="1716" spans="1:8" hidden="1" x14ac:dyDescent="0.25">
      <c r="A1716" s="65">
        <v>45790</v>
      </c>
      <c r="B1716" t="s">
        <v>24275</v>
      </c>
      <c r="C1716">
        <v>12</v>
      </c>
      <c r="D1716" t="s">
        <v>24337</v>
      </c>
      <c r="E1716" t="s">
        <v>24277</v>
      </c>
      <c r="F1716" t="s">
        <v>24311</v>
      </c>
      <c r="G1716" t="s">
        <v>764</v>
      </c>
      <c r="H1716" t="s">
        <v>24278</v>
      </c>
    </row>
    <row r="1717" spans="1:8" hidden="1" x14ac:dyDescent="0.25">
      <c r="A1717" s="65">
        <v>45791</v>
      </c>
      <c r="B1717" t="s">
        <v>24275</v>
      </c>
      <c r="C1717">
        <v>12</v>
      </c>
      <c r="D1717" t="s">
        <v>24335</v>
      </c>
      <c r="E1717" t="s">
        <v>24277</v>
      </c>
      <c r="F1717" t="s">
        <v>24294</v>
      </c>
      <c r="G1717" t="s">
        <v>766</v>
      </c>
      <c r="H1717" t="s">
        <v>24336</v>
      </c>
    </row>
    <row r="1718" spans="1:8" hidden="1" x14ac:dyDescent="0.25">
      <c r="A1718" s="65">
        <v>45789</v>
      </c>
      <c r="B1718" t="s">
        <v>24275</v>
      </c>
      <c r="C1718">
        <v>12</v>
      </c>
      <c r="D1718" t="s">
        <v>24335</v>
      </c>
      <c r="E1718" t="s">
        <v>24277</v>
      </c>
      <c r="F1718" t="s">
        <v>24294</v>
      </c>
      <c r="G1718" t="s">
        <v>766</v>
      </c>
      <c r="H1718" t="s">
        <v>24336</v>
      </c>
    </row>
    <row r="1719" spans="1:8" hidden="1" x14ac:dyDescent="0.25">
      <c r="A1719" s="65">
        <v>45789</v>
      </c>
      <c r="B1719" t="s">
        <v>24275</v>
      </c>
      <c r="C1719">
        <v>12</v>
      </c>
      <c r="D1719" t="s">
        <v>24335</v>
      </c>
      <c r="E1719" t="s">
        <v>24277</v>
      </c>
      <c r="F1719" t="s">
        <v>24294</v>
      </c>
      <c r="G1719" t="s">
        <v>766</v>
      </c>
      <c r="H1719" t="s">
        <v>24336</v>
      </c>
    </row>
    <row r="1720" spans="1:8" hidden="1" x14ac:dyDescent="0.25">
      <c r="A1720" s="65">
        <v>45789</v>
      </c>
      <c r="B1720" t="s">
        <v>24275</v>
      </c>
      <c r="C1720">
        <v>6</v>
      </c>
      <c r="D1720" t="s">
        <v>24335</v>
      </c>
      <c r="E1720" t="s">
        <v>24277</v>
      </c>
      <c r="F1720" t="s">
        <v>24294</v>
      </c>
      <c r="G1720" t="s">
        <v>766</v>
      </c>
      <c r="H1720" t="s">
        <v>24336</v>
      </c>
    </row>
    <row r="1721" spans="1:8" hidden="1" x14ac:dyDescent="0.25">
      <c r="A1721" s="65">
        <v>45789</v>
      </c>
      <c r="B1721" t="s">
        <v>24275</v>
      </c>
      <c r="C1721">
        <v>12</v>
      </c>
      <c r="D1721" t="s">
        <v>24335</v>
      </c>
      <c r="E1721" t="s">
        <v>24277</v>
      </c>
      <c r="F1721" t="s">
        <v>24294</v>
      </c>
      <c r="G1721" t="s">
        <v>766</v>
      </c>
      <c r="H1721" t="s">
        <v>24336</v>
      </c>
    </row>
    <row r="1722" spans="1:8" hidden="1" x14ac:dyDescent="0.25">
      <c r="A1722" s="65">
        <v>45789</v>
      </c>
      <c r="B1722" t="s">
        <v>24275</v>
      </c>
      <c r="C1722">
        <v>12</v>
      </c>
      <c r="D1722" t="s">
        <v>24335</v>
      </c>
      <c r="E1722" t="s">
        <v>24277</v>
      </c>
      <c r="F1722" t="s">
        <v>24294</v>
      </c>
      <c r="G1722" t="s">
        <v>766</v>
      </c>
      <c r="H1722" t="s">
        <v>24336</v>
      </c>
    </row>
    <row r="1723" spans="1:8" hidden="1" x14ac:dyDescent="0.25">
      <c r="A1723" s="65">
        <v>45789</v>
      </c>
      <c r="B1723" t="s">
        <v>24275</v>
      </c>
      <c r="C1723">
        <v>12</v>
      </c>
      <c r="D1723" t="s">
        <v>24335</v>
      </c>
      <c r="E1723" t="s">
        <v>24277</v>
      </c>
      <c r="F1723" t="s">
        <v>24294</v>
      </c>
      <c r="G1723" t="s">
        <v>766</v>
      </c>
      <c r="H1723" t="s">
        <v>24336</v>
      </c>
    </row>
    <row r="1724" spans="1:8" hidden="1" x14ac:dyDescent="0.25">
      <c r="A1724" s="65">
        <v>45789</v>
      </c>
      <c r="B1724" t="s">
        <v>24275</v>
      </c>
      <c r="C1724">
        <v>12</v>
      </c>
      <c r="D1724" t="s">
        <v>24335</v>
      </c>
      <c r="E1724" t="s">
        <v>24277</v>
      </c>
      <c r="F1724" t="s">
        <v>24294</v>
      </c>
      <c r="G1724" t="s">
        <v>766</v>
      </c>
      <c r="H1724" t="s">
        <v>24336</v>
      </c>
    </row>
    <row r="1725" spans="1:8" hidden="1" x14ac:dyDescent="0.25">
      <c r="A1725" s="65">
        <v>45789</v>
      </c>
      <c r="B1725" t="s">
        <v>24275</v>
      </c>
      <c r="C1725">
        <v>12</v>
      </c>
      <c r="D1725" t="s">
        <v>24335</v>
      </c>
      <c r="E1725" t="s">
        <v>24277</v>
      </c>
      <c r="F1725" t="s">
        <v>24294</v>
      </c>
      <c r="G1725" t="s">
        <v>766</v>
      </c>
      <c r="H1725" t="s">
        <v>24336</v>
      </c>
    </row>
    <row r="1726" spans="1:8" hidden="1" x14ac:dyDescent="0.25">
      <c r="A1726" s="65">
        <v>45792</v>
      </c>
      <c r="B1726" t="s">
        <v>24275</v>
      </c>
      <c r="C1726">
        <v>3</v>
      </c>
      <c r="D1726" t="s">
        <v>24338</v>
      </c>
      <c r="E1726" t="s">
        <v>24277</v>
      </c>
      <c r="F1726" t="s">
        <v>24294</v>
      </c>
      <c r="G1726" t="s">
        <v>24332</v>
      </c>
    </row>
    <row r="1727" spans="1:8" hidden="1" x14ac:dyDescent="0.25">
      <c r="A1727" s="65">
        <v>45792</v>
      </c>
      <c r="B1727" t="s">
        <v>24275</v>
      </c>
      <c r="C1727">
        <v>12</v>
      </c>
      <c r="D1727" t="s">
        <v>24338</v>
      </c>
      <c r="E1727" t="s">
        <v>24277</v>
      </c>
      <c r="F1727" t="s">
        <v>24294</v>
      </c>
      <c r="G1727" t="s">
        <v>24332</v>
      </c>
    </row>
    <row r="1728" spans="1:8" hidden="1" x14ac:dyDescent="0.25">
      <c r="A1728" s="65">
        <v>45791</v>
      </c>
      <c r="B1728" t="s">
        <v>24275</v>
      </c>
      <c r="C1728">
        <v>1</v>
      </c>
      <c r="D1728" t="s">
        <v>24338</v>
      </c>
      <c r="E1728" t="s">
        <v>24277</v>
      </c>
      <c r="F1728" t="s">
        <v>24294</v>
      </c>
      <c r="G1728" t="s">
        <v>24332</v>
      </c>
    </row>
    <row r="1729" spans="1:7" hidden="1" x14ac:dyDescent="0.25">
      <c r="A1729" s="65">
        <v>45791</v>
      </c>
      <c r="B1729" t="s">
        <v>24275</v>
      </c>
      <c r="C1729">
        <v>12</v>
      </c>
      <c r="D1729" t="s">
        <v>24338</v>
      </c>
      <c r="E1729" t="s">
        <v>24277</v>
      </c>
      <c r="F1729" t="s">
        <v>24294</v>
      </c>
      <c r="G1729" t="s">
        <v>24332</v>
      </c>
    </row>
    <row r="1730" spans="1:7" hidden="1" x14ac:dyDescent="0.25">
      <c r="A1730" s="65">
        <v>45791</v>
      </c>
      <c r="B1730" t="s">
        <v>24275</v>
      </c>
      <c r="C1730">
        <v>12</v>
      </c>
      <c r="D1730" t="s">
        <v>24338</v>
      </c>
      <c r="E1730" t="s">
        <v>24277</v>
      </c>
      <c r="F1730" t="s">
        <v>24294</v>
      </c>
      <c r="G1730" t="s">
        <v>24332</v>
      </c>
    </row>
    <row r="1731" spans="1:7" hidden="1" x14ac:dyDescent="0.25">
      <c r="A1731" s="65">
        <v>45791</v>
      </c>
      <c r="B1731" t="s">
        <v>24275</v>
      </c>
      <c r="C1731">
        <v>12</v>
      </c>
      <c r="D1731" t="s">
        <v>24338</v>
      </c>
      <c r="E1731" t="s">
        <v>24277</v>
      </c>
      <c r="F1731" t="s">
        <v>24294</v>
      </c>
      <c r="G1731" t="s">
        <v>24332</v>
      </c>
    </row>
    <row r="1732" spans="1:7" hidden="1" x14ac:dyDescent="0.25">
      <c r="A1732" s="65">
        <v>45791</v>
      </c>
      <c r="B1732" t="s">
        <v>24275</v>
      </c>
      <c r="C1732">
        <v>12</v>
      </c>
      <c r="D1732" t="s">
        <v>24338</v>
      </c>
      <c r="E1732" t="s">
        <v>24277</v>
      </c>
      <c r="F1732" t="s">
        <v>24294</v>
      </c>
      <c r="G1732" t="s">
        <v>24332</v>
      </c>
    </row>
    <row r="1733" spans="1:7" hidden="1" x14ac:dyDescent="0.25">
      <c r="A1733" s="65">
        <v>45792</v>
      </c>
      <c r="B1733" t="s">
        <v>24275</v>
      </c>
      <c r="C1733">
        <v>6.5</v>
      </c>
      <c r="D1733" t="s">
        <v>24338</v>
      </c>
      <c r="E1733" t="s">
        <v>24277</v>
      </c>
      <c r="F1733" t="s">
        <v>24294</v>
      </c>
      <c r="G1733" t="s">
        <v>24332</v>
      </c>
    </row>
    <row r="1734" spans="1:7" hidden="1" x14ac:dyDescent="0.25">
      <c r="A1734" s="65">
        <v>45791</v>
      </c>
      <c r="B1734" t="s">
        <v>24275</v>
      </c>
      <c r="C1734">
        <v>12</v>
      </c>
      <c r="D1734" t="s">
        <v>24338</v>
      </c>
      <c r="E1734" t="s">
        <v>24277</v>
      </c>
      <c r="F1734" t="s">
        <v>24294</v>
      </c>
      <c r="G1734" t="s">
        <v>24332</v>
      </c>
    </row>
    <row r="1735" spans="1:7" hidden="1" x14ac:dyDescent="0.25">
      <c r="A1735" s="65">
        <v>45791</v>
      </c>
      <c r="B1735" t="s">
        <v>24275</v>
      </c>
      <c r="C1735">
        <v>12</v>
      </c>
      <c r="D1735" t="s">
        <v>24338</v>
      </c>
      <c r="E1735" t="s">
        <v>24277</v>
      </c>
      <c r="F1735" t="s">
        <v>24294</v>
      </c>
      <c r="G1735" t="s">
        <v>24332</v>
      </c>
    </row>
    <row r="1736" spans="1:7" hidden="1" x14ac:dyDescent="0.25">
      <c r="A1736" s="65">
        <v>45793</v>
      </c>
      <c r="B1736" t="s">
        <v>24275</v>
      </c>
      <c r="C1736">
        <v>12</v>
      </c>
      <c r="D1736" t="s">
        <v>24338</v>
      </c>
      <c r="E1736" t="s">
        <v>24277</v>
      </c>
      <c r="F1736" t="s">
        <v>24294</v>
      </c>
      <c r="G1736" t="s">
        <v>24332</v>
      </c>
    </row>
    <row r="1737" spans="1:7" hidden="1" x14ac:dyDescent="0.25">
      <c r="A1737" s="65">
        <v>45793</v>
      </c>
      <c r="B1737" t="s">
        <v>24275</v>
      </c>
      <c r="C1737">
        <v>12</v>
      </c>
      <c r="D1737" t="s">
        <v>24338</v>
      </c>
      <c r="E1737" t="s">
        <v>24277</v>
      </c>
      <c r="F1737" t="s">
        <v>24294</v>
      </c>
      <c r="G1737" t="s">
        <v>24332</v>
      </c>
    </row>
    <row r="1738" spans="1:7" hidden="1" x14ac:dyDescent="0.25">
      <c r="A1738" s="65">
        <v>45794</v>
      </c>
      <c r="B1738" t="s">
        <v>24275</v>
      </c>
      <c r="C1738">
        <v>12</v>
      </c>
      <c r="D1738" t="s">
        <v>24338</v>
      </c>
      <c r="E1738" t="s">
        <v>24277</v>
      </c>
      <c r="F1738" t="s">
        <v>24294</v>
      </c>
      <c r="G1738" t="s">
        <v>24332</v>
      </c>
    </row>
    <row r="1739" spans="1:7" hidden="1" x14ac:dyDescent="0.25">
      <c r="A1739" s="65">
        <v>45794</v>
      </c>
      <c r="B1739" t="s">
        <v>24275</v>
      </c>
      <c r="C1739">
        <v>12</v>
      </c>
      <c r="D1739" t="s">
        <v>24338</v>
      </c>
      <c r="E1739" t="s">
        <v>24277</v>
      </c>
      <c r="F1739" t="s">
        <v>24294</v>
      </c>
      <c r="G1739" t="s">
        <v>24332</v>
      </c>
    </row>
    <row r="1740" spans="1:7" hidden="1" x14ac:dyDescent="0.25">
      <c r="A1740" s="65">
        <v>45794</v>
      </c>
      <c r="B1740" t="s">
        <v>24275</v>
      </c>
      <c r="C1740">
        <v>12</v>
      </c>
      <c r="D1740" t="s">
        <v>24338</v>
      </c>
      <c r="E1740" t="s">
        <v>24277</v>
      </c>
      <c r="F1740" t="s">
        <v>24294</v>
      </c>
      <c r="G1740" t="s">
        <v>24332</v>
      </c>
    </row>
    <row r="1741" spans="1:7" hidden="1" x14ac:dyDescent="0.25">
      <c r="A1741" s="65">
        <v>45794</v>
      </c>
      <c r="B1741" t="s">
        <v>24275</v>
      </c>
      <c r="C1741">
        <v>12</v>
      </c>
      <c r="D1741" t="s">
        <v>24338</v>
      </c>
      <c r="E1741" t="s">
        <v>24277</v>
      </c>
      <c r="F1741" t="s">
        <v>24294</v>
      </c>
      <c r="G1741" t="s">
        <v>24332</v>
      </c>
    </row>
    <row r="1742" spans="1:7" hidden="1" x14ac:dyDescent="0.25">
      <c r="A1742" s="65">
        <v>45794</v>
      </c>
      <c r="B1742" t="s">
        <v>24275</v>
      </c>
      <c r="C1742">
        <v>12</v>
      </c>
      <c r="D1742" t="s">
        <v>24338</v>
      </c>
      <c r="E1742" t="s">
        <v>24277</v>
      </c>
      <c r="F1742" t="s">
        <v>24294</v>
      </c>
      <c r="G1742" t="s">
        <v>24332</v>
      </c>
    </row>
    <row r="1743" spans="1:7" hidden="1" x14ac:dyDescent="0.25">
      <c r="A1743" s="65">
        <v>45794</v>
      </c>
      <c r="B1743" t="s">
        <v>24275</v>
      </c>
      <c r="C1743">
        <v>2</v>
      </c>
      <c r="D1743" t="s">
        <v>24338</v>
      </c>
      <c r="E1743" t="s">
        <v>24277</v>
      </c>
      <c r="F1743" t="s">
        <v>24294</v>
      </c>
      <c r="G1743" t="s">
        <v>24332</v>
      </c>
    </row>
    <row r="1744" spans="1:7" hidden="1" x14ac:dyDescent="0.25">
      <c r="A1744" s="65">
        <v>45792</v>
      </c>
      <c r="B1744" t="s">
        <v>24275</v>
      </c>
      <c r="C1744">
        <v>12</v>
      </c>
      <c r="D1744" t="s">
        <v>24338</v>
      </c>
      <c r="E1744" t="s">
        <v>24277</v>
      </c>
      <c r="F1744" t="s">
        <v>24294</v>
      </c>
      <c r="G1744" t="s">
        <v>24332</v>
      </c>
    </row>
    <row r="1745" spans="1:8" hidden="1" x14ac:dyDescent="0.25">
      <c r="A1745" s="65">
        <v>45792</v>
      </c>
      <c r="B1745" t="s">
        <v>24275</v>
      </c>
      <c r="C1745">
        <v>12</v>
      </c>
      <c r="D1745" t="s">
        <v>24338</v>
      </c>
      <c r="E1745" t="s">
        <v>24277</v>
      </c>
      <c r="F1745" t="s">
        <v>24294</v>
      </c>
      <c r="G1745" t="s">
        <v>24332</v>
      </c>
    </row>
    <row r="1746" spans="1:8" hidden="1" x14ac:dyDescent="0.25">
      <c r="A1746" s="65">
        <v>45792</v>
      </c>
      <c r="B1746" t="s">
        <v>24275</v>
      </c>
      <c r="C1746">
        <v>12</v>
      </c>
      <c r="D1746" t="s">
        <v>24338</v>
      </c>
      <c r="E1746" t="s">
        <v>24277</v>
      </c>
      <c r="F1746" t="s">
        <v>24294</v>
      </c>
      <c r="G1746" t="s">
        <v>24332</v>
      </c>
    </row>
    <row r="1747" spans="1:8" hidden="1" x14ac:dyDescent="0.25">
      <c r="A1747" s="65">
        <v>45793</v>
      </c>
      <c r="B1747" t="s">
        <v>24275</v>
      </c>
      <c r="C1747">
        <v>12</v>
      </c>
      <c r="D1747" t="s">
        <v>24338</v>
      </c>
      <c r="E1747" t="s">
        <v>24277</v>
      </c>
      <c r="F1747" t="s">
        <v>24294</v>
      </c>
      <c r="G1747" t="s">
        <v>24332</v>
      </c>
    </row>
    <row r="1748" spans="1:8" hidden="1" x14ac:dyDescent="0.25">
      <c r="A1748" s="65">
        <v>45793</v>
      </c>
      <c r="B1748" t="s">
        <v>24275</v>
      </c>
      <c r="C1748">
        <v>12</v>
      </c>
      <c r="D1748" t="s">
        <v>24338</v>
      </c>
      <c r="E1748" t="s">
        <v>24277</v>
      </c>
      <c r="F1748" t="s">
        <v>24294</v>
      </c>
      <c r="G1748" t="s">
        <v>24332</v>
      </c>
    </row>
    <row r="1749" spans="1:8" hidden="1" x14ac:dyDescent="0.25">
      <c r="A1749" s="65">
        <v>45793</v>
      </c>
      <c r="B1749" t="s">
        <v>24275</v>
      </c>
      <c r="C1749">
        <v>12</v>
      </c>
      <c r="D1749" t="s">
        <v>24338</v>
      </c>
      <c r="E1749" t="s">
        <v>24277</v>
      </c>
      <c r="F1749" t="s">
        <v>24294</v>
      </c>
      <c r="G1749" t="s">
        <v>24332</v>
      </c>
    </row>
    <row r="1750" spans="1:8" hidden="1" x14ac:dyDescent="0.25">
      <c r="A1750" s="65">
        <v>45793</v>
      </c>
      <c r="B1750" t="s">
        <v>24275</v>
      </c>
      <c r="C1750">
        <v>6</v>
      </c>
      <c r="D1750" t="s">
        <v>24338</v>
      </c>
      <c r="E1750" t="s">
        <v>24277</v>
      </c>
      <c r="F1750" t="s">
        <v>24294</v>
      </c>
      <c r="G1750" t="s">
        <v>24332</v>
      </c>
    </row>
    <row r="1751" spans="1:8" hidden="1" x14ac:dyDescent="0.25">
      <c r="A1751" s="65">
        <v>45796</v>
      </c>
      <c r="B1751" t="s">
        <v>24275</v>
      </c>
      <c r="C1751">
        <v>4</v>
      </c>
      <c r="D1751" t="s">
        <v>24339</v>
      </c>
      <c r="E1751" t="s">
        <v>24277</v>
      </c>
      <c r="F1751" t="s">
        <v>24294</v>
      </c>
      <c r="G1751" t="s">
        <v>764</v>
      </c>
      <c r="H1751" t="s">
        <v>24327</v>
      </c>
    </row>
    <row r="1752" spans="1:8" hidden="1" x14ac:dyDescent="0.25">
      <c r="A1752" s="65">
        <v>45796</v>
      </c>
      <c r="B1752" t="s">
        <v>24275</v>
      </c>
      <c r="C1752">
        <v>12</v>
      </c>
      <c r="D1752" t="s">
        <v>24339</v>
      </c>
      <c r="E1752" t="s">
        <v>24277</v>
      </c>
      <c r="F1752" t="s">
        <v>24294</v>
      </c>
      <c r="G1752" t="s">
        <v>764</v>
      </c>
      <c r="H1752" t="s">
        <v>24327</v>
      </c>
    </row>
    <row r="1753" spans="1:8" hidden="1" x14ac:dyDescent="0.25">
      <c r="A1753" s="65">
        <v>45796</v>
      </c>
      <c r="B1753" t="s">
        <v>24275</v>
      </c>
      <c r="C1753">
        <v>12</v>
      </c>
      <c r="D1753" t="s">
        <v>24339</v>
      </c>
      <c r="E1753" t="s">
        <v>24277</v>
      </c>
      <c r="F1753" t="s">
        <v>24294</v>
      </c>
      <c r="G1753" t="s">
        <v>764</v>
      </c>
      <c r="H1753" t="s">
        <v>24327</v>
      </c>
    </row>
    <row r="1754" spans="1:8" hidden="1" x14ac:dyDescent="0.25">
      <c r="A1754" s="65">
        <v>45796</v>
      </c>
      <c r="B1754" t="s">
        <v>24275</v>
      </c>
      <c r="C1754">
        <v>12</v>
      </c>
      <c r="D1754" t="s">
        <v>24339</v>
      </c>
      <c r="E1754" t="s">
        <v>24277</v>
      </c>
      <c r="F1754" t="s">
        <v>24294</v>
      </c>
      <c r="G1754" t="s">
        <v>764</v>
      </c>
      <c r="H1754" t="s">
        <v>24327</v>
      </c>
    </row>
    <row r="1755" spans="1:8" hidden="1" x14ac:dyDescent="0.25">
      <c r="A1755" s="65">
        <v>45796</v>
      </c>
      <c r="B1755" t="s">
        <v>24275</v>
      </c>
      <c r="C1755">
        <v>12</v>
      </c>
      <c r="D1755" t="s">
        <v>24339</v>
      </c>
      <c r="E1755" t="s">
        <v>24277</v>
      </c>
      <c r="F1755" t="s">
        <v>24294</v>
      </c>
      <c r="G1755" t="s">
        <v>764</v>
      </c>
      <c r="H1755" t="s">
        <v>24327</v>
      </c>
    </row>
    <row r="1756" spans="1:8" hidden="1" x14ac:dyDescent="0.25">
      <c r="A1756" s="65">
        <v>45796</v>
      </c>
      <c r="B1756" t="s">
        <v>24275</v>
      </c>
      <c r="C1756">
        <v>12</v>
      </c>
      <c r="D1756" t="s">
        <v>24339</v>
      </c>
      <c r="E1756" t="s">
        <v>24277</v>
      </c>
      <c r="F1756" t="s">
        <v>24294</v>
      </c>
      <c r="G1756" t="s">
        <v>764</v>
      </c>
      <c r="H1756" t="s">
        <v>24327</v>
      </c>
    </row>
    <row r="1757" spans="1:8" hidden="1" x14ac:dyDescent="0.25">
      <c r="A1757" s="65">
        <v>45796</v>
      </c>
      <c r="B1757" t="s">
        <v>24275</v>
      </c>
      <c r="C1757">
        <v>12</v>
      </c>
      <c r="D1757" t="s">
        <v>24339</v>
      </c>
      <c r="E1757" t="s">
        <v>24277</v>
      </c>
      <c r="F1757" t="s">
        <v>24294</v>
      </c>
      <c r="G1757" t="s">
        <v>764</v>
      </c>
      <c r="H1757" t="s">
        <v>24327</v>
      </c>
    </row>
    <row r="1758" spans="1:8" hidden="1" x14ac:dyDescent="0.25">
      <c r="A1758" s="65">
        <v>45796</v>
      </c>
      <c r="B1758" t="s">
        <v>24275</v>
      </c>
      <c r="C1758">
        <v>12</v>
      </c>
      <c r="D1758" t="s">
        <v>24339</v>
      </c>
      <c r="E1758" t="s">
        <v>24277</v>
      </c>
      <c r="F1758" t="s">
        <v>24294</v>
      </c>
      <c r="G1758" t="s">
        <v>764</v>
      </c>
      <c r="H1758" t="s">
        <v>24327</v>
      </c>
    </row>
    <row r="1759" spans="1:8" hidden="1" x14ac:dyDescent="0.25">
      <c r="A1759" s="65">
        <v>45796</v>
      </c>
      <c r="B1759" t="s">
        <v>24275</v>
      </c>
      <c r="C1759">
        <v>12</v>
      </c>
      <c r="D1759" t="s">
        <v>24339</v>
      </c>
      <c r="E1759" t="s">
        <v>24277</v>
      </c>
      <c r="F1759" t="s">
        <v>24294</v>
      </c>
      <c r="G1759" t="s">
        <v>764</v>
      </c>
      <c r="H1759" t="s">
        <v>24327</v>
      </c>
    </row>
    <row r="1760" spans="1:8" hidden="1" x14ac:dyDescent="0.25">
      <c r="A1760" s="65">
        <v>45796</v>
      </c>
      <c r="B1760" t="s">
        <v>24275</v>
      </c>
      <c r="C1760">
        <v>12</v>
      </c>
      <c r="D1760" t="s">
        <v>24340</v>
      </c>
      <c r="E1760" t="s">
        <v>24277</v>
      </c>
      <c r="F1760" t="s">
        <v>24311</v>
      </c>
      <c r="G1760" t="s">
        <v>765</v>
      </c>
      <c r="H1760" t="s">
        <v>24327</v>
      </c>
    </row>
    <row r="1761" spans="1:8" hidden="1" x14ac:dyDescent="0.25">
      <c r="A1761" s="65">
        <v>45796</v>
      </c>
      <c r="B1761" t="s">
        <v>24275</v>
      </c>
      <c r="C1761">
        <v>12</v>
      </c>
      <c r="D1761" t="s">
        <v>24340</v>
      </c>
      <c r="E1761" t="s">
        <v>24277</v>
      </c>
      <c r="F1761" t="s">
        <v>24311</v>
      </c>
      <c r="G1761" t="s">
        <v>765</v>
      </c>
      <c r="H1761" t="s">
        <v>24327</v>
      </c>
    </row>
    <row r="1762" spans="1:8" hidden="1" x14ac:dyDescent="0.25">
      <c r="A1762" s="65">
        <v>45796</v>
      </c>
      <c r="B1762" t="s">
        <v>24275</v>
      </c>
      <c r="C1762">
        <v>12</v>
      </c>
      <c r="D1762" t="s">
        <v>24340</v>
      </c>
      <c r="E1762" t="s">
        <v>24277</v>
      </c>
      <c r="F1762" t="s">
        <v>24311</v>
      </c>
      <c r="G1762" t="s">
        <v>765</v>
      </c>
      <c r="H1762" t="s">
        <v>24327</v>
      </c>
    </row>
    <row r="1763" spans="1:8" hidden="1" x14ac:dyDescent="0.25">
      <c r="A1763" s="65">
        <v>45796</v>
      </c>
      <c r="B1763" t="s">
        <v>24275</v>
      </c>
      <c r="C1763">
        <v>12</v>
      </c>
      <c r="D1763" t="s">
        <v>24340</v>
      </c>
      <c r="E1763" t="s">
        <v>24277</v>
      </c>
      <c r="F1763" t="s">
        <v>24311</v>
      </c>
      <c r="G1763" t="s">
        <v>765</v>
      </c>
      <c r="H1763" t="s">
        <v>24327</v>
      </c>
    </row>
    <row r="1764" spans="1:8" hidden="1" x14ac:dyDescent="0.25">
      <c r="A1764" s="65">
        <v>45796</v>
      </c>
      <c r="B1764" t="s">
        <v>24275</v>
      </c>
      <c r="C1764">
        <v>12</v>
      </c>
      <c r="D1764" t="s">
        <v>24340</v>
      </c>
      <c r="E1764" t="s">
        <v>24277</v>
      </c>
      <c r="F1764" t="s">
        <v>24311</v>
      </c>
      <c r="G1764" t="s">
        <v>765</v>
      </c>
      <c r="H1764" t="s">
        <v>24327</v>
      </c>
    </row>
    <row r="1765" spans="1:8" hidden="1" x14ac:dyDescent="0.25">
      <c r="A1765" s="65">
        <v>45796</v>
      </c>
      <c r="B1765" t="s">
        <v>24275</v>
      </c>
      <c r="C1765">
        <v>12</v>
      </c>
      <c r="D1765" t="s">
        <v>24340</v>
      </c>
      <c r="E1765" t="s">
        <v>24277</v>
      </c>
      <c r="F1765" t="s">
        <v>24311</v>
      </c>
      <c r="G1765" t="s">
        <v>765</v>
      </c>
      <c r="H1765" t="s">
        <v>24327</v>
      </c>
    </row>
    <row r="1766" spans="1:8" hidden="1" x14ac:dyDescent="0.25">
      <c r="A1766" s="65">
        <v>45796</v>
      </c>
      <c r="B1766" t="s">
        <v>24275</v>
      </c>
      <c r="C1766">
        <v>12</v>
      </c>
      <c r="D1766" t="s">
        <v>24340</v>
      </c>
      <c r="E1766" t="s">
        <v>24277</v>
      </c>
      <c r="F1766" t="s">
        <v>24311</v>
      </c>
      <c r="G1766" t="s">
        <v>765</v>
      </c>
      <c r="H1766" t="s">
        <v>24327</v>
      </c>
    </row>
    <row r="1767" spans="1:8" hidden="1" x14ac:dyDescent="0.25">
      <c r="A1767" s="65">
        <v>45796</v>
      </c>
      <c r="B1767" t="s">
        <v>24275</v>
      </c>
      <c r="C1767">
        <v>12</v>
      </c>
      <c r="D1767" t="s">
        <v>24340</v>
      </c>
      <c r="E1767" t="s">
        <v>24277</v>
      </c>
      <c r="F1767" t="s">
        <v>24311</v>
      </c>
      <c r="G1767" t="s">
        <v>765</v>
      </c>
      <c r="H1767" t="s">
        <v>24327</v>
      </c>
    </row>
    <row r="1768" spans="1:8" hidden="1" x14ac:dyDescent="0.25">
      <c r="A1768" s="65">
        <v>45796</v>
      </c>
      <c r="B1768" t="s">
        <v>24275</v>
      </c>
      <c r="C1768">
        <v>12</v>
      </c>
      <c r="D1768" t="s">
        <v>24340</v>
      </c>
      <c r="E1768" t="s">
        <v>24277</v>
      </c>
      <c r="F1768" t="s">
        <v>24311</v>
      </c>
      <c r="G1768" t="s">
        <v>765</v>
      </c>
      <c r="H1768" t="s">
        <v>24327</v>
      </c>
    </row>
    <row r="1769" spans="1:8" hidden="1" x14ac:dyDescent="0.25">
      <c r="A1769" s="65">
        <v>45796</v>
      </c>
      <c r="B1769" t="s">
        <v>24275</v>
      </c>
      <c r="C1769">
        <v>12</v>
      </c>
      <c r="D1769" t="s">
        <v>24340</v>
      </c>
      <c r="E1769" t="s">
        <v>24277</v>
      </c>
      <c r="F1769" t="s">
        <v>24311</v>
      </c>
      <c r="G1769" t="s">
        <v>765</v>
      </c>
      <c r="H1769" t="s">
        <v>24327</v>
      </c>
    </row>
    <row r="1770" spans="1:8" hidden="1" x14ac:dyDescent="0.25">
      <c r="A1770" s="65">
        <v>45796</v>
      </c>
      <c r="B1770" t="s">
        <v>24275</v>
      </c>
      <c r="C1770">
        <v>12</v>
      </c>
      <c r="D1770" t="s">
        <v>24340</v>
      </c>
      <c r="E1770" t="s">
        <v>24277</v>
      </c>
      <c r="F1770" t="s">
        <v>24311</v>
      </c>
      <c r="G1770" t="s">
        <v>765</v>
      </c>
      <c r="H1770" t="s">
        <v>24327</v>
      </c>
    </row>
    <row r="1771" spans="1:8" hidden="1" x14ac:dyDescent="0.25">
      <c r="A1771" s="65">
        <v>45796</v>
      </c>
      <c r="B1771" t="s">
        <v>24275</v>
      </c>
      <c r="C1771">
        <v>12</v>
      </c>
      <c r="D1771" t="s">
        <v>24340</v>
      </c>
      <c r="E1771" t="s">
        <v>24277</v>
      </c>
      <c r="F1771" t="s">
        <v>24311</v>
      </c>
      <c r="G1771" t="s">
        <v>765</v>
      </c>
      <c r="H1771" t="s">
        <v>24327</v>
      </c>
    </row>
    <row r="1772" spans="1:8" hidden="1" x14ac:dyDescent="0.25">
      <c r="A1772" s="65">
        <v>45796</v>
      </c>
      <c r="B1772" t="s">
        <v>24275</v>
      </c>
      <c r="C1772">
        <v>12</v>
      </c>
      <c r="D1772" t="s">
        <v>24340</v>
      </c>
      <c r="E1772" t="s">
        <v>24277</v>
      </c>
      <c r="F1772" t="s">
        <v>24311</v>
      </c>
      <c r="G1772" t="s">
        <v>765</v>
      </c>
      <c r="H1772" t="s">
        <v>24327</v>
      </c>
    </row>
    <row r="1773" spans="1:8" hidden="1" x14ac:dyDescent="0.25">
      <c r="A1773" s="65">
        <v>45796</v>
      </c>
      <c r="B1773" t="s">
        <v>24275</v>
      </c>
      <c r="C1773">
        <v>12</v>
      </c>
      <c r="D1773" t="s">
        <v>24340</v>
      </c>
      <c r="E1773" t="s">
        <v>24277</v>
      </c>
      <c r="F1773" t="s">
        <v>24311</v>
      </c>
      <c r="G1773" t="s">
        <v>765</v>
      </c>
      <c r="H1773" t="s">
        <v>24327</v>
      </c>
    </row>
    <row r="1774" spans="1:8" hidden="1" x14ac:dyDescent="0.25">
      <c r="A1774" s="65">
        <v>45796</v>
      </c>
      <c r="B1774" t="s">
        <v>24275</v>
      </c>
      <c r="C1774">
        <v>12</v>
      </c>
      <c r="D1774" t="s">
        <v>24340</v>
      </c>
      <c r="E1774" t="s">
        <v>24277</v>
      </c>
      <c r="F1774" t="s">
        <v>24311</v>
      </c>
      <c r="G1774" t="s">
        <v>765</v>
      </c>
      <c r="H1774" t="s">
        <v>24327</v>
      </c>
    </row>
    <row r="1775" spans="1:8" hidden="1" x14ac:dyDescent="0.25">
      <c r="A1775" s="65">
        <v>45796</v>
      </c>
      <c r="B1775" t="s">
        <v>24275</v>
      </c>
      <c r="C1775">
        <v>12</v>
      </c>
      <c r="D1775" t="s">
        <v>24340</v>
      </c>
      <c r="E1775" t="s">
        <v>24277</v>
      </c>
      <c r="F1775" t="s">
        <v>24311</v>
      </c>
      <c r="G1775" t="s">
        <v>765</v>
      </c>
      <c r="H1775" t="s">
        <v>24327</v>
      </c>
    </row>
    <row r="1776" spans="1:8" hidden="1" x14ac:dyDescent="0.25">
      <c r="A1776" s="65">
        <v>45796</v>
      </c>
      <c r="B1776" t="s">
        <v>24275</v>
      </c>
      <c r="C1776">
        <v>12</v>
      </c>
      <c r="D1776" t="s">
        <v>24340</v>
      </c>
      <c r="E1776" t="s">
        <v>24277</v>
      </c>
      <c r="F1776" t="s">
        <v>24311</v>
      </c>
      <c r="G1776" t="s">
        <v>765</v>
      </c>
      <c r="H1776" t="s">
        <v>24327</v>
      </c>
    </row>
    <row r="1777" spans="1:8" hidden="1" x14ac:dyDescent="0.25">
      <c r="A1777" s="65">
        <v>45796</v>
      </c>
      <c r="B1777" t="s">
        <v>24275</v>
      </c>
      <c r="C1777">
        <v>12</v>
      </c>
      <c r="D1777" t="s">
        <v>24340</v>
      </c>
      <c r="E1777" t="s">
        <v>24277</v>
      </c>
      <c r="F1777" t="s">
        <v>24311</v>
      </c>
      <c r="G1777" t="s">
        <v>765</v>
      </c>
      <c r="H1777" t="s">
        <v>24327</v>
      </c>
    </row>
    <row r="1778" spans="1:8" hidden="1" x14ac:dyDescent="0.25">
      <c r="A1778" s="65">
        <v>45796</v>
      </c>
      <c r="B1778" t="s">
        <v>24275</v>
      </c>
      <c r="C1778">
        <v>11</v>
      </c>
      <c r="D1778" t="s">
        <v>24340</v>
      </c>
      <c r="E1778" t="s">
        <v>24277</v>
      </c>
      <c r="F1778" t="s">
        <v>24311</v>
      </c>
      <c r="G1778" t="s">
        <v>765</v>
      </c>
      <c r="H1778" t="s">
        <v>24327</v>
      </c>
    </row>
    <row r="1779" spans="1:8" hidden="1" x14ac:dyDescent="0.25">
      <c r="A1779" s="65">
        <v>45796</v>
      </c>
      <c r="B1779" t="s">
        <v>24275</v>
      </c>
      <c r="C1779">
        <v>12</v>
      </c>
      <c r="D1779" t="s">
        <v>24340</v>
      </c>
      <c r="E1779" t="s">
        <v>24277</v>
      </c>
      <c r="F1779" t="s">
        <v>24311</v>
      </c>
      <c r="G1779" t="s">
        <v>765</v>
      </c>
      <c r="H1779" t="s">
        <v>24327</v>
      </c>
    </row>
    <row r="1780" spans="1:8" hidden="1" x14ac:dyDescent="0.25">
      <c r="A1780" s="65">
        <v>45796</v>
      </c>
      <c r="B1780" t="s">
        <v>24275</v>
      </c>
      <c r="C1780">
        <v>12</v>
      </c>
      <c r="D1780" t="s">
        <v>24340</v>
      </c>
      <c r="E1780" t="s">
        <v>24277</v>
      </c>
      <c r="F1780" t="s">
        <v>24311</v>
      </c>
      <c r="G1780" t="s">
        <v>765</v>
      </c>
      <c r="H1780" t="s">
        <v>24327</v>
      </c>
    </row>
    <row r="1781" spans="1:8" hidden="1" x14ac:dyDescent="0.25">
      <c r="A1781" s="65">
        <v>45796</v>
      </c>
      <c r="B1781" t="s">
        <v>24275</v>
      </c>
      <c r="C1781">
        <v>12</v>
      </c>
      <c r="D1781" t="s">
        <v>24340</v>
      </c>
      <c r="E1781" t="s">
        <v>24277</v>
      </c>
      <c r="F1781" t="s">
        <v>24311</v>
      </c>
      <c r="G1781" t="s">
        <v>765</v>
      </c>
      <c r="H1781" t="s">
        <v>24327</v>
      </c>
    </row>
    <row r="1782" spans="1:8" hidden="1" x14ac:dyDescent="0.25">
      <c r="A1782" s="65">
        <v>45796</v>
      </c>
      <c r="B1782" t="s">
        <v>24275</v>
      </c>
      <c r="C1782">
        <v>12</v>
      </c>
      <c r="D1782" t="s">
        <v>24340</v>
      </c>
      <c r="E1782" t="s">
        <v>24277</v>
      </c>
      <c r="F1782" t="s">
        <v>24311</v>
      </c>
      <c r="G1782" t="s">
        <v>765</v>
      </c>
      <c r="H1782" t="s">
        <v>24327</v>
      </c>
    </row>
    <row r="1783" spans="1:8" hidden="1" x14ac:dyDescent="0.25">
      <c r="A1783" s="65">
        <v>45796</v>
      </c>
      <c r="B1783" t="s">
        <v>24275</v>
      </c>
      <c r="C1783">
        <v>12</v>
      </c>
      <c r="D1783" t="s">
        <v>24340</v>
      </c>
      <c r="E1783" t="s">
        <v>24277</v>
      </c>
      <c r="F1783" t="s">
        <v>24311</v>
      </c>
      <c r="G1783" t="s">
        <v>765</v>
      </c>
      <c r="H1783" t="s">
        <v>24327</v>
      </c>
    </row>
    <row r="1784" spans="1:8" hidden="1" x14ac:dyDescent="0.25">
      <c r="A1784" s="65">
        <v>45796</v>
      </c>
      <c r="B1784" t="s">
        <v>24275</v>
      </c>
      <c r="C1784">
        <v>12</v>
      </c>
      <c r="D1784" t="s">
        <v>24340</v>
      </c>
      <c r="E1784" t="s">
        <v>24277</v>
      </c>
      <c r="F1784" t="s">
        <v>24311</v>
      </c>
      <c r="G1784" t="s">
        <v>765</v>
      </c>
      <c r="H1784" t="s">
        <v>24327</v>
      </c>
    </row>
    <row r="1785" spans="1:8" hidden="1" x14ac:dyDescent="0.25">
      <c r="A1785" s="65">
        <v>45796</v>
      </c>
      <c r="B1785" t="s">
        <v>24275</v>
      </c>
      <c r="C1785">
        <v>12</v>
      </c>
      <c r="D1785" t="s">
        <v>24340</v>
      </c>
      <c r="E1785" t="s">
        <v>24277</v>
      </c>
      <c r="F1785" t="s">
        <v>24311</v>
      </c>
      <c r="G1785" t="s">
        <v>765</v>
      </c>
      <c r="H1785" t="s">
        <v>24327</v>
      </c>
    </row>
    <row r="1786" spans="1:8" hidden="1" x14ac:dyDescent="0.25">
      <c r="A1786" s="65">
        <v>45796</v>
      </c>
      <c r="B1786" t="s">
        <v>24275</v>
      </c>
      <c r="C1786">
        <v>12</v>
      </c>
      <c r="D1786" t="s">
        <v>24340</v>
      </c>
      <c r="E1786" t="s">
        <v>24277</v>
      </c>
      <c r="F1786" t="s">
        <v>24311</v>
      </c>
      <c r="G1786" t="s">
        <v>765</v>
      </c>
      <c r="H1786" t="s">
        <v>24327</v>
      </c>
    </row>
    <row r="1787" spans="1:8" hidden="1" x14ac:dyDescent="0.25">
      <c r="A1787" s="65">
        <v>45796</v>
      </c>
      <c r="B1787" t="s">
        <v>24275</v>
      </c>
      <c r="C1787">
        <v>12</v>
      </c>
      <c r="D1787" t="s">
        <v>24340</v>
      </c>
      <c r="E1787" t="s">
        <v>24277</v>
      </c>
      <c r="F1787" t="s">
        <v>24311</v>
      </c>
      <c r="G1787" t="s">
        <v>765</v>
      </c>
      <c r="H1787" t="s">
        <v>24327</v>
      </c>
    </row>
    <row r="1788" spans="1:8" hidden="1" x14ac:dyDescent="0.25">
      <c r="A1788" s="65">
        <v>45796</v>
      </c>
      <c r="B1788" t="s">
        <v>24275</v>
      </c>
      <c r="C1788">
        <v>12</v>
      </c>
      <c r="D1788" t="s">
        <v>24340</v>
      </c>
      <c r="E1788" t="s">
        <v>24277</v>
      </c>
      <c r="F1788" t="s">
        <v>24311</v>
      </c>
      <c r="G1788" t="s">
        <v>765</v>
      </c>
      <c r="H1788" t="s">
        <v>24327</v>
      </c>
    </row>
    <row r="1789" spans="1:8" hidden="1" x14ac:dyDescent="0.25">
      <c r="A1789" s="65">
        <v>45796</v>
      </c>
      <c r="B1789" t="s">
        <v>24275</v>
      </c>
      <c r="C1789">
        <v>12</v>
      </c>
      <c r="D1789" t="s">
        <v>24340</v>
      </c>
      <c r="E1789" t="s">
        <v>24277</v>
      </c>
      <c r="F1789" t="s">
        <v>24311</v>
      </c>
      <c r="G1789" t="s">
        <v>765</v>
      </c>
      <c r="H1789" t="s">
        <v>24327</v>
      </c>
    </row>
    <row r="1790" spans="1:8" hidden="1" x14ac:dyDescent="0.25">
      <c r="A1790" s="65">
        <v>45796</v>
      </c>
      <c r="B1790" t="s">
        <v>24275</v>
      </c>
      <c r="C1790">
        <v>12</v>
      </c>
      <c r="D1790" t="s">
        <v>24340</v>
      </c>
      <c r="E1790" t="s">
        <v>24277</v>
      </c>
      <c r="F1790" t="s">
        <v>24311</v>
      </c>
      <c r="G1790" t="s">
        <v>765</v>
      </c>
      <c r="H1790" t="s">
        <v>24327</v>
      </c>
    </row>
    <row r="1791" spans="1:8" hidden="1" x14ac:dyDescent="0.25">
      <c r="A1791" s="65">
        <v>45796</v>
      </c>
      <c r="B1791" t="s">
        <v>24275</v>
      </c>
      <c r="C1791">
        <v>12</v>
      </c>
      <c r="D1791" t="s">
        <v>24340</v>
      </c>
      <c r="E1791" t="s">
        <v>24277</v>
      </c>
      <c r="F1791" t="s">
        <v>24311</v>
      </c>
      <c r="G1791" t="s">
        <v>765</v>
      </c>
      <c r="H1791" t="s">
        <v>24327</v>
      </c>
    </row>
    <row r="1792" spans="1:8" hidden="1" x14ac:dyDescent="0.25">
      <c r="A1792" s="65">
        <v>45796</v>
      </c>
      <c r="B1792" t="s">
        <v>24275</v>
      </c>
      <c r="C1792">
        <v>11</v>
      </c>
      <c r="D1792" t="s">
        <v>24340</v>
      </c>
      <c r="E1792" t="s">
        <v>24277</v>
      </c>
      <c r="F1792" t="s">
        <v>24311</v>
      </c>
      <c r="G1792" t="s">
        <v>765</v>
      </c>
      <c r="H1792" t="s">
        <v>24327</v>
      </c>
    </row>
    <row r="1793" spans="1:8" hidden="1" x14ac:dyDescent="0.25">
      <c r="A1793" s="65">
        <v>45796</v>
      </c>
      <c r="B1793" t="s">
        <v>24275</v>
      </c>
      <c r="C1793">
        <v>12</v>
      </c>
      <c r="D1793" t="s">
        <v>24340</v>
      </c>
      <c r="E1793" t="s">
        <v>24277</v>
      </c>
      <c r="F1793" t="s">
        <v>24311</v>
      </c>
      <c r="G1793" t="s">
        <v>765</v>
      </c>
      <c r="H1793" t="s">
        <v>24327</v>
      </c>
    </row>
    <row r="1794" spans="1:8" hidden="1" x14ac:dyDescent="0.25">
      <c r="A1794" s="65">
        <v>45796</v>
      </c>
      <c r="B1794" t="s">
        <v>24275</v>
      </c>
      <c r="C1794">
        <v>12</v>
      </c>
      <c r="D1794" t="s">
        <v>24340</v>
      </c>
      <c r="E1794" t="s">
        <v>24277</v>
      </c>
      <c r="F1794" t="s">
        <v>24311</v>
      </c>
      <c r="G1794" t="s">
        <v>765</v>
      </c>
      <c r="H1794" t="s">
        <v>24327</v>
      </c>
    </row>
    <row r="1795" spans="1:8" hidden="1" x14ac:dyDescent="0.25">
      <c r="A1795" s="65">
        <v>45796</v>
      </c>
      <c r="B1795" t="s">
        <v>24275</v>
      </c>
      <c r="C1795">
        <v>12</v>
      </c>
      <c r="D1795" t="s">
        <v>24340</v>
      </c>
      <c r="E1795" t="s">
        <v>24277</v>
      </c>
      <c r="F1795" t="s">
        <v>24311</v>
      </c>
      <c r="G1795" t="s">
        <v>765</v>
      </c>
      <c r="H1795" t="s">
        <v>24327</v>
      </c>
    </row>
    <row r="1796" spans="1:8" hidden="1" x14ac:dyDescent="0.25">
      <c r="A1796" s="65">
        <v>45796</v>
      </c>
      <c r="B1796" t="s">
        <v>24275</v>
      </c>
      <c r="C1796">
        <v>12</v>
      </c>
      <c r="D1796" t="s">
        <v>24340</v>
      </c>
      <c r="E1796" t="s">
        <v>24277</v>
      </c>
      <c r="F1796" t="s">
        <v>24311</v>
      </c>
      <c r="G1796" t="s">
        <v>765</v>
      </c>
      <c r="H1796" t="s">
        <v>24327</v>
      </c>
    </row>
    <row r="1797" spans="1:8" hidden="1" x14ac:dyDescent="0.25">
      <c r="A1797" s="65">
        <v>45796</v>
      </c>
      <c r="B1797" t="s">
        <v>24275</v>
      </c>
      <c r="C1797">
        <v>12</v>
      </c>
      <c r="D1797" t="s">
        <v>24340</v>
      </c>
      <c r="E1797" t="s">
        <v>24277</v>
      </c>
      <c r="F1797" t="s">
        <v>24311</v>
      </c>
      <c r="G1797" t="s">
        <v>765</v>
      </c>
      <c r="H1797" t="s">
        <v>24327</v>
      </c>
    </row>
    <row r="1798" spans="1:8" hidden="1" x14ac:dyDescent="0.25">
      <c r="A1798" s="65">
        <v>45796</v>
      </c>
      <c r="B1798" t="s">
        <v>24275</v>
      </c>
      <c r="C1798">
        <v>12</v>
      </c>
      <c r="D1798" t="s">
        <v>24340</v>
      </c>
      <c r="E1798" t="s">
        <v>24277</v>
      </c>
      <c r="F1798" t="s">
        <v>24311</v>
      </c>
      <c r="G1798" t="s">
        <v>765</v>
      </c>
      <c r="H1798" t="s">
        <v>24327</v>
      </c>
    </row>
    <row r="1799" spans="1:8" hidden="1" x14ac:dyDescent="0.25">
      <c r="A1799" s="65">
        <v>45796</v>
      </c>
      <c r="B1799" t="s">
        <v>24275</v>
      </c>
      <c r="C1799">
        <v>12</v>
      </c>
      <c r="D1799" t="s">
        <v>24340</v>
      </c>
      <c r="E1799" t="s">
        <v>24277</v>
      </c>
      <c r="F1799" t="s">
        <v>24311</v>
      </c>
      <c r="G1799" t="s">
        <v>765</v>
      </c>
      <c r="H1799" t="s">
        <v>24327</v>
      </c>
    </row>
    <row r="1800" spans="1:8" hidden="1" x14ac:dyDescent="0.25">
      <c r="A1800" s="65">
        <v>45796</v>
      </c>
      <c r="B1800" t="s">
        <v>24275</v>
      </c>
      <c r="C1800">
        <v>12</v>
      </c>
      <c r="D1800" t="s">
        <v>24340</v>
      </c>
      <c r="E1800" t="s">
        <v>24277</v>
      </c>
      <c r="F1800" t="s">
        <v>24311</v>
      </c>
      <c r="G1800" t="s">
        <v>765</v>
      </c>
      <c r="H1800" t="s">
        <v>24327</v>
      </c>
    </row>
    <row r="1801" spans="1:8" hidden="1" x14ac:dyDescent="0.25">
      <c r="A1801" s="65">
        <v>45796</v>
      </c>
      <c r="B1801" t="s">
        <v>24275</v>
      </c>
      <c r="C1801">
        <v>12</v>
      </c>
      <c r="D1801" t="s">
        <v>24340</v>
      </c>
      <c r="E1801" t="s">
        <v>24277</v>
      </c>
      <c r="F1801" t="s">
        <v>24311</v>
      </c>
      <c r="G1801" t="s">
        <v>765</v>
      </c>
      <c r="H1801" t="s">
        <v>24327</v>
      </c>
    </row>
    <row r="1802" spans="1:8" hidden="1" x14ac:dyDescent="0.25">
      <c r="A1802" s="65">
        <v>45796</v>
      </c>
      <c r="B1802" t="s">
        <v>24275</v>
      </c>
      <c r="C1802">
        <v>12</v>
      </c>
      <c r="D1802" t="s">
        <v>24340</v>
      </c>
      <c r="E1802" t="s">
        <v>24277</v>
      </c>
      <c r="F1802" t="s">
        <v>24311</v>
      </c>
      <c r="G1802" t="s">
        <v>765</v>
      </c>
      <c r="H1802" t="s">
        <v>24327</v>
      </c>
    </row>
    <row r="1803" spans="1:8" hidden="1" x14ac:dyDescent="0.25">
      <c r="A1803" s="65">
        <v>45796</v>
      </c>
      <c r="B1803" t="s">
        <v>24275</v>
      </c>
      <c r="C1803">
        <v>12</v>
      </c>
      <c r="D1803" t="s">
        <v>24340</v>
      </c>
      <c r="E1803" t="s">
        <v>24277</v>
      </c>
      <c r="F1803" t="s">
        <v>24311</v>
      </c>
      <c r="G1803" t="s">
        <v>765</v>
      </c>
      <c r="H1803" t="s">
        <v>24327</v>
      </c>
    </row>
    <row r="1804" spans="1:8" hidden="1" x14ac:dyDescent="0.25">
      <c r="A1804" s="65">
        <v>45796</v>
      </c>
      <c r="B1804" t="s">
        <v>24275</v>
      </c>
      <c r="C1804">
        <v>12</v>
      </c>
      <c r="D1804" t="s">
        <v>24340</v>
      </c>
      <c r="E1804" t="s">
        <v>24277</v>
      </c>
      <c r="F1804" t="s">
        <v>24311</v>
      </c>
      <c r="G1804" t="s">
        <v>765</v>
      </c>
      <c r="H1804" t="s">
        <v>24327</v>
      </c>
    </row>
    <row r="1805" spans="1:8" hidden="1" x14ac:dyDescent="0.25">
      <c r="A1805" s="65">
        <v>45796</v>
      </c>
      <c r="B1805" t="s">
        <v>24275</v>
      </c>
      <c r="C1805">
        <v>12</v>
      </c>
      <c r="D1805" t="s">
        <v>24340</v>
      </c>
      <c r="E1805" t="s">
        <v>24277</v>
      </c>
      <c r="F1805" t="s">
        <v>24311</v>
      </c>
      <c r="G1805" t="s">
        <v>765</v>
      </c>
      <c r="H1805" t="s">
        <v>24327</v>
      </c>
    </row>
    <row r="1806" spans="1:8" hidden="1" x14ac:dyDescent="0.25">
      <c r="A1806" s="65">
        <v>45796</v>
      </c>
      <c r="B1806" t="s">
        <v>24275</v>
      </c>
      <c r="C1806">
        <v>12</v>
      </c>
      <c r="D1806" t="s">
        <v>24340</v>
      </c>
      <c r="E1806" t="s">
        <v>24277</v>
      </c>
      <c r="F1806" t="s">
        <v>24311</v>
      </c>
      <c r="G1806" t="s">
        <v>765</v>
      </c>
      <c r="H1806" t="s">
        <v>24327</v>
      </c>
    </row>
    <row r="1807" spans="1:8" hidden="1" x14ac:dyDescent="0.25">
      <c r="A1807" s="65">
        <v>45796</v>
      </c>
      <c r="B1807" t="s">
        <v>24275</v>
      </c>
      <c r="C1807">
        <v>11</v>
      </c>
      <c r="D1807" t="s">
        <v>24340</v>
      </c>
      <c r="E1807" t="s">
        <v>24277</v>
      </c>
      <c r="F1807" t="s">
        <v>24311</v>
      </c>
      <c r="G1807" t="s">
        <v>765</v>
      </c>
      <c r="H1807" t="s">
        <v>24327</v>
      </c>
    </row>
    <row r="1808" spans="1:8" hidden="1" x14ac:dyDescent="0.25">
      <c r="A1808" s="65">
        <v>45796</v>
      </c>
      <c r="B1808" t="s">
        <v>24275</v>
      </c>
      <c r="C1808">
        <v>12</v>
      </c>
      <c r="D1808" t="s">
        <v>24340</v>
      </c>
      <c r="E1808" t="s">
        <v>24277</v>
      </c>
      <c r="F1808" t="s">
        <v>24311</v>
      </c>
      <c r="G1808" t="s">
        <v>765</v>
      </c>
      <c r="H1808" t="s">
        <v>24327</v>
      </c>
    </row>
    <row r="1809" spans="1:8" hidden="1" x14ac:dyDescent="0.25">
      <c r="A1809" s="65">
        <v>45796</v>
      </c>
      <c r="B1809" t="s">
        <v>24275</v>
      </c>
      <c r="C1809">
        <v>12</v>
      </c>
      <c r="D1809" t="s">
        <v>24340</v>
      </c>
      <c r="E1809" t="s">
        <v>24277</v>
      </c>
      <c r="F1809" t="s">
        <v>24311</v>
      </c>
      <c r="G1809" t="s">
        <v>765</v>
      </c>
      <c r="H1809" t="s">
        <v>24327</v>
      </c>
    </row>
    <row r="1810" spans="1:8" hidden="1" x14ac:dyDescent="0.25">
      <c r="A1810" s="65">
        <v>45796</v>
      </c>
      <c r="B1810" t="s">
        <v>24275</v>
      </c>
      <c r="C1810">
        <v>12</v>
      </c>
      <c r="D1810" t="s">
        <v>24340</v>
      </c>
      <c r="E1810" t="s">
        <v>24277</v>
      </c>
      <c r="F1810" t="s">
        <v>24311</v>
      </c>
      <c r="G1810" t="s">
        <v>765</v>
      </c>
      <c r="H1810" t="s">
        <v>24327</v>
      </c>
    </row>
    <row r="1811" spans="1:8" hidden="1" x14ac:dyDescent="0.25">
      <c r="A1811" s="65">
        <v>45796</v>
      </c>
      <c r="B1811" t="s">
        <v>24275</v>
      </c>
      <c r="C1811">
        <v>12</v>
      </c>
      <c r="D1811" t="s">
        <v>24340</v>
      </c>
      <c r="E1811" t="s">
        <v>24277</v>
      </c>
      <c r="F1811" t="s">
        <v>24311</v>
      </c>
      <c r="G1811" t="s">
        <v>765</v>
      </c>
      <c r="H1811" t="s">
        <v>24327</v>
      </c>
    </row>
    <row r="1812" spans="1:8" hidden="1" x14ac:dyDescent="0.25">
      <c r="A1812" s="65">
        <v>45796</v>
      </c>
      <c r="B1812" t="s">
        <v>24275</v>
      </c>
      <c r="C1812">
        <v>12</v>
      </c>
      <c r="D1812" t="s">
        <v>24340</v>
      </c>
      <c r="E1812" t="s">
        <v>24277</v>
      </c>
      <c r="F1812" t="s">
        <v>24311</v>
      </c>
      <c r="G1812" t="s">
        <v>765</v>
      </c>
      <c r="H1812" t="s">
        <v>24327</v>
      </c>
    </row>
    <row r="1813" spans="1:8" hidden="1" x14ac:dyDescent="0.25">
      <c r="A1813" s="65">
        <v>45796</v>
      </c>
      <c r="B1813" t="s">
        <v>24275</v>
      </c>
      <c r="C1813">
        <v>12</v>
      </c>
      <c r="D1813" t="s">
        <v>24340</v>
      </c>
      <c r="E1813" t="s">
        <v>24277</v>
      </c>
      <c r="F1813" t="s">
        <v>24311</v>
      </c>
      <c r="G1813" t="s">
        <v>765</v>
      </c>
      <c r="H1813" t="s">
        <v>24327</v>
      </c>
    </row>
    <row r="1814" spans="1:8" hidden="1" x14ac:dyDescent="0.25">
      <c r="A1814" s="65">
        <v>45796</v>
      </c>
      <c r="B1814" t="s">
        <v>24275</v>
      </c>
      <c r="C1814">
        <v>12</v>
      </c>
      <c r="D1814" t="s">
        <v>24340</v>
      </c>
      <c r="E1814" t="s">
        <v>24277</v>
      </c>
      <c r="F1814" t="s">
        <v>24311</v>
      </c>
      <c r="G1814" t="s">
        <v>765</v>
      </c>
      <c r="H1814" t="s">
        <v>24327</v>
      </c>
    </row>
    <row r="1815" spans="1:8" hidden="1" x14ac:dyDescent="0.25">
      <c r="A1815" s="65">
        <v>45796</v>
      </c>
      <c r="B1815" t="s">
        <v>24275</v>
      </c>
      <c r="C1815">
        <v>12</v>
      </c>
      <c r="D1815" t="s">
        <v>24340</v>
      </c>
      <c r="E1815" t="s">
        <v>24277</v>
      </c>
      <c r="F1815" t="s">
        <v>24311</v>
      </c>
      <c r="G1815" t="s">
        <v>765</v>
      </c>
      <c r="H1815" t="s">
        <v>24327</v>
      </c>
    </row>
    <row r="1816" spans="1:8" hidden="1" x14ac:dyDescent="0.25">
      <c r="A1816" s="65">
        <v>45796</v>
      </c>
      <c r="B1816" t="s">
        <v>24275</v>
      </c>
      <c r="C1816">
        <v>12</v>
      </c>
      <c r="D1816" t="s">
        <v>24340</v>
      </c>
      <c r="E1816" t="s">
        <v>24277</v>
      </c>
      <c r="F1816" t="s">
        <v>24311</v>
      </c>
      <c r="G1816" t="s">
        <v>765</v>
      </c>
      <c r="H1816" t="s">
        <v>24327</v>
      </c>
    </row>
    <row r="1817" spans="1:8" hidden="1" x14ac:dyDescent="0.25">
      <c r="A1817" s="65">
        <v>45796</v>
      </c>
      <c r="B1817" t="s">
        <v>24275</v>
      </c>
      <c r="C1817">
        <v>12</v>
      </c>
      <c r="D1817" t="s">
        <v>24340</v>
      </c>
      <c r="E1817" t="s">
        <v>24277</v>
      </c>
      <c r="F1817" t="s">
        <v>24311</v>
      </c>
      <c r="G1817" t="s">
        <v>765</v>
      </c>
      <c r="H1817" t="s">
        <v>24327</v>
      </c>
    </row>
    <row r="1818" spans="1:8" hidden="1" x14ac:dyDescent="0.25">
      <c r="A1818" s="65">
        <v>45796</v>
      </c>
      <c r="B1818" t="s">
        <v>24275</v>
      </c>
      <c r="C1818">
        <v>12</v>
      </c>
      <c r="D1818" t="s">
        <v>24340</v>
      </c>
      <c r="E1818" t="s">
        <v>24277</v>
      </c>
      <c r="F1818" t="s">
        <v>24311</v>
      </c>
      <c r="G1818" t="s">
        <v>765</v>
      </c>
      <c r="H1818" t="s">
        <v>24327</v>
      </c>
    </row>
    <row r="1819" spans="1:8" hidden="1" x14ac:dyDescent="0.25">
      <c r="A1819" s="65">
        <v>45796</v>
      </c>
      <c r="B1819" t="s">
        <v>24275</v>
      </c>
      <c r="C1819">
        <v>12</v>
      </c>
      <c r="D1819" t="s">
        <v>24340</v>
      </c>
      <c r="E1819" t="s">
        <v>24277</v>
      </c>
      <c r="F1819" t="s">
        <v>24311</v>
      </c>
      <c r="G1819" t="s">
        <v>765</v>
      </c>
      <c r="H1819" t="s">
        <v>24327</v>
      </c>
    </row>
    <row r="1820" spans="1:8" hidden="1" x14ac:dyDescent="0.25">
      <c r="A1820" s="65">
        <v>45796</v>
      </c>
      <c r="B1820" t="s">
        <v>24275</v>
      </c>
      <c r="C1820">
        <v>11</v>
      </c>
      <c r="D1820" t="s">
        <v>24340</v>
      </c>
      <c r="E1820" t="s">
        <v>24277</v>
      </c>
      <c r="F1820" t="s">
        <v>24311</v>
      </c>
      <c r="G1820" t="s">
        <v>765</v>
      </c>
      <c r="H1820" t="s">
        <v>24327</v>
      </c>
    </row>
    <row r="1821" spans="1:8" hidden="1" x14ac:dyDescent="0.25">
      <c r="A1821" s="65">
        <v>45796</v>
      </c>
      <c r="B1821" t="s">
        <v>24275</v>
      </c>
      <c r="C1821">
        <v>12</v>
      </c>
      <c r="D1821" t="s">
        <v>24340</v>
      </c>
      <c r="E1821" t="s">
        <v>24277</v>
      </c>
      <c r="F1821" t="s">
        <v>24311</v>
      </c>
      <c r="G1821" t="s">
        <v>765</v>
      </c>
      <c r="H1821" t="s">
        <v>24327</v>
      </c>
    </row>
    <row r="1822" spans="1:8" hidden="1" x14ac:dyDescent="0.25">
      <c r="A1822" s="65">
        <v>45796</v>
      </c>
      <c r="B1822" t="s">
        <v>24275</v>
      </c>
      <c r="C1822">
        <v>12</v>
      </c>
      <c r="D1822" t="s">
        <v>24340</v>
      </c>
      <c r="E1822" t="s">
        <v>24277</v>
      </c>
      <c r="F1822" t="s">
        <v>24311</v>
      </c>
      <c r="G1822" t="s">
        <v>765</v>
      </c>
      <c r="H1822" t="s">
        <v>24327</v>
      </c>
    </row>
    <row r="1823" spans="1:8" hidden="1" x14ac:dyDescent="0.25">
      <c r="A1823" s="65">
        <v>45804</v>
      </c>
      <c r="B1823" t="s">
        <v>24275</v>
      </c>
      <c r="C1823">
        <v>11</v>
      </c>
      <c r="D1823" t="s">
        <v>24341</v>
      </c>
      <c r="E1823" t="s">
        <v>24277</v>
      </c>
      <c r="F1823" t="s">
        <v>24311</v>
      </c>
      <c r="G1823" t="s">
        <v>766</v>
      </c>
      <c r="H1823" t="s">
        <v>24336</v>
      </c>
    </row>
    <row r="1824" spans="1:8" hidden="1" x14ac:dyDescent="0.25">
      <c r="A1824" s="65">
        <v>45804</v>
      </c>
      <c r="B1824" t="s">
        <v>24275</v>
      </c>
      <c r="C1824">
        <v>12</v>
      </c>
      <c r="D1824" t="s">
        <v>24341</v>
      </c>
      <c r="E1824" t="s">
        <v>24277</v>
      </c>
      <c r="F1824" t="s">
        <v>24311</v>
      </c>
      <c r="G1824" t="s">
        <v>766</v>
      </c>
      <c r="H1824" t="s">
        <v>24336</v>
      </c>
    </row>
    <row r="1825" spans="1:8" hidden="1" x14ac:dyDescent="0.25">
      <c r="A1825" s="65">
        <v>45804</v>
      </c>
      <c r="B1825" t="s">
        <v>24275</v>
      </c>
      <c r="C1825">
        <v>12</v>
      </c>
      <c r="D1825" t="s">
        <v>24341</v>
      </c>
      <c r="E1825" t="s">
        <v>24277</v>
      </c>
      <c r="F1825" t="s">
        <v>24311</v>
      </c>
      <c r="G1825" t="s">
        <v>766</v>
      </c>
      <c r="H1825" t="s">
        <v>24336</v>
      </c>
    </row>
    <row r="1826" spans="1:8" hidden="1" x14ac:dyDescent="0.25">
      <c r="A1826" s="65">
        <v>45804</v>
      </c>
      <c r="B1826" t="s">
        <v>24275</v>
      </c>
      <c r="C1826">
        <v>12</v>
      </c>
      <c r="D1826" t="s">
        <v>24341</v>
      </c>
      <c r="E1826" t="s">
        <v>24277</v>
      </c>
      <c r="F1826" t="s">
        <v>24311</v>
      </c>
      <c r="G1826" t="s">
        <v>766</v>
      </c>
      <c r="H1826" t="s">
        <v>24336</v>
      </c>
    </row>
    <row r="1827" spans="1:8" hidden="1" x14ac:dyDescent="0.25">
      <c r="A1827" s="65">
        <v>45804</v>
      </c>
      <c r="B1827" t="s">
        <v>24275</v>
      </c>
      <c r="C1827">
        <v>12</v>
      </c>
      <c r="D1827" t="s">
        <v>24341</v>
      </c>
      <c r="E1827" t="s">
        <v>24277</v>
      </c>
      <c r="F1827" t="s">
        <v>24311</v>
      </c>
      <c r="G1827" t="s">
        <v>766</v>
      </c>
      <c r="H1827" t="s">
        <v>24336</v>
      </c>
    </row>
    <row r="1828" spans="1:8" hidden="1" x14ac:dyDescent="0.25">
      <c r="A1828" s="65">
        <v>45804</v>
      </c>
      <c r="B1828" t="s">
        <v>24275</v>
      </c>
      <c r="C1828">
        <v>12</v>
      </c>
      <c r="D1828" t="s">
        <v>24341</v>
      </c>
      <c r="E1828" t="s">
        <v>24277</v>
      </c>
      <c r="F1828" t="s">
        <v>24311</v>
      </c>
      <c r="G1828" t="s">
        <v>766</v>
      </c>
      <c r="H1828" t="s">
        <v>24336</v>
      </c>
    </row>
    <row r="1829" spans="1:8" hidden="1" x14ac:dyDescent="0.25">
      <c r="A1829" s="65">
        <v>45803</v>
      </c>
      <c r="B1829" t="s">
        <v>24275</v>
      </c>
      <c r="C1829">
        <v>11</v>
      </c>
      <c r="D1829" t="s">
        <v>24341</v>
      </c>
      <c r="E1829" t="s">
        <v>24277</v>
      </c>
      <c r="F1829" t="s">
        <v>24311</v>
      </c>
      <c r="G1829" t="s">
        <v>766</v>
      </c>
      <c r="H1829" t="s">
        <v>24336</v>
      </c>
    </row>
    <row r="1830" spans="1:8" hidden="1" x14ac:dyDescent="0.25">
      <c r="A1830" s="65">
        <v>45803</v>
      </c>
      <c r="B1830" t="s">
        <v>24275</v>
      </c>
      <c r="C1830">
        <v>12</v>
      </c>
      <c r="D1830" t="s">
        <v>24341</v>
      </c>
      <c r="E1830" t="s">
        <v>24277</v>
      </c>
      <c r="F1830" t="s">
        <v>24311</v>
      </c>
      <c r="G1830" t="s">
        <v>766</v>
      </c>
      <c r="H1830" t="s">
        <v>24336</v>
      </c>
    </row>
    <row r="1831" spans="1:8" hidden="1" x14ac:dyDescent="0.25">
      <c r="A1831" s="65">
        <v>45803</v>
      </c>
      <c r="B1831" t="s">
        <v>24275</v>
      </c>
      <c r="C1831">
        <v>12</v>
      </c>
      <c r="D1831" t="s">
        <v>24341</v>
      </c>
      <c r="E1831" t="s">
        <v>24277</v>
      </c>
      <c r="F1831" t="s">
        <v>24311</v>
      </c>
      <c r="G1831" t="s">
        <v>766</v>
      </c>
      <c r="H1831" t="s">
        <v>24336</v>
      </c>
    </row>
    <row r="1832" spans="1:8" hidden="1" x14ac:dyDescent="0.25">
      <c r="A1832" s="65">
        <v>45803</v>
      </c>
      <c r="B1832" t="s">
        <v>24275</v>
      </c>
      <c r="C1832">
        <v>12</v>
      </c>
      <c r="D1832" t="s">
        <v>24341</v>
      </c>
      <c r="E1832" t="s">
        <v>24277</v>
      </c>
      <c r="F1832" t="s">
        <v>24311</v>
      </c>
      <c r="G1832" t="s">
        <v>766</v>
      </c>
      <c r="H1832" t="s">
        <v>24336</v>
      </c>
    </row>
    <row r="1833" spans="1:8" hidden="1" x14ac:dyDescent="0.25">
      <c r="A1833" s="65">
        <v>45803</v>
      </c>
      <c r="B1833" t="s">
        <v>24275</v>
      </c>
      <c r="C1833">
        <v>12</v>
      </c>
      <c r="D1833" t="s">
        <v>24341</v>
      </c>
      <c r="E1833" t="s">
        <v>24277</v>
      </c>
      <c r="F1833" t="s">
        <v>24311</v>
      </c>
      <c r="G1833" t="s">
        <v>766</v>
      </c>
      <c r="H1833" t="s">
        <v>24336</v>
      </c>
    </row>
    <row r="1834" spans="1:8" hidden="1" x14ac:dyDescent="0.25">
      <c r="A1834" s="65">
        <v>45803</v>
      </c>
      <c r="B1834" t="s">
        <v>24275</v>
      </c>
      <c r="C1834">
        <v>12</v>
      </c>
      <c r="D1834" t="s">
        <v>24341</v>
      </c>
      <c r="E1834" t="s">
        <v>24277</v>
      </c>
      <c r="F1834" t="s">
        <v>24311</v>
      </c>
      <c r="G1834" t="s">
        <v>766</v>
      </c>
      <c r="H1834" t="s">
        <v>24336</v>
      </c>
    </row>
    <row r="1835" spans="1:8" hidden="1" x14ac:dyDescent="0.25">
      <c r="A1835" s="65">
        <v>45803</v>
      </c>
      <c r="B1835" t="s">
        <v>24275</v>
      </c>
      <c r="C1835">
        <v>12</v>
      </c>
      <c r="D1835" t="s">
        <v>24341</v>
      </c>
      <c r="E1835" t="s">
        <v>24277</v>
      </c>
      <c r="F1835" t="s">
        <v>24311</v>
      </c>
      <c r="G1835" t="s">
        <v>766</v>
      </c>
      <c r="H1835" t="s">
        <v>24336</v>
      </c>
    </row>
    <row r="1836" spans="1:8" hidden="1" x14ac:dyDescent="0.25">
      <c r="A1836" s="65">
        <v>45803</v>
      </c>
      <c r="B1836" t="s">
        <v>24275</v>
      </c>
      <c r="C1836">
        <v>12</v>
      </c>
      <c r="D1836" t="s">
        <v>24341</v>
      </c>
      <c r="E1836" t="s">
        <v>24277</v>
      </c>
      <c r="F1836" t="s">
        <v>24311</v>
      </c>
      <c r="G1836" t="s">
        <v>766</v>
      </c>
      <c r="H1836" t="s">
        <v>24336</v>
      </c>
    </row>
    <row r="1837" spans="1:8" hidden="1" x14ac:dyDescent="0.25">
      <c r="A1837" s="65">
        <v>45803</v>
      </c>
      <c r="B1837" t="s">
        <v>24275</v>
      </c>
      <c r="C1837">
        <v>12</v>
      </c>
      <c r="D1837" t="s">
        <v>24341</v>
      </c>
      <c r="E1837" t="s">
        <v>24277</v>
      </c>
      <c r="F1837" t="s">
        <v>24311</v>
      </c>
      <c r="G1837" t="s">
        <v>766</v>
      </c>
      <c r="H1837" t="s">
        <v>24336</v>
      </c>
    </row>
    <row r="1838" spans="1:8" hidden="1" x14ac:dyDescent="0.25">
      <c r="A1838" s="65">
        <v>45803</v>
      </c>
      <c r="B1838" t="s">
        <v>24275</v>
      </c>
      <c r="C1838">
        <v>12</v>
      </c>
      <c r="D1838" t="s">
        <v>24341</v>
      </c>
      <c r="E1838" t="s">
        <v>24277</v>
      </c>
      <c r="F1838" t="s">
        <v>24311</v>
      </c>
      <c r="G1838" t="s">
        <v>766</v>
      </c>
      <c r="H1838" t="s">
        <v>24336</v>
      </c>
    </row>
    <row r="1839" spans="1:8" hidden="1" x14ac:dyDescent="0.25">
      <c r="A1839" s="65">
        <v>45803</v>
      </c>
      <c r="B1839" t="s">
        <v>24275</v>
      </c>
      <c r="C1839">
        <v>12</v>
      </c>
      <c r="D1839" t="s">
        <v>24341</v>
      </c>
      <c r="E1839" t="s">
        <v>24277</v>
      </c>
      <c r="F1839" t="s">
        <v>24311</v>
      </c>
      <c r="G1839" t="s">
        <v>766</v>
      </c>
      <c r="H1839" t="s">
        <v>24336</v>
      </c>
    </row>
    <row r="1840" spans="1:8" hidden="1" x14ac:dyDescent="0.25">
      <c r="A1840" s="65">
        <v>45803</v>
      </c>
      <c r="B1840" t="s">
        <v>24275</v>
      </c>
      <c r="C1840">
        <v>12</v>
      </c>
      <c r="D1840" t="s">
        <v>24341</v>
      </c>
      <c r="E1840" t="s">
        <v>24277</v>
      </c>
      <c r="F1840" t="s">
        <v>24311</v>
      </c>
      <c r="G1840" t="s">
        <v>766</v>
      </c>
      <c r="H1840" t="s">
        <v>24336</v>
      </c>
    </row>
    <row r="1841" spans="1:8" hidden="1" x14ac:dyDescent="0.25">
      <c r="A1841" s="65">
        <v>45803</v>
      </c>
      <c r="B1841" t="s">
        <v>24275</v>
      </c>
      <c r="C1841">
        <v>12</v>
      </c>
      <c r="D1841" t="s">
        <v>24341</v>
      </c>
      <c r="E1841" t="s">
        <v>24277</v>
      </c>
      <c r="F1841" t="s">
        <v>24311</v>
      </c>
      <c r="G1841" t="s">
        <v>766</v>
      </c>
      <c r="H1841" t="s">
        <v>24336</v>
      </c>
    </row>
    <row r="1842" spans="1:8" hidden="1" x14ac:dyDescent="0.25">
      <c r="A1842" s="65">
        <v>45803</v>
      </c>
      <c r="B1842" t="s">
        <v>24275</v>
      </c>
      <c r="C1842">
        <v>12</v>
      </c>
      <c r="D1842" t="s">
        <v>24341</v>
      </c>
      <c r="E1842" t="s">
        <v>24277</v>
      </c>
      <c r="F1842" t="s">
        <v>24311</v>
      </c>
      <c r="G1842" t="s">
        <v>766</v>
      </c>
      <c r="H1842" t="s">
        <v>24336</v>
      </c>
    </row>
    <row r="1843" spans="1:8" hidden="1" x14ac:dyDescent="0.25">
      <c r="A1843" s="65">
        <v>45803</v>
      </c>
      <c r="B1843" t="s">
        <v>24275</v>
      </c>
      <c r="C1843">
        <v>12</v>
      </c>
      <c r="D1843" t="s">
        <v>24341</v>
      </c>
      <c r="E1843" t="s">
        <v>24277</v>
      </c>
      <c r="F1843" t="s">
        <v>24311</v>
      </c>
      <c r="G1843" t="s">
        <v>766</v>
      </c>
      <c r="H1843" t="s">
        <v>24336</v>
      </c>
    </row>
    <row r="1844" spans="1:8" hidden="1" x14ac:dyDescent="0.25">
      <c r="A1844" s="65">
        <v>45803</v>
      </c>
      <c r="B1844" t="s">
        <v>24275</v>
      </c>
      <c r="C1844">
        <v>12</v>
      </c>
      <c r="D1844" t="s">
        <v>24341</v>
      </c>
      <c r="E1844" t="s">
        <v>24277</v>
      </c>
      <c r="F1844" t="s">
        <v>24311</v>
      </c>
      <c r="G1844" t="s">
        <v>766</v>
      </c>
      <c r="H1844" t="s">
        <v>24336</v>
      </c>
    </row>
    <row r="1845" spans="1:8" hidden="1" x14ac:dyDescent="0.25">
      <c r="A1845" s="65">
        <v>45803</v>
      </c>
      <c r="B1845" t="s">
        <v>24275</v>
      </c>
      <c r="C1845">
        <v>12</v>
      </c>
      <c r="D1845" t="s">
        <v>24341</v>
      </c>
      <c r="E1845" t="s">
        <v>24277</v>
      </c>
      <c r="F1845" t="s">
        <v>24311</v>
      </c>
      <c r="G1845" t="s">
        <v>766</v>
      </c>
      <c r="H1845" t="s">
        <v>24336</v>
      </c>
    </row>
    <row r="1846" spans="1:8" hidden="1" x14ac:dyDescent="0.25">
      <c r="A1846" s="65">
        <v>45803</v>
      </c>
      <c r="B1846" t="s">
        <v>24275</v>
      </c>
      <c r="C1846">
        <v>11</v>
      </c>
      <c r="D1846" t="s">
        <v>24341</v>
      </c>
      <c r="E1846" t="s">
        <v>24277</v>
      </c>
      <c r="F1846" t="s">
        <v>24311</v>
      </c>
      <c r="G1846" t="s">
        <v>766</v>
      </c>
      <c r="H1846" t="s">
        <v>24336</v>
      </c>
    </row>
    <row r="1847" spans="1:8" hidden="1" x14ac:dyDescent="0.25">
      <c r="A1847" s="65">
        <v>45803</v>
      </c>
      <c r="B1847" t="s">
        <v>24275</v>
      </c>
      <c r="C1847">
        <v>12</v>
      </c>
      <c r="D1847" t="s">
        <v>24341</v>
      </c>
      <c r="E1847" t="s">
        <v>24277</v>
      </c>
      <c r="F1847" t="s">
        <v>24311</v>
      </c>
      <c r="G1847" t="s">
        <v>766</v>
      </c>
      <c r="H1847" t="s">
        <v>24336</v>
      </c>
    </row>
    <row r="1848" spans="1:8" hidden="1" x14ac:dyDescent="0.25">
      <c r="A1848" s="65">
        <v>45803</v>
      </c>
      <c r="B1848" t="s">
        <v>24275</v>
      </c>
      <c r="C1848">
        <v>12</v>
      </c>
      <c r="D1848" t="s">
        <v>24341</v>
      </c>
      <c r="E1848" t="s">
        <v>24277</v>
      </c>
      <c r="F1848" t="s">
        <v>24311</v>
      </c>
      <c r="G1848" t="s">
        <v>766</v>
      </c>
      <c r="H1848" t="s">
        <v>24336</v>
      </c>
    </row>
    <row r="1849" spans="1:8" hidden="1" x14ac:dyDescent="0.25">
      <c r="A1849" s="65">
        <v>45803</v>
      </c>
      <c r="B1849" t="s">
        <v>24275</v>
      </c>
      <c r="C1849">
        <v>12</v>
      </c>
      <c r="D1849" t="s">
        <v>24341</v>
      </c>
      <c r="E1849" t="s">
        <v>24277</v>
      </c>
      <c r="F1849" t="s">
        <v>24311</v>
      </c>
      <c r="G1849" t="s">
        <v>766</v>
      </c>
      <c r="H1849" t="s">
        <v>24336</v>
      </c>
    </row>
    <row r="1850" spans="1:8" hidden="1" x14ac:dyDescent="0.25">
      <c r="A1850" s="65">
        <v>45803</v>
      </c>
      <c r="B1850" t="s">
        <v>24275</v>
      </c>
      <c r="C1850">
        <v>12</v>
      </c>
      <c r="D1850" t="s">
        <v>24341</v>
      </c>
      <c r="E1850" t="s">
        <v>24277</v>
      </c>
      <c r="F1850" t="s">
        <v>24311</v>
      </c>
      <c r="G1850" t="s">
        <v>766</v>
      </c>
      <c r="H1850" t="s">
        <v>24336</v>
      </c>
    </row>
    <row r="1851" spans="1:8" hidden="1" x14ac:dyDescent="0.25">
      <c r="A1851" s="65">
        <v>45803</v>
      </c>
      <c r="B1851" t="s">
        <v>24275</v>
      </c>
      <c r="C1851">
        <v>12</v>
      </c>
      <c r="D1851" t="s">
        <v>24341</v>
      </c>
      <c r="E1851" t="s">
        <v>24277</v>
      </c>
      <c r="F1851" t="s">
        <v>24311</v>
      </c>
      <c r="G1851" t="s">
        <v>766</v>
      </c>
      <c r="H1851" t="s">
        <v>24336</v>
      </c>
    </row>
    <row r="1852" spans="1:8" hidden="1" x14ac:dyDescent="0.25">
      <c r="A1852" s="65">
        <v>45803</v>
      </c>
      <c r="B1852" t="s">
        <v>24275</v>
      </c>
      <c r="C1852">
        <v>12</v>
      </c>
      <c r="D1852" t="s">
        <v>24341</v>
      </c>
      <c r="E1852" t="s">
        <v>24277</v>
      </c>
      <c r="F1852" t="s">
        <v>24311</v>
      </c>
      <c r="G1852" t="s">
        <v>766</v>
      </c>
      <c r="H1852" t="s">
        <v>24336</v>
      </c>
    </row>
    <row r="1853" spans="1:8" hidden="1" x14ac:dyDescent="0.25">
      <c r="A1853" s="65">
        <v>45803</v>
      </c>
      <c r="B1853" t="s">
        <v>24275</v>
      </c>
      <c r="C1853">
        <v>12</v>
      </c>
      <c r="D1853" t="s">
        <v>24341</v>
      </c>
      <c r="E1853" t="s">
        <v>24277</v>
      </c>
      <c r="F1853" t="s">
        <v>24311</v>
      </c>
      <c r="G1853" t="s">
        <v>766</v>
      </c>
      <c r="H1853" t="s">
        <v>24336</v>
      </c>
    </row>
    <row r="1854" spans="1:8" hidden="1" x14ac:dyDescent="0.25">
      <c r="A1854" s="65">
        <v>45803</v>
      </c>
      <c r="B1854" t="s">
        <v>24275</v>
      </c>
      <c r="C1854">
        <v>12</v>
      </c>
      <c r="D1854" t="s">
        <v>24341</v>
      </c>
      <c r="E1854" t="s">
        <v>24277</v>
      </c>
      <c r="F1854" t="s">
        <v>24311</v>
      </c>
      <c r="G1854" t="s">
        <v>766</v>
      </c>
      <c r="H1854" t="s">
        <v>24336</v>
      </c>
    </row>
    <row r="1855" spans="1:8" hidden="1" x14ac:dyDescent="0.25">
      <c r="A1855" s="65">
        <v>45803</v>
      </c>
      <c r="B1855" t="s">
        <v>24275</v>
      </c>
      <c r="C1855">
        <v>12</v>
      </c>
      <c r="D1855" t="s">
        <v>24341</v>
      </c>
      <c r="E1855" t="s">
        <v>24277</v>
      </c>
      <c r="F1855" t="s">
        <v>24311</v>
      </c>
      <c r="G1855" t="s">
        <v>766</v>
      </c>
      <c r="H1855" t="s">
        <v>24336</v>
      </c>
    </row>
    <row r="1856" spans="1:8" hidden="1" x14ac:dyDescent="0.25">
      <c r="A1856" s="65">
        <v>45803</v>
      </c>
      <c r="B1856" t="s">
        <v>24275</v>
      </c>
      <c r="C1856">
        <v>12</v>
      </c>
      <c r="D1856" t="s">
        <v>24341</v>
      </c>
      <c r="E1856" t="s">
        <v>24277</v>
      </c>
      <c r="F1856" t="s">
        <v>24311</v>
      </c>
      <c r="G1856" t="s">
        <v>766</v>
      </c>
      <c r="H1856" t="s">
        <v>24336</v>
      </c>
    </row>
    <row r="1857" spans="1:8" hidden="1" x14ac:dyDescent="0.25">
      <c r="A1857" s="65">
        <v>45803</v>
      </c>
      <c r="B1857" t="s">
        <v>24275</v>
      </c>
      <c r="C1857">
        <v>12</v>
      </c>
      <c r="D1857" t="s">
        <v>24341</v>
      </c>
      <c r="E1857" t="s">
        <v>24277</v>
      </c>
      <c r="F1857" t="s">
        <v>24311</v>
      </c>
      <c r="G1857" t="s">
        <v>766</v>
      </c>
      <c r="H1857" t="s">
        <v>24336</v>
      </c>
    </row>
    <row r="1858" spans="1:8" hidden="1" x14ac:dyDescent="0.25">
      <c r="A1858" s="65">
        <v>45803</v>
      </c>
      <c r="B1858" t="s">
        <v>24275</v>
      </c>
      <c r="C1858">
        <v>12</v>
      </c>
      <c r="D1858" t="s">
        <v>24341</v>
      </c>
      <c r="E1858" t="s">
        <v>24277</v>
      </c>
      <c r="F1858" t="s">
        <v>24311</v>
      </c>
      <c r="G1858" t="s">
        <v>766</v>
      </c>
      <c r="H1858" t="s">
        <v>24336</v>
      </c>
    </row>
    <row r="1859" spans="1:8" hidden="1" x14ac:dyDescent="0.25">
      <c r="A1859" s="65">
        <v>45803</v>
      </c>
      <c r="B1859" t="s">
        <v>24275</v>
      </c>
      <c r="C1859">
        <v>11</v>
      </c>
      <c r="D1859" t="s">
        <v>24341</v>
      </c>
      <c r="E1859" t="s">
        <v>24277</v>
      </c>
      <c r="F1859" t="s">
        <v>24311</v>
      </c>
      <c r="G1859" t="s">
        <v>766</v>
      </c>
      <c r="H1859" t="s">
        <v>24336</v>
      </c>
    </row>
    <row r="1860" spans="1:8" hidden="1" x14ac:dyDescent="0.25">
      <c r="A1860" s="65">
        <v>45803</v>
      </c>
      <c r="B1860" t="s">
        <v>24275</v>
      </c>
      <c r="C1860">
        <v>11</v>
      </c>
      <c r="D1860" t="s">
        <v>24341</v>
      </c>
      <c r="E1860" t="s">
        <v>24277</v>
      </c>
      <c r="F1860" t="s">
        <v>24311</v>
      </c>
      <c r="G1860" t="s">
        <v>766</v>
      </c>
      <c r="H1860" t="s">
        <v>24336</v>
      </c>
    </row>
    <row r="1861" spans="1:8" hidden="1" x14ac:dyDescent="0.25">
      <c r="A1861" s="65">
        <v>45803</v>
      </c>
      <c r="B1861" t="s">
        <v>24275</v>
      </c>
      <c r="C1861">
        <v>12</v>
      </c>
      <c r="D1861" t="s">
        <v>24341</v>
      </c>
      <c r="E1861" t="s">
        <v>24277</v>
      </c>
      <c r="F1861" t="s">
        <v>24311</v>
      </c>
      <c r="G1861" t="s">
        <v>766</v>
      </c>
      <c r="H1861" t="s">
        <v>24336</v>
      </c>
    </row>
    <row r="1862" spans="1:8" hidden="1" x14ac:dyDescent="0.25">
      <c r="A1862" s="65">
        <v>45803</v>
      </c>
      <c r="B1862" t="s">
        <v>24275</v>
      </c>
      <c r="C1862">
        <v>12</v>
      </c>
      <c r="D1862" t="s">
        <v>24341</v>
      </c>
      <c r="E1862" t="s">
        <v>24277</v>
      </c>
      <c r="F1862" t="s">
        <v>24311</v>
      </c>
      <c r="G1862" t="s">
        <v>766</v>
      </c>
      <c r="H1862" t="s">
        <v>24336</v>
      </c>
    </row>
    <row r="1863" spans="1:8" hidden="1" x14ac:dyDescent="0.25">
      <c r="A1863" s="65">
        <v>45803</v>
      </c>
      <c r="B1863" t="s">
        <v>24275</v>
      </c>
      <c r="C1863">
        <v>12</v>
      </c>
      <c r="D1863" t="s">
        <v>24341</v>
      </c>
      <c r="E1863" t="s">
        <v>24277</v>
      </c>
      <c r="F1863" t="s">
        <v>24311</v>
      </c>
      <c r="G1863" t="s">
        <v>766</v>
      </c>
      <c r="H1863" t="s">
        <v>24336</v>
      </c>
    </row>
    <row r="1864" spans="1:8" hidden="1" x14ac:dyDescent="0.25">
      <c r="A1864" s="65">
        <v>45803</v>
      </c>
      <c r="B1864" t="s">
        <v>24275</v>
      </c>
      <c r="C1864">
        <v>12</v>
      </c>
      <c r="D1864" t="s">
        <v>24341</v>
      </c>
      <c r="E1864" t="s">
        <v>24277</v>
      </c>
      <c r="F1864" t="s">
        <v>24311</v>
      </c>
      <c r="G1864" t="s">
        <v>766</v>
      </c>
      <c r="H1864" t="s">
        <v>24336</v>
      </c>
    </row>
    <row r="1865" spans="1:8" hidden="1" x14ac:dyDescent="0.25">
      <c r="A1865" s="65">
        <v>45803</v>
      </c>
      <c r="B1865" t="s">
        <v>24275</v>
      </c>
      <c r="C1865">
        <v>12</v>
      </c>
      <c r="D1865" t="s">
        <v>24341</v>
      </c>
      <c r="E1865" t="s">
        <v>24277</v>
      </c>
      <c r="F1865" t="s">
        <v>24311</v>
      </c>
      <c r="G1865" t="s">
        <v>766</v>
      </c>
      <c r="H1865" t="s">
        <v>24336</v>
      </c>
    </row>
    <row r="1866" spans="1:8" hidden="1" x14ac:dyDescent="0.25">
      <c r="A1866" s="65">
        <v>45803</v>
      </c>
      <c r="B1866" t="s">
        <v>24275</v>
      </c>
      <c r="C1866">
        <v>12</v>
      </c>
      <c r="D1866" t="s">
        <v>24341</v>
      </c>
      <c r="E1866" t="s">
        <v>24277</v>
      </c>
      <c r="F1866" t="s">
        <v>24311</v>
      </c>
      <c r="G1866" t="s">
        <v>766</v>
      </c>
      <c r="H1866" t="s">
        <v>24336</v>
      </c>
    </row>
    <row r="1867" spans="1:8" hidden="1" x14ac:dyDescent="0.25">
      <c r="A1867" s="65">
        <v>45803</v>
      </c>
      <c r="B1867" t="s">
        <v>24275</v>
      </c>
      <c r="C1867">
        <v>12</v>
      </c>
      <c r="D1867" t="s">
        <v>24341</v>
      </c>
      <c r="E1867" t="s">
        <v>24277</v>
      </c>
      <c r="F1867" t="s">
        <v>24311</v>
      </c>
      <c r="G1867" t="s">
        <v>766</v>
      </c>
      <c r="H1867" t="s">
        <v>24336</v>
      </c>
    </row>
    <row r="1868" spans="1:8" hidden="1" x14ac:dyDescent="0.25">
      <c r="A1868" s="65">
        <v>45803</v>
      </c>
      <c r="B1868" t="s">
        <v>24275</v>
      </c>
      <c r="C1868">
        <v>12</v>
      </c>
      <c r="D1868" t="s">
        <v>24341</v>
      </c>
      <c r="E1868" t="s">
        <v>24277</v>
      </c>
      <c r="F1868" t="s">
        <v>24311</v>
      </c>
      <c r="G1868" t="s">
        <v>766</v>
      </c>
      <c r="H1868" t="s">
        <v>24336</v>
      </c>
    </row>
    <row r="1869" spans="1:8" hidden="1" x14ac:dyDescent="0.25">
      <c r="A1869" s="65">
        <v>45803</v>
      </c>
      <c r="B1869" t="s">
        <v>24275</v>
      </c>
      <c r="C1869">
        <v>12</v>
      </c>
      <c r="D1869" t="s">
        <v>24341</v>
      </c>
      <c r="E1869" t="s">
        <v>24277</v>
      </c>
      <c r="F1869" t="s">
        <v>24311</v>
      </c>
      <c r="G1869" t="s">
        <v>766</v>
      </c>
      <c r="H1869" t="s">
        <v>24336</v>
      </c>
    </row>
    <row r="1870" spans="1:8" hidden="1" x14ac:dyDescent="0.25">
      <c r="A1870" s="65">
        <v>45803</v>
      </c>
      <c r="B1870" t="s">
        <v>24275</v>
      </c>
      <c r="C1870">
        <v>12</v>
      </c>
      <c r="D1870" t="s">
        <v>24341</v>
      </c>
      <c r="E1870" t="s">
        <v>24277</v>
      </c>
      <c r="F1870" t="s">
        <v>24311</v>
      </c>
      <c r="G1870" t="s">
        <v>766</v>
      </c>
      <c r="H1870" t="s">
        <v>24336</v>
      </c>
    </row>
    <row r="1871" spans="1:8" hidden="1" x14ac:dyDescent="0.25">
      <c r="A1871" s="65">
        <v>45803</v>
      </c>
      <c r="B1871" t="s">
        <v>24275</v>
      </c>
      <c r="C1871">
        <v>12</v>
      </c>
      <c r="D1871" t="s">
        <v>24341</v>
      </c>
      <c r="E1871" t="s">
        <v>24277</v>
      </c>
      <c r="F1871" t="s">
        <v>24311</v>
      </c>
      <c r="G1871" t="s">
        <v>766</v>
      </c>
      <c r="H1871" t="s">
        <v>24336</v>
      </c>
    </row>
    <row r="1872" spans="1:8" hidden="1" x14ac:dyDescent="0.25">
      <c r="A1872" s="65">
        <v>45803</v>
      </c>
      <c r="B1872" t="s">
        <v>24275</v>
      </c>
      <c r="C1872">
        <v>11</v>
      </c>
      <c r="D1872" t="s">
        <v>24341</v>
      </c>
      <c r="E1872" t="s">
        <v>24277</v>
      </c>
      <c r="F1872" t="s">
        <v>24311</v>
      </c>
      <c r="G1872" t="s">
        <v>766</v>
      </c>
      <c r="H1872" t="s">
        <v>24336</v>
      </c>
    </row>
    <row r="1873" spans="1:8" hidden="1" x14ac:dyDescent="0.25">
      <c r="A1873" s="65">
        <v>45803</v>
      </c>
      <c r="B1873" t="s">
        <v>24275</v>
      </c>
      <c r="C1873">
        <v>11</v>
      </c>
      <c r="D1873" t="s">
        <v>24341</v>
      </c>
      <c r="E1873" t="s">
        <v>24277</v>
      </c>
      <c r="F1873" t="s">
        <v>24311</v>
      </c>
      <c r="G1873" t="s">
        <v>766</v>
      </c>
      <c r="H1873" t="s">
        <v>24336</v>
      </c>
    </row>
    <row r="1874" spans="1:8" hidden="1" x14ac:dyDescent="0.25">
      <c r="A1874" s="65">
        <v>45803</v>
      </c>
      <c r="B1874" t="s">
        <v>24275</v>
      </c>
      <c r="C1874">
        <v>12</v>
      </c>
      <c r="D1874" t="s">
        <v>24341</v>
      </c>
      <c r="E1874" t="s">
        <v>24277</v>
      </c>
      <c r="F1874" t="s">
        <v>24311</v>
      </c>
      <c r="G1874" t="s">
        <v>766</v>
      </c>
      <c r="H1874" t="s">
        <v>24336</v>
      </c>
    </row>
    <row r="1875" spans="1:8" hidden="1" x14ac:dyDescent="0.25">
      <c r="A1875" s="65">
        <v>45803</v>
      </c>
      <c r="B1875" t="s">
        <v>24275</v>
      </c>
      <c r="C1875">
        <v>12</v>
      </c>
      <c r="D1875" t="s">
        <v>24341</v>
      </c>
      <c r="E1875" t="s">
        <v>24277</v>
      </c>
      <c r="F1875" t="s">
        <v>24311</v>
      </c>
      <c r="G1875" t="s">
        <v>766</v>
      </c>
      <c r="H1875" t="s">
        <v>24336</v>
      </c>
    </row>
    <row r="1876" spans="1:8" hidden="1" x14ac:dyDescent="0.25">
      <c r="A1876" s="65">
        <v>45803</v>
      </c>
      <c r="B1876" t="s">
        <v>24275</v>
      </c>
      <c r="C1876">
        <v>12</v>
      </c>
      <c r="D1876" t="s">
        <v>24341</v>
      </c>
      <c r="E1876" t="s">
        <v>24277</v>
      </c>
      <c r="F1876" t="s">
        <v>24311</v>
      </c>
      <c r="G1876" t="s">
        <v>766</v>
      </c>
      <c r="H1876" t="s">
        <v>24336</v>
      </c>
    </row>
    <row r="1877" spans="1:8" hidden="1" x14ac:dyDescent="0.25">
      <c r="A1877" s="65">
        <v>45803</v>
      </c>
      <c r="B1877" t="s">
        <v>24275</v>
      </c>
      <c r="C1877">
        <v>12</v>
      </c>
      <c r="D1877" t="s">
        <v>24341</v>
      </c>
      <c r="E1877" t="s">
        <v>24277</v>
      </c>
      <c r="F1877" t="s">
        <v>24311</v>
      </c>
      <c r="G1877" t="s">
        <v>766</v>
      </c>
      <c r="H1877" t="s">
        <v>24336</v>
      </c>
    </row>
    <row r="1878" spans="1:8" hidden="1" x14ac:dyDescent="0.25">
      <c r="A1878" s="65">
        <v>45803</v>
      </c>
      <c r="B1878" t="s">
        <v>24275</v>
      </c>
      <c r="C1878">
        <v>12</v>
      </c>
      <c r="D1878" t="s">
        <v>24341</v>
      </c>
      <c r="E1878" t="s">
        <v>24277</v>
      </c>
      <c r="F1878" t="s">
        <v>24311</v>
      </c>
      <c r="G1878" t="s">
        <v>766</v>
      </c>
      <c r="H1878" t="s">
        <v>24336</v>
      </c>
    </row>
    <row r="1879" spans="1:8" hidden="1" x14ac:dyDescent="0.25">
      <c r="A1879" s="65">
        <v>45803</v>
      </c>
      <c r="B1879" t="s">
        <v>24275</v>
      </c>
      <c r="C1879">
        <v>11</v>
      </c>
      <c r="D1879" t="s">
        <v>24341</v>
      </c>
      <c r="E1879" t="s">
        <v>24277</v>
      </c>
      <c r="F1879" t="s">
        <v>24311</v>
      </c>
      <c r="G1879" t="s">
        <v>766</v>
      </c>
      <c r="H1879" t="s">
        <v>24336</v>
      </c>
    </row>
    <row r="1880" spans="1:8" hidden="1" x14ac:dyDescent="0.25">
      <c r="A1880" s="65">
        <v>45803</v>
      </c>
      <c r="B1880" t="s">
        <v>24275</v>
      </c>
      <c r="C1880">
        <v>12</v>
      </c>
      <c r="D1880" t="s">
        <v>24341</v>
      </c>
      <c r="E1880" t="s">
        <v>24277</v>
      </c>
      <c r="F1880" t="s">
        <v>24311</v>
      </c>
      <c r="G1880" t="s">
        <v>766</v>
      </c>
      <c r="H1880" t="s">
        <v>24336</v>
      </c>
    </row>
    <row r="1881" spans="1:8" hidden="1" x14ac:dyDescent="0.25">
      <c r="A1881" s="65">
        <v>45803</v>
      </c>
      <c r="B1881" t="s">
        <v>24275</v>
      </c>
      <c r="C1881">
        <v>12</v>
      </c>
      <c r="D1881" t="s">
        <v>24341</v>
      </c>
      <c r="E1881" t="s">
        <v>24277</v>
      </c>
      <c r="F1881" t="s">
        <v>24311</v>
      </c>
      <c r="G1881" t="s">
        <v>766</v>
      </c>
      <c r="H1881" t="s">
        <v>24336</v>
      </c>
    </row>
    <row r="1882" spans="1:8" hidden="1" x14ac:dyDescent="0.25">
      <c r="A1882" s="65">
        <v>45803</v>
      </c>
      <c r="B1882" t="s">
        <v>24275</v>
      </c>
      <c r="C1882">
        <v>12</v>
      </c>
      <c r="D1882" t="s">
        <v>24341</v>
      </c>
      <c r="E1882" t="s">
        <v>24277</v>
      </c>
      <c r="F1882" t="s">
        <v>24311</v>
      </c>
      <c r="G1882" t="s">
        <v>766</v>
      </c>
      <c r="H1882" t="s">
        <v>24336</v>
      </c>
    </row>
    <row r="1883" spans="1:8" hidden="1" x14ac:dyDescent="0.25">
      <c r="A1883" s="65">
        <v>45803</v>
      </c>
      <c r="B1883" t="s">
        <v>24275</v>
      </c>
      <c r="C1883">
        <v>12</v>
      </c>
      <c r="D1883" t="s">
        <v>24341</v>
      </c>
      <c r="E1883" t="s">
        <v>24277</v>
      </c>
      <c r="F1883" t="s">
        <v>24311</v>
      </c>
      <c r="G1883" t="s">
        <v>766</v>
      </c>
      <c r="H1883" t="s">
        <v>24336</v>
      </c>
    </row>
    <row r="1884" spans="1:8" hidden="1" x14ac:dyDescent="0.25">
      <c r="A1884" s="65">
        <v>45803</v>
      </c>
      <c r="B1884" t="s">
        <v>24275</v>
      </c>
      <c r="C1884">
        <v>12</v>
      </c>
      <c r="D1884" t="s">
        <v>24341</v>
      </c>
      <c r="E1884" t="s">
        <v>24277</v>
      </c>
      <c r="F1884" t="s">
        <v>24311</v>
      </c>
      <c r="G1884" t="s">
        <v>766</v>
      </c>
      <c r="H1884" t="s">
        <v>24336</v>
      </c>
    </row>
    <row r="1885" spans="1:8" hidden="1" x14ac:dyDescent="0.25">
      <c r="A1885" s="65">
        <v>45803</v>
      </c>
      <c r="B1885" t="s">
        <v>24275</v>
      </c>
      <c r="C1885">
        <v>12</v>
      </c>
      <c r="D1885" t="s">
        <v>24341</v>
      </c>
      <c r="E1885" t="s">
        <v>24277</v>
      </c>
      <c r="F1885" t="s">
        <v>24311</v>
      </c>
      <c r="G1885" t="s">
        <v>766</v>
      </c>
      <c r="H1885" t="s">
        <v>24336</v>
      </c>
    </row>
    <row r="1886" spans="1:8" hidden="1" x14ac:dyDescent="0.25">
      <c r="A1886" s="65">
        <v>45803</v>
      </c>
      <c r="B1886" t="s">
        <v>24275</v>
      </c>
      <c r="C1886">
        <v>12</v>
      </c>
      <c r="D1886" t="s">
        <v>24341</v>
      </c>
      <c r="E1886" t="s">
        <v>24277</v>
      </c>
      <c r="F1886" t="s">
        <v>24311</v>
      </c>
      <c r="G1886" t="s">
        <v>766</v>
      </c>
      <c r="H1886" t="s">
        <v>24336</v>
      </c>
    </row>
    <row r="1887" spans="1:8" hidden="1" x14ac:dyDescent="0.25">
      <c r="A1887" s="65">
        <v>45803</v>
      </c>
      <c r="B1887" t="s">
        <v>24275</v>
      </c>
      <c r="C1887">
        <v>12</v>
      </c>
      <c r="D1887" t="s">
        <v>24341</v>
      </c>
      <c r="E1887" t="s">
        <v>24277</v>
      </c>
      <c r="F1887" t="s">
        <v>24311</v>
      </c>
      <c r="G1887" t="s">
        <v>766</v>
      </c>
      <c r="H1887" t="s">
        <v>24336</v>
      </c>
    </row>
    <row r="1888" spans="1:8" hidden="1" x14ac:dyDescent="0.25">
      <c r="A1888" s="65">
        <v>45803</v>
      </c>
      <c r="B1888" t="s">
        <v>24275</v>
      </c>
      <c r="C1888">
        <v>12</v>
      </c>
      <c r="D1888" t="s">
        <v>24341</v>
      </c>
      <c r="E1888" t="s">
        <v>24277</v>
      </c>
      <c r="F1888" t="s">
        <v>24311</v>
      </c>
      <c r="G1888" t="s">
        <v>766</v>
      </c>
      <c r="H1888" t="s">
        <v>24336</v>
      </c>
    </row>
    <row r="1889" spans="1:8" hidden="1" x14ac:dyDescent="0.25">
      <c r="A1889" s="65">
        <v>45803</v>
      </c>
      <c r="B1889" t="s">
        <v>24275</v>
      </c>
      <c r="C1889">
        <v>11</v>
      </c>
      <c r="D1889" t="s">
        <v>24341</v>
      </c>
      <c r="E1889" t="s">
        <v>24277</v>
      </c>
      <c r="F1889" t="s">
        <v>24311</v>
      </c>
      <c r="G1889" t="s">
        <v>766</v>
      </c>
      <c r="H1889" t="s">
        <v>24336</v>
      </c>
    </row>
    <row r="1890" spans="1:8" hidden="1" x14ac:dyDescent="0.25">
      <c r="A1890" s="65">
        <v>45803</v>
      </c>
      <c r="B1890" t="s">
        <v>24275</v>
      </c>
      <c r="C1890">
        <v>11</v>
      </c>
      <c r="D1890" t="s">
        <v>24341</v>
      </c>
      <c r="E1890" t="s">
        <v>24277</v>
      </c>
      <c r="F1890" t="s">
        <v>24311</v>
      </c>
      <c r="G1890" t="s">
        <v>766</v>
      </c>
      <c r="H1890" t="s">
        <v>24336</v>
      </c>
    </row>
    <row r="1891" spans="1:8" hidden="1" x14ac:dyDescent="0.25">
      <c r="A1891" s="65">
        <v>45803</v>
      </c>
      <c r="B1891" t="s">
        <v>24275</v>
      </c>
      <c r="C1891">
        <v>12</v>
      </c>
      <c r="D1891" t="s">
        <v>24341</v>
      </c>
      <c r="E1891" t="s">
        <v>24277</v>
      </c>
      <c r="F1891" t="s">
        <v>24311</v>
      </c>
      <c r="G1891" t="s">
        <v>766</v>
      </c>
      <c r="H1891" t="s">
        <v>24336</v>
      </c>
    </row>
    <row r="1892" spans="1:8" hidden="1" x14ac:dyDescent="0.25">
      <c r="A1892" s="65">
        <v>45803</v>
      </c>
      <c r="B1892" t="s">
        <v>24275</v>
      </c>
      <c r="C1892">
        <v>12</v>
      </c>
      <c r="D1892" t="s">
        <v>24341</v>
      </c>
      <c r="E1892" t="s">
        <v>24277</v>
      </c>
      <c r="F1892" t="s">
        <v>24311</v>
      </c>
      <c r="G1892" t="s">
        <v>766</v>
      </c>
      <c r="H1892" t="s">
        <v>24336</v>
      </c>
    </row>
    <row r="1893" spans="1:8" hidden="1" x14ac:dyDescent="0.25">
      <c r="A1893" s="65">
        <v>45803</v>
      </c>
      <c r="B1893" t="s">
        <v>24275</v>
      </c>
      <c r="C1893">
        <v>12</v>
      </c>
      <c r="D1893" t="s">
        <v>24341</v>
      </c>
      <c r="E1893" t="s">
        <v>24277</v>
      </c>
      <c r="F1893" t="s">
        <v>24311</v>
      </c>
      <c r="G1893" t="s">
        <v>766</v>
      </c>
      <c r="H1893" t="s">
        <v>24336</v>
      </c>
    </row>
    <row r="1894" spans="1:8" hidden="1" x14ac:dyDescent="0.25">
      <c r="A1894" s="65">
        <v>45803</v>
      </c>
      <c r="B1894" t="s">
        <v>24275</v>
      </c>
      <c r="C1894">
        <v>12</v>
      </c>
      <c r="D1894" t="s">
        <v>24341</v>
      </c>
      <c r="E1894" t="s">
        <v>24277</v>
      </c>
      <c r="F1894" t="s">
        <v>24311</v>
      </c>
      <c r="G1894" t="s">
        <v>766</v>
      </c>
      <c r="H1894" t="s">
        <v>24336</v>
      </c>
    </row>
    <row r="1895" spans="1:8" hidden="1" x14ac:dyDescent="0.25">
      <c r="A1895" s="65">
        <v>45803</v>
      </c>
      <c r="B1895" t="s">
        <v>24275</v>
      </c>
      <c r="C1895">
        <v>12</v>
      </c>
      <c r="D1895" t="s">
        <v>24341</v>
      </c>
      <c r="E1895" t="s">
        <v>24277</v>
      </c>
      <c r="F1895" t="s">
        <v>24311</v>
      </c>
      <c r="G1895" t="s">
        <v>766</v>
      </c>
      <c r="H1895" t="s">
        <v>24336</v>
      </c>
    </row>
    <row r="1896" spans="1:8" hidden="1" x14ac:dyDescent="0.25">
      <c r="A1896" s="65">
        <v>45803</v>
      </c>
      <c r="B1896" t="s">
        <v>24275</v>
      </c>
      <c r="C1896">
        <v>12</v>
      </c>
      <c r="D1896" t="s">
        <v>24341</v>
      </c>
      <c r="E1896" t="s">
        <v>24277</v>
      </c>
      <c r="F1896" t="s">
        <v>24311</v>
      </c>
      <c r="G1896" t="s">
        <v>766</v>
      </c>
      <c r="H1896" t="s">
        <v>24336</v>
      </c>
    </row>
    <row r="1897" spans="1:8" hidden="1" x14ac:dyDescent="0.25">
      <c r="A1897" s="65">
        <v>45803</v>
      </c>
      <c r="B1897" t="s">
        <v>24275</v>
      </c>
      <c r="C1897">
        <v>11</v>
      </c>
      <c r="D1897" t="s">
        <v>24341</v>
      </c>
      <c r="E1897" t="s">
        <v>24277</v>
      </c>
      <c r="F1897" t="s">
        <v>24311</v>
      </c>
      <c r="G1897" t="s">
        <v>766</v>
      </c>
      <c r="H1897" t="s">
        <v>24336</v>
      </c>
    </row>
    <row r="1898" spans="1:8" hidden="1" x14ac:dyDescent="0.25">
      <c r="A1898" s="65">
        <v>45803</v>
      </c>
      <c r="B1898" t="s">
        <v>24275</v>
      </c>
      <c r="C1898">
        <v>12</v>
      </c>
      <c r="D1898" t="s">
        <v>24341</v>
      </c>
      <c r="E1898" t="s">
        <v>24277</v>
      </c>
      <c r="F1898" t="s">
        <v>24311</v>
      </c>
      <c r="G1898" t="s">
        <v>766</v>
      </c>
      <c r="H1898" t="s">
        <v>24336</v>
      </c>
    </row>
    <row r="1899" spans="1:8" hidden="1" x14ac:dyDescent="0.25">
      <c r="A1899" s="65">
        <v>45803</v>
      </c>
      <c r="B1899" t="s">
        <v>24275</v>
      </c>
      <c r="C1899">
        <v>12</v>
      </c>
      <c r="D1899" t="s">
        <v>24342</v>
      </c>
      <c r="E1899" t="s">
        <v>24277</v>
      </c>
      <c r="F1899" t="s">
        <v>24294</v>
      </c>
      <c r="G1899" t="s">
        <v>765</v>
      </c>
      <c r="H1899" t="s">
        <v>24336</v>
      </c>
    </row>
    <row r="1900" spans="1:8" hidden="1" x14ac:dyDescent="0.25">
      <c r="A1900" s="65">
        <v>45803</v>
      </c>
      <c r="B1900" t="s">
        <v>24275</v>
      </c>
      <c r="C1900">
        <v>12</v>
      </c>
      <c r="D1900" t="s">
        <v>24342</v>
      </c>
      <c r="E1900" t="s">
        <v>24277</v>
      </c>
      <c r="F1900" t="s">
        <v>24294</v>
      </c>
      <c r="G1900" t="s">
        <v>765</v>
      </c>
      <c r="H1900" t="s">
        <v>24336</v>
      </c>
    </row>
    <row r="1901" spans="1:8" hidden="1" x14ac:dyDescent="0.25">
      <c r="A1901" s="65">
        <v>45803</v>
      </c>
      <c r="B1901" t="s">
        <v>24275</v>
      </c>
      <c r="C1901">
        <v>12</v>
      </c>
      <c r="D1901" t="s">
        <v>24342</v>
      </c>
      <c r="E1901" t="s">
        <v>24277</v>
      </c>
      <c r="F1901" t="s">
        <v>24294</v>
      </c>
      <c r="G1901" t="s">
        <v>765</v>
      </c>
      <c r="H1901" t="s">
        <v>24336</v>
      </c>
    </row>
    <row r="1902" spans="1:8" hidden="1" x14ac:dyDescent="0.25">
      <c r="A1902" s="65">
        <v>45803</v>
      </c>
      <c r="B1902" t="s">
        <v>24275</v>
      </c>
      <c r="C1902">
        <v>12</v>
      </c>
      <c r="D1902" t="s">
        <v>24342</v>
      </c>
      <c r="E1902" t="s">
        <v>24277</v>
      </c>
      <c r="F1902" t="s">
        <v>24294</v>
      </c>
      <c r="G1902" t="s">
        <v>765</v>
      </c>
      <c r="H1902" t="s">
        <v>24336</v>
      </c>
    </row>
    <row r="1903" spans="1:8" hidden="1" x14ac:dyDescent="0.25">
      <c r="A1903" s="65">
        <v>45803</v>
      </c>
      <c r="B1903" t="s">
        <v>24275</v>
      </c>
      <c r="C1903">
        <v>12</v>
      </c>
      <c r="D1903" t="s">
        <v>24342</v>
      </c>
      <c r="E1903" t="s">
        <v>24277</v>
      </c>
      <c r="F1903" t="s">
        <v>24294</v>
      </c>
      <c r="G1903" t="s">
        <v>765</v>
      </c>
      <c r="H1903" t="s">
        <v>24336</v>
      </c>
    </row>
    <row r="1904" spans="1:8" hidden="1" x14ac:dyDescent="0.25">
      <c r="A1904" s="65">
        <v>45804</v>
      </c>
      <c r="B1904" t="s">
        <v>24275</v>
      </c>
      <c r="C1904">
        <v>5</v>
      </c>
      <c r="D1904" t="s">
        <v>24341</v>
      </c>
      <c r="E1904" t="s">
        <v>24277</v>
      </c>
      <c r="F1904" t="s">
        <v>24311</v>
      </c>
      <c r="G1904" t="s">
        <v>766</v>
      </c>
      <c r="H1904" t="s">
        <v>24336</v>
      </c>
    </row>
    <row r="1905" spans="1:8" hidden="1" x14ac:dyDescent="0.25">
      <c r="A1905" s="65">
        <v>45804</v>
      </c>
      <c r="B1905" t="s">
        <v>24275</v>
      </c>
      <c r="C1905">
        <v>12</v>
      </c>
      <c r="D1905" t="s">
        <v>24341</v>
      </c>
      <c r="E1905" t="s">
        <v>24277</v>
      </c>
      <c r="F1905" t="s">
        <v>24311</v>
      </c>
      <c r="G1905" t="s">
        <v>766</v>
      </c>
      <c r="H1905" t="s">
        <v>24336</v>
      </c>
    </row>
    <row r="1906" spans="1:8" hidden="1" x14ac:dyDescent="0.25">
      <c r="A1906" s="65">
        <v>45804</v>
      </c>
      <c r="B1906" t="s">
        <v>24275</v>
      </c>
      <c r="C1906">
        <v>10</v>
      </c>
      <c r="D1906" t="s">
        <v>24341</v>
      </c>
      <c r="E1906" t="s">
        <v>24277</v>
      </c>
      <c r="F1906" t="s">
        <v>24311</v>
      </c>
      <c r="G1906" t="s">
        <v>766</v>
      </c>
      <c r="H1906" t="s">
        <v>24336</v>
      </c>
    </row>
    <row r="1907" spans="1:8" hidden="1" x14ac:dyDescent="0.25">
      <c r="A1907" s="65">
        <v>45804</v>
      </c>
      <c r="B1907" t="s">
        <v>24275</v>
      </c>
      <c r="C1907">
        <v>12</v>
      </c>
      <c r="D1907" t="s">
        <v>24341</v>
      </c>
      <c r="E1907" t="s">
        <v>24277</v>
      </c>
      <c r="F1907" t="s">
        <v>24311</v>
      </c>
      <c r="G1907" t="s">
        <v>766</v>
      </c>
      <c r="H1907" t="s">
        <v>24336</v>
      </c>
    </row>
    <row r="1908" spans="1:8" hidden="1" x14ac:dyDescent="0.25">
      <c r="A1908" s="65">
        <v>45804</v>
      </c>
      <c r="B1908" t="s">
        <v>24275</v>
      </c>
      <c r="C1908">
        <v>12</v>
      </c>
      <c r="D1908" t="s">
        <v>24341</v>
      </c>
      <c r="E1908" t="s">
        <v>24277</v>
      </c>
      <c r="F1908" t="s">
        <v>24311</v>
      </c>
      <c r="G1908" t="s">
        <v>766</v>
      </c>
      <c r="H1908" t="s">
        <v>24336</v>
      </c>
    </row>
    <row r="1909" spans="1:8" hidden="1" x14ac:dyDescent="0.25">
      <c r="A1909" s="65">
        <v>45804</v>
      </c>
      <c r="B1909" t="s">
        <v>24275</v>
      </c>
      <c r="C1909">
        <v>12</v>
      </c>
      <c r="D1909" t="s">
        <v>24341</v>
      </c>
      <c r="E1909" t="s">
        <v>24277</v>
      </c>
      <c r="F1909" t="s">
        <v>24311</v>
      </c>
      <c r="G1909" t="s">
        <v>766</v>
      </c>
      <c r="H1909" t="s">
        <v>24336</v>
      </c>
    </row>
    <row r="1910" spans="1:8" hidden="1" x14ac:dyDescent="0.25">
      <c r="A1910" s="65">
        <v>45804</v>
      </c>
      <c r="B1910" t="s">
        <v>24275</v>
      </c>
      <c r="C1910">
        <v>12</v>
      </c>
      <c r="D1910" t="s">
        <v>24341</v>
      </c>
      <c r="E1910" t="s">
        <v>24277</v>
      </c>
      <c r="F1910" t="s">
        <v>24311</v>
      </c>
      <c r="G1910" t="s">
        <v>766</v>
      </c>
      <c r="H1910" t="s">
        <v>24336</v>
      </c>
    </row>
    <row r="1911" spans="1:8" hidden="1" x14ac:dyDescent="0.25">
      <c r="A1911" s="65">
        <v>45804</v>
      </c>
      <c r="B1911" t="s">
        <v>24275</v>
      </c>
      <c r="C1911">
        <v>12</v>
      </c>
      <c r="D1911" t="s">
        <v>24341</v>
      </c>
      <c r="E1911" t="s">
        <v>24277</v>
      </c>
      <c r="F1911" t="s">
        <v>24311</v>
      </c>
      <c r="G1911" t="s">
        <v>766</v>
      </c>
      <c r="H1911" t="s">
        <v>24336</v>
      </c>
    </row>
    <row r="1912" spans="1:8" hidden="1" x14ac:dyDescent="0.25">
      <c r="A1912" s="65">
        <v>45804</v>
      </c>
      <c r="B1912" t="s">
        <v>24275</v>
      </c>
      <c r="C1912">
        <v>12</v>
      </c>
      <c r="D1912" t="s">
        <v>24341</v>
      </c>
      <c r="E1912" t="s">
        <v>24277</v>
      </c>
      <c r="F1912" t="s">
        <v>24311</v>
      </c>
      <c r="G1912" t="s">
        <v>766</v>
      </c>
      <c r="H1912" t="s">
        <v>24336</v>
      </c>
    </row>
    <row r="1913" spans="1:8" hidden="1" x14ac:dyDescent="0.25">
      <c r="A1913" s="65">
        <v>45804</v>
      </c>
      <c r="B1913" t="s">
        <v>24275</v>
      </c>
      <c r="C1913">
        <v>12</v>
      </c>
      <c r="D1913" t="s">
        <v>24341</v>
      </c>
      <c r="E1913" t="s">
        <v>24277</v>
      </c>
      <c r="F1913" t="s">
        <v>24311</v>
      </c>
      <c r="G1913" t="s">
        <v>766</v>
      </c>
      <c r="H1913" t="s">
        <v>24336</v>
      </c>
    </row>
    <row r="1914" spans="1:8" hidden="1" x14ac:dyDescent="0.25">
      <c r="A1914" s="65">
        <v>45804</v>
      </c>
      <c r="B1914" t="s">
        <v>24275</v>
      </c>
      <c r="C1914">
        <v>11</v>
      </c>
      <c r="D1914" t="s">
        <v>24341</v>
      </c>
      <c r="E1914" t="s">
        <v>24277</v>
      </c>
      <c r="F1914" t="s">
        <v>24311</v>
      </c>
      <c r="G1914" t="s">
        <v>766</v>
      </c>
      <c r="H1914" t="s">
        <v>24336</v>
      </c>
    </row>
    <row r="1915" spans="1:8" hidden="1" x14ac:dyDescent="0.25">
      <c r="A1915" s="65">
        <v>45804</v>
      </c>
      <c r="B1915" t="s">
        <v>24275</v>
      </c>
      <c r="C1915">
        <v>12</v>
      </c>
      <c r="D1915" t="s">
        <v>24338</v>
      </c>
      <c r="E1915" t="s">
        <v>24277</v>
      </c>
      <c r="F1915" t="s">
        <v>24294</v>
      </c>
      <c r="G1915" t="s">
        <v>24332</v>
      </c>
    </row>
    <row r="1916" spans="1:8" hidden="1" x14ac:dyDescent="0.25">
      <c r="A1916" s="65">
        <v>45804</v>
      </c>
      <c r="B1916" t="s">
        <v>24275</v>
      </c>
      <c r="C1916">
        <v>12</v>
      </c>
      <c r="D1916" t="s">
        <v>24338</v>
      </c>
      <c r="E1916" t="s">
        <v>24277</v>
      </c>
      <c r="F1916" t="s">
        <v>24294</v>
      </c>
      <c r="G1916" t="s">
        <v>24332</v>
      </c>
    </row>
    <row r="1917" spans="1:8" hidden="1" x14ac:dyDescent="0.25">
      <c r="A1917" s="65">
        <v>45804</v>
      </c>
      <c r="B1917" t="s">
        <v>24275</v>
      </c>
      <c r="C1917">
        <v>12</v>
      </c>
      <c r="D1917" t="s">
        <v>24338</v>
      </c>
      <c r="E1917" t="s">
        <v>24277</v>
      </c>
      <c r="F1917" t="s">
        <v>24294</v>
      </c>
      <c r="G1917" t="s">
        <v>24332</v>
      </c>
    </row>
    <row r="1918" spans="1:8" hidden="1" x14ac:dyDescent="0.25">
      <c r="A1918" s="65">
        <v>45804</v>
      </c>
      <c r="B1918" t="s">
        <v>24275</v>
      </c>
      <c r="C1918">
        <v>12</v>
      </c>
      <c r="D1918" t="s">
        <v>24338</v>
      </c>
      <c r="E1918" t="s">
        <v>24277</v>
      </c>
      <c r="F1918" t="s">
        <v>24294</v>
      </c>
      <c r="G1918" t="s">
        <v>24332</v>
      </c>
    </row>
    <row r="1919" spans="1:8" hidden="1" x14ac:dyDescent="0.25">
      <c r="A1919" s="65">
        <v>45804</v>
      </c>
      <c r="B1919" t="s">
        <v>24275</v>
      </c>
      <c r="C1919">
        <v>12</v>
      </c>
      <c r="D1919" t="s">
        <v>24338</v>
      </c>
      <c r="E1919" t="s">
        <v>24277</v>
      </c>
      <c r="F1919" t="s">
        <v>24294</v>
      </c>
      <c r="G1919" t="s">
        <v>24332</v>
      </c>
    </row>
    <row r="1920" spans="1:8" hidden="1" x14ac:dyDescent="0.25">
      <c r="A1920" s="65">
        <v>45804</v>
      </c>
      <c r="B1920" t="s">
        <v>24275</v>
      </c>
      <c r="C1920">
        <v>5</v>
      </c>
      <c r="D1920" t="s">
        <v>24338</v>
      </c>
      <c r="E1920" t="s">
        <v>24277</v>
      </c>
      <c r="F1920" t="s">
        <v>24294</v>
      </c>
      <c r="G1920" t="s">
        <v>24332</v>
      </c>
    </row>
    <row r="1921" spans="1:7" hidden="1" x14ac:dyDescent="0.25">
      <c r="A1921" s="65">
        <v>45801</v>
      </c>
      <c r="B1921" t="s">
        <v>24275</v>
      </c>
      <c r="C1921">
        <v>2</v>
      </c>
      <c r="D1921" t="s">
        <v>24338</v>
      </c>
      <c r="E1921" t="s">
        <v>24277</v>
      </c>
      <c r="F1921" t="s">
        <v>24294</v>
      </c>
      <c r="G1921" t="s">
        <v>24332</v>
      </c>
    </row>
    <row r="1922" spans="1:7" hidden="1" x14ac:dyDescent="0.25">
      <c r="A1922" s="65">
        <v>45801</v>
      </c>
      <c r="B1922" t="s">
        <v>24275</v>
      </c>
      <c r="C1922">
        <v>12</v>
      </c>
      <c r="D1922" t="s">
        <v>24338</v>
      </c>
      <c r="E1922" t="s">
        <v>24277</v>
      </c>
      <c r="F1922" t="s">
        <v>24294</v>
      </c>
      <c r="G1922" t="s">
        <v>24332</v>
      </c>
    </row>
    <row r="1923" spans="1:7" hidden="1" x14ac:dyDescent="0.25">
      <c r="A1923" s="65">
        <v>45801</v>
      </c>
      <c r="B1923" t="s">
        <v>24275</v>
      </c>
      <c r="C1923">
        <v>12</v>
      </c>
      <c r="D1923" t="s">
        <v>24338</v>
      </c>
      <c r="E1923" t="s">
        <v>24277</v>
      </c>
      <c r="F1923" t="s">
        <v>24294</v>
      </c>
      <c r="G1923" t="s">
        <v>24332</v>
      </c>
    </row>
    <row r="1924" spans="1:7" hidden="1" x14ac:dyDescent="0.25">
      <c r="A1924" s="65">
        <v>45798</v>
      </c>
      <c r="B1924" t="s">
        <v>24275</v>
      </c>
      <c r="C1924">
        <v>6.5</v>
      </c>
      <c r="D1924" t="s">
        <v>24338</v>
      </c>
      <c r="E1924" t="s">
        <v>24277</v>
      </c>
      <c r="F1924" t="s">
        <v>24294</v>
      </c>
      <c r="G1924" t="s">
        <v>24332</v>
      </c>
    </row>
    <row r="1925" spans="1:7" hidden="1" x14ac:dyDescent="0.25">
      <c r="A1925" s="65">
        <v>45801</v>
      </c>
      <c r="B1925" t="s">
        <v>24275</v>
      </c>
      <c r="C1925">
        <v>12</v>
      </c>
      <c r="D1925" t="s">
        <v>24338</v>
      </c>
      <c r="E1925" t="s">
        <v>24277</v>
      </c>
      <c r="F1925" t="s">
        <v>24294</v>
      </c>
      <c r="G1925" t="s">
        <v>24332</v>
      </c>
    </row>
    <row r="1926" spans="1:7" hidden="1" x14ac:dyDescent="0.25">
      <c r="A1926" s="65">
        <v>45801</v>
      </c>
      <c r="B1926" t="s">
        <v>24275</v>
      </c>
      <c r="C1926">
        <v>12</v>
      </c>
      <c r="D1926" t="s">
        <v>24338</v>
      </c>
      <c r="E1926" t="s">
        <v>24277</v>
      </c>
      <c r="F1926" t="s">
        <v>24294</v>
      </c>
      <c r="G1926" t="s">
        <v>24332</v>
      </c>
    </row>
    <row r="1927" spans="1:7" hidden="1" x14ac:dyDescent="0.25">
      <c r="A1927" s="65">
        <v>45798</v>
      </c>
      <c r="B1927" t="s">
        <v>24275</v>
      </c>
      <c r="C1927">
        <v>12</v>
      </c>
      <c r="D1927" t="s">
        <v>24338</v>
      </c>
      <c r="E1927" t="s">
        <v>24277</v>
      </c>
      <c r="F1927" t="s">
        <v>24294</v>
      </c>
      <c r="G1927" t="s">
        <v>24332</v>
      </c>
    </row>
    <row r="1928" spans="1:7" hidden="1" x14ac:dyDescent="0.25">
      <c r="A1928" s="65">
        <v>45798</v>
      </c>
      <c r="B1928" t="s">
        <v>24275</v>
      </c>
      <c r="C1928">
        <v>12</v>
      </c>
      <c r="D1928" t="s">
        <v>24338</v>
      </c>
      <c r="E1928" t="s">
        <v>24277</v>
      </c>
      <c r="F1928" t="s">
        <v>24294</v>
      </c>
      <c r="G1928" t="s">
        <v>24332</v>
      </c>
    </row>
    <row r="1929" spans="1:7" hidden="1" x14ac:dyDescent="0.25">
      <c r="A1929" s="65">
        <v>45798</v>
      </c>
      <c r="B1929" t="s">
        <v>24275</v>
      </c>
      <c r="C1929">
        <v>12</v>
      </c>
      <c r="D1929" t="s">
        <v>24338</v>
      </c>
      <c r="E1929" t="s">
        <v>24277</v>
      </c>
      <c r="F1929" t="s">
        <v>24294</v>
      </c>
      <c r="G1929" t="s">
        <v>24332</v>
      </c>
    </row>
    <row r="1930" spans="1:7" hidden="1" x14ac:dyDescent="0.25">
      <c r="A1930" s="65">
        <v>45798</v>
      </c>
      <c r="B1930" t="s">
        <v>24275</v>
      </c>
      <c r="C1930">
        <v>12</v>
      </c>
      <c r="D1930" t="s">
        <v>24338</v>
      </c>
      <c r="E1930" t="s">
        <v>24277</v>
      </c>
      <c r="F1930" t="s">
        <v>24294</v>
      </c>
      <c r="G1930" t="s">
        <v>24332</v>
      </c>
    </row>
    <row r="1931" spans="1:7" hidden="1" x14ac:dyDescent="0.25">
      <c r="A1931" s="65">
        <v>45798</v>
      </c>
      <c r="B1931" t="s">
        <v>24275</v>
      </c>
      <c r="C1931">
        <v>12</v>
      </c>
      <c r="D1931" t="s">
        <v>24338</v>
      </c>
      <c r="E1931" t="s">
        <v>24277</v>
      </c>
      <c r="F1931" t="s">
        <v>24294</v>
      </c>
      <c r="G1931" t="s">
        <v>24332</v>
      </c>
    </row>
    <row r="1932" spans="1:7" hidden="1" x14ac:dyDescent="0.25">
      <c r="A1932" s="65">
        <v>45798</v>
      </c>
      <c r="B1932" t="s">
        <v>24275</v>
      </c>
      <c r="C1932">
        <v>12</v>
      </c>
      <c r="D1932" t="s">
        <v>24338</v>
      </c>
      <c r="E1932" t="s">
        <v>24277</v>
      </c>
      <c r="F1932" t="s">
        <v>24294</v>
      </c>
      <c r="G1932" t="s">
        <v>24332</v>
      </c>
    </row>
    <row r="1933" spans="1:7" hidden="1" x14ac:dyDescent="0.25">
      <c r="A1933" s="65">
        <v>45799</v>
      </c>
      <c r="B1933" t="s">
        <v>24275</v>
      </c>
      <c r="C1933">
        <v>12</v>
      </c>
      <c r="D1933" t="s">
        <v>24338</v>
      </c>
      <c r="E1933" t="s">
        <v>24277</v>
      </c>
      <c r="F1933" t="s">
        <v>24294</v>
      </c>
      <c r="G1933" t="s">
        <v>24332</v>
      </c>
    </row>
    <row r="1934" spans="1:7" hidden="1" x14ac:dyDescent="0.25">
      <c r="A1934" s="65">
        <v>45799</v>
      </c>
      <c r="B1934" t="s">
        <v>24275</v>
      </c>
      <c r="C1934">
        <v>12</v>
      </c>
      <c r="D1934" t="s">
        <v>24338</v>
      </c>
      <c r="E1934" t="s">
        <v>24277</v>
      </c>
      <c r="F1934" t="s">
        <v>24294</v>
      </c>
      <c r="G1934" t="s">
        <v>24332</v>
      </c>
    </row>
    <row r="1935" spans="1:7" hidden="1" x14ac:dyDescent="0.25">
      <c r="A1935" s="65">
        <v>45799</v>
      </c>
      <c r="B1935" t="s">
        <v>24275</v>
      </c>
      <c r="C1935">
        <v>12</v>
      </c>
      <c r="D1935" t="s">
        <v>24338</v>
      </c>
      <c r="E1935" t="s">
        <v>24277</v>
      </c>
      <c r="F1935" t="s">
        <v>24294</v>
      </c>
      <c r="G1935" t="s">
        <v>24332</v>
      </c>
    </row>
    <row r="1936" spans="1:7" hidden="1" x14ac:dyDescent="0.25">
      <c r="A1936" s="65">
        <v>45799</v>
      </c>
      <c r="B1936" t="s">
        <v>24275</v>
      </c>
      <c r="C1936">
        <v>12</v>
      </c>
      <c r="D1936" t="s">
        <v>24338</v>
      </c>
      <c r="E1936" t="s">
        <v>24277</v>
      </c>
      <c r="F1936" t="s">
        <v>24294</v>
      </c>
      <c r="G1936" t="s">
        <v>24332</v>
      </c>
    </row>
    <row r="1937" spans="1:7" hidden="1" x14ac:dyDescent="0.25">
      <c r="A1937" s="65">
        <v>45797</v>
      </c>
      <c r="B1937" t="s">
        <v>24275</v>
      </c>
      <c r="C1937">
        <v>7</v>
      </c>
      <c r="D1937" t="s">
        <v>24338</v>
      </c>
      <c r="E1937" t="s">
        <v>24277</v>
      </c>
      <c r="F1937" t="s">
        <v>24294</v>
      </c>
      <c r="G1937" t="s">
        <v>24332</v>
      </c>
    </row>
    <row r="1938" spans="1:7" hidden="1" x14ac:dyDescent="0.25">
      <c r="A1938" s="65">
        <v>45797</v>
      </c>
      <c r="B1938" t="s">
        <v>24275</v>
      </c>
      <c r="C1938">
        <v>12</v>
      </c>
      <c r="D1938" t="s">
        <v>24338</v>
      </c>
      <c r="E1938" t="s">
        <v>24277</v>
      </c>
      <c r="F1938" t="s">
        <v>24294</v>
      </c>
      <c r="G1938" t="s">
        <v>24332</v>
      </c>
    </row>
    <row r="1939" spans="1:7" hidden="1" x14ac:dyDescent="0.25">
      <c r="A1939" s="65">
        <v>45797</v>
      </c>
      <c r="B1939" t="s">
        <v>24275</v>
      </c>
      <c r="C1939">
        <v>12</v>
      </c>
      <c r="D1939" t="s">
        <v>24338</v>
      </c>
      <c r="E1939" t="s">
        <v>24277</v>
      </c>
      <c r="F1939" t="s">
        <v>24294</v>
      </c>
      <c r="G1939" t="s">
        <v>24332</v>
      </c>
    </row>
    <row r="1940" spans="1:7" hidden="1" x14ac:dyDescent="0.25">
      <c r="A1940" s="65">
        <v>45797</v>
      </c>
      <c r="B1940" t="s">
        <v>24275</v>
      </c>
      <c r="C1940">
        <v>12</v>
      </c>
      <c r="D1940" t="s">
        <v>24338</v>
      </c>
      <c r="E1940" t="s">
        <v>24277</v>
      </c>
      <c r="F1940" t="s">
        <v>24294</v>
      </c>
      <c r="G1940" t="s">
        <v>24332</v>
      </c>
    </row>
    <row r="1941" spans="1:7" hidden="1" x14ac:dyDescent="0.25">
      <c r="A1941" s="65">
        <v>45801</v>
      </c>
      <c r="B1941" t="s">
        <v>24275</v>
      </c>
      <c r="C1941">
        <v>12</v>
      </c>
      <c r="D1941" t="s">
        <v>24338</v>
      </c>
      <c r="E1941" t="s">
        <v>24277</v>
      </c>
      <c r="F1941" t="s">
        <v>24294</v>
      </c>
      <c r="G1941" t="s">
        <v>24332</v>
      </c>
    </row>
    <row r="1942" spans="1:7" hidden="1" x14ac:dyDescent="0.25">
      <c r="A1942" s="65">
        <v>45797</v>
      </c>
      <c r="B1942" t="s">
        <v>24275</v>
      </c>
      <c r="C1942">
        <v>12</v>
      </c>
      <c r="D1942" t="s">
        <v>24338</v>
      </c>
      <c r="E1942" t="s">
        <v>24277</v>
      </c>
      <c r="F1942" t="s">
        <v>24294</v>
      </c>
      <c r="G1942" t="s">
        <v>24332</v>
      </c>
    </row>
    <row r="1943" spans="1:7" hidden="1" x14ac:dyDescent="0.25">
      <c r="A1943" s="65">
        <v>45797</v>
      </c>
      <c r="B1943" t="s">
        <v>24275</v>
      </c>
      <c r="C1943">
        <v>12</v>
      </c>
      <c r="D1943" t="s">
        <v>24338</v>
      </c>
      <c r="E1943" t="s">
        <v>24277</v>
      </c>
      <c r="F1943" t="s">
        <v>24294</v>
      </c>
      <c r="G1943" t="s">
        <v>24332</v>
      </c>
    </row>
    <row r="1944" spans="1:7" hidden="1" x14ac:dyDescent="0.25">
      <c r="A1944" s="65">
        <v>45801</v>
      </c>
      <c r="B1944" t="s">
        <v>24275</v>
      </c>
      <c r="C1944">
        <v>12</v>
      </c>
      <c r="D1944" t="s">
        <v>24338</v>
      </c>
      <c r="E1944" t="s">
        <v>24277</v>
      </c>
      <c r="F1944" t="s">
        <v>24294</v>
      </c>
      <c r="G1944" t="s">
        <v>24332</v>
      </c>
    </row>
    <row r="1945" spans="1:7" hidden="1" x14ac:dyDescent="0.25">
      <c r="A1945" s="65">
        <v>45801</v>
      </c>
      <c r="B1945" t="s">
        <v>24275</v>
      </c>
      <c r="C1945">
        <v>8</v>
      </c>
      <c r="D1945" t="s">
        <v>24338</v>
      </c>
      <c r="E1945" t="s">
        <v>24277</v>
      </c>
      <c r="F1945" t="s">
        <v>24294</v>
      </c>
      <c r="G1945" t="s">
        <v>24332</v>
      </c>
    </row>
    <row r="1946" spans="1:7" hidden="1" x14ac:dyDescent="0.25">
      <c r="A1946" s="65">
        <v>45805</v>
      </c>
      <c r="B1946" t="s">
        <v>24275</v>
      </c>
      <c r="C1946">
        <v>4</v>
      </c>
      <c r="D1946" t="s">
        <v>24338</v>
      </c>
      <c r="E1946" t="s">
        <v>24277</v>
      </c>
      <c r="F1946" t="s">
        <v>24294</v>
      </c>
      <c r="G1946" t="s">
        <v>24332</v>
      </c>
    </row>
    <row r="1947" spans="1:7" hidden="1" x14ac:dyDescent="0.25">
      <c r="A1947" s="65">
        <v>45805</v>
      </c>
      <c r="B1947" t="s">
        <v>24275</v>
      </c>
      <c r="C1947">
        <v>8</v>
      </c>
      <c r="D1947" t="s">
        <v>24338</v>
      </c>
      <c r="E1947" t="s">
        <v>24277</v>
      </c>
      <c r="F1947" t="s">
        <v>24294</v>
      </c>
      <c r="G1947" t="s">
        <v>24332</v>
      </c>
    </row>
    <row r="1948" spans="1:7" hidden="1" x14ac:dyDescent="0.25">
      <c r="A1948" s="65">
        <v>45805</v>
      </c>
      <c r="B1948" t="s">
        <v>24275</v>
      </c>
      <c r="C1948">
        <v>8</v>
      </c>
      <c r="D1948" t="s">
        <v>24338</v>
      </c>
      <c r="E1948" t="s">
        <v>24277</v>
      </c>
      <c r="F1948" t="s">
        <v>24294</v>
      </c>
      <c r="G1948" t="s">
        <v>24332</v>
      </c>
    </row>
    <row r="1949" spans="1:7" hidden="1" x14ac:dyDescent="0.25">
      <c r="A1949" s="65">
        <v>45804</v>
      </c>
      <c r="B1949" t="s">
        <v>24275</v>
      </c>
      <c r="C1949">
        <v>5</v>
      </c>
      <c r="D1949" t="s">
        <v>24338</v>
      </c>
      <c r="E1949" t="s">
        <v>24277</v>
      </c>
      <c r="F1949" t="s">
        <v>24294</v>
      </c>
      <c r="G1949" t="s">
        <v>24332</v>
      </c>
    </row>
    <row r="1950" spans="1:7" hidden="1" x14ac:dyDescent="0.25">
      <c r="A1950" s="65">
        <v>45798</v>
      </c>
      <c r="B1950" t="s">
        <v>24275</v>
      </c>
      <c r="C1950">
        <v>12</v>
      </c>
      <c r="D1950" t="s">
        <v>24338</v>
      </c>
      <c r="E1950" t="s">
        <v>24277</v>
      </c>
      <c r="F1950" t="s">
        <v>24294</v>
      </c>
      <c r="G1950" t="s">
        <v>24332</v>
      </c>
    </row>
    <row r="1951" spans="1:7" hidden="1" x14ac:dyDescent="0.25">
      <c r="A1951" s="65">
        <v>45800</v>
      </c>
      <c r="B1951" t="s">
        <v>24275</v>
      </c>
      <c r="C1951">
        <v>12</v>
      </c>
      <c r="D1951" t="s">
        <v>24338</v>
      </c>
      <c r="E1951" t="s">
        <v>24277</v>
      </c>
      <c r="F1951" t="s">
        <v>24294</v>
      </c>
      <c r="G1951" t="s">
        <v>24332</v>
      </c>
    </row>
    <row r="1952" spans="1:7" hidden="1" x14ac:dyDescent="0.25">
      <c r="A1952" s="65">
        <v>45802</v>
      </c>
      <c r="B1952" t="s">
        <v>24275</v>
      </c>
      <c r="C1952">
        <v>12</v>
      </c>
      <c r="D1952" t="s">
        <v>24338</v>
      </c>
      <c r="E1952" t="s">
        <v>24277</v>
      </c>
      <c r="F1952" t="s">
        <v>24294</v>
      </c>
      <c r="G1952" t="s">
        <v>24332</v>
      </c>
    </row>
    <row r="1953" spans="1:8" hidden="1" x14ac:dyDescent="0.25">
      <c r="A1953" s="65">
        <v>45802</v>
      </c>
      <c r="B1953" t="s">
        <v>24275</v>
      </c>
      <c r="C1953">
        <v>12</v>
      </c>
      <c r="D1953" t="s">
        <v>24338</v>
      </c>
      <c r="E1953" t="s">
        <v>24277</v>
      </c>
      <c r="F1953" t="s">
        <v>24294</v>
      </c>
      <c r="G1953" t="s">
        <v>24332</v>
      </c>
    </row>
    <row r="1954" spans="1:8" hidden="1" x14ac:dyDescent="0.25">
      <c r="A1954" s="65">
        <v>45802</v>
      </c>
      <c r="B1954" t="s">
        <v>24275</v>
      </c>
      <c r="C1954">
        <v>11</v>
      </c>
      <c r="D1954" t="s">
        <v>24338</v>
      </c>
      <c r="E1954" t="s">
        <v>24277</v>
      </c>
      <c r="F1954" t="s">
        <v>24294</v>
      </c>
      <c r="G1954" t="s">
        <v>24332</v>
      </c>
    </row>
    <row r="1955" spans="1:8" hidden="1" x14ac:dyDescent="0.25">
      <c r="A1955" s="65">
        <v>45800</v>
      </c>
      <c r="B1955" t="s">
        <v>24275</v>
      </c>
      <c r="C1955">
        <v>12</v>
      </c>
      <c r="D1955" t="s">
        <v>24338</v>
      </c>
      <c r="E1955" t="s">
        <v>24277</v>
      </c>
      <c r="F1955" t="s">
        <v>24294</v>
      </c>
      <c r="G1955" t="s">
        <v>24332</v>
      </c>
    </row>
    <row r="1956" spans="1:8" hidden="1" x14ac:dyDescent="0.25">
      <c r="A1956" s="65">
        <v>45800</v>
      </c>
      <c r="B1956" t="s">
        <v>24275</v>
      </c>
      <c r="C1956">
        <v>12</v>
      </c>
      <c r="D1956" t="s">
        <v>24338</v>
      </c>
      <c r="E1956" t="s">
        <v>24277</v>
      </c>
      <c r="F1956" t="s">
        <v>24294</v>
      </c>
      <c r="G1956" t="s">
        <v>24332</v>
      </c>
    </row>
    <row r="1957" spans="1:8" hidden="1" x14ac:dyDescent="0.25">
      <c r="A1957" s="65">
        <v>45800</v>
      </c>
      <c r="B1957" t="s">
        <v>24275</v>
      </c>
      <c r="C1957">
        <v>5</v>
      </c>
      <c r="D1957" t="s">
        <v>24338</v>
      </c>
      <c r="E1957" t="s">
        <v>24277</v>
      </c>
      <c r="F1957" t="s">
        <v>24294</v>
      </c>
      <c r="G1957" t="s">
        <v>24332</v>
      </c>
    </row>
    <row r="1958" spans="1:8" hidden="1" x14ac:dyDescent="0.25">
      <c r="A1958" s="65">
        <v>45802</v>
      </c>
      <c r="B1958" t="s">
        <v>24275</v>
      </c>
      <c r="C1958">
        <v>9</v>
      </c>
      <c r="D1958" t="s">
        <v>24338</v>
      </c>
      <c r="E1958" t="s">
        <v>24277</v>
      </c>
      <c r="F1958" t="s">
        <v>24294</v>
      </c>
      <c r="G1958" t="s">
        <v>24332</v>
      </c>
    </row>
    <row r="1959" spans="1:8" hidden="1" x14ac:dyDescent="0.25">
      <c r="A1959" s="65">
        <v>45802</v>
      </c>
      <c r="B1959" t="s">
        <v>24275</v>
      </c>
      <c r="C1959">
        <v>12</v>
      </c>
      <c r="D1959" t="s">
        <v>24338</v>
      </c>
      <c r="E1959" t="s">
        <v>24277</v>
      </c>
      <c r="F1959" t="s">
        <v>24294</v>
      </c>
      <c r="G1959" t="s">
        <v>24332</v>
      </c>
    </row>
    <row r="1960" spans="1:8" hidden="1" x14ac:dyDescent="0.25">
      <c r="A1960" s="65">
        <v>45800</v>
      </c>
      <c r="B1960" t="s">
        <v>24275</v>
      </c>
      <c r="C1960">
        <v>12</v>
      </c>
      <c r="D1960" t="s">
        <v>24338</v>
      </c>
      <c r="E1960" t="s">
        <v>24277</v>
      </c>
      <c r="F1960" t="s">
        <v>24294</v>
      </c>
      <c r="G1960" t="s">
        <v>24332</v>
      </c>
    </row>
    <row r="1961" spans="1:8" hidden="1" x14ac:dyDescent="0.25">
      <c r="A1961" s="65">
        <v>45800</v>
      </c>
      <c r="B1961" t="s">
        <v>24275</v>
      </c>
      <c r="C1961">
        <v>12</v>
      </c>
      <c r="D1961" t="s">
        <v>24338</v>
      </c>
      <c r="E1961" t="s">
        <v>24277</v>
      </c>
      <c r="F1961" t="s">
        <v>24294</v>
      </c>
      <c r="G1961" t="s">
        <v>24332</v>
      </c>
    </row>
    <row r="1962" spans="1:8" hidden="1" x14ac:dyDescent="0.25">
      <c r="A1962" s="65">
        <v>45800</v>
      </c>
      <c r="B1962" t="s">
        <v>24275</v>
      </c>
      <c r="C1962">
        <v>12</v>
      </c>
      <c r="D1962" t="s">
        <v>24338</v>
      </c>
      <c r="E1962" t="s">
        <v>24277</v>
      </c>
      <c r="F1962" t="s">
        <v>24294</v>
      </c>
      <c r="G1962" t="s">
        <v>24332</v>
      </c>
    </row>
    <row r="1963" spans="1:8" hidden="1" x14ac:dyDescent="0.25">
      <c r="A1963" s="65">
        <v>45804</v>
      </c>
      <c r="B1963" t="s">
        <v>24275</v>
      </c>
      <c r="C1963">
        <v>1.5</v>
      </c>
      <c r="D1963" t="s">
        <v>24338</v>
      </c>
      <c r="E1963" t="s">
        <v>24277</v>
      </c>
      <c r="F1963" t="s">
        <v>24294</v>
      </c>
      <c r="G1963" t="s">
        <v>24332</v>
      </c>
    </row>
    <row r="1964" spans="1:8" hidden="1" x14ac:dyDescent="0.25">
      <c r="A1964" s="65">
        <v>45807</v>
      </c>
      <c r="B1964" t="s">
        <v>24275</v>
      </c>
      <c r="C1964">
        <v>12</v>
      </c>
      <c r="D1964" t="s">
        <v>24343</v>
      </c>
      <c r="E1964" t="s">
        <v>24277</v>
      </c>
      <c r="F1964" t="s">
        <v>24294</v>
      </c>
      <c r="G1964" t="s">
        <v>764</v>
      </c>
      <c r="H1964" t="s">
        <v>24327</v>
      </c>
    </row>
    <row r="1965" spans="1:8" hidden="1" x14ac:dyDescent="0.25">
      <c r="A1965" s="65">
        <v>45807</v>
      </c>
      <c r="B1965" t="s">
        <v>24275</v>
      </c>
      <c r="C1965">
        <v>11</v>
      </c>
      <c r="D1965" t="s">
        <v>24343</v>
      </c>
      <c r="E1965" t="s">
        <v>24277</v>
      </c>
      <c r="F1965" t="s">
        <v>24294</v>
      </c>
      <c r="G1965" t="s">
        <v>764</v>
      </c>
      <c r="H1965" t="s">
        <v>24327</v>
      </c>
    </row>
    <row r="1966" spans="1:8" hidden="1" x14ac:dyDescent="0.25">
      <c r="A1966" s="65">
        <v>45807</v>
      </c>
      <c r="B1966" t="s">
        <v>24275</v>
      </c>
      <c r="C1966">
        <v>7.5</v>
      </c>
      <c r="D1966" t="s">
        <v>24343</v>
      </c>
      <c r="E1966" t="s">
        <v>24277</v>
      </c>
      <c r="F1966" t="s">
        <v>24294</v>
      </c>
      <c r="G1966" t="s">
        <v>764</v>
      </c>
      <c r="H1966" t="s">
        <v>24327</v>
      </c>
    </row>
    <row r="1967" spans="1:8" hidden="1" x14ac:dyDescent="0.25">
      <c r="A1967" s="65">
        <v>45808</v>
      </c>
      <c r="B1967" t="s">
        <v>24275</v>
      </c>
      <c r="C1967">
        <v>11</v>
      </c>
      <c r="D1967" t="s">
        <v>24344</v>
      </c>
      <c r="E1967" t="s">
        <v>24277</v>
      </c>
      <c r="F1967" t="s">
        <v>24294</v>
      </c>
      <c r="G1967" t="s">
        <v>764</v>
      </c>
      <c r="H1967" t="s">
        <v>24327</v>
      </c>
    </row>
    <row r="1968" spans="1:8" hidden="1" x14ac:dyDescent="0.25">
      <c r="A1968" s="65">
        <v>45808</v>
      </c>
      <c r="B1968" t="s">
        <v>24275</v>
      </c>
      <c r="C1968">
        <v>12</v>
      </c>
      <c r="D1968" t="s">
        <v>24344</v>
      </c>
      <c r="E1968" t="s">
        <v>24277</v>
      </c>
      <c r="F1968" t="s">
        <v>24294</v>
      </c>
      <c r="G1968" t="s">
        <v>764</v>
      </c>
      <c r="H1968" t="s">
        <v>24327</v>
      </c>
    </row>
    <row r="1969" spans="1:8" hidden="1" x14ac:dyDescent="0.25">
      <c r="A1969" s="65">
        <v>45808</v>
      </c>
      <c r="B1969" t="s">
        <v>24275</v>
      </c>
      <c r="C1969">
        <v>12</v>
      </c>
      <c r="D1969" t="s">
        <v>24344</v>
      </c>
      <c r="E1969" t="s">
        <v>24277</v>
      </c>
      <c r="F1969" t="s">
        <v>24294</v>
      </c>
      <c r="G1969" t="s">
        <v>764</v>
      </c>
      <c r="H1969" t="s">
        <v>24327</v>
      </c>
    </row>
    <row r="1970" spans="1:8" hidden="1" x14ac:dyDescent="0.25">
      <c r="A1970" s="65">
        <v>45808</v>
      </c>
      <c r="B1970" t="s">
        <v>24275</v>
      </c>
      <c r="C1970">
        <v>12</v>
      </c>
      <c r="D1970" t="s">
        <v>24344</v>
      </c>
      <c r="E1970" t="s">
        <v>24277</v>
      </c>
      <c r="F1970" t="s">
        <v>24294</v>
      </c>
      <c r="G1970" t="s">
        <v>764</v>
      </c>
      <c r="H1970" t="s">
        <v>24327</v>
      </c>
    </row>
    <row r="1971" spans="1:8" hidden="1" x14ac:dyDescent="0.25">
      <c r="A1971" s="65">
        <v>45808</v>
      </c>
      <c r="B1971" t="s">
        <v>24275</v>
      </c>
      <c r="C1971">
        <v>4</v>
      </c>
      <c r="D1971" t="s">
        <v>24344</v>
      </c>
      <c r="E1971" t="s">
        <v>24277</v>
      </c>
      <c r="F1971" t="s">
        <v>24294</v>
      </c>
      <c r="G1971" t="s">
        <v>764</v>
      </c>
      <c r="H1971" t="s">
        <v>24327</v>
      </c>
    </row>
    <row r="1972" spans="1:8" hidden="1" x14ac:dyDescent="0.25">
      <c r="A1972" s="65">
        <v>45810</v>
      </c>
      <c r="B1972" t="s">
        <v>24275</v>
      </c>
      <c r="C1972">
        <v>2</v>
      </c>
      <c r="D1972" t="s">
        <v>24345</v>
      </c>
      <c r="E1972" t="s">
        <v>24277</v>
      </c>
      <c r="F1972" t="s">
        <v>24311</v>
      </c>
      <c r="G1972" t="s">
        <v>764</v>
      </c>
      <c r="H1972" t="s">
        <v>24327</v>
      </c>
    </row>
    <row r="1973" spans="1:8" hidden="1" x14ac:dyDescent="0.25">
      <c r="A1973" s="65">
        <v>45810</v>
      </c>
      <c r="B1973" t="s">
        <v>24275</v>
      </c>
      <c r="C1973">
        <v>7.5</v>
      </c>
      <c r="D1973" t="s">
        <v>24345</v>
      </c>
      <c r="E1973" t="s">
        <v>24277</v>
      </c>
      <c r="F1973" t="s">
        <v>24311</v>
      </c>
      <c r="G1973" t="s">
        <v>764</v>
      </c>
      <c r="H1973" t="s">
        <v>24327</v>
      </c>
    </row>
    <row r="1974" spans="1:8" hidden="1" x14ac:dyDescent="0.25">
      <c r="A1974" s="65">
        <v>45810</v>
      </c>
      <c r="B1974" t="s">
        <v>24275</v>
      </c>
      <c r="C1974">
        <v>11</v>
      </c>
      <c r="D1974" t="s">
        <v>24345</v>
      </c>
      <c r="E1974" t="s">
        <v>24277</v>
      </c>
      <c r="F1974" t="s">
        <v>24311</v>
      </c>
      <c r="G1974" t="s">
        <v>764</v>
      </c>
      <c r="H1974" t="s">
        <v>24327</v>
      </c>
    </row>
    <row r="1975" spans="1:8" hidden="1" x14ac:dyDescent="0.25">
      <c r="A1975" s="65">
        <v>45810</v>
      </c>
      <c r="B1975" t="s">
        <v>24275</v>
      </c>
      <c r="C1975">
        <v>12</v>
      </c>
      <c r="D1975" t="s">
        <v>24345</v>
      </c>
      <c r="E1975" t="s">
        <v>24277</v>
      </c>
      <c r="F1975" t="s">
        <v>24311</v>
      </c>
      <c r="G1975" t="s">
        <v>764</v>
      </c>
      <c r="H1975" t="s">
        <v>24327</v>
      </c>
    </row>
    <row r="1976" spans="1:8" hidden="1" x14ac:dyDescent="0.25">
      <c r="A1976" s="65">
        <v>45810</v>
      </c>
      <c r="B1976" t="s">
        <v>24275</v>
      </c>
      <c r="C1976">
        <v>12</v>
      </c>
      <c r="D1976" t="s">
        <v>24345</v>
      </c>
      <c r="E1976" t="s">
        <v>24277</v>
      </c>
      <c r="F1976" t="s">
        <v>24311</v>
      </c>
      <c r="G1976" t="s">
        <v>764</v>
      </c>
      <c r="H1976" t="s">
        <v>24327</v>
      </c>
    </row>
    <row r="1977" spans="1:8" hidden="1" x14ac:dyDescent="0.25">
      <c r="A1977" s="65">
        <v>45810</v>
      </c>
      <c r="B1977" t="s">
        <v>24275</v>
      </c>
      <c r="C1977">
        <v>12</v>
      </c>
      <c r="D1977" t="s">
        <v>24345</v>
      </c>
      <c r="E1977" t="s">
        <v>24277</v>
      </c>
      <c r="F1977" t="s">
        <v>24311</v>
      </c>
      <c r="G1977" t="s">
        <v>764</v>
      </c>
      <c r="H1977" t="s">
        <v>24327</v>
      </c>
    </row>
    <row r="1978" spans="1:8" hidden="1" x14ac:dyDescent="0.25">
      <c r="A1978" s="65">
        <v>45810</v>
      </c>
      <c r="B1978" t="s">
        <v>24275</v>
      </c>
      <c r="C1978">
        <v>12</v>
      </c>
      <c r="D1978" t="s">
        <v>24345</v>
      </c>
      <c r="E1978" t="s">
        <v>24277</v>
      </c>
      <c r="F1978" t="s">
        <v>24311</v>
      </c>
      <c r="G1978" t="s">
        <v>764</v>
      </c>
      <c r="H1978" t="s">
        <v>24327</v>
      </c>
    </row>
    <row r="1979" spans="1:8" hidden="1" x14ac:dyDescent="0.25">
      <c r="A1979" s="65">
        <v>45810</v>
      </c>
      <c r="B1979" t="s">
        <v>24275</v>
      </c>
      <c r="C1979">
        <v>12</v>
      </c>
      <c r="D1979" t="s">
        <v>24345</v>
      </c>
      <c r="E1979" t="s">
        <v>24277</v>
      </c>
      <c r="F1979" t="s">
        <v>24311</v>
      </c>
      <c r="G1979" t="s">
        <v>764</v>
      </c>
      <c r="H1979" t="s">
        <v>24327</v>
      </c>
    </row>
    <row r="1980" spans="1:8" hidden="1" x14ac:dyDescent="0.25">
      <c r="A1980" s="65">
        <v>45810</v>
      </c>
      <c r="B1980" t="s">
        <v>24275</v>
      </c>
      <c r="C1980">
        <v>12</v>
      </c>
      <c r="D1980" t="s">
        <v>24345</v>
      </c>
      <c r="E1980" t="s">
        <v>24277</v>
      </c>
      <c r="F1980" t="s">
        <v>24311</v>
      </c>
      <c r="G1980" t="s">
        <v>764</v>
      </c>
      <c r="H1980" t="s">
        <v>24327</v>
      </c>
    </row>
    <row r="1981" spans="1:8" hidden="1" x14ac:dyDescent="0.25">
      <c r="A1981" s="65">
        <v>45810</v>
      </c>
      <c r="B1981" t="s">
        <v>24275</v>
      </c>
      <c r="C1981">
        <v>12</v>
      </c>
      <c r="D1981" t="s">
        <v>24345</v>
      </c>
      <c r="E1981" t="s">
        <v>24277</v>
      </c>
      <c r="F1981" t="s">
        <v>24311</v>
      </c>
      <c r="G1981" t="s">
        <v>764</v>
      </c>
      <c r="H1981" t="s">
        <v>24327</v>
      </c>
    </row>
    <row r="1982" spans="1:8" hidden="1" x14ac:dyDescent="0.25">
      <c r="A1982" s="65">
        <v>45810</v>
      </c>
      <c r="B1982" t="s">
        <v>24275</v>
      </c>
      <c r="C1982">
        <v>11</v>
      </c>
      <c r="D1982" t="s">
        <v>24345</v>
      </c>
      <c r="E1982" t="s">
        <v>24277</v>
      </c>
      <c r="F1982" t="s">
        <v>24311</v>
      </c>
      <c r="G1982" t="s">
        <v>764</v>
      </c>
      <c r="H1982" t="s">
        <v>24327</v>
      </c>
    </row>
    <row r="1983" spans="1:8" hidden="1" x14ac:dyDescent="0.25">
      <c r="A1983" s="65">
        <v>45810</v>
      </c>
      <c r="B1983" t="s">
        <v>24275</v>
      </c>
      <c r="C1983">
        <v>12</v>
      </c>
      <c r="D1983" t="s">
        <v>24345</v>
      </c>
      <c r="E1983" t="s">
        <v>24277</v>
      </c>
      <c r="F1983" t="s">
        <v>24311</v>
      </c>
      <c r="G1983" t="s">
        <v>764</v>
      </c>
      <c r="H1983" t="s">
        <v>24327</v>
      </c>
    </row>
    <row r="1984" spans="1:8" hidden="1" x14ac:dyDescent="0.25">
      <c r="A1984" s="65">
        <v>45810</v>
      </c>
      <c r="B1984" t="s">
        <v>24275</v>
      </c>
      <c r="C1984">
        <v>12</v>
      </c>
      <c r="D1984" t="s">
        <v>24345</v>
      </c>
      <c r="E1984" t="s">
        <v>24277</v>
      </c>
      <c r="F1984" t="s">
        <v>24311</v>
      </c>
      <c r="G1984" t="s">
        <v>764</v>
      </c>
      <c r="H1984" t="s">
        <v>24327</v>
      </c>
    </row>
    <row r="1985" spans="1:8" hidden="1" x14ac:dyDescent="0.25">
      <c r="A1985" s="65">
        <v>45810</v>
      </c>
      <c r="B1985" t="s">
        <v>24275</v>
      </c>
      <c r="C1985">
        <v>11</v>
      </c>
      <c r="D1985" t="s">
        <v>24345</v>
      </c>
      <c r="E1985" t="s">
        <v>24277</v>
      </c>
      <c r="F1985" t="s">
        <v>24311</v>
      </c>
      <c r="G1985" t="s">
        <v>764</v>
      </c>
      <c r="H1985" t="s">
        <v>24327</v>
      </c>
    </row>
    <row r="1986" spans="1:8" hidden="1" x14ac:dyDescent="0.25">
      <c r="A1986" s="65">
        <v>45810</v>
      </c>
      <c r="B1986" t="s">
        <v>24275</v>
      </c>
      <c r="C1986">
        <v>12</v>
      </c>
      <c r="D1986" t="s">
        <v>24345</v>
      </c>
      <c r="E1986" t="s">
        <v>24277</v>
      </c>
      <c r="F1986" t="s">
        <v>24311</v>
      </c>
      <c r="G1986" t="s">
        <v>764</v>
      </c>
      <c r="H1986" t="s">
        <v>24327</v>
      </c>
    </row>
    <row r="1987" spans="1:8" hidden="1" x14ac:dyDescent="0.25">
      <c r="A1987" s="65">
        <v>45810</v>
      </c>
      <c r="B1987" t="s">
        <v>24275</v>
      </c>
      <c r="C1987">
        <v>12</v>
      </c>
      <c r="D1987" t="s">
        <v>24345</v>
      </c>
      <c r="E1987" t="s">
        <v>24277</v>
      </c>
      <c r="F1987" t="s">
        <v>24311</v>
      </c>
      <c r="G1987" t="s">
        <v>764</v>
      </c>
      <c r="H1987" t="s">
        <v>24327</v>
      </c>
    </row>
    <row r="1988" spans="1:8" hidden="1" x14ac:dyDescent="0.25">
      <c r="A1988" s="65">
        <v>45810</v>
      </c>
      <c r="B1988" t="s">
        <v>24275</v>
      </c>
      <c r="C1988">
        <v>12</v>
      </c>
      <c r="D1988" t="s">
        <v>24345</v>
      </c>
      <c r="E1988" t="s">
        <v>24277</v>
      </c>
      <c r="F1988" t="s">
        <v>24311</v>
      </c>
      <c r="G1988" t="s">
        <v>764</v>
      </c>
      <c r="H1988" t="s">
        <v>24327</v>
      </c>
    </row>
    <row r="1989" spans="1:8" hidden="1" x14ac:dyDescent="0.25">
      <c r="A1989" s="65">
        <v>45810</v>
      </c>
      <c r="B1989" t="s">
        <v>24275</v>
      </c>
      <c r="C1989">
        <v>12</v>
      </c>
      <c r="D1989" t="s">
        <v>24345</v>
      </c>
      <c r="E1989" t="s">
        <v>24277</v>
      </c>
      <c r="F1989" t="s">
        <v>24311</v>
      </c>
      <c r="G1989" t="s">
        <v>764</v>
      </c>
      <c r="H1989" t="s">
        <v>24327</v>
      </c>
    </row>
    <row r="1990" spans="1:8" hidden="1" x14ac:dyDescent="0.25">
      <c r="A1990" s="65">
        <v>45810</v>
      </c>
      <c r="B1990" t="s">
        <v>24275</v>
      </c>
      <c r="C1990">
        <v>12</v>
      </c>
      <c r="D1990" t="s">
        <v>24345</v>
      </c>
      <c r="E1990" t="s">
        <v>24277</v>
      </c>
      <c r="F1990" t="s">
        <v>24311</v>
      </c>
      <c r="G1990" t="s">
        <v>764</v>
      </c>
      <c r="H1990" t="s">
        <v>24327</v>
      </c>
    </row>
    <row r="1991" spans="1:8" hidden="1" x14ac:dyDescent="0.25">
      <c r="A1991" s="65">
        <v>45810</v>
      </c>
      <c r="B1991" t="s">
        <v>24275</v>
      </c>
      <c r="C1991">
        <v>12</v>
      </c>
      <c r="D1991" t="s">
        <v>24345</v>
      </c>
      <c r="E1991" t="s">
        <v>24277</v>
      </c>
      <c r="F1991" t="s">
        <v>24311</v>
      </c>
      <c r="G1991" t="s">
        <v>764</v>
      </c>
      <c r="H1991" t="s">
        <v>24327</v>
      </c>
    </row>
    <row r="1992" spans="1:8" hidden="1" x14ac:dyDescent="0.25">
      <c r="A1992" s="65">
        <v>45810</v>
      </c>
      <c r="B1992" t="s">
        <v>24275</v>
      </c>
      <c r="C1992">
        <v>12</v>
      </c>
      <c r="D1992" t="s">
        <v>24345</v>
      </c>
      <c r="E1992" t="s">
        <v>24277</v>
      </c>
      <c r="F1992" t="s">
        <v>24311</v>
      </c>
      <c r="G1992" t="s">
        <v>764</v>
      </c>
      <c r="H1992" t="s">
        <v>24327</v>
      </c>
    </row>
    <row r="1993" spans="1:8" hidden="1" x14ac:dyDescent="0.25">
      <c r="A1993" s="65">
        <v>45810</v>
      </c>
      <c r="B1993" t="s">
        <v>24275</v>
      </c>
      <c r="C1993">
        <v>12</v>
      </c>
      <c r="D1993" t="s">
        <v>24345</v>
      </c>
      <c r="E1993" t="s">
        <v>24277</v>
      </c>
      <c r="F1993" t="s">
        <v>24311</v>
      </c>
      <c r="G1993" t="s">
        <v>764</v>
      </c>
      <c r="H1993" t="s">
        <v>24327</v>
      </c>
    </row>
    <row r="1994" spans="1:8" hidden="1" x14ac:dyDescent="0.25">
      <c r="A1994" s="65">
        <v>45810</v>
      </c>
      <c r="B1994" t="s">
        <v>24275</v>
      </c>
      <c r="C1994">
        <v>12</v>
      </c>
      <c r="D1994" t="s">
        <v>24345</v>
      </c>
      <c r="E1994" t="s">
        <v>24277</v>
      </c>
      <c r="F1994" t="s">
        <v>24311</v>
      </c>
      <c r="G1994" t="s">
        <v>764</v>
      </c>
      <c r="H1994" t="s">
        <v>24327</v>
      </c>
    </row>
    <row r="1995" spans="1:8" hidden="1" x14ac:dyDescent="0.25">
      <c r="A1995" s="65">
        <v>45810</v>
      </c>
      <c r="B1995" t="s">
        <v>24275</v>
      </c>
      <c r="C1995">
        <v>12</v>
      </c>
      <c r="D1995" t="s">
        <v>24345</v>
      </c>
      <c r="E1995" t="s">
        <v>24277</v>
      </c>
      <c r="F1995" t="s">
        <v>24311</v>
      </c>
      <c r="G1995" t="s">
        <v>764</v>
      </c>
      <c r="H1995" t="s">
        <v>24327</v>
      </c>
    </row>
    <row r="1996" spans="1:8" hidden="1" x14ac:dyDescent="0.25">
      <c r="A1996" s="65">
        <v>45810</v>
      </c>
      <c r="B1996" t="s">
        <v>24275</v>
      </c>
      <c r="C1996">
        <v>12</v>
      </c>
      <c r="D1996" t="s">
        <v>24345</v>
      </c>
      <c r="E1996" t="s">
        <v>24277</v>
      </c>
      <c r="F1996" t="s">
        <v>24311</v>
      </c>
      <c r="G1996" t="s">
        <v>764</v>
      </c>
      <c r="H1996" t="s">
        <v>24327</v>
      </c>
    </row>
    <row r="1997" spans="1:8" hidden="1" x14ac:dyDescent="0.25">
      <c r="A1997" s="65">
        <v>45810</v>
      </c>
      <c r="B1997" t="s">
        <v>24275</v>
      </c>
      <c r="C1997">
        <v>12</v>
      </c>
      <c r="D1997" t="s">
        <v>24345</v>
      </c>
      <c r="E1997" t="s">
        <v>24277</v>
      </c>
      <c r="F1997" t="s">
        <v>24311</v>
      </c>
      <c r="G1997" t="s">
        <v>764</v>
      </c>
      <c r="H1997" t="s">
        <v>24327</v>
      </c>
    </row>
    <row r="1998" spans="1:8" hidden="1" x14ac:dyDescent="0.25">
      <c r="A1998" s="65">
        <v>45810</v>
      </c>
      <c r="B1998" t="s">
        <v>24275</v>
      </c>
      <c r="C1998">
        <v>12</v>
      </c>
      <c r="D1998" t="s">
        <v>24345</v>
      </c>
      <c r="E1998" t="s">
        <v>24277</v>
      </c>
      <c r="F1998" t="s">
        <v>24311</v>
      </c>
      <c r="G1998" t="s">
        <v>764</v>
      </c>
      <c r="H1998" t="s">
        <v>24327</v>
      </c>
    </row>
    <row r="1999" spans="1:8" hidden="1" x14ac:dyDescent="0.25">
      <c r="A1999" s="65">
        <v>45810</v>
      </c>
      <c r="B1999" t="s">
        <v>24275</v>
      </c>
      <c r="C1999">
        <v>11</v>
      </c>
      <c r="D1999" t="s">
        <v>24345</v>
      </c>
      <c r="E1999" t="s">
        <v>24277</v>
      </c>
      <c r="F1999" t="s">
        <v>24311</v>
      </c>
      <c r="G1999" t="s">
        <v>764</v>
      </c>
      <c r="H1999" t="s">
        <v>24327</v>
      </c>
    </row>
    <row r="2000" spans="1:8" hidden="1" x14ac:dyDescent="0.25">
      <c r="A2000" s="65">
        <v>45810</v>
      </c>
      <c r="B2000" t="s">
        <v>24275</v>
      </c>
      <c r="C2000">
        <v>12</v>
      </c>
      <c r="D2000" t="s">
        <v>24345</v>
      </c>
      <c r="E2000" t="s">
        <v>24277</v>
      </c>
      <c r="F2000" t="s">
        <v>24311</v>
      </c>
      <c r="G2000" t="s">
        <v>764</v>
      </c>
      <c r="H2000" t="s">
        <v>24327</v>
      </c>
    </row>
    <row r="2001" spans="1:8" hidden="1" x14ac:dyDescent="0.25">
      <c r="A2001" s="65">
        <v>45810</v>
      </c>
      <c r="B2001" t="s">
        <v>24275</v>
      </c>
      <c r="C2001">
        <v>12</v>
      </c>
      <c r="D2001" t="s">
        <v>24345</v>
      </c>
      <c r="E2001" t="s">
        <v>24277</v>
      </c>
      <c r="F2001" t="s">
        <v>24311</v>
      </c>
      <c r="G2001" t="s">
        <v>764</v>
      </c>
      <c r="H2001" t="s">
        <v>24327</v>
      </c>
    </row>
    <row r="2002" spans="1:8" hidden="1" x14ac:dyDescent="0.25">
      <c r="A2002" s="65">
        <v>45810</v>
      </c>
      <c r="B2002" t="s">
        <v>24275</v>
      </c>
      <c r="C2002">
        <v>12</v>
      </c>
      <c r="D2002" t="s">
        <v>24345</v>
      </c>
      <c r="E2002" t="s">
        <v>24277</v>
      </c>
      <c r="F2002" t="s">
        <v>24311</v>
      </c>
      <c r="G2002" t="s">
        <v>764</v>
      </c>
      <c r="H2002" t="s">
        <v>24327</v>
      </c>
    </row>
    <row r="2003" spans="1:8" hidden="1" x14ac:dyDescent="0.25">
      <c r="A2003" s="65">
        <v>45810</v>
      </c>
      <c r="B2003" t="s">
        <v>24275</v>
      </c>
      <c r="C2003">
        <v>11</v>
      </c>
      <c r="D2003" t="s">
        <v>24345</v>
      </c>
      <c r="E2003" t="s">
        <v>24277</v>
      </c>
      <c r="F2003" t="s">
        <v>24311</v>
      </c>
      <c r="G2003" t="s">
        <v>764</v>
      </c>
      <c r="H2003" t="s">
        <v>24327</v>
      </c>
    </row>
    <row r="2004" spans="1:8" hidden="1" x14ac:dyDescent="0.25">
      <c r="A2004" s="65">
        <v>45810</v>
      </c>
      <c r="B2004" t="s">
        <v>24275</v>
      </c>
      <c r="C2004">
        <v>12</v>
      </c>
      <c r="D2004" t="s">
        <v>24345</v>
      </c>
      <c r="E2004" t="s">
        <v>24277</v>
      </c>
      <c r="F2004" t="s">
        <v>24311</v>
      </c>
      <c r="G2004" t="s">
        <v>764</v>
      </c>
      <c r="H2004" t="s">
        <v>24327</v>
      </c>
    </row>
    <row r="2005" spans="1:8" hidden="1" x14ac:dyDescent="0.25">
      <c r="A2005" s="65">
        <v>45810</v>
      </c>
      <c r="B2005" t="s">
        <v>24275</v>
      </c>
      <c r="C2005">
        <v>12</v>
      </c>
      <c r="D2005" t="s">
        <v>24345</v>
      </c>
      <c r="E2005" t="s">
        <v>24277</v>
      </c>
      <c r="F2005" t="s">
        <v>24311</v>
      </c>
      <c r="G2005" t="s">
        <v>764</v>
      </c>
      <c r="H2005" t="s">
        <v>24327</v>
      </c>
    </row>
    <row r="2006" spans="1:8" hidden="1" x14ac:dyDescent="0.25">
      <c r="A2006" s="65">
        <v>45810</v>
      </c>
      <c r="B2006" t="s">
        <v>24275</v>
      </c>
      <c r="C2006">
        <v>12</v>
      </c>
      <c r="D2006" t="s">
        <v>24345</v>
      </c>
      <c r="E2006" t="s">
        <v>24277</v>
      </c>
      <c r="F2006" t="s">
        <v>24311</v>
      </c>
      <c r="G2006" t="s">
        <v>764</v>
      </c>
      <c r="H2006" t="s">
        <v>24327</v>
      </c>
    </row>
    <row r="2007" spans="1:8" hidden="1" x14ac:dyDescent="0.25">
      <c r="A2007" s="65">
        <v>45810</v>
      </c>
      <c r="B2007" t="s">
        <v>24275</v>
      </c>
      <c r="C2007">
        <v>12</v>
      </c>
      <c r="D2007" t="s">
        <v>24345</v>
      </c>
      <c r="E2007" t="s">
        <v>24277</v>
      </c>
      <c r="F2007" t="s">
        <v>24311</v>
      </c>
      <c r="G2007" t="s">
        <v>764</v>
      </c>
      <c r="H2007" t="s">
        <v>24327</v>
      </c>
    </row>
    <row r="2008" spans="1:8" hidden="1" x14ac:dyDescent="0.25">
      <c r="A2008" s="65">
        <v>45810</v>
      </c>
      <c r="B2008" t="s">
        <v>24275</v>
      </c>
      <c r="C2008">
        <v>11</v>
      </c>
      <c r="D2008" t="s">
        <v>24345</v>
      </c>
      <c r="E2008" t="s">
        <v>24277</v>
      </c>
      <c r="F2008" t="s">
        <v>24311</v>
      </c>
      <c r="G2008" t="s">
        <v>764</v>
      </c>
      <c r="H2008" t="s">
        <v>24327</v>
      </c>
    </row>
    <row r="2009" spans="1:8" hidden="1" x14ac:dyDescent="0.25">
      <c r="A2009" s="65">
        <v>45810</v>
      </c>
      <c r="B2009" t="s">
        <v>24275</v>
      </c>
      <c r="C2009">
        <v>12</v>
      </c>
      <c r="D2009" t="s">
        <v>24345</v>
      </c>
      <c r="E2009" t="s">
        <v>24277</v>
      </c>
      <c r="F2009" t="s">
        <v>24311</v>
      </c>
      <c r="G2009" t="s">
        <v>764</v>
      </c>
      <c r="H2009" t="s">
        <v>24327</v>
      </c>
    </row>
    <row r="2010" spans="1:8" hidden="1" x14ac:dyDescent="0.25">
      <c r="A2010" s="65">
        <v>45810</v>
      </c>
      <c r="B2010" t="s">
        <v>24275</v>
      </c>
      <c r="C2010">
        <v>12</v>
      </c>
      <c r="D2010" t="s">
        <v>24345</v>
      </c>
      <c r="E2010" t="s">
        <v>24277</v>
      </c>
      <c r="F2010" t="s">
        <v>24311</v>
      </c>
      <c r="G2010" t="s">
        <v>764</v>
      </c>
      <c r="H2010" t="s">
        <v>24327</v>
      </c>
    </row>
    <row r="2011" spans="1:8" hidden="1" x14ac:dyDescent="0.25">
      <c r="A2011" s="65">
        <v>45810</v>
      </c>
      <c r="B2011" t="s">
        <v>24275</v>
      </c>
      <c r="C2011">
        <v>12</v>
      </c>
      <c r="D2011" t="s">
        <v>24345</v>
      </c>
      <c r="E2011" t="s">
        <v>24277</v>
      </c>
      <c r="F2011" t="s">
        <v>24311</v>
      </c>
      <c r="G2011" t="s">
        <v>764</v>
      </c>
      <c r="H2011" t="s">
        <v>24327</v>
      </c>
    </row>
    <row r="2012" spans="1:8" hidden="1" x14ac:dyDescent="0.25">
      <c r="A2012" s="65">
        <v>45810</v>
      </c>
      <c r="B2012" t="s">
        <v>24275</v>
      </c>
      <c r="C2012">
        <v>12</v>
      </c>
      <c r="D2012" t="s">
        <v>24345</v>
      </c>
      <c r="E2012" t="s">
        <v>24277</v>
      </c>
      <c r="F2012" t="s">
        <v>24311</v>
      </c>
      <c r="G2012" t="s">
        <v>764</v>
      </c>
      <c r="H2012" t="s">
        <v>24327</v>
      </c>
    </row>
    <row r="2013" spans="1:8" hidden="1" x14ac:dyDescent="0.25">
      <c r="A2013" s="65">
        <v>45810</v>
      </c>
      <c r="B2013" t="s">
        <v>24275</v>
      </c>
      <c r="C2013">
        <v>12</v>
      </c>
      <c r="D2013" t="s">
        <v>24345</v>
      </c>
      <c r="E2013" t="s">
        <v>24277</v>
      </c>
      <c r="F2013" t="s">
        <v>24311</v>
      </c>
      <c r="G2013" t="s">
        <v>764</v>
      </c>
      <c r="H2013" t="s">
        <v>24327</v>
      </c>
    </row>
    <row r="2014" spans="1:8" hidden="1" x14ac:dyDescent="0.25">
      <c r="A2014" s="65">
        <v>45810</v>
      </c>
      <c r="B2014" t="s">
        <v>24275</v>
      </c>
      <c r="C2014">
        <v>12</v>
      </c>
      <c r="D2014" t="s">
        <v>24345</v>
      </c>
      <c r="E2014" t="s">
        <v>24277</v>
      </c>
      <c r="F2014" t="s">
        <v>24311</v>
      </c>
      <c r="G2014" t="s">
        <v>764</v>
      </c>
      <c r="H2014" t="s">
        <v>24327</v>
      </c>
    </row>
    <row r="2015" spans="1:8" hidden="1" x14ac:dyDescent="0.25">
      <c r="A2015" s="65">
        <v>45810</v>
      </c>
      <c r="B2015" t="s">
        <v>24275</v>
      </c>
      <c r="C2015">
        <v>11</v>
      </c>
      <c r="D2015" t="s">
        <v>24345</v>
      </c>
      <c r="E2015" t="s">
        <v>24277</v>
      </c>
      <c r="F2015" t="s">
        <v>24311</v>
      </c>
      <c r="G2015" t="s">
        <v>764</v>
      </c>
      <c r="H2015" t="s">
        <v>24327</v>
      </c>
    </row>
    <row r="2016" spans="1:8" hidden="1" x14ac:dyDescent="0.25">
      <c r="A2016" s="65">
        <v>45810</v>
      </c>
      <c r="B2016" t="s">
        <v>24275</v>
      </c>
      <c r="C2016">
        <v>12</v>
      </c>
      <c r="D2016" t="s">
        <v>24345</v>
      </c>
      <c r="E2016" t="s">
        <v>24277</v>
      </c>
      <c r="F2016" t="s">
        <v>24311</v>
      </c>
      <c r="G2016" t="s">
        <v>764</v>
      </c>
      <c r="H2016" t="s">
        <v>24327</v>
      </c>
    </row>
    <row r="2017" spans="1:8" hidden="1" x14ac:dyDescent="0.25">
      <c r="A2017" s="65">
        <v>45810</v>
      </c>
      <c r="B2017" t="s">
        <v>24275</v>
      </c>
      <c r="C2017">
        <v>12</v>
      </c>
      <c r="D2017" t="s">
        <v>24345</v>
      </c>
      <c r="E2017" t="s">
        <v>24277</v>
      </c>
      <c r="F2017" t="s">
        <v>24311</v>
      </c>
      <c r="G2017" t="s">
        <v>764</v>
      </c>
      <c r="H2017" t="s">
        <v>24327</v>
      </c>
    </row>
    <row r="2018" spans="1:8" hidden="1" x14ac:dyDescent="0.25">
      <c r="A2018" s="65">
        <v>45810</v>
      </c>
      <c r="B2018" t="s">
        <v>24275</v>
      </c>
      <c r="C2018">
        <v>11</v>
      </c>
      <c r="D2018" t="s">
        <v>24345</v>
      </c>
      <c r="E2018" t="s">
        <v>24277</v>
      </c>
      <c r="F2018" t="s">
        <v>24311</v>
      </c>
      <c r="G2018" t="s">
        <v>764</v>
      </c>
      <c r="H2018" t="s">
        <v>24327</v>
      </c>
    </row>
    <row r="2019" spans="1:8" hidden="1" x14ac:dyDescent="0.25">
      <c r="A2019" s="65">
        <v>45810</v>
      </c>
      <c r="B2019" t="s">
        <v>24275</v>
      </c>
      <c r="C2019">
        <v>12</v>
      </c>
      <c r="D2019" t="s">
        <v>24345</v>
      </c>
      <c r="E2019" t="s">
        <v>24277</v>
      </c>
      <c r="F2019" t="s">
        <v>24311</v>
      </c>
      <c r="G2019" t="s">
        <v>764</v>
      </c>
      <c r="H2019" t="s">
        <v>24327</v>
      </c>
    </row>
    <row r="2020" spans="1:8" hidden="1" x14ac:dyDescent="0.25">
      <c r="A2020" s="65">
        <v>45810</v>
      </c>
      <c r="B2020" t="s">
        <v>24275</v>
      </c>
      <c r="C2020">
        <v>12</v>
      </c>
      <c r="D2020" t="s">
        <v>24345</v>
      </c>
      <c r="E2020" t="s">
        <v>24277</v>
      </c>
      <c r="F2020" t="s">
        <v>24311</v>
      </c>
      <c r="G2020" t="s">
        <v>764</v>
      </c>
      <c r="H2020" t="s">
        <v>24327</v>
      </c>
    </row>
    <row r="2021" spans="1:8" hidden="1" x14ac:dyDescent="0.25">
      <c r="A2021" s="65">
        <v>45810</v>
      </c>
      <c r="B2021" t="s">
        <v>24275</v>
      </c>
      <c r="C2021">
        <v>12</v>
      </c>
      <c r="D2021" t="s">
        <v>24345</v>
      </c>
      <c r="E2021" t="s">
        <v>24277</v>
      </c>
      <c r="F2021" t="s">
        <v>24311</v>
      </c>
      <c r="G2021" t="s">
        <v>764</v>
      </c>
      <c r="H2021" t="s">
        <v>24327</v>
      </c>
    </row>
    <row r="2022" spans="1:8" hidden="1" x14ac:dyDescent="0.25">
      <c r="A2022" s="65">
        <v>45810</v>
      </c>
      <c r="B2022" t="s">
        <v>24275</v>
      </c>
      <c r="C2022">
        <v>12</v>
      </c>
      <c r="D2022" t="s">
        <v>24345</v>
      </c>
      <c r="E2022" t="s">
        <v>24277</v>
      </c>
      <c r="F2022" t="s">
        <v>24311</v>
      </c>
      <c r="G2022" t="s">
        <v>764</v>
      </c>
      <c r="H2022" t="s">
        <v>24327</v>
      </c>
    </row>
    <row r="2023" spans="1:8" hidden="1" x14ac:dyDescent="0.25">
      <c r="A2023" s="65">
        <v>45810</v>
      </c>
      <c r="B2023" t="s">
        <v>24275</v>
      </c>
      <c r="C2023">
        <v>11</v>
      </c>
      <c r="D2023" t="s">
        <v>24345</v>
      </c>
      <c r="E2023" t="s">
        <v>24277</v>
      </c>
      <c r="F2023" t="s">
        <v>24311</v>
      </c>
      <c r="G2023" t="s">
        <v>764</v>
      </c>
      <c r="H2023" t="s">
        <v>24327</v>
      </c>
    </row>
    <row r="2024" spans="1:8" hidden="1" x14ac:dyDescent="0.25">
      <c r="A2024" s="65">
        <v>45810</v>
      </c>
      <c r="B2024" t="s">
        <v>24275</v>
      </c>
      <c r="C2024">
        <v>11</v>
      </c>
      <c r="D2024" t="s">
        <v>24345</v>
      </c>
      <c r="E2024" t="s">
        <v>24277</v>
      </c>
      <c r="F2024" t="s">
        <v>24311</v>
      </c>
      <c r="G2024" t="s">
        <v>764</v>
      </c>
      <c r="H2024" t="s">
        <v>24327</v>
      </c>
    </row>
    <row r="2025" spans="1:8" hidden="1" x14ac:dyDescent="0.25">
      <c r="A2025" s="65">
        <v>45810</v>
      </c>
      <c r="B2025" t="s">
        <v>24275</v>
      </c>
      <c r="C2025">
        <v>12</v>
      </c>
      <c r="D2025" t="s">
        <v>24345</v>
      </c>
      <c r="E2025" t="s">
        <v>24277</v>
      </c>
      <c r="F2025" t="s">
        <v>24311</v>
      </c>
      <c r="G2025" t="s">
        <v>764</v>
      </c>
      <c r="H2025" t="s">
        <v>24327</v>
      </c>
    </row>
    <row r="2026" spans="1:8" hidden="1" x14ac:dyDescent="0.25">
      <c r="A2026" s="65">
        <v>45810</v>
      </c>
      <c r="B2026" t="s">
        <v>24275</v>
      </c>
      <c r="C2026">
        <v>12</v>
      </c>
      <c r="D2026" t="s">
        <v>24345</v>
      </c>
      <c r="E2026" t="s">
        <v>24277</v>
      </c>
      <c r="F2026" t="s">
        <v>24311</v>
      </c>
      <c r="G2026" t="s">
        <v>764</v>
      </c>
      <c r="H2026" t="s">
        <v>24327</v>
      </c>
    </row>
    <row r="2027" spans="1:8" hidden="1" x14ac:dyDescent="0.25">
      <c r="A2027" s="65">
        <v>45810</v>
      </c>
      <c r="B2027" t="s">
        <v>24275</v>
      </c>
      <c r="C2027">
        <v>12</v>
      </c>
      <c r="D2027" t="s">
        <v>24345</v>
      </c>
      <c r="E2027" t="s">
        <v>24277</v>
      </c>
      <c r="F2027" t="s">
        <v>24311</v>
      </c>
      <c r="G2027" t="s">
        <v>764</v>
      </c>
      <c r="H2027" t="s">
        <v>24327</v>
      </c>
    </row>
    <row r="2028" spans="1:8" hidden="1" x14ac:dyDescent="0.25">
      <c r="A2028" s="65">
        <v>45810</v>
      </c>
      <c r="B2028" t="s">
        <v>24275</v>
      </c>
      <c r="C2028">
        <v>12</v>
      </c>
      <c r="D2028" t="s">
        <v>24345</v>
      </c>
      <c r="E2028" t="s">
        <v>24277</v>
      </c>
      <c r="F2028" t="s">
        <v>24311</v>
      </c>
      <c r="G2028" t="s">
        <v>764</v>
      </c>
      <c r="H2028" t="s">
        <v>24327</v>
      </c>
    </row>
    <row r="2029" spans="1:8" hidden="1" x14ac:dyDescent="0.25">
      <c r="A2029" s="65">
        <v>45810</v>
      </c>
      <c r="B2029" t="s">
        <v>24275</v>
      </c>
      <c r="C2029">
        <v>12</v>
      </c>
      <c r="D2029" t="s">
        <v>24345</v>
      </c>
      <c r="E2029" t="s">
        <v>24277</v>
      </c>
      <c r="F2029" t="s">
        <v>24311</v>
      </c>
      <c r="G2029" t="s">
        <v>764</v>
      </c>
      <c r="H2029" t="s">
        <v>24327</v>
      </c>
    </row>
    <row r="2030" spans="1:8" hidden="1" x14ac:dyDescent="0.25">
      <c r="A2030" s="65">
        <v>45810</v>
      </c>
      <c r="B2030" t="s">
        <v>24275</v>
      </c>
      <c r="C2030">
        <v>11</v>
      </c>
      <c r="D2030" t="s">
        <v>24345</v>
      </c>
      <c r="E2030" t="s">
        <v>24277</v>
      </c>
      <c r="F2030" t="s">
        <v>24311</v>
      </c>
      <c r="G2030" t="s">
        <v>764</v>
      </c>
      <c r="H2030" t="s">
        <v>24327</v>
      </c>
    </row>
    <row r="2031" spans="1:8" hidden="1" x14ac:dyDescent="0.25">
      <c r="A2031" s="65">
        <v>45810</v>
      </c>
      <c r="B2031" t="s">
        <v>24275</v>
      </c>
      <c r="C2031">
        <v>12</v>
      </c>
      <c r="D2031" t="s">
        <v>24345</v>
      </c>
      <c r="E2031" t="s">
        <v>24277</v>
      </c>
      <c r="F2031" t="s">
        <v>24311</v>
      </c>
      <c r="G2031" t="s">
        <v>764</v>
      </c>
      <c r="H2031" t="s">
        <v>24327</v>
      </c>
    </row>
    <row r="2032" spans="1:8" hidden="1" x14ac:dyDescent="0.25">
      <c r="A2032" s="65">
        <v>45824</v>
      </c>
      <c r="B2032" t="s">
        <v>24275</v>
      </c>
      <c r="C2032">
        <v>11</v>
      </c>
      <c r="D2032" t="s">
        <v>24344</v>
      </c>
      <c r="E2032" t="s">
        <v>24277</v>
      </c>
      <c r="F2032" t="s">
        <v>24294</v>
      </c>
      <c r="G2032" t="s">
        <v>764</v>
      </c>
      <c r="H2032" t="s">
        <v>24327</v>
      </c>
    </row>
    <row r="2033" spans="1:8" hidden="1" x14ac:dyDescent="0.25">
      <c r="A2033" s="65">
        <v>45824</v>
      </c>
      <c r="B2033" t="s">
        <v>24275</v>
      </c>
      <c r="C2033">
        <v>12</v>
      </c>
      <c r="D2033" t="s">
        <v>24344</v>
      </c>
      <c r="E2033" t="s">
        <v>24277</v>
      </c>
      <c r="F2033" t="s">
        <v>24294</v>
      </c>
      <c r="G2033" t="s">
        <v>764</v>
      </c>
      <c r="H2033" t="s">
        <v>24327</v>
      </c>
    </row>
    <row r="2034" spans="1:8" hidden="1" x14ac:dyDescent="0.25">
      <c r="A2034" s="65">
        <v>45824</v>
      </c>
      <c r="B2034" t="s">
        <v>24275</v>
      </c>
      <c r="C2034">
        <v>12</v>
      </c>
      <c r="D2034" t="s">
        <v>24344</v>
      </c>
      <c r="E2034" t="s">
        <v>24277</v>
      </c>
      <c r="F2034" t="s">
        <v>24294</v>
      </c>
      <c r="G2034" t="s">
        <v>764</v>
      </c>
      <c r="H2034" t="s">
        <v>24327</v>
      </c>
    </row>
    <row r="2035" spans="1:8" hidden="1" x14ac:dyDescent="0.25">
      <c r="A2035" s="65">
        <v>45824</v>
      </c>
      <c r="B2035" t="s">
        <v>24275</v>
      </c>
      <c r="C2035">
        <v>12</v>
      </c>
      <c r="D2035" t="s">
        <v>24344</v>
      </c>
      <c r="E2035" t="s">
        <v>24277</v>
      </c>
      <c r="F2035" t="s">
        <v>24294</v>
      </c>
      <c r="G2035" t="s">
        <v>764</v>
      </c>
      <c r="H2035" t="s">
        <v>24327</v>
      </c>
    </row>
    <row r="2036" spans="1:8" hidden="1" x14ac:dyDescent="0.25">
      <c r="A2036" s="65">
        <v>45824</v>
      </c>
      <c r="B2036" t="s">
        <v>24275</v>
      </c>
      <c r="C2036">
        <v>10</v>
      </c>
      <c r="D2036" t="s">
        <v>24344</v>
      </c>
      <c r="E2036" t="s">
        <v>24277</v>
      </c>
      <c r="F2036" t="s">
        <v>24294</v>
      </c>
      <c r="G2036" t="s">
        <v>764</v>
      </c>
      <c r="H2036" t="s">
        <v>24327</v>
      </c>
    </row>
    <row r="2037" spans="1:8" hidden="1" x14ac:dyDescent="0.25">
      <c r="A2037" s="65">
        <v>45825</v>
      </c>
      <c r="B2037" t="s">
        <v>24275</v>
      </c>
      <c r="C2037">
        <v>11</v>
      </c>
      <c r="D2037" t="s">
        <v>24344</v>
      </c>
      <c r="E2037" t="s">
        <v>24277</v>
      </c>
      <c r="F2037" t="s">
        <v>24294</v>
      </c>
      <c r="G2037" t="s">
        <v>764</v>
      </c>
      <c r="H2037" t="s">
        <v>24327</v>
      </c>
    </row>
    <row r="2038" spans="1:8" hidden="1" x14ac:dyDescent="0.25">
      <c r="A2038" s="65">
        <v>45825</v>
      </c>
      <c r="B2038" t="s">
        <v>24275</v>
      </c>
      <c r="C2038">
        <v>12</v>
      </c>
      <c r="D2038" t="s">
        <v>24344</v>
      </c>
      <c r="E2038" t="s">
        <v>24277</v>
      </c>
      <c r="F2038" t="s">
        <v>24294</v>
      </c>
      <c r="G2038" t="s">
        <v>764</v>
      </c>
      <c r="H2038" t="s">
        <v>24327</v>
      </c>
    </row>
    <row r="2039" spans="1:8" hidden="1" x14ac:dyDescent="0.25">
      <c r="A2039" s="65">
        <v>45825</v>
      </c>
      <c r="B2039" t="s">
        <v>24275</v>
      </c>
      <c r="C2039">
        <v>12</v>
      </c>
      <c r="D2039" t="s">
        <v>24344</v>
      </c>
      <c r="E2039" t="s">
        <v>24277</v>
      </c>
      <c r="F2039" t="s">
        <v>24294</v>
      </c>
      <c r="G2039" t="s">
        <v>764</v>
      </c>
      <c r="H2039" t="s">
        <v>24327</v>
      </c>
    </row>
    <row r="2040" spans="1:8" hidden="1" x14ac:dyDescent="0.25">
      <c r="A2040" s="65">
        <v>45825</v>
      </c>
      <c r="B2040" t="s">
        <v>24275</v>
      </c>
      <c r="C2040">
        <v>12</v>
      </c>
      <c r="D2040" t="s">
        <v>24346</v>
      </c>
      <c r="E2040" t="s">
        <v>24277</v>
      </c>
      <c r="F2040" t="s">
        <v>24311</v>
      </c>
      <c r="G2040" t="s">
        <v>765</v>
      </c>
      <c r="H2040" t="s">
        <v>24336</v>
      </c>
    </row>
    <row r="2041" spans="1:8" hidden="1" x14ac:dyDescent="0.25">
      <c r="A2041" s="65">
        <v>45825</v>
      </c>
      <c r="B2041" t="s">
        <v>24275</v>
      </c>
      <c r="C2041">
        <v>12</v>
      </c>
      <c r="D2041" t="s">
        <v>24346</v>
      </c>
      <c r="E2041" t="s">
        <v>24277</v>
      </c>
      <c r="F2041" t="s">
        <v>24311</v>
      </c>
      <c r="G2041" t="s">
        <v>765</v>
      </c>
      <c r="H2041" t="s">
        <v>24336</v>
      </c>
    </row>
    <row r="2042" spans="1:8" hidden="1" x14ac:dyDescent="0.25">
      <c r="A2042" s="65">
        <v>45825</v>
      </c>
      <c r="B2042" t="s">
        <v>24275</v>
      </c>
      <c r="C2042">
        <v>12</v>
      </c>
      <c r="D2042" t="s">
        <v>24346</v>
      </c>
      <c r="E2042" t="s">
        <v>24277</v>
      </c>
      <c r="F2042" t="s">
        <v>24311</v>
      </c>
      <c r="G2042" t="s">
        <v>765</v>
      </c>
      <c r="H2042" t="s">
        <v>24336</v>
      </c>
    </row>
    <row r="2043" spans="1:8" hidden="1" x14ac:dyDescent="0.25">
      <c r="A2043" s="65">
        <v>45825</v>
      </c>
      <c r="B2043" t="s">
        <v>24275</v>
      </c>
      <c r="C2043">
        <v>12</v>
      </c>
      <c r="D2043" t="s">
        <v>24346</v>
      </c>
      <c r="E2043" t="s">
        <v>24277</v>
      </c>
      <c r="F2043" t="s">
        <v>24311</v>
      </c>
      <c r="G2043" t="s">
        <v>765</v>
      </c>
      <c r="H2043" t="s">
        <v>24336</v>
      </c>
    </row>
    <row r="2044" spans="1:8" hidden="1" x14ac:dyDescent="0.25">
      <c r="A2044" s="65">
        <v>45825</v>
      </c>
      <c r="B2044" t="s">
        <v>24275</v>
      </c>
      <c r="C2044">
        <v>12</v>
      </c>
      <c r="D2044" t="s">
        <v>24346</v>
      </c>
      <c r="E2044" t="s">
        <v>24277</v>
      </c>
      <c r="F2044" t="s">
        <v>24311</v>
      </c>
      <c r="G2044" t="s">
        <v>765</v>
      </c>
      <c r="H2044" t="s">
        <v>24336</v>
      </c>
    </row>
    <row r="2045" spans="1:8" hidden="1" x14ac:dyDescent="0.25">
      <c r="A2045" s="65">
        <v>45825</v>
      </c>
      <c r="B2045" t="s">
        <v>24275</v>
      </c>
      <c r="C2045">
        <v>12</v>
      </c>
      <c r="D2045" t="s">
        <v>24346</v>
      </c>
      <c r="E2045" t="s">
        <v>24277</v>
      </c>
      <c r="F2045" t="s">
        <v>24311</v>
      </c>
      <c r="G2045" t="s">
        <v>765</v>
      </c>
      <c r="H2045" t="s">
        <v>24336</v>
      </c>
    </row>
    <row r="2046" spans="1:8" hidden="1" x14ac:dyDescent="0.25">
      <c r="A2046" s="65">
        <v>45825</v>
      </c>
      <c r="B2046" t="s">
        <v>24275</v>
      </c>
      <c r="C2046">
        <v>11</v>
      </c>
      <c r="D2046" t="s">
        <v>24347</v>
      </c>
      <c r="E2046" t="s">
        <v>24277</v>
      </c>
      <c r="F2046" t="s">
        <v>24294</v>
      </c>
      <c r="G2046" t="s">
        <v>764</v>
      </c>
      <c r="H2046" t="s">
        <v>24327</v>
      </c>
    </row>
    <row r="2047" spans="1:8" hidden="1" x14ac:dyDescent="0.25">
      <c r="A2047" s="65">
        <v>45825</v>
      </c>
      <c r="B2047" t="s">
        <v>24275</v>
      </c>
      <c r="C2047">
        <v>12</v>
      </c>
      <c r="D2047" t="s">
        <v>24347</v>
      </c>
      <c r="E2047" t="s">
        <v>24277</v>
      </c>
      <c r="F2047" t="s">
        <v>24294</v>
      </c>
      <c r="G2047" t="s">
        <v>764</v>
      </c>
      <c r="H2047" t="s">
        <v>24327</v>
      </c>
    </row>
    <row r="2048" spans="1:8" hidden="1" x14ac:dyDescent="0.25">
      <c r="A2048" s="65">
        <v>45826</v>
      </c>
      <c r="B2048" t="s">
        <v>24275</v>
      </c>
      <c r="C2048">
        <v>4</v>
      </c>
      <c r="D2048" t="s">
        <v>24343</v>
      </c>
      <c r="E2048" t="s">
        <v>24277</v>
      </c>
      <c r="F2048" t="s">
        <v>24294</v>
      </c>
      <c r="G2048" t="s">
        <v>764</v>
      </c>
    </row>
    <row r="2049" spans="1:7" hidden="1" x14ac:dyDescent="0.25">
      <c r="A2049" s="65">
        <v>45826</v>
      </c>
      <c r="B2049" t="s">
        <v>24275</v>
      </c>
      <c r="C2049">
        <v>12</v>
      </c>
      <c r="D2049" t="s">
        <v>24344</v>
      </c>
      <c r="E2049" t="s">
        <v>24277</v>
      </c>
      <c r="F2049" t="s">
        <v>24294</v>
      </c>
      <c r="G2049" t="s">
        <v>764</v>
      </c>
    </row>
    <row r="2050" spans="1:7" hidden="1" x14ac:dyDescent="0.25">
      <c r="A2050" s="65">
        <v>45826</v>
      </c>
      <c r="B2050" t="s">
        <v>24275</v>
      </c>
      <c r="C2050">
        <v>12</v>
      </c>
      <c r="D2050" t="s">
        <v>24348</v>
      </c>
      <c r="E2050" t="s">
        <v>24277</v>
      </c>
      <c r="F2050" t="s">
        <v>24294</v>
      </c>
      <c r="G2050" t="s">
        <v>764</v>
      </c>
    </row>
    <row r="2051" spans="1:7" hidden="1" x14ac:dyDescent="0.25">
      <c r="A2051" s="65">
        <v>45826</v>
      </c>
      <c r="B2051" t="s">
        <v>24275</v>
      </c>
      <c r="C2051">
        <v>10</v>
      </c>
      <c r="D2051" t="s">
        <v>24348</v>
      </c>
      <c r="E2051" t="s">
        <v>24277</v>
      </c>
      <c r="F2051" t="s">
        <v>24294</v>
      </c>
      <c r="G2051" t="s">
        <v>764</v>
      </c>
    </row>
    <row r="2052" spans="1:7" hidden="1" x14ac:dyDescent="0.25">
      <c r="A2052" s="65">
        <v>45826</v>
      </c>
      <c r="B2052" t="s">
        <v>24275</v>
      </c>
      <c r="C2052">
        <v>12</v>
      </c>
      <c r="D2052" t="s">
        <v>24344</v>
      </c>
      <c r="E2052" t="s">
        <v>24277</v>
      </c>
      <c r="F2052" t="s">
        <v>24294</v>
      </c>
      <c r="G2052" t="s">
        <v>764</v>
      </c>
    </row>
    <row r="2053" spans="1:7" hidden="1" x14ac:dyDescent="0.25">
      <c r="A2053" s="65">
        <v>45826</v>
      </c>
      <c r="B2053" t="s">
        <v>24275</v>
      </c>
      <c r="C2053">
        <v>10</v>
      </c>
      <c r="D2053" t="s">
        <v>24344</v>
      </c>
      <c r="E2053" t="s">
        <v>24277</v>
      </c>
      <c r="F2053" t="s">
        <v>24294</v>
      </c>
      <c r="G2053" t="s">
        <v>764</v>
      </c>
    </row>
    <row r="2054" spans="1:7" hidden="1" x14ac:dyDescent="0.25">
      <c r="A2054" s="65">
        <v>45827</v>
      </c>
      <c r="B2054" t="s">
        <v>24275</v>
      </c>
      <c r="C2054">
        <v>12</v>
      </c>
      <c r="D2054" t="s">
        <v>24343</v>
      </c>
      <c r="E2054" t="s">
        <v>24277</v>
      </c>
      <c r="F2054" t="s">
        <v>24294</v>
      </c>
      <c r="G2054" t="s">
        <v>764</v>
      </c>
    </row>
    <row r="2055" spans="1:7" hidden="1" x14ac:dyDescent="0.25">
      <c r="A2055" s="65">
        <v>45827</v>
      </c>
      <c r="B2055" t="s">
        <v>24275</v>
      </c>
      <c r="C2055">
        <v>6.5</v>
      </c>
      <c r="D2055" t="s">
        <v>24343</v>
      </c>
      <c r="E2055" t="s">
        <v>24277</v>
      </c>
      <c r="F2055" t="s">
        <v>24294</v>
      </c>
      <c r="G2055" t="s">
        <v>764</v>
      </c>
    </row>
    <row r="2056" spans="1:7" hidden="1" x14ac:dyDescent="0.25">
      <c r="A2056" s="65">
        <v>45827</v>
      </c>
      <c r="B2056" t="s">
        <v>24275</v>
      </c>
      <c r="C2056">
        <v>11</v>
      </c>
      <c r="D2056" t="s">
        <v>24349</v>
      </c>
      <c r="E2056" t="s">
        <v>24277</v>
      </c>
      <c r="F2056" t="s">
        <v>24294</v>
      </c>
      <c r="G2056" t="s">
        <v>766</v>
      </c>
    </row>
    <row r="2057" spans="1:7" hidden="1" x14ac:dyDescent="0.25">
      <c r="A2057" s="65">
        <v>45827</v>
      </c>
      <c r="B2057" t="s">
        <v>24275</v>
      </c>
      <c r="C2057">
        <v>12</v>
      </c>
      <c r="D2057" t="s">
        <v>24349</v>
      </c>
      <c r="E2057" t="s">
        <v>24277</v>
      </c>
      <c r="F2057" t="s">
        <v>24294</v>
      </c>
      <c r="G2057" t="s">
        <v>766</v>
      </c>
    </row>
    <row r="2058" spans="1:7" hidden="1" x14ac:dyDescent="0.25">
      <c r="A2058" s="65">
        <v>45827</v>
      </c>
      <c r="B2058" t="s">
        <v>24275</v>
      </c>
      <c r="C2058">
        <v>12</v>
      </c>
      <c r="D2058" t="s">
        <v>24350</v>
      </c>
      <c r="E2058" t="s">
        <v>24277</v>
      </c>
      <c r="F2058" t="s">
        <v>24294</v>
      </c>
      <c r="G2058" t="s">
        <v>765</v>
      </c>
    </row>
    <row r="2059" spans="1:7" hidden="1" x14ac:dyDescent="0.25">
      <c r="A2059" s="65">
        <v>45827</v>
      </c>
      <c r="B2059" t="s">
        <v>24275</v>
      </c>
      <c r="C2059">
        <v>12</v>
      </c>
      <c r="D2059" t="s">
        <v>24350</v>
      </c>
      <c r="E2059" t="s">
        <v>24277</v>
      </c>
      <c r="F2059" t="s">
        <v>24294</v>
      </c>
      <c r="G2059" t="s">
        <v>765</v>
      </c>
    </row>
    <row r="2060" spans="1:7" hidden="1" x14ac:dyDescent="0.25">
      <c r="A2060" s="65">
        <v>45827</v>
      </c>
      <c r="B2060" t="s">
        <v>24275</v>
      </c>
      <c r="C2060">
        <v>12</v>
      </c>
      <c r="D2060" t="s">
        <v>24351</v>
      </c>
      <c r="E2060" t="s">
        <v>24277</v>
      </c>
      <c r="F2060" t="s">
        <v>24294</v>
      </c>
      <c r="G2060" t="s">
        <v>765</v>
      </c>
    </row>
    <row r="2061" spans="1:7" hidden="1" x14ac:dyDescent="0.25">
      <c r="A2061" s="65">
        <v>45827</v>
      </c>
      <c r="B2061" t="s">
        <v>24275</v>
      </c>
      <c r="C2061">
        <v>11</v>
      </c>
      <c r="D2061" t="s">
        <v>24351</v>
      </c>
      <c r="E2061" t="s">
        <v>24277</v>
      </c>
      <c r="F2061" t="s">
        <v>24294</v>
      </c>
      <c r="G2061" t="s">
        <v>765</v>
      </c>
    </row>
    <row r="2062" spans="1:7" hidden="1" x14ac:dyDescent="0.25">
      <c r="A2062" s="65">
        <v>45827</v>
      </c>
      <c r="B2062" t="s">
        <v>24275</v>
      </c>
      <c r="C2062">
        <v>1</v>
      </c>
      <c r="D2062" t="s">
        <v>24343</v>
      </c>
      <c r="E2062" t="s">
        <v>24277</v>
      </c>
      <c r="F2062" t="s">
        <v>24294</v>
      </c>
      <c r="G2062" t="s">
        <v>764</v>
      </c>
    </row>
    <row r="2063" spans="1:7" hidden="1" x14ac:dyDescent="0.25">
      <c r="A2063" s="65">
        <v>45829</v>
      </c>
      <c r="B2063" t="s">
        <v>24275</v>
      </c>
      <c r="C2063">
        <v>12</v>
      </c>
      <c r="D2063" t="s">
        <v>24348</v>
      </c>
      <c r="E2063" t="s">
        <v>24277</v>
      </c>
      <c r="F2063" t="s">
        <v>24294</v>
      </c>
      <c r="G2063" t="s">
        <v>764</v>
      </c>
    </row>
    <row r="2064" spans="1:7" hidden="1" x14ac:dyDescent="0.25">
      <c r="A2064" s="65">
        <v>45829</v>
      </c>
      <c r="B2064" t="s">
        <v>24275</v>
      </c>
      <c r="C2064">
        <v>11</v>
      </c>
      <c r="D2064" t="s">
        <v>24348</v>
      </c>
      <c r="E2064" t="s">
        <v>24277</v>
      </c>
      <c r="F2064" t="s">
        <v>24294</v>
      </c>
      <c r="G2064" t="s">
        <v>764</v>
      </c>
    </row>
    <row r="2065" spans="1:7" hidden="1" x14ac:dyDescent="0.25">
      <c r="A2065" s="65">
        <v>45829</v>
      </c>
      <c r="B2065" t="s">
        <v>24275</v>
      </c>
      <c r="C2065">
        <v>12</v>
      </c>
      <c r="D2065" t="s">
        <v>24352</v>
      </c>
      <c r="E2065" t="s">
        <v>24277</v>
      </c>
      <c r="F2065" t="s">
        <v>24294</v>
      </c>
      <c r="G2065" t="s">
        <v>764</v>
      </c>
    </row>
    <row r="2066" spans="1:7" hidden="1" x14ac:dyDescent="0.25">
      <c r="A2066" s="65">
        <v>45829</v>
      </c>
      <c r="B2066" t="s">
        <v>24275</v>
      </c>
      <c r="C2066">
        <v>12</v>
      </c>
      <c r="D2066" t="s">
        <v>24343</v>
      </c>
      <c r="E2066" t="s">
        <v>24277</v>
      </c>
      <c r="F2066" t="s">
        <v>24294</v>
      </c>
      <c r="G2066" t="s">
        <v>764</v>
      </c>
    </row>
    <row r="2067" spans="1:7" hidden="1" x14ac:dyDescent="0.25">
      <c r="A2067" s="65">
        <v>45829</v>
      </c>
      <c r="B2067" t="s">
        <v>24275</v>
      </c>
      <c r="C2067">
        <v>12</v>
      </c>
      <c r="D2067" t="s">
        <v>24352</v>
      </c>
      <c r="E2067" t="s">
        <v>24277</v>
      </c>
      <c r="F2067" t="s">
        <v>24294</v>
      </c>
      <c r="G2067" t="s">
        <v>764</v>
      </c>
    </row>
    <row r="2068" spans="1:7" hidden="1" x14ac:dyDescent="0.25">
      <c r="A2068" s="65">
        <v>45829</v>
      </c>
      <c r="B2068" t="s">
        <v>24275</v>
      </c>
      <c r="C2068">
        <v>12</v>
      </c>
      <c r="D2068" t="s">
        <v>24353</v>
      </c>
      <c r="E2068" t="s">
        <v>24277</v>
      </c>
      <c r="F2068" t="s">
        <v>24294</v>
      </c>
      <c r="G2068" t="s">
        <v>764</v>
      </c>
    </row>
    <row r="2069" spans="1:7" hidden="1" x14ac:dyDescent="0.25">
      <c r="A2069" s="65">
        <v>45829</v>
      </c>
      <c r="B2069" t="s">
        <v>24275</v>
      </c>
      <c r="C2069">
        <v>12</v>
      </c>
      <c r="D2069" t="s">
        <v>24353</v>
      </c>
      <c r="E2069" t="s">
        <v>24277</v>
      </c>
      <c r="F2069" t="s">
        <v>24294</v>
      </c>
      <c r="G2069" t="s">
        <v>764</v>
      </c>
    </row>
    <row r="2070" spans="1:7" hidden="1" x14ac:dyDescent="0.25">
      <c r="A2070" s="65">
        <v>45829</v>
      </c>
      <c r="B2070" t="s">
        <v>24275</v>
      </c>
      <c r="C2070">
        <v>12</v>
      </c>
      <c r="D2070" t="s">
        <v>24353</v>
      </c>
      <c r="E2070" t="s">
        <v>24277</v>
      </c>
      <c r="F2070" t="s">
        <v>24294</v>
      </c>
      <c r="G2070" t="s">
        <v>764</v>
      </c>
    </row>
    <row r="2071" spans="1:7" hidden="1" x14ac:dyDescent="0.25">
      <c r="A2071" s="65">
        <v>45829</v>
      </c>
      <c r="B2071" t="s">
        <v>24275</v>
      </c>
      <c r="C2071">
        <v>12</v>
      </c>
      <c r="D2071" t="s">
        <v>24349</v>
      </c>
      <c r="E2071" t="s">
        <v>24277</v>
      </c>
      <c r="F2071" t="s">
        <v>24294</v>
      </c>
      <c r="G2071" t="s">
        <v>766</v>
      </c>
    </row>
    <row r="2072" spans="1:7" hidden="1" x14ac:dyDescent="0.25">
      <c r="A2072" s="65">
        <v>45829</v>
      </c>
      <c r="B2072" t="s">
        <v>24275</v>
      </c>
      <c r="C2072">
        <v>12</v>
      </c>
      <c r="D2072" t="s">
        <v>24349</v>
      </c>
      <c r="E2072" t="s">
        <v>24277</v>
      </c>
      <c r="F2072" t="s">
        <v>24294</v>
      </c>
      <c r="G2072" t="s">
        <v>766</v>
      </c>
    </row>
    <row r="2073" spans="1:7" hidden="1" x14ac:dyDescent="0.25">
      <c r="A2073" s="65">
        <v>45830</v>
      </c>
      <c r="B2073" t="s">
        <v>24275</v>
      </c>
      <c r="C2073">
        <v>12</v>
      </c>
      <c r="D2073" t="s">
        <v>24343</v>
      </c>
      <c r="E2073" t="s">
        <v>24277</v>
      </c>
      <c r="F2073" t="s">
        <v>24294</v>
      </c>
      <c r="G2073" t="s">
        <v>764</v>
      </c>
    </row>
    <row r="2074" spans="1:7" hidden="1" x14ac:dyDescent="0.25">
      <c r="A2074" s="65">
        <v>45830</v>
      </c>
      <c r="B2074" t="s">
        <v>24275</v>
      </c>
      <c r="C2074">
        <v>6</v>
      </c>
      <c r="D2074" t="s">
        <v>24353</v>
      </c>
      <c r="E2074" t="s">
        <v>24277</v>
      </c>
      <c r="F2074" t="s">
        <v>24294</v>
      </c>
      <c r="G2074" t="s">
        <v>764</v>
      </c>
    </row>
    <row r="2075" spans="1:7" hidden="1" x14ac:dyDescent="0.25">
      <c r="A2075" s="65">
        <v>45830</v>
      </c>
      <c r="B2075" t="s">
        <v>24275</v>
      </c>
      <c r="C2075">
        <v>5</v>
      </c>
      <c r="D2075" t="s">
        <v>24353</v>
      </c>
      <c r="E2075" t="s">
        <v>24277</v>
      </c>
      <c r="F2075" t="s">
        <v>24294</v>
      </c>
      <c r="G2075" t="s">
        <v>764</v>
      </c>
    </row>
    <row r="2076" spans="1:7" hidden="1" x14ac:dyDescent="0.25">
      <c r="A2076" s="65">
        <v>45830</v>
      </c>
      <c r="B2076" t="s">
        <v>24275</v>
      </c>
      <c r="C2076">
        <v>12</v>
      </c>
      <c r="D2076" t="s">
        <v>24343</v>
      </c>
      <c r="E2076" t="s">
        <v>24277</v>
      </c>
      <c r="F2076" t="s">
        <v>24294</v>
      </c>
      <c r="G2076" t="s">
        <v>764</v>
      </c>
    </row>
    <row r="2077" spans="1:7" hidden="1" x14ac:dyDescent="0.25">
      <c r="A2077" s="65">
        <v>45830</v>
      </c>
      <c r="B2077" t="s">
        <v>24275</v>
      </c>
      <c r="C2077">
        <v>12</v>
      </c>
      <c r="D2077" t="s">
        <v>24353</v>
      </c>
      <c r="E2077" t="s">
        <v>24277</v>
      </c>
      <c r="F2077" t="s">
        <v>24294</v>
      </c>
      <c r="G2077" t="s">
        <v>764</v>
      </c>
    </row>
    <row r="2078" spans="1:7" hidden="1" x14ac:dyDescent="0.25">
      <c r="A2078" s="65">
        <v>45830</v>
      </c>
      <c r="B2078" t="s">
        <v>24275</v>
      </c>
      <c r="C2078">
        <v>12</v>
      </c>
      <c r="D2078" t="s">
        <v>24353</v>
      </c>
      <c r="E2078" t="s">
        <v>24277</v>
      </c>
      <c r="F2078" t="s">
        <v>24294</v>
      </c>
      <c r="G2078" t="s">
        <v>764</v>
      </c>
    </row>
    <row r="2079" spans="1:7" hidden="1" x14ac:dyDescent="0.25">
      <c r="A2079" s="65">
        <v>45828</v>
      </c>
      <c r="B2079" t="s">
        <v>24275</v>
      </c>
      <c r="C2079">
        <v>12</v>
      </c>
      <c r="D2079" t="s">
        <v>24344</v>
      </c>
      <c r="E2079" t="s">
        <v>24277</v>
      </c>
      <c r="F2079" t="s">
        <v>24294</v>
      </c>
      <c r="G2079" t="s">
        <v>764</v>
      </c>
    </row>
    <row r="2080" spans="1:7" hidden="1" x14ac:dyDescent="0.25">
      <c r="A2080" s="65">
        <v>45830</v>
      </c>
      <c r="B2080" t="s">
        <v>24275</v>
      </c>
      <c r="C2080">
        <v>12</v>
      </c>
      <c r="D2080" t="s">
        <v>24353</v>
      </c>
      <c r="E2080" t="s">
        <v>24277</v>
      </c>
      <c r="F2080" t="s">
        <v>24294</v>
      </c>
      <c r="G2080" t="s">
        <v>764</v>
      </c>
    </row>
    <row r="2081" spans="1:7" hidden="1" x14ac:dyDescent="0.25">
      <c r="A2081" s="65">
        <v>45830</v>
      </c>
      <c r="B2081" t="s">
        <v>24275</v>
      </c>
      <c r="C2081">
        <v>12</v>
      </c>
      <c r="D2081" t="s">
        <v>24353</v>
      </c>
      <c r="E2081" t="s">
        <v>24277</v>
      </c>
      <c r="F2081" t="s">
        <v>24294</v>
      </c>
      <c r="G2081" t="s">
        <v>764</v>
      </c>
    </row>
    <row r="2082" spans="1:7" hidden="1" x14ac:dyDescent="0.25">
      <c r="A2082" s="65">
        <v>45828</v>
      </c>
      <c r="B2082" t="s">
        <v>24275</v>
      </c>
      <c r="C2082">
        <v>9</v>
      </c>
      <c r="D2082" t="s">
        <v>24344</v>
      </c>
      <c r="E2082" t="s">
        <v>24277</v>
      </c>
      <c r="F2082" t="s">
        <v>24294</v>
      </c>
      <c r="G2082" t="s">
        <v>764</v>
      </c>
    </row>
    <row r="2083" spans="1:7" hidden="1" x14ac:dyDescent="0.25">
      <c r="A2083" s="65">
        <v>45828</v>
      </c>
      <c r="B2083" t="s">
        <v>24275</v>
      </c>
      <c r="C2083">
        <v>12</v>
      </c>
      <c r="D2083" t="s">
        <v>24353</v>
      </c>
      <c r="E2083" t="s">
        <v>24277</v>
      </c>
      <c r="F2083" t="s">
        <v>24294</v>
      </c>
      <c r="G2083" t="s">
        <v>764</v>
      </c>
    </row>
    <row r="2084" spans="1:7" hidden="1" x14ac:dyDescent="0.25">
      <c r="A2084" s="65">
        <v>45828</v>
      </c>
      <c r="B2084" t="s">
        <v>24275</v>
      </c>
      <c r="C2084">
        <v>11</v>
      </c>
      <c r="D2084" t="s">
        <v>24353</v>
      </c>
      <c r="E2084" t="s">
        <v>24277</v>
      </c>
      <c r="F2084" t="s">
        <v>24294</v>
      </c>
      <c r="G2084" t="s">
        <v>764</v>
      </c>
    </row>
    <row r="2085" spans="1:7" hidden="1" x14ac:dyDescent="0.25">
      <c r="A2085" s="65">
        <v>45828</v>
      </c>
      <c r="B2085" t="s">
        <v>24275</v>
      </c>
      <c r="C2085">
        <v>12</v>
      </c>
      <c r="D2085" t="s">
        <v>24353</v>
      </c>
      <c r="E2085" t="s">
        <v>24277</v>
      </c>
      <c r="F2085" t="s">
        <v>24294</v>
      </c>
      <c r="G2085" t="s">
        <v>764</v>
      </c>
    </row>
    <row r="2086" spans="1:7" hidden="1" x14ac:dyDescent="0.25">
      <c r="A2086" s="65">
        <v>45828</v>
      </c>
      <c r="B2086" t="s">
        <v>24275</v>
      </c>
      <c r="C2086">
        <v>12</v>
      </c>
      <c r="D2086" t="s">
        <v>24353</v>
      </c>
      <c r="E2086" t="s">
        <v>24277</v>
      </c>
      <c r="F2086" t="s">
        <v>24294</v>
      </c>
      <c r="G2086" t="s">
        <v>764</v>
      </c>
    </row>
    <row r="2087" spans="1:7" hidden="1" x14ac:dyDescent="0.25">
      <c r="A2087" s="65">
        <v>45828</v>
      </c>
      <c r="B2087" t="s">
        <v>24275</v>
      </c>
      <c r="C2087">
        <v>12</v>
      </c>
      <c r="D2087" t="s">
        <v>24353</v>
      </c>
      <c r="E2087" t="s">
        <v>24277</v>
      </c>
      <c r="F2087" t="s">
        <v>24294</v>
      </c>
      <c r="G2087" t="s">
        <v>764</v>
      </c>
    </row>
    <row r="2088" spans="1:7" hidden="1" x14ac:dyDescent="0.25">
      <c r="A2088" s="65">
        <v>45828</v>
      </c>
      <c r="B2088" t="s">
        <v>24275</v>
      </c>
      <c r="C2088">
        <v>12</v>
      </c>
      <c r="D2088" t="s">
        <v>24353</v>
      </c>
      <c r="E2088" t="s">
        <v>24277</v>
      </c>
      <c r="F2088" t="s">
        <v>24294</v>
      </c>
      <c r="G2088" t="s">
        <v>764</v>
      </c>
    </row>
    <row r="2089" spans="1:7" hidden="1" x14ac:dyDescent="0.25">
      <c r="A2089" s="65">
        <v>45833</v>
      </c>
      <c r="B2089" t="s">
        <v>24275</v>
      </c>
      <c r="C2089">
        <v>12</v>
      </c>
      <c r="D2089" t="s">
        <v>24354</v>
      </c>
      <c r="E2089" t="s">
        <v>24277</v>
      </c>
      <c r="F2089" t="s">
        <v>24294</v>
      </c>
      <c r="G2089" t="s">
        <v>766</v>
      </c>
    </row>
    <row r="2090" spans="1:7" hidden="1" x14ac:dyDescent="0.25">
      <c r="A2090" s="65">
        <v>45833</v>
      </c>
      <c r="B2090" t="s">
        <v>24275</v>
      </c>
      <c r="C2090">
        <v>12</v>
      </c>
      <c r="D2090" t="s">
        <v>24354</v>
      </c>
      <c r="E2090" t="s">
        <v>24277</v>
      </c>
      <c r="F2090" t="s">
        <v>24294</v>
      </c>
      <c r="G2090" t="s">
        <v>766</v>
      </c>
    </row>
    <row r="2091" spans="1:7" hidden="1" x14ac:dyDescent="0.25">
      <c r="A2091" s="65">
        <v>45833</v>
      </c>
      <c r="B2091" t="s">
        <v>24275</v>
      </c>
      <c r="C2091">
        <v>12</v>
      </c>
      <c r="D2091" t="s">
        <v>24354</v>
      </c>
      <c r="E2091" t="s">
        <v>24277</v>
      </c>
      <c r="F2091" t="s">
        <v>24294</v>
      </c>
      <c r="G2091" t="s">
        <v>766</v>
      </c>
    </row>
    <row r="2092" spans="1:7" hidden="1" x14ac:dyDescent="0.25">
      <c r="A2092" s="65">
        <v>45832</v>
      </c>
      <c r="B2092" t="s">
        <v>24275</v>
      </c>
      <c r="C2092">
        <v>12</v>
      </c>
      <c r="D2092" t="s">
        <v>24354</v>
      </c>
      <c r="E2092" t="s">
        <v>24277</v>
      </c>
      <c r="F2092" t="s">
        <v>24294</v>
      </c>
      <c r="G2092" t="s">
        <v>766</v>
      </c>
    </row>
    <row r="2093" spans="1:7" hidden="1" x14ac:dyDescent="0.25">
      <c r="A2093" s="65">
        <v>45833</v>
      </c>
      <c r="B2093" t="s">
        <v>24275</v>
      </c>
      <c r="C2093">
        <v>12</v>
      </c>
      <c r="D2093" t="s">
        <v>24354</v>
      </c>
      <c r="E2093" t="s">
        <v>24277</v>
      </c>
      <c r="F2093" t="s">
        <v>24294</v>
      </c>
      <c r="G2093" t="s">
        <v>766</v>
      </c>
    </row>
    <row r="2094" spans="1:7" hidden="1" x14ac:dyDescent="0.25">
      <c r="A2094" s="65">
        <v>45833</v>
      </c>
      <c r="B2094" t="s">
        <v>24275</v>
      </c>
      <c r="C2094">
        <v>12</v>
      </c>
      <c r="D2094" t="s">
        <v>24354</v>
      </c>
      <c r="E2094" t="s">
        <v>24277</v>
      </c>
      <c r="F2094" t="s">
        <v>24294</v>
      </c>
      <c r="G2094" t="s">
        <v>766</v>
      </c>
    </row>
    <row r="2095" spans="1:7" hidden="1" x14ac:dyDescent="0.25">
      <c r="A2095" s="65">
        <v>45833</v>
      </c>
      <c r="B2095" t="s">
        <v>24275</v>
      </c>
      <c r="C2095">
        <v>2</v>
      </c>
      <c r="D2095" t="s">
        <v>24354</v>
      </c>
      <c r="E2095" t="s">
        <v>24277</v>
      </c>
      <c r="F2095" t="s">
        <v>24294</v>
      </c>
      <c r="G2095" t="s">
        <v>766</v>
      </c>
    </row>
    <row r="2096" spans="1:7" hidden="1" x14ac:dyDescent="0.25">
      <c r="A2096" s="65">
        <v>45833</v>
      </c>
      <c r="B2096" t="s">
        <v>24275</v>
      </c>
      <c r="C2096">
        <v>5</v>
      </c>
      <c r="D2096" t="s">
        <v>24355</v>
      </c>
      <c r="E2096" t="s">
        <v>24277</v>
      </c>
      <c r="F2096" t="s">
        <v>24294</v>
      </c>
      <c r="G2096" t="s">
        <v>764</v>
      </c>
    </row>
    <row r="2097" spans="1:8" hidden="1" x14ac:dyDescent="0.25">
      <c r="A2097" s="65">
        <v>45833</v>
      </c>
      <c r="B2097" t="s">
        <v>24275</v>
      </c>
      <c r="C2097">
        <v>6</v>
      </c>
      <c r="D2097" t="s">
        <v>24354</v>
      </c>
      <c r="E2097" t="s">
        <v>24277</v>
      </c>
      <c r="F2097" t="s">
        <v>24294</v>
      </c>
      <c r="G2097" t="s">
        <v>766</v>
      </c>
    </row>
    <row r="2098" spans="1:8" hidden="1" x14ac:dyDescent="0.25">
      <c r="A2098" s="65">
        <v>45833</v>
      </c>
      <c r="B2098" t="s">
        <v>24275</v>
      </c>
      <c r="C2098">
        <v>12</v>
      </c>
      <c r="D2098" t="s">
        <v>24355</v>
      </c>
      <c r="E2098" t="s">
        <v>24277</v>
      </c>
      <c r="F2098" t="s">
        <v>24294</v>
      </c>
      <c r="G2098" t="s">
        <v>764</v>
      </c>
    </row>
    <row r="2099" spans="1:8" hidden="1" x14ac:dyDescent="0.25">
      <c r="A2099" s="65">
        <v>45833</v>
      </c>
      <c r="B2099" t="s">
        <v>24275</v>
      </c>
      <c r="C2099">
        <v>8</v>
      </c>
      <c r="D2099" t="s">
        <v>24356</v>
      </c>
      <c r="E2099" t="s">
        <v>24277</v>
      </c>
      <c r="F2099" t="s">
        <v>24311</v>
      </c>
      <c r="G2099" t="s">
        <v>765</v>
      </c>
      <c r="H2099" t="s">
        <v>24336</v>
      </c>
    </row>
    <row r="2100" spans="1:8" hidden="1" x14ac:dyDescent="0.25">
      <c r="A2100" s="65">
        <v>45833</v>
      </c>
      <c r="B2100" t="s">
        <v>24275</v>
      </c>
      <c r="C2100">
        <v>12</v>
      </c>
      <c r="D2100" t="s">
        <v>24356</v>
      </c>
      <c r="E2100" t="s">
        <v>24277</v>
      </c>
      <c r="F2100" t="s">
        <v>24311</v>
      </c>
      <c r="G2100" t="s">
        <v>765</v>
      </c>
      <c r="H2100" t="s">
        <v>24336</v>
      </c>
    </row>
    <row r="2101" spans="1:8" hidden="1" x14ac:dyDescent="0.25">
      <c r="A2101" s="65">
        <v>45833</v>
      </c>
      <c r="B2101" t="s">
        <v>24275</v>
      </c>
      <c r="C2101">
        <v>12</v>
      </c>
      <c r="D2101" t="s">
        <v>24356</v>
      </c>
      <c r="E2101" t="s">
        <v>24277</v>
      </c>
      <c r="F2101" t="s">
        <v>24311</v>
      </c>
      <c r="G2101" t="s">
        <v>765</v>
      </c>
      <c r="H2101" t="s">
        <v>24336</v>
      </c>
    </row>
    <row r="2102" spans="1:8" hidden="1" x14ac:dyDescent="0.25">
      <c r="A2102" s="65">
        <v>45832</v>
      </c>
      <c r="B2102" t="s">
        <v>24275</v>
      </c>
      <c r="C2102">
        <v>12</v>
      </c>
      <c r="D2102" t="s">
        <v>24356</v>
      </c>
      <c r="E2102" t="s">
        <v>24277</v>
      </c>
      <c r="F2102" t="s">
        <v>24311</v>
      </c>
      <c r="G2102" t="s">
        <v>765</v>
      </c>
      <c r="H2102" t="s">
        <v>24336</v>
      </c>
    </row>
    <row r="2103" spans="1:8" hidden="1" x14ac:dyDescent="0.25">
      <c r="A2103" s="65">
        <v>45833</v>
      </c>
      <c r="B2103" t="s">
        <v>24275</v>
      </c>
      <c r="C2103">
        <v>12</v>
      </c>
      <c r="D2103" t="s">
        <v>24356</v>
      </c>
      <c r="E2103" t="s">
        <v>24277</v>
      </c>
      <c r="F2103" t="s">
        <v>24311</v>
      </c>
      <c r="G2103" t="s">
        <v>765</v>
      </c>
      <c r="H2103" t="s">
        <v>24336</v>
      </c>
    </row>
    <row r="2104" spans="1:8" hidden="1" x14ac:dyDescent="0.25">
      <c r="A2104" s="65">
        <v>45832</v>
      </c>
      <c r="B2104" t="s">
        <v>24275</v>
      </c>
      <c r="C2104">
        <v>12</v>
      </c>
      <c r="D2104" t="s">
        <v>24356</v>
      </c>
      <c r="E2104" t="s">
        <v>24277</v>
      </c>
      <c r="F2104" t="s">
        <v>24311</v>
      </c>
      <c r="G2104" t="s">
        <v>765</v>
      </c>
      <c r="H2104" t="s">
        <v>24336</v>
      </c>
    </row>
    <row r="2105" spans="1:8" hidden="1" x14ac:dyDescent="0.25">
      <c r="A2105" s="65">
        <v>45832</v>
      </c>
      <c r="B2105" t="s">
        <v>24275</v>
      </c>
      <c r="C2105">
        <v>12</v>
      </c>
      <c r="D2105" t="s">
        <v>24356</v>
      </c>
      <c r="E2105" t="s">
        <v>24277</v>
      </c>
      <c r="F2105" t="s">
        <v>24311</v>
      </c>
      <c r="G2105" t="s">
        <v>765</v>
      </c>
      <c r="H2105" t="s">
        <v>24336</v>
      </c>
    </row>
    <row r="2106" spans="1:8" hidden="1" x14ac:dyDescent="0.25">
      <c r="A2106" s="65">
        <v>45832</v>
      </c>
      <c r="B2106" t="s">
        <v>24275</v>
      </c>
      <c r="C2106">
        <v>12</v>
      </c>
      <c r="D2106" t="s">
        <v>24356</v>
      </c>
      <c r="E2106" t="s">
        <v>24277</v>
      </c>
      <c r="F2106" t="s">
        <v>24311</v>
      </c>
      <c r="G2106" t="s">
        <v>765</v>
      </c>
      <c r="H2106" t="s">
        <v>24336</v>
      </c>
    </row>
    <row r="2107" spans="1:8" hidden="1" x14ac:dyDescent="0.25">
      <c r="A2107" s="65">
        <v>45832</v>
      </c>
      <c r="B2107" t="s">
        <v>24275</v>
      </c>
      <c r="C2107">
        <v>12</v>
      </c>
      <c r="D2107" t="s">
        <v>24356</v>
      </c>
      <c r="E2107" t="s">
        <v>24277</v>
      </c>
      <c r="F2107" t="s">
        <v>24311</v>
      </c>
      <c r="G2107" t="s">
        <v>765</v>
      </c>
      <c r="H2107" t="s">
        <v>24336</v>
      </c>
    </row>
    <row r="2108" spans="1:8" hidden="1" x14ac:dyDescent="0.25">
      <c r="A2108" s="65">
        <v>45832</v>
      </c>
      <c r="B2108" t="s">
        <v>24275</v>
      </c>
      <c r="C2108">
        <v>12</v>
      </c>
      <c r="D2108" t="s">
        <v>24356</v>
      </c>
      <c r="E2108" t="s">
        <v>24277</v>
      </c>
      <c r="F2108" t="s">
        <v>24311</v>
      </c>
      <c r="G2108" t="s">
        <v>765</v>
      </c>
      <c r="H2108" t="s">
        <v>24336</v>
      </c>
    </row>
    <row r="2109" spans="1:8" hidden="1" x14ac:dyDescent="0.25">
      <c r="A2109" s="65">
        <v>45832</v>
      </c>
      <c r="B2109" t="s">
        <v>24275</v>
      </c>
      <c r="C2109">
        <v>12</v>
      </c>
      <c r="D2109" t="s">
        <v>24356</v>
      </c>
      <c r="E2109" t="s">
        <v>24277</v>
      </c>
      <c r="F2109" t="s">
        <v>24311</v>
      </c>
      <c r="G2109" t="s">
        <v>765</v>
      </c>
      <c r="H2109" t="s">
        <v>24336</v>
      </c>
    </row>
    <row r="2110" spans="1:8" hidden="1" x14ac:dyDescent="0.25">
      <c r="A2110" s="65">
        <v>45832</v>
      </c>
      <c r="B2110" t="s">
        <v>24275</v>
      </c>
      <c r="C2110">
        <v>12</v>
      </c>
      <c r="D2110" t="s">
        <v>24356</v>
      </c>
      <c r="E2110" t="s">
        <v>24277</v>
      </c>
      <c r="F2110" t="s">
        <v>24311</v>
      </c>
      <c r="G2110" t="s">
        <v>765</v>
      </c>
      <c r="H2110" t="s">
        <v>24336</v>
      </c>
    </row>
    <row r="2111" spans="1:8" hidden="1" x14ac:dyDescent="0.25">
      <c r="A2111" s="65">
        <v>45832</v>
      </c>
      <c r="B2111" t="s">
        <v>24275</v>
      </c>
      <c r="C2111">
        <v>12</v>
      </c>
      <c r="D2111" t="s">
        <v>24356</v>
      </c>
      <c r="E2111" t="s">
        <v>24277</v>
      </c>
      <c r="F2111" t="s">
        <v>24311</v>
      </c>
      <c r="G2111" t="s">
        <v>765</v>
      </c>
      <c r="H2111" t="s">
        <v>24336</v>
      </c>
    </row>
    <row r="2112" spans="1:8" hidden="1" x14ac:dyDescent="0.25">
      <c r="A2112" s="65">
        <v>45832</v>
      </c>
      <c r="B2112" t="s">
        <v>24275</v>
      </c>
      <c r="C2112">
        <v>12</v>
      </c>
      <c r="D2112" t="s">
        <v>24356</v>
      </c>
      <c r="E2112" t="s">
        <v>24277</v>
      </c>
      <c r="F2112" t="s">
        <v>24311</v>
      </c>
      <c r="G2112" t="s">
        <v>765</v>
      </c>
      <c r="H2112" t="s">
        <v>24336</v>
      </c>
    </row>
    <row r="2113" spans="1:8" hidden="1" x14ac:dyDescent="0.25">
      <c r="A2113" s="65">
        <v>45832</v>
      </c>
      <c r="B2113" t="s">
        <v>24275</v>
      </c>
      <c r="C2113">
        <v>12</v>
      </c>
      <c r="D2113" t="s">
        <v>24356</v>
      </c>
      <c r="E2113" t="s">
        <v>24277</v>
      </c>
      <c r="F2113" t="s">
        <v>24311</v>
      </c>
      <c r="G2113" t="s">
        <v>765</v>
      </c>
      <c r="H2113" t="s">
        <v>24336</v>
      </c>
    </row>
    <row r="2114" spans="1:8" hidden="1" x14ac:dyDescent="0.25">
      <c r="A2114" s="65">
        <v>45832</v>
      </c>
      <c r="B2114" t="s">
        <v>24275</v>
      </c>
      <c r="C2114">
        <v>12</v>
      </c>
      <c r="D2114" t="s">
        <v>24356</v>
      </c>
      <c r="E2114" t="s">
        <v>24277</v>
      </c>
      <c r="F2114" t="s">
        <v>24311</v>
      </c>
      <c r="G2114" t="s">
        <v>765</v>
      </c>
      <c r="H2114" t="s">
        <v>24336</v>
      </c>
    </row>
    <row r="2115" spans="1:8" hidden="1" x14ac:dyDescent="0.25">
      <c r="A2115" s="65">
        <v>45832</v>
      </c>
      <c r="B2115" t="s">
        <v>24275</v>
      </c>
      <c r="C2115">
        <v>12</v>
      </c>
      <c r="D2115" t="s">
        <v>24356</v>
      </c>
      <c r="E2115" t="s">
        <v>24277</v>
      </c>
      <c r="F2115" t="s">
        <v>24311</v>
      </c>
      <c r="G2115" t="s">
        <v>765</v>
      </c>
      <c r="H2115" t="s">
        <v>24336</v>
      </c>
    </row>
    <row r="2116" spans="1:8" hidden="1" x14ac:dyDescent="0.25">
      <c r="A2116" s="65">
        <v>45832</v>
      </c>
      <c r="B2116" t="s">
        <v>24275</v>
      </c>
      <c r="C2116">
        <v>12</v>
      </c>
      <c r="D2116" t="s">
        <v>24356</v>
      </c>
      <c r="E2116" t="s">
        <v>24277</v>
      </c>
      <c r="F2116" t="s">
        <v>24311</v>
      </c>
      <c r="G2116" t="s">
        <v>765</v>
      </c>
      <c r="H2116" t="s">
        <v>24336</v>
      </c>
    </row>
    <row r="2117" spans="1:8" hidden="1" x14ac:dyDescent="0.25">
      <c r="A2117" s="65">
        <v>45832</v>
      </c>
      <c r="B2117" t="s">
        <v>24275</v>
      </c>
      <c r="C2117">
        <v>12</v>
      </c>
      <c r="D2117" t="s">
        <v>24356</v>
      </c>
      <c r="E2117" t="s">
        <v>24277</v>
      </c>
      <c r="F2117" t="s">
        <v>24311</v>
      </c>
      <c r="G2117" t="s">
        <v>765</v>
      </c>
      <c r="H2117" t="s">
        <v>24336</v>
      </c>
    </row>
    <row r="2118" spans="1:8" hidden="1" x14ac:dyDescent="0.25">
      <c r="A2118" s="65">
        <v>45832</v>
      </c>
      <c r="B2118" t="s">
        <v>24275</v>
      </c>
      <c r="C2118">
        <v>12</v>
      </c>
      <c r="D2118" t="s">
        <v>24356</v>
      </c>
      <c r="E2118" t="s">
        <v>24277</v>
      </c>
      <c r="F2118" t="s">
        <v>24311</v>
      </c>
      <c r="G2118" t="s">
        <v>765</v>
      </c>
      <c r="H2118" t="s">
        <v>24336</v>
      </c>
    </row>
    <row r="2119" spans="1:8" hidden="1" x14ac:dyDescent="0.25">
      <c r="A2119" s="65">
        <v>45832</v>
      </c>
      <c r="B2119" t="s">
        <v>24275</v>
      </c>
      <c r="C2119">
        <v>12</v>
      </c>
      <c r="D2119" t="s">
        <v>24356</v>
      </c>
      <c r="E2119" t="s">
        <v>24277</v>
      </c>
      <c r="F2119" t="s">
        <v>24311</v>
      </c>
      <c r="G2119" t="s">
        <v>765</v>
      </c>
      <c r="H2119" t="s">
        <v>24336</v>
      </c>
    </row>
    <row r="2120" spans="1:8" hidden="1" x14ac:dyDescent="0.25">
      <c r="A2120" s="65">
        <v>45832</v>
      </c>
      <c r="B2120" t="s">
        <v>24275</v>
      </c>
      <c r="C2120">
        <v>12</v>
      </c>
      <c r="D2120" t="s">
        <v>24356</v>
      </c>
      <c r="E2120" t="s">
        <v>24277</v>
      </c>
      <c r="F2120" t="s">
        <v>24311</v>
      </c>
      <c r="G2120" t="s">
        <v>765</v>
      </c>
      <c r="H2120" t="s">
        <v>24336</v>
      </c>
    </row>
    <row r="2121" spans="1:8" hidden="1" x14ac:dyDescent="0.25">
      <c r="A2121" s="65">
        <v>45832</v>
      </c>
      <c r="B2121" t="s">
        <v>24275</v>
      </c>
      <c r="C2121">
        <v>12</v>
      </c>
      <c r="D2121" t="s">
        <v>24356</v>
      </c>
      <c r="E2121" t="s">
        <v>24277</v>
      </c>
      <c r="F2121" t="s">
        <v>24311</v>
      </c>
      <c r="G2121" t="s">
        <v>765</v>
      </c>
      <c r="H2121" t="s">
        <v>24336</v>
      </c>
    </row>
    <row r="2122" spans="1:8" hidden="1" x14ac:dyDescent="0.25">
      <c r="A2122" s="65">
        <v>45832</v>
      </c>
      <c r="B2122" t="s">
        <v>24275</v>
      </c>
      <c r="C2122">
        <v>11</v>
      </c>
      <c r="D2122" t="s">
        <v>24356</v>
      </c>
      <c r="E2122" t="s">
        <v>24277</v>
      </c>
      <c r="F2122" t="s">
        <v>24311</v>
      </c>
      <c r="G2122" t="s">
        <v>765</v>
      </c>
      <c r="H2122" t="s">
        <v>24336</v>
      </c>
    </row>
    <row r="2123" spans="1:8" hidden="1" x14ac:dyDescent="0.25">
      <c r="A2123" s="65">
        <v>45832</v>
      </c>
      <c r="B2123" t="s">
        <v>24275</v>
      </c>
      <c r="C2123">
        <v>12</v>
      </c>
      <c r="D2123" t="s">
        <v>24356</v>
      </c>
      <c r="E2123" t="s">
        <v>24277</v>
      </c>
      <c r="F2123" t="s">
        <v>24311</v>
      </c>
      <c r="G2123" t="s">
        <v>765</v>
      </c>
      <c r="H2123" t="s">
        <v>24336</v>
      </c>
    </row>
    <row r="2124" spans="1:8" hidden="1" x14ac:dyDescent="0.25">
      <c r="A2124" s="65">
        <v>45832</v>
      </c>
      <c r="B2124" t="s">
        <v>24275</v>
      </c>
      <c r="C2124">
        <v>12</v>
      </c>
      <c r="D2124" t="s">
        <v>24356</v>
      </c>
      <c r="E2124" t="s">
        <v>24277</v>
      </c>
      <c r="F2124" t="s">
        <v>24311</v>
      </c>
      <c r="G2124" t="s">
        <v>765</v>
      </c>
      <c r="H2124" t="s">
        <v>24336</v>
      </c>
    </row>
    <row r="2125" spans="1:8" hidden="1" x14ac:dyDescent="0.25">
      <c r="A2125" s="65">
        <v>45832</v>
      </c>
      <c r="B2125" t="s">
        <v>24275</v>
      </c>
      <c r="C2125">
        <v>12</v>
      </c>
      <c r="D2125" t="s">
        <v>24356</v>
      </c>
      <c r="E2125" t="s">
        <v>24277</v>
      </c>
      <c r="F2125" t="s">
        <v>24311</v>
      </c>
      <c r="G2125" t="s">
        <v>765</v>
      </c>
      <c r="H2125" t="s">
        <v>24336</v>
      </c>
    </row>
    <row r="2126" spans="1:8" hidden="1" x14ac:dyDescent="0.25">
      <c r="A2126" s="65">
        <v>45832</v>
      </c>
      <c r="B2126" t="s">
        <v>24275</v>
      </c>
      <c r="C2126">
        <v>12</v>
      </c>
      <c r="D2126" t="s">
        <v>24356</v>
      </c>
      <c r="E2126" t="s">
        <v>24277</v>
      </c>
      <c r="F2126" t="s">
        <v>24311</v>
      </c>
      <c r="G2126" t="s">
        <v>765</v>
      </c>
      <c r="H2126" t="s">
        <v>24336</v>
      </c>
    </row>
    <row r="2127" spans="1:8" hidden="1" x14ac:dyDescent="0.25">
      <c r="A2127" s="65">
        <v>45832</v>
      </c>
      <c r="B2127" t="s">
        <v>24275</v>
      </c>
      <c r="C2127">
        <v>12</v>
      </c>
      <c r="D2127" t="s">
        <v>24356</v>
      </c>
      <c r="E2127" t="s">
        <v>24277</v>
      </c>
      <c r="F2127" t="s">
        <v>24311</v>
      </c>
      <c r="G2127" t="s">
        <v>765</v>
      </c>
      <c r="H2127" t="s">
        <v>24336</v>
      </c>
    </row>
    <row r="2128" spans="1:8" hidden="1" x14ac:dyDescent="0.25">
      <c r="A2128" s="65">
        <v>45832</v>
      </c>
      <c r="B2128" t="s">
        <v>24275</v>
      </c>
      <c r="C2128">
        <v>12</v>
      </c>
      <c r="D2128" t="s">
        <v>24356</v>
      </c>
      <c r="E2128" t="s">
        <v>24277</v>
      </c>
      <c r="F2128" t="s">
        <v>24311</v>
      </c>
      <c r="G2128" t="s">
        <v>765</v>
      </c>
      <c r="H2128" t="s">
        <v>24336</v>
      </c>
    </row>
    <row r="2129" spans="1:8" hidden="1" x14ac:dyDescent="0.25">
      <c r="A2129" s="65">
        <v>45832</v>
      </c>
      <c r="B2129" t="s">
        <v>24275</v>
      </c>
      <c r="C2129">
        <v>12</v>
      </c>
      <c r="D2129" t="s">
        <v>24356</v>
      </c>
      <c r="E2129" t="s">
        <v>24277</v>
      </c>
      <c r="F2129" t="s">
        <v>24311</v>
      </c>
      <c r="G2129" t="s">
        <v>765</v>
      </c>
      <c r="H2129" t="s">
        <v>24336</v>
      </c>
    </row>
    <row r="2130" spans="1:8" hidden="1" x14ac:dyDescent="0.25">
      <c r="A2130" s="65">
        <v>45832</v>
      </c>
      <c r="B2130" t="s">
        <v>24275</v>
      </c>
      <c r="C2130">
        <v>12</v>
      </c>
      <c r="D2130" t="s">
        <v>24356</v>
      </c>
      <c r="E2130" t="s">
        <v>24277</v>
      </c>
      <c r="F2130" t="s">
        <v>24311</v>
      </c>
      <c r="G2130" t="s">
        <v>765</v>
      </c>
      <c r="H2130" t="s">
        <v>24336</v>
      </c>
    </row>
    <row r="2131" spans="1:8" hidden="1" x14ac:dyDescent="0.25">
      <c r="A2131" s="65">
        <v>45832</v>
      </c>
      <c r="B2131" t="s">
        <v>24275</v>
      </c>
      <c r="C2131">
        <v>12</v>
      </c>
      <c r="D2131" t="s">
        <v>24356</v>
      </c>
      <c r="E2131" t="s">
        <v>24277</v>
      </c>
      <c r="F2131" t="s">
        <v>24311</v>
      </c>
      <c r="G2131" t="s">
        <v>765</v>
      </c>
      <c r="H2131" t="s">
        <v>24336</v>
      </c>
    </row>
    <row r="2132" spans="1:8" hidden="1" x14ac:dyDescent="0.25">
      <c r="A2132" s="65">
        <v>45832</v>
      </c>
      <c r="B2132" t="s">
        <v>24275</v>
      </c>
      <c r="C2132">
        <v>12</v>
      </c>
      <c r="D2132" t="s">
        <v>24356</v>
      </c>
      <c r="E2132" t="s">
        <v>24277</v>
      </c>
      <c r="F2132" t="s">
        <v>24311</v>
      </c>
      <c r="G2132" t="s">
        <v>765</v>
      </c>
      <c r="H2132" t="s">
        <v>24336</v>
      </c>
    </row>
    <row r="2133" spans="1:8" hidden="1" x14ac:dyDescent="0.25">
      <c r="A2133" s="65">
        <v>45832</v>
      </c>
      <c r="B2133" t="s">
        <v>24275</v>
      </c>
      <c r="C2133">
        <v>12</v>
      </c>
      <c r="D2133" t="s">
        <v>24356</v>
      </c>
      <c r="E2133" t="s">
        <v>24277</v>
      </c>
      <c r="F2133" t="s">
        <v>24311</v>
      </c>
      <c r="G2133" t="s">
        <v>765</v>
      </c>
      <c r="H2133" t="s">
        <v>24336</v>
      </c>
    </row>
    <row r="2134" spans="1:8" hidden="1" x14ac:dyDescent="0.25">
      <c r="A2134" s="65">
        <v>45832</v>
      </c>
      <c r="B2134" t="s">
        <v>24275</v>
      </c>
      <c r="C2134">
        <v>12</v>
      </c>
      <c r="D2134" t="s">
        <v>24356</v>
      </c>
      <c r="E2134" t="s">
        <v>24277</v>
      </c>
      <c r="F2134" t="s">
        <v>24311</v>
      </c>
      <c r="G2134" t="s">
        <v>765</v>
      </c>
      <c r="H2134" t="s">
        <v>24336</v>
      </c>
    </row>
    <row r="2135" spans="1:8" hidden="1" x14ac:dyDescent="0.25">
      <c r="A2135" s="65">
        <v>45832</v>
      </c>
      <c r="B2135" t="s">
        <v>24275</v>
      </c>
      <c r="C2135">
        <v>12</v>
      </c>
      <c r="D2135" t="s">
        <v>24356</v>
      </c>
      <c r="E2135" t="s">
        <v>24277</v>
      </c>
      <c r="F2135" t="s">
        <v>24311</v>
      </c>
      <c r="G2135" t="s">
        <v>765</v>
      </c>
      <c r="H2135" t="s">
        <v>24336</v>
      </c>
    </row>
    <row r="2136" spans="1:8" hidden="1" x14ac:dyDescent="0.25">
      <c r="A2136" s="65">
        <v>45832</v>
      </c>
      <c r="B2136" t="s">
        <v>24275</v>
      </c>
      <c r="C2136">
        <v>12</v>
      </c>
      <c r="D2136" t="s">
        <v>24356</v>
      </c>
      <c r="E2136" t="s">
        <v>24277</v>
      </c>
      <c r="F2136" t="s">
        <v>24311</v>
      </c>
      <c r="G2136" t="s">
        <v>765</v>
      </c>
      <c r="H2136" t="s">
        <v>24336</v>
      </c>
    </row>
    <row r="2137" spans="1:8" hidden="1" x14ac:dyDescent="0.25">
      <c r="A2137" s="65">
        <v>45832</v>
      </c>
      <c r="B2137" t="s">
        <v>24275</v>
      </c>
      <c r="C2137">
        <v>12</v>
      </c>
      <c r="D2137" t="s">
        <v>24356</v>
      </c>
      <c r="E2137" t="s">
        <v>24277</v>
      </c>
      <c r="F2137" t="s">
        <v>24311</v>
      </c>
      <c r="G2137" t="s">
        <v>765</v>
      </c>
      <c r="H2137" t="s">
        <v>24336</v>
      </c>
    </row>
    <row r="2138" spans="1:8" hidden="1" x14ac:dyDescent="0.25">
      <c r="A2138" s="65">
        <v>45832</v>
      </c>
      <c r="B2138" t="s">
        <v>24275</v>
      </c>
      <c r="C2138">
        <v>12</v>
      </c>
      <c r="D2138" t="s">
        <v>24356</v>
      </c>
      <c r="E2138" t="s">
        <v>24277</v>
      </c>
      <c r="F2138" t="s">
        <v>24311</v>
      </c>
      <c r="G2138" t="s">
        <v>765</v>
      </c>
      <c r="H2138" t="s">
        <v>24336</v>
      </c>
    </row>
    <row r="2139" spans="1:8" hidden="1" x14ac:dyDescent="0.25">
      <c r="A2139" s="65">
        <v>45832</v>
      </c>
      <c r="B2139" t="s">
        <v>24275</v>
      </c>
      <c r="C2139">
        <v>12</v>
      </c>
      <c r="D2139" t="s">
        <v>24356</v>
      </c>
      <c r="E2139" t="s">
        <v>24277</v>
      </c>
      <c r="F2139" t="s">
        <v>24311</v>
      </c>
      <c r="G2139" t="s">
        <v>765</v>
      </c>
      <c r="H2139" t="s">
        <v>24336</v>
      </c>
    </row>
    <row r="2140" spans="1:8" hidden="1" x14ac:dyDescent="0.25">
      <c r="A2140" s="65">
        <v>45832</v>
      </c>
      <c r="B2140" t="s">
        <v>24275</v>
      </c>
      <c r="C2140">
        <v>11</v>
      </c>
      <c r="D2140" t="s">
        <v>24356</v>
      </c>
      <c r="E2140" t="s">
        <v>24277</v>
      </c>
      <c r="F2140" t="s">
        <v>24311</v>
      </c>
      <c r="G2140" t="s">
        <v>765</v>
      </c>
      <c r="H2140" t="s">
        <v>24336</v>
      </c>
    </row>
    <row r="2141" spans="1:8" hidden="1" x14ac:dyDescent="0.25">
      <c r="A2141" s="65">
        <v>45832</v>
      </c>
      <c r="B2141" t="s">
        <v>24275</v>
      </c>
      <c r="C2141">
        <v>12</v>
      </c>
      <c r="D2141" t="s">
        <v>24356</v>
      </c>
      <c r="E2141" t="s">
        <v>24277</v>
      </c>
      <c r="F2141" t="s">
        <v>24311</v>
      </c>
      <c r="G2141" t="s">
        <v>765</v>
      </c>
      <c r="H2141" t="s">
        <v>24336</v>
      </c>
    </row>
    <row r="2142" spans="1:8" hidden="1" x14ac:dyDescent="0.25">
      <c r="A2142" s="65">
        <v>45832</v>
      </c>
      <c r="B2142" t="s">
        <v>24275</v>
      </c>
      <c r="C2142">
        <v>12</v>
      </c>
      <c r="D2142" t="s">
        <v>24356</v>
      </c>
      <c r="E2142" t="s">
        <v>24277</v>
      </c>
      <c r="F2142" t="s">
        <v>24311</v>
      </c>
      <c r="G2142" t="s">
        <v>765</v>
      </c>
      <c r="H2142" t="s">
        <v>24336</v>
      </c>
    </row>
    <row r="2143" spans="1:8" hidden="1" x14ac:dyDescent="0.25">
      <c r="A2143" s="65">
        <v>45832</v>
      </c>
      <c r="B2143" t="s">
        <v>24275</v>
      </c>
      <c r="C2143">
        <v>12</v>
      </c>
      <c r="D2143" t="s">
        <v>24356</v>
      </c>
      <c r="E2143" t="s">
        <v>24277</v>
      </c>
      <c r="F2143" t="s">
        <v>24311</v>
      </c>
      <c r="G2143" t="s">
        <v>765</v>
      </c>
      <c r="H2143" t="s">
        <v>24336</v>
      </c>
    </row>
    <row r="2144" spans="1:8" hidden="1" x14ac:dyDescent="0.25">
      <c r="A2144" s="65">
        <v>45832</v>
      </c>
      <c r="B2144" t="s">
        <v>24275</v>
      </c>
      <c r="C2144">
        <v>12</v>
      </c>
      <c r="D2144" t="s">
        <v>24356</v>
      </c>
      <c r="E2144" t="s">
        <v>24277</v>
      </c>
      <c r="F2144" t="s">
        <v>24311</v>
      </c>
      <c r="G2144" t="s">
        <v>765</v>
      </c>
      <c r="H2144" t="s">
        <v>24336</v>
      </c>
    </row>
    <row r="2145" spans="1:8" hidden="1" x14ac:dyDescent="0.25">
      <c r="A2145" s="65">
        <v>45832</v>
      </c>
      <c r="B2145" t="s">
        <v>24275</v>
      </c>
      <c r="C2145">
        <v>12</v>
      </c>
      <c r="D2145" t="s">
        <v>24356</v>
      </c>
      <c r="E2145" t="s">
        <v>24277</v>
      </c>
      <c r="F2145" t="s">
        <v>24311</v>
      </c>
      <c r="G2145" t="s">
        <v>765</v>
      </c>
      <c r="H2145" t="s">
        <v>24336</v>
      </c>
    </row>
    <row r="2146" spans="1:8" hidden="1" x14ac:dyDescent="0.25">
      <c r="A2146" s="65">
        <v>45832</v>
      </c>
      <c r="B2146" t="s">
        <v>24275</v>
      </c>
      <c r="C2146">
        <v>12</v>
      </c>
      <c r="D2146" t="s">
        <v>24356</v>
      </c>
      <c r="E2146" t="s">
        <v>24277</v>
      </c>
      <c r="F2146" t="s">
        <v>24311</v>
      </c>
      <c r="G2146" t="s">
        <v>765</v>
      </c>
      <c r="H2146" t="s">
        <v>24336</v>
      </c>
    </row>
    <row r="2147" spans="1:8" hidden="1" x14ac:dyDescent="0.25">
      <c r="A2147" s="65">
        <v>45832</v>
      </c>
      <c r="B2147" t="s">
        <v>24275</v>
      </c>
      <c r="C2147">
        <v>12</v>
      </c>
      <c r="D2147" t="s">
        <v>24356</v>
      </c>
      <c r="E2147" t="s">
        <v>24277</v>
      </c>
      <c r="F2147" t="s">
        <v>24311</v>
      </c>
      <c r="G2147" t="s">
        <v>765</v>
      </c>
      <c r="H2147" t="s">
        <v>24336</v>
      </c>
    </row>
    <row r="2148" spans="1:8" hidden="1" x14ac:dyDescent="0.25">
      <c r="A2148" s="65">
        <v>45832</v>
      </c>
      <c r="B2148" t="s">
        <v>24275</v>
      </c>
      <c r="C2148">
        <v>12</v>
      </c>
      <c r="D2148" t="s">
        <v>24356</v>
      </c>
      <c r="E2148" t="s">
        <v>24277</v>
      </c>
      <c r="F2148" t="s">
        <v>24311</v>
      </c>
      <c r="G2148" t="s">
        <v>765</v>
      </c>
      <c r="H2148" t="s">
        <v>24336</v>
      </c>
    </row>
    <row r="2149" spans="1:8" hidden="1" x14ac:dyDescent="0.25">
      <c r="A2149" s="65">
        <v>45832</v>
      </c>
      <c r="B2149" t="s">
        <v>24275</v>
      </c>
      <c r="C2149">
        <v>12</v>
      </c>
      <c r="D2149" t="s">
        <v>24356</v>
      </c>
      <c r="E2149" t="s">
        <v>24277</v>
      </c>
      <c r="F2149" t="s">
        <v>24311</v>
      </c>
      <c r="G2149" t="s">
        <v>765</v>
      </c>
      <c r="H2149" t="s">
        <v>24336</v>
      </c>
    </row>
    <row r="2150" spans="1:8" hidden="1" x14ac:dyDescent="0.25">
      <c r="A2150" s="65">
        <v>45832</v>
      </c>
      <c r="B2150" t="s">
        <v>24275</v>
      </c>
      <c r="C2150">
        <v>12</v>
      </c>
      <c r="D2150" t="s">
        <v>24356</v>
      </c>
      <c r="E2150" t="s">
        <v>24277</v>
      </c>
      <c r="F2150" t="s">
        <v>24311</v>
      </c>
      <c r="G2150" t="s">
        <v>765</v>
      </c>
      <c r="H2150" t="s">
        <v>24336</v>
      </c>
    </row>
    <row r="2151" spans="1:8" hidden="1" x14ac:dyDescent="0.25">
      <c r="A2151" s="65">
        <v>45832</v>
      </c>
      <c r="B2151" t="s">
        <v>24275</v>
      </c>
      <c r="C2151">
        <v>12</v>
      </c>
      <c r="D2151" t="s">
        <v>24356</v>
      </c>
      <c r="E2151" t="s">
        <v>24277</v>
      </c>
      <c r="F2151" t="s">
        <v>24311</v>
      </c>
      <c r="G2151" t="s">
        <v>765</v>
      </c>
      <c r="H2151" t="s">
        <v>24336</v>
      </c>
    </row>
    <row r="2152" spans="1:8" hidden="1" x14ac:dyDescent="0.25">
      <c r="A2152" s="65">
        <v>45832</v>
      </c>
      <c r="B2152" t="s">
        <v>24275</v>
      </c>
      <c r="C2152">
        <v>12</v>
      </c>
      <c r="D2152" t="s">
        <v>24356</v>
      </c>
      <c r="E2152" t="s">
        <v>24277</v>
      </c>
      <c r="F2152" t="s">
        <v>24311</v>
      </c>
      <c r="G2152" t="s">
        <v>765</v>
      </c>
      <c r="H2152" t="s">
        <v>24336</v>
      </c>
    </row>
    <row r="2153" spans="1:8" hidden="1" x14ac:dyDescent="0.25">
      <c r="A2153" s="65">
        <v>45832</v>
      </c>
      <c r="B2153" t="s">
        <v>24275</v>
      </c>
      <c r="C2153">
        <v>12</v>
      </c>
      <c r="D2153" t="s">
        <v>24356</v>
      </c>
      <c r="E2153" t="s">
        <v>24277</v>
      </c>
      <c r="F2153" t="s">
        <v>24311</v>
      </c>
      <c r="G2153" t="s">
        <v>765</v>
      </c>
      <c r="H2153" t="s">
        <v>24336</v>
      </c>
    </row>
    <row r="2154" spans="1:8" hidden="1" x14ac:dyDescent="0.25">
      <c r="A2154" s="65">
        <v>45832</v>
      </c>
      <c r="B2154" t="s">
        <v>24275</v>
      </c>
      <c r="C2154">
        <v>12</v>
      </c>
      <c r="D2154" t="s">
        <v>24356</v>
      </c>
      <c r="E2154" t="s">
        <v>24277</v>
      </c>
      <c r="F2154" t="s">
        <v>24311</v>
      </c>
      <c r="G2154" t="s">
        <v>765</v>
      </c>
      <c r="H2154" t="s">
        <v>24336</v>
      </c>
    </row>
    <row r="2155" spans="1:8" hidden="1" x14ac:dyDescent="0.25">
      <c r="A2155" s="65">
        <v>45832</v>
      </c>
      <c r="B2155" t="s">
        <v>24275</v>
      </c>
      <c r="C2155">
        <v>11</v>
      </c>
      <c r="D2155" t="s">
        <v>24356</v>
      </c>
      <c r="E2155" t="s">
        <v>24277</v>
      </c>
      <c r="F2155" t="s">
        <v>24311</v>
      </c>
      <c r="G2155" t="s">
        <v>765</v>
      </c>
      <c r="H2155" t="s">
        <v>24336</v>
      </c>
    </row>
    <row r="2156" spans="1:8" hidden="1" x14ac:dyDescent="0.25">
      <c r="A2156" s="65">
        <v>45832</v>
      </c>
      <c r="B2156" t="s">
        <v>24275</v>
      </c>
      <c r="C2156">
        <v>12</v>
      </c>
      <c r="D2156" t="s">
        <v>24356</v>
      </c>
      <c r="E2156" t="s">
        <v>24277</v>
      </c>
      <c r="F2156" t="s">
        <v>24311</v>
      </c>
      <c r="G2156" t="s">
        <v>765</v>
      </c>
      <c r="H2156" t="s">
        <v>24336</v>
      </c>
    </row>
    <row r="2157" spans="1:8" hidden="1" x14ac:dyDescent="0.25">
      <c r="A2157" s="65">
        <v>45832</v>
      </c>
      <c r="B2157" t="s">
        <v>24275</v>
      </c>
      <c r="C2157">
        <v>12</v>
      </c>
      <c r="D2157" t="s">
        <v>24356</v>
      </c>
      <c r="E2157" t="s">
        <v>24277</v>
      </c>
      <c r="F2157" t="s">
        <v>24311</v>
      </c>
      <c r="G2157" t="s">
        <v>765</v>
      </c>
      <c r="H2157" t="s">
        <v>24336</v>
      </c>
    </row>
    <row r="2158" spans="1:8" hidden="1" x14ac:dyDescent="0.25">
      <c r="A2158" s="65">
        <v>45832</v>
      </c>
      <c r="B2158" t="s">
        <v>24275</v>
      </c>
      <c r="C2158">
        <v>12</v>
      </c>
      <c r="D2158" t="s">
        <v>24356</v>
      </c>
      <c r="E2158" t="s">
        <v>24277</v>
      </c>
      <c r="F2158" t="s">
        <v>24311</v>
      </c>
      <c r="G2158" t="s">
        <v>765</v>
      </c>
      <c r="H2158" t="s">
        <v>24336</v>
      </c>
    </row>
    <row r="2159" spans="1:8" hidden="1" x14ac:dyDescent="0.25">
      <c r="A2159" s="65">
        <v>45832</v>
      </c>
      <c r="B2159" t="s">
        <v>24275</v>
      </c>
      <c r="C2159">
        <v>12</v>
      </c>
      <c r="D2159" t="s">
        <v>24356</v>
      </c>
      <c r="E2159" t="s">
        <v>24277</v>
      </c>
      <c r="F2159" t="s">
        <v>24311</v>
      </c>
      <c r="G2159" t="s">
        <v>765</v>
      </c>
      <c r="H2159" t="s">
        <v>24336</v>
      </c>
    </row>
    <row r="2160" spans="1:8" hidden="1" x14ac:dyDescent="0.25">
      <c r="A2160" s="65">
        <v>45832</v>
      </c>
      <c r="B2160" t="s">
        <v>24275</v>
      </c>
      <c r="C2160">
        <v>12</v>
      </c>
      <c r="D2160" t="s">
        <v>24356</v>
      </c>
      <c r="E2160" t="s">
        <v>24277</v>
      </c>
      <c r="F2160" t="s">
        <v>24311</v>
      </c>
      <c r="G2160" t="s">
        <v>765</v>
      </c>
      <c r="H2160" t="s">
        <v>24336</v>
      </c>
    </row>
    <row r="2161" spans="1:8" hidden="1" x14ac:dyDescent="0.25">
      <c r="A2161" s="65">
        <v>45832</v>
      </c>
      <c r="B2161" t="s">
        <v>24275</v>
      </c>
      <c r="C2161">
        <v>12</v>
      </c>
      <c r="D2161" t="s">
        <v>24356</v>
      </c>
      <c r="E2161" t="s">
        <v>24277</v>
      </c>
      <c r="F2161" t="s">
        <v>24311</v>
      </c>
      <c r="G2161" t="s">
        <v>765</v>
      </c>
      <c r="H2161" t="s">
        <v>24336</v>
      </c>
    </row>
    <row r="2162" spans="1:8" hidden="1" x14ac:dyDescent="0.25">
      <c r="A2162" s="65">
        <v>45832</v>
      </c>
      <c r="B2162" t="s">
        <v>24275</v>
      </c>
      <c r="C2162">
        <v>12</v>
      </c>
      <c r="D2162" t="s">
        <v>24356</v>
      </c>
      <c r="E2162" t="s">
        <v>24277</v>
      </c>
      <c r="F2162" t="s">
        <v>24311</v>
      </c>
      <c r="G2162" t="s">
        <v>765</v>
      </c>
      <c r="H2162" t="s">
        <v>24336</v>
      </c>
    </row>
    <row r="2163" spans="1:8" hidden="1" x14ac:dyDescent="0.25">
      <c r="A2163" s="65">
        <v>45833</v>
      </c>
      <c r="B2163" t="s">
        <v>24275</v>
      </c>
      <c r="C2163">
        <v>12</v>
      </c>
      <c r="D2163" t="s">
        <v>24356</v>
      </c>
      <c r="E2163" t="s">
        <v>24277</v>
      </c>
      <c r="F2163" t="s">
        <v>24311</v>
      </c>
      <c r="G2163" t="s">
        <v>765</v>
      </c>
      <c r="H2163" t="s">
        <v>24336</v>
      </c>
    </row>
    <row r="2164" spans="1:8" hidden="1" x14ac:dyDescent="0.25">
      <c r="A2164" s="65">
        <v>45831</v>
      </c>
      <c r="B2164" t="s">
        <v>24275</v>
      </c>
      <c r="C2164">
        <v>12</v>
      </c>
      <c r="D2164" t="s">
        <v>24357</v>
      </c>
      <c r="E2164" t="s">
        <v>24277</v>
      </c>
      <c r="F2164" t="s">
        <v>24294</v>
      </c>
      <c r="G2164" t="s">
        <v>764</v>
      </c>
    </row>
    <row r="2165" spans="1:8" hidden="1" x14ac:dyDescent="0.25">
      <c r="A2165" s="65">
        <v>45831</v>
      </c>
      <c r="B2165" t="s">
        <v>24275</v>
      </c>
      <c r="C2165">
        <v>12</v>
      </c>
      <c r="D2165" t="s">
        <v>24357</v>
      </c>
      <c r="E2165" t="s">
        <v>24277</v>
      </c>
      <c r="F2165" t="s">
        <v>24294</v>
      </c>
      <c r="G2165" t="s">
        <v>764</v>
      </c>
    </row>
    <row r="2166" spans="1:8" hidden="1" x14ac:dyDescent="0.25">
      <c r="A2166" s="65">
        <v>45831</v>
      </c>
      <c r="B2166" t="s">
        <v>24275</v>
      </c>
      <c r="C2166">
        <v>12</v>
      </c>
      <c r="D2166" t="s">
        <v>24357</v>
      </c>
      <c r="E2166" t="s">
        <v>24277</v>
      </c>
      <c r="F2166" t="s">
        <v>24294</v>
      </c>
      <c r="G2166" t="s">
        <v>764</v>
      </c>
    </row>
    <row r="2167" spans="1:8" hidden="1" x14ac:dyDescent="0.25">
      <c r="A2167" s="65">
        <v>45831</v>
      </c>
      <c r="B2167" t="s">
        <v>24275</v>
      </c>
      <c r="C2167">
        <v>12</v>
      </c>
      <c r="D2167" t="s">
        <v>24357</v>
      </c>
      <c r="E2167" t="s">
        <v>24277</v>
      </c>
      <c r="F2167" t="s">
        <v>24294</v>
      </c>
      <c r="G2167" t="s">
        <v>764</v>
      </c>
    </row>
    <row r="2168" spans="1:8" hidden="1" x14ac:dyDescent="0.25">
      <c r="A2168" s="65">
        <v>45831</v>
      </c>
      <c r="B2168" t="s">
        <v>24275</v>
      </c>
      <c r="C2168">
        <v>7.5</v>
      </c>
      <c r="D2168" t="s">
        <v>24357</v>
      </c>
      <c r="E2168" t="s">
        <v>24277</v>
      </c>
      <c r="F2168" t="s">
        <v>24294</v>
      </c>
      <c r="G2168" t="s">
        <v>764</v>
      </c>
    </row>
    <row r="2169" spans="1:8" hidden="1" x14ac:dyDescent="0.25">
      <c r="A2169" s="65">
        <v>45831</v>
      </c>
      <c r="B2169" t="s">
        <v>24275</v>
      </c>
      <c r="C2169">
        <v>12</v>
      </c>
      <c r="D2169" t="s">
        <v>24357</v>
      </c>
      <c r="E2169" t="s">
        <v>24277</v>
      </c>
      <c r="F2169" t="s">
        <v>24294</v>
      </c>
      <c r="G2169" t="s">
        <v>764</v>
      </c>
    </row>
    <row r="2170" spans="1:8" hidden="1" x14ac:dyDescent="0.25">
      <c r="A2170" s="65">
        <v>45831</v>
      </c>
      <c r="B2170" t="s">
        <v>24275</v>
      </c>
      <c r="C2170">
        <v>7</v>
      </c>
      <c r="D2170" t="s">
        <v>24357</v>
      </c>
      <c r="E2170" t="s">
        <v>24277</v>
      </c>
      <c r="F2170" t="s">
        <v>24294</v>
      </c>
      <c r="G2170" t="s">
        <v>764</v>
      </c>
    </row>
    <row r="2171" spans="1:8" hidden="1" x14ac:dyDescent="0.25">
      <c r="A2171" s="65">
        <v>45831</v>
      </c>
      <c r="B2171" t="s">
        <v>24275</v>
      </c>
      <c r="C2171">
        <v>12</v>
      </c>
      <c r="D2171" t="s">
        <v>24358</v>
      </c>
      <c r="E2171" t="s">
        <v>24277</v>
      </c>
      <c r="F2171" t="s">
        <v>24294</v>
      </c>
      <c r="G2171" t="s">
        <v>764</v>
      </c>
    </row>
    <row r="2172" spans="1:8" hidden="1" x14ac:dyDescent="0.25">
      <c r="A2172" s="65">
        <v>45833</v>
      </c>
      <c r="B2172" t="s">
        <v>24275</v>
      </c>
      <c r="C2172">
        <v>5</v>
      </c>
      <c r="D2172" t="s">
        <v>24356</v>
      </c>
      <c r="E2172" t="s">
        <v>24277</v>
      </c>
      <c r="F2172" t="s">
        <v>24311</v>
      </c>
      <c r="G2172" t="s">
        <v>765</v>
      </c>
      <c r="H2172" t="s">
        <v>24336</v>
      </c>
    </row>
    <row r="2173" spans="1:8" hidden="1" x14ac:dyDescent="0.25">
      <c r="A2173" s="65">
        <v>45832</v>
      </c>
      <c r="B2173" t="s">
        <v>24275</v>
      </c>
      <c r="C2173">
        <v>12</v>
      </c>
      <c r="D2173" t="s">
        <v>24338</v>
      </c>
      <c r="E2173" t="s">
        <v>24277</v>
      </c>
      <c r="F2173" t="s">
        <v>24294</v>
      </c>
      <c r="G2173" t="s">
        <v>24332</v>
      </c>
    </row>
    <row r="2174" spans="1:8" hidden="1" x14ac:dyDescent="0.25">
      <c r="A2174" s="65">
        <v>45832</v>
      </c>
      <c r="B2174" t="s">
        <v>24275</v>
      </c>
      <c r="C2174">
        <v>12</v>
      </c>
      <c r="D2174" t="s">
        <v>24338</v>
      </c>
      <c r="E2174" t="s">
        <v>24277</v>
      </c>
      <c r="F2174" t="s">
        <v>24294</v>
      </c>
      <c r="G2174" t="s">
        <v>24332</v>
      </c>
    </row>
    <row r="2175" spans="1:8" hidden="1" x14ac:dyDescent="0.25">
      <c r="A2175" s="65">
        <v>45832</v>
      </c>
      <c r="B2175" t="s">
        <v>24275</v>
      </c>
      <c r="C2175">
        <v>12</v>
      </c>
      <c r="D2175" t="s">
        <v>24338</v>
      </c>
      <c r="E2175" t="s">
        <v>24277</v>
      </c>
      <c r="F2175" t="s">
        <v>24294</v>
      </c>
      <c r="G2175" t="s">
        <v>24332</v>
      </c>
    </row>
    <row r="2176" spans="1:8" hidden="1" x14ac:dyDescent="0.25">
      <c r="A2176" s="65">
        <v>45832</v>
      </c>
      <c r="B2176" t="s">
        <v>24275</v>
      </c>
      <c r="C2176">
        <v>11</v>
      </c>
      <c r="D2176" t="s">
        <v>24338</v>
      </c>
      <c r="E2176" t="s">
        <v>24277</v>
      </c>
      <c r="F2176" t="s">
        <v>24294</v>
      </c>
      <c r="G2176" t="s">
        <v>24332</v>
      </c>
    </row>
    <row r="2177" spans="1:7" hidden="1" x14ac:dyDescent="0.25">
      <c r="A2177" s="65">
        <v>45836</v>
      </c>
      <c r="B2177" t="s">
        <v>24275</v>
      </c>
      <c r="C2177">
        <v>8</v>
      </c>
      <c r="D2177" t="s">
        <v>24359</v>
      </c>
      <c r="E2177" t="s">
        <v>24277</v>
      </c>
      <c r="F2177" t="s">
        <v>24311</v>
      </c>
      <c r="G2177" t="s">
        <v>764</v>
      </c>
    </row>
    <row r="2178" spans="1:7" hidden="1" x14ac:dyDescent="0.25">
      <c r="A2178" s="65">
        <v>45836</v>
      </c>
      <c r="B2178" t="s">
        <v>24275</v>
      </c>
      <c r="C2178">
        <v>11</v>
      </c>
      <c r="D2178" t="s">
        <v>24359</v>
      </c>
      <c r="E2178" t="s">
        <v>24277</v>
      </c>
      <c r="F2178" t="s">
        <v>24311</v>
      </c>
      <c r="G2178" t="s">
        <v>764</v>
      </c>
    </row>
    <row r="2179" spans="1:7" hidden="1" x14ac:dyDescent="0.25">
      <c r="A2179" s="65">
        <v>45835</v>
      </c>
      <c r="B2179" t="s">
        <v>24275</v>
      </c>
      <c r="C2179">
        <v>12</v>
      </c>
      <c r="D2179" t="s">
        <v>24359</v>
      </c>
      <c r="E2179" t="s">
        <v>24277</v>
      </c>
      <c r="F2179" t="s">
        <v>24311</v>
      </c>
      <c r="G2179" t="s">
        <v>764</v>
      </c>
    </row>
    <row r="2180" spans="1:7" hidden="1" x14ac:dyDescent="0.25">
      <c r="A2180" s="65">
        <v>45835</v>
      </c>
      <c r="B2180" t="s">
        <v>24275</v>
      </c>
      <c r="C2180">
        <v>12</v>
      </c>
      <c r="D2180" t="s">
        <v>24359</v>
      </c>
      <c r="E2180" t="s">
        <v>24277</v>
      </c>
      <c r="F2180" t="s">
        <v>24311</v>
      </c>
      <c r="G2180" t="s">
        <v>764</v>
      </c>
    </row>
    <row r="2181" spans="1:7" hidden="1" x14ac:dyDescent="0.25">
      <c r="A2181" s="65">
        <v>45835</v>
      </c>
      <c r="B2181" t="s">
        <v>24275</v>
      </c>
      <c r="C2181">
        <v>12</v>
      </c>
      <c r="D2181" t="s">
        <v>24359</v>
      </c>
      <c r="E2181" t="s">
        <v>24277</v>
      </c>
      <c r="F2181" t="s">
        <v>24311</v>
      </c>
      <c r="G2181" t="s">
        <v>764</v>
      </c>
    </row>
    <row r="2182" spans="1:7" hidden="1" x14ac:dyDescent="0.25">
      <c r="A2182" s="65">
        <v>45835</v>
      </c>
      <c r="B2182" t="s">
        <v>24275</v>
      </c>
      <c r="C2182">
        <v>11</v>
      </c>
      <c r="D2182" t="s">
        <v>24359</v>
      </c>
      <c r="E2182" t="s">
        <v>24277</v>
      </c>
      <c r="F2182" t="s">
        <v>24311</v>
      </c>
      <c r="G2182" t="s">
        <v>764</v>
      </c>
    </row>
    <row r="2183" spans="1:7" hidden="1" x14ac:dyDescent="0.25">
      <c r="A2183" s="65">
        <v>45835</v>
      </c>
      <c r="B2183" t="s">
        <v>24275</v>
      </c>
      <c r="C2183">
        <v>12</v>
      </c>
      <c r="D2183" t="s">
        <v>24359</v>
      </c>
      <c r="E2183" t="s">
        <v>24277</v>
      </c>
      <c r="F2183" t="s">
        <v>24311</v>
      </c>
      <c r="G2183" t="s">
        <v>764</v>
      </c>
    </row>
    <row r="2184" spans="1:7" hidden="1" x14ac:dyDescent="0.25">
      <c r="A2184" s="65">
        <v>45835</v>
      </c>
      <c r="B2184" t="s">
        <v>24275</v>
      </c>
      <c r="C2184">
        <v>12</v>
      </c>
      <c r="D2184" t="s">
        <v>24359</v>
      </c>
      <c r="E2184" t="s">
        <v>24277</v>
      </c>
      <c r="F2184" t="s">
        <v>24311</v>
      </c>
      <c r="G2184" t="s">
        <v>764</v>
      </c>
    </row>
    <row r="2185" spans="1:7" hidden="1" x14ac:dyDescent="0.25">
      <c r="A2185" s="65">
        <v>45835</v>
      </c>
      <c r="B2185" t="s">
        <v>24275</v>
      </c>
      <c r="C2185">
        <v>12</v>
      </c>
      <c r="D2185" t="s">
        <v>24359</v>
      </c>
      <c r="E2185" t="s">
        <v>24277</v>
      </c>
      <c r="F2185" t="s">
        <v>24311</v>
      </c>
      <c r="G2185" t="s">
        <v>764</v>
      </c>
    </row>
    <row r="2186" spans="1:7" hidden="1" x14ac:dyDescent="0.25">
      <c r="A2186" s="65">
        <v>45835</v>
      </c>
      <c r="B2186" t="s">
        <v>24275</v>
      </c>
      <c r="C2186">
        <v>12</v>
      </c>
      <c r="D2186" t="s">
        <v>24359</v>
      </c>
      <c r="E2186" t="s">
        <v>24277</v>
      </c>
      <c r="F2186" t="s">
        <v>24311</v>
      </c>
      <c r="G2186" t="s">
        <v>764</v>
      </c>
    </row>
    <row r="2187" spans="1:7" hidden="1" x14ac:dyDescent="0.25">
      <c r="A2187" s="65">
        <v>45835</v>
      </c>
      <c r="B2187" t="s">
        <v>24275</v>
      </c>
      <c r="C2187">
        <v>12</v>
      </c>
      <c r="D2187" t="s">
        <v>24359</v>
      </c>
      <c r="E2187" t="s">
        <v>24277</v>
      </c>
      <c r="F2187" t="s">
        <v>24311</v>
      </c>
      <c r="G2187" t="s">
        <v>764</v>
      </c>
    </row>
    <row r="2188" spans="1:7" hidden="1" x14ac:dyDescent="0.25">
      <c r="A2188" s="65">
        <v>45835</v>
      </c>
      <c r="B2188" t="s">
        <v>24275</v>
      </c>
      <c r="C2188">
        <v>12</v>
      </c>
      <c r="D2188" t="s">
        <v>24359</v>
      </c>
      <c r="E2188" t="s">
        <v>24277</v>
      </c>
      <c r="F2188" t="s">
        <v>24311</v>
      </c>
      <c r="G2188" t="s">
        <v>764</v>
      </c>
    </row>
    <row r="2189" spans="1:7" hidden="1" x14ac:dyDescent="0.25">
      <c r="A2189" s="65">
        <v>45835</v>
      </c>
      <c r="B2189" t="s">
        <v>24275</v>
      </c>
      <c r="C2189">
        <v>12</v>
      </c>
      <c r="D2189" t="s">
        <v>24359</v>
      </c>
      <c r="E2189" t="s">
        <v>24277</v>
      </c>
      <c r="F2189" t="s">
        <v>24311</v>
      </c>
      <c r="G2189" t="s">
        <v>764</v>
      </c>
    </row>
    <row r="2190" spans="1:7" hidden="1" x14ac:dyDescent="0.25">
      <c r="A2190" s="65">
        <v>45835</v>
      </c>
      <c r="B2190" t="s">
        <v>24275</v>
      </c>
      <c r="C2190">
        <v>11</v>
      </c>
      <c r="D2190" t="s">
        <v>24359</v>
      </c>
      <c r="E2190" t="s">
        <v>24277</v>
      </c>
      <c r="F2190" t="s">
        <v>24311</v>
      </c>
      <c r="G2190" t="s">
        <v>764</v>
      </c>
    </row>
    <row r="2191" spans="1:7" hidden="1" x14ac:dyDescent="0.25">
      <c r="A2191" s="65">
        <v>45835</v>
      </c>
      <c r="B2191" t="s">
        <v>24275</v>
      </c>
      <c r="C2191">
        <v>12</v>
      </c>
      <c r="D2191" t="s">
        <v>24359</v>
      </c>
      <c r="E2191" t="s">
        <v>24277</v>
      </c>
      <c r="F2191" t="s">
        <v>24311</v>
      </c>
      <c r="G2191" t="s">
        <v>764</v>
      </c>
    </row>
    <row r="2192" spans="1:7" hidden="1" x14ac:dyDescent="0.25">
      <c r="A2192" s="65">
        <v>45835</v>
      </c>
      <c r="B2192" t="s">
        <v>24275</v>
      </c>
      <c r="C2192">
        <v>12</v>
      </c>
      <c r="D2192" t="s">
        <v>24359</v>
      </c>
      <c r="E2192" t="s">
        <v>24277</v>
      </c>
      <c r="F2192" t="s">
        <v>24311</v>
      </c>
      <c r="G2192" t="s">
        <v>764</v>
      </c>
    </row>
    <row r="2193" spans="1:7" hidden="1" x14ac:dyDescent="0.25">
      <c r="A2193" s="65">
        <v>45835</v>
      </c>
      <c r="B2193" t="s">
        <v>24275</v>
      </c>
      <c r="C2193">
        <v>12</v>
      </c>
      <c r="D2193" t="s">
        <v>24359</v>
      </c>
      <c r="E2193" t="s">
        <v>24277</v>
      </c>
      <c r="F2193" t="s">
        <v>24311</v>
      </c>
      <c r="G2193" t="s">
        <v>764</v>
      </c>
    </row>
    <row r="2194" spans="1:7" hidden="1" x14ac:dyDescent="0.25">
      <c r="A2194" s="65">
        <v>45835</v>
      </c>
      <c r="B2194" t="s">
        <v>24275</v>
      </c>
      <c r="C2194">
        <v>12</v>
      </c>
      <c r="D2194" t="s">
        <v>24359</v>
      </c>
      <c r="E2194" t="s">
        <v>24277</v>
      </c>
      <c r="F2194" t="s">
        <v>24311</v>
      </c>
      <c r="G2194" t="s">
        <v>764</v>
      </c>
    </row>
    <row r="2195" spans="1:7" hidden="1" x14ac:dyDescent="0.25">
      <c r="A2195" s="65">
        <v>45835</v>
      </c>
      <c r="B2195" t="s">
        <v>24275</v>
      </c>
      <c r="C2195">
        <v>12</v>
      </c>
      <c r="D2195" t="s">
        <v>24359</v>
      </c>
      <c r="E2195" t="s">
        <v>24277</v>
      </c>
      <c r="F2195" t="s">
        <v>24311</v>
      </c>
      <c r="G2195" t="s">
        <v>764</v>
      </c>
    </row>
    <row r="2196" spans="1:7" hidden="1" x14ac:dyDescent="0.25">
      <c r="A2196" s="65">
        <v>45835</v>
      </c>
      <c r="B2196" t="s">
        <v>24275</v>
      </c>
      <c r="C2196">
        <v>12</v>
      </c>
      <c r="D2196" t="s">
        <v>24359</v>
      </c>
      <c r="E2196" t="s">
        <v>24277</v>
      </c>
      <c r="F2196" t="s">
        <v>24311</v>
      </c>
      <c r="G2196" t="s">
        <v>764</v>
      </c>
    </row>
    <row r="2197" spans="1:7" hidden="1" x14ac:dyDescent="0.25">
      <c r="A2197" s="65">
        <v>45835</v>
      </c>
      <c r="B2197" t="s">
        <v>24275</v>
      </c>
      <c r="C2197">
        <v>12</v>
      </c>
      <c r="D2197" t="s">
        <v>24359</v>
      </c>
      <c r="E2197" t="s">
        <v>24277</v>
      </c>
      <c r="F2197" t="s">
        <v>24311</v>
      </c>
      <c r="G2197" t="s">
        <v>764</v>
      </c>
    </row>
    <row r="2198" spans="1:7" hidden="1" x14ac:dyDescent="0.25">
      <c r="A2198" s="65">
        <v>45835</v>
      </c>
      <c r="B2198" t="s">
        <v>24275</v>
      </c>
      <c r="C2198">
        <v>12</v>
      </c>
      <c r="D2198" t="s">
        <v>24359</v>
      </c>
      <c r="E2198" t="s">
        <v>24277</v>
      </c>
      <c r="F2198" t="s">
        <v>24311</v>
      </c>
      <c r="G2198" t="s">
        <v>764</v>
      </c>
    </row>
    <row r="2199" spans="1:7" hidden="1" x14ac:dyDescent="0.25">
      <c r="A2199" s="65">
        <v>45835</v>
      </c>
      <c r="B2199" t="s">
        <v>24275</v>
      </c>
      <c r="C2199">
        <v>12</v>
      </c>
      <c r="D2199" t="s">
        <v>24359</v>
      </c>
      <c r="E2199" t="s">
        <v>24277</v>
      </c>
      <c r="F2199" t="s">
        <v>24311</v>
      </c>
      <c r="G2199" t="s">
        <v>764</v>
      </c>
    </row>
    <row r="2200" spans="1:7" hidden="1" x14ac:dyDescent="0.25">
      <c r="A2200" s="65">
        <v>45835</v>
      </c>
      <c r="B2200" t="s">
        <v>24275</v>
      </c>
      <c r="C2200">
        <v>11</v>
      </c>
      <c r="D2200" t="s">
        <v>24359</v>
      </c>
      <c r="E2200" t="s">
        <v>24277</v>
      </c>
      <c r="F2200" t="s">
        <v>24311</v>
      </c>
      <c r="G2200" t="s">
        <v>764</v>
      </c>
    </row>
    <row r="2201" spans="1:7" hidden="1" x14ac:dyDescent="0.25">
      <c r="A2201" s="65">
        <v>45835</v>
      </c>
      <c r="B2201" t="s">
        <v>24275</v>
      </c>
      <c r="C2201">
        <v>12</v>
      </c>
      <c r="D2201" t="s">
        <v>24359</v>
      </c>
      <c r="E2201" t="s">
        <v>24277</v>
      </c>
      <c r="F2201" t="s">
        <v>24311</v>
      </c>
      <c r="G2201" t="s">
        <v>764</v>
      </c>
    </row>
    <row r="2202" spans="1:7" hidden="1" x14ac:dyDescent="0.25">
      <c r="A2202" s="65">
        <v>45835</v>
      </c>
      <c r="B2202" t="s">
        <v>24275</v>
      </c>
      <c r="C2202">
        <v>12</v>
      </c>
      <c r="D2202" t="s">
        <v>24359</v>
      </c>
      <c r="E2202" t="s">
        <v>24277</v>
      </c>
      <c r="F2202" t="s">
        <v>24311</v>
      </c>
      <c r="G2202" t="s">
        <v>764</v>
      </c>
    </row>
    <row r="2203" spans="1:7" hidden="1" x14ac:dyDescent="0.25">
      <c r="A2203" s="65">
        <v>45836</v>
      </c>
      <c r="B2203" t="s">
        <v>24275</v>
      </c>
      <c r="C2203">
        <v>12</v>
      </c>
      <c r="D2203" t="s">
        <v>24359</v>
      </c>
      <c r="E2203" t="s">
        <v>24277</v>
      </c>
      <c r="F2203" t="s">
        <v>24311</v>
      </c>
      <c r="G2203" t="s">
        <v>764</v>
      </c>
    </row>
    <row r="2204" spans="1:7" hidden="1" x14ac:dyDescent="0.25">
      <c r="A2204" s="65">
        <v>45835</v>
      </c>
      <c r="B2204" t="s">
        <v>24275</v>
      </c>
      <c r="C2204">
        <v>12</v>
      </c>
      <c r="D2204" t="s">
        <v>24354</v>
      </c>
      <c r="E2204" t="s">
        <v>24277</v>
      </c>
      <c r="F2204" t="s">
        <v>24294</v>
      </c>
      <c r="G2204" t="s">
        <v>766</v>
      </c>
    </row>
    <row r="2205" spans="1:7" hidden="1" x14ac:dyDescent="0.25">
      <c r="A2205" s="65">
        <v>45835</v>
      </c>
      <c r="B2205" t="s">
        <v>24275</v>
      </c>
      <c r="C2205">
        <v>12</v>
      </c>
      <c r="D2205" t="s">
        <v>24354</v>
      </c>
      <c r="E2205" t="s">
        <v>24277</v>
      </c>
      <c r="F2205" t="s">
        <v>24294</v>
      </c>
      <c r="G2205" t="s">
        <v>766</v>
      </c>
    </row>
    <row r="2206" spans="1:7" hidden="1" x14ac:dyDescent="0.25">
      <c r="A2206" s="65">
        <v>45835</v>
      </c>
      <c r="B2206" t="s">
        <v>24275</v>
      </c>
      <c r="C2206">
        <v>12</v>
      </c>
      <c r="D2206" t="s">
        <v>24354</v>
      </c>
      <c r="E2206" t="s">
        <v>24277</v>
      </c>
      <c r="F2206" t="s">
        <v>24294</v>
      </c>
      <c r="G2206" t="s">
        <v>766</v>
      </c>
    </row>
    <row r="2207" spans="1:7" hidden="1" x14ac:dyDescent="0.25">
      <c r="A2207" s="65">
        <v>45835</v>
      </c>
      <c r="B2207" t="s">
        <v>24281</v>
      </c>
      <c r="C2207">
        <v>12</v>
      </c>
      <c r="D2207" t="s">
        <v>24354</v>
      </c>
      <c r="E2207" t="s">
        <v>24277</v>
      </c>
      <c r="F2207" t="s">
        <v>24294</v>
      </c>
      <c r="G2207" t="s">
        <v>766</v>
      </c>
    </row>
    <row r="2208" spans="1:7" hidden="1" x14ac:dyDescent="0.25">
      <c r="A2208" s="65">
        <v>45835</v>
      </c>
      <c r="B2208" t="s">
        <v>24275</v>
      </c>
      <c r="C2208">
        <v>5</v>
      </c>
      <c r="D2208" t="s">
        <v>24360</v>
      </c>
      <c r="E2208" t="s">
        <v>24277</v>
      </c>
      <c r="F2208" t="s">
        <v>24294</v>
      </c>
      <c r="G2208" t="s">
        <v>765</v>
      </c>
    </row>
    <row r="2209" spans="1:8" hidden="1" x14ac:dyDescent="0.25">
      <c r="A2209" s="65">
        <v>45835</v>
      </c>
      <c r="B2209" t="s">
        <v>24275</v>
      </c>
      <c r="C2209">
        <v>6</v>
      </c>
      <c r="D2209" t="s">
        <v>24352</v>
      </c>
      <c r="E2209" t="s">
        <v>24277</v>
      </c>
      <c r="F2209" t="s">
        <v>24294</v>
      </c>
      <c r="G2209" t="s">
        <v>764</v>
      </c>
      <c r="H2209" t="s">
        <v>24327</v>
      </c>
    </row>
    <row r="2210" spans="1:8" hidden="1" x14ac:dyDescent="0.25">
      <c r="A2210" s="65">
        <v>45835</v>
      </c>
      <c r="B2210" t="s">
        <v>24275</v>
      </c>
      <c r="C2210">
        <v>12</v>
      </c>
      <c r="D2210" t="s">
        <v>24352</v>
      </c>
      <c r="E2210" t="s">
        <v>24277</v>
      </c>
      <c r="F2210" t="s">
        <v>24294</v>
      </c>
      <c r="G2210" t="s">
        <v>764</v>
      </c>
      <c r="H2210" t="s">
        <v>24327</v>
      </c>
    </row>
    <row r="2211" spans="1:8" hidden="1" x14ac:dyDescent="0.25">
      <c r="A2211" s="65">
        <v>45836</v>
      </c>
      <c r="B2211" t="s">
        <v>24275</v>
      </c>
      <c r="C2211">
        <v>12</v>
      </c>
      <c r="D2211" t="s">
        <v>24361</v>
      </c>
      <c r="E2211" t="s">
        <v>24277</v>
      </c>
      <c r="F2211" t="s">
        <v>24294</v>
      </c>
      <c r="G2211" t="s">
        <v>766</v>
      </c>
      <c r="H2211" t="s">
        <v>24336</v>
      </c>
    </row>
    <row r="2212" spans="1:8" hidden="1" x14ac:dyDescent="0.25">
      <c r="A2212" s="65">
        <v>45836</v>
      </c>
      <c r="B2212" t="s">
        <v>24275</v>
      </c>
      <c r="C2212">
        <v>12</v>
      </c>
      <c r="D2212" t="s">
        <v>24361</v>
      </c>
      <c r="E2212" t="s">
        <v>24277</v>
      </c>
      <c r="F2212" t="s">
        <v>24294</v>
      </c>
      <c r="G2212" t="s">
        <v>766</v>
      </c>
      <c r="H2212" t="s">
        <v>24336</v>
      </c>
    </row>
    <row r="2213" spans="1:8" hidden="1" x14ac:dyDescent="0.25">
      <c r="A2213" s="65">
        <v>45836</v>
      </c>
      <c r="B2213" t="s">
        <v>24275</v>
      </c>
      <c r="C2213">
        <v>12</v>
      </c>
      <c r="D2213" t="s">
        <v>24361</v>
      </c>
      <c r="E2213" t="s">
        <v>24277</v>
      </c>
      <c r="F2213" t="s">
        <v>24294</v>
      </c>
      <c r="G2213" t="s">
        <v>766</v>
      </c>
      <c r="H2213" t="s">
        <v>24336</v>
      </c>
    </row>
    <row r="2214" spans="1:8" hidden="1" x14ac:dyDescent="0.25">
      <c r="A2214" s="65">
        <v>45836</v>
      </c>
      <c r="B2214" t="s">
        <v>24275</v>
      </c>
      <c r="C2214">
        <v>12</v>
      </c>
      <c r="D2214" t="s">
        <v>24361</v>
      </c>
      <c r="E2214" t="s">
        <v>24277</v>
      </c>
      <c r="F2214" t="s">
        <v>24294</v>
      </c>
      <c r="G2214" t="s">
        <v>766</v>
      </c>
      <c r="H2214" t="s">
        <v>24336</v>
      </c>
    </row>
    <row r="2215" spans="1:8" hidden="1" x14ac:dyDescent="0.25">
      <c r="A2215" s="65">
        <v>45836</v>
      </c>
      <c r="B2215" t="s">
        <v>24275</v>
      </c>
      <c r="C2215">
        <v>10</v>
      </c>
      <c r="D2215" t="s">
        <v>24362</v>
      </c>
      <c r="E2215" t="s">
        <v>24277</v>
      </c>
      <c r="F2215" t="s">
        <v>24294</v>
      </c>
      <c r="G2215" t="s">
        <v>766</v>
      </c>
      <c r="H2215" t="s">
        <v>24336</v>
      </c>
    </row>
    <row r="2216" spans="1:8" hidden="1" x14ac:dyDescent="0.25">
      <c r="A2216" s="65">
        <v>45836</v>
      </c>
      <c r="B2216" t="s">
        <v>24275</v>
      </c>
      <c r="C2216">
        <v>7.5</v>
      </c>
      <c r="D2216" t="s">
        <v>24362</v>
      </c>
      <c r="E2216" t="s">
        <v>24277</v>
      </c>
      <c r="F2216" t="s">
        <v>24294</v>
      </c>
      <c r="G2216" t="s">
        <v>766</v>
      </c>
      <c r="H2216" t="s">
        <v>24336</v>
      </c>
    </row>
    <row r="2217" spans="1:8" hidden="1" x14ac:dyDescent="0.25">
      <c r="A2217" s="65">
        <v>45836</v>
      </c>
      <c r="B2217" t="s">
        <v>24275</v>
      </c>
      <c r="C2217">
        <v>12</v>
      </c>
      <c r="D2217" t="s">
        <v>24363</v>
      </c>
      <c r="E2217" t="s">
        <v>24277</v>
      </c>
      <c r="F2217" t="s">
        <v>24294</v>
      </c>
      <c r="G2217" t="s">
        <v>768</v>
      </c>
    </row>
    <row r="2218" spans="1:8" hidden="1" x14ac:dyDescent="0.25">
      <c r="A2218" s="65">
        <v>45836</v>
      </c>
      <c r="B2218" t="s">
        <v>24275</v>
      </c>
      <c r="C2218">
        <v>12</v>
      </c>
      <c r="D2218" t="s">
        <v>24363</v>
      </c>
      <c r="E2218" t="s">
        <v>24277</v>
      </c>
      <c r="F2218" t="s">
        <v>24294</v>
      </c>
      <c r="G2218" t="s">
        <v>768</v>
      </c>
    </row>
    <row r="2219" spans="1:8" hidden="1" x14ac:dyDescent="0.25">
      <c r="A2219" s="65">
        <v>45834</v>
      </c>
      <c r="B2219" t="s">
        <v>24275</v>
      </c>
      <c r="C2219">
        <v>5</v>
      </c>
      <c r="D2219" t="s">
        <v>24363</v>
      </c>
      <c r="E2219" t="s">
        <v>24277</v>
      </c>
      <c r="F2219" t="s">
        <v>24294</v>
      </c>
      <c r="G2219" t="s">
        <v>768</v>
      </c>
    </row>
    <row r="2220" spans="1:8" hidden="1" x14ac:dyDescent="0.25">
      <c r="A2220" s="65">
        <v>45834</v>
      </c>
      <c r="B2220" t="s">
        <v>24275</v>
      </c>
      <c r="C2220">
        <v>10</v>
      </c>
      <c r="D2220" t="s">
        <v>24363</v>
      </c>
      <c r="E2220" t="s">
        <v>24277</v>
      </c>
      <c r="F2220" t="s">
        <v>24294</v>
      </c>
      <c r="G2220" t="s">
        <v>768</v>
      </c>
    </row>
    <row r="2221" spans="1:8" hidden="1" x14ac:dyDescent="0.25">
      <c r="A2221" s="65">
        <v>45834</v>
      </c>
      <c r="B2221" t="s">
        <v>24275</v>
      </c>
      <c r="C2221">
        <v>11</v>
      </c>
      <c r="D2221" t="s">
        <v>24354</v>
      </c>
      <c r="E2221" t="s">
        <v>24277</v>
      </c>
      <c r="F2221" t="s">
        <v>24294</v>
      </c>
      <c r="G2221" t="s">
        <v>766</v>
      </c>
    </row>
    <row r="2222" spans="1:8" hidden="1" x14ac:dyDescent="0.25">
      <c r="A2222" s="65">
        <v>45834</v>
      </c>
      <c r="B2222" t="s">
        <v>24275</v>
      </c>
      <c r="C2222">
        <v>12</v>
      </c>
      <c r="D2222" t="s">
        <v>24354</v>
      </c>
      <c r="E2222" t="s">
        <v>24277</v>
      </c>
      <c r="F2222" t="s">
        <v>24294</v>
      </c>
      <c r="G2222" t="s">
        <v>766</v>
      </c>
    </row>
    <row r="2223" spans="1:8" hidden="1" x14ac:dyDescent="0.25">
      <c r="A2223" s="65">
        <v>45834</v>
      </c>
      <c r="B2223" t="s">
        <v>24275</v>
      </c>
      <c r="C2223">
        <v>12</v>
      </c>
      <c r="D2223" t="s">
        <v>24354</v>
      </c>
      <c r="E2223" t="s">
        <v>24277</v>
      </c>
      <c r="F2223" t="s">
        <v>24294</v>
      </c>
      <c r="G2223" t="s">
        <v>766</v>
      </c>
    </row>
    <row r="2224" spans="1:8" hidden="1" x14ac:dyDescent="0.25">
      <c r="A2224" s="65">
        <v>45834</v>
      </c>
      <c r="B2224" t="s">
        <v>24275</v>
      </c>
      <c r="C2224">
        <v>12</v>
      </c>
      <c r="D2224" t="s">
        <v>24354</v>
      </c>
      <c r="E2224" t="s">
        <v>24277</v>
      </c>
      <c r="F2224" t="s">
        <v>24294</v>
      </c>
      <c r="G2224" t="s">
        <v>766</v>
      </c>
    </row>
    <row r="2225" spans="1:8" hidden="1" x14ac:dyDescent="0.25">
      <c r="A2225" s="65">
        <v>45834</v>
      </c>
      <c r="B2225" t="s">
        <v>24275</v>
      </c>
      <c r="C2225">
        <v>12</v>
      </c>
      <c r="D2225" t="s">
        <v>24354</v>
      </c>
      <c r="E2225" t="s">
        <v>24277</v>
      </c>
      <c r="F2225" t="s">
        <v>24294</v>
      </c>
      <c r="G2225" t="s">
        <v>766</v>
      </c>
    </row>
    <row r="2226" spans="1:8" hidden="1" x14ac:dyDescent="0.25">
      <c r="A2226" s="65">
        <v>45835</v>
      </c>
      <c r="B2226" t="s">
        <v>24275</v>
      </c>
      <c r="C2226">
        <v>12</v>
      </c>
      <c r="D2226" t="s">
        <v>24349</v>
      </c>
      <c r="E2226" t="s">
        <v>24277</v>
      </c>
      <c r="F2226" t="s">
        <v>24294</v>
      </c>
      <c r="G2226" t="s">
        <v>766</v>
      </c>
    </row>
    <row r="2227" spans="1:8" hidden="1" x14ac:dyDescent="0.25">
      <c r="A2227" s="65">
        <v>45835</v>
      </c>
      <c r="B2227" t="s">
        <v>24275</v>
      </c>
      <c r="C2227">
        <v>12</v>
      </c>
      <c r="D2227" t="s">
        <v>24349</v>
      </c>
      <c r="E2227" t="s">
        <v>24277</v>
      </c>
      <c r="F2227" t="s">
        <v>24294</v>
      </c>
      <c r="G2227" t="s">
        <v>766</v>
      </c>
    </row>
    <row r="2228" spans="1:8" hidden="1" x14ac:dyDescent="0.25">
      <c r="A2228" s="65">
        <v>45835</v>
      </c>
      <c r="B2228" t="s">
        <v>24275</v>
      </c>
      <c r="C2228">
        <v>12</v>
      </c>
      <c r="D2228" t="s">
        <v>24364</v>
      </c>
      <c r="E2228" t="s">
        <v>24277</v>
      </c>
      <c r="F2228" t="s">
        <v>24311</v>
      </c>
      <c r="G2228" t="s">
        <v>764</v>
      </c>
    </row>
    <row r="2229" spans="1:8" hidden="1" x14ac:dyDescent="0.25">
      <c r="A2229" s="65">
        <v>45837</v>
      </c>
      <c r="B2229" t="s">
        <v>24275</v>
      </c>
      <c r="C2229">
        <v>7</v>
      </c>
      <c r="D2229" t="s">
        <v>24349</v>
      </c>
      <c r="E2229" t="s">
        <v>24277</v>
      </c>
      <c r="F2229" t="s">
        <v>24294</v>
      </c>
      <c r="G2229" t="s">
        <v>766</v>
      </c>
    </row>
    <row r="2230" spans="1:8" hidden="1" x14ac:dyDescent="0.25">
      <c r="A2230" s="65">
        <v>45837</v>
      </c>
      <c r="B2230" t="s">
        <v>24275</v>
      </c>
      <c r="C2230">
        <v>10</v>
      </c>
      <c r="D2230" t="s">
        <v>24353</v>
      </c>
      <c r="E2230" t="s">
        <v>24277</v>
      </c>
      <c r="F2230" t="s">
        <v>24294</v>
      </c>
      <c r="G2230" t="s">
        <v>764</v>
      </c>
      <c r="H2230" t="s">
        <v>24327</v>
      </c>
    </row>
    <row r="2231" spans="1:8" hidden="1" x14ac:dyDescent="0.25">
      <c r="A2231" s="65">
        <v>45837</v>
      </c>
      <c r="B2231" t="s">
        <v>24275</v>
      </c>
      <c r="C2231">
        <v>12</v>
      </c>
      <c r="D2231" t="s">
        <v>24353</v>
      </c>
      <c r="E2231" t="s">
        <v>24277</v>
      </c>
      <c r="F2231" t="s">
        <v>24294</v>
      </c>
      <c r="G2231" t="s">
        <v>764</v>
      </c>
      <c r="H2231" t="s">
        <v>24327</v>
      </c>
    </row>
    <row r="2232" spans="1:8" hidden="1" x14ac:dyDescent="0.25">
      <c r="A2232" s="65">
        <v>45837</v>
      </c>
      <c r="B2232" t="s">
        <v>24275</v>
      </c>
      <c r="C2232">
        <v>7</v>
      </c>
      <c r="D2232" t="s">
        <v>24349</v>
      </c>
      <c r="E2232" t="s">
        <v>24277</v>
      </c>
      <c r="F2232" t="s">
        <v>24294</v>
      </c>
      <c r="G2232" t="s">
        <v>766</v>
      </c>
    </row>
    <row r="2233" spans="1:8" hidden="1" x14ac:dyDescent="0.25">
      <c r="A2233" s="65">
        <v>45837</v>
      </c>
      <c r="B2233" t="s">
        <v>24275</v>
      </c>
      <c r="C2233">
        <v>12</v>
      </c>
      <c r="D2233" t="s">
        <v>24353</v>
      </c>
      <c r="E2233" t="s">
        <v>24277</v>
      </c>
      <c r="F2233" t="s">
        <v>24294</v>
      </c>
      <c r="G2233" t="s">
        <v>764</v>
      </c>
      <c r="H2233" t="s">
        <v>24327</v>
      </c>
    </row>
    <row r="2234" spans="1:8" hidden="1" x14ac:dyDescent="0.25">
      <c r="A2234" s="65">
        <v>45833</v>
      </c>
      <c r="B2234" t="s">
        <v>24275</v>
      </c>
      <c r="C2234">
        <v>4</v>
      </c>
      <c r="D2234" t="s">
        <v>24356</v>
      </c>
      <c r="E2234" t="s">
        <v>24277</v>
      </c>
      <c r="F2234" t="s">
        <v>24311</v>
      </c>
      <c r="G2234" t="s">
        <v>765</v>
      </c>
      <c r="H2234" t="s">
        <v>24336</v>
      </c>
    </row>
    <row r="2235" spans="1:8" hidden="1" x14ac:dyDescent="0.25">
      <c r="A2235" s="65">
        <v>45833</v>
      </c>
      <c r="B2235" t="s">
        <v>24275</v>
      </c>
      <c r="C2235">
        <v>12</v>
      </c>
      <c r="D2235" t="s">
        <v>24356</v>
      </c>
      <c r="E2235" t="s">
        <v>24277</v>
      </c>
      <c r="F2235" t="s">
        <v>24311</v>
      </c>
      <c r="G2235" t="s">
        <v>765</v>
      </c>
      <c r="H2235" t="s">
        <v>24336</v>
      </c>
    </row>
    <row r="2236" spans="1:8" hidden="1" x14ac:dyDescent="0.25">
      <c r="A2236" s="65">
        <v>45838</v>
      </c>
      <c r="B2236" t="s">
        <v>24275</v>
      </c>
      <c r="C2236">
        <v>5</v>
      </c>
      <c r="D2236" t="s">
        <v>24353</v>
      </c>
      <c r="E2236" t="s">
        <v>24277</v>
      </c>
      <c r="F2236" t="s">
        <v>24294</v>
      </c>
      <c r="G2236" t="s">
        <v>764</v>
      </c>
      <c r="H2236" t="s">
        <v>24327</v>
      </c>
    </row>
    <row r="2237" spans="1:8" hidden="1" x14ac:dyDescent="0.25">
      <c r="A2237" s="65">
        <v>45838</v>
      </c>
      <c r="B2237" t="s">
        <v>24275</v>
      </c>
      <c r="C2237">
        <v>12</v>
      </c>
      <c r="D2237" t="s">
        <v>24353</v>
      </c>
      <c r="E2237" t="s">
        <v>24277</v>
      </c>
      <c r="F2237" t="s">
        <v>24294</v>
      </c>
      <c r="G2237" t="s">
        <v>764</v>
      </c>
      <c r="H2237" t="s">
        <v>24327</v>
      </c>
    </row>
    <row r="2238" spans="1:8" hidden="1" x14ac:dyDescent="0.25">
      <c r="A2238" s="65">
        <v>45838</v>
      </c>
      <c r="B2238" t="s">
        <v>24275</v>
      </c>
      <c r="C2238">
        <v>12</v>
      </c>
      <c r="D2238" t="s">
        <v>24353</v>
      </c>
      <c r="E2238" t="s">
        <v>24277</v>
      </c>
      <c r="F2238" t="s">
        <v>24294</v>
      </c>
      <c r="G2238" t="s">
        <v>764</v>
      </c>
      <c r="H2238" t="s">
        <v>24327</v>
      </c>
    </row>
    <row r="2239" spans="1:8" hidden="1" x14ac:dyDescent="0.25">
      <c r="A2239" s="65">
        <v>45838</v>
      </c>
      <c r="B2239" t="s">
        <v>24275</v>
      </c>
      <c r="C2239">
        <v>11</v>
      </c>
      <c r="D2239" t="s">
        <v>24353</v>
      </c>
      <c r="E2239" t="s">
        <v>24277</v>
      </c>
      <c r="F2239" t="s">
        <v>24294</v>
      </c>
      <c r="G2239" t="s">
        <v>764</v>
      </c>
      <c r="H2239" t="s">
        <v>24327</v>
      </c>
    </row>
    <row r="2240" spans="1:8" hidden="1" x14ac:dyDescent="0.25">
      <c r="A2240" s="65">
        <v>45838</v>
      </c>
      <c r="B2240" t="s">
        <v>24275</v>
      </c>
      <c r="C2240">
        <v>12</v>
      </c>
      <c r="D2240" t="s">
        <v>24349</v>
      </c>
      <c r="E2240" t="s">
        <v>24277</v>
      </c>
      <c r="F2240" t="s">
        <v>24294</v>
      </c>
      <c r="G2240" t="s">
        <v>766</v>
      </c>
    </row>
    <row r="2241" spans="1:8" hidden="1" x14ac:dyDescent="0.25">
      <c r="A2241" s="65">
        <v>45838</v>
      </c>
      <c r="B2241" t="s">
        <v>24275</v>
      </c>
      <c r="C2241">
        <v>12</v>
      </c>
      <c r="D2241" t="s">
        <v>24349</v>
      </c>
      <c r="E2241" t="s">
        <v>24277</v>
      </c>
      <c r="F2241" t="s">
        <v>24294</v>
      </c>
      <c r="G2241" t="s">
        <v>766</v>
      </c>
    </row>
    <row r="2242" spans="1:8" hidden="1" x14ac:dyDescent="0.25">
      <c r="A2242" s="65">
        <v>45838</v>
      </c>
      <c r="B2242" t="s">
        <v>24275</v>
      </c>
      <c r="C2242">
        <v>12</v>
      </c>
      <c r="D2242" t="s">
        <v>24365</v>
      </c>
      <c r="E2242" t="s">
        <v>24277</v>
      </c>
      <c r="F2242" t="s">
        <v>24294</v>
      </c>
      <c r="G2242" t="s">
        <v>764</v>
      </c>
      <c r="H2242" t="s">
        <v>24327</v>
      </c>
    </row>
    <row r="2243" spans="1:8" hidden="1" x14ac:dyDescent="0.25">
      <c r="A2243" s="65">
        <v>45838</v>
      </c>
      <c r="B2243" t="s">
        <v>24275</v>
      </c>
      <c r="C2243">
        <v>12</v>
      </c>
      <c r="D2243" t="s">
        <v>24349</v>
      </c>
      <c r="E2243" t="s">
        <v>24277</v>
      </c>
      <c r="F2243" t="s">
        <v>24294</v>
      </c>
      <c r="G2243" t="s">
        <v>766</v>
      </c>
    </row>
    <row r="2244" spans="1:8" hidden="1" x14ac:dyDescent="0.25">
      <c r="A2244" s="65">
        <v>45838</v>
      </c>
      <c r="B2244" t="s">
        <v>24275</v>
      </c>
      <c r="C2244">
        <v>12</v>
      </c>
      <c r="D2244" t="s">
        <v>24349</v>
      </c>
      <c r="E2244" t="s">
        <v>24277</v>
      </c>
      <c r="F2244" t="s">
        <v>24294</v>
      </c>
      <c r="G2244" t="s">
        <v>766</v>
      </c>
    </row>
    <row r="2245" spans="1:8" hidden="1" x14ac:dyDescent="0.25">
      <c r="A2245" s="65">
        <v>45838</v>
      </c>
      <c r="B2245" t="s">
        <v>24275</v>
      </c>
      <c r="C2245">
        <v>12</v>
      </c>
      <c r="D2245" t="s">
        <v>24349</v>
      </c>
      <c r="E2245" t="s">
        <v>24277</v>
      </c>
      <c r="F2245" t="s">
        <v>24294</v>
      </c>
      <c r="G2245" t="s">
        <v>766</v>
      </c>
    </row>
    <row r="2246" spans="1:8" hidden="1" x14ac:dyDescent="0.25">
      <c r="A2246" s="65">
        <v>45839</v>
      </c>
      <c r="B2246" t="s">
        <v>24275</v>
      </c>
      <c r="C2246">
        <v>12</v>
      </c>
      <c r="D2246" t="s">
        <v>24366</v>
      </c>
      <c r="E2246" t="s">
        <v>24277</v>
      </c>
      <c r="F2246" t="s">
        <v>24294</v>
      </c>
      <c r="G2246" t="s">
        <v>764</v>
      </c>
      <c r="H2246" t="s">
        <v>24327</v>
      </c>
    </row>
    <row r="2247" spans="1:8" hidden="1" x14ac:dyDescent="0.25">
      <c r="A2247" s="65">
        <v>45839</v>
      </c>
      <c r="B2247" t="s">
        <v>24275</v>
      </c>
      <c r="C2247">
        <v>12</v>
      </c>
      <c r="D2247" t="s">
        <v>24366</v>
      </c>
      <c r="E2247" t="s">
        <v>24277</v>
      </c>
      <c r="F2247" t="s">
        <v>24294</v>
      </c>
      <c r="G2247" t="s">
        <v>764</v>
      </c>
      <c r="H2247" t="s">
        <v>24327</v>
      </c>
    </row>
    <row r="2248" spans="1:8" hidden="1" x14ac:dyDescent="0.25">
      <c r="A2248" s="65">
        <v>45839</v>
      </c>
      <c r="B2248" t="s">
        <v>24275</v>
      </c>
      <c r="C2248">
        <v>12</v>
      </c>
      <c r="D2248" t="s">
        <v>24366</v>
      </c>
      <c r="E2248" t="s">
        <v>24277</v>
      </c>
      <c r="F2248" t="s">
        <v>24294</v>
      </c>
      <c r="G2248" t="s">
        <v>764</v>
      </c>
      <c r="H2248" t="s">
        <v>24327</v>
      </c>
    </row>
    <row r="2249" spans="1:8" hidden="1" x14ac:dyDescent="0.25">
      <c r="A2249" s="65">
        <v>45839</v>
      </c>
      <c r="B2249" t="s">
        <v>24275</v>
      </c>
      <c r="C2249">
        <v>12</v>
      </c>
      <c r="D2249" t="s">
        <v>24366</v>
      </c>
      <c r="E2249" t="s">
        <v>24277</v>
      </c>
      <c r="F2249" t="s">
        <v>24294</v>
      </c>
      <c r="G2249" t="s">
        <v>764</v>
      </c>
      <c r="H2249" t="s">
        <v>24327</v>
      </c>
    </row>
    <row r="2250" spans="1:8" hidden="1" x14ac:dyDescent="0.25">
      <c r="A2250" s="65">
        <v>45839</v>
      </c>
      <c r="B2250" t="s">
        <v>24275</v>
      </c>
      <c r="C2250">
        <v>6</v>
      </c>
      <c r="D2250" t="s">
        <v>24349</v>
      </c>
      <c r="E2250" t="s">
        <v>24277</v>
      </c>
      <c r="F2250" t="s">
        <v>24294</v>
      </c>
      <c r="G2250" t="s">
        <v>766</v>
      </c>
    </row>
    <row r="2251" spans="1:8" hidden="1" x14ac:dyDescent="0.25">
      <c r="A2251" s="65">
        <v>45839</v>
      </c>
      <c r="B2251" t="s">
        <v>24275</v>
      </c>
      <c r="C2251">
        <v>12</v>
      </c>
      <c r="D2251" t="s">
        <v>24349</v>
      </c>
      <c r="E2251" t="s">
        <v>24277</v>
      </c>
      <c r="F2251" t="s">
        <v>24294</v>
      </c>
      <c r="G2251" t="s">
        <v>766</v>
      </c>
    </row>
    <row r="2252" spans="1:8" hidden="1" x14ac:dyDescent="0.25">
      <c r="A2252" s="65">
        <v>45839</v>
      </c>
      <c r="B2252" t="s">
        <v>24275</v>
      </c>
      <c r="C2252">
        <v>12</v>
      </c>
      <c r="D2252" t="s">
        <v>24349</v>
      </c>
      <c r="E2252" t="s">
        <v>24277</v>
      </c>
      <c r="F2252" t="s">
        <v>24294</v>
      </c>
      <c r="G2252" t="s">
        <v>766</v>
      </c>
    </row>
    <row r="2253" spans="1:8" hidden="1" x14ac:dyDescent="0.25">
      <c r="A2253" s="65">
        <v>45839</v>
      </c>
      <c r="B2253" t="s">
        <v>24275</v>
      </c>
      <c r="C2253">
        <v>12</v>
      </c>
      <c r="D2253" t="s">
        <v>24349</v>
      </c>
      <c r="E2253" t="s">
        <v>24277</v>
      </c>
      <c r="F2253" t="s">
        <v>24294</v>
      </c>
      <c r="G2253" t="s">
        <v>766</v>
      </c>
    </row>
    <row r="2254" spans="1:8" hidden="1" x14ac:dyDescent="0.25">
      <c r="A2254" s="65">
        <v>45839</v>
      </c>
      <c r="B2254" t="s">
        <v>24275</v>
      </c>
      <c r="C2254">
        <v>12</v>
      </c>
      <c r="D2254" t="s">
        <v>24349</v>
      </c>
      <c r="E2254" t="s">
        <v>24277</v>
      </c>
      <c r="F2254" t="s">
        <v>24294</v>
      </c>
      <c r="G2254" t="s">
        <v>766</v>
      </c>
    </row>
    <row r="2255" spans="1:8" hidden="1" x14ac:dyDescent="0.25">
      <c r="A2255" s="65">
        <v>45839</v>
      </c>
      <c r="B2255" t="s">
        <v>24275</v>
      </c>
      <c r="C2255">
        <v>12</v>
      </c>
      <c r="D2255" t="s">
        <v>24367</v>
      </c>
      <c r="E2255" t="s">
        <v>24277</v>
      </c>
      <c r="F2255" t="s">
        <v>24294</v>
      </c>
      <c r="G2255" t="s">
        <v>766</v>
      </c>
    </row>
    <row r="2256" spans="1:8" hidden="1" x14ac:dyDescent="0.25">
      <c r="A2256" s="65">
        <v>45839</v>
      </c>
      <c r="B2256" t="s">
        <v>24275</v>
      </c>
      <c r="C2256">
        <v>12</v>
      </c>
      <c r="D2256" t="s">
        <v>24367</v>
      </c>
      <c r="E2256" t="s">
        <v>24277</v>
      </c>
      <c r="F2256" t="s">
        <v>24294</v>
      </c>
      <c r="G2256" t="s">
        <v>766</v>
      </c>
    </row>
    <row r="2257" spans="1:8" hidden="1" x14ac:dyDescent="0.25">
      <c r="A2257" s="65">
        <v>45839</v>
      </c>
      <c r="B2257" t="s">
        <v>24275</v>
      </c>
      <c r="C2257">
        <v>12</v>
      </c>
      <c r="D2257" t="s">
        <v>24367</v>
      </c>
      <c r="E2257" t="s">
        <v>24277</v>
      </c>
      <c r="F2257" t="s">
        <v>24294</v>
      </c>
      <c r="G2257" t="s">
        <v>766</v>
      </c>
    </row>
    <row r="2258" spans="1:8" hidden="1" x14ac:dyDescent="0.25">
      <c r="A2258" s="65">
        <v>45839</v>
      </c>
      <c r="B2258" t="s">
        <v>24275</v>
      </c>
      <c r="C2258">
        <v>11</v>
      </c>
      <c r="D2258" t="s">
        <v>24367</v>
      </c>
      <c r="E2258" t="s">
        <v>24277</v>
      </c>
      <c r="F2258" t="s">
        <v>24294</v>
      </c>
      <c r="G2258" t="s">
        <v>766</v>
      </c>
    </row>
    <row r="2259" spans="1:8" hidden="1" x14ac:dyDescent="0.25">
      <c r="A2259" s="65">
        <v>45840</v>
      </c>
      <c r="B2259" t="s">
        <v>24275</v>
      </c>
      <c r="C2259">
        <v>11</v>
      </c>
      <c r="D2259" t="s">
        <v>24366</v>
      </c>
      <c r="E2259" t="s">
        <v>24277</v>
      </c>
      <c r="F2259" t="s">
        <v>24294</v>
      </c>
      <c r="G2259" t="s">
        <v>764</v>
      </c>
      <c r="H2259" t="s">
        <v>24327</v>
      </c>
    </row>
    <row r="2260" spans="1:8" hidden="1" x14ac:dyDescent="0.25">
      <c r="A2260" s="65">
        <v>45840</v>
      </c>
      <c r="B2260" t="s">
        <v>24275</v>
      </c>
      <c r="C2260">
        <v>12</v>
      </c>
      <c r="D2260" t="s">
        <v>24366</v>
      </c>
      <c r="E2260" t="s">
        <v>24277</v>
      </c>
      <c r="F2260" t="s">
        <v>24294</v>
      </c>
      <c r="G2260" t="s">
        <v>764</v>
      </c>
      <c r="H2260" t="s">
        <v>24327</v>
      </c>
    </row>
    <row r="2261" spans="1:8" hidden="1" x14ac:dyDescent="0.25">
      <c r="A2261" s="65">
        <v>45840</v>
      </c>
      <c r="B2261" t="s">
        <v>24275</v>
      </c>
      <c r="C2261">
        <v>12</v>
      </c>
      <c r="D2261" t="s">
        <v>24366</v>
      </c>
      <c r="E2261" t="s">
        <v>24277</v>
      </c>
      <c r="F2261" t="s">
        <v>24294</v>
      </c>
      <c r="G2261" t="s">
        <v>764</v>
      </c>
      <c r="H2261" t="s">
        <v>24327</v>
      </c>
    </row>
    <row r="2262" spans="1:8" hidden="1" x14ac:dyDescent="0.25">
      <c r="A2262" s="65">
        <v>45840</v>
      </c>
      <c r="B2262" t="s">
        <v>24275</v>
      </c>
      <c r="C2262">
        <v>12</v>
      </c>
      <c r="D2262" t="s">
        <v>24366</v>
      </c>
      <c r="E2262" t="s">
        <v>24277</v>
      </c>
      <c r="F2262" t="s">
        <v>24294</v>
      </c>
      <c r="G2262" t="s">
        <v>764</v>
      </c>
      <c r="H2262" t="s">
        <v>24327</v>
      </c>
    </row>
    <row r="2263" spans="1:8" hidden="1" x14ac:dyDescent="0.25">
      <c r="A2263" s="65">
        <v>45840</v>
      </c>
      <c r="B2263" t="s">
        <v>24275</v>
      </c>
      <c r="C2263">
        <v>12</v>
      </c>
      <c r="D2263" t="s">
        <v>24367</v>
      </c>
      <c r="E2263" t="s">
        <v>24277</v>
      </c>
      <c r="F2263" t="s">
        <v>24294</v>
      </c>
      <c r="G2263" t="s">
        <v>766</v>
      </c>
    </row>
    <row r="2264" spans="1:8" hidden="1" x14ac:dyDescent="0.25">
      <c r="A2264" s="65">
        <v>45840</v>
      </c>
      <c r="B2264" t="s">
        <v>24275</v>
      </c>
      <c r="C2264">
        <v>12</v>
      </c>
      <c r="D2264" t="s">
        <v>24367</v>
      </c>
      <c r="E2264" t="s">
        <v>24277</v>
      </c>
      <c r="F2264" t="s">
        <v>24294</v>
      </c>
      <c r="G2264" t="s">
        <v>766</v>
      </c>
    </row>
    <row r="2265" spans="1:8" hidden="1" x14ac:dyDescent="0.25">
      <c r="A2265" s="65">
        <v>45840</v>
      </c>
      <c r="B2265" t="s">
        <v>24275</v>
      </c>
      <c r="C2265">
        <v>12</v>
      </c>
      <c r="D2265" t="s">
        <v>24366</v>
      </c>
      <c r="E2265" t="s">
        <v>24277</v>
      </c>
      <c r="F2265" t="s">
        <v>24294</v>
      </c>
      <c r="G2265" t="s">
        <v>764</v>
      </c>
      <c r="H2265" t="s">
        <v>24327</v>
      </c>
    </row>
    <row r="2266" spans="1:8" hidden="1" x14ac:dyDescent="0.25">
      <c r="A2266" s="65">
        <v>45805</v>
      </c>
      <c r="B2266" t="s">
        <v>24275</v>
      </c>
      <c r="C2266">
        <v>8</v>
      </c>
      <c r="D2266" t="s">
        <v>24368</v>
      </c>
      <c r="E2266" t="s">
        <v>24277</v>
      </c>
      <c r="F2266" t="s">
        <v>24294</v>
      </c>
      <c r="G2266" t="s">
        <v>765</v>
      </c>
    </row>
    <row r="2267" spans="1:8" hidden="1" x14ac:dyDescent="0.25">
      <c r="A2267" s="65">
        <v>45805</v>
      </c>
      <c r="B2267" t="s">
        <v>24275</v>
      </c>
      <c r="C2267">
        <v>8</v>
      </c>
      <c r="D2267" t="s">
        <v>24368</v>
      </c>
      <c r="E2267" t="s">
        <v>24277</v>
      </c>
      <c r="F2267" t="s">
        <v>24294</v>
      </c>
      <c r="G2267" t="s">
        <v>765</v>
      </c>
    </row>
    <row r="2268" spans="1:8" hidden="1" x14ac:dyDescent="0.25">
      <c r="A2268" s="65">
        <v>45840</v>
      </c>
      <c r="B2268" t="s">
        <v>24275</v>
      </c>
      <c r="C2268">
        <v>12</v>
      </c>
      <c r="D2268" t="s">
        <v>24366</v>
      </c>
      <c r="E2268" t="s">
        <v>24277</v>
      </c>
      <c r="F2268" t="s">
        <v>24294</v>
      </c>
      <c r="G2268" t="s">
        <v>764</v>
      </c>
      <c r="H2268" t="s">
        <v>24327</v>
      </c>
    </row>
    <row r="2269" spans="1:8" hidden="1" x14ac:dyDescent="0.25">
      <c r="A2269" s="65">
        <v>45841</v>
      </c>
      <c r="B2269" t="s">
        <v>24275</v>
      </c>
      <c r="C2269">
        <v>11</v>
      </c>
      <c r="D2269" t="s">
        <v>24369</v>
      </c>
      <c r="E2269" t="s">
        <v>24277</v>
      </c>
      <c r="F2269" t="s">
        <v>24294</v>
      </c>
      <c r="G2269" t="s">
        <v>766</v>
      </c>
    </row>
    <row r="2270" spans="1:8" hidden="1" x14ac:dyDescent="0.25">
      <c r="A2270" s="65">
        <v>45841</v>
      </c>
      <c r="B2270" t="s">
        <v>24275</v>
      </c>
      <c r="C2270">
        <v>2</v>
      </c>
      <c r="D2270" t="s">
        <v>24369</v>
      </c>
      <c r="E2270" t="s">
        <v>24277</v>
      </c>
      <c r="F2270" t="s">
        <v>24294</v>
      </c>
      <c r="G2270" t="s">
        <v>766</v>
      </c>
    </row>
    <row r="2271" spans="1:8" hidden="1" x14ac:dyDescent="0.25">
      <c r="A2271" s="65">
        <v>45841</v>
      </c>
      <c r="B2271" t="s">
        <v>24275</v>
      </c>
      <c r="C2271">
        <v>11</v>
      </c>
      <c r="D2271" t="s">
        <v>24369</v>
      </c>
      <c r="E2271" t="s">
        <v>24277</v>
      </c>
      <c r="F2271" t="s">
        <v>24294</v>
      </c>
      <c r="G2271" t="s">
        <v>766</v>
      </c>
    </row>
    <row r="2272" spans="1:8" hidden="1" x14ac:dyDescent="0.25">
      <c r="A2272" s="65">
        <v>45841</v>
      </c>
      <c r="B2272" t="s">
        <v>24275</v>
      </c>
      <c r="C2272">
        <v>12</v>
      </c>
      <c r="D2272" t="s">
        <v>24369</v>
      </c>
      <c r="E2272" t="s">
        <v>24277</v>
      </c>
      <c r="F2272" t="s">
        <v>24294</v>
      </c>
      <c r="G2272" t="s">
        <v>766</v>
      </c>
    </row>
    <row r="2273" spans="1:8" hidden="1" x14ac:dyDescent="0.25">
      <c r="A2273" s="65">
        <v>45841</v>
      </c>
      <c r="B2273" t="s">
        <v>24275</v>
      </c>
      <c r="C2273">
        <v>5</v>
      </c>
      <c r="D2273" t="s">
        <v>24370</v>
      </c>
      <c r="E2273" t="s">
        <v>24277</v>
      </c>
      <c r="F2273" t="s">
        <v>754</v>
      </c>
      <c r="G2273" t="s">
        <v>768</v>
      </c>
      <c r="H2273" t="s">
        <v>24278</v>
      </c>
    </row>
    <row r="2274" spans="1:8" hidden="1" x14ac:dyDescent="0.25">
      <c r="A2274" s="65">
        <v>45841</v>
      </c>
      <c r="B2274" t="s">
        <v>24275</v>
      </c>
      <c r="C2274">
        <v>12</v>
      </c>
      <c r="D2274" t="s">
        <v>24370</v>
      </c>
      <c r="E2274" t="s">
        <v>24277</v>
      </c>
      <c r="F2274" t="s">
        <v>754</v>
      </c>
      <c r="G2274" t="s">
        <v>768</v>
      </c>
      <c r="H2274" t="s">
        <v>24278</v>
      </c>
    </row>
    <row r="2275" spans="1:8" hidden="1" x14ac:dyDescent="0.25">
      <c r="A2275" s="65">
        <v>45841</v>
      </c>
      <c r="B2275" t="s">
        <v>24275</v>
      </c>
      <c r="C2275">
        <v>12</v>
      </c>
      <c r="D2275" t="s">
        <v>24370</v>
      </c>
      <c r="E2275" t="s">
        <v>24277</v>
      </c>
      <c r="F2275" t="s">
        <v>754</v>
      </c>
      <c r="G2275" t="s">
        <v>768</v>
      </c>
      <c r="H2275" t="s">
        <v>24278</v>
      </c>
    </row>
    <row r="2276" spans="1:8" hidden="1" x14ac:dyDescent="0.25">
      <c r="A2276" s="65">
        <v>45841</v>
      </c>
      <c r="B2276" t="s">
        <v>24275</v>
      </c>
      <c r="C2276">
        <v>11</v>
      </c>
      <c r="D2276" t="s">
        <v>24370</v>
      </c>
      <c r="E2276" t="s">
        <v>24277</v>
      </c>
      <c r="F2276" t="s">
        <v>754</v>
      </c>
      <c r="G2276" t="s">
        <v>768</v>
      </c>
      <c r="H2276" t="s">
        <v>24278</v>
      </c>
    </row>
    <row r="2277" spans="1:8" hidden="1" x14ac:dyDescent="0.25">
      <c r="A2277" s="65">
        <v>45841</v>
      </c>
      <c r="B2277" t="s">
        <v>24275</v>
      </c>
      <c r="C2277">
        <v>12</v>
      </c>
      <c r="D2277" t="s">
        <v>24370</v>
      </c>
      <c r="E2277" t="s">
        <v>24277</v>
      </c>
      <c r="F2277" t="s">
        <v>754</v>
      </c>
      <c r="G2277" t="s">
        <v>768</v>
      </c>
      <c r="H2277" t="s">
        <v>24278</v>
      </c>
    </row>
    <row r="2278" spans="1:8" hidden="1" x14ac:dyDescent="0.25">
      <c r="A2278" s="65">
        <v>45841</v>
      </c>
      <c r="B2278" t="s">
        <v>24275</v>
      </c>
      <c r="C2278">
        <v>12</v>
      </c>
      <c r="D2278" t="s">
        <v>24352</v>
      </c>
      <c r="E2278" t="s">
        <v>24277</v>
      </c>
      <c r="F2278" t="s">
        <v>24294</v>
      </c>
      <c r="G2278" t="s">
        <v>764</v>
      </c>
      <c r="H2278" t="s">
        <v>24327</v>
      </c>
    </row>
    <row r="2279" spans="1:8" hidden="1" x14ac:dyDescent="0.25">
      <c r="A2279" s="65">
        <v>45841</v>
      </c>
      <c r="B2279" t="s">
        <v>24275</v>
      </c>
      <c r="C2279">
        <v>12</v>
      </c>
      <c r="D2279" t="s">
        <v>24352</v>
      </c>
      <c r="E2279" t="s">
        <v>24277</v>
      </c>
      <c r="F2279" t="s">
        <v>24294</v>
      </c>
      <c r="G2279" t="s">
        <v>764</v>
      </c>
      <c r="H2279" t="s">
        <v>24327</v>
      </c>
    </row>
    <row r="2280" spans="1:8" hidden="1" x14ac:dyDescent="0.25">
      <c r="A2280" s="65">
        <v>45841</v>
      </c>
      <c r="B2280" t="s">
        <v>24275</v>
      </c>
      <c r="C2280">
        <v>12</v>
      </c>
      <c r="D2280" t="s">
        <v>24352</v>
      </c>
      <c r="E2280" t="s">
        <v>24277</v>
      </c>
      <c r="F2280" t="s">
        <v>24294</v>
      </c>
      <c r="G2280" t="s">
        <v>764</v>
      </c>
      <c r="H2280" t="s">
        <v>24327</v>
      </c>
    </row>
    <row r="2281" spans="1:8" hidden="1" x14ac:dyDescent="0.25">
      <c r="A2281" s="65">
        <v>45841</v>
      </c>
      <c r="B2281" t="s">
        <v>24275</v>
      </c>
      <c r="C2281">
        <v>12</v>
      </c>
      <c r="D2281" t="s">
        <v>24371</v>
      </c>
      <c r="E2281" t="s">
        <v>24277</v>
      </c>
      <c r="F2281" t="s">
        <v>24294</v>
      </c>
      <c r="G2281" t="s">
        <v>764</v>
      </c>
      <c r="H2281" t="s">
        <v>24327</v>
      </c>
    </row>
    <row r="2282" spans="1:8" hidden="1" x14ac:dyDescent="0.25">
      <c r="A2282" s="65">
        <v>45841</v>
      </c>
      <c r="B2282" t="s">
        <v>24275</v>
      </c>
      <c r="C2282">
        <v>12</v>
      </c>
      <c r="D2282" t="s">
        <v>24372</v>
      </c>
      <c r="E2282" t="s">
        <v>24277</v>
      </c>
      <c r="F2282" t="s">
        <v>24294</v>
      </c>
      <c r="G2282" t="s">
        <v>766</v>
      </c>
    </row>
    <row r="2283" spans="1:8" hidden="1" x14ac:dyDescent="0.25">
      <c r="A2283" s="65">
        <v>45841</v>
      </c>
      <c r="B2283" t="s">
        <v>24275</v>
      </c>
      <c r="C2283">
        <v>12</v>
      </c>
      <c r="D2283" t="s">
        <v>24372</v>
      </c>
      <c r="E2283" t="s">
        <v>24277</v>
      </c>
      <c r="F2283" t="s">
        <v>24294</v>
      </c>
      <c r="G2283" t="s">
        <v>766</v>
      </c>
    </row>
    <row r="2284" spans="1:8" hidden="1" x14ac:dyDescent="0.25">
      <c r="A2284" s="65">
        <v>45843</v>
      </c>
      <c r="B2284" t="s">
        <v>24275</v>
      </c>
      <c r="C2284">
        <v>12</v>
      </c>
      <c r="D2284" t="s">
        <v>24373</v>
      </c>
      <c r="E2284" t="s">
        <v>24277</v>
      </c>
      <c r="F2284" t="s">
        <v>754</v>
      </c>
      <c r="G2284" t="s">
        <v>768</v>
      </c>
      <c r="H2284" t="s">
        <v>24278</v>
      </c>
    </row>
    <row r="2285" spans="1:8" hidden="1" x14ac:dyDescent="0.25">
      <c r="A2285" s="65">
        <v>45843</v>
      </c>
      <c r="B2285" t="s">
        <v>24275</v>
      </c>
      <c r="C2285">
        <v>12</v>
      </c>
      <c r="D2285" t="s">
        <v>24373</v>
      </c>
      <c r="E2285" t="s">
        <v>24277</v>
      </c>
      <c r="F2285" t="s">
        <v>754</v>
      </c>
      <c r="G2285" t="s">
        <v>768</v>
      </c>
      <c r="H2285" t="s">
        <v>24278</v>
      </c>
    </row>
    <row r="2286" spans="1:8" hidden="1" x14ac:dyDescent="0.25">
      <c r="A2286" s="65">
        <v>45843</v>
      </c>
      <c r="B2286" t="s">
        <v>24275</v>
      </c>
      <c r="C2286">
        <v>12</v>
      </c>
      <c r="D2286" t="s">
        <v>24373</v>
      </c>
      <c r="E2286" t="s">
        <v>24277</v>
      </c>
      <c r="F2286" t="s">
        <v>754</v>
      </c>
      <c r="G2286" t="s">
        <v>768</v>
      </c>
      <c r="H2286" t="s">
        <v>24278</v>
      </c>
    </row>
    <row r="2287" spans="1:8" hidden="1" x14ac:dyDescent="0.25">
      <c r="A2287" s="65">
        <v>45843</v>
      </c>
      <c r="B2287" t="s">
        <v>24275</v>
      </c>
      <c r="C2287">
        <v>12</v>
      </c>
      <c r="D2287" t="s">
        <v>24373</v>
      </c>
      <c r="E2287" t="s">
        <v>24277</v>
      </c>
      <c r="F2287" t="s">
        <v>754</v>
      </c>
      <c r="G2287" t="s">
        <v>768</v>
      </c>
      <c r="H2287" t="s">
        <v>24278</v>
      </c>
    </row>
    <row r="2288" spans="1:8" hidden="1" x14ac:dyDescent="0.25">
      <c r="A2288" s="65">
        <v>45843</v>
      </c>
      <c r="B2288" t="s">
        <v>24275</v>
      </c>
      <c r="C2288">
        <v>11</v>
      </c>
      <c r="D2288" t="s">
        <v>24373</v>
      </c>
      <c r="E2288" t="s">
        <v>24277</v>
      </c>
      <c r="F2288" t="s">
        <v>754</v>
      </c>
      <c r="G2288" t="s">
        <v>768</v>
      </c>
      <c r="H2288" t="s">
        <v>24278</v>
      </c>
    </row>
    <row r="2289" spans="1:8" hidden="1" x14ac:dyDescent="0.25">
      <c r="A2289" s="65">
        <v>45843</v>
      </c>
      <c r="B2289" t="s">
        <v>24275</v>
      </c>
      <c r="C2289">
        <v>12</v>
      </c>
      <c r="D2289" t="s">
        <v>24373</v>
      </c>
      <c r="E2289" t="s">
        <v>24277</v>
      </c>
      <c r="F2289" t="s">
        <v>754</v>
      </c>
      <c r="G2289" t="s">
        <v>768</v>
      </c>
      <c r="H2289" t="s">
        <v>24278</v>
      </c>
    </row>
    <row r="2290" spans="1:8" hidden="1" x14ac:dyDescent="0.25">
      <c r="A2290" s="65">
        <v>45843</v>
      </c>
      <c r="B2290" t="s">
        <v>24275</v>
      </c>
      <c r="C2290">
        <v>12</v>
      </c>
      <c r="D2290" t="s">
        <v>24373</v>
      </c>
      <c r="E2290" t="s">
        <v>24277</v>
      </c>
      <c r="F2290" t="s">
        <v>754</v>
      </c>
      <c r="G2290" t="s">
        <v>768</v>
      </c>
      <c r="H2290" t="s">
        <v>24278</v>
      </c>
    </row>
    <row r="2291" spans="1:8" hidden="1" x14ac:dyDescent="0.25">
      <c r="A2291" s="65">
        <v>45843</v>
      </c>
      <c r="B2291" t="s">
        <v>24275</v>
      </c>
      <c r="C2291">
        <v>12</v>
      </c>
      <c r="D2291" t="s">
        <v>24373</v>
      </c>
      <c r="E2291" t="s">
        <v>24277</v>
      </c>
      <c r="F2291" t="s">
        <v>754</v>
      </c>
      <c r="G2291" t="s">
        <v>768</v>
      </c>
      <c r="H2291" t="s">
        <v>24278</v>
      </c>
    </row>
    <row r="2292" spans="1:8" hidden="1" x14ac:dyDescent="0.25">
      <c r="A2292" s="65">
        <v>45843</v>
      </c>
      <c r="B2292" t="s">
        <v>24275</v>
      </c>
      <c r="C2292">
        <v>12</v>
      </c>
      <c r="D2292" t="s">
        <v>24373</v>
      </c>
      <c r="E2292" t="s">
        <v>24277</v>
      </c>
      <c r="F2292" t="s">
        <v>754</v>
      </c>
      <c r="G2292" t="s">
        <v>768</v>
      </c>
      <c r="H2292" t="s">
        <v>24278</v>
      </c>
    </row>
    <row r="2293" spans="1:8" hidden="1" x14ac:dyDescent="0.25">
      <c r="A2293" s="65">
        <v>45843</v>
      </c>
      <c r="B2293" t="s">
        <v>24275</v>
      </c>
      <c r="C2293">
        <v>12</v>
      </c>
      <c r="D2293" t="s">
        <v>24373</v>
      </c>
      <c r="E2293" t="s">
        <v>24277</v>
      </c>
      <c r="F2293" t="s">
        <v>754</v>
      </c>
      <c r="G2293" t="s">
        <v>768</v>
      </c>
      <c r="H2293" t="s">
        <v>24278</v>
      </c>
    </row>
    <row r="2294" spans="1:8" hidden="1" x14ac:dyDescent="0.25">
      <c r="A2294" s="65">
        <v>45843</v>
      </c>
      <c r="B2294" t="s">
        <v>24275</v>
      </c>
      <c r="C2294">
        <v>12</v>
      </c>
      <c r="D2294" t="s">
        <v>24373</v>
      </c>
      <c r="E2294" t="s">
        <v>24277</v>
      </c>
      <c r="F2294" t="s">
        <v>754</v>
      </c>
      <c r="G2294" t="s">
        <v>768</v>
      </c>
      <c r="H2294" t="s">
        <v>24278</v>
      </c>
    </row>
    <row r="2295" spans="1:8" hidden="1" x14ac:dyDescent="0.25">
      <c r="A2295" s="65">
        <v>45843</v>
      </c>
      <c r="B2295" t="s">
        <v>24275</v>
      </c>
      <c r="C2295">
        <v>4</v>
      </c>
      <c r="D2295" t="s">
        <v>24373</v>
      </c>
      <c r="E2295" t="s">
        <v>24277</v>
      </c>
      <c r="F2295" t="s">
        <v>754</v>
      </c>
      <c r="G2295" t="s">
        <v>768</v>
      </c>
      <c r="H2295" t="s">
        <v>24278</v>
      </c>
    </row>
    <row r="2296" spans="1:8" hidden="1" x14ac:dyDescent="0.25">
      <c r="A2296" s="65">
        <v>45843</v>
      </c>
      <c r="B2296" t="s">
        <v>24275</v>
      </c>
      <c r="C2296">
        <v>12</v>
      </c>
      <c r="D2296" t="s">
        <v>24373</v>
      </c>
      <c r="E2296" t="s">
        <v>24277</v>
      </c>
      <c r="F2296" t="s">
        <v>754</v>
      </c>
      <c r="G2296" t="s">
        <v>768</v>
      </c>
      <c r="H2296" t="s">
        <v>24278</v>
      </c>
    </row>
    <row r="2297" spans="1:8" hidden="1" x14ac:dyDescent="0.25">
      <c r="A2297" s="65">
        <v>45843</v>
      </c>
      <c r="B2297" t="s">
        <v>24275</v>
      </c>
      <c r="C2297">
        <v>12</v>
      </c>
      <c r="D2297" t="s">
        <v>24373</v>
      </c>
      <c r="E2297" t="s">
        <v>24277</v>
      </c>
      <c r="F2297" t="s">
        <v>754</v>
      </c>
      <c r="G2297" t="s">
        <v>768</v>
      </c>
      <c r="H2297" t="s">
        <v>24278</v>
      </c>
    </row>
    <row r="2298" spans="1:8" hidden="1" x14ac:dyDescent="0.25">
      <c r="A2298" s="65">
        <v>45843</v>
      </c>
      <c r="B2298" t="s">
        <v>24275</v>
      </c>
      <c r="C2298">
        <v>12</v>
      </c>
      <c r="D2298" t="s">
        <v>24373</v>
      </c>
      <c r="E2298" t="s">
        <v>24277</v>
      </c>
      <c r="F2298" t="s">
        <v>754</v>
      </c>
      <c r="G2298" t="s">
        <v>768</v>
      </c>
      <c r="H2298" t="s">
        <v>24278</v>
      </c>
    </row>
    <row r="2299" spans="1:8" hidden="1" x14ac:dyDescent="0.25">
      <c r="A2299" s="65">
        <v>45843</v>
      </c>
      <c r="B2299" t="s">
        <v>24275</v>
      </c>
      <c r="C2299">
        <v>12</v>
      </c>
      <c r="D2299" t="s">
        <v>24373</v>
      </c>
      <c r="E2299" t="s">
        <v>24277</v>
      </c>
      <c r="F2299" t="s">
        <v>754</v>
      </c>
      <c r="G2299" t="s">
        <v>768</v>
      </c>
      <c r="H2299" t="s">
        <v>24278</v>
      </c>
    </row>
    <row r="2300" spans="1:8" hidden="1" x14ac:dyDescent="0.25">
      <c r="A2300" s="65">
        <v>45843</v>
      </c>
      <c r="B2300" t="s">
        <v>24275</v>
      </c>
      <c r="C2300">
        <v>12</v>
      </c>
      <c r="D2300" t="s">
        <v>24373</v>
      </c>
      <c r="E2300" t="s">
        <v>24277</v>
      </c>
      <c r="F2300" t="s">
        <v>754</v>
      </c>
      <c r="G2300" t="s">
        <v>768</v>
      </c>
      <c r="H2300" t="s">
        <v>24278</v>
      </c>
    </row>
    <row r="2301" spans="1:8" hidden="1" x14ac:dyDescent="0.25">
      <c r="A2301" s="65">
        <v>45843</v>
      </c>
      <c r="B2301" t="s">
        <v>24275</v>
      </c>
      <c r="C2301">
        <v>12</v>
      </c>
      <c r="D2301" t="s">
        <v>24373</v>
      </c>
      <c r="E2301" t="s">
        <v>24277</v>
      </c>
      <c r="F2301" t="s">
        <v>754</v>
      </c>
      <c r="G2301" t="s">
        <v>768</v>
      </c>
      <c r="H2301" t="s">
        <v>24278</v>
      </c>
    </row>
    <row r="2302" spans="1:8" hidden="1" x14ac:dyDescent="0.25">
      <c r="A2302" s="65">
        <v>45843</v>
      </c>
      <c r="B2302" t="s">
        <v>24275</v>
      </c>
      <c r="C2302">
        <v>11</v>
      </c>
      <c r="D2302" t="s">
        <v>24373</v>
      </c>
      <c r="E2302" t="s">
        <v>24277</v>
      </c>
      <c r="F2302" t="s">
        <v>754</v>
      </c>
      <c r="G2302" t="s">
        <v>768</v>
      </c>
      <c r="H2302" t="s">
        <v>24278</v>
      </c>
    </row>
    <row r="2303" spans="1:8" hidden="1" x14ac:dyDescent="0.25">
      <c r="A2303" s="65">
        <v>45843</v>
      </c>
      <c r="B2303" t="s">
        <v>24275</v>
      </c>
      <c r="C2303">
        <v>12</v>
      </c>
      <c r="D2303" t="s">
        <v>24373</v>
      </c>
      <c r="E2303" t="s">
        <v>24277</v>
      </c>
      <c r="F2303" t="s">
        <v>754</v>
      </c>
      <c r="G2303" t="s">
        <v>768</v>
      </c>
      <c r="H2303" t="s">
        <v>24278</v>
      </c>
    </row>
    <row r="2304" spans="1:8" hidden="1" x14ac:dyDescent="0.25">
      <c r="A2304" s="65">
        <v>45843</v>
      </c>
      <c r="B2304" t="s">
        <v>24275</v>
      </c>
      <c r="C2304">
        <v>12</v>
      </c>
      <c r="D2304" t="s">
        <v>24373</v>
      </c>
      <c r="E2304" t="s">
        <v>24277</v>
      </c>
      <c r="F2304" t="s">
        <v>754</v>
      </c>
      <c r="G2304" t="s">
        <v>768</v>
      </c>
      <c r="H2304" t="s">
        <v>24278</v>
      </c>
    </row>
    <row r="2305" spans="1:8" hidden="1" x14ac:dyDescent="0.25">
      <c r="A2305" s="65">
        <v>45843</v>
      </c>
      <c r="B2305" t="s">
        <v>24275</v>
      </c>
      <c r="C2305">
        <v>12</v>
      </c>
      <c r="D2305" t="s">
        <v>24373</v>
      </c>
      <c r="E2305" t="s">
        <v>24277</v>
      </c>
      <c r="F2305" t="s">
        <v>754</v>
      </c>
      <c r="G2305" t="s">
        <v>768</v>
      </c>
      <c r="H2305" t="s">
        <v>24278</v>
      </c>
    </row>
    <row r="2306" spans="1:8" hidden="1" x14ac:dyDescent="0.25">
      <c r="A2306" s="65">
        <v>45843</v>
      </c>
      <c r="B2306" t="s">
        <v>24275</v>
      </c>
      <c r="C2306">
        <v>12</v>
      </c>
      <c r="D2306" t="s">
        <v>24373</v>
      </c>
      <c r="E2306" t="s">
        <v>24277</v>
      </c>
      <c r="F2306" t="s">
        <v>754</v>
      </c>
      <c r="G2306" t="s">
        <v>768</v>
      </c>
      <c r="H2306" t="s">
        <v>24278</v>
      </c>
    </row>
    <row r="2307" spans="1:8" hidden="1" x14ac:dyDescent="0.25">
      <c r="A2307" s="65">
        <v>45843</v>
      </c>
      <c r="B2307" t="s">
        <v>24275</v>
      </c>
      <c r="C2307">
        <v>12</v>
      </c>
      <c r="D2307" t="s">
        <v>24373</v>
      </c>
      <c r="E2307" t="s">
        <v>24277</v>
      </c>
      <c r="F2307" t="s">
        <v>754</v>
      </c>
      <c r="G2307" t="s">
        <v>768</v>
      </c>
      <c r="H2307" t="s">
        <v>24278</v>
      </c>
    </row>
    <row r="2308" spans="1:8" hidden="1" x14ac:dyDescent="0.25">
      <c r="A2308" s="65">
        <v>45843</v>
      </c>
      <c r="B2308" t="s">
        <v>24275</v>
      </c>
      <c r="C2308">
        <v>7</v>
      </c>
      <c r="D2308" t="s">
        <v>24373</v>
      </c>
      <c r="E2308" t="s">
        <v>24277</v>
      </c>
      <c r="F2308" t="s">
        <v>754</v>
      </c>
      <c r="G2308" t="s">
        <v>768</v>
      </c>
      <c r="H2308" t="s">
        <v>24278</v>
      </c>
    </row>
    <row r="2309" spans="1:8" hidden="1" x14ac:dyDescent="0.25">
      <c r="A2309" s="65">
        <v>45843</v>
      </c>
      <c r="B2309" t="s">
        <v>24275</v>
      </c>
      <c r="C2309">
        <v>12</v>
      </c>
      <c r="D2309" t="s">
        <v>24373</v>
      </c>
      <c r="E2309" t="s">
        <v>24277</v>
      </c>
      <c r="F2309" t="s">
        <v>754</v>
      </c>
      <c r="G2309" t="s">
        <v>768</v>
      </c>
      <c r="H2309" t="s">
        <v>24278</v>
      </c>
    </row>
    <row r="2310" spans="1:8" hidden="1" x14ac:dyDescent="0.25">
      <c r="A2310" s="65">
        <v>45843</v>
      </c>
      <c r="B2310" t="s">
        <v>24275</v>
      </c>
      <c r="C2310">
        <v>12</v>
      </c>
      <c r="D2310" t="s">
        <v>24373</v>
      </c>
      <c r="E2310" t="s">
        <v>24277</v>
      </c>
      <c r="F2310" t="s">
        <v>754</v>
      </c>
      <c r="G2310" t="s">
        <v>768</v>
      </c>
      <c r="H2310" t="s">
        <v>24278</v>
      </c>
    </row>
    <row r="2311" spans="1:8" hidden="1" x14ac:dyDescent="0.25">
      <c r="A2311" s="65">
        <v>45843</v>
      </c>
      <c r="B2311" t="s">
        <v>24275</v>
      </c>
      <c r="C2311">
        <v>12</v>
      </c>
      <c r="D2311" t="s">
        <v>24373</v>
      </c>
      <c r="E2311" t="s">
        <v>24277</v>
      </c>
      <c r="F2311" t="s">
        <v>754</v>
      </c>
      <c r="G2311" t="s">
        <v>768</v>
      </c>
      <c r="H2311" t="s">
        <v>24278</v>
      </c>
    </row>
    <row r="2312" spans="1:8" hidden="1" x14ac:dyDescent="0.25">
      <c r="A2312" s="65">
        <v>45843</v>
      </c>
      <c r="B2312" t="s">
        <v>24275</v>
      </c>
      <c r="C2312">
        <v>12</v>
      </c>
      <c r="D2312" t="s">
        <v>24373</v>
      </c>
      <c r="E2312" t="s">
        <v>24277</v>
      </c>
      <c r="F2312" t="s">
        <v>754</v>
      </c>
      <c r="G2312" t="s">
        <v>768</v>
      </c>
      <c r="H2312" t="s">
        <v>24278</v>
      </c>
    </row>
    <row r="2313" spans="1:8" hidden="1" x14ac:dyDescent="0.25">
      <c r="A2313" s="65">
        <v>45843</v>
      </c>
      <c r="B2313" t="s">
        <v>24275</v>
      </c>
      <c r="C2313">
        <v>12</v>
      </c>
      <c r="D2313" t="s">
        <v>24373</v>
      </c>
      <c r="E2313" t="s">
        <v>24277</v>
      </c>
      <c r="F2313" t="s">
        <v>754</v>
      </c>
      <c r="G2313" t="s">
        <v>768</v>
      </c>
      <c r="H2313" t="s">
        <v>24278</v>
      </c>
    </row>
    <row r="2314" spans="1:8" hidden="1" x14ac:dyDescent="0.25">
      <c r="A2314" s="65">
        <v>45843</v>
      </c>
      <c r="B2314" t="s">
        <v>24275</v>
      </c>
      <c r="C2314">
        <v>12</v>
      </c>
      <c r="D2314" t="s">
        <v>24373</v>
      </c>
      <c r="E2314" t="s">
        <v>24277</v>
      </c>
      <c r="F2314" t="s">
        <v>754</v>
      </c>
      <c r="G2314" t="s">
        <v>768</v>
      </c>
      <c r="H2314" t="s">
        <v>24278</v>
      </c>
    </row>
    <row r="2315" spans="1:8" hidden="1" x14ac:dyDescent="0.25">
      <c r="A2315" s="65">
        <v>45843</v>
      </c>
      <c r="B2315" t="s">
        <v>24275</v>
      </c>
      <c r="C2315">
        <v>12</v>
      </c>
      <c r="D2315" t="s">
        <v>24373</v>
      </c>
      <c r="E2315" t="s">
        <v>24277</v>
      </c>
      <c r="F2315" t="s">
        <v>754</v>
      </c>
      <c r="G2315" t="s">
        <v>768</v>
      </c>
      <c r="H2315" t="s">
        <v>24278</v>
      </c>
    </row>
    <row r="2316" spans="1:8" hidden="1" x14ac:dyDescent="0.25">
      <c r="A2316" s="65">
        <v>45843</v>
      </c>
      <c r="B2316" t="s">
        <v>24275</v>
      </c>
      <c r="C2316">
        <v>11</v>
      </c>
      <c r="D2316" t="s">
        <v>24373</v>
      </c>
      <c r="E2316" t="s">
        <v>24277</v>
      </c>
      <c r="F2316" t="s">
        <v>754</v>
      </c>
      <c r="G2316" t="s">
        <v>768</v>
      </c>
      <c r="H2316" t="s">
        <v>24278</v>
      </c>
    </row>
    <row r="2317" spans="1:8" hidden="1" x14ac:dyDescent="0.25">
      <c r="A2317" s="65">
        <v>45843</v>
      </c>
      <c r="B2317" t="s">
        <v>24275</v>
      </c>
      <c r="C2317">
        <v>12</v>
      </c>
      <c r="D2317" t="s">
        <v>24373</v>
      </c>
      <c r="E2317" t="s">
        <v>24277</v>
      </c>
      <c r="F2317" t="s">
        <v>754</v>
      </c>
      <c r="G2317" t="s">
        <v>768</v>
      </c>
      <c r="H2317" t="s">
        <v>24278</v>
      </c>
    </row>
    <row r="2318" spans="1:8" hidden="1" x14ac:dyDescent="0.25">
      <c r="A2318" s="65">
        <v>45843</v>
      </c>
      <c r="B2318" t="s">
        <v>24275</v>
      </c>
      <c r="C2318">
        <v>12</v>
      </c>
      <c r="D2318" t="s">
        <v>24373</v>
      </c>
      <c r="E2318" t="s">
        <v>24277</v>
      </c>
      <c r="F2318" t="s">
        <v>754</v>
      </c>
      <c r="G2318" t="s">
        <v>768</v>
      </c>
      <c r="H2318" t="s">
        <v>24278</v>
      </c>
    </row>
    <row r="2319" spans="1:8" hidden="1" x14ac:dyDescent="0.25">
      <c r="A2319" s="65">
        <v>45843</v>
      </c>
      <c r="B2319" t="s">
        <v>24275</v>
      </c>
      <c r="C2319">
        <v>12</v>
      </c>
      <c r="D2319" t="s">
        <v>24373</v>
      </c>
      <c r="E2319" t="s">
        <v>24277</v>
      </c>
      <c r="F2319" t="s">
        <v>754</v>
      </c>
      <c r="G2319" t="s">
        <v>768</v>
      </c>
      <c r="H2319" t="s">
        <v>24278</v>
      </c>
    </row>
    <row r="2320" spans="1:8" hidden="1" x14ac:dyDescent="0.25">
      <c r="A2320" s="65">
        <v>45843</v>
      </c>
      <c r="B2320" t="s">
        <v>24275</v>
      </c>
      <c r="C2320">
        <v>12</v>
      </c>
      <c r="D2320" t="s">
        <v>24373</v>
      </c>
      <c r="E2320" t="s">
        <v>24277</v>
      </c>
      <c r="F2320" t="s">
        <v>754</v>
      </c>
      <c r="G2320" t="s">
        <v>768</v>
      </c>
      <c r="H2320" t="s">
        <v>24278</v>
      </c>
    </row>
    <row r="2321" spans="1:8" hidden="1" x14ac:dyDescent="0.25">
      <c r="A2321" s="65">
        <v>45843</v>
      </c>
      <c r="B2321" t="s">
        <v>24275</v>
      </c>
      <c r="C2321">
        <v>12</v>
      </c>
      <c r="D2321" t="s">
        <v>24373</v>
      </c>
      <c r="E2321" t="s">
        <v>24277</v>
      </c>
      <c r="F2321" t="s">
        <v>754</v>
      </c>
      <c r="G2321" t="s">
        <v>768</v>
      </c>
      <c r="H2321" t="s">
        <v>24278</v>
      </c>
    </row>
    <row r="2322" spans="1:8" hidden="1" x14ac:dyDescent="0.25">
      <c r="A2322" s="65">
        <v>45843</v>
      </c>
      <c r="B2322" t="s">
        <v>24275</v>
      </c>
      <c r="C2322">
        <v>12</v>
      </c>
      <c r="D2322" t="s">
        <v>24373</v>
      </c>
      <c r="E2322" t="s">
        <v>24277</v>
      </c>
      <c r="F2322" t="s">
        <v>754</v>
      </c>
      <c r="G2322" t="s">
        <v>768</v>
      </c>
      <c r="H2322" t="s">
        <v>24278</v>
      </c>
    </row>
    <row r="2323" spans="1:8" hidden="1" x14ac:dyDescent="0.25">
      <c r="A2323" s="65">
        <v>45843</v>
      </c>
      <c r="B2323" t="s">
        <v>24275</v>
      </c>
      <c r="C2323">
        <v>12</v>
      </c>
      <c r="D2323" t="s">
        <v>24373</v>
      </c>
      <c r="E2323" t="s">
        <v>24277</v>
      </c>
      <c r="F2323" t="s">
        <v>754</v>
      </c>
      <c r="G2323" t="s">
        <v>768</v>
      </c>
      <c r="H2323" t="s">
        <v>24278</v>
      </c>
    </row>
    <row r="2324" spans="1:8" hidden="1" x14ac:dyDescent="0.25">
      <c r="A2324" s="65">
        <v>45843</v>
      </c>
      <c r="B2324" t="s">
        <v>24275</v>
      </c>
      <c r="C2324">
        <v>12</v>
      </c>
      <c r="D2324" t="s">
        <v>24373</v>
      </c>
      <c r="E2324" t="s">
        <v>24277</v>
      </c>
      <c r="F2324" t="s">
        <v>754</v>
      </c>
      <c r="G2324" t="s">
        <v>768</v>
      </c>
      <c r="H2324" t="s">
        <v>24278</v>
      </c>
    </row>
    <row r="2325" spans="1:8" hidden="1" x14ac:dyDescent="0.25">
      <c r="A2325" s="65">
        <v>45843</v>
      </c>
      <c r="B2325" t="s">
        <v>24275</v>
      </c>
      <c r="C2325">
        <v>11</v>
      </c>
      <c r="D2325" t="s">
        <v>24373</v>
      </c>
      <c r="E2325" t="s">
        <v>24277</v>
      </c>
      <c r="F2325" t="s">
        <v>754</v>
      </c>
      <c r="G2325" t="s">
        <v>768</v>
      </c>
      <c r="H2325" t="s">
        <v>24278</v>
      </c>
    </row>
    <row r="2326" spans="1:8" hidden="1" x14ac:dyDescent="0.25">
      <c r="A2326" s="65">
        <v>45843</v>
      </c>
      <c r="B2326" t="s">
        <v>24275</v>
      </c>
      <c r="C2326">
        <v>12</v>
      </c>
      <c r="D2326" t="s">
        <v>24373</v>
      </c>
      <c r="E2326" t="s">
        <v>24277</v>
      </c>
      <c r="F2326" t="s">
        <v>754</v>
      </c>
      <c r="G2326" t="s">
        <v>768</v>
      </c>
      <c r="H2326" t="s">
        <v>24278</v>
      </c>
    </row>
    <row r="2327" spans="1:8" hidden="1" x14ac:dyDescent="0.25">
      <c r="A2327" s="65">
        <v>45843</v>
      </c>
      <c r="B2327" t="s">
        <v>24275</v>
      </c>
      <c r="C2327">
        <v>12</v>
      </c>
      <c r="D2327" t="s">
        <v>24373</v>
      </c>
      <c r="E2327" t="s">
        <v>24277</v>
      </c>
      <c r="F2327" t="s">
        <v>754</v>
      </c>
      <c r="G2327" t="s">
        <v>768</v>
      </c>
      <c r="H2327" t="s">
        <v>24278</v>
      </c>
    </row>
    <row r="2328" spans="1:8" hidden="1" x14ac:dyDescent="0.25">
      <c r="A2328" s="65">
        <v>45843</v>
      </c>
      <c r="B2328" t="s">
        <v>24275</v>
      </c>
      <c r="C2328">
        <v>12</v>
      </c>
      <c r="D2328" t="s">
        <v>24373</v>
      </c>
      <c r="E2328" t="s">
        <v>24277</v>
      </c>
      <c r="F2328" t="s">
        <v>754</v>
      </c>
      <c r="G2328" t="s">
        <v>768</v>
      </c>
      <c r="H2328" t="s">
        <v>24278</v>
      </c>
    </row>
    <row r="2329" spans="1:8" hidden="1" x14ac:dyDescent="0.25">
      <c r="A2329" s="65">
        <v>45843</v>
      </c>
      <c r="B2329" t="s">
        <v>24275</v>
      </c>
      <c r="C2329">
        <v>12</v>
      </c>
      <c r="D2329" t="s">
        <v>24373</v>
      </c>
      <c r="E2329" t="s">
        <v>24277</v>
      </c>
      <c r="F2329" t="s">
        <v>754</v>
      </c>
      <c r="G2329" t="s">
        <v>768</v>
      </c>
      <c r="H2329" t="s">
        <v>24278</v>
      </c>
    </row>
    <row r="2330" spans="1:8" hidden="1" x14ac:dyDescent="0.25">
      <c r="A2330" s="65">
        <v>45843</v>
      </c>
      <c r="B2330" t="s">
        <v>24275</v>
      </c>
      <c r="C2330">
        <v>12</v>
      </c>
      <c r="D2330" t="s">
        <v>24373</v>
      </c>
      <c r="E2330" t="s">
        <v>24277</v>
      </c>
      <c r="F2330" t="s">
        <v>754</v>
      </c>
      <c r="G2330" t="s">
        <v>768</v>
      </c>
      <c r="H2330" t="s">
        <v>24278</v>
      </c>
    </row>
    <row r="2331" spans="1:8" hidden="1" x14ac:dyDescent="0.25">
      <c r="A2331" s="65">
        <v>45843</v>
      </c>
      <c r="B2331" t="s">
        <v>24275</v>
      </c>
      <c r="C2331">
        <v>12</v>
      </c>
      <c r="D2331" t="s">
        <v>24373</v>
      </c>
      <c r="E2331" t="s">
        <v>24277</v>
      </c>
      <c r="F2331" t="s">
        <v>754</v>
      </c>
      <c r="G2331" t="s">
        <v>768</v>
      </c>
      <c r="H2331" t="s">
        <v>24278</v>
      </c>
    </row>
    <row r="2332" spans="1:8" hidden="1" x14ac:dyDescent="0.25">
      <c r="A2332" s="65">
        <v>45843</v>
      </c>
      <c r="B2332" t="s">
        <v>24275</v>
      </c>
      <c r="C2332">
        <v>12</v>
      </c>
      <c r="D2332" t="s">
        <v>24373</v>
      </c>
      <c r="E2332" t="s">
        <v>24277</v>
      </c>
      <c r="F2332" t="s">
        <v>754</v>
      </c>
      <c r="G2332" t="s">
        <v>768</v>
      </c>
      <c r="H2332" t="s">
        <v>24278</v>
      </c>
    </row>
    <row r="2333" spans="1:8" hidden="1" x14ac:dyDescent="0.25">
      <c r="A2333" s="65">
        <v>45843</v>
      </c>
      <c r="B2333" t="s">
        <v>24275</v>
      </c>
      <c r="C2333">
        <v>12</v>
      </c>
      <c r="D2333" t="s">
        <v>24373</v>
      </c>
      <c r="E2333" t="s">
        <v>24277</v>
      </c>
      <c r="F2333" t="s">
        <v>754</v>
      </c>
      <c r="G2333" t="s">
        <v>768</v>
      </c>
      <c r="H2333" t="s">
        <v>24278</v>
      </c>
    </row>
    <row r="2334" spans="1:8" hidden="1" x14ac:dyDescent="0.25">
      <c r="A2334" s="65">
        <v>45843</v>
      </c>
      <c r="B2334" t="s">
        <v>24275</v>
      </c>
      <c r="C2334">
        <v>12</v>
      </c>
      <c r="D2334" t="s">
        <v>24373</v>
      </c>
      <c r="E2334" t="s">
        <v>24277</v>
      </c>
      <c r="F2334" t="s">
        <v>754</v>
      </c>
      <c r="G2334" t="s">
        <v>768</v>
      </c>
      <c r="H2334" t="s">
        <v>24278</v>
      </c>
    </row>
    <row r="2335" spans="1:8" hidden="1" x14ac:dyDescent="0.25">
      <c r="A2335" s="65">
        <v>45843</v>
      </c>
      <c r="B2335" t="s">
        <v>24275</v>
      </c>
      <c r="C2335">
        <v>12</v>
      </c>
      <c r="D2335" t="s">
        <v>24373</v>
      </c>
      <c r="E2335" t="s">
        <v>24277</v>
      </c>
      <c r="F2335" t="s">
        <v>754</v>
      </c>
      <c r="G2335" t="s">
        <v>768</v>
      </c>
      <c r="H2335" t="s">
        <v>24278</v>
      </c>
    </row>
    <row r="2336" spans="1:8" hidden="1" x14ac:dyDescent="0.25">
      <c r="A2336" s="65">
        <v>45843</v>
      </c>
      <c r="B2336" t="s">
        <v>24275</v>
      </c>
      <c r="C2336">
        <v>12</v>
      </c>
      <c r="D2336" t="s">
        <v>24373</v>
      </c>
      <c r="E2336" t="s">
        <v>24277</v>
      </c>
      <c r="F2336" t="s">
        <v>754</v>
      </c>
      <c r="G2336" t="s">
        <v>768</v>
      </c>
      <c r="H2336" t="s">
        <v>24278</v>
      </c>
    </row>
    <row r="2337" spans="1:8" hidden="1" x14ac:dyDescent="0.25">
      <c r="A2337" s="65">
        <v>45843</v>
      </c>
      <c r="B2337" t="s">
        <v>24275</v>
      </c>
      <c r="C2337">
        <v>12</v>
      </c>
      <c r="D2337" t="s">
        <v>24373</v>
      </c>
      <c r="E2337" t="s">
        <v>24277</v>
      </c>
      <c r="F2337" t="s">
        <v>754</v>
      </c>
      <c r="G2337" t="s">
        <v>768</v>
      </c>
      <c r="H2337" t="s">
        <v>24278</v>
      </c>
    </row>
    <row r="2338" spans="1:8" hidden="1" x14ac:dyDescent="0.25">
      <c r="A2338" s="65">
        <v>45843</v>
      </c>
      <c r="B2338" t="s">
        <v>24275</v>
      </c>
      <c r="C2338">
        <v>12</v>
      </c>
      <c r="D2338" t="s">
        <v>24373</v>
      </c>
      <c r="E2338" t="s">
        <v>24277</v>
      </c>
      <c r="F2338" t="s">
        <v>754</v>
      </c>
      <c r="G2338" t="s">
        <v>768</v>
      </c>
      <c r="H2338" t="s">
        <v>24278</v>
      </c>
    </row>
    <row r="2339" spans="1:8" hidden="1" x14ac:dyDescent="0.25">
      <c r="A2339" s="65">
        <v>45843</v>
      </c>
      <c r="B2339" t="s">
        <v>24275</v>
      </c>
      <c r="C2339">
        <v>12</v>
      </c>
      <c r="D2339" t="s">
        <v>24373</v>
      </c>
      <c r="E2339" t="s">
        <v>24277</v>
      </c>
      <c r="F2339" t="s">
        <v>754</v>
      </c>
      <c r="G2339" t="s">
        <v>768</v>
      </c>
      <c r="H2339" t="s">
        <v>24278</v>
      </c>
    </row>
    <row r="2340" spans="1:8" hidden="1" x14ac:dyDescent="0.25">
      <c r="A2340" s="65">
        <v>45843</v>
      </c>
      <c r="B2340" t="s">
        <v>24275</v>
      </c>
      <c r="C2340">
        <v>12</v>
      </c>
      <c r="D2340" t="s">
        <v>24373</v>
      </c>
      <c r="E2340" t="s">
        <v>24277</v>
      </c>
      <c r="F2340" t="s">
        <v>754</v>
      </c>
      <c r="G2340" t="s">
        <v>768</v>
      </c>
      <c r="H2340" t="s">
        <v>24278</v>
      </c>
    </row>
    <row r="2341" spans="1:8" hidden="1" x14ac:dyDescent="0.25">
      <c r="A2341" s="65">
        <v>45843</v>
      </c>
      <c r="B2341" t="s">
        <v>24275</v>
      </c>
      <c r="C2341">
        <v>12</v>
      </c>
      <c r="D2341" t="s">
        <v>24373</v>
      </c>
      <c r="E2341" t="s">
        <v>24277</v>
      </c>
      <c r="F2341" t="s">
        <v>754</v>
      </c>
      <c r="G2341" t="s">
        <v>768</v>
      </c>
      <c r="H2341" t="s">
        <v>24278</v>
      </c>
    </row>
    <row r="2342" spans="1:8" hidden="1" x14ac:dyDescent="0.25">
      <c r="A2342" s="65">
        <v>45843</v>
      </c>
      <c r="B2342" t="s">
        <v>24275</v>
      </c>
      <c r="C2342">
        <v>12</v>
      </c>
      <c r="D2342" t="s">
        <v>24373</v>
      </c>
      <c r="E2342" t="s">
        <v>24277</v>
      </c>
      <c r="F2342" t="s">
        <v>754</v>
      </c>
      <c r="G2342" t="s">
        <v>768</v>
      </c>
      <c r="H2342" t="s">
        <v>24278</v>
      </c>
    </row>
    <row r="2343" spans="1:8" hidden="1" x14ac:dyDescent="0.25">
      <c r="A2343" s="65">
        <v>45843</v>
      </c>
      <c r="B2343" t="s">
        <v>24275</v>
      </c>
      <c r="C2343">
        <v>12</v>
      </c>
      <c r="D2343" t="s">
        <v>24373</v>
      </c>
      <c r="E2343" t="s">
        <v>24277</v>
      </c>
      <c r="F2343" t="s">
        <v>754</v>
      </c>
      <c r="G2343" t="s">
        <v>768</v>
      </c>
      <c r="H2343" t="s">
        <v>24278</v>
      </c>
    </row>
    <row r="2344" spans="1:8" hidden="1" x14ac:dyDescent="0.25">
      <c r="A2344" s="65">
        <v>45843</v>
      </c>
      <c r="B2344" t="s">
        <v>24275</v>
      </c>
      <c r="C2344">
        <v>11</v>
      </c>
      <c r="D2344" t="s">
        <v>24373</v>
      </c>
      <c r="E2344" t="s">
        <v>24277</v>
      </c>
      <c r="F2344" t="s">
        <v>754</v>
      </c>
      <c r="G2344" t="s">
        <v>768</v>
      </c>
      <c r="H2344" t="s">
        <v>24278</v>
      </c>
    </row>
    <row r="2345" spans="1:8" hidden="1" x14ac:dyDescent="0.25">
      <c r="A2345" s="65">
        <v>45843</v>
      </c>
      <c r="B2345" t="s">
        <v>24275</v>
      </c>
      <c r="C2345">
        <v>12</v>
      </c>
      <c r="D2345" t="s">
        <v>24373</v>
      </c>
      <c r="E2345" t="s">
        <v>24277</v>
      </c>
      <c r="F2345" t="s">
        <v>754</v>
      </c>
      <c r="G2345" t="s">
        <v>768</v>
      </c>
      <c r="H2345" t="s">
        <v>24278</v>
      </c>
    </row>
    <row r="2346" spans="1:8" hidden="1" x14ac:dyDescent="0.25">
      <c r="A2346" s="65">
        <v>45843</v>
      </c>
      <c r="B2346" t="s">
        <v>24275</v>
      </c>
      <c r="C2346">
        <v>12</v>
      </c>
      <c r="D2346" t="s">
        <v>24373</v>
      </c>
      <c r="E2346" t="s">
        <v>24277</v>
      </c>
      <c r="F2346" t="s">
        <v>754</v>
      </c>
      <c r="G2346" t="s">
        <v>768</v>
      </c>
      <c r="H2346" t="s">
        <v>24278</v>
      </c>
    </row>
    <row r="2347" spans="1:8" hidden="1" x14ac:dyDescent="0.25">
      <c r="A2347" s="65">
        <v>45843</v>
      </c>
      <c r="B2347" t="s">
        <v>24275</v>
      </c>
      <c r="C2347">
        <v>12</v>
      </c>
      <c r="D2347" t="s">
        <v>24373</v>
      </c>
      <c r="E2347" t="s">
        <v>24277</v>
      </c>
      <c r="F2347" t="s">
        <v>754</v>
      </c>
      <c r="G2347" t="s">
        <v>768</v>
      </c>
      <c r="H2347" t="s">
        <v>24278</v>
      </c>
    </row>
    <row r="2348" spans="1:8" hidden="1" x14ac:dyDescent="0.25">
      <c r="A2348" s="65">
        <v>45843</v>
      </c>
      <c r="B2348" t="s">
        <v>24275</v>
      </c>
      <c r="C2348">
        <v>11</v>
      </c>
      <c r="D2348" t="s">
        <v>24373</v>
      </c>
      <c r="E2348" t="s">
        <v>24277</v>
      </c>
      <c r="F2348" t="s">
        <v>754</v>
      </c>
      <c r="G2348" t="s">
        <v>768</v>
      </c>
      <c r="H2348" t="s">
        <v>24278</v>
      </c>
    </row>
    <row r="2349" spans="1:8" hidden="1" x14ac:dyDescent="0.25">
      <c r="A2349" s="65">
        <v>45843</v>
      </c>
      <c r="B2349" t="s">
        <v>24275</v>
      </c>
      <c r="C2349">
        <v>12</v>
      </c>
      <c r="D2349" t="s">
        <v>24373</v>
      </c>
      <c r="E2349" t="s">
        <v>24277</v>
      </c>
      <c r="F2349" t="s">
        <v>754</v>
      </c>
      <c r="G2349" t="s">
        <v>768</v>
      </c>
      <c r="H2349" t="s">
        <v>24278</v>
      </c>
    </row>
    <row r="2350" spans="1:8" hidden="1" x14ac:dyDescent="0.25">
      <c r="A2350" s="65">
        <v>45843</v>
      </c>
      <c r="B2350" t="s">
        <v>24275</v>
      </c>
      <c r="C2350">
        <v>12</v>
      </c>
      <c r="D2350" t="s">
        <v>24373</v>
      </c>
      <c r="E2350" t="s">
        <v>24277</v>
      </c>
      <c r="F2350" t="s">
        <v>754</v>
      </c>
      <c r="G2350" t="s">
        <v>768</v>
      </c>
      <c r="H2350" t="s">
        <v>24278</v>
      </c>
    </row>
    <row r="2351" spans="1:8" hidden="1" x14ac:dyDescent="0.25">
      <c r="A2351" s="65">
        <v>45843</v>
      </c>
      <c r="B2351" t="s">
        <v>24275</v>
      </c>
      <c r="C2351">
        <v>12</v>
      </c>
      <c r="D2351" t="s">
        <v>24373</v>
      </c>
      <c r="E2351" t="s">
        <v>24277</v>
      </c>
      <c r="F2351" t="s">
        <v>754</v>
      </c>
      <c r="G2351" t="s">
        <v>768</v>
      </c>
      <c r="H2351" t="s">
        <v>24278</v>
      </c>
    </row>
    <row r="2352" spans="1:8" hidden="1" x14ac:dyDescent="0.25">
      <c r="A2352" s="65">
        <v>45843</v>
      </c>
      <c r="B2352" t="s">
        <v>24275</v>
      </c>
      <c r="C2352">
        <v>12</v>
      </c>
      <c r="D2352" t="s">
        <v>24373</v>
      </c>
      <c r="E2352" t="s">
        <v>24277</v>
      </c>
      <c r="F2352" t="s">
        <v>754</v>
      </c>
      <c r="G2352" t="s">
        <v>768</v>
      </c>
      <c r="H2352" t="s">
        <v>24278</v>
      </c>
    </row>
    <row r="2353" spans="1:8" hidden="1" x14ac:dyDescent="0.25">
      <c r="A2353" s="65">
        <v>45843</v>
      </c>
      <c r="B2353" t="s">
        <v>24275</v>
      </c>
      <c r="C2353">
        <v>12</v>
      </c>
      <c r="D2353" t="s">
        <v>24373</v>
      </c>
      <c r="E2353" t="s">
        <v>24277</v>
      </c>
      <c r="F2353" t="s">
        <v>754</v>
      </c>
      <c r="G2353" t="s">
        <v>768</v>
      </c>
      <c r="H2353" t="s">
        <v>24278</v>
      </c>
    </row>
    <row r="2354" spans="1:8" hidden="1" x14ac:dyDescent="0.25">
      <c r="A2354" s="65">
        <v>45843</v>
      </c>
      <c r="B2354" t="s">
        <v>24275</v>
      </c>
      <c r="C2354">
        <v>12</v>
      </c>
      <c r="D2354" t="s">
        <v>24373</v>
      </c>
      <c r="E2354" t="s">
        <v>24277</v>
      </c>
      <c r="F2354" t="s">
        <v>754</v>
      </c>
      <c r="G2354" t="s">
        <v>768</v>
      </c>
      <c r="H2354" t="s">
        <v>24278</v>
      </c>
    </row>
    <row r="2355" spans="1:8" hidden="1" x14ac:dyDescent="0.25">
      <c r="A2355" s="65">
        <v>45843</v>
      </c>
      <c r="B2355" t="s">
        <v>24275</v>
      </c>
      <c r="C2355">
        <v>12</v>
      </c>
      <c r="D2355" t="s">
        <v>24373</v>
      </c>
      <c r="E2355" t="s">
        <v>24277</v>
      </c>
      <c r="F2355" t="s">
        <v>754</v>
      </c>
      <c r="G2355" t="s">
        <v>768</v>
      </c>
      <c r="H2355" t="s">
        <v>24278</v>
      </c>
    </row>
    <row r="2356" spans="1:8" hidden="1" x14ac:dyDescent="0.25">
      <c r="A2356" s="65">
        <v>45843</v>
      </c>
      <c r="B2356" t="s">
        <v>24275</v>
      </c>
      <c r="C2356">
        <v>12</v>
      </c>
      <c r="D2356" t="s">
        <v>24373</v>
      </c>
      <c r="E2356" t="s">
        <v>24277</v>
      </c>
      <c r="F2356" t="s">
        <v>754</v>
      </c>
      <c r="G2356" t="s">
        <v>768</v>
      </c>
      <c r="H2356" t="s">
        <v>24278</v>
      </c>
    </row>
    <row r="2357" spans="1:8" hidden="1" x14ac:dyDescent="0.25">
      <c r="A2357" s="65">
        <v>45843</v>
      </c>
      <c r="B2357" t="s">
        <v>24275</v>
      </c>
      <c r="C2357">
        <v>11</v>
      </c>
      <c r="D2357" t="s">
        <v>24373</v>
      </c>
      <c r="E2357" t="s">
        <v>24277</v>
      </c>
      <c r="F2357" t="s">
        <v>754</v>
      </c>
      <c r="G2357" t="s">
        <v>768</v>
      </c>
      <c r="H2357" t="s">
        <v>24278</v>
      </c>
    </row>
    <row r="2358" spans="1:8" hidden="1" x14ac:dyDescent="0.25">
      <c r="A2358" s="65">
        <v>45843</v>
      </c>
      <c r="B2358" t="s">
        <v>24275</v>
      </c>
      <c r="C2358">
        <v>12</v>
      </c>
      <c r="D2358" t="s">
        <v>24373</v>
      </c>
      <c r="E2358" t="s">
        <v>24277</v>
      </c>
      <c r="F2358" t="s">
        <v>754</v>
      </c>
      <c r="G2358" t="s">
        <v>768</v>
      </c>
      <c r="H2358" t="s">
        <v>24278</v>
      </c>
    </row>
    <row r="2359" spans="1:8" hidden="1" x14ac:dyDescent="0.25">
      <c r="A2359" s="65">
        <v>45843</v>
      </c>
      <c r="B2359" t="s">
        <v>24275</v>
      </c>
      <c r="C2359">
        <v>12</v>
      </c>
      <c r="D2359" t="s">
        <v>24373</v>
      </c>
      <c r="E2359" t="s">
        <v>24277</v>
      </c>
      <c r="F2359" t="s">
        <v>754</v>
      </c>
      <c r="G2359" t="s">
        <v>768</v>
      </c>
      <c r="H2359" t="s">
        <v>24278</v>
      </c>
    </row>
    <row r="2360" spans="1:8" hidden="1" x14ac:dyDescent="0.25">
      <c r="A2360" s="65">
        <v>45843</v>
      </c>
      <c r="B2360" t="s">
        <v>24275</v>
      </c>
      <c r="C2360">
        <v>12</v>
      </c>
      <c r="D2360" t="s">
        <v>24373</v>
      </c>
      <c r="E2360" t="s">
        <v>24277</v>
      </c>
      <c r="F2360" t="s">
        <v>754</v>
      </c>
      <c r="G2360" t="s">
        <v>768</v>
      </c>
      <c r="H2360" t="s">
        <v>24278</v>
      </c>
    </row>
    <row r="2361" spans="1:8" hidden="1" x14ac:dyDescent="0.25">
      <c r="A2361" s="65">
        <v>45843</v>
      </c>
      <c r="B2361" t="s">
        <v>24275</v>
      </c>
      <c r="C2361">
        <v>12</v>
      </c>
      <c r="D2361" t="s">
        <v>24373</v>
      </c>
      <c r="E2361" t="s">
        <v>24277</v>
      </c>
      <c r="F2361" t="s">
        <v>754</v>
      </c>
      <c r="G2361" t="s">
        <v>768</v>
      </c>
      <c r="H2361" t="s">
        <v>24278</v>
      </c>
    </row>
    <row r="2362" spans="1:8" hidden="1" x14ac:dyDescent="0.25">
      <c r="A2362" s="65">
        <v>45843</v>
      </c>
      <c r="B2362" t="s">
        <v>24275</v>
      </c>
      <c r="C2362">
        <v>12</v>
      </c>
      <c r="D2362" t="s">
        <v>24373</v>
      </c>
      <c r="E2362" t="s">
        <v>24277</v>
      </c>
      <c r="F2362" t="s">
        <v>754</v>
      </c>
      <c r="G2362" t="s">
        <v>768</v>
      </c>
      <c r="H2362" t="s">
        <v>24278</v>
      </c>
    </row>
    <row r="2363" spans="1:8" hidden="1" x14ac:dyDescent="0.25">
      <c r="A2363" s="65">
        <v>45843</v>
      </c>
      <c r="B2363" t="s">
        <v>24275</v>
      </c>
      <c r="C2363">
        <v>12</v>
      </c>
      <c r="D2363" t="s">
        <v>24373</v>
      </c>
      <c r="E2363" t="s">
        <v>24277</v>
      </c>
      <c r="F2363" t="s">
        <v>754</v>
      </c>
      <c r="G2363" t="s">
        <v>768</v>
      </c>
      <c r="H2363" t="s">
        <v>24278</v>
      </c>
    </row>
    <row r="2364" spans="1:8" hidden="1" x14ac:dyDescent="0.25">
      <c r="A2364" s="65">
        <v>45843</v>
      </c>
      <c r="B2364" t="s">
        <v>24275</v>
      </c>
      <c r="C2364">
        <v>12</v>
      </c>
      <c r="D2364" t="s">
        <v>24373</v>
      </c>
      <c r="E2364" t="s">
        <v>24277</v>
      </c>
      <c r="F2364" t="s">
        <v>754</v>
      </c>
      <c r="G2364" t="s">
        <v>768</v>
      </c>
      <c r="H2364" t="s">
        <v>24278</v>
      </c>
    </row>
    <row r="2365" spans="1:8" hidden="1" x14ac:dyDescent="0.25">
      <c r="A2365" s="65">
        <v>45843</v>
      </c>
      <c r="B2365" t="s">
        <v>24275</v>
      </c>
      <c r="C2365">
        <v>12</v>
      </c>
      <c r="D2365" t="s">
        <v>24373</v>
      </c>
      <c r="E2365" t="s">
        <v>24277</v>
      </c>
      <c r="F2365" t="s">
        <v>754</v>
      </c>
      <c r="G2365" t="s">
        <v>768</v>
      </c>
      <c r="H2365" t="s">
        <v>24278</v>
      </c>
    </row>
    <row r="2366" spans="1:8" hidden="1" x14ac:dyDescent="0.25">
      <c r="A2366" s="65">
        <v>45843</v>
      </c>
      <c r="B2366" t="s">
        <v>24275</v>
      </c>
      <c r="C2366">
        <v>12</v>
      </c>
      <c r="D2366" t="s">
        <v>24373</v>
      </c>
      <c r="E2366" t="s">
        <v>24277</v>
      </c>
      <c r="F2366" t="s">
        <v>754</v>
      </c>
      <c r="G2366" t="s">
        <v>768</v>
      </c>
      <c r="H2366" t="s">
        <v>24278</v>
      </c>
    </row>
    <row r="2367" spans="1:8" hidden="1" x14ac:dyDescent="0.25">
      <c r="A2367" s="65">
        <v>45843</v>
      </c>
      <c r="B2367" t="s">
        <v>24275</v>
      </c>
      <c r="C2367">
        <v>12</v>
      </c>
      <c r="D2367" t="s">
        <v>24373</v>
      </c>
      <c r="E2367" t="s">
        <v>24277</v>
      </c>
      <c r="F2367" t="s">
        <v>754</v>
      </c>
      <c r="G2367" t="s">
        <v>768</v>
      </c>
      <c r="H2367" t="s">
        <v>24278</v>
      </c>
    </row>
    <row r="2368" spans="1:8" hidden="1" x14ac:dyDescent="0.25">
      <c r="A2368" s="65">
        <v>45843</v>
      </c>
      <c r="B2368" t="s">
        <v>24275</v>
      </c>
      <c r="C2368">
        <v>12</v>
      </c>
      <c r="D2368" t="s">
        <v>24373</v>
      </c>
      <c r="E2368" t="s">
        <v>24277</v>
      </c>
      <c r="F2368" t="s">
        <v>754</v>
      </c>
      <c r="G2368" t="s">
        <v>768</v>
      </c>
      <c r="H2368" t="s">
        <v>24278</v>
      </c>
    </row>
    <row r="2369" spans="1:8" hidden="1" x14ac:dyDescent="0.25">
      <c r="A2369" s="65">
        <v>45843</v>
      </c>
      <c r="B2369" t="s">
        <v>24275</v>
      </c>
      <c r="C2369">
        <v>12</v>
      </c>
      <c r="D2369" t="s">
        <v>24373</v>
      </c>
      <c r="E2369" t="s">
        <v>24277</v>
      </c>
      <c r="F2369" t="s">
        <v>754</v>
      </c>
      <c r="G2369" t="s">
        <v>768</v>
      </c>
      <c r="H2369" t="s">
        <v>24278</v>
      </c>
    </row>
    <row r="2370" spans="1:8" hidden="1" x14ac:dyDescent="0.25">
      <c r="A2370" s="65">
        <v>45843</v>
      </c>
      <c r="B2370" t="s">
        <v>24275</v>
      </c>
      <c r="C2370">
        <v>12</v>
      </c>
      <c r="D2370" t="s">
        <v>24373</v>
      </c>
      <c r="E2370" t="s">
        <v>24277</v>
      </c>
      <c r="F2370" t="s">
        <v>754</v>
      </c>
      <c r="G2370" t="s">
        <v>768</v>
      </c>
      <c r="H2370" t="s">
        <v>24278</v>
      </c>
    </row>
    <row r="2371" spans="1:8" hidden="1" x14ac:dyDescent="0.25">
      <c r="A2371" s="65">
        <v>45843</v>
      </c>
      <c r="B2371" t="s">
        <v>24275</v>
      </c>
      <c r="C2371">
        <v>12</v>
      </c>
      <c r="D2371" t="s">
        <v>24373</v>
      </c>
      <c r="E2371" t="s">
        <v>24277</v>
      </c>
      <c r="F2371" t="s">
        <v>754</v>
      </c>
      <c r="G2371" t="s">
        <v>768</v>
      </c>
      <c r="H2371" t="s">
        <v>24278</v>
      </c>
    </row>
    <row r="2372" spans="1:8" hidden="1" x14ac:dyDescent="0.25">
      <c r="A2372" s="65">
        <v>45843</v>
      </c>
      <c r="B2372" t="s">
        <v>24275</v>
      </c>
      <c r="C2372">
        <v>12</v>
      </c>
      <c r="D2372" t="s">
        <v>24373</v>
      </c>
      <c r="E2372" t="s">
        <v>24277</v>
      </c>
      <c r="F2372" t="s">
        <v>754</v>
      </c>
      <c r="G2372" t="s">
        <v>768</v>
      </c>
      <c r="H2372" t="s">
        <v>24278</v>
      </c>
    </row>
    <row r="2373" spans="1:8" hidden="1" x14ac:dyDescent="0.25">
      <c r="A2373" s="65">
        <v>45843</v>
      </c>
      <c r="B2373" t="s">
        <v>24275</v>
      </c>
      <c r="C2373">
        <v>12</v>
      </c>
      <c r="D2373" t="s">
        <v>24373</v>
      </c>
      <c r="E2373" t="s">
        <v>24277</v>
      </c>
      <c r="F2373" t="s">
        <v>754</v>
      </c>
      <c r="G2373" t="s">
        <v>768</v>
      </c>
      <c r="H2373" t="s">
        <v>24278</v>
      </c>
    </row>
    <row r="2374" spans="1:8" hidden="1" x14ac:dyDescent="0.25">
      <c r="A2374" s="65">
        <v>45843</v>
      </c>
      <c r="B2374" t="s">
        <v>24275</v>
      </c>
      <c r="C2374">
        <v>12</v>
      </c>
      <c r="D2374" t="s">
        <v>24373</v>
      </c>
      <c r="E2374" t="s">
        <v>24277</v>
      </c>
      <c r="F2374" t="s">
        <v>754</v>
      </c>
      <c r="G2374" t="s">
        <v>768</v>
      </c>
      <c r="H2374" t="s">
        <v>24278</v>
      </c>
    </row>
    <row r="2375" spans="1:8" hidden="1" x14ac:dyDescent="0.25">
      <c r="A2375" s="65">
        <v>45843</v>
      </c>
      <c r="B2375" t="s">
        <v>24275</v>
      </c>
      <c r="C2375">
        <v>12</v>
      </c>
      <c r="D2375" t="s">
        <v>24373</v>
      </c>
      <c r="E2375" t="s">
        <v>24277</v>
      </c>
      <c r="F2375" t="s">
        <v>754</v>
      </c>
      <c r="G2375" t="s">
        <v>768</v>
      </c>
      <c r="H2375" t="s">
        <v>24278</v>
      </c>
    </row>
    <row r="2376" spans="1:8" hidden="1" x14ac:dyDescent="0.25">
      <c r="A2376" s="65">
        <v>45843</v>
      </c>
      <c r="B2376" t="s">
        <v>24275</v>
      </c>
      <c r="C2376">
        <v>11</v>
      </c>
      <c r="D2376" t="s">
        <v>24373</v>
      </c>
      <c r="E2376" t="s">
        <v>24277</v>
      </c>
      <c r="F2376" t="s">
        <v>754</v>
      </c>
      <c r="G2376" t="s">
        <v>768</v>
      </c>
      <c r="H2376" t="s">
        <v>24278</v>
      </c>
    </row>
    <row r="2377" spans="1:8" hidden="1" x14ac:dyDescent="0.25">
      <c r="A2377" s="65">
        <v>45843</v>
      </c>
      <c r="B2377" t="s">
        <v>24275</v>
      </c>
      <c r="C2377">
        <v>11</v>
      </c>
      <c r="D2377" t="s">
        <v>24373</v>
      </c>
      <c r="E2377" t="s">
        <v>24277</v>
      </c>
      <c r="F2377" t="s">
        <v>754</v>
      </c>
      <c r="G2377" t="s">
        <v>768</v>
      </c>
      <c r="H2377" t="s">
        <v>24278</v>
      </c>
    </row>
    <row r="2378" spans="1:8" hidden="1" x14ac:dyDescent="0.25">
      <c r="A2378" s="65">
        <v>45843</v>
      </c>
      <c r="B2378" t="s">
        <v>24275</v>
      </c>
      <c r="C2378">
        <v>12</v>
      </c>
      <c r="D2378" t="s">
        <v>24373</v>
      </c>
      <c r="E2378" t="s">
        <v>24277</v>
      </c>
      <c r="F2378" t="s">
        <v>754</v>
      </c>
      <c r="G2378" t="s">
        <v>768</v>
      </c>
      <c r="H2378" t="s">
        <v>24278</v>
      </c>
    </row>
    <row r="2379" spans="1:8" hidden="1" x14ac:dyDescent="0.25">
      <c r="A2379" s="65">
        <v>45843</v>
      </c>
      <c r="B2379" t="s">
        <v>24275</v>
      </c>
      <c r="C2379">
        <v>12</v>
      </c>
      <c r="D2379" t="s">
        <v>24373</v>
      </c>
      <c r="E2379" t="s">
        <v>24277</v>
      </c>
      <c r="F2379" t="s">
        <v>754</v>
      </c>
      <c r="G2379" t="s">
        <v>768</v>
      </c>
      <c r="H2379" t="s">
        <v>24278</v>
      </c>
    </row>
    <row r="2380" spans="1:8" hidden="1" x14ac:dyDescent="0.25">
      <c r="A2380" s="65">
        <v>45843</v>
      </c>
      <c r="B2380" t="s">
        <v>24275</v>
      </c>
      <c r="C2380">
        <v>11</v>
      </c>
      <c r="D2380" t="s">
        <v>24373</v>
      </c>
      <c r="E2380" t="s">
        <v>24277</v>
      </c>
      <c r="F2380" t="s">
        <v>754</v>
      </c>
      <c r="G2380" t="s">
        <v>768</v>
      </c>
      <c r="H2380" t="s">
        <v>24278</v>
      </c>
    </row>
    <row r="2381" spans="1:8" hidden="1" x14ac:dyDescent="0.25">
      <c r="A2381" s="65">
        <v>45843</v>
      </c>
      <c r="B2381" t="s">
        <v>24275</v>
      </c>
      <c r="C2381">
        <v>12</v>
      </c>
      <c r="D2381" t="s">
        <v>24373</v>
      </c>
      <c r="E2381" t="s">
        <v>24277</v>
      </c>
      <c r="F2381" t="s">
        <v>754</v>
      </c>
      <c r="G2381" t="s">
        <v>768</v>
      </c>
      <c r="H2381" t="s">
        <v>24278</v>
      </c>
    </row>
    <row r="2382" spans="1:8" hidden="1" x14ac:dyDescent="0.25">
      <c r="A2382" s="65">
        <v>45843</v>
      </c>
      <c r="B2382" t="s">
        <v>24275</v>
      </c>
      <c r="C2382">
        <v>12</v>
      </c>
      <c r="D2382" t="s">
        <v>24373</v>
      </c>
      <c r="E2382" t="s">
        <v>24277</v>
      </c>
      <c r="F2382" t="s">
        <v>754</v>
      </c>
      <c r="G2382" t="s">
        <v>768</v>
      </c>
      <c r="H2382" t="s">
        <v>24278</v>
      </c>
    </row>
    <row r="2383" spans="1:8" hidden="1" x14ac:dyDescent="0.25">
      <c r="A2383" s="65">
        <v>45843</v>
      </c>
      <c r="B2383" t="s">
        <v>24275</v>
      </c>
      <c r="C2383">
        <v>12</v>
      </c>
      <c r="D2383" t="s">
        <v>24373</v>
      </c>
      <c r="E2383" t="s">
        <v>24277</v>
      </c>
      <c r="F2383" t="s">
        <v>754</v>
      </c>
      <c r="G2383" t="s">
        <v>768</v>
      </c>
      <c r="H2383" t="s">
        <v>24278</v>
      </c>
    </row>
    <row r="2384" spans="1:8" hidden="1" x14ac:dyDescent="0.25">
      <c r="A2384" s="65">
        <v>45843</v>
      </c>
      <c r="B2384" t="s">
        <v>24275</v>
      </c>
      <c r="C2384">
        <v>12</v>
      </c>
      <c r="D2384" t="s">
        <v>24373</v>
      </c>
      <c r="E2384" t="s">
        <v>24277</v>
      </c>
      <c r="F2384" t="s">
        <v>754</v>
      </c>
      <c r="G2384" t="s">
        <v>768</v>
      </c>
      <c r="H2384" t="s">
        <v>24278</v>
      </c>
    </row>
    <row r="2385" spans="1:8" hidden="1" x14ac:dyDescent="0.25">
      <c r="A2385" s="65">
        <v>45843</v>
      </c>
      <c r="B2385" t="s">
        <v>24275</v>
      </c>
      <c r="C2385">
        <v>12</v>
      </c>
      <c r="D2385" t="s">
        <v>24373</v>
      </c>
      <c r="E2385" t="s">
        <v>24277</v>
      </c>
      <c r="F2385" t="s">
        <v>754</v>
      </c>
      <c r="G2385" t="s">
        <v>768</v>
      </c>
      <c r="H2385" t="s">
        <v>24278</v>
      </c>
    </row>
    <row r="2386" spans="1:8" hidden="1" x14ac:dyDescent="0.25">
      <c r="A2386" s="65">
        <v>45843</v>
      </c>
      <c r="B2386" t="s">
        <v>24275</v>
      </c>
      <c r="C2386">
        <v>12</v>
      </c>
      <c r="D2386" t="s">
        <v>24373</v>
      </c>
      <c r="E2386" t="s">
        <v>24277</v>
      </c>
      <c r="F2386" t="s">
        <v>754</v>
      </c>
      <c r="G2386" t="s">
        <v>768</v>
      </c>
      <c r="H2386" t="s">
        <v>24278</v>
      </c>
    </row>
    <row r="2387" spans="1:8" hidden="1" x14ac:dyDescent="0.25">
      <c r="A2387" s="65">
        <v>45843</v>
      </c>
      <c r="B2387" t="s">
        <v>24275</v>
      </c>
      <c r="C2387">
        <v>12</v>
      </c>
      <c r="D2387" t="s">
        <v>24373</v>
      </c>
      <c r="E2387" t="s">
        <v>24277</v>
      </c>
      <c r="F2387" t="s">
        <v>754</v>
      </c>
      <c r="G2387" t="s">
        <v>768</v>
      </c>
      <c r="H2387" t="s">
        <v>24278</v>
      </c>
    </row>
    <row r="2388" spans="1:8" hidden="1" x14ac:dyDescent="0.25">
      <c r="A2388" s="65">
        <v>45843</v>
      </c>
      <c r="B2388" t="s">
        <v>24275</v>
      </c>
      <c r="C2388">
        <v>12</v>
      </c>
      <c r="D2388" t="s">
        <v>24373</v>
      </c>
      <c r="E2388" t="s">
        <v>24277</v>
      </c>
      <c r="F2388" t="s">
        <v>754</v>
      </c>
      <c r="G2388" t="s">
        <v>768</v>
      </c>
      <c r="H2388" t="s">
        <v>24278</v>
      </c>
    </row>
    <row r="2389" spans="1:8" hidden="1" x14ac:dyDescent="0.25">
      <c r="A2389" s="65">
        <v>45843</v>
      </c>
      <c r="B2389" t="s">
        <v>24275</v>
      </c>
      <c r="C2389">
        <v>12</v>
      </c>
      <c r="D2389" t="s">
        <v>24373</v>
      </c>
      <c r="E2389" t="s">
        <v>24277</v>
      </c>
      <c r="F2389" t="s">
        <v>754</v>
      </c>
      <c r="G2389" t="s">
        <v>768</v>
      </c>
      <c r="H2389" t="s">
        <v>24278</v>
      </c>
    </row>
    <row r="2390" spans="1:8" hidden="1" x14ac:dyDescent="0.25">
      <c r="A2390" s="65">
        <v>45843</v>
      </c>
      <c r="B2390" t="s">
        <v>24275</v>
      </c>
      <c r="C2390">
        <v>12</v>
      </c>
      <c r="D2390" t="s">
        <v>24373</v>
      </c>
      <c r="E2390" t="s">
        <v>24277</v>
      </c>
      <c r="F2390" t="s">
        <v>754</v>
      </c>
      <c r="G2390" t="s">
        <v>768</v>
      </c>
      <c r="H2390" t="s">
        <v>24278</v>
      </c>
    </row>
    <row r="2391" spans="1:8" hidden="1" x14ac:dyDescent="0.25">
      <c r="A2391" s="65">
        <v>45843</v>
      </c>
      <c r="B2391" t="s">
        <v>24275</v>
      </c>
      <c r="C2391">
        <v>11</v>
      </c>
      <c r="D2391" t="s">
        <v>24373</v>
      </c>
      <c r="E2391" t="s">
        <v>24277</v>
      </c>
      <c r="F2391" t="s">
        <v>754</v>
      </c>
      <c r="G2391" t="s">
        <v>768</v>
      </c>
      <c r="H2391" t="s">
        <v>24278</v>
      </c>
    </row>
    <row r="2392" spans="1:8" hidden="1" x14ac:dyDescent="0.25">
      <c r="A2392" s="65">
        <v>45843</v>
      </c>
      <c r="B2392" t="s">
        <v>24275</v>
      </c>
      <c r="C2392">
        <v>12</v>
      </c>
      <c r="D2392" t="s">
        <v>24373</v>
      </c>
      <c r="E2392" t="s">
        <v>24277</v>
      </c>
      <c r="F2392" t="s">
        <v>754</v>
      </c>
      <c r="G2392" t="s">
        <v>768</v>
      </c>
      <c r="H2392" t="s">
        <v>24278</v>
      </c>
    </row>
    <row r="2393" spans="1:8" hidden="1" x14ac:dyDescent="0.25">
      <c r="A2393" s="65">
        <v>45843</v>
      </c>
      <c r="B2393" t="s">
        <v>24275</v>
      </c>
      <c r="C2393">
        <v>12</v>
      </c>
      <c r="D2393" t="s">
        <v>24373</v>
      </c>
      <c r="E2393" t="s">
        <v>24277</v>
      </c>
      <c r="F2393" t="s">
        <v>754</v>
      </c>
      <c r="G2393" t="s">
        <v>768</v>
      </c>
      <c r="H2393" t="s">
        <v>24278</v>
      </c>
    </row>
    <row r="2394" spans="1:8" hidden="1" x14ac:dyDescent="0.25">
      <c r="A2394" s="65">
        <v>45843</v>
      </c>
      <c r="B2394" t="s">
        <v>24275</v>
      </c>
      <c r="C2394">
        <v>12</v>
      </c>
      <c r="D2394" t="s">
        <v>24373</v>
      </c>
      <c r="E2394" t="s">
        <v>24277</v>
      </c>
      <c r="F2394" t="s">
        <v>754</v>
      </c>
      <c r="G2394" t="s">
        <v>768</v>
      </c>
      <c r="H2394" t="s">
        <v>24278</v>
      </c>
    </row>
    <row r="2395" spans="1:8" hidden="1" x14ac:dyDescent="0.25">
      <c r="A2395" s="65">
        <v>45843</v>
      </c>
      <c r="B2395" t="s">
        <v>24275</v>
      </c>
      <c r="C2395">
        <v>11</v>
      </c>
      <c r="D2395" t="s">
        <v>24373</v>
      </c>
      <c r="E2395" t="s">
        <v>24277</v>
      </c>
      <c r="F2395" t="s">
        <v>754</v>
      </c>
      <c r="G2395" t="s">
        <v>768</v>
      </c>
      <c r="H2395" t="s">
        <v>24278</v>
      </c>
    </row>
    <row r="2396" spans="1:8" hidden="1" x14ac:dyDescent="0.25">
      <c r="A2396" s="65">
        <v>45843</v>
      </c>
      <c r="B2396" t="s">
        <v>24275</v>
      </c>
      <c r="C2396">
        <v>12</v>
      </c>
      <c r="D2396" t="s">
        <v>24373</v>
      </c>
      <c r="E2396" t="s">
        <v>24277</v>
      </c>
      <c r="F2396" t="s">
        <v>754</v>
      </c>
      <c r="G2396" t="s">
        <v>768</v>
      </c>
      <c r="H2396" t="s">
        <v>24278</v>
      </c>
    </row>
    <row r="2397" spans="1:8" hidden="1" x14ac:dyDescent="0.25">
      <c r="A2397" s="65">
        <v>45843</v>
      </c>
      <c r="B2397" t="s">
        <v>24275</v>
      </c>
      <c r="C2397">
        <v>12</v>
      </c>
      <c r="D2397" t="s">
        <v>24373</v>
      </c>
      <c r="E2397" t="s">
        <v>24277</v>
      </c>
      <c r="F2397" t="s">
        <v>754</v>
      </c>
      <c r="G2397" t="s">
        <v>768</v>
      </c>
      <c r="H2397" t="s">
        <v>24278</v>
      </c>
    </row>
    <row r="2398" spans="1:8" hidden="1" x14ac:dyDescent="0.25">
      <c r="A2398" s="65">
        <v>45843</v>
      </c>
      <c r="B2398" t="s">
        <v>24275</v>
      </c>
      <c r="C2398">
        <v>12</v>
      </c>
      <c r="D2398" t="s">
        <v>24373</v>
      </c>
      <c r="E2398" t="s">
        <v>24277</v>
      </c>
      <c r="F2398" t="s">
        <v>754</v>
      </c>
      <c r="G2398" t="s">
        <v>768</v>
      </c>
      <c r="H2398" t="s">
        <v>24278</v>
      </c>
    </row>
    <row r="2399" spans="1:8" hidden="1" x14ac:dyDescent="0.25">
      <c r="A2399" s="65">
        <v>45843</v>
      </c>
      <c r="B2399" t="s">
        <v>24275</v>
      </c>
      <c r="C2399">
        <v>12</v>
      </c>
      <c r="D2399" t="s">
        <v>24373</v>
      </c>
      <c r="E2399" t="s">
        <v>24277</v>
      </c>
      <c r="F2399" t="s">
        <v>754</v>
      </c>
      <c r="G2399" t="s">
        <v>768</v>
      </c>
      <c r="H2399" t="s">
        <v>24278</v>
      </c>
    </row>
    <row r="2400" spans="1:8" hidden="1" x14ac:dyDescent="0.25">
      <c r="A2400" s="65">
        <v>45843</v>
      </c>
      <c r="B2400" t="s">
        <v>24275</v>
      </c>
      <c r="C2400">
        <v>12</v>
      </c>
      <c r="D2400" t="s">
        <v>24373</v>
      </c>
      <c r="E2400" t="s">
        <v>24277</v>
      </c>
      <c r="F2400" t="s">
        <v>754</v>
      </c>
      <c r="G2400" t="s">
        <v>768</v>
      </c>
      <c r="H2400" t="s">
        <v>24278</v>
      </c>
    </row>
    <row r="2401" spans="1:8" hidden="1" x14ac:dyDescent="0.25">
      <c r="A2401" s="65">
        <v>45843</v>
      </c>
      <c r="B2401" t="s">
        <v>24275</v>
      </c>
      <c r="C2401">
        <v>12</v>
      </c>
      <c r="D2401" t="s">
        <v>24373</v>
      </c>
      <c r="E2401" t="s">
        <v>24277</v>
      </c>
      <c r="F2401" t="s">
        <v>754</v>
      </c>
      <c r="G2401" t="s">
        <v>768</v>
      </c>
      <c r="H2401" t="s">
        <v>24278</v>
      </c>
    </row>
    <row r="2402" spans="1:8" hidden="1" x14ac:dyDescent="0.25">
      <c r="A2402" s="65">
        <v>45843</v>
      </c>
      <c r="B2402" t="s">
        <v>24275</v>
      </c>
      <c r="C2402">
        <v>12</v>
      </c>
      <c r="D2402" t="s">
        <v>24373</v>
      </c>
      <c r="E2402" t="s">
        <v>24277</v>
      </c>
      <c r="F2402" t="s">
        <v>754</v>
      </c>
      <c r="G2402" t="s">
        <v>768</v>
      </c>
      <c r="H2402" t="s">
        <v>24278</v>
      </c>
    </row>
    <row r="2403" spans="1:8" hidden="1" x14ac:dyDescent="0.25">
      <c r="A2403" s="65">
        <v>45843</v>
      </c>
      <c r="B2403" t="s">
        <v>24275</v>
      </c>
      <c r="C2403">
        <v>12</v>
      </c>
      <c r="D2403" t="s">
        <v>24373</v>
      </c>
      <c r="E2403" t="s">
        <v>24277</v>
      </c>
      <c r="F2403" t="s">
        <v>754</v>
      </c>
      <c r="G2403" t="s">
        <v>768</v>
      </c>
      <c r="H2403" t="s">
        <v>24278</v>
      </c>
    </row>
    <row r="2404" spans="1:8" hidden="1" x14ac:dyDescent="0.25">
      <c r="A2404" s="65">
        <v>45843</v>
      </c>
      <c r="B2404" t="s">
        <v>24275</v>
      </c>
      <c r="C2404">
        <v>12</v>
      </c>
      <c r="D2404" t="s">
        <v>24373</v>
      </c>
      <c r="E2404" t="s">
        <v>24277</v>
      </c>
      <c r="F2404" t="s">
        <v>754</v>
      </c>
      <c r="G2404" t="s">
        <v>768</v>
      </c>
      <c r="H2404" t="s">
        <v>24278</v>
      </c>
    </row>
    <row r="2405" spans="1:8" hidden="1" x14ac:dyDescent="0.25">
      <c r="A2405" s="65">
        <v>45843</v>
      </c>
      <c r="B2405" t="s">
        <v>24275</v>
      </c>
      <c r="C2405">
        <v>11</v>
      </c>
      <c r="D2405" t="s">
        <v>24373</v>
      </c>
      <c r="E2405" t="s">
        <v>24277</v>
      </c>
      <c r="F2405" t="s">
        <v>754</v>
      </c>
      <c r="G2405" t="s">
        <v>768</v>
      </c>
      <c r="H2405" t="s">
        <v>24278</v>
      </c>
    </row>
    <row r="2406" spans="1:8" hidden="1" x14ac:dyDescent="0.25">
      <c r="A2406" s="65">
        <v>45843</v>
      </c>
      <c r="B2406" t="s">
        <v>24275</v>
      </c>
      <c r="C2406">
        <v>12</v>
      </c>
      <c r="D2406" t="s">
        <v>24373</v>
      </c>
      <c r="E2406" t="s">
        <v>24277</v>
      </c>
      <c r="F2406" t="s">
        <v>754</v>
      </c>
      <c r="G2406" t="s">
        <v>768</v>
      </c>
      <c r="H2406" t="s">
        <v>24278</v>
      </c>
    </row>
    <row r="2407" spans="1:8" hidden="1" x14ac:dyDescent="0.25">
      <c r="A2407" s="65">
        <v>45843</v>
      </c>
      <c r="B2407" t="s">
        <v>24275</v>
      </c>
      <c r="C2407">
        <v>12</v>
      </c>
      <c r="D2407" t="s">
        <v>24373</v>
      </c>
      <c r="E2407" t="s">
        <v>24277</v>
      </c>
      <c r="F2407" t="s">
        <v>754</v>
      </c>
      <c r="G2407" t="s">
        <v>768</v>
      </c>
      <c r="H2407" t="s">
        <v>24278</v>
      </c>
    </row>
    <row r="2408" spans="1:8" hidden="1" x14ac:dyDescent="0.25">
      <c r="A2408" s="65">
        <v>45843</v>
      </c>
      <c r="B2408" t="s">
        <v>24275</v>
      </c>
      <c r="C2408">
        <v>12</v>
      </c>
      <c r="D2408" t="s">
        <v>24373</v>
      </c>
      <c r="E2408" t="s">
        <v>24277</v>
      </c>
      <c r="F2408" t="s">
        <v>754</v>
      </c>
      <c r="G2408" t="s">
        <v>768</v>
      </c>
      <c r="H2408" t="s">
        <v>24278</v>
      </c>
    </row>
    <row r="2409" spans="1:8" hidden="1" x14ac:dyDescent="0.25">
      <c r="A2409" s="65">
        <v>45843</v>
      </c>
      <c r="B2409" t="s">
        <v>24275</v>
      </c>
      <c r="C2409">
        <v>12</v>
      </c>
      <c r="D2409" t="s">
        <v>24373</v>
      </c>
      <c r="E2409" t="s">
        <v>24277</v>
      </c>
      <c r="F2409" t="s">
        <v>754</v>
      </c>
      <c r="G2409" t="s">
        <v>768</v>
      </c>
      <c r="H2409" t="s">
        <v>24278</v>
      </c>
    </row>
    <row r="2410" spans="1:8" hidden="1" x14ac:dyDescent="0.25">
      <c r="A2410" s="65">
        <v>45843</v>
      </c>
      <c r="B2410" t="s">
        <v>24275</v>
      </c>
      <c r="C2410">
        <v>12</v>
      </c>
      <c r="D2410" t="s">
        <v>24373</v>
      </c>
      <c r="E2410" t="s">
        <v>24277</v>
      </c>
      <c r="F2410" t="s">
        <v>754</v>
      </c>
      <c r="G2410" t="s">
        <v>768</v>
      </c>
      <c r="H2410" t="s">
        <v>24278</v>
      </c>
    </row>
    <row r="2411" spans="1:8" hidden="1" x14ac:dyDescent="0.25">
      <c r="A2411" s="65">
        <v>45843</v>
      </c>
      <c r="B2411" t="s">
        <v>24275</v>
      </c>
      <c r="C2411">
        <v>12</v>
      </c>
      <c r="D2411" t="s">
        <v>24373</v>
      </c>
      <c r="E2411" t="s">
        <v>24277</v>
      </c>
      <c r="F2411" t="s">
        <v>754</v>
      </c>
      <c r="G2411" t="s">
        <v>768</v>
      </c>
      <c r="H2411" t="s">
        <v>24278</v>
      </c>
    </row>
    <row r="2412" spans="1:8" hidden="1" x14ac:dyDescent="0.25">
      <c r="A2412" s="65">
        <v>45843</v>
      </c>
      <c r="B2412" t="s">
        <v>24275</v>
      </c>
      <c r="C2412">
        <v>12</v>
      </c>
      <c r="D2412" t="s">
        <v>24373</v>
      </c>
      <c r="E2412" t="s">
        <v>24277</v>
      </c>
      <c r="F2412" t="s">
        <v>754</v>
      </c>
      <c r="G2412" t="s">
        <v>768</v>
      </c>
      <c r="H2412" t="s">
        <v>24278</v>
      </c>
    </row>
    <row r="2413" spans="1:8" hidden="1" x14ac:dyDescent="0.25">
      <c r="A2413" s="65">
        <v>45843</v>
      </c>
      <c r="B2413" t="s">
        <v>24275</v>
      </c>
      <c r="C2413">
        <v>12</v>
      </c>
      <c r="D2413" t="s">
        <v>24373</v>
      </c>
      <c r="E2413" t="s">
        <v>24277</v>
      </c>
      <c r="F2413" t="s">
        <v>754</v>
      </c>
      <c r="G2413" t="s">
        <v>768</v>
      </c>
      <c r="H2413" t="s">
        <v>24278</v>
      </c>
    </row>
    <row r="2414" spans="1:8" hidden="1" x14ac:dyDescent="0.25">
      <c r="A2414" s="65">
        <v>45843</v>
      </c>
      <c r="B2414" t="s">
        <v>24275</v>
      </c>
      <c r="C2414">
        <v>12</v>
      </c>
      <c r="D2414" t="s">
        <v>24373</v>
      </c>
      <c r="E2414" t="s">
        <v>24277</v>
      </c>
      <c r="F2414" t="s">
        <v>754</v>
      </c>
      <c r="G2414" t="s">
        <v>768</v>
      </c>
      <c r="H2414" t="s">
        <v>24278</v>
      </c>
    </row>
    <row r="2415" spans="1:8" hidden="1" x14ac:dyDescent="0.25">
      <c r="A2415" s="65">
        <v>45843</v>
      </c>
      <c r="B2415" t="s">
        <v>24275</v>
      </c>
      <c r="C2415">
        <v>12</v>
      </c>
      <c r="D2415" t="s">
        <v>24373</v>
      </c>
      <c r="E2415" t="s">
        <v>24277</v>
      </c>
      <c r="F2415" t="s">
        <v>754</v>
      </c>
      <c r="G2415" t="s">
        <v>768</v>
      </c>
      <c r="H2415" t="s">
        <v>24278</v>
      </c>
    </row>
    <row r="2416" spans="1:8" hidden="1" x14ac:dyDescent="0.25">
      <c r="A2416" s="65">
        <v>45843</v>
      </c>
      <c r="B2416" t="s">
        <v>24275</v>
      </c>
      <c r="C2416">
        <v>12</v>
      </c>
      <c r="D2416" t="s">
        <v>24373</v>
      </c>
      <c r="E2416" t="s">
        <v>24277</v>
      </c>
      <c r="F2416" t="s">
        <v>754</v>
      </c>
      <c r="G2416" t="s">
        <v>768</v>
      </c>
      <c r="H2416" t="s">
        <v>24278</v>
      </c>
    </row>
    <row r="2417" spans="1:8" hidden="1" x14ac:dyDescent="0.25">
      <c r="A2417" s="65">
        <v>45843</v>
      </c>
      <c r="B2417" t="s">
        <v>24275</v>
      </c>
      <c r="C2417">
        <v>12</v>
      </c>
      <c r="D2417" t="s">
        <v>24373</v>
      </c>
      <c r="E2417" t="s">
        <v>24277</v>
      </c>
      <c r="F2417" t="s">
        <v>754</v>
      </c>
      <c r="G2417" t="s">
        <v>768</v>
      </c>
      <c r="H2417" t="s">
        <v>24278</v>
      </c>
    </row>
    <row r="2418" spans="1:8" hidden="1" x14ac:dyDescent="0.25">
      <c r="A2418" s="65">
        <v>45843</v>
      </c>
      <c r="B2418" t="s">
        <v>24275</v>
      </c>
      <c r="C2418">
        <v>12</v>
      </c>
      <c r="D2418" t="s">
        <v>24373</v>
      </c>
      <c r="E2418" t="s">
        <v>24277</v>
      </c>
      <c r="F2418" t="s">
        <v>754</v>
      </c>
      <c r="G2418" t="s">
        <v>768</v>
      </c>
      <c r="H2418" t="s">
        <v>24278</v>
      </c>
    </row>
    <row r="2419" spans="1:8" hidden="1" x14ac:dyDescent="0.25">
      <c r="A2419" s="65">
        <v>45843</v>
      </c>
      <c r="B2419" t="s">
        <v>24275</v>
      </c>
      <c r="C2419">
        <v>12</v>
      </c>
      <c r="D2419" t="s">
        <v>24373</v>
      </c>
      <c r="E2419" t="s">
        <v>24277</v>
      </c>
      <c r="F2419" t="s">
        <v>754</v>
      </c>
      <c r="G2419" t="s">
        <v>768</v>
      </c>
      <c r="H2419" t="s">
        <v>24278</v>
      </c>
    </row>
    <row r="2420" spans="1:8" hidden="1" x14ac:dyDescent="0.25">
      <c r="A2420" s="65">
        <v>45843</v>
      </c>
      <c r="B2420" t="s">
        <v>24275</v>
      </c>
      <c r="C2420">
        <v>12</v>
      </c>
      <c r="D2420" t="s">
        <v>24373</v>
      </c>
      <c r="E2420" t="s">
        <v>24277</v>
      </c>
      <c r="F2420" t="s">
        <v>754</v>
      </c>
      <c r="G2420" t="s">
        <v>768</v>
      </c>
      <c r="H2420" t="s">
        <v>24278</v>
      </c>
    </row>
    <row r="2421" spans="1:8" hidden="1" x14ac:dyDescent="0.25">
      <c r="A2421" s="65">
        <v>45843</v>
      </c>
      <c r="B2421" t="s">
        <v>24275</v>
      </c>
      <c r="C2421">
        <v>12</v>
      </c>
      <c r="D2421" t="s">
        <v>24373</v>
      </c>
      <c r="E2421" t="s">
        <v>24277</v>
      </c>
      <c r="F2421" t="s">
        <v>754</v>
      </c>
      <c r="G2421" t="s">
        <v>768</v>
      </c>
      <c r="H2421" t="s">
        <v>24278</v>
      </c>
    </row>
    <row r="2422" spans="1:8" hidden="1" x14ac:dyDescent="0.25">
      <c r="A2422" s="65">
        <v>45843</v>
      </c>
      <c r="B2422" t="s">
        <v>24275</v>
      </c>
      <c r="C2422">
        <v>12</v>
      </c>
      <c r="D2422" t="s">
        <v>24373</v>
      </c>
      <c r="E2422" t="s">
        <v>24277</v>
      </c>
      <c r="F2422" t="s">
        <v>754</v>
      </c>
      <c r="G2422" t="s">
        <v>768</v>
      </c>
      <c r="H2422" t="s">
        <v>24278</v>
      </c>
    </row>
    <row r="2423" spans="1:8" hidden="1" x14ac:dyDescent="0.25">
      <c r="A2423" s="65">
        <v>45843</v>
      </c>
      <c r="B2423" t="s">
        <v>24275</v>
      </c>
      <c r="C2423">
        <v>11</v>
      </c>
      <c r="D2423" t="s">
        <v>24373</v>
      </c>
      <c r="E2423" t="s">
        <v>24277</v>
      </c>
      <c r="F2423" t="s">
        <v>754</v>
      </c>
      <c r="G2423" t="s">
        <v>768</v>
      </c>
      <c r="H2423" t="s">
        <v>24278</v>
      </c>
    </row>
    <row r="2424" spans="1:8" hidden="1" x14ac:dyDescent="0.25">
      <c r="A2424" s="65">
        <v>45843</v>
      </c>
      <c r="B2424" t="s">
        <v>24275</v>
      </c>
      <c r="C2424">
        <v>12</v>
      </c>
      <c r="D2424" t="s">
        <v>24373</v>
      </c>
      <c r="E2424" t="s">
        <v>24277</v>
      </c>
      <c r="F2424" t="s">
        <v>754</v>
      </c>
      <c r="G2424" t="s">
        <v>768</v>
      </c>
      <c r="H2424" t="s">
        <v>24278</v>
      </c>
    </row>
    <row r="2425" spans="1:8" hidden="1" x14ac:dyDescent="0.25">
      <c r="A2425" s="65">
        <v>45843</v>
      </c>
      <c r="B2425" t="s">
        <v>24275</v>
      </c>
      <c r="C2425">
        <v>12</v>
      </c>
      <c r="D2425" t="s">
        <v>24373</v>
      </c>
      <c r="E2425" t="s">
        <v>24277</v>
      </c>
      <c r="F2425" t="s">
        <v>754</v>
      </c>
      <c r="G2425" t="s">
        <v>768</v>
      </c>
      <c r="H2425" t="s">
        <v>24278</v>
      </c>
    </row>
    <row r="2426" spans="1:8" hidden="1" x14ac:dyDescent="0.25">
      <c r="A2426" s="65">
        <v>45843</v>
      </c>
      <c r="B2426" t="s">
        <v>24275</v>
      </c>
      <c r="C2426">
        <v>12</v>
      </c>
      <c r="D2426" t="s">
        <v>24373</v>
      </c>
      <c r="E2426" t="s">
        <v>24277</v>
      </c>
      <c r="F2426" t="s">
        <v>754</v>
      </c>
      <c r="G2426" t="s">
        <v>768</v>
      </c>
      <c r="H2426" t="s">
        <v>24278</v>
      </c>
    </row>
    <row r="2427" spans="1:8" hidden="1" x14ac:dyDescent="0.25">
      <c r="A2427" s="65">
        <v>45843</v>
      </c>
      <c r="B2427" t="s">
        <v>24275</v>
      </c>
      <c r="C2427">
        <v>12</v>
      </c>
      <c r="D2427" t="s">
        <v>24373</v>
      </c>
      <c r="E2427" t="s">
        <v>24277</v>
      </c>
      <c r="F2427" t="s">
        <v>754</v>
      </c>
      <c r="G2427" t="s">
        <v>768</v>
      </c>
      <c r="H2427" t="s">
        <v>24278</v>
      </c>
    </row>
    <row r="2428" spans="1:8" hidden="1" x14ac:dyDescent="0.25">
      <c r="A2428" s="65">
        <v>45843</v>
      </c>
      <c r="B2428" t="s">
        <v>24275</v>
      </c>
      <c r="C2428">
        <v>12</v>
      </c>
      <c r="D2428" t="s">
        <v>24373</v>
      </c>
      <c r="E2428" t="s">
        <v>24277</v>
      </c>
      <c r="F2428" t="s">
        <v>754</v>
      </c>
      <c r="G2428" t="s">
        <v>768</v>
      </c>
      <c r="H2428" t="s">
        <v>24278</v>
      </c>
    </row>
    <row r="2429" spans="1:8" hidden="1" x14ac:dyDescent="0.25">
      <c r="A2429" s="65">
        <v>45843</v>
      </c>
      <c r="B2429" t="s">
        <v>24275</v>
      </c>
      <c r="C2429">
        <v>11</v>
      </c>
      <c r="D2429" t="s">
        <v>24373</v>
      </c>
      <c r="E2429" t="s">
        <v>24277</v>
      </c>
      <c r="F2429" t="s">
        <v>754</v>
      </c>
      <c r="G2429" t="s">
        <v>768</v>
      </c>
      <c r="H2429" t="s">
        <v>24278</v>
      </c>
    </row>
    <row r="2430" spans="1:8" hidden="1" x14ac:dyDescent="0.25">
      <c r="A2430" s="65">
        <v>45843</v>
      </c>
      <c r="B2430" t="s">
        <v>24275</v>
      </c>
      <c r="C2430">
        <v>12</v>
      </c>
      <c r="D2430" t="s">
        <v>24373</v>
      </c>
      <c r="E2430" t="s">
        <v>24277</v>
      </c>
      <c r="F2430" t="s">
        <v>754</v>
      </c>
      <c r="G2430" t="s">
        <v>768</v>
      </c>
      <c r="H2430" t="s">
        <v>24278</v>
      </c>
    </row>
    <row r="2431" spans="1:8" hidden="1" x14ac:dyDescent="0.25">
      <c r="A2431" s="65">
        <v>45843</v>
      </c>
      <c r="B2431" t="s">
        <v>24275</v>
      </c>
      <c r="C2431">
        <v>12</v>
      </c>
      <c r="D2431" t="s">
        <v>24373</v>
      </c>
      <c r="E2431" t="s">
        <v>24277</v>
      </c>
      <c r="F2431" t="s">
        <v>754</v>
      </c>
      <c r="G2431" t="s">
        <v>768</v>
      </c>
      <c r="H2431" t="s">
        <v>24278</v>
      </c>
    </row>
    <row r="2432" spans="1:8" hidden="1" x14ac:dyDescent="0.25">
      <c r="A2432" s="65">
        <v>45843</v>
      </c>
      <c r="B2432" t="s">
        <v>24275</v>
      </c>
      <c r="C2432">
        <v>12</v>
      </c>
      <c r="D2432" t="s">
        <v>24373</v>
      </c>
      <c r="E2432" t="s">
        <v>24277</v>
      </c>
      <c r="F2432" t="s">
        <v>754</v>
      </c>
      <c r="G2432" t="s">
        <v>768</v>
      </c>
      <c r="H2432" t="s">
        <v>24278</v>
      </c>
    </row>
    <row r="2433" spans="1:8" hidden="1" x14ac:dyDescent="0.25">
      <c r="A2433" s="65">
        <v>45843</v>
      </c>
      <c r="B2433" t="s">
        <v>24275</v>
      </c>
      <c r="C2433">
        <v>12</v>
      </c>
      <c r="D2433" t="s">
        <v>24373</v>
      </c>
      <c r="E2433" t="s">
        <v>24277</v>
      </c>
      <c r="F2433" t="s">
        <v>754</v>
      </c>
      <c r="G2433" t="s">
        <v>768</v>
      </c>
      <c r="H2433" t="s">
        <v>24278</v>
      </c>
    </row>
    <row r="2434" spans="1:8" hidden="1" x14ac:dyDescent="0.25">
      <c r="A2434" s="65">
        <v>45843</v>
      </c>
      <c r="B2434" t="s">
        <v>24275</v>
      </c>
      <c r="C2434">
        <v>12</v>
      </c>
      <c r="D2434" t="s">
        <v>24373</v>
      </c>
      <c r="E2434" t="s">
        <v>24277</v>
      </c>
      <c r="F2434" t="s">
        <v>754</v>
      </c>
      <c r="G2434" t="s">
        <v>768</v>
      </c>
      <c r="H2434" t="s">
        <v>24278</v>
      </c>
    </row>
    <row r="2435" spans="1:8" hidden="1" x14ac:dyDescent="0.25">
      <c r="A2435" s="65">
        <v>45843</v>
      </c>
      <c r="B2435" t="s">
        <v>24275</v>
      </c>
      <c r="C2435">
        <v>12</v>
      </c>
      <c r="D2435" t="s">
        <v>24373</v>
      </c>
      <c r="E2435" t="s">
        <v>24277</v>
      </c>
      <c r="F2435" t="s">
        <v>754</v>
      </c>
      <c r="G2435" t="s">
        <v>768</v>
      </c>
      <c r="H2435" t="s">
        <v>24278</v>
      </c>
    </row>
    <row r="2436" spans="1:8" hidden="1" x14ac:dyDescent="0.25">
      <c r="A2436" s="65">
        <v>45843</v>
      </c>
      <c r="B2436" t="s">
        <v>24275</v>
      </c>
      <c r="C2436">
        <v>12</v>
      </c>
      <c r="D2436" t="s">
        <v>24373</v>
      </c>
      <c r="E2436" t="s">
        <v>24277</v>
      </c>
      <c r="F2436" t="s">
        <v>754</v>
      </c>
      <c r="G2436" t="s">
        <v>768</v>
      </c>
      <c r="H2436" t="s">
        <v>24278</v>
      </c>
    </row>
    <row r="2437" spans="1:8" hidden="1" x14ac:dyDescent="0.25">
      <c r="A2437" s="65">
        <v>45843</v>
      </c>
      <c r="B2437" t="s">
        <v>24275</v>
      </c>
      <c r="C2437">
        <v>12</v>
      </c>
      <c r="D2437" t="s">
        <v>24373</v>
      </c>
      <c r="E2437" t="s">
        <v>24277</v>
      </c>
      <c r="F2437" t="s">
        <v>754</v>
      </c>
      <c r="G2437" t="s">
        <v>768</v>
      </c>
      <c r="H2437" t="s">
        <v>24278</v>
      </c>
    </row>
    <row r="2438" spans="1:8" hidden="1" x14ac:dyDescent="0.25">
      <c r="A2438" s="65">
        <v>45845</v>
      </c>
      <c r="B2438" t="s">
        <v>24275</v>
      </c>
      <c r="C2438">
        <v>12</v>
      </c>
      <c r="D2438" t="s">
        <v>24374</v>
      </c>
      <c r="E2438" t="s">
        <v>24277</v>
      </c>
      <c r="F2438" t="s">
        <v>24294</v>
      </c>
      <c r="G2438" t="s">
        <v>765</v>
      </c>
    </row>
    <row r="2439" spans="1:8" hidden="1" x14ac:dyDescent="0.25">
      <c r="A2439" s="65">
        <v>45845</v>
      </c>
      <c r="B2439" t="s">
        <v>24275</v>
      </c>
      <c r="C2439">
        <v>12</v>
      </c>
      <c r="D2439" t="s">
        <v>24374</v>
      </c>
      <c r="E2439" t="s">
        <v>24277</v>
      </c>
      <c r="F2439" t="s">
        <v>24294</v>
      </c>
      <c r="G2439" t="s">
        <v>765</v>
      </c>
    </row>
    <row r="2440" spans="1:8" hidden="1" x14ac:dyDescent="0.25">
      <c r="A2440" s="65">
        <v>45845</v>
      </c>
      <c r="B2440" t="s">
        <v>24275</v>
      </c>
      <c r="C2440">
        <v>12</v>
      </c>
      <c r="D2440" t="s">
        <v>24374</v>
      </c>
      <c r="E2440" t="s">
        <v>24277</v>
      </c>
      <c r="F2440" t="s">
        <v>24294</v>
      </c>
      <c r="G2440" t="s">
        <v>765</v>
      </c>
    </row>
    <row r="2441" spans="1:8" hidden="1" x14ac:dyDescent="0.25">
      <c r="A2441" s="65">
        <v>45845</v>
      </c>
      <c r="B2441" t="s">
        <v>24275</v>
      </c>
      <c r="C2441">
        <v>12</v>
      </c>
      <c r="D2441" t="s">
        <v>24374</v>
      </c>
      <c r="E2441" t="s">
        <v>24277</v>
      </c>
      <c r="F2441" t="s">
        <v>24294</v>
      </c>
      <c r="G2441" t="s">
        <v>765</v>
      </c>
    </row>
    <row r="2442" spans="1:8" hidden="1" x14ac:dyDescent="0.25">
      <c r="A2442" s="65">
        <v>45845</v>
      </c>
      <c r="B2442" t="s">
        <v>24275</v>
      </c>
      <c r="C2442">
        <v>12</v>
      </c>
      <c r="D2442" t="s">
        <v>24375</v>
      </c>
      <c r="E2442" t="s">
        <v>24277</v>
      </c>
      <c r="F2442" t="s">
        <v>24294</v>
      </c>
      <c r="G2442" t="s">
        <v>765</v>
      </c>
    </row>
    <row r="2443" spans="1:8" hidden="1" x14ac:dyDescent="0.25">
      <c r="A2443" s="65">
        <v>45845</v>
      </c>
      <c r="B2443" t="s">
        <v>24275</v>
      </c>
      <c r="C2443">
        <v>12</v>
      </c>
      <c r="D2443" t="s">
        <v>24375</v>
      </c>
      <c r="E2443" t="s">
        <v>24277</v>
      </c>
      <c r="F2443" t="s">
        <v>24294</v>
      </c>
      <c r="G2443" t="s">
        <v>765</v>
      </c>
    </row>
    <row r="2444" spans="1:8" hidden="1" x14ac:dyDescent="0.25">
      <c r="A2444" s="65">
        <v>45845</v>
      </c>
      <c r="B2444" t="s">
        <v>24275</v>
      </c>
      <c r="C2444">
        <v>12</v>
      </c>
      <c r="D2444" t="s">
        <v>24376</v>
      </c>
      <c r="E2444" t="s">
        <v>24277</v>
      </c>
      <c r="F2444" t="s">
        <v>24294</v>
      </c>
      <c r="G2444" t="s">
        <v>768</v>
      </c>
    </row>
    <row r="2445" spans="1:8" hidden="1" x14ac:dyDescent="0.25">
      <c r="A2445" s="65">
        <v>45845</v>
      </c>
      <c r="B2445" t="s">
        <v>24275</v>
      </c>
      <c r="C2445">
        <v>12</v>
      </c>
      <c r="D2445" t="s">
        <v>24376</v>
      </c>
      <c r="E2445" t="s">
        <v>24277</v>
      </c>
      <c r="F2445" t="s">
        <v>24294</v>
      </c>
      <c r="G2445" t="s">
        <v>768</v>
      </c>
    </row>
    <row r="2446" spans="1:8" hidden="1" x14ac:dyDescent="0.25">
      <c r="A2446" s="65">
        <v>45845</v>
      </c>
      <c r="B2446" t="s">
        <v>24275</v>
      </c>
      <c r="C2446">
        <v>12</v>
      </c>
      <c r="D2446" t="s">
        <v>24377</v>
      </c>
      <c r="E2446" t="s">
        <v>24277</v>
      </c>
      <c r="F2446" t="s">
        <v>24294</v>
      </c>
      <c r="G2446" t="s">
        <v>768</v>
      </c>
    </row>
    <row r="2447" spans="1:8" hidden="1" x14ac:dyDescent="0.25">
      <c r="A2447" s="65">
        <v>45846</v>
      </c>
      <c r="B2447" t="s">
        <v>24275</v>
      </c>
      <c r="C2447">
        <v>8</v>
      </c>
      <c r="D2447" t="s">
        <v>24378</v>
      </c>
      <c r="E2447" t="s">
        <v>24277</v>
      </c>
      <c r="F2447" t="s">
        <v>24311</v>
      </c>
      <c r="G2447" t="s">
        <v>764</v>
      </c>
      <c r="H2447" t="s">
        <v>24327</v>
      </c>
    </row>
    <row r="2448" spans="1:8" hidden="1" x14ac:dyDescent="0.25">
      <c r="A2448" s="65">
        <v>45846</v>
      </c>
      <c r="B2448" t="s">
        <v>24275</v>
      </c>
      <c r="C2448">
        <v>3</v>
      </c>
      <c r="D2448" t="s">
        <v>24378</v>
      </c>
      <c r="E2448" t="s">
        <v>24277</v>
      </c>
      <c r="F2448" t="s">
        <v>24311</v>
      </c>
      <c r="G2448" t="s">
        <v>764</v>
      </c>
      <c r="H2448" t="s">
        <v>24327</v>
      </c>
    </row>
    <row r="2449" spans="1:8" hidden="1" x14ac:dyDescent="0.25">
      <c r="A2449" s="65">
        <v>45846</v>
      </c>
      <c r="B2449" t="s">
        <v>24275</v>
      </c>
      <c r="C2449">
        <v>2</v>
      </c>
      <c r="D2449" t="s">
        <v>24378</v>
      </c>
      <c r="E2449" t="s">
        <v>24277</v>
      </c>
      <c r="F2449" t="s">
        <v>24311</v>
      </c>
      <c r="G2449" t="s">
        <v>764</v>
      </c>
      <c r="H2449" t="s">
        <v>24327</v>
      </c>
    </row>
    <row r="2450" spans="1:8" hidden="1" x14ac:dyDescent="0.25">
      <c r="A2450" s="65">
        <v>45846</v>
      </c>
      <c r="B2450" t="s">
        <v>24275</v>
      </c>
      <c r="C2450">
        <v>12</v>
      </c>
      <c r="D2450" t="s">
        <v>24378</v>
      </c>
      <c r="E2450" t="s">
        <v>24277</v>
      </c>
      <c r="F2450" t="s">
        <v>24311</v>
      </c>
      <c r="G2450" t="s">
        <v>764</v>
      </c>
      <c r="H2450" t="s">
        <v>24327</v>
      </c>
    </row>
    <row r="2451" spans="1:8" hidden="1" x14ac:dyDescent="0.25">
      <c r="A2451" s="65">
        <v>45846</v>
      </c>
      <c r="B2451" t="s">
        <v>24275</v>
      </c>
      <c r="C2451">
        <v>12</v>
      </c>
      <c r="D2451" t="s">
        <v>24378</v>
      </c>
      <c r="E2451" t="s">
        <v>24277</v>
      </c>
      <c r="F2451" t="s">
        <v>24311</v>
      </c>
      <c r="G2451" t="s">
        <v>764</v>
      </c>
      <c r="H2451" t="s">
        <v>24327</v>
      </c>
    </row>
    <row r="2452" spans="1:8" hidden="1" x14ac:dyDescent="0.25">
      <c r="A2452" s="65">
        <v>45846</v>
      </c>
      <c r="B2452" t="s">
        <v>24275</v>
      </c>
      <c r="C2452">
        <v>12</v>
      </c>
      <c r="D2452" t="s">
        <v>24378</v>
      </c>
      <c r="E2452" t="s">
        <v>24277</v>
      </c>
      <c r="F2452" t="s">
        <v>24311</v>
      </c>
      <c r="G2452" t="s">
        <v>764</v>
      </c>
      <c r="H2452" t="s">
        <v>24327</v>
      </c>
    </row>
    <row r="2453" spans="1:8" hidden="1" x14ac:dyDescent="0.25">
      <c r="A2453" s="65">
        <v>45846</v>
      </c>
      <c r="B2453" t="s">
        <v>24275</v>
      </c>
      <c r="C2453">
        <v>12</v>
      </c>
      <c r="D2453" t="s">
        <v>24378</v>
      </c>
      <c r="E2453" t="s">
        <v>24277</v>
      </c>
      <c r="F2453" t="s">
        <v>24311</v>
      </c>
      <c r="G2453" t="s">
        <v>764</v>
      </c>
      <c r="H2453" t="s">
        <v>24327</v>
      </c>
    </row>
    <row r="2454" spans="1:8" hidden="1" x14ac:dyDescent="0.25">
      <c r="A2454" s="65">
        <v>45846</v>
      </c>
      <c r="B2454" t="s">
        <v>24275</v>
      </c>
      <c r="C2454">
        <v>12</v>
      </c>
      <c r="D2454" t="s">
        <v>24378</v>
      </c>
      <c r="E2454" t="s">
        <v>24277</v>
      </c>
      <c r="F2454" t="s">
        <v>24311</v>
      </c>
      <c r="G2454" t="s">
        <v>764</v>
      </c>
      <c r="H2454" t="s">
        <v>24327</v>
      </c>
    </row>
    <row r="2455" spans="1:8" hidden="1" x14ac:dyDescent="0.25">
      <c r="A2455" s="65">
        <v>45846</v>
      </c>
      <c r="B2455" t="s">
        <v>24275</v>
      </c>
      <c r="C2455">
        <v>12</v>
      </c>
      <c r="D2455" t="s">
        <v>24378</v>
      </c>
      <c r="E2455" t="s">
        <v>24277</v>
      </c>
      <c r="F2455" t="s">
        <v>24311</v>
      </c>
      <c r="G2455" t="s">
        <v>764</v>
      </c>
      <c r="H2455" t="s">
        <v>24327</v>
      </c>
    </row>
    <row r="2456" spans="1:8" hidden="1" x14ac:dyDescent="0.25">
      <c r="A2456" s="65">
        <v>45846</v>
      </c>
      <c r="B2456" t="s">
        <v>24275</v>
      </c>
      <c r="C2456">
        <v>11</v>
      </c>
      <c r="D2456" t="s">
        <v>24378</v>
      </c>
      <c r="E2456" t="s">
        <v>24277</v>
      </c>
      <c r="F2456" t="s">
        <v>24311</v>
      </c>
      <c r="G2456" t="s">
        <v>764</v>
      </c>
      <c r="H2456" t="s">
        <v>24327</v>
      </c>
    </row>
    <row r="2457" spans="1:8" hidden="1" x14ac:dyDescent="0.25">
      <c r="A2457" s="65">
        <v>45846</v>
      </c>
      <c r="B2457" t="s">
        <v>24275</v>
      </c>
      <c r="C2457">
        <v>12</v>
      </c>
      <c r="D2457" t="s">
        <v>24378</v>
      </c>
      <c r="E2457" t="s">
        <v>24277</v>
      </c>
      <c r="F2457" t="s">
        <v>24311</v>
      </c>
      <c r="G2457" t="s">
        <v>764</v>
      </c>
      <c r="H2457" t="s">
        <v>24327</v>
      </c>
    </row>
    <row r="2458" spans="1:8" hidden="1" x14ac:dyDescent="0.25">
      <c r="A2458" s="65">
        <v>45846</v>
      </c>
      <c r="B2458" t="s">
        <v>24275</v>
      </c>
      <c r="C2458">
        <v>12</v>
      </c>
      <c r="D2458" t="s">
        <v>24378</v>
      </c>
      <c r="E2458" t="s">
        <v>24277</v>
      </c>
      <c r="F2458" t="s">
        <v>24311</v>
      </c>
      <c r="G2458" t="s">
        <v>764</v>
      </c>
      <c r="H2458" t="s">
        <v>24327</v>
      </c>
    </row>
    <row r="2459" spans="1:8" hidden="1" x14ac:dyDescent="0.25">
      <c r="A2459" s="65">
        <v>45846</v>
      </c>
      <c r="B2459" t="s">
        <v>24275</v>
      </c>
      <c r="C2459">
        <v>12</v>
      </c>
      <c r="D2459" t="s">
        <v>24378</v>
      </c>
      <c r="E2459" t="s">
        <v>24277</v>
      </c>
      <c r="F2459" t="s">
        <v>24311</v>
      </c>
      <c r="G2459" t="s">
        <v>764</v>
      </c>
      <c r="H2459" t="s">
        <v>24327</v>
      </c>
    </row>
    <row r="2460" spans="1:8" hidden="1" x14ac:dyDescent="0.25">
      <c r="A2460" s="65">
        <v>45846</v>
      </c>
      <c r="B2460" t="s">
        <v>24275</v>
      </c>
      <c r="C2460">
        <v>12</v>
      </c>
      <c r="D2460" t="s">
        <v>24378</v>
      </c>
      <c r="E2460" t="s">
        <v>24277</v>
      </c>
      <c r="F2460" t="s">
        <v>24311</v>
      </c>
      <c r="G2460" t="s">
        <v>764</v>
      </c>
      <c r="H2460" t="s">
        <v>24327</v>
      </c>
    </row>
    <row r="2461" spans="1:8" hidden="1" x14ac:dyDescent="0.25">
      <c r="A2461" s="65">
        <v>45846</v>
      </c>
      <c r="B2461" t="s">
        <v>24275</v>
      </c>
      <c r="C2461">
        <v>12</v>
      </c>
      <c r="D2461" t="s">
        <v>24378</v>
      </c>
      <c r="E2461" t="s">
        <v>24277</v>
      </c>
      <c r="F2461" t="s">
        <v>24311</v>
      </c>
      <c r="G2461" t="s">
        <v>764</v>
      </c>
      <c r="H2461" t="s">
        <v>24327</v>
      </c>
    </row>
    <row r="2462" spans="1:8" hidden="1" x14ac:dyDescent="0.25">
      <c r="A2462" s="65">
        <v>45846</v>
      </c>
      <c r="B2462" t="s">
        <v>24275</v>
      </c>
      <c r="C2462">
        <v>12</v>
      </c>
      <c r="D2462" t="s">
        <v>24378</v>
      </c>
      <c r="E2462" t="s">
        <v>24277</v>
      </c>
      <c r="F2462" t="s">
        <v>24311</v>
      </c>
      <c r="G2462" t="s">
        <v>764</v>
      </c>
      <c r="H2462" t="s">
        <v>24327</v>
      </c>
    </row>
    <row r="2463" spans="1:8" hidden="1" x14ac:dyDescent="0.25">
      <c r="A2463" s="65">
        <v>45846</v>
      </c>
      <c r="B2463" t="s">
        <v>24275</v>
      </c>
      <c r="C2463">
        <v>11</v>
      </c>
      <c r="D2463" t="s">
        <v>24378</v>
      </c>
      <c r="E2463" t="s">
        <v>24277</v>
      </c>
      <c r="F2463" t="s">
        <v>24311</v>
      </c>
      <c r="G2463" t="s">
        <v>764</v>
      </c>
      <c r="H2463" t="s">
        <v>24327</v>
      </c>
    </row>
    <row r="2464" spans="1:8" hidden="1" x14ac:dyDescent="0.25">
      <c r="A2464" s="65">
        <v>45846</v>
      </c>
      <c r="B2464" t="s">
        <v>24275</v>
      </c>
      <c r="C2464">
        <v>12</v>
      </c>
      <c r="D2464" t="s">
        <v>24378</v>
      </c>
      <c r="E2464" t="s">
        <v>24277</v>
      </c>
      <c r="F2464" t="s">
        <v>24311</v>
      </c>
      <c r="G2464" t="s">
        <v>764</v>
      </c>
      <c r="H2464" t="s">
        <v>24327</v>
      </c>
    </row>
    <row r="2465" spans="1:8" hidden="1" x14ac:dyDescent="0.25">
      <c r="A2465" s="65">
        <v>45846</v>
      </c>
      <c r="B2465" t="s">
        <v>24275</v>
      </c>
      <c r="C2465">
        <v>12</v>
      </c>
      <c r="D2465" t="s">
        <v>24378</v>
      </c>
      <c r="E2465" t="s">
        <v>24277</v>
      </c>
      <c r="F2465" t="s">
        <v>24311</v>
      </c>
      <c r="G2465" t="s">
        <v>764</v>
      </c>
      <c r="H2465" t="s">
        <v>24327</v>
      </c>
    </row>
    <row r="2466" spans="1:8" hidden="1" x14ac:dyDescent="0.25">
      <c r="A2466" s="65">
        <v>45846</v>
      </c>
      <c r="B2466" t="s">
        <v>24275</v>
      </c>
      <c r="C2466">
        <v>12</v>
      </c>
      <c r="D2466" t="s">
        <v>24378</v>
      </c>
      <c r="E2466" t="s">
        <v>24277</v>
      </c>
      <c r="F2466" t="s">
        <v>24311</v>
      </c>
      <c r="G2466" t="s">
        <v>764</v>
      </c>
      <c r="H2466" t="s">
        <v>24327</v>
      </c>
    </row>
    <row r="2467" spans="1:8" hidden="1" x14ac:dyDescent="0.25">
      <c r="A2467" s="65">
        <v>45846</v>
      </c>
      <c r="B2467" t="s">
        <v>24275</v>
      </c>
      <c r="C2467">
        <v>12</v>
      </c>
      <c r="D2467" t="s">
        <v>24378</v>
      </c>
      <c r="E2467" t="s">
        <v>24277</v>
      </c>
      <c r="F2467" t="s">
        <v>24311</v>
      </c>
      <c r="G2467" t="s">
        <v>764</v>
      </c>
      <c r="H2467" t="s">
        <v>24327</v>
      </c>
    </row>
    <row r="2468" spans="1:8" hidden="1" x14ac:dyDescent="0.25">
      <c r="A2468" s="65">
        <v>45846</v>
      </c>
      <c r="B2468" t="s">
        <v>24275</v>
      </c>
      <c r="C2468">
        <v>12</v>
      </c>
      <c r="D2468" t="s">
        <v>24378</v>
      </c>
      <c r="E2468" t="s">
        <v>24277</v>
      </c>
      <c r="F2468" t="s">
        <v>24311</v>
      </c>
      <c r="G2468" t="s">
        <v>764</v>
      </c>
      <c r="H2468" t="s">
        <v>24327</v>
      </c>
    </row>
    <row r="2469" spans="1:8" hidden="1" x14ac:dyDescent="0.25">
      <c r="A2469" s="65">
        <v>45846</v>
      </c>
      <c r="B2469" t="s">
        <v>24275</v>
      </c>
      <c r="C2469">
        <v>12</v>
      </c>
      <c r="D2469" t="s">
        <v>24378</v>
      </c>
      <c r="E2469" t="s">
        <v>24277</v>
      </c>
      <c r="F2469" t="s">
        <v>24311</v>
      </c>
      <c r="G2469" t="s">
        <v>764</v>
      </c>
      <c r="H2469" t="s">
        <v>24327</v>
      </c>
    </row>
    <row r="2470" spans="1:8" hidden="1" x14ac:dyDescent="0.25">
      <c r="A2470" s="65">
        <v>45846</v>
      </c>
      <c r="B2470" t="s">
        <v>24275</v>
      </c>
      <c r="C2470">
        <v>12</v>
      </c>
      <c r="D2470" t="s">
        <v>24378</v>
      </c>
      <c r="E2470" t="s">
        <v>24277</v>
      </c>
      <c r="F2470" t="s">
        <v>24311</v>
      </c>
      <c r="G2470" t="s">
        <v>764</v>
      </c>
      <c r="H2470" t="s">
        <v>24327</v>
      </c>
    </row>
    <row r="2471" spans="1:8" hidden="1" x14ac:dyDescent="0.25">
      <c r="A2471" s="65">
        <v>45846</v>
      </c>
      <c r="B2471" t="s">
        <v>24275</v>
      </c>
      <c r="C2471">
        <v>11</v>
      </c>
      <c r="D2471" t="s">
        <v>24378</v>
      </c>
      <c r="E2471" t="s">
        <v>24277</v>
      </c>
      <c r="F2471" t="s">
        <v>24311</v>
      </c>
      <c r="G2471" t="s">
        <v>764</v>
      </c>
      <c r="H2471" t="s">
        <v>24327</v>
      </c>
    </row>
    <row r="2472" spans="1:8" hidden="1" x14ac:dyDescent="0.25">
      <c r="A2472" s="65">
        <v>45846</v>
      </c>
      <c r="B2472" t="s">
        <v>24275</v>
      </c>
      <c r="C2472">
        <v>12</v>
      </c>
      <c r="D2472" t="s">
        <v>24378</v>
      </c>
      <c r="E2472" t="s">
        <v>24277</v>
      </c>
      <c r="F2472" t="s">
        <v>24311</v>
      </c>
      <c r="G2472" t="s">
        <v>764</v>
      </c>
      <c r="H2472" t="s">
        <v>24327</v>
      </c>
    </row>
    <row r="2473" spans="1:8" hidden="1" x14ac:dyDescent="0.25">
      <c r="A2473" s="65">
        <v>45846</v>
      </c>
      <c r="B2473" t="s">
        <v>24275</v>
      </c>
      <c r="C2473">
        <v>12</v>
      </c>
      <c r="D2473" t="s">
        <v>24378</v>
      </c>
      <c r="E2473" t="s">
        <v>24277</v>
      </c>
      <c r="F2473" t="s">
        <v>24311</v>
      </c>
      <c r="G2473" t="s">
        <v>764</v>
      </c>
      <c r="H2473" t="s">
        <v>24327</v>
      </c>
    </row>
    <row r="2474" spans="1:8" hidden="1" x14ac:dyDescent="0.25">
      <c r="A2474" s="65">
        <v>45846</v>
      </c>
      <c r="B2474" t="s">
        <v>24275</v>
      </c>
      <c r="C2474">
        <v>12</v>
      </c>
      <c r="D2474" t="s">
        <v>24378</v>
      </c>
      <c r="E2474" t="s">
        <v>24277</v>
      </c>
      <c r="F2474" t="s">
        <v>24311</v>
      </c>
      <c r="G2474" t="s">
        <v>764</v>
      </c>
      <c r="H2474" t="s">
        <v>24327</v>
      </c>
    </row>
    <row r="2475" spans="1:8" hidden="1" x14ac:dyDescent="0.25">
      <c r="A2475" s="65">
        <v>45846</v>
      </c>
      <c r="B2475" t="s">
        <v>24275</v>
      </c>
      <c r="C2475">
        <v>12</v>
      </c>
      <c r="D2475" t="s">
        <v>24378</v>
      </c>
      <c r="E2475" t="s">
        <v>24277</v>
      </c>
      <c r="F2475" t="s">
        <v>24311</v>
      </c>
      <c r="G2475" t="s">
        <v>764</v>
      </c>
      <c r="H2475" t="s">
        <v>24327</v>
      </c>
    </row>
    <row r="2476" spans="1:8" hidden="1" x14ac:dyDescent="0.25">
      <c r="A2476" s="65">
        <v>45846</v>
      </c>
      <c r="B2476" t="s">
        <v>24275</v>
      </c>
      <c r="C2476">
        <v>12</v>
      </c>
      <c r="D2476" t="s">
        <v>24378</v>
      </c>
      <c r="E2476" t="s">
        <v>24277</v>
      </c>
      <c r="F2476" t="s">
        <v>24311</v>
      </c>
      <c r="G2476" t="s">
        <v>764</v>
      </c>
      <c r="H2476" t="s">
        <v>24327</v>
      </c>
    </row>
    <row r="2477" spans="1:8" hidden="1" x14ac:dyDescent="0.25">
      <c r="A2477" s="65">
        <v>45846</v>
      </c>
      <c r="B2477" t="s">
        <v>24275</v>
      </c>
      <c r="C2477">
        <v>12</v>
      </c>
      <c r="D2477" t="s">
        <v>24378</v>
      </c>
      <c r="E2477" t="s">
        <v>24277</v>
      </c>
      <c r="F2477" t="s">
        <v>24311</v>
      </c>
      <c r="G2477" t="s">
        <v>764</v>
      </c>
      <c r="H2477" t="s">
        <v>24327</v>
      </c>
    </row>
    <row r="2478" spans="1:8" hidden="1" x14ac:dyDescent="0.25">
      <c r="A2478" s="65">
        <v>45846</v>
      </c>
      <c r="B2478" t="s">
        <v>24275</v>
      </c>
      <c r="C2478">
        <v>12</v>
      </c>
      <c r="D2478" t="s">
        <v>24378</v>
      </c>
      <c r="E2478" t="s">
        <v>24277</v>
      </c>
      <c r="F2478" t="s">
        <v>24311</v>
      </c>
      <c r="G2478" t="s">
        <v>764</v>
      </c>
      <c r="H2478" t="s">
        <v>24327</v>
      </c>
    </row>
    <row r="2479" spans="1:8" hidden="1" x14ac:dyDescent="0.25">
      <c r="A2479" s="65">
        <v>45846</v>
      </c>
      <c r="B2479" t="s">
        <v>24275</v>
      </c>
      <c r="C2479">
        <v>11</v>
      </c>
      <c r="D2479" t="s">
        <v>24378</v>
      </c>
      <c r="E2479" t="s">
        <v>24277</v>
      </c>
      <c r="F2479" t="s">
        <v>24311</v>
      </c>
      <c r="G2479" t="s">
        <v>764</v>
      </c>
      <c r="H2479" t="s">
        <v>24327</v>
      </c>
    </row>
    <row r="2480" spans="1:8" hidden="1" x14ac:dyDescent="0.25">
      <c r="A2480" s="65">
        <v>45846</v>
      </c>
      <c r="B2480" t="s">
        <v>24275</v>
      </c>
      <c r="C2480">
        <v>12</v>
      </c>
      <c r="D2480" t="s">
        <v>24378</v>
      </c>
      <c r="E2480" t="s">
        <v>24277</v>
      </c>
      <c r="F2480" t="s">
        <v>24311</v>
      </c>
      <c r="G2480" t="s">
        <v>764</v>
      </c>
      <c r="H2480" t="s">
        <v>24327</v>
      </c>
    </row>
    <row r="2481" spans="1:8" hidden="1" x14ac:dyDescent="0.25">
      <c r="A2481" s="65">
        <v>45846</v>
      </c>
      <c r="B2481" t="s">
        <v>24275</v>
      </c>
      <c r="C2481">
        <v>12</v>
      </c>
      <c r="D2481" t="s">
        <v>24378</v>
      </c>
      <c r="E2481" t="s">
        <v>24277</v>
      </c>
      <c r="F2481" t="s">
        <v>24311</v>
      </c>
      <c r="G2481" t="s">
        <v>764</v>
      </c>
      <c r="H2481" t="s">
        <v>24327</v>
      </c>
    </row>
    <row r="2482" spans="1:8" hidden="1" x14ac:dyDescent="0.25">
      <c r="A2482" s="65">
        <v>45846</v>
      </c>
      <c r="B2482" t="s">
        <v>24275</v>
      </c>
      <c r="C2482">
        <v>12</v>
      </c>
      <c r="D2482" t="s">
        <v>24378</v>
      </c>
      <c r="E2482" t="s">
        <v>24277</v>
      </c>
      <c r="F2482" t="s">
        <v>24311</v>
      </c>
      <c r="G2482" t="s">
        <v>764</v>
      </c>
      <c r="H2482" t="s">
        <v>24327</v>
      </c>
    </row>
    <row r="2483" spans="1:8" hidden="1" x14ac:dyDescent="0.25">
      <c r="A2483" s="65">
        <v>45846</v>
      </c>
      <c r="B2483" t="s">
        <v>24275</v>
      </c>
      <c r="C2483">
        <v>12</v>
      </c>
      <c r="D2483" t="s">
        <v>24378</v>
      </c>
      <c r="E2483" t="s">
        <v>24277</v>
      </c>
      <c r="F2483" t="s">
        <v>24311</v>
      </c>
      <c r="G2483" t="s">
        <v>764</v>
      </c>
      <c r="H2483" t="s">
        <v>24327</v>
      </c>
    </row>
    <row r="2484" spans="1:8" hidden="1" x14ac:dyDescent="0.25">
      <c r="A2484" s="65">
        <v>45846</v>
      </c>
      <c r="B2484" t="s">
        <v>24275</v>
      </c>
      <c r="C2484">
        <v>12</v>
      </c>
      <c r="D2484" t="s">
        <v>24378</v>
      </c>
      <c r="E2484" t="s">
        <v>24277</v>
      </c>
      <c r="F2484" t="s">
        <v>24311</v>
      </c>
      <c r="G2484" t="s">
        <v>764</v>
      </c>
      <c r="H2484" t="s">
        <v>24327</v>
      </c>
    </row>
    <row r="2485" spans="1:8" hidden="1" x14ac:dyDescent="0.25">
      <c r="A2485" s="65">
        <v>45846</v>
      </c>
      <c r="B2485" t="s">
        <v>24275</v>
      </c>
      <c r="C2485">
        <v>12</v>
      </c>
      <c r="D2485" t="s">
        <v>24378</v>
      </c>
      <c r="E2485" t="s">
        <v>24277</v>
      </c>
      <c r="F2485" t="s">
        <v>24311</v>
      </c>
      <c r="G2485" t="s">
        <v>764</v>
      </c>
      <c r="H2485" t="s">
        <v>24327</v>
      </c>
    </row>
    <row r="2486" spans="1:8" hidden="1" x14ac:dyDescent="0.25">
      <c r="A2486" s="65">
        <v>45846</v>
      </c>
      <c r="B2486" t="s">
        <v>24275</v>
      </c>
      <c r="C2486">
        <v>11</v>
      </c>
      <c r="D2486" t="s">
        <v>24378</v>
      </c>
      <c r="E2486" t="s">
        <v>24277</v>
      </c>
      <c r="F2486" t="s">
        <v>24311</v>
      </c>
      <c r="G2486" t="s">
        <v>764</v>
      </c>
      <c r="H2486" t="s">
        <v>24327</v>
      </c>
    </row>
    <row r="2487" spans="1:8" hidden="1" x14ac:dyDescent="0.25">
      <c r="A2487" s="65">
        <v>45846</v>
      </c>
      <c r="B2487" t="s">
        <v>24275</v>
      </c>
      <c r="C2487">
        <v>12</v>
      </c>
      <c r="D2487" t="s">
        <v>24378</v>
      </c>
      <c r="E2487" t="s">
        <v>24277</v>
      </c>
      <c r="F2487" t="s">
        <v>24311</v>
      </c>
      <c r="G2487" t="s">
        <v>764</v>
      </c>
      <c r="H2487" t="s">
        <v>24327</v>
      </c>
    </row>
    <row r="2488" spans="1:8" hidden="1" x14ac:dyDescent="0.25">
      <c r="A2488" s="65">
        <v>45846</v>
      </c>
      <c r="B2488" t="s">
        <v>24275</v>
      </c>
      <c r="C2488">
        <v>12</v>
      </c>
      <c r="D2488" t="s">
        <v>24378</v>
      </c>
      <c r="E2488" t="s">
        <v>24277</v>
      </c>
      <c r="F2488" t="s">
        <v>24311</v>
      </c>
      <c r="G2488" t="s">
        <v>764</v>
      </c>
      <c r="H2488" t="s">
        <v>24327</v>
      </c>
    </row>
    <row r="2489" spans="1:8" hidden="1" x14ac:dyDescent="0.25">
      <c r="A2489" s="65">
        <v>45846</v>
      </c>
      <c r="B2489" t="s">
        <v>24275</v>
      </c>
      <c r="C2489">
        <v>12</v>
      </c>
      <c r="D2489" t="s">
        <v>24378</v>
      </c>
      <c r="E2489" t="s">
        <v>24277</v>
      </c>
      <c r="F2489" t="s">
        <v>24311</v>
      </c>
      <c r="G2489" t="s">
        <v>764</v>
      </c>
      <c r="H2489" t="s">
        <v>24327</v>
      </c>
    </row>
    <row r="2490" spans="1:8" hidden="1" x14ac:dyDescent="0.25">
      <c r="A2490" s="65">
        <v>45846</v>
      </c>
      <c r="B2490" t="s">
        <v>24275</v>
      </c>
      <c r="C2490">
        <v>12</v>
      </c>
      <c r="D2490" t="s">
        <v>24378</v>
      </c>
      <c r="E2490" t="s">
        <v>24277</v>
      </c>
      <c r="F2490" t="s">
        <v>24311</v>
      </c>
      <c r="G2490" t="s">
        <v>764</v>
      </c>
      <c r="H2490" t="s">
        <v>24327</v>
      </c>
    </row>
    <row r="2491" spans="1:8" hidden="1" x14ac:dyDescent="0.25">
      <c r="A2491" s="65">
        <v>45845</v>
      </c>
      <c r="B2491" t="s">
        <v>24275</v>
      </c>
      <c r="C2491">
        <v>11</v>
      </c>
      <c r="D2491" t="s">
        <v>24378</v>
      </c>
      <c r="E2491" t="s">
        <v>24277</v>
      </c>
      <c r="F2491" t="s">
        <v>24311</v>
      </c>
      <c r="G2491" t="s">
        <v>764</v>
      </c>
      <c r="H2491" t="s">
        <v>24327</v>
      </c>
    </row>
    <row r="2492" spans="1:8" hidden="1" x14ac:dyDescent="0.25">
      <c r="A2492" s="65">
        <v>45845</v>
      </c>
      <c r="B2492" t="s">
        <v>24275</v>
      </c>
      <c r="C2492">
        <v>11</v>
      </c>
      <c r="D2492" t="s">
        <v>24378</v>
      </c>
      <c r="E2492" t="s">
        <v>24277</v>
      </c>
      <c r="F2492" t="s">
        <v>24311</v>
      </c>
      <c r="G2492" t="s">
        <v>764</v>
      </c>
      <c r="H2492" t="s">
        <v>24327</v>
      </c>
    </row>
    <row r="2493" spans="1:8" hidden="1" x14ac:dyDescent="0.25">
      <c r="A2493" s="65">
        <v>45845</v>
      </c>
      <c r="B2493" t="s">
        <v>24275</v>
      </c>
      <c r="C2493">
        <v>11</v>
      </c>
      <c r="D2493" t="s">
        <v>24378</v>
      </c>
      <c r="E2493" t="s">
        <v>24277</v>
      </c>
      <c r="F2493" t="s">
        <v>24311</v>
      </c>
      <c r="G2493" t="s">
        <v>764</v>
      </c>
      <c r="H2493" t="s">
        <v>24327</v>
      </c>
    </row>
    <row r="2494" spans="1:8" hidden="1" x14ac:dyDescent="0.25">
      <c r="A2494" s="65">
        <v>45845</v>
      </c>
      <c r="B2494" t="s">
        <v>24275</v>
      </c>
      <c r="C2494">
        <v>12</v>
      </c>
      <c r="D2494" t="s">
        <v>24378</v>
      </c>
      <c r="E2494" t="s">
        <v>24277</v>
      </c>
      <c r="F2494" t="s">
        <v>24311</v>
      </c>
      <c r="G2494" t="s">
        <v>764</v>
      </c>
      <c r="H2494" t="s">
        <v>24327</v>
      </c>
    </row>
    <row r="2495" spans="1:8" hidden="1" x14ac:dyDescent="0.25">
      <c r="A2495" s="65">
        <v>45845</v>
      </c>
      <c r="B2495" t="s">
        <v>24275</v>
      </c>
      <c r="C2495">
        <v>12</v>
      </c>
      <c r="D2495" t="s">
        <v>24378</v>
      </c>
      <c r="E2495" t="s">
        <v>24277</v>
      </c>
      <c r="F2495" t="s">
        <v>24311</v>
      </c>
      <c r="G2495" t="s">
        <v>764</v>
      </c>
      <c r="H2495" t="s">
        <v>24327</v>
      </c>
    </row>
    <row r="2496" spans="1:8" hidden="1" x14ac:dyDescent="0.25">
      <c r="A2496" s="65">
        <v>45845</v>
      </c>
      <c r="B2496" t="s">
        <v>24275</v>
      </c>
      <c r="C2496">
        <v>12</v>
      </c>
      <c r="D2496" t="s">
        <v>24378</v>
      </c>
      <c r="E2496" t="s">
        <v>24277</v>
      </c>
      <c r="F2496" t="s">
        <v>24311</v>
      </c>
      <c r="G2496" t="s">
        <v>764</v>
      </c>
      <c r="H2496" t="s">
        <v>24327</v>
      </c>
    </row>
    <row r="2497" spans="1:8" hidden="1" x14ac:dyDescent="0.25">
      <c r="A2497" s="65">
        <v>45845</v>
      </c>
      <c r="B2497" t="s">
        <v>24275</v>
      </c>
      <c r="C2497">
        <v>12</v>
      </c>
      <c r="D2497" t="s">
        <v>24378</v>
      </c>
      <c r="E2497" t="s">
        <v>24277</v>
      </c>
      <c r="F2497" t="s">
        <v>24311</v>
      </c>
      <c r="G2497" t="s">
        <v>764</v>
      </c>
      <c r="H2497" t="s">
        <v>24327</v>
      </c>
    </row>
    <row r="2498" spans="1:8" hidden="1" x14ac:dyDescent="0.25">
      <c r="A2498" s="65">
        <v>45845</v>
      </c>
      <c r="B2498" t="s">
        <v>24275</v>
      </c>
      <c r="C2498">
        <v>12</v>
      </c>
      <c r="D2498" t="s">
        <v>24378</v>
      </c>
      <c r="E2498" t="s">
        <v>24277</v>
      </c>
      <c r="F2498" t="s">
        <v>24311</v>
      </c>
      <c r="G2498" t="s">
        <v>764</v>
      </c>
      <c r="H2498" t="s">
        <v>24327</v>
      </c>
    </row>
    <row r="2499" spans="1:8" hidden="1" x14ac:dyDescent="0.25">
      <c r="A2499" s="65">
        <v>45845</v>
      </c>
      <c r="B2499" t="s">
        <v>24275</v>
      </c>
      <c r="C2499">
        <v>12</v>
      </c>
      <c r="D2499" t="s">
        <v>24378</v>
      </c>
      <c r="E2499" t="s">
        <v>24277</v>
      </c>
      <c r="F2499" t="s">
        <v>24311</v>
      </c>
      <c r="G2499" t="s">
        <v>764</v>
      </c>
      <c r="H2499" t="s">
        <v>24327</v>
      </c>
    </row>
    <row r="2500" spans="1:8" hidden="1" x14ac:dyDescent="0.25">
      <c r="A2500" s="65">
        <v>45845</v>
      </c>
      <c r="B2500" t="s">
        <v>24275</v>
      </c>
      <c r="C2500">
        <v>12</v>
      </c>
      <c r="D2500" t="s">
        <v>24378</v>
      </c>
      <c r="E2500" t="s">
        <v>24277</v>
      </c>
      <c r="F2500" t="s">
        <v>24311</v>
      </c>
      <c r="G2500" t="s">
        <v>764</v>
      </c>
      <c r="H2500" t="s">
        <v>24327</v>
      </c>
    </row>
    <row r="2501" spans="1:8" hidden="1" x14ac:dyDescent="0.25">
      <c r="A2501" s="65">
        <v>45845</v>
      </c>
      <c r="B2501" t="s">
        <v>24275</v>
      </c>
      <c r="C2501">
        <v>12</v>
      </c>
      <c r="D2501" t="s">
        <v>24378</v>
      </c>
      <c r="E2501" t="s">
        <v>24277</v>
      </c>
      <c r="F2501" t="s">
        <v>24311</v>
      </c>
      <c r="G2501" t="s">
        <v>764</v>
      </c>
      <c r="H2501" t="s">
        <v>24327</v>
      </c>
    </row>
    <row r="2502" spans="1:8" hidden="1" x14ac:dyDescent="0.25">
      <c r="A2502" s="65">
        <v>45845</v>
      </c>
      <c r="B2502" t="s">
        <v>24275</v>
      </c>
      <c r="C2502">
        <v>12</v>
      </c>
      <c r="D2502" t="s">
        <v>24378</v>
      </c>
      <c r="E2502" t="s">
        <v>24277</v>
      </c>
      <c r="F2502" t="s">
        <v>24311</v>
      </c>
      <c r="G2502" t="s">
        <v>764</v>
      </c>
      <c r="H2502" t="s">
        <v>24327</v>
      </c>
    </row>
    <row r="2503" spans="1:8" hidden="1" x14ac:dyDescent="0.25">
      <c r="A2503" s="65">
        <v>45845</v>
      </c>
      <c r="B2503" t="s">
        <v>24275</v>
      </c>
      <c r="C2503">
        <v>12</v>
      </c>
      <c r="D2503" t="s">
        <v>24378</v>
      </c>
      <c r="E2503" t="s">
        <v>24277</v>
      </c>
      <c r="F2503" t="s">
        <v>24311</v>
      </c>
      <c r="G2503" t="s">
        <v>764</v>
      </c>
      <c r="H2503" t="s">
        <v>24327</v>
      </c>
    </row>
    <row r="2504" spans="1:8" hidden="1" x14ac:dyDescent="0.25">
      <c r="A2504" s="65">
        <v>45845</v>
      </c>
      <c r="B2504" t="s">
        <v>24275</v>
      </c>
      <c r="C2504">
        <v>12</v>
      </c>
      <c r="D2504" t="s">
        <v>24378</v>
      </c>
      <c r="E2504" t="s">
        <v>24277</v>
      </c>
      <c r="F2504" t="s">
        <v>24311</v>
      </c>
      <c r="G2504" t="s">
        <v>764</v>
      </c>
      <c r="H2504" t="s">
        <v>24327</v>
      </c>
    </row>
    <row r="2505" spans="1:8" hidden="1" x14ac:dyDescent="0.25">
      <c r="A2505" s="65">
        <v>45845</v>
      </c>
      <c r="B2505" t="s">
        <v>24275</v>
      </c>
      <c r="C2505">
        <v>12</v>
      </c>
      <c r="D2505" t="s">
        <v>24378</v>
      </c>
      <c r="E2505" t="s">
        <v>24277</v>
      </c>
      <c r="F2505" t="s">
        <v>24311</v>
      </c>
      <c r="G2505" t="s">
        <v>764</v>
      </c>
      <c r="H2505" t="s">
        <v>24327</v>
      </c>
    </row>
    <row r="2506" spans="1:8" hidden="1" x14ac:dyDescent="0.25">
      <c r="A2506" s="65">
        <v>45845</v>
      </c>
      <c r="B2506" t="s">
        <v>24275</v>
      </c>
      <c r="C2506">
        <v>12</v>
      </c>
      <c r="D2506" t="s">
        <v>24378</v>
      </c>
      <c r="E2506" t="s">
        <v>24277</v>
      </c>
      <c r="F2506" t="s">
        <v>24311</v>
      </c>
      <c r="G2506" t="s">
        <v>764</v>
      </c>
      <c r="H2506" t="s">
        <v>24327</v>
      </c>
    </row>
    <row r="2507" spans="1:8" hidden="1" x14ac:dyDescent="0.25">
      <c r="A2507" s="65">
        <v>45845</v>
      </c>
      <c r="B2507" t="s">
        <v>24275</v>
      </c>
      <c r="C2507">
        <v>12</v>
      </c>
      <c r="D2507" t="s">
        <v>24378</v>
      </c>
      <c r="E2507" t="s">
        <v>24277</v>
      </c>
      <c r="F2507" t="s">
        <v>24311</v>
      </c>
      <c r="G2507" t="s">
        <v>764</v>
      </c>
      <c r="H2507" t="s">
        <v>24327</v>
      </c>
    </row>
    <row r="2508" spans="1:8" hidden="1" x14ac:dyDescent="0.25">
      <c r="A2508" s="65">
        <v>45845</v>
      </c>
      <c r="B2508" t="s">
        <v>24275</v>
      </c>
      <c r="C2508">
        <v>12</v>
      </c>
      <c r="D2508" t="s">
        <v>24378</v>
      </c>
      <c r="E2508" t="s">
        <v>24277</v>
      </c>
      <c r="F2508" t="s">
        <v>24311</v>
      </c>
      <c r="G2508" t="s">
        <v>764</v>
      </c>
      <c r="H2508" t="s">
        <v>24327</v>
      </c>
    </row>
    <row r="2509" spans="1:8" hidden="1" x14ac:dyDescent="0.25">
      <c r="A2509" s="65">
        <v>45845</v>
      </c>
      <c r="B2509" t="s">
        <v>24275</v>
      </c>
      <c r="C2509">
        <v>12</v>
      </c>
      <c r="D2509" t="s">
        <v>24378</v>
      </c>
      <c r="E2509" t="s">
        <v>24277</v>
      </c>
      <c r="F2509" t="s">
        <v>24311</v>
      </c>
      <c r="G2509" t="s">
        <v>764</v>
      </c>
      <c r="H2509" t="s">
        <v>24327</v>
      </c>
    </row>
    <row r="2510" spans="1:8" hidden="1" x14ac:dyDescent="0.25">
      <c r="A2510" s="65">
        <v>45845</v>
      </c>
      <c r="B2510" t="s">
        <v>24275</v>
      </c>
      <c r="C2510">
        <v>12</v>
      </c>
      <c r="D2510" t="s">
        <v>24378</v>
      </c>
      <c r="E2510" t="s">
        <v>24277</v>
      </c>
      <c r="F2510" t="s">
        <v>24311</v>
      </c>
      <c r="G2510" t="s">
        <v>764</v>
      </c>
      <c r="H2510" t="s">
        <v>24327</v>
      </c>
    </row>
    <row r="2511" spans="1:8" hidden="1" x14ac:dyDescent="0.25">
      <c r="A2511" s="65">
        <v>45845</v>
      </c>
      <c r="B2511" t="s">
        <v>24275</v>
      </c>
      <c r="C2511">
        <v>12</v>
      </c>
      <c r="D2511" t="s">
        <v>24378</v>
      </c>
      <c r="E2511" t="s">
        <v>24277</v>
      </c>
      <c r="F2511" t="s">
        <v>24311</v>
      </c>
      <c r="G2511" t="s">
        <v>764</v>
      </c>
      <c r="H2511" t="s">
        <v>24327</v>
      </c>
    </row>
    <row r="2512" spans="1:8" hidden="1" x14ac:dyDescent="0.25">
      <c r="A2512" s="65">
        <v>45845</v>
      </c>
      <c r="B2512" t="s">
        <v>24275</v>
      </c>
      <c r="C2512">
        <v>12</v>
      </c>
      <c r="D2512" t="s">
        <v>24378</v>
      </c>
      <c r="E2512" t="s">
        <v>24277</v>
      </c>
      <c r="F2512" t="s">
        <v>24311</v>
      </c>
      <c r="G2512" t="s">
        <v>764</v>
      </c>
      <c r="H2512" t="s">
        <v>24327</v>
      </c>
    </row>
    <row r="2513" spans="1:8" hidden="1" x14ac:dyDescent="0.25">
      <c r="A2513" s="65">
        <v>45844</v>
      </c>
      <c r="B2513" t="s">
        <v>24275</v>
      </c>
      <c r="C2513">
        <v>12</v>
      </c>
      <c r="D2513" t="s">
        <v>24379</v>
      </c>
      <c r="E2513" t="s">
        <v>24277</v>
      </c>
      <c r="F2513" t="s">
        <v>24294</v>
      </c>
      <c r="G2513" t="s">
        <v>766</v>
      </c>
      <c r="H2513" t="s">
        <v>24336</v>
      </c>
    </row>
    <row r="2514" spans="1:8" hidden="1" x14ac:dyDescent="0.25">
      <c r="A2514" s="65">
        <v>45844</v>
      </c>
      <c r="B2514" t="s">
        <v>24275</v>
      </c>
      <c r="C2514">
        <v>12</v>
      </c>
      <c r="D2514" t="s">
        <v>24379</v>
      </c>
      <c r="E2514" t="s">
        <v>24277</v>
      </c>
      <c r="F2514" t="s">
        <v>24294</v>
      </c>
      <c r="G2514" t="s">
        <v>766</v>
      </c>
      <c r="H2514" t="s">
        <v>24336</v>
      </c>
    </row>
    <row r="2515" spans="1:8" hidden="1" x14ac:dyDescent="0.25">
      <c r="A2515" s="65">
        <v>45844</v>
      </c>
      <c r="B2515" t="s">
        <v>24275</v>
      </c>
      <c r="C2515">
        <v>12</v>
      </c>
      <c r="D2515" t="s">
        <v>24376</v>
      </c>
      <c r="E2515" t="s">
        <v>24277</v>
      </c>
      <c r="F2515" t="s">
        <v>24294</v>
      </c>
      <c r="G2515" t="s">
        <v>768</v>
      </c>
    </row>
    <row r="2516" spans="1:8" hidden="1" x14ac:dyDescent="0.25">
      <c r="A2516" s="65">
        <v>45844</v>
      </c>
      <c r="B2516" t="s">
        <v>24275</v>
      </c>
      <c r="C2516">
        <v>12</v>
      </c>
      <c r="D2516" t="s">
        <v>24376</v>
      </c>
      <c r="E2516" t="s">
        <v>24277</v>
      </c>
      <c r="F2516" t="s">
        <v>24294</v>
      </c>
      <c r="G2516" t="s">
        <v>768</v>
      </c>
    </row>
    <row r="2517" spans="1:8" hidden="1" x14ac:dyDescent="0.25">
      <c r="A2517" s="65">
        <v>45844</v>
      </c>
      <c r="B2517" t="s">
        <v>24275</v>
      </c>
      <c r="C2517">
        <v>12</v>
      </c>
      <c r="D2517" t="s">
        <v>24376</v>
      </c>
      <c r="E2517" t="s">
        <v>24277</v>
      </c>
      <c r="F2517" t="s">
        <v>24294</v>
      </c>
      <c r="G2517" t="s">
        <v>768</v>
      </c>
    </row>
    <row r="2518" spans="1:8" hidden="1" x14ac:dyDescent="0.25">
      <c r="A2518" s="65">
        <v>45844</v>
      </c>
      <c r="B2518" t="s">
        <v>24275</v>
      </c>
      <c r="C2518">
        <v>12</v>
      </c>
      <c r="D2518" t="s">
        <v>24379</v>
      </c>
      <c r="E2518" t="s">
        <v>24277</v>
      </c>
      <c r="F2518" t="s">
        <v>24294</v>
      </c>
      <c r="G2518" t="s">
        <v>766</v>
      </c>
      <c r="H2518" t="s">
        <v>24336</v>
      </c>
    </row>
    <row r="2519" spans="1:8" hidden="1" x14ac:dyDescent="0.25">
      <c r="A2519" s="65">
        <v>45843</v>
      </c>
      <c r="B2519" t="s">
        <v>24275</v>
      </c>
      <c r="C2519">
        <v>11</v>
      </c>
      <c r="D2519" t="s">
        <v>24373</v>
      </c>
      <c r="E2519" t="s">
        <v>24277</v>
      </c>
      <c r="F2519" t="s">
        <v>754</v>
      </c>
      <c r="G2519" t="s">
        <v>768</v>
      </c>
      <c r="H2519" t="s">
        <v>24278</v>
      </c>
    </row>
    <row r="2520" spans="1:8" hidden="1" x14ac:dyDescent="0.25">
      <c r="A2520" s="65">
        <v>45843</v>
      </c>
      <c r="B2520" t="s">
        <v>24275</v>
      </c>
      <c r="C2520">
        <v>10</v>
      </c>
      <c r="D2520" t="s">
        <v>24373</v>
      </c>
      <c r="E2520" t="s">
        <v>24277</v>
      </c>
      <c r="F2520" t="s">
        <v>754</v>
      </c>
      <c r="G2520" t="s">
        <v>768</v>
      </c>
      <c r="H2520" t="s">
        <v>24278</v>
      </c>
    </row>
    <row r="2521" spans="1:8" hidden="1" x14ac:dyDescent="0.25">
      <c r="A2521" s="65">
        <v>45843</v>
      </c>
      <c r="B2521" t="s">
        <v>24275</v>
      </c>
      <c r="C2521">
        <v>11</v>
      </c>
      <c r="D2521" t="s">
        <v>24373</v>
      </c>
      <c r="E2521" t="s">
        <v>24277</v>
      </c>
      <c r="F2521" t="s">
        <v>754</v>
      </c>
      <c r="G2521" t="s">
        <v>768</v>
      </c>
      <c r="H2521" t="s">
        <v>24278</v>
      </c>
    </row>
    <row r="2522" spans="1:8" hidden="1" x14ac:dyDescent="0.25">
      <c r="A2522" s="65">
        <v>45843</v>
      </c>
      <c r="B2522" t="s">
        <v>24275</v>
      </c>
      <c r="C2522">
        <v>11</v>
      </c>
      <c r="D2522" t="s">
        <v>24373</v>
      </c>
      <c r="E2522" t="s">
        <v>24277</v>
      </c>
      <c r="F2522" t="s">
        <v>754</v>
      </c>
      <c r="G2522" t="s">
        <v>768</v>
      </c>
      <c r="H2522" t="s">
        <v>24278</v>
      </c>
    </row>
    <row r="2523" spans="1:8" hidden="1" x14ac:dyDescent="0.25">
      <c r="A2523" s="65">
        <v>45843</v>
      </c>
      <c r="B2523" t="s">
        <v>24275</v>
      </c>
      <c r="C2523">
        <v>11</v>
      </c>
      <c r="D2523" t="s">
        <v>24373</v>
      </c>
      <c r="E2523" t="s">
        <v>24277</v>
      </c>
      <c r="F2523" t="s">
        <v>754</v>
      </c>
      <c r="G2523" t="s">
        <v>768</v>
      </c>
      <c r="H2523" t="s">
        <v>24278</v>
      </c>
    </row>
    <row r="2524" spans="1:8" hidden="1" x14ac:dyDescent="0.25">
      <c r="A2524" s="65">
        <v>45843</v>
      </c>
      <c r="B2524" t="s">
        <v>24275</v>
      </c>
      <c r="C2524">
        <v>11</v>
      </c>
      <c r="D2524" t="s">
        <v>24373</v>
      </c>
      <c r="E2524" t="s">
        <v>24277</v>
      </c>
      <c r="F2524" t="s">
        <v>754</v>
      </c>
      <c r="G2524" t="s">
        <v>768</v>
      </c>
      <c r="H2524" t="s">
        <v>24278</v>
      </c>
    </row>
    <row r="2525" spans="1:8" hidden="1" x14ac:dyDescent="0.25">
      <c r="A2525" s="65">
        <v>45843</v>
      </c>
      <c r="B2525" t="s">
        <v>24275</v>
      </c>
      <c r="C2525">
        <v>11</v>
      </c>
      <c r="D2525" t="s">
        <v>24373</v>
      </c>
      <c r="E2525" t="s">
        <v>24277</v>
      </c>
      <c r="F2525" t="s">
        <v>754</v>
      </c>
      <c r="G2525" t="s">
        <v>768</v>
      </c>
      <c r="H2525" t="s">
        <v>24278</v>
      </c>
    </row>
    <row r="2526" spans="1:8" hidden="1" x14ac:dyDescent="0.25">
      <c r="A2526" s="65">
        <v>45843</v>
      </c>
      <c r="B2526" t="s">
        <v>24275</v>
      </c>
      <c r="C2526">
        <v>11</v>
      </c>
      <c r="D2526" t="s">
        <v>24373</v>
      </c>
      <c r="E2526" t="s">
        <v>24277</v>
      </c>
      <c r="F2526" t="s">
        <v>754</v>
      </c>
      <c r="G2526" t="s">
        <v>768</v>
      </c>
      <c r="H2526" t="s">
        <v>24278</v>
      </c>
    </row>
    <row r="2527" spans="1:8" hidden="1" x14ac:dyDescent="0.25">
      <c r="A2527" s="65">
        <v>45843</v>
      </c>
      <c r="B2527" t="s">
        <v>24275</v>
      </c>
      <c r="C2527">
        <v>11</v>
      </c>
      <c r="D2527" t="s">
        <v>24373</v>
      </c>
      <c r="E2527" t="s">
        <v>24277</v>
      </c>
      <c r="F2527" t="s">
        <v>754</v>
      </c>
      <c r="G2527" t="s">
        <v>768</v>
      </c>
      <c r="H2527" t="s">
        <v>24278</v>
      </c>
    </row>
    <row r="2528" spans="1:8" hidden="1" x14ac:dyDescent="0.25">
      <c r="A2528" s="65">
        <v>45843</v>
      </c>
      <c r="B2528" t="s">
        <v>24275</v>
      </c>
      <c r="C2528">
        <v>3</v>
      </c>
      <c r="D2528" t="s">
        <v>24373</v>
      </c>
      <c r="E2528" t="s">
        <v>24277</v>
      </c>
      <c r="F2528" t="s">
        <v>754</v>
      </c>
      <c r="G2528" t="s">
        <v>768</v>
      </c>
      <c r="H2528" t="s">
        <v>24278</v>
      </c>
    </row>
    <row r="2529" spans="1:8" hidden="1" x14ac:dyDescent="0.25">
      <c r="A2529" s="65">
        <v>45843</v>
      </c>
      <c r="B2529" t="s">
        <v>24275</v>
      </c>
      <c r="C2529">
        <v>8</v>
      </c>
      <c r="D2529" t="s">
        <v>24373</v>
      </c>
      <c r="E2529" t="s">
        <v>24277</v>
      </c>
      <c r="F2529" t="s">
        <v>754</v>
      </c>
      <c r="G2529" t="s">
        <v>768</v>
      </c>
      <c r="H2529" t="s">
        <v>24278</v>
      </c>
    </row>
    <row r="2530" spans="1:8" hidden="1" x14ac:dyDescent="0.25">
      <c r="A2530" s="65">
        <v>45843</v>
      </c>
      <c r="B2530" t="s">
        <v>24275</v>
      </c>
      <c r="C2530">
        <v>11</v>
      </c>
      <c r="D2530" t="s">
        <v>24373</v>
      </c>
      <c r="E2530" t="s">
        <v>24277</v>
      </c>
      <c r="F2530" t="s">
        <v>754</v>
      </c>
      <c r="G2530" t="s">
        <v>768</v>
      </c>
      <c r="H2530" t="s">
        <v>24278</v>
      </c>
    </row>
    <row r="2531" spans="1:8" hidden="1" x14ac:dyDescent="0.25">
      <c r="A2531" s="65">
        <v>45843</v>
      </c>
      <c r="B2531" t="s">
        <v>24275</v>
      </c>
      <c r="C2531">
        <v>11</v>
      </c>
      <c r="D2531" t="s">
        <v>24373</v>
      </c>
      <c r="E2531" t="s">
        <v>24277</v>
      </c>
      <c r="F2531" t="s">
        <v>754</v>
      </c>
      <c r="G2531" t="s">
        <v>768</v>
      </c>
      <c r="H2531" t="s">
        <v>24278</v>
      </c>
    </row>
    <row r="2532" spans="1:8" hidden="1" x14ac:dyDescent="0.25">
      <c r="A2532" s="65">
        <v>45843</v>
      </c>
      <c r="B2532" t="s">
        <v>24275</v>
      </c>
      <c r="C2532">
        <v>11</v>
      </c>
      <c r="D2532" t="s">
        <v>24373</v>
      </c>
      <c r="E2532" t="s">
        <v>24277</v>
      </c>
      <c r="F2532" t="s">
        <v>754</v>
      </c>
      <c r="G2532" t="s">
        <v>768</v>
      </c>
      <c r="H2532" t="s">
        <v>24278</v>
      </c>
    </row>
    <row r="2533" spans="1:8" hidden="1" x14ac:dyDescent="0.25">
      <c r="A2533" s="65">
        <v>45843</v>
      </c>
      <c r="B2533" t="s">
        <v>24275</v>
      </c>
      <c r="C2533">
        <v>12</v>
      </c>
      <c r="D2533" t="s">
        <v>24373</v>
      </c>
      <c r="E2533" t="s">
        <v>24277</v>
      </c>
      <c r="F2533" t="s">
        <v>754</v>
      </c>
      <c r="G2533" t="s">
        <v>768</v>
      </c>
      <c r="H2533" t="s">
        <v>24278</v>
      </c>
    </row>
    <row r="2534" spans="1:8" hidden="1" x14ac:dyDescent="0.25">
      <c r="A2534" s="65">
        <v>45843</v>
      </c>
      <c r="B2534" t="s">
        <v>24275</v>
      </c>
      <c r="C2534">
        <v>11</v>
      </c>
      <c r="D2534" t="s">
        <v>24373</v>
      </c>
      <c r="E2534" t="s">
        <v>24277</v>
      </c>
      <c r="F2534" t="s">
        <v>754</v>
      </c>
      <c r="G2534" t="s">
        <v>768</v>
      </c>
      <c r="H2534" t="s">
        <v>24278</v>
      </c>
    </row>
    <row r="2535" spans="1:8" hidden="1" x14ac:dyDescent="0.25">
      <c r="A2535" s="65">
        <v>45843</v>
      </c>
      <c r="B2535" t="s">
        <v>24275</v>
      </c>
      <c r="C2535">
        <v>11</v>
      </c>
      <c r="D2535" t="s">
        <v>24373</v>
      </c>
      <c r="E2535" t="s">
        <v>24277</v>
      </c>
      <c r="F2535" t="s">
        <v>754</v>
      </c>
      <c r="G2535" t="s">
        <v>768</v>
      </c>
      <c r="H2535" t="s">
        <v>24278</v>
      </c>
    </row>
    <row r="2536" spans="1:8" hidden="1" x14ac:dyDescent="0.25">
      <c r="A2536" s="65">
        <v>45843</v>
      </c>
      <c r="B2536" t="s">
        <v>24275</v>
      </c>
      <c r="C2536">
        <v>11</v>
      </c>
      <c r="D2536" t="s">
        <v>24373</v>
      </c>
      <c r="E2536" t="s">
        <v>24277</v>
      </c>
      <c r="F2536" t="s">
        <v>754</v>
      </c>
      <c r="G2536" t="s">
        <v>768</v>
      </c>
      <c r="H2536" t="s">
        <v>24278</v>
      </c>
    </row>
    <row r="2537" spans="1:8" hidden="1" x14ac:dyDescent="0.25">
      <c r="A2537" s="65">
        <v>45843</v>
      </c>
      <c r="B2537" t="s">
        <v>24275</v>
      </c>
      <c r="C2537">
        <v>11</v>
      </c>
      <c r="D2537" t="s">
        <v>24373</v>
      </c>
      <c r="E2537" t="s">
        <v>24277</v>
      </c>
      <c r="F2537" t="s">
        <v>754</v>
      </c>
      <c r="G2537" t="s">
        <v>768</v>
      </c>
      <c r="H2537" t="s">
        <v>24278</v>
      </c>
    </row>
    <row r="2538" spans="1:8" hidden="1" x14ac:dyDescent="0.25">
      <c r="A2538" s="65">
        <v>45843</v>
      </c>
      <c r="B2538" t="s">
        <v>24275</v>
      </c>
      <c r="C2538">
        <v>11</v>
      </c>
      <c r="D2538" t="s">
        <v>24373</v>
      </c>
      <c r="E2538" t="s">
        <v>24277</v>
      </c>
      <c r="F2538" t="s">
        <v>754</v>
      </c>
      <c r="G2538" t="s">
        <v>768</v>
      </c>
      <c r="H2538" t="s">
        <v>24278</v>
      </c>
    </row>
    <row r="2539" spans="1:8" hidden="1" x14ac:dyDescent="0.25">
      <c r="A2539" s="65">
        <v>45843</v>
      </c>
      <c r="B2539" t="s">
        <v>24275</v>
      </c>
      <c r="C2539">
        <v>11</v>
      </c>
      <c r="D2539" t="s">
        <v>24373</v>
      </c>
      <c r="E2539" t="s">
        <v>24277</v>
      </c>
      <c r="F2539" t="s">
        <v>754</v>
      </c>
      <c r="G2539" t="s">
        <v>768</v>
      </c>
      <c r="H2539" t="s">
        <v>24278</v>
      </c>
    </row>
    <row r="2540" spans="1:8" hidden="1" x14ac:dyDescent="0.25">
      <c r="A2540" s="65">
        <v>45843</v>
      </c>
      <c r="B2540" t="s">
        <v>24275</v>
      </c>
      <c r="C2540">
        <v>11</v>
      </c>
      <c r="D2540" t="s">
        <v>24373</v>
      </c>
      <c r="E2540" t="s">
        <v>24277</v>
      </c>
      <c r="F2540" t="s">
        <v>754</v>
      </c>
      <c r="G2540" t="s">
        <v>768</v>
      </c>
      <c r="H2540" t="s">
        <v>24278</v>
      </c>
    </row>
    <row r="2541" spans="1:8" hidden="1" x14ac:dyDescent="0.25">
      <c r="A2541" s="65">
        <v>45843</v>
      </c>
      <c r="B2541" t="s">
        <v>24275</v>
      </c>
      <c r="C2541">
        <v>11</v>
      </c>
      <c r="D2541" t="s">
        <v>24377</v>
      </c>
      <c r="E2541" t="s">
        <v>24277</v>
      </c>
      <c r="F2541" t="s">
        <v>24294</v>
      </c>
      <c r="G2541" t="s">
        <v>768</v>
      </c>
    </row>
    <row r="2542" spans="1:8" hidden="1" x14ac:dyDescent="0.25">
      <c r="A2542" s="65">
        <v>45843</v>
      </c>
      <c r="B2542" t="s">
        <v>24275</v>
      </c>
      <c r="C2542">
        <v>11</v>
      </c>
      <c r="D2542" t="s">
        <v>24380</v>
      </c>
      <c r="E2542" t="s">
        <v>24277</v>
      </c>
      <c r="F2542" t="s">
        <v>24294</v>
      </c>
      <c r="G2542" t="s">
        <v>766</v>
      </c>
    </row>
    <row r="2543" spans="1:8" hidden="1" x14ac:dyDescent="0.25">
      <c r="A2543" s="65">
        <v>45843</v>
      </c>
      <c r="B2543" t="s">
        <v>24275</v>
      </c>
      <c r="C2543">
        <v>11</v>
      </c>
      <c r="D2543" t="s">
        <v>24380</v>
      </c>
      <c r="E2543" t="s">
        <v>24277</v>
      </c>
      <c r="F2543" t="s">
        <v>24294</v>
      </c>
      <c r="G2543" t="s">
        <v>766</v>
      </c>
    </row>
    <row r="2544" spans="1:8" hidden="1" x14ac:dyDescent="0.25">
      <c r="A2544" s="65">
        <v>45843</v>
      </c>
      <c r="B2544" t="s">
        <v>24275</v>
      </c>
      <c r="C2544">
        <v>11</v>
      </c>
      <c r="D2544" t="s">
        <v>24380</v>
      </c>
      <c r="E2544" t="s">
        <v>24277</v>
      </c>
      <c r="F2544" t="s">
        <v>24294</v>
      </c>
      <c r="G2544" t="s">
        <v>766</v>
      </c>
    </row>
    <row r="2545" spans="1:7" hidden="1" x14ac:dyDescent="0.25">
      <c r="A2545" s="65">
        <v>45843</v>
      </c>
      <c r="B2545" t="s">
        <v>24275</v>
      </c>
      <c r="C2545">
        <v>11</v>
      </c>
      <c r="D2545" t="s">
        <v>24380</v>
      </c>
      <c r="E2545" t="s">
        <v>24277</v>
      </c>
      <c r="F2545" t="s">
        <v>24294</v>
      </c>
      <c r="G2545" t="s">
        <v>766</v>
      </c>
    </row>
    <row r="2546" spans="1:7" hidden="1" x14ac:dyDescent="0.25">
      <c r="A2546" s="65">
        <v>45843</v>
      </c>
      <c r="B2546" t="s">
        <v>24275</v>
      </c>
      <c r="C2546">
        <v>11</v>
      </c>
      <c r="D2546" t="s">
        <v>24380</v>
      </c>
      <c r="E2546" t="s">
        <v>24277</v>
      </c>
      <c r="F2546" t="s">
        <v>24294</v>
      </c>
      <c r="G2546" t="s">
        <v>766</v>
      </c>
    </row>
    <row r="2547" spans="1:7" hidden="1" x14ac:dyDescent="0.25">
      <c r="A2547" s="65">
        <v>45843</v>
      </c>
      <c r="B2547" t="s">
        <v>24275</v>
      </c>
      <c r="C2547">
        <v>11</v>
      </c>
      <c r="D2547" t="s">
        <v>24380</v>
      </c>
      <c r="E2547" t="s">
        <v>24277</v>
      </c>
      <c r="F2547" t="s">
        <v>24294</v>
      </c>
      <c r="G2547" t="s">
        <v>766</v>
      </c>
    </row>
    <row r="2548" spans="1:7" hidden="1" x14ac:dyDescent="0.25">
      <c r="A2548" s="65">
        <v>45843</v>
      </c>
      <c r="B2548" t="s">
        <v>24275</v>
      </c>
      <c r="C2548">
        <v>11</v>
      </c>
      <c r="D2548" t="s">
        <v>24380</v>
      </c>
      <c r="E2548" t="s">
        <v>24277</v>
      </c>
      <c r="F2548" t="s">
        <v>24294</v>
      </c>
      <c r="G2548" t="s">
        <v>766</v>
      </c>
    </row>
    <row r="2549" spans="1:7" hidden="1" x14ac:dyDescent="0.25">
      <c r="A2549" s="65">
        <v>45843</v>
      </c>
      <c r="B2549" t="s">
        <v>24275</v>
      </c>
      <c r="C2549">
        <v>11</v>
      </c>
      <c r="D2549" t="s">
        <v>24380</v>
      </c>
      <c r="E2549" t="s">
        <v>24277</v>
      </c>
      <c r="F2549" t="s">
        <v>24294</v>
      </c>
      <c r="G2549" t="s">
        <v>766</v>
      </c>
    </row>
    <row r="2550" spans="1:7" hidden="1" x14ac:dyDescent="0.25">
      <c r="A2550" s="65">
        <v>45842</v>
      </c>
      <c r="B2550" t="s">
        <v>24275</v>
      </c>
      <c r="C2550">
        <v>12</v>
      </c>
      <c r="D2550" t="s">
        <v>24380</v>
      </c>
      <c r="E2550" t="s">
        <v>24277</v>
      </c>
      <c r="F2550" t="s">
        <v>24294</v>
      </c>
      <c r="G2550" t="s">
        <v>766</v>
      </c>
    </row>
    <row r="2551" spans="1:7" hidden="1" x14ac:dyDescent="0.25">
      <c r="A2551" s="65">
        <v>45842</v>
      </c>
      <c r="B2551" t="s">
        <v>24275</v>
      </c>
      <c r="C2551">
        <v>1</v>
      </c>
      <c r="D2551" t="s">
        <v>24380</v>
      </c>
      <c r="E2551" t="s">
        <v>24277</v>
      </c>
      <c r="F2551" t="s">
        <v>24294</v>
      </c>
      <c r="G2551" t="s">
        <v>766</v>
      </c>
    </row>
    <row r="2552" spans="1:7" hidden="1" x14ac:dyDescent="0.25">
      <c r="A2552" s="65">
        <v>45846</v>
      </c>
      <c r="B2552" t="s">
        <v>24275</v>
      </c>
      <c r="C2552">
        <v>12</v>
      </c>
      <c r="D2552" t="s">
        <v>24381</v>
      </c>
      <c r="E2552" t="s">
        <v>24277</v>
      </c>
      <c r="F2552" t="s">
        <v>24311</v>
      </c>
      <c r="G2552" t="s">
        <v>764</v>
      </c>
    </row>
    <row r="2553" spans="1:7" hidden="1" x14ac:dyDescent="0.25">
      <c r="A2553" s="65">
        <v>45846</v>
      </c>
      <c r="B2553" t="s">
        <v>24275</v>
      </c>
      <c r="C2553">
        <v>12</v>
      </c>
      <c r="D2553" t="s">
        <v>24381</v>
      </c>
      <c r="E2553" t="s">
        <v>24277</v>
      </c>
      <c r="F2553" t="s">
        <v>24311</v>
      </c>
      <c r="G2553" t="s">
        <v>764</v>
      </c>
    </row>
    <row r="2554" spans="1:7" hidden="1" x14ac:dyDescent="0.25">
      <c r="A2554" s="65">
        <v>45846</v>
      </c>
      <c r="B2554" t="s">
        <v>24275</v>
      </c>
      <c r="C2554">
        <v>12</v>
      </c>
      <c r="D2554" t="s">
        <v>24381</v>
      </c>
      <c r="E2554" t="s">
        <v>24277</v>
      </c>
      <c r="F2554" t="s">
        <v>24311</v>
      </c>
      <c r="G2554" t="s">
        <v>764</v>
      </c>
    </row>
    <row r="2555" spans="1:7" hidden="1" x14ac:dyDescent="0.25">
      <c r="A2555" s="65">
        <v>45846</v>
      </c>
      <c r="B2555" t="s">
        <v>24275</v>
      </c>
      <c r="C2555">
        <v>11</v>
      </c>
      <c r="D2555" t="s">
        <v>24381</v>
      </c>
      <c r="E2555" t="s">
        <v>24277</v>
      </c>
      <c r="F2555" t="s">
        <v>24311</v>
      </c>
      <c r="G2555" t="s">
        <v>764</v>
      </c>
    </row>
    <row r="2556" spans="1:7" hidden="1" x14ac:dyDescent="0.25">
      <c r="A2556" s="65">
        <v>45846</v>
      </c>
      <c r="B2556" t="s">
        <v>24275</v>
      </c>
      <c r="C2556">
        <v>12</v>
      </c>
      <c r="D2556" t="s">
        <v>24381</v>
      </c>
      <c r="E2556" t="s">
        <v>24277</v>
      </c>
      <c r="F2556" t="s">
        <v>24311</v>
      </c>
      <c r="G2556" t="s">
        <v>764</v>
      </c>
    </row>
    <row r="2557" spans="1:7" hidden="1" x14ac:dyDescent="0.25">
      <c r="A2557" s="65">
        <v>45846</v>
      </c>
      <c r="B2557" t="s">
        <v>24275</v>
      </c>
      <c r="C2557">
        <v>12</v>
      </c>
      <c r="D2557" t="s">
        <v>24381</v>
      </c>
      <c r="E2557" t="s">
        <v>24277</v>
      </c>
      <c r="F2557" t="s">
        <v>24311</v>
      </c>
      <c r="G2557" t="s">
        <v>764</v>
      </c>
    </row>
    <row r="2558" spans="1:7" hidden="1" x14ac:dyDescent="0.25">
      <c r="A2558" s="65">
        <v>45846</v>
      </c>
      <c r="B2558" t="s">
        <v>24275</v>
      </c>
      <c r="C2558">
        <v>12</v>
      </c>
      <c r="D2558" t="s">
        <v>24381</v>
      </c>
      <c r="E2558" t="s">
        <v>24277</v>
      </c>
      <c r="F2558" t="s">
        <v>24311</v>
      </c>
      <c r="G2558" t="s">
        <v>764</v>
      </c>
    </row>
    <row r="2559" spans="1:7" hidden="1" x14ac:dyDescent="0.25">
      <c r="A2559" s="65">
        <v>45846</v>
      </c>
      <c r="B2559" t="s">
        <v>24275</v>
      </c>
      <c r="C2559">
        <v>12</v>
      </c>
      <c r="D2559" t="s">
        <v>24381</v>
      </c>
      <c r="E2559" t="s">
        <v>24277</v>
      </c>
      <c r="F2559" t="s">
        <v>24311</v>
      </c>
      <c r="G2559" t="s">
        <v>764</v>
      </c>
    </row>
    <row r="2560" spans="1:7" hidden="1" x14ac:dyDescent="0.25">
      <c r="A2560" s="65">
        <v>45846</v>
      </c>
      <c r="B2560" t="s">
        <v>24275</v>
      </c>
      <c r="C2560">
        <v>12</v>
      </c>
      <c r="D2560" t="s">
        <v>24381</v>
      </c>
      <c r="E2560" t="s">
        <v>24277</v>
      </c>
      <c r="F2560" t="s">
        <v>24311</v>
      </c>
      <c r="G2560" t="s">
        <v>764</v>
      </c>
    </row>
    <row r="2561" spans="1:7" hidden="1" x14ac:dyDescent="0.25">
      <c r="A2561" s="65">
        <v>45846</v>
      </c>
      <c r="B2561" t="s">
        <v>24275</v>
      </c>
      <c r="C2561">
        <v>11</v>
      </c>
      <c r="D2561" t="s">
        <v>24381</v>
      </c>
      <c r="E2561" t="s">
        <v>24277</v>
      </c>
      <c r="F2561" t="s">
        <v>24311</v>
      </c>
      <c r="G2561" t="s">
        <v>764</v>
      </c>
    </row>
    <row r="2562" spans="1:7" hidden="1" x14ac:dyDescent="0.25">
      <c r="A2562" s="65">
        <v>45846</v>
      </c>
      <c r="B2562" t="s">
        <v>24275</v>
      </c>
      <c r="C2562">
        <v>12</v>
      </c>
      <c r="D2562" t="s">
        <v>24381</v>
      </c>
      <c r="E2562" t="s">
        <v>24277</v>
      </c>
      <c r="F2562" t="s">
        <v>24311</v>
      </c>
      <c r="G2562" t="s">
        <v>764</v>
      </c>
    </row>
    <row r="2563" spans="1:7" hidden="1" x14ac:dyDescent="0.25">
      <c r="A2563" s="65">
        <v>45846</v>
      </c>
      <c r="B2563" t="s">
        <v>24275</v>
      </c>
      <c r="C2563">
        <v>12</v>
      </c>
      <c r="D2563" t="s">
        <v>24381</v>
      </c>
      <c r="E2563" t="s">
        <v>24277</v>
      </c>
      <c r="F2563" t="s">
        <v>24311</v>
      </c>
      <c r="G2563" t="s">
        <v>764</v>
      </c>
    </row>
    <row r="2564" spans="1:7" hidden="1" x14ac:dyDescent="0.25">
      <c r="A2564" s="65">
        <v>45846</v>
      </c>
      <c r="B2564" t="s">
        <v>24275</v>
      </c>
      <c r="C2564">
        <v>12</v>
      </c>
      <c r="D2564" t="s">
        <v>24381</v>
      </c>
      <c r="E2564" t="s">
        <v>24277</v>
      </c>
      <c r="F2564" t="s">
        <v>24311</v>
      </c>
      <c r="G2564" t="s">
        <v>764</v>
      </c>
    </row>
    <row r="2565" spans="1:7" hidden="1" x14ac:dyDescent="0.25">
      <c r="A2565" s="65">
        <v>45846</v>
      </c>
      <c r="B2565" t="s">
        <v>24275</v>
      </c>
      <c r="C2565">
        <v>12</v>
      </c>
      <c r="D2565" t="s">
        <v>24381</v>
      </c>
      <c r="E2565" t="s">
        <v>24277</v>
      </c>
      <c r="F2565" t="s">
        <v>24311</v>
      </c>
      <c r="G2565" t="s">
        <v>764</v>
      </c>
    </row>
    <row r="2566" spans="1:7" hidden="1" x14ac:dyDescent="0.25">
      <c r="A2566" s="65">
        <v>45846</v>
      </c>
      <c r="B2566" t="s">
        <v>24275</v>
      </c>
      <c r="C2566">
        <v>12</v>
      </c>
      <c r="D2566" t="s">
        <v>24381</v>
      </c>
      <c r="E2566" t="s">
        <v>24277</v>
      </c>
      <c r="F2566" t="s">
        <v>24311</v>
      </c>
      <c r="G2566" t="s">
        <v>764</v>
      </c>
    </row>
    <row r="2567" spans="1:7" hidden="1" x14ac:dyDescent="0.25">
      <c r="A2567" s="65">
        <v>45846</v>
      </c>
      <c r="B2567" t="s">
        <v>24275</v>
      </c>
      <c r="C2567">
        <v>12</v>
      </c>
      <c r="D2567" t="s">
        <v>24381</v>
      </c>
      <c r="E2567" t="s">
        <v>24277</v>
      </c>
      <c r="F2567" t="s">
        <v>24311</v>
      </c>
      <c r="G2567" t="s">
        <v>764</v>
      </c>
    </row>
    <row r="2568" spans="1:7" hidden="1" x14ac:dyDescent="0.25">
      <c r="A2568" s="65">
        <v>45846</v>
      </c>
      <c r="B2568" t="s">
        <v>24275</v>
      </c>
      <c r="C2568">
        <v>12</v>
      </c>
      <c r="D2568" t="s">
        <v>24381</v>
      </c>
      <c r="E2568" t="s">
        <v>24277</v>
      </c>
      <c r="F2568" t="s">
        <v>24311</v>
      </c>
      <c r="G2568" t="s">
        <v>764</v>
      </c>
    </row>
    <row r="2569" spans="1:7" hidden="1" x14ac:dyDescent="0.25">
      <c r="A2569" s="65">
        <v>45846</v>
      </c>
      <c r="B2569" t="s">
        <v>24275</v>
      </c>
      <c r="C2569">
        <v>12</v>
      </c>
      <c r="D2569" t="s">
        <v>24381</v>
      </c>
      <c r="E2569" t="s">
        <v>24277</v>
      </c>
      <c r="F2569" t="s">
        <v>24311</v>
      </c>
      <c r="G2569" t="s">
        <v>764</v>
      </c>
    </row>
    <row r="2570" spans="1:7" hidden="1" x14ac:dyDescent="0.25">
      <c r="A2570" s="65">
        <v>45846</v>
      </c>
      <c r="B2570" t="s">
        <v>24275</v>
      </c>
      <c r="C2570">
        <v>12</v>
      </c>
      <c r="D2570" t="s">
        <v>24381</v>
      </c>
      <c r="E2570" t="s">
        <v>24277</v>
      </c>
      <c r="F2570" t="s">
        <v>24311</v>
      </c>
      <c r="G2570" t="s">
        <v>764</v>
      </c>
    </row>
    <row r="2571" spans="1:7" hidden="1" x14ac:dyDescent="0.25">
      <c r="A2571" s="65">
        <v>45846</v>
      </c>
      <c r="B2571" t="s">
        <v>24275</v>
      </c>
      <c r="C2571">
        <v>12</v>
      </c>
      <c r="D2571" t="s">
        <v>24381</v>
      </c>
      <c r="E2571" t="s">
        <v>24277</v>
      </c>
      <c r="F2571" t="s">
        <v>24311</v>
      </c>
      <c r="G2571" t="s">
        <v>764</v>
      </c>
    </row>
    <row r="2572" spans="1:7" hidden="1" x14ac:dyDescent="0.25">
      <c r="A2572" s="65">
        <v>45846</v>
      </c>
      <c r="B2572" t="s">
        <v>24275</v>
      </c>
      <c r="C2572">
        <v>12</v>
      </c>
      <c r="D2572" t="s">
        <v>24381</v>
      </c>
      <c r="E2572" t="s">
        <v>24277</v>
      </c>
      <c r="F2572" t="s">
        <v>24311</v>
      </c>
      <c r="G2572" t="s">
        <v>764</v>
      </c>
    </row>
    <row r="2573" spans="1:7" hidden="1" x14ac:dyDescent="0.25">
      <c r="A2573" s="65">
        <v>45846</v>
      </c>
      <c r="B2573" t="s">
        <v>24275</v>
      </c>
      <c r="C2573">
        <v>12</v>
      </c>
      <c r="D2573" t="s">
        <v>24381</v>
      </c>
      <c r="E2573" t="s">
        <v>24277</v>
      </c>
      <c r="F2573" t="s">
        <v>24311</v>
      </c>
      <c r="G2573" t="s">
        <v>764</v>
      </c>
    </row>
    <row r="2574" spans="1:7" hidden="1" x14ac:dyDescent="0.25">
      <c r="A2574" s="65">
        <v>45846</v>
      </c>
      <c r="B2574" t="s">
        <v>24275</v>
      </c>
      <c r="C2574">
        <v>12</v>
      </c>
      <c r="D2574" t="s">
        <v>24381</v>
      </c>
      <c r="E2574" t="s">
        <v>24277</v>
      </c>
      <c r="F2574" t="s">
        <v>24311</v>
      </c>
      <c r="G2574" t="s">
        <v>764</v>
      </c>
    </row>
    <row r="2575" spans="1:7" hidden="1" x14ac:dyDescent="0.25">
      <c r="A2575" s="65">
        <v>45846</v>
      </c>
      <c r="B2575" t="s">
        <v>24275</v>
      </c>
      <c r="C2575">
        <v>11</v>
      </c>
      <c r="D2575" t="s">
        <v>24381</v>
      </c>
      <c r="E2575" t="s">
        <v>24277</v>
      </c>
      <c r="F2575" t="s">
        <v>24311</v>
      </c>
      <c r="G2575" t="s">
        <v>764</v>
      </c>
    </row>
    <row r="2576" spans="1:7" hidden="1" x14ac:dyDescent="0.25">
      <c r="A2576" s="65">
        <v>45846</v>
      </c>
      <c r="B2576" t="s">
        <v>24275</v>
      </c>
      <c r="C2576">
        <v>12</v>
      </c>
      <c r="D2576" t="s">
        <v>24382</v>
      </c>
      <c r="E2576" t="s">
        <v>24277</v>
      </c>
      <c r="F2576" t="s">
        <v>24294</v>
      </c>
      <c r="G2576" t="s">
        <v>768</v>
      </c>
    </row>
    <row r="2577" spans="1:7" hidden="1" x14ac:dyDescent="0.25">
      <c r="A2577" s="65">
        <v>45846</v>
      </c>
      <c r="B2577" t="s">
        <v>24275</v>
      </c>
      <c r="C2577">
        <v>12</v>
      </c>
      <c r="D2577" t="s">
        <v>24382</v>
      </c>
      <c r="E2577" t="s">
        <v>24277</v>
      </c>
      <c r="F2577" t="s">
        <v>24294</v>
      </c>
      <c r="G2577" t="s">
        <v>768</v>
      </c>
    </row>
    <row r="2578" spans="1:7" hidden="1" x14ac:dyDescent="0.25">
      <c r="A2578" s="65">
        <v>45846</v>
      </c>
      <c r="B2578" t="s">
        <v>24275</v>
      </c>
      <c r="C2578">
        <v>12</v>
      </c>
      <c r="D2578" t="s">
        <v>24382</v>
      </c>
      <c r="E2578" t="s">
        <v>24277</v>
      </c>
      <c r="F2578" t="s">
        <v>24294</v>
      </c>
      <c r="G2578" t="s">
        <v>768</v>
      </c>
    </row>
    <row r="2579" spans="1:7" hidden="1" x14ac:dyDescent="0.25">
      <c r="A2579" s="65">
        <v>45846</v>
      </c>
      <c r="B2579" t="s">
        <v>24275</v>
      </c>
      <c r="C2579">
        <v>12</v>
      </c>
      <c r="D2579" t="s">
        <v>24383</v>
      </c>
      <c r="E2579" t="s">
        <v>24277</v>
      </c>
      <c r="F2579" t="s">
        <v>24294</v>
      </c>
      <c r="G2579" t="s">
        <v>766</v>
      </c>
    </row>
    <row r="2580" spans="1:7" hidden="1" x14ac:dyDescent="0.25">
      <c r="A2580" s="65">
        <v>45846</v>
      </c>
      <c r="B2580" t="s">
        <v>24275</v>
      </c>
      <c r="C2580">
        <v>11</v>
      </c>
      <c r="D2580" t="s">
        <v>24383</v>
      </c>
      <c r="E2580" t="s">
        <v>24277</v>
      </c>
      <c r="F2580" t="s">
        <v>24294</v>
      </c>
      <c r="G2580" t="s">
        <v>766</v>
      </c>
    </row>
    <row r="2581" spans="1:7" hidden="1" x14ac:dyDescent="0.25">
      <c r="A2581" s="65">
        <v>45846</v>
      </c>
      <c r="B2581" t="s">
        <v>24275</v>
      </c>
      <c r="C2581">
        <v>11</v>
      </c>
      <c r="D2581" t="s">
        <v>24383</v>
      </c>
      <c r="E2581" t="s">
        <v>24277</v>
      </c>
      <c r="F2581" t="s">
        <v>24294</v>
      </c>
      <c r="G2581" t="s">
        <v>766</v>
      </c>
    </row>
    <row r="2582" spans="1:7" hidden="1" x14ac:dyDescent="0.25">
      <c r="A2582" s="65">
        <v>45846</v>
      </c>
      <c r="B2582" t="s">
        <v>24275</v>
      </c>
      <c r="C2582">
        <v>12</v>
      </c>
      <c r="D2582" t="s">
        <v>24383</v>
      </c>
      <c r="E2582" t="s">
        <v>24277</v>
      </c>
      <c r="F2582" t="s">
        <v>24294</v>
      </c>
      <c r="G2582" t="s">
        <v>766</v>
      </c>
    </row>
    <row r="2583" spans="1:7" hidden="1" x14ac:dyDescent="0.25">
      <c r="A2583" s="65">
        <v>45846</v>
      </c>
      <c r="B2583" t="s">
        <v>24275</v>
      </c>
      <c r="C2583">
        <v>6</v>
      </c>
      <c r="D2583" t="s">
        <v>24383</v>
      </c>
      <c r="E2583" t="s">
        <v>24277</v>
      </c>
      <c r="F2583" t="s">
        <v>24294</v>
      </c>
      <c r="G2583" t="s">
        <v>766</v>
      </c>
    </row>
    <row r="2584" spans="1:7" hidden="1" x14ac:dyDescent="0.25">
      <c r="A2584" s="65">
        <v>45847</v>
      </c>
      <c r="B2584" t="s">
        <v>24275</v>
      </c>
      <c r="C2584">
        <v>2.5</v>
      </c>
      <c r="D2584" t="s">
        <v>24384</v>
      </c>
      <c r="E2584" t="s">
        <v>24277</v>
      </c>
      <c r="F2584" t="s">
        <v>24294</v>
      </c>
      <c r="G2584" t="s">
        <v>768</v>
      </c>
    </row>
    <row r="2585" spans="1:7" hidden="1" x14ac:dyDescent="0.25">
      <c r="A2585" s="65">
        <v>45847</v>
      </c>
      <c r="B2585" t="s">
        <v>24275</v>
      </c>
      <c r="C2585">
        <v>12</v>
      </c>
      <c r="D2585" t="s">
        <v>24384</v>
      </c>
      <c r="E2585" t="s">
        <v>24277</v>
      </c>
      <c r="F2585" t="s">
        <v>24294</v>
      </c>
      <c r="G2585" t="s">
        <v>768</v>
      </c>
    </row>
    <row r="2586" spans="1:7" hidden="1" x14ac:dyDescent="0.25">
      <c r="A2586" s="65">
        <v>45847</v>
      </c>
      <c r="B2586" t="s">
        <v>24275</v>
      </c>
      <c r="C2586">
        <v>12</v>
      </c>
      <c r="D2586" t="s">
        <v>24384</v>
      </c>
      <c r="E2586" t="s">
        <v>24277</v>
      </c>
      <c r="F2586" t="s">
        <v>24294</v>
      </c>
      <c r="G2586" t="s">
        <v>768</v>
      </c>
    </row>
    <row r="2587" spans="1:7" hidden="1" x14ac:dyDescent="0.25">
      <c r="A2587" s="65">
        <v>45847</v>
      </c>
      <c r="B2587" t="s">
        <v>24275</v>
      </c>
      <c r="C2587">
        <v>12</v>
      </c>
      <c r="D2587" t="s">
        <v>24385</v>
      </c>
      <c r="E2587" t="s">
        <v>24277</v>
      </c>
      <c r="F2587" t="s">
        <v>24294</v>
      </c>
      <c r="G2587" t="s">
        <v>765</v>
      </c>
    </row>
    <row r="2588" spans="1:7" hidden="1" x14ac:dyDescent="0.25">
      <c r="A2588" s="65">
        <v>45847</v>
      </c>
      <c r="B2588" t="s">
        <v>24275</v>
      </c>
      <c r="C2588">
        <v>12</v>
      </c>
      <c r="D2588" t="s">
        <v>24385</v>
      </c>
      <c r="E2588" t="s">
        <v>24277</v>
      </c>
      <c r="F2588" t="s">
        <v>24294</v>
      </c>
      <c r="G2588" t="s">
        <v>765</v>
      </c>
    </row>
    <row r="2589" spans="1:7" hidden="1" x14ac:dyDescent="0.25">
      <c r="A2589" s="65">
        <v>45847</v>
      </c>
      <c r="B2589" t="s">
        <v>24275</v>
      </c>
      <c r="C2589">
        <v>12</v>
      </c>
      <c r="D2589" t="s">
        <v>24385</v>
      </c>
      <c r="E2589" t="s">
        <v>24277</v>
      </c>
      <c r="F2589" t="s">
        <v>24294</v>
      </c>
      <c r="G2589" t="s">
        <v>765</v>
      </c>
    </row>
    <row r="2590" spans="1:7" hidden="1" x14ac:dyDescent="0.25">
      <c r="A2590" s="65">
        <v>45847</v>
      </c>
      <c r="B2590" t="s">
        <v>24275</v>
      </c>
      <c r="C2590">
        <v>12</v>
      </c>
      <c r="D2590" t="s">
        <v>24385</v>
      </c>
      <c r="E2590" t="s">
        <v>24277</v>
      </c>
      <c r="F2590" t="s">
        <v>24294</v>
      </c>
      <c r="G2590" t="s">
        <v>765</v>
      </c>
    </row>
    <row r="2591" spans="1:7" hidden="1" x14ac:dyDescent="0.25">
      <c r="A2591" s="65">
        <v>45847</v>
      </c>
      <c r="B2591" t="s">
        <v>24275</v>
      </c>
      <c r="C2591">
        <v>12</v>
      </c>
      <c r="D2591" t="s">
        <v>24385</v>
      </c>
      <c r="E2591" t="s">
        <v>24277</v>
      </c>
      <c r="F2591" t="s">
        <v>24294</v>
      </c>
      <c r="G2591" t="s">
        <v>765</v>
      </c>
    </row>
    <row r="2592" spans="1:7" hidden="1" x14ac:dyDescent="0.25">
      <c r="A2592" s="65">
        <v>45845</v>
      </c>
      <c r="B2592" t="s">
        <v>24275</v>
      </c>
      <c r="C2592">
        <v>11</v>
      </c>
      <c r="D2592" t="s">
        <v>24384</v>
      </c>
      <c r="E2592" t="s">
        <v>24277</v>
      </c>
      <c r="F2592" t="s">
        <v>24294</v>
      </c>
      <c r="G2592" t="s">
        <v>768</v>
      </c>
    </row>
    <row r="2593" spans="1:7" hidden="1" x14ac:dyDescent="0.25">
      <c r="A2593" s="65">
        <v>45843</v>
      </c>
      <c r="B2593" t="s">
        <v>24275</v>
      </c>
      <c r="C2593">
        <v>11</v>
      </c>
      <c r="D2593" t="s">
        <v>24380</v>
      </c>
      <c r="E2593" t="s">
        <v>24277</v>
      </c>
      <c r="F2593" t="s">
        <v>24294</v>
      </c>
      <c r="G2593" t="s">
        <v>766</v>
      </c>
    </row>
    <row r="2594" spans="1:7" hidden="1" x14ac:dyDescent="0.25">
      <c r="A2594" s="65">
        <v>45843</v>
      </c>
      <c r="B2594" t="s">
        <v>24275</v>
      </c>
      <c r="C2594">
        <v>12</v>
      </c>
      <c r="D2594" t="s">
        <v>24380</v>
      </c>
      <c r="E2594" t="s">
        <v>24277</v>
      </c>
      <c r="F2594" t="s">
        <v>24294</v>
      </c>
      <c r="G2594" t="s">
        <v>766</v>
      </c>
    </row>
    <row r="2595" spans="1:7" hidden="1" x14ac:dyDescent="0.25">
      <c r="A2595" s="65">
        <v>45843</v>
      </c>
      <c r="B2595" t="s">
        <v>24275</v>
      </c>
      <c r="C2595">
        <v>12</v>
      </c>
      <c r="D2595" t="s">
        <v>24386</v>
      </c>
      <c r="E2595" t="s">
        <v>24277</v>
      </c>
      <c r="F2595" t="s">
        <v>24294</v>
      </c>
      <c r="G2595" t="s">
        <v>766</v>
      </c>
    </row>
    <row r="2596" spans="1:7" hidden="1" x14ac:dyDescent="0.25">
      <c r="A2596" s="65">
        <v>45843</v>
      </c>
      <c r="B2596" t="s">
        <v>24275</v>
      </c>
      <c r="C2596">
        <v>12</v>
      </c>
      <c r="D2596" t="s">
        <v>24386</v>
      </c>
      <c r="E2596" t="s">
        <v>24277</v>
      </c>
      <c r="F2596" t="s">
        <v>24294</v>
      </c>
      <c r="G2596" t="s">
        <v>766</v>
      </c>
    </row>
    <row r="2597" spans="1:7" hidden="1" x14ac:dyDescent="0.25">
      <c r="A2597" s="65">
        <v>45843</v>
      </c>
      <c r="B2597" t="s">
        <v>24275</v>
      </c>
      <c r="C2597">
        <v>12</v>
      </c>
      <c r="D2597" t="s">
        <v>24386</v>
      </c>
      <c r="E2597" t="s">
        <v>24277</v>
      </c>
      <c r="F2597" t="s">
        <v>24294</v>
      </c>
      <c r="G2597" t="s">
        <v>766</v>
      </c>
    </row>
    <row r="2598" spans="1:7" hidden="1" x14ac:dyDescent="0.25">
      <c r="A2598" s="65">
        <v>45847</v>
      </c>
      <c r="B2598" t="s">
        <v>24275</v>
      </c>
      <c r="C2598">
        <v>12</v>
      </c>
      <c r="D2598" t="s">
        <v>24384</v>
      </c>
      <c r="E2598" t="s">
        <v>24277</v>
      </c>
      <c r="F2598" t="s">
        <v>24294</v>
      </c>
      <c r="G2598" t="s">
        <v>768</v>
      </c>
    </row>
    <row r="2599" spans="1:7" hidden="1" x14ac:dyDescent="0.25">
      <c r="A2599" s="65">
        <v>45847</v>
      </c>
      <c r="B2599" t="s">
        <v>24275</v>
      </c>
      <c r="C2599">
        <v>12</v>
      </c>
      <c r="D2599" t="s">
        <v>24384</v>
      </c>
      <c r="E2599" t="s">
        <v>24277</v>
      </c>
      <c r="F2599" t="s">
        <v>24294</v>
      </c>
      <c r="G2599" t="s">
        <v>768</v>
      </c>
    </row>
    <row r="2600" spans="1:7" hidden="1" x14ac:dyDescent="0.25">
      <c r="A2600" s="65">
        <v>45847</v>
      </c>
      <c r="B2600" t="s">
        <v>24275</v>
      </c>
      <c r="C2600">
        <v>12</v>
      </c>
      <c r="D2600" t="s">
        <v>24384</v>
      </c>
      <c r="E2600" t="s">
        <v>24277</v>
      </c>
      <c r="F2600" t="s">
        <v>24294</v>
      </c>
      <c r="G2600" t="s">
        <v>768</v>
      </c>
    </row>
    <row r="2601" spans="1:7" hidden="1" x14ac:dyDescent="0.25">
      <c r="A2601" s="65">
        <v>45847</v>
      </c>
      <c r="B2601" t="s">
        <v>24275</v>
      </c>
      <c r="C2601">
        <v>12</v>
      </c>
      <c r="D2601" t="s">
        <v>24384</v>
      </c>
      <c r="E2601" t="s">
        <v>24277</v>
      </c>
      <c r="F2601" t="s">
        <v>24294</v>
      </c>
      <c r="G2601" t="s">
        <v>768</v>
      </c>
    </row>
    <row r="2602" spans="1:7" hidden="1" x14ac:dyDescent="0.25">
      <c r="A2602" s="65">
        <v>45848</v>
      </c>
      <c r="B2602" t="s">
        <v>24275</v>
      </c>
      <c r="C2602">
        <v>10</v>
      </c>
      <c r="D2602" t="s">
        <v>24294</v>
      </c>
      <c r="E2602" t="s">
        <v>24277</v>
      </c>
      <c r="F2602" t="s">
        <v>24294</v>
      </c>
      <c r="G2602" t="s">
        <v>24332</v>
      </c>
    </row>
    <row r="2603" spans="1:7" hidden="1" x14ac:dyDescent="0.25">
      <c r="A2603" s="65">
        <v>45848</v>
      </c>
      <c r="B2603" t="s">
        <v>24275</v>
      </c>
      <c r="C2603">
        <v>12</v>
      </c>
      <c r="D2603" t="s">
        <v>24294</v>
      </c>
      <c r="E2603" t="s">
        <v>24277</v>
      </c>
      <c r="F2603" t="s">
        <v>24294</v>
      </c>
      <c r="G2603" t="s">
        <v>24332</v>
      </c>
    </row>
    <row r="2604" spans="1:7" hidden="1" x14ac:dyDescent="0.25">
      <c r="A2604" s="65">
        <v>45848</v>
      </c>
      <c r="B2604" t="s">
        <v>24275</v>
      </c>
      <c r="C2604">
        <v>11</v>
      </c>
      <c r="D2604" t="s">
        <v>24294</v>
      </c>
      <c r="E2604" t="s">
        <v>24277</v>
      </c>
      <c r="F2604" t="s">
        <v>24294</v>
      </c>
      <c r="G2604" t="s">
        <v>24332</v>
      </c>
    </row>
    <row r="2605" spans="1:7" hidden="1" x14ac:dyDescent="0.25">
      <c r="A2605" s="65">
        <v>45848</v>
      </c>
      <c r="B2605" t="s">
        <v>24275</v>
      </c>
      <c r="C2605">
        <v>12</v>
      </c>
      <c r="D2605" t="s">
        <v>24294</v>
      </c>
      <c r="E2605" t="s">
        <v>24277</v>
      </c>
      <c r="F2605" t="s">
        <v>24294</v>
      </c>
      <c r="G2605" t="s">
        <v>24332</v>
      </c>
    </row>
    <row r="2606" spans="1:7" hidden="1" x14ac:dyDescent="0.25">
      <c r="A2606" s="65">
        <v>45848</v>
      </c>
      <c r="B2606" t="s">
        <v>24275</v>
      </c>
      <c r="C2606">
        <v>10</v>
      </c>
      <c r="D2606" t="s">
        <v>24294</v>
      </c>
      <c r="E2606" t="s">
        <v>24277</v>
      </c>
      <c r="F2606" t="s">
        <v>24294</v>
      </c>
      <c r="G2606" t="s">
        <v>24332</v>
      </c>
    </row>
    <row r="2607" spans="1:7" hidden="1" x14ac:dyDescent="0.25">
      <c r="A2607" s="65">
        <v>45848</v>
      </c>
      <c r="B2607" t="s">
        <v>24275</v>
      </c>
      <c r="C2607">
        <v>12</v>
      </c>
      <c r="D2607" t="s">
        <v>24294</v>
      </c>
      <c r="E2607" t="s">
        <v>24277</v>
      </c>
      <c r="F2607" t="s">
        <v>24294</v>
      </c>
      <c r="G2607" t="s">
        <v>24332</v>
      </c>
    </row>
    <row r="2608" spans="1:7" hidden="1" x14ac:dyDescent="0.25">
      <c r="A2608" s="65">
        <v>45848</v>
      </c>
      <c r="B2608" t="s">
        <v>24275</v>
      </c>
      <c r="C2608">
        <v>7</v>
      </c>
      <c r="D2608" t="s">
        <v>24294</v>
      </c>
      <c r="E2608" t="s">
        <v>24277</v>
      </c>
      <c r="F2608" t="s">
        <v>24294</v>
      </c>
      <c r="G2608" t="s">
        <v>24332</v>
      </c>
    </row>
    <row r="2609" spans="1:8" hidden="1" x14ac:dyDescent="0.25">
      <c r="A2609" s="65">
        <v>45849</v>
      </c>
      <c r="B2609" t="s">
        <v>24275</v>
      </c>
      <c r="C2609">
        <v>9</v>
      </c>
      <c r="D2609" t="s">
        <v>24387</v>
      </c>
      <c r="E2609" t="s">
        <v>24277</v>
      </c>
      <c r="F2609" t="s">
        <v>24294</v>
      </c>
      <c r="G2609" t="s">
        <v>765</v>
      </c>
    </row>
    <row r="2610" spans="1:8" hidden="1" x14ac:dyDescent="0.25">
      <c r="A2610" s="65">
        <v>45849</v>
      </c>
      <c r="B2610" t="s">
        <v>24275</v>
      </c>
      <c r="C2610">
        <v>12</v>
      </c>
      <c r="D2610" t="s">
        <v>24387</v>
      </c>
      <c r="E2610" t="s">
        <v>24277</v>
      </c>
      <c r="F2610" t="s">
        <v>24294</v>
      </c>
      <c r="G2610" t="s">
        <v>765</v>
      </c>
    </row>
    <row r="2611" spans="1:8" hidden="1" x14ac:dyDescent="0.25">
      <c r="A2611" s="65">
        <v>45849</v>
      </c>
      <c r="B2611" t="s">
        <v>24275</v>
      </c>
      <c r="C2611">
        <v>12</v>
      </c>
      <c r="D2611" t="s">
        <v>24388</v>
      </c>
      <c r="E2611" t="s">
        <v>24277</v>
      </c>
      <c r="F2611" t="s">
        <v>754</v>
      </c>
      <c r="G2611" t="s">
        <v>769</v>
      </c>
      <c r="H2611" t="s">
        <v>24278</v>
      </c>
    </row>
    <row r="2612" spans="1:8" hidden="1" x14ac:dyDescent="0.25">
      <c r="A2612" s="65">
        <v>45849</v>
      </c>
      <c r="B2612" t="s">
        <v>24275</v>
      </c>
      <c r="C2612">
        <v>12</v>
      </c>
      <c r="D2612" t="s">
        <v>24388</v>
      </c>
      <c r="E2612" t="s">
        <v>24277</v>
      </c>
      <c r="F2612" t="s">
        <v>754</v>
      </c>
      <c r="G2612" t="s">
        <v>769</v>
      </c>
      <c r="H2612" t="s">
        <v>24278</v>
      </c>
    </row>
    <row r="2613" spans="1:8" hidden="1" x14ac:dyDescent="0.25">
      <c r="A2613" s="65">
        <v>45849</v>
      </c>
      <c r="B2613" t="s">
        <v>24275</v>
      </c>
      <c r="C2613">
        <v>12</v>
      </c>
      <c r="D2613" t="s">
        <v>24388</v>
      </c>
      <c r="E2613" t="s">
        <v>24277</v>
      </c>
      <c r="F2613" t="s">
        <v>754</v>
      </c>
      <c r="G2613" t="s">
        <v>769</v>
      </c>
      <c r="H2613" t="s">
        <v>24278</v>
      </c>
    </row>
    <row r="2614" spans="1:8" hidden="1" x14ac:dyDescent="0.25">
      <c r="A2614" s="65">
        <v>45849</v>
      </c>
      <c r="B2614" t="s">
        <v>24275</v>
      </c>
      <c r="C2614">
        <v>12.5</v>
      </c>
      <c r="D2614" t="s">
        <v>24389</v>
      </c>
      <c r="E2614" t="s">
        <v>24277</v>
      </c>
      <c r="F2614" t="s">
        <v>24294</v>
      </c>
      <c r="G2614" t="s">
        <v>768</v>
      </c>
    </row>
    <row r="2615" spans="1:8" hidden="1" x14ac:dyDescent="0.25">
      <c r="A2615" s="65">
        <v>45849</v>
      </c>
      <c r="B2615" t="s">
        <v>24275</v>
      </c>
      <c r="C2615">
        <v>12</v>
      </c>
      <c r="D2615" t="s">
        <v>24389</v>
      </c>
      <c r="E2615" t="s">
        <v>24277</v>
      </c>
      <c r="F2615" t="s">
        <v>24294</v>
      </c>
      <c r="G2615" t="s">
        <v>768</v>
      </c>
    </row>
    <row r="2616" spans="1:8" hidden="1" x14ac:dyDescent="0.25">
      <c r="A2616" s="65">
        <v>45849</v>
      </c>
      <c r="B2616" t="s">
        <v>24275</v>
      </c>
      <c r="C2616">
        <v>12</v>
      </c>
      <c r="D2616" t="s">
        <v>24389</v>
      </c>
      <c r="E2616" t="s">
        <v>24277</v>
      </c>
      <c r="F2616" t="s">
        <v>24294</v>
      </c>
      <c r="G2616" t="s">
        <v>768</v>
      </c>
    </row>
    <row r="2617" spans="1:8" hidden="1" x14ac:dyDescent="0.25">
      <c r="A2617" s="65">
        <v>45849</v>
      </c>
      <c r="B2617" t="s">
        <v>24275</v>
      </c>
      <c r="C2617">
        <v>7</v>
      </c>
      <c r="D2617" t="s">
        <v>24390</v>
      </c>
      <c r="E2617" t="s">
        <v>24277</v>
      </c>
      <c r="F2617" t="s">
        <v>24294</v>
      </c>
      <c r="G2617" t="s">
        <v>764</v>
      </c>
    </row>
    <row r="2618" spans="1:8" hidden="1" x14ac:dyDescent="0.25">
      <c r="A2618" s="65">
        <v>45849</v>
      </c>
      <c r="B2618" t="s">
        <v>24275</v>
      </c>
      <c r="C2618">
        <v>10</v>
      </c>
      <c r="D2618" t="s">
        <v>24390</v>
      </c>
      <c r="E2618" t="s">
        <v>24277</v>
      </c>
      <c r="F2618" t="s">
        <v>24294</v>
      </c>
      <c r="G2618" t="s">
        <v>764</v>
      </c>
    </row>
    <row r="2619" spans="1:8" hidden="1" x14ac:dyDescent="0.25">
      <c r="A2619" s="65">
        <v>45849</v>
      </c>
      <c r="B2619" t="s">
        <v>24275</v>
      </c>
      <c r="C2619">
        <v>12</v>
      </c>
      <c r="D2619" t="s">
        <v>24387</v>
      </c>
      <c r="E2619" t="s">
        <v>24277</v>
      </c>
      <c r="F2619" t="s">
        <v>24294</v>
      </c>
      <c r="G2619" t="s">
        <v>765</v>
      </c>
    </row>
    <row r="2620" spans="1:8" hidden="1" x14ac:dyDescent="0.25">
      <c r="A2620" s="65">
        <v>45850</v>
      </c>
      <c r="B2620" t="s">
        <v>24275</v>
      </c>
      <c r="C2620">
        <v>12</v>
      </c>
      <c r="D2620" t="s">
        <v>24391</v>
      </c>
      <c r="E2620" t="s">
        <v>24277</v>
      </c>
      <c r="F2620" t="s">
        <v>754</v>
      </c>
      <c r="G2620" t="s">
        <v>769</v>
      </c>
      <c r="H2620" t="s">
        <v>24278</v>
      </c>
    </row>
    <row r="2621" spans="1:8" hidden="1" x14ac:dyDescent="0.25">
      <c r="A2621" s="65">
        <v>45850</v>
      </c>
      <c r="B2621" t="s">
        <v>24275</v>
      </c>
      <c r="C2621">
        <v>11</v>
      </c>
      <c r="D2621" t="s">
        <v>24391</v>
      </c>
      <c r="E2621" t="s">
        <v>24277</v>
      </c>
      <c r="F2621" t="s">
        <v>754</v>
      </c>
      <c r="G2621" t="s">
        <v>769</v>
      </c>
      <c r="H2621" t="s">
        <v>24278</v>
      </c>
    </row>
    <row r="2622" spans="1:8" hidden="1" x14ac:dyDescent="0.25">
      <c r="A2622" s="65">
        <v>45850</v>
      </c>
      <c r="B2622" t="s">
        <v>24275</v>
      </c>
      <c r="C2622">
        <v>12</v>
      </c>
      <c r="D2622" t="s">
        <v>24391</v>
      </c>
      <c r="E2622" t="s">
        <v>24277</v>
      </c>
      <c r="F2622" t="s">
        <v>754</v>
      </c>
      <c r="G2622" t="s">
        <v>769</v>
      </c>
      <c r="H2622" t="s">
        <v>24278</v>
      </c>
    </row>
    <row r="2623" spans="1:8" hidden="1" x14ac:dyDescent="0.25">
      <c r="A2623" s="65">
        <v>45850</v>
      </c>
      <c r="B2623" t="s">
        <v>24275</v>
      </c>
      <c r="C2623">
        <v>12</v>
      </c>
      <c r="D2623" t="s">
        <v>24391</v>
      </c>
      <c r="E2623" t="s">
        <v>24277</v>
      </c>
      <c r="F2623" t="s">
        <v>754</v>
      </c>
      <c r="G2623" t="s">
        <v>769</v>
      </c>
      <c r="H2623" t="s">
        <v>24278</v>
      </c>
    </row>
    <row r="2624" spans="1:8" hidden="1" x14ac:dyDescent="0.25">
      <c r="A2624" s="65">
        <v>45850</v>
      </c>
      <c r="B2624" t="s">
        <v>24275</v>
      </c>
      <c r="C2624">
        <v>11</v>
      </c>
      <c r="D2624" t="s">
        <v>24391</v>
      </c>
      <c r="E2624" t="s">
        <v>24277</v>
      </c>
      <c r="F2624" t="s">
        <v>754</v>
      </c>
      <c r="G2624" t="s">
        <v>769</v>
      </c>
      <c r="H2624" t="s">
        <v>24278</v>
      </c>
    </row>
    <row r="2625" spans="1:8" hidden="1" x14ac:dyDescent="0.25">
      <c r="A2625" s="65">
        <v>45850</v>
      </c>
      <c r="B2625" t="s">
        <v>24275</v>
      </c>
      <c r="C2625">
        <v>12</v>
      </c>
      <c r="D2625" t="s">
        <v>24391</v>
      </c>
      <c r="E2625" t="s">
        <v>24277</v>
      </c>
      <c r="F2625" t="s">
        <v>754</v>
      </c>
      <c r="G2625" t="s">
        <v>769</v>
      </c>
      <c r="H2625" t="s">
        <v>24278</v>
      </c>
    </row>
    <row r="2626" spans="1:8" hidden="1" x14ac:dyDescent="0.25">
      <c r="A2626" s="65">
        <v>45850</v>
      </c>
      <c r="B2626" t="s">
        <v>24275</v>
      </c>
      <c r="C2626">
        <v>12</v>
      </c>
      <c r="D2626" t="s">
        <v>24391</v>
      </c>
      <c r="E2626" t="s">
        <v>24277</v>
      </c>
      <c r="F2626" t="s">
        <v>754</v>
      </c>
      <c r="G2626" t="s">
        <v>769</v>
      </c>
      <c r="H2626" t="s">
        <v>24278</v>
      </c>
    </row>
    <row r="2627" spans="1:8" hidden="1" x14ac:dyDescent="0.25">
      <c r="A2627" s="65">
        <v>45850</v>
      </c>
      <c r="B2627" t="s">
        <v>24275</v>
      </c>
      <c r="C2627">
        <v>12</v>
      </c>
      <c r="D2627" t="s">
        <v>24391</v>
      </c>
      <c r="E2627" t="s">
        <v>24277</v>
      </c>
      <c r="F2627" t="s">
        <v>754</v>
      </c>
      <c r="G2627" t="s">
        <v>769</v>
      </c>
      <c r="H2627" t="s">
        <v>24278</v>
      </c>
    </row>
    <row r="2628" spans="1:8" hidden="1" x14ac:dyDescent="0.25">
      <c r="A2628" s="65">
        <v>45850</v>
      </c>
      <c r="B2628" t="s">
        <v>24275</v>
      </c>
      <c r="C2628">
        <v>12</v>
      </c>
      <c r="D2628" t="s">
        <v>24391</v>
      </c>
      <c r="E2628" t="s">
        <v>24277</v>
      </c>
      <c r="F2628" t="s">
        <v>754</v>
      </c>
      <c r="G2628" t="s">
        <v>769</v>
      </c>
      <c r="H2628" t="s">
        <v>24278</v>
      </c>
    </row>
    <row r="2629" spans="1:8" hidden="1" x14ac:dyDescent="0.25">
      <c r="A2629" s="65">
        <v>45850</v>
      </c>
      <c r="B2629" t="s">
        <v>24275</v>
      </c>
      <c r="C2629">
        <v>12</v>
      </c>
      <c r="D2629" t="s">
        <v>24391</v>
      </c>
      <c r="E2629" t="s">
        <v>24277</v>
      </c>
      <c r="F2629" t="s">
        <v>754</v>
      </c>
      <c r="G2629" t="s">
        <v>769</v>
      </c>
      <c r="H2629" t="s">
        <v>24278</v>
      </c>
    </row>
    <row r="2630" spans="1:8" hidden="1" x14ac:dyDescent="0.25">
      <c r="A2630" s="65">
        <v>45850</v>
      </c>
      <c r="B2630" t="s">
        <v>24275</v>
      </c>
      <c r="C2630">
        <v>12</v>
      </c>
      <c r="D2630" t="s">
        <v>24391</v>
      </c>
      <c r="E2630" t="s">
        <v>24277</v>
      </c>
      <c r="F2630" t="s">
        <v>754</v>
      </c>
      <c r="G2630" t="s">
        <v>769</v>
      </c>
      <c r="H2630" t="s">
        <v>24278</v>
      </c>
    </row>
    <row r="2631" spans="1:8" hidden="1" x14ac:dyDescent="0.25">
      <c r="A2631" s="65">
        <v>45850</v>
      </c>
      <c r="B2631" t="s">
        <v>24275</v>
      </c>
      <c r="C2631">
        <v>12</v>
      </c>
      <c r="D2631" t="s">
        <v>24391</v>
      </c>
      <c r="E2631" t="s">
        <v>24277</v>
      </c>
      <c r="F2631" t="s">
        <v>754</v>
      </c>
      <c r="G2631" t="s">
        <v>769</v>
      </c>
      <c r="H2631" t="s">
        <v>24278</v>
      </c>
    </row>
    <row r="2632" spans="1:8" hidden="1" x14ac:dyDescent="0.25">
      <c r="A2632" s="65">
        <v>45850</v>
      </c>
      <c r="B2632" t="s">
        <v>24275</v>
      </c>
      <c r="C2632">
        <v>12</v>
      </c>
      <c r="D2632" t="s">
        <v>24391</v>
      </c>
      <c r="E2632" t="s">
        <v>24277</v>
      </c>
      <c r="F2632" t="s">
        <v>754</v>
      </c>
      <c r="G2632" t="s">
        <v>769</v>
      </c>
      <c r="H2632" t="s">
        <v>24278</v>
      </c>
    </row>
    <row r="2633" spans="1:8" hidden="1" x14ac:dyDescent="0.25">
      <c r="A2633" s="65">
        <v>45850</v>
      </c>
      <c r="B2633" t="s">
        <v>24275</v>
      </c>
      <c r="C2633">
        <v>12</v>
      </c>
      <c r="D2633" t="s">
        <v>24391</v>
      </c>
      <c r="E2633" t="s">
        <v>24277</v>
      </c>
      <c r="F2633" t="s">
        <v>754</v>
      </c>
      <c r="G2633" t="s">
        <v>769</v>
      </c>
      <c r="H2633" t="s">
        <v>24278</v>
      </c>
    </row>
    <row r="2634" spans="1:8" hidden="1" x14ac:dyDescent="0.25">
      <c r="A2634" s="65">
        <v>45850</v>
      </c>
      <c r="B2634" t="s">
        <v>24275</v>
      </c>
      <c r="C2634">
        <v>12</v>
      </c>
      <c r="D2634" t="s">
        <v>24391</v>
      </c>
      <c r="E2634" t="s">
        <v>24277</v>
      </c>
      <c r="F2634" t="s">
        <v>754</v>
      </c>
      <c r="G2634" t="s">
        <v>769</v>
      </c>
      <c r="H2634" t="s">
        <v>24278</v>
      </c>
    </row>
    <row r="2635" spans="1:8" hidden="1" x14ac:dyDescent="0.25">
      <c r="A2635" s="65">
        <v>45850</v>
      </c>
      <c r="B2635" t="s">
        <v>24275</v>
      </c>
      <c r="C2635">
        <v>12</v>
      </c>
      <c r="D2635" t="s">
        <v>24391</v>
      </c>
      <c r="E2635" t="s">
        <v>24277</v>
      </c>
      <c r="F2635" t="s">
        <v>754</v>
      </c>
      <c r="G2635" t="s">
        <v>769</v>
      </c>
      <c r="H2635" t="s">
        <v>24278</v>
      </c>
    </row>
    <row r="2636" spans="1:8" hidden="1" x14ac:dyDescent="0.25">
      <c r="A2636" s="65">
        <v>45850</v>
      </c>
      <c r="B2636" t="s">
        <v>24275</v>
      </c>
      <c r="C2636">
        <v>12</v>
      </c>
      <c r="D2636" t="s">
        <v>24391</v>
      </c>
      <c r="E2636" t="s">
        <v>24277</v>
      </c>
      <c r="F2636" t="s">
        <v>754</v>
      </c>
      <c r="G2636" t="s">
        <v>769</v>
      </c>
      <c r="H2636" t="s">
        <v>24278</v>
      </c>
    </row>
    <row r="2637" spans="1:8" hidden="1" x14ac:dyDescent="0.25">
      <c r="A2637" s="65">
        <v>45850</v>
      </c>
      <c r="B2637" t="s">
        <v>24275</v>
      </c>
      <c r="C2637">
        <v>12</v>
      </c>
      <c r="D2637" t="s">
        <v>24391</v>
      </c>
      <c r="E2637" t="s">
        <v>24277</v>
      </c>
      <c r="F2637" t="s">
        <v>754</v>
      </c>
      <c r="G2637" t="s">
        <v>769</v>
      </c>
      <c r="H2637" t="s">
        <v>24278</v>
      </c>
    </row>
    <row r="2638" spans="1:8" hidden="1" x14ac:dyDescent="0.25">
      <c r="A2638" s="65">
        <v>45850</v>
      </c>
      <c r="B2638" t="s">
        <v>24275</v>
      </c>
      <c r="C2638">
        <v>12</v>
      </c>
      <c r="D2638" t="s">
        <v>24391</v>
      </c>
      <c r="E2638" t="s">
        <v>24277</v>
      </c>
      <c r="F2638" t="s">
        <v>754</v>
      </c>
      <c r="G2638" t="s">
        <v>769</v>
      </c>
      <c r="H2638" t="s">
        <v>24278</v>
      </c>
    </row>
    <row r="2639" spans="1:8" hidden="1" x14ac:dyDescent="0.25">
      <c r="A2639" s="65">
        <v>45850</v>
      </c>
      <c r="B2639" t="s">
        <v>24275</v>
      </c>
      <c r="C2639">
        <v>12</v>
      </c>
      <c r="D2639" t="s">
        <v>24391</v>
      </c>
      <c r="E2639" t="s">
        <v>24277</v>
      </c>
      <c r="F2639" t="s">
        <v>754</v>
      </c>
      <c r="G2639" t="s">
        <v>769</v>
      </c>
      <c r="H2639" t="s">
        <v>24278</v>
      </c>
    </row>
    <row r="2640" spans="1:8" hidden="1" x14ac:dyDescent="0.25">
      <c r="A2640" s="65">
        <v>45850</v>
      </c>
      <c r="B2640" t="s">
        <v>24275</v>
      </c>
      <c r="C2640">
        <v>11</v>
      </c>
      <c r="D2640" t="s">
        <v>24391</v>
      </c>
      <c r="E2640" t="s">
        <v>24277</v>
      </c>
      <c r="F2640" t="s">
        <v>754</v>
      </c>
      <c r="G2640" t="s">
        <v>769</v>
      </c>
      <c r="H2640" t="s">
        <v>24278</v>
      </c>
    </row>
    <row r="2641" spans="1:8" hidden="1" x14ac:dyDescent="0.25">
      <c r="A2641" s="65">
        <v>45850</v>
      </c>
      <c r="B2641" t="s">
        <v>24275</v>
      </c>
      <c r="C2641">
        <v>12</v>
      </c>
      <c r="D2641" t="s">
        <v>24391</v>
      </c>
      <c r="E2641" t="s">
        <v>24277</v>
      </c>
      <c r="F2641" t="s">
        <v>754</v>
      </c>
      <c r="G2641" t="s">
        <v>769</v>
      </c>
      <c r="H2641" t="s">
        <v>24278</v>
      </c>
    </row>
    <row r="2642" spans="1:8" hidden="1" x14ac:dyDescent="0.25">
      <c r="A2642" s="65">
        <v>45850</v>
      </c>
      <c r="B2642" t="s">
        <v>24275</v>
      </c>
      <c r="C2642">
        <v>11</v>
      </c>
      <c r="D2642" t="s">
        <v>24391</v>
      </c>
      <c r="E2642" t="s">
        <v>24277</v>
      </c>
      <c r="F2642" t="s">
        <v>754</v>
      </c>
      <c r="G2642" t="s">
        <v>769</v>
      </c>
      <c r="H2642" t="s">
        <v>24278</v>
      </c>
    </row>
    <row r="2643" spans="1:8" hidden="1" x14ac:dyDescent="0.25">
      <c r="A2643" s="65">
        <v>45850</v>
      </c>
      <c r="B2643" t="s">
        <v>24275</v>
      </c>
      <c r="C2643">
        <v>12</v>
      </c>
      <c r="D2643" t="s">
        <v>24391</v>
      </c>
      <c r="E2643" t="s">
        <v>24277</v>
      </c>
      <c r="F2643" t="s">
        <v>754</v>
      </c>
      <c r="G2643" t="s">
        <v>769</v>
      </c>
      <c r="H2643" t="s">
        <v>24278</v>
      </c>
    </row>
    <row r="2644" spans="1:8" hidden="1" x14ac:dyDescent="0.25">
      <c r="A2644" s="65">
        <v>45850</v>
      </c>
      <c r="B2644" t="s">
        <v>24275</v>
      </c>
      <c r="C2644">
        <v>12</v>
      </c>
      <c r="D2644" t="s">
        <v>24391</v>
      </c>
      <c r="E2644" t="s">
        <v>24277</v>
      </c>
      <c r="F2644" t="s">
        <v>754</v>
      </c>
      <c r="G2644" t="s">
        <v>769</v>
      </c>
      <c r="H2644" t="s">
        <v>24278</v>
      </c>
    </row>
    <row r="2645" spans="1:8" hidden="1" x14ac:dyDescent="0.25">
      <c r="A2645" s="65">
        <v>45850</v>
      </c>
      <c r="B2645" t="s">
        <v>24275</v>
      </c>
      <c r="C2645">
        <v>11</v>
      </c>
      <c r="D2645" t="s">
        <v>24391</v>
      </c>
      <c r="E2645" t="s">
        <v>24277</v>
      </c>
      <c r="F2645" t="s">
        <v>754</v>
      </c>
      <c r="G2645" t="s">
        <v>769</v>
      </c>
      <c r="H2645" t="s">
        <v>24278</v>
      </c>
    </row>
    <row r="2646" spans="1:8" hidden="1" x14ac:dyDescent="0.25">
      <c r="A2646" s="65">
        <v>45850</v>
      </c>
      <c r="B2646" t="s">
        <v>24275</v>
      </c>
      <c r="C2646">
        <v>12</v>
      </c>
      <c r="D2646" t="s">
        <v>24391</v>
      </c>
      <c r="E2646" t="s">
        <v>24277</v>
      </c>
      <c r="F2646" t="s">
        <v>754</v>
      </c>
      <c r="G2646" t="s">
        <v>769</v>
      </c>
      <c r="H2646" t="s">
        <v>24278</v>
      </c>
    </row>
    <row r="2647" spans="1:8" hidden="1" x14ac:dyDescent="0.25">
      <c r="A2647" s="65">
        <v>45850</v>
      </c>
      <c r="B2647" t="s">
        <v>24275</v>
      </c>
      <c r="C2647">
        <v>12</v>
      </c>
      <c r="D2647" t="s">
        <v>24391</v>
      </c>
      <c r="E2647" t="s">
        <v>24277</v>
      </c>
      <c r="F2647" t="s">
        <v>754</v>
      </c>
      <c r="G2647" t="s">
        <v>769</v>
      </c>
      <c r="H2647" t="s">
        <v>24278</v>
      </c>
    </row>
    <row r="2648" spans="1:8" hidden="1" x14ac:dyDescent="0.25">
      <c r="A2648" s="65">
        <v>45850</v>
      </c>
      <c r="B2648" t="s">
        <v>24275</v>
      </c>
      <c r="C2648">
        <v>12</v>
      </c>
      <c r="D2648" t="s">
        <v>24391</v>
      </c>
      <c r="E2648" t="s">
        <v>24277</v>
      </c>
      <c r="F2648" t="s">
        <v>754</v>
      </c>
      <c r="G2648" t="s">
        <v>769</v>
      </c>
      <c r="H2648" t="s">
        <v>24278</v>
      </c>
    </row>
    <row r="2649" spans="1:8" hidden="1" x14ac:dyDescent="0.25">
      <c r="A2649" s="65">
        <v>45850</v>
      </c>
      <c r="B2649" t="s">
        <v>24275</v>
      </c>
      <c r="C2649">
        <v>11</v>
      </c>
      <c r="D2649" t="s">
        <v>24391</v>
      </c>
      <c r="E2649" t="s">
        <v>24277</v>
      </c>
      <c r="F2649" t="s">
        <v>754</v>
      </c>
      <c r="G2649" t="s">
        <v>769</v>
      </c>
      <c r="H2649" t="s">
        <v>24278</v>
      </c>
    </row>
    <row r="2650" spans="1:8" hidden="1" x14ac:dyDescent="0.25">
      <c r="A2650" s="65">
        <v>45850</v>
      </c>
      <c r="B2650" t="s">
        <v>24275</v>
      </c>
      <c r="C2650">
        <v>12</v>
      </c>
      <c r="D2650" t="s">
        <v>24391</v>
      </c>
      <c r="E2650" t="s">
        <v>24277</v>
      </c>
      <c r="F2650" t="s">
        <v>754</v>
      </c>
      <c r="G2650" t="s">
        <v>769</v>
      </c>
      <c r="H2650" t="s">
        <v>24278</v>
      </c>
    </row>
    <row r="2651" spans="1:8" hidden="1" x14ac:dyDescent="0.25">
      <c r="A2651" s="65">
        <v>45850</v>
      </c>
      <c r="B2651" t="s">
        <v>24275</v>
      </c>
      <c r="C2651">
        <v>12</v>
      </c>
      <c r="D2651" t="s">
        <v>24391</v>
      </c>
      <c r="E2651" t="s">
        <v>24277</v>
      </c>
      <c r="F2651" t="s">
        <v>754</v>
      </c>
      <c r="G2651" t="s">
        <v>769</v>
      </c>
      <c r="H2651" t="s">
        <v>24278</v>
      </c>
    </row>
    <row r="2652" spans="1:8" hidden="1" x14ac:dyDescent="0.25">
      <c r="A2652" s="65">
        <v>45850</v>
      </c>
      <c r="B2652" t="s">
        <v>24275</v>
      </c>
      <c r="C2652">
        <v>12</v>
      </c>
      <c r="D2652" t="s">
        <v>24391</v>
      </c>
      <c r="E2652" t="s">
        <v>24277</v>
      </c>
      <c r="F2652" t="s">
        <v>754</v>
      </c>
      <c r="G2652" t="s">
        <v>769</v>
      </c>
      <c r="H2652" t="s">
        <v>24278</v>
      </c>
    </row>
    <row r="2653" spans="1:8" hidden="1" x14ac:dyDescent="0.25">
      <c r="A2653" s="65">
        <v>45850</v>
      </c>
      <c r="B2653" t="s">
        <v>24275</v>
      </c>
      <c r="C2653">
        <v>12</v>
      </c>
      <c r="D2653" t="s">
        <v>24391</v>
      </c>
      <c r="E2653" t="s">
        <v>24277</v>
      </c>
      <c r="F2653" t="s">
        <v>754</v>
      </c>
      <c r="G2653" t="s">
        <v>769</v>
      </c>
      <c r="H2653" t="s">
        <v>24278</v>
      </c>
    </row>
    <row r="2654" spans="1:8" hidden="1" x14ac:dyDescent="0.25">
      <c r="A2654" s="65">
        <v>45850</v>
      </c>
      <c r="B2654" t="s">
        <v>24275</v>
      </c>
      <c r="C2654">
        <v>12</v>
      </c>
      <c r="D2654" t="s">
        <v>24391</v>
      </c>
      <c r="E2654" t="s">
        <v>24277</v>
      </c>
      <c r="F2654" t="s">
        <v>754</v>
      </c>
      <c r="G2654" t="s">
        <v>769</v>
      </c>
      <c r="H2654" t="s">
        <v>24278</v>
      </c>
    </row>
    <row r="2655" spans="1:8" hidden="1" x14ac:dyDescent="0.25">
      <c r="A2655" s="65">
        <v>45850</v>
      </c>
      <c r="B2655" t="s">
        <v>24275</v>
      </c>
      <c r="C2655">
        <v>12</v>
      </c>
      <c r="D2655" t="s">
        <v>24391</v>
      </c>
      <c r="E2655" t="s">
        <v>24277</v>
      </c>
      <c r="F2655" t="s">
        <v>754</v>
      </c>
      <c r="G2655" t="s">
        <v>769</v>
      </c>
      <c r="H2655" t="s">
        <v>24278</v>
      </c>
    </row>
    <row r="2656" spans="1:8" hidden="1" x14ac:dyDescent="0.25">
      <c r="A2656" s="65">
        <v>45850</v>
      </c>
      <c r="B2656" t="s">
        <v>24275</v>
      </c>
      <c r="C2656">
        <v>12</v>
      </c>
      <c r="D2656" t="s">
        <v>24391</v>
      </c>
      <c r="E2656" t="s">
        <v>24277</v>
      </c>
      <c r="F2656" t="s">
        <v>754</v>
      </c>
      <c r="G2656" t="s">
        <v>769</v>
      </c>
      <c r="H2656" t="s">
        <v>24278</v>
      </c>
    </row>
    <row r="2657" spans="1:8" hidden="1" x14ac:dyDescent="0.25">
      <c r="A2657" s="65">
        <v>45850</v>
      </c>
      <c r="B2657" t="s">
        <v>24275</v>
      </c>
      <c r="C2657">
        <v>12</v>
      </c>
      <c r="D2657" t="s">
        <v>24391</v>
      </c>
      <c r="E2657" t="s">
        <v>24277</v>
      </c>
      <c r="F2657" t="s">
        <v>754</v>
      </c>
      <c r="G2657" t="s">
        <v>769</v>
      </c>
      <c r="H2657" t="s">
        <v>24278</v>
      </c>
    </row>
    <row r="2658" spans="1:8" hidden="1" x14ac:dyDescent="0.25">
      <c r="A2658" s="65">
        <v>45850</v>
      </c>
      <c r="B2658" t="s">
        <v>24275</v>
      </c>
      <c r="C2658">
        <v>12</v>
      </c>
      <c r="D2658" t="s">
        <v>24391</v>
      </c>
      <c r="E2658" t="s">
        <v>24277</v>
      </c>
      <c r="F2658" t="s">
        <v>754</v>
      </c>
      <c r="G2658" t="s">
        <v>769</v>
      </c>
      <c r="H2658" t="s">
        <v>24278</v>
      </c>
    </row>
    <row r="2659" spans="1:8" hidden="1" x14ac:dyDescent="0.25">
      <c r="A2659" s="65">
        <v>45850</v>
      </c>
      <c r="B2659" t="s">
        <v>24275</v>
      </c>
      <c r="C2659">
        <v>12</v>
      </c>
      <c r="D2659" t="s">
        <v>24391</v>
      </c>
      <c r="E2659" t="s">
        <v>24277</v>
      </c>
      <c r="F2659" t="s">
        <v>754</v>
      </c>
      <c r="G2659" t="s">
        <v>769</v>
      </c>
      <c r="H2659" t="s">
        <v>24278</v>
      </c>
    </row>
    <row r="2660" spans="1:8" hidden="1" x14ac:dyDescent="0.25">
      <c r="A2660" s="65">
        <v>45850</v>
      </c>
      <c r="B2660" t="s">
        <v>24275</v>
      </c>
      <c r="C2660">
        <v>12</v>
      </c>
      <c r="D2660" t="s">
        <v>24392</v>
      </c>
      <c r="E2660" t="s">
        <v>24277</v>
      </c>
      <c r="F2660" t="s">
        <v>24294</v>
      </c>
      <c r="G2660" t="s">
        <v>765</v>
      </c>
    </row>
    <row r="2661" spans="1:8" hidden="1" x14ac:dyDescent="0.25">
      <c r="A2661" s="65">
        <v>45850</v>
      </c>
      <c r="B2661" t="s">
        <v>24275</v>
      </c>
      <c r="C2661">
        <v>12</v>
      </c>
      <c r="D2661" t="s">
        <v>24392</v>
      </c>
      <c r="E2661" t="s">
        <v>24277</v>
      </c>
      <c r="F2661" t="s">
        <v>24294</v>
      </c>
      <c r="G2661" t="s">
        <v>765</v>
      </c>
    </row>
    <row r="2662" spans="1:8" hidden="1" x14ac:dyDescent="0.25">
      <c r="A2662" s="65">
        <v>45850</v>
      </c>
      <c r="B2662" t="s">
        <v>24275</v>
      </c>
      <c r="C2662">
        <v>12</v>
      </c>
      <c r="D2662" t="s">
        <v>24390</v>
      </c>
      <c r="E2662" t="s">
        <v>24277</v>
      </c>
      <c r="F2662" t="s">
        <v>24294</v>
      </c>
      <c r="G2662" t="s">
        <v>764</v>
      </c>
    </row>
    <row r="2663" spans="1:8" hidden="1" x14ac:dyDescent="0.25">
      <c r="A2663" s="65">
        <v>45850</v>
      </c>
      <c r="B2663" t="s">
        <v>24275</v>
      </c>
      <c r="C2663">
        <v>12</v>
      </c>
      <c r="D2663" t="s">
        <v>24390</v>
      </c>
      <c r="E2663" t="s">
        <v>24277</v>
      </c>
      <c r="F2663" t="s">
        <v>24294</v>
      </c>
      <c r="G2663" t="s">
        <v>764</v>
      </c>
    </row>
    <row r="2664" spans="1:8" hidden="1" x14ac:dyDescent="0.25">
      <c r="A2664" s="65">
        <v>45850</v>
      </c>
      <c r="B2664" t="s">
        <v>24275</v>
      </c>
      <c r="C2664">
        <v>12</v>
      </c>
      <c r="D2664" t="s">
        <v>24392</v>
      </c>
      <c r="E2664" t="s">
        <v>24277</v>
      </c>
      <c r="F2664" t="s">
        <v>24294</v>
      </c>
      <c r="G2664" t="s">
        <v>765</v>
      </c>
    </row>
    <row r="2665" spans="1:8" hidden="1" x14ac:dyDescent="0.25">
      <c r="A2665" s="65">
        <v>45850</v>
      </c>
      <c r="B2665" t="s">
        <v>24275</v>
      </c>
      <c r="C2665">
        <v>12</v>
      </c>
      <c r="D2665" t="s">
        <v>24392</v>
      </c>
      <c r="E2665" t="s">
        <v>24277</v>
      </c>
      <c r="F2665" t="s">
        <v>24294</v>
      </c>
      <c r="G2665" t="s">
        <v>765</v>
      </c>
    </row>
    <row r="2666" spans="1:8" hidden="1" x14ac:dyDescent="0.25">
      <c r="A2666" s="65">
        <v>45850</v>
      </c>
      <c r="B2666" t="s">
        <v>24275</v>
      </c>
      <c r="C2666">
        <v>12</v>
      </c>
      <c r="D2666" t="s">
        <v>24392</v>
      </c>
      <c r="E2666" t="s">
        <v>24277</v>
      </c>
      <c r="F2666" t="s">
        <v>24294</v>
      </c>
      <c r="G2666" t="s">
        <v>765</v>
      </c>
    </row>
    <row r="2667" spans="1:8" hidden="1" x14ac:dyDescent="0.25">
      <c r="A2667" s="65">
        <v>45850</v>
      </c>
      <c r="B2667" t="s">
        <v>24275</v>
      </c>
      <c r="C2667">
        <v>12</v>
      </c>
      <c r="D2667" t="s">
        <v>24392</v>
      </c>
      <c r="E2667" t="s">
        <v>24277</v>
      </c>
      <c r="F2667" t="s">
        <v>24294</v>
      </c>
      <c r="G2667" t="s">
        <v>765</v>
      </c>
    </row>
    <row r="2668" spans="1:8" hidden="1" x14ac:dyDescent="0.25">
      <c r="A2668" s="65">
        <v>45850</v>
      </c>
      <c r="B2668" t="s">
        <v>24275</v>
      </c>
      <c r="C2668">
        <v>12</v>
      </c>
      <c r="D2668" t="s">
        <v>24392</v>
      </c>
      <c r="E2668" t="s">
        <v>24277</v>
      </c>
      <c r="F2668" t="s">
        <v>24294</v>
      </c>
      <c r="G2668" t="s">
        <v>765</v>
      </c>
    </row>
    <row r="2669" spans="1:8" hidden="1" x14ac:dyDescent="0.25">
      <c r="A2669" s="65">
        <v>45850</v>
      </c>
      <c r="B2669" t="s">
        <v>24275</v>
      </c>
      <c r="C2669">
        <v>12</v>
      </c>
      <c r="D2669" t="s">
        <v>24392</v>
      </c>
      <c r="E2669" t="s">
        <v>24277</v>
      </c>
      <c r="F2669" t="s">
        <v>24294</v>
      </c>
      <c r="G2669" t="s">
        <v>765</v>
      </c>
    </row>
    <row r="2670" spans="1:8" hidden="1" x14ac:dyDescent="0.25">
      <c r="A2670" s="65">
        <v>45850</v>
      </c>
      <c r="B2670" t="s">
        <v>24275</v>
      </c>
      <c r="C2670">
        <v>12</v>
      </c>
      <c r="D2670" t="s">
        <v>24392</v>
      </c>
      <c r="E2670" t="s">
        <v>24277</v>
      </c>
      <c r="F2670" t="s">
        <v>24294</v>
      </c>
      <c r="G2670" t="s">
        <v>765</v>
      </c>
    </row>
    <row r="2671" spans="1:8" hidden="1" x14ac:dyDescent="0.25">
      <c r="A2671" s="65">
        <v>45850</v>
      </c>
      <c r="B2671" t="s">
        <v>24275</v>
      </c>
      <c r="C2671">
        <v>12</v>
      </c>
      <c r="D2671" t="s">
        <v>24391</v>
      </c>
      <c r="E2671" t="s">
        <v>24277</v>
      </c>
      <c r="F2671" t="s">
        <v>754</v>
      </c>
      <c r="G2671" t="s">
        <v>769</v>
      </c>
      <c r="H2671" t="s">
        <v>24278</v>
      </c>
    </row>
    <row r="2672" spans="1:8" hidden="1" x14ac:dyDescent="0.25">
      <c r="A2672" s="65">
        <v>45850</v>
      </c>
      <c r="B2672" t="s">
        <v>24275</v>
      </c>
      <c r="C2672">
        <v>12</v>
      </c>
      <c r="D2672" t="s">
        <v>24391</v>
      </c>
      <c r="E2672" t="s">
        <v>24277</v>
      </c>
      <c r="F2672" t="s">
        <v>754</v>
      </c>
      <c r="G2672" t="s">
        <v>769</v>
      </c>
      <c r="H2672" t="s">
        <v>24278</v>
      </c>
    </row>
    <row r="2673" spans="1:8" hidden="1" x14ac:dyDescent="0.25">
      <c r="A2673" s="65">
        <v>45850</v>
      </c>
      <c r="B2673" t="s">
        <v>24275</v>
      </c>
      <c r="C2673">
        <v>12</v>
      </c>
      <c r="D2673" t="s">
        <v>24391</v>
      </c>
      <c r="E2673" t="s">
        <v>24277</v>
      </c>
      <c r="F2673" t="s">
        <v>754</v>
      </c>
      <c r="G2673" t="s">
        <v>769</v>
      </c>
      <c r="H2673" t="s">
        <v>24278</v>
      </c>
    </row>
    <row r="2674" spans="1:8" hidden="1" x14ac:dyDescent="0.25">
      <c r="A2674" s="65">
        <v>45850</v>
      </c>
      <c r="B2674" t="s">
        <v>24275</v>
      </c>
      <c r="C2674">
        <v>12</v>
      </c>
      <c r="D2674" t="s">
        <v>24391</v>
      </c>
      <c r="E2674" t="s">
        <v>24277</v>
      </c>
      <c r="F2674" t="s">
        <v>754</v>
      </c>
      <c r="G2674" t="s">
        <v>769</v>
      </c>
      <c r="H2674" t="s">
        <v>24278</v>
      </c>
    </row>
    <row r="2675" spans="1:8" hidden="1" x14ac:dyDescent="0.25">
      <c r="A2675" s="65">
        <v>45850</v>
      </c>
      <c r="B2675" t="s">
        <v>24275</v>
      </c>
      <c r="C2675">
        <v>12</v>
      </c>
      <c r="D2675" t="s">
        <v>24391</v>
      </c>
      <c r="E2675" t="s">
        <v>24277</v>
      </c>
      <c r="F2675" t="s">
        <v>754</v>
      </c>
      <c r="G2675" t="s">
        <v>769</v>
      </c>
      <c r="H2675" t="s">
        <v>24278</v>
      </c>
    </row>
    <row r="2676" spans="1:8" hidden="1" x14ac:dyDescent="0.25">
      <c r="A2676" s="65">
        <v>45850</v>
      </c>
      <c r="B2676" t="s">
        <v>24275</v>
      </c>
      <c r="C2676">
        <v>12</v>
      </c>
      <c r="D2676" t="s">
        <v>24391</v>
      </c>
      <c r="E2676" t="s">
        <v>24277</v>
      </c>
      <c r="F2676" t="s">
        <v>754</v>
      </c>
      <c r="G2676" t="s">
        <v>769</v>
      </c>
      <c r="H2676" t="s">
        <v>24278</v>
      </c>
    </row>
    <row r="2677" spans="1:8" hidden="1" x14ac:dyDescent="0.25">
      <c r="A2677" s="65">
        <v>45850</v>
      </c>
      <c r="B2677" t="s">
        <v>24275</v>
      </c>
      <c r="C2677">
        <v>12</v>
      </c>
      <c r="D2677" t="s">
        <v>24391</v>
      </c>
      <c r="E2677" t="s">
        <v>24277</v>
      </c>
      <c r="F2677" t="s">
        <v>754</v>
      </c>
      <c r="G2677" t="s">
        <v>769</v>
      </c>
      <c r="H2677" t="s">
        <v>24278</v>
      </c>
    </row>
    <row r="2678" spans="1:8" hidden="1" x14ac:dyDescent="0.25">
      <c r="A2678" s="65">
        <v>45850</v>
      </c>
      <c r="B2678" t="s">
        <v>24275</v>
      </c>
      <c r="C2678">
        <v>12</v>
      </c>
      <c r="D2678" t="s">
        <v>24391</v>
      </c>
      <c r="E2678" t="s">
        <v>24277</v>
      </c>
      <c r="F2678" t="s">
        <v>754</v>
      </c>
      <c r="G2678" t="s">
        <v>769</v>
      </c>
      <c r="H2678" t="s">
        <v>24278</v>
      </c>
    </row>
    <row r="2679" spans="1:8" hidden="1" x14ac:dyDescent="0.25">
      <c r="A2679" s="65">
        <v>45850</v>
      </c>
      <c r="B2679" t="s">
        <v>24275</v>
      </c>
      <c r="C2679">
        <v>12</v>
      </c>
      <c r="D2679" t="s">
        <v>24391</v>
      </c>
      <c r="E2679" t="s">
        <v>24277</v>
      </c>
      <c r="F2679" t="s">
        <v>754</v>
      </c>
      <c r="G2679" t="s">
        <v>769</v>
      </c>
      <c r="H2679" t="s">
        <v>24278</v>
      </c>
    </row>
    <row r="2680" spans="1:8" hidden="1" x14ac:dyDescent="0.25">
      <c r="A2680" s="65">
        <v>45850</v>
      </c>
      <c r="B2680" t="s">
        <v>24275</v>
      </c>
      <c r="C2680">
        <v>12</v>
      </c>
      <c r="D2680" t="s">
        <v>24391</v>
      </c>
      <c r="E2680" t="s">
        <v>24277</v>
      </c>
      <c r="F2680" t="s">
        <v>754</v>
      </c>
      <c r="G2680" t="s">
        <v>769</v>
      </c>
      <c r="H2680" t="s">
        <v>24278</v>
      </c>
    </row>
    <row r="2681" spans="1:8" hidden="1" x14ac:dyDescent="0.25">
      <c r="A2681" s="65">
        <v>45850</v>
      </c>
      <c r="B2681" t="s">
        <v>24275</v>
      </c>
      <c r="C2681">
        <v>12</v>
      </c>
      <c r="D2681" t="s">
        <v>24391</v>
      </c>
      <c r="E2681" t="s">
        <v>24277</v>
      </c>
      <c r="F2681" t="s">
        <v>754</v>
      </c>
      <c r="G2681" t="s">
        <v>769</v>
      </c>
      <c r="H2681" t="s">
        <v>24278</v>
      </c>
    </row>
    <row r="2682" spans="1:8" hidden="1" x14ac:dyDescent="0.25">
      <c r="A2682" s="65">
        <v>45850</v>
      </c>
      <c r="B2682" t="s">
        <v>24275</v>
      </c>
      <c r="C2682">
        <v>12</v>
      </c>
      <c r="D2682" t="s">
        <v>24391</v>
      </c>
      <c r="E2682" t="s">
        <v>24277</v>
      </c>
      <c r="F2682" t="s">
        <v>754</v>
      </c>
      <c r="G2682" t="s">
        <v>769</v>
      </c>
      <c r="H2682" t="s">
        <v>24278</v>
      </c>
    </row>
    <row r="2683" spans="1:8" hidden="1" x14ac:dyDescent="0.25">
      <c r="A2683" s="65">
        <v>45850</v>
      </c>
      <c r="B2683" t="s">
        <v>24275</v>
      </c>
      <c r="C2683">
        <v>11</v>
      </c>
      <c r="D2683" t="s">
        <v>24391</v>
      </c>
      <c r="E2683" t="s">
        <v>24277</v>
      </c>
      <c r="F2683" t="s">
        <v>754</v>
      </c>
      <c r="G2683" t="s">
        <v>769</v>
      </c>
      <c r="H2683" t="s">
        <v>24278</v>
      </c>
    </row>
    <row r="2684" spans="1:8" hidden="1" x14ac:dyDescent="0.25">
      <c r="A2684" s="65">
        <v>45850</v>
      </c>
      <c r="B2684" t="s">
        <v>24275</v>
      </c>
      <c r="C2684">
        <v>12</v>
      </c>
      <c r="D2684" t="s">
        <v>24391</v>
      </c>
      <c r="E2684" t="s">
        <v>24277</v>
      </c>
      <c r="F2684" t="s">
        <v>754</v>
      </c>
      <c r="G2684" t="s">
        <v>769</v>
      </c>
      <c r="H2684" t="s">
        <v>24278</v>
      </c>
    </row>
    <row r="2685" spans="1:8" hidden="1" x14ac:dyDescent="0.25">
      <c r="A2685" s="65">
        <v>45850</v>
      </c>
      <c r="B2685" t="s">
        <v>24275</v>
      </c>
      <c r="C2685">
        <v>12</v>
      </c>
      <c r="D2685" t="s">
        <v>24391</v>
      </c>
      <c r="E2685" t="s">
        <v>24277</v>
      </c>
      <c r="F2685" t="s">
        <v>754</v>
      </c>
      <c r="G2685" t="s">
        <v>769</v>
      </c>
      <c r="H2685" t="s">
        <v>24278</v>
      </c>
    </row>
    <row r="2686" spans="1:8" hidden="1" x14ac:dyDescent="0.25">
      <c r="A2686" s="65">
        <v>45850</v>
      </c>
      <c r="B2686" t="s">
        <v>24275</v>
      </c>
      <c r="C2686">
        <v>11</v>
      </c>
      <c r="D2686" t="s">
        <v>24391</v>
      </c>
      <c r="E2686" t="s">
        <v>24277</v>
      </c>
      <c r="F2686" t="s">
        <v>754</v>
      </c>
      <c r="G2686" t="s">
        <v>769</v>
      </c>
      <c r="H2686" t="s">
        <v>24278</v>
      </c>
    </row>
    <row r="2687" spans="1:8" hidden="1" x14ac:dyDescent="0.25">
      <c r="A2687" s="65">
        <v>45850</v>
      </c>
      <c r="B2687" t="s">
        <v>24275</v>
      </c>
      <c r="C2687">
        <v>12</v>
      </c>
      <c r="D2687" t="s">
        <v>24391</v>
      </c>
      <c r="E2687" t="s">
        <v>24277</v>
      </c>
      <c r="F2687" t="s">
        <v>754</v>
      </c>
      <c r="G2687" t="s">
        <v>769</v>
      </c>
      <c r="H2687" t="s">
        <v>24278</v>
      </c>
    </row>
    <row r="2688" spans="1:8" hidden="1" x14ac:dyDescent="0.25">
      <c r="A2688" s="65">
        <v>45850</v>
      </c>
      <c r="B2688" t="s">
        <v>24275</v>
      </c>
      <c r="C2688">
        <v>11</v>
      </c>
      <c r="D2688" t="s">
        <v>24391</v>
      </c>
      <c r="E2688" t="s">
        <v>24277</v>
      </c>
      <c r="F2688" t="s">
        <v>754</v>
      </c>
      <c r="G2688" t="s">
        <v>769</v>
      </c>
      <c r="H2688" t="s">
        <v>24278</v>
      </c>
    </row>
    <row r="2689" spans="1:8" hidden="1" x14ac:dyDescent="0.25">
      <c r="A2689" s="65">
        <v>45850</v>
      </c>
      <c r="B2689" t="s">
        <v>24275</v>
      </c>
      <c r="C2689">
        <v>12</v>
      </c>
      <c r="D2689" t="s">
        <v>24391</v>
      </c>
      <c r="E2689" t="s">
        <v>24277</v>
      </c>
      <c r="F2689" t="s">
        <v>754</v>
      </c>
      <c r="G2689" t="s">
        <v>769</v>
      </c>
      <c r="H2689" t="s">
        <v>24278</v>
      </c>
    </row>
    <row r="2690" spans="1:8" hidden="1" x14ac:dyDescent="0.25">
      <c r="A2690" s="65">
        <v>45851</v>
      </c>
      <c r="B2690" t="s">
        <v>24275</v>
      </c>
      <c r="C2690">
        <v>12</v>
      </c>
      <c r="D2690" t="s">
        <v>24393</v>
      </c>
      <c r="E2690" t="s">
        <v>24277</v>
      </c>
      <c r="F2690" t="s">
        <v>24294</v>
      </c>
      <c r="G2690" t="s">
        <v>765</v>
      </c>
      <c r="H2690" t="s">
        <v>24336</v>
      </c>
    </row>
    <row r="2691" spans="1:8" hidden="1" x14ac:dyDescent="0.25">
      <c r="A2691" s="65">
        <v>45851</v>
      </c>
      <c r="B2691" t="s">
        <v>24275</v>
      </c>
      <c r="C2691">
        <v>12</v>
      </c>
      <c r="D2691" t="s">
        <v>24389</v>
      </c>
      <c r="E2691" t="s">
        <v>24277</v>
      </c>
      <c r="F2691" t="s">
        <v>24294</v>
      </c>
      <c r="G2691" t="s">
        <v>768</v>
      </c>
    </row>
    <row r="2692" spans="1:8" hidden="1" x14ac:dyDescent="0.25">
      <c r="A2692" s="65">
        <v>45851</v>
      </c>
      <c r="B2692" t="s">
        <v>24275</v>
      </c>
      <c r="C2692">
        <v>11</v>
      </c>
      <c r="D2692" t="s">
        <v>24389</v>
      </c>
      <c r="E2692" t="s">
        <v>24277</v>
      </c>
      <c r="F2692" t="s">
        <v>24294</v>
      </c>
      <c r="G2692" t="s">
        <v>768</v>
      </c>
    </row>
    <row r="2693" spans="1:8" hidden="1" x14ac:dyDescent="0.25">
      <c r="A2693" s="65">
        <v>45851</v>
      </c>
      <c r="B2693" t="s">
        <v>24275</v>
      </c>
      <c r="C2693">
        <v>12</v>
      </c>
      <c r="D2693" t="s">
        <v>24394</v>
      </c>
      <c r="E2693" t="s">
        <v>24277</v>
      </c>
      <c r="F2693" t="s">
        <v>24294</v>
      </c>
      <c r="G2693" t="s">
        <v>764</v>
      </c>
      <c r="H2693" t="s">
        <v>24327</v>
      </c>
    </row>
    <row r="2694" spans="1:8" hidden="1" x14ac:dyDescent="0.25">
      <c r="A2694" s="65">
        <v>45851</v>
      </c>
      <c r="B2694" t="s">
        <v>24275</v>
      </c>
      <c r="C2694">
        <v>12</v>
      </c>
      <c r="D2694" t="s">
        <v>24394</v>
      </c>
      <c r="E2694" t="s">
        <v>24277</v>
      </c>
      <c r="F2694" t="s">
        <v>24294</v>
      </c>
      <c r="G2694" t="s">
        <v>764</v>
      </c>
      <c r="H2694" t="s">
        <v>24327</v>
      </c>
    </row>
    <row r="2695" spans="1:8" hidden="1" x14ac:dyDescent="0.25">
      <c r="A2695" s="65">
        <v>45852</v>
      </c>
      <c r="B2695" t="s">
        <v>24275</v>
      </c>
      <c r="C2695">
        <v>12</v>
      </c>
      <c r="D2695" t="s">
        <v>24389</v>
      </c>
      <c r="E2695" t="s">
        <v>24277</v>
      </c>
      <c r="F2695" t="s">
        <v>24294</v>
      </c>
      <c r="G2695" t="s">
        <v>768</v>
      </c>
    </row>
    <row r="2696" spans="1:8" hidden="1" x14ac:dyDescent="0.25">
      <c r="A2696" s="65">
        <v>45852</v>
      </c>
      <c r="B2696" t="s">
        <v>24275</v>
      </c>
      <c r="C2696">
        <v>12</v>
      </c>
      <c r="D2696" t="s">
        <v>24395</v>
      </c>
      <c r="E2696" t="s">
        <v>24277</v>
      </c>
      <c r="F2696" t="s">
        <v>24294</v>
      </c>
      <c r="G2696" t="s">
        <v>765</v>
      </c>
    </row>
    <row r="2697" spans="1:8" hidden="1" x14ac:dyDescent="0.25">
      <c r="A2697" s="65">
        <v>45852</v>
      </c>
      <c r="B2697" t="s">
        <v>24275</v>
      </c>
      <c r="C2697">
        <v>12</v>
      </c>
      <c r="D2697" t="s">
        <v>24395</v>
      </c>
      <c r="E2697" t="s">
        <v>24277</v>
      </c>
      <c r="F2697" t="s">
        <v>24294</v>
      </c>
      <c r="G2697" t="s">
        <v>765</v>
      </c>
    </row>
    <row r="2698" spans="1:8" hidden="1" x14ac:dyDescent="0.25">
      <c r="A2698" s="65">
        <v>45852</v>
      </c>
      <c r="B2698" t="s">
        <v>24275</v>
      </c>
      <c r="C2698">
        <v>3.5</v>
      </c>
      <c r="D2698" t="s">
        <v>24395</v>
      </c>
      <c r="E2698" t="s">
        <v>24277</v>
      </c>
      <c r="F2698" t="s">
        <v>24294</v>
      </c>
      <c r="G2698" t="s">
        <v>765</v>
      </c>
    </row>
    <row r="2699" spans="1:8" hidden="1" x14ac:dyDescent="0.25">
      <c r="A2699" s="65">
        <v>45852</v>
      </c>
      <c r="B2699" t="s">
        <v>24275</v>
      </c>
      <c r="C2699">
        <v>10</v>
      </c>
      <c r="D2699" t="s">
        <v>24395</v>
      </c>
      <c r="E2699" t="s">
        <v>24277</v>
      </c>
      <c r="F2699" t="s">
        <v>24294</v>
      </c>
      <c r="G2699" t="s">
        <v>765</v>
      </c>
    </row>
    <row r="2700" spans="1:8" hidden="1" x14ac:dyDescent="0.25">
      <c r="A2700" s="65">
        <v>45852</v>
      </c>
      <c r="B2700" t="s">
        <v>24275</v>
      </c>
      <c r="C2700">
        <v>12</v>
      </c>
      <c r="D2700" t="s">
        <v>24395</v>
      </c>
      <c r="E2700" t="s">
        <v>24277</v>
      </c>
      <c r="F2700" t="s">
        <v>24294</v>
      </c>
      <c r="G2700" t="s">
        <v>765</v>
      </c>
    </row>
    <row r="2701" spans="1:8" hidden="1" x14ac:dyDescent="0.25">
      <c r="A2701" s="65">
        <v>45852</v>
      </c>
      <c r="B2701" t="s">
        <v>24275</v>
      </c>
      <c r="C2701">
        <v>12</v>
      </c>
      <c r="D2701" t="s">
        <v>24396</v>
      </c>
      <c r="E2701" t="s">
        <v>24277</v>
      </c>
      <c r="F2701" t="s">
        <v>24311</v>
      </c>
      <c r="G2701" t="s">
        <v>766</v>
      </c>
      <c r="H2701" t="s">
        <v>24397</v>
      </c>
    </row>
    <row r="2702" spans="1:8" hidden="1" x14ac:dyDescent="0.25">
      <c r="A2702" s="65">
        <v>45852</v>
      </c>
      <c r="B2702" t="s">
        <v>24275</v>
      </c>
      <c r="C2702">
        <v>12</v>
      </c>
      <c r="D2702" t="s">
        <v>24394</v>
      </c>
      <c r="E2702" t="s">
        <v>24277</v>
      </c>
      <c r="F2702" t="s">
        <v>24294</v>
      </c>
      <c r="G2702" t="s">
        <v>764</v>
      </c>
      <c r="H2702" t="s">
        <v>24327</v>
      </c>
    </row>
    <row r="2703" spans="1:8" hidden="1" x14ac:dyDescent="0.25">
      <c r="A2703" s="65">
        <v>45852</v>
      </c>
      <c r="B2703" t="s">
        <v>24275</v>
      </c>
      <c r="C2703">
        <v>12</v>
      </c>
      <c r="D2703" t="s">
        <v>24394</v>
      </c>
      <c r="E2703" t="s">
        <v>24277</v>
      </c>
      <c r="F2703" t="s">
        <v>24294</v>
      </c>
      <c r="G2703" t="s">
        <v>764</v>
      </c>
      <c r="H2703" t="s">
        <v>24327</v>
      </c>
    </row>
    <row r="2704" spans="1:8" hidden="1" x14ac:dyDescent="0.25">
      <c r="A2704" s="65">
        <v>45852</v>
      </c>
      <c r="B2704" t="s">
        <v>24275</v>
      </c>
      <c r="C2704">
        <v>12</v>
      </c>
      <c r="D2704" t="s">
        <v>24394</v>
      </c>
      <c r="E2704" t="s">
        <v>24277</v>
      </c>
      <c r="F2704" t="s">
        <v>24294</v>
      </c>
      <c r="G2704" t="s">
        <v>764</v>
      </c>
      <c r="H2704" t="s">
        <v>24327</v>
      </c>
    </row>
    <row r="2705" spans="1:8" hidden="1" x14ac:dyDescent="0.25">
      <c r="A2705" s="65">
        <v>45853</v>
      </c>
      <c r="B2705" t="s">
        <v>24275</v>
      </c>
      <c r="C2705">
        <v>12</v>
      </c>
      <c r="D2705" t="s">
        <v>24398</v>
      </c>
      <c r="E2705" t="s">
        <v>24277</v>
      </c>
      <c r="F2705" t="s">
        <v>24294</v>
      </c>
      <c r="G2705" t="s">
        <v>765</v>
      </c>
    </row>
    <row r="2706" spans="1:8" hidden="1" x14ac:dyDescent="0.25">
      <c r="A2706" s="65">
        <v>45853</v>
      </c>
      <c r="B2706" t="s">
        <v>24275</v>
      </c>
      <c r="C2706">
        <v>12</v>
      </c>
      <c r="D2706" t="s">
        <v>24395</v>
      </c>
      <c r="E2706" t="s">
        <v>24277</v>
      </c>
      <c r="F2706" t="s">
        <v>24294</v>
      </c>
      <c r="G2706" t="s">
        <v>765</v>
      </c>
    </row>
    <row r="2707" spans="1:8" hidden="1" x14ac:dyDescent="0.25">
      <c r="A2707" s="65">
        <v>45853</v>
      </c>
      <c r="B2707" t="s">
        <v>24275</v>
      </c>
      <c r="C2707">
        <v>12</v>
      </c>
      <c r="D2707" t="s">
        <v>24395</v>
      </c>
      <c r="E2707" t="s">
        <v>24277</v>
      </c>
      <c r="F2707" t="s">
        <v>24294</v>
      </c>
      <c r="G2707" t="s">
        <v>765</v>
      </c>
    </row>
    <row r="2708" spans="1:8" hidden="1" x14ac:dyDescent="0.25">
      <c r="A2708" s="65">
        <v>45853</v>
      </c>
      <c r="B2708" t="s">
        <v>24275</v>
      </c>
      <c r="C2708">
        <v>12</v>
      </c>
      <c r="D2708" t="s">
        <v>24395</v>
      </c>
      <c r="E2708" t="s">
        <v>24277</v>
      </c>
      <c r="F2708" t="s">
        <v>24294</v>
      </c>
      <c r="G2708" t="s">
        <v>765</v>
      </c>
    </row>
    <row r="2709" spans="1:8" hidden="1" x14ac:dyDescent="0.25">
      <c r="A2709" s="65">
        <v>45853</v>
      </c>
      <c r="B2709" t="s">
        <v>24275</v>
      </c>
      <c r="C2709">
        <v>12</v>
      </c>
      <c r="D2709" t="s">
        <v>24399</v>
      </c>
      <c r="E2709" t="s">
        <v>24277</v>
      </c>
      <c r="F2709" t="s">
        <v>24294</v>
      </c>
      <c r="G2709" t="s">
        <v>764</v>
      </c>
      <c r="H2709" t="s">
        <v>24336</v>
      </c>
    </row>
    <row r="2710" spans="1:8" hidden="1" x14ac:dyDescent="0.25">
      <c r="A2710" s="65">
        <v>45853</v>
      </c>
      <c r="B2710" t="s">
        <v>24275</v>
      </c>
      <c r="C2710">
        <v>11</v>
      </c>
      <c r="D2710" t="s">
        <v>24400</v>
      </c>
      <c r="E2710" t="s">
        <v>24277</v>
      </c>
      <c r="F2710" t="s">
        <v>24294</v>
      </c>
      <c r="G2710" t="s">
        <v>768</v>
      </c>
      <c r="H2710" t="s">
        <v>24278</v>
      </c>
    </row>
    <row r="2711" spans="1:8" hidden="1" x14ac:dyDescent="0.25">
      <c r="A2711" s="65">
        <v>45853</v>
      </c>
      <c r="B2711" t="s">
        <v>24275</v>
      </c>
      <c r="C2711">
        <v>12</v>
      </c>
      <c r="D2711" t="s">
        <v>24399</v>
      </c>
      <c r="E2711" t="s">
        <v>24277</v>
      </c>
      <c r="F2711" t="s">
        <v>24294</v>
      </c>
      <c r="G2711" t="s">
        <v>764</v>
      </c>
      <c r="H2711" t="s">
        <v>24336</v>
      </c>
    </row>
    <row r="2712" spans="1:8" hidden="1" x14ac:dyDescent="0.25">
      <c r="A2712" s="65">
        <v>45853</v>
      </c>
      <c r="B2712" t="s">
        <v>24275</v>
      </c>
      <c r="C2712">
        <v>12</v>
      </c>
      <c r="D2712" t="s">
        <v>24399</v>
      </c>
      <c r="E2712" t="s">
        <v>24277</v>
      </c>
      <c r="F2712" t="s">
        <v>24294</v>
      </c>
      <c r="G2712" t="s">
        <v>764</v>
      </c>
      <c r="H2712" t="s">
        <v>24336</v>
      </c>
    </row>
    <row r="2713" spans="1:8" hidden="1" x14ac:dyDescent="0.25">
      <c r="A2713" s="65">
        <v>45854</v>
      </c>
      <c r="B2713" t="s">
        <v>24275</v>
      </c>
      <c r="C2713">
        <v>12</v>
      </c>
      <c r="D2713" t="s">
        <v>24399</v>
      </c>
      <c r="E2713" t="s">
        <v>24277</v>
      </c>
      <c r="F2713" t="s">
        <v>24294</v>
      </c>
      <c r="G2713" t="s">
        <v>764</v>
      </c>
      <c r="H2713" t="s">
        <v>24336</v>
      </c>
    </row>
    <row r="2714" spans="1:8" hidden="1" x14ac:dyDescent="0.25">
      <c r="A2714" s="65">
        <v>45854</v>
      </c>
      <c r="B2714" t="s">
        <v>24275</v>
      </c>
      <c r="C2714">
        <v>3.5</v>
      </c>
      <c r="D2714" t="s">
        <v>24395</v>
      </c>
      <c r="E2714" t="s">
        <v>24277</v>
      </c>
      <c r="F2714" t="s">
        <v>24294</v>
      </c>
      <c r="G2714" t="s">
        <v>765</v>
      </c>
    </row>
    <row r="2715" spans="1:8" hidden="1" x14ac:dyDescent="0.25">
      <c r="A2715" s="65">
        <v>45854</v>
      </c>
      <c r="B2715" t="s">
        <v>24275</v>
      </c>
      <c r="C2715">
        <v>11</v>
      </c>
      <c r="D2715" t="s">
        <v>24395</v>
      </c>
      <c r="E2715" t="s">
        <v>24277</v>
      </c>
      <c r="F2715" t="s">
        <v>24294</v>
      </c>
      <c r="G2715" t="s">
        <v>765</v>
      </c>
    </row>
    <row r="2716" spans="1:8" hidden="1" x14ac:dyDescent="0.25">
      <c r="A2716" s="65">
        <v>45854</v>
      </c>
      <c r="B2716" t="s">
        <v>24275</v>
      </c>
      <c r="C2716">
        <v>11</v>
      </c>
      <c r="D2716" t="s">
        <v>24395</v>
      </c>
      <c r="E2716" t="s">
        <v>24277</v>
      </c>
      <c r="F2716" t="s">
        <v>24294</v>
      </c>
      <c r="G2716" t="s">
        <v>765</v>
      </c>
    </row>
    <row r="2717" spans="1:8" hidden="1" x14ac:dyDescent="0.25">
      <c r="A2717" s="65">
        <v>45854</v>
      </c>
      <c r="B2717" t="s">
        <v>24275</v>
      </c>
      <c r="C2717">
        <v>12</v>
      </c>
      <c r="D2717" t="s">
        <v>24400</v>
      </c>
      <c r="E2717" t="s">
        <v>24277</v>
      </c>
      <c r="F2717" t="s">
        <v>24294</v>
      </c>
      <c r="G2717" t="s">
        <v>768</v>
      </c>
      <c r="H2717" t="s">
        <v>24278</v>
      </c>
    </row>
    <row r="2718" spans="1:8" hidden="1" x14ac:dyDescent="0.25">
      <c r="A2718" s="65">
        <v>45854</v>
      </c>
      <c r="B2718" t="s">
        <v>24275</v>
      </c>
      <c r="C2718">
        <v>12</v>
      </c>
      <c r="D2718" t="s">
        <v>24400</v>
      </c>
      <c r="E2718" t="s">
        <v>24277</v>
      </c>
      <c r="F2718" t="s">
        <v>24294</v>
      </c>
      <c r="G2718" t="s">
        <v>768</v>
      </c>
      <c r="H2718" t="s">
        <v>24278</v>
      </c>
    </row>
    <row r="2719" spans="1:8" hidden="1" x14ac:dyDescent="0.25">
      <c r="A2719" s="65">
        <v>45854</v>
      </c>
      <c r="B2719" t="s">
        <v>24275</v>
      </c>
      <c r="C2719">
        <v>12</v>
      </c>
      <c r="D2719" t="s">
        <v>24400</v>
      </c>
      <c r="E2719" t="s">
        <v>24277</v>
      </c>
      <c r="F2719" t="s">
        <v>24294</v>
      </c>
      <c r="G2719" t="s">
        <v>768</v>
      </c>
      <c r="H2719" t="s">
        <v>24278</v>
      </c>
    </row>
    <row r="2720" spans="1:8" hidden="1" x14ac:dyDescent="0.25">
      <c r="A2720" s="65">
        <v>45854</v>
      </c>
      <c r="B2720" t="s">
        <v>24275</v>
      </c>
      <c r="C2720">
        <v>12</v>
      </c>
      <c r="D2720" t="s">
        <v>24399</v>
      </c>
      <c r="E2720" t="s">
        <v>24277</v>
      </c>
      <c r="F2720" t="s">
        <v>24294</v>
      </c>
      <c r="G2720" t="s">
        <v>764</v>
      </c>
      <c r="H2720" t="s">
        <v>24336</v>
      </c>
    </row>
    <row r="2721" spans="1:8" hidden="1" x14ac:dyDescent="0.25">
      <c r="A2721" s="65">
        <v>45854</v>
      </c>
      <c r="B2721" t="s">
        <v>24275</v>
      </c>
      <c r="C2721">
        <v>12</v>
      </c>
      <c r="D2721" t="s">
        <v>24395</v>
      </c>
      <c r="E2721" t="s">
        <v>24277</v>
      </c>
      <c r="F2721" t="s">
        <v>24294</v>
      </c>
      <c r="G2721" t="s">
        <v>765</v>
      </c>
    </row>
    <row r="2722" spans="1:8" hidden="1" x14ac:dyDescent="0.25">
      <c r="A2722" s="65">
        <v>45854</v>
      </c>
      <c r="B2722" t="s">
        <v>24275</v>
      </c>
      <c r="C2722">
        <v>12</v>
      </c>
      <c r="D2722" t="s">
        <v>24395</v>
      </c>
      <c r="E2722" t="s">
        <v>24277</v>
      </c>
      <c r="F2722" t="s">
        <v>24294</v>
      </c>
      <c r="G2722" t="s">
        <v>765</v>
      </c>
    </row>
    <row r="2723" spans="1:8" hidden="1" x14ac:dyDescent="0.25">
      <c r="A2723" s="65">
        <v>45854</v>
      </c>
      <c r="B2723" t="s">
        <v>24275</v>
      </c>
      <c r="C2723">
        <v>12</v>
      </c>
      <c r="D2723" t="s">
        <v>24399</v>
      </c>
      <c r="E2723" t="s">
        <v>24277</v>
      </c>
      <c r="F2723" t="s">
        <v>24294</v>
      </c>
      <c r="G2723" t="s">
        <v>764</v>
      </c>
      <c r="H2723" t="s">
        <v>24336</v>
      </c>
    </row>
    <row r="2724" spans="1:8" hidden="1" x14ac:dyDescent="0.25">
      <c r="A2724" s="65">
        <v>45854</v>
      </c>
      <c r="B2724" t="s">
        <v>24275</v>
      </c>
      <c r="C2724">
        <v>12</v>
      </c>
      <c r="D2724" t="s">
        <v>24395</v>
      </c>
      <c r="E2724" t="s">
        <v>24277</v>
      </c>
      <c r="F2724" t="s">
        <v>24294</v>
      </c>
      <c r="G2724" t="s">
        <v>765</v>
      </c>
    </row>
    <row r="2725" spans="1:8" hidden="1" x14ac:dyDescent="0.25">
      <c r="A2725" s="65">
        <v>45850</v>
      </c>
      <c r="B2725" t="s">
        <v>24275</v>
      </c>
      <c r="C2725">
        <v>12</v>
      </c>
      <c r="D2725" t="s">
        <v>24391</v>
      </c>
      <c r="E2725" t="s">
        <v>24277</v>
      </c>
      <c r="F2725" t="s">
        <v>754</v>
      </c>
      <c r="G2725" t="s">
        <v>769</v>
      </c>
      <c r="H2725" t="s">
        <v>24278</v>
      </c>
    </row>
    <row r="2726" spans="1:8" hidden="1" x14ac:dyDescent="0.25">
      <c r="A2726" s="65">
        <v>45850</v>
      </c>
      <c r="B2726" t="s">
        <v>24275</v>
      </c>
      <c r="C2726">
        <v>12</v>
      </c>
      <c r="D2726" t="s">
        <v>24391</v>
      </c>
      <c r="E2726" t="s">
        <v>24277</v>
      </c>
      <c r="F2726" t="s">
        <v>754</v>
      </c>
      <c r="G2726" t="s">
        <v>769</v>
      </c>
      <c r="H2726" t="s">
        <v>24278</v>
      </c>
    </row>
    <row r="2727" spans="1:8" hidden="1" x14ac:dyDescent="0.25">
      <c r="A2727" s="65">
        <v>45850</v>
      </c>
      <c r="B2727" t="s">
        <v>24275</v>
      </c>
      <c r="C2727">
        <v>11</v>
      </c>
      <c r="D2727" t="s">
        <v>24391</v>
      </c>
      <c r="E2727" t="s">
        <v>24277</v>
      </c>
      <c r="F2727" t="s">
        <v>754</v>
      </c>
      <c r="G2727" t="s">
        <v>769</v>
      </c>
      <c r="H2727" t="s">
        <v>24278</v>
      </c>
    </row>
    <row r="2728" spans="1:8" hidden="1" x14ac:dyDescent="0.25">
      <c r="A2728" s="65">
        <v>45850</v>
      </c>
      <c r="B2728" t="s">
        <v>24275</v>
      </c>
      <c r="C2728">
        <v>12</v>
      </c>
      <c r="D2728" t="s">
        <v>24391</v>
      </c>
      <c r="E2728" t="s">
        <v>24277</v>
      </c>
      <c r="F2728" t="s">
        <v>754</v>
      </c>
      <c r="G2728" t="s">
        <v>769</v>
      </c>
      <c r="H2728" t="s">
        <v>24278</v>
      </c>
    </row>
    <row r="2729" spans="1:8" hidden="1" x14ac:dyDescent="0.25">
      <c r="A2729" s="65">
        <v>45850</v>
      </c>
      <c r="B2729" t="s">
        <v>24275</v>
      </c>
      <c r="C2729">
        <v>11</v>
      </c>
      <c r="D2729" t="s">
        <v>24391</v>
      </c>
      <c r="E2729" t="s">
        <v>24277</v>
      </c>
      <c r="F2729" t="s">
        <v>754</v>
      </c>
      <c r="G2729" t="s">
        <v>769</v>
      </c>
      <c r="H2729" t="s">
        <v>24278</v>
      </c>
    </row>
    <row r="2730" spans="1:8" hidden="1" x14ac:dyDescent="0.25">
      <c r="A2730" s="65">
        <v>45850</v>
      </c>
      <c r="B2730" t="s">
        <v>24275</v>
      </c>
      <c r="C2730">
        <v>12</v>
      </c>
      <c r="D2730" t="s">
        <v>24391</v>
      </c>
      <c r="E2730" t="s">
        <v>24277</v>
      </c>
      <c r="F2730" t="s">
        <v>754</v>
      </c>
      <c r="G2730" t="s">
        <v>769</v>
      </c>
      <c r="H2730" t="s">
        <v>24278</v>
      </c>
    </row>
    <row r="2731" spans="1:8" hidden="1" x14ac:dyDescent="0.25">
      <c r="A2731" s="65">
        <v>45850</v>
      </c>
      <c r="B2731" t="s">
        <v>24275</v>
      </c>
      <c r="C2731">
        <v>12</v>
      </c>
      <c r="D2731" t="s">
        <v>24391</v>
      </c>
      <c r="E2731" t="s">
        <v>24277</v>
      </c>
      <c r="F2731" t="s">
        <v>754</v>
      </c>
      <c r="G2731" t="s">
        <v>769</v>
      </c>
      <c r="H2731" t="s">
        <v>24278</v>
      </c>
    </row>
    <row r="2732" spans="1:8" hidden="1" x14ac:dyDescent="0.25">
      <c r="A2732" s="65">
        <v>45855</v>
      </c>
      <c r="B2732" t="s">
        <v>24275</v>
      </c>
      <c r="C2732">
        <v>12</v>
      </c>
      <c r="D2732" t="s">
        <v>24401</v>
      </c>
      <c r="E2732" t="s">
        <v>24277</v>
      </c>
      <c r="F2732" t="s">
        <v>754</v>
      </c>
      <c r="G2732" t="s">
        <v>769</v>
      </c>
      <c r="H2732" t="s">
        <v>24278</v>
      </c>
    </row>
    <row r="2733" spans="1:8" hidden="1" x14ac:dyDescent="0.25">
      <c r="A2733" s="65">
        <v>45855</v>
      </c>
      <c r="B2733" t="s">
        <v>24275</v>
      </c>
      <c r="C2733">
        <v>12</v>
      </c>
      <c r="D2733" t="s">
        <v>24401</v>
      </c>
      <c r="E2733" t="s">
        <v>24277</v>
      </c>
      <c r="F2733" t="s">
        <v>754</v>
      </c>
      <c r="G2733" t="s">
        <v>769</v>
      </c>
      <c r="H2733" t="s">
        <v>24278</v>
      </c>
    </row>
    <row r="2734" spans="1:8" hidden="1" x14ac:dyDescent="0.25">
      <c r="A2734" s="65">
        <v>45855</v>
      </c>
      <c r="B2734" t="s">
        <v>24275</v>
      </c>
      <c r="C2734">
        <v>12</v>
      </c>
      <c r="D2734" t="s">
        <v>24401</v>
      </c>
      <c r="E2734" t="s">
        <v>24277</v>
      </c>
      <c r="F2734" t="s">
        <v>754</v>
      </c>
      <c r="G2734" t="s">
        <v>769</v>
      </c>
      <c r="H2734" t="s">
        <v>24278</v>
      </c>
    </row>
    <row r="2735" spans="1:8" hidden="1" x14ac:dyDescent="0.25">
      <c r="A2735" s="65">
        <v>45855</v>
      </c>
      <c r="B2735" t="s">
        <v>24275</v>
      </c>
      <c r="C2735">
        <v>12</v>
      </c>
      <c r="D2735" t="s">
        <v>24401</v>
      </c>
      <c r="E2735" t="s">
        <v>24277</v>
      </c>
      <c r="F2735" t="s">
        <v>754</v>
      </c>
      <c r="G2735" t="s">
        <v>769</v>
      </c>
      <c r="H2735" t="s">
        <v>24278</v>
      </c>
    </row>
    <row r="2736" spans="1:8" hidden="1" x14ac:dyDescent="0.25">
      <c r="A2736" s="65">
        <v>45855</v>
      </c>
      <c r="B2736" t="s">
        <v>24275</v>
      </c>
      <c r="C2736">
        <v>12</v>
      </c>
      <c r="D2736" t="s">
        <v>24401</v>
      </c>
      <c r="E2736" t="s">
        <v>24277</v>
      </c>
      <c r="F2736" t="s">
        <v>754</v>
      </c>
      <c r="G2736" t="s">
        <v>769</v>
      </c>
      <c r="H2736" t="s">
        <v>24278</v>
      </c>
    </row>
    <row r="2737" spans="1:8" hidden="1" x14ac:dyDescent="0.25">
      <c r="A2737" s="65">
        <v>45855</v>
      </c>
      <c r="B2737" t="s">
        <v>24275</v>
      </c>
      <c r="C2737">
        <v>11</v>
      </c>
      <c r="D2737" t="s">
        <v>24401</v>
      </c>
      <c r="E2737" t="s">
        <v>24277</v>
      </c>
      <c r="F2737" t="s">
        <v>754</v>
      </c>
      <c r="G2737" t="s">
        <v>769</v>
      </c>
      <c r="H2737" t="s">
        <v>24278</v>
      </c>
    </row>
    <row r="2738" spans="1:8" hidden="1" x14ac:dyDescent="0.25">
      <c r="A2738" s="65">
        <v>45855</v>
      </c>
      <c r="B2738" t="s">
        <v>24275</v>
      </c>
      <c r="C2738">
        <v>12</v>
      </c>
      <c r="D2738" t="s">
        <v>24401</v>
      </c>
      <c r="E2738" t="s">
        <v>24277</v>
      </c>
      <c r="F2738" t="s">
        <v>754</v>
      </c>
      <c r="G2738" t="s">
        <v>769</v>
      </c>
      <c r="H2738" t="s">
        <v>24278</v>
      </c>
    </row>
    <row r="2739" spans="1:8" hidden="1" x14ac:dyDescent="0.25">
      <c r="A2739" s="65">
        <v>45855</v>
      </c>
      <c r="B2739" t="s">
        <v>24275</v>
      </c>
      <c r="C2739">
        <v>12</v>
      </c>
      <c r="D2739" t="s">
        <v>24401</v>
      </c>
      <c r="E2739" t="s">
        <v>24277</v>
      </c>
      <c r="F2739" t="s">
        <v>754</v>
      </c>
      <c r="G2739" t="s">
        <v>769</v>
      </c>
      <c r="H2739" t="s">
        <v>24278</v>
      </c>
    </row>
    <row r="2740" spans="1:8" hidden="1" x14ac:dyDescent="0.25">
      <c r="A2740" s="65">
        <v>45855</v>
      </c>
      <c r="B2740" t="s">
        <v>24275</v>
      </c>
      <c r="C2740">
        <v>12</v>
      </c>
      <c r="D2740" t="s">
        <v>24401</v>
      </c>
      <c r="E2740" t="s">
        <v>24277</v>
      </c>
      <c r="F2740" t="s">
        <v>754</v>
      </c>
      <c r="G2740" t="s">
        <v>769</v>
      </c>
      <c r="H2740" t="s">
        <v>24278</v>
      </c>
    </row>
    <row r="2741" spans="1:8" hidden="1" x14ac:dyDescent="0.25">
      <c r="A2741" s="65">
        <v>45855</v>
      </c>
      <c r="B2741" t="s">
        <v>24275</v>
      </c>
      <c r="C2741">
        <v>12</v>
      </c>
      <c r="D2741" t="s">
        <v>24401</v>
      </c>
      <c r="E2741" t="s">
        <v>24277</v>
      </c>
      <c r="F2741" t="s">
        <v>754</v>
      </c>
      <c r="G2741" t="s">
        <v>769</v>
      </c>
      <c r="H2741" t="s">
        <v>24278</v>
      </c>
    </row>
    <row r="2742" spans="1:8" hidden="1" x14ac:dyDescent="0.25">
      <c r="A2742" s="65">
        <v>45855</v>
      </c>
      <c r="B2742" t="s">
        <v>24275</v>
      </c>
      <c r="C2742">
        <v>12</v>
      </c>
      <c r="D2742" t="s">
        <v>24401</v>
      </c>
      <c r="E2742" t="s">
        <v>24277</v>
      </c>
      <c r="F2742" t="s">
        <v>754</v>
      </c>
      <c r="G2742" t="s">
        <v>769</v>
      </c>
      <c r="H2742" t="s">
        <v>24278</v>
      </c>
    </row>
    <row r="2743" spans="1:8" hidden="1" x14ac:dyDescent="0.25">
      <c r="A2743" s="65">
        <v>45855</v>
      </c>
      <c r="B2743" t="s">
        <v>24275</v>
      </c>
      <c r="C2743">
        <v>12</v>
      </c>
      <c r="D2743" t="s">
        <v>24401</v>
      </c>
      <c r="E2743" t="s">
        <v>24277</v>
      </c>
      <c r="F2743" t="s">
        <v>754</v>
      </c>
      <c r="G2743" t="s">
        <v>769</v>
      </c>
      <c r="H2743" t="s">
        <v>24278</v>
      </c>
    </row>
    <row r="2744" spans="1:8" hidden="1" x14ac:dyDescent="0.25">
      <c r="A2744" s="65">
        <v>45855</v>
      </c>
      <c r="B2744" t="s">
        <v>24275</v>
      </c>
      <c r="C2744">
        <v>12</v>
      </c>
      <c r="D2744" t="s">
        <v>24401</v>
      </c>
      <c r="E2744" t="s">
        <v>24277</v>
      </c>
      <c r="F2744" t="s">
        <v>754</v>
      </c>
      <c r="G2744" t="s">
        <v>769</v>
      </c>
      <c r="H2744" t="s">
        <v>24278</v>
      </c>
    </row>
    <row r="2745" spans="1:8" hidden="1" x14ac:dyDescent="0.25">
      <c r="A2745" s="65">
        <v>45855</v>
      </c>
      <c r="B2745" t="s">
        <v>24275</v>
      </c>
      <c r="C2745">
        <v>12</v>
      </c>
      <c r="D2745" t="s">
        <v>24401</v>
      </c>
      <c r="E2745" t="s">
        <v>24277</v>
      </c>
      <c r="F2745" t="s">
        <v>754</v>
      </c>
      <c r="G2745" t="s">
        <v>769</v>
      </c>
      <c r="H2745" t="s">
        <v>24278</v>
      </c>
    </row>
    <row r="2746" spans="1:8" hidden="1" x14ac:dyDescent="0.25">
      <c r="A2746" s="65">
        <v>45855</v>
      </c>
      <c r="B2746" t="s">
        <v>24275</v>
      </c>
      <c r="C2746">
        <v>12</v>
      </c>
      <c r="D2746" t="s">
        <v>24401</v>
      </c>
      <c r="E2746" t="s">
        <v>24277</v>
      </c>
      <c r="F2746" t="s">
        <v>754</v>
      </c>
      <c r="G2746" t="s">
        <v>769</v>
      </c>
      <c r="H2746" t="s">
        <v>24278</v>
      </c>
    </row>
    <row r="2747" spans="1:8" hidden="1" x14ac:dyDescent="0.25">
      <c r="A2747" s="65">
        <v>45855</v>
      </c>
      <c r="B2747" t="s">
        <v>24275</v>
      </c>
      <c r="C2747">
        <v>12</v>
      </c>
      <c r="D2747" t="s">
        <v>24401</v>
      </c>
      <c r="E2747" t="s">
        <v>24277</v>
      </c>
      <c r="F2747" t="s">
        <v>754</v>
      </c>
      <c r="G2747" t="s">
        <v>769</v>
      </c>
      <c r="H2747" t="s">
        <v>24278</v>
      </c>
    </row>
    <row r="2748" spans="1:8" hidden="1" x14ac:dyDescent="0.25">
      <c r="A2748" s="65">
        <v>45855</v>
      </c>
      <c r="B2748" t="s">
        <v>24275</v>
      </c>
      <c r="C2748">
        <v>12</v>
      </c>
      <c r="D2748" t="s">
        <v>24402</v>
      </c>
      <c r="E2748" t="s">
        <v>24277</v>
      </c>
      <c r="F2748" t="s">
        <v>754</v>
      </c>
      <c r="G2748" t="s">
        <v>769</v>
      </c>
      <c r="H2748" t="s">
        <v>24278</v>
      </c>
    </row>
    <row r="2749" spans="1:8" hidden="1" x14ac:dyDescent="0.25">
      <c r="A2749" s="65">
        <v>45855</v>
      </c>
      <c r="B2749" t="s">
        <v>24275</v>
      </c>
      <c r="C2749">
        <v>12</v>
      </c>
      <c r="D2749" t="s">
        <v>24402</v>
      </c>
      <c r="E2749" t="s">
        <v>24277</v>
      </c>
      <c r="F2749" t="s">
        <v>754</v>
      </c>
      <c r="G2749" t="s">
        <v>769</v>
      </c>
      <c r="H2749" t="s">
        <v>24278</v>
      </c>
    </row>
    <row r="2750" spans="1:8" hidden="1" x14ac:dyDescent="0.25">
      <c r="A2750" s="65">
        <v>45855</v>
      </c>
      <c r="B2750" t="s">
        <v>24275</v>
      </c>
      <c r="C2750">
        <v>11</v>
      </c>
      <c r="D2750" t="s">
        <v>24402</v>
      </c>
      <c r="E2750" t="s">
        <v>24277</v>
      </c>
      <c r="F2750" t="s">
        <v>754</v>
      </c>
      <c r="G2750" t="s">
        <v>769</v>
      </c>
      <c r="H2750" t="s">
        <v>24278</v>
      </c>
    </row>
    <row r="2751" spans="1:8" hidden="1" x14ac:dyDescent="0.25">
      <c r="A2751" s="65">
        <v>45855</v>
      </c>
      <c r="B2751" t="s">
        <v>24275</v>
      </c>
      <c r="C2751">
        <v>12</v>
      </c>
      <c r="D2751" t="s">
        <v>24402</v>
      </c>
      <c r="E2751" t="s">
        <v>24277</v>
      </c>
      <c r="F2751" t="s">
        <v>754</v>
      </c>
      <c r="G2751" t="s">
        <v>769</v>
      </c>
      <c r="H2751" t="s">
        <v>24278</v>
      </c>
    </row>
    <row r="2752" spans="1:8" hidden="1" x14ac:dyDescent="0.25">
      <c r="A2752" s="65">
        <v>45855</v>
      </c>
      <c r="B2752" t="s">
        <v>24275</v>
      </c>
      <c r="C2752">
        <v>12</v>
      </c>
      <c r="D2752" t="s">
        <v>24402</v>
      </c>
      <c r="E2752" t="s">
        <v>24277</v>
      </c>
      <c r="F2752" t="s">
        <v>754</v>
      </c>
      <c r="G2752" t="s">
        <v>769</v>
      </c>
      <c r="H2752" t="s">
        <v>24278</v>
      </c>
    </row>
    <row r="2753" spans="1:8" hidden="1" x14ac:dyDescent="0.25">
      <c r="A2753" s="65">
        <v>45855</v>
      </c>
      <c r="B2753" t="s">
        <v>24275</v>
      </c>
      <c r="C2753">
        <v>12</v>
      </c>
      <c r="D2753" t="s">
        <v>24402</v>
      </c>
      <c r="E2753" t="s">
        <v>24277</v>
      </c>
      <c r="F2753" t="s">
        <v>754</v>
      </c>
      <c r="G2753" t="s">
        <v>769</v>
      </c>
      <c r="H2753" t="s">
        <v>24278</v>
      </c>
    </row>
    <row r="2754" spans="1:8" hidden="1" x14ac:dyDescent="0.25">
      <c r="A2754" s="65">
        <v>45855</v>
      </c>
      <c r="B2754" t="s">
        <v>24275</v>
      </c>
      <c r="C2754">
        <v>12</v>
      </c>
      <c r="D2754" t="s">
        <v>24402</v>
      </c>
      <c r="E2754" t="s">
        <v>24277</v>
      </c>
      <c r="F2754" t="s">
        <v>754</v>
      </c>
      <c r="G2754" t="s">
        <v>769</v>
      </c>
      <c r="H2754" t="s">
        <v>24278</v>
      </c>
    </row>
    <row r="2755" spans="1:8" hidden="1" x14ac:dyDescent="0.25">
      <c r="A2755" s="65">
        <v>45855</v>
      </c>
      <c r="B2755" t="s">
        <v>24275</v>
      </c>
      <c r="C2755">
        <v>12</v>
      </c>
      <c r="D2755" t="s">
        <v>24402</v>
      </c>
      <c r="E2755" t="s">
        <v>24277</v>
      </c>
      <c r="F2755" t="s">
        <v>754</v>
      </c>
      <c r="G2755" t="s">
        <v>769</v>
      </c>
      <c r="H2755" t="s">
        <v>24278</v>
      </c>
    </row>
    <row r="2756" spans="1:8" hidden="1" x14ac:dyDescent="0.25">
      <c r="A2756" s="65">
        <v>45855</v>
      </c>
      <c r="B2756" t="s">
        <v>24275</v>
      </c>
      <c r="C2756">
        <v>12</v>
      </c>
      <c r="D2756" t="s">
        <v>24402</v>
      </c>
      <c r="E2756" t="s">
        <v>24277</v>
      </c>
      <c r="F2756" t="s">
        <v>754</v>
      </c>
      <c r="G2756" t="s">
        <v>769</v>
      </c>
      <c r="H2756" t="s">
        <v>24278</v>
      </c>
    </row>
    <row r="2757" spans="1:8" hidden="1" x14ac:dyDescent="0.25">
      <c r="A2757" s="65">
        <v>45855</v>
      </c>
      <c r="B2757" t="s">
        <v>24275</v>
      </c>
      <c r="C2757">
        <v>12</v>
      </c>
      <c r="D2757" t="s">
        <v>24402</v>
      </c>
      <c r="E2757" t="s">
        <v>24277</v>
      </c>
      <c r="F2757" t="s">
        <v>754</v>
      </c>
      <c r="G2757" t="s">
        <v>769</v>
      </c>
      <c r="H2757" t="s">
        <v>24278</v>
      </c>
    </row>
    <row r="2758" spans="1:8" hidden="1" x14ac:dyDescent="0.25">
      <c r="A2758" s="65">
        <v>45855</v>
      </c>
      <c r="B2758" t="s">
        <v>24275</v>
      </c>
      <c r="C2758">
        <v>12</v>
      </c>
      <c r="D2758" t="s">
        <v>24402</v>
      </c>
      <c r="E2758" t="s">
        <v>24277</v>
      </c>
      <c r="F2758" t="s">
        <v>754</v>
      </c>
      <c r="G2758" t="s">
        <v>769</v>
      </c>
      <c r="H2758" t="s">
        <v>24278</v>
      </c>
    </row>
    <row r="2759" spans="1:8" hidden="1" x14ac:dyDescent="0.25">
      <c r="A2759" s="65">
        <v>45855</v>
      </c>
      <c r="B2759" t="s">
        <v>24275</v>
      </c>
      <c r="C2759">
        <v>12</v>
      </c>
      <c r="D2759" t="s">
        <v>24402</v>
      </c>
      <c r="E2759" t="s">
        <v>24277</v>
      </c>
      <c r="F2759" t="s">
        <v>754</v>
      </c>
      <c r="G2759" t="s">
        <v>769</v>
      </c>
      <c r="H2759" t="s">
        <v>24278</v>
      </c>
    </row>
    <row r="2760" spans="1:8" hidden="1" x14ac:dyDescent="0.25">
      <c r="A2760" s="65">
        <v>45855</v>
      </c>
      <c r="B2760" t="s">
        <v>24275</v>
      </c>
      <c r="C2760">
        <v>12</v>
      </c>
      <c r="D2760" t="s">
        <v>24402</v>
      </c>
      <c r="E2760" t="s">
        <v>24277</v>
      </c>
      <c r="F2760" t="s">
        <v>754</v>
      </c>
      <c r="G2760" t="s">
        <v>769</v>
      </c>
      <c r="H2760" t="s">
        <v>24278</v>
      </c>
    </row>
    <row r="2761" spans="1:8" hidden="1" x14ac:dyDescent="0.25">
      <c r="A2761" s="65">
        <v>45855</v>
      </c>
      <c r="B2761" t="s">
        <v>24275</v>
      </c>
      <c r="C2761">
        <v>11</v>
      </c>
      <c r="D2761" t="s">
        <v>24402</v>
      </c>
      <c r="E2761" t="s">
        <v>24277</v>
      </c>
      <c r="F2761" t="s">
        <v>754</v>
      </c>
      <c r="G2761" t="s">
        <v>769</v>
      </c>
      <c r="H2761" t="s">
        <v>24278</v>
      </c>
    </row>
    <row r="2762" spans="1:8" hidden="1" x14ac:dyDescent="0.25">
      <c r="A2762" s="65">
        <v>45855</v>
      </c>
      <c r="B2762" t="s">
        <v>24275</v>
      </c>
      <c r="C2762">
        <v>12</v>
      </c>
      <c r="D2762" t="s">
        <v>24402</v>
      </c>
      <c r="E2762" t="s">
        <v>24277</v>
      </c>
      <c r="F2762" t="s">
        <v>754</v>
      </c>
      <c r="G2762" t="s">
        <v>769</v>
      </c>
      <c r="H2762" t="s">
        <v>24278</v>
      </c>
    </row>
    <row r="2763" spans="1:8" hidden="1" x14ac:dyDescent="0.25">
      <c r="A2763" s="65">
        <v>45855</v>
      </c>
      <c r="B2763" t="s">
        <v>24275</v>
      </c>
      <c r="C2763">
        <v>12</v>
      </c>
      <c r="D2763" t="s">
        <v>24402</v>
      </c>
      <c r="E2763" t="s">
        <v>24277</v>
      </c>
      <c r="F2763" t="s">
        <v>754</v>
      </c>
      <c r="G2763" t="s">
        <v>769</v>
      </c>
      <c r="H2763" t="s">
        <v>24278</v>
      </c>
    </row>
    <row r="2764" spans="1:8" hidden="1" x14ac:dyDescent="0.25">
      <c r="A2764" s="65">
        <v>45855</v>
      </c>
      <c r="B2764" t="s">
        <v>24275</v>
      </c>
      <c r="C2764">
        <v>12</v>
      </c>
      <c r="D2764" t="s">
        <v>24402</v>
      </c>
      <c r="E2764" t="s">
        <v>24277</v>
      </c>
      <c r="F2764" t="s">
        <v>754</v>
      </c>
      <c r="G2764" t="s">
        <v>769</v>
      </c>
      <c r="H2764" t="s">
        <v>24278</v>
      </c>
    </row>
    <row r="2765" spans="1:8" hidden="1" x14ac:dyDescent="0.25">
      <c r="A2765" s="65">
        <v>45855</v>
      </c>
      <c r="B2765" t="s">
        <v>24275</v>
      </c>
      <c r="C2765">
        <v>12</v>
      </c>
      <c r="D2765" t="s">
        <v>24402</v>
      </c>
      <c r="E2765" t="s">
        <v>24277</v>
      </c>
      <c r="F2765" t="s">
        <v>754</v>
      </c>
      <c r="G2765" t="s">
        <v>769</v>
      </c>
      <c r="H2765" t="s">
        <v>24278</v>
      </c>
    </row>
    <row r="2766" spans="1:8" hidden="1" x14ac:dyDescent="0.25">
      <c r="A2766" s="65">
        <v>45855</v>
      </c>
      <c r="B2766" t="s">
        <v>24275</v>
      </c>
      <c r="C2766">
        <v>12</v>
      </c>
      <c r="D2766" t="s">
        <v>24402</v>
      </c>
      <c r="E2766" t="s">
        <v>24277</v>
      </c>
      <c r="F2766" t="s">
        <v>754</v>
      </c>
      <c r="G2766" t="s">
        <v>769</v>
      </c>
      <c r="H2766" t="s">
        <v>24278</v>
      </c>
    </row>
    <row r="2767" spans="1:8" hidden="1" x14ac:dyDescent="0.25">
      <c r="A2767" s="65">
        <v>45855</v>
      </c>
      <c r="B2767" t="s">
        <v>24275</v>
      </c>
      <c r="C2767">
        <v>12</v>
      </c>
      <c r="D2767" t="s">
        <v>24402</v>
      </c>
      <c r="E2767" t="s">
        <v>24277</v>
      </c>
      <c r="F2767" t="s">
        <v>754</v>
      </c>
      <c r="G2767" t="s">
        <v>769</v>
      </c>
      <c r="H2767" t="s">
        <v>24278</v>
      </c>
    </row>
    <row r="2768" spans="1:8" hidden="1" x14ac:dyDescent="0.25">
      <c r="A2768" s="65">
        <v>45855</v>
      </c>
      <c r="B2768" t="s">
        <v>24275</v>
      </c>
      <c r="C2768">
        <v>12</v>
      </c>
      <c r="D2768" t="s">
        <v>24402</v>
      </c>
      <c r="E2768" t="s">
        <v>24277</v>
      </c>
      <c r="F2768" t="s">
        <v>754</v>
      </c>
      <c r="G2768" t="s">
        <v>769</v>
      </c>
      <c r="H2768" t="s">
        <v>24278</v>
      </c>
    </row>
    <row r="2769" spans="1:8" hidden="1" x14ac:dyDescent="0.25">
      <c r="A2769" s="65">
        <v>45855</v>
      </c>
      <c r="B2769" t="s">
        <v>24275</v>
      </c>
      <c r="C2769">
        <v>12</v>
      </c>
      <c r="D2769" t="s">
        <v>24402</v>
      </c>
      <c r="E2769" t="s">
        <v>24277</v>
      </c>
      <c r="F2769" t="s">
        <v>754</v>
      </c>
      <c r="G2769" t="s">
        <v>769</v>
      </c>
      <c r="H2769" t="s">
        <v>24278</v>
      </c>
    </row>
    <row r="2770" spans="1:8" hidden="1" x14ac:dyDescent="0.25">
      <c r="A2770" s="65">
        <v>45855</v>
      </c>
      <c r="B2770" t="s">
        <v>24275</v>
      </c>
      <c r="C2770">
        <v>12</v>
      </c>
      <c r="D2770" t="s">
        <v>24402</v>
      </c>
      <c r="E2770" t="s">
        <v>24277</v>
      </c>
      <c r="F2770" t="s">
        <v>754</v>
      </c>
      <c r="G2770" t="s">
        <v>769</v>
      </c>
      <c r="H2770" t="s">
        <v>24278</v>
      </c>
    </row>
    <row r="2771" spans="1:8" hidden="1" x14ac:dyDescent="0.25">
      <c r="A2771" s="65">
        <v>45855</v>
      </c>
      <c r="B2771" t="s">
        <v>24275</v>
      </c>
      <c r="C2771">
        <v>12</v>
      </c>
      <c r="D2771" t="s">
        <v>24402</v>
      </c>
      <c r="E2771" t="s">
        <v>24277</v>
      </c>
      <c r="F2771" t="s">
        <v>754</v>
      </c>
      <c r="G2771" t="s">
        <v>769</v>
      </c>
      <c r="H2771" t="s">
        <v>24278</v>
      </c>
    </row>
    <row r="2772" spans="1:8" hidden="1" x14ac:dyDescent="0.25">
      <c r="A2772" s="65">
        <v>45855</v>
      </c>
      <c r="B2772" t="s">
        <v>24275</v>
      </c>
      <c r="C2772">
        <v>11</v>
      </c>
      <c r="D2772" t="s">
        <v>24402</v>
      </c>
      <c r="E2772" t="s">
        <v>24277</v>
      </c>
      <c r="F2772" t="s">
        <v>754</v>
      </c>
      <c r="G2772" t="s">
        <v>769</v>
      </c>
      <c r="H2772" t="s">
        <v>24278</v>
      </c>
    </row>
    <row r="2773" spans="1:8" hidden="1" x14ac:dyDescent="0.25">
      <c r="A2773" s="65">
        <v>45855</v>
      </c>
      <c r="B2773" t="s">
        <v>24275</v>
      </c>
      <c r="C2773">
        <v>12</v>
      </c>
      <c r="D2773" t="s">
        <v>24402</v>
      </c>
      <c r="E2773" t="s">
        <v>24277</v>
      </c>
      <c r="F2773" t="s">
        <v>754</v>
      </c>
      <c r="G2773" t="s">
        <v>769</v>
      </c>
      <c r="H2773" t="s">
        <v>24278</v>
      </c>
    </row>
    <row r="2774" spans="1:8" hidden="1" x14ac:dyDescent="0.25">
      <c r="A2774" s="65">
        <v>45855</v>
      </c>
      <c r="B2774" t="s">
        <v>24275</v>
      </c>
      <c r="C2774">
        <v>12</v>
      </c>
      <c r="D2774" t="s">
        <v>24402</v>
      </c>
      <c r="E2774" t="s">
        <v>24277</v>
      </c>
      <c r="F2774" t="s">
        <v>754</v>
      </c>
      <c r="G2774" t="s">
        <v>769</v>
      </c>
      <c r="H2774" t="s">
        <v>24278</v>
      </c>
    </row>
    <row r="2775" spans="1:8" hidden="1" x14ac:dyDescent="0.25">
      <c r="A2775" s="65">
        <v>45855</v>
      </c>
      <c r="B2775" t="s">
        <v>24275</v>
      </c>
      <c r="C2775">
        <v>12</v>
      </c>
      <c r="D2775" t="s">
        <v>24402</v>
      </c>
      <c r="E2775" t="s">
        <v>24277</v>
      </c>
      <c r="F2775" t="s">
        <v>754</v>
      </c>
      <c r="G2775" t="s">
        <v>769</v>
      </c>
      <c r="H2775" t="s">
        <v>24278</v>
      </c>
    </row>
    <row r="2776" spans="1:8" hidden="1" x14ac:dyDescent="0.25">
      <c r="A2776" s="65">
        <v>45855</v>
      </c>
      <c r="B2776" t="s">
        <v>24275</v>
      </c>
      <c r="C2776">
        <v>12</v>
      </c>
      <c r="D2776" t="s">
        <v>24402</v>
      </c>
      <c r="E2776" t="s">
        <v>24277</v>
      </c>
      <c r="F2776" t="s">
        <v>754</v>
      </c>
      <c r="G2776" t="s">
        <v>769</v>
      </c>
      <c r="H2776" t="s">
        <v>24278</v>
      </c>
    </row>
    <row r="2777" spans="1:8" hidden="1" x14ac:dyDescent="0.25">
      <c r="A2777" s="65">
        <v>45855</v>
      </c>
      <c r="B2777" t="s">
        <v>24275</v>
      </c>
      <c r="C2777">
        <v>12</v>
      </c>
      <c r="D2777" t="s">
        <v>24402</v>
      </c>
      <c r="E2777" t="s">
        <v>24277</v>
      </c>
      <c r="F2777" t="s">
        <v>754</v>
      </c>
      <c r="G2777" t="s">
        <v>769</v>
      </c>
      <c r="H2777" t="s">
        <v>24278</v>
      </c>
    </row>
    <row r="2778" spans="1:8" hidden="1" x14ac:dyDescent="0.25">
      <c r="A2778" s="65">
        <v>45855</v>
      </c>
      <c r="B2778" t="s">
        <v>24275</v>
      </c>
      <c r="C2778">
        <v>12</v>
      </c>
      <c r="D2778" t="s">
        <v>24402</v>
      </c>
      <c r="E2778" t="s">
        <v>24277</v>
      </c>
      <c r="F2778" t="s">
        <v>754</v>
      </c>
      <c r="G2778" t="s">
        <v>769</v>
      </c>
      <c r="H2778" t="s">
        <v>24278</v>
      </c>
    </row>
    <row r="2779" spans="1:8" hidden="1" x14ac:dyDescent="0.25">
      <c r="A2779" s="65">
        <v>45855</v>
      </c>
      <c r="B2779" t="s">
        <v>24275</v>
      </c>
      <c r="C2779">
        <v>12</v>
      </c>
      <c r="D2779" t="s">
        <v>24402</v>
      </c>
      <c r="E2779" t="s">
        <v>24277</v>
      </c>
      <c r="F2779" t="s">
        <v>754</v>
      </c>
      <c r="G2779" t="s">
        <v>769</v>
      </c>
      <c r="H2779" t="s">
        <v>24278</v>
      </c>
    </row>
    <row r="2780" spans="1:8" hidden="1" x14ac:dyDescent="0.25">
      <c r="A2780" s="65">
        <v>45855</v>
      </c>
      <c r="B2780" t="s">
        <v>24275</v>
      </c>
      <c r="C2780">
        <v>12</v>
      </c>
      <c r="D2780" t="s">
        <v>24402</v>
      </c>
      <c r="E2780" t="s">
        <v>24277</v>
      </c>
      <c r="F2780" t="s">
        <v>754</v>
      </c>
      <c r="G2780" t="s">
        <v>769</v>
      </c>
      <c r="H2780" t="s">
        <v>24278</v>
      </c>
    </row>
    <row r="2781" spans="1:8" hidden="1" x14ac:dyDescent="0.25">
      <c r="A2781" s="65">
        <v>45855</v>
      </c>
      <c r="B2781" t="s">
        <v>24275</v>
      </c>
      <c r="C2781">
        <v>12</v>
      </c>
      <c r="D2781" t="s">
        <v>24402</v>
      </c>
      <c r="E2781" t="s">
        <v>24277</v>
      </c>
      <c r="F2781" t="s">
        <v>754</v>
      </c>
      <c r="G2781" t="s">
        <v>769</v>
      </c>
      <c r="H2781" t="s">
        <v>24278</v>
      </c>
    </row>
    <row r="2782" spans="1:8" hidden="1" x14ac:dyDescent="0.25">
      <c r="A2782" s="65">
        <v>45855</v>
      </c>
      <c r="B2782" t="s">
        <v>24275</v>
      </c>
      <c r="C2782">
        <v>11</v>
      </c>
      <c r="D2782" t="s">
        <v>24402</v>
      </c>
      <c r="E2782" t="s">
        <v>24277</v>
      </c>
      <c r="F2782" t="s">
        <v>754</v>
      </c>
      <c r="G2782" t="s">
        <v>769</v>
      </c>
      <c r="H2782" t="s">
        <v>24278</v>
      </c>
    </row>
    <row r="2783" spans="1:8" hidden="1" x14ac:dyDescent="0.25">
      <c r="A2783" s="65">
        <v>45855</v>
      </c>
      <c r="B2783" t="s">
        <v>24275</v>
      </c>
      <c r="C2783">
        <v>12</v>
      </c>
      <c r="D2783" t="s">
        <v>24402</v>
      </c>
      <c r="E2783" t="s">
        <v>24277</v>
      </c>
      <c r="F2783" t="s">
        <v>754</v>
      </c>
      <c r="G2783" t="s">
        <v>769</v>
      </c>
      <c r="H2783" t="s">
        <v>24278</v>
      </c>
    </row>
    <row r="2784" spans="1:8" hidden="1" x14ac:dyDescent="0.25">
      <c r="A2784" s="65">
        <v>45855</v>
      </c>
      <c r="B2784" t="s">
        <v>24275</v>
      </c>
      <c r="C2784">
        <v>12</v>
      </c>
      <c r="D2784" t="s">
        <v>24402</v>
      </c>
      <c r="E2784" t="s">
        <v>24277</v>
      </c>
      <c r="F2784" t="s">
        <v>754</v>
      </c>
      <c r="G2784" t="s">
        <v>769</v>
      </c>
      <c r="H2784" t="s">
        <v>24278</v>
      </c>
    </row>
    <row r="2785" spans="1:8" hidden="1" x14ac:dyDescent="0.25">
      <c r="A2785" s="65">
        <v>45855</v>
      </c>
      <c r="B2785" t="s">
        <v>24275</v>
      </c>
      <c r="C2785">
        <v>12</v>
      </c>
      <c r="D2785" t="s">
        <v>24402</v>
      </c>
      <c r="E2785" t="s">
        <v>24277</v>
      </c>
      <c r="F2785" t="s">
        <v>754</v>
      </c>
      <c r="G2785" t="s">
        <v>769</v>
      </c>
      <c r="H2785" t="s">
        <v>24278</v>
      </c>
    </row>
    <row r="2786" spans="1:8" hidden="1" x14ac:dyDescent="0.25">
      <c r="A2786" s="65">
        <v>45855</v>
      </c>
      <c r="B2786" t="s">
        <v>24275</v>
      </c>
      <c r="C2786">
        <v>12</v>
      </c>
      <c r="D2786" t="s">
        <v>24402</v>
      </c>
      <c r="E2786" t="s">
        <v>24277</v>
      </c>
      <c r="F2786" t="s">
        <v>754</v>
      </c>
      <c r="G2786" t="s">
        <v>769</v>
      </c>
      <c r="H2786" t="s">
        <v>24278</v>
      </c>
    </row>
    <row r="2787" spans="1:8" hidden="1" x14ac:dyDescent="0.25">
      <c r="A2787" s="65">
        <v>45855</v>
      </c>
      <c r="B2787" t="s">
        <v>24275</v>
      </c>
      <c r="C2787">
        <v>12</v>
      </c>
      <c r="D2787" t="s">
        <v>24402</v>
      </c>
      <c r="E2787" t="s">
        <v>24277</v>
      </c>
      <c r="F2787" t="s">
        <v>754</v>
      </c>
      <c r="G2787" t="s">
        <v>769</v>
      </c>
      <c r="H2787" t="s">
        <v>24278</v>
      </c>
    </row>
    <row r="2788" spans="1:8" hidden="1" x14ac:dyDescent="0.25">
      <c r="A2788" s="65">
        <v>45855</v>
      </c>
      <c r="B2788" t="s">
        <v>24275</v>
      </c>
      <c r="C2788">
        <v>12</v>
      </c>
      <c r="D2788" t="s">
        <v>24402</v>
      </c>
      <c r="E2788" t="s">
        <v>24277</v>
      </c>
      <c r="F2788" t="s">
        <v>754</v>
      </c>
      <c r="G2788" t="s">
        <v>769</v>
      </c>
      <c r="H2788" t="s">
        <v>24278</v>
      </c>
    </row>
    <row r="2789" spans="1:8" hidden="1" x14ac:dyDescent="0.25">
      <c r="A2789" s="65">
        <v>45855</v>
      </c>
      <c r="B2789" t="s">
        <v>24275</v>
      </c>
      <c r="C2789">
        <v>12</v>
      </c>
      <c r="D2789" t="s">
        <v>24402</v>
      </c>
      <c r="E2789" t="s">
        <v>24277</v>
      </c>
      <c r="F2789" t="s">
        <v>754</v>
      </c>
      <c r="G2789" t="s">
        <v>769</v>
      </c>
      <c r="H2789" t="s">
        <v>24278</v>
      </c>
    </row>
    <row r="2790" spans="1:8" hidden="1" x14ac:dyDescent="0.25">
      <c r="A2790" s="65">
        <v>45855</v>
      </c>
      <c r="B2790" t="s">
        <v>24275</v>
      </c>
      <c r="C2790">
        <v>12</v>
      </c>
      <c r="D2790" t="s">
        <v>24402</v>
      </c>
      <c r="E2790" t="s">
        <v>24277</v>
      </c>
      <c r="F2790" t="s">
        <v>754</v>
      </c>
      <c r="G2790" t="s">
        <v>769</v>
      </c>
      <c r="H2790" t="s">
        <v>24278</v>
      </c>
    </row>
    <row r="2791" spans="1:8" hidden="1" x14ac:dyDescent="0.25">
      <c r="A2791" s="65">
        <v>45855</v>
      </c>
      <c r="B2791" t="s">
        <v>24275</v>
      </c>
      <c r="C2791">
        <v>12</v>
      </c>
      <c r="D2791" t="s">
        <v>24402</v>
      </c>
      <c r="E2791" t="s">
        <v>24277</v>
      </c>
      <c r="F2791" t="s">
        <v>754</v>
      </c>
      <c r="G2791" t="s">
        <v>769</v>
      </c>
      <c r="H2791" t="s">
        <v>24278</v>
      </c>
    </row>
    <row r="2792" spans="1:8" hidden="1" x14ac:dyDescent="0.25">
      <c r="A2792" s="65">
        <v>45855</v>
      </c>
      <c r="B2792" t="s">
        <v>24275</v>
      </c>
      <c r="C2792">
        <v>12</v>
      </c>
      <c r="D2792" t="s">
        <v>24402</v>
      </c>
      <c r="E2792" t="s">
        <v>24277</v>
      </c>
      <c r="F2792" t="s">
        <v>754</v>
      </c>
      <c r="G2792" t="s">
        <v>769</v>
      </c>
      <c r="H2792" t="s">
        <v>24278</v>
      </c>
    </row>
    <row r="2793" spans="1:8" hidden="1" x14ac:dyDescent="0.25">
      <c r="A2793" s="65">
        <v>45855</v>
      </c>
      <c r="B2793" t="s">
        <v>24275</v>
      </c>
      <c r="C2793">
        <v>12</v>
      </c>
      <c r="D2793" t="s">
        <v>24402</v>
      </c>
      <c r="E2793" t="s">
        <v>24277</v>
      </c>
      <c r="F2793" t="s">
        <v>754</v>
      </c>
      <c r="G2793" t="s">
        <v>769</v>
      </c>
      <c r="H2793" t="s">
        <v>24278</v>
      </c>
    </row>
    <row r="2794" spans="1:8" hidden="1" x14ac:dyDescent="0.25">
      <c r="A2794" s="65">
        <v>45855</v>
      </c>
      <c r="B2794" t="s">
        <v>24275</v>
      </c>
      <c r="C2794">
        <v>12</v>
      </c>
      <c r="D2794" t="s">
        <v>24402</v>
      </c>
      <c r="E2794" t="s">
        <v>24277</v>
      </c>
      <c r="F2794" t="s">
        <v>754</v>
      </c>
      <c r="G2794" t="s">
        <v>769</v>
      </c>
      <c r="H2794" t="s">
        <v>24278</v>
      </c>
    </row>
    <row r="2795" spans="1:8" hidden="1" x14ac:dyDescent="0.25">
      <c r="A2795" s="65">
        <v>45855</v>
      </c>
      <c r="B2795" t="s">
        <v>24275</v>
      </c>
      <c r="C2795">
        <v>12</v>
      </c>
      <c r="D2795" t="s">
        <v>24402</v>
      </c>
      <c r="E2795" t="s">
        <v>24277</v>
      </c>
      <c r="F2795" t="s">
        <v>754</v>
      </c>
      <c r="G2795" t="s">
        <v>769</v>
      </c>
      <c r="H2795" t="s">
        <v>24278</v>
      </c>
    </row>
    <row r="2796" spans="1:8" hidden="1" x14ac:dyDescent="0.25">
      <c r="A2796" s="65">
        <v>45855</v>
      </c>
      <c r="B2796" t="s">
        <v>24275</v>
      </c>
      <c r="C2796">
        <v>12</v>
      </c>
      <c r="D2796" t="s">
        <v>24402</v>
      </c>
      <c r="E2796" t="s">
        <v>24277</v>
      </c>
      <c r="F2796" t="s">
        <v>754</v>
      </c>
      <c r="G2796" t="s">
        <v>769</v>
      </c>
      <c r="H2796" t="s">
        <v>24278</v>
      </c>
    </row>
    <row r="2797" spans="1:8" hidden="1" x14ac:dyDescent="0.25">
      <c r="A2797" s="65">
        <v>45855</v>
      </c>
      <c r="B2797" t="s">
        <v>24275</v>
      </c>
      <c r="C2797">
        <v>12</v>
      </c>
      <c r="D2797" t="s">
        <v>24402</v>
      </c>
      <c r="E2797" t="s">
        <v>24277</v>
      </c>
      <c r="F2797" t="s">
        <v>754</v>
      </c>
      <c r="G2797" t="s">
        <v>769</v>
      </c>
      <c r="H2797" t="s">
        <v>24278</v>
      </c>
    </row>
    <row r="2798" spans="1:8" hidden="1" x14ac:dyDescent="0.25">
      <c r="A2798" s="65">
        <v>45855</v>
      </c>
      <c r="B2798" t="s">
        <v>24275</v>
      </c>
      <c r="C2798">
        <v>12</v>
      </c>
      <c r="D2798" t="s">
        <v>24402</v>
      </c>
      <c r="E2798" t="s">
        <v>24277</v>
      </c>
      <c r="F2798" t="s">
        <v>754</v>
      </c>
      <c r="G2798" t="s">
        <v>769</v>
      </c>
      <c r="H2798" t="s">
        <v>24278</v>
      </c>
    </row>
    <row r="2799" spans="1:8" hidden="1" x14ac:dyDescent="0.25">
      <c r="A2799" s="65">
        <v>45855</v>
      </c>
      <c r="B2799" t="s">
        <v>24275</v>
      </c>
      <c r="C2799">
        <v>12</v>
      </c>
      <c r="D2799" t="s">
        <v>24402</v>
      </c>
      <c r="E2799" t="s">
        <v>24277</v>
      </c>
      <c r="F2799" t="s">
        <v>754</v>
      </c>
      <c r="G2799" t="s">
        <v>769</v>
      </c>
      <c r="H2799" t="s">
        <v>24278</v>
      </c>
    </row>
    <row r="2800" spans="1:8" hidden="1" x14ac:dyDescent="0.25">
      <c r="A2800" s="65">
        <v>45855</v>
      </c>
      <c r="B2800" t="s">
        <v>24275</v>
      </c>
      <c r="C2800">
        <v>12</v>
      </c>
      <c r="D2800" t="s">
        <v>24402</v>
      </c>
      <c r="E2800" t="s">
        <v>24277</v>
      </c>
      <c r="F2800" t="s">
        <v>754</v>
      </c>
      <c r="G2800" t="s">
        <v>769</v>
      </c>
      <c r="H2800" t="s">
        <v>24278</v>
      </c>
    </row>
    <row r="2801" spans="1:8" hidden="1" x14ac:dyDescent="0.25">
      <c r="A2801" s="65">
        <v>45855</v>
      </c>
      <c r="B2801" t="s">
        <v>24275</v>
      </c>
      <c r="C2801">
        <v>12</v>
      </c>
      <c r="D2801" t="s">
        <v>24402</v>
      </c>
      <c r="E2801" t="s">
        <v>24277</v>
      </c>
      <c r="F2801" t="s">
        <v>754</v>
      </c>
      <c r="G2801" t="s">
        <v>769</v>
      </c>
      <c r="H2801" t="s">
        <v>24278</v>
      </c>
    </row>
    <row r="2802" spans="1:8" hidden="1" x14ac:dyDescent="0.25">
      <c r="A2802" s="65">
        <v>45855</v>
      </c>
      <c r="B2802" t="s">
        <v>24275</v>
      </c>
      <c r="C2802">
        <v>12</v>
      </c>
      <c r="D2802" t="s">
        <v>24402</v>
      </c>
      <c r="E2802" t="s">
        <v>24277</v>
      </c>
      <c r="F2802" t="s">
        <v>754</v>
      </c>
      <c r="G2802" t="s">
        <v>769</v>
      </c>
      <c r="H2802" t="s">
        <v>24278</v>
      </c>
    </row>
    <row r="2803" spans="1:8" hidden="1" x14ac:dyDescent="0.25">
      <c r="A2803" s="65">
        <v>45855</v>
      </c>
      <c r="B2803" t="s">
        <v>24275</v>
      </c>
      <c r="C2803">
        <v>12</v>
      </c>
      <c r="D2803" t="s">
        <v>24402</v>
      </c>
      <c r="E2803" t="s">
        <v>24277</v>
      </c>
      <c r="F2803" t="s">
        <v>754</v>
      </c>
      <c r="G2803" t="s">
        <v>769</v>
      </c>
      <c r="H2803" t="s">
        <v>24278</v>
      </c>
    </row>
    <row r="2804" spans="1:8" hidden="1" x14ac:dyDescent="0.25">
      <c r="A2804" s="65">
        <v>45855</v>
      </c>
      <c r="B2804" t="s">
        <v>24275</v>
      </c>
      <c r="C2804">
        <v>12</v>
      </c>
      <c r="D2804" t="s">
        <v>24402</v>
      </c>
      <c r="E2804" t="s">
        <v>24277</v>
      </c>
      <c r="F2804" t="s">
        <v>754</v>
      </c>
      <c r="G2804" t="s">
        <v>769</v>
      </c>
      <c r="H2804" t="s">
        <v>24278</v>
      </c>
    </row>
    <row r="2805" spans="1:8" hidden="1" x14ac:dyDescent="0.25">
      <c r="A2805" s="65">
        <v>45855</v>
      </c>
      <c r="B2805" t="s">
        <v>24275</v>
      </c>
      <c r="C2805">
        <v>12</v>
      </c>
      <c r="D2805" t="s">
        <v>24402</v>
      </c>
      <c r="E2805" t="s">
        <v>24277</v>
      </c>
      <c r="F2805" t="s">
        <v>754</v>
      </c>
      <c r="G2805" t="s">
        <v>769</v>
      </c>
      <c r="H2805" t="s">
        <v>24278</v>
      </c>
    </row>
    <row r="2806" spans="1:8" hidden="1" x14ac:dyDescent="0.25">
      <c r="A2806" s="65">
        <v>45855</v>
      </c>
      <c r="B2806" t="s">
        <v>24275</v>
      </c>
      <c r="C2806">
        <v>12</v>
      </c>
      <c r="D2806" t="s">
        <v>24402</v>
      </c>
      <c r="E2806" t="s">
        <v>24277</v>
      </c>
      <c r="F2806" t="s">
        <v>754</v>
      </c>
      <c r="G2806" t="s">
        <v>769</v>
      </c>
      <c r="H2806" t="s">
        <v>24278</v>
      </c>
    </row>
    <row r="2807" spans="1:8" hidden="1" x14ac:dyDescent="0.25">
      <c r="A2807" s="65">
        <v>45855</v>
      </c>
      <c r="B2807" t="s">
        <v>24275</v>
      </c>
      <c r="C2807">
        <v>12</v>
      </c>
      <c r="D2807" t="s">
        <v>24402</v>
      </c>
      <c r="E2807" t="s">
        <v>24277</v>
      </c>
      <c r="F2807" t="s">
        <v>754</v>
      </c>
      <c r="G2807" t="s">
        <v>769</v>
      </c>
      <c r="H2807" t="s">
        <v>24278</v>
      </c>
    </row>
    <row r="2808" spans="1:8" hidden="1" x14ac:dyDescent="0.25">
      <c r="A2808" s="65">
        <v>45855</v>
      </c>
      <c r="B2808" t="s">
        <v>24275</v>
      </c>
      <c r="C2808">
        <v>12</v>
      </c>
      <c r="D2808" t="s">
        <v>24402</v>
      </c>
      <c r="E2808" t="s">
        <v>24277</v>
      </c>
      <c r="F2808" t="s">
        <v>754</v>
      </c>
      <c r="G2808" t="s">
        <v>769</v>
      </c>
      <c r="H2808" t="s">
        <v>24278</v>
      </c>
    </row>
    <row r="2809" spans="1:8" hidden="1" x14ac:dyDescent="0.25">
      <c r="A2809" s="65">
        <v>45855</v>
      </c>
      <c r="B2809" t="s">
        <v>24275</v>
      </c>
      <c r="C2809">
        <v>12</v>
      </c>
      <c r="D2809" t="s">
        <v>24402</v>
      </c>
      <c r="E2809" t="s">
        <v>24277</v>
      </c>
      <c r="F2809" t="s">
        <v>754</v>
      </c>
      <c r="G2809" t="s">
        <v>769</v>
      </c>
      <c r="H2809" t="s">
        <v>24278</v>
      </c>
    </row>
    <row r="2810" spans="1:8" hidden="1" x14ac:dyDescent="0.25">
      <c r="A2810" s="65">
        <v>45855</v>
      </c>
      <c r="B2810" t="s">
        <v>24275</v>
      </c>
      <c r="C2810">
        <v>12</v>
      </c>
      <c r="D2810" t="s">
        <v>24402</v>
      </c>
      <c r="E2810" t="s">
        <v>24277</v>
      </c>
      <c r="F2810" t="s">
        <v>754</v>
      </c>
      <c r="G2810" t="s">
        <v>769</v>
      </c>
      <c r="H2810" t="s">
        <v>24278</v>
      </c>
    </row>
    <row r="2811" spans="1:8" hidden="1" x14ac:dyDescent="0.25">
      <c r="A2811" s="65">
        <v>45855</v>
      </c>
      <c r="B2811" t="s">
        <v>24275</v>
      </c>
      <c r="C2811">
        <v>12</v>
      </c>
      <c r="D2811" t="s">
        <v>24402</v>
      </c>
      <c r="E2811" t="s">
        <v>24277</v>
      </c>
      <c r="F2811" t="s">
        <v>754</v>
      </c>
      <c r="G2811" t="s">
        <v>769</v>
      </c>
      <c r="H2811" t="s">
        <v>24278</v>
      </c>
    </row>
    <row r="2812" spans="1:8" hidden="1" x14ac:dyDescent="0.25">
      <c r="A2812" s="65">
        <v>45855</v>
      </c>
      <c r="B2812" t="s">
        <v>24275</v>
      </c>
      <c r="C2812">
        <v>12</v>
      </c>
      <c r="D2812" t="s">
        <v>24402</v>
      </c>
      <c r="E2812" t="s">
        <v>24277</v>
      </c>
      <c r="F2812" t="s">
        <v>754</v>
      </c>
      <c r="G2812" t="s">
        <v>769</v>
      </c>
      <c r="H2812" t="s">
        <v>24278</v>
      </c>
    </row>
    <row r="2813" spans="1:8" hidden="1" x14ac:dyDescent="0.25">
      <c r="A2813" s="65">
        <v>45855</v>
      </c>
      <c r="B2813" t="s">
        <v>24275</v>
      </c>
      <c r="C2813">
        <v>12</v>
      </c>
      <c r="D2813" t="s">
        <v>24402</v>
      </c>
      <c r="E2813" t="s">
        <v>24277</v>
      </c>
      <c r="F2813" t="s">
        <v>754</v>
      </c>
      <c r="G2813" t="s">
        <v>769</v>
      </c>
      <c r="H2813" t="s">
        <v>24278</v>
      </c>
    </row>
    <row r="2814" spans="1:8" hidden="1" x14ac:dyDescent="0.25">
      <c r="A2814" s="65">
        <v>45855</v>
      </c>
      <c r="B2814" t="s">
        <v>24275</v>
      </c>
      <c r="C2814">
        <v>12</v>
      </c>
      <c r="D2814" t="s">
        <v>24402</v>
      </c>
      <c r="E2814" t="s">
        <v>24277</v>
      </c>
      <c r="F2814" t="s">
        <v>754</v>
      </c>
      <c r="G2814" t="s">
        <v>769</v>
      </c>
      <c r="H2814" t="s">
        <v>24278</v>
      </c>
    </row>
    <row r="2815" spans="1:8" hidden="1" x14ac:dyDescent="0.25">
      <c r="A2815" s="65">
        <v>45855</v>
      </c>
      <c r="B2815" t="s">
        <v>24275</v>
      </c>
      <c r="C2815">
        <v>12</v>
      </c>
      <c r="D2815" t="s">
        <v>24402</v>
      </c>
      <c r="E2815" t="s">
        <v>24277</v>
      </c>
      <c r="F2815" t="s">
        <v>754</v>
      </c>
      <c r="G2815" t="s">
        <v>769</v>
      </c>
      <c r="H2815" t="s">
        <v>24278</v>
      </c>
    </row>
    <row r="2816" spans="1:8" hidden="1" x14ac:dyDescent="0.25">
      <c r="A2816" s="65">
        <v>45855</v>
      </c>
      <c r="B2816" t="s">
        <v>24275</v>
      </c>
      <c r="C2816">
        <v>12</v>
      </c>
      <c r="D2816" t="s">
        <v>24402</v>
      </c>
      <c r="E2816" t="s">
        <v>24277</v>
      </c>
      <c r="F2816" t="s">
        <v>754</v>
      </c>
      <c r="G2816" t="s">
        <v>769</v>
      </c>
      <c r="H2816" t="s">
        <v>24278</v>
      </c>
    </row>
    <row r="2817" spans="1:8" hidden="1" x14ac:dyDescent="0.25">
      <c r="A2817" s="65">
        <v>45855</v>
      </c>
      <c r="B2817" t="s">
        <v>24275</v>
      </c>
      <c r="C2817">
        <v>12</v>
      </c>
      <c r="D2817" t="s">
        <v>24402</v>
      </c>
      <c r="E2817" t="s">
        <v>24277</v>
      </c>
      <c r="F2817" t="s">
        <v>754</v>
      </c>
      <c r="G2817" t="s">
        <v>769</v>
      </c>
      <c r="H2817" t="s">
        <v>24278</v>
      </c>
    </row>
    <row r="2818" spans="1:8" hidden="1" x14ac:dyDescent="0.25">
      <c r="A2818" s="65">
        <v>45855</v>
      </c>
      <c r="B2818" t="s">
        <v>24275</v>
      </c>
      <c r="C2818">
        <v>12</v>
      </c>
      <c r="D2818" t="s">
        <v>24402</v>
      </c>
      <c r="E2818" t="s">
        <v>24277</v>
      </c>
      <c r="F2818" t="s">
        <v>754</v>
      </c>
      <c r="G2818" t="s">
        <v>769</v>
      </c>
      <c r="H2818" t="s">
        <v>24278</v>
      </c>
    </row>
    <row r="2819" spans="1:8" hidden="1" x14ac:dyDescent="0.25">
      <c r="A2819" s="65">
        <v>45855</v>
      </c>
      <c r="B2819" t="s">
        <v>24275</v>
      </c>
      <c r="C2819">
        <v>12</v>
      </c>
      <c r="D2819" t="s">
        <v>24402</v>
      </c>
      <c r="E2819" t="s">
        <v>24277</v>
      </c>
      <c r="F2819" t="s">
        <v>754</v>
      </c>
      <c r="G2819" t="s">
        <v>769</v>
      </c>
      <c r="H2819" t="s">
        <v>24278</v>
      </c>
    </row>
    <row r="2820" spans="1:8" hidden="1" x14ac:dyDescent="0.25">
      <c r="A2820" s="65">
        <v>45855</v>
      </c>
      <c r="B2820" t="s">
        <v>24275</v>
      </c>
      <c r="C2820">
        <v>12</v>
      </c>
      <c r="D2820" t="s">
        <v>24402</v>
      </c>
      <c r="E2820" t="s">
        <v>24277</v>
      </c>
      <c r="F2820" t="s">
        <v>754</v>
      </c>
      <c r="G2820" t="s">
        <v>769</v>
      </c>
      <c r="H2820" t="s">
        <v>24278</v>
      </c>
    </row>
    <row r="2821" spans="1:8" hidden="1" x14ac:dyDescent="0.25">
      <c r="A2821" s="65">
        <v>45855</v>
      </c>
      <c r="B2821" t="s">
        <v>24275</v>
      </c>
      <c r="C2821">
        <v>12</v>
      </c>
      <c r="D2821" t="s">
        <v>24402</v>
      </c>
      <c r="E2821" t="s">
        <v>24277</v>
      </c>
      <c r="F2821" t="s">
        <v>754</v>
      </c>
      <c r="G2821" t="s">
        <v>769</v>
      </c>
      <c r="H2821" t="s">
        <v>24278</v>
      </c>
    </row>
    <row r="2822" spans="1:8" hidden="1" x14ac:dyDescent="0.25">
      <c r="A2822" s="65">
        <v>45855</v>
      </c>
      <c r="B2822" t="s">
        <v>24275</v>
      </c>
      <c r="C2822">
        <v>12</v>
      </c>
      <c r="D2822" t="s">
        <v>24402</v>
      </c>
      <c r="E2822" t="s">
        <v>24277</v>
      </c>
      <c r="F2822" t="s">
        <v>754</v>
      </c>
      <c r="G2822" t="s">
        <v>769</v>
      </c>
      <c r="H2822" t="s">
        <v>24278</v>
      </c>
    </row>
    <row r="2823" spans="1:8" hidden="1" x14ac:dyDescent="0.25">
      <c r="A2823" s="65">
        <v>45855</v>
      </c>
      <c r="B2823" t="s">
        <v>24275</v>
      </c>
      <c r="C2823">
        <v>12</v>
      </c>
      <c r="D2823" t="s">
        <v>24402</v>
      </c>
      <c r="E2823" t="s">
        <v>24277</v>
      </c>
      <c r="F2823" t="s">
        <v>754</v>
      </c>
      <c r="G2823" t="s">
        <v>769</v>
      </c>
      <c r="H2823" t="s">
        <v>24278</v>
      </c>
    </row>
    <row r="2824" spans="1:8" hidden="1" x14ac:dyDescent="0.25">
      <c r="A2824" s="65">
        <v>45855</v>
      </c>
      <c r="B2824" t="s">
        <v>24275</v>
      </c>
      <c r="C2824">
        <v>12</v>
      </c>
      <c r="D2824" t="s">
        <v>24402</v>
      </c>
      <c r="E2824" t="s">
        <v>24277</v>
      </c>
      <c r="F2824" t="s">
        <v>754</v>
      </c>
      <c r="G2824" t="s">
        <v>769</v>
      </c>
      <c r="H2824" t="s">
        <v>24278</v>
      </c>
    </row>
    <row r="2825" spans="1:8" hidden="1" x14ac:dyDescent="0.25">
      <c r="A2825" s="65">
        <v>45855</v>
      </c>
      <c r="B2825" t="s">
        <v>24275</v>
      </c>
      <c r="C2825">
        <v>12</v>
      </c>
      <c r="D2825" t="s">
        <v>24402</v>
      </c>
      <c r="E2825" t="s">
        <v>24277</v>
      </c>
      <c r="F2825" t="s">
        <v>754</v>
      </c>
      <c r="G2825" t="s">
        <v>769</v>
      </c>
      <c r="H2825" t="s">
        <v>24278</v>
      </c>
    </row>
    <row r="2826" spans="1:8" hidden="1" x14ac:dyDescent="0.25">
      <c r="A2826" s="65">
        <v>45855</v>
      </c>
      <c r="B2826" t="s">
        <v>24275</v>
      </c>
      <c r="C2826">
        <v>12</v>
      </c>
      <c r="D2826" t="s">
        <v>24402</v>
      </c>
      <c r="E2826" t="s">
        <v>24277</v>
      </c>
      <c r="F2826" t="s">
        <v>754</v>
      </c>
      <c r="G2826" t="s">
        <v>769</v>
      </c>
      <c r="H2826" t="s">
        <v>24278</v>
      </c>
    </row>
    <row r="2827" spans="1:8" hidden="1" x14ac:dyDescent="0.25">
      <c r="A2827" s="65">
        <v>45855</v>
      </c>
      <c r="B2827" t="s">
        <v>24275</v>
      </c>
      <c r="C2827">
        <v>12</v>
      </c>
      <c r="D2827" t="s">
        <v>24402</v>
      </c>
      <c r="E2827" t="s">
        <v>24277</v>
      </c>
      <c r="F2827" t="s">
        <v>754</v>
      </c>
      <c r="G2827" t="s">
        <v>769</v>
      </c>
      <c r="H2827" t="s">
        <v>24278</v>
      </c>
    </row>
    <row r="2828" spans="1:8" hidden="1" x14ac:dyDescent="0.25">
      <c r="A2828" s="65">
        <v>45855</v>
      </c>
      <c r="B2828" t="s">
        <v>24275</v>
      </c>
      <c r="C2828">
        <v>12</v>
      </c>
      <c r="D2828" t="s">
        <v>24402</v>
      </c>
      <c r="E2828" t="s">
        <v>24277</v>
      </c>
      <c r="F2828" t="s">
        <v>754</v>
      </c>
      <c r="G2828" t="s">
        <v>769</v>
      </c>
      <c r="H2828" t="s">
        <v>24278</v>
      </c>
    </row>
    <row r="2829" spans="1:8" hidden="1" x14ac:dyDescent="0.25">
      <c r="A2829" s="65">
        <v>45855</v>
      </c>
      <c r="B2829" t="s">
        <v>24275</v>
      </c>
      <c r="C2829">
        <v>12</v>
      </c>
      <c r="D2829" t="s">
        <v>24402</v>
      </c>
      <c r="E2829" t="s">
        <v>24277</v>
      </c>
      <c r="F2829" t="s">
        <v>754</v>
      </c>
      <c r="G2829" t="s">
        <v>769</v>
      </c>
      <c r="H2829" t="s">
        <v>24278</v>
      </c>
    </row>
    <row r="2830" spans="1:8" hidden="1" x14ac:dyDescent="0.25">
      <c r="A2830" s="65">
        <v>45855</v>
      </c>
      <c r="B2830" t="s">
        <v>24275</v>
      </c>
      <c r="C2830">
        <v>12</v>
      </c>
      <c r="D2830" t="s">
        <v>24402</v>
      </c>
      <c r="E2830" t="s">
        <v>24277</v>
      </c>
      <c r="F2830" t="s">
        <v>754</v>
      </c>
      <c r="G2830" t="s">
        <v>769</v>
      </c>
      <c r="H2830" t="s">
        <v>24278</v>
      </c>
    </row>
    <row r="2831" spans="1:8" hidden="1" x14ac:dyDescent="0.25">
      <c r="A2831" s="65">
        <v>45855</v>
      </c>
      <c r="B2831" t="s">
        <v>24275</v>
      </c>
      <c r="C2831">
        <v>12</v>
      </c>
      <c r="D2831" t="s">
        <v>24402</v>
      </c>
      <c r="E2831" t="s">
        <v>24277</v>
      </c>
      <c r="F2831" t="s">
        <v>754</v>
      </c>
      <c r="G2831" t="s">
        <v>769</v>
      </c>
      <c r="H2831" t="s">
        <v>24278</v>
      </c>
    </row>
    <row r="2832" spans="1:8" hidden="1" x14ac:dyDescent="0.25">
      <c r="A2832" s="65">
        <v>45855</v>
      </c>
      <c r="B2832" t="s">
        <v>24275</v>
      </c>
      <c r="C2832">
        <v>12</v>
      </c>
      <c r="D2832" t="s">
        <v>24402</v>
      </c>
      <c r="E2832" t="s">
        <v>24277</v>
      </c>
      <c r="F2832" t="s">
        <v>754</v>
      </c>
      <c r="G2832" t="s">
        <v>769</v>
      </c>
      <c r="H2832" t="s">
        <v>24278</v>
      </c>
    </row>
    <row r="2833" spans="1:8" hidden="1" x14ac:dyDescent="0.25">
      <c r="A2833" s="65">
        <v>45855</v>
      </c>
      <c r="B2833" t="s">
        <v>24275</v>
      </c>
      <c r="C2833">
        <v>12</v>
      </c>
      <c r="D2833" t="s">
        <v>24402</v>
      </c>
      <c r="E2833" t="s">
        <v>24277</v>
      </c>
      <c r="F2833" t="s">
        <v>754</v>
      </c>
      <c r="G2833" t="s">
        <v>769</v>
      </c>
      <c r="H2833" t="s">
        <v>24278</v>
      </c>
    </row>
    <row r="2834" spans="1:8" hidden="1" x14ac:dyDescent="0.25">
      <c r="A2834" s="65">
        <v>45855</v>
      </c>
      <c r="B2834" t="s">
        <v>24275</v>
      </c>
      <c r="C2834">
        <v>12</v>
      </c>
      <c r="D2834" t="s">
        <v>24402</v>
      </c>
      <c r="E2834" t="s">
        <v>24277</v>
      </c>
      <c r="F2834" t="s">
        <v>754</v>
      </c>
      <c r="G2834" t="s">
        <v>769</v>
      </c>
      <c r="H2834" t="s">
        <v>24278</v>
      </c>
    </row>
    <row r="2835" spans="1:8" hidden="1" x14ac:dyDescent="0.25">
      <c r="A2835" s="65">
        <v>45855</v>
      </c>
      <c r="B2835" t="s">
        <v>24275</v>
      </c>
      <c r="C2835">
        <v>12</v>
      </c>
      <c r="D2835" t="s">
        <v>24402</v>
      </c>
      <c r="E2835" t="s">
        <v>24277</v>
      </c>
      <c r="F2835" t="s">
        <v>754</v>
      </c>
      <c r="G2835" t="s">
        <v>769</v>
      </c>
      <c r="H2835" t="s">
        <v>24278</v>
      </c>
    </row>
    <row r="2836" spans="1:8" hidden="1" x14ac:dyDescent="0.25">
      <c r="A2836" s="65">
        <v>45855</v>
      </c>
      <c r="B2836" t="s">
        <v>24275</v>
      </c>
      <c r="C2836">
        <v>12</v>
      </c>
      <c r="D2836" t="s">
        <v>24402</v>
      </c>
      <c r="E2836" t="s">
        <v>24277</v>
      </c>
      <c r="F2836" t="s">
        <v>754</v>
      </c>
      <c r="G2836" t="s">
        <v>769</v>
      </c>
      <c r="H2836" t="s">
        <v>24278</v>
      </c>
    </row>
    <row r="2837" spans="1:8" hidden="1" x14ac:dyDescent="0.25">
      <c r="A2837" s="65">
        <v>45855</v>
      </c>
      <c r="B2837" t="s">
        <v>24275</v>
      </c>
      <c r="C2837">
        <v>12</v>
      </c>
      <c r="D2837" t="s">
        <v>24402</v>
      </c>
      <c r="E2837" t="s">
        <v>24277</v>
      </c>
      <c r="F2837" t="s">
        <v>754</v>
      </c>
      <c r="G2837" t="s">
        <v>769</v>
      </c>
      <c r="H2837" t="s">
        <v>24278</v>
      </c>
    </row>
    <row r="2838" spans="1:8" hidden="1" x14ac:dyDescent="0.25">
      <c r="A2838" s="65">
        <v>45855</v>
      </c>
      <c r="B2838" t="s">
        <v>24275</v>
      </c>
      <c r="C2838">
        <v>12</v>
      </c>
      <c r="D2838" t="s">
        <v>24402</v>
      </c>
      <c r="E2838" t="s">
        <v>24277</v>
      </c>
      <c r="F2838" t="s">
        <v>754</v>
      </c>
      <c r="G2838" t="s">
        <v>769</v>
      </c>
      <c r="H2838" t="s">
        <v>24278</v>
      </c>
    </row>
    <row r="2839" spans="1:8" hidden="1" x14ac:dyDescent="0.25">
      <c r="A2839" s="65">
        <v>45855</v>
      </c>
      <c r="B2839" t="s">
        <v>24275</v>
      </c>
      <c r="C2839">
        <v>12</v>
      </c>
      <c r="D2839" t="s">
        <v>24402</v>
      </c>
      <c r="E2839" t="s">
        <v>24277</v>
      </c>
      <c r="F2839" t="s">
        <v>754</v>
      </c>
      <c r="G2839" t="s">
        <v>769</v>
      </c>
      <c r="H2839" t="s">
        <v>24278</v>
      </c>
    </row>
    <row r="2840" spans="1:8" hidden="1" x14ac:dyDescent="0.25">
      <c r="A2840" s="65">
        <v>45855</v>
      </c>
      <c r="B2840" t="s">
        <v>24275</v>
      </c>
      <c r="C2840">
        <v>12</v>
      </c>
      <c r="D2840" t="s">
        <v>24402</v>
      </c>
      <c r="E2840" t="s">
        <v>24277</v>
      </c>
      <c r="F2840" t="s">
        <v>754</v>
      </c>
      <c r="G2840" t="s">
        <v>769</v>
      </c>
      <c r="H2840" t="s">
        <v>24278</v>
      </c>
    </row>
    <row r="2841" spans="1:8" hidden="1" x14ac:dyDescent="0.25">
      <c r="A2841" s="65">
        <v>45855</v>
      </c>
      <c r="B2841" t="s">
        <v>24275</v>
      </c>
      <c r="C2841">
        <v>12</v>
      </c>
      <c r="D2841" t="s">
        <v>24402</v>
      </c>
      <c r="E2841" t="s">
        <v>24277</v>
      </c>
      <c r="F2841" t="s">
        <v>754</v>
      </c>
      <c r="G2841" t="s">
        <v>769</v>
      </c>
      <c r="H2841" t="s">
        <v>24278</v>
      </c>
    </row>
    <row r="2842" spans="1:8" hidden="1" x14ac:dyDescent="0.25">
      <c r="A2842" s="65">
        <v>45855</v>
      </c>
      <c r="B2842" t="s">
        <v>24275</v>
      </c>
      <c r="C2842">
        <v>12</v>
      </c>
      <c r="D2842" t="s">
        <v>24402</v>
      </c>
      <c r="E2842" t="s">
        <v>24277</v>
      </c>
      <c r="F2842" t="s">
        <v>754</v>
      </c>
      <c r="G2842" t="s">
        <v>769</v>
      </c>
      <c r="H2842" t="s">
        <v>24278</v>
      </c>
    </row>
    <row r="2843" spans="1:8" hidden="1" x14ac:dyDescent="0.25">
      <c r="A2843" s="65">
        <v>45855</v>
      </c>
      <c r="B2843" t="s">
        <v>24275</v>
      </c>
      <c r="C2843">
        <v>12</v>
      </c>
      <c r="D2843" t="s">
        <v>24402</v>
      </c>
      <c r="E2843" t="s">
        <v>24277</v>
      </c>
      <c r="F2843" t="s">
        <v>754</v>
      </c>
      <c r="G2843" t="s">
        <v>769</v>
      </c>
      <c r="H2843" t="s">
        <v>24278</v>
      </c>
    </row>
    <row r="2844" spans="1:8" hidden="1" x14ac:dyDescent="0.25">
      <c r="A2844" s="65">
        <v>45855</v>
      </c>
      <c r="B2844" t="s">
        <v>24275</v>
      </c>
      <c r="C2844">
        <v>12</v>
      </c>
      <c r="D2844" t="s">
        <v>24402</v>
      </c>
      <c r="E2844" t="s">
        <v>24277</v>
      </c>
      <c r="F2844" t="s">
        <v>754</v>
      </c>
      <c r="G2844" t="s">
        <v>769</v>
      </c>
      <c r="H2844" t="s">
        <v>24278</v>
      </c>
    </row>
    <row r="2845" spans="1:8" hidden="1" x14ac:dyDescent="0.25">
      <c r="A2845" s="65">
        <v>45855</v>
      </c>
      <c r="B2845" t="s">
        <v>24275</v>
      </c>
      <c r="C2845">
        <v>12</v>
      </c>
      <c r="D2845" t="s">
        <v>24402</v>
      </c>
      <c r="E2845" t="s">
        <v>24277</v>
      </c>
      <c r="F2845" t="s">
        <v>754</v>
      </c>
      <c r="G2845" t="s">
        <v>769</v>
      </c>
      <c r="H2845" t="s">
        <v>24278</v>
      </c>
    </row>
    <row r="2846" spans="1:8" hidden="1" x14ac:dyDescent="0.25">
      <c r="A2846" s="65">
        <v>45855</v>
      </c>
      <c r="B2846" t="s">
        <v>24275</v>
      </c>
      <c r="C2846">
        <v>12</v>
      </c>
      <c r="D2846" t="s">
        <v>24402</v>
      </c>
      <c r="E2846" t="s">
        <v>24277</v>
      </c>
      <c r="F2846" t="s">
        <v>754</v>
      </c>
      <c r="G2846" t="s">
        <v>769</v>
      </c>
      <c r="H2846" t="s">
        <v>24278</v>
      </c>
    </row>
    <row r="2847" spans="1:8" hidden="1" x14ac:dyDescent="0.25">
      <c r="A2847" s="65">
        <v>45855</v>
      </c>
      <c r="B2847" t="s">
        <v>24275</v>
      </c>
      <c r="C2847">
        <v>12</v>
      </c>
      <c r="D2847" t="s">
        <v>24402</v>
      </c>
      <c r="E2847" t="s">
        <v>24277</v>
      </c>
      <c r="F2847" t="s">
        <v>754</v>
      </c>
      <c r="G2847" t="s">
        <v>769</v>
      </c>
      <c r="H2847" t="s">
        <v>24278</v>
      </c>
    </row>
    <row r="2848" spans="1:8" hidden="1" x14ac:dyDescent="0.25">
      <c r="A2848" s="65">
        <v>45855</v>
      </c>
      <c r="B2848" t="s">
        <v>24275</v>
      </c>
      <c r="C2848">
        <v>12</v>
      </c>
      <c r="D2848" t="s">
        <v>24395</v>
      </c>
      <c r="E2848" t="s">
        <v>24277</v>
      </c>
      <c r="F2848" t="s">
        <v>24294</v>
      </c>
      <c r="G2848" t="s">
        <v>765</v>
      </c>
    </row>
    <row r="2849" spans="1:8" hidden="1" x14ac:dyDescent="0.25">
      <c r="A2849" s="65">
        <v>45855</v>
      </c>
      <c r="B2849" t="s">
        <v>24275</v>
      </c>
      <c r="C2849">
        <v>12</v>
      </c>
      <c r="D2849" t="s">
        <v>24395</v>
      </c>
      <c r="E2849" t="s">
        <v>24277</v>
      </c>
      <c r="F2849" t="s">
        <v>24294</v>
      </c>
      <c r="G2849" t="s">
        <v>765</v>
      </c>
    </row>
    <row r="2850" spans="1:8" hidden="1" x14ac:dyDescent="0.25">
      <c r="A2850" s="65">
        <v>45855</v>
      </c>
      <c r="B2850" t="s">
        <v>24275</v>
      </c>
      <c r="C2850">
        <v>12</v>
      </c>
      <c r="D2850" t="s">
        <v>24399</v>
      </c>
      <c r="E2850" t="s">
        <v>24277</v>
      </c>
      <c r="F2850" t="s">
        <v>24294</v>
      </c>
      <c r="G2850" t="s">
        <v>764</v>
      </c>
      <c r="H2850" t="s">
        <v>24336</v>
      </c>
    </row>
    <row r="2851" spans="1:8" hidden="1" x14ac:dyDescent="0.25">
      <c r="A2851" s="65">
        <v>45855</v>
      </c>
      <c r="B2851" t="s">
        <v>24275</v>
      </c>
      <c r="C2851">
        <v>12</v>
      </c>
      <c r="D2851" t="s">
        <v>24399</v>
      </c>
      <c r="E2851" t="s">
        <v>24277</v>
      </c>
      <c r="F2851" t="s">
        <v>24294</v>
      </c>
      <c r="G2851" t="s">
        <v>764</v>
      </c>
      <c r="H2851" t="s">
        <v>24336</v>
      </c>
    </row>
    <row r="2852" spans="1:8" hidden="1" x14ac:dyDescent="0.25">
      <c r="A2852" s="65">
        <v>45855</v>
      </c>
      <c r="B2852" t="s">
        <v>24275</v>
      </c>
      <c r="C2852">
        <v>12</v>
      </c>
      <c r="D2852" t="s">
        <v>24399</v>
      </c>
      <c r="E2852" t="s">
        <v>24277</v>
      </c>
      <c r="F2852" t="s">
        <v>24294</v>
      </c>
      <c r="G2852" t="s">
        <v>764</v>
      </c>
      <c r="H2852" t="s">
        <v>24336</v>
      </c>
    </row>
    <row r="2853" spans="1:8" hidden="1" x14ac:dyDescent="0.25">
      <c r="A2853" s="65">
        <v>45855</v>
      </c>
      <c r="B2853" t="s">
        <v>24275</v>
      </c>
      <c r="C2853">
        <v>12</v>
      </c>
      <c r="D2853" t="s">
        <v>24389</v>
      </c>
      <c r="E2853" t="s">
        <v>24277</v>
      </c>
      <c r="F2853" t="s">
        <v>24294</v>
      </c>
      <c r="G2853" t="s">
        <v>768</v>
      </c>
    </row>
    <row r="2854" spans="1:8" hidden="1" x14ac:dyDescent="0.25">
      <c r="A2854" s="65">
        <v>45855</v>
      </c>
      <c r="B2854" t="s">
        <v>24275</v>
      </c>
      <c r="C2854">
        <v>12</v>
      </c>
      <c r="D2854" t="s">
        <v>24389</v>
      </c>
      <c r="E2854" t="s">
        <v>24277</v>
      </c>
      <c r="F2854" t="s">
        <v>24294</v>
      </c>
      <c r="G2854" t="s">
        <v>768</v>
      </c>
    </row>
    <row r="2855" spans="1:8" hidden="1" x14ac:dyDescent="0.25">
      <c r="A2855" s="65">
        <v>45855</v>
      </c>
      <c r="B2855" t="s">
        <v>24275</v>
      </c>
      <c r="C2855">
        <v>10</v>
      </c>
      <c r="D2855" t="s">
        <v>24403</v>
      </c>
      <c r="E2855" t="s">
        <v>24277</v>
      </c>
      <c r="F2855" t="s">
        <v>754</v>
      </c>
      <c r="G2855" t="s">
        <v>771</v>
      </c>
      <c r="H2855" t="s">
        <v>24278</v>
      </c>
    </row>
    <row r="2856" spans="1:8" hidden="1" x14ac:dyDescent="0.25">
      <c r="A2856" s="65">
        <v>45855</v>
      </c>
      <c r="B2856" t="s">
        <v>24275</v>
      </c>
      <c r="C2856">
        <v>12</v>
      </c>
      <c r="D2856" t="s">
        <v>24403</v>
      </c>
      <c r="E2856" t="s">
        <v>24277</v>
      </c>
      <c r="F2856" t="s">
        <v>754</v>
      </c>
      <c r="G2856" t="s">
        <v>771</v>
      </c>
      <c r="H2856" t="s">
        <v>24278</v>
      </c>
    </row>
    <row r="2857" spans="1:8" hidden="1" x14ac:dyDescent="0.25">
      <c r="A2857" s="65">
        <v>45855</v>
      </c>
      <c r="B2857" t="s">
        <v>24275</v>
      </c>
      <c r="C2857">
        <v>12</v>
      </c>
      <c r="D2857" t="s">
        <v>24403</v>
      </c>
      <c r="E2857" t="s">
        <v>24277</v>
      </c>
      <c r="F2857" t="s">
        <v>754</v>
      </c>
      <c r="G2857" t="s">
        <v>771</v>
      </c>
      <c r="H2857" t="s">
        <v>24278</v>
      </c>
    </row>
    <row r="2858" spans="1:8" hidden="1" x14ac:dyDescent="0.25">
      <c r="A2858" s="65">
        <v>45855</v>
      </c>
      <c r="B2858" t="s">
        <v>24275</v>
      </c>
      <c r="C2858">
        <v>11</v>
      </c>
      <c r="D2858" t="s">
        <v>24403</v>
      </c>
      <c r="E2858" t="s">
        <v>24277</v>
      </c>
      <c r="F2858" t="s">
        <v>754</v>
      </c>
      <c r="G2858" t="s">
        <v>771</v>
      </c>
      <c r="H2858" t="s">
        <v>24278</v>
      </c>
    </row>
    <row r="2859" spans="1:8" hidden="1" x14ac:dyDescent="0.25">
      <c r="A2859" s="65">
        <v>45855</v>
      </c>
      <c r="B2859" t="s">
        <v>24275</v>
      </c>
      <c r="C2859">
        <v>12</v>
      </c>
      <c r="D2859" t="s">
        <v>24403</v>
      </c>
      <c r="E2859" t="s">
        <v>24277</v>
      </c>
      <c r="F2859" t="s">
        <v>754</v>
      </c>
      <c r="G2859" t="s">
        <v>771</v>
      </c>
      <c r="H2859" t="s">
        <v>24278</v>
      </c>
    </row>
    <row r="2860" spans="1:8" hidden="1" x14ac:dyDescent="0.25">
      <c r="A2860" s="65">
        <v>45856</v>
      </c>
      <c r="B2860" t="s">
        <v>24275</v>
      </c>
      <c r="C2860">
        <v>12</v>
      </c>
      <c r="D2860" t="s">
        <v>24404</v>
      </c>
      <c r="E2860" t="s">
        <v>24277</v>
      </c>
      <c r="F2860" t="s">
        <v>24311</v>
      </c>
      <c r="G2860" t="s">
        <v>766</v>
      </c>
      <c r="H2860" t="s">
        <v>24397</v>
      </c>
    </row>
    <row r="2861" spans="1:8" hidden="1" x14ac:dyDescent="0.25">
      <c r="A2861" s="65">
        <v>45856</v>
      </c>
      <c r="B2861" t="s">
        <v>24275</v>
      </c>
      <c r="C2861">
        <v>12</v>
      </c>
      <c r="D2861" t="s">
        <v>24404</v>
      </c>
      <c r="E2861" t="s">
        <v>24277</v>
      </c>
      <c r="F2861" t="s">
        <v>24311</v>
      </c>
      <c r="G2861" t="s">
        <v>766</v>
      </c>
      <c r="H2861" t="s">
        <v>24397</v>
      </c>
    </row>
    <row r="2862" spans="1:8" hidden="1" x14ac:dyDescent="0.25">
      <c r="A2862" s="65">
        <v>45856</v>
      </c>
      <c r="B2862" t="s">
        <v>24275</v>
      </c>
      <c r="C2862">
        <v>12</v>
      </c>
      <c r="D2862" t="s">
        <v>24404</v>
      </c>
      <c r="E2862" t="s">
        <v>24277</v>
      </c>
      <c r="F2862" t="s">
        <v>24311</v>
      </c>
      <c r="G2862" t="s">
        <v>766</v>
      </c>
      <c r="H2862" t="s">
        <v>24397</v>
      </c>
    </row>
    <row r="2863" spans="1:8" hidden="1" x14ac:dyDescent="0.25">
      <c r="A2863" s="65">
        <v>45856</v>
      </c>
      <c r="B2863" t="s">
        <v>24275</v>
      </c>
      <c r="C2863">
        <v>12</v>
      </c>
      <c r="D2863" t="s">
        <v>24404</v>
      </c>
      <c r="E2863" t="s">
        <v>24277</v>
      </c>
      <c r="F2863" t="s">
        <v>24311</v>
      </c>
      <c r="G2863" t="s">
        <v>766</v>
      </c>
      <c r="H2863" t="s">
        <v>24397</v>
      </c>
    </row>
    <row r="2864" spans="1:8" hidden="1" x14ac:dyDescent="0.25">
      <c r="A2864" s="65">
        <v>45856</v>
      </c>
      <c r="B2864" t="s">
        <v>24275</v>
      </c>
      <c r="C2864">
        <v>12</v>
      </c>
      <c r="D2864" t="s">
        <v>24404</v>
      </c>
      <c r="E2864" t="s">
        <v>24277</v>
      </c>
      <c r="F2864" t="s">
        <v>24311</v>
      </c>
      <c r="G2864" t="s">
        <v>766</v>
      </c>
      <c r="H2864" t="s">
        <v>24397</v>
      </c>
    </row>
    <row r="2865" spans="1:8" hidden="1" x14ac:dyDescent="0.25">
      <c r="A2865" s="65">
        <v>45856</v>
      </c>
      <c r="B2865" t="s">
        <v>24275</v>
      </c>
      <c r="C2865">
        <v>12</v>
      </c>
      <c r="D2865" t="s">
        <v>24404</v>
      </c>
      <c r="E2865" t="s">
        <v>24277</v>
      </c>
      <c r="F2865" t="s">
        <v>24311</v>
      </c>
      <c r="G2865" t="s">
        <v>766</v>
      </c>
      <c r="H2865" t="s">
        <v>24397</v>
      </c>
    </row>
    <row r="2866" spans="1:8" hidden="1" x14ac:dyDescent="0.25">
      <c r="A2866" s="65">
        <v>45856</v>
      </c>
      <c r="B2866" t="s">
        <v>24275</v>
      </c>
      <c r="C2866">
        <v>12</v>
      </c>
      <c r="D2866" t="s">
        <v>24404</v>
      </c>
      <c r="E2866" t="s">
        <v>24277</v>
      </c>
      <c r="F2866" t="s">
        <v>24311</v>
      </c>
      <c r="G2866" t="s">
        <v>766</v>
      </c>
      <c r="H2866" t="s">
        <v>24397</v>
      </c>
    </row>
    <row r="2867" spans="1:8" hidden="1" x14ac:dyDescent="0.25">
      <c r="A2867" s="65">
        <v>45856</v>
      </c>
      <c r="B2867" t="s">
        <v>24275</v>
      </c>
      <c r="C2867">
        <v>12</v>
      </c>
      <c r="D2867" t="s">
        <v>24404</v>
      </c>
      <c r="E2867" t="s">
        <v>24277</v>
      </c>
      <c r="F2867" t="s">
        <v>24311</v>
      </c>
      <c r="G2867" t="s">
        <v>766</v>
      </c>
      <c r="H2867" t="s">
        <v>24397</v>
      </c>
    </row>
    <row r="2868" spans="1:8" hidden="1" x14ac:dyDescent="0.25">
      <c r="A2868" s="65">
        <v>45856</v>
      </c>
      <c r="B2868" t="s">
        <v>24275</v>
      </c>
      <c r="C2868">
        <v>12</v>
      </c>
      <c r="D2868" t="s">
        <v>24404</v>
      </c>
      <c r="E2868" t="s">
        <v>24277</v>
      </c>
      <c r="F2868" t="s">
        <v>24311</v>
      </c>
      <c r="G2868" t="s">
        <v>766</v>
      </c>
      <c r="H2868" t="s">
        <v>24397</v>
      </c>
    </row>
    <row r="2869" spans="1:8" hidden="1" x14ac:dyDescent="0.25">
      <c r="A2869" s="65">
        <v>45856</v>
      </c>
      <c r="B2869" t="s">
        <v>24275</v>
      </c>
      <c r="C2869">
        <v>12</v>
      </c>
      <c r="D2869" t="s">
        <v>24404</v>
      </c>
      <c r="E2869" t="s">
        <v>24277</v>
      </c>
      <c r="F2869" t="s">
        <v>24311</v>
      </c>
      <c r="G2869" t="s">
        <v>766</v>
      </c>
      <c r="H2869" t="s">
        <v>24397</v>
      </c>
    </row>
    <row r="2870" spans="1:8" hidden="1" x14ac:dyDescent="0.25">
      <c r="A2870" s="65">
        <v>45856</v>
      </c>
      <c r="B2870" t="s">
        <v>24275</v>
      </c>
      <c r="C2870">
        <v>12</v>
      </c>
      <c r="D2870" t="s">
        <v>24404</v>
      </c>
      <c r="E2870" t="s">
        <v>24277</v>
      </c>
      <c r="F2870" t="s">
        <v>24311</v>
      </c>
      <c r="G2870" t="s">
        <v>766</v>
      </c>
      <c r="H2870" t="s">
        <v>24397</v>
      </c>
    </row>
    <row r="2871" spans="1:8" hidden="1" x14ac:dyDescent="0.25">
      <c r="A2871" s="65">
        <v>45856</v>
      </c>
      <c r="B2871" t="s">
        <v>24275</v>
      </c>
      <c r="C2871">
        <v>12</v>
      </c>
      <c r="D2871" t="s">
        <v>24404</v>
      </c>
      <c r="E2871" t="s">
        <v>24277</v>
      </c>
      <c r="F2871" t="s">
        <v>24311</v>
      </c>
      <c r="G2871" t="s">
        <v>766</v>
      </c>
      <c r="H2871" t="s">
        <v>24397</v>
      </c>
    </row>
    <row r="2872" spans="1:8" hidden="1" x14ac:dyDescent="0.25">
      <c r="A2872" s="65">
        <v>45856</v>
      </c>
      <c r="B2872" t="s">
        <v>24275</v>
      </c>
      <c r="C2872">
        <v>12</v>
      </c>
      <c r="D2872" t="s">
        <v>24404</v>
      </c>
      <c r="E2872" t="s">
        <v>24277</v>
      </c>
      <c r="F2872" t="s">
        <v>24311</v>
      </c>
      <c r="G2872" t="s">
        <v>766</v>
      </c>
      <c r="H2872" t="s">
        <v>24397</v>
      </c>
    </row>
    <row r="2873" spans="1:8" hidden="1" x14ac:dyDescent="0.25">
      <c r="A2873" s="65">
        <v>45856</v>
      </c>
      <c r="B2873" t="s">
        <v>24275</v>
      </c>
      <c r="C2873">
        <v>12</v>
      </c>
      <c r="D2873" t="s">
        <v>24404</v>
      </c>
      <c r="E2873" t="s">
        <v>24277</v>
      </c>
      <c r="F2873" t="s">
        <v>24311</v>
      </c>
      <c r="G2873" t="s">
        <v>766</v>
      </c>
      <c r="H2873" t="s">
        <v>24397</v>
      </c>
    </row>
    <row r="2874" spans="1:8" hidden="1" x14ac:dyDescent="0.25">
      <c r="A2874" s="65">
        <v>45856</v>
      </c>
      <c r="B2874" t="s">
        <v>24275</v>
      </c>
      <c r="C2874">
        <v>12</v>
      </c>
      <c r="D2874" t="s">
        <v>24404</v>
      </c>
      <c r="E2874" t="s">
        <v>24277</v>
      </c>
      <c r="F2874" t="s">
        <v>24311</v>
      </c>
      <c r="G2874" t="s">
        <v>766</v>
      </c>
      <c r="H2874" t="s">
        <v>24397</v>
      </c>
    </row>
    <row r="2875" spans="1:8" hidden="1" x14ac:dyDescent="0.25">
      <c r="A2875" s="65">
        <v>45856</v>
      </c>
      <c r="B2875" t="s">
        <v>24275</v>
      </c>
      <c r="C2875">
        <v>12</v>
      </c>
      <c r="D2875" t="s">
        <v>24404</v>
      </c>
      <c r="E2875" t="s">
        <v>24277</v>
      </c>
      <c r="F2875" t="s">
        <v>24311</v>
      </c>
      <c r="G2875" t="s">
        <v>766</v>
      </c>
      <c r="H2875" t="s">
        <v>24397</v>
      </c>
    </row>
    <row r="2876" spans="1:8" hidden="1" x14ac:dyDescent="0.25">
      <c r="A2876" s="65">
        <v>45856</v>
      </c>
      <c r="B2876" t="s">
        <v>24275</v>
      </c>
      <c r="C2876">
        <v>12</v>
      </c>
      <c r="D2876" t="s">
        <v>24404</v>
      </c>
      <c r="E2876" t="s">
        <v>24277</v>
      </c>
      <c r="F2876" t="s">
        <v>24311</v>
      </c>
      <c r="G2876" t="s">
        <v>766</v>
      </c>
      <c r="H2876" t="s">
        <v>24397</v>
      </c>
    </row>
    <row r="2877" spans="1:8" hidden="1" x14ac:dyDescent="0.25">
      <c r="A2877" s="65">
        <v>45856</v>
      </c>
      <c r="B2877" t="s">
        <v>24275</v>
      </c>
      <c r="C2877">
        <v>12</v>
      </c>
      <c r="D2877" t="s">
        <v>24404</v>
      </c>
      <c r="E2877" t="s">
        <v>24277</v>
      </c>
      <c r="F2877" t="s">
        <v>24311</v>
      </c>
      <c r="G2877" t="s">
        <v>766</v>
      </c>
      <c r="H2877" t="s">
        <v>24397</v>
      </c>
    </row>
    <row r="2878" spans="1:8" hidden="1" x14ac:dyDescent="0.25">
      <c r="A2878" s="65">
        <v>45856</v>
      </c>
      <c r="B2878" t="s">
        <v>24275</v>
      </c>
      <c r="C2878">
        <v>12</v>
      </c>
      <c r="D2878" t="s">
        <v>24404</v>
      </c>
      <c r="E2878" t="s">
        <v>24277</v>
      </c>
      <c r="F2878" t="s">
        <v>24311</v>
      </c>
      <c r="G2878" t="s">
        <v>766</v>
      </c>
      <c r="H2878" t="s">
        <v>24397</v>
      </c>
    </row>
    <row r="2879" spans="1:8" hidden="1" x14ac:dyDescent="0.25">
      <c r="A2879" s="65">
        <v>45856</v>
      </c>
      <c r="B2879" t="s">
        <v>24275</v>
      </c>
      <c r="C2879">
        <v>12</v>
      </c>
      <c r="D2879" t="s">
        <v>24404</v>
      </c>
      <c r="E2879" t="s">
        <v>24277</v>
      </c>
      <c r="F2879" t="s">
        <v>24311</v>
      </c>
      <c r="G2879" t="s">
        <v>766</v>
      </c>
      <c r="H2879" t="s">
        <v>24397</v>
      </c>
    </row>
    <row r="2880" spans="1:8" hidden="1" x14ac:dyDescent="0.25">
      <c r="A2880" s="65">
        <v>45856</v>
      </c>
      <c r="B2880" t="s">
        <v>24275</v>
      </c>
      <c r="C2880">
        <v>12</v>
      </c>
      <c r="D2880" t="s">
        <v>24404</v>
      </c>
      <c r="E2880" t="s">
        <v>24277</v>
      </c>
      <c r="F2880" t="s">
        <v>24311</v>
      </c>
      <c r="G2880" t="s">
        <v>766</v>
      </c>
      <c r="H2880" t="s">
        <v>24397</v>
      </c>
    </row>
    <row r="2881" spans="1:8" hidden="1" x14ac:dyDescent="0.25">
      <c r="A2881" s="65">
        <v>45856</v>
      </c>
      <c r="B2881" t="s">
        <v>24275</v>
      </c>
      <c r="C2881">
        <v>12</v>
      </c>
      <c r="D2881" t="s">
        <v>24404</v>
      </c>
      <c r="E2881" t="s">
        <v>24277</v>
      </c>
      <c r="F2881" t="s">
        <v>24311</v>
      </c>
      <c r="G2881" t="s">
        <v>766</v>
      </c>
      <c r="H2881" t="s">
        <v>24397</v>
      </c>
    </row>
    <row r="2882" spans="1:8" hidden="1" x14ac:dyDescent="0.25">
      <c r="A2882" s="65">
        <v>45856</v>
      </c>
      <c r="B2882" t="s">
        <v>24275</v>
      </c>
      <c r="C2882">
        <v>12</v>
      </c>
      <c r="D2882" t="s">
        <v>24404</v>
      </c>
      <c r="E2882" t="s">
        <v>24277</v>
      </c>
      <c r="F2882" t="s">
        <v>24311</v>
      </c>
      <c r="G2882" t="s">
        <v>766</v>
      </c>
      <c r="H2882" t="s">
        <v>24397</v>
      </c>
    </row>
    <row r="2883" spans="1:8" hidden="1" x14ac:dyDescent="0.25">
      <c r="A2883" s="65">
        <v>45856</v>
      </c>
      <c r="B2883" t="s">
        <v>24275</v>
      </c>
      <c r="C2883">
        <v>12</v>
      </c>
      <c r="D2883" t="s">
        <v>24404</v>
      </c>
      <c r="E2883" t="s">
        <v>24277</v>
      </c>
      <c r="F2883" t="s">
        <v>24311</v>
      </c>
      <c r="G2883" t="s">
        <v>766</v>
      </c>
      <c r="H2883" t="s">
        <v>24397</v>
      </c>
    </row>
    <row r="2884" spans="1:8" hidden="1" x14ac:dyDescent="0.25">
      <c r="A2884" s="65">
        <v>45856</v>
      </c>
      <c r="B2884" t="s">
        <v>24275</v>
      </c>
      <c r="C2884">
        <v>12</v>
      </c>
      <c r="D2884" t="s">
        <v>24404</v>
      </c>
      <c r="E2884" t="s">
        <v>24277</v>
      </c>
      <c r="F2884" t="s">
        <v>24311</v>
      </c>
      <c r="G2884" t="s">
        <v>766</v>
      </c>
      <c r="H2884" t="s">
        <v>24397</v>
      </c>
    </row>
    <row r="2885" spans="1:8" hidden="1" x14ac:dyDescent="0.25">
      <c r="A2885" s="65">
        <v>45856</v>
      </c>
      <c r="B2885" t="s">
        <v>24275</v>
      </c>
      <c r="C2885">
        <v>12</v>
      </c>
      <c r="D2885" t="s">
        <v>24404</v>
      </c>
      <c r="E2885" t="s">
        <v>24277</v>
      </c>
      <c r="F2885" t="s">
        <v>24311</v>
      </c>
      <c r="G2885" t="s">
        <v>766</v>
      </c>
      <c r="H2885" t="s">
        <v>24397</v>
      </c>
    </row>
    <row r="2886" spans="1:8" hidden="1" x14ac:dyDescent="0.25">
      <c r="A2886" s="65">
        <v>45856</v>
      </c>
      <c r="B2886" t="s">
        <v>24275</v>
      </c>
      <c r="C2886">
        <v>12</v>
      </c>
      <c r="D2886" t="s">
        <v>24404</v>
      </c>
      <c r="E2886" t="s">
        <v>24277</v>
      </c>
      <c r="F2886" t="s">
        <v>24311</v>
      </c>
      <c r="G2886" t="s">
        <v>766</v>
      </c>
      <c r="H2886" t="s">
        <v>24397</v>
      </c>
    </row>
    <row r="2887" spans="1:8" hidden="1" x14ac:dyDescent="0.25">
      <c r="A2887" s="65">
        <v>45856</v>
      </c>
      <c r="B2887" t="s">
        <v>24275</v>
      </c>
      <c r="C2887">
        <v>12</v>
      </c>
      <c r="D2887" t="s">
        <v>24404</v>
      </c>
      <c r="E2887" t="s">
        <v>24277</v>
      </c>
      <c r="F2887" t="s">
        <v>24311</v>
      </c>
      <c r="G2887" t="s">
        <v>766</v>
      </c>
      <c r="H2887" t="s">
        <v>24397</v>
      </c>
    </row>
    <row r="2888" spans="1:8" hidden="1" x14ac:dyDescent="0.25">
      <c r="A2888" s="65">
        <v>45856</v>
      </c>
      <c r="B2888" t="s">
        <v>24275</v>
      </c>
      <c r="C2888">
        <v>12</v>
      </c>
      <c r="D2888" t="s">
        <v>24404</v>
      </c>
      <c r="E2888" t="s">
        <v>24277</v>
      </c>
      <c r="F2888" t="s">
        <v>24311</v>
      </c>
      <c r="G2888" t="s">
        <v>766</v>
      </c>
      <c r="H2888" t="s">
        <v>24397</v>
      </c>
    </row>
    <row r="2889" spans="1:8" hidden="1" x14ac:dyDescent="0.25">
      <c r="A2889" s="65">
        <v>45856</v>
      </c>
      <c r="B2889" t="s">
        <v>24275</v>
      </c>
      <c r="C2889">
        <v>12</v>
      </c>
      <c r="D2889" t="s">
        <v>24404</v>
      </c>
      <c r="E2889" t="s">
        <v>24277</v>
      </c>
      <c r="F2889" t="s">
        <v>24311</v>
      </c>
      <c r="G2889" t="s">
        <v>766</v>
      </c>
      <c r="H2889" t="s">
        <v>24397</v>
      </c>
    </row>
    <row r="2890" spans="1:8" hidden="1" x14ac:dyDescent="0.25">
      <c r="A2890" s="65">
        <v>45856</v>
      </c>
      <c r="B2890" t="s">
        <v>24275</v>
      </c>
      <c r="C2890">
        <v>12</v>
      </c>
      <c r="D2890" t="s">
        <v>24404</v>
      </c>
      <c r="E2890" t="s">
        <v>24277</v>
      </c>
      <c r="F2890" t="s">
        <v>24311</v>
      </c>
      <c r="G2890" t="s">
        <v>766</v>
      </c>
      <c r="H2890" t="s">
        <v>24397</v>
      </c>
    </row>
    <row r="2891" spans="1:8" hidden="1" x14ac:dyDescent="0.25">
      <c r="A2891" s="65">
        <v>45856</v>
      </c>
      <c r="B2891" t="s">
        <v>24275</v>
      </c>
      <c r="C2891">
        <v>12</v>
      </c>
      <c r="D2891" t="s">
        <v>24404</v>
      </c>
      <c r="E2891" t="s">
        <v>24277</v>
      </c>
      <c r="F2891" t="s">
        <v>24311</v>
      </c>
      <c r="G2891" t="s">
        <v>766</v>
      </c>
      <c r="H2891" t="s">
        <v>24397</v>
      </c>
    </row>
    <row r="2892" spans="1:8" hidden="1" x14ac:dyDescent="0.25">
      <c r="A2892" s="65">
        <v>45856</v>
      </c>
      <c r="B2892" t="s">
        <v>24275</v>
      </c>
      <c r="C2892">
        <v>12</v>
      </c>
      <c r="D2892" t="s">
        <v>24404</v>
      </c>
      <c r="E2892" t="s">
        <v>24277</v>
      </c>
      <c r="F2892" t="s">
        <v>24311</v>
      </c>
      <c r="G2892" t="s">
        <v>766</v>
      </c>
      <c r="H2892" t="s">
        <v>24397</v>
      </c>
    </row>
    <row r="2893" spans="1:8" hidden="1" x14ac:dyDescent="0.25">
      <c r="A2893" s="65">
        <v>45856</v>
      </c>
      <c r="B2893" t="s">
        <v>24275</v>
      </c>
      <c r="C2893">
        <v>12</v>
      </c>
      <c r="D2893" t="s">
        <v>24404</v>
      </c>
      <c r="E2893" t="s">
        <v>24277</v>
      </c>
      <c r="F2893" t="s">
        <v>24311</v>
      </c>
      <c r="G2893" t="s">
        <v>766</v>
      </c>
      <c r="H2893" t="s">
        <v>24397</v>
      </c>
    </row>
    <row r="2894" spans="1:8" hidden="1" x14ac:dyDescent="0.25">
      <c r="A2894" s="65">
        <v>45856</v>
      </c>
      <c r="B2894" t="s">
        <v>24275</v>
      </c>
      <c r="C2894">
        <v>12</v>
      </c>
      <c r="D2894" t="s">
        <v>24404</v>
      </c>
      <c r="E2894" t="s">
        <v>24277</v>
      </c>
      <c r="F2894" t="s">
        <v>24311</v>
      </c>
      <c r="G2894" t="s">
        <v>766</v>
      </c>
      <c r="H2894" t="s">
        <v>24397</v>
      </c>
    </row>
    <row r="2895" spans="1:8" hidden="1" x14ac:dyDescent="0.25">
      <c r="A2895" s="65">
        <v>45856</v>
      </c>
      <c r="B2895" t="s">
        <v>24275</v>
      </c>
      <c r="C2895">
        <v>12</v>
      </c>
      <c r="D2895" t="s">
        <v>24404</v>
      </c>
      <c r="E2895" t="s">
        <v>24277</v>
      </c>
      <c r="F2895" t="s">
        <v>24311</v>
      </c>
      <c r="G2895" t="s">
        <v>766</v>
      </c>
      <c r="H2895" t="s">
        <v>24397</v>
      </c>
    </row>
    <row r="2896" spans="1:8" hidden="1" x14ac:dyDescent="0.25">
      <c r="A2896" s="65">
        <v>45856</v>
      </c>
      <c r="B2896" t="s">
        <v>24275</v>
      </c>
      <c r="C2896">
        <v>12</v>
      </c>
      <c r="D2896" t="s">
        <v>24404</v>
      </c>
      <c r="E2896" t="s">
        <v>24277</v>
      </c>
      <c r="F2896" t="s">
        <v>24311</v>
      </c>
      <c r="G2896" t="s">
        <v>766</v>
      </c>
      <c r="H2896" t="s">
        <v>24397</v>
      </c>
    </row>
    <row r="2897" spans="1:8" hidden="1" x14ac:dyDescent="0.25">
      <c r="A2897" s="65">
        <v>45856</v>
      </c>
      <c r="B2897" t="s">
        <v>24275</v>
      </c>
      <c r="C2897">
        <v>12</v>
      </c>
      <c r="D2897" t="s">
        <v>24405</v>
      </c>
      <c r="E2897" t="s">
        <v>24277</v>
      </c>
      <c r="F2897" t="s">
        <v>24311</v>
      </c>
      <c r="G2897" t="s">
        <v>769</v>
      </c>
      <c r="H2897" t="s">
        <v>24327</v>
      </c>
    </row>
    <row r="2898" spans="1:8" hidden="1" x14ac:dyDescent="0.25">
      <c r="A2898" s="65">
        <v>45856</v>
      </c>
      <c r="B2898" t="s">
        <v>24275</v>
      </c>
      <c r="C2898">
        <v>12</v>
      </c>
      <c r="D2898" t="s">
        <v>24405</v>
      </c>
      <c r="E2898" t="s">
        <v>24277</v>
      </c>
      <c r="F2898" t="s">
        <v>24311</v>
      </c>
      <c r="G2898" t="s">
        <v>769</v>
      </c>
      <c r="H2898" t="s">
        <v>24327</v>
      </c>
    </row>
    <row r="2899" spans="1:8" hidden="1" x14ac:dyDescent="0.25">
      <c r="A2899" s="65">
        <v>45856</v>
      </c>
      <c r="B2899" t="s">
        <v>24275</v>
      </c>
      <c r="C2899">
        <v>12</v>
      </c>
      <c r="D2899" t="s">
        <v>24405</v>
      </c>
      <c r="E2899" t="s">
        <v>24277</v>
      </c>
      <c r="F2899" t="s">
        <v>24311</v>
      </c>
      <c r="G2899" t="s">
        <v>769</v>
      </c>
      <c r="H2899" t="s">
        <v>24327</v>
      </c>
    </row>
    <row r="2900" spans="1:8" hidden="1" x14ac:dyDescent="0.25">
      <c r="A2900" s="65">
        <v>45856</v>
      </c>
      <c r="B2900" t="s">
        <v>24275</v>
      </c>
      <c r="C2900">
        <v>12</v>
      </c>
      <c r="D2900" t="s">
        <v>24405</v>
      </c>
      <c r="E2900" t="s">
        <v>24277</v>
      </c>
      <c r="F2900" t="s">
        <v>24311</v>
      </c>
      <c r="G2900" t="s">
        <v>769</v>
      </c>
      <c r="H2900" t="s">
        <v>24327</v>
      </c>
    </row>
    <row r="2901" spans="1:8" hidden="1" x14ac:dyDescent="0.25">
      <c r="A2901" s="65">
        <v>45856</v>
      </c>
      <c r="B2901" t="s">
        <v>24275</v>
      </c>
      <c r="C2901">
        <v>12</v>
      </c>
      <c r="D2901" t="s">
        <v>24405</v>
      </c>
      <c r="E2901" t="s">
        <v>24277</v>
      </c>
      <c r="F2901" t="s">
        <v>24311</v>
      </c>
      <c r="G2901" t="s">
        <v>769</v>
      </c>
      <c r="H2901" t="s">
        <v>24327</v>
      </c>
    </row>
    <row r="2902" spans="1:8" hidden="1" x14ac:dyDescent="0.25">
      <c r="A2902" s="65">
        <v>45856</v>
      </c>
      <c r="B2902" t="s">
        <v>24275</v>
      </c>
      <c r="C2902">
        <v>12</v>
      </c>
      <c r="D2902" t="s">
        <v>24405</v>
      </c>
      <c r="E2902" t="s">
        <v>24277</v>
      </c>
      <c r="F2902" t="s">
        <v>24311</v>
      </c>
      <c r="G2902" t="s">
        <v>769</v>
      </c>
      <c r="H2902" t="s">
        <v>24327</v>
      </c>
    </row>
    <row r="2903" spans="1:8" hidden="1" x14ac:dyDescent="0.25">
      <c r="A2903" s="65">
        <v>45856</v>
      </c>
      <c r="B2903" t="s">
        <v>24275</v>
      </c>
      <c r="C2903">
        <v>12</v>
      </c>
      <c r="D2903" t="s">
        <v>24405</v>
      </c>
      <c r="E2903" t="s">
        <v>24277</v>
      </c>
      <c r="F2903" t="s">
        <v>24311</v>
      </c>
      <c r="G2903" t="s">
        <v>769</v>
      </c>
      <c r="H2903" t="s">
        <v>24327</v>
      </c>
    </row>
    <row r="2904" spans="1:8" hidden="1" x14ac:dyDescent="0.25">
      <c r="A2904" s="65">
        <v>45856</v>
      </c>
      <c r="B2904" t="s">
        <v>24275</v>
      </c>
      <c r="C2904">
        <v>12</v>
      </c>
      <c r="D2904" t="s">
        <v>24405</v>
      </c>
      <c r="E2904" t="s">
        <v>24277</v>
      </c>
      <c r="F2904" t="s">
        <v>24311</v>
      </c>
      <c r="G2904" t="s">
        <v>769</v>
      </c>
      <c r="H2904" t="s">
        <v>24327</v>
      </c>
    </row>
    <row r="2905" spans="1:8" hidden="1" x14ac:dyDescent="0.25">
      <c r="A2905" s="65">
        <v>45856</v>
      </c>
      <c r="B2905" t="s">
        <v>24275</v>
      </c>
      <c r="C2905">
        <v>12</v>
      </c>
      <c r="D2905" t="s">
        <v>24405</v>
      </c>
      <c r="E2905" t="s">
        <v>24277</v>
      </c>
      <c r="F2905" t="s">
        <v>24311</v>
      </c>
      <c r="G2905" t="s">
        <v>769</v>
      </c>
      <c r="H2905" t="s">
        <v>24327</v>
      </c>
    </row>
    <row r="2906" spans="1:8" hidden="1" x14ac:dyDescent="0.25">
      <c r="A2906" s="65">
        <v>45856</v>
      </c>
      <c r="B2906" t="s">
        <v>24275</v>
      </c>
      <c r="C2906">
        <v>1</v>
      </c>
      <c r="D2906" t="s">
        <v>24405</v>
      </c>
      <c r="E2906" t="s">
        <v>24277</v>
      </c>
      <c r="F2906" t="s">
        <v>24311</v>
      </c>
      <c r="G2906" t="s">
        <v>769</v>
      </c>
      <c r="H2906" t="s">
        <v>24327</v>
      </c>
    </row>
    <row r="2907" spans="1:8" hidden="1" x14ac:dyDescent="0.25">
      <c r="A2907" s="65">
        <v>45856</v>
      </c>
      <c r="B2907" t="s">
        <v>24275</v>
      </c>
      <c r="C2907">
        <v>7</v>
      </c>
      <c r="D2907" t="s">
        <v>24405</v>
      </c>
      <c r="E2907" t="s">
        <v>24277</v>
      </c>
      <c r="F2907" t="s">
        <v>24311</v>
      </c>
      <c r="G2907" t="s">
        <v>769</v>
      </c>
      <c r="H2907" t="s">
        <v>24327</v>
      </c>
    </row>
    <row r="2908" spans="1:8" hidden="1" x14ac:dyDescent="0.25">
      <c r="A2908" s="65">
        <v>45856</v>
      </c>
      <c r="B2908" t="s">
        <v>24275</v>
      </c>
      <c r="C2908">
        <v>12</v>
      </c>
      <c r="D2908" t="s">
        <v>24405</v>
      </c>
      <c r="E2908" t="s">
        <v>24277</v>
      </c>
      <c r="F2908" t="s">
        <v>24311</v>
      </c>
      <c r="G2908" t="s">
        <v>769</v>
      </c>
      <c r="H2908" t="s">
        <v>24327</v>
      </c>
    </row>
    <row r="2909" spans="1:8" hidden="1" x14ac:dyDescent="0.25">
      <c r="A2909" s="65">
        <v>45856</v>
      </c>
      <c r="B2909" t="s">
        <v>24275</v>
      </c>
      <c r="C2909">
        <v>12</v>
      </c>
      <c r="D2909" t="s">
        <v>24405</v>
      </c>
      <c r="E2909" t="s">
        <v>24277</v>
      </c>
      <c r="F2909" t="s">
        <v>24311</v>
      </c>
      <c r="G2909" t="s">
        <v>769</v>
      </c>
      <c r="H2909" t="s">
        <v>24327</v>
      </c>
    </row>
    <row r="2910" spans="1:8" hidden="1" x14ac:dyDescent="0.25">
      <c r="A2910" s="65">
        <v>45856</v>
      </c>
      <c r="B2910" t="s">
        <v>24275</v>
      </c>
      <c r="C2910">
        <v>12</v>
      </c>
      <c r="D2910" t="s">
        <v>24405</v>
      </c>
      <c r="E2910" t="s">
        <v>24277</v>
      </c>
      <c r="F2910" t="s">
        <v>24311</v>
      </c>
      <c r="G2910" t="s">
        <v>769</v>
      </c>
      <c r="H2910" t="s">
        <v>24327</v>
      </c>
    </row>
    <row r="2911" spans="1:8" hidden="1" x14ac:dyDescent="0.25">
      <c r="A2911" s="65">
        <v>45856</v>
      </c>
      <c r="B2911" t="s">
        <v>24275</v>
      </c>
      <c r="C2911">
        <v>12</v>
      </c>
      <c r="D2911" t="s">
        <v>24405</v>
      </c>
      <c r="E2911" t="s">
        <v>24277</v>
      </c>
      <c r="F2911" t="s">
        <v>24311</v>
      </c>
      <c r="G2911" t="s">
        <v>769</v>
      </c>
      <c r="H2911" t="s">
        <v>24327</v>
      </c>
    </row>
    <row r="2912" spans="1:8" hidden="1" x14ac:dyDescent="0.25">
      <c r="A2912" s="65">
        <v>45856</v>
      </c>
      <c r="B2912" t="s">
        <v>24275</v>
      </c>
      <c r="C2912">
        <v>12</v>
      </c>
      <c r="D2912" t="s">
        <v>24405</v>
      </c>
      <c r="E2912" t="s">
        <v>24277</v>
      </c>
      <c r="F2912" t="s">
        <v>24311</v>
      </c>
      <c r="G2912" t="s">
        <v>769</v>
      </c>
      <c r="H2912" t="s">
        <v>24327</v>
      </c>
    </row>
    <row r="2913" spans="1:8" hidden="1" x14ac:dyDescent="0.25">
      <c r="A2913" s="65">
        <v>45856</v>
      </c>
      <c r="B2913" t="s">
        <v>24275</v>
      </c>
      <c r="C2913">
        <v>12</v>
      </c>
      <c r="D2913" t="s">
        <v>24405</v>
      </c>
      <c r="E2913" t="s">
        <v>24277</v>
      </c>
      <c r="F2913" t="s">
        <v>24311</v>
      </c>
      <c r="G2913" t="s">
        <v>769</v>
      </c>
      <c r="H2913" t="s">
        <v>24327</v>
      </c>
    </row>
    <row r="2914" spans="1:8" hidden="1" x14ac:dyDescent="0.25">
      <c r="A2914" s="65">
        <v>45856</v>
      </c>
      <c r="B2914" t="s">
        <v>24275</v>
      </c>
      <c r="C2914">
        <v>12</v>
      </c>
      <c r="D2914" t="s">
        <v>24405</v>
      </c>
      <c r="E2914" t="s">
        <v>24277</v>
      </c>
      <c r="F2914" t="s">
        <v>24311</v>
      </c>
      <c r="G2914" t="s">
        <v>769</v>
      </c>
      <c r="H2914" t="s">
        <v>24327</v>
      </c>
    </row>
    <row r="2915" spans="1:8" hidden="1" x14ac:dyDescent="0.25">
      <c r="A2915" s="65">
        <v>45856</v>
      </c>
      <c r="B2915" t="s">
        <v>24275</v>
      </c>
      <c r="C2915">
        <v>12</v>
      </c>
      <c r="D2915" t="s">
        <v>24405</v>
      </c>
      <c r="E2915" t="s">
        <v>24277</v>
      </c>
      <c r="F2915" t="s">
        <v>24311</v>
      </c>
      <c r="G2915" t="s">
        <v>769</v>
      </c>
      <c r="H2915" t="s">
        <v>24327</v>
      </c>
    </row>
    <row r="2916" spans="1:8" hidden="1" x14ac:dyDescent="0.25">
      <c r="A2916" s="65">
        <v>45856</v>
      </c>
      <c r="B2916" t="s">
        <v>24275</v>
      </c>
      <c r="C2916">
        <v>12</v>
      </c>
      <c r="D2916" t="s">
        <v>24405</v>
      </c>
      <c r="E2916" t="s">
        <v>24277</v>
      </c>
      <c r="F2916" t="s">
        <v>24311</v>
      </c>
      <c r="G2916" t="s">
        <v>769</v>
      </c>
      <c r="H2916" t="s">
        <v>24327</v>
      </c>
    </row>
    <row r="2917" spans="1:8" hidden="1" x14ac:dyDescent="0.25">
      <c r="A2917" s="65">
        <v>45856</v>
      </c>
      <c r="B2917" t="s">
        <v>24275</v>
      </c>
      <c r="C2917">
        <v>12</v>
      </c>
      <c r="D2917" t="s">
        <v>24405</v>
      </c>
      <c r="E2917" t="s">
        <v>24277</v>
      </c>
      <c r="F2917" t="s">
        <v>24311</v>
      </c>
      <c r="G2917" t="s">
        <v>769</v>
      </c>
      <c r="H2917" t="s">
        <v>24327</v>
      </c>
    </row>
    <row r="2918" spans="1:8" hidden="1" x14ac:dyDescent="0.25">
      <c r="A2918" s="65">
        <v>45856</v>
      </c>
      <c r="B2918" t="s">
        <v>24275</v>
      </c>
      <c r="C2918">
        <v>12</v>
      </c>
      <c r="D2918" t="s">
        <v>24405</v>
      </c>
      <c r="E2918" t="s">
        <v>24277</v>
      </c>
      <c r="F2918" t="s">
        <v>24311</v>
      </c>
      <c r="G2918" t="s">
        <v>769</v>
      </c>
      <c r="H2918" t="s">
        <v>24327</v>
      </c>
    </row>
    <row r="2919" spans="1:8" hidden="1" x14ac:dyDescent="0.25">
      <c r="A2919" s="65">
        <v>45856</v>
      </c>
      <c r="B2919" t="s">
        <v>24275</v>
      </c>
      <c r="C2919">
        <v>12</v>
      </c>
      <c r="D2919" t="s">
        <v>24405</v>
      </c>
      <c r="E2919" t="s">
        <v>24277</v>
      </c>
      <c r="F2919" t="s">
        <v>24311</v>
      </c>
      <c r="G2919" t="s">
        <v>769</v>
      </c>
      <c r="H2919" t="s">
        <v>24327</v>
      </c>
    </row>
    <row r="2920" spans="1:8" hidden="1" x14ac:dyDescent="0.25">
      <c r="A2920" s="65">
        <v>45856</v>
      </c>
      <c r="B2920" t="s">
        <v>24275</v>
      </c>
      <c r="C2920">
        <v>12</v>
      </c>
      <c r="D2920" t="s">
        <v>24405</v>
      </c>
      <c r="E2920" t="s">
        <v>24277</v>
      </c>
      <c r="F2920" t="s">
        <v>24311</v>
      </c>
      <c r="G2920" t="s">
        <v>769</v>
      </c>
      <c r="H2920" t="s">
        <v>24327</v>
      </c>
    </row>
    <row r="2921" spans="1:8" hidden="1" x14ac:dyDescent="0.25">
      <c r="A2921" s="65">
        <v>45856</v>
      </c>
      <c r="B2921" t="s">
        <v>24275</v>
      </c>
      <c r="C2921">
        <v>12</v>
      </c>
      <c r="D2921" t="s">
        <v>24405</v>
      </c>
      <c r="E2921" t="s">
        <v>24277</v>
      </c>
      <c r="F2921" t="s">
        <v>24311</v>
      </c>
      <c r="G2921" t="s">
        <v>769</v>
      </c>
      <c r="H2921" t="s">
        <v>24327</v>
      </c>
    </row>
    <row r="2922" spans="1:8" hidden="1" x14ac:dyDescent="0.25">
      <c r="A2922" s="65">
        <v>45856</v>
      </c>
      <c r="B2922" t="s">
        <v>24275</v>
      </c>
      <c r="C2922">
        <v>12</v>
      </c>
      <c r="D2922" t="s">
        <v>24405</v>
      </c>
      <c r="E2922" t="s">
        <v>24277</v>
      </c>
      <c r="F2922" t="s">
        <v>24311</v>
      </c>
      <c r="G2922" t="s">
        <v>769</v>
      </c>
      <c r="H2922" t="s">
        <v>24327</v>
      </c>
    </row>
    <row r="2923" spans="1:8" hidden="1" x14ac:dyDescent="0.25">
      <c r="A2923" s="65">
        <v>45856</v>
      </c>
      <c r="B2923" t="s">
        <v>24275</v>
      </c>
      <c r="C2923">
        <v>12</v>
      </c>
      <c r="D2923" t="s">
        <v>24405</v>
      </c>
      <c r="E2923" t="s">
        <v>24277</v>
      </c>
      <c r="F2923" t="s">
        <v>24311</v>
      </c>
      <c r="G2923" t="s">
        <v>769</v>
      </c>
      <c r="H2923" t="s">
        <v>24327</v>
      </c>
    </row>
    <row r="2924" spans="1:8" hidden="1" x14ac:dyDescent="0.25">
      <c r="A2924" s="65">
        <v>45856</v>
      </c>
      <c r="B2924" t="s">
        <v>24275</v>
      </c>
      <c r="C2924">
        <v>12</v>
      </c>
      <c r="D2924" t="s">
        <v>24405</v>
      </c>
      <c r="E2924" t="s">
        <v>24277</v>
      </c>
      <c r="F2924" t="s">
        <v>24311</v>
      </c>
      <c r="G2924" t="s">
        <v>769</v>
      </c>
      <c r="H2924" t="s">
        <v>24327</v>
      </c>
    </row>
    <row r="2925" spans="1:8" hidden="1" x14ac:dyDescent="0.25">
      <c r="A2925" s="65">
        <v>45856</v>
      </c>
      <c r="B2925" t="s">
        <v>24275</v>
      </c>
      <c r="C2925">
        <v>12</v>
      </c>
      <c r="D2925" t="s">
        <v>24405</v>
      </c>
      <c r="E2925" t="s">
        <v>24277</v>
      </c>
      <c r="F2925" t="s">
        <v>24311</v>
      </c>
      <c r="G2925" t="s">
        <v>769</v>
      </c>
      <c r="H2925" t="s">
        <v>24327</v>
      </c>
    </row>
    <row r="2926" spans="1:8" hidden="1" x14ac:dyDescent="0.25">
      <c r="A2926" s="65">
        <v>45856</v>
      </c>
      <c r="B2926" t="s">
        <v>24275</v>
      </c>
      <c r="C2926">
        <v>12</v>
      </c>
      <c r="D2926" t="s">
        <v>24405</v>
      </c>
      <c r="E2926" t="s">
        <v>24277</v>
      </c>
      <c r="F2926" t="s">
        <v>24311</v>
      </c>
      <c r="G2926" t="s">
        <v>769</v>
      </c>
      <c r="H2926" t="s">
        <v>24327</v>
      </c>
    </row>
    <row r="2927" spans="1:8" hidden="1" x14ac:dyDescent="0.25">
      <c r="A2927" s="65">
        <v>45856</v>
      </c>
      <c r="B2927" t="s">
        <v>24275</v>
      </c>
      <c r="C2927">
        <v>12</v>
      </c>
      <c r="D2927" t="s">
        <v>24405</v>
      </c>
      <c r="E2927" t="s">
        <v>24277</v>
      </c>
      <c r="F2927" t="s">
        <v>24311</v>
      </c>
      <c r="G2927" t="s">
        <v>769</v>
      </c>
      <c r="H2927" t="s">
        <v>24327</v>
      </c>
    </row>
    <row r="2928" spans="1:8" hidden="1" x14ac:dyDescent="0.25">
      <c r="A2928" s="65">
        <v>45856</v>
      </c>
      <c r="B2928" t="s">
        <v>24275</v>
      </c>
      <c r="C2928">
        <v>12</v>
      </c>
      <c r="D2928" t="s">
        <v>24405</v>
      </c>
      <c r="E2928" t="s">
        <v>24277</v>
      </c>
      <c r="F2928" t="s">
        <v>24311</v>
      </c>
      <c r="G2928" t="s">
        <v>769</v>
      </c>
      <c r="H2928" t="s">
        <v>24327</v>
      </c>
    </row>
    <row r="2929" spans="1:8" hidden="1" x14ac:dyDescent="0.25">
      <c r="A2929" s="65">
        <v>45856</v>
      </c>
      <c r="B2929" t="s">
        <v>24275</v>
      </c>
      <c r="C2929">
        <v>12</v>
      </c>
      <c r="D2929" t="s">
        <v>24405</v>
      </c>
      <c r="E2929" t="s">
        <v>24277</v>
      </c>
      <c r="F2929" t="s">
        <v>24311</v>
      </c>
      <c r="G2929" t="s">
        <v>769</v>
      </c>
      <c r="H2929" t="s">
        <v>24327</v>
      </c>
    </row>
    <row r="2930" spans="1:8" hidden="1" x14ac:dyDescent="0.25">
      <c r="A2930" s="65">
        <v>45856</v>
      </c>
      <c r="B2930" t="s">
        <v>24275</v>
      </c>
      <c r="C2930">
        <v>12</v>
      </c>
      <c r="D2930" t="s">
        <v>24405</v>
      </c>
      <c r="E2930" t="s">
        <v>24277</v>
      </c>
      <c r="F2930" t="s">
        <v>24311</v>
      </c>
      <c r="G2930" t="s">
        <v>769</v>
      </c>
      <c r="H2930" t="s">
        <v>24327</v>
      </c>
    </row>
    <row r="2931" spans="1:8" hidden="1" x14ac:dyDescent="0.25">
      <c r="A2931" s="65">
        <v>45856</v>
      </c>
      <c r="B2931" t="s">
        <v>24275</v>
      </c>
      <c r="C2931">
        <v>12</v>
      </c>
      <c r="D2931" t="s">
        <v>24405</v>
      </c>
      <c r="E2931" t="s">
        <v>24277</v>
      </c>
      <c r="F2931" t="s">
        <v>24311</v>
      </c>
      <c r="G2931" t="s">
        <v>769</v>
      </c>
      <c r="H2931" t="s">
        <v>24327</v>
      </c>
    </row>
    <row r="2932" spans="1:8" hidden="1" x14ac:dyDescent="0.25">
      <c r="A2932" s="65">
        <v>45856</v>
      </c>
      <c r="B2932" t="s">
        <v>24275</v>
      </c>
      <c r="C2932">
        <v>12</v>
      </c>
      <c r="D2932" t="s">
        <v>24402</v>
      </c>
      <c r="E2932" t="s">
        <v>24277</v>
      </c>
      <c r="F2932" t="s">
        <v>754</v>
      </c>
      <c r="G2932" t="s">
        <v>769</v>
      </c>
      <c r="H2932" t="s">
        <v>24278</v>
      </c>
    </row>
    <row r="2933" spans="1:8" hidden="1" x14ac:dyDescent="0.25">
      <c r="A2933" s="65">
        <v>45856</v>
      </c>
      <c r="B2933" t="s">
        <v>24275</v>
      </c>
      <c r="C2933">
        <v>12</v>
      </c>
      <c r="D2933" t="s">
        <v>24402</v>
      </c>
      <c r="E2933" t="s">
        <v>24277</v>
      </c>
      <c r="F2933" t="s">
        <v>754</v>
      </c>
      <c r="G2933" t="s">
        <v>769</v>
      </c>
      <c r="H2933" t="s">
        <v>24278</v>
      </c>
    </row>
    <row r="2934" spans="1:8" hidden="1" x14ac:dyDescent="0.25">
      <c r="A2934" s="65">
        <v>45856</v>
      </c>
      <c r="B2934" t="s">
        <v>24275</v>
      </c>
      <c r="C2934">
        <v>12</v>
      </c>
      <c r="D2934" t="s">
        <v>24402</v>
      </c>
      <c r="E2934" t="s">
        <v>24277</v>
      </c>
      <c r="F2934" t="s">
        <v>754</v>
      </c>
      <c r="G2934" t="s">
        <v>769</v>
      </c>
      <c r="H2934" t="s">
        <v>24278</v>
      </c>
    </row>
    <row r="2935" spans="1:8" hidden="1" x14ac:dyDescent="0.25">
      <c r="A2935" s="65">
        <v>45856</v>
      </c>
      <c r="B2935" t="s">
        <v>24275</v>
      </c>
      <c r="C2935">
        <v>12</v>
      </c>
      <c r="D2935" t="s">
        <v>24402</v>
      </c>
      <c r="E2935" t="s">
        <v>24277</v>
      </c>
      <c r="F2935" t="s">
        <v>754</v>
      </c>
      <c r="G2935" t="s">
        <v>769</v>
      </c>
      <c r="H2935" t="s">
        <v>24278</v>
      </c>
    </row>
    <row r="2936" spans="1:8" hidden="1" x14ac:dyDescent="0.25">
      <c r="A2936" s="65">
        <v>45856</v>
      </c>
      <c r="B2936" t="s">
        <v>24275</v>
      </c>
      <c r="C2936">
        <v>12</v>
      </c>
      <c r="D2936" t="s">
        <v>24402</v>
      </c>
      <c r="E2936" t="s">
        <v>24277</v>
      </c>
      <c r="F2936" t="s">
        <v>754</v>
      </c>
      <c r="G2936" t="s">
        <v>769</v>
      </c>
      <c r="H2936" t="s">
        <v>24278</v>
      </c>
    </row>
    <row r="2937" spans="1:8" hidden="1" x14ac:dyDescent="0.25">
      <c r="A2937" s="65">
        <v>45856</v>
      </c>
      <c r="B2937" t="s">
        <v>24275</v>
      </c>
      <c r="C2937">
        <v>12</v>
      </c>
      <c r="D2937" t="s">
        <v>24402</v>
      </c>
      <c r="E2937" t="s">
        <v>24277</v>
      </c>
      <c r="F2937" t="s">
        <v>754</v>
      </c>
      <c r="G2937" t="s">
        <v>769</v>
      </c>
      <c r="H2937" t="s">
        <v>24278</v>
      </c>
    </row>
    <row r="2938" spans="1:8" hidden="1" x14ac:dyDescent="0.25">
      <c r="A2938" s="65">
        <v>45856</v>
      </c>
      <c r="B2938" t="s">
        <v>24275</v>
      </c>
      <c r="C2938">
        <v>12</v>
      </c>
      <c r="D2938" t="s">
        <v>24402</v>
      </c>
      <c r="E2938" t="s">
        <v>24277</v>
      </c>
      <c r="F2938" t="s">
        <v>754</v>
      </c>
      <c r="G2938" t="s">
        <v>769</v>
      </c>
      <c r="H2938" t="s">
        <v>24278</v>
      </c>
    </row>
    <row r="2939" spans="1:8" hidden="1" x14ac:dyDescent="0.25">
      <c r="A2939" s="65">
        <v>45856</v>
      </c>
      <c r="B2939" t="s">
        <v>24275</v>
      </c>
      <c r="C2939">
        <v>12</v>
      </c>
      <c r="D2939" t="s">
        <v>24402</v>
      </c>
      <c r="E2939" t="s">
        <v>24277</v>
      </c>
      <c r="F2939" t="s">
        <v>754</v>
      </c>
      <c r="G2939" t="s">
        <v>769</v>
      </c>
      <c r="H2939" t="s">
        <v>24278</v>
      </c>
    </row>
    <row r="2940" spans="1:8" hidden="1" x14ac:dyDescent="0.25">
      <c r="A2940" s="65">
        <v>45856</v>
      </c>
      <c r="B2940" t="s">
        <v>24275</v>
      </c>
      <c r="C2940">
        <v>12</v>
      </c>
      <c r="D2940" t="s">
        <v>24402</v>
      </c>
      <c r="E2940" t="s">
        <v>24277</v>
      </c>
      <c r="F2940" t="s">
        <v>754</v>
      </c>
      <c r="G2940" t="s">
        <v>769</v>
      </c>
      <c r="H2940" t="s">
        <v>24278</v>
      </c>
    </row>
    <row r="2941" spans="1:8" hidden="1" x14ac:dyDescent="0.25">
      <c r="A2941" s="65">
        <v>45856</v>
      </c>
      <c r="B2941" t="s">
        <v>24275</v>
      </c>
      <c r="C2941">
        <v>12</v>
      </c>
      <c r="D2941" t="s">
        <v>24402</v>
      </c>
      <c r="E2941" t="s">
        <v>24277</v>
      </c>
      <c r="F2941" t="s">
        <v>754</v>
      </c>
      <c r="G2941" t="s">
        <v>769</v>
      </c>
      <c r="H2941" t="s">
        <v>24278</v>
      </c>
    </row>
    <row r="2942" spans="1:8" hidden="1" x14ac:dyDescent="0.25">
      <c r="A2942" s="65">
        <v>45856</v>
      </c>
      <c r="B2942" t="s">
        <v>24275</v>
      </c>
      <c r="C2942">
        <v>12</v>
      </c>
      <c r="D2942" t="s">
        <v>24402</v>
      </c>
      <c r="E2942" t="s">
        <v>24277</v>
      </c>
      <c r="F2942" t="s">
        <v>754</v>
      </c>
      <c r="G2942" t="s">
        <v>769</v>
      </c>
      <c r="H2942" t="s">
        <v>24278</v>
      </c>
    </row>
    <row r="2943" spans="1:8" hidden="1" x14ac:dyDescent="0.25">
      <c r="A2943" s="65">
        <v>45856</v>
      </c>
      <c r="B2943" t="s">
        <v>24275</v>
      </c>
      <c r="C2943">
        <v>12</v>
      </c>
      <c r="D2943" t="s">
        <v>24402</v>
      </c>
      <c r="E2943" t="s">
        <v>24277</v>
      </c>
      <c r="F2943" t="s">
        <v>754</v>
      </c>
      <c r="G2943" t="s">
        <v>769</v>
      </c>
      <c r="H2943" t="s">
        <v>24278</v>
      </c>
    </row>
    <row r="2944" spans="1:8" hidden="1" x14ac:dyDescent="0.25">
      <c r="A2944" s="65">
        <v>45856</v>
      </c>
      <c r="B2944" t="s">
        <v>24275</v>
      </c>
      <c r="C2944">
        <v>12</v>
      </c>
      <c r="D2944" t="s">
        <v>24402</v>
      </c>
      <c r="E2944" t="s">
        <v>24277</v>
      </c>
      <c r="F2944" t="s">
        <v>754</v>
      </c>
      <c r="G2944" t="s">
        <v>769</v>
      </c>
      <c r="H2944" t="s">
        <v>24278</v>
      </c>
    </row>
    <row r="2945" spans="1:8" hidden="1" x14ac:dyDescent="0.25">
      <c r="A2945" s="65">
        <v>45857</v>
      </c>
      <c r="B2945" t="s">
        <v>24275</v>
      </c>
      <c r="C2945">
        <v>12</v>
      </c>
      <c r="D2945" t="s">
        <v>24406</v>
      </c>
      <c r="E2945" t="s">
        <v>24277</v>
      </c>
      <c r="F2945" t="s">
        <v>24311</v>
      </c>
      <c r="G2945" t="s">
        <v>768</v>
      </c>
      <c r="H2945" t="s">
        <v>24278</v>
      </c>
    </row>
    <row r="2946" spans="1:8" hidden="1" x14ac:dyDescent="0.25">
      <c r="A2946" s="65">
        <v>45857</v>
      </c>
      <c r="B2946" t="s">
        <v>24275</v>
      </c>
      <c r="C2946">
        <v>12</v>
      </c>
      <c r="D2946" t="s">
        <v>24406</v>
      </c>
      <c r="E2946" t="s">
        <v>24277</v>
      </c>
      <c r="F2946" t="s">
        <v>24311</v>
      </c>
      <c r="G2946" t="s">
        <v>768</v>
      </c>
      <c r="H2946" t="s">
        <v>24278</v>
      </c>
    </row>
    <row r="2947" spans="1:8" hidden="1" x14ac:dyDescent="0.25">
      <c r="A2947" s="65">
        <v>45857</v>
      </c>
      <c r="B2947" t="s">
        <v>24275</v>
      </c>
      <c r="C2947">
        <v>12</v>
      </c>
      <c r="D2947" t="s">
        <v>24406</v>
      </c>
      <c r="E2947" t="s">
        <v>24277</v>
      </c>
      <c r="F2947" t="s">
        <v>24311</v>
      </c>
      <c r="G2947" t="s">
        <v>768</v>
      </c>
      <c r="H2947" t="s">
        <v>24278</v>
      </c>
    </row>
    <row r="2948" spans="1:8" hidden="1" x14ac:dyDescent="0.25">
      <c r="A2948" s="65">
        <v>45857</v>
      </c>
      <c r="B2948" t="s">
        <v>24275</v>
      </c>
      <c r="C2948">
        <v>12</v>
      </c>
      <c r="D2948" t="s">
        <v>24406</v>
      </c>
      <c r="E2948" t="s">
        <v>24277</v>
      </c>
      <c r="F2948" t="s">
        <v>24311</v>
      </c>
      <c r="G2948" t="s">
        <v>768</v>
      </c>
      <c r="H2948" t="s">
        <v>24278</v>
      </c>
    </row>
    <row r="2949" spans="1:8" hidden="1" x14ac:dyDescent="0.25">
      <c r="A2949" s="65">
        <v>45857</v>
      </c>
      <c r="B2949" t="s">
        <v>24275</v>
      </c>
      <c r="C2949">
        <v>12</v>
      </c>
      <c r="D2949" t="s">
        <v>24406</v>
      </c>
      <c r="E2949" t="s">
        <v>24277</v>
      </c>
      <c r="F2949" t="s">
        <v>24311</v>
      </c>
      <c r="G2949" t="s">
        <v>768</v>
      </c>
      <c r="H2949" t="s">
        <v>24278</v>
      </c>
    </row>
    <row r="2950" spans="1:8" hidden="1" x14ac:dyDescent="0.25">
      <c r="A2950" s="65">
        <v>45857</v>
      </c>
      <c r="B2950" t="s">
        <v>24275</v>
      </c>
      <c r="C2950">
        <v>12</v>
      </c>
      <c r="D2950" t="s">
        <v>24406</v>
      </c>
      <c r="E2950" t="s">
        <v>24277</v>
      </c>
      <c r="F2950" t="s">
        <v>24311</v>
      </c>
      <c r="G2950" t="s">
        <v>768</v>
      </c>
      <c r="H2950" t="s">
        <v>24278</v>
      </c>
    </row>
    <row r="2951" spans="1:8" hidden="1" x14ac:dyDescent="0.25">
      <c r="A2951" s="65">
        <v>45857</v>
      </c>
      <c r="B2951" t="s">
        <v>24275</v>
      </c>
      <c r="C2951">
        <v>12</v>
      </c>
      <c r="D2951" t="s">
        <v>24406</v>
      </c>
      <c r="E2951" t="s">
        <v>24277</v>
      </c>
      <c r="F2951" t="s">
        <v>24311</v>
      </c>
      <c r="G2951" t="s">
        <v>768</v>
      </c>
      <c r="H2951" t="s">
        <v>24278</v>
      </c>
    </row>
    <row r="2952" spans="1:8" hidden="1" x14ac:dyDescent="0.25">
      <c r="A2952" s="65">
        <v>45857</v>
      </c>
      <c r="B2952" t="s">
        <v>24275</v>
      </c>
      <c r="C2952">
        <v>12</v>
      </c>
      <c r="D2952" t="s">
        <v>24406</v>
      </c>
      <c r="E2952" t="s">
        <v>24277</v>
      </c>
      <c r="F2952" t="s">
        <v>24311</v>
      </c>
      <c r="G2952" t="s">
        <v>768</v>
      </c>
      <c r="H2952" t="s">
        <v>24278</v>
      </c>
    </row>
    <row r="2953" spans="1:8" hidden="1" x14ac:dyDescent="0.25">
      <c r="A2953" s="65">
        <v>45857</v>
      </c>
      <c r="B2953" t="s">
        <v>24275</v>
      </c>
      <c r="C2953">
        <v>12</v>
      </c>
      <c r="D2953" t="s">
        <v>24406</v>
      </c>
      <c r="E2953" t="s">
        <v>24277</v>
      </c>
      <c r="F2953" t="s">
        <v>24311</v>
      </c>
      <c r="G2953" t="s">
        <v>768</v>
      </c>
      <c r="H2953" t="s">
        <v>24278</v>
      </c>
    </row>
    <row r="2954" spans="1:8" hidden="1" x14ac:dyDescent="0.25">
      <c r="A2954" s="65">
        <v>45857</v>
      </c>
      <c r="B2954" t="s">
        <v>24275</v>
      </c>
      <c r="C2954">
        <v>12</v>
      </c>
      <c r="D2954" t="s">
        <v>24406</v>
      </c>
      <c r="E2954" t="s">
        <v>24277</v>
      </c>
      <c r="F2954" t="s">
        <v>24311</v>
      </c>
      <c r="G2954" t="s">
        <v>768</v>
      </c>
      <c r="H2954" t="s">
        <v>24278</v>
      </c>
    </row>
    <row r="2955" spans="1:8" hidden="1" x14ac:dyDescent="0.25">
      <c r="A2955" s="65">
        <v>45857</v>
      </c>
      <c r="B2955" t="s">
        <v>24275</v>
      </c>
      <c r="C2955">
        <v>12</v>
      </c>
      <c r="D2955" t="s">
        <v>24406</v>
      </c>
      <c r="E2955" t="s">
        <v>24277</v>
      </c>
      <c r="F2955" t="s">
        <v>24311</v>
      </c>
      <c r="G2955" t="s">
        <v>768</v>
      </c>
      <c r="H2955" t="s">
        <v>24278</v>
      </c>
    </row>
    <row r="2956" spans="1:8" hidden="1" x14ac:dyDescent="0.25">
      <c r="A2956" s="65">
        <v>45857</v>
      </c>
      <c r="B2956" t="s">
        <v>24275</v>
      </c>
      <c r="C2956">
        <v>12</v>
      </c>
      <c r="D2956" t="s">
        <v>24406</v>
      </c>
      <c r="E2956" t="s">
        <v>24277</v>
      </c>
      <c r="F2956" t="s">
        <v>24311</v>
      </c>
      <c r="G2956" t="s">
        <v>768</v>
      </c>
      <c r="H2956" t="s">
        <v>24278</v>
      </c>
    </row>
    <row r="2957" spans="1:8" hidden="1" x14ac:dyDescent="0.25">
      <c r="A2957" s="65">
        <v>45857</v>
      </c>
      <c r="B2957" t="s">
        <v>24275</v>
      </c>
      <c r="C2957">
        <v>12</v>
      </c>
      <c r="D2957" t="s">
        <v>24406</v>
      </c>
      <c r="E2957" t="s">
        <v>24277</v>
      </c>
      <c r="F2957" t="s">
        <v>24311</v>
      </c>
      <c r="G2957" t="s">
        <v>768</v>
      </c>
      <c r="H2957" t="s">
        <v>24278</v>
      </c>
    </row>
    <row r="2958" spans="1:8" hidden="1" x14ac:dyDescent="0.25">
      <c r="A2958" s="65">
        <v>45857</v>
      </c>
      <c r="B2958" t="s">
        <v>24275</v>
      </c>
      <c r="C2958">
        <v>12</v>
      </c>
      <c r="D2958" t="s">
        <v>24406</v>
      </c>
      <c r="E2958" t="s">
        <v>24277</v>
      </c>
      <c r="F2958" t="s">
        <v>24311</v>
      </c>
      <c r="G2958" t="s">
        <v>768</v>
      </c>
      <c r="H2958" t="s">
        <v>24278</v>
      </c>
    </row>
    <row r="2959" spans="1:8" hidden="1" x14ac:dyDescent="0.25">
      <c r="A2959" s="65">
        <v>45857</v>
      </c>
      <c r="B2959" t="s">
        <v>24275</v>
      </c>
      <c r="C2959">
        <v>12</v>
      </c>
      <c r="D2959" t="s">
        <v>24406</v>
      </c>
      <c r="E2959" t="s">
        <v>24277</v>
      </c>
      <c r="F2959" t="s">
        <v>24311</v>
      </c>
      <c r="G2959" t="s">
        <v>768</v>
      </c>
      <c r="H2959" t="s">
        <v>24278</v>
      </c>
    </row>
    <row r="2960" spans="1:8" hidden="1" x14ac:dyDescent="0.25">
      <c r="A2960" s="65">
        <v>45857</v>
      </c>
      <c r="B2960" t="s">
        <v>24275</v>
      </c>
      <c r="C2960">
        <v>12</v>
      </c>
      <c r="D2960" t="s">
        <v>24406</v>
      </c>
      <c r="E2960" t="s">
        <v>24277</v>
      </c>
      <c r="F2960" t="s">
        <v>24311</v>
      </c>
      <c r="G2960" t="s">
        <v>768</v>
      </c>
      <c r="H2960" t="s">
        <v>24278</v>
      </c>
    </row>
    <row r="2961" spans="1:8" hidden="1" x14ac:dyDescent="0.25">
      <c r="A2961" s="65">
        <v>45857</v>
      </c>
      <c r="B2961" t="s">
        <v>24275</v>
      </c>
      <c r="C2961">
        <v>12</v>
      </c>
      <c r="D2961" t="s">
        <v>24406</v>
      </c>
      <c r="E2961" t="s">
        <v>24277</v>
      </c>
      <c r="F2961" t="s">
        <v>24311</v>
      </c>
      <c r="G2961" t="s">
        <v>768</v>
      </c>
      <c r="H2961" t="s">
        <v>24278</v>
      </c>
    </row>
    <row r="2962" spans="1:8" hidden="1" x14ac:dyDescent="0.25">
      <c r="A2962" s="65">
        <v>45857</v>
      </c>
      <c r="B2962" t="s">
        <v>24275</v>
      </c>
      <c r="C2962">
        <v>12</v>
      </c>
      <c r="D2962" t="s">
        <v>24406</v>
      </c>
      <c r="E2962" t="s">
        <v>24277</v>
      </c>
      <c r="F2962" t="s">
        <v>24311</v>
      </c>
      <c r="G2962" t="s">
        <v>768</v>
      </c>
      <c r="H2962" t="s">
        <v>24278</v>
      </c>
    </row>
    <row r="2963" spans="1:8" hidden="1" x14ac:dyDescent="0.25">
      <c r="A2963" s="65">
        <v>45857</v>
      </c>
      <c r="B2963" t="s">
        <v>24275</v>
      </c>
      <c r="C2963">
        <v>12</v>
      </c>
      <c r="D2963" t="s">
        <v>24406</v>
      </c>
      <c r="E2963" t="s">
        <v>24277</v>
      </c>
      <c r="F2963" t="s">
        <v>24311</v>
      </c>
      <c r="G2963" t="s">
        <v>768</v>
      </c>
      <c r="H2963" t="s">
        <v>24278</v>
      </c>
    </row>
    <row r="2964" spans="1:8" hidden="1" x14ac:dyDescent="0.25">
      <c r="A2964" s="65">
        <v>45857</v>
      </c>
      <c r="B2964" t="s">
        <v>24275</v>
      </c>
      <c r="C2964">
        <v>12</v>
      </c>
      <c r="D2964" t="s">
        <v>24406</v>
      </c>
      <c r="E2964" t="s">
        <v>24277</v>
      </c>
      <c r="F2964" t="s">
        <v>24311</v>
      </c>
      <c r="G2964" t="s">
        <v>768</v>
      </c>
      <c r="H2964" t="s">
        <v>24278</v>
      </c>
    </row>
    <row r="2965" spans="1:8" hidden="1" x14ac:dyDescent="0.25">
      <c r="A2965" s="65">
        <v>45857</v>
      </c>
      <c r="B2965" t="s">
        <v>24275</v>
      </c>
      <c r="C2965">
        <v>12</v>
      </c>
      <c r="D2965" t="s">
        <v>24406</v>
      </c>
      <c r="E2965" t="s">
        <v>24277</v>
      </c>
      <c r="F2965" t="s">
        <v>24311</v>
      </c>
      <c r="G2965" t="s">
        <v>768</v>
      </c>
      <c r="H2965" t="s">
        <v>24278</v>
      </c>
    </row>
    <row r="2966" spans="1:8" hidden="1" x14ac:dyDescent="0.25">
      <c r="A2966" s="65">
        <v>45857</v>
      </c>
      <c r="B2966" t="s">
        <v>24275</v>
      </c>
      <c r="C2966">
        <v>12</v>
      </c>
      <c r="D2966" t="s">
        <v>24406</v>
      </c>
      <c r="E2966" t="s">
        <v>24277</v>
      </c>
      <c r="F2966" t="s">
        <v>24311</v>
      </c>
      <c r="G2966" t="s">
        <v>768</v>
      </c>
      <c r="H2966" t="s">
        <v>24278</v>
      </c>
    </row>
    <row r="2967" spans="1:8" hidden="1" x14ac:dyDescent="0.25">
      <c r="A2967" s="65">
        <v>45857</v>
      </c>
      <c r="B2967" t="s">
        <v>24275</v>
      </c>
      <c r="C2967">
        <v>12</v>
      </c>
      <c r="D2967" t="s">
        <v>24406</v>
      </c>
      <c r="E2967" t="s">
        <v>24277</v>
      </c>
      <c r="F2967" t="s">
        <v>24311</v>
      </c>
      <c r="G2967" t="s">
        <v>768</v>
      </c>
      <c r="H2967" t="s">
        <v>24278</v>
      </c>
    </row>
    <row r="2968" spans="1:8" hidden="1" x14ac:dyDescent="0.25">
      <c r="A2968" s="65">
        <v>45857</v>
      </c>
      <c r="B2968" t="s">
        <v>24275</v>
      </c>
      <c r="C2968">
        <v>12</v>
      </c>
      <c r="D2968" t="s">
        <v>24406</v>
      </c>
      <c r="E2968" t="s">
        <v>24277</v>
      </c>
      <c r="F2968" t="s">
        <v>24311</v>
      </c>
      <c r="G2968" t="s">
        <v>768</v>
      </c>
      <c r="H2968" t="s">
        <v>24278</v>
      </c>
    </row>
    <row r="2969" spans="1:8" hidden="1" x14ac:dyDescent="0.25">
      <c r="A2969" s="65">
        <v>45857</v>
      </c>
      <c r="B2969" t="s">
        <v>24275</v>
      </c>
      <c r="C2969">
        <v>12</v>
      </c>
      <c r="D2969" t="s">
        <v>24406</v>
      </c>
      <c r="E2969" t="s">
        <v>24277</v>
      </c>
      <c r="F2969" t="s">
        <v>24311</v>
      </c>
      <c r="G2969" t="s">
        <v>768</v>
      </c>
      <c r="H2969" t="s">
        <v>24278</v>
      </c>
    </row>
    <row r="2970" spans="1:8" hidden="1" x14ac:dyDescent="0.25">
      <c r="A2970" s="65">
        <v>45857</v>
      </c>
      <c r="B2970" t="s">
        <v>24275</v>
      </c>
      <c r="C2970">
        <v>12</v>
      </c>
      <c r="D2970" t="s">
        <v>24406</v>
      </c>
      <c r="E2970" t="s">
        <v>24277</v>
      </c>
      <c r="F2970" t="s">
        <v>24311</v>
      </c>
      <c r="G2970" t="s">
        <v>768</v>
      </c>
      <c r="H2970" t="s">
        <v>24278</v>
      </c>
    </row>
    <row r="2971" spans="1:8" hidden="1" x14ac:dyDescent="0.25">
      <c r="A2971" s="65">
        <v>45857</v>
      </c>
      <c r="B2971" t="s">
        <v>24275</v>
      </c>
      <c r="C2971">
        <v>12</v>
      </c>
      <c r="D2971" t="s">
        <v>24406</v>
      </c>
      <c r="E2971" t="s">
        <v>24277</v>
      </c>
      <c r="F2971" t="s">
        <v>24311</v>
      </c>
      <c r="G2971" t="s">
        <v>768</v>
      </c>
      <c r="H2971" t="s">
        <v>24278</v>
      </c>
    </row>
    <row r="2972" spans="1:8" hidden="1" x14ac:dyDescent="0.25">
      <c r="A2972" s="65">
        <v>45857</v>
      </c>
      <c r="B2972" t="s">
        <v>24275</v>
      </c>
      <c r="C2972">
        <v>12</v>
      </c>
      <c r="D2972" t="s">
        <v>24406</v>
      </c>
      <c r="E2972" t="s">
        <v>24277</v>
      </c>
      <c r="F2972" t="s">
        <v>24311</v>
      </c>
      <c r="G2972" t="s">
        <v>768</v>
      </c>
      <c r="H2972" t="s">
        <v>24278</v>
      </c>
    </row>
    <row r="2973" spans="1:8" hidden="1" x14ac:dyDescent="0.25">
      <c r="A2973" s="65">
        <v>45857</v>
      </c>
      <c r="B2973" t="s">
        <v>24275</v>
      </c>
      <c r="C2973">
        <v>12</v>
      </c>
      <c r="D2973" t="s">
        <v>24406</v>
      </c>
      <c r="E2973" t="s">
        <v>24277</v>
      </c>
      <c r="F2973" t="s">
        <v>24311</v>
      </c>
      <c r="G2973" t="s">
        <v>768</v>
      </c>
      <c r="H2973" t="s">
        <v>24278</v>
      </c>
    </row>
    <row r="2974" spans="1:8" hidden="1" x14ac:dyDescent="0.25">
      <c r="A2974" s="65">
        <v>45857</v>
      </c>
      <c r="B2974" t="s">
        <v>24275</v>
      </c>
      <c r="C2974">
        <v>12</v>
      </c>
      <c r="D2974" t="s">
        <v>24406</v>
      </c>
      <c r="E2974" t="s">
        <v>24277</v>
      </c>
      <c r="F2974" t="s">
        <v>24311</v>
      </c>
      <c r="G2974" t="s">
        <v>768</v>
      </c>
      <c r="H2974" t="s">
        <v>24278</v>
      </c>
    </row>
    <row r="2975" spans="1:8" hidden="1" x14ac:dyDescent="0.25">
      <c r="A2975" s="65">
        <v>45857</v>
      </c>
      <c r="B2975" t="s">
        <v>24275</v>
      </c>
      <c r="C2975">
        <v>12</v>
      </c>
      <c r="D2975" t="s">
        <v>24406</v>
      </c>
      <c r="E2975" t="s">
        <v>24277</v>
      </c>
      <c r="F2975" t="s">
        <v>24311</v>
      </c>
      <c r="G2975" t="s">
        <v>768</v>
      </c>
      <c r="H2975" t="s">
        <v>24278</v>
      </c>
    </row>
    <row r="2976" spans="1:8" hidden="1" x14ac:dyDescent="0.25">
      <c r="A2976" s="65">
        <v>45857</v>
      </c>
      <c r="B2976" t="s">
        <v>24275</v>
      </c>
      <c r="C2976">
        <v>12</v>
      </c>
      <c r="D2976" t="s">
        <v>24406</v>
      </c>
      <c r="E2976" t="s">
        <v>24277</v>
      </c>
      <c r="F2976" t="s">
        <v>24311</v>
      </c>
      <c r="G2976" t="s">
        <v>768</v>
      </c>
      <c r="H2976" t="s">
        <v>24278</v>
      </c>
    </row>
    <row r="2977" spans="1:8" hidden="1" x14ac:dyDescent="0.25">
      <c r="A2977" s="65">
        <v>45857</v>
      </c>
      <c r="B2977" t="s">
        <v>24275</v>
      </c>
      <c r="C2977">
        <v>12</v>
      </c>
      <c r="D2977" t="s">
        <v>24406</v>
      </c>
      <c r="E2977" t="s">
        <v>24277</v>
      </c>
      <c r="F2977" t="s">
        <v>24311</v>
      </c>
      <c r="G2977" t="s">
        <v>768</v>
      </c>
      <c r="H2977" t="s">
        <v>24278</v>
      </c>
    </row>
    <row r="2978" spans="1:8" hidden="1" x14ac:dyDescent="0.25">
      <c r="A2978" s="65">
        <v>45857</v>
      </c>
      <c r="B2978" t="s">
        <v>24275</v>
      </c>
      <c r="C2978">
        <v>12</v>
      </c>
      <c r="D2978" t="s">
        <v>24406</v>
      </c>
      <c r="E2978" t="s">
        <v>24277</v>
      </c>
      <c r="F2978" t="s">
        <v>24311</v>
      </c>
      <c r="G2978" t="s">
        <v>768</v>
      </c>
      <c r="H2978" t="s">
        <v>24278</v>
      </c>
    </row>
    <row r="2979" spans="1:8" hidden="1" x14ac:dyDescent="0.25">
      <c r="A2979" s="65">
        <v>45857</v>
      </c>
      <c r="B2979" t="s">
        <v>24275</v>
      </c>
      <c r="C2979">
        <v>12</v>
      </c>
      <c r="D2979" t="s">
        <v>24406</v>
      </c>
      <c r="E2979" t="s">
        <v>24277</v>
      </c>
      <c r="F2979" t="s">
        <v>24311</v>
      </c>
      <c r="G2979" t="s">
        <v>768</v>
      </c>
      <c r="H2979" t="s">
        <v>24278</v>
      </c>
    </row>
    <row r="2980" spans="1:8" hidden="1" x14ac:dyDescent="0.25">
      <c r="A2980" s="65">
        <v>45857</v>
      </c>
      <c r="B2980" t="s">
        <v>24275</v>
      </c>
      <c r="C2980">
        <v>12</v>
      </c>
      <c r="D2980" t="s">
        <v>24406</v>
      </c>
      <c r="E2980" t="s">
        <v>24277</v>
      </c>
      <c r="F2980" t="s">
        <v>24311</v>
      </c>
      <c r="G2980" t="s">
        <v>768</v>
      </c>
      <c r="H2980" t="s">
        <v>24278</v>
      </c>
    </row>
    <row r="2981" spans="1:8" hidden="1" x14ac:dyDescent="0.25">
      <c r="A2981" s="65">
        <v>45857</v>
      </c>
      <c r="B2981" t="s">
        <v>24275</v>
      </c>
      <c r="C2981">
        <v>12</v>
      </c>
      <c r="D2981" t="s">
        <v>24407</v>
      </c>
      <c r="E2981" t="s">
        <v>24277</v>
      </c>
      <c r="F2981" t="s">
        <v>24294</v>
      </c>
      <c r="G2981" t="s">
        <v>769</v>
      </c>
      <c r="H2981" t="s">
        <v>24278</v>
      </c>
    </row>
    <row r="2982" spans="1:8" hidden="1" x14ac:dyDescent="0.25">
      <c r="A2982" s="65">
        <v>45857</v>
      </c>
      <c r="B2982" t="s">
        <v>24275</v>
      </c>
      <c r="C2982">
        <v>12</v>
      </c>
      <c r="D2982" t="s">
        <v>24407</v>
      </c>
      <c r="E2982" t="s">
        <v>24277</v>
      </c>
      <c r="F2982" t="s">
        <v>24294</v>
      </c>
      <c r="G2982" t="s">
        <v>769</v>
      </c>
      <c r="H2982" t="s">
        <v>24278</v>
      </c>
    </row>
    <row r="2983" spans="1:8" hidden="1" x14ac:dyDescent="0.25">
      <c r="A2983" s="65">
        <v>45857</v>
      </c>
      <c r="B2983" t="s">
        <v>24275</v>
      </c>
      <c r="C2983">
        <v>12</v>
      </c>
      <c r="D2983" t="s">
        <v>24407</v>
      </c>
      <c r="E2983" t="s">
        <v>24277</v>
      </c>
      <c r="F2983" t="s">
        <v>24294</v>
      </c>
      <c r="G2983" t="s">
        <v>769</v>
      </c>
      <c r="H2983" t="s">
        <v>24278</v>
      </c>
    </row>
    <row r="2984" spans="1:8" hidden="1" x14ac:dyDescent="0.25">
      <c r="A2984" s="65">
        <v>45857</v>
      </c>
      <c r="B2984" t="s">
        <v>24275</v>
      </c>
      <c r="C2984">
        <v>12</v>
      </c>
      <c r="D2984" t="s">
        <v>24407</v>
      </c>
      <c r="E2984" t="s">
        <v>24277</v>
      </c>
      <c r="F2984" t="s">
        <v>24294</v>
      </c>
      <c r="G2984" t="s">
        <v>769</v>
      </c>
      <c r="H2984" t="s">
        <v>24278</v>
      </c>
    </row>
    <row r="2985" spans="1:8" hidden="1" x14ac:dyDescent="0.25">
      <c r="A2985" s="65">
        <v>45857</v>
      </c>
      <c r="B2985" t="s">
        <v>24275</v>
      </c>
      <c r="C2985">
        <v>12</v>
      </c>
      <c r="D2985" t="s">
        <v>24400</v>
      </c>
      <c r="E2985" t="s">
        <v>24277</v>
      </c>
      <c r="F2985" t="s">
        <v>24294</v>
      </c>
      <c r="G2985" t="s">
        <v>768</v>
      </c>
      <c r="H2985" t="s">
        <v>24278</v>
      </c>
    </row>
    <row r="2986" spans="1:8" hidden="1" x14ac:dyDescent="0.25">
      <c r="A2986" s="65">
        <v>45857</v>
      </c>
      <c r="B2986" t="s">
        <v>24275</v>
      </c>
      <c r="C2986">
        <v>12</v>
      </c>
      <c r="D2986" t="s">
        <v>24400</v>
      </c>
      <c r="E2986" t="s">
        <v>24277</v>
      </c>
      <c r="F2986" t="s">
        <v>24294</v>
      </c>
      <c r="G2986" t="s">
        <v>768</v>
      </c>
      <c r="H2986" t="s">
        <v>24278</v>
      </c>
    </row>
    <row r="2987" spans="1:8" hidden="1" x14ac:dyDescent="0.25">
      <c r="A2987" s="65">
        <v>45857</v>
      </c>
      <c r="B2987" t="s">
        <v>24275</v>
      </c>
      <c r="C2987">
        <v>12</v>
      </c>
      <c r="D2987" t="s">
        <v>24392</v>
      </c>
      <c r="E2987" t="s">
        <v>24277</v>
      </c>
      <c r="F2987" t="s">
        <v>24294</v>
      </c>
      <c r="G2987" t="s">
        <v>765</v>
      </c>
    </row>
    <row r="2988" spans="1:8" hidden="1" x14ac:dyDescent="0.25">
      <c r="A2988" s="65">
        <v>45857</v>
      </c>
      <c r="B2988" t="s">
        <v>24275</v>
      </c>
      <c r="C2988">
        <v>9</v>
      </c>
      <c r="D2988" t="s">
        <v>24392</v>
      </c>
      <c r="E2988" t="s">
        <v>24277</v>
      </c>
      <c r="F2988" t="s">
        <v>24294</v>
      </c>
      <c r="G2988" t="s">
        <v>765</v>
      </c>
    </row>
    <row r="2989" spans="1:8" hidden="1" x14ac:dyDescent="0.25">
      <c r="A2989" s="65">
        <v>45857</v>
      </c>
      <c r="B2989" t="s">
        <v>24275</v>
      </c>
      <c r="C2989">
        <v>9</v>
      </c>
      <c r="D2989" t="s">
        <v>24392</v>
      </c>
      <c r="E2989" t="s">
        <v>24277</v>
      </c>
      <c r="F2989" t="s">
        <v>24294</v>
      </c>
      <c r="G2989" t="s">
        <v>765</v>
      </c>
    </row>
    <row r="2990" spans="1:8" hidden="1" x14ac:dyDescent="0.25">
      <c r="A2990" s="65">
        <v>45857</v>
      </c>
      <c r="B2990" t="s">
        <v>24275</v>
      </c>
      <c r="C2990">
        <v>10</v>
      </c>
      <c r="D2990" t="s">
        <v>24392</v>
      </c>
      <c r="E2990" t="s">
        <v>24277</v>
      </c>
      <c r="F2990" t="s">
        <v>24294</v>
      </c>
      <c r="G2990" t="s">
        <v>765</v>
      </c>
    </row>
    <row r="2991" spans="1:8" hidden="1" x14ac:dyDescent="0.25">
      <c r="A2991" s="65">
        <v>45857</v>
      </c>
      <c r="B2991" t="s">
        <v>24275</v>
      </c>
      <c r="C2991">
        <v>12</v>
      </c>
      <c r="D2991" t="s">
        <v>24392</v>
      </c>
      <c r="E2991" t="s">
        <v>24277</v>
      </c>
      <c r="F2991" t="s">
        <v>24294</v>
      </c>
      <c r="G2991" t="s">
        <v>765</v>
      </c>
    </row>
    <row r="2992" spans="1:8" hidden="1" x14ac:dyDescent="0.25">
      <c r="A2992" s="65">
        <v>45857</v>
      </c>
      <c r="B2992" t="s">
        <v>24275</v>
      </c>
      <c r="C2992">
        <v>12</v>
      </c>
      <c r="D2992" t="s">
        <v>24392</v>
      </c>
      <c r="E2992" t="s">
        <v>24277</v>
      </c>
      <c r="F2992" t="s">
        <v>24294</v>
      </c>
      <c r="G2992" t="s">
        <v>765</v>
      </c>
    </row>
    <row r="2993" spans="1:8" hidden="1" x14ac:dyDescent="0.25">
      <c r="A2993" s="65">
        <v>45857</v>
      </c>
      <c r="B2993" t="s">
        <v>24275</v>
      </c>
      <c r="C2993">
        <v>12</v>
      </c>
      <c r="D2993" t="s">
        <v>24392</v>
      </c>
      <c r="E2993" t="s">
        <v>24277</v>
      </c>
      <c r="F2993" t="s">
        <v>24294</v>
      </c>
      <c r="G2993" t="s">
        <v>765</v>
      </c>
    </row>
    <row r="2994" spans="1:8" hidden="1" x14ac:dyDescent="0.25">
      <c r="A2994" s="65">
        <v>45857</v>
      </c>
      <c r="B2994" t="s">
        <v>24275</v>
      </c>
      <c r="C2994">
        <v>12</v>
      </c>
      <c r="D2994" t="s">
        <v>24392</v>
      </c>
      <c r="E2994" t="s">
        <v>24277</v>
      </c>
      <c r="F2994" t="s">
        <v>24294</v>
      </c>
      <c r="G2994" t="s">
        <v>765</v>
      </c>
    </row>
    <row r="2995" spans="1:8" hidden="1" x14ac:dyDescent="0.25">
      <c r="A2995" s="65">
        <v>45857</v>
      </c>
      <c r="B2995" t="s">
        <v>24275</v>
      </c>
      <c r="C2995">
        <v>12</v>
      </c>
      <c r="D2995" t="s">
        <v>24392</v>
      </c>
      <c r="E2995" t="s">
        <v>24277</v>
      </c>
      <c r="F2995" t="s">
        <v>24294</v>
      </c>
      <c r="G2995" t="s">
        <v>765</v>
      </c>
    </row>
    <row r="2996" spans="1:8" hidden="1" x14ac:dyDescent="0.25">
      <c r="A2996" s="65">
        <v>45857</v>
      </c>
      <c r="B2996" t="s">
        <v>24275</v>
      </c>
      <c r="C2996">
        <v>12</v>
      </c>
      <c r="D2996" t="s">
        <v>24392</v>
      </c>
      <c r="E2996" t="s">
        <v>24277</v>
      </c>
      <c r="F2996" t="s">
        <v>24294</v>
      </c>
      <c r="G2996" t="s">
        <v>765</v>
      </c>
    </row>
    <row r="2997" spans="1:8" hidden="1" x14ac:dyDescent="0.25">
      <c r="A2997" s="65">
        <v>45857</v>
      </c>
      <c r="B2997" t="s">
        <v>24275</v>
      </c>
      <c r="C2997">
        <v>12</v>
      </c>
      <c r="D2997" t="s">
        <v>24392</v>
      </c>
      <c r="E2997" t="s">
        <v>24277</v>
      </c>
      <c r="F2997" t="s">
        <v>24294</v>
      </c>
      <c r="G2997" t="s">
        <v>765</v>
      </c>
    </row>
    <row r="2998" spans="1:8" hidden="1" x14ac:dyDescent="0.25">
      <c r="A2998" s="65">
        <v>45857</v>
      </c>
      <c r="B2998" t="s">
        <v>24275</v>
      </c>
      <c r="C2998">
        <v>12</v>
      </c>
      <c r="D2998" t="s">
        <v>24392</v>
      </c>
      <c r="E2998" t="s">
        <v>24277</v>
      </c>
      <c r="F2998" t="s">
        <v>24294</v>
      </c>
      <c r="G2998" t="s">
        <v>765</v>
      </c>
    </row>
    <row r="2999" spans="1:8" hidden="1" x14ac:dyDescent="0.25">
      <c r="A2999" s="65">
        <v>45857</v>
      </c>
      <c r="B2999" t="s">
        <v>24275</v>
      </c>
      <c r="C2999">
        <v>12</v>
      </c>
      <c r="D2999" t="s">
        <v>24404</v>
      </c>
      <c r="E2999" t="s">
        <v>24277</v>
      </c>
      <c r="F2999" t="s">
        <v>24311</v>
      </c>
      <c r="G2999" t="s">
        <v>766</v>
      </c>
      <c r="H2999" t="s">
        <v>24397</v>
      </c>
    </row>
    <row r="3000" spans="1:8" hidden="1" x14ac:dyDescent="0.25">
      <c r="A3000" s="65">
        <v>45857</v>
      </c>
      <c r="B3000" t="s">
        <v>24275</v>
      </c>
      <c r="C3000">
        <v>12</v>
      </c>
      <c r="D3000" t="s">
        <v>24404</v>
      </c>
      <c r="E3000" t="s">
        <v>24277</v>
      </c>
      <c r="F3000" t="s">
        <v>24311</v>
      </c>
      <c r="G3000" t="s">
        <v>766</v>
      </c>
      <c r="H3000" t="s">
        <v>24397</v>
      </c>
    </row>
    <row r="3001" spans="1:8" hidden="1" x14ac:dyDescent="0.25">
      <c r="A3001" s="65">
        <v>45857</v>
      </c>
      <c r="B3001" t="s">
        <v>24275</v>
      </c>
      <c r="C3001">
        <v>12</v>
      </c>
      <c r="D3001" t="s">
        <v>24404</v>
      </c>
      <c r="E3001" t="s">
        <v>24277</v>
      </c>
      <c r="F3001" t="s">
        <v>24311</v>
      </c>
      <c r="G3001" t="s">
        <v>766</v>
      </c>
      <c r="H3001" t="s">
        <v>24397</v>
      </c>
    </row>
    <row r="3002" spans="1:8" hidden="1" x14ac:dyDescent="0.25">
      <c r="A3002" s="65">
        <v>45857</v>
      </c>
      <c r="B3002" t="s">
        <v>24275</v>
      </c>
      <c r="C3002">
        <v>12</v>
      </c>
      <c r="D3002" t="s">
        <v>24404</v>
      </c>
      <c r="E3002" t="s">
        <v>24277</v>
      </c>
      <c r="F3002" t="s">
        <v>24311</v>
      </c>
      <c r="G3002" t="s">
        <v>766</v>
      </c>
      <c r="H3002" t="s">
        <v>24397</v>
      </c>
    </row>
    <row r="3003" spans="1:8" hidden="1" x14ac:dyDescent="0.25">
      <c r="A3003" s="65">
        <v>45858</v>
      </c>
      <c r="B3003" t="s">
        <v>24275</v>
      </c>
      <c r="C3003">
        <v>11</v>
      </c>
      <c r="D3003" t="s">
        <v>24408</v>
      </c>
      <c r="E3003" t="s">
        <v>24277</v>
      </c>
      <c r="F3003" t="s">
        <v>24294</v>
      </c>
      <c r="G3003" t="s">
        <v>769</v>
      </c>
    </row>
    <row r="3004" spans="1:8" hidden="1" x14ac:dyDescent="0.25">
      <c r="A3004" s="65">
        <v>45858</v>
      </c>
      <c r="B3004" t="s">
        <v>24275</v>
      </c>
      <c r="C3004">
        <v>12</v>
      </c>
      <c r="D3004" t="s">
        <v>24407</v>
      </c>
      <c r="E3004" t="s">
        <v>24277</v>
      </c>
      <c r="F3004" t="s">
        <v>24294</v>
      </c>
      <c r="G3004" t="s">
        <v>769</v>
      </c>
      <c r="H3004" t="s">
        <v>24278</v>
      </c>
    </row>
    <row r="3005" spans="1:8" hidden="1" x14ac:dyDescent="0.25">
      <c r="A3005" s="65">
        <v>45858</v>
      </c>
      <c r="B3005" t="s">
        <v>24275</v>
      </c>
      <c r="C3005">
        <v>12</v>
      </c>
      <c r="D3005" t="s">
        <v>24407</v>
      </c>
      <c r="E3005" t="s">
        <v>24277</v>
      </c>
      <c r="F3005" t="s">
        <v>24294</v>
      </c>
      <c r="G3005" t="s">
        <v>769</v>
      </c>
      <c r="H3005" t="s">
        <v>24278</v>
      </c>
    </row>
    <row r="3006" spans="1:8" hidden="1" x14ac:dyDescent="0.25">
      <c r="A3006" s="65">
        <v>45858</v>
      </c>
      <c r="B3006" t="s">
        <v>24275</v>
      </c>
      <c r="C3006">
        <v>12</v>
      </c>
      <c r="D3006" t="s">
        <v>24392</v>
      </c>
      <c r="E3006" t="s">
        <v>24277</v>
      </c>
      <c r="F3006" t="s">
        <v>24294</v>
      </c>
      <c r="G3006" t="s">
        <v>765</v>
      </c>
    </row>
    <row r="3007" spans="1:8" hidden="1" x14ac:dyDescent="0.25">
      <c r="A3007" s="65">
        <v>45858</v>
      </c>
      <c r="B3007" t="s">
        <v>24275</v>
      </c>
      <c r="C3007">
        <v>12</v>
      </c>
      <c r="D3007" t="s">
        <v>24395</v>
      </c>
      <c r="E3007" t="s">
        <v>24277</v>
      </c>
      <c r="F3007" t="s">
        <v>24294</v>
      </c>
      <c r="G3007" t="s">
        <v>765</v>
      </c>
    </row>
    <row r="3008" spans="1:8" hidden="1" x14ac:dyDescent="0.25">
      <c r="A3008" s="65">
        <v>45858</v>
      </c>
      <c r="B3008" t="s">
        <v>24275</v>
      </c>
      <c r="C3008">
        <v>12</v>
      </c>
      <c r="D3008" t="s">
        <v>24395</v>
      </c>
      <c r="E3008" t="s">
        <v>24277</v>
      </c>
      <c r="F3008" t="s">
        <v>24294</v>
      </c>
      <c r="G3008" t="s">
        <v>765</v>
      </c>
    </row>
    <row r="3009" spans="1:8" hidden="1" x14ac:dyDescent="0.25">
      <c r="A3009" s="65">
        <v>45858</v>
      </c>
      <c r="B3009" t="s">
        <v>24275</v>
      </c>
      <c r="C3009">
        <v>12</v>
      </c>
      <c r="D3009" t="s">
        <v>24409</v>
      </c>
      <c r="E3009" t="s">
        <v>24277</v>
      </c>
      <c r="F3009" t="s">
        <v>24294</v>
      </c>
      <c r="G3009" t="s">
        <v>764</v>
      </c>
    </row>
    <row r="3010" spans="1:8" hidden="1" x14ac:dyDescent="0.25">
      <c r="A3010" s="65">
        <v>45858</v>
      </c>
      <c r="B3010" t="s">
        <v>24275</v>
      </c>
      <c r="C3010">
        <v>12</v>
      </c>
      <c r="D3010" t="s">
        <v>24409</v>
      </c>
      <c r="E3010" t="s">
        <v>24277</v>
      </c>
      <c r="F3010" t="s">
        <v>24294</v>
      </c>
      <c r="G3010" t="s">
        <v>764</v>
      </c>
    </row>
    <row r="3011" spans="1:8" hidden="1" x14ac:dyDescent="0.25">
      <c r="A3011" s="65">
        <v>45858</v>
      </c>
      <c r="B3011" t="s">
        <v>24275</v>
      </c>
      <c r="C3011">
        <v>12</v>
      </c>
      <c r="D3011" t="s">
        <v>24409</v>
      </c>
      <c r="E3011" t="s">
        <v>24277</v>
      </c>
      <c r="F3011" t="s">
        <v>24294</v>
      </c>
      <c r="G3011" t="s">
        <v>764</v>
      </c>
    </row>
    <row r="3012" spans="1:8" hidden="1" x14ac:dyDescent="0.25">
      <c r="A3012" s="65">
        <v>45858</v>
      </c>
      <c r="B3012" t="s">
        <v>24275</v>
      </c>
      <c r="C3012">
        <v>11</v>
      </c>
      <c r="D3012" t="s">
        <v>24392</v>
      </c>
      <c r="E3012" t="s">
        <v>24277</v>
      </c>
      <c r="F3012" t="s">
        <v>24294</v>
      </c>
      <c r="G3012" t="s">
        <v>765</v>
      </c>
    </row>
    <row r="3013" spans="1:8" hidden="1" x14ac:dyDescent="0.25">
      <c r="A3013" s="65">
        <v>45858</v>
      </c>
      <c r="B3013" t="s">
        <v>24275</v>
      </c>
      <c r="C3013">
        <v>12</v>
      </c>
      <c r="D3013" t="s">
        <v>24392</v>
      </c>
      <c r="E3013" t="s">
        <v>24277</v>
      </c>
      <c r="F3013" t="s">
        <v>24294</v>
      </c>
      <c r="G3013" t="s">
        <v>765</v>
      </c>
    </row>
    <row r="3014" spans="1:8" hidden="1" x14ac:dyDescent="0.25">
      <c r="A3014" s="65">
        <v>45858</v>
      </c>
      <c r="B3014" t="s">
        <v>24275</v>
      </c>
      <c r="C3014">
        <v>3</v>
      </c>
      <c r="D3014" t="s">
        <v>24410</v>
      </c>
      <c r="E3014" t="s">
        <v>24277</v>
      </c>
      <c r="F3014" t="s">
        <v>24311</v>
      </c>
      <c r="G3014" t="s">
        <v>766</v>
      </c>
      <c r="H3014" t="s">
        <v>24397</v>
      </c>
    </row>
    <row r="3015" spans="1:8" hidden="1" x14ac:dyDescent="0.25">
      <c r="A3015" s="65">
        <v>45858</v>
      </c>
      <c r="B3015" t="s">
        <v>24275</v>
      </c>
      <c r="C3015">
        <v>12</v>
      </c>
      <c r="D3015" t="s">
        <v>24410</v>
      </c>
      <c r="E3015" t="s">
        <v>24277</v>
      </c>
      <c r="F3015" t="s">
        <v>24311</v>
      </c>
      <c r="G3015" t="s">
        <v>766</v>
      </c>
      <c r="H3015" t="s">
        <v>24397</v>
      </c>
    </row>
    <row r="3016" spans="1:8" hidden="1" x14ac:dyDescent="0.25">
      <c r="A3016" s="65">
        <v>45858</v>
      </c>
      <c r="B3016" t="s">
        <v>24275</v>
      </c>
      <c r="C3016">
        <v>12</v>
      </c>
      <c r="D3016" t="s">
        <v>24410</v>
      </c>
      <c r="E3016" t="s">
        <v>24277</v>
      </c>
      <c r="F3016" t="s">
        <v>24311</v>
      </c>
      <c r="G3016" t="s">
        <v>766</v>
      </c>
      <c r="H3016" t="s">
        <v>24397</v>
      </c>
    </row>
    <row r="3017" spans="1:8" hidden="1" x14ac:dyDescent="0.25">
      <c r="A3017" s="65">
        <v>45858</v>
      </c>
      <c r="B3017" t="s">
        <v>24275</v>
      </c>
      <c r="C3017">
        <v>12</v>
      </c>
      <c r="D3017" t="s">
        <v>24410</v>
      </c>
      <c r="E3017" t="s">
        <v>24277</v>
      </c>
      <c r="F3017" t="s">
        <v>24311</v>
      </c>
      <c r="G3017" t="s">
        <v>766</v>
      </c>
      <c r="H3017" t="s">
        <v>24397</v>
      </c>
    </row>
    <row r="3018" spans="1:8" hidden="1" x14ac:dyDescent="0.25">
      <c r="A3018" s="65">
        <v>45858</v>
      </c>
      <c r="B3018" t="s">
        <v>24275</v>
      </c>
      <c r="C3018">
        <v>12</v>
      </c>
      <c r="D3018" t="s">
        <v>24410</v>
      </c>
      <c r="E3018" t="s">
        <v>24277</v>
      </c>
      <c r="F3018" t="s">
        <v>24311</v>
      </c>
      <c r="G3018" t="s">
        <v>766</v>
      </c>
      <c r="H3018" t="s">
        <v>24397</v>
      </c>
    </row>
    <row r="3019" spans="1:8" hidden="1" x14ac:dyDescent="0.25">
      <c r="A3019" s="65">
        <v>45858</v>
      </c>
      <c r="B3019" t="s">
        <v>24275</v>
      </c>
      <c r="C3019">
        <v>12</v>
      </c>
      <c r="D3019" t="s">
        <v>24410</v>
      </c>
      <c r="E3019" t="s">
        <v>24277</v>
      </c>
      <c r="F3019" t="s">
        <v>24311</v>
      </c>
      <c r="G3019" t="s">
        <v>766</v>
      </c>
      <c r="H3019" t="s">
        <v>24397</v>
      </c>
    </row>
    <row r="3020" spans="1:8" hidden="1" x14ac:dyDescent="0.25">
      <c r="A3020" s="65">
        <v>45858</v>
      </c>
      <c r="B3020" t="s">
        <v>24275</v>
      </c>
      <c r="C3020">
        <v>11</v>
      </c>
      <c r="D3020" t="s">
        <v>24410</v>
      </c>
      <c r="E3020" t="s">
        <v>24277</v>
      </c>
      <c r="F3020" t="s">
        <v>24311</v>
      </c>
      <c r="G3020" t="s">
        <v>766</v>
      </c>
      <c r="H3020" t="s">
        <v>24397</v>
      </c>
    </row>
    <row r="3021" spans="1:8" hidden="1" x14ac:dyDescent="0.25">
      <c r="A3021" s="65">
        <v>45858</v>
      </c>
      <c r="B3021" t="s">
        <v>24275</v>
      </c>
      <c r="C3021">
        <v>12</v>
      </c>
      <c r="D3021" t="s">
        <v>24411</v>
      </c>
      <c r="E3021" t="s">
        <v>24277</v>
      </c>
      <c r="F3021" t="s">
        <v>24311</v>
      </c>
      <c r="G3021" t="s">
        <v>766</v>
      </c>
      <c r="H3021" t="s">
        <v>24397</v>
      </c>
    </row>
    <row r="3022" spans="1:8" hidden="1" x14ac:dyDescent="0.25">
      <c r="A3022" s="65">
        <v>45858</v>
      </c>
      <c r="B3022" t="s">
        <v>24275</v>
      </c>
      <c r="C3022">
        <v>12</v>
      </c>
      <c r="D3022" t="s">
        <v>24410</v>
      </c>
      <c r="E3022" t="s">
        <v>24277</v>
      </c>
      <c r="F3022" t="s">
        <v>24311</v>
      </c>
      <c r="G3022" t="s">
        <v>766</v>
      </c>
      <c r="H3022" t="s">
        <v>24397</v>
      </c>
    </row>
    <row r="3023" spans="1:8" hidden="1" x14ac:dyDescent="0.25">
      <c r="A3023" s="65">
        <v>45858</v>
      </c>
      <c r="B3023" t="s">
        <v>24275</v>
      </c>
      <c r="C3023">
        <v>12</v>
      </c>
      <c r="D3023" t="s">
        <v>24410</v>
      </c>
      <c r="E3023" t="s">
        <v>24277</v>
      </c>
      <c r="F3023" t="s">
        <v>24311</v>
      </c>
      <c r="G3023" t="s">
        <v>766</v>
      </c>
      <c r="H3023" t="s">
        <v>24397</v>
      </c>
    </row>
    <row r="3024" spans="1:8" hidden="1" x14ac:dyDescent="0.25">
      <c r="A3024" s="65">
        <v>45858</v>
      </c>
      <c r="B3024" t="s">
        <v>24275</v>
      </c>
      <c r="C3024">
        <v>12</v>
      </c>
      <c r="D3024" t="s">
        <v>24410</v>
      </c>
      <c r="E3024" t="s">
        <v>24277</v>
      </c>
      <c r="F3024" t="s">
        <v>24311</v>
      </c>
      <c r="G3024" t="s">
        <v>766</v>
      </c>
      <c r="H3024" t="s">
        <v>24397</v>
      </c>
    </row>
    <row r="3025" spans="1:8" hidden="1" x14ac:dyDescent="0.25">
      <c r="A3025" s="65">
        <v>45858</v>
      </c>
      <c r="B3025" t="s">
        <v>24275</v>
      </c>
      <c r="C3025">
        <v>11</v>
      </c>
      <c r="D3025" t="s">
        <v>24410</v>
      </c>
      <c r="E3025" t="s">
        <v>24277</v>
      </c>
      <c r="F3025" t="s">
        <v>24311</v>
      </c>
      <c r="G3025" t="s">
        <v>766</v>
      </c>
      <c r="H3025" t="s">
        <v>24397</v>
      </c>
    </row>
    <row r="3026" spans="1:8" hidden="1" x14ac:dyDescent="0.25">
      <c r="A3026" s="65">
        <v>45858</v>
      </c>
      <c r="B3026" t="s">
        <v>24275</v>
      </c>
      <c r="C3026">
        <v>12</v>
      </c>
      <c r="D3026" t="s">
        <v>24410</v>
      </c>
      <c r="E3026" t="s">
        <v>24277</v>
      </c>
      <c r="F3026" t="s">
        <v>24311</v>
      </c>
      <c r="G3026" t="s">
        <v>766</v>
      </c>
      <c r="H3026" t="s">
        <v>24397</v>
      </c>
    </row>
    <row r="3027" spans="1:8" hidden="1" x14ac:dyDescent="0.25">
      <c r="A3027" s="65">
        <v>45858</v>
      </c>
      <c r="B3027" t="s">
        <v>24275</v>
      </c>
      <c r="C3027">
        <v>12</v>
      </c>
      <c r="D3027" t="s">
        <v>24410</v>
      </c>
      <c r="E3027" t="s">
        <v>24277</v>
      </c>
      <c r="F3027" t="s">
        <v>24311</v>
      </c>
      <c r="G3027" t="s">
        <v>766</v>
      </c>
      <c r="H3027" t="s">
        <v>24397</v>
      </c>
    </row>
    <row r="3028" spans="1:8" hidden="1" x14ac:dyDescent="0.25">
      <c r="A3028" s="65">
        <v>45858</v>
      </c>
      <c r="B3028" t="s">
        <v>24275</v>
      </c>
      <c r="C3028">
        <v>12</v>
      </c>
      <c r="D3028" t="s">
        <v>24410</v>
      </c>
      <c r="E3028" t="s">
        <v>24277</v>
      </c>
      <c r="F3028" t="s">
        <v>24311</v>
      </c>
      <c r="G3028" t="s">
        <v>766</v>
      </c>
      <c r="H3028" t="s">
        <v>24397</v>
      </c>
    </row>
    <row r="3029" spans="1:8" hidden="1" x14ac:dyDescent="0.25">
      <c r="A3029" s="65">
        <v>45858</v>
      </c>
      <c r="B3029" t="s">
        <v>24275</v>
      </c>
      <c r="C3029">
        <v>12</v>
      </c>
      <c r="D3029" t="s">
        <v>24410</v>
      </c>
      <c r="E3029" t="s">
        <v>24277</v>
      </c>
      <c r="F3029" t="s">
        <v>24311</v>
      </c>
      <c r="G3029" t="s">
        <v>766</v>
      </c>
      <c r="H3029" t="s">
        <v>24397</v>
      </c>
    </row>
    <row r="3030" spans="1:8" hidden="1" x14ac:dyDescent="0.25">
      <c r="A3030" s="65">
        <v>45858</v>
      </c>
      <c r="B3030" t="s">
        <v>24275</v>
      </c>
      <c r="C3030">
        <v>12</v>
      </c>
      <c r="D3030" t="s">
        <v>24410</v>
      </c>
      <c r="E3030" t="s">
        <v>24277</v>
      </c>
      <c r="F3030" t="s">
        <v>24311</v>
      </c>
      <c r="G3030" t="s">
        <v>766</v>
      </c>
      <c r="H3030" t="s">
        <v>24397</v>
      </c>
    </row>
    <row r="3031" spans="1:8" hidden="1" x14ac:dyDescent="0.25">
      <c r="A3031" s="65">
        <v>45858</v>
      </c>
      <c r="B3031" t="s">
        <v>24275</v>
      </c>
      <c r="C3031">
        <v>12</v>
      </c>
      <c r="D3031" t="s">
        <v>24410</v>
      </c>
      <c r="E3031" t="s">
        <v>24277</v>
      </c>
      <c r="F3031" t="s">
        <v>24311</v>
      </c>
      <c r="G3031" t="s">
        <v>766</v>
      </c>
      <c r="H3031" t="s">
        <v>24397</v>
      </c>
    </row>
    <row r="3032" spans="1:8" hidden="1" x14ac:dyDescent="0.25">
      <c r="A3032" s="65">
        <v>45858</v>
      </c>
      <c r="B3032" t="s">
        <v>24275</v>
      </c>
      <c r="C3032">
        <v>11</v>
      </c>
      <c r="D3032" t="s">
        <v>24410</v>
      </c>
      <c r="E3032" t="s">
        <v>24277</v>
      </c>
      <c r="F3032" t="s">
        <v>24311</v>
      </c>
      <c r="G3032" t="s">
        <v>766</v>
      </c>
      <c r="H3032" t="s">
        <v>24397</v>
      </c>
    </row>
    <row r="3033" spans="1:8" hidden="1" x14ac:dyDescent="0.25">
      <c r="A3033" s="65">
        <v>45858</v>
      </c>
      <c r="B3033" t="s">
        <v>24275</v>
      </c>
      <c r="C3033">
        <v>12</v>
      </c>
      <c r="D3033" t="s">
        <v>24410</v>
      </c>
      <c r="E3033" t="s">
        <v>24277</v>
      </c>
      <c r="F3033" t="s">
        <v>24311</v>
      </c>
      <c r="G3033" t="s">
        <v>766</v>
      </c>
      <c r="H3033" t="s">
        <v>24397</v>
      </c>
    </row>
    <row r="3034" spans="1:8" hidden="1" x14ac:dyDescent="0.25">
      <c r="A3034" s="65">
        <v>45858</v>
      </c>
      <c r="B3034" t="s">
        <v>24275</v>
      </c>
      <c r="C3034">
        <v>12</v>
      </c>
      <c r="D3034" t="s">
        <v>24410</v>
      </c>
      <c r="E3034" t="s">
        <v>24277</v>
      </c>
      <c r="F3034" t="s">
        <v>24311</v>
      </c>
      <c r="G3034" t="s">
        <v>766</v>
      </c>
      <c r="H3034" t="s">
        <v>24397</v>
      </c>
    </row>
    <row r="3035" spans="1:8" hidden="1" x14ac:dyDescent="0.25">
      <c r="A3035" s="65">
        <v>45858</v>
      </c>
      <c r="B3035" t="s">
        <v>24275</v>
      </c>
      <c r="C3035">
        <v>12</v>
      </c>
      <c r="D3035" t="s">
        <v>24410</v>
      </c>
      <c r="E3035" t="s">
        <v>24277</v>
      </c>
      <c r="F3035" t="s">
        <v>24311</v>
      </c>
      <c r="G3035" t="s">
        <v>766</v>
      </c>
      <c r="H3035" t="s">
        <v>24397</v>
      </c>
    </row>
    <row r="3036" spans="1:8" hidden="1" x14ac:dyDescent="0.25">
      <c r="A3036" s="65">
        <v>45858</v>
      </c>
      <c r="B3036" t="s">
        <v>24275</v>
      </c>
      <c r="C3036">
        <v>12</v>
      </c>
      <c r="D3036" t="s">
        <v>24410</v>
      </c>
      <c r="E3036" t="s">
        <v>24277</v>
      </c>
      <c r="F3036" t="s">
        <v>24311</v>
      </c>
      <c r="G3036" t="s">
        <v>766</v>
      </c>
      <c r="H3036" t="s">
        <v>24397</v>
      </c>
    </row>
    <row r="3037" spans="1:8" hidden="1" x14ac:dyDescent="0.25">
      <c r="A3037" s="65">
        <v>45858</v>
      </c>
      <c r="B3037" t="s">
        <v>24275</v>
      </c>
      <c r="C3037">
        <v>12</v>
      </c>
      <c r="D3037" t="s">
        <v>24410</v>
      </c>
      <c r="E3037" t="s">
        <v>24277</v>
      </c>
      <c r="F3037" t="s">
        <v>24311</v>
      </c>
      <c r="G3037" t="s">
        <v>766</v>
      </c>
      <c r="H3037" t="s">
        <v>24397</v>
      </c>
    </row>
    <row r="3038" spans="1:8" hidden="1" x14ac:dyDescent="0.25">
      <c r="A3038" s="65">
        <v>45858</v>
      </c>
      <c r="B3038" t="s">
        <v>24275</v>
      </c>
      <c r="C3038">
        <v>11</v>
      </c>
      <c r="D3038" t="s">
        <v>24410</v>
      </c>
      <c r="E3038" t="s">
        <v>24277</v>
      </c>
      <c r="F3038" t="s">
        <v>24311</v>
      </c>
      <c r="G3038" t="s">
        <v>766</v>
      </c>
      <c r="H3038" t="s">
        <v>24397</v>
      </c>
    </row>
    <row r="3039" spans="1:8" hidden="1" x14ac:dyDescent="0.25">
      <c r="A3039" s="65">
        <v>45858</v>
      </c>
      <c r="B3039" t="s">
        <v>24275</v>
      </c>
      <c r="C3039">
        <v>12</v>
      </c>
      <c r="D3039" t="s">
        <v>24410</v>
      </c>
      <c r="E3039" t="s">
        <v>24277</v>
      </c>
      <c r="F3039" t="s">
        <v>24311</v>
      </c>
      <c r="G3039" t="s">
        <v>766</v>
      </c>
      <c r="H3039" t="s">
        <v>24397</v>
      </c>
    </row>
    <row r="3040" spans="1:8" hidden="1" x14ac:dyDescent="0.25">
      <c r="A3040" s="65">
        <v>45858</v>
      </c>
      <c r="B3040" t="s">
        <v>24275</v>
      </c>
      <c r="C3040">
        <v>12</v>
      </c>
      <c r="D3040" t="s">
        <v>24410</v>
      </c>
      <c r="E3040" t="s">
        <v>24277</v>
      </c>
      <c r="F3040" t="s">
        <v>24311</v>
      </c>
      <c r="G3040" t="s">
        <v>766</v>
      </c>
      <c r="H3040" t="s">
        <v>24397</v>
      </c>
    </row>
    <row r="3041" spans="1:8" hidden="1" x14ac:dyDescent="0.25">
      <c r="A3041" s="65">
        <v>45858</v>
      </c>
      <c r="B3041" t="s">
        <v>24275</v>
      </c>
      <c r="C3041">
        <v>12</v>
      </c>
      <c r="D3041" t="s">
        <v>24410</v>
      </c>
      <c r="E3041" t="s">
        <v>24277</v>
      </c>
      <c r="F3041" t="s">
        <v>24311</v>
      </c>
      <c r="G3041" t="s">
        <v>766</v>
      </c>
      <c r="H3041" t="s">
        <v>24397</v>
      </c>
    </row>
    <row r="3042" spans="1:8" hidden="1" x14ac:dyDescent="0.25">
      <c r="A3042" s="65">
        <v>45858</v>
      </c>
      <c r="B3042" t="s">
        <v>24275</v>
      </c>
      <c r="C3042">
        <v>12</v>
      </c>
      <c r="D3042" t="s">
        <v>24410</v>
      </c>
      <c r="E3042" t="s">
        <v>24277</v>
      </c>
      <c r="F3042" t="s">
        <v>24311</v>
      </c>
      <c r="G3042" t="s">
        <v>766</v>
      </c>
      <c r="H3042" t="s">
        <v>24397</v>
      </c>
    </row>
    <row r="3043" spans="1:8" hidden="1" x14ac:dyDescent="0.25">
      <c r="A3043" s="65">
        <v>45858</v>
      </c>
      <c r="B3043" t="s">
        <v>24275</v>
      </c>
      <c r="C3043">
        <v>12</v>
      </c>
      <c r="D3043" t="s">
        <v>24410</v>
      </c>
      <c r="E3043" t="s">
        <v>24277</v>
      </c>
      <c r="F3043" t="s">
        <v>24311</v>
      </c>
      <c r="G3043" t="s">
        <v>766</v>
      </c>
      <c r="H3043" t="s">
        <v>24397</v>
      </c>
    </row>
    <row r="3044" spans="1:8" hidden="1" x14ac:dyDescent="0.25">
      <c r="A3044" s="65">
        <v>45859</v>
      </c>
      <c r="B3044" t="s">
        <v>24275</v>
      </c>
      <c r="C3044">
        <v>9</v>
      </c>
      <c r="D3044" t="s">
        <v>24407</v>
      </c>
      <c r="E3044" t="s">
        <v>24277</v>
      </c>
      <c r="F3044" t="s">
        <v>24294</v>
      </c>
      <c r="G3044" t="s">
        <v>769</v>
      </c>
      <c r="H3044" t="s">
        <v>24278</v>
      </c>
    </row>
    <row r="3045" spans="1:8" hidden="1" x14ac:dyDescent="0.25">
      <c r="A3045" s="65">
        <v>45859</v>
      </c>
      <c r="B3045" t="s">
        <v>24275</v>
      </c>
      <c r="C3045">
        <v>11</v>
      </c>
      <c r="D3045" t="s">
        <v>24407</v>
      </c>
      <c r="E3045" t="s">
        <v>24277</v>
      </c>
      <c r="F3045" t="s">
        <v>24294</v>
      </c>
      <c r="G3045" t="s">
        <v>769</v>
      </c>
      <c r="H3045" t="s">
        <v>24278</v>
      </c>
    </row>
    <row r="3046" spans="1:8" hidden="1" x14ac:dyDescent="0.25">
      <c r="A3046" s="65">
        <v>45859</v>
      </c>
      <c r="B3046" t="s">
        <v>24275</v>
      </c>
      <c r="C3046">
        <v>12</v>
      </c>
      <c r="D3046" t="s">
        <v>24407</v>
      </c>
      <c r="E3046" t="s">
        <v>24277</v>
      </c>
      <c r="F3046" t="s">
        <v>24294</v>
      </c>
      <c r="G3046" t="s">
        <v>769</v>
      </c>
      <c r="H3046" t="s">
        <v>24278</v>
      </c>
    </row>
    <row r="3047" spans="1:8" hidden="1" x14ac:dyDescent="0.25">
      <c r="A3047" s="65">
        <v>45859</v>
      </c>
      <c r="B3047" t="s">
        <v>24275</v>
      </c>
      <c r="C3047">
        <v>9</v>
      </c>
      <c r="D3047" t="s">
        <v>24395</v>
      </c>
      <c r="E3047" t="s">
        <v>24277</v>
      </c>
      <c r="F3047" t="s">
        <v>24294</v>
      </c>
      <c r="G3047" t="s">
        <v>765</v>
      </c>
    </row>
    <row r="3048" spans="1:8" hidden="1" x14ac:dyDescent="0.25">
      <c r="A3048" s="65">
        <v>45859</v>
      </c>
      <c r="B3048" t="s">
        <v>24275</v>
      </c>
      <c r="C3048">
        <v>8</v>
      </c>
      <c r="D3048" t="s">
        <v>24395</v>
      </c>
      <c r="E3048" t="s">
        <v>24277</v>
      </c>
      <c r="F3048" t="s">
        <v>24294</v>
      </c>
      <c r="G3048" t="s">
        <v>765</v>
      </c>
    </row>
    <row r="3049" spans="1:8" hidden="1" x14ac:dyDescent="0.25">
      <c r="A3049" s="65">
        <v>45859</v>
      </c>
      <c r="B3049" t="s">
        <v>24275</v>
      </c>
      <c r="C3049">
        <v>11</v>
      </c>
      <c r="D3049" t="s">
        <v>24395</v>
      </c>
      <c r="E3049" t="s">
        <v>24277</v>
      </c>
      <c r="F3049" t="s">
        <v>24294</v>
      </c>
      <c r="G3049" t="s">
        <v>765</v>
      </c>
    </row>
    <row r="3050" spans="1:8" hidden="1" x14ac:dyDescent="0.25">
      <c r="A3050" s="65">
        <v>45859</v>
      </c>
      <c r="B3050" t="s">
        <v>24275</v>
      </c>
      <c r="C3050">
        <v>12</v>
      </c>
      <c r="D3050" t="s">
        <v>24395</v>
      </c>
      <c r="E3050" t="s">
        <v>24277</v>
      </c>
      <c r="F3050" t="s">
        <v>24294</v>
      </c>
      <c r="G3050" t="s">
        <v>765</v>
      </c>
    </row>
    <row r="3051" spans="1:8" hidden="1" x14ac:dyDescent="0.25">
      <c r="A3051" s="65">
        <v>45859</v>
      </c>
      <c r="B3051" t="s">
        <v>24275</v>
      </c>
      <c r="C3051">
        <v>12</v>
      </c>
      <c r="D3051" t="s">
        <v>24395</v>
      </c>
      <c r="E3051" t="s">
        <v>24277</v>
      </c>
      <c r="F3051" t="s">
        <v>24294</v>
      </c>
      <c r="G3051" t="s">
        <v>765</v>
      </c>
    </row>
    <row r="3052" spans="1:8" hidden="1" x14ac:dyDescent="0.25">
      <c r="A3052" s="65">
        <v>45859</v>
      </c>
      <c r="B3052" t="s">
        <v>24275</v>
      </c>
      <c r="C3052">
        <v>12</v>
      </c>
      <c r="D3052" t="s">
        <v>24395</v>
      </c>
      <c r="E3052" t="s">
        <v>24277</v>
      </c>
      <c r="F3052" t="s">
        <v>24294</v>
      </c>
      <c r="G3052" t="s">
        <v>765</v>
      </c>
    </row>
    <row r="3053" spans="1:8" hidden="1" x14ac:dyDescent="0.25">
      <c r="A3053" s="65">
        <v>45859</v>
      </c>
      <c r="B3053" t="s">
        <v>24275</v>
      </c>
      <c r="C3053">
        <v>12</v>
      </c>
      <c r="D3053" t="s">
        <v>24410</v>
      </c>
      <c r="E3053" t="s">
        <v>24277</v>
      </c>
      <c r="F3053" t="s">
        <v>24311</v>
      </c>
      <c r="G3053" t="s">
        <v>766</v>
      </c>
      <c r="H3053" t="s">
        <v>24397</v>
      </c>
    </row>
    <row r="3054" spans="1:8" hidden="1" x14ac:dyDescent="0.25">
      <c r="A3054" s="65">
        <v>45859</v>
      </c>
      <c r="B3054" t="s">
        <v>24275</v>
      </c>
      <c r="C3054">
        <v>12</v>
      </c>
      <c r="D3054" t="s">
        <v>24410</v>
      </c>
      <c r="E3054" t="s">
        <v>24277</v>
      </c>
      <c r="F3054" t="s">
        <v>24311</v>
      </c>
      <c r="G3054" t="s">
        <v>766</v>
      </c>
      <c r="H3054" t="s">
        <v>24397</v>
      </c>
    </row>
    <row r="3055" spans="1:8" hidden="1" x14ac:dyDescent="0.25">
      <c r="A3055" s="65">
        <v>45859</v>
      </c>
      <c r="B3055" t="s">
        <v>24275</v>
      </c>
      <c r="C3055">
        <v>12</v>
      </c>
      <c r="D3055" t="s">
        <v>24410</v>
      </c>
      <c r="E3055" t="s">
        <v>24277</v>
      </c>
      <c r="F3055" t="s">
        <v>24311</v>
      </c>
      <c r="G3055" t="s">
        <v>766</v>
      </c>
      <c r="H3055" t="s">
        <v>24397</v>
      </c>
    </row>
    <row r="3056" spans="1:8" hidden="1" x14ac:dyDescent="0.25">
      <c r="A3056" s="65">
        <v>45859</v>
      </c>
      <c r="B3056" t="s">
        <v>24275</v>
      </c>
      <c r="C3056">
        <v>12</v>
      </c>
      <c r="D3056" t="s">
        <v>24410</v>
      </c>
      <c r="E3056" t="s">
        <v>24277</v>
      </c>
      <c r="F3056" t="s">
        <v>24311</v>
      </c>
      <c r="G3056" t="s">
        <v>766</v>
      </c>
      <c r="H3056" t="s">
        <v>24397</v>
      </c>
    </row>
    <row r="3057" spans="1:8" hidden="1" x14ac:dyDescent="0.25">
      <c r="A3057" s="65">
        <v>45859</v>
      </c>
      <c r="B3057" t="s">
        <v>24275</v>
      </c>
      <c r="C3057">
        <v>11</v>
      </c>
      <c r="D3057" t="s">
        <v>24410</v>
      </c>
      <c r="E3057" t="s">
        <v>24277</v>
      </c>
      <c r="F3057" t="s">
        <v>24311</v>
      </c>
      <c r="G3057" t="s">
        <v>766</v>
      </c>
      <c r="H3057" t="s">
        <v>24397</v>
      </c>
    </row>
    <row r="3058" spans="1:8" hidden="1" x14ac:dyDescent="0.25">
      <c r="A3058" s="65">
        <v>45859</v>
      </c>
      <c r="B3058" t="s">
        <v>24275</v>
      </c>
      <c r="C3058">
        <v>12</v>
      </c>
      <c r="D3058" t="s">
        <v>24410</v>
      </c>
      <c r="E3058" t="s">
        <v>24277</v>
      </c>
      <c r="F3058" t="s">
        <v>24311</v>
      </c>
      <c r="G3058" t="s">
        <v>766</v>
      </c>
      <c r="H3058" t="s">
        <v>24397</v>
      </c>
    </row>
    <row r="3059" spans="1:8" hidden="1" x14ac:dyDescent="0.25">
      <c r="A3059" s="65">
        <v>45859</v>
      </c>
      <c r="B3059" t="s">
        <v>24275</v>
      </c>
      <c r="C3059">
        <v>12</v>
      </c>
      <c r="D3059" t="s">
        <v>24410</v>
      </c>
      <c r="E3059" t="s">
        <v>24277</v>
      </c>
      <c r="F3059" t="s">
        <v>24311</v>
      </c>
      <c r="G3059" t="s">
        <v>766</v>
      </c>
      <c r="H3059" t="s">
        <v>24397</v>
      </c>
    </row>
    <row r="3060" spans="1:8" hidden="1" x14ac:dyDescent="0.25">
      <c r="A3060" s="65">
        <v>45859</v>
      </c>
      <c r="B3060" t="s">
        <v>24275</v>
      </c>
      <c r="C3060">
        <v>12</v>
      </c>
      <c r="D3060" t="s">
        <v>24410</v>
      </c>
      <c r="E3060" t="s">
        <v>24277</v>
      </c>
      <c r="F3060" t="s">
        <v>24311</v>
      </c>
      <c r="G3060" t="s">
        <v>766</v>
      </c>
      <c r="H3060" t="s">
        <v>24397</v>
      </c>
    </row>
    <row r="3061" spans="1:8" hidden="1" x14ac:dyDescent="0.25">
      <c r="A3061" s="65">
        <v>45859</v>
      </c>
      <c r="B3061" t="s">
        <v>24275</v>
      </c>
      <c r="C3061">
        <v>12</v>
      </c>
      <c r="D3061" t="s">
        <v>24410</v>
      </c>
      <c r="E3061" t="s">
        <v>24277</v>
      </c>
      <c r="F3061" t="s">
        <v>24311</v>
      </c>
      <c r="G3061" t="s">
        <v>766</v>
      </c>
      <c r="H3061" t="s">
        <v>24397</v>
      </c>
    </row>
    <row r="3062" spans="1:8" hidden="1" x14ac:dyDescent="0.25">
      <c r="A3062" s="65">
        <v>45859</v>
      </c>
      <c r="B3062" t="s">
        <v>24275</v>
      </c>
      <c r="C3062">
        <v>12</v>
      </c>
      <c r="D3062" t="s">
        <v>24410</v>
      </c>
      <c r="E3062" t="s">
        <v>24277</v>
      </c>
      <c r="F3062" t="s">
        <v>24311</v>
      </c>
      <c r="G3062" t="s">
        <v>766</v>
      </c>
      <c r="H3062" t="s">
        <v>24397</v>
      </c>
    </row>
    <row r="3063" spans="1:8" hidden="1" x14ac:dyDescent="0.25">
      <c r="A3063" s="65">
        <v>45859</v>
      </c>
      <c r="B3063" t="s">
        <v>24275</v>
      </c>
      <c r="C3063">
        <v>12</v>
      </c>
      <c r="D3063" t="s">
        <v>24410</v>
      </c>
      <c r="E3063" t="s">
        <v>24277</v>
      </c>
      <c r="F3063" t="s">
        <v>24311</v>
      </c>
      <c r="G3063" t="s">
        <v>766</v>
      </c>
      <c r="H3063" t="s">
        <v>24397</v>
      </c>
    </row>
    <row r="3064" spans="1:8" hidden="1" x14ac:dyDescent="0.25">
      <c r="A3064" s="65">
        <v>45859</v>
      </c>
      <c r="B3064" t="s">
        <v>24275</v>
      </c>
      <c r="C3064">
        <v>12</v>
      </c>
      <c r="D3064" t="s">
        <v>24410</v>
      </c>
      <c r="E3064" t="s">
        <v>24277</v>
      </c>
      <c r="F3064" t="s">
        <v>24311</v>
      </c>
      <c r="G3064" t="s">
        <v>766</v>
      </c>
      <c r="H3064" t="s">
        <v>24397</v>
      </c>
    </row>
    <row r="3065" spans="1:8" hidden="1" x14ac:dyDescent="0.25">
      <c r="A3065" s="65">
        <v>45859</v>
      </c>
      <c r="B3065" t="s">
        <v>24275</v>
      </c>
      <c r="C3065">
        <v>11</v>
      </c>
      <c r="D3065" t="s">
        <v>24410</v>
      </c>
      <c r="E3065" t="s">
        <v>24277</v>
      </c>
      <c r="F3065" t="s">
        <v>24311</v>
      </c>
      <c r="G3065" t="s">
        <v>766</v>
      </c>
      <c r="H3065" t="s">
        <v>24397</v>
      </c>
    </row>
    <row r="3066" spans="1:8" hidden="1" x14ac:dyDescent="0.25">
      <c r="A3066" s="65">
        <v>45859</v>
      </c>
      <c r="B3066" t="s">
        <v>24275</v>
      </c>
      <c r="C3066">
        <v>12</v>
      </c>
      <c r="D3066" t="s">
        <v>24410</v>
      </c>
      <c r="E3066" t="s">
        <v>24277</v>
      </c>
      <c r="F3066" t="s">
        <v>24311</v>
      </c>
      <c r="G3066" t="s">
        <v>766</v>
      </c>
      <c r="H3066" t="s">
        <v>24397</v>
      </c>
    </row>
    <row r="3067" spans="1:8" hidden="1" x14ac:dyDescent="0.25">
      <c r="A3067" s="65">
        <v>45859</v>
      </c>
      <c r="B3067" t="s">
        <v>24275</v>
      </c>
      <c r="C3067">
        <v>12</v>
      </c>
      <c r="D3067" t="s">
        <v>24410</v>
      </c>
      <c r="E3067" t="s">
        <v>24277</v>
      </c>
      <c r="F3067" t="s">
        <v>24311</v>
      </c>
      <c r="G3067" t="s">
        <v>766</v>
      </c>
      <c r="H3067" t="s">
        <v>24397</v>
      </c>
    </row>
    <row r="3068" spans="1:8" hidden="1" x14ac:dyDescent="0.25">
      <c r="A3068" s="65">
        <v>45859</v>
      </c>
      <c r="B3068" t="s">
        <v>24275</v>
      </c>
      <c r="C3068">
        <v>12</v>
      </c>
      <c r="D3068" t="s">
        <v>24410</v>
      </c>
      <c r="E3068" t="s">
        <v>24277</v>
      </c>
      <c r="F3068" t="s">
        <v>24311</v>
      </c>
      <c r="G3068" t="s">
        <v>766</v>
      </c>
      <c r="H3068" t="s">
        <v>24397</v>
      </c>
    </row>
    <row r="3069" spans="1:8" hidden="1" x14ac:dyDescent="0.25">
      <c r="A3069" s="65">
        <v>45859</v>
      </c>
      <c r="B3069" t="s">
        <v>24275</v>
      </c>
      <c r="C3069">
        <v>12</v>
      </c>
      <c r="D3069" t="s">
        <v>24410</v>
      </c>
      <c r="E3069" t="s">
        <v>24277</v>
      </c>
      <c r="F3069" t="s">
        <v>24311</v>
      </c>
      <c r="G3069" t="s">
        <v>766</v>
      </c>
      <c r="H3069" t="s">
        <v>24397</v>
      </c>
    </row>
    <row r="3070" spans="1:8" hidden="1" x14ac:dyDescent="0.25">
      <c r="A3070" s="65">
        <v>45859</v>
      </c>
      <c r="B3070" t="s">
        <v>24275</v>
      </c>
      <c r="C3070">
        <v>9</v>
      </c>
      <c r="D3070" t="s">
        <v>24410</v>
      </c>
      <c r="E3070" t="s">
        <v>24277</v>
      </c>
      <c r="F3070" t="s">
        <v>24311</v>
      </c>
      <c r="G3070" t="s">
        <v>766</v>
      </c>
      <c r="H3070" t="s">
        <v>24397</v>
      </c>
    </row>
    <row r="3071" spans="1:8" hidden="1" x14ac:dyDescent="0.25">
      <c r="A3071" s="65">
        <v>45859</v>
      </c>
      <c r="B3071" t="s">
        <v>24275</v>
      </c>
      <c r="C3071">
        <v>12</v>
      </c>
      <c r="D3071" t="s">
        <v>24410</v>
      </c>
      <c r="E3071" t="s">
        <v>24277</v>
      </c>
      <c r="F3071" t="s">
        <v>24311</v>
      </c>
      <c r="G3071" t="s">
        <v>766</v>
      </c>
      <c r="H3071" t="s">
        <v>24397</v>
      </c>
    </row>
    <row r="3072" spans="1:8" hidden="1" x14ac:dyDescent="0.25">
      <c r="A3072" s="65">
        <v>45859</v>
      </c>
      <c r="B3072" t="s">
        <v>24275</v>
      </c>
      <c r="C3072">
        <v>11</v>
      </c>
      <c r="D3072" t="s">
        <v>24410</v>
      </c>
      <c r="E3072" t="s">
        <v>24277</v>
      </c>
      <c r="F3072" t="s">
        <v>24311</v>
      </c>
      <c r="G3072" t="s">
        <v>766</v>
      </c>
      <c r="H3072" t="s">
        <v>24397</v>
      </c>
    </row>
    <row r="3073" spans="1:8" hidden="1" x14ac:dyDescent="0.25">
      <c r="A3073" s="65">
        <v>45860</v>
      </c>
      <c r="B3073" t="s">
        <v>24275</v>
      </c>
      <c r="C3073">
        <v>7</v>
      </c>
      <c r="D3073" t="s">
        <v>24412</v>
      </c>
      <c r="E3073" t="s">
        <v>24277</v>
      </c>
      <c r="F3073" t="s">
        <v>24294</v>
      </c>
      <c r="G3073" t="s">
        <v>769</v>
      </c>
      <c r="H3073" t="s">
        <v>24278</v>
      </c>
    </row>
    <row r="3074" spans="1:8" hidden="1" x14ac:dyDescent="0.25">
      <c r="A3074" s="65">
        <v>45860</v>
      </c>
      <c r="B3074" t="s">
        <v>24275</v>
      </c>
      <c r="C3074">
        <v>12</v>
      </c>
      <c r="D3074" t="s">
        <v>24407</v>
      </c>
      <c r="E3074" t="s">
        <v>24277</v>
      </c>
      <c r="F3074" t="s">
        <v>24294</v>
      </c>
      <c r="G3074" t="s">
        <v>769</v>
      </c>
      <c r="H3074" t="s">
        <v>24278</v>
      </c>
    </row>
    <row r="3075" spans="1:8" hidden="1" x14ac:dyDescent="0.25">
      <c r="A3075" s="65">
        <v>45860</v>
      </c>
      <c r="B3075" t="s">
        <v>24275</v>
      </c>
      <c r="C3075">
        <v>12</v>
      </c>
      <c r="D3075" t="s">
        <v>24413</v>
      </c>
      <c r="E3075" t="s">
        <v>24277</v>
      </c>
      <c r="F3075" t="s">
        <v>24294</v>
      </c>
      <c r="G3075" t="s">
        <v>764</v>
      </c>
    </row>
    <row r="3076" spans="1:8" hidden="1" x14ac:dyDescent="0.25">
      <c r="A3076" s="65">
        <v>45860</v>
      </c>
      <c r="B3076" t="s">
        <v>24275</v>
      </c>
      <c r="C3076">
        <v>12</v>
      </c>
      <c r="D3076" t="s">
        <v>24413</v>
      </c>
      <c r="E3076" t="s">
        <v>24277</v>
      </c>
      <c r="F3076" t="s">
        <v>24294</v>
      </c>
      <c r="G3076" t="s">
        <v>764</v>
      </c>
    </row>
    <row r="3077" spans="1:8" hidden="1" x14ac:dyDescent="0.25">
      <c r="A3077" s="65">
        <v>45860</v>
      </c>
      <c r="B3077" t="s">
        <v>24275</v>
      </c>
      <c r="C3077">
        <v>12</v>
      </c>
      <c r="D3077" t="s">
        <v>24413</v>
      </c>
      <c r="E3077" t="s">
        <v>24277</v>
      </c>
      <c r="F3077" t="s">
        <v>24294</v>
      </c>
      <c r="G3077" t="s">
        <v>764</v>
      </c>
    </row>
    <row r="3078" spans="1:8" hidden="1" x14ac:dyDescent="0.25">
      <c r="A3078" s="65">
        <v>45860</v>
      </c>
      <c r="B3078" t="s">
        <v>24275</v>
      </c>
      <c r="C3078">
        <v>12</v>
      </c>
      <c r="D3078" t="s">
        <v>24414</v>
      </c>
      <c r="E3078" t="s">
        <v>24277</v>
      </c>
      <c r="F3078" t="s">
        <v>24294</v>
      </c>
      <c r="G3078" t="s">
        <v>764</v>
      </c>
    </row>
    <row r="3079" spans="1:8" hidden="1" x14ac:dyDescent="0.25">
      <c r="A3079" s="65">
        <v>45860</v>
      </c>
      <c r="B3079" t="s">
        <v>24275</v>
      </c>
      <c r="C3079">
        <v>12</v>
      </c>
      <c r="D3079" t="s">
        <v>24409</v>
      </c>
      <c r="E3079" t="s">
        <v>24277</v>
      </c>
      <c r="F3079" t="s">
        <v>24294</v>
      </c>
      <c r="G3079" t="s">
        <v>764</v>
      </c>
    </row>
    <row r="3080" spans="1:8" hidden="1" x14ac:dyDescent="0.25">
      <c r="A3080" s="65">
        <v>45860</v>
      </c>
      <c r="B3080" t="s">
        <v>24275</v>
      </c>
      <c r="C3080">
        <v>1</v>
      </c>
      <c r="D3080" t="s">
        <v>24415</v>
      </c>
      <c r="E3080" t="s">
        <v>24277</v>
      </c>
      <c r="F3080" t="s">
        <v>24294</v>
      </c>
      <c r="G3080" t="s">
        <v>764</v>
      </c>
    </row>
    <row r="3081" spans="1:8" hidden="1" x14ac:dyDescent="0.25">
      <c r="A3081" s="65">
        <v>45861</v>
      </c>
      <c r="B3081" t="s">
        <v>24275</v>
      </c>
      <c r="C3081">
        <v>12</v>
      </c>
      <c r="D3081" t="s">
        <v>24416</v>
      </c>
      <c r="E3081" t="s">
        <v>24277</v>
      </c>
      <c r="F3081" t="s">
        <v>24311</v>
      </c>
      <c r="G3081" t="s">
        <v>764</v>
      </c>
    </row>
    <row r="3082" spans="1:8" hidden="1" x14ac:dyDescent="0.25">
      <c r="A3082" s="65">
        <v>45861</v>
      </c>
      <c r="B3082" t="s">
        <v>24275</v>
      </c>
      <c r="C3082">
        <v>12</v>
      </c>
      <c r="D3082" t="s">
        <v>24416</v>
      </c>
      <c r="E3082" t="s">
        <v>24277</v>
      </c>
      <c r="F3082" t="s">
        <v>24311</v>
      </c>
      <c r="G3082" t="s">
        <v>764</v>
      </c>
    </row>
    <row r="3083" spans="1:8" hidden="1" x14ac:dyDescent="0.25">
      <c r="A3083" s="65">
        <v>45861</v>
      </c>
      <c r="B3083" t="s">
        <v>24275</v>
      </c>
      <c r="C3083">
        <v>12</v>
      </c>
      <c r="D3083" t="s">
        <v>24416</v>
      </c>
      <c r="E3083" t="s">
        <v>24277</v>
      </c>
      <c r="F3083" t="s">
        <v>24311</v>
      </c>
      <c r="G3083" t="s">
        <v>764</v>
      </c>
    </row>
    <row r="3084" spans="1:8" hidden="1" x14ac:dyDescent="0.25">
      <c r="A3084" s="65">
        <v>45861</v>
      </c>
      <c r="B3084" t="s">
        <v>24275</v>
      </c>
      <c r="C3084">
        <v>12</v>
      </c>
      <c r="D3084" t="s">
        <v>24416</v>
      </c>
      <c r="E3084" t="s">
        <v>24277</v>
      </c>
      <c r="F3084" t="s">
        <v>24311</v>
      </c>
      <c r="G3084" t="s">
        <v>764</v>
      </c>
    </row>
    <row r="3085" spans="1:8" hidden="1" x14ac:dyDescent="0.25">
      <c r="A3085" s="65">
        <v>45861</v>
      </c>
      <c r="B3085" t="s">
        <v>24275</v>
      </c>
      <c r="C3085">
        <v>12</v>
      </c>
      <c r="D3085" t="s">
        <v>24416</v>
      </c>
      <c r="E3085" t="s">
        <v>24277</v>
      </c>
      <c r="F3085" t="s">
        <v>24311</v>
      </c>
      <c r="G3085" t="s">
        <v>764</v>
      </c>
    </row>
    <row r="3086" spans="1:8" hidden="1" x14ac:dyDescent="0.25">
      <c r="A3086" s="65">
        <v>45861</v>
      </c>
      <c r="B3086" t="s">
        <v>24275</v>
      </c>
      <c r="C3086">
        <v>12</v>
      </c>
      <c r="D3086" t="s">
        <v>24416</v>
      </c>
      <c r="E3086" t="s">
        <v>24277</v>
      </c>
      <c r="F3086" t="s">
        <v>24311</v>
      </c>
      <c r="G3086" t="s">
        <v>764</v>
      </c>
    </row>
    <row r="3087" spans="1:8" hidden="1" x14ac:dyDescent="0.25">
      <c r="A3087" s="65">
        <v>45861</v>
      </c>
      <c r="B3087" t="s">
        <v>24275</v>
      </c>
      <c r="C3087">
        <v>12</v>
      </c>
      <c r="D3087" t="s">
        <v>24416</v>
      </c>
      <c r="E3087" t="s">
        <v>24277</v>
      </c>
      <c r="F3087" t="s">
        <v>24311</v>
      </c>
      <c r="G3087" t="s">
        <v>764</v>
      </c>
    </row>
    <row r="3088" spans="1:8" hidden="1" x14ac:dyDescent="0.25">
      <c r="A3088" s="65">
        <v>45861</v>
      </c>
      <c r="B3088" t="s">
        <v>24275</v>
      </c>
      <c r="C3088">
        <v>12</v>
      </c>
      <c r="D3088" t="s">
        <v>24416</v>
      </c>
      <c r="E3088" t="s">
        <v>24277</v>
      </c>
      <c r="F3088" t="s">
        <v>24311</v>
      </c>
      <c r="G3088" t="s">
        <v>764</v>
      </c>
    </row>
    <row r="3089" spans="1:7" hidden="1" x14ac:dyDescent="0.25">
      <c r="A3089" s="65">
        <v>45861</v>
      </c>
      <c r="B3089" t="s">
        <v>24275</v>
      </c>
      <c r="C3089">
        <v>12</v>
      </c>
      <c r="D3089" t="s">
        <v>24416</v>
      </c>
      <c r="E3089" t="s">
        <v>24277</v>
      </c>
      <c r="F3089" t="s">
        <v>24311</v>
      </c>
      <c r="G3089" t="s">
        <v>764</v>
      </c>
    </row>
    <row r="3090" spans="1:7" hidden="1" x14ac:dyDescent="0.25">
      <c r="A3090" s="65">
        <v>45861</v>
      </c>
      <c r="B3090" t="s">
        <v>24275</v>
      </c>
      <c r="C3090">
        <v>12</v>
      </c>
      <c r="D3090" t="s">
        <v>24416</v>
      </c>
      <c r="E3090" t="s">
        <v>24277</v>
      </c>
      <c r="F3090" t="s">
        <v>24311</v>
      </c>
      <c r="G3090" t="s">
        <v>764</v>
      </c>
    </row>
    <row r="3091" spans="1:7" hidden="1" x14ac:dyDescent="0.25">
      <c r="A3091" s="65">
        <v>45861</v>
      </c>
      <c r="B3091" t="s">
        <v>24275</v>
      </c>
      <c r="C3091">
        <v>12</v>
      </c>
      <c r="D3091" t="s">
        <v>24416</v>
      </c>
      <c r="E3091" t="s">
        <v>24277</v>
      </c>
      <c r="F3091" t="s">
        <v>24311</v>
      </c>
      <c r="G3091" t="s">
        <v>764</v>
      </c>
    </row>
    <row r="3092" spans="1:7" hidden="1" x14ac:dyDescent="0.25">
      <c r="A3092" s="65">
        <v>45861</v>
      </c>
      <c r="B3092" t="s">
        <v>24275</v>
      </c>
      <c r="C3092">
        <v>12</v>
      </c>
      <c r="D3092" t="s">
        <v>24416</v>
      </c>
      <c r="E3092" t="s">
        <v>24277</v>
      </c>
      <c r="F3092" t="s">
        <v>24311</v>
      </c>
      <c r="G3092" t="s">
        <v>764</v>
      </c>
    </row>
    <row r="3093" spans="1:7" hidden="1" x14ac:dyDescent="0.25">
      <c r="A3093" s="65">
        <v>45861</v>
      </c>
      <c r="B3093" t="s">
        <v>24275</v>
      </c>
      <c r="C3093">
        <v>12</v>
      </c>
      <c r="D3093" t="s">
        <v>24416</v>
      </c>
      <c r="E3093" t="s">
        <v>24277</v>
      </c>
      <c r="F3093" t="s">
        <v>24311</v>
      </c>
      <c r="G3093" t="s">
        <v>764</v>
      </c>
    </row>
    <row r="3094" spans="1:7" hidden="1" x14ac:dyDescent="0.25">
      <c r="A3094" s="65">
        <v>45861</v>
      </c>
      <c r="B3094" t="s">
        <v>24275</v>
      </c>
      <c r="C3094">
        <v>12</v>
      </c>
      <c r="D3094" t="s">
        <v>24416</v>
      </c>
      <c r="E3094" t="s">
        <v>24277</v>
      </c>
      <c r="F3094" t="s">
        <v>24311</v>
      </c>
      <c r="G3094" t="s">
        <v>764</v>
      </c>
    </row>
    <row r="3095" spans="1:7" hidden="1" x14ac:dyDescent="0.25">
      <c r="A3095" s="65">
        <v>45861</v>
      </c>
      <c r="B3095" t="s">
        <v>24275</v>
      </c>
      <c r="C3095">
        <v>12</v>
      </c>
      <c r="D3095" t="s">
        <v>24416</v>
      </c>
      <c r="E3095" t="s">
        <v>24277</v>
      </c>
      <c r="F3095" t="s">
        <v>24311</v>
      </c>
      <c r="G3095" t="s">
        <v>764</v>
      </c>
    </row>
    <row r="3096" spans="1:7" hidden="1" x14ac:dyDescent="0.25">
      <c r="A3096" s="65">
        <v>45861</v>
      </c>
      <c r="B3096" t="s">
        <v>24275</v>
      </c>
      <c r="C3096">
        <v>12</v>
      </c>
      <c r="D3096" t="s">
        <v>24417</v>
      </c>
      <c r="E3096" t="s">
        <v>24277</v>
      </c>
      <c r="F3096" t="s">
        <v>24294</v>
      </c>
      <c r="G3096" t="s">
        <v>765</v>
      </c>
    </row>
    <row r="3097" spans="1:7" hidden="1" x14ac:dyDescent="0.25">
      <c r="A3097" s="65">
        <v>45861</v>
      </c>
      <c r="B3097" t="s">
        <v>24275</v>
      </c>
      <c r="C3097">
        <v>12</v>
      </c>
      <c r="D3097" t="s">
        <v>24417</v>
      </c>
      <c r="E3097" t="s">
        <v>24277</v>
      </c>
      <c r="F3097" t="s">
        <v>24294</v>
      </c>
      <c r="G3097" t="s">
        <v>765</v>
      </c>
    </row>
    <row r="3098" spans="1:7" hidden="1" x14ac:dyDescent="0.25">
      <c r="A3098" s="65">
        <v>45861</v>
      </c>
      <c r="B3098" t="s">
        <v>24275</v>
      </c>
      <c r="C3098">
        <v>12</v>
      </c>
      <c r="D3098" t="s">
        <v>24417</v>
      </c>
      <c r="E3098" t="s">
        <v>24277</v>
      </c>
      <c r="F3098" t="s">
        <v>24294</v>
      </c>
      <c r="G3098" t="s">
        <v>765</v>
      </c>
    </row>
    <row r="3099" spans="1:7" hidden="1" x14ac:dyDescent="0.25">
      <c r="A3099" s="65">
        <v>45861</v>
      </c>
      <c r="B3099" t="s">
        <v>24275</v>
      </c>
      <c r="C3099">
        <v>12</v>
      </c>
      <c r="D3099" t="s">
        <v>24417</v>
      </c>
      <c r="E3099" t="s">
        <v>24277</v>
      </c>
      <c r="F3099" t="s">
        <v>24294</v>
      </c>
      <c r="G3099" t="s">
        <v>765</v>
      </c>
    </row>
    <row r="3100" spans="1:7" hidden="1" x14ac:dyDescent="0.25">
      <c r="A3100" s="65">
        <v>45861</v>
      </c>
      <c r="B3100" t="s">
        <v>24275</v>
      </c>
      <c r="C3100">
        <v>12</v>
      </c>
      <c r="D3100" t="s">
        <v>24417</v>
      </c>
      <c r="E3100" t="s">
        <v>24277</v>
      </c>
      <c r="F3100" t="s">
        <v>24294</v>
      </c>
      <c r="G3100" t="s">
        <v>765</v>
      </c>
    </row>
    <row r="3101" spans="1:7" hidden="1" x14ac:dyDescent="0.25">
      <c r="A3101" s="65">
        <v>45861</v>
      </c>
      <c r="B3101" t="s">
        <v>24275</v>
      </c>
      <c r="C3101">
        <v>12</v>
      </c>
      <c r="D3101" t="s">
        <v>24417</v>
      </c>
      <c r="E3101" t="s">
        <v>24277</v>
      </c>
      <c r="F3101" t="s">
        <v>24294</v>
      </c>
      <c r="G3101" t="s">
        <v>765</v>
      </c>
    </row>
    <row r="3102" spans="1:7" hidden="1" x14ac:dyDescent="0.25">
      <c r="A3102" s="65">
        <v>45861</v>
      </c>
      <c r="B3102" t="s">
        <v>24275</v>
      </c>
      <c r="C3102">
        <v>12</v>
      </c>
      <c r="D3102" t="s">
        <v>24417</v>
      </c>
      <c r="E3102" t="s">
        <v>24277</v>
      </c>
      <c r="F3102" t="s">
        <v>24294</v>
      </c>
      <c r="G3102" t="s">
        <v>765</v>
      </c>
    </row>
    <row r="3103" spans="1:7" hidden="1" x14ac:dyDescent="0.25">
      <c r="A3103" s="65">
        <v>45861</v>
      </c>
      <c r="B3103" t="s">
        <v>24275</v>
      </c>
      <c r="C3103">
        <v>12</v>
      </c>
      <c r="D3103" t="s">
        <v>24418</v>
      </c>
      <c r="E3103" t="s">
        <v>24277</v>
      </c>
      <c r="F3103" t="s">
        <v>24294</v>
      </c>
      <c r="G3103" t="s">
        <v>769</v>
      </c>
    </row>
    <row r="3104" spans="1:7" hidden="1" x14ac:dyDescent="0.25">
      <c r="A3104" s="65">
        <v>45861</v>
      </c>
      <c r="B3104" t="s">
        <v>24275</v>
      </c>
      <c r="C3104">
        <v>12</v>
      </c>
      <c r="D3104" t="s">
        <v>24418</v>
      </c>
      <c r="E3104" t="s">
        <v>24277</v>
      </c>
      <c r="F3104" t="s">
        <v>24294</v>
      </c>
      <c r="G3104" t="s">
        <v>769</v>
      </c>
    </row>
    <row r="3105" spans="1:8" hidden="1" x14ac:dyDescent="0.25">
      <c r="A3105" s="65">
        <v>45861</v>
      </c>
      <c r="B3105" t="s">
        <v>24275</v>
      </c>
      <c r="C3105">
        <v>12</v>
      </c>
      <c r="D3105" t="s">
        <v>24418</v>
      </c>
      <c r="E3105" t="s">
        <v>24277</v>
      </c>
      <c r="F3105" t="s">
        <v>24294</v>
      </c>
      <c r="G3105" t="s">
        <v>769</v>
      </c>
    </row>
    <row r="3106" spans="1:8" hidden="1" x14ac:dyDescent="0.25">
      <c r="A3106" s="65">
        <v>45861</v>
      </c>
      <c r="B3106" t="s">
        <v>24275</v>
      </c>
      <c r="C3106">
        <v>12</v>
      </c>
      <c r="D3106" t="s">
        <v>24418</v>
      </c>
      <c r="E3106" t="s">
        <v>24277</v>
      </c>
      <c r="F3106" t="s">
        <v>24294</v>
      </c>
      <c r="G3106" t="s">
        <v>769</v>
      </c>
    </row>
    <row r="3107" spans="1:8" hidden="1" x14ac:dyDescent="0.25">
      <c r="A3107" s="65">
        <v>45862</v>
      </c>
      <c r="B3107" t="s">
        <v>24275</v>
      </c>
      <c r="C3107">
        <v>10.5</v>
      </c>
      <c r="D3107" t="s">
        <v>24419</v>
      </c>
      <c r="E3107" t="s">
        <v>24277</v>
      </c>
      <c r="F3107" t="s">
        <v>24294</v>
      </c>
      <c r="G3107" t="s">
        <v>769</v>
      </c>
      <c r="H3107" t="s">
        <v>24278</v>
      </c>
    </row>
    <row r="3108" spans="1:8" hidden="1" x14ac:dyDescent="0.25">
      <c r="A3108" s="65">
        <v>45862</v>
      </c>
      <c r="B3108" t="s">
        <v>24275</v>
      </c>
      <c r="C3108">
        <v>12</v>
      </c>
      <c r="D3108" t="s">
        <v>24420</v>
      </c>
      <c r="E3108" t="s">
        <v>24277</v>
      </c>
      <c r="F3108" t="s">
        <v>24294</v>
      </c>
      <c r="G3108" t="s">
        <v>769</v>
      </c>
    </row>
    <row r="3109" spans="1:8" hidden="1" x14ac:dyDescent="0.25">
      <c r="A3109" s="65">
        <v>45862</v>
      </c>
      <c r="B3109" t="s">
        <v>24275</v>
      </c>
      <c r="C3109">
        <v>12</v>
      </c>
      <c r="D3109" t="s">
        <v>24421</v>
      </c>
      <c r="E3109" t="s">
        <v>24277</v>
      </c>
      <c r="F3109" t="s">
        <v>24311</v>
      </c>
      <c r="G3109" t="s">
        <v>765</v>
      </c>
      <c r="H3109" t="s">
        <v>24397</v>
      </c>
    </row>
    <row r="3110" spans="1:8" hidden="1" x14ac:dyDescent="0.25">
      <c r="A3110" s="65">
        <v>45862</v>
      </c>
      <c r="B3110" t="s">
        <v>24330</v>
      </c>
      <c r="C3110">
        <v>11</v>
      </c>
      <c r="D3110" t="s">
        <v>24422</v>
      </c>
      <c r="E3110" t="s">
        <v>24277</v>
      </c>
      <c r="F3110" t="s">
        <v>24294</v>
      </c>
      <c r="G3110" t="s">
        <v>764</v>
      </c>
    </row>
    <row r="3111" spans="1:8" hidden="1" x14ac:dyDescent="0.25">
      <c r="A3111" s="65">
        <v>45862</v>
      </c>
      <c r="B3111" t="s">
        <v>24330</v>
      </c>
      <c r="C3111">
        <v>12</v>
      </c>
      <c r="D3111" t="s">
        <v>24422</v>
      </c>
      <c r="E3111" t="s">
        <v>24277</v>
      </c>
      <c r="F3111" t="s">
        <v>24294</v>
      </c>
      <c r="G3111" t="s">
        <v>764</v>
      </c>
    </row>
    <row r="3112" spans="1:8" hidden="1" x14ac:dyDescent="0.25">
      <c r="A3112" s="65">
        <v>45862</v>
      </c>
      <c r="B3112" t="s">
        <v>24275</v>
      </c>
      <c r="C3112">
        <v>12</v>
      </c>
      <c r="D3112" t="s">
        <v>24419</v>
      </c>
      <c r="E3112" t="s">
        <v>24277</v>
      </c>
      <c r="F3112" t="s">
        <v>24294</v>
      </c>
      <c r="G3112" t="s">
        <v>769</v>
      </c>
      <c r="H3112" t="s">
        <v>24278</v>
      </c>
    </row>
    <row r="3113" spans="1:8" hidden="1" x14ac:dyDescent="0.25">
      <c r="A3113" s="65">
        <v>45862</v>
      </c>
      <c r="B3113" t="s">
        <v>24330</v>
      </c>
      <c r="C3113">
        <v>4.5</v>
      </c>
      <c r="D3113" t="s">
        <v>24422</v>
      </c>
      <c r="E3113" t="s">
        <v>24277</v>
      </c>
      <c r="F3113" t="s">
        <v>24294</v>
      </c>
      <c r="G3113" t="s">
        <v>764</v>
      </c>
    </row>
    <row r="3114" spans="1:8" hidden="1" x14ac:dyDescent="0.25">
      <c r="A3114" s="65">
        <v>45862</v>
      </c>
      <c r="B3114" t="s">
        <v>24275</v>
      </c>
      <c r="C3114">
        <v>9</v>
      </c>
      <c r="D3114" t="s">
        <v>24416</v>
      </c>
      <c r="E3114" t="s">
        <v>24277</v>
      </c>
      <c r="F3114" t="s">
        <v>24311</v>
      </c>
      <c r="G3114" t="s">
        <v>764</v>
      </c>
    </row>
    <row r="3115" spans="1:8" hidden="1" x14ac:dyDescent="0.25">
      <c r="A3115" s="65">
        <v>45862</v>
      </c>
      <c r="B3115" t="s">
        <v>24275</v>
      </c>
      <c r="C3115">
        <v>12</v>
      </c>
      <c r="D3115" t="s">
        <v>24416</v>
      </c>
      <c r="E3115" t="s">
        <v>24277</v>
      </c>
      <c r="F3115" t="s">
        <v>24311</v>
      </c>
      <c r="G3115" t="s">
        <v>764</v>
      </c>
    </row>
    <row r="3116" spans="1:8" hidden="1" x14ac:dyDescent="0.25">
      <c r="A3116" s="65">
        <v>45862</v>
      </c>
      <c r="B3116" t="s">
        <v>24275</v>
      </c>
      <c r="C3116">
        <v>12</v>
      </c>
      <c r="D3116" t="s">
        <v>24416</v>
      </c>
      <c r="E3116" t="s">
        <v>24277</v>
      </c>
      <c r="F3116" t="s">
        <v>24311</v>
      </c>
      <c r="G3116" t="s">
        <v>764</v>
      </c>
    </row>
    <row r="3117" spans="1:8" hidden="1" x14ac:dyDescent="0.25">
      <c r="A3117" s="65">
        <v>45862</v>
      </c>
      <c r="B3117" t="s">
        <v>24275</v>
      </c>
      <c r="C3117">
        <v>12</v>
      </c>
      <c r="D3117" t="s">
        <v>24416</v>
      </c>
      <c r="E3117" t="s">
        <v>24277</v>
      </c>
      <c r="F3117" t="s">
        <v>24311</v>
      </c>
      <c r="G3117" t="s">
        <v>764</v>
      </c>
    </row>
    <row r="3118" spans="1:8" hidden="1" x14ac:dyDescent="0.25">
      <c r="A3118" s="65">
        <v>45862</v>
      </c>
      <c r="B3118" t="s">
        <v>24275</v>
      </c>
      <c r="C3118">
        <v>12</v>
      </c>
      <c r="D3118" t="s">
        <v>24416</v>
      </c>
      <c r="E3118" t="s">
        <v>24277</v>
      </c>
      <c r="F3118" t="s">
        <v>24311</v>
      </c>
      <c r="G3118" t="s">
        <v>764</v>
      </c>
    </row>
    <row r="3119" spans="1:8" hidden="1" x14ac:dyDescent="0.25">
      <c r="A3119" s="65">
        <v>45862</v>
      </c>
      <c r="B3119" t="s">
        <v>24275</v>
      </c>
      <c r="C3119">
        <v>12</v>
      </c>
      <c r="D3119" t="s">
        <v>24416</v>
      </c>
      <c r="E3119" t="s">
        <v>24277</v>
      </c>
      <c r="F3119" t="s">
        <v>24311</v>
      </c>
      <c r="G3119" t="s">
        <v>764</v>
      </c>
    </row>
    <row r="3120" spans="1:8" hidden="1" x14ac:dyDescent="0.25">
      <c r="A3120" s="65">
        <v>45862</v>
      </c>
      <c r="B3120" t="s">
        <v>24275</v>
      </c>
      <c r="C3120">
        <v>12</v>
      </c>
      <c r="D3120" t="s">
        <v>24416</v>
      </c>
      <c r="E3120" t="s">
        <v>24277</v>
      </c>
      <c r="F3120" t="s">
        <v>24311</v>
      </c>
      <c r="G3120" t="s">
        <v>764</v>
      </c>
    </row>
    <row r="3121" spans="1:8" hidden="1" x14ac:dyDescent="0.25">
      <c r="A3121" s="65">
        <v>45862</v>
      </c>
      <c r="B3121" t="s">
        <v>24275</v>
      </c>
      <c r="C3121">
        <v>12</v>
      </c>
      <c r="D3121" t="s">
        <v>24416</v>
      </c>
      <c r="E3121" t="s">
        <v>24277</v>
      </c>
      <c r="F3121" t="s">
        <v>24311</v>
      </c>
      <c r="G3121" t="s">
        <v>764</v>
      </c>
    </row>
    <row r="3122" spans="1:8" hidden="1" x14ac:dyDescent="0.25">
      <c r="A3122" s="65">
        <v>45862</v>
      </c>
      <c r="B3122" t="s">
        <v>24275</v>
      </c>
      <c r="C3122">
        <v>12</v>
      </c>
      <c r="D3122" t="s">
        <v>24416</v>
      </c>
      <c r="E3122" t="s">
        <v>24277</v>
      </c>
      <c r="F3122" t="s">
        <v>24311</v>
      </c>
      <c r="G3122" t="s">
        <v>764</v>
      </c>
    </row>
    <row r="3123" spans="1:8" hidden="1" x14ac:dyDescent="0.25">
      <c r="A3123" s="65">
        <v>45862</v>
      </c>
      <c r="B3123" t="s">
        <v>24275</v>
      </c>
      <c r="C3123">
        <v>12</v>
      </c>
      <c r="D3123" t="s">
        <v>24416</v>
      </c>
      <c r="E3123" t="s">
        <v>24277</v>
      </c>
      <c r="F3123" t="s">
        <v>24311</v>
      </c>
      <c r="G3123" t="s">
        <v>764</v>
      </c>
    </row>
    <row r="3124" spans="1:8" hidden="1" x14ac:dyDescent="0.25">
      <c r="A3124" s="65">
        <v>45862</v>
      </c>
      <c r="B3124" t="s">
        <v>24275</v>
      </c>
      <c r="C3124">
        <v>12</v>
      </c>
      <c r="D3124" t="s">
        <v>24416</v>
      </c>
      <c r="E3124" t="s">
        <v>24277</v>
      </c>
      <c r="F3124" t="s">
        <v>24311</v>
      </c>
      <c r="G3124" t="s">
        <v>764</v>
      </c>
    </row>
    <row r="3125" spans="1:8" hidden="1" x14ac:dyDescent="0.25">
      <c r="A3125" s="65">
        <v>45862</v>
      </c>
      <c r="B3125" t="s">
        <v>24275</v>
      </c>
      <c r="C3125">
        <v>12</v>
      </c>
      <c r="D3125" t="s">
        <v>24416</v>
      </c>
      <c r="E3125" t="s">
        <v>24277</v>
      </c>
      <c r="F3125" t="s">
        <v>24311</v>
      </c>
      <c r="G3125" t="s">
        <v>764</v>
      </c>
    </row>
    <row r="3126" spans="1:8" hidden="1" x14ac:dyDescent="0.25">
      <c r="A3126" s="65">
        <v>45862</v>
      </c>
      <c r="B3126" t="s">
        <v>24275</v>
      </c>
      <c r="C3126">
        <v>12</v>
      </c>
      <c r="D3126" t="s">
        <v>24416</v>
      </c>
      <c r="E3126" t="s">
        <v>24277</v>
      </c>
      <c r="F3126" t="s">
        <v>24311</v>
      </c>
      <c r="G3126" t="s">
        <v>764</v>
      </c>
    </row>
    <row r="3127" spans="1:8" hidden="1" x14ac:dyDescent="0.25">
      <c r="A3127" s="65">
        <v>45862</v>
      </c>
      <c r="B3127" t="s">
        <v>24275</v>
      </c>
      <c r="C3127">
        <v>12</v>
      </c>
      <c r="D3127" t="s">
        <v>24416</v>
      </c>
      <c r="E3127" t="s">
        <v>24277</v>
      </c>
      <c r="F3127" t="s">
        <v>24311</v>
      </c>
      <c r="G3127" t="s">
        <v>764</v>
      </c>
    </row>
    <row r="3128" spans="1:8" hidden="1" x14ac:dyDescent="0.25">
      <c r="A3128" s="65">
        <v>45862</v>
      </c>
      <c r="B3128" t="s">
        <v>24275</v>
      </c>
      <c r="C3128">
        <v>12</v>
      </c>
      <c r="D3128" t="s">
        <v>24416</v>
      </c>
      <c r="E3128" t="s">
        <v>24277</v>
      </c>
      <c r="F3128" t="s">
        <v>24311</v>
      </c>
      <c r="G3128" t="s">
        <v>764</v>
      </c>
    </row>
    <row r="3129" spans="1:8" hidden="1" x14ac:dyDescent="0.25">
      <c r="A3129" s="65">
        <v>45862</v>
      </c>
      <c r="B3129" t="s">
        <v>24275</v>
      </c>
      <c r="C3129">
        <v>12</v>
      </c>
      <c r="D3129" t="s">
        <v>24416</v>
      </c>
      <c r="E3129" t="s">
        <v>24277</v>
      </c>
      <c r="F3129" t="s">
        <v>24311</v>
      </c>
      <c r="G3129" t="s">
        <v>764</v>
      </c>
    </row>
    <row r="3130" spans="1:8" hidden="1" x14ac:dyDescent="0.25">
      <c r="A3130" s="65">
        <v>45862</v>
      </c>
      <c r="B3130" t="s">
        <v>24275</v>
      </c>
      <c r="C3130">
        <v>12</v>
      </c>
      <c r="D3130" t="s">
        <v>24416</v>
      </c>
      <c r="E3130" t="s">
        <v>24277</v>
      </c>
      <c r="F3130" t="s">
        <v>24311</v>
      </c>
      <c r="G3130" t="s">
        <v>764</v>
      </c>
    </row>
    <row r="3131" spans="1:8" hidden="1" x14ac:dyDescent="0.25">
      <c r="A3131" s="65">
        <v>45862</v>
      </c>
      <c r="B3131" t="s">
        <v>24275</v>
      </c>
      <c r="C3131">
        <v>12</v>
      </c>
      <c r="D3131" t="s">
        <v>24416</v>
      </c>
      <c r="E3131" t="s">
        <v>24277</v>
      </c>
      <c r="F3131" t="s">
        <v>24311</v>
      </c>
      <c r="G3131" t="s">
        <v>764</v>
      </c>
    </row>
    <row r="3132" spans="1:8" hidden="1" x14ac:dyDescent="0.25">
      <c r="A3132" s="65">
        <v>45863</v>
      </c>
      <c r="B3132" t="s">
        <v>24330</v>
      </c>
      <c r="C3132">
        <v>12</v>
      </c>
      <c r="D3132" t="s">
        <v>24423</v>
      </c>
      <c r="E3132" t="s">
        <v>24277</v>
      </c>
      <c r="F3132" t="s">
        <v>24294</v>
      </c>
      <c r="G3132" t="s">
        <v>764</v>
      </c>
    </row>
    <row r="3133" spans="1:8" hidden="1" x14ac:dyDescent="0.25">
      <c r="A3133" s="65">
        <v>45863</v>
      </c>
      <c r="B3133" t="s">
        <v>24330</v>
      </c>
      <c r="C3133">
        <v>12</v>
      </c>
      <c r="D3133" t="s">
        <v>24424</v>
      </c>
      <c r="E3133" t="s">
        <v>24277</v>
      </c>
      <c r="F3133" t="s">
        <v>24294</v>
      </c>
      <c r="G3133" t="s">
        <v>764</v>
      </c>
    </row>
    <row r="3134" spans="1:8" hidden="1" x14ac:dyDescent="0.25">
      <c r="A3134" s="65">
        <v>45863</v>
      </c>
      <c r="B3134" t="s">
        <v>24330</v>
      </c>
      <c r="C3134">
        <v>12</v>
      </c>
      <c r="D3134" t="s">
        <v>24424</v>
      </c>
      <c r="E3134" t="s">
        <v>24277</v>
      </c>
      <c r="F3134" t="s">
        <v>24294</v>
      </c>
      <c r="G3134" t="s">
        <v>764</v>
      </c>
    </row>
    <row r="3135" spans="1:8" hidden="1" x14ac:dyDescent="0.25">
      <c r="A3135" s="65">
        <v>45863</v>
      </c>
      <c r="B3135" t="s">
        <v>24275</v>
      </c>
      <c r="C3135">
        <v>7</v>
      </c>
      <c r="D3135" t="s">
        <v>24425</v>
      </c>
      <c r="E3135" t="s">
        <v>24277</v>
      </c>
      <c r="F3135" t="s">
        <v>24294</v>
      </c>
      <c r="G3135" t="s">
        <v>769</v>
      </c>
      <c r="H3135" t="s">
        <v>24278</v>
      </c>
    </row>
    <row r="3136" spans="1:8" hidden="1" x14ac:dyDescent="0.25">
      <c r="A3136" s="65">
        <v>45863</v>
      </c>
      <c r="B3136" t="s">
        <v>24330</v>
      </c>
      <c r="C3136">
        <v>12</v>
      </c>
      <c r="D3136" t="s">
        <v>24424</v>
      </c>
      <c r="E3136" t="s">
        <v>24277</v>
      </c>
      <c r="F3136" t="s">
        <v>24294</v>
      </c>
      <c r="G3136" t="s">
        <v>764</v>
      </c>
    </row>
    <row r="3137" spans="1:8" hidden="1" x14ac:dyDescent="0.25">
      <c r="A3137" s="65">
        <v>45863</v>
      </c>
      <c r="B3137" t="s">
        <v>24275</v>
      </c>
      <c r="C3137">
        <v>12</v>
      </c>
      <c r="D3137" t="s">
        <v>24425</v>
      </c>
      <c r="E3137" t="s">
        <v>24277</v>
      </c>
      <c r="F3137" t="s">
        <v>24294</v>
      </c>
      <c r="G3137" t="s">
        <v>769</v>
      </c>
      <c r="H3137" t="s">
        <v>24278</v>
      </c>
    </row>
    <row r="3138" spans="1:8" hidden="1" x14ac:dyDescent="0.25">
      <c r="A3138" s="65">
        <v>45863</v>
      </c>
      <c r="B3138" t="s">
        <v>24330</v>
      </c>
      <c r="C3138">
        <v>12</v>
      </c>
      <c r="D3138" t="s">
        <v>24424</v>
      </c>
      <c r="E3138" t="s">
        <v>24277</v>
      </c>
      <c r="F3138" t="s">
        <v>24294</v>
      </c>
      <c r="G3138" t="s">
        <v>764</v>
      </c>
    </row>
    <row r="3139" spans="1:8" hidden="1" x14ac:dyDescent="0.25">
      <c r="A3139" s="65">
        <v>45863</v>
      </c>
      <c r="B3139" t="s">
        <v>24330</v>
      </c>
      <c r="C3139">
        <v>12</v>
      </c>
      <c r="D3139" t="s">
        <v>24424</v>
      </c>
      <c r="E3139" t="s">
        <v>24277</v>
      </c>
      <c r="F3139" t="s">
        <v>24294</v>
      </c>
      <c r="G3139" t="s">
        <v>764</v>
      </c>
    </row>
    <row r="3140" spans="1:8" hidden="1" x14ac:dyDescent="0.25">
      <c r="A3140" s="65">
        <v>45863</v>
      </c>
      <c r="B3140" t="s">
        <v>24330</v>
      </c>
      <c r="C3140">
        <v>12</v>
      </c>
      <c r="D3140" t="s">
        <v>24424</v>
      </c>
      <c r="E3140" t="s">
        <v>24277</v>
      </c>
      <c r="F3140" t="s">
        <v>24294</v>
      </c>
      <c r="G3140" t="s">
        <v>764</v>
      </c>
    </row>
    <row r="3141" spans="1:8" hidden="1" x14ac:dyDescent="0.25">
      <c r="A3141" s="65">
        <v>45863</v>
      </c>
      <c r="B3141" t="s">
        <v>24275</v>
      </c>
      <c r="C3141">
        <v>12</v>
      </c>
      <c r="D3141" t="s">
        <v>24425</v>
      </c>
      <c r="E3141" t="s">
        <v>24277</v>
      </c>
      <c r="F3141" t="s">
        <v>24294</v>
      </c>
      <c r="G3141" t="s">
        <v>769</v>
      </c>
      <c r="H3141" t="s">
        <v>24278</v>
      </c>
    </row>
    <row r="3142" spans="1:8" hidden="1" x14ac:dyDescent="0.25">
      <c r="A3142" s="65">
        <v>45864</v>
      </c>
      <c r="B3142" t="s">
        <v>24275</v>
      </c>
      <c r="C3142">
        <v>7</v>
      </c>
      <c r="D3142" t="s">
        <v>24426</v>
      </c>
      <c r="E3142" t="s">
        <v>24277</v>
      </c>
      <c r="F3142" t="s">
        <v>24311</v>
      </c>
      <c r="G3142" t="s">
        <v>765</v>
      </c>
      <c r="H3142" t="s">
        <v>24397</v>
      </c>
    </row>
    <row r="3143" spans="1:8" hidden="1" x14ac:dyDescent="0.25">
      <c r="A3143" s="65">
        <v>45864</v>
      </c>
      <c r="B3143" t="s">
        <v>24275</v>
      </c>
      <c r="C3143">
        <v>12</v>
      </c>
      <c r="D3143" t="s">
        <v>24427</v>
      </c>
      <c r="E3143" t="s">
        <v>24277</v>
      </c>
      <c r="F3143" t="s">
        <v>24311</v>
      </c>
      <c r="G3143" t="s">
        <v>765</v>
      </c>
    </row>
    <row r="3144" spans="1:8" hidden="1" x14ac:dyDescent="0.25">
      <c r="A3144" s="65">
        <v>45864</v>
      </c>
      <c r="B3144" t="s">
        <v>24275</v>
      </c>
      <c r="C3144">
        <v>12</v>
      </c>
      <c r="D3144" t="s">
        <v>24427</v>
      </c>
      <c r="E3144" t="s">
        <v>24277</v>
      </c>
      <c r="F3144" t="s">
        <v>24311</v>
      </c>
      <c r="G3144" t="s">
        <v>765</v>
      </c>
    </row>
    <row r="3145" spans="1:8" hidden="1" x14ac:dyDescent="0.25">
      <c r="A3145" s="65">
        <v>45864</v>
      </c>
      <c r="B3145" t="s">
        <v>24275</v>
      </c>
      <c r="C3145">
        <v>12</v>
      </c>
      <c r="D3145" t="s">
        <v>24427</v>
      </c>
      <c r="E3145" t="s">
        <v>24277</v>
      </c>
      <c r="F3145" t="s">
        <v>24311</v>
      </c>
      <c r="G3145" t="s">
        <v>765</v>
      </c>
    </row>
    <row r="3146" spans="1:8" hidden="1" x14ac:dyDescent="0.25">
      <c r="A3146" s="65">
        <v>45864</v>
      </c>
      <c r="B3146" t="s">
        <v>24275</v>
      </c>
      <c r="C3146">
        <v>12</v>
      </c>
      <c r="D3146" t="s">
        <v>24427</v>
      </c>
      <c r="E3146" t="s">
        <v>24277</v>
      </c>
      <c r="F3146" t="s">
        <v>24311</v>
      </c>
      <c r="G3146" t="s">
        <v>765</v>
      </c>
    </row>
    <row r="3147" spans="1:8" hidden="1" x14ac:dyDescent="0.25">
      <c r="A3147" s="65">
        <v>45864</v>
      </c>
      <c r="B3147" t="s">
        <v>24275</v>
      </c>
      <c r="C3147">
        <v>12</v>
      </c>
      <c r="D3147" t="s">
        <v>24427</v>
      </c>
      <c r="E3147" t="s">
        <v>24277</v>
      </c>
      <c r="F3147" t="s">
        <v>24311</v>
      </c>
      <c r="G3147" t="s">
        <v>765</v>
      </c>
    </row>
    <row r="3148" spans="1:8" hidden="1" x14ac:dyDescent="0.25">
      <c r="A3148" s="65">
        <v>45864</v>
      </c>
      <c r="B3148" t="s">
        <v>24275</v>
      </c>
      <c r="C3148">
        <v>12</v>
      </c>
      <c r="D3148" t="s">
        <v>24427</v>
      </c>
      <c r="E3148" t="s">
        <v>24277</v>
      </c>
      <c r="F3148" t="s">
        <v>24311</v>
      </c>
      <c r="G3148" t="s">
        <v>765</v>
      </c>
    </row>
    <row r="3149" spans="1:8" hidden="1" x14ac:dyDescent="0.25">
      <c r="A3149" s="65">
        <v>45864</v>
      </c>
      <c r="B3149" t="s">
        <v>24275</v>
      </c>
      <c r="C3149">
        <v>12</v>
      </c>
      <c r="D3149" t="s">
        <v>24427</v>
      </c>
      <c r="E3149" t="s">
        <v>24277</v>
      </c>
      <c r="F3149" t="s">
        <v>24311</v>
      </c>
      <c r="G3149" t="s">
        <v>765</v>
      </c>
    </row>
    <row r="3150" spans="1:8" hidden="1" x14ac:dyDescent="0.25">
      <c r="A3150" s="65">
        <v>45864</v>
      </c>
      <c r="B3150" t="s">
        <v>24275</v>
      </c>
      <c r="C3150">
        <v>12</v>
      </c>
      <c r="D3150" t="s">
        <v>24427</v>
      </c>
      <c r="E3150" t="s">
        <v>24277</v>
      </c>
      <c r="F3150" t="s">
        <v>24311</v>
      </c>
      <c r="G3150" t="s">
        <v>765</v>
      </c>
    </row>
    <row r="3151" spans="1:8" hidden="1" x14ac:dyDescent="0.25">
      <c r="A3151" s="65">
        <v>45864</v>
      </c>
      <c r="B3151" t="s">
        <v>24275</v>
      </c>
      <c r="C3151">
        <v>12</v>
      </c>
      <c r="D3151" t="s">
        <v>24427</v>
      </c>
      <c r="E3151" t="s">
        <v>24277</v>
      </c>
      <c r="F3151" t="s">
        <v>24311</v>
      </c>
      <c r="G3151" t="s">
        <v>765</v>
      </c>
    </row>
    <row r="3152" spans="1:8" hidden="1" x14ac:dyDescent="0.25">
      <c r="A3152" s="65">
        <v>45864</v>
      </c>
      <c r="B3152" t="s">
        <v>24275</v>
      </c>
      <c r="C3152">
        <v>12</v>
      </c>
      <c r="D3152" t="s">
        <v>24427</v>
      </c>
      <c r="E3152" t="s">
        <v>24277</v>
      </c>
      <c r="F3152" t="s">
        <v>24311</v>
      </c>
      <c r="G3152" t="s">
        <v>765</v>
      </c>
    </row>
    <row r="3153" spans="1:8" hidden="1" x14ac:dyDescent="0.25">
      <c r="A3153" s="65">
        <v>45864</v>
      </c>
      <c r="B3153" t="s">
        <v>24275</v>
      </c>
      <c r="C3153">
        <v>12</v>
      </c>
      <c r="D3153" t="s">
        <v>24427</v>
      </c>
      <c r="E3153" t="s">
        <v>24277</v>
      </c>
      <c r="F3153" t="s">
        <v>24311</v>
      </c>
      <c r="G3153" t="s">
        <v>765</v>
      </c>
    </row>
    <row r="3154" spans="1:8" hidden="1" x14ac:dyDescent="0.25">
      <c r="A3154" s="65">
        <v>45864</v>
      </c>
      <c r="B3154" t="s">
        <v>24275</v>
      </c>
      <c r="C3154">
        <v>12</v>
      </c>
      <c r="D3154" t="s">
        <v>24427</v>
      </c>
      <c r="E3154" t="s">
        <v>24277</v>
      </c>
      <c r="F3154" t="s">
        <v>24311</v>
      </c>
      <c r="G3154" t="s">
        <v>765</v>
      </c>
    </row>
    <row r="3155" spans="1:8" hidden="1" x14ac:dyDescent="0.25">
      <c r="A3155" s="65">
        <v>45864</v>
      </c>
      <c r="B3155" t="s">
        <v>24275</v>
      </c>
      <c r="C3155">
        <v>12</v>
      </c>
      <c r="D3155" t="s">
        <v>24427</v>
      </c>
      <c r="E3155" t="s">
        <v>24277</v>
      </c>
      <c r="F3155" t="s">
        <v>24311</v>
      </c>
      <c r="G3155" t="s">
        <v>765</v>
      </c>
    </row>
    <row r="3156" spans="1:8" hidden="1" x14ac:dyDescent="0.25">
      <c r="A3156" s="65">
        <v>45864</v>
      </c>
      <c r="B3156" t="s">
        <v>24275</v>
      </c>
      <c r="C3156">
        <v>12</v>
      </c>
      <c r="D3156" t="s">
        <v>24427</v>
      </c>
      <c r="E3156" t="s">
        <v>24277</v>
      </c>
      <c r="F3156" t="s">
        <v>24311</v>
      </c>
      <c r="G3156" t="s">
        <v>765</v>
      </c>
    </row>
    <row r="3157" spans="1:8" hidden="1" x14ac:dyDescent="0.25">
      <c r="A3157" s="65">
        <v>45864</v>
      </c>
      <c r="B3157" t="s">
        <v>24275</v>
      </c>
      <c r="C3157">
        <v>12</v>
      </c>
      <c r="D3157" t="s">
        <v>24427</v>
      </c>
      <c r="E3157" t="s">
        <v>24277</v>
      </c>
      <c r="F3157" t="s">
        <v>24311</v>
      </c>
      <c r="G3157" t="s">
        <v>765</v>
      </c>
    </row>
    <row r="3158" spans="1:8" hidden="1" x14ac:dyDescent="0.25">
      <c r="A3158" s="65">
        <v>45864</v>
      </c>
      <c r="B3158" t="s">
        <v>24275</v>
      </c>
      <c r="C3158">
        <v>12</v>
      </c>
      <c r="D3158" t="s">
        <v>24427</v>
      </c>
      <c r="E3158" t="s">
        <v>24277</v>
      </c>
      <c r="F3158" t="s">
        <v>24311</v>
      </c>
      <c r="G3158" t="s">
        <v>765</v>
      </c>
    </row>
    <row r="3159" spans="1:8" hidden="1" x14ac:dyDescent="0.25">
      <c r="A3159" s="65">
        <v>45864</v>
      </c>
      <c r="B3159" t="s">
        <v>24275</v>
      </c>
      <c r="C3159">
        <v>12</v>
      </c>
      <c r="D3159" t="s">
        <v>24427</v>
      </c>
      <c r="E3159" t="s">
        <v>24277</v>
      </c>
      <c r="F3159" t="s">
        <v>24311</v>
      </c>
      <c r="G3159" t="s">
        <v>765</v>
      </c>
    </row>
    <row r="3160" spans="1:8" hidden="1" x14ac:dyDescent="0.25">
      <c r="A3160" s="65">
        <v>45864</v>
      </c>
      <c r="B3160" t="s">
        <v>24275</v>
      </c>
      <c r="C3160">
        <v>12</v>
      </c>
      <c r="D3160" t="s">
        <v>24407</v>
      </c>
      <c r="E3160" t="s">
        <v>24277</v>
      </c>
      <c r="F3160" t="s">
        <v>24294</v>
      </c>
      <c r="G3160" t="s">
        <v>769</v>
      </c>
      <c r="H3160" t="s">
        <v>24278</v>
      </c>
    </row>
    <row r="3161" spans="1:8" hidden="1" x14ac:dyDescent="0.25">
      <c r="A3161" s="65">
        <v>45864</v>
      </c>
      <c r="B3161" t="s">
        <v>24275</v>
      </c>
      <c r="C3161">
        <v>12</v>
      </c>
      <c r="D3161" t="s">
        <v>24428</v>
      </c>
      <c r="E3161" t="s">
        <v>24277</v>
      </c>
      <c r="F3161" t="s">
        <v>24311</v>
      </c>
      <c r="G3161" t="s">
        <v>765</v>
      </c>
    </row>
    <row r="3162" spans="1:8" hidden="1" x14ac:dyDescent="0.25">
      <c r="A3162" s="65">
        <v>45864</v>
      </c>
      <c r="B3162" t="s">
        <v>24275</v>
      </c>
      <c r="C3162">
        <v>12</v>
      </c>
      <c r="D3162" t="s">
        <v>24428</v>
      </c>
      <c r="E3162" t="s">
        <v>24277</v>
      </c>
      <c r="F3162" t="s">
        <v>24311</v>
      </c>
      <c r="G3162" t="s">
        <v>765</v>
      </c>
    </row>
    <row r="3163" spans="1:8" hidden="1" x14ac:dyDescent="0.25">
      <c r="A3163" s="65">
        <v>45864</v>
      </c>
      <c r="B3163" t="s">
        <v>24275</v>
      </c>
      <c r="C3163">
        <v>12</v>
      </c>
      <c r="D3163" t="s">
        <v>24428</v>
      </c>
      <c r="E3163" t="s">
        <v>24277</v>
      </c>
      <c r="F3163" t="s">
        <v>24311</v>
      </c>
      <c r="G3163" t="s">
        <v>765</v>
      </c>
    </row>
    <row r="3164" spans="1:8" hidden="1" x14ac:dyDescent="0.25">
      <c r="A3164" s="65">
        <v>45864</v>
      </c>
      <c r="B3164" t="s">
        <v>24275</v>
      </c>
      <c r="C3164">
        <v>12</v>
      </c>
      <c r="D3164" t="s">
        <v>24428</v>
      </c>
      <c r="E3164" t="s">
        <v>24277</v>
      </c>
      <c r="F3164" t="s">
        <v>24311</v>
      </c>
      <c r="G3164" t="s">
        <v>765</v>
      </c>
    </row>
    <row r="3165" spans="1:8" hidden="1" x14ac:dyDescent="0.25">
      <c r="A3165" s="65">
        <v>45864</v>
      </c>
      <c r="B3165" t="s">
        <v>24275</v>
      </c>
      <c r="C3165">
        <v>12</v>
      </c>
      <c r="D3165" t="s">
        <v>24428</v>
      </c>
      <c r="E3165" t="s">
        <v>24277</v>
      </c>
      <c r="F3165" t="s">
        <v>24311</v>
      </c>
      <c r="G3165" t="s">
        <v>765</v>
      </c>
    </row>
    <row r="3166" spans="1:8" hidden="1" x14ac:dyDescent="0.25">
      <c r="A3166" s="65">
        <v>45864</v>
      </c>
      <c r="B3166" t="s">
        <v>24275</v>
      </c>
      <c r="C3166">
        <v>12</v>
      </c>
      <c r="D3166" t="s">
        <v>24428</v>
      </c>
      <c r="E3166" t="s">
        <v>24277</v>
      </c>
      <c r="F3166" t="s">
        <v>24311</v>
      </c>
      <c r="G3166" t="s">
        <v>765</v>
      </c>
    </row>
    <row r="3167" spans="1:8" hidden="1" x14ac:dyDescent="0.25">
      <c r="A3167" s="65">
        <v>45864</v>
      </c>
      <c r="B3167" t="s">
        <v>24275</v>
      </c>
      <c r="C3167">
        <v>12</v>
      </c>
      <c r="D3167" t="s">
        <v>24428</v>
      </c>
      <c r="E3167" t="s">
        <v>24277</v>
      </c>
      <c r="F3167" t="s">
        <v>24311</v>
      </c>
      <c r="G3167" t="s">
        <v>765</v>
      </c>
    </row>
    <row r="3168" spans="1:8" hidden="1" x14ac:dyDescent="0.25">
      <c r="A3168" s="65">
        <v>45864</v>
      </c>
      <c r="B3168" t="s">
        <v>24275</v>
      </c>
      <c r="C3168">
        <v>12</v>
      </c>
      <c r="D3168" t="s">
        <v>24428</v>
      </c>
      <c r="E3168" t="s">
        <v>24277</v>
      </c>
      <c r="F3168" t="s">
        <v>24311</v>
      </c>
      <c r="G3168" t="s">
        <v>765</v>
      </c>
    </row>
    <row r="3169" spans="1:8" hidden="1" x14ac:dyDescent="0.25">
      <c r="A3169" s="65">
        <v>45864</v>
      </c>
      <c r="B3169" t="s">
        <v>24275</v>
      </c>
      <c r="C3169">
        <v>12</v>
      </c>
      <c r="D3169" t="s">
        <v>24428</v>
      </c>
      <c r="E3169" t="s">
        <v>24277</v>
      </c>
      <c r="F3169" t="s">
        <v>24311</v>
      </c>
      <c r="G3169" t="s">
        <v>765</v>
      </c>
    </row>
    <row r="3170" spans="1:8" hidden="1" x14ac:dyDescent="0.25">
      <c r="A3170" s="65">
        <v>45864</v>
      </c>
      <c r="B3170" t="s">
        <v>24275</v>
      </c>
      <c r="C3170">
        <v>12</v>
      </c>
      <c r="D3170" t="s">
        <v>24407</v>
      </c>
      <c r="E3170" t="s">
        <v>24277</v>
      </c>
      <c r="F3170" t="s">
        <v>24294</v>
      </c>
      <c r="G3170" t="s">
        <v>769</v>
      </c>
      <c r="H3170" t="s">
        <v>24278</v>
      </c>
    </row>
    <row r="3171" spans="1:8" hidden="1" x14ac:dyDescent="0.25">
      <c r="A3171" s="65">
        <v>45864</v>
      </c>
      <c r="B3171" t="s">
        <v>24330</v>
      </c>
      <c r="C3171">
        <v>5</v>
      </c>
      <c r="D3171" t="s">
        <v>24429</v>
      </c>
      <c r="E3171" t="s">
        <v>24277</v>
      </c>
      <c r="F3171" t="s">
        <v>24294</v>
      </c>
      <c r="G3171" t="s">
        <v>764</v>
      </c>
    </row>
    <row r="3172" spans="1:8" hidden="1" x14ac:dyDescent="0.25">
      <c r="A3172" s="65">
        <v>45864</v>
      </c>
      <c r="B3172" t="s">
        <v>24275</v>
      </c>
      <c r="C3172">
        <v>12</v>
      </c>
      <c r="D3172" t="s">
        <v>24427</v>
      </c>
      <c r="E3172" t="s">
        <v>24277</v>
      </c>
      <c r="F3172" t="s">
        <v>24311</v>
      </c>
      <c r="G3172" t="s">
        <v>765</v>
      </c>
    </row>
    <row r="3173" spans="1:8" hidden="1" x14ac:dyDescent="0.25">
      <c r="A3173" s="65">
        <v>45864</v>
      </c>
      <c r="B3173" t="s">
        <v>24275</v>
      </c>
      <c r="C3173">
        <v>12</v>
      </c>
      <c r="D3173" t="s">
        <v>24427</v>
      </c>
      <c r="E3173" t="s">
        <v>24277</v>
      </c>
      <c r="F3173" t="s">
        <v>24311</v>
      </c>
      <c r="G3173" t="s">
        <v>765</v>
      </c>
    </row>
    <row r="3174" spans="1:8" hidden="1" x14ac:dyDescent="0.25">
      <c r="A3174" s="65">
        <v>45864</v>
      </c>
      <c r="B3174" t="s">
        <v>24275</v>
      </c>
      <c r="C3174">
        <v>12</v>
      </c>
      <c r="D3174" t="s">
        <v>24427</v>
      </c>
      <c r="E3174" t="s">
        <v>24277</v>
      </c>
      <c r="F3174" t="s">
        <v>24311</v>
      </c>
      <c r="G3174" t="s">
        <v>765</v>
      </c>
    </row>
    <row r="3175" spans="1:8" hidden="1" x14ac:dyDescent="0.25">
      <c r="A3175" s="65">
        <v>45864</v>
      </c>
      <c r="B3175" t="s">
        <v>24275</v>
      </c>
      <c r="C3175">
        <v>12</v>
      </c>
      <c r="D3175" t="s">
        <v>24407</v>
      </c>
      <c r="E3175" t="s">
        <v>24277</v>
      </c>
      <c r="F3175" t="s">
        <v>24294</v>
      </c>
      <c r="G3175" t="s">
        <v>769</v>
      </c>
      <c r="H3175" t="s">
        <v>24278</v>
      </c>
    </row>
    <row r="3176" spans="1:8" hidden="1" x14ac:dyDescent="0.25">
      <c r="A3176" s="65">
        <v>45864</v>
      </c>
      <c r="B3176" t="s">
        <v>24275</v>
      </c>
      <c r="C3176">
        <v>12</v>
      </c>
      <c r="D3176" t="s">
        <v>24389</v>
      </c>
      <c r="E3176" t="s">
        <v>24277</v>
      </c>
      <c r="F3176" t="s">
        <v>24294</v>
      </c>
      <c r="G3176" t="s">
        <v>768</v>
      </c>
    </row>
    <row r="3177" spans="1:8" hidden="1" x14ac:dyDescent="0.25">
      <c r="A3177" s="65">
        <v>45864</v>
      </c>
      <c r="B3177" t="s">
        <v>24275</v>
      </c>
      <c r="C3177">
        <v>12</v>
      </c>
      <c r="D3177" t="s">
        <v>24389</v>
      </c>
      <c r="E3177" t="s">
        <v>24277</v>
      </c>
      <c r="F3177" t="s">
        <v>24294</v>
      </c>
      <c r="G3177" t="s">
        <v>768</v>
      </c>
    </row>
    <row r="3178" spans="1:8" hidden="1" x14ac:dyDescent="0.25">
      <c r="A3178" s="65">
        <v>45864</v>
      </c>
      <c r="B3178" t="s">
        <v>24330</v>
      </c>
      <c r="C3178">
        <v>12</v>
      </c>
      <c r="D3178" t="s">
        <v>24415</v>
      </c>
      <c r="E3178" t="s">
        <v>24277</v>
      </c>
      <c r="F3178" t="s">
        <v>24294</v>
      </c>
      <c r="G3178" t="s">
        <v>764</v>
      </c>
    </row>
    <row r="3179" spans="1:8" hidden="1" x14ac:dyDescent="0.25">
      <c r="A3179" s="65">
        <v>45864</v>
      </c>
      <c r="B3179" t="s">
        <v>24275</v>
      </c>
      <c r="C3179">
        <v>12</v>
      </c>
      <c r="D3179" t="s">
        <v>24427</v>
      </c>
      <c r="E3179" t="s">
        <v>24277</v>
      </c>
      <c r="F3179" t="s">
        <v>24311</v>
      </c>
      <c r="G3179" t="s">
        <v>765</v>
      </c>
    </row>
    <row r="3180" spans="1:8" hidden="1" x14ac:dyDescent="0.25">
      <c r="A3180" s="65">
        <v>45864</v>
      </c>
      <c r="B3180" t="s">
        <v>24275</v>
      </c>
      <c r="C3180">
        <v>12</v>
      </c>
      <c r="D3180" t="s">
        <v>24427</v>
      </c>
      <c r="E3180" t="s">
        <v>24277</v>
      </c>
      <c r="F3180" t="s">
        <v>24311</v>
      </c>
      <c r="G3180" t="s">
        <v>765</v>
      </c>
    </row>
    <row r="3181" spans="1:8" hidden="1" x14ac:dyDescent="0.25">
      <c r="A3181" s="65">
        <v>45864</v>
      </c>
      <c r="B3181" t="s">
        <v>24275</v>
      </c>
      <c r="C3181">
        <v>12</v>
      </c>
      <c r="D3181" t="s">
        <v>24427</v>
      </c>
      <c r="E3181" t="s">
        <v>24277</v>
      </c>
      <c r="F3181" t="s">
        <v>24311</v>
      </c>
      <c r="G3181" t="s">
        <v>765</v>
      </c>
    </row>
    <row r="3182" spans="1:8" hidden="1" x14ac:dyDescent="0.25">
      <c r="A3182" s="65">
        <v>45864</v>
      </c>
      <c r="B3182" t="s">
        <v>24275</v>
      </c>
      <c r="C3182">
        <v>11</v>
      </c>
      <c r="D3182" t="s">
        <v>24427</v>
      </c>
      <c r="E3182" t="s">
        <v>24277</v>
      </c>
      <c r="F3182" t="s">
        <v>24311</v>
      </c>
      <c r="G3182" t="s">
        <v>765</v>
      </c>
    </row>
    <row r="3183" spans="1:8" hidden="1" x14ac:dyDescent="0.25">
      <c r="A3183" s="65">
        <v>45864</v>
      </c>
      <c r="B3183" t="s">
        <v>24330</v>
      </c>
      <c r="C3183">
        <v>12</v>
      </c>
      <c r="D3183" t="s">
        <v>24415</v>
      </c>
      <c r="E3183" t="s">
        <v>24277</v>
      </c>
      <c r="F3183" t="s">
        <v>24294</v>
      </c>
      <c r="G3183" t="s">
        <v>764</v>
      </c>
    </row>
    <row r="3184" spans="1:8" hidden="1" x14ac:dyDescent="0.25">
      <c r="A3184" s="65">
        <v>45864</v>
      </c>
      <c r="B3184" t="s">
        <v>24275</v>
      </c>
      <c r="C3184">
        <v>12</v>
      </c>
      <c r="D3184" t="s">
        <v>24427</v>
      </c>
      <c r="E3184" t="s">
        <v>24277</v>
      </c>
      <c r="F3184" t="s">
        <v>24311</v>
      </c>
      <c r="G3184" t="s">
        <v>765</v>
      </c>
    </row>
    <row r="3185" spans="1:8" hidden="1" x14ac:dyDescent="0.25">
      <c r="A3185" s="65">
        <v>45864</v>
      </c>
      <c r="B3185" t="s">
        <v>24330</v>
      </c>
      <c r="C3185">
        <v>12</v>
      </c>
      <c r="D3185" t="s">
        <v>24415</v>
      </c>
      <c r="E3185" t="s">
        <v>24277</v>
      </c>
      <c r="F3185" t="s">
        <v>24294</v>
      </c>
      <c r="G3185" t="s">
        <v>764</v>
      </c>
    </row>
    <row r="3186" spans="1:8" hidden="1" x14ac:dyDescent="0.25">
      <c r="A3186" s="65">
        <v>45864</v>
      </c>
      <c r="B3186" t="s">
        <v>24330</v>
      </c>
      <c r="C3186">
        <v>12</v>
      </c>
      <c r="D3186" t="s">
        <v>24415</v>
      </c>
      <c r="E3186" t="s">
        <v>24277</v>
      </c>
      <c r="F3186" t="s">
        <v>24294</v>
      </c>
      <c r="G3186" t="s">
        <v>764</v>
      </c>
    </row>
    <row r="3187" spans="1:8" hidden="1" x14ac:dyDescent="0.25">
      <c r="A3187" s="65">
        <v>45865</v>
      </c>
      <c r="B3187" t="s">
        <v>24275</v>
      </c>
      <c r="C3187">
        <v>12</v>
      </c>
      <c r="D3187" t="s">
        <v>24430</v>
      </c>
      <c r="E3187" t="s">
        <v>24277</v>
      </c>
      <c r="F3187" t="s">
        <v>754</v>
      </c>
      <c r="G3187" t="s">
        <v>765</v>
      </c>
      <c r="H3187" t="s">
        <v>24278</v>
      </c>
    </row>
    <row r="3188" spans="1:8" hidden="1" x14ac:dyDescent="0.25">
      <c r="A3188" s="65">
        <v>45865</v>
      </c>
      <c r="B3188" t="s">
        <v>24275</v>
      </c>
      <c r="C3188">
        <v>12</v>
      </c>
      <c r="D3188" t="s">
        <v>24430</v>
      </c>
      <c r="E3188" t="s">
        <v>24277</v>
      </c>
      <c r="F3188" t="s">
        <v>754</v>
      </c>
      <c r="G3188" t="s">
        <v>765</v>
      </c>
      <c r="H3188" t="s">
        <v>24278</v>
      </c>
    </row>
    <row r="3189" spans="1:8" hidden="1" x14ac:dyDescent="0.25">
      <c r="A3189" s="65">
        <v>45865</v>
      </c>
      <c r="B3189" t="s">
        <v>24275</v>
      </c>
      <c r="C3189">
        <v>12</v>
      </c>
      <c r="D3189" t="s">
        <v>24430</v>
      </c>
      <c r="E3189" t="s">
        <v>24277</v>
      </c>
      <c r="F3189" t="s">
        <v>754</v>
      </c>
      <c r="G3189" t="s">
        <v>765</v>
      </c>
      <c r="H3189" t="s">
        <v>24278</v>
      </c>
    </row>
    <row r="3190" spans="1:8" hidden="1" x14ac:dyDescent="0.25">
      <c r="A3190" s="65">
        <v>45865</v>
      </c>
      <c r="B3190" t="s">
        <v>24275</v>
      </c>
      <c r="C3190">
        <v>12</v>
      </c>
      <c r="D3190" t="s">
        <v>24430</v>
      </c>
      <c r="E3190" t="s">
        <v>24277</v>
      </c>
      <c r="F3190" t="s">
        <v>754</v>
      </c>
      <c r="G3190" t="s">
        <v>765</v>
      </c>
      <c r="H3190" t="s">
        <v>24278</v>
      </c>
    </row>
    <row r="3191" spans="1:8" hidden="1" x14ac:dyDescent="0.25">
      <c r="A3191" s="65">
        <v>45865</v>
      </c>
      <c r="B3191" t="s">
        <v>24275</v>
      </c>
      <c r="C3191">
        <v>12</v>
      </c>
      <c r="D3191" t="s">
        <v>24430</v>
      </c>
      <c r="E3191" t="s">
        <v>24277</v>
      </c>
      <c r="F3191" t="s">
        <v>754</v>
      </c>
      <c r="G3191" t="s">
        <v>765</v>
      </c>
      <c r="H3191" t="s">
        <v>24278</v>
      </c>
    </row>
    <row r="3192" spans="1:8" hidden="1" x14ac:dyDescent="0.25">
      <c r="A3192" s="65">
        <v>45865</v>
      </c>
      <c r="B3192" t="s">
        <v>24275</v>
      </c>
      <c r="C3192">
        <v>12</v>
      </c>
      <c r="D3192" t="s">
        <v>24430</v>
      </c>
      <c r="E3192" t="s">
        <v>24277</v>
      </c>
      <c r="F3192" t="s">
        <v>754</v>
      </c>
      <c r="G3192" t="s">
        <v>765</v>
      </c>
      <c r="H3192" t="s">
        <v>24278</v>
      </c>
    </row>
    <row r="3193" spans="1:8" hidden="1" x14ac:dyDescent="0.25">
      <c r="A3193" s="65">
        <v>45865</v>
      </c>
      <c r="B3193" t="s">
        <v>24275</v>
      </c>
      <c r="C3193">
        <v>12</v>
      </c>
      <c r="D3193" t="s">
        <v>24430</v>
      </c>
      <c r="E3193" t="s">
        <v>24277</v>
      </c>
      <c r="F3193" t="s">
        <v>754</v>
      </c>
      <c r="G3193" t="s">
        <v>765</v>
      </c>
      <c r="H3193" t="s">
        <v>24278</v>
      </c>
    </row>
    <row r="3194" spans="1:8" hidden="1" x14ac:dyDescent="0.25">
      <c r="A3194" s="65">
        <v>45865</v>
      </c>
      <c r="B3194" t="s">
        <v>24275</v>
      </c>
      <c r="C3194">
        <v>12</v>
      </c>
      <c r="D3194" t="s">
        <v>24430</v>
      </c>
      <c r="E3194" t="s">
        <v>24277</v>
      </c>
      <c r="F3194" t="s">
        <v>754</v>
      </c>
      <c r="G3194" t="s">
        <v>765</v>
      </c>
      <c r="H3194" t="s">
        <v>24278</v>
      </c>
    </row>
    <row r="3195" spans="1:8" hidden="1" x14ac:dyDescent="0.25">
      <c r="A3195" s="65">
        <v>45865</v>
      </c>
      <c r="B3195" t="s">
        <v>24275</v>
      </c>
      <c r="C3195">
        <v>12</v>
      </c>
      <c r="D3195" t="s">
        <v>24430</v>
      </c>
      <c r="E3195" t="s">
        <v>24277</v>
      </c>
      <c r="F3195" t="s">
        <v>754</v>
      </c>
      <c r="G3195" t="s">
        <v>765</v>
      </c>
      <c r="H3195" t="s">
        <v>24278</v>
      </c>
    </row>
    <row r="3196" spans="1:8" hidden="1" x14ac:dyDescent="0.25">
      <c r="A3196" s="65">
        <v>45865</v>
      </c>
      <c r="B3196" t="s">
        <v>24275</v>
      </c>
      <c r="C3196">
        <v>12</v>
      </c>
      <c r="D3196" t="s">
        <v>24430</v>
      </c>
      <c r="E3196" t="s">
        <v>24277</v>
      </c>
      <c r="F3196" t="s">
        <v>754</v>
      </c>
      <c r="G3196" t="s">
        <v>765</v>
      </c>
      <c r="H3196" t="s">
        <v>24278</v>
      </c>
    </row>
    <row r="3197" spans="1:8" hidden="1" x14ac:dyDescent="0.25">
      <c r="A3197" s="65">
        <v>45865</v>
      </c>
      <c r="B3197" t="s">
        <v>24275</v>
      </c>
      <c r="C3197">
        <v>12</v>
      </c>
      <c r="D3197" t="s">
        <v>24430</v>
      </c>
      <c r="E3197" t="s">
        <v>24277</v>
      </c>
      <c r="F3197" t="s">
        <v>754</v>
      </c>
      <c r="G3197" t="s">
        <v>765</v>
      </c>
      <c r="H3197" t="s">
        <v>24278</v>
      </c>
    </row>
    <row r="3198" spans="1:8" hidden="1" x14ac:dyDescent="0.25">
      <c r="A3198" s="65">
        <v>45865</v>
      </c>
      <c r="B3198" t="s">
        <v>24275</v>
      </c>
      <c r="C3198">
        <v>12</v>
      </c>
      <c r="D3198" t="s">
        <v>24430</v>
      </c>
      <c r="E3198" t="s">
        <v>24277</v>
      </c>
      <c r="F3198" t="s">
        <v>754</v>
      </c>
      <c r="G3198" t="s">
        <v>765</v>
      </c>
      <c r="H3198" t="s">
        <v>24278</v>
      </c>
    </row>
    <row r="3199" spans="1:8" hidden="1" x14ac:dyDescent="0.25">
      <c r="A3199" s="65">
        <v>45865</v>
      </c>
      <c r="B3199" t="s">
        <v>24275</v>
      </c>
      <c r="C3199">
        <v>12</v>
      </c>
      <c r="D3199" t="s">
        <v>24430</v>
      </c>
      <c r="E3199" t="s">
        <v>24277</v>
      </c>
      <c r="F3199" t="s">
        <v>754</v>
      </c>
      <c r="G3199" t="s">
        <v>765</v>
      </c>
      <c r="H3199" t="s">
        <v>24278</v>
      </c>
    </row>
    <row r="3200" spans="1:8" hidden="1" x14ac:dyDescent="0.25">
      <c r="A3200" s="65">
        <v>45865</v>
      </c>
      <c r="B3200" t="s">
        <v>24275</v>
      </c>
      <c r="C3200">
        <v>12</v>
      </c>
      <c r="D3200" t="s">
        <v>24430</v>
      </c>
      <c r="E3200" t="s">
        <v>24277</v>
      </c>
      <c r="F3200" t="s">
        <v>754</v>
      </c>
      <c r="G3200" t="s">
        <v>765</v>
      </c>
      <c r="H3200" t="s">
        <v>24278</v>
      </c>
    </row>
    <row r="3201" spans="1:8" hidden="1" x14ac:dyDescent="0.25">
      <c r="A3201" s="65">
        <v>45865</v>
      </c>
      <c r="B3201" t="s">
        <v>24275</v>
      </c>
      <c r="C3201">
        <v>12</v>
      </c>
      <c r="D3201" t="s">
        <v>24430</v>
      </c>
      <c r="E3201" t="s">
        <v>24277</v>
      </c>
      <c r="F3201" t="s">
        <v>754</v>
      </c>
      <c r="G3201" t="s">
        <v>765</v>
      </c>
      <c r="H3201" t="s">
        <v>24278</v>
      </c>
    </row>
    <row r="3202" spans="1:8" hidden="1" x14ac:dyDescent="0.25">
      <c r="A3202" s="65">
        <v>45865</v>
      </c>
      <c r="B3202" t="s">
        <v>24275</v>
      </c>
      <c r="C3202">
        <v>12</v>
      </c>
      <c r="D3202" t="s">
        <v>24430</v>
      </c>
      <c r="E3202" t="s">
        <v>24277</v>
      </c>
      <c r="F3202" t="s">
        <v>754</v>
      </c>
      <c r="G3202" t="s">
        <v>765</v>
      </c>
      <c r="H3202" t="s">
        <v>24278</v>
      </c>
    </row>
    <row r="3203" spans="1:8" hidden="1" x14ac:dyDescent="0.25">
      <c r="A3203" s="65">
        <v>45865</v>
      </c>
      <c r="B3203" t="s">
        <v>24275</v>
      </c>
      <c r="C3203">
        <v>12</v>
      </c>
      <c r="D3203" t="s">
        <v>24430</v>
      </c>
      <c r="E3203" t="s">
        <v>24277</v>
      </c>
      <c r="F3203" t="s">
        <v>754</v>
      </c>
      <c r="G3203" t="s">
        <v>765</v>
      </c>
      <c r="H3203" t="s">
        <v>24278</v>
      </c>
    </row>
    <row r="3204" spans="1:8" hidden="1" x14ac:dyDescent="0.25">
      <c r="A3204" s="65">
        <v>45865</v>
      </c>
      <c r="B3204" t="s">
        <v>24275</v>
      </c>
      <c r="C3204">
        <v>12</v>
      </c>
      <c r="D3204" t="s">
        <v>24430</v>
      </c>
      <c r="E3204" t="s">
        <v>24277</v>
      </c>
      <c r="F3204" t="s">
        <v>754</v>
      </c>
      <c r="G3204" t="s">
        <v>765</v>
      </c>
      <c r="H3204" t="s">
        <v>24278</v>
      </c>
    </row>
    <row r="3205" spans="1:8" hidden="1" x14ac:dyDescent="0.25">
      <c r="A3205" s="65">
        <v>45865</v>
      </c>
      <c r="B3205" t="s">
        <v>24275</v>
      </c>
      <c r="C3205">
        <v>12</v>
      </c>
      <c r="D3205" t="s">
        <v>24430</v>
      </c>
      <c r="E3205" t="s">
        <v>24277</v>
      </c>
      <c r="F3205" t="s">
        <v>754</v>
      </c>
      <c r="G3205" t="s">
        <v>765</v>
      </c>
      <c r="H3205" t="s">
        <v>24278</v>
      </c>
    </row>
    <row r="3206" spans="1:8" hidden="1" x14ac:dyDescent="0.25">
      <c r="A3206" s="65">
        <v>45865</v>
      </c>
      <c r="B3206" t="s">
        <v>24275</v>
      </c>
      <c r="C3206">
        <v>12</v>
      </c>
      <c r="D3206" t="s">
        <v>24430</v>
      </c>
      <c r="E3206" t="s">
        <v>24277</v>
      </c>
      <c r="F3206" t="s">
        <v>754</v>
      </c>
      <c r="G3206" t="s">
        <v>765</v>
      </c>
      <c r="H3206" t="s">
        <v>24278</v>
      </c>
    </row>
    <row r="3207" spans="1:8" hidden="1" x14ac:dyDescent="0.25">
      <c r="A3207" s="65">
        <v>45865</v>
      </c>
      <c r="B3207" t="s">
        <v>24275</v>
      </c>
      <c r="C3207">
        <v>12</v>
      </c>
      <c r="D3207" t="s">
        <v>24415</v>
      </c>
      <c r="E3207" t="s">
        <v>24277</v>
      </c>
      <c r="F3207" t="s">
        <v>24294</v>
      </c>
      <c r="G3207" t="s">
        <v>764</v>
      </c>
    </row>
    <row r="3208" spans="1:8" hidden="1" x14ac:dyDescent="0.25">
      <c r="A3208" s="65">
        <v>45865</v>
      </c>
      <c r="B3208" t="s">
        <v>24275</v>
      </c>
      <c r="C3208">
        <v>12</v>
      </c>
      <c r="D3208" t="s">
        <v>24430</v>
      </c>
      <c r="E3208" t="s">
        <v>24277</v>
      </c>
      <c r="F3208" t="s">
        <v>754</v>
      </c>
      <c r="G3208" t="s">
        <v>765</v>
      </c>
      <c r="H3208" t="s">
        <v>24278</v>
      </c>
    </row>
    <row r="3209" spans="1:8" hidden="1" x14ac:dyDescent="0.25">
      <c r="A3209" s="65">
        <v>45865</v>
      </c>
      <c r="B3209" t="s">
        <v>24330</v>
      </c>
      <c r="C3209">
        <v>12</v>
      </c>
      <c r="D3209" t="s">
        <v>24415</v>
      </c>
      <c r="E3209" t="s">
        <v>24277</v>
      </c>
      <c r="F3209" t="s">
        <v>24294</v>
      </c>
      <c r="G3209" t="s">
        <v>764</v>
      </c>
    </row>
    <row r="3210" spans="1:8" hidden="1" x14ac:dyDescent="0.25">
      <c r="A3210" s="65">
        <v>45865</v>
      </c>
      <c r="B3210" t="s">
        <v>24330</v>
      </c>
      <c r="C3210">
        <v>12</v>
      </c>
      <c r="D3210" t="s">
        <v>24415</v>
      </c>
      <c r="E3210" t="s">
        <v>24277</v>
      </c>
      <c r="F3210" t="s">
        <v>24294</v>
      </c>
      <c r="G3210" t="s">
        <v>764</v>
      </c>
    </row>
    <row r="3211" spans="1:8" hidden="1" x14ac:dyDescent="0.25">
      <c r="A3211" s="65">
        <v>45865</v>
      </c>
      <c r="B3211" t="s">
        <v>24330</v>
      </c>
      <c r="C3211">
        <v>12</v>
      </c>
      <c r="D3211" t="s">
        <v>24415</v>
      </c>
      <c r="E3211" t="s">
        <v>24277</v>
      </c>
      <c r="F3211" t="s">
        <v>24294</v>
      </c>
      <c r="G3211" t="s">
        <v>764</v>
      </c>
    </row>
    <row r="3212" spans="1:8" hidden="1" x14ac:dyDescent="0.25">
      <c r="A3212" s="65">
        <v>45865</v>
      </c>
      <c r="B3212" t="s">
        <v>24275</v>
      </c>
      <c r="C3212">
        <v>12</v>
      </c>
      <c r="D3212" t="s">
        <v>24407</v>
      </c>
      <c r="E3212" t="s">
        <v>24277</v>
      </c>
      <c r="F3212" t="s">
        <v>24294</v>
      </c>
      <c r="G3212" t="s">
        <v>769</v>
      </c>
      <c r="H3212" t="s">
        <v>24278</v>
      </c>
    </row>
    <row r="3213" spans="1:8" hidden="1" x14ac:dyDescent="0.25">
      <c r="A3213" s="65">
        <v>45865</v>
      </c>
      <c r="B3213" t="s">
        <v>24275</v>
      </c>
      <c r="C3213">
        <v>12</v>
      </c>
      <c r="D3213" t="s">
        <v>24407</v>
      </c>
      <c r="E3213" t="s">
        <v>24277</v>
      </c>
      <c r="F3213" t="s">
        <v>24294</v>
      </c>
      <c r="G3213" t="s">
        <v>769</v>
      </c>
      <c r="H3213" t="s">
        <v>24278</v>
      </c>
    </row>
    <row r="3214" spans="1:8" hidden="1" x14ac:dyDescent="0.25">
      <c r="A3214" s="65">
        <v>45865</v>
      </c>
      <c r="B3214" t="s">
        <v>24275</v>
      </c>
      <c r="C3214">
        <v>6</v>
      </c>
      <c r="D3214" t="s">
        <v>24427</v>
      </c>
      <c r="E3214" t="s">
        <v>24277</v>
      </c>
      <c r="F3214" t="s">
        <v>24311</v>
      </c>
      <c r="G3214" t="s">
        <v>765</v>
      </c>
    </row>
    <row r="3215" spans="1:8" hidden="1" x14ac:dyDescent="0.25">
      <c r="A3215" s="65">
        <v>45865</v>
      </c>
      <c r="B3215" t="s">
        <v>24275</v>
      </c>
      <c r="C3215">
        <v>12</v>
      </c>
      <c r="D3215" t="s">
        <v>24427</v>
      </c>
      <c r="E3215" t="s">
        <v>24277</v>
      </c>
      <c r="F3215" t="s">
        <v>24311</v>
      </c>
      <c r="G3215" t="s">
        <v>765</v>
      </c>
    </row>
    <row r="3216" spans="1:8" hidden="1" x14ac:dyDescent="0.25">
      <c r="A3216" s="65">
        <v>45865</v>
      </c>
      <c r="B3216" t="s">
        <v>24275</v>
      </c>
      <c r="C3216">
        <v>12</v>
      </c>
      <c r="D3216" t="s">
        <v>24427</v>
      </c>
      <c r="E3216" t="s">
        <v>24277</v>
      </c>
      <c r="F3216" t="s">
        <v>24311</v>
      </c>
      <c r="G3216" t="s">
        <v>765</v>
      </c>
    </row>
    <row r="3217" spans="1:8" hidden="1" x14ac:dyDescent="0.25">
      <c r="A3217" s="65">
        <v>45865</v>
      </c>
      <c r="B3217" t="s">
        <v>24275</v>
      </c>
      <c r="C3217">
        <v>12</v>
      </c>
      <c r="D3217" t="s">
        <v>24427</v>
      </c>
      <c r="E3217" t="s">
        <v>24277</v>
      </c>
      <c r="F3217" t="s">
        <v>24311</v>
      </c>
      <c r="G3217" t="s">
        <v>765</v>
      </c>
    </row>
    <row r="3218" spans="1:8" hidden="1" x14ac:dyDescent="0.25">
      <c r="A3218" s="65">
        <v>45866</v>
      </c>
      <c r="B3218" t="s">
        <v>24275</v>
      </c>
      <c r="C3218">
        <v>9</v>
      </c>
      <c r="D3218" t="s">
        <v>24430</v>
      </c>
      <c r="E3218" t="s">
        <v>24277</v>
      </c>
      <c r="F3218" t="s">
        <v>754</v>
      </c>
      <c r="G3218" t="s">
        <v>765</v>
      </c>
      <c r="H3218" t="s">
        <v>24278</v>
      </c>
    </row>
    <row r="3219" spans="1:8" hidden="1" x14ac:dyDescent="0.25">
      <c r="A3219" s="65">
        <v>45866</v>
      </c>
      <c r="B3219" t="s">
        <v>24275</v>
      </c>
      <c r="C3219">
        <v>12</v>
      </c>
      <c r="D3219" t="s">
        <v>24430</v>
      </c>
      <c r="E3219" t="s">
        <v>24277</v>
      </c>
      <c r="F3219" t="s">
        <v>754</v>
      </c>
      <c r="G3219" t="s">
        <v>765</v>
      </c>
      <c r="H3219" t="s">
        <v>24278</v>
      </c>
    </row>
    <row r="3220" spans="1:8" hidden="1" x14ac:dyDescent="0.25">
      <c r="A3220" s="65">
        <v>45866</v>
      </c>
      <c r="B3220" t="s">
        <v>24275</v>
      </c>
      <c r="C3220">
        <v>12</v>
      </c>
      <c r="D3220" t="s">
        <v>24430</v>
      </c>
      <c r="E3220" t="s">
        <v>24277</v>
      </c>
      <c r="F3220" t="s">
        <v>754</v>
      </c>
      <c r="G3220" t="s">
        <v>765</v>
      </c>
      <c r="H3220" t="s">
        <v>24278</v>
      </c>
    </row>
    <row r="3221" spans="1:8" hidden="1" x14ac:dyDescent="0.25">
      <c r="A3221" s="65">
        <v>45866</v>
      </c>
      <c r="B3221" t="s">
        <v>24275</v>
      </c>
      <c r="C3221">
        <v>12</v>
      </c>
      <c r="D3221" t="s">
        <v>24430</v>
      </c>
      <c r="E3221" t="s">
        <v>24277</v>
      </c>
      <c r="F3221" t="s">
        <v>754</v>
      </c>
      <c r="G3221" t="s">
        <v>765</v>
      </c>
      <c r="H3221" t="s">
        <v>24278</v>
      </c>
    </row>
    <row r="3222" spans="1:8" hidden="1" x14ac:dyDescent="0.25">
      <c r="A3222" s="65">
        <v>45866</v>
      </c>
      <c r="B3222" t="s">
        <v>24275</v>
      </c>
      <c r="C3222">
        <v>12</v>
      </c>
      <c r="D3222" t="s">
        <v>24430</v>
      </c>
      <c r="E3222" t="s">
        <v>24277</v>
      </c>
      <c r="F3222" t="s">
        <v>754</v>
      </c>
      <c r="G3222" t="s">
        <v>765</v>
      </c>
      <c r="H3222" t="s">
        <v>24278</v>
      </c>
    </row>
    <row r="3223" spans="1:8" hidden="1" x14ac:dyDescent="0.25">
      <c r="A3223" s="65">
        <v>45866</v>
      </c>
      <c r="B3223" t="s">
        <v>24275</v>
      </c>
      <c r="C3223">
        <v>12</v>
      </c>
      <c r="D3223" t="s">
        <v>24430</v>
      </c>
      <c r="E3223" t="s">
        <v>24277</v>
      </c>
      <c r="F3223" t="s">
        <v>754</v>
      </c>
      <c r="G3223" t="s">
        <v>765</v>
      </c>
      <c r="H3223" t="s">
        <v>24278</v>
      </c>
    </row>
    <row r="3224" spans="1:8" hidden="1" x14ac:dyDescent="0.25">
      <c r="A3224" s="65">
        <v>45866</v>
      </c>
      <c r="B3224" t="s">
        <v>24275</v>
      </c>
      <c r="C3224">
        <v>12</v>
      </c>
      <c r="D3224" t="s">
        <v>24430</v>
      </c>
      <c r="E3224" t="s">
        <v>24277</v>
      </c>
      <c r="F3224" t="s">
        <v>754</v>
      </c>
      <c r="G3224" t="s">
        <v>765</v>
      </c>
      <c r="H3224" t="s">
        <v>24278</v>
      </c>
    </row>
    <row r="3225" spans="1:8" hidden="1" x14ac:dyDescent="0.25">
      <c r="A3225" s="65">
        <v>45866</v>
      </c>
      <c r="B3225" t="s">
        <v>24275</v>
      </c>
      <c r="C3225">
        <v>12</v>
      </c>
      <c r="D3225" t="s">
        <v>24430</v>
      </c>
      <c r="E3225" t="s">
        <v>24277</v>
      </c>
      <c r="F3225" t="s">
        <v>754</v>
      </c>
      <c r="G3225" t="s">
        <v>765</v>
      </c>
      <c r="H3225" t="s">
        <v>24278</v>
      </c>
    </row>
    <row r="3226" spans="1:8" hidden="1" x14ac:dyDescent="0.25">
      <c r="A3226" s="65">
        <v>45866</v>
      </c>
      <c r="B3226" t="s">
        <v>24275</v>
      </c>
      <c r="C3226">
        <v>12</v>
      </c>
      <c r="D3226" t="s">
        <v>24430</v>
      </c>
      <c r="E3226" t="s">
        <v>24277</v>
      </c>
      <c r="F3226" t="s">
        <v>754</v>
      </c>
      <c r="G3226" t="s">
        <v>765</v>
      </c>
      <c r="H3226" t="s">
        <v>24278</v>
      </c>
    </row>
    <row r="3227" spans="1:8" hidden="1" x14ac:dyDescent="0.25">
      <c r="A3227" s="65">
        <v>45866</v>
      </c>
      <c r="B3227" t="s">
        <v>24275</v>
      </c>
      <c r="C3227">
        <v>2</v>
      </c>
      <c r="D3227" t="s">
        <v>24391</v>
      </c>
      <c r="E3227" t="s">
        <v>24277</v>
      </c>
      <c r="F3227" t="s">
        <v>754</v>
      </c>
      <c r="G3227" t="s">
        <v>769</v>
      </c>
      <c r="H3227" t="s">
        <v>24278</v>
      </c>
    </row>
    <row r="3228" spans="1:8" hidden="1" x14ac:dyDescent="0.25">
      <c r="A3228" s="65">
        <v>45866</v>
      </c>
      <c r="B3228" t="s">
        <v>24275</v>
      </c>
      <c r="C3228">
        <v>11</v>
      </c>
      <c r="D3228" t="s">
        <v>24391</v>
      </c>
      <c r="E3228" t="s">
        <v>24277</v>
      </c>
      <c r="F3228" t="s">
        <v>754</v>
      </c>
      <c r="G3228" t="s">
        <v>769</v>
      </c>
      <c r="H3228" t="s">
        <v>24278</v>
      </c>
    </row>
    <row r="3229" spans="1:8" hidden="1" x14ac:dyDescent="0.25">
      <c r="A3229" s="65">
        <v>45866</v>
      </c>
      <c r="B3229" t="s">
        <v>24275</v>
      </c>
      <c r="C3229">
        <v>12</v>
      </c>
      <c r="D3229" t="s">
        <v>24391</v>
      </c>
      <c r="E3229" t="s">
        <v>24277</v>
      </c>
      <c r="F3229" t="s">
        <v>754</v>
      </c>
      <c r="G3229" t="s">
        <v>769</v>
      </c>
      <c r="H3229" t="s">
        <v>24278</v>
      </c>
    </row>
    <row r="3230" spans="1:8" hidden="1" x14ac:dyDescent="0.25">
      <c r="A3230" s="65">
        <v>45866</v>
      </c>
      <c r="B3230" t="s">
        <v>24275</v>
      </c>
      <c r="C3230">
        <v>12</v>
      </c>
      <c r="D3230" t="s">
        <v>24391</v>
      </c>
      <c r="E3230" t="s">
        <v>24277</v>
      </c>
      <c r="F3230" t="s">
        <v>754</v>
      </c>
      <c r="G3230" t="s">
        <v>769</v>
      </c>
      <c r="H3230" t="s">
        <v>24278</v>
      </c>
    </row>
    <row r="3231" spans="1:8" hidden="1" x14ac:dyDescent="0.25">
      <c r="A3231" s="65">
        <v>45866</v>
      </c>
      <c r="B3231" t="s">
        <v>24275</v>
      </c>
      <c r="C3231">
        <v>12</v>
      </c>
      <c r="D3231" t="s">
        <v>24391</v>
      </c>
      <c r="E3231" t="s">
        <v>24277</v>
      </c>
      <c r="F3231" t="s">
        <v>754</v>
      </c>
      <c r="G3231" t="s">
        <v>769</v>
      </c>
      <c r="H3231" t="s">
        <v>24278</v>
      </c>
    </row>
    <row r="3232" spans="1:8" hidden="1" x14ac:dyDescent="0.25">
      <c r="A3232" s="65">
        <v>45866</v>
      </c>
      <c r="B3232" t="s">
        <v>24275</v>
      </c>
      <c r="C3232">
        <v>12</v>
      </c>
      <c r="D3232" t="s">
        <v>24391</v>
      </c>
      <c r="E3232" t="s">
        <v>24277</v>
      </c>
      <c r="F3232" t="s">
        <v>754</v>
      </c>
      <c r="G3232" t="s">
        <v>769</v>
      </c>
      <c r="H3232" t="s">
        <v>24278</v>
      </c>
    </row>
    <row r="3233" spans="1:8" hidden="1" x14ac:dyDescent="0.25">
      <c r="A3233" s="65">
        <v>45866</v>
      </c>
      <c r="B3233" t="s">
        <v>24275</v>
      </c>
      <c r="C3233">
        <v>12</v>
      </c>
      <c r="D3233" t="s">
        <v>24391</v>
      </c>
      <c r="E3233" t="s">
        <v>24277</v>
      </c>
      <c r="F3233" t="s">
        <v>754</v>
      </c>
      <c r="G3233" t="s">
        <v>769</v>
      </c>
      <c r="H3233" t="s">
        <v>24278</v>
      </c>
    </row>
    <row r="3234" spans="1:8" hidden="1" x14ac:dyDescent="0.25">
      <c r="A3234" s="65">
        <v>45866</v>
      </c>
      <c r="B3234" t="s">
        <v>24275</v>
      </c>
      <c r="C3234">
        <v>12</v>
      </c>
      <c r="D3234" t="s">
        <v>24391</v>
      </c>
      <c r="E3234" t="s">
        <v>24277</v>
      </c>
      <c r="F3234" t="s">
        <v>754</v>
      </c>
      <c r="G3234" t="s">
        <v>769</v>
      </c>
      <c r="H3234" t="s">
        <v>24278</v>
      </c>
    </row>
    <row r="3235" spans="1:8" hidden="1" x14ac:dyDescent="0.25">
      <c r="A3235" s="65">
        <v>45866</v>
      </c>
      <c r="B3235" t="s">
        <v>24275</v>
      </c>
      <c r="C3235">
        <v>12</v>
      </c>
      <c r="D3235" t="s">
        <v>24391</v>
      </c>
      <c r="E3235" t="s">
        <v>24277</v>
      </c>
      <c r="F3235" t="s">
        <v>754</v>
      </c>
      <c r="G3235" t="s">
        <v>769</v>
      </c>
      <c r="H3235" t="s">
        <v>24278</v>
      </c>
    </row>
    <row r="3236" spans="1:8" hidden="1" x14ac:dyDescent="0.25">
      <c r="A3236" s="65">
        <v>45866</v>
      </c>
      <c r="B3236" t="s">
        <v>24275</v>
      </c>
      <c r="C3236">
        <v>12</v>
      </c>
      <c r="D3236" t="s">
        <v>24391</v>
      </c>
      <c r="E3236" t="s">
        <v>24277</v>
      </c>
      <c r="F3236" t="s">
        <v>754</v>
      </c>
      <c r="G3236" t="s">
        <v>769</v>
      </c>
      <c r="H3236" t="s">
        <v>24278</v>
      </c>
    </row>
    <row r="3237" spans="1:8" hidden="1" x14ac:dyDescent="0.25">
      <c r="A3237" s="65">
        <v>45866</v>
      </c>
      <c r="B3237" t="s">
        <v>24330</v>
      </c>
      <c r="C3237">
        <v>12</v>
      </c>
      <c r="D3237" t="s">
        <v>24395</v>
      </c>
      <c r="E3237" t="s">
        <v>24277</v>
      </c>
      <c r="F3237" t="s">
        <v>24294</v>
      </c>
      <c r="G3237" t="s">
        <v>765</v>
      </c>
    </row>
    <row r="3238" spans="1:8" hidden="1" x14ac:dyDescent="0.25">
      <c r="A3238" s="65">
        <v>45866</v>
      </c>
      <c r="B3238" t="s">
        <v>24330</v>
      </c>
      <c r="C3238">
        <v>12</v>
      </c>
      <c r="D3238" t="s">
        <v>24395</v>
      </c>
      <c r="E3238" t="s">
        <v>24277</v>
      </c>
      <c r="F3238" t="s">
        <v>24294</v>
      </c>
      <c r="G3238" t="s">
        <v>765</v>
      </c>
    </row>
    <row r="3239" spans="1:8" hidden="1" x14ac:dyDescent="0.25">
      <c r="A3239" s="65">
        <v>45866</v>
      </c>
      <c r="B3239" t="s">
        <v>24330</v>
      </c>
      <c r="C3239">
        <v>12</v>
      </c>
      <c r="D3239" t="s">
        <v>24395</v>
      </c>
      <c r="E3239" t="s">
        <v>24277</v>
      </c>
      <c r="F3239" t="s">
        <v>24294</v>
      </c>
      <c r="G3239" t="s">
        <v>765</v>
      </c>
    </row>
    <row r="3240" spans="1:8" hidden="1" x14ac:dyDescent="0.25">
      <c r="A3240" s="65">
        <v>45866</v>
      </c>
      <c r="B3240" t="s">
        <v>24275</v>
      </c>
      <c r="C3240">
        <v>12</v>
      </c>
      <c r="D3240" t="s">
        <v>24391</v>
      </c>
      <c r="E3240" t="s">
        <v>24277</v>
      </c>
      <c r="F3240" t="s">
        <v>754</v>
      </c>
      <c r="G3240" t="s">
        <v>769</v>
      </c>
      <c r="H3240" t="s">
        <v>24278</v>
      </c>
    </row>
    <row r="3241" spans="1:8" hidden="1" x14ac:dyDescent="0.25">
      <c r="A3241" s="65">
        <v>45866</v>
      </c>
      <c r="B3241" t="s">
        <v>24330</v>
      </c>
      <c r="C3241">
        <v>12</v>
      </c>
      <c r="D3241" t="s">
        <v>24415</v>
      </c>
      <c r="E3241" t="s">
        <v>24277</v>
      </c>
      <c r="F3241" t="s">
        <v>24294</v>
      </c>
      <c r="G3241" t="s">
        <v>764</v>
      </c>
    </row>
    <row r="3242" spans="1:8" hidden="1" x14ac:dyDescent="0.25">
      <c r="A3242" s="65">
        <v>45866</v>
      </c>
      <c r="B3242" t="s">
        <v>24275</v>
      </c>
      <c r="C3242">
        <v>12</v>
      </c>
      <c r="D3242" t="s">
        <v>24391</v>
      </c>
      <c r="E3242" t="s">
        <v>24277</v>
      </c>
      <c r="F3242" t="s">
        <v>754</v>
      </c>
      <c r="G3242" t="s">
        <v>769</v>
      </c>
      <c r="H3242" t="s">
        <v>24278</v>
      </c>
    </row>
    <row r="3243" spans="1:8" hidden="1" x14ac:dyDescent="0.25">
      <c r="A3243" s="65">
        <v>45866</v>
      </c>
      <c r="B3243" t="s">
        <v>24275</v>
      </c>
      <c r="C3243">
        <v>12</v>
      </c>
      <c r="D3243" t="s">
        <v>24391</v>
      </c>
      <c r="E3243" t="s">
        <v>24277</v>
      </c>
      <c r="F3243" t="s">
        <v>754</v>
      </c>
      <c r="G3243" t="s">
        <v>769</v>
      </c>
      <c r="H3243" t="s">
        <v>24278</v>
      </c>
    </row>
    <row r="3244" spans="1:8" hidden="1" x14ac:dyDescent="0.25">
      <c r="A3244" s="65">
        <v>45866</v>
      </c>
      <c r="B3244" t="s">
        <v>24275</v>
      </c>
      <c r="C3244">
        <v>12</v>
      </c>
      <c r="D3244" t="s">
        <v>24391</v>
      </c>
      <c r="E3244" t="s">
        <v>24277</v>
      </c>
      <c r="F3244" t="s">
        <v>754</v>
      </c>
      <c r="G3244" t="s">
        <v>769</v>
      </c>
      <c r="H3244" t="s">
        <v>24278</v>
      </c>
    </row>
    <row r="3245" spans="1:8" hidden="1" x14ac:dyDescent="0.25">
      <c r="A3245" s="65">
        <v>45866</v>
      </c>
      <c r="B3245" t="s">
        <v>24275</v>
      </c>
      <c r="C3245">
        <v>12</v>
      </c>
      <c r="D3245" t="s">
        <v>24391</v>
      </c>
      <c r="E3245" t="s">
        <v>24277</v>
      </c>
      <c r="F3245" t="s">
        <v>754</v>
      </c>
      <c r="G3245" t="s">
        <v>769</v>
      </c>
      <c r="H3245" t="s">
        <v>24278</v>
      </c>
    </row>
    <row r="3246" spans="1:8" hidden="1" x14ac:dyDescent="0.25">
      <c r="A3246" s="65">
        <v>45866</v>
      </c>
      <c r="B3246" t="s">
        <v>24275</v>
      </c>
      <c r="C3246">
        <v>12</v>
      </c>
      <c r="D3246" t="s">
        <v>24391</v>
      </c>
      <c r="E3246" t="s">
        <v>24277</v>
      </c>
      <c r="F3246" t="s">
        <v>754</v>
      </c>
      <c r="G3246" t="s">
        <v>769</v>
      </c>
      <c r="H3246" t="s">
        <v>24278</v>
      </c>
    </row>
    <row r="3247" spans="1:8" hidden="1" x14ac:dyDescent="0.25">
      <c r="A3247" s="65">
        <v>45866</v>
      </c>
      <c r="B3247" t="s">
        <v>24275</v>
      </c>
      <c r="C3247">
        <v>12</v>
      </c>
      <c r="D3247" t="s">
        <v>24391</v>
      </c>
      <c r="E3247" t="s">
        <v>24277</v>
      </c>
      <c r="F3247" t="s">
        <v>754</v>
      </c>
      <c r="G3247" t="s">
        <v>769</v>
      </c>
      <c r="H3247" t="s">
        <v>24278</v>
      </c>
    </row>
    <row r="3248" spans="1:8" hidden="1" x14ac:dyDescent="0.25">
      <c r="A3248" s="65">
        <v>45866</v>
      </c>
      <c r="B3248" t="s">
        <v>24275</v>
      </c>
      <c r="C3248">
        <v>12</v>
      </c>
      <c r="D3248" t="s">
        <v>24391</v>
      </c>
      <c r="E3248" t="s">
        <v>24277</v>
      </c>
      <c r="F3248" t="s">
        <v>754</v>
      </c>
      <c r="G3248" t="s">
        <v>769</v>
      </c>
      <c r="H3248" t="s">
        <v>24278</v>
      </c>
    </row>
    <row r="3249" spans="1:8" hidden="1" x14ac:dyDescent="0.25">
      <c r="A3249" s="65">
        <v>45866</v>
      </c>
      <c r="B3249" t="s">
        <v>24275</v>
      </c>
      <c r="C3249">
        <v>12</v>
      </c>
      <c r="D3249" t="s">
        <v>24391</v>
      </c>
      <c r="E3249" t="s">
        <v>24277</v>
      </c>
      <c r="F3249" t="s">
        <v>754</v>
      </c>
      <c r="G3249" t="s">
        <v>769</v>
      </c>
      <c r="H3249" t="s">
        <v>24278</v>
      </c>
    </row>
    <row r="3250" spans="1:8" hidden="1" x14ac:dyDescent="0.25">
      <c r="A3250" s="65">
        <v>45866</v>
      </c>
      <c r="B3250" t="s">
        <v>24275</v>
      </c>
      <c r="C3250">
        <v>12</v>
      </c>
      <c r="D3250" t="s">
        <v>24391</v>
      </c>
      <c r="E3250" t="s">
        <v>24277</v>
      </c>
      <c r="F3250" t="s">
        <v>754</v>
      </c>
      <c r="G3250" t="s">
        <v>769</v>
      </c>
      <c r="H3250" t="s">
        <v>24278</v>
      </c>
    </row>
    <row r="3251" spans="1:8" hidden="1" x14ac:dyDescent="0.25">
      <c r="A3251" s="65">
        <v>45866</v>
      </c>
      <c r="B3251" t="s">
        <v>24275</v>
      </c>
      <c r="C3251">
        <v>12</v>
      </c>
      <c r="D3251" t="s">
        <v>24391</v>
      </c>
      <c r="E3251" t="s">
        <v>24277</v>
      </c>
      <c r="F3251" t="s">
        <v>754</v>
      </c>
      <c r="G3251" t="s">
        <v>769</v>
      </c>
      <c r="H3251" t="s">
        <v>24278</v>
      </c>
    </row>
    <row r="3252" spans="1:8" hidden="1" x14ac:dyDescent="0.25">
      <c r="A3252" s="65">
        <v>45866</v>
      </c>
      <c r="B3252" t="s">
        <v>24275</v>
      </c>
      <c r="C3252">
        <v>12</v>
      </c>
      <c r="D3252" t="s">
        <v>24391</v>
      </c>
      <c r="E3252" t="s">
        <v>24277</v>
      </c>
      <c r="F3252" t="s">
        <v>754</v>
      </c>
      <c r="G3252" t="s">
        <v>769</v>
      </c>
      <c r="H3252" t="s">
        <v>24278</v>
      </c>
    </row>
    <row r="3253" spans="1:8" hidden="1" x14ac:dyDescent="0.25">
      <c r="A3253" s="65">
        <v>45866</v>
      </c>
      <c r="B3253" t="s">
        <v>24275</v>
      </c>
      <c r="C3253">
        <v>12</v>
      </c>
      <c r="D3253" t="s">
        <v>24391</v>
      </c>
      <c r="E3253" t="s">
        <v>24277</v>
      </c>
      <c r="F3253" t="s">
        <v>754</v>
      </c>
      <c r="G3253" t="s">
        <v>769</v>
      </c>
      <c r="H3253" t="s">
        <v>24278</v>
      </c>
    </row>
    <row r="3254" spans="1:8" hidden="1" x14ac:dyDescent="0.25">
      <c r="A3254" s="65">
        <v>45866</v>
      </c>
      <c r="B3254" t="s">
        <v>24330</v>
      </c>
      <c r="C3254">
        <v>12</v>
      </c>
      <c r="D3254" t="s">
        <v>24415</v>
      </c>
      <c r="E3254" t="s">
        <v>24277</v>
      </c>
      <c r="F3254" t="s">
        <v>24294</v>
      </c>
      <c r="G3254" t="s">
        <v>764</v>
      </c>
    </row>
    <row r="3255" spans="1:8" hidden="1" x14ac:dyDescent="0.25">
      <c r="A3255" s="65">
        <v>45866</v>
      </c>
      <c r="B3255" t="s">
        <v>24275</v>
      </c>
      <c r="C3255">
        <v>12</v>
      </c>
      <c r="D3255" t="s">
        <v>24391</v>
      </c>
      <c r="E3255" t="s">
        <v>24277</v>
      </c>
      <c r="F3255" t="s">
        <v>754</v>
      </c>
      <c r="G3255" t="s">
        <v>769</v>
      </c>
      <c r="H3255" t="s">
        <v>24278</v>
      </c>
    </row>
    <row r="3256" spans="1:8" hidden="1" x14ac:dyDescent="0.25">
      <c r="A3256" s="65">
        <v>45866</v>
      </c>
      <c r="B3256" t="s">
        <v>24275</v>
      </c>
      <c r="C3256">
        <v>12</v>
      </c>
      <c r="D3256" t="s">
        <v>24389</v>
      </c>
      <c r="E3256" t="s">
        <v>24277</v>
      </c>
      <c r="F3256" t="s">
        <v>24294</v>
      </c>
      <c r="G3256" t="s">
        <v>768</v>
      </c>
    </row>
    <row r="3257" spans="1:8" hidden="1" x14ac:dyDescent="0.25">
      <c r="A3257" s="65">
        <v>45866</v>
      </c>
      <c r="B3257" t="s">
        <v>24275</v>
      </c>
      <c r="C3257">
        <v>12</v>
      </c>
      <c r="D3257" t="s">
        <v>24389</v>
      </c>
      <c r="E3257" t="s">
        <v>24277</v>
      </c>
      <c r="F3257" t="s">
        <v>24294</v>
      </c>
      <c r="G3257" t="s">
        <v>768</v>
      </c>
    </row>
    <row r="3258" spans="1:8" hidden="1" x14ac:dyDescent="0.25">
      <c r="A3258" s="65">
        <v>45866</v>
      </c>
      <c r="B3258" t="s">
        <v>24275</v>
      </c>
      <c r="C3258">
        <v>12</v>
      </c>
      <c r="D3258" t="s">
        <v>24389</v>
      </c>
      <c r="E3258" t="s">
        <v>24277</v>
      </c>
      <c r="F3258" t="s">
        <v>24294</v>
      </c>
      <c r="G3258" t="s">
        <v>768</v>
      </c>
    </row>
    <row r="3259" spans="1:8" hidden="1" x14ac:dyDescent="0.25">
      <c r="A3259" s="65">
        <v>45866</v>
      </c>
      <c r="B3259" t="s">
        <v>24275</v>
      </c>
      <c r="C3259">
        <v>12</v>
      </c>
      <c r="D3259" t="s">
        <v>24389</v>
      </c>
      <c r="E3259" t="s">
        <v>24277</v>
      </c>
      <c r="F3259" t="s">
        <v>24294</v>
      </c>
      <c r="G3259" t="s">
        <v>768</v>
      </c>
    </row>
    <row r="3260" spans="1:8" hidden="1" x14ac:dyDescent="0.25">
      <c r="A3260" s="65">
        <v>45867</v>
      </c>
      <c r="B3260" t="s">
        <v>24275</v>
      </c>
      <c r="C3260">
        <v>3</v>
      </c>
      <c r="D3260" t="s">
        <v>24407</v>
      </c>
      <c r="E3260" t="s">
        <v>24277</v>
      </c>
      <c r="F3260" t="s">
        <v>24294</v>
      </c>
      <c r="G3260" t="s">
        <v>769</v>
      </c>
      <c r="H3260" t="s">
        <v>24278</v>
      </c>
    </row>
    <row r="3261" spans="1:8" hidden="1" x14ac:dyDescent="0.25">
      <c r="A3261" s="65">
        <v>45867</v>
      </c>
      <c r="B3261" t="s">
        <v>24275</v>
      </c>
      <c r="C3261">
        <v>12</v>
      </c>
      <c r="D3261" t="s">
        <v>24407</v>
      </c>
      <c r="E3261" t="s">
        <v>24277</v>
      </c>
      <c r="F3261" t="s">
        <v>24294</v>
      </c>
      <c r="G3261" t="s">
        <v>769</v>
      </c>
      <c r="H3261" t="s">
        <v>24278</v>
      </c>
    </row>
    <row r="3262" spans="1:8" hidden="1" x14ac:dyDescent="0.25">
      <c r="A3262" s="65">
        <v>45867</v>
      </c>
      <c r="B3262" t="s">
        <v>24275</v>
      </c>
      <c r="C3262">
        <v>12</v>
      </c>
      <c r="D3262" t="s">
        <v>24407</v>
      </c>
      <c r="E3262" t="s">
        <v>24277</v>
      </c>
      <c r="F3262" t="s">
        <v>24294</v>
      </c>
      <c r="G3262" t="s">
        <v>769</v>
      </c>
      <c r="H3262" t="s">
        <v>24278</v>
      </c>
    </row>
    <row r="3263" spans="1:8" hidden="1" x14ac:dyDescent="0.25">
      <c r="A3263" s="65">
        <v>45867</v>
      </c>
      <c r="B3263" t="s">
        <v>24275</v>
      </c>
      <c r="C3263">
        <v>12</v>
      </c>
      <c r="D3263" t="s">
        <v>24407</v>
      </c>
      <c r="E3263" t="s">
        <v>24277</v>
      </c>
      <c r="F3263" t="s">
        <v>24294</v>
      </c>
      <c r="G3263" t="s">
        <v>769</v>
      </c>
      <c r="H3263" t="s">
        <v>24278</v>
      </c>
    </row>
    <row r="3264" spans="1:8" hidden="1" x14ac:dyDescent="0.25">
      <c r="A3264" s="65">
        <v>45867</v>
      </c>
      <c r="B3264" t="s">
        <v>24275</v>
      </c>
      <c r="C3264">
        <v>12</v>
      </c>
      <c r="D3264" t="s">
        <v>24400</v>
      </c>
      <c r="E3264" t="s">
        <v>24277</v>
      </c>
      <c r="F3264" t="s">
        <v>24294</v>
      </c>
      <c r="G3264" t="s">
        <v>768</v>
      </c>
      <c r="H3264" t="s">
        <v>24278</v>
      </c>
    </row>
    <row r="3265" spans="1:8" hidden="1" x14ac:dyDescent="0.25">
      <c r="A3265" s="65">
        <v>45867</v>
      </c>
      <c r="B3265" t="s">
        <v>24275</v>
      </c>
      <c r="C3265">
        <v>12</v>
      </c>
      <c r="D3265" t="s">
        <v>24400</v>
      </c>
      <c r="E3265" t="s">
        <v>24277</v>
      </c>
      <c r="F3265" t="s">
        <v>24294</v>
      </c>
      <c r="G3265" t="s">
        <v>768</v>
      </c>
      <c r="H3265" t="s">
        <v>24278</v>
      </c>
    </row>
    <row r="3266" spans="1:8" hidden="1" x14ac:dyDescent="0.25">
      <c r="A3266" s="65">
        <v>45867</v>
      </c>
      <c r="B3266" t="s">
        <v>24275</v>
      </c>
      <c r="C3266">
        <v>12</v>
      </c>
      <c r="D3266" t="s">
        <v>24400</v>
      </c>
      <c r="E3266" t="s">
        <v>24277</v>
      </c>
      <c r="F3266" t="s">
        <v>24294</v>
      </c>
      <c r="G3266" t="s">
        <v>768</v>
      </c>
      <c r="H3266" t="s">
        <v>24278</v>
      </c>
    </row>
    <row r="3267" spans="1:8" hidden="1" x14ac:dyDescent="0.25">
      <c r="A3267" s="65">
        <v>45867</v>
      </c>
      <c r="B3267" t="s">
        <v>24330</v>
      </c>
      <c r="C3267">
        <v>12</v>
      </c>
      <c r="D3267" t="s">
        <v>24415</v>
      </c>
      <c r="E3267" t="s">
        <v>24277</v>
      </c>
      <c r="F3267" t="s">
        <v>24294</v>
      </c>
      <c r="G3267" t="s">
        <v>764</v>
      </c>
    </row>
    <row r="3268" spans="1:8" hidden="1" x14ac:dyDescent="0.25">
      <c r="A3268" s="65">
        <v>45867</v>
      </c>
      <c r="B3268" t="s">
        <v>24330</v>
      </c>
      <c r="C3268">
        <v>12</v>
      </c>
      <c r="D3268" t="s">
        <v>24415</v>
      </c>
      <c r="E3268" t="s">
        <v>24277</v>
      </c>
      <c r="F3268" t="s">
        <v>24294</v>
      </c>
      <c r="G3268" t="s">
        <v>764</v>
      </c>
    </row>
    <row r="3269" spans="1:8" hidden="1" x14ac:dyDescent="0.25">
      <c r="A3269" s="65">
        <v>45867</v>
      </c>
      <c r="B3269" t="s">
        <v>24330</v>
      </c>
      <c r="C3269">
        <v>12</v>
      </c>
      <c r="D3269" t="s">
        <v>24415</v>
      </c>
      <c r="E3269" t="s">
        <v>24277</v>
      </c>
      <c r="F3269" t="s">
        <v>24294</v>
      </c>
      <c r="G3269" t="s">
        <v>764</v>
      </c>
    </row>
    <row r="3270" spans="1:8" hidden="1" x14ac:dyDescent="0.25">
      <c r="A3270" s="65">
        <v>45866</v>
      </c>
      <c r="B3270" t="s">
        <v>24275</v>
      </c>
      <c r="C3270">
        <v>12</v>
      </c>
      <c r="D3270" t="s">
        <v>24431</v>
      </c>
      <c r="E3270" t="s">
        <v>24277</v>
      </c>
      <c r="F3270" t="s">
        <v>24294</v>
      </c>
      <c r="G3270" t="s">
        <v>764</v>
      </c>
    </row>
    <row r="3271" spans="1:8" hidden="1" x14ac:dyDescent="0.25">
      <c r="A3271" s="65">
        <v>45866</v>
      </c>
      <c r="B3271" t="s">
        <v>24275</v>
      </c>
      <c r="C3271">
        <v>12</v>
      </c>
      <c r="D3271" t="s">
        <v>24431</v>
      </c>
      <c r="E3271" t="s">
        <v>24277</v>
      </c>
      <c r="F3271" t="s">
        <v>24294</v>
      </c>
      <c r="G3271" t="s">
        <v>764</v>
      </c>
    </row>
    <row r="3272" spans="1:8" hidden="1" x14ac:dyDescent="0.25">
      <c r="A3272" s="65">
        <v>45866</v>
      </c>
      <c r="B3272" t="s">
        <v>24275</v>
      </c>
      <c r="C3272">
        <v>12</v>
      </c>
      <c r="D3272" t="s">
        <v>24431</v>
      </c>
      <c r="E3272" t="s">
        <v>24277</v>
      </c>
      <c r="F3272" t="s">
        <v>24294</v>
      </c>
      <c r="G3272" t="s">
        <v>764</v>
      </c>
    </row>
    <row r="3273" spans="1:8" hidden="1" x14ac:dyDescent="0.25">
      <c r="A3273" s="65">
        <v>45866</v>
      </c>
      <c r="B3273" t="s">
        <v>24275</v>
      </c>
      <c r="C3273">
        <v>12</v>
      </c>
      <c r="D3273" t="s">
        <v>24431</v>
      </c>
      <c r="E3273" t="s">
        <v>24277</v>
      </c>
      <c r="F3273" t="s">
        <v>24294</v>
      </c>
      <c r="G3273" t="s">
        <v>764</v>
      </c>
    </row>
    <row r="3274" spans="1:8" hidden="1" x14ac:dyDescent="0.25">
      <c r="A3274" s="65">
        <v>45865</v>
      </c>
      <c r="B3274" t="s">
        <v>24275</v>
      </c>
      <c r="C3274">
        <v>12</v>
      </c>
      <c r="D3274" t="s">
        <v>24392</v>
      </c>
      <c r="E3274" t="s">
        <v>24277</v>
      </c>
      <c r="F3274" t="s">
        <v>24294</v>
      </c>
      <c r="G3274" t="s">
        <v>765</v>
      </c>
    </row>
    <row r="3275" spans="1:8" hidden="1" x14ac:dyDescent="0.25">
      <c r="A3275" s="65">
        <v>45865</v>
      </c>
      <c r="B3275" t="s">
        <v>24330</v>
      </c>
      <c r="C3275">
        <v>12</v>
      </c>
      <c r="D3275" t="s">
        <v>24392</v>
      </c>
      <c r="E3275" t="s">
        <v>24277</v>
      </c>
      <c r="F3275" t="s">
        <v>24294</v>
      </c>
      <c r="G3275" t="s">
        <v>765</v>
      </c>
    </row>
    <row r="3276" spans="1:8" hidden="1" x14ac:dyDescent="0.25">
      <c r="A3276" s="65">
        <v>45856</v>
      </c>
      <c r="B3276" t="s">
        <v>24275</v>
      </c>
      <c r="C3276">
        <v>1.5</v>
      </c>
      <c r="D3276" t="s">
        <v>24432</v>
      </c>
      <c r="E3276" t="s">
        <v>24277</v>
      </c>
      <c r="F3276" t="s">
        <v>24311</v>
      </c>
      <c r="G3276" t="s">
        <v>766</v>
      </c>
      <c r="H3276" t="s">
        <v>24397</v>
      </c>
    </row>
    <row r="3277" spans="1:8" hidden="1" x14ac:dyDescent="0.25">
      <c r="A3277" s="65">
        <v>45856</v>
      </c>
      <c r="B3277" t="s">
        <v>24275</v>
      </c>
      <c r="C3277">
        <v>12</v>
      </c>
      <c r="D3277" t="s">
        <v>24432</v>
      </c>
      <c r="E3277" t="s">
        <v>24277</v>
      </c>
      <c r="F3277" t="s">
        <v>24311</v>
      </c>
      <c r="G3277" t="s">
        <v>766</v>
      </c>
      <c r="H3277" t="s">
        <v>24397</v>
      </c>
    </row>
    <row r="3278" spans="1:8" hidden="1" x14ac:dyDescent="0.25">
      <c r="A3278" s="65">
        <v>45862</v>
      </c>
      <c r="B3278" t="s">
        <v>24275</v>
      </c>
      <c r="C3278">
        <v>12</v>
      </c>
      <c r="D3278" t="s">
        <v>24433</v>
      </c>
      <c r="E3278" t="s">
        <v>24277</v>
      </c>
      <c r="F3278" t="s">
        <v>24311</v>
      </c>
      <c r="G3278" t="s">
        <v>765</v>
      </c>
      <c r="H3278" t="s">
        <v>24336</v>
      </c>
    </row>
    <row r="3279" spans="1:8" hidden="1" x14ac:dyDescent="0.25">
      <c r="A3279" s="65">
        <v>45855</v>
      </c>
      <c r="B3279" t="s">
        <v>24275</v>
      </c>
      <c r="C3279">
        <v>12</v>
      </c>
      <c r="D3279" t="s">
        <v>24391</v>
      </c>
      <c r="E3279" t="s">
        <v>24277</v>
      </c>
      <c r="F3279" t="s">
        <v>754</v>
      </c>
      <c r="G3279" t="s">
        <v>769</v>
      </c>
      <c r="H3279" t="s">
        <v>24278</v>
      </c>
    </row>
    <row r="3280" spans="1:8" hidden="1" x14ac:dyDescent="0.25">
      <c r="A3280" s="65">
        <v>45855</v>
      </c>
      <c r="B3280" t="s">
        <v>24275</v>
      </c>
      <c r="C3280">
        <v>12</v>
      </c>
      <c r="D3280" t="s">
        <v>24391</v>
      </c>
      <c r="E3280" t="s">
        <v>24277</v>
      </c>
      <c r="F3280" t="s">
        <v>754</v>
      </c>
      <c r="G3280" t="s">
        <v>769</v>
      </c>
      <c r="H3280" t="s">
        <v>24278</v>
      </c>
    </row>
    <row r="3281" spans="1:8" hidden="1" x14ac:dyDescent="0.25">
      <c r="A3281" s="65">
        <v>45855</v>
      </c>
      <c r="B3281" t="s">
        <v>24275</v>
      </c>
      <c r="C3281">
        <v>12</v>
      </c>
      <c r="D3281" t="s">
        <v>24391</v>
      </c>
      <c r="E3281" t="s">
        <v>24277</v>
      </c>
      <c r="F3281" t="s">
        <v>754</v>
      </c>
      <c r="G3281" t="s">
        <v>769</v>
      </c>
      <c r="H3281" t="s">
        <v>24278</v>
      </c>
    </row>
    <row r="3282" spans="1:8" hidden="1" x14ac:dyDescent="0.25">
      <c r="A3282" s="65">
        <v>45855</v>
      </c>
      <c r="B3282" t="s">
        <v>24275</v>
      </c>
      <c r="C3282">
        <v>11</v>
      </c>
      <c r="D3282" t="s">
        <v>24391</v>
      </c>
      <c r="E3282" t="s">
        <v>24277</v>
      </c>
      <c r="F3282" t="s">
        <v>754</v>
      </c>
      <c r="G3282" t="s">
        <v>769</v>
      </c>
      <c r="H3282" t="s">
        <v>24278</v>
      </c>
    </row>
    <row r="3283" spans="1:8" hidden="1" x14ac:dyDescent="0.25">
      <c r="A3283" s="65">
        <v>45855</v>
      </c>
      <c r="B3283" t="s">
        <v>24275</v>
      </c>
      <c r="C3283">
        <v>11</v>
      </c>
      <c r="D3283" t="s">
        <v>24391</v>
      </c>
      <c r="E3283" t="s">
        <v>24277</v>
      </c>
      <c r="F3283" t="s">
        <v>754</v>
      </c>
      <c r="G3283" t="s">
        <v>769</v>
      </c>
      <c r="H3283" t="s">
        <v>24278</v>
      </c>
    </row>
    <row r="3284" spans="1:8" hidden="1" x14ac:dyDescent="0.25">
      <c r="A3284" s="65">
        <v>45855</v>
      </c>
      <c r="B3284" t="s">
        <v>24275</v>
      </c>
      <c r="C3284">
        <v>12</v>
      </c>
      <c r="D3284" t="s">
        <v>24391</v>
      </c>
      <c r="E3284" t="s">
        <v>24277</v>
      </c>
      <c r="F3284" t="s">
        <v>754</v>
      </c>
      <c r="G3284" t="s">
        <v>769</v>
      </c>
      <c r="H3284" t="s">
        <v>24278</v>
      </c>
    </row>
    <row r="3285" spans="1:8" hidden="1" x14ac:dyDescent="0.25">
      <c r="A3285" s="65">
        <v>45850</v>
      </c>
      <c r="B3285" t="s">
        <v>24275</v>
      </c>
      <c r="C3285">
        <v>9</v>
      </c>
      <c r="D3285" t="s">
        <v>24391</v>
      </c>
      <c r="E3285" t="s">
        <v>24277</v>
      </c>
      <c r="F3285" t="s">
        <v>754</v>
      </c>
      <c r="G3285" t="s">
        <v>769</v>
      </c>
      <c r="H3285" t="s">
        <v>24278</v>
      </c>
    </row>
    <row r="3286" spans="1:8" hidden="1" x14ac:dyDescent="0.25">
      <c r="A3286" s="65">
        <v>45850</v>
      </c>
      <c r="B3286" t="s">
        <v>24275</v>
      </c>
      <c r="C3286">
        <v>9</v>
      </c>
      <c r="D3286" t="s">
        <v>24391</v>
      </c>
      <c r="E3286" t="s">
        <v>24277</v>
      </c>
      <c r="F3286" t="s">
        <v>754</v>
      </c>
      <c r="G3286" t="s">
        <v>769</v>
      </c>
      <c r="H3286" t="s">
        <v>24278</v>
      </c>
    </row>
    <row r="3287" spans="1:8" hidden="1" x14ac:dyDescent="0.25">
      <c r="A3287" s="65">
        <v>45850</v>
      </c>
      <c r="B3287" t="s">
        <v>24275</v>
      </c>
      <c r="C3287">
        <v>9</v>
      </c>
      <c r="D3287" t="s">
        <v>24391</v>
      </c>
      <c r="E3287" t="s">
        <v>24277</v>
      </c>
      <c r="F3287" t="s">
        <v>754</v>
      </c>
      <c r="G3287" t="s">
        <v>769</v>
      </c>
      <c r="H3287" t="s">
        <v>24278</v>
      </c>
    </row>
    <row r="3288" spans="1:8" hidden="1" x14ac:dyDescent="0.25">
      <c r="A3288" s="65">
        <v>45868</v>
      </c>
      <c r="B3288" t="s">
        <v>24275</v>
      </c>
      <c r="C3288">
        <v>9</v>
      </c>
      <c r="D3288" t="s">
        <v>24434</v>
      </c>
      <c r="E3288" t="s">
        <v>24277</v>
      </c>
      <c r="F3288" t="s">
        <v>24294</v>
      </c>
      <c r="G3288" t="s">
        <v>764</v>
      </c>
    </row>
    <row r="3289" spans="1:8" hidden="1" x14ac:dyDescent="0.25">
      <c r="A3289" s="65">
        <v>45868</v>
      </c>
      <c r="B3289" t="s">
        <v>24330</v>
      </c>
      <c r="C3289">
        <v>12</v>
      </c>
      <c r="D3289" t="s">
        <v>24434</v>
      </c>
      <c r="E3289" t="s">
        <v>24277</v>
      </c>
      <c r="F3289" t="s">
        <v>24294</v>
      </c>
      <c r="G3289" t="s">
        <v>764</v>
      </c>
    </row>
    <row r="3290" spans="1:8" hidden="1" x14ac:dyDescent="0.25">
      <c r="A3290" s="65">
        <v>45868</v>
      </c>
      <c r="B3290" t="s">
        <v>24330</v>
      </c>
      <c r="C3290">
        <v>12</v>
      </c>
      <c r="D3290" t="s">
        <v>24415</v>
      </c>
      <c r="E3290" t="s">
        <v>24277</v>
      </c>
      <c r="F3290" t="s">
        <v>24294</v>
      </c>
      <c r="G3290" t="s">
        <v>764</v>
      </c>
    </row>
    <row r="3291" spans="1:8" hidden="1" x14ac:dyDescent="0.25">
      <c r="A3291" s="65">
        <v>45868</v>
      </c>
      <c r="B3291" t="s">
        <v>24330</v>
      </c>
      <c r="C3291">
        <v>12</v>
      </c>
      <c r="D3291" t="s">
        <v>24415</v>
      </c>
      <c r="E3291" t="s">
        <v>24277</v>
      </c>
      <c r="F3291" t="s">
        <v>24294</v>
      </c>
      <c r="G3291" t="s">
        <v>764</v>
      </c>
    </row>
    <row r="3292" spans="1:8" hidden="1" x14ac:dyDescent="0.25">
      <c r="A3292" s="65">
        <v>45868</v>
      </c>
      <c r="B3292" t="s">
        <v>24330</v>
      </c>
      <c r="C3292">
        <v>12</v>
      </c>
      <c r="D3292" t="s">
        <v>24415</v>
      </c>
      <c r="E3292" t="s">
        <v>24277</v>
      </c>
      <c r="F3292" t="s">
        <v>24294</v>
      </c>
      <c r="G3292" t="s">
        <v>764</v>
      </c>
    </row>
    <row r="3293" spans="1:8" hidden="1" x14ac:dyDescent="0.25">
      <c r="A3293" s="65">
        <v>45868</v>
      </c>
      <c r="B3293" t="s">
        <v>24330</v>
      </c>
      <c r="C3293">
        <v>12</v>
      </c>
      <c r="D3293" t="s">
        <v>24415</v>
      </c>
      <c r="E3293" t="s">
        <v>24277</v>
      </c>
      <c r="F3293" t="s">
        <v>24294</v>
      </c>
      <c r="G3293" t="s">
        <v>764</v>
      </c>
    </row>
    <row r="3294" spans="1:8" hidden="1" x14ac:dyDescent="0.25">
      <c r="A3294" s="65">
        <v>45868</v>
      </c>
      <c r="B3294" t="s">
        <v>24330</v>
      </c>
      <c r="C3294">
        <v>12</v>
      </c>
      <c r="D3294" t="s">
        <v>24415</v>
      </c>
      <c r="E3294" t="s">
        <v>24277</v>
      </c>
      <c r="F3294" t="s">
        <v>24294</v>
      </c>
      <c r="G3294" t="s">
        <v>764</v>
      </c>
    </row>
    <row r="3295" spans="1:8" hidden="1" x14ac:dyDescent="0.25">
      <c r="A3295" s="65">
        <v>45868</v>
      </c>
      <c r="B3295" t="s">
        <v>24275</v>
      </c>
      <c r="C3295">
        <v>12</v>
      </c>
      <c r="D3295" t="s">
        <v>24400</v>
      </c>
      <c r="E3295" t="s">
        <v>24277</v>
      </c>
      <c r="F3295" t="s">
        <v>24294</v>
      </c>
      <c r="G3295" t="s">
        <v>768</v>
      </c>
      <c r="H3295" t="s">
        <v>24278</v>
      </c>
    </row>
    <row r="3296" spans="1:8" hidden="1" x14ac:dyDescent="0.25">
      <c r="A3296" s="65">
        <v>45868</v>
      </c>
      <c r="B3296" t="s">
        <v>24275</v>
      </c>
      <c r="C3296">
        <v>12</v>
      </c>
      <c r="D3296" t="s">
        <v>24400</v>
      </c>
      <c r="E3296" t="s">
        <v>24277</v>
      </c>
      <c r="F3296" t="s">
        <v>24294</v>
      </c>
      <c r="G3296" t="s">
        <v>768</v>
      </c>
      <c r="H3296" t="s">
        <v>24278</v>
      </c>
    </row>
    <row r="3297" spans="1:8" hidden="1" x14ac:dyDescent="0.25">
      <c r="A3297" s="65">
        <v>45868</v>
      </c>
      <c r="B3297" t="s">
        <v>24275</v>
      </c>
      <c r="C3297">
        <v>12</v>
      </c>
      <c r="D3297" t="s">
        <v>24400</v>
      </c>
      <c r="E3297" t="s">
        <v>24277</v>
      </c>
      <c r="F3297" t="s">
        <v>24294</v>
      </c>
      <c r="G3297" t="s">
        <v>768</v>
      </c>
      <c r="H3297" t="s">
        <v>24278</v>
      </c>
    </row>
    <row r="3298" spans="1:8" hidden="1" x14ac:dyDescent="0.25">
      <c r="A3298" s="65">
        <v>45868</v>
      </c>
      <c r="B3298" t="s">
        <v>24275</v>
      </c>
      <c r="C3298">
        <v>12</v>
      </c>
      <c r="D3298" t="s">
        <v>24435</v>
      </c>
      <c r="E3298" t="s">
        <v>24277</v>
      </c>
      <c r="F3298" t="s">
        <v>24311</v>
      </c>
      <c r="G3298" t="s">
        <v>764</v>
      </c>
      <c r="H3298" t="s">
        <v>24397</v>
      </c>
    </row>
    <row r="3299" spans="1:8" hidden="1" x14ac:dyDescent="0.25">
      <c r="A3299" s="65">
        <v>45868</v>
      </c>
      <c r="B3299" t="s">
        <v>24275</v>
      </c>
      <c r="C3299">
        <v>12</v>
      </c>
      <c r="D3299" t="s">
        <v>24435</v>
      </c>
      <c r="E3299" t="s">
        <v>24277</v>
      </c>
      <c r="F3299" t="s">
        <v>24311</v>
      </c>
      <c r="G3299" t="s">
        <v>764</v>
      </c>
      <c r="H3299" t="s">
        <v>24397</v>
      </c>
    </row>
    <row r="3300" spans="1:8" hidden="1" x14ac:dyDescent="0.25">
      <c r="A3300" s="65">
        <v>45868</v>
      </c>
      <c r="B3300" t="s">
        <v>24275</v>
      </c>
      <c r="C3300">
        <v>12</v>
      </c>
      <c r="D3300" t="s">
        <v>24435</v>
      </c>
      <c r="E3300" t="s">
        <v>24277</v>
      </c>
      <c r="F3300" t="s">
        <v>24311</v>
      </c>
      <c r="G3300" t="s">
        <v>764</v>
      </c>
      <c r="H3300" t="s">
        <v>24397</v>
      </c>
    </row>
    <row r="3301" spans="1:8" hidden="1" x14ac:dyDescent="0.25">
      <c r="A3301" s="65">
        <v>45868</v>
      </c>
      <c r="B3301" t="s">
        <v>24275</v>
      </c>
      <c r="C3301">
        <v>12</v>
      </c>
      <c r="D3301" t="s">
        <v>24435</v>
      </c>
      <c r="E3301" t="s">
        <v>24277</v>
      </c>
      <c r="F3301" t="s">
        <v>24311</v>
      </c>
      <c r="G3301" t="s">
        <v>764</v>
      </c>
      <c r="H3301" t="s">
        <v>24397</v>
      </c>
    </row>
    <row r="3302" spans="1:8" hidden="1" x14ac:dyDescent="0.25">
      <c r="A3302" s="65">
        <v>45868</v>
      </c>
      <c r="B3302" t="s">
        <v>24275</v>
      </c>
      <c r="C3302">
        <v>12</v>
      </c>
      <c r="D3302" t="s">
        <v>24435</v>
      </c>
      <c r="E3302" t="s">
        <v>24277</v>
      </c>
      <c r="F3302" t="s">
        <v>24311</v>
      </c>
      <c r="G3302" t="s">
        <v>764</v>
      </c>
      <c r="H3302" t="s">
        <v>24397</v>
      </c>
    </row>
    <row r="3303" spans="1:8" hidden="1" x14ac:dyDescent="0.25">
      <c r="A3303" s="65">
        <v>45869</v>
      </c>
      <c r="B3303" t="s">
        <v>24275</v>
      </c>
      <c r="C3303">
        <v>8</v>
      </c>
      <c r="D3303" t="s">
        <v>24436</v>
      </c>
      <c r="E3303" t="s">
        <v>24277</v>
      </c>
      <c r="F3303" t="s">
        <v>24294</v>
      </c>
      <c r="G3303" t="s">
        <v>768</v>
      </c>
      <c r="H3303" t="s">
        <v>24327</v>
      </c>
    </row>
    <row r="3304" spans="1:8" hidden="1" x14ac:dyDescent="0.25">
      <c r="A3304" s="65">
        <v>45869</v>
      </c>
      <c r="B3304" t="s">
        <v>24330</v>
      </c>
      <c r="C3304">
        <v>12</v>
      </c>
      <c r="D3304" t="s">
        <v>24437</v>
      </c>
      <c r="E3304" t="s">
        <v>24277</v>
      </c>
      <c r="F3304" t="s">
        <v>24294</v>
      </c>
      <c r="G3304" t="s">
        <v>764</v>
      </c>
      <c r="H3304" t="s">
        <v>24438</v>
      </c>
    </row>
    <row r="3305" spans="1:8" hidden="1" x14ac:dyDescent="0.25">
      <c r="A3305" s="65">
        <v>45869</v>
      </c>
      <c r="B3305" t="s">
        <v>24275</v>
      </c>
      <c r="C3305">
        <v>12</v>
      </c>
      <c r="D3305" t="s">
        <v>24436</v>
      </c>
      <c r="E3305" t="s">
        <v>24277</v>
      </c>
      <c r="F3305" t="s">
        <v>24294</v>
      </c>
      <c r="G3305" t="s">
        <v>768</v>
      </c>
      <c r="H3305" t="s">
        <v>24327</v>
      </c>
    </row>
    <row r="3306" spans="1:8" hidden="1" x14ac:dyDescent="0.25">
      <c r="A3306" s="65">
        <v>45869</v>
      </c>
      <c r="B3306" t="s">
        <v>24275</v>
      </c>
      <c r="C3306">
        <v>12</v>
      </c>
      <c r="D3306" t="s">
        <v>24436</v>
      </c>
      <c r="E3306" t="s">
        <v>24277</v>
      </c>
      <c r="F3306" t="s">
        <v>24294</v>
      </c>
      <c r="G3306" t="s">
        <v>768</v>
      </c>
      <c r="H3306" t="s">
        <v>24327</v>
      </c>
    </row>
    <row r="3307" spans="1:8" hidden="1" x14ac:dyDescent="0.25">
      <c r="A3307" s="65">
        <v>45869</v>
      </c>
      <c r="B3307" t="s">
        <v>24330</v>
      </c>
      <c r="C3307">
        <v>10</v>
      </c>
      <c r="D3307" t="s">
        <v>24437</v>
      </c>
      <c r="E3307" t="s">
        <v>24277</v>
      </c>
      <c r="F3307" t="s">
        <v>24294</v>
      </c>
      <c r="G3307" t="s">
        <v>764</v>
      </c>
      <c r="H3307" t="s">
        <v>24438</v>
      </c>
    </row>
    <row r="3308" spans="1:8" hidden="1" x14ac:dyDescent="0.25">
      <c r="A3308" s="65">
        <v>45869</v>
      </c>
      <c r="B3308" t="s">
        <v>24275</v>
      </c>
      <c r="C3308">
        <v>12</v>
      </c>
      <c r="D3308" t="s">
        <v>24436</v>
      </c>
      <c r="E3308" t="s">
        <v>24277</v>
      </c>
      <c r="F3308" t="s">
        <v>24294</v>
      </c>
      <c r="G3308" t="s">
        <v>768</v>
      </c>
      <c r="H3308" t="s">
        <v>24327</v>
      </c>
    </row>
    <row r="3309" spans="1:8" hidden="1" x14ac:dyDescent="0.25">
      <c r="A3309" s="65">
        <v>45869</v>
      </c>
      <c r="B3309" t="s">
        <v>24275</v>
      </c>
      <c r="C3309">
        <v>12</v>
      </c>
      <c r="D3309" t="s">
        <v>24436</v>
      </c>
      <c r="E3309" t="s">
        <v>24277</v>
      </c>
      <c r="F3309" t="s">
        <v>24294</v>
      </c>
      <c r="G3309" t="s">
        <v>768</v>
      </c>
      <c r="H3309" t="s">
        <v>24327</v>
      </c>
    </row>
    <row r="3310" spans="1:8" hidden="1" x14ac:dyDescent="0.25">
      <c r="A3310" s="65">
        <v>45869</v>
      </c>
      <c r="B3310" t="s">
        <v>24330</v>
      </c>
      <c r="C3310">
        <v>12</v>
      </c>
      <c r="D3310" t="s">
        <v>24437</v>
      </c>
      <c r="E3310" t="s">
        <v>24277</v>
      </c>
      <c r="F3310" t="s">
        <v>24294</v>
      </c>
      <c r="G3310" t="s">
        <v>764</v>
      </c>
      <c r="H3310" t="s">
        <v>24438</v>
      </c>
    </row>
    <row r="3311" spans="1:8" hidden="1" x14ac:dyDescent="0.25">
      <c r="A3311" s="65">
        <v>45870</v>
      </c>
      <c r="B3311" t="s">
        <v>24330</v>
      </c>
      <c r="C3311">
        <v>8</v>
      </c>
      <c r="D3311" t="s">
        <v>24437</v>
      </c>
      <c r="E3311" t="s">
        <v>24277</v>
      </c>
      <c r="F3311" t="s">
        <v>24294</v>
      </c>
      <c r="G3311" t="s">
        <v>764</v>
      </c>
      <c r="H3311" t="s">
        <v>24438</v>
      </c>
    </row>
    <row r="3312" spans="1:8" hidden="1" x14ac:dyDescent="0.25">
      <c r="A3312" s="65">
        <v>45870</v>
      </c>
      <c r="B3312" t="s">
        <v>24330</v>
      </c>
      <c r="C3312">
        <v>12</v>
      </c>
      <c r="D3312" t="s">
        <v>24437</v>
      </c>
      <c r="E3312" t="s">
        <v>24277</v>
      </c>
      <c r="F3312" t="s">
        <v>24294</v>
      </c>
      <c r="G3312" t="s">
        <v>764</v>
      </c>
      <c r="H3312" t="s">
        <v>24438</v>
      </c>
    </row>
    <row r="3313" spans="1:8" hidden="1" x14ac:dyDescent="0.25">
      <c r="A3313" s="65">
        <v>45870</v>
      </c>
      <c r="B3313" t="s">
        <v>24275</v>
      </c>
      <c r="C3313">
        <v>4</v>
      </c>
      <c r="D3313" t="s">
        <v>24436</v>
      </c>
      <c r="E3313" t="s">
        <v>24277</v>
      </c>
      <c r="F3313" t="s">
        <v>24294</v>
      </c>
      <c r="G3313" t="s">
        <v>768</v>
      </c>
      <c r="H3313" t="s">
        <v>24327</v>
      </c>
    </row>
    <row r="3314" spans="1:8" hidden="1" x14ac:dyDescent="0.25">
      <c r="A3314" s="65">
        <v>45870</v>
      </c>
      <c r="B3314" t="s">
        <v>24330</v>
      </c>
      <c r="C3314">
        <v>12</v>
      </c>
      <c r="D3314" t="s">
        <v>24437</v>
      </c>
      <c r="E3314" t="s">
        <v>24277</v>
      </c>
      <c r="F3314" t="s">
        <v>24294</v>
      </c>
      <c r="G3314" t="s">
        <v>764</v>
      </c>
      <c r="H3314" t="s">
        <v>24438</v>
      </c>
    </row>
    <row r="3315" spans="1:8" hidden="1" x14ac:dyDescent="0.25">
      <c r="A3315" s="65">
        <v>45870</v>
      </c>
      <c r="B3315" t="s">
        <v>24275</v>
      </c>
      <c r="C3315">
        <v>12</v>
      </c>
      <c r="D3315" t="s">
        <v>24436</v>
      </c>
      <c r="E3315" t="s">
        <v>24277</v>
      </c>
      <c r="F3315" t="s">
        <v>24294</v>
      </c>
      <c r="G3315" t="s">
        <v>768</v>
      </c>
      <c r="H3315" t="s">
        <v>24327</v>
      </c>
    </row>
    <row r="3316" spans="1:8" hidden="1" x14ac:dyDescent="0.25">
      <c r="A3316" s="65">
        <v>45870</v>
      </c>
      <c r="B3316" t="s">
        <v>24275</v>
      </c>
      <c r="C3316">
        <v>12</v>
      </c>
      <c r="D3316" t="s">
        <v>24436</v>
      </c>
      <c r="E3316" t="s">
        <v>24277</v>
      </c>
      <c r="F3316" t="s">
        <v>24294</v>
      </c>
      <c r="G3316" t="s">
        <v>768</v>
      </c>
      <c r="H3316" t="s">
        <v>24327</v>
      </c>
    </row>
    <row r="3317" spans="1:8" hidden="1" x14ac:dyDescent="0.25">
      <c r="A3317" s="65">
        <v>45870</v>
      </c>
      <c r="B3317" t="s">
        <v>24275</v>
      </c>
      <c r="C3317">
        <v>12</v>
      </c>
      <c r="D3317" t="s">
        <v>24436</v>
      </c>
      <c r="E3317" t="s">
        <v>24277</v>
      </c>
      <c r="F3317" t="s">
        <v>24294</v>
      </c>
      <c r="G3317" t="s">
        <v>768</v>
      </c>
      <c r="H3317" t="s">
        <v>24327</v>
      </c>
    </row>
    <row r="3318" spans="1:8" hidden="1" x14ac:dyDescent="0.25">
      <c r="A3318" s="65">
        <v>45871</v>
      </c>
      <c r="B3318" t="s">
        <v>24275</v>
      </c>
      <c r="C3318">
        <v>12</v>
      </c>
      <c r="D3318" t="s">
        <v>24439</v>
      </c>
      <c r="E3318" t="s">
        <v>24277</v>
      </c>
      <c r="F3318" t="s">
        <v>754</v>
      </c>
      <c r="G3318" t="s">
        <v>770</v>
      </c>
      <c r="H3318" t="s">
        <v>24278</v>
      </c>
    </row>
    <row r="3319" spans="1:8" hidden="1" x14ac:dyDescent="0.25">
      <c r="A3319" s="65">
        <v>45871</v>
      </c>
      <c r="B3319" t="s">
        <v>24275</v>
      </c>
      <c r="C3319">
        <v>12</v>
      </c>
      <c r="D3319" t="s">
        <v>24439</v>
      </c>
      <c r="E3319" t="s">
        <v>24277</v>
      </c>
      <c r="F3319" t="s">
        <v>754</v>
      </c>
      <c r="G3319" t="s">
        <v>770</v>
      </c>
      <c r="H3319" t="s">
        <v>24278</v>
      </c>
    </row>
    <row r="3320" spans="1:8" hidden="1" x14ac:dyDescent="0.25">
      <c r="A3320" s="65">
        <v>45871</v>
      </c>
      <c r="B3320" t="s">
        <v>24275</v>
      </c>
      <c r="C3320">
        <v>12</v>
      </c>
      <c r="D3320" t="s">
        <v>24439</v>
      </c>
      <c r="E3320" t="s">
        <v>24277</v>
      </c>
      <c r="F3320" t="s">
        <v>754</v>
      </c>
      <c r="G3320" t="s">
        <v>770</v>
      </c>
      <c r="H3320" t="s">
        <v>24278</v>
      </c>
    </row>
    <row r="3321" spans="1:8" hidden="1" x14ac:dyDescent="0.25">
      <c r="A3321" s="65">
        <v>45871</v>
      </c>
      <c r="B3321" t="s">
        <v>24275</v>
      </c>
      <c r="C3321">
        <v>12</v>
      </c>
      <c r="D3321" t="s">
        <v>24439</v>
      </c>
      <c r="E3321" t="s">
        <v>24277</v>
      </c>
      <c r="F3321" t="s">
        <v>754</v>
      </c>
      <c r="G3321" t="s">
        <v>770</v>
      </c>
      <c r="H3321" t="s">
        <v>24278</v>
      </c>
    </row>
    <row r="3322" spans="1:8" hidden="1" x14ac:dyDescent="0.25">
      <c r="A3322" s="65">
        <v>45872</v>
      </c>
      <c r="B3322" t="s">
        <v>24275</v>
      </c>
      <c r="C3322">
        <v>4</v>
      </c>
      <c r="D3322" t="s">
        <v>24440</v>
      </c>
      <c r="E3322" t="s">
        <v>24277</v>
      </c>
      <c r="F3322" t="s">
        <v>24311</v>
      </c>
      <c r="G3322" t="s">
        <v>768</v>
      </c>
      <c r="H3322" t="s">
        <v>24278</v>
      </c>
    </row>
    <row r="3323" spans="1:8" hidden="1" x14ac:dyDescent="0.25">
      <c r="A3323" s="65">
        <v>45872</v>
      </c>
      <c r="B3323" t="s">
        <v>24275</v>
      </c>
      <c r="C3323">
        <v>12</v>
      </c>
      <c r="D3323" t="s">
        <v>24440</v>
      </c>
      <c r="E3323" t="s">
        <v>24277</v>
      </c>
      <c r="F3323" t="s">
        <v>24311</v>
      </c>
      <c r="G3323" t="s">
        <v>768</v>
      </c>
      <c r="H3323" t="s">
        <v>24278</v>
      </c>
    </row>
    <row r="3324" spans="1:8" hidden="1" x14ac:dyDescent="0.25">
      <c r="A3324" s="65">
        <v>45871</v>
      </c>
      <c r="B3324" t="s">
        <v>24275</v>
      </c>
      <c r="C3324">
        <v>12</v>
      </c>
      <c r="D3324" t="s">
        <v>24440</v>
      </c>
      <c r="E3324" t="s">
        <v>24277</v>
      </c>
      <c r="F3324" t="s">
        <v>24311</v>
      </c>
      <c r="G3324" t="s">
        <v>768</v>
      </c>
      <c r="H3324" t="s">
        <v>24278</v>
      </c>
    </row>
    <row r="3325" spans="1:8" hidden="1" x14ac:dyDescent="0.25">
      <c r="A3325" s="65">
        <v>45871</v>
      </c>
      <c r="B3325" t="s">
        <v>24275</v>
      </c>
      <c r="C3325">
        <v>12</v>
      </c>
      <c r="D3325" t="s">
        <v>24440</v>
      </c>
      <c r="E3325" t="s">
        <v>24277</v>
      </c>
      <c r="F3325" t="s">
        <v>24311</v>
      </c>
      <c r="G3325" t="s">
        <v>768</v>
      </c>
      <c r="H3325" t="s">
        <v>24278</v>
      </c>
    </row>
    <row r="3326" spans="1:8" hidden="1" x14ac:dyDescent="0.25">
      <c r="A3326" s="65">
        <v>45871</v>
      </c>
      <c r="B3326" t="s">
        <v>24275</v>
      </c>
      <c r="C3326">
        <v>12</v>
      </c>
      <c r="D3326" t="s">
        <v>24440</v>
      </c>
      <c r="E3326" t="s">
        <v>24277</v>
      </c>
      <c r="F3326" t="s">
        <v>24311</v>
      </c>
      <c r="G3326" t="s">
        <v>768</v>
      </c>
      <c r="H3326" t="s">
        <v>24278</v>
      </c>
    </row>
    <row r="3327" spans="1:8" hidden="1" x14ac:dyDescent="0.25">
      <c r="A3327" s="65">
        <v>45871</v>
      </c>
      <c r="B3327" t="s">
        <v>24275</v>
      </c>
      <c r="C3327">
        <v>12</v>
      </c>
      <c r="D3327" t="s">
        <v>24440</v>
      </c>
      <c r="E3327" t="s">
        <v>24277</v>
      </c>
      <c r="F3327" t="s">
        <v>24311</v>
      </c>
      <c r="G3327" t="s">
        <v>768</v>
      </c>
      <c r="H3327" t="s">
        <v>24278</v>
      </c>
    </row>
    <row r="3328" spans="1:8" hidden="1" x14ac:dyDescent="0.25">
      <c r="A3328" s="65">
        <v>45871</v>
      </c>
      <c r="B3328" t="s">
        <v>24275</v>
      </c>
      <c r="C3328">
        <v>12</v>
      </c>
      <c r="D3328" t="s">
        <v>24440</v>
      </c>
      <c r="E3328" t="s">
        <v>24277</v>
      </c>
      <c r="F3328" t="s">
        <v>24311</v>
      </c>
      <c r="G3328" t="s">
        <v>768</v>
      </c>
      <c r="H3328" t="s">
        <v>24278</v>
      </c>
    </row>
    <row r="3329" spans="1:8" hidden="1" x14ac:dyDescent="0.25">
      <c r="A3329" s="65">
        <v>45871</v>
      </c>
      <c r="B3329" t="s">
        <v>24275</v>
      </c>
      <c r="C3329">
        <v>12</v>
      </c>
      <c r="D3329" t="s">
        <v>24440</v>
      </c>
      <c r="E3329" t="s">
        <v>24277</v>
      </c>
      <c r="F3329" t="s">
        <v>24311</v>
      </c>
      <c r="G3329" t="s">
        <v>768</v>
      </c>
      <c r="H3329" t="s">
        <v>24278</v>
      </c>
    </row>
    <row r="3330" spans="1:8" hidden="1" x14ac:dyDescent="0.25">
      <c r="A3330" s="65">
        <v>45871</v>
      </c>
      <c r="B3330" t="s">
        <v>24275</v>
      </c>
      <c r="C3330">
        <v>12</v>
      </c>
      <c r="D3330" t="s">
        <v>24440</v>
      </c>
      <c r="E3330" t="s">
        <v>24277</v>
      </c>
      <c r="F3330" t="s">
        <v>24311</v>
      </c>
      <c r="G3330" t="s">
        <v>768</v>
      </c>
      <c r="H3330" t="s">
        <v>24278</v>
      </c>
    </row>
    <row r="3331" spans="1:8" hidden="1" x14ac:dyDescent="0.25">
      <c r="A3331" s="65">
        <v>45871</v>
      </c>
      <c r="B3331" t="s">
        <v>24275</v>
      </c>
      <c r="C3331">
        <v>12</v>
      </c>
      <c r="D3331" t="s">
        <v>24436</v>
      </c>
      <c r="E3331" t="s">
        <v>24277</v>
      </c>
      <c r="F3331" t="s">
        <v>24294</v>
      </c>
      <c r="G3331" t="s">
        <v>768</v>
      </c>
      <c r="H3331" t="s">
        <v>24327</v>
      </c>
    </row>
    <row r="3332" spans="1:8" hidden="1" x14ac:dyDescent="0.25">
      <c r="A3332" s="65">
        <v>45871</v>
      </c>
      <c r="B3332" t="s">
        <v>24275</v>
      </c>
      <c r="C3332">
        <v>12</v>
      </c>
      <c r="D3332" t="s">
        <v>24440</v>
      </c>
      <c r="E3332" t="s">
        <v>24277</v>
      </c>
      <c r="F3332" t="s">
        <v>24311</v>
      </c>
      <c r="G3332" t="s">
        <v>768</v>
      </c>
      <c r="H3332" t="s">
        <v>24278</v>
      </c>
    </row>
    <row r="3333" spans="1:8" hidden="1" x14ac:dyDescent="0.25">
      <c r="A3333" s="65">
        <v>45871</v>
      </c>
      <c r="B3333" t="s">
        <v>24330</v>
      </c>
      <c r="C3333">
        <v>12</v>
      </c>
      <c r="D3333" t="s">
        <v>24441</v>
      </c>
      <c r="E3333" t="s">
        <v>24277</v>
      </c>
      <c r="F3333" t="s">
        <v>24294</v>
      </c>
      <c r="G3333" t="s">
        <v>766</v>
      </c>
      <c r="H3333" t="s">
        <v>24438</v>
      </c>
    </row>
    <row r="3334" spans="1:8" hidden="1" x14ac:dyDescent="0.25">
      <c r="A3334" s="65">
        <v>45871</v>
      </c>
      <c r="B3334" t="s">
        <v>24330</v>
      </c>
      <c r="C3334">
        <v>12</v>
      </c>
      <c r="D3334" t="s">
        <v>24441</v>
      </c>
      <c r="E3334" t="s">
        <v>24277</v>
      </c>
      <c r="F3334" t="s">
        <v>24294</v>
      </c>
      <c r="G3334" t="s">
        <v>766</v>
      </c>
      <c r="H3334" t="s">
        <v>24438</v>
      </c>
    </row>
    <row r="3335" spans="1:8" hidden="1" x14ac:dyDescent="0.25">
      <c r="A3335" s="65">
        <v>45871</v>
      </c>
      <c r="B3335" t="s">
        <v>24330</v>
      </c>
      <c r="C3335">
        <v>12</v>
      </c>
      <c r="D3335" t="s">
        <v>24441</v>
      </c>
      <c r="E3335" t="s">
        <v>24277</v>
      </c>
      <c r="F3335" t="s">
        <v>24294</v>
      </c>
      <c r="G3335" t="s">
        <v>766</v>
      </c>
      <c r="H3335" t="s">
        <v>24438</v>
      </c>
    </row>
    <row r="3336" spans="1:8" hidden="1" x14ac:dyDescent="0.25">
      <c r="A3336" s="65">
        <v>45871</v>
      </c>
      <c r="B3336" t="s">
        <v>24330</v>
      </c>
      <c r="C3336">
        <v>12</v>
      </c>
      <c r="D3336" t="s">
        <v>24441</v>
      </c>
      <c r="E3336" t="s">
        <v>24277</v>
      </c>
      <c r="F3336" t="s">
        <v>24294</v>
      </c>
      <c r="G3336" t="s">
        <v>766</v>
      </c>
      <c r="H3336" t="s">
        <v>24438</v>
      </c>
    </row>
    <row r="3337" spans="1:8" hidden="1" x14ac:dyDescent="0.25">
      <c r="A3337" s="65">
        <v>45871</v>
      </c>
      <c r="B3337" t="s">
        <v>24330</v>
      </c>
      <c r="C3337">
        <v>12</v>
      </c>
      <c r="D3337" t="s">
        <v>24441</v>
      </c>
      <c r="E3337" t="s">
        <v>24277</v>
      </c>
      <c r="F3337" t="s">
        <v>24294</v>
      </c>
      <c r="G3337" t="s">
        <v>766</v>
      </c>
      <c r="H3337" t="s">
        <v>24438</v>
      </c>
    </row>
    <row r="3338" spans="1:8" hidden="1" x14ac:dyDescent="0.25">
      <c r="A3338" s="65">
        <v>45871</v>
      </c>
      <c r="B3338" t="s">
        <v>24330</v>
      </c>
      <c r="C3338">
        <v>12</v>
      </c>
      <c r="D3338" t="s">
        <v>24441</v>
      </c>
      <c r="E3338" t="s">
        <v>24277</v>
      </c>
      <c r="F3338" t="s">
        <v>24294</v>
      </c>
      <c r="G3338" t="s">
        <v>766</v>
      </c>
      <c r="H3338" t="s">
        <v>24438</v>
      </c>
    </row>
    <row r="3339" spans="1:8" hidden="1" x14ac:dyDescent="0.25">
      <c r="A3339" s="65">
        <v>45872</v>
      </c>
      <c r="B3339" t="s">
        <v>24330</v>
      </c>
      <c r="C3339">
        <v>12</v>
      </c>
      <c r="D3339" t="s">
        <v>24441</v>
      </c>
      <c r="E3339" t="s">
        <v>24277</v>
      </c>
      <c r="F3339" t="s">
        <v>24294</v>
      </c>
      <c r="G3339" t="s">
        <v>766</v>
      </c>
      <c r="H3339" t="s">
        <v>24438</v>
      </c>
    </row>
    <row r="3340" spans="1:8" hidden="1" x14ac:dyDescent="0.25">
      <c r="A3340" s="65">
        <v>45872</v>
      </c>
      <c r="B3340" t="s">
        <v>24330</v>
      </c>
      <c r="C3340">
        <v>12</v>
      </c>
      <c r="D3340" t="s">
        <v>24441</v>
      </c>
      <c r="E3340" t="s">
        <v>24277</v>
      </c>
      <c r="F3340" t="s">
        <v>24294</v>
      </c>
      <c r="G3340" t="s">
        <v>766</v>
      </c>
      <c r="H3340" t="s">
        <v>24438</v>
      </c>
    </row>
    <row r="3341" spans="1:8" hidden="1" x14ac:dyDescent="0.25">
      <c r="A3341" s="65">
        <v>45872</v>
      </c>
      <c r="B3341" t="s">
        <v>24275</v>
      </c>
      <c r="C3341">
        <v>12</v>
      </c>
      <c r="D3341" t="s">
        <v>24436</v>
      </c>
      <c r="E3341" t="s">
        <v>24277</v>
      </c>
      <c r="F3341" t="s">
        <v>24294</v>
      </c>
      <c r="G3341" t="s">
        <v>768</v>
      </c>
      <c r="H3341" t="s">
        <v>24327</v>
      </c>
    </row>
    <row r="3342" spans="1:8" hidden="1" x14ac:dyDescent="0.25">
      <c r="A3342" s="65">
        <v>45872</v>
      </c>
      <c r="B3342" t="s">
        <v>24330</v>
      </c>
      <c r="C3342">
        <v>12</v>
      </c>
      <c r="D3342" t="s">
        <v>24441</v>
      </c>
      <c r="E3342" t="s">
        <v>24277</v>
      </c>
      <c r="F3342" t="s">
        <v>24294</v>
      </c>
      <c r="G3342" t="s">
        <v>766</v>
      </c>
      <c r="H3342" t="s">
        <v>24438</v>
      </c>
    </row>
    <row r="3343" spans="1:8" hidden="1" x14ac:dyDescent="0.25">
      <c r="A3343" s="65">
        <v>45872</v>
      </c>
      <c r="B3343" t="s">
        <v>24330</v>
      </c>
      <c r="C3343">
        <v>12</v>
      </c>
      <c r="D3343" t="s">
        <v>24441</v>
      </c>
      <c r="E3343" t="s">
        <v>24277</v>
      </c>
      <c r="F3343" t="s">
        <v>24294</v>
      </c>
      <c r="G3343" t="s">
        <v>766</v>
      </c>
      <c r="H3343" t="s">
        <v>24438</v>
      </c>
    </row>
    <row r="3344" spans="1:8" hidden="1" x14ac:dyDescent="0.25">
      <c r="A3344" s="65">
        <v>45872</v>
      </c>
      <c r="B3344" t="s">
        <v>24330</v>
      </c>
      <c r="C3344">
        <v>12</v>
      </c>
      <c r="D3344" t="s">
        <v>24442</v>
      </c>
      <c r="E3344" t="s">
        <v>24277</v>
      </c>
      <c r="F3344" t="s">
        <v>754</v>
      </c>
      <c r="G3344" t="s">
        <v>770</v>
      </c>
      <c r="H3344" t="s">
        <v>24278</v>
      </c>
    </row>
    <row r="3345" spans="1:8" hidden="1" x14ac:dyDescent="0.25">
      <c r="A3345" s="65">
        <v>45872</v>
      </c>
      <c r="B3345" t="s">
        <v>24275</v>
      </c>
      <c r="C3345">
        <v>12</v>
      </c>
      <c r="D3345" t="s">
        <v>24442</v>
      </c>
      <c r="E3345" t="s">
        <v>24277</v>
      </c>
      <c r="F3345" t="s">
        <v>754</v>
      </c>
      <c r="G3345" t="s">
        <v>770</v>
      </c>
      <c r="H3345" t="s">
        <v>24278</v>
      </c>
    </row>
    <row r="3346" spans="1:8" hidden="1" x14ac:dyDescent="0.25">
      <c r="A3346" s="65">
        <v>45872</v>
      </c>
      <c r="B3346" t="s">
        <v>24275</v>
      </c>
      <c r="C3346">
        <v>12</v>
      </c>
      <c r="D3346" t="s">
        <v>24442</v>
      </c>
      <c r="E3346" t="s">
        <v>24277</v>
      </c>
      <c r="F3346" t="s">
        <v>754</v>
      </c>
      <c r="G3346" t="s">
        <v>770</v>
      </c>
      <c r="H3346" t="s">
        <v>24278</v>
      </c>
    </row>
    <row r="3347" spans="1:8" hidden="1" x14ac:dyDescent="0.25">
      <c r="A3347" s="65">
        <v>45872</v>
      </c>
      <c r="B3347" t="s">
        <v>24275</v>
      </c>
      <c r="C3347">
        <v>10</v>
      </c>
      <c r="D3347" t="s">
        <v>24442</v>
      </c>
      <c r="E3347" t="s">
        <v>24277</v>
      </c>
      <c r="F3347" t="s">
        <v>754</v>
      </c>
      <c r="G3347" t="s">
        <v>770</v>
      </c>
      <c r="H3347" t="s">
        <v>24278</v>
      </c>
    </row>
    <row r="3348" spans="1:8" hidden="1" x14ac:dyDescent="0.25">
      <c r="A3348" s="65">
        <v>45872</v>
      </c>
      <c r="B3348" t="s">
        <v>24275</v>
      </c>
      <c r="C3348">
        <v>12</v>
      </c>
      <c r="D3348" t="s">
        <v>24442</v>
      </c>
      <c r="E3348" t="s">
        <v>24277</v>
      </c>
      <c r="F3348" t="s">
        <v>754</v>
      </c>
      <c r="G3348" t="s">
        <v>770</v>
      </c>
      <c r="H3348" t="s">
        <v>24278</v>
      </c>
    </row>
    <row r="3349" spans="1:8" hidden="1" x14ac:dyDescent="0.25">
      <c r="A3349" s="65">
        <v>45872</v>
      </c>
      <c r="B3349" t="s">
        <v>24275</v>
      </c>
      <c r="C3349">
        <v>12</v>
      </c>
      <c r="D3349" t="s">
        <v>24442</v>
      </c>
      <c r="E3349" t="s">
        <v>24277</v>
      </c>
      <c r="F3349" t="s">
        <v>754</v>
      </c>
      <c r="G3349" t="s">
        <v>770</v>
      </c>
      <c r="H3349" t="s">
        <v>24278</v>
      </c>
    </row>
    <row r="3350" spans="1:8" hidden="1" x14ac:dyDescent="0.25">
      <c r="A3350" s="65">
        <v>45872</v>
      </c>
      <c r="B3350" t="s">
        <v>24275</v>
      </c>
      <c r="C3350">
        <v>12</v>
      </c>
      <c r="D3350" t="s">
        <v>24442</v>
      </c>
      <c r="E3350" t="s">
        <v>24277</v>
      </c>
      <c r="F3350" t="s">
        <v>754</v>
      </c>
      <c r="G3350" t="s">
        <v>770</v>
      </c>
      <c r="H3350" t="s">
        <v>24278</v>
      </c>
    </row>
    <row r="3351" spans="1:8" hidden="1" x14ac:dyDescent="0.25">
      <c r="A3351" s="65">
        <v>45872</v>
      </c>
      <c r="B3351" t="s">
        <v>24275</v>
      </c>
      <c r="C3351">
        <v>12</v>
      </c>
      <c r="D3351" t="s">
        <v>24442</v>
      </c>
      <c r="E3351" t="s">
        <v>24277</v>
      </c>
      <c r="F3351" t="s">
        <v>754</v>
      </c>
      <c r="G3351" t="s">
        <v>770</v>
      </c>
      <c r="H3351" t="s">
        <v>24278</v>
      </c>
    </row>
    <row r="3352" spans="1:8" hidden="1" x14ac:dyDescent="0.25">
      <c r="A3352" s="65">
        <v>45872</v>
      </c>
      <c r="B3352" t="s">
        <v>24275</v>
      </c>
      <c r="C3352">
        <v>12</v>
      </c>
      <c r="D3352" t="s">
        <v>24442</v>
      </c>
      <c r="E3352" t="s">
        <v>24277</v>
      </c>
      <c r="F3352" t="s">
        <v>754</v>
      </c>
      <c r="G3352" t="s">
        <v>770</v>
      </c>
      <c r="H3352" t="s">
        <v>24278</v>
      </c>
    </row>
    <row r="3353" spans="1:8" hidden="1" x14ac:dyDescent="0.25">
      <c r="A3353" s="65">
        <v>45872</v>
      </c>
      <c r="B3353" t="s">
        <v>24275</v>
      </c>
      <c r="C3353">
        <v>12</v>
      </c>
      <c r="D3353" t="s">
        <v>24442</v>
      </c>
      <c r="E3353" t="s">
        <v>24277</v>
      </c>
      <c r="F3353" t="s">
        <v>754</v>
      </c>
      <c r="G3353" t="s">
        <v>770</v>
      </c>
      <c r="H3353" t="s">
        <v>24278</v>
      </c>
    </row>
    <row r="3354" spans="1:8" hidden="1" x14ac:dyDescent="0.25">
      <c r="A3354" s="65">
        <v>45872</v>
      </c>
      <c r="B3354" t="s">
        <v>24275</v>
      </c>
      <c r="C3354">
        <v>12</v>
      </c>
      <c r="D3354" t="s">
        <v>24442</v>
      </c>
      <c r="E3354" t="s">
        <v>24277</v>
      </c>
      <c r="F3354" t="s">
        <v>754</v>
      </c>
      <c r="G3354" t="s">
        <v>770</v>
      </c>
      <c r="H3354" t="s">
        <v>24278</v>
      </c>
    </row>
    <row r="3355" spans="1:8" hidden="1" x14ac:dyDescent="0.25">
      <c r="A3355" s="65">
        <v>45872</v>
      </c>
      <c r="B3355" t="s">
        <v>24275</v>
      </c>
      <c r="C3355">
        <v>12</v>
      </c>
      <c r="D3355" t="s">
        <v>24442</v>
      </c>
      <c r="E3355" t="s">
        <v>24277</v>
      </c>
      <c r="F3355" t="s">
        <v>754</v>
      </c>
      <c r="G3355" t="s">
        <v>770</v>
      </c>
      <c r="H3355" t="s">
        <v>24278</v>
      </c>
    </row>
    <row r="3356" spans="1:8" hidden="1" x14ac:dyDescent="0.25">
      <c r="A3356" s="65">
        <v>45872</v>
      </c>
      <c r="B3356" t="s">
        <v>24275</v>
      </c>
      <c r="C3356">
        <v>12</v>
      </c>
      <c r="D3356" t="s">
        <v>24442</v>
      </c>
      <c r="E3356" t="s">
        <v>24277</v>
      </c>
      <c r="F3356" t="s">
        <v>754</v>
      </c>
      <c r="G3356" t="s">
        <v>770</v>
      </c>
      <c r="H3356" t="s">
        <v>24278</v>
      </c>
    </row>
    <row r="3357" spans="1:8" hidden="1" x14ac:dyDescent="0.25">
      <c r="A3357" s="65">
        <v>45872</v>
      </c>
      <c r="B3357" t="s">
        <v>24275</v>
      </c>
      <c r="C3357">
        <v>12</v>
      </c>
      <c r="D3357" t="s">
        <v>24442</v>
      </c>
      <c r="E3357" t="s">
        <v>24277</v>
      </c>
      <c r="F3357" t="s">
        <v>754</v>
      </c>
      <c r="G3357" t="s">
        <v>770</v>
      </c>
      <c r="H3357" t="s">
        <v>24278</v>
      </c>
    </row>
    <row r="3358" spans="1:8" hidden="1" x14ac:dyDescent="0.25">
      <c r="A3358" s="65">
        <v>45872</v>
      </c>
      <c r="B3358" t="s">
        <v>24275</v>
      </c>
      <c r="C3358">
        <v>12</v>
      </c>
      <c r="D3358" t="s">
        <v>24442</v>
      </c>
      <c r="E3358" t="s">
        <v>24277</v>
      </c>
      <c r="F3358" t="s">
        <v>754</v>
      </c>
      <c r="G3358" t="s">
        <v>770</v>
      </c>
      <c r="H3358" t="s">
        <v>24278</v>
      </c>
    </row>
    <row r="3359" spans="1:8" hidden="1" x14ac:dyDescent="0.25">
      <c r="A3359" s="65">
        <v>45872</v>
      </c>
      <c r="B3359" t="s">
        <v>24275</v>
      </c>
      <c r="C3359">
        <v>12</v>
      </c>
      <c r="D3359" t="s">
        <v>24442</v>
      </c>
      <c r="E3359" t="s">
        <v>24277</v>
      </c>
      <c r="F3359" t="s">
        <v>754</v>
      </c>
      <c r="G3359" t="s">
        <v>770</v>
      </c>
      <c r="H3359" t="s">
        <v>24278</v>
      </c>
    </row>
    <row r="3360" spans="1:8" hidden="1" x14ac:dyDescent="0.25">
      <c r="A3360" s="65">
        <v>45872</v>
      </c>
      <c r="B3360" t="s">
        <v>24275</v>
      </c>
      <c r="C3360">
        <v>12</v>
      </c>
      <c r="D3360" t="s">
        <v>24442</v>
      </c>
      <c r="E3360" t="s">
        <v>24277</v>
      </c>
      <c r="F3360" t="s">
        <v>754</v>
      </c>
      <c r="G3360" t="s">
        <v>770</v>
      </c>
      <c r="H3360" t="s">
        <v>24278</v>
      </c>
    </row>
    <row r="3361" spans="1:8" hidden="1" x14ac:dyDescent="0.25">
      <c r="A3361" s="65">
        <v>45872</v>
      </c>
      <c r="B3361" t="s">
        <v>24275</v>
      </c>
      <c r="C3361">
        <v>12</v>
      </c>
      <c r="D3361" t="s">
        <v>24442</v>
      </c>
      <c r="E3361" t="s">
        <v>24277</v>
      </c>
      <c r="F3361" t="s">
        <v>754</v>
      </c>
      <c r="G3361" t="s">
        <v>770</v>
      </c>
      <c r="H3361" t="s">
        <v>24278</v>
      </c>
    </row>
    <row r="3362" spans="1:8" hidden="1" x14ac:dyDescent="0.25">
      <c r="A3362" s="65">
        <v>45872</v>
      </c>
      <c r="B3362" t="s">
        <v>24275</v>
      </c>
      <c r="C3362">
        <v>12</v>
      </c>
      <c r="D3362" t="s">
        <v>24442</v>
      </c>
      <c r="E3362" t="s">
        <v>24277</v>
      </c>
      <c r="F3362" t="s">
        <v>754</v>
      </c>
      <c r="G3362" t="s">
        <v>770</v>
      </c>
      <c r="H3362" t="s">
        <v>24278</v>
      </c>
    </row>
    <row r="3363" spans="1:8" hidden="1" x14ac:dyDescent="0.25">
      <c r="A3363" s="65">
        <v>45872</v>
      </c>
      <c r="B3363" t="s">
        <v>24275</v>
      </c>
      <c r="C3363">
        <v>12</v>
      </c>
      <c r="D3363" t="s">
        <v>24442</v>
      </c>
      <c r="E3363" t="s">
        <v>24277</v>
      </c>
      <c r="F3363" t="s">
        <v>754</v>
      </c>
      <c r="G3363" t="s">
        <v>770</v>
      </c>
      <c r="H3363" t="s">
        <v>24278</v>
      </c>
    </row>
    <row r="3364" spans="1:8" hidden="1" x14ac:dyDescent="0.25">
      <c r="A3364" s="65">
        <v>45872</v>
      </c>
      <c r="B3364" t="s">
        <v>24275</v>
      </c>
      <c r="C3364">
        <v>12</v>
      </c>
      <c r="D3364" t="s">
        <v>24442</v>
      </c>
      <c r="E3364" t="s">
        <v>24277</v>
      </c>
      <c r="F3364" t="s">
        <v>754</v>
      </c>
      <c r="G3364" t="s">
        <v>770</v>
      </c>
      <c r="H3364" t="s">
        <v>24278</v>
      </c>
    </row>
    <row r="3365" spans="1:8" hidden="1" x14ac:dyDescent="0.25">
      <c r="A3365" s="65">
        <v>45872</v>
      </c>
      <c r="B3365" t="s">
        <v>24275</v>
      </c>
      <c r="C3365">
        <v>12</v>
      </c>
      <c r="D3365" t="s">
        <v>24442</v>
      </c>
      <c r="E3365" t="s">
        <v>24277</v>
      </c>
      <c r="F3365" t="s">
        <v>754</v>
      </c>
      <c r="G3365" t="s">
        <v>770</v>
      </c>
      <c r="H3365" t="s">
        <v>24278</v>
      </c>
    </row>
    <row r="3366" spans="1:8" hidden="1" x14ac:dyDescent="0.25">
      <c r="A3366" s="65">
        <v>45872</v>
      </c>
      <c r="B3366" t="s">
        <v>24275</v>
      </c>
      <c r="C3366">
        <v>12</v>
      </c>
      <c r="D3366" t="s">
        <v>24442</v>
      </c>
      <c r="E3366" t="s">
        <v>24277</v>
      </c>
      <c r="F3366" t="s">
        <v>754</v>
      </c>
      <c r="G3366" t="s">
        <v>770</v>
      </c>
      <c r="H3366" t="s">
        <v>24278</v>
      </c>
    </row>
    <row r="3367" spans="1:8" hidden="1" x14ac:dyDescent="0.25">
      <c r="A3367" s="65">
        <v>45872</v>
      </c>
      <c r="B3367" t="s">
        <v>24275</v>
      </c>
      <c r="C3367">
        <v>12</v>
      </c>
      <c r="D3367" t="s">
        <v>24442</v>
      </c>
      <c r="E3367" t="s">
        <v>24277</v>
      </c>
      <c r="F3367" t="s">
        <v>754</v>
      </c>
      <c r="G3367" t="s">
        <v>770</v>
      </c>
      <c r="H3367" t="s">
        <v>24278</v>
      </c>
    </row>
    <row r="3368" spans="1:8" hidden="1" x14ac:dyDescent="0.25">
      <c r="A3368" s="65">
        <v>45872</v>
      </c>
      <c r="B3368" t="s">
        <v>24275</v>
      </c>
      <c r="C3368">
        <v>12</v>
      </c>
      <c r="D3368" t="s">
        <v>24442</v>
      </c>
      <c r="E3368" t="s">
        <v>24277</v>
      </c>
      <c r="F3368" t="s">
        <v>754</v>
      </c>
      <c r="G3368" t="s">
        <v>770</v>
      </c>
      <c r="H3368" t="s">
        <v>24278</v>
      </c>
    </row>
    <row r="3369" spans="1:8" hidden="1" x14ac:dyDescent="0.25">
      <c r="A3369" s="65">
        <v>45872</v>
      </c>
      <c r="B3369" t="s">
        <v>24275</v>
      </c>
      <c r="C3369">
        <v>12</v>
      </c>
      <c r="D3369" t="s">
        <v>24442</v>
      </c>
      <c r="E3369" t="s">
        <v>24277</v>
      </c>
      <c r="F3369" t="s">
        <v>754</v>
      </c>
      <c r="G3369" t="s">
        <v>770</v>
      </c>
      <c r="H3369" t="s">
        <v>24278</v>
      </c>
    </row>
    <row r="3370" spans="1:8" hidden="1" x14ac:dyDescent="0.25">
      <c r="A3370" s="65">
        <v>45872</v>
      </c>
      <c r="B3370" t="s">
        <v>24275</v>
      </c>
      <c r="C3370">
        <v>12</v>
      </c>
      <c r="D3370" t="s">
        <v>24442</v>
      </c>
      <c r="E3370" t="s">
        <v>24277</v>
      </c>
      <c r="F3370" t="s">
        <v>754</v>
      </c>
      <c r="G3370" t="s">
        <v>770</v>
      </c>
      <c r="H3370" t="s">
        <v>24278</v>
      </c>
    </row>
    <row r="3371" spans="1:8" hidden="1" x14ac:dyDescent="0.25">
      <c r="A3371" s="65">
        <v>45872</v>
      </c>
      <c r="B3371" t="s">
        <v>24275</v>
      </c>
      <c r="C3371">
        <v>12</v>
      </c>
      <c r="D3371" t="s">
        <v>24442</v>
      </c>
      <c r="E3371" t="s">
        <v>24277</v>
      </c>
      <c r="F3371" t="s">
        <v>754</v>
      </c>
      <c r="G3371" t="s">
        <v>770</v>
      </c>
      <c r="H3371" t="s">
        <v>24278</v>
      </c>
    </row>
    <row r="3372" spans="1:8" hidden="1" x14ac:dyDescent="0.25">
      <c r="A3372" s="65">
        <v>45872</v>
      </c>
      <c r="B3372" t="s">
        <v>24275</v>
      </c>
      <c r="C3372">
        <v>12</v>
      </c>
      <c r="D3372" t="s">
        <v>24442</v>
      </c>
      <c r="E3372" t="s">
        <v>24277</v>
      </c>
      <c r="F3372" t="s">
        <v>754</v>
      </c>
      <c r="G3372" t="s">
        <v>770</v>
      </c>
      <c r="H3372" t="s">
        <v>24278</v>
      </c>
    </row>
    <row r="3373" spans="1:8" hidden="1" x14ac:dyDescent="0.25">
      <c r="A3373" s="65">
        <v>45872</v>
      </c>
      <c r="B3373" t="s">
        <v>24275</v>
      </c>
      <c r="C3373">
        <v>12</v>
      </c>
      <c r="D3373" t="s">
        <v>24442</v>
      </c>
      <c r="E3373" t="s">
        <v>24277</v>
      </c>
      <c r="F3373" t="s">
        <v>754</v>
      </c>
      <c r="G3373" t="s">
        <v>770</v>
      </c>
      <c r="H3373" t="s">
        <v>24278</v>
      </c>
    </row>
    <row r="3374" spans="1:8" hidden="1" x14ac:dyDescent="0.25">
      <c r="A3374" s="65">
        <v>45872</v>
      </c>
      <c r="B3374" t="s">
        <v>24275</v>
      </c>
      <c r="C3374">
        <v>12</v>
      </c>
      <c r="D3374" t="s">
        <v>24442</v>
      </c>
      <c r="E3374" t="s">
        <v>24277</v>
      </c>
      <c r="F3374" t="s">
        <v>754</v>
      </c>
      <c r="G3374" t="s">
        <v>770</v>
      </c>
      <c r="H3374" t="s">
        <v>24278</v>
      </c>
    </row>
    <row r="3375" spans="1:8" hidden="1" x14ac:dyDescent="0.25">
      <c r="A3375" s="65">
        <v>45872</v>
      </c>
      <c r="B3375" t="s">
        <v>24275</v>
      </c>
      <c r="C3375">
        <v>12</v>
      </c>
      <c r="D3375" t="s">
        <v>24442</v>
      </c>
      <c r="E3375" t="s">
        <v>24277</v>
      </c>
      <c r="F3375" t="s">
        <v>754</v>
      </c>
      <c r="G3375" t="s">
        <v>770</v>
      </c>
      <c r="H3375" t="s">
        <v>24278</v>
      </c>
    </row>
    <row r="3376" spans="1:8" hidden="1" x14ac:dyDescent="0.25">
      <c r="A3376" s="65">
        <v>45872</v>
      </c>
      <c r="B3376" t="s">
        <v>24275</v>
      </c>
      <c r="C3376">
        <v>12</v>
      </c>
      <c r="D3376" t="s">
        <v>24442</v>
      </c>
      <c r="E3376" t="s">
        <v>24277</v>
      </c>
      <c r="F3376" t="s">
        <v>754</v>
      </c>
      <c r="G3376" t="s">
        <v>770</v>
      </c>
      <c r="H3376" t="s">
        <v>24278</v>
      </c>
    </row>
    <row r="3377" spans="1:8" hidden="1" x14ac:dyDescent="0.25">
      <c r="A3377" s="65">
        <v>45872</v>
      </c>
      <c r="B3377" t="s">
        <v>24275</v>
      </c>
      <c r="C3377">
        <v>12</v>
      </c>
      <c r="D3377" t="s">
        <v>24442</v>
      </c>
      <c r="E3377" t="s">
        <v>24277</v>
      </c>
      <c r="F3377" t="s">
        <v>754</v>
      </c>
      <c r="G3377" t="s">
        <v>770</v>
      </c>
      <c r="H3377" t="s">
        <v>24278</v>
      </c>
    </row>
    <row r="3378" spans="1:8" hidden="1" x14ac:dyDescent="0.25">
      <c r="A3378" s="65">
        <v>45872</v>
      </c>
      <c r="B3378" t="s">
        <v>24275</v>
      </c>
      <c r="C3378">
        <v>12</v>
      </c>
      <c r="D3378" t="s">
        <v>24442</v>
      </c>
      <c r="E3378" t="s">
        <v>24277</v>
      </c>
      <c r="F3378" t="s">
        <v>754</v>
      </c>
      <c r="G3378" t="s">
        <v>770</v>
      </c>
      <c r="H3378" t="s">
        <v>24278</v>
      </c>
    </row>
    <row r="3379" spans="1:8" hidden="1" x14ac:dyDescent="0.25">
      <c r="A3379" s="65">
        <v>45872</v>
      </c>
      <c r="B3379" t="s">
        <v>24275</v>
      </c>
      <c r="C3379">
        <v>12</v>
      </c>
      <c r="D3379" t="s">
        <v>24442</v>
      </c>
      <c r="E3379" t="s">
        <v>24277</v>
      </c>
      <c r="F3379" t="s">
        <v>754</v>
      </c>
      <c r="G3379" t="s">
        <v>770</v>
      </c>
      <c r="H3379" t="s">
        <v>24278</v>
      </c>
    </row>
    <row r="3380" spans="1:8" hidden="1" x14ac:dyDescent="0.25">
      <c r="A3380" s="65">
        <v>45872</v>
      </c>
      <c r="B3380" t="s">
        <v>24275</v>
      </c>
      <c r="C3380">
        <v>12</v>
      </c>
      <c r="D3380" t="s">
        <v>24442</v>
      </c>
      <c r="E3380" t="s">
        <v>24277</v>
      </c>
      <c r="F3380" t="s">
        <v>754</v>
      </c>
      <c r="G3380" t="s">
        <v>770</v>
      </c>
      <c r="H3380" t="s">
        <v>24278</v>
      </c>
    </row>
    <row r="3381" spans="1:8" hidden="1" x14ac:dyDescent="0.25">
      <c r="A3381" s="65">
        <v>45872</v>
      </c>
      <c r="B3381" t="s">
        <v>24275</v>
      </c>
      <c r="C3381">
        <v>12</v>
      </c>
      <c r="D3381" t="s">
        <v>24442</v>
      </c>
      <c r="E3381" t="s">
        <v>24277</v>
      </c>
      <c r="F3381" t="s">
        <v>754</v>
      </c>
      <c r="G3381" t="s">
        <v>770</v>
      </c>
      <c r="H3381" t="s">
        <v>24278</v>
      </c>
    </row>
    <row r="3382" spans="1:8" hidden="1" x14ac:dyDescent="0.25">
      <c r="A3382" s="65">
        <v>45872</v>
      </c>
      <c r="B3382" t="s">
        <v>24275</v>
      </c>
      <c r="C3382">
        <v>12</v>
      </c>
      <c r="D3382" t="s">
        <v>24442</v>
      </c>
      <c r="E3382" t="s">
        <v>24277</v>
      </c>
      <c r="F3382" t="s">
        <v>754</v>
      </c>
      <c r="G3382" t="s">
        <v>770</v>
      </c>
      <c r="H3382" t="s">
        <v>24278</v>
      </c>
    </row>
    <row r="3383" spans="1:8" hidden="1" x14ac:dyDescent="0.25">
      <c r="A3383" s="65">
        <v>45872</v>
      </c>
      <c r="B3383" t="s">
        <v>24275</v>
      </c>
      <c r="C3383">
        <v>12</v>
      </c>
      <c r="D3383" t="s">
        <v>24442</v>
      </c>
      <c r="E3383" t="s">
        <v>24277</v>
      </c>
      <c r="F3383" t="s">
        <v>754</v>
      </c>
      <c r="G3383" t="s">
        <v>770</v>
      </c>
      <c r="H3383" t="s">
        <v>24278</v>
      </c>
    </row>
    <row r="3384" spans="1:8" hidden="1" x14ac:dyDescent="0.25">
      <c r="A3384" s="65">
        <v>45872</v>
      </c>
      <c r="B3384" t="s">
        <v>24275</v>
      </c>
      <c r="C3384">
        <v>12</v>
      </c>
      <c r="D3384" t="s">
        <v>24442</v>
      </c>
      <c r="E3384" t="s">
        <v>24277</v>
      </c>
      <c r="F3384" t="s">
        <v>754</v>
      </c>
      <c r="G3384" t="s">
        <v>770</v>
      </c>
      <c r="H3384" t="s">
        <v>24278</v>
      </c>
    </row>
    <row r="3385" spans="1:8" hidden="1" x14ac:dyDescent="0.25">
      <c r="A3385" s="65">
        <v>45872</v>
      </c>
      <c r="B3385" t="s">
        <v>24275</v>
      </c>
      <c r="C3385">
        <v>12</v>
      </c>
      <c r="D3385" t="s">
        <v>24442</v>
      </c>
      <c r="E3385" t="s">
        <v>24277</v>
      </c>
      <c r="F3385" t="s">
        <v>754</v>
      </c>
      <c r="G3385" t="s">
        <v>770</v>
      </c>
      <c r="H3385" t="s">
        <v>24278</v>
      </c>
    </row>
    <row r="3386" spans="1:8" hidden="1" x14ac:dyDescent="0.25">
      <c r="A3386" s="65">
        <v>45872</v>
      </c>
      <c r="B3386" t="s">
        <v>24275</v>
      </c>
      <c r="C3386">
        <v>12</v>
      </c>
      <c r="D3386" t="s">
        <v>24442</v>
      </c>
      <c r="E3386" t="s">
        <v>24277</v>
      </c>
      <c r="F3386" t="s">
        <v>754</v>
      </c>
      <c r="G3386" t="s">
        <v>770</v>
      </c>
      <c r="H3386" t="s">
        <v>24278</v>
      </c>
    </row>
    <row r="3387" spans="1:8" hidden="1" x14ac:dyDescent="0.25">
      <c r="A3387" s="65">
        <v>45872</v>
      </c>
      <c r="B3387" t="s">
        <v>24275</v>
      </c>
      <c r="C3387">
        <v>12</v>
      </c>
      <c r="D3387" t="s">
        <v>24442</v>
      </c>
      <c r="E3387" t="s">
        <v>24277</v>
      </c>
      <c r="F3387" t="s">
        <v>754</v>
      </c>
      <c r="G3387" t="s">
        <v>770</v>
      </c>
      <c r="H3387" t="s">
        <v>24278</v>
      </c>
    </row>
    <row r="3388" spans="1:8" hidden="1" x14ac:dyDescent="0.25">
      <c r="A3388" s="65">
        <v>45872</v>
      </c>
      <c r="B3388" t="s">
        <v>24275</v>
      </c>
      <c r="C3388">
        <v>12</v>
      </c>
      <c r="D3388" t="s">
        <v>24442</v>
      </c>
      <c r="E3388" t="s">
        <v>24277</v>
      </c>
      <c r="F3388" t="s">
        <v>754</v>
      </c>
      <c r="G3388" t="s">
        <v>770</v>
      </c>
      <c r="H3388" t="s">
        <v>24278</v>
      </c>
    </row>
    <row r="3389" spans="1:8" hidden="1" x14ac:dyDescent="0.25">
      <c r="A3389" s="65">
        <v>45872</v>
      </c>
      <c r="B3389" t="s">
        <v>24275</v>
      </c>
      <c r="C3389">
        <v>12</v>
      </c>
      <c r="D3389" t="s">
        <v>24442</v>
      </c>
      <c r="E3389" t="s">
        <v>24277</v>
      </c>
      <c r="F3389" t="s">
        <v>754</v>
      </c>
      <c r="G3389" t="s">
        <v>770</v>
      </c>
      <c r="H3389" t="s">
        <v>24278</v>
      </c>
    </row>
    <row r="3390" spans="1:8" hidden="1" x14ac:dyDescent="0.25">
      <c r="A3390" s="65">
        <v>45872</v>
      </c>
      <c r="B3390" t="s">
        <v>24275</v>
      </c>
      <c r="C3390">
        <v>12</v>
      </c>
      <c r="D3390" t="s">
        <v>24442</v>
      </c>
      <c r="E3390" t="s">
        <v>24277</v>
      </c>
      <c r="F3390" t="s">
        <v>754</v>
      </c>
      <c r="G3390" t="s">
        <v>770</v>
      </c>
      <c r="H3390" t="s">
        <v>24278</v>
      </c>
    </row>
    <row r="3391" spans="1:8" hidden="1" x14ac:dyDescent="0.25">
      <c r="A3391" s="65">
        <v>45872</v>
      </c>
      <c r="B3391" t="s">
        <v>24275</v>
      </c>
      <c r="C3391">
        <v>12</v>
      </c>
      <c r="D3391" t="s">
        <v>24442</v>
      </c>
      <c r="E3391" t="s">
        <v>24277</v>
      </c>
      <c r="F3391" t="s">
        <v>754</v>
      </c>
      <c r="G3391" t="s">
        <v>770</v>
      </c>
      <c r="H3391" t="s">
        <v>24278</v>
      </c>
    </row>
    <row r="3392" spans="1:8" hidden="1" x14ac:dyDescent="0.25">
      <c r="A3392" s="65">
        <v>45872</v>
      </c>
      <c r="B3392" t="s">
        <v>24275</v>
      </c>
      <c r="C3392">
        <v>12</v>
      </c>
      <c r="D3392" t="s">
        <v>24442</v>
      </c>
      <c r="E3392" t="s">
        <v>24277</v>
      </c>
      <c r="F3392" t="s">
        <v>754</v>
      </c>
      <c r="G3392" t="s">
        <v>770</v>
      </c>
      <c r="H3392" t="s">
        <v>24278</v>
      </c>
    </row>
    <row r="3393" spans="1:8" hidden="1" x14ac:dyDescent="0.25">
      <c r="A3393" s="65">
        <v>45872</v>
      </c>
      <c r="B3393" t="s">
        <v>24275</v>
      </c>
      <c r="C3393">
        <v>12</v>
      </c>
      <c r="D3393" t="s">
        <v>24442</v>
      </c>
      <c r="E3393" t="s">
        <v>24277</v>
      </c>
      <c r="F3393" t="s">
        <v>754</v>
      </c>
      <c r="G3393" t="s">
        <v>770</v>
      </c>
      <c r="H3393" t="s">
        <v>24278</v>
      </c>
    </row>
    <row r="3394" spans="1:8" hidden="1" x14ac:dyDescent="0.25">
      <c r="A3394" s="65">
        <v>45872</v>
      </c>
      <c r="B3394" t="s">
        <v>24275</v>
      </c>
      <c r="C3394">
        <v>12</v>
      </c>
      <c r="D3394" t="s">
        <v>24442</v>
      </c>
      <c r="E3394" t="s">
        <v>24277</v>
      </c>
      <c r="F3394" t="s">
        <v>754</v>
      </c>
      <c r="G3394" t="s">
        <v>770</v>
      </c>
      <c r="H3394" t="s">
        <v>24278</v>
      </c>
    </row>
    <row r="3395" spans="1:8" hidden="1" x14ac:dyDescent="0.25">
      <c r="A3395" s="65">
        <v>45872</v>
      </c>
      <c r="B3395" t="s">
        <v>24275</v>
      </c>
      <c r="C3395">
        <v>12</v>
      </c>
      <c r="D3395" t="s">
        <v>24442</v>
      </c>
      <c r="E3395" t="s">
        <v>24277</v>
      </c>
      <c r="F3395" t="s">
        <v>754</v>
      </c>
      <c r="G3395" t="s">
        <v>770</v>
      </c>
      <c r="H3395" t="s">
        <v>24278</v>
      </c>
    </row>
    <row r="3396" spans="1:8" hidden="1" x14ac:dyDescent="0.25">
      <c r="A3396" s="65">
        <v>45872</v>
      </c>
      <c r="B3396" t="s">
        <v>24275</v>
      </c>
      <c r="C3396">
        <v>10</v>
      </c>
      <c r="D3396" t="s">
        <v>24442</v>
      </c>
      <c r="E3396" t="s">
        <v>24277</v>
      </c>
      <c r="F3396" t="s">
        <v>754</v>
      </c>
      <c r="G3396" t="s">
        <v>770</v>
      </c>
      <c r="H3396" t="s">
        <v>24278</v>
      </c>
    </row>
    <row r="3397" spans="1:8" hidden="1" x14ac:dyDescent="0.25">
      <c r="A3397" s="65">
        <v>45872</v>
      </c>
      <c r="B3397" t="s">
        <v>24275</v>
      </c>
      <c r="C3397">
        <v>12</v>
      </c>
      <c r="D3397" t="s">
        <v>24442</v>
      </c>
      <c r="E3397" t="s">
        <v>24277</v>
      </c>
      <c r="F3397" t="s">
        <v>754</v>
      </c>
      <c r="G3397" t="s">
        <v>770</v>
      </c>
      <c r="H3397" t="s">
        <v>24278</v>
      </c>
    </row>
    <row r="3398" spans="1:8" hidden="1" x14ac:dyDescent="0.25">
      <c r="A3398" s="65">
        <v>45872</v>
      </c>
      <c r="B3398" t="s">
        <v>24275</v>
      </c>
      <c r="C3398">
        <v>12</v>
      </c>
      <c r="D3398" t="s">
        <v>24442</v>
      </c>
      <c r="E3398" t="s">
        <v>24277</v>
      </c>
      <c r="F3398" t="s">
        <v>754</v>
      </c>
      <c r="G3398" t="s">
        <v>770</v>
      </c>
      <c r="H3398" t="s">
        <v>24278</v>
      </c>
    </row>
    <row r="3399" spans="1:8" hidden="1" x14ac:dyDescent="0.25">
      <c r="A3399" s="65">
        <v>45872</v>
      </c>
      <c r="B3399" t="s">
        <v>24275</v>
      </c>
      <c r="C3399">
        <v>12</v>
      </c>
      <c r="D3399" t="s">
        <v>24442</v>
      </c>
      <c r="E3399" t="s">
        <v>24277</v>
      </c>
      <c r="F3399" t="s">
        <v>754</v>
      </c>
      <c r="G3399" t="s">
        <v>770</v>
      </c>
      <c r="H3399" t="s">
        <v>24278</v>
      </c>
    </row>
    <row r="3400" spans="1:8" hidden="1" x14ac:dyDescent="0.25">
      <c r="A3400" s="65">
        <v>45872</v>
      </c>
      <c r="B3400" t="s">
        <v>24275</v>
      </c>
      <c r="C3400">
        <v>12</v>
      </c>
      <c r="D3400" t="s">
        <v>24442</v>
      </c>
      <c r="E3400" t="s">
        <v>24277</v>
      </c>
      <c r="F3400" t="s">
        <v>754</v>
      </c>
      <c r="G3400" t="s">
        <v>770</v>
      </c>
      <c r="H3400" t="s">
        <v>24278</v>
      </c>
    </row>
    <row r="3401" spans="1:8" hidden="1" x14ac:dyDescent="0.25">
      <c r="A3401" s="65">
        <v>45872</v>
      </c>
      <c r="B3401" t="s">
        <v>24275</v>
      </c>
      <c r="C3401">
        <v>12</v>
      </c>
      <c r="D3401" t="s">
        <v>24442</v>
      </c>
      <c r="E3401" t="s">
        <v>24277</v>
      </c>
      <c r="F3401" t="s">
        <v>754</v>
      </c>
      <c r="G3401" t="s">
        <v>770</v>
      </c>
      <c r="H3401" t="s">
        <v>24278</v>
      </c>
    </row>
    <row r="3402" spans="1:8" hidden="1" x14ac:dyDescent="0.25">
      <c r="A3402" s="65">
        <v>45872</v>
      </c>
      <c r="B3402" t="s">
        <v>24275</v>
      </c>
      <c r="C3402">
        <v>12</v>
      </c>
      <c r="D3402" t="s">
        <v>24442</v>
      </c>
      <c r="E3402" t="s">
        <v>24277</v>
      </c>
      <c r="F3402" t="s">
        <v>754</v>
      </c>
      <c r="G3402" t="s">
        <v>770</v>
      </c>
      <c r="H3402" t="s">
        <v>24278</v>
      </c>
    </row>
    <row r="3403" spans="1:8" hidden="1" x14ac:dyDescent="0.25">
      <c r="A3403" s="65">
        <v>45872</v>
      </c>
      <c r="B3403" t="s">
        <v>24275</v>
      </c>
      <c r="C3403">
        <v>12</v>
      </c>
      <c r="D3403" t="s">
        <v>24442</v>
      </c>
      <c r="E3403" t="s">
        <v>24277</v>
      </c>
      <c r="F3403" t="s">
        <v>754</v>
      </c>
      <c r="G3403" t="s">
        <v>770</v>
      </c>
      <c r="H3403" t="s">
        <v>24278</v>
      </c>
    </row>
    <row r="3404" spans="1:8" hidden="1" x14ac:dyDescent="0.25">
      <c r="A3404" s="65">
        <v>45872</v>
      </c>
      <c r="B3404" t="s">
        <v>24275</v>
      </c>
      <c r="C3404">
        <v>12</v>
      </c>
      <c r="D3404" t="s">
        <v>24442</v>
      </c>
      <c r="E3404" t="s">
        <v>24277</v>
      </c>
      <c r="F3404" t="s">
        <v>754</v>
      </c>
      <c r="G3404" t="s">
        <v>770</v>
      </c>
      <c r="H3404" t="s">
        <v>24278</v>
      </c>
    </row>
    <row r="3405" spans="1:8" hidden="1" x14ac:dyDescent="0.25">
      <c r="A3405" s="65">
        <v>45872</v>
      </c>
      <c r="B3405" t="s">
        <v>24275</v>
      </c>
      <c r="C3405">
        <v>12</v>
      </c>
      <c r="D3405" t="s">
        <v>24442</v>
      </c>
      <c r="E3405" t="s">
        <v>24277</v>
      </c>
      <c r="F3405" t="s">
        <v>754</v>
      </c>
      <c r="G3405" t="s">
        <v>770</v>
      </c>
      <c r="H3405" t="s">
        <v>24278</v>
      </c>
    </row>
    <row r="3406" spans="1:8" hidden="1" x14ac:dyDescent="0.25">
      <c r="A3406" s="65">
        <v>45872</v>
      </c>
      <c r="B3406" t="s">
        <v>24275</v>
      </c>
      <c r="C3406">
        <v>12</v>
      </c>
      <c r="D3406" t="s">
        <v>24442</v>
      </c>
      <c r="E3406" t="s">
        <v>24277</v>
      </c>
      <c r="F3406" t="s">
        <v>754</v>
      </c>
      <c r="G3406" t="s">
        <v>770</v>
      </c>
      <c r="H3406" t="s">
        <v>24278</v>
      </c>
    </row>
    <row r="3407" spans="1:8" hidden="1" x14ac:dyDescent="0.25">
      <c r="A3407" s="65">
        <v>45872</v>
      </c>
      <c r="B3407" t="s">
        <v>24275</v>
      </c>
      <c r="C3407">
        <v>12</v>
      </c>
      <c r="D3407" t="s">
        <v>24442</v>
      </c>
      <c r="E3407" t="s">
        <v>24277</v>
      </c>
      <c r="F3407" t="s">
        <v>754</v>
      </c>
      <c r="G3407" t="s">
        <v>770</v>
      </c>
      <c r="H3407" t="s">
        <v>24278</v>
      </c>
    </row>
    <row r="3408" spans="1:8" hidden="1" x14ac:dyDescent="0.25">
      <c r="A3408" s="65">
        <v>45872</v>
      </c>
      <c r="B3408" t="s">
        <v>24275</v>
      </c>
      <c r="C3408">
        <v>12</v>
      </c>
      <c r="D3408" t="s">
        <v>24442</v>
      </c>
      <c r="E3408" t="s">
        <v>24277</v>
      </c>
      <c r="F3408" t="s">
        <v>754</v>
      </c>
      <c r="G3408" t="s">
        <v>770</v>
      </c>
      <c r="H3408" t="s">
        <v>24278</v>
      </c>
    </row>
    <row r="3409" spans="1:8" hidden="1" x14ac:dyDescent="0.25">
      <c r="A3409" s="65">
        <v>45872</v>
      </c>
      <c r="B3409" t="s">
        <v>24275</v>
      </c>
      <c r="C3409">
        <v>12</v>
      </c>
      <c r="D3409" t="s">
        <v>24442</v>
      </c>
      <c r="E3409" t="s">
        <v>24277</v>
      </c>
      <c r="F3409" t="s">
        <v>754</v>
      </c>
      <c r="G3409" t="s">
        <v>770</v>
      </c>
      <c r="H3409" t="s">
        <v>24278</v>
      </c>
    </row>
    <row r="3410" spans="1:8" hidden="1" x14ac:dyDescent="0.25">
      <c r="A3410" s="65">
        <v>45872</v>
      </c>
      <c r="B3410" t="s">
        <v>24275</v>
      </c>
      <c r="C3410">
        <v>12</v>
      </c>
      <c r="D3410" t="s">
        <v>24442</v>
      </c>
      <c r="E3410" t="s">
        <v>24277</v>
      </c>
      <c r="F3410" t="s">
        <v>754</v>
      </c>
      <c r="G3410" t="s">
        <v>770</v>
      </c>
      <c r="H3410" t="s">
        <v>24278</v>
      </c>
    </row>
    <row r="3411" spans="1:8" hidden="1" x14ac:dyDescent="0.25">
      <c r="A3411" s="65">
        <v>45873</v>
      </c>
      <c r="B3411" t="s">
        <v>24330</v>
      </c>
      <c r="C3411">
        <v>12</v>
      </c>
      <c r="D3411" t="s">
        <v>24441</v>
      </c>
      <c r="E3411" t="s">
        <v>24277</v>
      </c>
      <c r="F3411" t="s">
        <v>24294</v>
      </c>
      <c r="G3411" t="s">
        <v>766</v>
      </c>
      <c r="H3411" t="s">
        <v>24438</v>
      </c>
    </row>
    <row r="3412" spans="1:8" hidden="1" x14ac:dyDescent="0.25">
      <c r="A3412" s="65">
        <v>45873</v>
      </c>
      <c r="B3412" t="s">
        <v>24275</v>
      </c>
      <c r="C3412">
        <v>6</v>
      </c>
      <c r="D3412" t="s">
        <v>24443</v>
      </c>
      <c r="E3412" t="s">
        <v>24277</v>
      </c>
      <c r="F3412" t="s">
        <v>24311</v>
      </c>
      <c r="G3412" t="s">
        <v>764</v>
      </c>
      <c r="H3412" t="s">
        <v>24397</v>
      </c>
    </row>
    <row r="3413" spans="1:8" hidden="1" x14ac:dyDescent="0.25">
      <c r="A3413" s="65">
        <v>45873</v>
      </c>
      <c r="B3413" t="s">
        <v>24330</v>
      </c>
      <c r="C3413">
        <v>10</v>
      </c>
      <c r="D3413" t="s">
        <v>24441</v>
      </c>
      <c r="E3413" t="s">
        <v>24277</v>
      </c>
      <c r="F3413" t="s">
        <v>24294</v>
      </c>
      <c r="G3413" t="s">
        <v>766</v>
      </c>
      <c r="H3413" t="s">
        <v>24438</v>
      </c>
    </row>
    <row r="3414" spans="1:8" hidden="1" x14ac:dyDescent="0.25">
      <c r="A3414" s="65">
        <v>45873</v>
      </c>
      <c r="B3414" t="s">
        <v>24330</v>
      </c>
      <c r="C3414">
        <v>8</v>
      </c>
      <c r="D3414" t="s">
        <v>24441</v>
      </c>
      <c r="E3414" t="s">
        <v>24277</v>
      </c>
      <c r="F3414" t="s">
        <v>24294</v>
      </c>
      <c r="G3414" t="s">
        <v>766</v>
      </c>
      <c r="H3414" t="s">
        <v>24438</v>
      </c>
    </row>
    <row r="3415" spans="1:8" hidden="1" x14ac:dyDescent="0.25">
      <c r="A3415" s="65">
        <v>45875</v>
      </c>
      <c r="B3415" t="s">
        <v>24330</v>
      </c>
      <c r="C3415">
        <v>6</v>
      </c>
      <c r="D3415" t="s">
        <v>24444</v>
      </c>
      <c r="E3415" t="s">
        <v>24277</v>
      </c>
      <c r="F3415" t="s">
        <v>24294</v>
      </c>
      <c r="G3415" t="s">
        <v>765</v>
      </c>
      <c r="H3415" t="s">
        <v>24438</v>
      </c>
    </row>
    <row r="3416" spans="1:8" hidden="1" x14ac:dyDescent="0.25">
      <c r="A3416" s="65">
        <v>45875</v>
      </c>
      <c r="B3416" t="s">
        <v>24330</v>
      </c>
      <c r="C3416">
        <v>12</v>
      </c>
      <c r="D3416" t="s">
        <v>24441</v>
      </c>
      <c r="E3416" t="s">
        <v>24277</v>
      </c>
      <c r="F3416" t="s">
        <v>24294</v>
      </c>
      <c r="G3416" t="s">
        <v>766</v>
      </c>
      <c r="H3416" t="s">
        <v>24438</v>
      </c>
    </row>
    <row r="3417" spans="1:8" hidden="1" x14ac:dyDescent="0.25">
      <c r="A3417" s="65">
        <v>45875</v>
      </c>
      <c r="B3417" t="s">
        <v>24330</v>
      </c>
      <c r="C3417">
        <v>12</v>
      </c>
      <c r="D3417" t="s">
        <v>24441</v>
      </c>
      <c r="E3417" t="s">
        <v>24277</v>
      </c>
      <c r="F3417" t="s">
        <v>24294</v>
      </c>
      <c r="G3417" t="s">
        <v>766</v>
      </c>
      <c r="H3417" t="s">
        <v>24438</v>
      </c>
    </row>
    <row r="3418" spans="1:8" hidden="1" x14ac:dyDescent="0.25">
      <c r="A3418" s="65">
        <v>45875</v>
      </c>
      <c r="B3418" t="s">
        <v>24330</v>
      </c>
      <c r="C3418">
        <v>12</v>
      </c>
      <c r="D3418" t="s">
        <v>24441</v>
      </c>
      <c r="E3418" t="s">
        <v>24277</v>
      </c>
      <c r="F3418" t="s">
        <v>24294</v>
      </c>
      <c r="G3418" t="s">
        <v>766</v>
      </c>
      <c r="H3418" t="s">
        <v>24438</v>
      </c>
    </row>
    <row r="3419" spans="1:8" hidden="1" x14ac:dyDescent="0.25">
      <c r="A3419" s="65">
        <v>45875</v>
      </c>
      <c r="B3419" t="s">
        <v>24275</v>
      </c>
      <c r="C3419">
        <v>8</v>
      </c>
      <c r="D3419" t="s">
        <v>24436</v>
      </c>
      <c r="E3419" t="s">
        <v>24277</v>
      </c>
      <c r="F3419" t="s">
        <v>24294</v>
      </c>
      <c r="G3419" t="s">
        <v>768</v>
      </c>
      <c r="H3419" t="s">
        <v>24327</v>
      </c>
    </row>
    <row r="3420" spans="1:8" hidden="1" x14ac:dyDescent="0.25">
      <c r="A3420" s="65">
        <v>45875</v>
      </c>
      <c r="B3420" t="s">
        <v>24275</v>
      </c>
      <c r="C3420">
        <v>12</v>
      </c>
      <c r="D3420" t="s">
        <v>24436</v>
      </c>
      <c r="E3420" t="s">
        <v>24277</v>
      </c>
      <c r="F3420" t="s">
        <v>24294</v>
      </c>
      <c r="G3420" t="s">
        <v>768</v>
      </c>
      <c r="H3420" t="s">
        <v>24327</v>
      </c>
    </row>
    <row r="3421" spans="1:8" hidden="1" x14ac:dyDescent="0.25">
      <c r="A3421" s="65">
        <v>45875</v>
      </c>
      <c r="B3421" t="s">
        <v>24275</v>
      </c>
      <c r="C3421">
        <v>10</v>
      </c>
      <c r="D3421" t="s">
        <v>24445</v>
      </c>
      <c r="E3421" t="s">
        <v>24277</v>
      </c>
      <c r="F3421" t="s">
        <v>24311</v>
      </c>
      <c r="G3421" t="s">
        <v>769</v>
      </c>
      <c r="H3421" t="s">
        <v>24278</v>
      </c>
    </row>
    <row r="3422" spans="1:8" hidden="1" x14ac:dyDescent="0.25">
      <c r="A3422" s="65">
        <v>45875</v>
      </c>
      <c r="B3422" t="s">
        <v>24275</v>
      </c>
      <c r="C3422">
        <v>12</v>
      </c>
      <c r="D3422" t="s">
        <v>24445</v>
      </c>
      <c r="E3422" t="s">
        <v>24277</v>
      </c>
      <c r="F3422" t="s">
        <v>24311</v>
      </c>
      <c r="G3422" t="s">
        <v>769</v>
      </c>
      <c r="H3422" t="s">
        <v>24278</v>
      </c>
    </row>
    <row r="3423" spans="1:8" hidden="1" x14ac:dyDescent="0.25">
      <c r="A3423" s="65">
        <v>45875</v>
      </c>
      <c r="B3423" t="s">
        <v>24275</v>
      </c>
      <c r="C3423">
        <v>12</v>
      </c>
      <c r="D3423" t="s">
        <v>24445</v>
      </c>
      <c r="E3423" t="s">
        <v>24277</v>
      </c>
      <c r="F3423" t="s">
        <v>24311</v>
      </c>
      <c r="G3423" t="s">
        <v>769</v>
      </c>
      <c r="H3423" t="s">
        <v>24278</v>
      </c>
    </row>
    <row r="3424" spans="1:8" hidden="1" x14ac:dyDescent="0.25">
      <c r="A3424" s="65">
        <v>45875</v>
      </c>
      <c r="B3424" t="s">
        <v>24275</v>
      </c>
      <c r="C3424">
        <v>12</v>
      </c>
      <c r="D3424" t="s">
        <v>24445</v>
      </c>
      <c r="E3424" t="s">
        <v>24277</v>
      </c>
      <c r="F3424" t="s">
        <v>24311</v>
      </c>
      <c r="G3424" t="s">
        <v>769</v>
      </c>
      <c r="H3424" t="s">
        <v>24278</v>
      </c>
    </row>
    <row r="3425" spans="1:8" hidden="1" x14ac:dyDescent="0.25">
      <c r="A3425" s="65">
        <v>45875</v>
      </c>
      <c r="B3425" t="s">
        <v>24275</v>
      </c>
      <c r="C3425">
        <v>12</v>
      </c>
      <c r="D3425" t="s">
        <v>24445</v>
      </c>
      <c r="E3425" t="s">
        <v>24277</v>
      </c>
      <c r="F3425" t="s">
        <v>24311</v>
      </c>
      <c r="G3425" t="s">
        <v>769</v>
      </c>
      <c r="H3425" t="s">
        <v>24278</v>
      </c>
    </row>
    <row r="3426" spans="1:8" hidden="1" x14ac:dyDescent="0.25">
      <c r="A3426" s="65">
        <v>45875</v>
      </c>
      <c r="B3426" t="s">
        <v>24275</v>
      </c>
      <c r="C3426">
        <v>12</v>
      </c>
      <c r="D3426" t="s">
        <v>24445</v>
      </c>
      <c r="E3426" t="s">
        <v>24277</v>
      </c>
      <c r="F3426" t="s">
        <v>24311</v>
      </c>
      <c r="G3426" t="s">
        <v>769</v>
      </c>
      <c r="H3426" t="s">
        <v>24278</v>
      </c>
    </row>
    <row r="3427" spans="1:8" hidden="1" x14ac:dyDescent="0.25">
      <c r="A3427" s="65">
        <v>45875</v>
      </c>
      <c r="B3427" t="s">
        <v>24275</v>
      </c>
      <c r="C3427">
        <v>11</v>
      </c>
      <c r="D3427" t="s">
        <v>24445</v>
      </c>
      <c r="E3427" t="s">
        <v>24277</v>
      </c>
      <c r="F3427" t="s">
        <v>24311</v>
      </c>
      <c r="G3427" t="s">
        <v>769</v>
      </c>
      <c r="H3427" t="s">
        <v>24278</v>
      </c>
    </row>
    <row r="3428" spans="1:8" hidden="1" x14ac:dyDescent="0.25">
      <c r="A3428" s="65">
        <v>45875</v>
      </c>
      <c r="B3428" t="s">
        <v>24275</v>
      </c>
      <c r="C3428">
        <v>12</v>
      </c>
      <c r="D3428" t="s">
        <v>24445</v>
      </c>
      <c r="E3428" t="s">
        <v>24277</v>
      </c>
      <c r="F3428" t="s">
        <v>24311</v>
      </c>
      <c r="G3428" t="s">
        <v>769</v>
      </c>
      <c r="H3428" t="s">
        <v>24278</v>
      </c>
    </row>
    <row r="3429" spans="1:8" hidden="1" x14ac:dyDescent="0.25">
      <c r="A3429" s="65">
        <v>45875</v>
      </c>
      <c r="B3429" t="s">
        <v>24275</v>
      </c>
      <c r="C3429">
        <v>12</v>
      </c>
      <c r="D3429" t="s">
        <v>24445</v>
      </c>
      <c r="E3429" t="s">
        <v>24277</v>
      </c>
      <c r="F3429" t="s">
        <v>24311</v>
      </c>
      <c r="G3429" t="s">
        <v>769</v>
      </c>
      <c r="H3429" t="s">
        <v>24278</v>
      </c>
    </row>
    <row r="3430" spans="1:8" hidden="1" x14ac:dyDescent="0.25">
      <c r="A3430" s="65">
        <v>45875</v>
      </c>
      <c r="B3430" t="s">
        <v>24275</v>
      </c>
      <c r="C3430">
        <v>12</v>
      </c>
      <c r="D3430" t="s">
        <v>24445</v>
      </c>
      <c r="E3430" t="s">
        <v>24277</v>
      </c>
      <c r="F3430" t="s">
        <v>24311</v>
      </c>
      <c r="G3430" t="s">
        <v>769</v>
      </c>
      <c r="H3430" t="s">
        <v>24278</v>
      </c>
    </row>
    <row r="3431" spans="1:8" hidden="1" x14ac:dyDescent="0.25">
      <c r="A3431" s="65">
        <v>45875</v>
      </c>
      <c r="B3431" t="s">
        <v>24275</v>
      </c>
      <c r="C3431">
        <v>12</v>
      </c>
      <c r="D3431" t="s">
        <v>24445</v>
      </c>
      <c r="E3431" t="s">
        <v>24277</v>
      </c>
      <c r="F3431" t="s">
        <v>24311</v>
      </c>
      <c r="G3431" t="s">
        <v>769</v>
      </c>
      <c r="H3431" t="s">
        <v>24278</v>
      </c>
    </row>
    <row r="3432" spans="1:8" hidden="1" x14ac:dyDescent="0.25">
      <c r="A3432" s="65">
        <v>45875</v>
      </c>
      <c r="B3432" t="s">
        <v>24275</v>
      </c>
      <c r="C3432">
        <v>11</v>
      </c>
      <c r="D3432" t="s">
        <v>24445</v>
      </c>
      <c r="E3432" t="s">
        <v>24277</v>
      </c>
      <c r="F3432" t="s">
        <v>24311</v>
      </c>
      <c r="G3432" t="s">
        <v>769</v>
      </c>
      <c r="H3432" t="s">
        <v>24278</v>
      </c>
    </row>
    <row r="3433" spans="1:8" hidden="1" x14ac:dyDescent="0.25">
      <c r="A3433" s="65">
        <v>45875</v>
      </c>
      <c r="B3433" t="s">
        <v>24275</v>
      </c>
      <c r="C3433">
        <v>12</v>
      </c>
      <c r="D3433" t="s">
        <v>24445</v>
      </c>
      <c r="E3433" t="s">
        <v>24277</v>
      </c>
      <c r="F3433" t="s">
        <v>24311</v>
      </c>
      <c r="G3433" t="s">
        <v>769</v>
      </c>
      <c r="H3433" t="s">
        <v>24278</v>
      </c>
    </row>
    <row r="3434" spans="1:8" hidden="1" x14ac:dyDescent="0.25">
      <c r="A3434" s="65">
        <v>45875</v>
      </c>
      <c r="B3434" t="s">
        <v>24275</v>
      </c>
      <c r="C3434">
        <v>12</v>
      </c>
      <c r="D3434" t="s">
        <v>24445</v>
      </c>
      <c r="E3434" t="s">
        <v>24277</v>
      </c>
      <c r="F3434" t="s">
        <v>24311</v>
      </c>
      <c r="G3434" t="s">
        <v>769</v>
      </c>
      <c r="H3434" t="s">
        <v>24278</v>
      </c>
    </row>
    <row r="3435" spans="1:8" hidden="1" x14ac:dyDescent="0.25">
      <c r="A3435" s="65">
        <v>45875</v>
      </c>
      <c r="B3435" t="s">
        <v>24275</v>
      </c>
      <c r="C3435">
        <v>12</v>
      </c>
      <c r="D3435" t="s">
        <v>24445</v>
      </c>
      <c r="E3435" t="s">
        <v>24277</v>
      </c>
      <c r="F3435" t="s">
        <v>24311</v>
      </c>
      <c r="G3435" t="s">
        <v>769</v>
      </c>
      <c r="H3435" t="s">
        <v>24278</v>
      </c>
    </row>
    <row r="3436" spans="1:8" hidden="1" x14ac:dyDescent="0.25">
      <c r="A3436" s="65">
        <v>45875</v>
      </c>
      <c r="B3436" t="s">
        <v>24275</v>
      </c>
      <c r="C3436">
        <v>12</v>
      </c>
      <c r="D3436" t="s">
        <v>24445</v>
      </c>
      <c r="E3436" t="s">
        <v>24277</v>
      </c>
      <c r="F3436" t="s">
        <v>24311</v>
      </c>
      <c r="G3436" t="s">
        <v>769</v>
      </c>
      <c r="H3436" t="s">
        <v>24278</v>
      </c>
    </row>
    <row r="3437" spans="1:8" hidden="1" x14ac:dyDescent="0.25">
      <c r="A3437" s="65">
        <v>45875</v>
      </c>
      <c r="B3437" t="s">
        <v>24275</v>
      </c>
      <c r="C3437">
        <v>12</v>
      </c>
      <c r="D3437" t="s">
        <v>24445</v>
      </c>
      <c r="E3437" t="s">
        <v>24277</v>
      </c>
      <c r="F3437" t="s">
        <v>24311</v>
      </c>
      <c r="G3437" t="s">
        <v>769</v>
      </c>
      <c r="H3437" t="s">
        <v>24278</v>
      </c>
    </row>
    <row r="3438" spans="1:8" hidden="1" x14ac:dyDescent="0.25">
      <c r="A3438" s="65">
        <v>45875</v>
      </c>
      <c r="B3438" t="s">
        <v>24275</v>
      </c>
      <c r="C3438">
        <v>11</v>
      </c>
      <c r="D3438" t="s">
        <v>24445</v>
      </c>
      <c r="E3438" t="s">
        <v>24277</v>
      </c>
      <c r="F3438" t="s">
        <v>24311</v>
      </c>
      <c r="G3438" t="s">
        <v>769</v>
      </c>
      <c r="H3438" t="s">
        <v>24278</v>
      </c>
    </row>
    <row r="3439" spans="1:8" hidden="1" x14ac:dyDescent="0.25">
      <c r="A3439" s="65">
        <v>45875</v>
      </c>
      <c r="B3439" t="s">
        <v>24275</v>
      </c>
      <c r="C3439">
        <v>12</v>
      </c>
      <c r="D3439" t="s">
        <v>24445</v>
      </c>
      <c r="E3439" t="s">
        <v>24277</v>
      </c>
      <c r="F3439" t="s">
        <v>24311</v>
      </c>
      <c r="G3439" t="s">
        <v>769</v>
      </c>
      <c r="H3439" t="s">
        <v>24278</v>
      </c>
    </row>
    <row r="3440" spans="1:8" hidden="1" x14ac:dyDescent="0.25">
      <c r="A3440" s="65">
        <v>45875</v>
      </c>
      <c r="B3440" t="s">
        <v>24275</v>
      </c>
      <c r="C3440">
        <v>12</v>
      </c>
      <c r="D3440" t="s">
        <v>24445</v>
      </c>
      <c r="E3440" t="s">
        <v>24277</v>
      </c>
      <c r="F3440" t="s">
        <v>24311</v>
      </c>
      <c r="G3440" t="s">
        <v>769</v>
      </c>
      <c r="H3440" t="s">
        <v>24278</v>
      </c>
    </row>
    <row r="3441" spans="1:8" hidden="1" x14ac:dyDescent="0.25">
      <c r="A3441" s="65">
        <v>45875</v>
      </c>
      <c r="B3441" t="s">
        <v>24275</v>
      </c>
      <c r="C3441">
        <v>12</v>
      </c>
      <c r="D3441" t="s">
        <v>24445</v>
      </c>
      <c r="E3441" t="s">
        <v>24277</v>
      </c>
      <c r="F3441" t="s">
        <v>24311</v>
      </c>
      <c r="G3441" t="s">
        <v>769</v>
      </c>
      <c r="H3441" t="s">
        <v>24278</v>
      </c>
    </row>
    <row r="3442" spans="1:8" hidden="1" x14ac:dyDescent="0.25">
      <c r="A3442" s="65">
        <v>45875</v>
      </c>
      <c r="B3442" t="s">
        <v>24275</v>
      </c>
      <c r="C3442">
        <v>12</v>
      </c>
      <c r="D3442" t="s">
        <v>24445</v>
      </c>
      <c r="E3442" t="s">
        <v>24277</v>
      </c>
      <c r="F3442" t="s">
        <v>24311</v>
      </c>
      <c r="G3442" t="s">
        <v>769</v>
      </c>
      <c r="H3442" t="s">
        <v>24278</v>
      </c>
    </row>
    <row r="3443" spans="1:8" hidden="1" x14ac:dyDescent="0.25">
      <c r="A3443" s="65">
        <v>45875</v>
      </c>
      <c r="B3443" t="s">
        <v>24275</v>
      </c>
      <c r="C3443">
        <v>12</v>
      </c>
      <c r="D3443" t="s">
        <v>24445</v>
      </c>
      <c r="E3443" t="s">
        <v>24277</v>
      </c>
      <c r="F3443" t="s">
        <v>24311</v>
      </c>
      <c r="G3443" t="s">
        <v>769</v>
      </c>
      <c r="H3443" t="s">
        <v>24278</v>
      </c>
    </row>
    <row r="3444" spans="1:8" hidden="1" x14ac:dyDescent="0.25">
      <c r="A3444" s="65">
        <v>45875</v>
      </c>
      <c r="B3444" t="s">
        <v>24275</v>
      </c>
      <c r="C3444">
        <v>12</v>
      </c>
      <c r="D3444" t="s">
        <v>24445</v>
      </c>
      <c r="E3444" t="s">
        <v>24277</v>
      </c>
      <c r="F3444" t="s">
        <v>24311</v>
      </c>
      <c r="G3444" t="s">
        <v>769</v>
      </c>
      <c r="H3444" t="s">
        <v>24278</v>
      </c>
    </row>
    <row r="3445" spans="1:8" hidden="1" x14ac:dyDescent="0.25">
      <c r="A3445" s="65">
        <v>45875</v>
      </c>
      <c r="B3445" t="s">
        <v>24275</v>
      </c>
      <c r="C3445">
        <v>12</v>
      </c>
      <c r="D3445" t="s">
        <v>24445</v>
      </c>
      <c r="E3445" t="s">
        <v>24277</v>
      </c>
      <c r="F3445" t="s">
        <v>24311</v>
      </c>
      <c r="G3445" t="s">
        <v>769</v>
      </c>
      <c r="H3445" t="s">
        <v>24278</v>
      </c>
    </row>
    <row r="3446" spans="1:8" hidden="1" x14ac:dyDescent="0.25">
      <c r="A3446" s="65">
        <v>45875</v>
      </c>
      <c r="B3446" t="s">
        <v>24275</v>
      </c>
      <c r="C3446">
        <v>12</v>
      </c>
      <c r="D3446" t="s">
        <v>24445</v>
      </c>
      <c r="E3446" t="s">
        <v>24277</v>
      </c>
      <c r="F3446" t="s">
        <v>24311</v>
      </c>
      <c r="G3446" t="s">
        <v>769</v>
      </c>
      <c r="H3446" t="s">
        <v>24278</v>
      </c>
    </row>
    <row r="3447" spans="1:8" hidden="1" x14ac:dyDescent="0.25">
      <c r="A3447" s="65">
        <v>45875</v>
      </c>
      <c r="B3447" t="s">
        <v>24275</v>
      </c>
      <c r="C3447">
        <v>11</v>
      </c>
      <c r="D3447" t="s">
        <v>24445</v>
      </c>
      <c r="E3447" t="s">
        <v>24277</v>
      </c>
      <c r="F3447" t="s">
        <v>24311</v>
      </c>
      <c r="G3447" t="s">
        <v>769</v>
      </c>
      <c r="H3447" t="s">
        <v>24278</v>
      </c>
    </row>
    <row r="3448" spans="1:8" hidden="1" x14ac:dyDescent="0.25">
      <c r="A3448" s="65">
        <v>45875</v>
      </c>
      <c r="B3448" t="s">
        <v>24275</v>
      </c>
      <c r="C3448">
        <v>12</v>
      </c>
      <c r="D3448" t="s">
        <v>24445</v>
      </c>
      <c r="E3448" t="s">
        <v>24277</v>
      </c>
      <c r="F3448" t="s">
        <v>24311</v>
      </c>
      <c r="G3448" t="s">
        <v>769</v>
      </c>
      <c r="H3448" t="s">
        <v>24278</v>
      </c>
    </row>
    <row r="3449" spans="1:8" hidden="1" x14ac:dyDescent="0.25">
      <c r="A3449" s="65">
        <v>45875</v>
      </c>
      <c r="B3449" t="s">
        <v>24275</v>
      </c>
      <c r="C3449">
        <v>12</v>
      </c>
      <c r="D3449" t="s">
        <v>24445</v>
      </c>
      <c r="E3449" t="s">
        <v>24277</v>
      </c>
      <c r="F3449" t="s">
        <v>24311</v>
      </c>
      <c r="G3449" t="s">
        <v>769</v>
      </c>
      <c r="H3449" t="s">
        <v>24278</v>
      </c>
    </row>
    <row r="3450" spans="1:8" hidden="1" x14ac:dyDescent="0.25">
      <c r="A3450" s="65">
        <v>45875</v>
      </c>
      <c r="B3450" t="s">
        <v>24275</v>
      </c>
      <c r="C3450">
        <v>12</v>
      </c>
      <c r="D3450" t="s">
        <v>24445</v>
      </c>
      <c r="E3450" t="s">
        <v>24277</v>
      </c>
      <c r="F3450" t="s">
        <v>24311</v>
      </c>
      <c r="G3450" t="s">
        <v>769</v>
      </c>
      <c r="H3450" t="s">
        <v>24278</v>
      </c>
    </row>
    <row r="3451" spans="1:8" hidden="1" x14ac:dyDescent="0.25">
      <c r="A3451" s="65">
        <v>45875</v>
      </c>
      <c r="B3451" t="s">
        <v>24275</v>
      </c>
      <c r="C3451">
        <v>12</v>
      </c>
      <c r="D3451" t="s">
        <v>24445</v>
      </c>
      <c r="E3451" t="s">
        <v>24277</v>
      </c>
      <c r="F3451" t="s">
        <v>24311</v>
      </c>
      <c r="G3451" t="s">
        <v>769</v>
      </c>
      <c r="H3451" t="s">
        <v>24278</v>
      </c>
    </row>
    <row r="3452" spans="1:8" hidden="1" x14ac:dyDescent="0.25">
      <c r="A3452" s="65">
        <v>45875</v>
      </c>
      <c r="B3452" t="s">
        <v>24275</v>
      </c>
      <c r="C3452">
        <v>12</v>
      </c>
      <c r="D3452" t="s">
        <v>24445</v>
      </c>
      <c r="E3452" t="s">
        <v>24277</v>
      </c>
      <c r="F3452" t="s">
        <v>24311</v>
      </c>
      <c r="G3452" t="s">
        <v>769</v>
      </c>
      <c r="H3452" t="s">
        <v>24278</v>
      </c>
    </row>
    <row r="3453" spans="1:8" hidden="1" x14ac:dyDescent="0.25">
      <c r="A3453" s="65">
        <v>45875</v>
      </c>
      <c r="B3453" t="s">
        <v>24275</v>
      </c>
      <c r="C3453">
        <v>12</v>
      </c>
      <c r="D3453" t="s">
        <v>24445</v>
      </c>
      <c r="E3453" t="s">
        <v>24277</v>
      </c>
      <c r="F3453" t="s">
        <v>24311</v>
      </c>
      <c r="G3453" t="s">
        <v>769</v>
      </c>
      <c r="H3453" t="s">
        <v>24278</v>
      </c>
    </row>
    <row r="3454" spans="1:8" hidden="1" x14ac:dyDescent="0.25">
      <c r="A3454" s="65">
        <v>45875</v>
      </c>
      <c r="B3454" t="s">
        <v>24275</v>
      </c>
      <c r="C3454">
        <v>11</v>
      </c>
      <c r="D3454" t="s">
        <v>24445</v>
      </c>
      <c r="E3454" t="s">
        <v>24277</v>
      </c>
      <c r="F3454" t="s">
        <v>24311</v>
      </c>
      <c r="G3454" t="s">
        <v>769</v>
      </c>
      <c r="H3454" t="s">
        <v>24278</v>
      </c>
    </row>
    <row r="3455" spans="1:8" hidden="1" x14ac:dyDescent="0.25">
      <c r="A3455" s="65">
        <v>45875</v>
      </c>
      <c r="B3455" t="s">
        <v>24275</v>
      </c>
      <c r="C3455">
        <v>12</v>
      </c>
      <c r="D3455" t="s">
        <v>24445</v>
      </c>
      <c r="E3455" t="s">
        <v>24277</v>
      </c>
      <c r="F3455" t="s">
        <v>24311</v>
      </c>
      <c r="G3455" t="s">
        <v>769</v>
      </c>
      <c r="H3455" t="s">
        <v>24278</v>
      </c>
    </row>
    <row r="3456" spans="1:8" hidden="1" x14ac:dyDescent="0.25">
      <c r="A3456" s="65">
        <v>45875</v>
      </c>
      <c r="B3456" t="s">
        <v>24275</v>
      </c>
      <c r="C3456">
        <v>12</v>
      </c>
      <c r="D3456" t="s">
        <v>24445</v>
      </c>
      <c r="E3456" t="s">
        <v>24277</v>
      </c>
      <c r="F3456" t="s">
        <v>24311</v>
      </c>
      <c r="G3456" t="s">
        <v>769</v>
      </c>
      <c r="H3456" t="s">
        <v>24278</v>
      </c>
    </row>
    <row r="3457" spans="1:8" hidden="1" x14ac:dyDescent="0.25">
      <c r="A3457" s="65">
        <v>45874</v>
      </c>
      <c r="B3457" t="s">
        <v>24275</v>
      </c>
      <c r="C3457">
        <v>12</v>
      </c>
      <c r="D3457" t="s">
        <v>24445</v>
      </c>
      <c r="E3457" t="s">
        <v>24277</v>
      </c>
      <c r="F3457" t="s">
        <v>24311</v>
      </c>
      <c r="G3457" t="s">
        <v>769</v>
      </c>
      <c r="H3457" t="s">
        <v>24278</v>
      </c>
    </row>
    <row r="3458" spans="1:8" hidden="1" x14ac:dyDescent="0.25">
      <c r="A3458" s="65">
        <v>45874</v>
      </c>
      <c r="B3458" t="s">
        <v>24275</v>
      </c>
      <c r="C3458">
        <v>12</v>
      </c>
      <c r="D3458" t="s">
        <v>24445</v>
      </c>
      <c r="E3458" t="s">
        <v>24277</v>
      </c>
      <c r="F3458" t="s">
        <v>24311</v>
      </c>
      <c r="G3458" t="s">
        <v>769</v>
      </c>
      <c r="H3458" t="s">
        <v>24278</v>
      </c>
    </row>
    <row r="3459" spans="1:8" hidden="1" x14ac:dyDescent="0.25">
      <c r="A3459" s="65">
        <v>45875</v>
      </c>
      <c r="B3459" t="s">
        <v>24275</v>
      </c>
      <c r="C3459">
        <v>12</v>
      </c>
      <c r="D3459" t="s">
        <v>24445</v>
      </c>
      <c r="E3459" t="s">
        <v>24277</v>
      </c>
      <c r="F3459" t="s">
        <v>24311</v>
      </c>
      <c r="G3459" t="s">
        <v>769</v>
      </c>
      <c r="H3459" t="s">
        <v>24278</v>
      </c>
    </row>
    <row r="3460" spans="1:8" hidden="1" x14ac:dyDescent="0.25">
      <c r="A3460" s="65">
        <v>45875</v>
      </c>
      <c r="B3460" t="s">
        <v>24275</v>
      </c>
      <c r="C3460">
        <v>12</v>
      </c>
      <c r="D3460" t="s">
        <v>24445</v>
      </c>
      <c r="E3460" t="s">
        <v>24277</v>
      </c>
      <c r="F3460" t="s">
        <v>24311</v>
      </c>
      <c r="G3460" t="s">
        <v>769</v>
      </c>
      <c r="H3460" t="s">
        <v>24278</v>
      </c>
    </row>
    <row r="3461" spans="1:8" hidden="1" x14ac:dyDescent="0.25">
      <c r="A3461" s="65">
        <v>45874</v>
      </c>
      <c r="B3461" t="s">
        <v>24275</v>
      </c>
      <c r="C3461">
        <v>12</v>
      </c>
      <c r="D3461" t="s">
        <v>24445</v>
      </c>
      <c r="E3461" t="s">
        <v>24277</v>
      </c>
      <c r="F3461" t="s">
        <v>24311</v>
      </c>
      <c r="G3461" t="s">
        <v>769</v>
      </c>
      <c r="H3461" t="s">
        <v>24278</v>
      </c>
    </row>
    <row r="3462" spans="1:8" hidden="1" x14ac:dyDescent="0.25">
      <c r="A3462" s="65">
        <v>45875</v>
      </c>
      <c r="B3462" t="s">
        <v>24275</v>
      </c>
      <c r="C3462">
        <v>12</v>
      </c>
      <c r="D3462" t="s">
        <v>24445</v>
      </c>
      <c r="E3462" t="s">
        <v>24277</v>
      </c>
      <c r="F3462" t="s">
        <v>24311</v>
      </c>
      <c r="G3462" t="s">
        <v>769</v>
      </c>
      <c r="H3462" t="s">
        <v>24278</v>
      </c>
    </row>
    <row r="3463" spans="1:8" hidden="1" x14ac:dyDescent="0.25">
      <c r="A3463" s="65">
        <v>45875</v>
      </c>
      <c r="B3463" t="s">
        <v>24275</v>
      </c>
      <c r="C3463">
        <v>11</v>
      </c>
      <c r="D3463" t="s">
        <v>24445</v>
      </c>
      <c r="E3463" t="s">
        <v>24277</v>
      </c>
      <c r="F3463" t="s">
        <v>24311</v>
      </c>
      <c r="G3463" t="s">
        <v>769</v>
      </c>
      <c r="H3463" t="s">
        <v>24278</v>
      </c>
    </row>
    <row r="3464" spans="1:8" hidden="1" x14ac:dyDescent="0.25">
      <c r="A3464" s="65">
        <v>45874</v>
      </c>
      <c r="B3464" t="s">
        <v>24275</v>
      </c>
      <c r="C3464">
        <v>12</v>
      </c>
      <c r="D3464" t="s">
        <v>24445</v>
      </c>
      <c r="E3464" t="s">
        <v>24277</v>
      </c>
      <c r="F3464" t="s">
        <v>24311</v>
      </c>
      <c r="G3464" t="s">
        <v>769</v>
      </c>
      <c r="H3464" t="s">
        <v>24278</v>
      </c>
    </row>
    <row r="3465" spans="1:8" hidden="1" x14ac:dyDescent="0.25">
      <c r="A3465" s="65">
        <v>45874</v>
      </c>
      <c r="B3465" t="s">
        <v>24275</v>
      </c>
      <c r="C3465">
        <v>12</v>
      </c>
      <c r="D3465" t="s">
        <v>24445</v>
      </c>
      <c r="E3465" t="s">
        <v>24277</v>
      </c>
      <c r="F3465" t="s">
        <v>24311</v>
      </c>
      <c r="G3465" t="s">
        <v>769</v>
      </c>
      <c r="H3465" t="s">
        <v>24278</v>
      </c>
    </row>
    <row r="3466" spans="1:8" hidden="1" x14ac:dyDescent="0.25">
      <c r="A3466" s="65">
        <v>45874</v>
      </c>
      <c r="B3466" t="s">
        <v>24275</v>
      </c>
      <c r="C3466">
        <v>12</v>
      </c>
      <c r="D3466" t="s">
        <v>24445</v>
      </c>
      <c r="E3466" t="s">
        <v>24277</v>
      </c>
      <c r="F3466" t="s">
        <v>24311</v>
      </c>
      <c r="G3466" t="s">
        <v>769</v>
      </c>
      <c r="H3466" t="s">
        <v>24278</v>
      </c>
    </row>
    <row r="3467" spans="1:8" hidden="1" x14ac:dyDescent="0.25">
      <c r="A3467" s="65">
        <v>45874</v>
      </c>
      <c r="B3467" t="s">
        <v>24275</v>
      </c>
      <c r="C3467">
        <v>11</v>
      </c>
      <c r="D3467" t="s">
        <v>24445</v>
      </c>
      <c r="E3467" t="s">
        <v>24277</v>
      </c>
      <c r="F3467" t="s">
        <v>24311</v>
      </c>
      <c r="G3467" t="s">
        <v>769</v>
      </c>
      <c r="H3467" t="s">
        <v>24278</v>
      </c>
    </row>
    <row r="3468" spans="1:8" hidden="1" x14ac:dyDescent="0.25">
      <c r="A3468" s="65">
        <v>45874</v>
      </c>
      <c r="B3468" t="s">
        <v>24275</v>
      </c>
      <c r="C3468">
        <v>12</v>
      </c>
      <c r="D3468" t="s">
        <v>24445</v>
      </c>
      <c r="E3468" t="s">
        <v>24277</v>
      </c>
      <c r="F3468" t="s">
        <v>24311</v>
      </c>
      <c r="G3468" t="s">
        <v>769</v>
      </c>
      <c r="H3468" t="s">
        <v>24278</v>
      </c>
    </row>
    <row r="3469" spans="1:8" hidden="1" x14ac:dyDescent="0.25">
      <c r="A3469" s="65">
        <v>45874</v>
      </c>
      <c r="B3469" t="s">
        <v>24275</v>
      </c>
      <c r="C3469">
        <v>12</v>
      </c>
      <c r="D3469" t="s">
        <v>24445</v>
      </c>
      <c r="E3469" t="s">
        <v>24277</v>
      </c>
      <c r="F3469" t="s">
        <v>24311</v>
      </c>
      <c r="G3469" t="s">
        <v>769</v>
      </c>
      <c r="H3469" t="s">
        <v>24278</v>
      </c>
    </row>
    <row r="3470" spans="1:8" hidden="1" x14ac:dyDescent="0.25">
      <c r="A3470" s="65">
        <v>45874</v>
      </c>
      <c r="B3470" t="s">
        <v>24275</v>
      </c>
      <c r="C3470">
        <v>12</v>
      </c>
      <c r="D3470" t="s">
        <v>24445</v>
      </c>
      <c r="E3470" t="s">
        <v>24277</v>
      </c>
      <c r="F3470" t="s">
        <v>24311</v>
      </c>
      <c r="G3470" t="s">
        <v>769</v>
      </c>
      <c r="H3470" t="s">
        <v>24278</v>
      </c>
    </row>
    <row r="3471" spans="1:8" hidden="1" x14ac:dyDescent="0.25">
      <c r="A3471" s="65">
        <v>45874</v>
      </c>
      <c r="B3471" t="s">
        <v>24275</v>
      </c>
      <c r="C3471">
        <v>12</v>
      </c>
      <c r="D3471" t="s">
        <v>24445</v>
      </c>
      <c r="E3471" t="s">
        <v>24277</v>
      </c>
      <c r="F3471" t="s">
        <v>24311</v>
      </c>
      <c r="G3471" t="s">
        <v>769</v>
      </c>
      <c r="H3471" t="s">
        <v>24278</v>
      </c>
    </row>
    <row r="3472" spans="1:8" hidden="1" x14ac:dyDescent="0.25">
      <c r="A3472" s="65">
        <v>45874</v>
      </c>
      <c r="B3472" t="s">
        <v>24275</v>
      </c>
      <c r="C3472">
        <v>12</v>
      </c>
      <c r="D3472" t="s">
        <v>24445</v>
      </c>
      <c r="E3472" t="s">
        <v>24277</v>
      </c>
      <c r="F3472" t="s">
        <v>24311</v>
      </c>
      <c r="G3472" t="s">
        <v>769</v>
      </c>
      <c r="H3472" t="s">
        <v>24278</v>
      </c>
    </row>
    <row r="3473" spans="1:8" hidden="1" x14ac:dyDescent="0.25">
      <c r="A3473" s="65">
        <v>45874</v>
      </c>
      <c r="B3473" t="s">
        <v>24275</v>
      </c>
      <c r="C3473">
        <v>12</v>
      </c>
      <c r="D3473" t="s">
        <v>24445</v>
      </c>
      <c r="E3473" t="s">
        <v>24277</v>
      </c>
      <c r="F3473" t="s">
        <v>24311</v>
      </c>
      <c r="G3473" t="s">
        <v>769</v>
      </c>
      <c r="H3473" t="s">
        <v>24278</v>
      </c>
    </row>
    <row r="3474" spans="1:8" hidden="1" x14ac:dyDescent="0.25">
      <c r="A3474" s="65">
        <v>45874</v>
      </c>
      <c r="B3474" t="s">
        <v>24275</v>
      </c>
      <c r="C3474">
        <v>11</v>
      </c>
      <c r="D3474" t="s">
        <v>24445</v>
      </c>
      <c r="E3474" t="s">
        <v>24277</v>
      </c>
      <c r="F3474" t="s">
        <v>24311</v>
      </c>
      <c r="G3474" t="s">
        <v>769</v>
      </c>
      <c r="H3474" t="s">
        <v>24278</v>
      </c>
    </row>
    <row r="3475" spans="1:8" hidden="1" x14ac:dyDescent="0.25">
      <c r="A3475" s="65">
        <v>45874</v>
      </c>
      <c r="B3475" t="s">
        <v>24275</v>
      </c>
      <c r="C3475">
        <v>12</v>
      </c>
      <c r="D3475" t="s">
        <v>24445</v>
      </c>
      <c r="E3475" t="s">
        <v>24277</v>
      </c>
      <c r="F3475" t="s">
        <v>24311</v>
      </c>
      <c r="G3475" t="s">
        <v>769</v>
      </c>
      <c r="H3475" t="s">
        <v>24278</v>
      </c>
    </row>
    <row r="3476" spans="1:8" hidden="1" x14ac:dyDescent="0.25">
      <c r="A3476" s="65">
        <v>45874</v>
      </c>
      <c r="B3476" t="s">
        <v>24275</v>
      </c>
      <c r="C3476">
        <v>12</v>
      </c>
      <c r="D3476" t="s">
        <v>24445</v>
      </c>
      <c r="E3476" t="s">
        <v>24277</v>
      </c>
      <c r="F3476" t="s">
        <v>24311</v>
      </c>
      <c r="G3476" t="s">
        <v>769</v>
      </c>
      <c r="H3476" t="s">
        <v>24278</v>
      </c>
    </row>
    <row r="3477" spans="1:8" hidden="1" x14ac:dyDescent="0.25">
      <c r="A3477" s="65">
        <v>45874</v>
      </c>
      <c r="B3477" t="s">
        <v>24275</v>
      </c>
      <c r="C3477">
        <v>12</v>
      </c>
      <c r="D3477" t="s">
        <v>24445</v>
      </c>
      <c r="E3477" t="s">
        <v>24277</v>
      </c>
      <c r="F3477" t="s">
        <v>24311</v>
      </c>
      <c r="G3477" t="s">
        <v>769</v>
      </c>
      <c r="H3477" t="s">
        <v>24278</v>
      </c>
    </row>
    <row r="3478" spans="1:8" hidden="1" x14ac:dyDescent="0.25">
      <c r="A3478" s="65">
        <v>45874</v>
      </c>
      <c r="B3478" t="s">
        <v>24275</v>
      </c>
      <c r="C3478">
        <v>12</v>
      </c>
      <c r="D3478" t="s">
        <v>24445</v>
      </c>
      <c r="E3478" t="s">
        <v>24277</v>
      </c>
      <c r="F3478" t="s">
        <v>24311</v>
      </c>
      <c r="G3478" t="s">
        <v>769</v>
      </c>
      <c r="H3478" t="s">
        <v>24278</v>
      </c>
    </row>
    <row r="3479" spans="1:8" hidden="1" x14ac:dyDescent="0.25">
      <c r="A3479" s="65">
        <v>45874</v>
      </c>
      <c r="B3479" t="s">
        <v>24275</v>
      </c>
      <c r="C3479">
        <v>12</v>
      </c>
      <c r="D3479" t="s">
        <v>24445</v>
      </c>
      <c r="E3479" t="s">
        <v>24277</v>
      </c>
      <c r="F3479" t="s">
        <v>24311</v>
      </c>
      <c r="G3479" t="s">
        <v>769</v>
      </c>
      <c r="H3479" t="s">
        <v>24278</v>
      </c>
    </row>
    <row r="3480" spans="1:8" hidden="1" x14ac:dyDescent="0.25">
      <c r="A3480" s="65">
        <v>45874</v>
      </c>
      <c r="B3480" t="s">
        <v>24275</v>
      </c>
      <c r="C3480">
        <v>11</v>
      </c>
      <c r="D3480" t="s">
        <v>24445</v>
      </c>
      <c r="E3480" t="s">
        <v>24277</v>
      </c>
      <c r="F3480" t="s">
        <v>24311</v>
      </c>
      <c r="G3480" t="s">
        <v>769</v>
      </c>
      <c r="H3480" t="s">
        <v>24278</v>
      </c>
    </row>
    <row r="3481" spans="1:8" hidden="1" x14ac:dyDescent="0.25">
      <c r="A3481" s="65">
        <v>45874</v>
      </c>
      <c r="B3481" t="s">
        <v>24275</v>
      </c>
      <c r="C3481">
        <v>12</v>
      </c>
      <c r="D3481" t="s">
        <v>24445</v>
      </c>
      <c r="E3481" t="s">
        <v>24277</v>
      </c>
      <c r="F3481" t="s">
        <v>24311</v>
      </c>
      <c r="G3481" t="s">
        <v>769</v>
      </c>
      <c r="H3481" t="s">
        <v>24278</v>
      </c>
    </row>
    <row r="3482" spans="1:8" hidden="1" x14ac:dyDescent="0.25">
      <c r="A3482" s="65">
        <v>45874</v>
      </c>
      <c r="B3482" t="s">
        <v>24275</v>
      </c>
      <c r="C3482">
        <v>12</v>
      </c>
      <c r="D3482" t="s">
        <v>24445</v>
      </c>
      <c r="E3482" t="s">
        <v>24277</v>
      </c>
      <c r="F3482" t="s">
        <v>24311</v>
      </c>
      <c r="G3482" t="s">
        <v>769</v>
      </c>
      <c r="H3482" t="s">
        <v>24278</v>
      </c>
    </row>
    <row r="3483" spans="1:8" hidden="1" x14ac:dyDescent="0.25">
      <c r="A3483" s="65">
        <v>45874</v>
      </c>
      <c r="B3483" t="s">
        <v>24275</v>
      </c>
      <c r="C3483">
        <v>12</v>
      </c>
      <c r="D3483" t="s">
        <v>24445</v>
      </c>
      <c r="E3483" t="s">
        <v>24277</v>
      </c>
      <c r="F3483" t="s">
        <v>24311</v>
      </c>
      <c r="G3483" t="s">
        <v>769</v>
      </c>
      <c r="H3483" t="s">
        <v>24278</v>
      </c>
    </row>
    <row r="3484" spans="1:8" hidden="1" x14ac:dyDescent="0.25">
      <c r="A3484" s="65">
        <v>45874</v>
      </c>
      <c r="B3484" t="s">
        <v>24275</v>
      </c>
      <c r="C3484">
        <v>12</v>
      </c>
      <c r="D3484" t="s">
        <v>24445</v>
      </c>
      <c r="E3484" t="s">
        <v>24277</v>
      </c>
      <c r="F3484" t="s">
        <v>24311</v>
      </c>
      <c r="G3484" t="s">
        <v>769</v>
      </c>
      <c r="H3484" t="s">
        <v>24278</v>
      </c>
    </row>
    <row r="3485" spans="1:8" hidden="1" x14ac:dyDescent="0.25">
      <c r="A3485" s="65">
        <v>45874</v>
      </c>
      <c r="B3485" t="s">
        <v>24275</v>
      </c>
      <c r="C3485">
        <v>12</v>
      </c>
      <c r="D3485" t="s">
        <v>24445</v>
      </c>
      <c r="E3485" t="s">
        <v>24277</v>
      </c>
      <c r="F3485" t="s">
        <v>24311</v>
      </c>
      <c r="G3485" t="s">
        <v>769</v>
      </c>
      <c r="H3485" t="s">
        <v>24278</v>
      </c>
    </row>
    <row r="3486" spans="1:8" hidden="1" x14ac:dyDescent="0.25">
      <c r="A3486" s="65">
        <v>45874</v>
      </c>
      <c r="B3486" t="s">
        <v>24275</v>
      </c>
      <c r="C3486">
        <v>12</v>
      </c>
      <c r="D3486" t="s">
        <v>24445</v>
      </c>
      <c r="E3486" t="s">
        <v>24277</v>
      </c>
      <c r="F3486" t="s">
        <v>24311</v>
      </c>
      <c r="G3486" t="s">
        <v>769</v>
      </c>
      <c r="H3486" t="s">
        <v>24278</v>
      </c>
    </row>
    <row r="3487" spans="1:8" hidden="1" x14ac:dyDescent="0.25">
      <c r="A3487" s="65">
        <v>45874</v>
      </c>
      <c r="B3487" t="s">
        <v>24275</v>
      </c>
      <c r="C3487">
        <v>12</v>
      </c>
      <c r="D3487" t="s">
        <v>24445</v>
      </c>
      <c r="E3487" t="s">
        <v>24277</v>
      </c>
      <c r="F3487" t="s">
        <v>24311</v>
      </c>
      <c r="G3487" t="s">
        <v>769</v>
      </c>
      <c r="H3487" t="s">
        <v>24278</v>
      </c>
    </row>
    <row r="3488" spans="1:8" hidden="1" x14ac:dyDescent="0.25">
      <c r="A3488" s="65">
        <v>45874</v>
      </c>
      <c r="B3488" t="s">
        <v>24275</v>
      </c>
      <c r="C3488">
        <v>12</v>
      </c>
      <c r="D3488" t="s">
        <v>24445</v>
      </c>
      <c r="E3488" t="s">
        <v>24277</v>
      </c>
      <c r="F3488" t="s">
        <v>24311</v>
      </c>
      <c r="G3488" t="s">
        <v>769</v>
      </c>
      <c r="H3488" t="s">
        <v>24278</v>
      </c>
    </row>
    <row r="3489" spans="1:8" hidden="1" x14ac:dyDescent="0.25">
      <c r="A3489" s="65">
        <v>45874</v>
      </c>
      <c r="B3489" t="s">
        <v>24275</v>
      </c>
      <c r="C3489">
        <v>12</v>
      </c>
      <c r="D3489" t="s">
        <v>24445</v>
      </c>
      <c r="E3489" t="s">
        <v>24277</v>
      </c>
      <c r="F3489" t="s">
        <v>24311</v>
      </c>
      <c r="G3489" t="s">
        <v>769</v>
      </c>
      <c r="H3489" t="s">
        <v>24278</v>
      </c>
    </row>
    <row r="3490" spans="1:8" hidden="1" x14ac:dyDescent="0.25">
      <c r="A3490" s="65">
        <v>45874</v>
      </c>
      <c r="B3490" t="s">
        <v>24275</v>
      </c>
      <c r="C3490">
        <v>12</v>
      </c>
      <c r="D3490" t="s">
        <v>24445</v>
      </c>
      <c r="E3490" t="s">
        <v>24277</v>
      </c>
      <c r="F3490" t="s">
        <v>24311</v>
      </c>
      <c r="G3490" t="s">
        <v>769</v>
      </c>
      <c r="H3490" t="s">
        <v>24278</v>
      </c>
    </row>
    <row r="3491" spans="1:8" hidden="1" x14ac:dyDescent="0.25">
      <c r="A3491" s="65">
        <v>45874</v>
      </c>
      <c r="B3491" t="s">
        <v>24275</v>
      </c>
      <c r="C3491">
        <v>11</v>
      </c>
      <c r="D3491" t="s">
        <v>24445</v>
      </c>
      <c r="E3491" t="s">
        <v>24277</v>
      </c>
      <c r="F3491" t="s">
        <v>24311</v>
      </c>
      <c r="G3491" t="s">
        <v>769</v>
      </c>
      <c r="H3491" t="s">
        <v>24278</v>
      </c>
    </row>
    <row r="3492" spans="1:8" hidden="1" x14ac:dyDescent="0.25">
      <c r="A3492" s="65">
        <v>45874</v>
      </c>
      <c r="B3492" t="s">
        <v>24275</v>
      </c>
      <c r="C3492">
        <v>12</v>
      </c>
      <c r="D3492" t="s">
        <v>24445</v>
      </c>
      <c r="E3492" t="s">
        <v>24277</v>
      </c>
      <c r="F3492" t="s">
        <v>24311</v>
      </c>
      <c r="G3492" t="s">
        <v>769</v>
      </c>
      <c r="H3492" t="s">
        <v>24278</v>
      </c>
    </row>
    <row r="3493" spans="1:8" hidden="1" x14ac:dyDescent="0.25">
      <c r="A3493" s="65">
        <v>45874</v>
      </c>
      <c r="B3493" t="s">
        <v>24275</v>
      </c>
      <c r="C3493">
        <v>12</v>
      </c>
      <c r="D3493" t="s">
        <v>24445</v>
      </c>
      <c r="E3493" t="s">
        <v>24277</v>
      </c>
      <c r="F3493" t="s">
        <v>24311</v>
      </c>
      <c r="G3493" t="s">
        <v>769</v>
      </c>
      <c r="H3493" t="s">
        <v>24278</v>
      </c>
    </row>
    <row r="3494" spans="1:8" hidden="1" x14ac:dyDescent="0.25">
      <c r="A3494" s="65">
        <v>45874</v>
      </c>
      <c r="B3494" t="s">
        <v>24275</v>
      </c>
      <c r="C3494">
        <v>12</v>
      </c>
      <c r="D3494" t="s">
        <v>24445</v>
      </c>
      <c r="E3494" t="s">
        <v>24277</v>
      </c>
      <c r="F3494" t="s">
        <v>24311</v>
      </c>
      <c r="G3494" t="s">
        <v>769</v>
      </c>
      <c r="H3494" t="s">
        <v>24278</v>
      </c>
    </row>
    <row r="3495" spans="1:8" hidden="1" x14ac:dyDescent="0.25">
      <c r="A3495" s="65">
        <v>45874</v>
      </c>
      <c r="B3495" t="s">
        <v>24275</v>
      </c>
      <c r="C3495">
        <v>12</v>
      </c>
      <c r="D3495" t="s">
        <v>24445</v>
      </c>
      <c r="E3495" t="s">
        <v>24277</v>
      </c>
      <c r="F3495" t="s">
        <v>24311</v>
      </c>
      <c r="G3495" t="s">
        <v>769</v>
      </c>
      <c r="H3495" t="s">
        <v>24278</v>
      </c>
    </row>
    <row r="3496" spans="1:8" hidden="1" x14ac:dyDescent="0.25">
      <c r="A3496" s="65">
        <v>45874</v>
      </c>
      <c r="B3496" t="s">
        <v>24330</v>
      </c>
      <c r="C3496">
        <v>12</v>
      </c>
      <c r="D3496" t="s">
        <v>24441</v>
      </c>
      <c r="E3496" t="s">
        <v>24277</v>
      </c>
      <c r="F3496" t="s">
        <v>24294</v>
      </c>
      <c r="G3496" t="s">
        <v>766</v>
      </c>
      <c r="H3496" t="s">
        <v>24438</v>
      </c>
    </row>
    <row r="3497" spans="1:8" hidden="1" x14ac:dyDescent="0.25">
      <c r="A3497" s="65">
        <v>45874</v>
      </c>
      <c r="B3497" t="s">
        <v>24330</v>
      </c>
      <c r="C3497">
        <v>12</v>
      </c>
      <c r="D3497" t="s">
        <v>24441</v>
      </c>
      <c r="E3497" t="s">
        <v>24277</v>
      </c>
      <c r="F3497" t="s">
        <v>24294</v>
      </c>
      <c r="G3497" t="s">
        <v>766</v>
      </c>
      <c r="H3497" t="s">
        <v>24438</v>
      </c>
    </row>
    <row r="3498" spans="1:8" hidden="1" x14ac:dyDescent="0.25">
      <c r="A3498" s="65">
        <v>45874</v>
      </c>
      <c r="B3498" t="s">
        <v>24330</v>
      </c>
      <c r="C3498">
        <v>12</v>
      </c>
      <c r="D3498" t="s">
        <v>24441</v>
      </c>
      <c r="E3498" t="s">
        <v>24277</v>
      </c>
      <c r="F3498" t="s">
        <v>24294</v>
      </c>
      <c r="G3498" t="s">
        <v>766</v>
      </c>
      <c r="H3498" t="s">
        <v>24438</v>
      </c>
    </row>
    <row r="3499" spans="1:8" hidden="1" x14ac:dyDescent="0.25">
      <c r="A3499" s="65">
        <v>45874</v>
      </c>
      <c r="B3499" t="s">
        <v>24330</v>
      </c>
      <c r="C3499">
        <v>12</v>
      </c>
      <c r="D3499" t="s">
        <v>24441</v>
      </c>
      <c r="E3499" t="s">
        <v>24277</v>
      </c>
      <c r="F3499" t="s">
        <v>24294</v>
      </c>
      <c r="G3499" t="s">
        <v>766</v>
      </c>
      <c r="H3499" t="s">
        <v>24438</v>
      </c>
    </row>
    <row r="3500" spans="1:8" hidden="1" x14ac:dyDescent="0.25">
      <c r="A3500" s="65">
        <v>45874</v>
      </c>
      <c r="B3500" t="s">
        <v>24330</v>
      </c>
      <c r="C3500">
        <v>11</v>
      </c>
      <c r="D3500" t="s">
        <v>24441</v>
      </c>
      <c r="E3500" t="s">
        <v>24277</v>
      </c>
      <c r="F3500" t="s">
        <v>24294</v>
      </c>
      <c r="G3500" t="s">
        <v>766</v>
      </c>
      <c r="H3500" t="s">
        <v>24438</v>
      </c>
    </row>
    <row r="3501" spans="1:8" hidden="1" x14ac:dyDescent="0.25">
      <c r="A3501" s="65">
        <v>45874</v>
      </c>
      <c r="B3501" t="s">
        <v>24330</v>
      </c>
      <c r="C3501">
        <v>12</v>
      </c>
      <c r="D3501" t="s">
        <v>24441</v>
      </c>
      <c r="E3501" t="s">
        <v>24277</v>
      </c>
      <c r="F3501" t="s">
        <v>24294</v>
      </c>
      <c r="G3501" t="s">
        <v>766</v>
      </c>
      <c r="H3501" t="s">
        <v>24438</v>
      </c>
    </row>
    <row r="3502" spans="1:8" hidden="1" x14ac:dyDescent="0.25">
      <c r="A3502" s="65">
        <v>45874</v>
      </c>
      <c r="B3502" t="s">
        <v>24330</v>
      </c>
      <c r="C3502">
        <v>12</v>
      </c>
      <c r="D3502" t="s">
        <v>24446</v>
      </c>
      <c r="E3502" t="s">
        <v>24277</v>
      </c>
      <c r="F3502" t="s">
        <v>24294</v>
      </c>
      <c r="G3502" t="s">
        <v>764</v>
      </c>
      <c r="H3502" t="s">
        <v>24397</v>
      </c>
    </row>
    <row r="3503" spans="1:8" hidden="1" x14ac:dyDescent="0.25">
      <c r="A3503" s="65">
        <v>45874</v>
      </c>
      <c r="B3503" t="s">
        <v>24330</v>
      </c>
      <c r="C3503">
        <v>12</v>
      </c>
      <c r="D3503" t="s">
        <v>24446</v>
      </c>
      <c r="E3503" t="s">
        <v>24277</v>
      </c>
      <c r="F3503" t="s">
        <v>24294</v>
      </c>
      <c r="G3503" t="s">
        <v>764</v>
      </c>
      <c r="H3503" t="s">
        <v>24397</v>
      </c>
    </row>
    <row r="3504" spans="1:8" hidden="1" x14ac:dyDescent="0.25">
      <c r="A3504" s="65">
        <v>45874</v>
      </c>
      <c r="B3504" t="s">
        <v>24330</v>
      </c>
      <c r="C3504">
        <v>12</v>
      </c>
      <c r="D3504" t="s">
        <v>24446</v>
      </c>
      <c r="E3504" t="s">
        <v>24277</v>
      </c>
      <c r="F3504" t="s">
        <v>24294</v>
      </c>
      <c r="G3504" t="s">
        <v>764</v>
      </c>
      <c r="H3504" t="s">
        <v>24397</v>
      </c>
    </row>
    <row r="3505" spans="1:8" hidden="1" x14ac:dyDescent="0.25">
      <c r="A3505" s="65">
        <v>45874</v>
      </c>
      <c r="B3505" t="s">
        <v>24330</v>
      </c>
      <c r="C3505">
        <v>12</v>
      </c>
      <c r="D3505" t="s">
        <v>24446</v>
      </c>
      <c r="E3505" t="s">
        <v>24277</v>
      </c>
      <c r="F3505" t="s">
        <v>24294</v>
      </c>
      <c r="G3505" t="s">
        <v>764</v>
      </c>
      <c r="H3505" t="s">
        <v>24397</v>
      </c>
    </row>
    <row r="3506" spans="1:8" hidden="1" x14ac:dyDescent="0.25">
      <c r="A3506" s="65">
        <v>45875</v>
      </c>
      <c r="B3506" t="s">
        <v>24330</v>
      </c>
      <c r="C3506">
        <v>12</v>
      </c>
      <c r="D3506" t="s">
        <v>24441</v>
      </c>
      <c r="E3506" t="s">
        <v>24277</v>
      </c>
      <c r="F3506" t="s">
        <v>24294</v>
      </c>
      <c r="G3506" t="s">
        <v>766</v>
      </c>
      <c r="H3506" t="s">
        <v>24438</v>
      </c>
    </row>
    <row r="3507" spans="1:8" hidden="1" x14ac:dyDescent="0.25">
      <c r="A3507" s="65">
        <v>45871</v>
      </c>
      <c r="B3507" t="s">
        <v>24275</v>
      </c>
      <c r="C3507">
        <v>12</v>
      </c>
      <c r="D3507" t="s">
        <v>24439</v>
      </c>
      <c r="E3507" t="s">
        <v>24277</v>
      </c>
      <c r="F3507" t="s">
        <v>754</v>
      </c>
      <c r="G3507" t="s">
        <v>770</v>
      </c>
      <c r="H3507" t="s">
        <v>24278</v>
      </c>
    </row>
    <row r="3508" spans="1:8" hidden="1" x14ac:dyDescent="0.25">
      <c r="A3508" s="65">
        <v>45876</v>
      </c>
      <c r="B3508" t="s">
        <v>24275</v>
      </c>
      <c r="C3508">
        <v>12</v>
      </c>
      <c r="D3508" t="s">
        <v>24447</v>
      </c>
      <c r="E3508" t="s">
        <v>24277</v>
      </c>
      <c r="F3508" t="s">
        <v>754</v>
      </c>
      <c r="G3508" t="s">
        <v>770</v>
      </c>
      <c r="H3508" t="s">
        <v>24278</v>
      </c>
    </row>
    <row r="3509" spans="1:8" hidden="1" x14ac:dyDescent="0.25">
      <c r="A3509" s="65">
        <v>45876</v>
      </c>
      <c r="B3509" t="s">
        <v>24275</v>
      </c>
      <c r="C3509">
        <v>12</v>
      </c>
      <c r="D3509" t="s">
        <v>24447</v>
      </c>
      <c r="E3509" t="s">
        <v>24277</v>
      </c>
      <c r="F3509" t="s">
        <v>754</v>
      </c>
      <c r="G3509" t="s">
        <v>770</v>
      </c>
      <c r="H3509" t="s">
        <v>24278</v>
      </c>
    </row>
    <row r="3510" spans="1:8" hidden="1" x14ac:dyDescent="0.25">
      <c r="A3510" s="65">
        <v>45876</v>
      </c>
      <c r="B3510" t="s">
        <v>24275</v>
      </c>
      <c r="C3510">
        <v>12</v>
      </c>
      <c r="D3510" t="s">
        <v>24447</v>
      </c>
      <c r="E3510" t="s">
        <v>24277</v>
      </c>
      <c r="F3510" t="s">
        <v>754</v>
      </c>
      <c r="G3510" t="s">
        <v>770</v>
      </c>
      <c r="H3510" t="s">
        <v>24278</v>
      </c>
    </row>
    <row r="3511" spans="1:8" hidden="1" x14ac:dyDescent="0.25">
      <c r="A3511" s="65">
        <v>45876</v>
      </c>
      <c r="B3511" t="s">
        <v>24275</v>
      </c>
      <c r="C3511">
        <v>12</v>
      </c>
      <c r="D3511" t="s">
        <v>24447</v>
      </c>
      <c r="E3511" t="s">
        <v>24277</v>
      </c>
      <c r="F3511" t="s">
        <v>754</v>
      </c>
      <c r="G3511" t="s">
        <v>770</v>
      </c>
      <c r="H3511" t="s">
        <v>24278</v>
      </c>
    </row>
    <row r="3512" spans="1:8" hidden="1" x14ac:dyDescent="0.25">
      <c r="A3512" s="65">
        <v>45876</v>
      </c>
      <c r="B3512" t="s">
        <v>24275</v>
      </c>
      <c r="C3512">
        <v>12</v>
      </c>
      <c r="D3512" t="s">
        <v>24447</v>
      </c>
      <c r="E3512" t="s">
        <v>24277</v>
      </c>
      <c r="F3512" t="s">
        <v>754</v>
      </c>
      <c r="G3512" t="s">
        <v>770</v>
      </c>
      <c r="H3512" t="s">
        <v>24278</v>
      </c>
    </row>
    <row r="3513" spans="1:8" hidden="1" x14ac:dyDescent="0.25">
      <c r="A3513" s="65">
        <v>45876</v>
      </c>
      <c r="B3513" t="s">
        <v>24275</v>
      </c>
      <c r="C3513">
        <v>12</v>
      </c>
      <c r="D3513" t="s">
        <v>24447</v>
      </c>
      <c r="E3513" t="s">
        <v>24277</v>
      </c>
      <c r="F3513" t="s">
        <v>754</v>
      </c>
      <c r="G3513" t="s">
        <v>770</v>
      </c>
      <c r="H3513" t="s">
        <v>24278</v>
      </c>
    </row>
    <row r="3514" spans="1:8" hidden="1" x14ac:dyDescent="0.25">
      <c r="A3514" s="65">
        <v>45876</v>
      </c>
      <c r="B3514" t="s">
        <v>24275</v>
      </c>
      <c r="C3514">
        <v>12</v>
      </c>
      <c r="D3514" t="s">
        <v>24447</v>
      </c>
      <c r="E3514" t="s">
        <v>24277</v>
      </c>
      <c r="F3514" t="s">
        <v>754</v>
      </c>
      <c r="G3514" t="s">
        <v>770</v>
      </c>
      <c r="H3514" t="s">
        <v>24278</v>
      </c>
    </row>
    <row r="3515" spans="1:8" hidden="1" x14ac:dyDescent="0.25">
      <c r="A3515" s="65">
        <v>45876</v>
      </c>
      <c r="B3515" t="s">
        <v>24275</v>
      </c>
      <c r="C3515">
        <v>12</v>
      </c>
      <c r="D3515" t="s">
        <v>24447</v>
      </c>
      <c r="E3515" t="s">
        <v>24277</v>
      </c>
      <c r="F3515" t="s">
        <v>754</v>
      </c>
      <c r="G3515" t="s">
        <v>770</v>
      </c>
      <c r="H3515" t="s">
        <v>24278</v>
      </c>
    </row>
    <row r="3516" spans="1:8" hidden="1" x14ac:dyDescent="0.25">
      <c r="A3516" s="65">
        <v>45876</v>
      </c>
      <c r="B3516" t="s">
        <v>24275</v>
      </c>
      <c r="C3516">
        <v>12</v>
      </c>
      <c r="D3516" t="s">
        <v>24447</v>
      </c>
      <c r="E3516" t="s">
        <v>24277</v>
      </c>
      <c r="F3516" t="s">
        <v>754</v>
      </c>
      <c r="G3516" t="s">
        <v>770</v>
      </c>
      <c r="H3516" t="s">
        <v>24278</v>
      </c>
    </row>
    <row r="3517" spans="1:8" hidden="1" x14ac:dyDescent="0.25">
      <c r="A3517" s="65">
        <v>45876</v>
      </c>
      <c r="B3517" t="s">
        <v>24275</v>
      </c>
      <c r="C3517">
        <v>11</v>
      </c>
      <c r="D3517" t="s">
        <v>24447</v>
      </c>
      <c r="E3517" t="s">
        <v>24277</v>
      </c>
      <c r="F3517" t="s">
        <v>754</v>
      </c>
      <c r="G3517" t="s">
        <v>770</v>
      </c>
      <c r="H3517" t="s">
        <v>24278</v>
      </c>
    </row>
    <row r="3518" spans="1:8" hidden="1" x14ac:dyDescent="0.25">
      <c r="A3518" s="65">
        <v>45876</v>
      </c>
      <c r="B3518" t="s">
        <v>24275</v>
      </c>
      <c r="C3518">
        <v>12</v>
      </c>
      <c r="D3518" t="s">
        <v>24447</v>
      </c>
      <c r="E3518" t="s">
        <v>24277</v>
      </c>
      <c r="F3518" t="s">
        <v>754</v>
      </c>
      <c r="G3518" t="s">
        <v>770</v>
      </c>
      <c r="H3518" t="s">
        <v>24278</v>
      </c>
    </row>
    <row r="3519" spans="1:8" hidden="1" x14ac:dyDescent="0.25">
      <c r="A3519" s="65">
        <v>45876</v>
      </c>
      <c r="B3519" t="s">
        <v>24275</v>
      </c>
      <c r="C3519">
        <v>12</v>
      </c>
      <c r="D3519" t="s">
        <v>24447</v>
      </c>
      <c r="E3519" t="s">
        <v>24277</v>
      </c>
      <c r="F3519" t="s">
        <v>754</v>
      </c>
      <c r="G3519" t="s">
        <v>770</v>
      </c>
      <c r="H3519" t="s">
        <v>24278</v>
      </c>
    </row>
    <row r="3520" spans="1:8" hidden="1" x14ac:dyDescent="0.25">
      <c r="A3520" s="65">
        <v>45876</v>
      </c>
      <c r="B3520" t="s">
        <v>24275</v>
      </c>
      <c r="C3520">
        <v>11</v>
      </c>
      <c r="D3520" t="s">
        <v>24447</v>
      </c>
      <c r="E3520" t="s">
        <v>24277</v>
      </c>
      <c r="F3520" t="s">
        <v>754</v>
      </c>
      <c r="G3520" t="s">
        <v>770</v>
      </c>
      <c r="H3520" t="s">
        <v>24278</v>
      </c>
    </row>
    <row r="3521" spans="1:8" hidden="1" x14ac:dyDescent="0.25">
      <c r="A3521" s="65">
        <v>45876</v>
      </c>
      <c r="B3521" t="s">
        <v>24275</v>
      </c>
      <c r="C3521">
        <v>12</v>
      </c>
      <c r="D3521" t="s">
        <v>24447</v>
      </c>
      <c r="E3521" t="s">
        <v>24277</v>
      </c>
      <c r="F3521" t="s">
        <v>754</v>
      </c>
      <c r="G3521" t="s">
        <v>770</v>
      </c>
      <c r="H3521" t="s">
        <v>24278</v>
      </c>
    </row>
    <row r="3522" spans="1:8" hidden="1" x14ac:dyDescent="0.25">
      <c r="A3522" s="65">
        <v>45876</v>
      </c>
      <c r="B3522" t="s">
        <v>24275</v>
      </c>
      <c r="C3522">
        <v>12</v>
      </c>
      <c r="D3522" t="s">
        <v>24447</v>
      </c>
      <c r="E3522" t="s">
        <v>24277</v>
      </c>
      <c r="F3522" t="s">
        <v>754</v>
      </c>
      <c r="G3522" t="s">
        <v>770</v>
      </c>
      <c r="H3522" t="s">
        <v>24278</v>
      </c>
    </row>
    <row r="3523" spans="1:8" hidden="1" x14ac:dyDescent="0.25">
      <c r="A3523" s="65">
        <v>45876</v>
      </c>
      <c r="B3523" t="s">
        <v>24275</v>
      </c>
      <c r="C3523">
        <v>12</v>
      </c>
      <c r="D3523" t="s">
        <v>24447</v>
      </c>
      <c r="E3523" t="s">
        <v>24277</v>
      </c>
      <c r="F3523" t="s">
        <v>754</v>
      </c>
      <c r="G3523" t="s">
        <v>770</v>
      </c>
      <c r="H3523" t="s">
        <v>24278</v>
      </c>
    </row>
    <row r="3524" spans="1:8" hidden="1" x14ac:dyDescent="0.25">
      <c r="A3524" s="65">
        <v>45876</v>
      </c>
      <c r="B3524" t="s">
        <v>24275</v>
      </c>
      <c r="C3524">
        <v>12</v>
      </c>
      <c r="D3524" t="s">
        <v>24447</v>
      </c>
      <c r="E3524" t="s">
        <v>24277</v>
      </c>
      <c r="F3524" t="s">
        <v>754</v>
      </c>
      <c r="G3524" t="s">
        <v>770</v>
      </c>
      <c r="H3524" t="s">
        <v>24278</v>
      </c>
    </row>
    <row r="3525" spans="1:8" hidden="1" x14ac:dyDescent="0.25">
      <c r="A3525" s="65">
        <v>45876</v>
      </c>
      <c r="B3525" t="s">
        <v>24275</v>
      </c>
      <c r="C3525">
        <v>12</v>
      </c>
      <c r="D3525" t="s">
        <v>24447</v>
      </c>
      <c r="E3525" t="s">
        <v>24277</v>
      </c>
      <c r="F3525" t="s">
        <v>754</v>
      </c>
      <c r="G3525" t="s">
        <v>770</v>
      </c>
      <c r="H3525" t="s">
        <v>24278</v>
      </c>
    </row>
    <row r="3526" spans="1:8" hidden="1" x14ac:dyDescent="0.25">
      <c r="A3526" s="65">
        <v>45876</v>
      </c>
      <c r="B3526" t="s">
        <v>24275</v>
      </c>
      <c r="C3526">
        <v>12</v>
      </c>
      <c r="D3526" t="s">
        <v>24447</v>
      </c>
      <c r="E3526" t="s">
        <v>24277</v>
      </c>
      <c r="F3526" t="s">
        <v>754</v>
      </c>
      <c r="G3526" t="s">
        <v>770</v>
      </c>
      <c r="H3526" t="s">
        <v>24278</v>
      </c>
    </row>
    <row r="3527" spans="1:8" hidden="1" x14ac:dyDescent="0.25">
      <c r="A3527" s="65">
        <v>45876</v>
      </c>
      <c r="B3527" t="s">
        <v>24275</v>
      </c>
      <c r="C3527">
        <v>12</v>
      </c>
      <c r="D3527" t="s">
        <v>24447</v>
      </c>
      <c r="E3527" t="s">
        <v>24277</v>
      </c>
      <c r="F3527" t="s">
        <v>754</v>
      </c>
      <c r="G3527" t="s">
        <v>770</v>
      </c>
      <c r="H3527" t="s">
        <v>24278</v>
      </c>
    </row>
    <row r="3528" spans="1:8" hidden="1" x14ac:dyDescent="0.25">
      <c r="A3528" s="65">
        <v>45876</v>
      </c>
      <c r="B3528" t="s">
        <v>24275</v>
      </c>
      <c r="C3528">
        <v>12</v>
      </c>
      <c r="D3528" t="s">
        <v>24447</v>
      </c>
      <c r="E3528" t="s">
        <v>24277</v>
      </c>
      <c r="F3528" t="s">
        <v>754</v>
      </c>
      <c r="G3528" t="s">
        <v>770</v>
      </c>
      <c r="H3528" t="s">
        <v>24278</v>
      </c>
    </row>
    <row r="3529" spans="1:8" hidden="1" x14ac:dyDescent="0.25">
      <c r="A3529" s="65">
        <v>45876</v>
      </c>
      <c r="B3529" t="s">
        <v>24275</v>
      </c>
      <c r="C3529">
        <v>11</v>
      </c>
      <c r="D3529" t="s">
        <v>24447</v>
      </c>
      <c r="E3529" t="s">
        <v>24277</v>
      </c>
      <c r="F3529" t="s">
        <v>754</v>
      </c>
      <c r="G3529" t="s">
        <v>770</v>
      </c>
      <c r="H3529" t="s">
        <v>24278</v>
      </c>
    </row>
    <row r="3530" spans="1:8" hidden="1" x14ac:dyDescent="0.25">
      <c r="A3530" s="65">
        <v>45876</v>
      </c>
      <c r="B3530" t="s">
        <v>24275</v>
      </c>
      <c r="C3530">
        <v>12</v>
      </c>
      <c r="D3530" t="s">
        <v>24447</v>
      </c>
      <c r="E3530" t="s">
        <v>24277</v>
      </c>
      <c r="F3530" t="s">
        <v>754</v>
      </c>
      <c r="G3530" t="s">
        <v>770</v>
      </c>
      <c r="H3530" t="s">
        <v>24278</v>
      </c>
    </row>
    <row r="3531" spans="1:8" hidden="1" x14ac:dyDescent="0.25">
      <c r="A3531" s="65">
        <v>45876</v>
      </c>
      <c r="B3531" t="s">
        <v>24275</v>
      </c>
      <c r="C3531">
        <v>12</v>
      </c>
      <c r="D3531" t="s">
        <v>24447</v>
      </c>
      <c r="E3531" t="s">
        <v>24277</v>
      </c>
      <c r="F3531" t="s">
        <v>754</v>
      </c>
      <c r="G3531" t="s">
        <v>770</v>
      </c>
      <c r="H3531" t="s">
        <v>24278</v>
      </c>
    </row>
    <row r="3532" spans="1:8" hidden="1" x14ac:dyDescent="0.25">
      <c r="A3532" s="65">
        <v>45876</v>
      </c>
      <c r="B3532" t="s">
        <v>24275</v>
      </c>
      <c r="C3532">
        <v>12</v>
      </c>
      <c r="D3532" t="s">
        <v>24447</v>
      </c>
      <c r="E3532" t="s">
        <v>24277</v>
      </c>
      <c r="F3532" t="s">
        <v>754</v>
      </c>
      <c r="G3532" t="s">
        <v>770</v>
      </c>
      <c r="H3532" t="s">
        <v>24278</v>
      </c>
    </row>
    <row r="3533" spans="1:8" hidden="1" x14ac:dyDescent="0.25">
      <c r="A3533" s="65">
        <v>45876</v>
      </c>
      <c r="B3533" t="s">
        <v>24275</v>
      </c>
      <c r="C3533">
        <v>12</v>
      </c>
      <c r="D3533" t="s">
        <v>24447</v>
      </c>
      <c r="E3533" t="s">
        <v>24277</v>
      </c>
      <c r="F3533" t="s">
        <v>754</v>
      </c>
      <c r="G3533" t="s">
        <v>770</v>
      </c>
      <c r="H3533" t="s">
        <v>24278</v>
      </c>
    </row>
    <row r="3534" spans="1:8" hidden="1" x14ac:dyDescent="0.25">
      <c r="A3534" s="65">
        <v>45876</v>
      </c>
      <c r="B3534" t="s">
        <v>24275</v>
      </c>
      <c r="C3534">
        <v>12</v>
      </c>
      <c r="D3534" t="s">
        <v>24447</v>
      </c>
      <c r="E3534" t="s">
        <v>24277</v>
      </c>
      <c r="F3534" t="s">
        <v>754</v>
      </c>
      <c r="G3534" t="s">
        <v>770</v>
      </c>
      <c r="H3534" t="s">
        <v>24278</v>
      </c>
    </row>
    <row r="3535" spans="1:8" hidden="1" x14ac:dyDescent="0.25">
      <c r="A3535" s="65">
        <v>45876</v>
      </c>
      <c r="B3535" t="s">
        <v>24275</v>
      </c>
      <c r="C3535">
        <v>11</v>
      </c>
      <c r="D3535" t="s">
        <v>24447</v>
      </c>
      <c r="E3535" t="s">
        <v>24277</v>
      </c>
      <c r="F3535" t="s">
        <v>754</v>
      </c>
      <c r="G3535" t="s">
        <v>770</v>
      </c>
      <c r="H3535" t="s">
        <v>24278</v>
      </c>
    </row>
    <row r="3536" spans="1:8" hidden="1" x14ac:dyDescent="0.25">
      <c r="A3536" s="65">
        <v>45876</v>
      </c>
      <c r="B3536" t="s">
        <v>24275</v>
      </c>
      <c r="C3536">
        <v>12</v>
      </c>
      <c r="D3536" t="s">
        <v>24447</v>
      </c>
      <c r="E3536" t="s">
        <v>24277</v>
      </c>
      <c r="F3536" t="s">
        <v>754</v>
      </c>
      <c r="G3536" t="s">
        <v>770</v>
      </c>
      <c r="H3536" t="s">
        <v>24278</v>
      </c>
    </row>
    <row r="3537" spans="1:8" hidden="1" x14ac:dyDescent="0.25">
      <c r="A3537" s="65">
        <v>45876</v>
      </c>
      <c r="B3537" t="s">
        <v>24275</v>
      </c>
      <c r="C3537">
        <v>12</v>
      </c>
      <c r="D3537" t="s">
        <v>24447</v>
      </c>
      <c r="E3537" t="s">
        <v>24277</v>
      </c>
      <c r="F3537" t="s">
        <v>754</v>
      </c>
      <c r="G3537" t="s">
        <v>770</v>
      </c>
      <c r="H3537" t="s">
        <v>24278</v>
      </c>
    </row>
    <row r="3538" spans="1:8" hidden="1" x14ac:dyDescent="0.25">
      <c r="A3538" s="65">
        <v>45876</v>
      </c>
      <c r="B3538" t="s">
        <v>24275</v>
      </c>
      <c r="C3538">
        <v>12</v>
      </c>
      <c r="D3538" t="s">
        <v>24447</v>
      </c>
      <c r="E3538" t="s">
        <v>24277</v>
      </c>
      <c r="F3538" t="s">
        <v>754</v>
      </c>
      <c r="G3538" t="s">
        <v>770</v>
      </c>
      <c r="H3538" t="s">
        <v>24278</v>
      </c>
    </row>
    <row r="3539" spans="1:8" hidden="1" x14ac:dyDescent="0.25">
      <c r="A3539" s="65">
        <v>45876</v>
      </c>
      <c r="B3539" t="s">
        <v>24275</v>
      </c>
      <c r="C3539">
        <v>12</v>
      </c>
      <c r="D3539" t="s">
        <v>24447</v>
      </c>
      <c r="E3539" t="s">
        <v>24277</v>
      </c>
      <c r="F3539" t="s">
        <v>754</v>
      </c>
      <c r="G3539" t="s">
        <v>770</v>
      </c>
      <c r="H3539" t="s">
        <v>24278</v>
      </c>
    </row>
    <row r="3540" spans="1:8" hidden="1" x14ac:dyDescent="0.25">
      <c r="A3540" s="65">
        <v>45876</v>
      </c>
      <c r="B3540" t="s">
        <v>24275</v>
      </c>
      <c r="C3540">
        <v>12</v>
      </c>
      <c r="D3540" t="s">
        <v>24447</v>
      </c>
      <c r="E3540" t="s">
        <v>24277</v>
      </c>
      <c r="F3540" t="s">
        <v>754</v>
      </c>
      <c r="G3540" t="s">
        <v>770</v>
      </c>
      <c r="H3540" t="s">
        <v>24278</v>
      </c>
    </row>
    <row r="3541" spans="1:8" hidden="1" x14ac:dyDescent="0.25">
      <c r="A3541" s="65">
        <v>45876</v>
      </c>
      <c r="B3541" t="s">
        <v>24275</v>
      </c>
      <c r="C3541">
        <v>12</v>
      </c>
      <c r="D3541" t="s">
        <v>24447</v>
      </c>
      <c r="E3541" t="s">
        <v>24277</v>
      </c>
      <c r="F3541" t="s">
        <v>754</v>
      </c>
      <c r="G3541" t="s">
        <v>770</v>
      </c>
      <c r="H3541" t="s">
        <v>24278</v>
      </c>
    </row>
    <row r="3542" spans="1:8" hidden="1" x14ac:dyDescent="0.25">
      <c r="A3542" s="65">
        <v>45876</v>
      </c>
      <c r="B3542" t="s">
        <v>24275</v>
      </c>
      <c r="C3542">
        <v>12</v>
      </c>
      <c r="D3542" t="s">
        <v>24447</v>
      </c>
      <c r="E3542" t="s">
        <v>24277</v>
      </c>
      <c r="F3542" t="s">
        <v>754</v>
      </c>
      <c r="G3542" t="s">
        <v>770</v>
      </c>
      <c r="H3542" t="s">
        <v>24278</v>
      </c>
    </row>
    <row r="3543" spans="1:8" hidden="1" x14ac:dyDescent="0.25">
      <c r="A3543" s="65">
        <v>45876</v>
      </c>
      <c r="B3543" t="s">
        <v>24275</v>
      </c>
      <c r="C3543">
        <v>12</v>
      </c>
      <c r="D3543" t="s">
        <v>24447</v>
      </c>
      <c r="E3543" t="s">
        <v>24277</v>
      </c>
      <c r="F3543" t="s">
        <v>754</v>
      </c>
      <c r="G3543" t="s">
        <v>770</v>
      </c>
      <c r="H3543" t="s">
        <v>24278</v>
      </c>
    </row>
    <row r="3544" spans="1:8" hidden="1" x14ac:dyDescent="0.25">
      <c r="A3544" s="65">
        <v>45876</v>
      </c>
      <c r="B3544" t="s">
        <v>24275</v>
      </c>
      <c r="C3544">
        <v>12</v>
      </c>
      <c r="D3544" t="s">
        <v>24447</v>
      </c>
      <c r="E3544" t="s">
        <v>24277</v>
      </c>
      <c r="F3544" t="s">
        <v>754</v>
      </c>
      <c r="G3544" t="s">
        <v>770</v>
      </c>
      <c r="H3544" t="s">
        <v>24278</v>
      </c>
    </row>
    <row r="3545" spans="1:8" hidden="1" x14ac:dyDescent="0.25">
      <c r="A3545" s="65">
        <v>45876</v>
      </c>
      <c r="B3545" t="s">
        <v>24275</v>
      </c>
      <c r="C3545">
        <v>12</v>
      </c>
      <c r="D3545" t="s">
        <v>24447</v>
      </c>
      <c r="E3545" t="s">
        <v>24277</v>
      </c>
      <c r="F3545" t="s">
        <v>754</v>
      </c>
      <c r="G3545" t="s">
        <v>770</v>
      </c>
      <c r="H3545" t="s">
        <v>24278</v>
      </c>
    </row>
    <row r="3546" spans="1:8" hidden="1" x14ac:dyDescent="0.25">
      <c r="A3546" s="65">
        <v>45876</v>
      </c>
      <c r="B3546" t="s">
        <v>24275</v>
      </c>
      <c r="C3546">
        <v>12</v>
      </c>
      <c r="D3546" t="s">
        <v>24447</v>
      </c>
      <c r="E3546" t="s">
        <v>24277</v>
      </c>
      <c r="F3546" t="s">
        <v>754</v>
      </c>
      <c r="G3546" t="s">
        <v>770</v>
      </c>
      <c r="H3546" t="s">
        <v>24278</v>
      </c>
    </row>
    <row r="3547" spans="1:8" hidden="1" x14ac:dyDescent="0.25">
      <c r="A3547" s="65">
        <v>45876</v>
      </c>
      <c r="B3547" t="s">
        <v>24275</v>
      </c>
      <c r="C3547">
        <v>12</v>
      </c>
      <c r="D3547" t="s">
        <v>24447</v>
      </c>
      <c r="E3547" t="s">
        <v>24277</v>
      </c>
      <c r="F3547" t="s">
        <v>754</v>
      </c>
      <c r="G3547" t="s">
        <v>770</v>
      </c>
      <c r="H3547" t="s">
        <v>24278</v>
      </c>
    </row>
    <row r="3548" spans="1:8" hidden="1" x14ac:dyDescent="0.25">
      <c r="A3548" s="65">
        <v>45876</v>
      </c>
      <c r="B3548" t="s">
        <v>24275</v>
      </c>
      <c r="C3548">
        <v>12</v>
      </c>
      <c r="D3548" t="s">
        <v>24447</v>
      </c>
      <c r="E3548" t="s">
        <v>24277</v>
      </c>
      <c r="F3548" t="s">
        <v>754</v>
      </c>
      <c r="G3548" t="s">
        <v>770</v>
      </c>
      <c r="H3548" t="s">
        <v>24278</v>
      </c>
    </row>
    <row r="3549" spans="1:8" hidden="1" x14ac:dyDescent="0.25">
      <c r="A3549" s="65">
        <v>45876</v>
      </c>
      <c r="B3549" t="s">
        <v>24275</v>
      </c>
      <c r="C3549">
        <v>11</v>
      </c>
      <c r="D3549" t="s">
        <v>24447</v>
      </c>
      <c r="E3549" t="s">
        <v>24277</v>
      </c>
      <c r="F3549" t="s">
        <v>754</v>
      </c>
      <c r="G3549" t="s">
        <v>770</v>
      </c>
      <c r="H3549" t="s">
        <v>24278</v>
      </c>
    </row>
    <row r="3550" spans="1:8" hidden="1" x14ac:dyDescent="0.25">
      <c r="A3550" s="65">
        <v>45876</v>
      </c>
      <c r="B3550" t="s">
        <v>24275</v>
      </c>
      <c r="C3550">
        <v>12</v>
      </c>
      <c r="D3550" t="s">
        <v>24447</v>
      </c>
      <c r="E3550" t="s">
        <v>24277</v>
      </c>
      <c r="F3550" t="s">
        <v>754</v>
      </c>
      <c r="G3550" t="s">
        <v>770</v>
      </c>
      <c r="H3550" t="s">
        <v>24278</v>
      </c>
    </row>
    <row r="3551" spans="1:8" hidden="1" x14ac:dyDescent="0.25">
      <c r="A3551" s="65">
        <v>45876</v>
      </c>
      <c r="B3551" t="s">
        <v>24275</v>
      </c>
      <c r="C3551">
        <v>12</v>
      </c>
      <c r="D3551" t="s">
        <v>24447</v>
      </c>
      <c r="E3551" t="s">
        <v>24277</v>
      </c>
      <c r="F3551" t="s">
        <v>754</v>
      </c>
      <c r="G3551" t="s">
        <v>770</v>
      </c>
      <c r="H3551" t="s">
        <v>24278</v>
      </c>
    </row>
    <row r="3552" spans="1:8" hidden="1" x14ac:dyDescent="0.25">
      <c r="A3552" s="65">
        <v>45876</v>
      </c>
      <c r="B3552" t="s">
        <v>24275</v>
      </c>
      <c r="C3552">
        <v>12</v>
      </c>
      <c r="D3552" t="s">
        <v>24447</v>
      </c>
      <c r="E3552" t="s">
        <v>24277</v>
      </c>
      <c r="F3552" t="s">
        <v>754</v>
      </c>
      <c r="G3552" t="s">
        <v>770</v>
      </c>
      <c r="H3552" t="s">
        <v>24278</v>
      </c>
    </row>
    <row r="3553" spans="1:8" hidden="1" x14ac:dyDescent="0.25">
      <c r="A3553" s="65">
        <v>45876</v>
      </c>
      <c r="B3553" t="s">
        <v>24275</v>
      </c>
      <c r="C3553">
        <v>12</v>
      </c>
      <c r="D3553" t="s">
        <v>24447</v>
      </c>
      <c r="E3553" t="s">
        <v>24277</v>
      </c>
      <c r="F3553" t="s">
        <v>754</v>
      </c>
      <c r="G3553" t="s">
        <v>770</v>
      </c>
      <c r="H3553" t="s">
        <v>24278</v>
      </c>
    </row>
    <row r="3554" spans="1:8" hidden="1" x14ac:dyDescent="0.25">
      <c r="A3554" s="65">
        <v>45876</v>
      </c>
      <c r="B3554" t="s">
        <v>24275</v>
      </c>
      <c r="C3554">
        <v>12</v>
      </c>
      <c r="D3554" t="s">
        <v>24447</v>
      </c>
      <c r="E3554" t="s">
        <v>24277</v>
      </c>
      <c r="F3554" t="s">
        <v>754</v>
      </c>
      <c r="G3554" t="s">
        <v>770</v>
      </c>
      <c r="H3554" t="s">
        <v>24278</v>
      </c>
    </row>
    <row r="3555" spans="1:8" hidden="1" x14ac:dyDescent="0.25">
      <c r="A3555" s="65">
        <v>45876</v>
      </c>
      <c r="B3555" t="s">
        <v>24275</v>
      </c>
      <c r="C3555">
        <v>12</v>
      </c>
      <c r="D3555" t="s">
        <v>24447</v>
      </c>
      <c r="E3555" t="s">
        <v>24277</v>
      </c>
      <c r="F3555" t="s">
        <v>754</v>
      </c>
      <c r="G3555" t="s">
        <v>770</v>
      </c>
      <c r="H3555" t="s">
        <v>24278</v>
      </c>
    </row>
    <row r="3556" spans="1:8" hidden="1" x14ac:dyDescent="0.25">
      <c r="A3556" s="65">
        <v>45876</v>
      </c>
      <c r="B3556" t="s">
        <v>24275</v>
      </c>
      <c r="C3556">
        <v>12</v>
      </c>
      <c r="D3556" t="s">
        <v>24447</v>
      </c>
      <c r="E3556" t="s">
        <v>24277</v>
      </c>
      <c r="F3556" t="s">
        <v>754</v>
      </c>
      <c r="G3556" t="s">
        <v>770</v>
      </c>
      <c r="H3556" t="s">
        <v>24278</v>
      </c>
    </row>
    <row r="3557" spans="1:8" hidden="1" x14ac:dyDescent="0.25">
      <c r="A3557" s="65">
        <v>45876</v>
      </c>
      <c r="B3557" t="s">
        <v>24275</v>
      </c>
      <c r="C3557">
        <v>12</v>
      </c>
      <c r="D3557" t="s">
        <v>24447</v>
      </c>
      <c r="E3557" t="s">
        <v>24277</v>
      </c>
      <c r="F3557" t="s">
        <v>754</v>
      </c>
      <c r="G3557" t="s">
        <v>770</v>
      </c>
      <c r="H3557" t="s">
        <v>24278</v>
      </c>
    </row>
    <row r="3558" spans="1:8" hidden="1" x14ac:dyDescent="0.25">
      <c r="A3558" s="65">
        <v>45876</v>
      </c>
      <c r="B3558" t="s">
        <v>24275</v>
      </c>
      <c r="C3558">
        <v>11</v>
      </c>
      <c r="D3558" t="s">
        <v>24447</v>
      </c>
      <c r="E3558" t="s">
        <v>24277</v>
      </c>
      <c r="F3558" t="s">
        <v>754</v>
      </c>
      <c r="G3558" t="s">
        <v>770</v>
      </c>
      <c r="H3558" t="s">
        <v>24278</v>
      </c>
    </row>
    <row r="3559" spans="1:8" hidden="1" x14ac:dyDescent="0.25">
      <c r="A3559" s="65">
        <v>45876</v>
      </c>
      <c r="B3559" t="s">
        <v>24275</v>
      </c>
      <c r="C3559">
        <v>12</v>
      </c>
      <c r="D3559" t="s">
        <v>24447</v>
      </c>
      <c r="E3559" t="s">
        <v>24277</v>
      </c>
      <c r="F3559" t="s">
        <v>754</v>
      </c>
      <c r="G3559" t="s">
        <v>770</v>
      </c>
      <c r="H3559" t="s">
        <v>24278</v>
      </c>
    </row>
    <row r="3560" spans="1:8" hidden="1" x14ac:dyDescent="0.25">
      <c r="A3560" s="65">
        <v>45876</v>
      </c>
      <c r="B3560" t="s">
        <v>24275</v>
      </c>
      <c r="C3560">
        <v>12</v>
      </c>
      <c r="D3560" t="s">
        <v>24447</v>
      </c>
      <c r="E3560" t="s">
        <v>24277</v>
      </c>
      <c r="F3560" t="s">
        <v>754</v>
      </c>
      <c r="G3560" t="s">
        <v>770</v>
      </c>
      <c r="H3560" t="s">
        <v>24278</v>
      </c>
    </row>
    <row r="3561" spans="1:8" hidden="1" x14ac:dyDescent="0.25">
      <c r="A3561" s="65">
        <v>45876</v>
      </c>
      <c r="B3561" t="s">
        <v>24275</v>
      </c>
      <c r="C3561">
        <v>12</v>
      </c>
      <c r="D3561" t="s">
        <v>24447</v>
      </c>
      <c r="E3561" t="s">
        <v>24277</v>
      </c>
      <c r="F3561" t="s">
        <v>754</v>
      </c>
      <c r="G3561" t="s">
        <v>770</v>
      </c>
      <c r="H3561" t="s">
        <v>24278</v>
      </c>
    </row>
    <row r="3562" spans="1:8" hidden="1" x14ac:dyDescent="0.25">
      <c r="A3562" s="65">
        <v>45876</v>
      </c>
      <c r="B3562" t="s">
        <v>24275</v>
      </c>
      <c r="C3562">
        <v>12</v>
      </c>
      <c r="D3562" t="s">
        <v>24447</v>
      </c>
      <c r="E3562" t="s">
        <v>24277</v>
      </c>
      <c r="F3562" t="s">
        <v>754</v>
      </c>
      <c r="G3562" t="s">
        <v>770</v>
      </c>
      <c r="H3562" t="s">
        <v>24278</v>
      </c>
    </row>
    <row r="3563" spans="1:8" hidden="1" x14ac:dyDescent="0.25">
      <c r="A3563" s="65">
        <v>45876</v>
      </c>
      <c r="B3563" t="s">
        <v>24275</v>
      </c>
      <c r="C3563">
        <v>12</v>
      </c>
      <c r="D3563" t="s">
        <v>24447</v>
      </c>
      <c r="E3563" t="s">
        <v>24277</v>
      </c>
      <c r="F3563" t="s">
        <v>754</v>
      </c>
      <c r="G3563" t="s">
        <v>770</v>
      </c>
      <c r="H3563" t="s">
        <v>24278</v>
      </c>
    </row>
    <row r="3564" spans="1:8" hidden="1" x14ac:dyDescent="0.25">
      <c r="A3564" s="65">
        <v>45876</v>
      </c>
      <c r="B3564" t="s">
        <v>24275</v>
      </c>
      <c r="C3564">
        <v>12</v>
      </c>
      <c r="D3564" t="s">
        <v>24447</v>
      </c>
      <c r="E3564" t="s">
        <v>24277</v>
      </c>
      <c r="F3564" t="s">
        <v>754</v>
      </c>
      <c r="G3564" t="s">
        <v>770</v>
      </c>
      <c r="H3564" t="s">
        <v>24278</v>
      </c>
    </row>
    <row r="3565" spans="1:8" hidden="1" x14ac:dyDescent="0.25">
      <c r="A3565" s="65">
        <v>45876</v>
      </c>
      <c r="B3565" t="s">
        <v>24275</v>
      </c>
      <c r="C3565">
        <v>12</v>
      </c>
      <c r="D3565" t="s">
        <v>24447</v>
      </c>
      <c r="E3565" t="s">
        <v>24277</v>
      </c>
      <c r="F3565" t="s">
        <v>754</v>
      </c>
      <c r="G3565" t="s">
        <v>770</v>
      </c>
      <c r="H3565" t="s">
        <v>24278</v>
      </c>
    </row>
    <row r="3566" spans="1:8" hidden="1" x14ac:dyDescent="0.25">
      <c r="A3566" s="65">
        <v>45876</v>
      </c>
      <c r="B3566" t="s">
        <v>24275</v>
      </c>
      <c r="C3566">
        <v>12</v>
      </c>
      <c r="D3566" t="s">
        <v>24447</v>
      </c>
      <c r="E3566" t="s">
        <v>24277</v>
      </c>
      <c r="F3566" t="s">
        <v>754</v>
      </c>
      <c r="G3566" t="s">
        <v>770</v>
      </c>
      <c r="H3566" t="s">
        <v>24278</v>
      </c>
    </row>
    <row r="3567" spans="1:8" hidden="1" x14ac:dyDescent="0.25">
      <c r="A3567" s="65">
        <v>45876</v>
      </c>
      <c r="B3567" t="s">
        <v>24275</v>
      </c>
      <c r="C3567">
        <v>12</v>
      </c>
      <c r="D3567" t="s">
        <v>24447</v>
      </c>
      <c r="E3567" t="s">
        <v>24277</v>
      </c>
      <c r="F3567" t="s">
        <v>754</v>
      </c>
      <c r="G3567" t="s">
        <v>770</v>
      </c>
      <c r="H3567" t="s">
        <v>24278</v>
      </c>
    </row>
    <row r="3568" spans="1:8" hidden="1" x14ac:dyDescent="0.25">
      <c r="A3568" s="65">
        <v>45876</v>
      </c>
      <c r="B3568" t="s">
        <v>24275</v>
      </c>
      <c r="C3568">
        <v>12</v>
      </c>
      <c r="D3568" t="s">
        <v>24447</v>
      </c>
      <c r="E3568" t="s">
        <v>24277</v>
      </c>
      <c r="F3568" t="s">
        <v>754</v>
      </c>
      <c r="G3568" t="s">
        <v>770</v>
      </c>
      <c r="H3568" t="s">
        <v>24278</v>
      </c>
    </row>
    <row r="3569" spans="1:8" hidden="1" x14ac:dyDescent="0.25">
      <c r="A3569" s="65">
        <v>45876</v>
      </c>
      <c r="B3569" t="s">
        <v>24275</v>
      </c>
      <c r="C3569">
        <v>12</v>
      </c>
      <c r="D3569" t="s">
        <v>24447</v>
      </c>
      <c r="E3569" t="s">
        <v>24277</v>
      </c>
      <c r="F3569" t="s">
        <v>754</v>
      </c>
      <c r="G3569" t="s">
        <v>770</v>
      </c>
      <c r="H3569" t="s">
        <v>24278</v>
      </c>
    </row>
    <row r="3570" spans="1:8" hidden="1" x14ac:dyDescent="0.25">
      <c r="A3570" s="65">
        <v>45876</v>
      </c>
      <c r="B3570" t="s">
        <v>24275</v>
      </c>
      <c r="C3570">
        <v>12</v>
      </c>
      <c r="D3570" t="s">
        <v>24447</v>
      </c>
      <c r="E3570" t="s">
        <v>24277</v>
      </c>
      <c r="F3570" t="s">
        <v>754</v>
      </c>
      <c r="G3570" t="s">
        <v>770</v>
      </c>
      <c r="H3570" t="s">
        <v>24278</v>
      </c>
    </row>
    <row r="3571" spans="1:8" hidden="1" x14ac:dyDescent="0.25">
      <c r="A3571" s="65">
        <v>45876</v>
      </c>
      <c r="B3571" t="s">
        <v>24275</v>
      </c>
      <c r="C3571">
        <v>12</v>
      </c>
      <c r="D3571" t="s">
        <v>24447</v>
      </c>
      <c r="E3571" t="s">
        <v>24277</v>
      </c>
      <c r="F3571" t="s">
        <v>754</v>
      </c>
      <c r="G3571" t="s">
        <v>770</v>
      </c>
      <c r="H3571" t="s">
        <v>24278</v>
      </c>
    </row>
    <row r="3572" spans="1:8" hidden="1" x14ac:dyDescent="0.25">
      <c r="A3572" s="65">
        <v>45876</v>
      </c>
      <c r="B3572" t="s">
        <v>24275</v>
      </c>
      <c r="C3572">
        <v>12</v>
      </c>
      <c r="D3572" t="s">
        <v>24447</v>
      </c>
      <c r="E3572" t="s">
        <v>24277</v>
      </c>
      <c r="F3572" t="s">
        <v>754</v>
      </c>
      <c r="G3572" t="s">
        <v>770</v>
      </c>
      <c r="H3572" t="s">
        <v>24278</v>
      </c>
    </row>
    <row r="3573" spans="1:8" hidden="1" x14ac:dyDescent="0.25">
      <c r="A3573" s="65">
        <v>45876</v>
      </c>
      <c r="B3573" t="s">
        <v>24275</v>
      </c>
      <c r="C3573">
        <v>12</v>
      </c>
      <c r="D3573" t="s">
        <v>24447</v>
      </c>
      <c r="E3573" t="s">
        <v>24277</v>
      </c>
      <c r="F3573" t="s">
        <v>754</v>
      </c>
      <c r="G3573" t="s">
        <v>770</v>
      </c>
      <c r="H3573" t="s">
        <v>24278</v>
      </c>
    </row>
    <row r="3574" spans="1:8" hidden="1" x14ac:dyDescent="0.25">
      <c r="A3574" s="65">
        <v>45876</v>
      </c>
      <c r="B3574" t="s">
        <v>24275</v>
      </c>
      <c r="C3574">
        <v>12</v>
      </c>
      <c r="D3574" t="s">
        <v>24447</v>
      </c>
      <c r="E3574" t="s">
        <v>24277</v>
      </c>
      <c r="F3574" t="s">
        <v>754</v>
      </c>
      <c r="G3574" t="s">
        <v>770</v>
      </c>
      <c r="H3574" t="s">
        <v>24278</v>
      </c>
    </row>
    <row r="3575" spans="1:8" hidden="1" x14ac:dyDescent="0.25">
      <c r="A3575" s="65">
        <v>45876</v>
      </c>
      <c r="B3575" t="s">
        <v>24275</v>
      </c>
      <c r="C3575">
        <v>12</v>
      </c>
      <c r="D3575" t="s">
        <v>24447</v>
      </c>
      <c r="E3575" t="s">
        <v>24277</v>
      </c>
      <c r="F3575" t="s">
        <v>754</v>
      </c>
      <c r="G3575" t="s">
        <v>770</v>
      </c>
      <c r="H3575" t="s">
        <v>24278</v>
      </c>
    </row>
    <row r="3576" spans="1:8" hidden="1" x14ac:dyDescent="0.25">
      <c r="A3576" s="65">
        <v>45876</v>
      </c>
      <c r="B3576" t="s">
        <v>24275</v>
      </c>
      <c r="C3576">
        <v>12</v>
      </c>
      <c r="D3576" t="s">
        <v>24447</v>
      </c>
      <c r="E3576" t="s">
        <v>24277</v>
      </c>
      <c r="F3576" t="s">
        <v>754</v>
      </c>
      <c r="G3576" t="s">
        <v>770</v>
      </c>
      <c r="H3576" t="s">
        <v>24278</v>
      </c>
    </row>
    <row r="3577" spans="1:8" hidden="1" x14ac:dyDescent="0.25">
      <c r="A3577" s="65">
        <v>45876</v>
      </c>
      <c r="B3577" t="s">
        <v>24275</v>
      </c>
      <c r="C3577">
        <v>12</v>
      </c>
      <c r="D3577" t="s">
        <v>24447</v>
      </c>
      <c r="E3577" t="s">
        <v>24277</v>
      </c>
      <c r="F3577" t="s">
        <v>754</v>
      </c>
      <c r="G3577" t="s">
        <v>770</v>
      </c>
      <c r="H3577" t="s">
        <v>24278</v>
      </c>
    </row>
    <row r="3578" spans="1:8" hidden="1" x14ac:dyDescent="0.25">
      <c r="A3578" s="65">
        <v>45876</v>
      </c>
      <c r="B3578" t="s">
        <v>24275</v>
      </c>
      <c r="C3578">
        <v>12</v>
      </c>
      <c r="D3578" t="s">
        <v>24447</v>
      </c>
      <c r="E3578" t="s">
        <v>24277</v>
      </c>
      <c r="F3578" t="s">
        <v>754</v>
      </c>
      <c r="G3578" t="s">
        <v>770</v>
      </c>
      <c r="H3578" t="s">
        <v>24278</v>
      </c>
    </row>
    <row r="3579" spans="1:8" hidden="1" x14ac:dyDescent="0.25">
      <c r="A3579" s="65">
        <v>45876</v>
      </c>
      <c r="B3579" t="s">
        <v>24275</v>
      </c>
      <c r="C3579">
        <v>12</v>
      </c>
      <c r="D3579" t="s">
        <v>24447</v>
      </c>
      <c r="E3579" t="s">
        <v>24277</v>
      </c>
      <c r="F3579" t="s">
        <v>754</v>
      </c>
      <c r="G3579" t="s">
        <v>770</v>
      </c>
      <c r="H3579" t="s">
        <v>24278</v>
      </c>
    </row>
    <row r="3580" spans="1:8" hidden="1" x14ac:dyDescent="0.25">
      <c r="A3580" s="65">
        <v>45876</v>
      </c>
      <c r="B3580" t="s">
        <v>24275</v>
      </c>
      <c r="C3580">
        <v>12</v>
      </c>
      <c r="D3580" t="s">
        <v>24447</v>
      </c>
      <c r="E3580" t="s">
        <v>24277</v>
      </c>
      <c r="F3580" t="s">
        <v>754</v>
      </c>
      <c r="G3580" t="s">
        <v>770</v>
      </c>
      <c r="H3580" t="s">
        <v>24278</v>
      </c>
    </row>
    <row r="3581" spans="1:8" hidden="1" x14ac:dyDescent="0.25">
      <c r="A3581" s="65">
        <v>45876</v>
      </c>
      <c r="B3581" t="s">
        <v>24275</v>
      </c>
      <c r="C3581">
        <v>12</v>
      </c>
      <c r="D3581" t="s">
        <v>24447</v>
      </c>
      <c r="E3581" t="s">
        <v>24277</v>
      </c>
      <c r="F3581" t="s">
        <v>754</v>
      </c>
      <c r="G3581" t="s">
        <v>770</v>
      </c>
      <c r="H3581" t="s">
        <v>24278</v>
      </c>
    </row>
    <row r="3582" spans="1:8" hidden="1" x14ac:dyDescent="0.25">
      <c r="A3582" s="65">
        <v>45876</v>
      </c>
      <c r="B3582" t="s">
        <v>24275</v>
      </c>
      <c r="C3582">
        <v>12</v>
      </c>
      <c r="D3582" t="s">
        <v>24447</v>
      </c>
      <c r="E3582" t="s">
        <v>24277</v>
      </c>
      <c r="F3582" t="s">
        <v>754</v>
      </c>
      <c r="G3582" t="s">
        <v>770</v>
      </c>
      <c r="H3582" t="s">
        <v>24278</v>
      </c>
    </row>
    <row r="3583" spans="1:8" hidden="1" x14ac:dyDescent="0.25">
      <c r="A3583" s="65">
        <v>45876</v>
      </c>
      <c r="B3583" t="s">
        <v>24275</v>
      </c>
      <c r="C3583">
        <v>12</v>
      </c>
      <c r="D3583" t="s">
        <v>24447</v>
      </c>
      <c r="E3583" t="s">
        <v>24277</v>
      </c>
      <c r="F3583" t="s">
        <v>754</v>
      </c>
      <c r="G3583" t="s">
        <v>770</v>
      </c>
      <c r="H3583" t="s">
        <v>24278</v>
      </c>
    </row>
    <row r="3584" spans="1:8" hidden="1" x14ac:dyDescent="0.25">
      <c r="A3584" s="65">
        <v>45876</v>
      </c>
      <c r="B3584" t="s">
        <v>24275</v>
      </c>
      <c r="C3584">
        <v>12</v>
      </c>
      <c r="D3584" t="s">
        <v>24447</v>
      </c>
      <c r="E3584" t="s">
        <v>24277</v>
      </c>
      <c r="F3584" t="s">
        <v>754</v>
      </c>
      <c r="G3584" t="s">
        <v>770</v>
      </c>
      <c r="H3584" t="s">
        <v>24278</v>
      </c>
    </row>
    <row r="3585" spans="1:8" hidden="1" x14ac:dyDescent="0.25">
      <c r="A3585" s="65">
        <v>45876</v>
      </c>
      <c r="B3585" t="s">
        <v>24275</v>
      </c>
      <c r="C3585">
        <v>12</v>
      </c>
      <c r="D3585" t="s">
        <v>24447</v>
      </c>
      <c r="E3585" t="s">
        <v>24277</v>
      </c>
      <c r="F3585" t="s">
        <v>754</v>
      </c>
      <c r="G3585" t="s">
        <v>770</v>
      </c>
      <c r="H3585" t="s">
        <v>24278</v>
      </c>
    </row>
    <row r="3586" spans="1:8" hidden="1" x14ac:dyDescent="0.25">
      <c r="A3586" s="65">
        <v>45876</v>
      </c>
      <c r="B3586" t="s">
        <v>24275</v>
      </c>
      <c r="C3586">
        <v>12</v>
      </c>
      <c r="D3586" t="s">
        <v>24447</v>
      </c>
      <c r="E3586" t="s">
        <v>24277</v>
      </c>
      <c r="F3586" t="s">
        <v>754</v>
      </c>
      <c r="G3586" t="s">
        <v>770</v>
      </c>
      <c r="H3586" t="s">
        <v>24278</v>
      </c>
    </row>
    <row r="3587" spans="1:8" hidden="1" x14ac:dyDescent="0.25">
      <c r="A3587" s="65">
        <v>45876</v>
      </c>
      <c r="B3587" t="s">
        <v>24275</v>
      </c>
      <c r="C3587">
        <v>12</v>
      </c>
      <c r="D3587" t="s">
        <v>24447</v>
      </c>
      <c r="E3587" t="s">
        <v>24277</v>
      </c>
      <c r="F3587" t="s">
        <v>754</v>
      </c>
      <c r="G3587" t="s">
        <v>770</v>
      </c>
      <c r="H3587" t="s">
        <v>24278</v>
      </c>
    </row>
    <row r="3588" spans="1:8" hidden="1" x14ac:dyDescent="0.25">
      <c r="A3588" s="65">
        <v>45876</v>
      </c>
      <c r="B3588" t="s">
        <v>24275</v>
      </c>
      <c r="C3588">
        <v>12</v>
      </c>
      <c r="D3588" t="s">
        <v>24447</v>
      </c>
      <c r="E3588" t="s">
        <v>24277</v>
      </c>
      <c r="F3588" t="s">
        <v>754</v>
      </c>
      <c r="G3588" t="s">
        <v>770</v>
      </c>
      <c r="H3588" t="s">
        <v>24278</v>
      </c>
    </row>
    <row r="3589" spans="1:8" hidden="1" x14ac:dyDescent="0.25">
      <c r="A3589" s="65">
        <v>45876</v>
      </c>
      <c r="B3589" t="s">
        <v>24275</v>
      </c>
      <c r="C3589">
        <v>12</v>
      </c>
      <c r="D3589" t="s">
        <v>24447</v>
      </c>
      <c r="E3589" t="s">
        <v>24277</v>
      </c>
      <c r="F3589" t="s">
        <v>754</v>
      </c>
      <c r="G3589" t="s">
        <v>770</v>
      </c>
      <c r="H3589" t="s">
        <v>24278</v>
      </c>
    </row>
    <row r="3590" spans="1:8" hidden="1" x14ac:dyDescent="0.25">
      <c r="A3590" s="65">
        <v>45876</v>
      </c>
      <c r="B3590" t="s">
        <v>24275</v>
      </c>
      <c r="C3590">
        <v>12</v>
      </c>
      <c r="D3590" t="s">
        <v>24447</v>
      </c>
      <c r="E3590" t="s">
        <v>24277</v>
      </c>
      <c r="F3590" t="s">
        <v>754</v>
      </c>
      <c r="G3590" t="s">
        <v>770</v>
      </c>
      <c r="H3590" t="s">
        <v>24278</v>
      </c>
    </row>
    <row r="3591" spans="1:8" hidden="1" x14ac:dyDescent="0.25">
      <c r="A3591" s="65">
        <v>45876</v>
      </c>
      <c r="B3591" t="s">
        <v>24275</v>
      </c>
      <c r="C3591">
        <v>12</v>
      </c>
      <c r="D3591" t="s">
        <v>24447</v>
      </c>
      <c r="E3591" t="s">
        <v>24277</v>
      </c>
      <c r="F3591" t="s">
        <v>754</v>
      </c>
      <c r="G3591" t="s">
        <v>770</v>
      </c>
      <c r="H3591" t="s">
        <v>24278</v>
      </c>
    </row>
    <row r="3592" spans="1:8" hidden="1" x14ac:dyDescent="0.25">
      <c r="A3592" s="65">
        <v>45876</v>
      </c>
      <c r="B3592" t="s">
        <v>24275</v>
      </c>
      <c r="C3592">
        <v>12</v>
      </c>
      <c r="D3592" t="s">
        <v>24447</v>
      </c>
      <c r="E3592" t="s">
        <v>24277</v>
      </c>
      <c r="F3592" t="s">
        <v>754</v>
      </c>
      <c r="G3592" t="s">
        <v>770</v>
      </c>
      <c r="H3592" t="s">
        <v>24278</v>
      </c>
    </row>
    <row r="3593" spans="1:8" hidden="1" x14ac:dyDescent="0.25">
      <c r="A3593" s="65">
        <v>45876</v>
      </c>
      <c r="B3593" t="s">
        <v>24275</v>
      </c>
      <c r="C3593">
        <v>12</v>
      </c>
      <c r="D3593" t="s">
        <v>24447</v>
      </c>
      <c r="E3593" t="s">
        <v>24277</v>
      </c>
      <c r="F3593" t="s">
        <v>754</v>
      </c>
      <c r="G3593" t="s">
        <v>770</v>
      </c>
      <c r="H3593" t="s">
        <v>24278</v>
      </c>
    </row>
    <row r="3594" spans="1:8" hidden="1" x14ac:dyDescent="0.25">
      <c r="A3594" s="65">
        <v>45876</v>
      </c>
      <c r="B3594" t="s">
        <v>24275</v>
      </c>
      <c r="C3594">
        <v>12</v>
      </c>
      <c r="D3594" t="s">
        <v>24447</v>
      </c>
      <c r="E3594" t="s">
        <v>24277</v>
      </c>
      <c r="F3594" t="s">
        <v>754</v>
      </c>
      <c r="G3594" t="s">
        <v>770</v>
      </c>
      <c r="H3594" t="s">
        <v>24278</v>
      </c>
    </row>
    <row r="3595" spans="1:8" hidden="1" x14ac:dyDescent="0.25">
      <c r="A3595" s="65">
        <v>45876</v>
      </c>
      <c r="B3595" t="s">
        <v>24275</v>
      </c>
      <c r="C3595">
        <v>12</v>
      </c>
      <c r="D3595" t="s">
        <v>24447</v>
      </c>
      <c r="E3595" t="s">
        <v>24277</v>
      </c>
      <c r="F3595" t="s">
        <v>754</v>
      </c>
      <c r="G3595" t="s">
        <v>770</v>
      </c>
      <c r="H3595" t="s">
        <v>24278</v>
      </c>
    </row>
    <row r="3596" spans="1:8" hidden="1" x14ac:dyDescent="0.25">
      <c r="A3596" s="65">
        <v>45876</v>
      </c>
      <c r="B3596" t="s">
        <v>24275</v>
      </c>
      <c r="C3596">
        <v>12</v>
      </c>
      <c r="D3596" t="s">
        <v>24447</v>
      </c>
      <c r="E3596" t="s">
        <v>24277</v>
      </c>
      <c r="F3596" t="s">
        <v>754</v>
      </c>
      <c r="G3596" t="s">
        <v>770</v>
      </c>
      <c r="H3596" t="s">
        <v>24278</v>
      </c>
    </row>
    <row r="3597" spans="1:8" hidden="1" x14ac:dyDescent="0.25">
      <c r="A3597" s="65">
        <v>45876</v>
      </c>
      <c r="B3597" t="s">
        <v>24275</v>
      </c>
      <c r="C3597">
        <v>12</v>
      </c>
      <c r="D3597" t="s">
        <v>24447</v>
      </c>
      <c r="E3597" t="s">
        <v>24277</v>
      </c>
      <c r="F3597" t="s">
        <v>754</v>
      </c>
      <c r="G3597" t="s">
        <v>770</v>
      </c>
      <c r="H3597" t="s">
        <v>24278</v>
      </c>
    </row>
    <row r="3598" spans="1:8" hidden="1" x14ac:dyDescent="0.25">
      <c r="A3598" s="65">
        <v>45876</v>
      </c>
      <c r="B3598" t="s">
        <v>24275</v>
      </c>
      <c r="C3598">
        <v>12</v>
      </c>
      <c r="D3598" t="s">
        <v>24447</v>
      </c>
      <c r="E3598" t="s">
        <v>24277</v>
      </c>
      <c r="F3598" t="s">
        <v>754</v>
      </c>
      <c r="G3598" t="s">
        <v>770</v>
      </c>
      <c r="H3598" t="s">
        <v>24278</v>
      </c>
    </row>
    <row r="3599" spans="1:8" hidden="1" x14ac:dyDescent="0.25">
      <c r="A3599" s="65">
        <v>45876</v>
      </c>
      <c r="B3599" t="s">
        <v>24275</v>
      </c>
      <c r="C3599">
        <v>12</v>
      </c>
      <c r="D3599" t="s">
        <v>24447</v>
      </c>
      <c r="E3599" t="s">
        <v>24277</v>
      </c>
      <c r="F3599" t="s">
        <v>754</v>
      </c>
      <c r="G3599" t="s">
        <v>770</v>
      </c>
      <c r="H3599" t="s">
        <v>24278</v>
      </c>
    </row>
    <row r="3600" spans="1:8" hidden="1" x14ac:dyDescent="0.25">
      <c r="A3600" s="65">
        <v>45876</v>
      </c>
      <c r="B3600" t="s">
        <v>24275</v>
      </c>
      <c r="C3600">
        <v>12</v>
      </c>
      <c r="D3600" t="s">
        <v>24447</v>
      </c>
      <c r="E3600" t="s">
        <v>24277</v>
      </c>
      <c r="F3600" t="s">
        <v>754</v>
      </c>
      <c r="G3600" t="s">
        <v>770</v>
      </c>
      <c r="H3600" t="s">
        <v>24278</v>
      </c>
    </row>
    <row r="3601" spans="1:8" hidden="1" x14ac:dyDescent="0.25">
      <c r="A3601" s="65">
        <v>45876</v>
      </c>
      <c r="B3601" t="s">
        <v>24275</v>
      </c>
      <c r="C3601">
        <v>12</v>
      </c>
      <c r="D3601" t="s">
        <v>24447</v>
      </c>
      <c r="E3601" t="s">
        <v>24277</v>
      </c>
      <c r="F3601" t="s">
        <v>754</v>
      </c>
      <c r="G3601" t="s">
        <v>770</v>
      </c>
      <c r="H3601" t="s">
        <v>24278</v>
      </c>
    </row>
    <row r="3602" spans="1:8" hidden="1" x14ac:dyDescent="0.25">
      <c r="A3602" s="65">
        <v>45876</v>
      </c>
      <c r="B3602" t="s">
        <v>24275</v>
      </c>
      <c r="C3602">
        <v>12</v>
      </c>
      <c r="D3602" t="s">
        <v>24447</v>
      </c>
      <c r="E3602" t="s">
        <v>24277</v>
      </c>
      <c r="F3602" t="s">
        <v>754</v>
      </c>
      <c r="G3602" t="s">
        <v>770</v>
      </c>
      <c r="H3602" t="s">
        <v>24278</v>
      </c>
    </row>
    <row r="3603" spans="1:8" hidden="1" x14ac:dyDescent="0.25">
      <c r="A3603" s="65">
        <v>45876</v>
      </c>
      <c r="B3603" t="s">
        <v>24275</v>
      </c>
      <c r="C3603">
        <v>12</v>
      </c>
      <c r="D3603" t="s">
        <v>24447</v>
      </c>
      <c r="E3603" t="s">
        <v>24277</v>
      </c>
      <c r="F3603" t="s">
        <v>754</v>
      </c>
      <c r="G3603" t="s">
        <v>770</v>
      </c>
      <c r="H3603" t="s">
        <v>24278</v>
      </c>
    </row>
    <row r="3604" spans="1:8" hidden="1" x14ac:dyDescent="0.25">
      <c r="A3604" s="65">
        <v>45876</v>
      </c>
      <c r="B3604" t="s">
        <v>24275</v>
      </c>
      <c r="C3604">
        <v>12</v>
      </c>
      <c r="D3604" t="s">
        <v>24447</v>
      </c>
      <c r="E3604" t="s">
        <v>24277</v>
      </c>
      <c r="F3604" t="s">
        <v>754</v>
      </c>
      <c r="G3604" t="s">
        <v>770</v>
      </c>
      <c r="H3604" t="s">
        <v>24278</v>
      </c>
    </row>
    <row r="3605" spans="1:8" hidden="1" x14ac:dyDescent="0.25">
      <c r="A3605" s="65">
        <v>45876</v>
      </c>
      <c r="B3605" t="s">
        <v>24275</v>
      </c>
      <c r="C3605">
        <v>12</v>
      </c>
      <c r="D3605" t="s">
        <v>24447</v>
      </c>
      <c r="E3605" t="s">
        <v>24277</v>
      </c>
      <c r="F3605" t="s">
        <v>754</v>
      </c>
      <c r="G3605" t="s">
        <v>770</v>
      </c>
      <c r="H3605" t="s">
        <v>24278</v>
      </c>
    </row>
    <row r="3606" spans="1:8" hidden="1" x14ac:dyDescent="0.25">
      <c r="A3606" s="65">
        <v>45876</v>
      </c>
      <c r="B3606" t="s">
        <v>24330</v>
      </c>
      <c r="C3606">
        <v>7</v>
      </c>
      <c r="D3606" t="s">
        <v>24448</v>
      </c>
      <c r="E3606" t="s">
        <v>24277</v>
      </c>
      <c r="F3606" t="s">
        <v>24294</v>
      </c>
      <c r="G3606" t="s">
        <v>764</v>
      </c>
      <c r="H3606" t="s">
        <v>24397</v>
      </c>
    </row>
    <row r="3607" spans="1:8" hidden="1" x14ac:dyDescent="0.25">
      <c r="A3607" s="65">
        <v>45876</v>
      </c>
      <c r="B3607" t="s">
        <v>24330</v>
      </c>
      <c r="C3607">
        <v>12</v>
      </c>
      <c r="D3607" t="s">
        <v>24444</v>
      </c>
      <c r="E3607" t="s">
        <v>24277</v>
      </c>
      <c r="F3607" t="s">
        <v>24294</v>
      </c>
      <c r="G3607" t="s">
        <v>765</v>
      </c>
      <c r="H3607" t="s">
        <v>24438</v>
      </c>
    </row>
    <row r="3608" spans="1:8" hidden="1" x14ac:dyDescent="0.25">
      <c r="A3608" s="65">
        <v>45876</v>
      </c>
      <c r="B3608" t="s">
        <v>24330</v>
      </c>
      <c r="C3608">
        <v>12</v>
      </c>
      <c r="D3608" t="s">
        <v>24444</v>
      </c>
      <c r="E3608" t="s">
        <v>24277</v>
      </c>
      <c r="F3608" t="s">
        <v>24294</v>
      </c>
      <c r="G3608" t="s">
        <v>765</v>
      </c>
      <c r="H3608" t="s">
        <v>24438</v>
      </c>
    </row>
    <row r="3609" spans="1:8" hidden="1" x14ac:dyDescent="0.25">
      <c r="A3609" s="65">
        <v>45876</v>
      </c>
      <c r="B3609" t="s">
        <v>24330</v>
      </c>
      <c r="C3609">
        <v>12</v>
      </c>
      <c r="D3609" t="s">
        <v>24441</v>
      </c>
      <c r="E3609" t="s">
        <v>24277</v>
      </c>
      <c r="F3609" t="s">
        <v>24294</v>
      </c>
      <c r="G3609" t="s">
        <v>766</v>
      </c>
      <c r="H3609" t="s">
        <v>24438</v>
      </c>
    </row>
    <row r="3610" spans="1:8" hidden="1" x14ac:dyDescent="0.25">
      <c r="A3610" s="65">
        <v>45876</v>
      </c>
      <c r="B3610" t="s">
        <v>24330</v>
      </c>
      <c r="C3610">
        <v>12</v>
      </c>
      <c r="D3610" t="s">
        <v>24441</v>
      </c>
      <c r="E3610" t="s">
        <v>24277</v>
      </c>
      <c r="F3610" t="s">
        <v>24294</v>
      </c>
      <c r="G3610" t="s">
        <v>766</v>
      </c>
      <c r="H3610" t="s">
        <v>24438</v>
      </c>
    </row>
    <row r="3611" spans="1:8" hidden="1" x14ac:dyDescent="0.25">
      <c r="A3611" s="65">
        <v>45876</v>
      </c>
      <c r="B3611" t="s">
        <v>24330</v>
      </c>
      <c r="C3611">
        <v>12</v>
      </c>
      <c r="D3611" t="s">
        <v>24448</v>
      </c>
      <c r="E3611" t="s">
        <v>24277</v>
      </c>
      <c r="F3611" t="s">
        <v>24294</v>
      </c>
      <c r="G3611" t="s">
        <v>764</v>
      </c>
      <c r="H3611" t="s">
        <v>24397</v>
      </c>
    </row>
    <row r="3612" spans="1:8" hidden="1" x14ac:dyDescent="0.25">
      <c r="A3612" s="65">
        <v>45876</v>
      </c>
      <c r="B3612" t="s">
        <v>24330</v>
      </c>
      <c r="C3612">
        <v>12</v>
      </c>
      <c r="D3612" t="s">
        <v>24448</v>
      </c>
      <c r="E3612" t="s">
        <v>24277</v>
      </c>
      <c r="F3612" t="s">
        <v>24294</v>
      </c>
      <c r="G3612" t="s">
        <v>764</v>
      </c>
      <c r="H3612" t="s">
        <v>24397</v>
      </c>
    </row>
    <row r="3613" spans="1:8" hidden="1" x14ac:dyDescent="0.25">
      <c r="A3613" s="65">
        <v>45876</v>
      </c>
      <c r="B3613" t="s">
        <v>24330</v>
      </c>
      <c r="C3613">
        <v>12</v>
      </c>
      <c r="D3613" t="s">
        <v>24448</v>
      </c>
      <c r="E3613" t="s">
        <v>24277</v>
      </c>
      <c r="F3613" t="s">
        <v>24294</v>
      </c>
      <c r="G3613" t="s">
        <v>764</v>
      </c>
      <c r="H3613" t="s">
        <v>24397</v>
      </c>
    </row>
    <row r="3614" spans="1:8" hidden="1" x14ac:dyDescent="0.25">
      <c r="A3614" s="65">
        <v>45876</v>
      </c>
      <c r="B3614" t="s">
        <v>24330</v>
      </c>
      <c r="C3614">
        <v>12</v>
      </c>
      <c r="D3614" t="s">
        <v>24448</v>
      </c>
      <c r="E3614" t="s">
        <v>24277</v>
      </c>
      <c r="F3614" t="s">
        <v>24294</v>
      </c>
      <c r="G3614" t="s">
        <v>764</v>
      </c>
      <c r="H3614" t="s">
        <v>24397</v>
      </c>
    </row>
    <row r="3615" spans="1:8" hidden="1" x14ac:dyDescent="0.25">
      <c r="A3615" s="65">
        <v>45876</v>
      </c>
      <c r="B3615" t="s">
        <v>24330</v>
      </c>
      <c r="C3615">
        <v>12</v>
      </c>
      <c r="D3615" t="s">
        <v>24448</v>
      </c>
      <c r="E3615" t="s">
        <v>24277</v>
      </c>
      <c r="F3615" t="s">
        <v>24294</v>
      </c>
      <c r="G3615" t="s">
        <v>764</v>
      </c>
      <c r="H3615" t="s">
        <v>24397</v>
      </c>
    </row>
    <row r="3616" spans="1:8" hidden="1" x14ac:dyDescent="0.25">
      <c r="A3616" s="65">
        <v>45876</v>
      </c>
      <c r="B3616" t="s">
        <v>24275</v>
      </c>
      <c r="C3616">
        <v>12</v>
      </c>
      <c r="D3616" t="s">
        <v>24447</v>
      </c>
      <c r="E3616" t="s">
        <v>24277</v>
      </c>
      <c r="F3616" t="s">
        <v>754</v>
      </c>
      <c r="G3616" t="s">
        <v>770</v>
      </c>
      <c r="H3616" t="s">
        <v>24278</v>
      </c>
    </row>
    <row r="3617" spans="1:8" hidden="1" x14ac:dyDescent="0.25">
      <c r="A3617" s="65">
        <v>45876</v>
      </c>
      <c r="B3617" t="s">
        <v>24275</v>
      </c>
      <c r="C3617">
        <v>12</v>
      </c>
      <c r="D3617" t="s">
        <v>24449</v>
      </c>
      <c r="E3617" t="s">
        <v>24277</v>
      </c>
      <c r="F3617" t="s">
        <v>24311</v>
      </c>
      <c r="G3617" t="s">
        <v>764</v>
      </c>
      <c r="H3617" t="s">
        <v>24397</v>
      </c>
    </row>
    <row r="3618" spans="1:8" hidden="1" x14ac:dyDescent="0.25">
      <c r="A3618" s="65">
        <v>45877</v>
      </c>
      <c r="B3618" t="s">
        <v>24275</v>
      </c>
      <c r="C3618">
        <v>12</v>
      </c>
      <c r="D3618" t="s">
        <v>24450</v>
      </c>
      <c r="E3618" t="s">
        <v>24277</v>
      </c>
      <c r="F3618" t="s">
        <v>24311</v>
      </c>
      <c r="G3618" t="s">
        <v>764</v>
      </c>
      <c r="H3618" t="s">
        <v>24397</v>
      </c>
    </row>
    <row r="3619" spans="1:8" hidden="1" x14ac:dyDescent="0.25">
      <c r="A3619" s="65">
        <v>45877</v>
      </c>
      <c r="B3619" t="s">
        <v>24330</v>
      </c>
      <c r="C3619">
        <v>12</v>
      </c>
      <c r="D3619" t="s">
        <v>24448</v>
      </c>
      <c r="E3619" t="s">
        <v>24277</v>
      </c>
      <c r="F3619" t="s">
        <v>24294</v>
      </c>
      <c r="G3619" t="s">
        <v>764</v>
      </c>
      <c r="H3619" t="s">
        <v>24397</v>
      </c>
    </row>
    <row r="3620" spans="1:8" hidden="1" x14ac:dyDescent="0.25">
      <c r="A3620" s="65">
        <v>45877</v>
      </c>
      <c r="B3620" t="s">
        <v>24330</v>
      </c>
      <c r="C3620">
        <v>5.5</v>
      </c>
      <c r="D3620" t="s">
        <v>24448</v>
      </c>
      <c r="E3620" t="s">
        <v>24277</v>
      </c>
      <c r="F3620" t="s">
        <v>24294</v>
      </c>
      <c r="G3620" t="s">
        <v>764</v>
      </c>
      <c r="H3620" t="s">
        <v>24397</v>
      </c>
    </row>
    <row r="3621" spans="1:8" hidden="1" x14ac:dyDescent="0.25">
      <c r="A3621" s="65">
        <v>45877</v>
      </c>
      <c r="B3621" t="s">
        <v>24275</v>
      </c>
      <c r="C3621">
        <v>12</v>
      </c>
      <c r="D3621" t="s">
        <v>24450</v>
      </c>
      <c r="E3621" t="s">
        <v>24277</v>
      </c>
      <c r="F3621" t="s">
        <v>24311</v>
      </c>
      <c r="G3621" t="s">
        <v>764</v>
      </c>
      <c r="H3621" t="s">
        <v>24397</v>
      </c>
    </row>
    <row r="3622" spans="1:8" hidden="1" x14ac:dyDescent="0.25">
      <c r="A3622" s="65">
        <v>45877</v>
      </c>
      <c r="B3622" t="s">
        <v>24275</v>
      </c>
      <c r="C3622">
        <v>12</v>
      </c>
      <c r="D3622" t="s">
        <v>24450</v>
      </c>
      <c r="E3622" t="s">
        <v>24277</v>
      </c>
      <c r="F3622" t="s">
        <v>24311</v>
      </c>
      <c r="G3622" t="s">
        <v>764</v>
      </c>
      <c r="H3622" t="s">
        <v>24397</v>
      </c>
    </row>
    <row r="3623" spans="1:8" hidden="1" x14ac:dyDescent="0.25">
      <c r="A3623" s="65">
        <v>45877</v>
      </c>
      <c r="B3623" t="s">
        <v>24275</v>
      </c>
      <c r="C3623">
        <v>12</v>
      </c>
      <c r="D3623" t="s">
        <v>24450</v>
      </c>
      <c r="E3623" t="s">
        <v>24277</v>
      </c>
      <c r="F3623" t="s">
        <v>24311</v>
      </c>
      <c r="G3623" t="s">
        <v>764</v>
      </c>
      <c r="H3623" t="s">
        <v>24397</v>
      </c>
    </row>
    <row r="3624" spans="1:8" hidden="1" x14ac:dyDescent="0.25">
      <c r="A3624" s="65">
        <v>45877</v>
      </c>
      <c r="B3624" t="s">
        <v>24275</v>
      </c>
      <c r="C3624">
        <v>12</v>
      </c>
      <c r="D3624" t="s">
        <v>24450</v>
      </c>
      <c r="E3624" t="s">
        <v>24277</v>
      </c>
      <c r="F3624" t="s">
        <v>24311</v>
      </c>
      <c r="G3624" t="s">
        <v>764</v>
      </c>
      <c r="H3624" t="s">
        <v>24397</v>
      </c>
    </row>
    <row r="3625" spans="1:8" hidden="1" x14ac:dyDescent="0.25">
      <c r="A3625" s="65">
        <v>45877</v>
      </c>
      <c r="B3625" t="s">
        <v>24275</v>
      </c>
      <c r="C3625">
        <v>11</v>
      </c>
      <c r="D3625" t="s">
        <v>24450</v>
      </c>
      <c r="E3625" t="s">
        <v>24277</v>
      </c>
      <c r="F3625" t="s">
        <v>24311</v>
      </c>
      <c r="G3625" t="s">
        <v>764</v>
      </c>
      <c r="H3625" t="s">
        <v>24397</v>
      </c>
    </row>
    <row r="3626" spans="1:8" hidden="1" x14ac:dyDescent="0.25">
      <c r="A3626" s="65">
        <v>45877</v>
      </c>
      <c r="B3626" t="s">
        <v>24275</v>
      </c>
      <c r="C3626">
        <v>12</v>
      </c>
      <c r="D3626" t="s">
        <v>24450</v>
      </c>
      <c r="E3626" t="s">
        <v>24277</v>
      </c>
      <c r="F3626" t="s">
        <v>24311</v>
      </c>
      <c r="G3626" t="s">
        <v>764</v>
      </c>
      <c r="H3626" t="s">
        <v>24397</v>
      </c>
    </row>
    <row r="3627" spans="1:8" hidden="1" x14ac:dyDescent="0.25">
      <c r="A3627" s="65">
        <v>45877</v>
      </c>
      <c r="B3627" t="s">
        <v>24275</v>
      </c>
      <c r="C3627">
        <v>12</v>
      </c>
      <c r="D3627" t="s">
        <v>24451</v>
      </c>
      <c r="E3627" t="s">
        <v>24277</v>
      </c>
      <c r="F3627" t="s">
        <v>24294</v>
      </c>
      <c r="G3627" t="s">
        <v>769</v>
      </c>
      <c r="H3627" t="s">
        <v>24327</v>
      </c>
    </row>
    <row r="3628" spans="1:8" hidden="1" x14ac:dyDescent="0.25">
      <c r="A3628" s="65">
        <v>45877</v>
      </c>
      <c r="B3628" t="s">
        <v>24275</v>
      </c>
      <c r="C3628">
        <v>12</v>
      </c>
      <c r="D3628" t="s">
        <v>24451</v>
      </c>
      <c r="E3628" t="s">
        <v>24277</v>
      </c>
      <c r="F3628" t="s">
        <v>24294</v>
      </c>
      <c r="G3628" t="s">
        <v>769</v>
      </c>
      <c r="H3628" t="s">
        <v>24327</v>
      </c>
    </row>
    <row r="3629" spans="1:8" hidden="1" x14ac:dyDescent="0.25">
      <c r="A3629" s="65">
        <v>45877</v>
      </c>
      <c r="B3629" t="s">
        <v>24330</v>
      </c>
      <c r="C3629">
        <v>12</v>
      </c>
      <c r="D3629" t="s">
        <v>24448</v>
      </c>
      <c r="E3629" t="s">
        <v>24277</v>
      </c>
      <c r="F3629" t="s">
        <v>24294</v>
      </c>
      <c r="G3629" t="s">
        <v>764</v>
      </c>
      <c r="H3629" t="s">
        <v>24397</v>
      </c>
    </row>
    <row r="3630" spans="1:8" hidden="1" x14ac:dyDescent="0.25">
      <c r="A3630" s="65">
        <v>45877</v>
      </c>
      <c r="B3630" t="s">
        <v>24330</v>
      </c>
      <c r="C3630">
        <v>5</v>
      </c>
      <c r="D3630" t="s">
        <v>24448</v>
      </c>
      <c r="E3630" t="s">
        <v>24277</v>
      </c>
      <c r="F3630" t="s">
        <v>24294</v>
      </c>
      <c r="G3630" t="s">
        <v>764</v>
      </c>
      <c r="H3630" t="s">
        <v>24397</v>
      </c>
    </row>
    <row r="3631" spans="1:8" hidden="1" x14ac:dyDescent="0.25">
      <c r="A3631" s="65">
        <v>45878</v>
      </c>
      <c r="B3631" t="s">
        <v>24330</v>
      </c>
      <c r="C3631">
        <v>12</v>
      </c>
      <c r="D3631" t="s">
        <v>24448</v>
      </c>
      <c r="E3631" t="s">
        <v>24277</v>
      </c>
      <c r="F3631" t="s">
        <v>24294</v>
      </c>
      <c r="G3631" t="s">
        <v>764</v>
      </c>
      <c r="H3631" t="s">
        <v>24397</v>
      </c>
    </row>
    <row r="3632" spans="1:8" hidden="1" x14ac:dyDescent="0.25">
      <c r="A3632" s="65">
        <v>45878</v>
      </c>
      <c r="B3632" t="s">
        <v>24330</v>
      </c>
      <c r="C3632">
        <v>2</v>
      </c>
      <c r="D3632" t="s">
        <v>24448</v>
      </c>
      <c r="E3632" t="s">
        <v>24277</v>
      </c>
      <c r="F3632" t="s">
        <v>24294</v>
      </c>
      <c r="G3632" t="s">
        <v>764</v>
      </c>
      <c r="H3632" t="s">
        <v>24397</v>
      </c>
    </row>
    <row r="3633" spans="1:8" hidden="1" x14ac:dyDescent="0.25">
      <c r="A3633" s="65">
        <v>45877</v>
      </c>
      <c r="B3633" t="s">
        <v>24330</v>
      </c>
      <c r="C3633">
        <v>12</v>
      </c>
      <c r="D3633" t="s">
        <v>24448</v>
      </c>
      <c r="E3633" t="s">
        <v>24277</v>
      </c>
      <c r="F3633" t="s">
        <v>24294</v>
      </c>
      <c r="G3633" t="s">
        <v>764</v>
      </c>
      <c r="H3633" t="s">
        <v>24397</v>
      </c>
    </row>
    <row r="3634" spans="1:8" hidden="1" x14ac:dyDescent="0.25">
      <c r="A3634" s="65">
        <v>45877</v>
      </c>
      <c r="B3634" t="s">
        <v>24330</v>
      </c>
      <c r="C3634">
        <v>12</v>
      </c>
      <c r="D3634" t="s">
        <v>24448</v>
      </c>
      <c r="E3634" t="s">
        <v>24277</v>
      </c>
      <c r="F3634" t="s">
        <v>24294</v>
      </c>
      <c r="G3634" t="s">
        <v>764</v>
      </c>
      <c r="H3634" t="s">
        <v>24397</v>
      </c>
    </row>
    <row r="3635" spans="1:8" hidden="1" x14ac:dyDescent="0.25">
      <c r="A3635" s="65">
        <v>45877</v>
      </c>
      <c r="B3635" t="s">
        <v>24275</v>
      </c>
      <c r="C3635">
        <v>12</v>
      </c>
      <c r="D3635" t="s">
        <v>24451</v>
      </c>
      <c r="E3635" t="s">
        <v>24277</v>
      </c>
      <c r="F3635" t="s">
        <v>24294</v>
      </c>
      <c r="G3635" t="s">
        <v>769</v>
      </c>
      <c r="H3635" t="s">
        <v>24327</v>
      </c>
    </row>
    <row r="3636" spans="1:8" hidden="1" x14ac:dyDescent="0.25">
      <c r="A3636" s="65">
        <v>45877</v>
      </c>
      <c r="B3636" t="s">
        <v>24330</v>
      </c>
      <c r="C3636">
        <v>12</v>
      </c>
      <c r="D3636" t="s">
        <v>24451</v>
      </c>
      <c r="E3636" t="s">
        <v>24277</v>
      </c>
      <c r="F3636" t="s">
        <v>24294</v>
      </c>
      <c r="G3636" t="s">
        <v>769</v>
      </c>
      <c r="H3636" t="s">
        <v>24327</v>
      </c>
    </row>
    <row r="3637" spans="1:8" hidden="1" x14ac:dyDescent="0.25">
      <c r="A3637" s="65">
        <v>45878</v>
      </c>
      <c r="B3637" t="s">
        <v>24330</v>
      </c>
      <c r="C3637">
        <v>12</v>
      </c>
      <c r="D3637" t="s">
        <v>24444</v>
      </c>
      <c r="E3637" t="s">
        <v>24277</v>
      </c>
      <c r="F3637" t="s">
        <v>24294</v>
      </c>
      <c r="G3637" t="s">
        <v>765</v>
      </c>
      <c r="H3637" t="s">
        <v>24438</v>
      </c>
    </row>
    <row r="3638" spans="1:8" hidden="1" x14ac:dyDescent="0.25">
      <c r="A3638" s="65">
        <v>45878</v>
      </c>
      <c r="B3638" t="s">
        <v>24330</v>
      </c>
      <c r="C3638">
        <v>12</v>
      </c>
      <c r="D3638" t="s">
        <v>24444</v>
      </c>
      <c r="E3638" t="s">
        <v>24277</v>
      </c>
      <c r="F3638" t="s">
        <v>24294</v>
      </c>
      <c r="G3638" t="s">
        <v>765</v>
      </c>
      <c r="H3638" t="s">
        <v>24438</v>
      </c>
    </row>
    <row r="3639" spans="1:8" hidden="1" x14ac:dyDescent="0.25">
      <c r="A3639" s="65">
        <v>45878</v>
      </c>
      <c r="B3639" t="s">
        <v>24330</v>
      </c>
      <c r="C3639">
        <v>12</v>
      </c>
      <c r="D3639" t="s">
        <v>24444</v>
      </c>
      <c r="E3639" t="s">
        <v>24277</v>
      </c>
      <c r="F3639" t="s">
        <v>24294</v>
      </c>
      <c r="G3639" t="s">
        <v>765</v>
      </c>
      <c r="H3639" t="s">
        <v>24438</v>
      </c>
    </row>
    <row r="3640" spans="1:8" hidden="1" x14ac:dyDescent="0.25">
      <c r="A3640" s="65">
        <v>45878</v>
      </c>
      <c r="B3640" t="s">
        <v>24275</v>
      </c>
      <c r="C3640">
        <v>11</v>
      </c>
      <c r="D3640" t="s">
        <v>24452</v>
      </c>
      <c r="E3640" t="s">
        <v>24277</v>
      </c>
      <c r="F3640" t="s">
        <v>24294</v>
      </c>
      <c r="G3640" t="s">
        <v>769</v>
      </c>
      <c r="H3640" t="s">
        <v>24327</v>
      </c>
    </row>
    <row r="3641" spans="1:8" hidden="1" x14ac:dyDescent="0.25">
      <c r="A3641" s="65">
        <v>45879</v>
      </c>
      <c r="B3641" t="s">
        <v>24275</v>
      </c>
      <c r="C3641">
        <v>12</v>
      </c>
      <c r="D3641" t="s">
        <v>24436</v>
      </c>
      <c r="E3641" t="s">
        <v>24277</v>
      </c>
      <c r="F3641" t="s">
        <v>24294</v>
      </c>
      <c r="G3641" t="s">
        <v>768</v>
      </c>
      <c r="H3641" t="s">
        <v>24327</v>
      </c>
    </row>
    <row r="3642" spans="1:8" hidden="1" x14ac:dyDescent="0.25">
      <c r="A3642" s="65">
        <v>45879</v>
      </c>
      <c r="B3642" t="s">
        <v>24275</v>
      </c>
      <c r="C3642">
        <v>12</v>
      </c>
      <c r="D3642" t="s">
        <v>24436</v>
      </c>
      <c r="E3642" t="s">
        <v>24277</v>
      </c>
      <c r="F3642" t="s">
        <v>24294</v>
      </c>
      <c r="G3642" t="s">
        <v>768</v>
      </c>
      <c r="H3642" t="s">
        <v>24327</v>
      </c>
    </row>
    <row r="3643" spans="1:8" hidden="1" x14ac:dyDescent="0.25">
      <c r="A3643" s="65">
        <v>45879</v>
      </c>
      <c r="B3643" t="s">
        <v>24275</v>
      </c>
      <c r="C3643">
        <v>12</v>
      </c>
      <c r="D3643" t="s">
        <v>24436</v>
      </c>
      <c r="E3643" t="s">
        <v>24277</v>
      </c>
      <c r="F3643" t="s">
        <v>24294</v>
      </c>
      <c r="G3643" t="s">
        <v>768</v>
      </c>
      <c r="H3643" t="s">
        <v>24327</v>
      </c>
    </row>
    <row r="3644" spans="1:8" hidden="1" x14ac:dyDescent="0.25">
      <c r="A3644" s="65">
        <v>45879</v>
      </c>
      <c r="B3644" t="s">
        <v>24330</v>
      </c>
      <c r="C3644">
        <v>6</v>
      </c>
      <c r="D3644" t="s">
        <v>24444</v>
      </c>
      <c r="E3644" t="s">
        <v>24277</v>
      </c>
      <c r="F3644" t="s">
        <v>24294</v>
      </c>
      <c r="G3644" t="s">
        <v>765</v>
      </c>
      <c r="H3644" t="s">
        <v>24438</v>
      </c>
    </row>
    <row r="3645" spans="1:8" hidden="1" x14ac:dyDescent="0.25">
      <c r="A3645" s="65">
        <v>45879</v>
      </c>
      <c r="B3645" t="s">
        <v>24330</v>
      </c>
      <c r="C3645">
        <v>12</v>
      </c>
      <c r="D3645" t="s">
        <v>24444</v>
      </c>
      <c r="E3645" t="s">
        <v>24277</v>
      </c>
      <c r="F3645" t="s">
        <v>24294</v>
      </c>
      <c r="G3645" t="s">
        <v>765</v>
      </c>
      <c r="H3645" t="s">
        <v>24438</v>
      </c>
    </row>
    <row r="3646" spans="1:8" hidden="1" x14ac:dyDescent="0.25">
      <c r="A3646" s="65">
        <v>45879</v>
      </c>
      <c r="B3646" t="s">
        <v>24330</v>
      </c>
      <c r="C3646">
        <v>12</v>
      </c>
      <c r="D3646" t="s">
        <v>24444</v>
      </c>
      <c r="E3646" t="s">
        <v>24277</v>
      </c>
      <c r="F3646" t="s">
        <v>24294</v>
      </c>
      <c r="G3646" t="s">
        <v>765</v>
      </c>
      <c r="H3646" t="s">
        <v>24438</v>
      </c>
    </row>
    <row r="3647" spans="1:8" hidden="1" x14ac:dyDescent="0.25">
      <c r="A3647" s="65">
        <v>45880</v>
      </c>
      <c r="B3647" t="s">
        <v>24275</v>
      </c>
      <c r="C3647">
        <v>12</v>
      </c>
      <c r="D3647" t="s">
        <v>24451</v>
      </c>
      <c r="E3647" t="s">
        <v>24277</v>
      </c>
      <c r="F3647" t="s">
        <v>24294</v>
      </c>
      <c r="G3647" t="s">
        <v>769</v>
      </c>
      <c r="H3647" t="s">
        <v>24327</v>
      </c>
    </row>
    <row r="3648" spans="1:8" hidden="1" x14ac:dyDescent="0.25">
      <c r="A3648" s="65">
        <v>45880</v>
      </c>
      <c r="B3648" t="s">
        <v>24275</v>
      </c>
      <c r="C3648">
        <v>12</v>
      </c>
      <c r="D3648" t="s">
        <v>24451</v>
      </c>
      <c r="E3648" t="s">
        <v>24277</v>
      </c>
      <c r="F3648" t="s">
        <v>24294</v>
      </c>
      <c r="G3648" t="s">
        <v>769</v>
      </c>
      <c r="H3648" t="s">
        <v>24327</v>
      </c>
    </row>
    <row r="3649" spans="1:8" hidden="1" x14ac:dyDescent="0.25">
      <c r="A3649" s="65">
        <v>45879</v>
      </c>
      <c r="B3649" t="s">
        <v>24275</v>
      </c>
      <c r="C3649">
        <v>12</v>
      </c>
      <c r="D3649" t="s">
        <v>24436</v>
      </c>
      <c r="E3649" t="s">
        <v>24277</v>
      </c>
      <c r="F3649" t="s">
        <v>24294</v>
      </c>
      <c r="G3649" t="s">
        <v>768</v>
      </c>
      <c r="H3649" t="s">
        <v>24327</v>
      </c>
    </row>
    <row r="3650" spans="1:8" hidden="1" x14ac:dyDescent="0.25">
      <c r="A3650" s="65">
        <v>45880</v>
      </c>
      <c r="B3650" t="s">
        <v>24275</v>
      </c>
      <c r="C3650">
        <v>11</v>
      </c>
      <c r="D3650" t="s">
        <v>24444</v>
      </c>
      <c r="E3650" t="s">
        <v>24277</v>
      </c>
      <c r="F3650" t="s">
        <v>24294</v>
      </c>
      <c r="G3650" t="s">
        <v>765</v>
      </c>
      <c r="H3650" t="s">
        <v>24438</v>
      </c>
    </row>
    <row r="3651" spans="1:8" hidden="1" x14ac:dyDescent="0.25">
      <c r="A3651" s="65">
        <v>45880</v>
      </c>
      <c r="B3651" t="s">
        <v>24275</v>
      </c>
      <c r="C3651">
        <v>12</v>
      </c>
      <c r="D3651" t="s">
        <v>24451</v>
      </c>
      <c r="E3651" t="s">
        <v>24277</v>
      </c>
      <c r="F3651" t="s">
        <v>24294</v>
      </c>
      <c r="G3651" t="s">
        <v>769</v>
      </c>
      <c r="H3651" t="s">
        <v>24327</v>
      </c>
    </row>
    <row r="3652" spans="1:8" hidden="1" x14ac:dyDescent="0.25">
      <c r="A3652" s="65">
        <v>45878</v>
      </c>
      <c r="B3652" t="s">
        <v>24330</v>
      </c>
      <c r="C3652">
        <v>12</v>
      </c>
      <c r="D3652" t="s">
        <v>24452</v>
      </c>
      <c r="E3652" t="s">
        <v>24277</v>
      </c>
      <c r="F3652" t="s">
        <v>24294</v>
      </c>
      <c r="G3652" t="s">
        <v>769</v>
      </c>
      <c r="H3652" t="s">
        <v>24327</v>
      </c>
    </row>
    <row r="3653" spans="1:8" hidden="1" x14ac:dyDescent="0.25">
      <c r="A3653" s="65">
        <v>45880</v>
      </c>
      <c r="B3653" t="s">
        <v>24275</v>
      </c>
      <c r="C3653">
        <v>11</v>
      </c>
      <c r="D3653" t="s">
        <v>24451</v>
      </c>
      <c r="E3653" t="s">
        <v>24277</v>
      </c>
      <c r="F3653" t="s">
        <v>24294</v>
      </c>
      <c r="G3653" t="s">
        <v>769</v>
      </c>
      <c r="H3653" t="s">
        <v>24327</v>
      </c>
    </row>
    <row r="3654" spans="1:8" hidden="1" x14ac:dyDescent="0.25">
      <c r="A3654" s="65">
        <v>45880</v>
      </c>
      <c r="B3654" t="s">
        <v>24275</v>
      </c>
      <c r="C3654">
        <v>2</v>
      </c>
      <c r="D3654" t="s">
        <v>24451</v>
      </c>
      <c r="E3654" t="s">
        <v>24277</v>
      </c>
      <c r="F3654" t="s">
        <v>24294</v>
      </c>
      <c r="G3654" t="s">
        <v>769</v>
      </c>
      <c r="H3654" t="s">
        <v>24327</v>
      </c>
    </row>
    <row r="3655" spans="1:8" hidden="1" x14ac:dyDescent="0.25">
      <c r="A3655" s="65">
        <v>45880</v>
      </c>
      <c r="B3655" t="s">
        <v>24275</v>
      </c>
      <c r="C3655">
        <v>12</v>
      </c>
      <c r="D3655" t="s">
        <v>24451</v>
      </c>
      <c r="E3655" t="s">
        <v>24277</v>
      </c>
      <c r="F3655" t="s">
        <v>24294</v>
      </c>
      <c r="G3655" t="s">
        <v>769</v>
      </c>
      <c r="H3655" t="s">
        <v>24327</v>
      </c>
    </row>
    <row r="3656" spans="1:8" hidden="1" x14ac:dyDescent="0.25">
      <c r="A3656" s="65">
        <v>45880</v>
      </c>
      <c r="B3656" t="s">
        <v>24275</v>
      </c>
      <c r="C3656">
        <v>12</v>
      </c>
      <c r="D3656" t="s">
        <v>24451</v>
      </c>
      <c r="E3656" t="s">
        <v>24277</v>
      </c>
      <c r="F3656" t="s">
        <v>24294</v>
      </c>
      <c r="G3656" t="s">
        <v>769</v>
      </c>
      <c r="H3656" t="s">
        <v>24327</v>
      </c>
    </row>
    <row r="3657" spans="1:8" hidden="1" x14ac:dyDescent="0.25">
      <c r="A3657" s="65">
        <v>45880</v>
      </c>
      <c r="B3657" t="s">
        <v>24330</v>
      </c>
      <c r="C3657">
        <v>12</v>
      </c>
      <c r="D3657" t="s">
        <v>24444</v>
      </c>
      <c r="E3657" t="s">
        <v>24277</v>
      </c>
      <c r="F3657" t="s">
        <v>24294</v>
      </c>
      <c r="G3657" t="s">
        <v>765</v>
      </c>
      <c r="H3657" t="s">
        <v>24438</v>
      </c>
    </row>
    <row r="3658" spans="1:8" hidden="1" x14ac:dyDescent="0.25">
      <c r="A3658" s="65">
        <v>45882</v>
      </c>
      <c r="B3658" t="s">
        <v>24275</v>
      </c>
      <c r="C3658">
        <v>12</v>
      </c>
      <c r="D3658" t="s">
        <v>24444</v>
      </c>
      <c r="E3658" t="s">
        <v>24277</v>
      </c>
      <c r="F3658" t="s">
        <v>24294</v>
      </c>
      <c r="G3658" t="s">
        <v>765</v>
      </c>
      <c r="H3658" t="s">
        <v>24438</v>
      </c>
    </row>
    <row r="3659" spans="1:8" hidden="1" x14ac:dyDescent="0.25">
      <c r="A3659" s="65">
        <v>45882</v>
      </c>
      <c r="B3659" t="s">
        <v>24275</v>
      </c>
      <c r="C3659">
        <v>6</v>
      </c>
      <c r="D3659" t="s">
        <v>24452</v>
      </c>
      <c r="E3659" t="s">
        <v>24277</v>
      </c>
      <c r="F3659" t="s">
        <v>24294</v>
      </c>
      <c r="G3659" t="s">
        <v>769</v>
      </c>
      <c r="H3659" t="s">
        <v>24327</v>
      </c>
    </row>
    <row r="3660" spans="1:8" hidden="1" x14ac:dyDescent="0.25">
      <c r="A3660" s="65">
        <v>45882</v>
      </c>
      <c r="B3660" t="s">
        <v>24275</v>
      </c>
      <c r="C3660">
        <v>12</v>
      </c>
      <c r="D3660" t="s">
        <v>24452</v>
      </c>
      <c r="E3660" t="s">
        <v>24277</v>
      </c>
      <c r="F3660" t="s">
        <v>24294</v>
      </c>
      <c r="G3660" t="s">
        <v>769</v>
      </c>
      <c r="H3660" t="s">
        <v>24327</v>
      </c>
    </row>
    <row r="3661" spans="1:8" hidden="1" x14ac:dyDescent="0.25">
      <c r="A3661" s="65">
        <v>45882</v>
      </c>
      <c r="B3661" t="s">
        <v>24275</v>
      </c>
      <c r="C3661">
        <v>12</v>
      </c>
      <c r="D3661" t="s">
        <v>24452</v>
      </c>
      <c r="E3661" t="s">
        <v>24277</v>
      </c>
      <c r="F3661" t="s">
        <v>24294</v>
      </c>
      <c r="G3661" t="s">
        <v>769</v>
      </c>
      <c r="H3661" t="s">
        <v>24327</v>
      </c>
    </row>
    <row r="3662" spans="1:8" hidden="1" x14ac:dyDescent="0.25">
      <c r="A3662" s="65">
        <v>45882</v>
      </c>
      <c r="B3662" t="s">
        <v>24275</v>
      </c>
      <c r="C3662">
        <v>12</v>
      </c>
      <c r="D3662" t="s">
        <v>24452</v>
      </c>
      <c r="E3662" t="s">
        <v>24277</v>
      </c>
      <c r="F3662" t="s">
        <v>24294</v>
      </c>
      <c r="G3662" t="s">
        <v>769</v>
      </c>
      <c r="H3662" t="s">
        <v>24327</v>
      </c>
    </row>
    <row r="3663" spans="1:8" hidden="1" x14ac:dyDescent="0.25">
      <c r="A3663" s="65">
        <v>45881</v>
      </c>
      <c r="B3663" t="s">
        <v>24275</v>
      </c>
      <c r="C3663">
        <v>12</v>
      </c>
      <c r="D3663" t="s">
        <v>24452</v>
      </c>
      <c r="E3663" t="s">
        <v>24277</v>
      </c>
      <c r="F3663" t="s">
        <v>24294</v>
      </c>
      <c r="G3663" t="s">
        <v>769</v>
      </c>
      <c r="H3663" t="s">
        <v>24327</v>
      </c>
    </row>
    <row r="3664" spans="1:8" hidden="1" x14ac:dyDescent="0.25">
      <c r="A3664" s="65">
        <v>45881</v>
      </c>
      <c r="B3664" t="s">
        <v>24275</v>
      </c>
      <c r="C3664">
        <v>12</v>
      </c>
      <c r="D3664" t="s">
        <v>24452</v>
      </c>
      <c r="E3664" t="s">
        <v>24277</v>
      </c>
      <c r="F3664" t="s">
        <v>24294</v>
      </c>
      <c r="G3664" t="s">
        <v>769</v>
      </c>
      <c r="H3664" t="s">
        <v>24327</v>
      </c>
    </row>
    <row r="3665" spans="1:8" hidden="1" x14ac:dyDescent="0.25">
      <c r="A3665" s="65">
        <v>45881</v>
      </c>
      <c r="B3665" t="s">
        <v>24275</v>
      </c>
      <c r="C3665">
        <v>12</v>
      </c>
      <c r="D3665" t="s">
        <v>24452</v>
      </c>
      <c r="E3665" t="s">
        <v>24277</v>
      </c>
      <c r="F3665" t="s">
        <v>24294</v>
      </c>
      <c r="G3665" t="s">
        <v>769</v>
      </c>
      <c r="H3665" t="s">
        <v>24327</v>
      </c>
    </row>
    <row r="3666" spans="1:8" hidden="1" x14ac:dyDescent="0.25">
      <c r="A3666" s="65">
        <v>45881</v>
      </c>
      <c r="B3666" t="s">
        <v>24275</v>
      </c>
      <c r="C3666">
        <v>11</v>
      </c>
      <c r="D3666" t="s">
        <v>24452</v>
      </c>
      <c r="E3666" t="s">
        <v>24277</v>
      </c>
      <c r="F3666" t="s">
        <v>24294</v>
      </c>
      <c r="G3666" t="s">
        <v>769</v>
      </c>
      <c r="H3666" t="s">
        <v>24327</v>
      </c>
    </row>
    <row r="3667" spans="1:8" hidden="1" x14ac:dyDescent="0.25">
      <c r="A3667" s="65">
        <v>45881</v>
      </c>
      <c r="B3667" t="s">
        <v>24275</v>
      </c>
      <c r="C3667">
        <v>11</v>
      </c>
      <c r="D3667" t="s">
        <v>24452</v>
      </c>
      <c r="E3667" t="s">
        <v>24277</v>
      </c>
      <c r="F3667" t="s">
        <v>24294</v>
      </c>
      <c r="G3667" t="s">
        <v>769</v>
      </c>
      <c r="H3667" t="s">
        <v>24327</v>
      </c>
    </row>
    <row r="3668" spans="1:8" hidden="1" x14ac:dyDescent="0.25">
      <c r="A3668" s="65">
        <v>45881</v>
      </c>
      <c r="B3668" t="s">
        <v>24275</v>
      </c>
      <c r="C3668">
        <v>12</v>
      </c>
      <c r="D3668" t="s">
        <v>24452</v>
      </c>
      <c r="E3668" t="s">
        <v>24277</v>
      </c>
      <c r="F3668" t="s">
        <v>24294</v>
      </c>
      <c r="G3668" t="s">
        <v>769</v>
      </c>
      <c r="H3668" t="s">
        <v>24327</v>
      </c>
    </row>
    <row r="3669" spans="1:8" hidden="1" x14ac:dyDescent="0.25">
      <c r="A3669" s="65">
        <v>45881</v>
      </c>
      <c r="B3669" t="s">
        <v>24275</v>
      </c>
      <c r="C3669">
        <v>12</v>
      </c>
      <c r="D3669" t="s">
        <v>24452</v>
      </c>
      <c r="E3669" t="s">
        <v>24277</v>
      </c>
      <c r="F3669" t="s">
        <v>24294</v>
      </c>
      <c r="G3669" t="s">
        <v>769</v>
      </c>
      <c r="H3669" t="s">
        <v>24327</v>
      </c>
    </row>
    <row r="3670" spans="1:8" hidden="1" x14ac:dyDescent="0.25">
      <c r="A3670" s="65">
        <v>45881</v>
      </c>
      <c r="B3670" t="s">
        <v>24275</v>
      </c>
      <c r="C3670">
        <v>12</v>
      </c>
      <c r="D3670" t="s">
        <v>24452</v>
      </c>
      <c r="E3670" t="s">
        <v>24277</v>
      </c>
      <c r="F3670" t="s">
        <v>24294</v>
      </c>
      <c r="G3670" t="s">
        <v>769</v>
      </c>
      <c r="H3670" t="s">
        <v>24327</v>
      </c>
    </row>
    <row r="3671" spans="1:8" hidden="1" x14ac:dyDescent="0.25">
      <c r="A3671" s="65">
        <v>45881</v>
      </c>
      <c r="B3671" t="s">
        <v>24330</v>
      </c>
      <c r="C3671">
        <v>8</v>
      </c>
      <c r="D3671" t="s">
        <v>24444</v>
      </c>
      <c r="E3671" t="s">
        <v>24277</v>
      </c>
      <c r="F3671" t="s">
        <v>24294</v>
      </c>
      <c r="G3671" t="s">
        <v>765</v>
      </c>
      <c r="H3671" t="s">
        <v>24438</v>
      </c>
    </row>
    <row r="3672" spans="1:8" hidden="1" x14ac:dyDescent="0.25">
      <c r="A3672" s="65">
        <v>45881</v>
      </c>
      <c r="B3672" t="s">
        <v>24330</v>
      </c>
      <c r="C3672">
        <v>12</v>
      </c>
      <c r="D3672" t="s">
        <v>24444</v>
      </c>
      <c r="E3672" t="s">
        <v>24277</v>
      </c>
      <c r="F3672" t="s">
        <v>24294</v>
      </c>
      <c r="G3672" t="s">
        <v>765</v>
      </c>
      <c r="H3672" t="s">
        <v>24438</v>
      </c>
    </row>
    <row r="3673" spans="1:8" hidden="1" x14ac:dyDescent="0.25">
      <c r="A3673" s="65">
        <v>45881</v>
      </c>
      <c r="B3673" t="s">
        <v>24275</v>
      </c>
      <c r="C3673">
        <v>12</v>
      </c>
      <c r="D3673" t="s">
        <v>24452</v>
      </c>
      <c r="E3673" t="s">
        <v>24277</v>
      </c>
      <c r="F3673" t="s">
        <v>24294</v>
      </c>
      <c r="G3673" t="s">
        <v>769</v>
      </c>
      <c r="H3673" t="s">
        <v>24327</v>
      </c>
    </row>
    <row r="3674" spans="1:8" hidden="1" x14ac:dyDescent="0.25">
      <c r="A3674" s="65">
        <v>45882</v>
      </c>
      <c r="B3674" t="s">
        <v>24275</v>
      </c>
      <c r="C3674">
        <v>12</v>
      </c>
      <c r="D3674" t="s">
        <v>24452</v>
      </c>
      <c r="E3674" t="s">
        <v>24277</v>
      </c>
      <c r="F3674" t="s">
        <v>24294</v>
      </c>
      <c r="G3674" t="s">
        <v>769</v>
      </c>
      <c r="H3674" t="s">
        <v>24327</v>
      </c>
    </row>
    <row r="3675" spans="1:8" hidden="1" x14ac:dyDescent="0.25">
      <c r="A3675" s="65">
        <v>45882</v>
      </c>
      <c r="B3675" t="s">
        <v>24330</v>
      </c>
      <c r="C3675">
        <v>10</v>
      </c>
      <c r="D3675" t="s">
        <v>24452</v>
      </c>
      <c r="E3675" t="s">
        <v>24277</v>
      </c>
      <c r="F3675" t="s">
        <v>24294</v>
      </c>
      <c r="G3675" t="s">
        <v>769</v>
      </c>
      <c r="H3675" t="s">
        <v>24327</v>
      </c>
    </row>
    <row r="3676" spans="1:8" hidden="1" x14ac:dyDescent="0.25">
      <c r="A3676" s="65">
        <v>45882</v>
      </c>
      <c r="B3676" t="s">
        <v>24275</v>
      </c>
      <c r="C3676">
        <v>12</v>
      </c>
      <c r="D3676" t="s">
        <v>24452</v>
      </c>
      <c r="E3676" t="s">
        <v>24277</v>
      </c>
      <c r="F3676" t="s">
        <v>24294</v>
      </c>
      <c r="G3676" t="s">
        <v>769</v>
      </c>
      <c r="H3676" t="s">
        <v>24327</v>
      </c>
    </row>
    <row r="3677" spans="1:8" hidden="1" x14ac:dyDescent="0.25">
      <c r="A3677" s="65">
        <v>45882</v>
      </c>
      <c r="B3677" t="s">
        <v>24275</v>
      </c>
      <c r="C3677">
        <v>12</v>
      </c>
      <c r="D3677" t="s">
        <v>24452</v>
      </c>
      <c r="E3677" t="s">
        <v>24277</v>
      </c>
      <c r="F3677" t="s">
        <v>24294</v>
      </c>
      <c r="G3677" t="s">
        <v>769</v>
      </c>
      <c r="H3677" t="s">
        <v>24327</v>
      </c>
    </row>
    <row r="3678" spans="1:8" hidden="1" x14ac:dyDescent="0.25">
      <c r="A3678" s="65">
        <v>45882</v>
      </c>
      <c r="B3678" t="s">
        <v>24275</v>
      </c>
      <c r="C3678">
        <v>12</v>
      </c>
      <c r="D3678" t="s">
        <v>24452</v>
      </c>
      <c r="E3678" t="s">
        <v>24277</v>
      </c>
      <c r="F3678" t="s">
        <v>24294</v>
      </c>
      <c r="G3678" t="s">
        <v>769</v>
      </c>
      <c r="H3678" t="s">
        <v>24327</v>
      </c>
    </row>
    <row r="3679" spans="1:8" hidden="1" x14ac:dyDescent="0.25">
      <c r="A3679" s="65">
        <v>45884</v>
      </c>
      <c r="B3679" t="s">
        <v>24275</v>
      </c>
      <c r="C3679">
        <v>5.5</v>
      </c>
      <c r="D3679" t="s">
        <v>24453</v>
      </c>
      <c r="E3679" t="s">
        <v>24277</v>
      </c>
      <c r="F3679" t="s">
        <v>24311</v>
      </c>
      <c r="G3679" t="s">
        <v>764</v>
      </c>
      <c r="H3679" t="s">
        <v>24397</v>
      </c>
    </row>
    <row r="3680" spans="1:8" hidden="1" x14ac:dyDescent="0.25">
      <c r="A3680" s="65">
        <v>45884</v>
      </c>
      <c r="B3680" t="s">
        <v>24275</v>
      </c>
      <c r="C3680">
        <v>12</v>
      </c>
      <c r="D3680" t="s">
        <v>24453</v>
      </c>
      <c r="E3680" t="s">
        <v>24277</v>
      </c>
      <c r="F3680" t="s">
        <v>24311</v>
      </c>
      <c r="G3680" t="s">
        <v>764</v>
      </c>
      <c r="H3680" t="s">
        <v>24397</v>
      </c>
    </row>
    <row r="3681" spans="1:8" hidden="1" x14ac:dyDescent="0.25">
      <c r="A3681" s="65">
        <v>45884</v>
      </c>
      <c r="B3681" t="s">
        <v>24275</v>
      </c>
      <c r="C3681">
        <v>12</v>
      </c>
      <c r="D3681" t="s">
        <v>24453</v>
      </c>
      <c r="E3681" t="s">
        <v>24277</v>
      </c>
      <c r="F3681" t="s">
        <v>24311</v>
      </c>
      <c r="G3681" t="s">
        <v>764</v>
      </c>
      <c r="H3681" t="s">
        <v>24397</v>
      </c>
    </row>
    <row r="3682" spans="1:8" hidden="1" x14ac:dyDescent="0.25">
      <c r="A3682" s="65">
        <v>45884</v>
      </c>
      <c r="B3682" t="s">
        <v>24275</v>
      </c>
      <c r="C3682">
        <v>12</v>
      </c>
      <c r="D3682" t="s">
        <v>24453</v>
      </c>
      <c r="E3682" t="s">
        <v>24277</v>
      </c>
      <c r="F3682" t="s">
        <v>24311</v>
      </c>
      <c r="G3682" t="s">
        <v>764</v>
      </c>
      <c r="H3682" t="s">
        <v>24397</v>
      </c>
    </row>
    <row r="3683" spans="1:8" hidden="1" x14ac:dyDescent="0.25">
      <c r="A3683" s="65">
        <v>45884</v>
      </c>
      <c r="B3683" t="s">
        <v>24275</v>
      </c>
      <c r="C3683">
        <v>12</v>
      </c>
      <c r="D3683" t="s">
        <v>24453</v>
      </c>
      <c r="E3683" t="s">
        <v>24277</v>
      </c>
      <c r="F3683" t="s">
        <v>24311</v>
      </c>
      <c r="G3683" t="s">
        <v>764</v>
      </c>
      <c r="H3683" t="s">
        <v>24397</v>
      </c>
    </row>
    <row r="3684" spans="1:8" hidden="1" x14ac:dyDescent="0.25">
      <c r="A3684" s="65">
        <v>45884</v>
      </c>
      <c r="B3684" t="s">
        <v>24275</v>
      </c>
      <c r="C3684">
        <v>12</v>
      </c>
      <c r="D3684" t="s">
        <v>24453</v>
      </c>
      <c r="E3684" t="s">
        <v>24277</v>
      </c>
      <c r="F3684" t="s">
        <v>24311</v>
      </c>
      <c r="G3684" t="s">
        <v>764</v>
      </c>
      <c r="H3684" t="s">
        <v>24397</v>
      </c>
    </row>
    <row r="3685" spans="1:8" hidden="1" x14ac:dyDescent="0.25">
      <c r="A3685" s="65">
        <v>45883</v>
      </c>
      <c r="B3685" t="s">
        <v>24275</v>
      </c>
      <c r="C3685">
        <v>12</v>
      </c>
      <c r="D3685" t="s">
        <v>24453</v>
      </c>
      <c r="E3685" t="s">
        <v>24277</v>
      </c>
      <c r="F3685" t="s">
        <v>24311</v>
      </c>
      <c r="G3685" t="s">
        <v>764</v>
      </c>
      <c r="H3685" t="s">
        <v>24397</v>
      </c>
    </row>
    <row r="3686" spans="1:8" hidden="1" x14ac:dyDescent="0.25">
      <c r="A3686" s="65">
        <v>45884</v>
      </c>
      <c r="B3686" t="s">
        <v>24275</v>
      </c>
      <c r="C3686">
        <v>12</v>
      </c>
      <c r="D3686" t="s">
        <v>24453</v>
      </c>
      <c r="E3686" t="s">
        <v>24277</v>
      </c>
      <c r="F3686" t="s">
        <v>24311</v>
      </c>
      <c r="G3686" t="s">
        <v>764</v>
      </c>
      <c r="H3686" t="s">
        <v>24397</v>
      </c>
    </row>
    <row r="3687" spans="1:8" hidden="1" x14ac:dyDescent="0.25">
      <c r="A3687" s="65">
        <v>45883</v>
      </c>
      <c r="B3687" t="s">
        <v>24275</v>
      </c>
      <c r="C3687">
        <v>12</v>
      </c>
      <c r="D3687" t="s">
        <v>24453</v>
      </c>
      <c r="E3687" t="s">
        <v>24277</v>
      </c>
      <c r="F3687" t="s">
        <v>24311</v>
      </c>
      <c r="G3687" t="s">
        <v>764</v>
      </c>
      <c r="H3687" t="s">
        <v>24397</v>
      </c>
    </row>
    <row r="3688" spans="1:8" hidden="1" x14ac:dyDescent="0.25">
      <c r="A3688" s="65">
        <v>45883</v>
      </c>
      <c r="B3688" t="s">
        <v>24275</v>
      </c>
      <c r="C3688">
        <v>12</v>
      </c>
      <c r="D3688" t="s">
        <v>24453</v>
      </c>
      <c r="E3688" t="s">
        <v>24277</v>
      </c>
      <c r="F3688" t="s">
        <v>24311</v>
      </c>
      <c r="G3688" t="s">
        <v>764</v>
      </c>
      <c r="H3688" t="s">
        <v>24397</v>
      </c>
    </row>
    <row r="3689" spans="1:8" hidden="1" x14ac:dyDescent="0.25">
      <c r="A3689" s="65">
        <v>45883</v>
      </c>
      <c r="B3689" t="s">
        <v>24275</v>
      </c>
      <c r="C3689">
        <v>12</v>
      </c>
      <c r="D3689" t="s">
        <v>24453</v>
      </c>
      <c r="E3689" t="s">
        <v>24277</v>
      </c>
      <c r="F3689" t="s">
        <v>24311</v>
      </c>
      <c r="G3689" t="s">
        <v>764</v>
      </c>
      <c r="H3689" t="s">
        <v>24397</v>
      </c>
    </row>
    <row r="3690" spans="1:8" hidden="1" x14ac:dyDescent="0.25">
      <c r="A3690" s="65">
        <v>45883</v>
      </c>
      <c r="B3690" t="s">
        <v>24275</v>
      </c>
      <c r="C3690">
        <v>12</v>
      </c>
      <c r="D3690" t="s">
        <v>24453</v>
      </c>
      <c r="E3690" t="s">
        <v>24277</v>
      </c>
      <c r="F3690" t="s">
        <v>24311</v>
      </c>
      <c r="G3690" t="s">
        <v>764</v>
      </c>
      <c r="H3690" t="s">
        <v>24397</v>
      </c>
    </row>
    <row r="3691" spans="1:8" hidden="1" x14ac:dyDescent="0.25">
      <c r="A3691" s="65">
        <v>45883</v>
      </c>
      <c r="B3691" t="s">
        <v>24275</v>
      </c>
      <c r="C3691">
        <v>12</v>
      </c>
      <c r="D3691" t="s">
        <v>24453</v>
      </c>
      <c r="E3691" t="s">
        <v>24277</v>
      </c>
      <c r="F3691" t="s">
        <v>24311</v>
      </c>
      <c r="G3691" t="s">
        <v>764</v>
      </c>
      <c r="H3691" t="s">
        <v>24397</v>
      </c>
    </row>
    <row r="3692" spans="1:8" hidden="1" x14ac:dyDescent="0.25">
      <c r="A3692" s="65">
        <v>45883</v>
      </c>
      <c r="B3692" t="s">
        <v>24275</v>
      </c>
      <c r="C3692">
        <v>12</v>
      </c>
      <c r="D3692" t="s">
        <v>24453</v>
      </c>
      <c r="E3692" t="s">
        <v>24277</v>
      </c>
      <c r="F3692" t="s">
        <v>24311</v>
      </c>
      <c r="G3692" t="s">
        <v>764</v>
      </c>
      <c r="H3692" t="s">
        <v>24397</v>
      </c>
    </row>
    <row r="3693" spans="1:8" hidden="1" x14ac:dyDescent="0.25">
      <c r="A3693" s="65">
        <v>45883</v>
      </c>
      <c r="B3693" t="s">
        <v>24275</v>
      </c>
      <c r="C3693">
        <v>12</v>
      </c>
      <c r="D3693" t="s">
        <v>24453</v>
      </c>
      <c r="E3693" t="s">
        <v>24277</v>
      </c>
      <c r="F3693" t="s">
        <v>24311</v>
      </c>
      <c r="G3693" t="s">
        <v>764</v>
      </c>
      <c r="H3693" t="s">
        <v>24397</v>
      </c>
    </row>
    <row r="3694" spans="1:8" hidden="1" x14ac:dyDescent="0.25">
      <c r="A3694" s="65">
        <v>45883</v>
      </c>
      <c r="B3694" t="s">
        <v>24275</v>
      </c>
      <c r="C3694">
        <v>12</v>
      </c>
      <c r="D3694" t="s">
        <v>24453</v>
      </c>
      <c r="E3694" t="s">
        <v>24277</v>
      </c>
      <c r="F3694" t="s">
        <v>24311</v>
      </c>
      <c r="G3694" t="s">
        <v>764</v>
      </c>
      <c r="H3694" t="s">
        <v>24397</v>
      </c>
    </row>
    <row r="3695" spans="1:8" hidden="1" x14ac:dyDescent="0.25">
      <c r="A3695" s="65">
        <v>45883</v>
      </c>
      <c r="B3695" t="s">
        <v>24275</v>
      </c>
      <c r="C3695">
        <v>12</v>
      </c>
      <c r="D3695" t="s">
        <v>24453</v>
      </c>
      <c r="E3695" t="s">
        <v>24277</v>
      </c>
      <c r="F3695" t="s">
        <v>24311</v>
      </c>
      <c r="G3695" t="s">
        <v>764</v>
      </c>
      <c r="H3695" t="s">
        <v>24397</v>
      </c>
    </row>
    <row r="3696" spans="1:8" hidden="1" x14ac:dyDescent="0.25">
      <c r="A3696" s="65">
        <v>45883</v>
      </c>
      <c r="B3696" t="s">
        <v>24275</v>
      </c>
      <c r="C3696">
        <v>12</v>
      </c>
      <c r="D3696" t="s">
        <v>24453</v>
      </c>
      <c r="E3696" t="s">
        <v>24277</v>
      </c>
      <c r="F3696" t="s">
        <v>24311</v>
      </c>
      <c r="G3696" t="s">
        <v>764</v>
      </c>
      <c r="H3696" t="s">
        <v>24397</v>
      </c>
    </row>
    <row r="3697" spans="1:8" hidden="1" x14ac:dyDescent="0.25">
      <c r="A3697" s="65">
        <v>45883</v>
      </c>
      <c r="B3697" t="s">
        <v>24275</v>
      </c>
      <c r="C3697">
        <v>12</v>
      </c>
      <c r="D3697" t="s">
        <v>24453</v>
      </c>
      <c r="E3697" t="s">
        <v>24277</v>
      </c>
      <c r="F3697" t="s">
        <v>24311</v>
      </c>
      <c r="G3697" t="s">
        <v>764</v>
      </c>
      <c r="H3697" t="s">
        <v>24397</v>
      </c>
    </row>
    <row r="3698" spans="1:8" hidden="1" x14ac:dyDescent="0.25">
      <c r="A3698" s="65">
        <v>45883</v>
      </c>
      <c r="B3698" t="s">
        <v>24275</v>
      </c>
      <c r="C3698">
        <v>12</v>
      </c>
      <c r="D3698" t="s">
        <v>24453</v>
      </c>
      <c r="E3698" t="s">
        <v>24277</v>
      </c>
      <c r="F3698" t="s">
        <v>24311</v>
      </c>
      <c r="G3698" t="s">
        <v>764</v>
      </c>
      <c r="H3698" t="s">
        <v>24397</v>
      </c>
    </row>
    <row r="3699" spans="1:8" hidden="1" x14ac:dyDescent="0.25">
      <c r="A3699" s="65">
        <v>45883</v>
      </c>
      <c r="B3699" t="s">
        <v>24275</v>
      </c>
      <c r="C3699">
        <v>12</v>
      </c>
      <c r="D3699" t="s">
        <v>24453</v>
      </c>
      <c r="E3699" t="s">
        <v>24277</v>
      </c>
      <c r="F3699" t="s">
        <v>24311</v>
      </c>
      <c r="G3699" t="s">
        <v>764</v>
      </c>
      <c r="H3699" t="s">
        <v>24397</v>
      </c>
    </row>
    <row r="3700" spans="1:8" hidden="1" x14ac:dyDescent="0.25">
      <c r="A3700" s="65">
        <v>45883</v>
      </c>
      <c r="B3700" t="s">
        <v>24275</v>
      </c>
      <c r="C3700">
        <v>12</v>
      </c>
      <c r="D3700" t="s">
        <v>24453</v>
      </c>
      <c r="E3700" t="s">
        <v>24277</v>
      </c>
      <c r="F3700" t="s">
        <v>24311</v>
      </c>
      <c r="G3700" t="s">
        <v>764</v>
      </c>
      <c r="H3700" t="s">
        <v>24397</v>
      </c>
    </row>
    <row r="3701" spans="1:8" hidden="1" x14ac:dyDescent="0.25">
      <c r="A3701" s="65">
        <v>45883</v>
      </c>
      <c r="B3701" t="s">
        <v>24275</v>
      </c>
      <c r="C3701">
        <v>12</v>
      </c>
      <c r="D3701" t="s">
        <v>24453</v>
      </c>
      <c r="E3701" t="s">
        <v>24277</v>
      </c>
      <c r="F3701" t="s">
        <v>24311</v>
      </c>
      <c r="G3701" t="s">
        <v>764</v>
      </c>
      <c r="H3701" t="s">
        <v>24397</v>
      </c>
    </row>
    <row r="3702" spans="1:8" hidden="1" x14ac:dyDescent="0.25">
      <c r="A3702" s="65">
        <v>45883</v>
      </c>
      <c r="B3702" t="s">
        <v>24275</v>
      </c>
      <c r="C3702">
        <v>12</v>
      </c>
      <c r="D3702" t="s">
        <v>24453</v>
      </c>
      <c r="E3702" t="s">
        <v>24277</v>
      </c>
      <c r="F3702" t="s">
        <v>24311</v>
      </c>
      <c r="G3702" t="s">
        <v>764</v>
      </c>
      <c r="H3702" t="s">
        <v>24397</v>
      </c>
    </row>
    <row r="3703" spans="1:8" hidden="1" x14ac:dyDescent="0.25">
      <c r="A3703" s="65">
        <v>45883</v>
      </c>
      <c r="B3703" t="s">
        <v>24275</v>
      </c>
      <c r="C3703">
        <v>12</v>
      </c>
      <c r="D3703" t="s">
        <v>24453</v>
      </c>
      <c r="E3703" t="s">
        <v>24277</v>
      </c>
      <c r="F3703" t="s">
        <v>24311</v>
      </c>
      <c r="G3703" t="s">
        <v>764</v>
      </c>
      <c r="H3703" t="s">
        <v>24397</v>
      </c>
    </row>
    <row r="3704" spans="1:8" hidden="1" x14ac:dyDescent="0.25">
      <c r="A3704" s="65">
        <v>45883</v>
      </c>
      <c r="B3704" t="s">
        <v>24275</v>
      </c>
      <c r="C3704">
        <v>12</v>
      </c>
      <c r="D3704" t="s">
        <v>24453</v>
      </c>
      <c r="E3704" t="s">
        <v>24277</v>
      </c>
      <c r="F3704" t="s">
        <v>24311</v>
      </c>
      <c r="G3704" t="s">
        <v>764</v>
      </c>
      <c r="H3704" t="s">
        <v>24397</v>
      </c>
    </row>
    <row r="3705" spans="1:8" hidden="1" x14ac:dyDescent="0.25">
      <c r="A3705" s="65">
        <v>45883</v>
      </c>
      <c r="B3705" t="s">
        <v>24275</v>
      </c>
      <c r="C3705">
        <v>12</v>
      </c>
      <c r="D3705" t="s">
        <v>24453</v>
      </c>
      <c r="E3705" t="s">
        <v>24277</v>
      </c>
      <c r="F3705" t="s">
        <v>24311</v>
      </c>
      <c r="G3705" t="s">
        <v>764</v>
      </c>
      <c r="H3705" t="s">
        <v>24397</v>
      </c>
    </row>
    <row r="3706" spans="1:8" hidden="1" x14ac:dyDescent="0.25">
      <c r="A3706" s="65">
        <v>45883</v>
      </c>
      <c r="B3706" t="s">
        <v>24275</v>
      </c>
      <c r="C3706">
        <v>12</v>
      </c>
      <c r="D3706" t="s">
        <v>24453</v>
      </c>
      <c r="E3706" t="s">
        <v>24277</v>
      </c>
      <c r="F3706" t="s">
        <v>24311</v>
      </c>
      <c r="G3706" t="s">
        <v>764</v>
      </c>
      <c r="H3706" t="s">
        <v>24397</v>
      </c>
    </row>
    <row r="3707" spans="1:8" hidden="1" x14ac:dyDescent="0.25">
      <c r="A3707" s="65">
        <v>45883</v>
      </c>
      <c r="B3707" t="s">
        <v>24275</v>
      </c>
      <c r="C3707">
        <v>12</v>
      </c>
      <c r="D3707" t="s">
        <v>24453</v>
      </c>
      <c r="E3707" t="s">
        <v>24277</v>
      </c>
      <c r="F3707" t="s">
        <v>24311</v>
      </c>
      <c r="G3707" t="s">
        <v>764</v>
      </c>
      <c r="H3707" t="s">
        <v>24397</v>
      </c>
    </row>
    <row r="3708" spans="1:8" hidden="1" x14ac:dyDescent="0.25">
      <c r="A3708" s="65">
        <v>45883</v>
      </c>
      <c r="B3708" t="s">
        <v>24275</v>
      </c>
      <c r="C3708">
        <v>12</v>
      </c>
      <c r="D3708" t="s">
        <v>24453</v>
      </c>
      <c r="E3708" t="s">
        <v>24277</v>
      </c>
      <c r="F3708" t="s">
        <v>24311</v>
      </c>
      <c r="G3708" t="s">
        <v>764</v>
      </c>
      <c r="H3708" t="s">
        <v>24397</v>
      </c>
    </row>
    <row r="3709" spans="1:8" hidden="1" x14ac:dyDescent="0.25">
      <c r="A3709" s="65">
        <v>45883</v>
      </c>
      <c r="B3709" t="s">
        <v>24275</v>
      </c>
      <c r="C3709">
        <v>12</v>
      </c>
      <c r="D3709" t="s">
        <v>24453</v>
      </c>
      <c r="E3709" t="s">
        <v>24277</v>
      </c>
      <c r="F3709" t="s">
        <v>24311</v>
      </c>
      <c r="G3709" t="s">
        <v>764</v>
      </c>
      <c r="H3709" t="s">
        <v>24397</v>
      </c>
    </row>
    <row r="3710" spans="1:8" hidden="1" x14ac:dyDescent="0.25">
      <c r="A3710" s="65">
        <v>45883</v>
      </c>
      <c r="B3710" t="s">
        <v>24275</v>
      </c>
      <c r="C3710">
        <v>12</v>
      </c>
      <c r="D3710" t="s">
        <v>24453</v>
      </c>
      <c r="E3710" t="s">
        <v>24277</v>
      </c>
      <c r="F3710" t="s">
        <v>24311</v>
      </c>
      <c r="G3710" t="s">
        <v>764</v>
      </c>
      <c r="H3710" t="s">
        <v>24397</v>
      </c>
    </row>
    <row r="3711" spans="1:8" hidden="1" x14ac:dyDescent="0.25">
      <c r="A3711" s="65">
        <v>45883</v>
      </c>
      <c r="B3711" t="s">
        <v>24275</v>
      </c>
      <c r="C3711">
        <v>12</v>
      </c>
      <c r="D3711" t="s">
        <v>24452</v>
      </c>
      <c r="E3711" t="s">
        <v>24277</v>
      </c>
      <c r="F3711" t="s">
        <v>24294</v>
      </c>
      <c r="G3711" t="s">
        <v>769</v>
      </c>
      <c r="H3711" t="s">
        <v>24327</v>
      </c>
    </row>
    <row r="3712" spans="1:8" hidden="1" x14ac:dyDescent="0.25">
      <c r="A3712" s="65">
        <v>45883</v>
      </c>
      <c r="B3712" t="s">
        <v>24275</v>
      </c>
      <c r="C3712">
        <v>12</v>
      </c>
      <c r="D3712" t="s">
        <v>24452</v>
      </c>
      <c r="E3712" t="s">
        <v>24277</v>
      </c>
      <c r="F3712" t="s">
        <v>24294</v>
      </c>
      <c r="G3712" t="s">
        <v>769</v>
      </c>
      <c r="H3712" t="s">
        <v>24327</v>
      </c>
    </row>
    <row r="3713" spans="1:8" hidden="1" x14ac:dyDescent="0.25">
      <c r="A3713" s="65">
        <v>45883</v>
      </c>
      <c r="B3713" t="s">
        <v>24275</v>
      </c>
      <c r="C3713">
        <v>12</v>
      </c>
      <c r="D3713" t="s">
        <v>24452</v>
      </c>
      <c r="E3713" t="s">
        <v>24277</v>
      </c>
      <c r="F3713" t="s">
        <v>24294</v>
      </c>
      <c r="G3713" t="s">
        <v>769</v>
      </c>
      <c r="H3713" t="s">
        <v>24327</v>
      </c>
    </row>
    <row r="3714" spans="1:8" hidden="1" x14ac:dyDescent="0.25">
      <c r="A3714" s="65">
        <v>45883</v>
      </c>
      <c r="B3714" t="s">
        <v>24275</v>
      </c>
      <c r="C3714">
        <v>12</v>
      </c>
      <c r="D3714" t="s">
        <v>24452</v>
      </c>
      <c r="E3714" t="s">
        <v>24277</v>
      </c>
      <c r="F3714" t="s">
        <v>24294</v>
      </c>
      <c r="G3714" t="s">
        <v>769</v>
      </c>
      <c r="H3714" t="s">
        <v>24327</v>
      </c>
    </row>
    <row r="3715" spans="1:8" hidden="1" x14ac:dyDescent="0.25">
      <c r="A3715" s="65">
        <v>45883</v>
      </c>
      <c r="B3715" t="s">
        <v>24275</v>
      </c>
      <c r="C3715">
        <v>12</v>
      </c>
      <c r="D3715" t="s">
        <v>24452</v>
      </c>
      <c r="E3715" t="s">
        <v>24277</v>
      </c>
      <c r="F3715" t="s">
        <v>24294</v>
      </c>
      <c r="G3715" t="s">
        <v>769</v>
      </c>
      <c r="H3715" t="s">
        <v>24327</v>
      </c>
    </row>
    <row r="3716" spans="1:8" hidden="1" x14ac:dyDescent="0.25">
      <c r="A3716" s="65">
        <v>45883</v>
      </c>
      <c r="B3716" t="s">
        <v>24275</v>
      </c>
      <c r="C3716">
        <v>12</v>
      </c>
      <c r="D3716" t="s">
        <v>24452</v>
      </c>
      <c r="E3716" t="s">
        <v>24277</v>
      </c>
      <c r="F3716" t="s">
        <v>24294</v>
      </c>
      <c r="G3716" t="s">
        <v>769</v>
      </c>
      <c r="H3716" t="s">
        <v>24327</v>
      </c>
    </row>
    <row r="3717" spans="1:8" hidden="1" x14ac:dyDescent="0.25">
      <c r="A3717" s="65">
        <v>45882</v>
      </c>
      <c r="B3717" t="s">
        <v>24275</v>
      </c>
      <c r="C3717">
        <v>12</v>
      </c>
      <c r="D3717" t="s">
        <v>24452</v>
      </c>
      <c r="E3717" t="s">
        <v>24277</v>
      </c>
      <c r="F3717" t="s">
        <v>24294</v>
      </c>
      <c r="G3717" t="s">
        <v>769</v>
      </c>
      <c r="H3717" t="s">
        <v>24327</v>
      </c>
    </row>
    <row r="3718" spans="1:8" hidden="1" x14ac:dyDescent="0.25">
      <c r="A3718" s="65">
        <v>45882</v>
      </c>
      <c r="B3718" t="s">
        <v>24275</v>
      </c>
      <c r="C3718">
        <v>11</v>
      </c>
      <c r="D3718" t="s">
        <v>24452</v>
      </c>
      <c r="E3718" t="s">
        <v>24277</v>
      </c>
      <c r="F3718" t="s">
        <v>24294</v>
      </c>
      <c r="G3718" t="s">
        <v>769</v>
      </c>
      <c r="H3718" t="s">
        <v>24327</v>
      </c>
    </row>
    <row r="3719" spans="1:8" hidden="1" x14ac:dyDescent="0.25">
      <c r="A3719" s="65">
        <v>45885</v>
      </c>
      <c r="B3719" t="s">
        <v>24275</v>
      </c>
      <c r="C3719">
        <v>3.5</v>
      </c>
      <c r="D3719" t="s">
        <v>24454</v>
      </c>
      <c r="E3719" t="s">
        <v>24277</v>
      </c>
      <c r="F3719" t="s">
        <v>24311</v>
      </c>
      <c r="G3719" t="s">
        <v>764</v>
      </c>
      <c r="H3719" t="s">
        <v>24397</v>
      </c>
    </row>
    <row r="3720" spans="1:8" hidden="1" x14ac:dyDescent="0.25">
      <c r="A3720" s="65">
        <v>45885</v>
      </c>
      <c r="B3720" t="s">
        <v>24275</v>
      </c>
      <c r="C3720">
        <v>10</v>
      </c>
      <c r="D3720" t="s">
        <v>24454</v>
      </c>
      <c r="E3720" t="s">
        <v>24277</v>
      </c>
      <c r="F3720" t="s">
        <v>24311</v>
      </c>
      <c r="G3720" t="s">
        <v>764</v>
      </c>
      <c r="H3720" t="s">
        <v>24397</v>
      </c>
    </row>
    <row r="3721" spans="1:8" hidden="1" x14ac:dyDescent="0.25">
      <c r="A3721" s="65">
        <v>45885</v>
      </c>
      <c r="B3721" t="s">
        <v>24275</v>
      </c>
      <c r="C3721">
        <v>12</v>
      </c>
      <c r="D3721" t="s">
        <v>24454</v>
      </c>
      <c r="E3721" t="s">
        <v>24277</v>
      </c>
      <c r="F3721" t="s">
        <v>24311</v>
      </c>
      <c r="G3721" t="s">
        <v>764</v>
      </c>
      <c r="H3721" t="s">
        <v>24397</v>
      </c>
    </row>
    <row r="3722" spans="1:8" hidden="1" x14ac:dyDescent="0.25">
      <c r="A3722" s="65">
        <v>45885</v>
      </c>
      <c r="B3722" t="s">
        <v>24275</v>
      </c>
      <c r="C3722">
        <v>12</v>
      </c>
      <c r="D3722" t="s">
        <v>24454</v>
      </c>
      <c r="E3722" t="s">
        <v>24277</v>
      </c>
      <c r="F3722" t="s">
        <v>24311</v>
      </c>
      <c r="G3722" t="s">
        <v>764</v>
      </c>
      <c r="H3722" t="s">
        <v>24397</v>
      </c>
    </row>
    <row r="3723" spans="1:8" hidden="1" x14ac:dyDescent="0.25">
      <c r="A3723" s="65">
        <v>45885</v>
      </c>
      <c r="B3723" t="s">
        <v>24275</v>
      </c>
      <c r="C3723">
        <v>11</v>
      </c>
      <c r="D3723" t="s">
        <v>24454</v>
      </c>
      <c r="E3723" t="s">
        <v>24277</v>
      </c>
      <c r="F3723" t="s">
        <v>24311</v>
      </c>
      <c r="G3723" t="s">
        <v>764</v>
      </c>
      <c r="H3723" t="s">
        <v>24397</v>
      </c>
    </row>
    <row r="3724" spans="1:8" hidden="1" x14ac:dyDescent="0.25">
      <c r="A3724" s="65">
        <v>45885</v>
      </c>
      <c r="B3724" t="s">
        <v>24275</v>
      </c>
      <c r="C3724">
        <v>12</v>
      </c>
      <c r="D3724" t="s">
        <v>24454</v>
      </c>
      <c r="E3724" t="s">
        <v>24277</v>
      </c>
      <c r="F3724" t="s">
        <v>24311</v>
      </c>
      <c r="G3724" t="s">
        <v>764</v>
      </c>
      <c r="H3724" t="s">
        <v>24397</v>
      </c>
    </row>
    <row r="3725" spans="1:8" hidden="1" x14ac:dyDescent="0.25">
      <c r="A3725" s="65">
        <v>45885</v>
      </c>
      <c r="B3725" t="s">
        <v>24275</v>
      </c>
      <c r="C3725">
        <v>12</v>
      </c>
      <c r="D3725" t="s">
        <v>24454</v>
      </c>
      <c r="E3725" t="s">
        <v>24277</v>
      </c>
      <c r="F3725" t="s">
        <v>24311</v>
      </c>
      <c r="G3725" t="s">
        <v>764</v>
      </c>
      <c r="H3725" t="s">
        <v>24397</v>
      </c>
    </row>
    <row r="3726" spans="1:8" hidden="1" x14ac:dyDescent="0.25">
      <c r="A3726" s="65">
        <v>45885</v>
      </c>
      <c r="B3726" t="s">
        <v>24275</v>
      </c>
      <c r="C3726">
        <v>12</v>
      </c>
      <c r="D3726" t="s">
        <v>24454</v>
      </c>
      <c r="E3726" t="s">
        <v>24277</v>
      </c>
      <c r="F3726" t="s">
        <v>24311</v>
      </c>
      <c r="G3726" t="s">
        <v>764</v>
      </c>
      <c r="H3726" t="s">
        <v>24397</v>
      </c>
    </row>
    <row r="3727" spans="1:8" hidden="1" x14ac:dyDescent="0.25">
      <c r="A3727" s="65">
        <v>45885</v>
      </c>
      <c r="B3727" t="s">
        <v>24275</v>
      </c>
      <c r="C3727">
        <v>12</v>
      </c>
      <c r="D3727" t="s">
        <v>24454</v>
      </c>
      <c r="E3727" t="s">
        <v>24277</v>
      </c>
      <c r="F3727" t="s">
        <v>24311</v>
      </c>
      <c r="G3727" t="s">
        <v>764</v>
      </c>
      <c r="H3727" t="s">
        <v>24397</v>
      </c>
    </row>
    <row r="3728" spans="1:8" hidden="1" x14ac:dyDescent="0.25">
      <c r="A3728" s="65">
        <v>45885</v>
      </c>
      <c r="B3728" t="s">
        <v>24275</v>
      </c>
      <c r="C3728">
        <v>12</v>
      </c>
      <c r="D3728" t="s">
        <v>24454</v>
      </c>
      <c r="E3728" t="s">
        <v>24277</v>
      </c>
      <c r="F3728" t="s">
        <v>24311</v>
      </c>
      <c r="G3728" t="s">
        <v>764</v>
      </c>
      <c r="H3728" t="s">
        <v>24397</v>
      </c>
    </row>
    <row r="3729" spans="1:8" hidden="1" x14ac:dyDescent="0.25">
      <c r="A3729" s="65">
        <v>45885</v>
      </c>
      <c r="B3729" t="s">
        <v>24275</v>
      </c>
      <c r="C3729">
        <v>12</v>
      </c>
      <c r="D3729" t="s">
        <v>24454</v>
      </c>
      <c r="E3729" t="s">
        <v>24277</v>
      </c>
      <c r="F3729" t="s">
        <v>24311</v>
      </c>
      <c r="G3729" t="s">
        <v>764</v>
      </c>
      <c r="H3729" t="s">
        <v>24397</v>
      </c>
    </row>
    <row r="3730" spans="1:8" hidden="1" x14ac:dyDescent="0.25">
      <c r="A3730" s="65">
        <v>45885</v>
      </c>
      <c r="B3730" t="s">
        <v>24275</v>
      </c>
      <c r="C3730">
        <v>11</v>
      </c>
      <c r="D3730" t="s">
        <v>24454</v>
      </c>
      <c r="E3730" t="s">
        <v>24277</v>
      </c>
      <c r="F3730" t="s">
        <v>24311</v>
      </c>
      <c r="G3730" t="s">
        <v>764</v>
      </c>
      <c r="H3730" t="s">
        <v>24397</v>
      </c>
    </row>
    <row r="3731" spans="1:8" hidden="1" x14ac:dyDescent="0.25">
      <c r="A3731" s="65">
        <v>45885</v>
      </c>
      <c r="B3731" t="s">
        <v>24275</v>
      </c>
      <c r="C3731">
        <v>12</v>
      </c>
      <c r="D3731" t="s">
        <v>24454</v>
      </c>
      <c r="E3731" t="s">
        <v>24277</v>
      </c>
      <c r="F3731" t="s">
        <v>24311</v>
      </c>
      <c r="G3731" t="s">
        <v>764</v>
      </c>
      <c r="H3731" t="s">
        <v>24397</v>
      </c>
    </row>
    <row r="3732" spans="1:8" hidden="1" x14ac:dyDescent="0.25">
      <c r="A3732" s="65">
        <v>45885</v>
      </c>
      <c r="B3732" t="s">
        <v>24275</v>
      </c>
      <c r="C3732">
        <v>12</v>
      </c>
      <c r="D3732" t="s">
        <v>24454</v>
      </c>
      <c r="E3732" t="s">
        <v>24277</v>
      </c>
      <c r="F3732" t="s">
        <v>24311</v>
      </c>
      <c r="G3732" t="s">
        <v>764</v>
      </c>
      <c r="H3732" t="s">
        <v>24397</v>
      </c>
    </row>
    <row r="3733" spans="1:8" hidden="1" x14ac:dyDescent="0.25">
      <c r="A3733" s="65">
        <v>45884</v>
      </c>
      <c r="B3733" t="s">
        <v>24275</v>
      </c>
      <c r="C3733">
        <v>12</v>
      </c>
      <c r="D3733" t="s">
        <v>24454</v>
      </c>
      <c r="E3733" t="s">
        <v>24277</v>
      </c>
      <c r="F3733" t="s">
        <v>24311</v>
      </c>
      <c r="G3733" t="s">
        <v>764</v>
      </c>
      <c r="H3733" t="s">
        <v>24397</v>
      </c>
    </row>
    <row r="3734" spans="1:8" hidden="1" x14ac:dyDescent="0.25">
      <c r="A3734" s="65">
        <v>45885</v>
      </c>
      <c r="B3734" t="s">
        <v>24275</v>
      </c>
      <c r="C3734">
        <v>12</v>
      </c>
      <c r="D3734" t="s">
        <v>24454</v>
      </c>
      <c r="E3734" t="s">
        <v>24277</v>
      </c>
      <c r="F3734" t="s">
        <v>24311</v>
      </c>
      <c r="G3734" t="s">
        <v>764</v>
      </c>
      <c r="H3734" t="s">
        <v>24397</v>
      </c>
    </row>
    <row r="3735" spans="1:8" hidden="1" x14ac:dyDescent="0.25">
      <c r="A3735" s="65">
        <v>45885</v>
      </c>
      <c r="B3735" t="s">
        <v>24275</v>
      </c>
      <c r="C3735">
        <v>12</v>
      </c>
      <c r="D3735" t="s">
        <v>24454</v>
      </c>
      <c r="E3735" t="s">
        <v>24277</v>
      </c>
      <c r="F3735" t="s">
        <v>24311</v>
      </c>
      <c r="G3735" t="s">
        <v>764</v>
      </c>
      <c r="H3735" t="s">
        <v>24397</v>
      </c>
    </row>
    <row r="3736" spans="1:8" hidden="1" x14ac:dyDescent="0.25">
      <c r="A3736" s="65">
        <v>45884</v>
      </c>
      <c r="B3736" t="s">
        <v>24275</v>
      </c>
      <c r="C3736">
        <v>12</v>
      </c>
      <c r="D3736" t="s">
        <v>24454</v>
      </c>
      <c r="E3736" t="s">
        <v>24277</v>
      </c>
      <c r="F3736" t="s">
        <v>24311</v>
      </c>
      <c r="G3736" t="s">
        <v>764</v>
      </c>
      <c r="H3736" t="s">
        <v>24397</v>
      </c>
    </row>
    <row r="3737" spans="1:8" hidden="1" x14ac:dyDescent="0.25">
      <c r="A3737" s="65">
        <v>45884</v>
      </c>
      <c r="B3737" t="s">
        <v>24275</v>
      </c>
      <c r="C3737">
        <v>12</v>
      </c>
      <c r="D3737" t="s">
        <v>24454</v>
      </c>
      <c r="E3737" t="s">
        <v>24277</v>
      </c>
      <c r="F3737" t="s">
        <v>24311</v>
      </c>
      <c r="G3737" t="s">
        <v>764</v>
      </c>
      <c r="H3737" t="s">
        <v>24397</v>
      </c>
    </row>
    <row r="3738" spans="1:8" hidden="1" x14ac:dyDescent="0.25">
      <c r="A3738" s="65">
        <v>45884</v>
      </c>
      <c r="B3738" t="s">
        <v>24275</v>
      </c>
      <c r="C3738">
        <v>12</v>
      </c>
      <c r="D3738" t="s">
        <v>24454</v>
      </c>
      <c r="E3738" t="s">
        <v>24277</v>
      </c>
      <c r="F3738" t="s">
        <v>24311</v>
      </c>
      <c r="G3738" t="s">
        <v>764</v>
      </c>
      <c r="H3738" t="s">
        <v>24397</v>
      </c>
    </row>
    <row r="3739" spans="1:8" hidden="1" x14ac:dyDescent="0.25">
      <c r="A3739" s="65">
        <v>45884</v>
      </c>
      <c r="B3739" t="s">
        <v>24275</v>
      </c>
      <c r="C3739">
        <v>12</v>
      </c>
      <c r="D3739" t="s">
        <v>24454</v>
      </c>
      <c r="E3739" t="s">
        <v>24277</v>
      </c>
      <c r="F3739" t="s">
        <v>24311</v>
      </c>
      <c r="G3739" t="s">
        <v>764</v>
      </c>
      <c r="H3739" t="s">
        <v>24397</v>
      </c>
    </row>
    <row r="3740" spans="1:8" hidden="1" x14ac:dyDescent="0.25">
      <c r="A3740" s="65">
        <v>45884</v>
      </c>
      <c r="B3740" t="s">
        <v>24275</v>
      </c>
      <c r="C3740">
        <v>12</v>
      </c>
      <c r="D3740" t="s">
        <v>24454</v>
      </c>
      <c r="E3740" t="s">
        <v>24277</v>
      </c>
      <c r="F3740" t="s">
        <v>24311</v>
      </c>
      <c r="G3740" t="s">
        <v>764</v>
      </c>
      <c r="H3740" t="s">
        <v>24397</v>
      </c>
    </row>
    <row r="3741" spans="1:8" hidden="1" x14ac:dyDescent="0.25">
      <c r="A3741" s="65">
        <v>45884</v>
      </c>
      <c r="B3741" t="s">
        <v>24275</v>
      </c>
      <c r="C3741">
        <v>12</v>
      </c>
      <c r="D3741" t="s">
        <v>24454</v>
      </c>
      <c r="E3741" t="s">
        <v>24277</v>
      </c>
      <c r="F3741" t="s">
        <v>24311</v>
      </c>
      <c r="G3741" t="s">
        <v>764</v>
      </c>
      <c r="H3741" t="s">
        <v>24397</v>
      </c>
    </row>
    <row r="3742" spans="1:8" hidden="1" x14ac:dyDescent="0.25">
      <c r="A3742" s="65">
        <v>45884</v>
      </c>
      <c r="B3742" t="s">
        <v>24275</v>
      </c>
      <c r="C3742">
        <v>11</v>
      </c>
      <c r="D3742" t="s">
        <v>24454</v>
      </c>
      <c r="E3742" t="s">
        <v>24277</v>
      </c>
      <c r="F3742" t="s">
        <v>24311</v>
      </c>
      <c r="G3742" t="s">
        <v>764</v>
      </c>
      <c r="H3742" t="s">
        <v>24397</v>
      </c>
    </row>
    <row r="3743" spans="1:8" hidden="1" x14ac:dyDescent="0.25">
      <c r="A3743" s="65">
        <v>45884</v>
      </c>
      <c r="B3743" t="s">
        <v>24275</v>
      </c>
      <c r="C3743">
        <v>12</v>
      </c>
      <c r="D3743" t="s">
        <v>24454</v>
      </c>
      <c r="E3743" t="s">
        <v>24277</v>
      </c>
      <c r="F3743" t="s">
        <v>24311</v>
      </c>
      <c r="G3743" t="s">
        <v>764</v>
      </c>
      <c r="H3743" t="s">
        <v>24397</v>
      </c>
    </row>
    <row r="3744" spans="1:8" hidden="1" x14ac:dyDescent="0.25">
      <c r="A3744" s="65">
        <v>45884</v>
      </c>
      <c r="B3744" t="s">
        <v>24275</v>
      </c>
      <c r="C3744">
        <v>12</v>
      </c>
      <c r="D3744" t="s">
        <v>24454</v>
      </c>
      <c r="E3744" t="s">
        <v>24277</v>
      </c>
      <c r="F3744" t="s">
        <v>24311</v>
      </c>
      <c r="G3744" t="s">
        <v>764</v>
      </c>
      <c r="H3744" t="s">
        <v>24397</v>
      </c>
    </row>
    <row r="3745" spans="1:8" hidden="1" x14ac:dyDescent="0.25">
      <c r="A3745" s="65">
        <v>45884</v>
      </c>
      <c r="B3745" t="s">
        <v>24275</v>
      </c>
      <c r="C3745">
        <v>12</v>
      </c>
      <c r="D3745" t="s">
        <v>24454</v>
      </c>
      <c r="E3745" t="s">
        <v>24277</v>
      </c>
      <c r="F3745" t="s">
        <v>24311</v>
      </c>
      <c r="G3745" t="s">
        <v>764</v>
      </c>
      <c r="H3745" t="s">
        <v>24397</v>
      </c>
    </row>
    <row r="3746" spans="1:8" hidden="1" x14ac:dyDescent="0.25">
      <c r="A3746" s="65">
        <v>45884</v>
      </c>
      <c r="B3746" t="s">
        <v>24275</v>
      </c>
      <c r="C3746">
        <v>12</v>
      </c>
      <c r="D3746" t="s">
        <v>24454</v>
      </c>
      <c r="E3746" t="s">
        <v>24277</v>
      </c>
      <c r="F3746" t="s">
        <v>24311</v>
      </c>
      <c r="G3746" t="s">
        <v>764</v>
      </c>
      <c r="H3746" t="s">
        <v>24397</v>
      </c>
    </row>
    <row r="3747" spans="1:8" hidden="1" x14ac:dyDescent="0.25">
      <c r="A3747" s="65">
        <v>45884</v>
      </c>
      <c r="B3747" t="s">
        <v>24275</v>
      </c>
      <c r="C3747">
        <v>12</v>
      </c>
      <c r="D3747" t="s">
        <v>24454</v>
      </c>
      <c r="E3747" t="s">
        <v>24277</v>
      </c>
      <c r="F3747" t="s">
        <v>24311</v>
      </c>
      <c r="G3747" t="s">
        <v>764</v>
      </c>
      <c r="H3747" t="s">
        <v>24397</v>
      </c>
    </row>
    <row r="3748" spans="1:8" hidden="1" x14ac:dyDescent="0.25">
      <c r="A3748" s="65">
        <v>45884</v>
      </c>
      <c r="B3748" t="s">
        <v>24275</v>
      </c>
      <c r="C3748">
        <v>12</v>
      </c>
      <c r="D3748" t="s">
        <v>24454</v>
      </c>
      <c r="E3748" t="s">
        <v>24277</v>
      </c>
      <c r="F3748" t="s">
        <v>24311</v>
      </c>
      <c r="G3748" t="s">
        <v>764</v>
      </c>
      <c r="H3748" t="s">
        <v>24397</v>
      </c>
    </row>
    <row r="3749" spans="1:8" hidden="1" x14ac:dyDescent="0.25">
      <c r="A3749" s="65">
        <v>45884</v>
      </c>
      <c r="B3749" t="s">
        <v>24275</v>
      </c>
      <c r="C3749">
        <v>12</v>
      </c>
      <c r="D3749" t="s">
        <v>24454</v>
      </c>
      <c r="E3749" t="s">
        <v>24277</v>
      </c>
      <c r="F3749" t="s">
        <v>24311</v>
      </c>
      <c r="G3749" t="s">
        <v>764</v>
      </c>
      <c r="H3749" t="s">
        <v>24397</v>
      </c>
    </row>
    <row r="3750" spans="1:8" hidden="1" x14ac:dyDescent="0.25">
      <c r="A3750" s="65">
        <v>45884</v>
      </c>
      <c r="B3750" t="s">
        <v>24275</v>
      </c>
      <c r="C3750">
        <v>12</v>
      </c>
      <c r="D3750" t="s">
        <v>24454</v>
      </c>
      <c r="E3750" t="s">
        <v>24277</v>
      </c>
      <c r="F3750" t="s">
        <v>24311</v>
      </c>
      <c r="G3750" t="s">
        <v>764</v>
      </c>
      <c r="H3750" t="s">
        <v>24397</v>
      </c>
    </row>
    <row r="3751" spans="1:8" hidden="1" x14ac:dyDescent="0.25">
      <c r="A3751" s="65">
        <v>45884</v>
      </c>
      <c r="B3751" t="s">
        <v>24330</v>
      </c>
      <c r="C3751">
        <v>12</v>
      </c>
      <c r="D3751" t="s">
        <v>24452</v>
      </c>
      <c r="E3751" t="s">
        <v>24277</v>
      </c>
      <c r="F3751" t="s">
        <v>24294</v>
      </c>
      <c r="G3751" t="s">
        <v>769</v>
      </c>
      <c r="H3751" t="s">
        <v>24327</v>
      </c>
    </row>
    <row r="3752" spans="1:8" hidden="1" x14ac:dyDescent="0.25">
      <c r="A3752" s="65">
        <v>45884</v>
      </c>
      <c r="B3752" t="s">
        <v>24330</v>
      </c>
      <c r="C3752">
        <v>12</v>
      </c>
      <c r="D3752" t="s">
        <v>24455</v>
      </c>
      <c r="E3752" t="s">
        <v>24277</v>
      </c>
      <c r="F3752" t="s">
        <v>24294</v>
      </c>
      <c r="G3752" t="s">
        <v>770</v>
      </c>
      <c r="H3752" t="s">
        <v>24278</v>
      </c>
    </row>
    <row r="3753" spans="1:8" hidden="1" x14ac:dyDescent="0.25">
      <c r="A3753" s="65">
        <v>45884</v>
      </c>
      <c r="B3753" t="s">
        <v>24330</v>
      </c>
      <c r="C3753">
        <v>12</v>
      </c>
      <c r="D3753" t="s">
        <v>24455</v>
      </c>
      <c r="E3753" t="s">
        <v>24277</v>
      </c>
      <c r="F3753" t="s">
        <v>24294</v>
      </c>
      <c r="G3753" t="s">
        <v>770</v>
      </c>
      <c r="H3753" t="s">
        <v>24278</v>
      </c>
    </row>
    <row r="3754" spans="1:8" hidden="1" x14ac:dyDescent="0.25">
      <c r="A3754" s="65">
        <v>45884</v>
      </c>
      <c r="B3754" t="s">
        <v>24330</v>
      </c>
      <c r="C3754">
        <v>12</v>
      </c>
      <c r="D3754" t="s">
        <v>24455</v>
      </c>
      <c r="E3754" t="s">
        <v>24277</v>
      </c>
      <c r="F3754" t="s">
        <v>24294</v>
      </c>
      <c r="G3754" t="s">
        <v>770</v>
      </c>
      <c r="H3754" t="s">
        <v>24278</v>
      </c>
    </row>
    <row r="3755" spans="1:8" hidden="1" x14ac:dyDescent="0.25">
      <c r="A3755" s="65">
        <v>45884</v>
      </c>
      <c r="B3755" t="s">
        <v>24330</v>
      </c>
      <c r="C3755">
        <v>12</v>
      </c>
      <c r="D3755" t="s">
        <v>24455</v>
      </c>
      <c r="E3755" t="s">
        <v>24277</v>
      </c>
      <c r="F3755" t="s">
        <v>24294</v>
      </c>
      <c r="G3755" t="s">
        <v>770</v>
      </c>
      <c r="H3755" t="s">
        <v>24278</v>
      </c>
    </row>
    <row r="3756" spans="1:8" hidden="1" x14ac:dyDescent="0.25">
      <c r="A3756" s="65">
        <v>45884</v>
      </c>
      <c r="B3756" t="s">
        <v>24330</v>
      </c>
      <c r="C3756">
        <v>12</v>
      </c>
      <c r="D3756" t="s">
        <v>24455</v>
      </c>
      <c r="E3756" t="s">
        <v>24277</v>
      </c>
      <c r="F3756" t="s">
        <v>24294</v>
      </c>
      <c r="G3756" t="s">
        <v>770</v>
      </c>
      <c r="H3756" t="s">
        <v>24278</v>
      </c>
    </row>
    <row r="3757" spans="1:8" hidden="1" x14ac:dyDescent="0.25">
      <c r="A3757" s="65">
        <v>45884</v>
      </c>
      <c r="B3757" t="s">
        <v>24330</v>
      </c>
      <c r="C3757">
        <v>12</v>
      </c>
      <c r="D3757" t="s">
        <v>24452</v>
      </c>
      <c r="E3757" t="s">
        <v>24277</v>
      </c>
      <c r="F3757" t="s">
        <v>24294</v>
      </c>
      <c r="G3757" t="s">
        <v>769</v>
      </c>
      <c r="H3757" t="s">
        <v>24327</v>
      </c>
    </row>
    <row r="3758" spans="1:8" hidden="1" x14ac:dyDescent="0.25">
      <c r="A3758" s="65">
        <v>45884</v>
      </c>
      <c r="B3758" t="s">
        <v>24330</v>
      </c>
      <c r="C3758">
        <v>7</v>
      </c>
      <c r="D3758" t="s">
        <v>24452</v>
      </c>
      <c r="E3758" t="s">
        <v>24277</v>
      </c>
      <c r="F3758" t="s">
        <v>24294</v>
      </c>
      <c r="G3758" t="s">
        <v>769</v>
      </c>
      <c r="H3758" t="s">
        <v>24327</v>
      </c>
    </row>
    <row r="3759" spans="1:8" hidden="1" x14ac:dyDescent="0.25">
      <c r="A3759" s="65">
        <v>45884</v>
      </c>
      <c r="B3759" t="s">
        <v>24330</v>
      </c>
      <c r="C3759">
        <v>12</v>
      </c>
      <c r="D3759" t="s">
        <v>24452</v>
      </c>
      <c r="E3759" t="s">
        <v>24277</v>
      </c>
      <c r="F3759" t="s">
        <v>24294</v>
      </c>
      <c r="G3759" t="s">
        <v>769</v>
      </c>
      <c r="H3759" t="s">
        <v>24327</v>
      </c>
    </row>
    <row r="3760" spans="1:8" hidden="1" x14ac:dyDescent="0.25">
      <c r="A3760" s="65">
        <v>45886</v>
      </c>
      <c r="B3760" t="s">
        <v>24275</v>
      </c>
      <c r="C3760">
        <v>12</v>
      </c>
      <c r="D3760" t="s">
        <v>24456</v>
      </c>
      <c r="E3760" t="s">
        <v>24277</v>
      </c>
      <c r="F3760" t="s">
        <v>24311</v>
      </c>
      <c r="G3760" t="s">
        <v>768</v>
      </c>
      <c r="H3760" t="s">
        <v>24327</v>
      </c>
    </row>
    <row r="3761" spans="1:8" hidden="1" x14ac:dyDescent="0.25">
      <c r="A3761" s="65">
        <v>45886</v>
      </c>
      <c r="B3761" t="s">
        <v>24275</v>
      </c>
      <c r="C3761">
        <v>12</v>
      </c>
      <c r="D3761" t="s">
        <v>24456</v>
      </c>
      <c r="E3761" t="s">
        <v>24277</v>
      </c>
      <c r="F3761" t="s">
        <v>24311</v>
      </c>
      <c r="G3761" t="s">
        <v>768</v>
      </c>
      <c r="H3761" t="s">
        <v>24327</v>
      </c>
    </row>
    <row r="3762" spans="1:8" hidden="1" x14ac:dyDescent="0.25">
      <c r="A3762" s="65">
        <v>45886</v>
      </c>
      <c r="B3762" t="s">
        <v>24275</v>
      </c>
      <c r="C3762">
        <v>12</v>
      </c>
      <c r="D3762" t="s">
        <v>24456</v>
      </c>
      <c r="E3762" t="s">
        <v>24277</v>
      </c>
      <c r="F3762" t="s">
        <v>24311</v>
      </c>
      <c r="G3762" t="s">
        <v>768</v>
      </c>
      <c r="H3762" t="s">
        <v>24327</v>
      </c>
    </row>
    <row r="3763" spans="1:8" hidden="1" x14ac:dyDescent="0.25">
      <c r="A3763" s="65">
        <v>45886</v>
      </c>
      <c r="B3763" t="s">
        <v>24275</v>
      </c>
      <c r="C3763">
        <v>12</v>
      </c>
      <c r="D3763" t="s">
        <v>24456</v>
      </c>
      <c r="E3763" t="s">
        <v>24277</v>
      </c>
      <c r="F3763" t="s">
        <v>24311</v>
      </c>
      <c r="G3763" t="s">
        <v>768</v>
      </c>
      <c r="H3763" t="s">
        <v>24327</v>
      </c>
    </row>
    <row r="3764" spans="1:8" hidden="1" x14ac:dyDescent="0.25">
      <c r="A3764" s="65">
        <v>45886</v>
      </c>
      <c r="B3764" t="s">
        <v>24275</v>
      </c>
      <c r="C3764">
        <v>12</v>
      </c>
      <c r="D3764" t="s">
        <v>24456</v>
      </c>
      <c r="E3764" t="s">
        <v>24277</v>
      </c>
      <c r="F3764" t="s">
        <v>24311</v>
      </c>
      <c r="G3764" t="s">
        <v>768</v>
      </c>
      <c r="H3764" t="s">
        <v>24327</v>
      </c>
    </row>
    <row r="3765" spans="1:8" hidden="1" x14ac:dyDescent="0.25">
      <c r="A3765" s="65">
        <v>45886</v>
      </c>
      <c r="B3765" t="s">
        <v>24275</v>
      </c>
      <c r="C3765">
        <v>12</v>
      </c>
      <c r="D3765" t="s">
        <v>24456</v>
      </c>
      <c r="E3765" t="s">
        <v>24277</v>
      </c>
      <c r="F3765" t="s">
        <v>24311</v>
      </c>
      <c r="G3765" t="s">
        <v>768</v>
      </c>
      <c r="H3765" t="s">
        <v>24327</v>
      </c>
    </row>
    <row r="3766" spans="1:8" hidden="1" x14ac:dyDescent="0.25">
      <c r="A3766" s="65">
        <v>45886</v>
      </c>
      <c r="B3766" t="s">
        <v>24275</v>
      </c>
      <c r="C3766">
        <v>12</v>
      </c>
      <c r="D3766" t="s">
        <v>24456</v>
      </c>
      <c r="E3766" t="s">
        <v>24277</v>
      </c>
      <c r="F3766" t="s">
        <v>24311</v>
      </c>
      <c r="G3766" t="s">
        <v>768</v>
      </c>
      <c r="H3766" t="s">
        <v>24327</v>
      </c>
    </row>
    <row r="3767" spans="1:8" hidden="1" x14ac:dyDescent="0.25">
      <c r="A3767" s="65">
        <v>45886</v>
      </c>
      <c r="B3767" t="s">
        <v>24275</v>
      </c>
      <c r="C3767">
        <v>12</v>
      </c>
      <c r="D3767" t="s">
        <v>24456</v>
      </c>
      <c r="E3767" t="s">
        <v>24277</v>
      </c>
      <c r="F3767" t="s">
        <v>24311</v>
      </c>
      <c r="G3767" t="s">
        <v>768</v>
      </c>
      <c r="H3767" t="s">
        <v>24327</v>
      </c>
    </row>
    <row r="3768" spans="1:8" hidden="1" x14ac:dyDescent="0.25">
      <c r="A3768" s="65">
        <v>45886</v>
      </c>
      <c r="B3768" t="s">
        <v>24275</v>
      </c>
      <c r="C3768">
        <v>12</v>
      </c>
      <c r="D3768" t="s">
        <v>24456</v>
      </c>
      <c r="E3768" t="s">
        <v>24277</v>
      </c>
      <c r="F3768" t="s">
        <v>24311</v>
      </c>
      <c r="G3768" t="s">
        <v>768</v>
      </c>
      <c r="H3768" t="s">
        <v>24327</v>
      </c>
    </row>
    <row r="3769" spans="1:8" hidden="1" x14ac:dyDescent="0.25">
      <c r="A3769" s="65">
        <v>45886</v>
      </c>
      <c r="B3769" t="s">
        <v>24275</v>
      </c>
      <c r="C3769">
        <v>12</v>
      </c>
      <c r="D3769" t="s">
        <v>24456</v>
      </c>
      <c r="E3769" t="s">
        <v>24277</v>
      </c>
      <c r="F3769" t="s">
        <v>24311</v>
      </c>
      <c r="G3769" t="s">
        <v>768</v>
      </c>
      <c r="H3769" t="s">
        <v>24327</v>
      </c>
    </row>
    <row r="3770" spans="1:8" hidden="1" x14ac:dyDescent="0.25">
      <c r="A3770" s="65">
        <v>45886</v>
      </c>
      <c r="B3770" t="s">
        <v>24275</v>
      </c>
      <c r="C3770">
        <v>12</v>
      </c>
      <c r="D3770" t="s">
        <v>24456</v>
      </c>
      <c r="E3770" t="s">
        <v>24277</v>
      </c>
      <c r="F3770" t="s">
        <v>24311</v>
      </c>
      <c r="G3770" t="s">
        <v>768</v>
      </c>
      <c r="H3770" t="s">
        <v>24327</v>
      </c>
    </row>
    <row r="3771" spans="1:8" hidden="1" x14ac:dyDescent="0.25">
      <c r="A3771" s="65">
        <v>45886</v>
      </c>
      <c r="B3771" t="s">
        <v>24275</v>
      </c>
      <c r="C3771">
        <v>12</v>
      </c>
      <c r="D3771" t="s">
        <v>24456</v>
      </c>
      <c r="E3771" t="s">
        <v>24277</v>
      </c>
      <c r="F3771" t="s">
        <v>24311</v>
      </c>
      <c r="G3771" t="s">
        <v>768</v>
      </c>
      <c r="H3771" t="s">
        <v>24327</v>
      </c>
    </row>
    <row r="3772" spans="1:8" hidden="1" x14ac:dyDescent="0.25">
      <c r="A3772" s="65">
        <v>45886</v>
      </c>
      <c r="B3772" t="s">
        <v>24275</v>
      </c>
      <c r="C3772">
        <v>12</v>
      </c>
      <c r="D3772" t="s">
        <v>24456</v>
      </c>
      <c r="E3772" t="s">
        <v>24277</v>
      </c>
      <c r="F3772" t="s">
        <v>24311</v>
      </c>
      <c r="G3772" t="s">
        <v>768</v>
      </c>
      <c r="H3772" t="s">
        <v>24327</v>
      </c>
    </row>
    <row r="3773" spans="1:8" hidden="1" x14ac:dyDescent="0.25">
      <c r="A3773" s="65">
        <v>45886</v>
      </c>
      <c r="B3773" t="s">
        <v>24275</v>
      </c>
      <c r="C3773">
        <v>12</v>
      </c>
      <c r="D3773" t="s">
        <v>24456</v>
      </c>
      <c r="E3773" t="s">
        <v>24277</v>
      </c>
      <c r="F3773" t="s">
        <v>24311</v>
      </c>
      <c r="G3773" t="s">
        <v>768</v>
      </c>
      <c r="H3773" t="s">
        <v>24327</v>
      </c>
    </row>
    <row r="3774" spans="1:8" hidden="1" x14ac:dyDescent="0.25">
      <c r="A3774" s="65">
        <v>45886</v>
      </c>
      <c r="B3774" t="s">
        <v>24275</v>
      </c>
      <c r="C3774">
        <v>12</v>
      </c>
      <c r="D3774" t="s">
        <v>24456</v>
      </c>
      <c r="E3774" t="s">
        <v>24277</v>
      </c>
      <c r="F3774" t="s">
        <v>24311</v>
      </c>
      <c r="G3774" t="s">
        <v>768</v>
      </c>
      <c r="H3774" t="s">
        <v>24327</v>
      </c>
    </row>
    <row r="3775" spans="1:8" hidden="1" x14ac:dyDescent="0.25">
      <c r="A3775" s="65">
        <v>45886</v>
      </c>
      <c r="B3775" t="s">
        <v>24275</v>
      </c>
      <c r="C3775">
        <v>12</v>
      </c>
      <c r="D3775" t="s">
        <v>24456</v>
      </c>
      <c r="E3775" t="s">
        <v>24277</v>
      </c>
      <c r="F3775" t="s">
        <v>24311</v>
      </c>
      <c r="G3775" t="s">
        <v>768</v>
      </c>
      <c r="H3775" t="s">
        <v>24327</v>
      </c>
    </row>
    <row r="3776" spans="1:8" hidden="1" x14ac:dyDescent="0.25">
      <c r="A3776" s="65">
        <v>45886</v>
      </c>
      <c r="B3776" t="s">
        <v>24275</v>
      </c>
      <c r="C3776">
        <v>12</v>
      </c>
      <c r="D3776" t="s">
        <v>24456</v>
      </c>
      <c r="E3776" t="s">
        <v>24277</v>
      </c>
      <c r="F3776" t="s">
        <v>24311</v>
      </c>
      <c r="G3776" t="s">
        <v>768</v>
      </c>
      <c r="H3776" t="s">
        <v>24327</v>
      </c>
    </row>
    <row r="3777" spans="1:8" hidden="1" x14ac:dyDescent="0.25">
      <c r="A3777" s="65">
        <v>45886</v>
      </c>
      <c r="B3777" t="s">
        <v>24275</v>
      </c>
      <c r="C3777">
        <v>12</v>
      </c>
      <c r="D3777" t="s">
        <v>24456</v>
      </c>
      <c r="E3777" t="s">
        <v>24277</v>
      </c>
      <c r="F3777" t="s">
        <v>24311</v>
      </c>
      <c r="G3777" t="s">
        <v>768</v>
      </c>
      <c r="H3777" t="s">
        <v>24327</v>
      </c>
    </row>
    <row r="3778" spans="1:8" hidden="1" x14ac:dyDescent="0.25">
      <c r="A3778" s="65">
        <v>45886</v>
      </c>
      <c r="B3778" t="s">
        <v>24275</v>
      </c>
      <c r="C3778">
        <v>12</v>
      </c>
      <c r="D3778" t="s">
        <v>24456</v>
      </c>
      <c r="E3778" t="s">
        <v>24277</v>
      </c>
      <c r="F3778" t="s">
        <v>24311</v>
      </c>
      <c r="G3778" t="s">
        <v>768</v>
      </c>
      <c r="H3778" t="s">
        <v>24327</v>
      </c>
    </row>
    <row r="3779" spans="1:8" hidden="1" x14ac:dyDescent="0.25">
      <c r="A3779" s="65">
        <v>45886</v>
      </c>
      <c r="B3779" t="s">
        <v>24275</v>
      </c>
      <c r="C3779">
        <v>12</v>
      </c>
      <c r="D3779" t="s">
        <v>24456</v>
      </c>
      <c r="E3779" t="s">
        <v>24277</v>
      </c>
      <c r="F3779" t="s">
        <v>24311</v>
      </c>
      <c r="G3779" t="s">
        <v>768</v>
      </c>
      <c r="H3779" t="s">
        <v>24327</v>
      </c>
    </row>
    <row r="3780" spans="1:8" hidden="1" x14ac:dyDescent="0.25">
      <c r="A3780" s="65">
        <v>45886</v>
      </c>
      <c r="B3780" t="s">
        <v>24275</v>
      </c>
      <c r="C3780">
        <v>12</v>
      </c>
      <c r="D3780" t="s">
        <v>24456</v>
      </c>
      <c r="E3780" t="s">
        <v>24277</v>
      </c>
      <c r="F3780" t="s">
        <v>24311</v>
      </c>
      <c r="G3780" t="s">
        <v>768</v>
      </c>
      <c r="H3780" t="s">
        <v>24327</v>
      </c>
    </row>
    <row r="3781" spans="1:8" hidden="1" x14ac:dyDescent="0.25">
      <c r="A3781" s="65">
        <v>45886</v>
      </c>
      <c r="B3781" t="s">
        <v>24275</v>
      </c>
      <c r="C3781">
        <v>12</v>
      </c>
      <c r="D3781" t="s">
        <v>24456</v>
      </c>
      <c r="E3781" t="s">
        <v>24277</v>
      </c>
      <c r="F3781" t="s">
        <v>24311</v>
      </c>
      <c r="G3781" t="s">
        <v>768</v>
      </c>
      <c r="H3781" t="s">
        <v>24327</v>
      </c>
    </row>
    <row r="3782" spans="1:8" hidden="1" x14ac:dyDescent="0.25">
      <c r="A3782" s="65">
        <v>45886</v>
      </c>
      <c r="B3782" t="s">
        <v>24275</v>
      </c>
      <c r="C3782">
        <v>12</v>
      </c>
      <c r="D3782" t="s">
        <v>24456</v>
      </c>
      <c r="E3782" t="s">
        <v>24277</v>
      </c>
      <c r="F3782" t="s">
        <v>24311</v>
      </c>
      <c r="G3782" t="s">
        <v>768</v>
      </c>
      <c r="H3782" t="s">
        <v>24327</v>
      </c>
    </row>
    <row r="3783" spans="1:8" hidden="1" x14ac:dyDescent="0.25">
      <c r="A3783" s="65">
        <v>45886</v>
      </c>
      <c r="B3783" t="s">
        <v>24275</v>
      </c>
      <c r="C3783">
        <v>12</v>
      </c>
      <c r="D3783" t="s">
        <v>24456</v>
      </c>
      <c r="E3783" t="s">
        <v>24277</v>
      </c>
      <c r="F3783" t="s">
        <v>24311</v>
      </c>
      <c r="G3783" t="s">
        <v>768</v>
      </c>
      <c r="H3783" t="s">
        <v>24327</v>
      </c>
    </row>
    <row r="3784" spans="1:8" hidden="1" x14ac:dyDescent="0.25">
      <c r="A3784" s="65">
        <v>45886</v>
      </c>
      <c r="B3784" t="s">
        <v>24275</v>
      </c>
      <c r="C3784">
        <v>12</v>
      </c>
      <c r="D3784" t="s">
        <v>24456</v>
      </c>
      <c r="E3784" t="s">
        <v>24277</v>
      </c>
      <c r="F3784" t="s">
        <v>24311</v>
      </c>
      <c r="G3784" t="s">
        <v>768</v>
      </c>
      <c r="H3784" t="s">
        <v>24327</v>
      </c>
    </row>
    <row r="3785" spans="1:8" hidden="1" x14ac:dyDescent="0.25">
      <c r="A3785" s="65">
        <v>45886</v>
      </c>
      <c r="B3785" t="s">
        <v>24275</v>
      </c>
      <c r="C3785">
        <v>12</v>
      </c>
      <c r="D3785" t="s">
        <v>24456</v>
      </c>
      <c r="E3785" t="s">
        <v>24277</v>
      </c>
      <c r="F3785" t="s">
        <v>24311</v>
      </c>
      <c r="G3785" t="s">
        <v>768</v>
      </c>
      <c r="H3785" t="s">
        <v>24327</v>
      </c>
    </row>
    <row r="3786" spans="1:8" hidden="1" x14ac:dyDescent="0.25">
      <c r="A3786" s="65">
        <v>45886</v>
      </c>
      <c r="B3786" t="s">
        <v>24275</v>
      </c>
      <c r="C3786">
        <v>12</v>
      </c>
      <c r="D3786" t="s">
        <v>24456</v>
      </c>
      <c r="E3786" t="s">
        <v>24277</v>
      </c>
      <c r="F3786" t="s">
        <v>24311</v>
      </c>
      <c r="G3786" t="s">
        <v>768</v>
      </c>
      <c r="H3786" t="s">
        <v>24327</v>
      </c>
    </row>
    <row r="3787" spans="1:8" hidden="1" x14ac:dyDescent="0.25">
      <c r="A3787" s="65">
        <v>45886</v>
      </c>
      <c r="B3787" t="s">
        <v>24275</v>
      </c>
      <c r="C3787">
        <v>12</v>
      </c>
      <c r="D3787" t="s">
        <v>24456</v>
      </c>
      <c r="E3787" t="s">
        <v>24277</v>
      </c>
      <c r="F3787" t="s">
        <v>24311</v>
      </c>
      <c r="G3787" t="s">
        <v>768</v>
      </c>
      <c r="H3787" t="s">
        <v>24327</v>
      </c>
    </row>
    <row r="3788" spans="1:8" hidden="1" x14ac:dyDescent="0.25">
      <c r="A3788" s="65">
        <v>45886</v>
      </c>
      <c r="B3788" t="s">
        <v>24275</v>
      </c>
      <c r="C3788">
        <v>12</v>
      </c>
      <c r="D3788" t="s">
        <v>24456</v>
      </c>
      <c r="E3788" t="s">
        <v>24277</v>
      </c>
      <c r="F3788" t="s">
        <v>24311</v>
      </c>
      <c r="G3788" t="s">
        <v>768</v>
      </c>
      <c r="H3788" t="s">
        <v>24327</v>
      </c>
    </row>
    <row r="3789" spans="1:8" hidden="1" x14ac:dyDescent="0.25">
      <c r="A3789" s="65">
        <v>45885</v>
      </c>
      <c r="B3789" t="s">
        <v>24275</v>
      </c>
      <c r="C3789">
        <v>12</v>
      </c>
      <c r="D3789" t="s">
        <v>24456</v>
      </c>
      <c r="E3789" t="s">
        <v>24277</v>
      </c>
      <c r="F3789" t="s">
        <v>24311</v>
      </c>
      <c r="G3789" t="s">
        <v>768</v>
      </c>
      <c r="H3789" t="s">
        <v>24327</v>
      </c>
    </row>
    <row r="3790" spans="1:8" hidden="1" x14ac:dyDescent="0.25">
      <c r="A3790" s="65">
        <v>45885</v>
      </c>
      <c r="B3790" t="s">
        <v>24275</v>
      </c>
      <c r="C3790">
        <v>12</v>
      </c>
      <c r="D3790" t="s">
        <v>24456</v>
      </c>
      <c r="E3790" t="s">
        <v>24277</v>
      </c>
      <c r="F3790" t="s">
        <v>24311</v>
      </c>
      <c r="G3790" t="s">
        <v>768</v>
      </c>
      <c r="H3790" t="s">
        <v>24327</v>
      </c>
    </row>
    <row r="3791" spans="1:8" hidden="1" x14ac:dyDescent="0.25">
      <c r="A3791" s="65">
        <v>45885</v>
      </c>
      <c r="B3791" t="s">
        <v>24275</v>
      </c>
      <c r="C3791">
        <v>12</v>
      </c>
      <c r="D3791" t="s">
        <v>24456</v>
      </c>
      <c r="E3791" t="s">
        <v>24277</v>
      </c>
      <c r="F3791" t="s">
        <v>24311</v>
      </c>
      <c r="G3791" t="s">
        <v>768</v>
      </c>
      <c r="H3791" t="s">
        <v>24327</v>
      </c>
    </row>
    <row r="3792" spans="1:8" hidden="1" x14ac:dyDescent="0.25">
      <c r="A3792" s="65">
        <v>45885</v>
      </c>
      <c r="B3792" t="s">
        <v>24275</v>
      </c>
      <c r="C3792">
        <v>12</v>
      </c>
      <c r="D3792" t="s">
        <v>24456</v>
      </c>
      <c r="E3792" t="s">
        <v>24277</v>
      </c>
      <c r="F3792" t="s">
        <v>24311</v>
      </c>
      <c r="G3792" t="s">
        <v>768</v>
      </c>
      <c r="H3792" t="s">
        <v>24327</v>
      </c>
    </row>
    <row r="3793" spans="1:8" hidden="1" x14ac:dyDescent="0.25">
      <c r="A3793" s="65">
        <v>45885</v>
      </c>
      <c r="B3793" t="s">
        <v>24275</v>
      </c>
      <c r="C3793">
        <v>12</v>
      </c>
      <c r="D3793" t="s">
        <v>24456</v>
      </c>
      <c r="E3793" t="s">
        <v>24277</v>
      </c>
      <c r="F3793" t="s">
        <v>24311</v>
      </c>
      <c r="G3793" t="s">
        <v>768</v>
      </c>
      <c r="H3793" t="s">
        <v>24327</v>
      </c>
    </row>
    <row r="3794" spans="1:8" hidden="1" x14ac:dyDescent="0.25">
      <c r="A3794" s="65">
        <v>45885</v>
      </c>
      <c r="B3794" t="s">
        <v>24275</v>
      </c>
      <c r="C3794">
        <v>12</v>
      </c>
      <c r="D3794" t="s">
        <v>24456</v>
      </c>
      <c r="E3794" t="s">
        <v>24277</v>
      </c>
      <c r="F3794" t="s">
        <v>24311</v>
      </c>
      <c r="G3794" t="s">
        <v>768</v>
      </c>
      <c r="H3794" t="s">
        <v>24327</v>
      </c>
    </row>
    <row r="3795" spans="1:8" hidden="1" x14ac:dyDescent="0.25">
      <c r="A3795" s="65">
        <v>45885</v>
      </c>
      <c r="B3795" t="s">
        <v>24275</v>
      </c>
      <c r="C3795">
        <v>12</v>
      </c>
      <c r="D3795" t="s">
        <v>24456</v>
      </c>
      <c r="E3795" t="s">
        <v>24277</v>
      </c>
      <c r="F3795" t="s">
        <v>24311</v>
      </c>
      <c r="G3795" t="s">
        <v>768</v>
      </c>
      <c r="H3795" t="s">
        <v>24327</v>
      </c>
    </row>
    <row r="3796" spans="1:8" hidden="1" x14ac:dyDescent="0.25">
      <c r="A3796" s="65">
        <v>45885</v>
      </c>
      <c r="B3796" t="s">
        <v>24275</v>
      </c>
      <c r="C3796">
        <v>12</v>
      </c>
      <c r="D3796" t="s">
        <v>24456</v>
      </c>
      <c r="E3796" t="s">
        <v>24277</v>
      </c>
      <c r="F3796" t="s">
        <v>24311</v>
      </c>
      <c r="G3796" t="s">
        <v>768</v>
      </c>
      <c r="H3796" t="s">
        <v>24327</v>
      </c>
    </row>
    <row r="3797" spans="1:8" hidden="1" x14ac:dyDescent="0.25">
      <c r="A3797" s="65">
        <v>45885</v>
      </c>
      <c r="B3797" t="s">
        <v>24275</v>
      </c>
      <c r="C3797">
        <v>12</v>
      </c>
      <c r="D3797" t="s">
        <v>24456</v>
      </c>
      <c r="E3797" t="s">
        <v>24277</v>
      </c>
      <c r="F3797" t="s">
        <v>24311</v>
      </c>
      <c r="G3797" t="s">
        <v>768</v>
      </c>
      <c r="H3797" t="s">
        <v>24327</v>
      </c>
    </row>
    <row r="3798" spans="1:8" hidden="1" x14ac:dyDescent="0.25">
      <c r="A3798" s="65">
        <v>45885</v>
      </c>
      <c r="B3798" t="s">
        <v>24275</v>
      </c>
      <c r="C3798">
        <v>12</v>
      </c>
      <c r="D3798" t="s">
        <v>24456</v>
      </c>
      <c r="E3798" t="s">
        <v>24277</v>
      </c>
      <c r="F3798" t="s">
        <v>24311</v>
      </c>
      <c r="G3798" t="s">
        <v>768</v>
      </c>
      <c r="H3798" t="s">
        <v>24327</v>
      </c>
    </row>
    <row r="3799" spans="1:8" hidden="1" x14ac:dyDescent="0.25">
      <c r="A3799" s="65">
        <v>45885</v>
      </c>
      <c r="B3799" t="s">
        <v>24275</v>
      </c>
      <c r="C3799">
        <v>12</v>
      </c>
      <c r="D3799" t="s">
        <v>24456</v>
      </c>
      <c r="E3799" t="s">
        <v>24277</v>
      </c>
      <c r="F3799" t="s">
        <v>24311</v>
      </c>
      <c r="G3799" t="s">
        <v>768</v>
      </c>
      <c r="H3799" t="s">
        <v>24327</v>
      </c>
    </row>
    <row r="3800" spans="1:8" hidden="1" x14ac:dyDescent="0.25">
      <c r="A3800" s="65">
        <v>45885</v>
      </c>
      <c r="B3800" t="s">
        <v>24275</v>
      </c>
      <c r="C3800">
        <v>12</v>
      </c>
      <c r="D3800" t="s">
        <v>24456</v>
      </c>
      <c r="E3800" t="s">
        <v>24277</v>
      </c>
      <c r="F3800" t="s">
        <v>24311</v>
      </c>
      <c r="G3800" t="s">
        <v>768</v>
      </c>
      <c r="H3800" t="s">
        <v>24327</v>
      </c>
    </row>
    <row r="3801" spans="1:8" hidden="1" x14ac:dyDescent="0.25">
      <c r="A3801" s="65">
        <v>45885</v>
      </c>
      <c r="B3801" t="s">
        <v>24275</v>
      </c>
      <c r="C3801">
        <v>12</v>
      </c>
      <c r="D3801" t="s">
        <v>24456</v>
      </c>
      <c r="E3801" t="s">
        <v>24277</v>
      </c>
      <c r="F3801" t="s">
        <v>24311</v>
      </c>
      <c r="G3801" t="s">
        <v>768</v>
      </c>
      <c r="H3801" t="s">
        <v>24327</v>
      </c>
    </row>
    <row r="3802" spans="1:8" hidden="1" x14ac:dyDescent="0.25">
      <c r="A3802" s="65">
        <v>45885</v>
      </c>
      <c r="B3802" t="s">
        <v>24275</v>
      </c>
      <c r="C3802">
        <v>12</v>
      </c>
      <c r="D3802" t="s">
        <v>24456</v>
      </c>
      <c r="E3802" t="s">
        <v>24277</v>
      </c>
      <c r="F3802" t="s">
        <v>24311</v>
      </c>
      <c r="G3802" t="s">
        <v>768</v>
      </c>
      <c r="H3802" t="s">
        <v>24327</v>
      </c>
    </row>
    <row r="3803" spans="1:8" hidden="1" x14ac:dyDescent="0.25">
      <c r="A3803" s="65">
        <v>45885</v>
      </c>
      <c r="B3803" t="s">
        <v>24275</v>
      </c>
      <c r="C3803">
        <v>7</v>
      </c>
      <c r="D3803" t="s">
        <v>24456</v>
      </c>
      <c r="E3803" t="s">
        <v>24277</v>
      </c>
      <c r="F3803" t="s">
        <v>24311</v>
      </c>
      <c r="G3803" t="s">
        <v>768</v>
      </c>
      <c r="H3803" t="s">
        <v>24327</v>
      </c>
    </row>
    <row r="3804" spans="1:8" hidden="1" x14ac:dyDescent="0.25">
      <c r="A3804" s="65">
        <v>45885</v>
      </c>
      <c r="B3804" t="s">
        <v>24457</v>
      </c>
      <c r="C3804">
        <v>2</v>
      </c>
      <c r="D3804" t="s">
        <v>24456</v>
      </c>
      <c r="E3804" t="s">
        <v>24277</v>
      </c>
      <c r="F3804" t="s">
        <v>24311</v>
      </c>
      <c r="G3804" t="s">
        <v>768</v>
      </c>
      <c r="H3804" t="s">
        <v>24327</v>
      </c>
    </row>
    <row r="3805" spans="1:8" hidden="1" x14ac:dyDescent="0.25">
      <c r="A3805" s="65">
        <v>45885</v>
      </c>
      <c r="B3805" t="s">
        <v>24275</v>
      </c>
      <c r="C3805">
        <v>12</v>
      </c>
      <c r="D3805" t="s">
        <v>24452</v>
      </c>
      <c r="E3805" t="s">
        <v>24277</v>
      </c>
      <c r="F3805" t="s">
        <v>24294</v>
      </c>
      <c r="G3805" t="s">
        <v>769</v>
      </c>
      <c r="H3805" t="s">
        <v>24327</v>
      </c>
    </row>
    <row r="3806" spans="1:8" hidden="1" x14ac:dyDescent="0.25">
      <c r="A3806" s="65">
        <v>45885</v>
      </c>
      <c r="B3806" t="s">
        <v>24275</v>
      </c>
      <c r="C3806">
        <v>5</v>
      </c>
      <c r="D3806" t="s">
        <v>24452</v>
      </c>
      <c r="E3806" t="s">
        <v>24277</v>
      </c>
      <c r="F3806" t="s">
        <v>24294</v>
      </c>
      <c r="G3806" t="s">
        <v>769</v>
      </c>
      <c r="H3806" t="s">
        <v>24327</v>
      </c>
    </row>
    <row r="3807" spans="1:8" hidden="1" x14ac:dyDescent="0.25">
      <c r="A3807" s="65">
        <v>45885</v>
      </c>
      <c r="B3807" t="s">
        <v>24275</v>
      </c>
      <c r="C3807">
        <v>12</v>
      </c>
      <c r="D3807" t="s">
        <v>24452</v>
      </c>
      <c r="E3807" t="s">
        <v>24277</v>
      </c>
      <c r="F3807" t="s">
        <v>24294</v>
      </c>
      <c r="G3807" t="s">
        <v>769</v>
      </c>
      <c r="H3807" t="s">
        <v>24327</v>
      </c>
    </row>
    <row r="3808" spans="1:8" hidden="1" x14ac:dyDescent="0.25">
      <c r="A3808" s="65">
        <v>45885</v>
      </c>
      <c r="B3808" t="s">
        <v>24275</v>
      </c>
      <c r="C3808">
        <v>12</v>
      </c>
      <c r="D3808" t="s">
        <v>24452</v>
      </c>
      <c r="E3808" t="s">
        <v>24277</v>
      </c>
      <c r="F3808" t="s">
        <v>24294</v>
      </c>
      <c r="G3808" t="s">
        <v>769</v>
      </c>
      <c r="H3808" t="s">
        <v>24327</v>
      </c>
    </row>
    <row r="3809" spans="1:8" hidden="1" x14ac:dyDescent="0.25">
      <c r="A3809" s="65">
        <v>45886</v>
      </c>
      <c r="B3809" t="s">
        <v>24275</v>
      </c>
      <c r="C3809">
        <v>11</v>
      </c>
      <c r="D3809" t="s">
        <v>24456</v>
      </c>
      <c r="E3809" t="s">
        <v>24277</v>
      </c>
      <c r="F3809" t="s">
        <v>24311</v>
      </c>
      <c r="G3809" t="s">
        <v>768</v>
      </c>
      <c r="H3809" t="s">
        <v>24327</v>
      </c>
    </row>
    <row r="3810" spans="1:8" hidden="1" x14ac:dyDescent="0.25">
      <c r="A3810" s="65">
        <v>45888</v>
      </c>
      <c r="B3810" t="s">
        <v>24275</v>
      </c>
      <c r="C3810">
        <v>5</v>
      </c>
      <c r="D3810" t="s">
        <v>24458</v>
      </c>
      <c r="E3810" t="s">
        <v>24277</v>
      </c>
      <c r="F3810" t="s">
        <v>24311</v>
      </c>
      <c r="G3810" t="s">
        <v>764</v>
      </c>
      <c r="H3810" t="s">
        <v>24327</v>
      </c>
    </row>
    <row r="3811" spans="1:8" hidden="1" x14ac:dyDescent="0.25">
      <c r="A3811" s="65">
        <v>45888</v>
      </c>
      <c r="B3811" t="s">
        <v>24275</v>
      </c>
      <c r="C3811">
        <v>4.5</v>
      </c>
      <c r="D3811" t="s">
        <v>24458</v>
      </c>
      <c r="E3811" t="s">
        <v>24277</v>
      </c>
      <c r="F3811" t="s">
        <v>24311</v>
      </c>
      <c r="G3811" t="s">
        <v>764</v>
      </c>
      <c r="H3811" t="s">
        <v>24327</v>
      </c>
    </row>
    <row r="3812" spans="1:8" hidden="1" x14ac:dyDescent="0.25">
      <c r="A3812" s="65">
        <v>45887</v>
      </c>
      <c r="B3812" t="s">
        <v>24275</v>
      </c>
      <c r="C3812">
        <v>2</v>
      </c>
      <c r="D3812" t="s">
        <v>24458</v>
      </c>
      <c r="E3812" t="s">
        <v>24277</v>
      </c>
      <c r="F3812" t="s">
        <v>24311</v>
      </c>
      <c r="G3812" t="s">
        <v>764</v>
      </c>
      <c r="H3812" t="s">
        <v>24327</v>
      </c>
    </row>
    <row r="3813" spans="1:8" hidden="1" x14ac:dyDescent="0.25">
      <c r="A3813" s="65">
        <v>45887</v>
      </c>
      <c r="B3813" t="s">
        <v>24275</v>
      </c>
      <c r="C3813">
        <v>12</v>
      </c>
      <c r="D3813" t="s">
        <v>24458</v>
      </c>
      <c r="E3813" t="s">
        <v>24277</v>
      </c>
      <c r="F3813" t="s">
        <v>24311</v>
      </c>
      <c r="G3813" t="s">
        <v>764</v>
      </c>
      <c r="H3813" t="s">
        <v>24327</v>
      </c>
    </row>
    <row r="3814" spans="1:8" hidden="1" x14ac:dyDescent="0.25">
      <c r="A3814" s="65">
        <v>45887</v>
      </c>
      <c r="B3814" t="s">
        <v>24275</v>
      </c>
      <c r="C3814">
        <v>12</v>
      </c>
      <c r="D3814" t="s">
        <v>24458</v>
      </c>
      <c r="E3814" t="s">
        <v>24277</v>
      </c>
      <c r="F3814" t="s">
        <v>24311</v>
      </c>
      <c r="G3814" t="s">
        <v>764</v>
      </c>
      <c r="H3814" t="s">
        <v>24327</v>
      </c>
    </row>
    <row r="3815" spans="1:8" hidden="1" x14ac:dyDescent="0.25">
      <c r="A3815" s="65">
        <v>45887</v>
      </c>
      <c r="B3815" t="s">
        <v>24275</v>
      </c>
      <c r="C3815">
        <v>12</v>
      </c>
      <c r="D3815" t="s">
        <v>24458</v>
      </c>
      <c r="E3815" t="s">
        <v>24277</v>
      </c>
      <c r="F3815" t="s">
        <v>24311</v>
      </c>
      <c r="G3815" t="s">
        <v>764</v>
      </c>
      <c r="H3815" t="s">
        <v>24327</v>
      </c>
    </row>
    <row r="3816" spans="1:8" hidden="1" x14ac:dyDescent="0.25">
      <c r="A3816" s="65">
        <v>45887</v>
      </c>
      <c r="B3816" t="s">
        <v>24275</v>
      </c>
      <c r="C3816">
        <v>12</v>
      </c>
      <c r="D3816" t="s">
        <v>24458</v>
      </c>
      <c r="E3816" t="s">
        <v>24277</v>
      </c>
      <c r="F3816" t="s">
        <v>24311</v>
      </c>
      <c r="G3816" t="s">
        <v>764</v>
      </c>
      <c r="H3816" t="s">
        <v>24327</v>
      </c>
    </row>
    <row r="3817" spans="1:8" hidden="1" x14ac:dyDescent="0.25">
      <c r="A3817" s="65">
        <v>45887</v>
      </c>
      <c r="B3817" t="s">
        <v>24330</v>
      </c>
      <c r="C3817">
        <v>12</v>
      </c>
      <c r="D3817" t="s">
        <v>24459</v>
      </c>
      <c r="E3817" t="s">
        <v>24277</v>
      </c>
      <c r="F3817" t="s">
        <v>24294</v>
      </c>
      <c r="G3817" t="s">
        <v>764</v>
      </c>
      <c r="H3817" t="s">
        <v>24438</v>
      </c>
    </row>
    <row r="3818" spans="1:8" hidden="1" x14ac:dyDescent="0.25">
      <c r="A3818" s="65">
        <v>45887</v>
      </c>
      <c r="B3818" t="s">
        <v>24330</v>
      </c>
      <c r="C3818">
        <v>12</v>
      </c>
      <c r="D3818" t="s">
        <v>24459</v>
      </c>
      <c r="E3818" t="s">
        <v>24277</v>
      </c>
      <c r="F3818" t="s">
        <v>24294</v>
      </c>
      <c r="G3818" t="s">
        <v>764</v>
      </c>
      <c r="H3818" t="s">
        <v>24438</v>
      </c>
    </row>
    <row r="3819" spans="1:8" hidden="1" x14ac:dyDescent="0.25">
      <c r="A3819" s="65">
        <v>45887</v>
      </c>
      <c r="B3819" t="s">
        <v>24330</v>
      </c>
      <c r="C3819">
        <v>12</v>
      </c>
      <c r="D3819" t="s">
        <v>24459</v>
      </c>
      <c r="E3819" t="s">
        <v>24277</v>
      </c>
      <c r="F3819" t="s">
        <v>24294</v>
      </c>
      <c r="G3819" t="s">
        <v>764</v>
      </c>
      <c r="H3819" t="s">
        <v>24438</v>
      </c>
    </row>
    <row r="3820" spans="1:8" hidden="1" x14ac:dyDescent="0.25">
      <c r="A3820" s="65">
        <v>45887</v>
      </c>
      <c r="B3820" t="s">
        <v>24275</v>
      </c>
      <c r="C3820">
        <v>12</v>
      </c>
      <c r="D3820" t="s">
        <v>24455</v>
      </c>
      <c r="E3820" t="s">
        <v>24277</v>
      </c>
      <c r="F3820" t="s">
        <v>24294</v>
      </c>
      <c r="G3820" t="s">
        <v>770</v>
      </c>
      <c r="H3820" t="s">
        <v>24278</v>
      </c>
    </row>
    <row r="3821" spans="1:8" hidden="1" x14ac:dyDescent="0.25">
      <c r="A3821" s="65">
        <v>45887</v>
      </c>
      <c r="B3821" t="s">
        <v>24275</v>
      </c>
      <c r="C3821">
        <v>12</v>
      </c>
      <c r="D3821" t="s">
        <v>24452</v>
      </c>
      <c r="E3821" t="s">
        <v>24277</v>
      </c>
      <c r="F3821" t="s">
        <v>24294</v>
      </c>
      <c r="G3821" t="s">
        <v>769</v>
      </c>
      <c r="H3821" t="s">
        <v>24327</v>
      </c>
    </row>
    <row r="3822" spans="1:8" hidden="1" x14ac:dyDescent="0.25">
      <c r="A3822" s="65">
        <v>45887</v>
      </c>
      <c r="B3822" t="s">
        <v>24275</v>
      </c>
      <c r="C3822">
        <v>12</v>
      </c>
      <c r="D3822" t="s">
        <v>24452</v>
      </c>
      <c r="E3822" t="s">
        <v>24277</v>
      </c>
      <c r="F3822" t="s">
        <v>24294</v>
      </c>
      <c r="G3822" t="s">
        <v>769</v>
      </c>
      <c r="H3822" t="s">
        <v>24327</v>
      </c>
    </row>
    <row r="3823" spans="1:8" hidden="1" x14ac:dyDescent="0.25">
      <c r="A3823" s="65">
        <v>45887</v>
      </c>
      <c r="B3823" t="s">
        <v>24275</v>
      </c>
      <c r="C3823">
        <v>11</v>
      </c>
      <c r="D3823" t="s">
        <v>24452</v>
      </c>
      <c r="E3823" t="s">
        <v>24277</v>
      </c>
      <c r="F3823" t="s">
        <v>24294</v>
      </c>
      <c r="G3823" t="s">
        <v>769</v>
      </c>
      <c r="H3823" t="s">
        <v>24327</v>
      </c>
    </row>
    <row r="3824" spans="1:8" hidden="1" x14ac:dyDescent="0.25">
      <c r="A3824" s="65">
        <v>45887</v>
      </c>
      <c r="B3824" t="s">
        <v>24275</v>
      </c>
      <c r="C3824">
        <v>12</v>
      </c>
      <c r="D3824" t="s">
        <v>24455</v>
      </c>
      <c r="E3824" t="s">
        <v>24277</v>
      </c>
      <c r="F3824" t="s">
        <v>24294</v>
      </c>
      <c r="G3824" t="s">
        <v>770</v>
      </c>
      <c r="H3824" t="s">
        <v>24278</v>
      </c>
    </row>
    <row r="3825" spans="1:8" hidden="1" x14ac:dyDescent="0.25">
      <c r="A3825" s="65">
        <v>45887</v>
      </c>
      <c r="B3825" t="s">
        <v>24275</v>
      </c>
      <c r="C3825">
        <v>12</v>
      </c>
      <c r="D3825" t="s">
        <v>24455</v>
      </c>
      <c r="E3825" t="s">
        <v>24277</v>
      </c>
      <c r="F3825" t="s">
        <v>24294</v>
      </c>
      <c r="G3825" t="s">
        <v>770</v>
      </c>
      <c r="H3825" t="s">
        <v>24278</v>
      </c>
    </row>
    <row r="3826" spans="1:8" hidden="1" x14ac:dyDescent="0.25">
      <c r="A3826" s="65">
        <v>45887</v>
      </c>
      <c r="B3826" t="s">
        <v>24275</v>
      </c>
      <c r="C3826">
        <v>12</v>
      </c>
      <c r="D3826" t="s">
        <v>24455</v>
      </c>
      <c r="E3826" t="s">
        <v>24277</v>
      </c>
      <c r="F3826" t="s">
        <v>24294</v>
      </c>
      <c r="G3826" t="s">
        <v>770</v>
      </c>
      <c r="H3826" t="s">
        <v>24278</v>
      </c>
    </row>
    <row r="3827" spans="1:8" hidden="1" x14ac:dyDescent="0.25">
      <c r="A3827" s="65">
        <v>45887</v>
      </c>
      <c r="B3827" t="s">
        <v>24275</v>
      </c>
      <c r="C3827">
        <v>12</v>
      </c>
      <c r="D3827" t="s">
        <v>24455</v>
      </c>
      <c r="E3827" t="s">
        <v>24277</v>
      </c>
      <c r="F3827" t="s">
        <v>24294</v>
      </c>
      <c r="G3827" t="s">
        <v>770</v>
      </c>
      <c r="H3827" t="s">
        <v>24278</v>
      </c>
    </row>
    <row r="3828" spans="1:8" hidden="1" x14ac:dyDescent="0.25">
      <c r="A3828" s="65">
        <v>45887</v>
      </c>
      <c r="B3828" t="s">
        <v>24275</v>
      </c>
      <c r="C3828">
        <v>12</v>
      </c>
      <c r="D3828" t="s">
        <v>24455</v>
      </c>
      <c r="E3828" t="s">
        <v>24277</v>
      </c>
      <c r="F3828" t="s">
        <v>24294</v>
      </c>
      <c r="G3828" t="s">
        <v>770</v>
      </c>
      <c r="H3828" t="s">
        <v>24278</v>
      </c>
    </row>
    <row r="3829" spans="1:8" hidden="1" x14ac:dyDescent="0.25">
      <c r="A3829" s="65">
        <v>45884</v>
      </c>
      <c r="B3829" t="s">
        <v>24275</v>
      </c>
      <c r="C3829">
        <v>11</v>
      </c>
      <c r="D3829" t="s">
        <v>24454</v>
      </c>
      <c r="E3829" t="s">
        <v>24277</v>
      </c>
      <c r="F3829" t="s">
        <v>24311</v>
      </c>
      <c r="G3829" t="s">
        <v>764</v>
      </c>
      <c r="H3829" t="s">
        <v>24397</v>
      </c>
    </row>
    <row r="3830" spans="1:8" hidden="1" x14ac:dyDescent="0.25">
      <c r="A3830" s="65">
        <v>45888</v>
      </c>
      <c r="B3830" t="s">
        <v>24275</v>
      </c>
      <c r="C3830">
        <v>12</v>
      </c>
      <c r="D3830" t="s">
        <v>24455</v>
      </c>
      <c r="E3830" t="s">
        <v>24277</v>
      </c>
      <c r="F3830" t="s">
        <v>24294</v>
      </c>
      <c r="G3830" t="s">
        <v>770</v>
      </c>
      <c r="H3830" t="s">
        <v>24278</v>
      </c>
    </row>
    <row r="3831" spans="1:8" hidden="1" x14ac:dyDescent="0.25">
      <c r="A3831" s="65">
        <v>45888</v>
      </c>
      <c r="B3831" t="s">
        <v>24275</v>
      </c>
      <c r="C3831">
        <v>12</v>
      </c>
      <c r="D3831" t="s">
        <v>24455</v>
      </c>
      <c r="E3831" t="s">
        <v>24277</v>
      </c>
      <c r="F3831" t="s">
        <v>24294</v>
      </c>
      <c r="G3831" t="s">
        <v>770</v>
      </c>
      <c r="H3831" t="s">
        <v>24278</v>
      </c>
    </row>
    <row r="3832" spans="1:8" hidden="1" x14ac:dyDescent="0.25">
      <c r="A3832" s="65">
        <v>45888</v>
      </c>
      <c r="B3832" t="s">
        <v>24275</v>
      </c>
      <c r="C3832">
        <v>12</v>
      </c>
      <c r="D3832" t="s">
        <v>24455</v>
      </c>
      <c r="E3832" t="s">
        <v>24277</v>
      </c>
      <c r="F3832" t="s">
        <v>24294</v>
      </c>
      <c r="G3832" t="s">
        <v>770</v>
      </c>
      <c r="H3832" t="s">
        <v>24278</v>
      </c>
    </row>
    <row r="3833" spans="1:8" hidden="1" x14ac:dyDescent="0.25">
      <c r="A3833" s="65">
        <v>45888</v>
      </c>
      <c r="B3833" t="s">
        <v>24275</v>
      </c>
      <c r="C3833">
        <v>12</v>
      </c>
      <c r="D3833" t="s">
        <v>24455</v>
      </c>
      <c r="E3833" t="s">
        <v>24277</v>
      </c>
      <c r="F3833" t="s">
        <v>24294</v>
      </c>
      <c r="G3833" t="s">
        <v>770</v>
      </c>
      <c r="H3833" t="s">
        <v>24278</v>
      </c>
    </row>
    <row r="3834" spans="1:8" hidden="1" x14ac:dyDescent="0.25">
      <c r="A3834" s="65">
        <v>45888</v>
      </c>
      <c r="B3834" t="s">
        <v>24275</v>
      </c>
      <c r="C3834">
        <v>12</v>
      </c>
      <c r="D3834" t="s">
        <v>24455</v>
      </c>
      <c r="E3834" t="s">
        <v>24277</v>
      </c>
      <c r="F3834" t="s">
        <v>24294</v>
      </c>
      <c r="G3834" t="s">
        <v>770</v>
      </c>
      <c r="H3834" t="s">
        <v>24278</v>
      </c>
    </row>
    <row r="3835" spans="1:8" hidden="1" x14ac:dyDescent="0.25">
      <c r="A3835" s="65">
        <v>45888</v>
      </c>
      <c r="B3835" t="s">
        <v>24275</v>
      </c>
      <c r="C3835">
        <v>12</v>
      </c>
      <c r="D3835" t="s">
        <v>24455</v>
      </c>
      <c r="E3835" t="s">
        <v>24277</v>
      </c>
      <c r="F3835" t="s">
        <v>24294</v>
      </c>
      <c r="G3835" t="s">
        <v>770</v>
      </c>
      <c r="H3835" t="s">
        <v>24278</v>
      </c>
    </row>
    <row r="3836" spans="1:8" hidden="1" x14ac:dyDescent="0.25">
      <c r="A3836" s="65">
        <v>45888</v>
      </c>
      <c r="B3836" t="s">
        <v>24275</v>
      </c>
      <c r="C3836">
        <v>12</v>
      </c>
      <c r="D3836" t="s">
        <v>24455</v>
      </c>
      <c r="E3836" t="s">
        <v>24277</v>
      </c>
      <c r="F3836" t="s">
        <v>24294</v>
      </c>
      <c r="G3836" t="s">
        <v>770</v>
      </c>
      <c r="H3836" t="s">
        <v>24278</v>
      </c>
    </row>
    <row r="3837" spans="1:8" hidden="1" x14ac:dyDescent="0.25">
      <c r="A3837" s="65">
        <v>45888</v>
      </c>
      <c r="B3837" t="s">
        <v>24275</v>
      </c>
      <c r="C3837">
        <v>12</v>
      </c>
      <c r="D3837" t="s">
        <v>24455</v>
      </c>
      <c r="E3837" t="s">
        <v>24277</v>
      </c>
      <c r="F3837" t="s">
        <v>24294</v>
      </c>
      <c r="G3837" t="s">
        <v>770</v>
      </c>
      <c r="H3837" t="s">
        <v>24278</v>
      </c>
    </row>
    <row r="3838" spans="1:8" hidden="1" x14ac:dyDescent="0.25">
      <c r="A3838" s="65">
        <v>45888</v>
      </c>
      <c r="B3838" t="s">
        <v>24275</v>
      </c>
      <c r="C3838">
        <v>9</v>
      </c>
      <c r="D3838" t="s">
        <v>24455</v>
      </c>
      <c r="E3838" t="s">
        <v>24277</v>
      </c>
      <c r="F3838" t="s">
        <v>24294</v>
      </c>
      <c r="G3838" t="s">
        <v>770</v>
      </c>
      <c r="H3838" t="s">
        <v>24278</v>
      </c>
    </row>
    <row r="3839" spans="1:8" hidden="1" x14ac:dyDescent="0.25">
      <c r="A3839" s="65">
        <v>45888</v>
      </c>
      <c r="B3839" t="s">
        <v>24275</v>
      </c>
      <c r="C3839">
        <v>12</v>
      </c>
      <c r="D3839" t="s">
        <v>24460</v>
      </c>
      <c r="E3839" t="s">
        <v>24277</v>
      </c>
      <c r="F3839" t="s">
        <v>24294</v>
      </c>
      <c r="G3839" t="s">
        <v>768</v>
      </c>
      <c r="H3839" t="s">
        <v>24336</v>
      </c>
    </row>
    <row r="3840" spans="1:8" hidden="1" x14ac:dyDescent="0.25">
      <c r="A3840" s="65">
        <v>45889</v>
      </c>
      <c r="B3840" t="s">
        <v>24275</v>
      </c>
      <c r="C3840">
        <v>12</v>
      </c>
      <c r="D3840" t="s">
        <v>24461</v>
      </c>
      <c r="E3840" t="s">
        <v>24277</v>
      </c>
      <c r="F3840" t="s">
        <v>24311</v>
      </c>
      <c r="G3840" t="s">
        <v>764</v>
      </c>
      <c r="H3840" t="s">
        <v>24336</v>
      </c>
    </row>
    <row r="3841" spans="1:8" hidden="1" x14ac:dyDescent="0.25">
      <c r="A3841" s="65">
        <v>45889</v>
      </c>
      <c r="B3841" t="s">
        <v>24275</v>
      </c>
      <c r="C3841">
        <v>12</v>
      </c>
      <c r="D3841" t="s">
        <v>24461</v>
      </c>
      <c r="E3841" t="s">
        <v>24277</v>
      </c>
      <c r="F3841" t="s">
        <v>24311</v>
      </c>
      <c r="G3841" t="s">
        <v>764</v>
      </c>
      <c r="H3841" t="s">
        <v>24336</v>
      </c>
    </row>
    <row r="3842" spans="1:8" hidden="1" x14ac:dyDescent="0.25">
      <c r="A3842" s="65">
        <v>45889</v>
      </c>
      <c r="B3842" t="s">
        <v>24275</v>
      </c>
      <c r="C3842">
        <v>11</v>
      </c>
      <c r="D3842" t="s">
        <v>24461</v>
      </c>
      <c r="E3842" t="s">
        <v>24277</v>
      </c>
      <c r="F3842" t="s">
        <v>24311</v>
      </c>
      <c r="G3842" t="s">
        <v>764</v>
      </c>
      <c r="H3842" t="s">
        <v>24336</v>
      </c>
    </row>
    <row r="3843" spans="1:8" hidden="1" x14ac:dyDescent="0.25">
      <c r="A3843" s="65">
        <v>45889</v>
      </c>
      <c r="B3843" t="s">
        <v>24275</v>
      </c>
      <c r="C3843">
        <v>12</v>
      </c>
      <c r="D3843" t="s">
        <v>24461</v>
      </c>
      <c r="E3843" t="s">
        <v>24277</v>
      </c>
      <c r="F3843" t="s">
        <v>24311</v>
      </c>
      <c r="G3843" t="s">
        <v>764</v>
      </c>
      <c r="H3843" t="s">
        <v>24336</v>
      </c>
    </row>
    <row r="3844" spans="1:8" hidden="1" x14ac:dyDescent="0.25">
      <c r="A3844" s="65">
        <v>45889</v>
      </c>
      <c r="B3844" t="s">
        <v>24275</v>
      </c>
      <c r="C3844">
        <v>12</v>
      </c>
      <c r="D3844" t="s">
        <v>24455</v>
      </c>
      <c r="E3844" t="s">
        <v>24277</v>
      </c>
      <c r="F3844" t="s">
        <v>24294</v>
      </c>
      <c r="G3844" t="s">
        <v>770</v>
      </c>
      <c r="H3844" t="s">
        <v>24278</v>
      </c>
    </row>
    <row r="3845" spans="1:8" hidden="1" x14ac:dyDescent="0.25">
      <c r="A3845" s="65">
        <v>45889</v>
      </c>
      <c r="B3845" t="s">
        <v>24275</v>
      </c>
      <c r="C3845">
        <v>12</v>
      </c>
      <c r="D3845" t="s">
        <v>24455</v>
      </c>
      <c r="E3845" t="s">
        <v>24277</v>
      </c>
      <c r="F3845" t="s">
        <v>24294</v>
      </c>
      <c r="G3845" t="s">
        <v>770</v>
      </c>
      <c r="H3845" t="s">
        <v>24278</v>
      </c>
    </row>
    <row r="3846" spans="1:8" hidden="1" x14ac:dyDescent="0.25">
      <c r="A3846" s="65">
        <v>45889</v>
      </c>
      <c r="B3846" t="s">
        <v>24275</v>
      </c>
      <c r="C3846">
        <v>12</v>
      </c>
      <c r="D3846" t="s">
        <v>24455</v>
      </c>
      <c r="E3846" t="s">
        <v>24277</v>
      </c>
      <c r="F3846" t="s">
        <v>24294</v>
      </c>
      <c r="G3846" t="s">
        <v>770</v>
      </c>
      <c r="H3846" t="s">
        <v>24278</v>
      </c>
    </row>
    <row r="3847" spans="1:8" hidden="1" x14ac:dyDescent="0.25">
      <c r="A3847" s="65">
        <v>45889</v>
      </c>
      <c r="B3847" t="s">
        <v>24275</v>
      </c>
      <c r="C3847">
        <v>9</v>
      </c>
      <c r="D3847" t="s">
        <v>24455</v>
      </c>
      <c r="E3847" t="s">
        <v>24277</v>
      </c>
      <c r="F3847" t="s">
        <v>24294</v>
      </c>
      <c r="G3847" t="s">
        <v>770</v>
      </c>
      <c r="H3847" t="s">
        <v>24278</v>
      </c>
    </row>
    <row r="3848" spans="1:8" hidden="1" x14ac:dyDescent="0.25">
      <c r="A3848" s="65">
        <v>45889</v>
      </c>
      <c r="B3848" t="s">
        <v>24330</v>
      </c>
      <c r="C3848">
        <v>12</v>
      </c>
      <c r="D3848" t="s">
        <v>24459</v>
      </c>
      <c r="E3848" t="s">
        <v>24277</v>
      </c>
      <c r="F3848" t="s">
        <v>24294</v>
      </c>
      <c r="G3848" t="s">
        <v>764</v>
      </c>
      <c r="H3848" t="s">
        <v>24438</v>
      </c>
    </row>
    <row r="3849" spans="1:8" hidden="1" x14ac:dyDescent="0.25">
      <c r="A3849" s="65">
        <v>45889</v>
      </c>
      <c r="B3849" t="s">
        <v>24330</v>
      </c>
      <c r="C3849">
        <v>12</v>
      </c>
      <c r="D3849" t="s">
        <v>24459</v>
      </c>
      <c r="E3849" t="s">
        <v>24277</v>
      </c>
      <c r="F3849" t="s">
        <v>24294</v>
      </c>
      <c r="G3849" t="s">
        <v>764</v>
      </c>
      <c r="H3849" t="s">
        <v>24438</v>
      </c>
    </row>
    <row r="3850" spans="1:8" hidden="1" x14ac:dyDescent="0.25">
      <c r="A3850" s="65">
        <v>45889</v>
      </c>
      <c r="B3850" t="s">
        <v>24330</v>
      </c>
      <c r="C3850">
        <v>12</v>
      </c>
      <c r="D3850" t="s">
        <v>24459</v>
      </c>
      <c r="E3850" t="s">
        <v>24277</v>
      </c>
      <c r="F3850" t="s">
        <v>24294</v>
      </c>
      <c r="G3850" t="s">
        <v>764</v>
      </c>
      <c r="H3850" t="s">
        <v>24438</v>
      </c>
    </row>
    <row r="3851" spans="1:8" hidden="1" x14ac:dyDescent="0.25">
      <c r="A3851" s="65">
        <v>45889</v>
      </c>
      <c r="B3851" t="s">
        <v>24275</v>
      </c>
      <c r="C3851">
        <v>12</v>
      </c>
      <c r="D3851" t="s">
        <v>24460</v>
      </c>
      <c r="E3851" t="s">
        <v>24277</v>
      </c>
      <c r="F3851" t="s">
        <v>24294</v>
      </c>
      <c r="G3851" t="s">
        <v>768</v>
      </c>
      <c r="H3851" t="s">
        <v>24336</v>
      </c>
    </row>
    <row r="3852" spans="1:8" hidden="1" x14ac:dyDescent="0.25">
      <c r="A3852" s="65">
        <v>45891</v>
      </c>
      <c r="B3852" t="s">
        <v>24275</v>
      </c>
      <c r="C3852">
        <v>8.5</v>
      </c>
      <c r="D3852" t="s">
        <v>24462</v>
      </c>
      <c r="E3852" t="s">
        <v>24277</v>
      </c>
      <c r="F3852" t="s">
        <v>24311</v>
      </c>
      <c r="G3852" t="s">
        <v>766</v>
      </c>
      <c r="H3852" t="s">
        <v>24438</v>
      </c>
    </row>
    <row r="3853" spans="1:8" hidden="1" x14ac:dyDescent="0.25">
      <c r="A3853" s="65">
        <v>45891</v>
      </c>
      <c r="B3853" t="s">
        <v>24275</v>
      </c>
      <c r="C3853">
        <v>12</v>
      </c>
      <c r="D3853" t="s">
        <v>24462</v>
      </c>
      <c r="E3853" t="s">
        <v>24277</v>
      </c>
      <c r="F3853" t="s">
        <v>24311</v>
      </c>
      <c r="G3853" t="s">
        <v>766</v>
      </c>
      <c r="H3853" t="s">
        <v>24438</v>
      </c>
    </row>
    <row r="3854" spans="1:8" hidden="1" x14ac:dyDescent="0.25">
      <c r="A3854" s="65">
        <v>45891</v>
      </c>
      <c r="B3854" t="s">
        <v>24275</v>
      </c>
      <c r="C3854">
        <v>12</v>
      </c>
      <c r="D3854" t="s">
        <v>24462</v>
      </c>
      <c r="E3854" t="s">
        <v>24277</v>
      </c>
      <c r="F3854" t="s">
        <v>24311</v>
      </c>
      <c r="G3854" t="s">
        <v>766</v>
      </c>
      <c r="H3854" t="s">
        <v>24438</v>
      </c>
    </row>
    <row r="3855" spans="1:8" hidden="1" x14ac:dyDescent="0.25">
      <c r="A3855" s="65">
        <v>45891</v>
      </c>
      <c r="B3855" t="s">
        <v>24275</v>
      </c>
      <c r="C3855">
        <v>12</v>
      </c>
      <c r="D3855" t="s">
        <v>24462</v>
      </c>
      <c r="E3855" t="s">
        <v>24277</v>
      </c>
      <c r="F3855" t="s">
        <v>24311</v>
      </c>
      <c r="G3855" t="s">
        <v>766</v>
      </c>
      <c r="H3855" t="s">
        <v>24438</v>
      </c>
    </row>
    <row r="3856" spans="1:8" hidden="1" x14ac:dyDescent="0.25">
      <c r="A3856" s="65">
        <v>45891</v>
      </c>
      <c r="B3856" t="s">
        <v>24275</v>
      </c>
      <c r="C3856">
        <v>12</v>
      </c>
      <c r="D3856" t="s">
        <v>24462</v>
      </c>
      <c r="E3856" t="s">
        <v>24277</v>
      </c>
      <c r="F3856" t="s">
        <v>24311</v>
      </c>
      <c r="G3856" t="s">
        <v>766</v>
      </c>
      <c r="H3856" t="s">
        <v>24438</v>
      </c>
    </row>
    <row r="3857" spans="1:8" hidden="1" x14ac:dyDescent="0.25">
      <c r="A3857" s="65">
        <v>45891</v>
      </c>
      <c r="B3857" t="s">
        <v>24275</v>
      </c>
      <c r="C3857">
        <v>12</v>
      </c>
      <c r="D3857" t="s">
        <v>24462</v>
      </c>
      <c r="E3857" t="s">
        <v>24277</v>
      </c>
      <c r="F3857" t="s">
        <v>24311</v>
      </c>
      <c r="G3857" t="s">
        <v>766</v>
      </c>
      <c r="H3857" t="s">
        <v>24438</v>
      </c>
    </row>
    <row r="3858" spans="1:8" hidden="1" x14ac:dyDescent="0.25">
      <c r="A3858" s="65">
        <v>45891</v>
      </c>
      <c r="B3858" t="s">
        <v>24275</v>
      </c>
      <c r="C3858">
        <v>12</v>
      </c>
      <c r="D3858" t="s">
        <v>24462</v>
      </c>
      <c r="E3858" t="s">
        <v>24277</v>
      </c>
      <c r="F3858" t="s">
        <v>24311</v>
      </c>
      <c r="G3858" t="s">
        <v>766</v>
      </c>
      <c r="H3858" t="s">
        <v>24438</v>
      </c>
    </row>
    <row r="3859" spans="1:8" hidden="1" x14ac:dyDescent="0.25">
      <c r="A3859" s="65">
        <v>45891</v>
      </c>
      <c r="B3859" t="s">
        <v>24275</v>
      </c>
      <c r="C3859">
        <v>12</v>
      </c>
      <c r="D3859" t="s">
        <v>24462</v>
      </c>
      <c r="E3859" t="s">
        <v>24277</v>
      </c>
      <c r="F3859" t="s">
        <v>24311</v>
      </c>
      <c r="G3859" t="s">
        <v>766</v>
      </c>
      <c r="H3859" t="s">
        <v>24438</v>
      </c>
    </row>
    <row r="3860" spans="1:8" hidden="1" x14ac:dyDescent="0.25">
      <c r="A3860" s="65">
        <v>45890</v>
      </c>
      <c r="B3860" t="s">
        <v>24275</v>
      </c>
      <c r="C3860">
        <v>12</v>
      </c>
      <c r="D3860" t="s">
        <v>24462</v>
      </c>
      <c r="E3860" t="s">
        <v>24277</v>
      </c>
      <c r="F3860" t="s">
        <v>24311</v>
      </c>
      <c r="G3860" t="s">
        <v>766</v>
      </c>
      <c r="H3860" t="s">
        <v>24438</v>
      </c>
    </row>
    <row r="3861" spans="1:8" hidden="1" x14ac:dyDescent="0.25">
      <c r="A3861" s="65">
        <v>45890</v>
      </c>
      <c r="B3861" t="s">
        <v>24275</v>
      </c>
      <c r="C3861">
        <v>12</v>
      </c>
      <c r="D3861" t="s">
        <v>24462</v>
      </c>
      <c r="E3861" t="s">
        <v>24277</v>
      </c>
      <c r="F3861" t="s">
        <v>24311</v>
      </c>
      <c r="G3861" t="s">
        <v>766</v>
      </c>
      <c r="H3861" t="s">
        <v>24438</v>
      </c>
    </row>
    <row r="3862" spans="1:8" hidden="1" x14ac:dyDescent="0.25">
      <c r="A3862" s="65">
        <v>45890</v>
      </c>
      <c r="B3862" t="s">
        <v>24275</v>
      </c>
      <c r="C3862">
        <v>12</v>
      </c>
      <c r="D3862" t="s">
        <v>24462</v>
      </c>
      <c r="E3862" t="s">
        <v>24277</v>
      </c>
      <c r="F3862" t="s">
        <v>24311</v>
      </c>
      <c r="G3862" t="s">
        <v>766</v>
      </c>
      <c r="H3862" t="s">
        <v>24438</v>
      </c>
    </row>
    <row r="3863" spans="1:8" hidden="1" x14ac:dyDescent="0.25">
      <c r="A3863" s="65">
        <v>45890</v>
      </c>
      <c r="B3863" t="s">
        <v>24275</v>
      </c>
      <c r="C3863">
        <v>12</v>
      </c>
      <c r="D3863" t="s">
        <v>24462</v>
      </c>
      <c r="E3863" t="s">
        <v>24277</v>
      </c>
      <c r="F3863" t="s">
        <v>24311</v>
      </c>
      <c r="G3863" t="s">
        <v>766</v>
      </c>
      <c r="H3863" t="s">
        <v>24438</v>
      </c>
    </row>
    <row r="3864" spans="1:8" hidden="1" x14ac:dyDescent="0.25">
      <c r="A3864" s="65">
        <v>45890</v>
      </c>
      <c r="B3864" t="s">
        <v>24275</v>
      </c>
      <c r="C3864">
        <v>12</v>
      </c>
      <c r="D3864" t="s">
        <v>24462</v>
      </c>
      <c r="E3864" t="s">
        <v>24277</v>
      </c>
      <c r="F3864" t="s">
        <v>24311</v>
      </c>
      <c r="G3864" t="s">
        <v>766</v>
      </c>
      <c r="H3864" t="s">
        <v>24438</v>
      </c>
    </row>
    <row r="3865" spans="1:8" hidden="1" x14ac:dyDescent="0.25">
      <c r="A3865" s="65">
        <v>45890</v>
      </c>
      <c r="B3865" t="s">
        <v>24275</v>
      </c>
      <c r="C3865">
        <v>12</v>
      </c>
      <c r="D3865" t="s">
        <v>24462</v>
      </c>
      <c r="E3865" t="s">
        <v>24277</v>
      </c>
      <c r="F3865" t="s">
        <v>24311</v>
      </c>
      <c r="G3865" t="s">
        <v>766</v>
      </c>
      <c r="H3865" t="s">
        <v>24438</v>
      </c>
    </row>
    <row r="3866" spans="1:8" hidden="1" x14ac:dyDescent="0.25">
      <c r="A3866" s="65">
        <v>45890</v>
      </c>
      <c r="B3866" t="s">
        <v>24275</v>
      </c>
      <c r="C3866">
        <v>12</v>
      </c>
      <c r="D3866" t="s">
        <v>24462</v>
      </c>
      <c r="E3866" t="s">
        <v>24277</v>
      </c>
      <c r="F3866" t="s">
        <v>24311</v>
      </c>
      <c r="G3866" t="s">
        <v>766</v>
      </c>
      <c r="H3866" t="s">
        <v>24438</v>
      </c>
    </row>
    <row r="3867" spans="1:8" hidden="1" x14ac:dyDescent="0.25">
      <c r="A3867" s="65">
        <v>45890</v>
      </c>
      <c r="B3867" t="s">
        <v>24275</v>
      </c>
      <c r="C3867">
        <v>12</v>
      </c>
      <c r="D3867" t="s">
        <v>24462</v>
      </c>
      <c r="E3867" t="s">
        <v>24277</v>
      </c>
      <c r="F3867" t="s">
        <v>24311</v>
      </c>
      <c r="G3867" t="s">
        <v>766</v>
      </c>
      <c r="H3867" t="s">
        <v>24438</v>
      </c>
    </row>
    <row r="3868" spans="1:8" hidden="1" x14ac:dyDescent="0.25">
      <c r="A3868" s="65">
        <v>45890</v>
      </c>
      <c r="B3868" t="s">
        <v>24275</v>
      </c>
      <c r="C3868">
        <v>11</v>
      </c>
      <c r="D3868" t="s">
        <v>24462</v>
      </c>
      <c r="E3868" t="s">
        <v>24277</v>
      </c>
      <c r="F3868" t="s">
        <v>24311</v>
      </c>
      <c r="G3868" t="s">
        <v>766</v>
      </c>
      <c r="H3868" t="s">
        <v>24438</v>
      </c>
    </row>
    <row r="3869" spans="1:8" hidden="1" x14ac:dyDescent="0.25">
      <c r="A3869" s="65">
        <v>45890</v>
      </c>
      <c r="B3869" t="s">
        <v>24275</v>
      </c>
      <c r="C3869">
        <v>12</v>
      </c>
      <c r="D3869" t="s">
        <v>24462</v>
      </c>
      <c r="E3869" t="s">
        <v>24277</v>
      </c>
      <c r="F3869" t="s">
        <v>24311</v>
      </c>
      <c r="G3869" t="s">
        <v>766</v>
      </c>
      <c r="H3869" t="s">
        <v>24438</v>
      </c>
    </row>
    <row r="3870" spans="1:8" hidden="1" x14ac:dyDescent="0.25">
      <c r="A3870" s="65">
        <v>45890</v>
      </c>
      <c r="B3870" t="s">
        <v>24275</v>
      </c>
      <c r="C3870">
        <v>12</v>
      </c>
      <c r="D3870" t="s">
        <v>24460</v>
      </c>
      <c r="E3870" t="s">
        <v>24277</v>
      </c>
      <c r="F3870" t="s">
        <v>24294</v>
      </c>
      <c r="G3870" t="s">
        <v>768</v>
      </c>
      <c r="H3870" t="s">
        <v>24336</v>
      </c>
    </row>
    <row r="3871" spans="1:8" hidden="1" x14ac:dyDescent="0.25">
      <c r="A3871" s="65">
        <v>45890</v>
      </c>
      <c r="B3871" t="s">
        <v>24275</v>
      </c>
      <c r="C3871">
        <v>12</v>
      </c>
      <c r="D3871" t="s">
        <v>24460</v>
      </c>
      <c r="E3871" t="s">
        <v>24277</v>
      </c>
      <c r="F3871" t="s">
        <v>24294</v>
      </c>
      <c r="G3871" t="s">
        <v>768</v>
      </c>
      <c r="H3871" t="s">
        <v>24336</v>
      </c>
    </row>
    <row r="3872" spans="1:8" hidden="1" x14ac:dyDescent="0.25">
      <c r="A3872" s="65">
        <v>45890</v>
      </c>
      <c r="B3872" t="s">
        <v>24275</v>
      </c>
      <c r="C3872">
        <v>12</v>
      </c>
      <c r="D3872" t="s">
        <v>24460</v>
      </c>
      <c r="E3872" t="s">
        <v>24277</v>
      </c>
      <c r="F3872" t="s">
        <v>24294</v>
      </c>
      <c r="G3872" t="s">
        <v>768</v>
      </c>
      <c r="H3872" t="s">
        <v>24336</v>
      </c>
    </row>
    <row r="3873" spans="1:8" hidden="1" x14ac:dyDescent="0.25">
      <c r="A3873" s="65">
        <v>45890</v>
      </c>
      <c r="B3873" t="s">
        <v>24275</v>
      </c>
      <c r="C3873">
        <v>12</v>
      </c>
      <c r="D3873" t="s">
        <v>24460</v>
      </c>
      <c r="E3873" t="s">
        <v>24277</v>
      </c>
      <c r="F3873" t="s">
        <v>24294</v>
      </c>
      <c r="G3873" t="s">
        <v>768</v>
      </c>
      <c r="H3873" t="s">
        <v>24336</v>
      </c>
    </row>
    <row r="3874" spans="1:8" hidden="1" x14ac:dyDescent="0.25">
      <c r="A3874" s="65">
        <v>45890</v>
      </c>
      <c r="B3874" t="s">
        <v>24330</v>
      </c>
      <c r="C3874">
        <v>12</v>
      </c>
      <c r="D3874" t="s">
        <v>24459</v>
      </c>
      <c r="E3874" t="s">
        <v>24277</v>
      </c>
      <c r="F3874" t="s">
        <v>24294</v>
      </c>
      <c r="G3874" t="s">
        <v>764</v>
      </c>
      <c r="H3874" t="s">
        <v>24438</v>
      </c>
    </row>
    <row r="3875" spans="1:8" hidden="1" x14ac:dyDescent="0.25">
      <c r="A3875" s="65">
        <v>45890</v>
      </c>
      <c r="B3875" t="s">
        <v>24330</v>
      </c>
      <c r="C3875">
        <v>11</v>
      </c>
      <c r="D3875" t="s">
        <v>24459</v>
      </c>
      <c r="E3875" t="s">
        <v>24277</v>
      </c>
      <c r="F3875" t="s">
        <v>24294</v>
      </c>
      <c r="G3875" t="s">
        <v>764</v>
      </c>
      <c r="H3875" t="s">
        <v>24438</v>
      </c>
    </row>
    <row r="3876" spans="1:8" hidden="1" x14ac:dyDescent="0.25">
      <c r="A3876" s="65">
        <v>45891</v>
      </c>
      <c r="B3876" t="s">
        <v>24275</v>
      </c>
      <c r="C3876">
        <v>12</v>
      </c>
      <c r="D3876" t="s">
        <v>24463</v>
      </c>
      <c r="E3876" t="s">
        <v>24277</v>
      </c>
      <c r="F3876" t="s">
        <v>24311</v>
      </c>
      <c r="G3876" t="s">
        <v>766</v>
      </c>
      <c r="H3876" t="s">
        <v>24278</v>
      </c>
    </row>
    <row r="3877" spans="1:8" hidden="1" x14ac:dyDescent="0.25">
      <c r="A3877" s="65">
        <v>45891</v>
      </c>
      <c r="B3877" t="s">
        <v>24275</v>
      </c>
      <c r="C3877">
        <v>12</v>
      </c>
      <c r="D3877" t="s">
        <v>24463</v>
      </c>
      <c r="E3877" t="s">
        <v>24277</v>
      </c>
      <c r="F3877" t="s">
        <v>24311</v>
      </c>
      <c r="G3877" t="s">
        <v>766</v>
      </c>
      <c r="H3877" t="s">
        <v>24278</v>
      </c>
    </row>
    <row r="3878" spans="1:8" hidden="1" x14ac:dyDescent="0.25">
      <c r="A3878" s="65">
        <v>45891</v>
      </c>
      <c r="B3878" t="s">
        <v>24275</v>
      </c>
      <c r="C3878">
        <v>12</v>
      </c>
      <c r="D3878" t="s">
        <v>24463</v>
      </c>
      <c r="E3878" t="s">
        <v>24277</v>
      </c>
      <c r="F3878" t="s">
        <v>24311</v>
      </c>
      <c r="G3878" t="s">
        <v>766</v>
      </c>
      <c r="H3878" t="s">
        <v>24278</v>
      </c>
    </row>
    <row r="3879" spans="1:8" hidden="1" x14ac:dyDescent="0.25">
      <c r="A3879" s="65">
        <v>45891</v>
      </c>
      <c r="B3879" t="s">
        <v>24275</v>
      </c>
      <c r="C3879">
        <v>11</v>
      </c>
      <c r="D3879" t="s">
        <v>24463</v>
      </c>
      <c r="E3879" t="s">
        <v>24277</v>
      </c>
      <c r="F3879" t="s">
        <v>24311</v>
      </c>
      <c r="G3879" t="s">
        <v>766</v>
      </c>
      <c r="H3879" t="s">
        <v>24278</v>
      </c>
    </row>
    <row r="3880" spans="1:8" hidden="1" x14ac:dyDescent="0.25">
      <c r="A3880" s="65">
        <v>45891</v>
      </c>
      <c r="B3880" t="s">
        <v>24275</v>
      </c>
      <c r="C3880">
        <v>12</v>
      </c>
      <c r="D3880" t="s">
        <v>24463</v>
      </c>
      <c r="E3880" t="s">
        <v>24277</v>
      </c>
      <c r="F3880" t="s">
        <v>24311</v>
      </c>
      <c r="G3880" t="s">
        <v>766</v>
      </c>
      <c r="H3880" t="s">
        <v>24278</v>
      </c>
    </row>
    <row r="3881" spans="1:8" hidden="1" x14ac:dyDescent="0.25">
      <c r="A3881" s="65">
        <v>45891</v>
      </c>
      <c r="B3881" t="s">
        <v>24275</v>
      </c>
      <c r="C3881">
        <v>12</v>
      </c>
      <c r="D3881" t="s">
        <v>24460</v>
      </c>
      <c r="E3881" t="s">
        <v>24277</v>
      </c>
      <c r="F3881" t="s">
        <v>24294</v>
      </c>
      <c r="G3881" t="s">
        <v>768</v>
      </c>
      <c r="H3881" t="s">
        <v>24336</v>
      </c>
    </row>
    <row r="3882" spans="1:8" hidden="1" x14ac:dyDescent="0.25">
      <c r="A3882" s="65">
        <v>45891</v>
      </c>
      <c r="B3882" t="s">
        <v>24275</v>
      </c>
      <c r="C3882">
        <v>12</v>
      </c>
      <c r="D3882" t="s">
        <v>24460</v>
      </c>
      <c r="E3882" t="s">
        <v>24277</v>
      </c>
      <c r="F3882" t="s">
        <v>24294</v>
      </c>
      <c r="G3882" t="s">
        <v>768</v>
      </c>
      <c r="H3882" t="s">
        <v>24336</v>
      </c>
    </row>
    <row r="3883" spans="1:8" hidden="1" x14ac:dyDescent="0.25">
      <c r="A3883" s="65">
        <v>45891</v>
      </c>
      <c r="B3883" t="s">
        <v>24330</v>
      </c>
      <c r="C3883">
        <v>12</v>
      </c>
      <c r="D3883" t="s">
        <v>24459</v>
      </c>
      <c r="E3883" t="s">
        <v>24277</v>
      </c>
      <c r="F3883" t="s">
        <v>24294</v>
      </c>
      <c r="G3883" t="s">
        <v>764</v>
      </c>
      <c r="H3883" t="s">
        <v>24438</v>
      </c>
    </row>
    <row r="3884" spans="1:8" hidden="1" x14ac:dyDescent="0.25">
      <c r="A3884" s="65">
        <v>45891</v>
      </c>
      <c r="B3884" t="s">
        <v>24330</v>
      </c>
      <c r="C3884">
        <v>12</v>
      </c>
      <c r="D3884" t="s">
        <v>24459</v>
      </c>
      <c r="E3884" t="s">
        <v>24277</v>
      </c>
      <c r="F3884" t="s">
        <v>24294</v>
      </c>
      <c r="G3884" t="s">
        <v>764</v>
      </c>
      <c r="H3884" t="s">
        <v>24438</v>
      </c>
    </row>
    <row r="3885" spans="1:8" hidden="1" x14ac:dyDescent="0.25">
      <c r="A3885" s="65">
        <v>45891</v>
      </c>
      <c r="B3885" t="s">
        <v>24275</v>
      </c>
      <c r="C3885">
        <v>12</v>
      </c>
      <c r="D3885" t="s">
        <v>24463</v>
      </c>
      <c r="E3885" t="s">
        <v>24277</v>
      </c>
      <c r="F3885" t="s">
        <v>24311</v>
      </c>
      <c r="G3885" t="s">
        <v>766</v>
      </c>
      <c r="H3885" t="s">
        <v>24278</v>
      </c>
    </row>
    <row r="3886" spans="1:8" hidden="1" x14ac:dyDescent="0.25">
      <c r="A3886" s="65">
        <v>45891</v>
      </c>
      <c r="B3886" t="s">
        <v>24275</v>
      </c>
      <c r="C3886">
        <v>11</v>
      </c>
      <c r="D3886" t="s">
        <v>24460</v>
      </c>
      <c r="E3886" t="s">
        <v>24277</v>
      </c>
      <c r="F3886" t="s">
        <v>24294</v>
      </c>
      <c r="G3886" t="s">
        <v>768</v>
      </c>
      <c r="H3886" t="s">
        <v>24336</v>
      </c>
    </row>
    <row r="3887" spans="1:8" hidden="1" x14ac:dyDescent="0.25">
      <c r="A3887" s="65">
        <v>45891</v>
      </c>
      <c r="B3887" t="s">
        <v>24330</v>
      </c>
      <c r="C3887">
        <v>12</v>
      </c>
      <c r="D3887" t="s">
        <v>24459</v>
      </c>
      <c r="E3887" t="s">
        <v>24277</v>
      </c>
      <c r="F3887" t="s">
        <v>24294</v>
      </c>
      <c r="G3887" t="s">
        <v>764</v>
      </c>
      <c r="H3887" t="s">
        <v>24438</v>
      </c>
    </row>
    <row r="3888" spans="1:8" hidden="1" x14ac:dyDescent="0.25">
      <c r="A3888" s="65">
        <v>45891</v>
      </c>
      <c r="B3888" t="s">
        <v>24330</v>
      </c>
      <c r="C3888">
        <v>12</v>
      </c>
      <c r="D3888" t="s">
        <v>24459</v>
      </c>
      <c r="E3888" t="s">
        <v>24277</v>
      </c>
      <c r="F3888" t="s">
        <v>24294</v>
      </c>
      <c r="G3888" t="s">
        <v>764</v>
      </c>
      <c r="H3888" t="s">
        <v>24438</v>
      </c>
    </row>
    <row r="3889" spans="1:8" hidden="1" x14ac:dyDescent="0.25">
      <c r="A3889" s="65">
        <v>45892</v>
      </c>
      <c r="B3889" t="s">
        <v>24275</v>
      </c>
      <c r="C3889">
        <v>10</v>
      </c>
      <c r="D3889" t="s">
        <v>24460</v>
      </c>
      <c r="E3889" t="s">
        <v>24277</v>
      </c>
      <c r="F3889" t="s">
        <v>24294</v>
      </c>
      <c r="G3889" t="s">
        <v>768</v>
      </c>
      <c r="H3889" t="s">
        <v>24336</v>
      </c>
    </row>
    <row r="3890" spans="1:8" hidden="1" x14ac:dyDescent="0.25">
      <c r="A3890" s="65">
        <v>45892</v>
      </c>
      <c r="B3890" t="s">
        <v>24275</v>
      </c>
      <c r="C3890">
        <v>12</v>
      </c>
      <c r="D3890" t="s">
        <v>24460</v>
      </c>
      <c r="E3890" t="s">
        <v>24277</v>
      </c>
      <c r="F3890" t="s">
        <v>24294</v>
      </c>
      <c r="G3890" t="s">
        <v>768</v>
      </c>
      <c r="H3890" t="s">
        <v>24336</v>
      </c>
    </row>
    <row r="3891" spans="1:8" hidden="1" x14ac:dyDescent="0.25">
      <c r="A3891" s="65">
        <v>45892</v>
      </c>
      <c r="B3891" t="s">
        <v>24330</v>
      </c>
      <c r="C3891">
        <v>12</v>
      </c>
      <c r="D3891" t="s">
        <v>24459</v>
      </c>
      <c r="E3891" t="s">
        <v>24277</v>
      </c>
      <c r="F3891" t="s">
        <v>24294</v>
      </c>
      <c r="G3891" t="s">
        <v>764</v>
      </c>
      <c r="H3891" t="s">
        <v>24438</v>
      </c>
    </row>
    <row r="3892" spans="1:8" hidden="1" x14ac:dyDescent="0.25">
      <c r="A3892" s="65">
        <v>45892</v>
      </c>
      <c r="B3892" t="s">
        <v>24330</v>
      </c>
      <c r="C3892">
        <v>2</v>
      </c>
      <c r="D3892" t="s">
        <v>24459</v>
      </c>
      <c r="E3892" t="s">
        <v>24277</v>
      </c>
      <c r="F3892" t="s">
        <v>24294</v>
      </c>
      <c r="G3892" t="s">
        <v>764</v>
      </c>
      <c r="H3892" t="s">
        <v>24438</v>
      </c>
    </row>
    <row r="3893" spans="1:8" hidden="1" x14ac:dyDescent="0.25">
      <c r="A3893" s="65">
        <v>45892</v>
      </c>
      <c r="B3893" t="s">
        <v>24330</v>
      </c>
      <c r="C3893">
        <v>12</v>
      </c>
      <c r="D3893" t="s">
        <v>24459</v>
      </c>
      <c r="E3893" t="s">
        <v>24277</v>
      </c>
      <c r="F3893" t="s">
        <v>24294</v>
      </c>
      <c r="G3893" t="s">
        <v>764</v>
      </c>
      <c r="H3893" t="s">
        <v>24438</v>
      </c>
    </row>
    <row r="3894" spans="1:8" hidden="1" x14ac:dyDescent="0.25">
      <c r="A3894" s="65">
        <v>45890</v>
      </c>
      <c r="B3894" t="s">
        <v>24275</v>
      </c>
      <c r="C3894">
        <v>4</v>
      </c>
      <c r="D3894" t="s">
        <v>24460</v>
      </c>
      <c r="E3894" t="s">
        <v>24277</v>
      </c>
      <c r="F3894" t="s">
        <v>24294</v>
      </c>
      <c r="G3894" t="s">
        <v>768</v>
      </c>
      <c r="H3894" t="s">
        <v>24336</v>
      </c>
    </row>
    <row r="3895" spans="1:8" hidden="1" x14ac:dyDescent="0.25">
      <c r="A3895" s="65">
        <v>45891</v>
      </c>
      <c r="B3895" t="s">
        <v>24275</v>
      </c>
      <c r="C3895">
        <v>12</v>
      </c>
      <c r="D3895" t="s">
        <v>24462</v>
      </c>
      <c r="E3895" t="s">
        <v>24277</v>
      </c>
      <c r="F3895" t="s">
        <v>24311</v>
      </c>
      <c r="G3895" t="s">
        <v>766</v>
      </c>
      <c r="H3895" t="s">
        <v>24438</v>
      </c>
    </row>
    <row r="3896" spans="1:8" hidden="1" x14ac:dyDescent="0.25">
      <c r="A3896" s="65">
        <v>45891</v>
      </c>
      <c r="B3896" t="s">
        <v>24330</v>
      </c>
      <c r="C3896">
        <v>12</v>
      </c>
      <c r="D3896" t="s">
        <v>24459</v>
      </c>
      <c r="E3896" t="s">
        <v>24277</v>
      </c>
      <c r="F3896" t="s">
        <v>24294</v>
      </c>
      <c r="G3896" t="s">
        <v>764</v>
      </c>
      <c r="H3896" t="s">
        <v>24438</v>
      </c>
    </row>
    <row r="3897" spans="1:8" hidden="1" x14ac:dyDescent="0.25">
      <c r="A3897" s="65">
        <v>45893</v>
      </c>
      <c r="B3897" t="s">
        <v>24330</v>
      </c>
      <c r="C3897">
        <v>11</v>
      </c>
      <c r="D3897" t="s">
        <v>24464</v>
      </c>
      <c r="E3897" t="s">
        <v>24277</v>
      </c>
      <c r="F3897" t="s">
        <v>24294</v>
      </c>
      <c r="G3897" t="s">
        <v>766</v>
      </c>
      <c r="H3897" t="s">
        <v>24465</v>
      </c>
    </row>
    <row r="3898" spans="1:8" hidden="1" x14ac:dyDescent="0.25">
      <c r="A3898" s="65">
        <v>45893</v>
      </c>
      <c r="B3898" t="s">
        <v>24330</v>
      </c>
      <c r="C3898">
        <v>9</v>
      </c>
      <c r="D3898" t="s">
        <v>24464</v>
      </c>
      <c r="E3898" t="s">
        <v>24277</v>
      </c>
      <c r="F3898" t="s">
        <v>24294</v>
      </c>
      <c r="G3898" t="s">
        <v>766</v>
      </c>
      <c r="H3898" t="s">
        <v>24465</v>
      </c>
    </row>
    <row r="3899" spans="1:8" hidden="1" x14ac:dyDescent="0.25">
      <c r="A3899" s="65">
        <v>45893</v>
      </c>
      <c r="B3899" t="s">
        <v>24330</v>
      </c>
      <c r="C3899">
        <v>10</v>
      </c>
      <c r="D3899" t="s">
        <v>24459</v>
      </c>
      <c r="E3899" t="s">
        <v>24277</v>
      </c>
      <c r="F3899" t="s">
        <v>24294</v>
      </c>
      <c r="G3899" t="s">
        <v>764</v>
      </c>
      <c r="H3899" t="s">
        <v>24438</v>
      </c>
    </row>
    <row r="3900" spans="1:8" hidden="1" x14ac:dyDescent="0.25">
      <c r="A3900" s="65">
        <v>45893</v>
      </c>
      <c r="B3900" t="s">
        <v>24330</v>
      </c>
      <c r="C3900">
        <v>9</v>
      </c>
      <c r="D3900" t="s">
        <v>24459</v>
      </c>
      <c r="E3900" t="s">
        <v>24277</v>
      </c>
      <c r="F3900" t="s">
        <v>24294</v>
      </c>
      <c r="G3900" t="s">
        <v>764</v>
      </c>
      <c r="H3900" t="s">
        <v>24438</v>
      </c>
    </row>
    <row r="3901" spans="1:8" hidden="1" x14ac:dyDescent="0.25">
      <c r="A3901" s="65">
        <v>45893</v>
      </c>
      <c r="B3901" t="s">
        <v>24275</v>
      </c>
      <c r="C3901">
        <v>10</v>
      </c>
      <c r="D3901" t="s">
        <v>24460</v>
      </c>
      <c r="E3901" t="s">
        <v>24277</v>
      </c>
      <c r="F3901" t="s">
        <v>24294</v>
      </c>
      <c r="G3901" t="s">
        <v>768</v>
      </c>
      <c r="H3901" t="s">
        <v>24336</v>
      </c>
    </row>
    <row r="3902" spans="1:8" hidden="1" x14ac:dyDescent="0.25">
      <c r="A3902" s="65">
        <v>45893</v>
      </c>
      <c r="B3902" t="s">
        <v>24275</v>
      </c>
      <c r="C3902">
        <v>10</v>
      </c>
      <c r="D3902" t="s">
        <v>24460</v>
      </c>
      <c r="E3902" t="s">
        <v>24277</v>
      </c>
      <c r="F3902" t="s">
        <v>24294</v>
      </c>
      <c r="G3902" t="s">
        <v>768</v>
      </c>
      <c r="H3902" t="s">
        <v>24336</v>
      </c>
    </row>
    <row r="3903" spans="1:8" hidden="1" x14ac:dyDescent="0.25">
      <c r="A3903" s="65">
        <v>45892</v>
      </c>
      <c r="B3903" t="s">
        <v>24275</v>
      </c>
      <c r="C3903">
        <v>12</v>
      </c>
      <c r="D3903" t="s">
        <v>24460</v>
      </c>
      <c r="E3903" t="s">
        <v>24277</v>
      </c>
      <c r="F3903" t="s">
        <v>24294</v>
      </c>
      <c r="G3903" t="s">
        <v>768</v>
      </c>
      <c r="H3903" t="s">
        <v>24336</v>
      </c>
    </row>
    <row r="3904" spans="1:8" hidden="1" x14ac:dyDescent="0.25">
      <c r="A3904" s="65">
        <v>45892</v>
      </c>
      <c r="B3904" t="s">
        <v>24275</v>
      </c>
      <c r="C3904">
        <v>12</v>
      </c>
      <c r="D3904" t="s">
        <v>24460</v>
      </c>
      <c r="E3904" t="s">
        <v>24277</v>
      </c>
      <c r="F3904" t="s">
        <v>24294</v>
      </c>
      <c r="G3904" t="s">
        <v>766</v>
      </c>
      <c r="H3904" t="s">
        <v>24336</v>
      </c>
    </row>
    <row r="3905" spans="1:8" hidden="1" x14ac:dyDescent="0.25">
      <c r="A3905" s="65">
        <v>45894</v>
      </c>
      <c r="B3905" t="s">
        <v>24330</v>
      </c>
      <c r="C3905">
        <v>12</v>
      </c>
      <c r="D3905" t="s">
        <v>24459</v>
      </c>
      <c r="E3905" t="s">
        <v>24277</v>
      </c>
      <c r="F3905" t="s">
        <v>24294</v>
      </c>
      <c r="G3905" t="s">
        <v>764</v>
      </c>
      <c r="H3905" t="s">
        <v>24438</v>
      </c>
    </row>
    <row r="3906" spans="1:8" hidden="1" x14ac:dyDescent="0.25">
      <c r="A3906" s="65">
        <v>45894</v>
      </c>
      <c r="B3906" t="s">
        <v>24330</v>
      </c>
      <c r="C3906">
        <v>10</v>
      </c>
      <c r="D3906" t="s">
        <v>24464</v>
      </c>
      <c r="E3906" t="s">
        <v>24277</v>
      </c>
      <c r="F3906" t="s">
        <v>24294</v>
      </c>
      <c r="G3906" t="s">
        <v>766</v>
      </c>
      <c r="H3906" t="s">
        <v>24465</v>
      </c>
    </row>
    <row r="3907" spans="1:8" hidden="1" x14ac:dyDescent="0.25">
      <c r="A3907" s="65">
        <v>45894</v>
      </c>
      <c r="B3907" t="s">
        <v>24275</v>
      </c>
      <c r="C3907">
        <v>12</v>
      </c>
      <c r="D3907" t="s">
        <v>24460</v>
      </c>
      <c r="E3907" t="s">
        <v>24277</v>
      </c>
      <c r="F3907" t="s">
        <v>24294</v>
      </c>
      <c r="G3907" t="s">
        <v>768</v>
      </c>
      <c r="H3907" t="s">
        <v>24336</v>
      </c>
    </row>
    <row r="3908" spans="1:8" hidden="1" x14ac:dyDescent="0.25">
      <c r="A3908" s="65">
        <v>45894</v>
      </c>
      <c r="B3908" t="s">
        <v>24330</v>
      </c>
      <c r="C3908">
        <v>12</v>
      </c>
      <c r="D3908" t="s">
        <v>24464</v>
      </c>
      <c r="E3908" t="s">
        <v>24277</v>
      </c>
      <c r="F3908" t="s">
        <v>24294</v>
      </c>
      <c r="G3908" t="s">
        <v>766</v>
      </c>
      <c r="H3908" t="s">
        <v>24465</v>
      </c>
    </row>
    <row r="3909" spans="1:8" hidden="1" x14ac:dyDescent="0.25">
      <c r="A3909" s="65">
        <v>45894</v>
      </c>
      <c r="B3909" t="s">
        <v>24275</v>
      </c>
      <c r="C3909">
        <v>12</v>
      </c>
      <c r="D3909" t="s">
        <v>24460</v>
      </c>
      <c r="E3909" t="s">
        <v>24277</v>
      </c>
      <c r="F3909" t="s">
        <v>24294</v>
      </c>
      <c r="G3909" t="s">
        <v>768</v>
      </c>
      <c r="H3909" t="s">
        <v>24336</v>
      </c>
    </row>
    <row r="3910" spans="1:8" hidden="1" x14ac:dyDescent="0.25">
      <c r="A3910" s="65">
        <v>45895</v>
      </c>
      <c r="B3910" t="s">
        <v>24275</v>
      </c>
      <c r="C3910">
        <v>12</v>
      </c>
      <c r="D3910" t="s">
        <v>24453</v>
      </c>
      <c r="E3910" t="s">
        <v>24277</v>
      </c>
      <c r="F3910" t="s">
        <v>24311</v>
      </c>
      <c r="G3910" t="s">
        <v>764</v>
      </c>
      <c r="H3910" t="s">
        <v>24397</v>
      </c>
    </row>
    <row r="3911" spans="1:8" hidden="1" x14ac:dyDescent="0.25">
      <c r="A3911" s="65">
        <v>45895</v>
      </c>
      <c r="B3911" t="s">
        <v>24275</v>
      </c>
      <c r="C3911">
        <v>12</v>
      </c>
      <c r="D3911" t="s">
        <v>24453</v>
      </c>
      <c r="E3911" t="s">
        <v>24277</v>
      </c>
      <c r="F3911" t="s">
        <v>24311</v>
      </c>
      <c r="G3911" t="s">
        <v>764</v>
      </c>
      <c r="H3911" t="s">
        <v>24397</v>
      </c>
    </row>
    <row r="3912" spans="1:8" hidden="1" x14ac:dyDescent="0.25">
      <c r="A3912" s="65">
        <v>45895</v>
      </c>
      <c r="B3912" t="s">
        <v>24275</v>
      </c>
      <c r="C3912">
        <v>12</v>
      </c>
      <c r="D3912" t="s">
        <v>24453</v>
      </c>
      <c r="E3912" t="s">
        <v>24277</v>
      </c>
      <c r="F3912" t="s">
        <v>24311</v>
      </c>
      <c r="G3912" t="s">
        <v>764</v>
      </c>
      <c r="H3912" t="s">
        <v>24397</v>
      </c>
    </row>
    <row r="3913" spans="1:8" hidden="1" x14ac:dyDescent="0.25">
      <c r="A3913" s="65">
        <v>45895</v>
      </c>
      <c r="B3913" t="s">
        <v>24275</v>
      </c>
      <c r="C3913">
        <v>12</v>
      </c>
      <c r="D3913" t="s">
        <v>24453</v>
      </c>
      <c r="E3913" t="s">
        <v>24277</v>
      </c>
      <c r="F3913" t="s">
        <v>24311</v>
      </c>
      <c r="G3913" t="s">
        <v>764</v>
      </c>
      <c r="H3913" t="s">
        <v>24397</v>
      </c>
    </row>
    <row r="3914" spans="1:8" hidden="1" x14ac:dyDescent="0.25">
      <c r="A3914" s="65">
        <v>45895</v>
      </c>
      <c r="B3914" t="s">
        <v>24275</v>
      </c>
      <c r="C3914">
        <v>12</v>
      </c>
      <c r="D3914" t="s">
        <v>24453</v>
      </c>
      <c r="E3914" t="s">
        <v>24277</v>
      </c>
      <c r="F3914" t="s">
        <v>24311</v>
      </c>
      <c r="G3914" t="s">
        <v>764</v>
      </c>
      <c r="H3914" t="s">
        <v>24397</v>
      </c>
    </row>
    <row r="3915" spans="1:8" hidden="1" x14ac:dyDescent="0.25">
      <c r="A3915" s="65">
        <v>45895</v>
      </c>
      <c r="B3915" t="s">
        <v>24275</v>
      </c>
      <c r="C3915">
        <v>12</v>
      </c>
      <c r="D3915" t="s">
        <v>24453</v>
      </c>
      <c r="E3915" t="s">
        <v>24277</v>
      </c>
      <c r="F3915" t="s">
        <v>24311</v>
      </c>
      <c r="G3915" t="s">
        <v>764</v>
      </c>
      <c r="H3915" t="s">
        <v>24397</v>
      </c>
    </row>
    <row r="3916" spans="1:8" hidden="1" x14ac:dyDescent="0.25">
      <c r="A3916" s="65">
        <v>45895</v>
      </c>
      <c r="B3916" t="s">
        <v>24275</v>
      </c>
      <c r="C3916">
        <v>12</v>
      </c>
      <c r="D3916" t="s">
        <v>24453</v>
      </c>
      <c r="E3916" t="s">
        <v>24277</v>
      </c>
      <c r="F3916" t="s">
        <v>24311</v>
      </c>
      <c r="G3916" t="s">
        <v>764</v>
      </c>
      <c r="H3916" t="s">
        <v>24397</v>
      </c>
    </row>
    <row r="3917" spans="1:8" hidden="1" x14ac:dyDescent="0.25">
      <c r="A3917" s="65">
        <v>45895</v>
      </c>
      <c r="B3917" t="s">
        <v>24275</v>
      </c>
      <c r="C3917">
        <v>12</v>
      </c>
      <c r="D3917" t="s">
        <v>24453</v>
      </c>
      <c r="E3917" t="s">
        <v>24277</v>
      </c>
      <c r="F3917" t="s">
        <v>24311</v>
      </c>
      <c r="G3917" t="s">
        <v>764</v>
      </c>
      <c r="H3917" t="s">
        <v>24397</v>
      </c>
    </row>
    <row r="3918" spans="1:8" hidden="1" x14ac:dyDescent="0.25">
      <c r="A3918" s="65">
        <v>45895</v>
      </c>
      <c r="B3918" t="s">
        <v>24275</v>
      </c>
      <c r="C3918">
        <v>12</v>
      </c>
      <c r="D3918" t="s">
        <v>24453</v>
      </c>
      <c r="E3918" t="s">
        <v>24277</v>
      </c>
      <c r="F3918" t="s">
        <v>24311</v>
      </c>
      <c r="G3918" t="s">
        <v>764</v>
      </c>
      <c r="H3918" t="s">
        <v>24397</v>
      </c>
    </row>
    <row r="3919" spans="1:8" hidden="1" x14ac:dyDescent="0.25">
      <c r="A3919" s="65">
        <v>45895</v>
      </c>
      <c r="B3919" t="s">
        <v>24330</v>
      </c>
      <c r="C3919">
        <v>12</v>
      </c>
      <c r="D3919" t="s">
        <v>24466</v>
      </c>
      <c r="E3919" t="s">
        <v>24277</v>
      </c>
      <c r="F3919" t="s">
        <v>24294</v>
      </c>
      <c r="G3919" t="s">
        <v>766</v>
      </c>
      <c r="H3919" t="s">
        <v>24465</v>
      </c>
    </row>
    <row r="3920" spans="1:8" hidden="1" x14ac:dyDescent="0.25">
      <c r="A3920" s="65">
        <v>45895</v>
      </c>
      <c r="B3920" t="s">
        <v>24330</v>
      </c>
      <c r="C3920">
        <v>12</v>
      </c>
      <c r="D3920" t="s">
        <v>24466</v>
      </c>
      <c r="E3920" t="s">
        <v>24277</v>
      </c>
      <c r="F3920" t="s">
        <v>24294</v>
      </c>
      <c r="G3920" t="s">
        <v>766</v>
      </c>
      <c r="H3920" t="s">
        <v>24465</v>
      </c>
    </row>
    <row r="3921" spans="1:8" hidden="1" x14ac:dyDescent="0.25">
      <c r="A3921" s="65">
        <v>45895</v>
      </c>
      <c r="B3921" t="s">
        <v>24330</v>
      </c>
      <c r="C3921">
        <v>12</v>
      </c>
      <c r="D3921" t="s">
        <v>24466</v>
      </c>
      <c r="E3921" t="s">
        <v>24277</v>
      </c>
      <c r="F3921" t="s">
        <v>24294</v>
      </c>
      <c r="G3921" t="s">
        <v>766</v>
      </c>
      <c r="H3921" t="s">
        <v>24465</v>
      </c>
    </row>
    <row r="3922" spans="1:8" hidden="1" x14ac:dyDescent="0.25">
      <c r="A3922" s="65">
        <v>45895</v>
      </c>
      <c r="B3922" t="s">
        <v>24275</v>
      </c>
      <c r="C3922">
        <v>12</v>
      </c>
      <c r="D3922" t="s">
        <v>24467</v>
      </c>
      <c r="E3922" t="s">
        <v>24277</v>
      </c>
      <c r="F3922" t="s">
        <v>24294</v>
      </c>
      <c r="G3922" t="s">
        <v>768</v>
      </c>
      <c r="H3922" t="s">
        <v>24336</v>
      </c>
    </row>
    <row r="3923" spans="1:8" hidden="1" x14ac:dyDescent="0.25">
      <c r="A3923" s="65">
        <v>45895</v>
      </c>
      <c r="B3923" t="s">
        <v>24275</v>
      </c>
      <c r="C3923">
        <v>8</v>
      </c>
      <c r="D3923" t="s">
        <v>24467</v>
      </c>
      <c r="E3923" t="s">
        <v>24277</v>
      </c>
      <c r="F3923" t="s">
        <v>24294</v>
      </c>
      <c r="G3923" t="s">
        <v>768</v>
      </c>
      <c r="H3923" t="s">
        <v>24336</v>
      </c>
    </row>
    <row r="3924" spans="1:8" hidden="1" x14ac:dyDescent="0.25">
      <c r="A3924" s="65">
        <v>45895</v>
      </c>
      <c r="B3924" t="s">
        <v>24275</v>
      </c>
      <c r="C3924">
        <v>12</v>
      </c>
      <c r="D3924" t="s">
        <v>24467</v>
      </c>
      <c r="E3924" t="s">
        <v>24277</v>
      </c>
      <c r="F3924" t="s">
        <v>24294</v>
      </c>
      <c r="G3924" t="s">
        <v>768</v>
      </c>
      <c r="H3924" t="s">
        <v>24336</v>
      </c>
    </row>
    <row r="3925" spans="1:8" hidden="1" x14ac:dyDescent="0.25">
      <c r="A3925" s="65">
        <v>45895</v>
      </c>
      <c r="B3925" t="s">
        <v>24275</v>
      </c>
      <c r="C3925">
        <v>12</v>
      </c>
      <c r="D3925" t="s">
        <v>24468</v>
      </c>
      <c r="E3925" t="s">
        <v>24277</v>
      </c>
      <c r="F3925" t="s">
        <v>24311</v>
      </c>
      <c r="G3925" t="s">
        <v>765</v>
      </c>
      <c r="H3925" t="s">
        <v>24438</v>
      </c>
    </row>
    <row r="3926" spans="1:8" hidden="1" x14ac:dyDescent="0.25">
      <c r="A3926" s="65">
        <v>45895</v>
      </c>
      <c r="B3926" t="s">
        <v>24275</v>
      </c>
      <c r="C3926">
        <v>12</v>
      </c>
      <c r="D3926" t="s">
        <v>24468</v>
      </c>
      <c r="E3926" t="s">
        <v>24277</v>
      </c>
      <c r="F3926" t="s">
        <v>24311</v>
      </c>
      <c r="G3926" t="s">
        <v>765</v>
      </c>
      <c r="H3926" t="s">
        <v>24438</v>
      </c>
    </row>
    <row r="3927" spans="1:8" hidden="1" x14ac:dyDescent="0.25">
      <c r="A3927" s="65">
        <v>45895</v>
      </c>
      <c r="B3927" t="s">
        <v>24275</v>
      </c>
      <c r="C3927">
        <v>12</v>
      </c>
      <c r="D3927" t="s">
        <v>24468</v>
      </c>
      <c r="E3927" t="s">
        <v>24277</v>
      </c>
      <c r="F3927" t="s">
        <v>24311</v>
      </c>
      <c r="G3927" t="s">
        <v>765</v>
      </c>
      <c r="H3927" t="s">
        <v>24438</v>
      </c>
    </row>
    <row r="3928" spans="1:8" hidden="1" x14ac:dyDescent="0.25">
      <c r="A3928" s="65">
        <v>45895</v>
      </c>
      <c r="B3928" t="s">
        <v>24275</v>
      </c>
      <c r="C3928">
        <v>12</v>
      </c>
      <c r="D3928" t="s">
        <v>24468</v>
      </c>
      <c r="E3928" t="s">
        <v>24277</v>
      </c>
      <c r="F3928" t="s">
        <v>24311</v>
      </c>
      <c r="G3928" t="s">
        <v>765</v>
      </c>
      <c r="H3928" t="s">
        <v>24438</v>
      </c>
    </row>
    <row r="3929" spans="1:8" hidden="1" x14ac:dyDescent="0.25">
      <c r="A3929" s="65">
        <v>45895</v>
      </c>
      <c r="B3929" t="s">
        <v>24275</v>
      </c>
      <c r="C3929">
        <v>12</v>
      </c>
      <c r="D3929" t="s">
        <v>24468</v>
      </c>
      <c r="E3929" t="s">
        <v>24277</v>
      </c>
      <c r="F3929" t="s">
        <v>24311</v>
      </c>
      <c r="G3929" t="s">
        <v>765</v>
      </c>
      <c r="H3929" t="s">
        <v>24438</v>
      </c>
    </row>
    <row r="3930" spans="1:8" hidden="1" x14ac:dyDescent="0.25">
      <c r="A3930" s="65">
        <v>45895</v>
      </c>
      <c r="B3930" t="s">
        <v>24275</v>
      </c>
      <c r="C3930">
        <v>12</v>
      </c>
      <c r="D3930" t="s">
        <v>24468</v>
      </c>
      <c r="E3930" t="s">
        <v>24277</v>
      </c>
      <c r="F3930" t="s">
        <v>24311</v>
      </c>
      <c r="G3930" t="s">
        <v>765</v>
      </c>
      <c r="H3930" t="s">
        <v>24438</v>
      </c>
    </row>
    <row r="3931" spans="1:8" hidden="1" x14ac:dyDescent="0.25">
      <c r="A3931" s="65">
        <v>45895</v>
      </c>
      <c r="B3931" t="s">
        <v>24275</v>
      </c>
      <c r="C3931">
        <v>12</v>
      </c>
      <c r="D3931" t="s">
        <v>24468</v>
      </c>
      <c r="E3931" t="s">
        <v>24277</v>
      </c>
      <c r="F3931" t="s">
        <v>24311</v>
      </c>
      <c r="G3931" t="s">
        <v>765</v>
      </c>
      <c r="H3931" t="s">
        <v>24438</v>
      </c>
    </row>
    <row r="3932" spans="1:8" hidden="1" x14ac:dyDescent="0.25">
      <c r="A3932" s="65">
        <v>45895</v>
      </c>
      <c r="B3932" t="s">
        <v>24275</v>
      </c>
      <c r="C3932">
        <v>12</v>
      </c>
      <c r="D3932" t="s">
        <v>24468</v>
      </c>
      <c r="E3932" t="s">
        <v>24277</v>
      </c>
      <c r="F3932" t="s">
        <v>24311</v>
      </c>
      <c r="G3932" t="s">
        <v>765</v>
      </c>
      <c r="H3932" t="s">
        <v>24438</v>
      </c>
    </row>
    <row r="3933" spans="1:8" hidden="1" x14ac:dyDescent="0.25">
      <c r="A3933" s="65">
        <v>45895</v>
      </c>
      <c r="B3933" t="s">
        <v>24275</v>
      </c>
      <c r="C3933">
        <v>12</v>
      </c>
      <c r="D3933" t="s">
        <v>24468</v>
      </c>
      <c r="E3933" t="s">
        <v>24277</v>
      </c>
      <c r="F3933" t="s">
        <v>24311</v>
      </c>
      <c r="G3933" t="s">
        <v>765</v>
      </c>
      <c r="H3933" t="s">
        <v>24438</v>
      </c>
    </row>
    <row r="3934" spans="1:8" hidden="1" x14ac:dyDescent="0.25">
      <c r="A3934" s="65">
        <v>45895</v>
      </c>
      <c r="B3934" t="s">
        <v>24275</v>
      </c>
      <c r="C3934">
        <v>12</v>
      </c>
      <c r="D3934" t="s">
        <v>24468</v>
      </c>
      <c r="E3934" t="s">
        <v>24277</v>
      </c>
      <c r="F3934" t="s">
        <v>24311</v>
      </c>
      <c r="G3934" t="s">
        <v>765</v>
      </c>
      <c r="H3934" t="s">
        <v>24438</v>
      </c>
    </row>
    <row r="3935" spans="1:8" hidden="1" x14ac:dyDescent="0.25">
      <c r="A3935" s="65">
        <v>45895</v>
      </c>
      <c r="B3935" t="s">
        <v>24275</v>
      </c>
      <c r="C3935">
        <v>12</v>
      </c>
      <c r="D3935" t="s">
        <v>24468</v>
      </c>
      <c r="E3935" t="s">
        <v>24277</v>
      </c>
      <c r="F3935" t="s">
        <v>24311</v>
      </c>
      <c r="G3935" t="s">
        <v>765</v>
      </c>
      <c r="H3935" t="s">
        <v>24438</v>
      </c>
    </row>
    <row r="3936" spans="1:8" hidden="1" x14ac:dyDescent="0.25">
      <c r="A3936" s="65">
        <v>45895</v>
      </c>
      <c r="B3936" t="s">
        <v>24275</v>
      </c>
      <c r="C3936">
        <v>12</v>
      </c>
      <c r="D3936" t="s">
        <v>24468</v>
      </c>
      <c r="E3936" t="s">
        <v>24277</v>
      </c>
      <c r="F3936" t="s">
        <v>24311</v>
      </c>
      <c r="G3936" t="s">
        <v>765</v>
      </c>
      <c r="H3936" t="s">
        <v>24438</v>
      </c>
    </row>
    <row r="3937" spans="1:8" hidden="1" x14ac:dyDescent="0.25">
      <c r="A3937" s="65">
        <v>45895</v>
      </c>
      <c r="B3937" t="s">
        <v>24275</v>
      </c>
      <c r="C3937">
        <v>12</v>
      </c>
      <c r="D3937" t="s">
        <v>24468</v>
      </c>
      <c r="E3937" t="s">
        <v>24277</v>
      </c>
      <c r="F3937" t="s">
        <v>24311</v>
      </c>
      <c r="G3937" t="s">
        <v>765</v>
      </c>
      <c r="H3937" t="s">
        <v>24438</v>
      </c>
    </row>
    <row r="3938" spans="1:8" hidden="1" x14ac:dyDescent="0.25">
      <c r="A3938" s="65">
        <v>45895</v>
      </c>
      <c r="B3938" t="s">
        <v>24275</v>
      </c>
      <c r="C3938">
        <v>12</v>
      </c>
      <c r="D3938" t="s">
        <v>24467</v>
      </c>
      <c r="E3938" t="s">
        <v>24277</v>
      </c>
      <c r="F3938" t="s">
        <v>24294</v>
      </c>
      <c r="G3938" t="s">
        <v>768</v>
      </c>
      <c r="H3938" t="s">
        <v>24336</v>
      </c>
    </row>
    <row r="3939" spans="1:8" hidden="1" x14ac:dyDescent="0.25">
      <c r="A3939" s="65">
        <v>45895</v>
      </c>
      <c r="B3939" t="s">
        <v>24275</v>
      </c>
      <c r="C3939">
        <v>12</v>
      </c>
      <c r="D3939" t="s">
        <v>24467</v>
      </c>
      <c r="E3939" t="s">
        <v>24277</v>
      </c>
      <c r="F3939" t="s">
        <v>24294</v>
      </c>
      <c r="G3939" t="s">
        <v>768</v>
      </c>
      <c r="H3939" t="s">
        <v>24336</v>
      </c>
    </row>
    <row r="3940" spans="1:8" hidden="1" x14ac:dyDescent="0.25">
      <c r="A3940" s="65">
        <v>45895</v>
      </c>
      <c r="B3940" t="s">
        <v>24275</v>
      </c>
      <c r="C3940">
        <v>12</v>
      </c>
      <c r="D3940" t="s">
        <v>24468</v>
      </c>
      <c r="E3940" t="s">
        <v>24277</v>
      </c>
      <c r="F3940" t="s">
        <v>24311</v>
      </c>
      <c r="G3940" t="s">
        <v>765</v>
      </c>
      <c r="H3940" t="s">
        <v>24438</v>
      </c>
    </row>
    <row r="3941" spans="1:8" hidden="1" x14ac:dyDescent="0.25">
      <c r="A3941" s="65">
        <v>45895</v>
      </c>
      <c r="B3941" t="s">
        <v>24275</v>
      </c>
      <c r="C3941">
        <v>12</v>
      </c>
      <c r="D3941" t="s">
        <v>24468</v>
      </c>
      <c r="E3941" t="s">
        <v>24277</v>
      </c>
      <c r="F3941" t="s">
        <v>24311</v>
      </c>
      <c r="G3941" t="s">
        <v>765</v>
      </c>
      <c r="H3941" t="s">
        <v>24438</v>
      </c>
    </row>
    <row r="3942" spans="1:8" hidden="1" x14ac:dyDescent="0.25">
      <c r="A3942" s="65">
        <v>45895</v>
      </c>
      <c r="B3942" t="s">
        <v>24330</v>
      </c>
      <c r="C3942">
        <v>12</v>
      </c>
      <c r="D3942" t="s">
        <v>24466</v>
      </c>
      <c r="E3942" t="s">
        <v>24277</v>
      </c>
      <c r="F3942" t="s">
        <v>24294</v>
      </c>
      <c r="G3942" t="s">
        <v>766</v>
      </c>
      <c r="H3942" t="s">
        <v>24465</v>
      </c>
    </row>
    <row r="3943" spans="1:8" hidden="1" x14ac:dyDescent="0.25">
      <c r="A3943" s="65">
        <v>45896</v>
      </c>
      <c r="B3943" t="s">
        <v>24275</v>
      </c>
      <c r="C3943">
        <v>3.5</v>
      </c>
      <c r="D3943" t="s">
        <v>24469</v>
      </c>
      <c r="E3943" t="s">
        <v>24277</v>
      </c>
      <c r="F3943" t="s">
        <v>24311</v>
      </c>
      <c r="G3943" t="s">
        <v>764</v>
      </c>
      <c r="H3943" t="s">
        <v>24397</v>
      </c>
    </row>
    <row r="3944" spans="1:8" hidden="1" x14ac:dyDescent="0.25">
      <c r="A3944" s="65">
        <v>45896</v>
      </c>
      <c r="B3944" t="s">
        <v>24275</v>
      </c>
      <c r="C3944">
        <v>11</v>
      </c>
      <c r="D3944" t="s">
        <v>24469</v>
      </c>
      <c r="E3944" t="s">
        <v>24277</v>
      </c>
      <c r="F3944" t="s">
        <v>24311</v>
      </c>
      <c r="G3944" t="s">
        <v>764</v>
      </c>
      <c r="H3944" t="s">
        <v>24397</v>
      </c>
    </row>
    <row r="3945" spans="1:8" hidden="1" x14ac:dyDescent="0.25">
      <c r="A3945" s="65">
        <v>45896</v>
      </c>
      <c r="B3945" t="s">
        <v>24330</v>
      </c>
      <c r="C3945">
        <v>12</v>
      </c>
      <c r="D3945" t="s">
        <v>24469</v>
      </c>
      <c r="E3945" t="s">
        <v>24277</v>
      </c>
      <c r="F3945" t="s">
        <v>24311</v>
      </c>
      <c r="G3945" t="s">
        <v>764</v>
      </c>
      <c r="H3945" t="s">
        <v>24397</v>
      </c>
    </row>
    <row r="3946" spans="1:8" hidden="1" x14ac:dyDescent="0.25">
      <c r="A3946" s="65">
        <v>45896</v>
      </c>
      <c r="B3946" t="s">
        <v>24330</v>
      </c>
      <c r="C3946">
        <v>12</v>
      </c>
      <c r="D3946" t="s">
        <v>24469</v>
      </c>
      <c r="E3946" t="s">
        <v>24277</v>
      </c>
      <c r="F3946" t="s">
        <v>24311</v>
      </c>
      <c r="G3946" t="s">
        <v>764</v>
      </c>
      <c r="H3946" t="s">
        <v>24397</v>
      </c>
    </row>
    <row r="3947" spans="1:8" hidden="1" x14ac:dyDescent="0.25">
      <c r="A3947" s="65">
        <v>45896</v>
      </c>
      <c r="B3947" t="s">
        <v>24275</v>
      </c>
      <c r="C3947">
        <v>12</v>
      </c>
      <c r="D3947" t="s">
        <v>24469</v>
      </c>
      <c r="E3947" t="s">
        <v>24277</v>
      </c>
      <c r="F3947" t="s">
        <v>24311</v>
      </c>
      <c r="G3947" t="s">
        <v>764</v>
      </c>
      <c r="H3947" t="s">
        <v>24397</v>
      </c>
    </row>
    <row r="3948" spans="1:8" hidden="1" x14ac:dyDescent="0.25">
      <c r="A3948" s="65">
        <v>45896</v>
      </c>
      <c r="B3948" t="s">
        <v>24275</v>
      </c>
      <c r="C3948">
        <v>12</v>
      </c>
      <c r="D3948" t="s">
        <v>24469</v>
      </c>
      <c r="E3948" t="s">
        <v>24277</v>
      </c>
      <c r="F3948" t="s">
        <v>24311</v>
      </c>
      <c r="G3948" t="s">
        <v>764</v>
      </c>
      <c r="H3948" t="s">
        <v>24397</v>
      </c>
    </row>
    <row r="3949" spans="1:8" hidden="1" x14ac:dyDescent="0.25">
      <c r="A3949" s="65">
        <v>45896</v>
      </c>
      <c r="B3949" t="s">
        <v>24275</v>
      </c>
      <c r="C3949">
        <v>12</v>
      </c>
      <c r="D3949" t="s">
        <v>24469</v>
      </c>
      <c r="E3949" t="s">
        <v>24277</v>
      </c>
      <c r="F3949" t="s">
        <v>24311</v>
      </c>
      <c r="G3949" t="s">
        <v>764</v>
      </c>
      <c r="H3949" t="s">
        <v>24397</v>
      </c>
    </row>
    <row r="3950" spans="1:8" hidden="1" x14ac:dyDescent="0.25">
      <c r="A3950" s="65">
        <v>45896</v>
      </c>
      <c r="B3950" t="s">
        <v>24275</v>
      </c>
      <c r="C3950">
        <v>12</v>
      </c>
      <c r="D3950" t="s">
        <v>24469</v>
      </c>
      <c r="E3950" t="s">
        <v>24277</v>
      </c>
      <c r="F3950" t="s">
        <v>24311</v>
      </c>
      <c r="G3950" t="s">
        <v>764</v>
      </c>
      <c r="H3950" t="s">
        <v>24397</v>
      </c>
    </row>
    <row r="3951" spans="1:8" hidden="1" x14ac:dyDescent="0.25">
      <c r="A3951" s="65">
        <v>45896</v>
      </c>
      <c r="B3951" t="s">
        <v>24275</v>
      </c>
      <c r="C3951">
        <v>12</v>
      </c>
      <c r="D3951" t="s">
        <v>24469</v>
      </c>
      <c r="E3951" t="s">
        <v>24277</v>
      </c>
      <c r="F3951" t="s">
        <v>24311</v>
      </c>
      <c r="G3951" t="s">
        <v>764</v>
      </c>
      <c r="H3951" t="s">
        <v>24397</v>
      </c>
    </row>
    <row r="3952" spans="1:8" hidden="1" x14ac:dyDescent="0.25">
      <c r="A3952" s="65">
        <v>45896</v>
      </c>
      <c r="B3952" t="s">
        <v>24275</v>
      </c>
      <c r="C3952">
        <v>12</v>
      </c>
      <c r="D3952" t="s">
        <v>24469</v>
      </c>
      <c r="E3952" t="s">
        <v>24277</v>
      </c>
      <c r="F3952" t="s">
        <v>24311</v>
      </c>
      <c r="G3952" t="s">
        <v>764</v>
      </c>
      <c r="H3952" t="s">
        <v>24397</v>
      </c>
    </row>
    <row r="3953" spans="1:8" hidden="1" x14ac:dyDescent="0.25">
      <c r="A3953" s="65">
        <v>45896</v>
      </c>
      <c r="B3953" t="s">
        <v>24275</v>
      </c>
      <c r="C3953">
        <v>12</v>
      </c>
      <c r="D3953" t="s">
        <v>24469</v>
      </c>
      <c r="E3953" t="s">
        <v>24277</v>
      </c>
      <c r="F3953" t="s">
        <v>24311</v>
      </c>
      <c r="G3953" t="s">
        <v>764</v>
      </c>
      <c r="H3953" t="s">
        <v>24397</v>
      </c>
    </row>
    <row r="3954" spans="1:8" hidden="1" x14ac:dyDescent="0.25">
      <c r="A3954" s="65">
        <v>45896</v>
      </c>
      <c r="B3954" t="s">
        <v>24275</v>
      </c>
      <c r="C3954">
        <v>12</v>
      </c>
      <c r="D3954" t="s">
        <v>24469</v>
      </c>
      <c r="E3954" t="s">
        <v>24277</v>
      </c>
      <c r="F3954" t="s">
        <v>24311</v>
      </c>
      <c r="G3954" t="s">
        <v>764</v>
      </c>
      <c r="H3954" t="s">
        <v>24397</v>
      </c>
    </row>
    <row r="3955" spans="1:8" hidden="1" x14ac:dyDescent="0.25">
      <c r="A3955" s="65">
        <v>45896</v>
      </c>
      <c r="B3955" t="s">
        <v>24275</v>
      </c>
      <c r="C3955">
        <v>12</v>
      </c>
      <c r="D3955" t="s">
        <v>24469</v>
      </c>
      <c r="E3955" t="s">
        <v>24277</v>
      </c>
      <c r="F3955" t="s">
        <v>24311</v>
      </c>
      <c r="G3955" t="s">
        <v>764</v>
      </c>
      <c r="H3955" t="s">
        <v>24397</v>
      </c>
    </row>
    <row r="3956" spans="1:8" hidden="1" x14ac:dyDescent="0.25">
      <c r="A3956" s="65">
        <v>45896</v>
      </c>
      <c r="B3956" t="s">
        <v>24275</v>
      </c>
      <c r="C3956">
        <v>12</v>
      </c>
      <c r="D3956" t="s">
        <v>24469</v>
      </c>
      <c r="E3956" t="s">
        <v>24277</v>
      </c>
      <c r="F3956" t="s">
        <v>24311</v>
      </c>
      <c r="G3956" t="s">
        <v>764</v>
      </c>
      <c r="H3956" t="s">
        <v>24397</v>
      </c>
    </row>
    <row r="3957" spans="1:8" hidden="1" x14ac:dyDescent="0.25">
      <c r="A3957" s="65">
        <v>45896</v>
      </c>
      <c r="B3957" t="s">
        <v>24275</v>
      </c>
      <c r="C3957">
        <v>12</v>
      </c>
      <c r="D3957" t="s">
        <v>24469</v>
      </c>
      <c r="E3957" t="s">
        <v>24277</v>
      </c>
      <c r="F3957" t="s">
        <v>24311</v>
      </c>
      <c r="G3957" t="s">
        <v>764</v>
      </c>
      <c r="H3957" t="s">
        <v>24397</v>
      </c>
    </row>
    <row r="3958" spans="1:8" hidden="1" x14ac:dyDescent="0.25">
      <c r="A3958" s="65">
        <v>45896</v>
      </c>
      <c r="B3958" t="s">
        <v>24275</v>
      </c>
      <c r="C3958">
        <v>12</v>
      </c>
      <c r="D3958" t="s">
        <v>24469</v>
      </c>
      <c r="E3958" t="s">
        <v>24277</v>
      </c>
      <c r="F3958" t="s">
        <v>24311</v>
      </c>
      <c r="G3958" t="s">
        <v>764</v>
      </c>
      <c r="H3958" t="s">
        <v>24397</v>
      </c>
    </row>
    <row r="3959" spans="1:8" hidden="1" x14ac:dyDescent="0.25">
      <c r="A3959" s="65">
        <v>45896</v>
      </c>
      <c r="B3959" t="s">
        <v>24275</v>
      </c>
      <c r="C3959">
        <v>12</v>
      </c>
      <c r="D3959" t="s">
        <v>24469</v>
      </c>
      <c r="E3959" t="s">
        <v>24277</v>
      </c>
      <c r="F3959" t="s">
        <v>24311</v>
      </c>
      <c r="G3959" t="s">
        <v>764</v>
      </c>
      <c r="H3959" t="s">
        <v>24397</v>
      </c>
    </row>
    <row r="3960" spans="1:8" hidden="1" x14ac:dyDescent="0.25">
      <c r="A3960" s="65">
        <v>45896</v>
      </c>
      <c r="B3960" t="s">
        <v>24275</v>
      </c>
      <c r="C3960">
        <v>11</v>
      </c>
      <c r="D3960" t="s">
        <v>24469</v>
      </c>
      <c r="E3960" t="s">
        <v>24277</v>
      </c>
      <c r="F3960" t="s">
        <v>24311</v>
      </c>
      <c r="G3960" t="s">
        <v>764</v>
      </c>
      <c r="H3960" t="s">
        <v>24397</v>
      </c>
    </row>
    <row r="3961" spans="1:8" hidden="1" x14ac:dyDescent="0.25">
      <c r="A3961" s="65">
        <v>45896</v>
      </c>
      <c r="B3961" t="s">
        <v>24275</v>
      </c>
      <c r="C3961">
        <v>12</v>
      </c>
      <c r="D3961" t="s">
        <v>24469</v>
      </c>
      <c r="E3961" t="s">
        <v>24277</v>
      </c>
      <c r="F3961" t="s">
        <v>24311</v>
      </c>
      <c r="G3961" t="s">
        <v>764</v>
      </c>
      <c r="H3961" t="s">
        <v>24397</v>
      </c>
    </row>
    <row r="3962" spans="1:8" hidden="1" x14ac:dyDescent="0.25">
      <c r="A3962" s="65">
        <v>45896</v>
      </c>
      <c r="B3962" t="s">
        <v>24275</v>
      </c>
      <c r="C3962">
        <v>12</v>
      </c>
      <c r="D3962" t="s">
        <v>24469</v>
      </c>
      <c r="E3962" t="s">
        <v>24277</v>
      </c>
      <c r="F3962" t="s">
        <v>24311</v>
      </c>
      <c r="G3962" t="s">
        <v>764</v>
      </c>
      <c r="H3962" t="s">
        <v>24397</v>
      </c>
    </row>
    <row r="3963" spans="1:8" hidden="1" x14ac:dyDescent="0.25">
      <c r="A3963" s="65">
        <v>45896</v>
      </c>
      <c r="B3963" t="s">
        <v>24275</v>
      </c>
      <c r="C3963">
        <v>12</v>
      </c>
      <c r="D3963" t="s">
        <v>24469</v>
      </c>
      <c r="E3963" t="s">
        <v>24277</v>
      </c>
      <c r="F3963" t="s">
        <v>24311</v>
      </c>
      <c r="G3963" t="s">
        <v>764</v>
      </c>
      <c r="H3963" t="s">
        <v>24397</v>
      </c>
    </row>
    <row r="3964" spans="1:8" hidden="1" x14ac:dyDescent="0.25">
      <c r="A3964" s="65">
        <v>45896</v>
      </c>
      <c r="B3964" t="s">
        <v>24275</v>
      </c>
      <c r="C3964">
        <v>11</v>
      </c>
      <c r="D3964" t="s">
        <v>24469</v>
      </c>
      <c r="E3964" t="s">
        <v>24277</v>
      </c>
      <c r="F3964" t="s">
        <v>24311</v>
      </c>
      <c r="G3964" t="s">
        <v>764</v>
      </c>
      <c r="H3964" t="s">
        <v>24397</v>
      </c>
    </row>
    <row r="3965" spans="1:8" hidden="1" x14ac:dyDescent="0.25">
      <c r="A3965" s="65">
        <v>45896</v>
      </c>
      <c r="B3965" t="s">
        <v>24275</v>
      </c>
      <c r="C3965">
        <v>12</v>
      </c>
      <c r="D3965" t="s">
        <v>24469</v>
      </c>
      <c r="E3965" t="s">
        <v>24277</v>
      </c>
      <c r="F3965" t="s">
        <v>24311</v>
      </c>
      <c r="G3965" t="s">
        <v>764</v>
      </c>
      <c r="H3965" t="s">
        <v>24397</v>
      </c>
    </row>
    <row r="3966" spans="1:8" hidden="1" x14ac:dyDescent="0.25">
      <c r="A3966" s="65">
        <v>45896</v>
      </c>
      <c r="B3966" t="s">
        <v>24275</v>
      </c>
      <c r="C3966">
        <v>12</v>
      </c>
      <c r="D3966" t="s">
        <v>24469</v>
      </c>
      <c r="E3966" t="s">
        <v>24277</v>
      </c>
      <c r="F3966" t="s">
        <v>24311</v>
      </c>
      <c r="G3966" t="s">
        <v>764</v>
      </c>
      <c r="H3966" t="s">
        <v>24397</v>
      </c>
    </row>
    <row r="3967" spans="1:8" hidden="1" x14ac:dyDescent="0.25">
      <c r="A3967" s="65">
        <v>45896</v>
      </c>
      <c r="B3967" t="s">
        <v>24275</v>
      </c>
      <c r="C3967">
        <v>12</v>
      </c>
      <c r="D3967" t="s">
        <v>24469</v>
      </c>
      <c r="E3967" t="s">
        <v>24277</v>
      </c>
      <c r="F3967" t="s">
        <v>24311</v>
      </c>
      <c r="G3967" t="s">
        <v>764</v>
      </c>
      <c r="H3967" t="s">
        <v>24397</v>
      </c>
    </row>
    <row r="3968" spans="1:8" hidden="1" x14ac:dyDescent="0.25">
      <c r="A3968" s="65">
        <v>45896</v>
      </c>
      <c r="B3968" t="s">
        <v>24275</v>
      </c>
      <c r="C3968">
        <v>12</v>
      </c>
      <c r="D3968" t="s">
        <v>24469</v>
      </c>
      <c r="E3968" t="s">
        <v>24277</v>
      </c>
      <c r="F3968" t="s">
        <v>24311</v>
      </c>
      <c r="G3968" t="s">
        <v>764</v>
      </c>
      <c r="H3968" t="s">
        <v>24397</v>
      </c>
    </row>
    <row r="3969" spans="1:8" hidden="1" x14ac:dyDescent="0.25">
      <c r="A3969" s="65">
        <v>45896</v>
      </c>
      <c r="B3969" t="s">
        <v>24275</v>
      </c>
      <c r="C3969">
        <v>12</v>
      </c>
      <c r="D3969" t="s">
        <v>24469</v>
      </c>
      <c r="E3969" t="s">
        <v>24277</v>
      </c>
      <c r="F3969" t="s">
        <v>24311</v>
      </c>
      <c r="G3969" t="s">
        <v>764</v>
      </c>
      <c r="H3969" t="s">
        <v>24397</v>
      </c>
    </row>
    <row r="3970" spans="1:8" hidden="1" x14ac:dyDescent="0.25">
      <c r="A3970" s="65">
        <v>45896</v>
      </c>
      <c r="B3970" t="s">
        <v>24275</v>
      </c>
      <c r="C3970">
        <v>12</v>
      </c>
      <c r="D3970" t="s">
        <v>24469</v>
      </c>
      <c r="E3970" t="s">
        <v>24277</v>
      </c>
      <c r="F3970" t="s">
        <v>24311</v>
      </c>
      <c r="G3970" t="s">
        <v>764</v>
      </c>
      <c r="H3970" t="s">
        <v>24397</v>
      </c>
    </row>
    <row r="3971" spans="1:8" hidden="1" x14ac:dyDescent="0.25">
      <c r="A3971" s="65">
        <v>45896</v>
      </c>
      <c r="B3971" t="s">
        <v>24330</v>
      </c>
      <c r="C3971">
        <v>7</v>
      </c>
      <c r="D3971" t="s">
        <v>24469</v>
      </c>
      <c r="E3971" t="s">
        <v>24277</v>
      </c>
      <c r="F3971" t="s">
        <v>24311</v>
      </c>
      <c r="G3971" t="s">
        <v>764</v>
      </c>
      <c r="H3971" t="s">
        <v>24397</v>
      </c>
    </row>
    <row r="3972" spans="1:8" hidden="1" x14ac:dyDescent="0.25">
      <c r="A3972" s="65">
        <v>45896</v>
      </c>
      <c r="B3972" t="s">
        <v>24275</v>
      </c>
      <c r="C3972">
        <v>12</v>
      </c>
      <c r="D3972" t="s">
        <v>24469</v>
      </c>
      <c r="E3972" t="s">
        <v>24277</v>
      </c>
      <c r="F3972" t="s">
        <v>24311</v>
      </c>
      <c r="G3972" t="s">
        <v>764</v>
      </c>
      <c r="H3972" t="s">
        <v>24397</v>
      </c>
    </row>
    <row r="3973" spans="1:8" hidden="1" x14ac:dyDescent="0.25">
      <c r="A3973" s="65">
        <v>45896</v>
      </c>
      <c r="B3973" t="s">
        <v>24275</v>
      </c>
      <c r="C3973">
        <v>12</v>
      </c>
      <c r="D3973" t="s">
        <v>24469</v>
      </c>
      <c r="E3973" t="s">
        <v>24277</v>
      </c>
      <c r="F3973" t="s">
        <v>24311</v>
      </c>
      <c r="G3973" t="s">
        <v>764</v>
      </c>
      <c r="H3973" t="s">
        <v>24397</v>
      </c>
    </row>
    <row r="3974" spans="1:8" hidden="1" x14ac:dyDescent="0.25">
      <c r="A3974" s="65">
        <v>45896</v>
      </c>
      <c r="B3974" t="s">
        <v>24275</v>
      </c>
      <c r="C3974">
        <v>12</v>
      </c>
      <c r="D3974" t="s">
        <v>24469</v>
      </c>
      <c r="E3974" t="s">
        <v>24277</v>
      </c>
      <c r="F3974" t="s">
        <v>24311</v>
      </c>
      <c r="G3974" t="s">
        <v>764</v>
      </c>
      <c r="H3974" t="s">
        <v>24397</v>
      </c>
    </row>
    <row r="3975" spans="1:8" hidden="1" x14ac:dyDescent="0.25">
      <c r="A3975" s="65">
        <v>45896</v>
      </c>
      <c r="B3975" t="s">
        <v>24275</v>
      </c>
      <c r="C3975">
        <v>12</v>
      </c>
      <c r="D3975" t="s">
        <v>24469</v>
      </c>
      <c r="E3975" t="s">
        <v>24277</v>
      </c>
      <c r="F3975" t="s">
        <v>24311</v>
      </c>
      <c r="G3975" t="s">
        <v>764</v>
      </c>
      <c r="H3975" t="s">
        <v>24397</v>
      </c>
    </row>
    <row r="3976" spans="1:8" hidden="1" x14ac:dyDescent="0.25">
      <c r="A3976" s="65">
        <v>45896</v>
      </c>
      <c r="B3976" t="s">
        <v>24330</v>
      </c>
      <c r="C3976">
        <v>12</v>
      </c>
      <c r="D3976" t="s">
        <v>24469</v>
      </c>
      <c r="E3976" t="s">
        <v>24277</v>
      </c>
      <c r="F3976" t="s">
        <v>24311</v>
      </c>
      <c r="G3976" t="s">
        <v>764</v>
      </c>
      <c r="H3976" t="s">
        <v>24397</v>
      </c>
    </row>
    <row r="3977" spans="1:8" hidden="1" x14ac:dyDescent="0.25">
      <c r="A3977" s="65">
        <v>45896</v>
      </c>
      <c r="B3977" t="s">
        <v>24275</v>
      </c>
      <c r="C3977">
        <v>12</v>
      </c>
      <c r="D3977" t="s">
        <v>24469</v>
      </c>
      <c r="E3977" t="s">
        <v>24277</v>
      </c>
      <c r="F3977" t="s">
        <v>24311</v>
      </c>
      <c r="G3977" t="s">
        <v>764</v>
      </c>
      <c r="H3977" t="s">
        <v>24397</v>
      </c>
    </row>
    <row r="3978" spans="1:8" hidden="1" x14ac:dyDescent="0.25">
      <c r="A3978" s="65">
        <v>45896</v>
      </c>
      <c r="B3978" t="s">
        <v>24330</v>
      </c>
      <c r="C3978">
        <v>7</v>
      </c>
      <c r="D3978" t="s">
        <v>24466</v>
      </c>
      <c r="E3978" t="s">
        <v>24277</v>
      </c>
      <c r="F3978" t="s">
        <v>24294</v>
      </c>
      <c r="G3978" t="s">
        <v>766</v>
      </c>
      <c r="H3978" t="s">
        <v>24465</v>
      </c>
    </row>
    <row r="3979" spans="1:8" hidden="1" x14ac:dyDescent="0.25">
      <c r="A3979" s="65">
        <v>45896</v>
      </c>
      <c r="B3979" t="s">
        <v>24275</v>
      </c>
      <c r="C3979">
        <v>12</v>
      </c>
      <c r="D3979" t="s">
        <v>24467</v>
      </c>
      <c r="E3979" t="s">
        <v>24277</v>
      </c>
      <c r="F3979" t="s">
        <v>24294</v>
      </c>
      <c r="G3979" t="s">
        <v>768</v>
      </c>
      <c r="H3979" t="s">
        <v>24336</v>
      </c>
    </row>
    <row r="3980" spans="1:8" hidden="1" x14ac:dyDescent="0.25">
      <c r="A3980" s="65">
        <v>45896</v>
      </c>
      <c r="B3980" t="s">
        <v>24275</v>
      </c>
      <c r="C3980">
        <v>4</v>
      </c>
      <c r="D3980" t="s">
        <v>24467</v>
      </c>
      <c r="E3980" t="s">
        <v>24277</v>
      </c>
      <c r="F3980" t="s">
        <v>24294</v>
      </c>
      <c r="G3980" t="s">
        <v>768</v>
      </c>
      <c r="H3980" t="s">
        <v>24336</v>
      </c>
    </row>
    <row r="3981" spans="1:8" hidden="1" x14ac:dyDescent="0.25">
      <c r="A3981" s="65">
        <v>45896</v>
      </c>
      <c r="B3981" t="s">
        <v>24275</v>
      </c>
      <c r="C3981">
        <v>12</v>
      </c>
      <c r="D3981" t="s">
        <v>24467</v>
      </c>
      <c r="E3981" t="s">
        <v>24277</v>
      </c>
      <c r="F3981" t="s">
        <v>24294</v>
      </c>
      <c r="G3981" t="s">
        <v>768</v>
      </c>
      <c r="H3981" t="s">
        <v>24336</v>
      </c>
    </row>
    <row r="3982" spans="1:8" hidden="1" x14ac:dyDescent="0.25">
      <c r="A3982" s="65">
        <v>45896</v>
      </c>
      <c r="B3982" t="s">
        <v>24330</v>
      </c>
      <c r="C3982">
        <v>7</v>
      </c>
      <c r="D3982" t="s">
        <v>24466</v>
      </c>
      <c r="E3982" t="s">
        <v>24277</v>
      </c>
      <c r="F3982" t="s">
        <v>24294</v>
      </c>
      <c r="G3982" t="s">
        <v>766</v>
      </c>
      <c r="H3982" t="s">
        <v>24465</v>
      </c>
    </row>
    <row r="3983" spans="1:8" hidden="1" x14ac:dyDescent="0.25">
      <c r="A3983" s="65">
        <v>45896</v>
      </c>
      <c r="B3983" t="s">
        <v>24275</v>
      </c>
      <c r="C3983">
        <v>7.5</v>
      </c>
      <c r="D3983" t="s">
        <v>24453</v>
      </c>
      <c r="E3983" t="s">
        <v>24277</v>
      </c>
      <c r="F3983" t="s">
        <v>24311</v>
      </c>
      <c r="G3983" t="s">
        <v>764</v>
      </c>
      <c r="H3983" t="s">
        <v>24397</v>
      </c>
    </row>
    <row r="3984" spans="1:8" hidden="1" x14ac:dyDescent="0.25">
      <c r="A3984" s="65">
        <v>45896</v>
      </c>
      <c r="B3984" t="s">
        <v>24275</v>
      </c>
      <c r="C3984">
        <v>12</v>
      </c>
      <c r="D3984" t="s">
        <v>24453</v>
      </c>
      <c r="E3984" t="s">
        <v>24277</v>
      </c>
      <c r="F3984" t="s">
        <v>24311</v>
      </c>
      <c r="G3984" t="s">
        <v>764</v>
      </c>
      <c r="H3984" t="s">
        <v>24397</v>
      </c>
    </row>
    <row r="3985" spans="1:8" hidden="1" x14ac:dyDescent="0.25">
      <c r="A3985" s="65">
        <v>45896</v>
      </c>
      <c r="B3985" t="s">
        <v>24275</v>
      </c>
      <c r="C3985">
        <v>12</v>
      </c>
      <c r="D3985" t="s">
        <v>24453</v>
      </c>
      <c r="E3985" t="s">
        <v>24277</v>
      </c>
      <c r="F3985" t="s">
        <v>24311</v>
      </c>
      <c r="G3985" t="s">
        <v>764</v>
      </c>
      <c r="H3985" t="s">
        <v>24397</v>
      </c>
    </row>
    <row r="3986" spans="1:8" hidden="1" x14ac:dyDescent="0.25">
      <c r="A3986" s="65">
        <v>45896</v>
      </c>
      <c r="B3986" t="s">
        <v>24275</v>
      </c>
      <c r="C3986">
        <v>12</v>
      </c>
      <c r="D3986" t="s">
        <v>24453</v>
      </c>
      <c r="E3986" t="s">
        <v>24277</v>
      </c>
      <c r="F3986" t="s">
        <v>24311</v>
      </c>
      <c r="G3986" t="s">
        <v>764</v>
      </c>
      <c r="H3986" t="s">
        <v>24397</v>
      </c>
    </row>
    <row r="3987" spans="1:8" hidden="1" x14ac:dyDescent="0.25">
      <c r="A3987" s="65">
        <v>45896</v>
      </c>
      <c r="B3987" t="s">
        <v>24275</v>
      </c>
      <c r="C3987">
        <v>12</v>
      </c>
      <c r="D3987" t="s">
        <v>24453</v>
      </c>
      <c r="E3987" t="s">
        <v>24277</v>
      </c>
      <c r="F3987" t="s">
        <v>24311</v>
      </c>
      <c r="G3987" t="s">
        <v>764</v>
      </c>
      <c r="H3987" t="s">
        <v>24397</v>
      </c>
    </row>
    <row r="3988" spans="1:8" hidden="1" x14ac:dyDescent="0.25">
      <c r="A3988" s="65">
        <v>45896</v>
      </c>
      <c r="B3988" t="s">
        <v>24275</v>
      </c>
      <c r="C3988">
        <v>12</v>
      </c>
      <c r="D3988" t="s">
        <v>24453</v>
      </c>
      <c r="E3988" t="s">
        <v>24277</v>
      </c>
      <c r="F3988" t="s">
        <v>24311</v>
      </c>
      <c r="G3988" t="s">
        <v>764</v>
      </c>
      <c r="H3988" t="s">
        <v>24397</v>
      </c>
    </row>
    <row r="3989" spans="1:8" hidden="1" x14ac:dyDescent="0.25">
      <c r="A3989" s="65">
        <v>45896</v>
      </c>
      <c r="B3989" t="s">
        <v>24275</v>
      </c>
      <c r="C3989">
        <v>12</v>
      </c>
      <c r="D3989" t="s">
        <v>24453</v>
      </c>
      <c r="E3989" t="s">
        <v>24277</v>
      </c>
      <c r="F3989" t="s">
        <v>24311</v>
      </c>
      <c r="G3989" t="s">
        <v>764</v>
      </c>
      <c r="H3989" t="s">
        <v>24397</v>
      </c>
    </row>
    <row r="3990" spans="1:8" hidden="1" x14ac:dyDescent="0.25">
      <c r="A3990" s="65">
        <v>45896</v>
      </c>
      <c r="B3990" t="s">
        <v>24275</v>
      </c>
      <c r="C3990">
        <v>12</v>
      </c>
      <c r="D3990" t="s">
        <v>24453</v>
      </c>
      <c r="E3990" t="s">
        <v>24277</v>
      </c>
      <c r="F3990" t="s">
        <v>24311</v>
      </c>
      <c r="G3990" t="s">
        <v>764</v>
      </c>
      <c r="H3990" t="s">
        <v>24397</v>
      </c>
    </row>
    <row r="3991" spans="1:8" hidden="1" x14ac:dyDescent="0.25">
      <c r="A3991" s="65">
        <v>45896</v>
      </c>
      <c r="B3991" t="s">
        <v>24275</v>
      </c>
      <c r="C3991">
        <v>12</v>
      </c>
      <c r="D3991" t="s">
        <v>24453</v>
      </c>
      <c r="E3991" t="s">
        <v>24277</v>
      </c>
      <c r="F3991" t="s">
        <v>24311</v>
      </c>
      <c r="G3991" t="s">
        <v>764</v>
      </c>
      <c r="H3991" t="s">
        <v>24397</v>
      </c>
    </row>
    <row r="3992" spans="1:8" hidden="1" x14ac:dyDescent="0.25">
      <c r="A3992" s="65">
        <v>45896</v>
      </c>
      <c r="B3992" t="s">
        <v>24275</v>
      </c>
      <c r="C3992">
        <v>12</v>
      </c>
      <c r="D3992" t="s">
        <v>24453</v>
      </c>
      <c r="E3992" t="s">
        <v>24277</v>
      </c>
      <c r="F3992" t="s">
        <v>24311</v>
      </c>
      <c r="G3992" t="s">
        <v>764</v>
      </c>
      <c r="H3992" t="s">
        <v>24397</v>
      </c>
    </row>
    <row r="3993" spans="1:8" hidden="1" x14ac:dyDescent="0.25">
      <c r="A3993" s="65">
        <v>45896</v>
      </c>
      <c r="B3993" t="s">
        <v>24275</v>
      </c>
      <c r="C3993">
        <v>12</v>
      </c>
      <c r="D3993" t="s">
        <v>24453</v>
      </c>
      <c r="E3993" t="s">
        <v>24277</v>
      </c>
      <c r="F3993" t="s">
        <v>24311</v>
      </c>
      <c r="G3993" t="s">
        <v>764</v>
      </c>
      <c r="H3993" t="s">
        <v>24397</v>
      </c>
    </row>
    <row r="3994" spans="1:8" hidden="1" x14ac:dyDescent="0.25">
      <c r="A3994" s="65">
        <v>45896</v>
      </c>
      <c r="B3994" t="s">
        <v>24275</v>
      </c>
      <c r="C3994">
        <v>12</v>
      </c>
      <c r="D3994" t="s">
        <v>24453</v>
      </c>
      <c r="E3994" t="s">
        <v>24277</v>
      </c>
      <c r="F3994" t="s">
        <v>24311</v>
      </c>
      <c r="G3994" t="s">
        <v>764</v>
      </c>
      <c r="H3994" t="s">
        <v>24397</v>
      </c>
    </row>
    <row r="3995" spans="1:8" hidden="1" x14ac:dyDescent="0.25">
      <c r="A3995" s="65">
        <v>45896</v>
      </c>
      <c r="B3995" t="s">
        <v>24275</v>
      </c>
      <c r="C3995">
        <v>12</v>
      </c>
      <c r="D3995" t="s">
        <v>24453</v>
      </c>
      <c r="E3995" t="s">
        <v>24277</v>
      </c>
      <c r="F3995" t="s">
        <v>24311</v>
      </c>
      <c r="G3995" t="s">
        <v>764</v>
      </c>
      <c r="H3995" t="s">
        <v>24397</v>
      </c>
    </row>
    <row r="3996" spans="1:8" hidden="1" x14ac:dyDescent="0.25">
      <c r="A3996" s="65">
        <v>45897</v>
      </c>
      <c r="B3996" t="s">
        <v>24275</v>
      </c>
      <c r="C3996">
        <v>12</v>
      </c>
      <c r="D3996" t="s">
        <v>24466</v>
      </c>
      <c r="E3996" t="s">
        <v>24277</v>
      </c>
      <c r="F3996" t="s">
        <v>24294</v>
      </c>
      <c r="G3996" t="s">
        <v>766</v>
      </c>
      <c r="H3996" t="s">
        <v>24465</v>
      </c>
    </row>
    <row r="3997" spans="1:8" hidden="1" x14ac:dyDescent="0.25">
      <c r="A3997" s="65">
        <v>45897</v>
      </c>
      <c r="B3997" t="s">
        <v>24330</v>
      </c>
      <c r="C3997">
        <v>12</v>
      </c>
      <c r="D3997" t="s">
        <v>24466</v>
      </c>
      <c r="E3997" t="s">
        <v>24277</v>
      </c>
      <c r="F3997" t="s">
        <v>24294</v>
      </c>
      <c r="G3997" t="s">
        <v>766</v>
      </c>
      <c r="H3997" t="s">
        <v>24465</v>
      </c>
    </row>
    <row r="3998" spans="1:8" hidden="1" x14ac:dyDescent="0.25">
      <c r="A3998" s="65">
        <v>45897</v>
      </c>
      <c r="B3998" t="s">
        <v>24330</v>
      </c>
      <c r="C3998">
        <v>12</v>
      </c>
      <c r="D3998" t="s">
        <v>24459</v>
      </c>
      <c r="E3998" t="s">
        <v>24277</v>
      </c>
      <c r="F3998" t="s">
        <v>24294</v>
      </c>
      <c r="G3998" t="s">
        <v>764</v>
      </c>
      <c r="H3998" t="s">
        <v>24438</v>
      </c>
    </row>
    <row r="3999" spans="1:8" hidden="1" x14ac:dyDescent="0.25">
      <c r="A3999" s="65">
        <v>45897</v>
      </c>
      <c r="B3999" t="s">
        <v>24275</v>
      </c>
      <c r="C3999">
        <v>3</v>
      </c>
      <c r="D3999" t="s">
        <v>24470</v>
      </c>
      <c r="E3999" t="s">
        <v>24277</v>
      </c>
      <c r="F3999" t="s">
        <v>24294</v>
      </c>
      <c r="G3999" t="s">
        <v>765</v>
      </c>
      <c r="H3999" t="s">
        <v>24465</v>
      </c>
    </row>
    <row r="4000" spans="1:8" hidden="1" x14ac:dyDescent="0.25">
      <c r="A4000" s="65">
        <v>45896</v>
      </c>
      <c r="B4000" t="s">
        <v>24275</v>
      </c>
      <c r="C4000">
        <v>12</v>
      </c>
      <c r="D4000" t="s">
        <v>24453</v>
      </c>
      <c r="E4000" t="s">
        <v>24277</v>
      </c>
      <c r="F4000" t="s">
        <v>24311</v>
      </c>
      <c r="G4000" t="s">
        <v>764</v>
      </c>
      <c r="H4000" t="s">
        <v>24397</v>
      </c>
    </row>
    <row r="4001" spans="1:8" hidden="1" x14ac:dyDescent="0.25">
      <c r="A4001" s="65">
        <v>45898</v>
      </c>
      <c r="B4001" t="s">
        <v>24330</v>
      </c>
      <c r="C4001">
        <v>11</v>
      </c>
      <c r="D4001" t="s">
        <v>24470</v>
      </c>
      <c r="E4001" t="s">
        <v>24277</v>
      </c>
      <c r="F4001" t="s">
        <v>24294</v>
      </c>
      <c r="G4001" t="s">
        <v>765</v>
      </c>
      <c r="H4001" t="s">
        <v>24465</v>
      </c>
    </row>
    <row r="4002" spans="1:8" hidden="1" x14ac:dyDescent="0.25">
      <c r="A4002" s="65">
        <v>45898</v>
      </c>
      <c r="B4002" t="s">
        <v>24330</v>
      </c>
      <c r="C4002">
        <v>12</v>
      </c>
      <c r="D4002" t="s">
        <v>24470</v>
      </c>
      <c r="E4002" t="s">
        <v>24277</v>
      </c>
      <c r="F4002" t="s">
        <v>24294</v>
      </c>
      <c r="G4002" t="s">
        <v>765</v>
      </c>
      <c r="H4002" t="s">
        <v>24465</v>
      </c>
    </row>
    <row r="4003" spans="1:8" hidden="1" x14ac:dyDescent="0.25">
      <c r="A4003" s="65">
        <v>45898</v>
      </c>
      <c r="B4003" t="s">
        <v>24330</v>
      </c>
      <c r="C4003">
        <v>12</v>
      </c>
      <c r="D4003" t="s">
        <v>24466</v>
      </c>
      <c r="E4003" t="s">
        <v>24277</v>
      </c>
      <c r="F4003" t="s">
        <v>24294</v>
      </c>
      <c r="G4003" t="s">
        <v>766</v>
      </c>
      <c r="H4003" t="s">
        <v>24465</v>
      </c>
    </row>
    <row r="4004" spans="1:8" hidden="1" x14ac:dyDescent="0.25">
      <c r="A4004" s="65">
        <v>45898</v>
      </c>
      <c r="B4004" t="s">
        <v>24330</v>
      </c>
      <c r="C4004">
        <v>12</v>
      </c>
      <c r="D4004" t="s">
        <v>24466</v>
      </c>
      <c r="E4004" t="s">
        <v>24277</v>
      </c>
      <c r="F4004" t="s">
        <v>24294</v>
      </c>
      <c r="G4004" t="s">
        <v>766</v>
      </c>
      <c r="H4004" t="s">
        <v>24465</v>
      </c>
    </row>
    <row r="4005" spans="1:8" hidden="1" x14ac:dyDescent="0.25">
      <c r="A4005" s="65">
        <v>45898</v>
      </c>
      <c r="B4005" t="s">
        <v>24330</v>
      </c>
      <c r="C4005">
        <v>5</v>
      </c>
      <c r="D4005" t="s">
        <v>24470</v>
      </c>
      <c r="E4005" t="s">
        <v>24277</v>
      </c>
      <c r="F4005" t="s">
        <v>24294</v>
      </c>
      <c r="G4005" t="s">
        <v>765</v>
      </c>
      <c r="H4005" t="s">
        <v>24465</v>
      </c>
    </row>
    <row r="4006" spans="1:8" hidden="1" x14ac:dyDescent="0.25">
      <c r="A4006" s="65">
        <v>45900</v>
      </c>
      <c r="B4006" t="s">
        <v>24275</v>
      </c>
      <c r="C4006">
        <v>12</v>
      </c>
      <c r="D4006" t="s">
        <v>24471</v>
      </c>
      <c r="E4006" t="s">
        <v>24277</v>
      </c>
      <c r="F4006" t="s">
        <v>24311</v>
      </c>
      <c r="G4006" t="s">
        <v>768</v>
      </c>
      <c r="H4006" t="s">
        <v>24327</v>
      </c>
    </row>
    <row r="4007" spans="1:8" hidden="1" x14ac:dyDescent="0.25">
      <c r="A4007" s="65">
        <v>45900</v>
      </c>
      <c r="B4007" t="s">
        <v>24275</v>
      </c>
      <c r="C4007">
        <v>12</v>
      </c>
      <c r="D4007" t="s">
        <v>24471</v>
      </c>
      <c r="E4007" t="s">
        <v>24277</v>
      </c>
      <c r="F4007" t="s">
        <v>24311</v>
      </c>
      <c r="G4007" t="s">
        <v>768</v>
      </c>
      <c r="H4007" t="s">
        <v>24327</v>
      </c>
    </row>
    <row r="4008" spans="1:8" hidden="1" x14ac:dyDescent="0.25">
      <c r="A4008" s="65">
        <v>45900</v>
      </c>
      <c r="B4008" t="s">
        <v>24275</v>
      </c>
      <c r="C4008">
        <v>12</v>
      </c>
      <c r="D4008" t="s">
        <v>24471</v>
      </c>
      <c r="E4008" t="s">
        <v>24277</v>
      </c>
      <c r="F4008" t="s">
        <v>24311</v>
      </c>
      <c r="G4008" t="s">
        <v>768</v>
      </c>
      <c r="H4008" t="s">
        <v>24327</v>
      </c>
    </row>
    <row r="4009" spans="1:8" hidden="1" x14ac:dyDescent="0.25">
      <c r="A4009" s="65">
        <v>45900</v>
      </c>
      <c r="B4009" t="s">
        <v>24275</v>
      </c>
      <c r="C4009">
        <v>12</v>
      </c>
      <c r="D4009" t="s">
        <v>24471</v>
      </c>
      <c r="E4009" t="s">
        <v>24277</v>
      </c>
      <c r="F4009" t="s">
        <v>24311</v>
      </c>
      <c r="G4009" t="s">
        <v>768</v>
      </c>
      <c r="H4009" t="s">
        <v>24327</v>
      </c>
    </row>
    <row r="4010" spans="1:8" hidden="1" x14ac:dyDescent="0.25">
      <c r="A4010" s="65">
        <v>45900</v>
      </c>
      <c r="B4010" t="s">
        <v>24275</v>
      </c>
      <c r="C4010">
        <v>12</v>
      </c>
      <c r="D4010" t="s">
        <v>24471</v>
      </c>
      <c r="E4010" t="s">
        <v>24277</v>
      </c>
      <c r="F4010" t="s">
        <v>24311</v>
      </c>
      <c r="G4010" t="s">
        <v>768</v>
      </c>
      <c r="H4010" t="s">
        <v>24327</v>
      </c>
    </row>
    <row r="4011" spans="1:8" hidden="1" x14ac:dyDescent="0.25">
      <c r="A4011" s="65">
        <v>45900</v>
      </c>
      <c r="B4011" t="s">
        <v>24275</v>
      </c>
      <c r="C4011">
        <v>12</v>
      </c>
      <c r="D4011" t="s">
        <v>24471</v>
      </c>
      <c r="E4011" t="s">
        <v>24277</v>
      </c>
      <c r="F4011" t="s">
        <v>24311</v>
      </c>
      <c r="G4011" t="s">
        <v>768</v>
      </c>
      <c r="H4011" t="s">
        <v>24327</v>
      </c>
    </row>
    <row r="4012" spans="1:8" hidden="1" x14ac:dyDescent="0.25">
      <c r="A4012" s="65">
        <v>45900</v>
      </c>
      <c r="B4012" t="s">
        <v>24275</v>
      </c>
      <c r="C4012">
        <v>12</v>
      </c>
      <c r="D4012" t="s">
        <v>24471</v>
      </c>
      <c r="E4012" t="s">
        <v>24277</v>
      </c>
      <c r="F4012" t="s">
        <v>24311</v>
      </c>
      <c r="G4012" t="s">
        <v>768</v>
      </c>
      <c r="H4012" t="s">
        <v>24327</v>
      </c>
    </row>
    <row r="4013" spans="1:8" hidden="1" x14ac:dyDescent="0.25">
      <c r="A4013" s="65">
        <v>45900</v>
      </c>
      <c r="B4013" t="s">
        <v>24275</v>
      </c>
      <c r="C4013">
        <v>12</v>
      </c>
      <c r="D4013" t="s">
        <v>24471</v>
      </c>
      <c r="E4013" t="s">
        <v>24277</v>
      </c>
      <c r="F4013" t="s">
        <v>24311</v>
      </c>
      <c r="G4013" t="s">
        <v>768</v>
      </c>
      <c r="H4013" t="s">
        <v>24327</v>
      </c>
    </row>
    <row r="4014" spans="1:8" hidden="1" x14ac:dyDescent="0.25">
      <c r="A4014" s="65">
        <v>45900</v>
      </c>
      <c r="B4014" t="s">
        <v>24275</v>
      </c>
      <c r="C4014">
        <v>12</v>
      </c>
      <c r="D4014" t="s">
        <v>24471</v>
      </c>
      <c r="E4014" t="s">
        <v>24277</v>
      </c>
      <c r="F4014" t="s">
        <v>24311</v>
      </c>
      <c r="G4014" t="s">
        <v>768</v>
      </c>
      <c r="H4014" t="s">
        <v>24327</v>
      </c>
    </row>
    <row r="4015" spans="1:8" hidden="1" x14ac:dyDescent="0.25">
      <c r="A4015" s="65">
        <v>45900</v>
      </c>
      <c r="B4015" t="s">
        <v>24275</v>
      </c>
      <c r="C4015">
        <v>12</v>
      </c>
      <c r="D4015" t="s">
        <v>24471</v>
      </c>
      <c r="E4015" t="s">
        <v>24277</v>
      </c>
      <c r="F4015" t="s">
        <v>24311</v>
      </c>
      <c r="G4015" t="s">
        <v>768</v>
      </c>
      <c r="H4015" t="s">
        <v>24327</v>
      </c>
    </row>
    <row r="4016" spans="1:8" hidden="1" x14ac:dyDescent="0.25">
      <c r="A4016" s="65">
        <v>45900</v>
      </c>
      <c r="B4016" t="s">
        <v>24275</v>
      </c>
      <c r="C4016">
        <v>12</v>
      </c>
      <c r="D4016" t="s">
        <v>24471</v>
      </c>
      <c r="E4016" t="s">
        <v>24277</v>
      </c>
      <c r="F4016" t="s">
        <v>24311</v>
      </c>
      <c r="G4016" t="s">
        <v>768</v>
      </c>
      <c r="H4016" t="s">
        <v>24327</v>
      </c>
    </row>
    <row r="4017" spans="1:8" hidden="1" x14ac:dyDescent="0.25">
      <c r="A4017" s="65">
        <v>45900</v>
      </c>
      <c r="B4017" t="s">
        <v>24275</v>
      </c>
      <c r="C4017">
        <v>12</v>
      </c>
      <c r="D4017" t="s">
        <v>24471</v>
      </c>
      <c r="E4017" t="s">
        <v>24277</v>
      </c>
      <c r="F4017" t="s">
        <v>24311</v>
      </c>
      <c r="G4017" t="s">
        <v>768</v>
      </c>
      <c r="H4017" t="s">
        <v>24327</v>
      </c>
    </row>
    <row r="4018" spans="1:8" hidden="1" x14ac:dyDescent="0.25">
      <c r="A4018" s="65">
        <v>45900</v>
      </c>
      <c r="B4018" t="s">
        <v>24275</v>
      </c>
      <c r="C4018">
        <v>12</v>
      </c>
      <c r="D4018" t="s">
        <v>24471</v>
      </c>
      <c r="E4018" t="s">
        <v>24277</v>
      </c>
      <c r="F4018" t="s">
        <v>24311</v>
      </c>
      <c r="G4018" t="s">
        <v>768</v>
      </c>
      <c r="H4018" t="s">
        <v>24327</v>
      </c>
    </row>
    <row r="4019" spans="1:8" hidden="1" x14ac:dyDescent="0.25">
      <c r="A4019" s="65">
        <v>45900</v>
      </c>
      <c r="B4019" t="s">
        <v>24275</v>
      </c>
      <c r="C4019">
        <v>12</v>
      </c>
      <c r="D4019" t="s">
        <v>24471</v>
      </c>
      <c r="E4019" t="s">
        <v>24277</v>
      </c>
      <c r="F4019" t="s">
        <v>24311</v>
      </c>
      <c r="G4019" t="s">
        <v>768</v>
      </c>
      <c r="H4019" t="s">
        <v>24327</v>
      </c>
    </row>
    <row r="4020" spans="1:8" hidden="1" x14ac:dyDescent="0.25">
      <c r="A4020" s="65">
        <v>45900</v>
      </c>
      <c r="B4020" t="s">
        <v>24275</v>
      </c>
      <c r="C4020">
        <v>12</v>
      </c>
      <c r="D4020" t="s">
        <v>24471</v>
      </c>
      <c r="E4020" t="s">
        <v>24277</v>
      </c>
      <c r="F4020" t="s">
        <v>24311</v>
      </c>
      <c r="G4020" t="s">
        <v>768</v>
      </c>
      <c r="H4020" t="s">
        <v>24327</v>
      </c>
    </row>
    <row r="4021" spans="1:8" hidden="1" x14ac:dyDescent="0.25">
      <c r="A4021" s="65">
        <v>45900</v>
      </c>
      <c r="B4021" t="s">
        <v>24275</v>
      </c>
      <c r="C4021">
        <v>12</v>
      </c>
      <c r="D4021" t="s">
        <v>24471</v>
      </c>
      <c r="E4021" t="s">
        <v>24277</v>
      </c>
      <c r="F4021" t="s">
        <v>24311</v>
      </c>
      <c r="G4021" t="s">
        <v>768</v>
      </c>
      <c r="H4021" t="s">
        <v>24327</v>
      </c>
    </row>
    <row r="4022" spans="1:8" hidden="1" x14ac:dyDescent="0.25">
      <c r="A4022" s="65">
        <v>45900</v>
      </c>
      <c r="B4022" t="s">
        <v>24275</v>
      </c>
      <c r="C4022">
        <v>12</v>
      </c>
      <c r="D4022" t="s">
        <v>24471</v>
      </c>
      <c r="E4022" t="s">
        <v>24277</v>
      </c>
      <c r="F4022" t="s">
        <v>24311</v>
      </c>
      <c r="G4022" t="s">
        <v>768</v>
      </c>
      <c r="H4022" t="s">
        <v>24327</v>
      </c>
    </row>
    <row r="4023" spans="1:8" hidden="1" x14ac:dyDescent="0.25">
      <c r="A4023" s="65">
        <v>45900</v>
      </c>
      <c r="B4023" t="s">
        <v>24275</v>
      </c>
      <c r="C4023">
        <v>12</v>
      </c>
      <c r="D4023" t="s">
        <v>24471</v>
      </c>
      <c r="E4023" t="s">
        <v>24277</v>
      </c>
      <c r="F4023" t="s">
        <v>24311</v>
      </c>
      <c r="G4023" t="s">
        <v>768</v>
      </c>
      <c r="H4023" t="s">
        <v>24327</v>
      </c>
    </row>
    <row r="4024" spans="1:8" hidden="1" x14ac:dyDescent="0.25">
      <c r="A4024" s="65">
        <v>45900</v>
      </c>
      <c r="B4024" t="s">
        <v>24275</v>
      </c>
      <c r="C4024">
        <v>12</v>
      </c>
      <c r="D4024" t="s">
        <v>24471</v>
      </c>
      <c r="E4024" t="s">
        <v>24277</v>
      </c>
      <c r="F4024" t="s">
        <v>24311</v>
      </c>
      <c r="G4024" t="s">
        <v>768</v>
      </c>
      <c r="H4024" t="s">
        <v>24327</v>
      </c>
    </row>
    <row r="4025" spans="1:8" hidden="1" x14ac:dyDescent="0.25">
      <c r="A4025" s="65">
        <v>45900</v>
      </c>
      <c r="B4025" t="s">
        <v>24275</v>
      </c>
      <c r="C4025">
        <v>12</v>
      </c>
      <c r="D4025" t="s">
        <v>24471</v>
      </c>
      <c r="E4025" t="s">
        <v>24277</v>
      </c>
      <c r="F4025" t="s">
        <v>24311</v>
      </c>
      <c r="G4025" t="s">
        <v>768</v>
      </c>
      <c r="H4025" t="s">
        <v>24327</v>
      </c>
    </row>
    <row r="4026" spans="1:8" hidden="1" x14ac:dyDescent="0.25">
      <c r="A4026" s="65">
        <v>45900</v>
      </c>
      <c r="B4026" t="s">
        <v>24275</v>
      </c>
      <c r="C4026">
        <v>12</v>
      </c>
      <c r="D4026" t="s">
        <v>24471</v>
      </c>
      <c r="E4026" t="s">
        <v>24277</v>
      </c>
      <c r="F4026" t="s">
        <v>24311</v>
      </c>
      <c r="G4026" t="s">
        <v>768</v>
      </c>
      <c r="H4026" t="s">
        <v>24327</v>
      </c>
    </row>
    <row r="4027" spans="1:8" hidden="1" x14ac:dyDescent="0.25">
      <c r="A4027" s="65">
        <v>45900</v>
      </c>
      <c r="B4027" t="s">
        <v>24275</v>
      </c>
      <c r="C4027">
        <v>12</v>
      </c>
      <c r="D4027" t="s">
        <v>24471</v>
      </c>
      <c r="E4027" t="s">
        <v>24277</v>
      </c>
      <c r="F4027" t="s">
        <v>24311</v>
      </c>
      <c r="G4027" t="s">
        <v>768</v>
      </c>
      <c r="H4027" t="s">
        <v>24327</v>
      </c>
    </row>
    <row r="4028" spans="1:8" hidden="1" x14ac:dyDescent="0.25">
      <c r="A4028" s="65">
        <v>45900</v>
      </c>
      <c r="B4028" t="s">
        <v>24275</v>
      </c>
      <c r="C4028">
        <v>12</v>
      </c>
      <c r="D4028" t="s">
        <v>24471</v>
      </c>
      <c r="E4028" t="s">
        <v>24277</v>
      </c>
      <c r="F4028" t="s">
        <v>24311</v>
      </c>
      <c r="G4028" t="s">
        <v>768</v>
      </c>
      <c r="H4028" t="s">
        <v>24327</v>
      </c>
    </row>
    <row r="4029" spans="1:8" hidden="1" x14ac:dyDescent="0.25">
      <c r="A4029" s="65">
        <v>45899</v>
      </c>
      <c r="B4029" t="s">
        <v>24275</v>
      </c>
      <c r="C4029">
        <v>12</v>
      </c>
      <c r="D4029" t="s">
        <v>24471</v>
      </c>
      <c r="E4029" t="s">
        <v>24277</v>
      </c>
      <c r="F4029" t="s">
        <v>24311</v>
      </c>
      <c r="G4029" t="s">
        <v>768</v>
      </c>
      <c r="H4029" t="s">
        <v>24327</v>
      </c>
    </row>
    <row r="4030" spans="1:8" hidden="1" x14ac:dyDescent="0.25">
      <c r="A4030" s="65">
        <v>45899</v>
      </c>
      <c r="B4030" t="s">
        <v>24275</v>
      </c>
      <c r="C4030">
        <v>12</v>
      </c>
      <c r="D4030" t="s">
        <v>24471</v>
      </c>
      <c r="E4030" t="s">
        <v>24277</v>
      </c>
      <c r="F4030" t="s">
        <v>24311</v>
      </c>
      <c r="G4030" t="s">
        <v>768</v>
      </c>
      <c r="H4030" t="s">
        <v>24327</v>
      </c>
    </row>
    <row r="4031" spans="1:8" hidden="1" x14ac:dyDescent="0.25">
      <c r="A4031" s="65">
        <v>45899</v>
      </c>
      <c r="B4031" t="s">
        <v>24275</v>
      </c>
      <c r="C4031">
        <v>12</v>
      </c>
      <c r="D4031" t="s">
        <v>24471</v>
      </c>
      <c r="E4031" t="s">
        <v>24277</v>
      </c>
      <c r="F4031" t="s">
        <v>24311</v>
      </c>
      <c r="G4031" t="s">
        <v>768</v>
      </c>
      <c r="H4031" t="s">
        <v>24327</v>
      </c>
    </row>
    <row r="4032" spans="1:8" hidden="1" x14ac:dyDescent="0.25">
      <c r="A4032" s="65">
        <v>45899</v>
      </c>
      <c r="B4032" t="s">
        <v>24275</v>
      </c>
      <c r="C4032">
        <v>12</v>
      </c>
      <c r="D4032" t="s">
        <v>24471</v>
      </c>
      <c r="E4032" t="s">
        <v>24277</v>
      </c>
      <c r="F4032" t="s">
        <v>24311</v>
      </c>
      <c r="G4032" t="s">
        <v>768</v>
      </c>
      <c r="H4032" t="s">
        <v>24327</v>
      </c>
    </row>
    <row r="4033" spans="1:8" hidden="1" x14ac:dyDescent="0.25">
      <c r="A4033" s="65">
        <v>45899</v>
      </c>
      <c r="B4033" t="s">
        <v>24275</v>
      </c>
      <c r="C4033">
        <v>12</v>
      </c>
      <c r="D4033" t="s">
        <v>24471</v>
      </c>
      <c r="E4033" t="s">
        <v>24277</v>
      </c>
      <c r="F4033" t="s">
        <v>24311</v>
      </c>
      <c r="G4033" t="s">
        <v>768</v>
      </c>
      <c r="H4033" t="s">
        <v>24327</v>
      </c>
    </row>
    <row r="4034" spans="1:8" hidden="1" x14ac:dyDescent="0.25">
      <c r="A4034" s="65">
        <v>45899</v>
      </c>
      <c r="B4034" t="s">
        <v>24275</v>
      </c>
      <c r="C4034">
        <v>12</v>
      </c>
      <c r="D4034" t="s">
        <v>24471</v>
      </c>
      <c r="E4034" t="s">
        <v>24277</v>
      </c>
      <c r="F4034" t="s">
        <v>24311</v>
      </c>
      <c r="G4034" t="s">
        <v>768</v>
      </c>
      <c r="H4034" t="s">
        <v>24327</v>
      </c>
    </row>
    <row r="4035" spans="1:8" hidden="1" x14ac:dyDescent="0.25">
      <c r="A4035" s="65">
        <v>45899</v>
      </c>
      <c r="B4035" t="s">
        <v>24275</v>
      </c>
      <c r="C4035">
        <v>12</v>
      </c>
      <c r="D4035" t="s">
        <v>24471</v>
      </c>
      <c r="E4035" t="s">
        <v>24277</v>
      </c>
      <c r="F4035" t="s">
        <v>24311</v>
      </c>
      <c r="G4035" t="s">
        <v>768</v>
      </c>
      <c r="H4035" t="s">
        <v>24327</v>
      </c>
    </row>
    <row r="4036" spans="1:8" hidden="1" x14ac:dyDescent="0.25">
      <c r="A4036" s="65">
        <v>45899</v>
      </c>
      <c r="B4036" t="s">
        <v>24275</v>
      </c>
      <c r="C4036">
        <v>12</v>
      </c>
      <c r="D4036" t="s">
        <v>24471</v>
      </c>
      <c r="E4036" t="s">
        <v>24277</v>
      </c>
      <c r="F4036" t="s">
        <v>24311</v>
      </c>
      <c r="G4036" t="s">
        <v>768</v>
      </c>
      <c r="H4036" t="s">
        <v>24327</v>
      </c>
    </row>
    <row r="4037" spans="1:8" hidden="1" x14ac:dyDescent="0.25">
      <c r="A4037" s="65">
        <v>45899</v>
      </c>
      <c r="B4037" t="s">
        <v>24275</v>
      </c>
      <c r="C4037">
        <v>12</v>
      </c>
      <c r="D4037" t="s">
        <v>24471</v>
      </c>
      <c r="E4037" t="s">
        <v>24277</v>
      </c>
      <c r="F4037" t="s">
        <v>24311</v>
      </c>
      <c r="G4037" t="s">
        <v>768</v>
      </c>
      <c r="H4037" t="s">
        <v>24327</v>
      </c>
    </row>
    <row r="4038" spans="1:8" hidden="1" x14ac:dyDescent="0.25">
      <c r="A4038" s="65">
        <v>45899</v>
      </c>
      <c r="B4038" t="s">
        <v>24275</v>
      </c>
      <c r="C4038">
        <v>12</v>
      </c>
      <c r="D4038" t="s">
        <v>24471</v>
      </c>
      <c r="E4038" t="s">
        <v>24277</v>
      </c>
      <c r="F4038" t="s">
        <v>24311</v>
      </c>
      <c r="G4038" t="s">
        <v>768</v>
      </c>
      <c r="H4038" t="s">
        <v>24327</v>
      </c>
    </row>
    <row r="4039" spans="1:8" hidden="1" x14ac:dyDescent="0.25">
      <c r="A4039" s="65">
        <v>45899</v>
      </c>
      <c r="B4039" t="s">
        <v>24275</v>
      </c>
      <c r="C4039">
        <v>12</v>
      </c>
      <c r="D4039" t="s">
        <v>24471</v>
      </c>
      <c r="E4039" t="s">
        <v>24277</v>
      </c>
      <c r="F4039" t="s">
        <v>24311</v>
      </c>
      <c r="G4039" t="s">
        <v>768</v>
      </c>
      <c r="H4039" t="s">
        <v>24327</v>
      </c>
    </row>
    <row r="4040" spans="1:8" hidden="1" x14ac:dyDescent="0.25">
      <c r="A4040" s="65">
        <v>45899</v>
      </c>
      <c r="B4040" t="s">
        <v>24275</v>
      </c>
      <c r="C4040">
        <v>12</v>
      </c>
      <c r="D4040" t="s">
        <v>24471</v>
      </c>
      <c r="E4040" t="s">
        <v>24277</v>
      </c>
      <c r="F4040" t="s">
        <v>24311</v>
      </c>
      <c r="G4040" t="s">
        <v>768</v>
      </c>
      <c r="H4040" t="s">
        <v>24327</v>
      </c>
    </row>
    <row r="4041" spans="1:8" hidden="1" x14ac:dyDescent="0.25">
      <c r="A4041" s="65">
        <v>45899</v>
      </c>
      <c r="B4041" t="s">
        <v>24275</v>
      </c>
      <c r="C4041">
        <v>12</v>
      </c>
      <c r="D4041" t="s">
        <v>24471</v>
      </c>
      <c r="E4041" t="s">
        <v>24277</v>
      </c>
      <c r="F4041" t="s">
        <v>24311</v>
      </c>
      <c r="G4041" t="s">
        <v>768</v>
      </c>
      <c r="H4041" t="s">
        <v>24327</v>
      </c>
    </row>
    <row r="4042" spans="1:8" hidden="1" x14ac:dyDescent="0.25">
      <c r="A4042" s="65">
        <v>45899</v>
      </c>
      <c r="B4042" t="s">
        <v>24275</v>
      </c>
      <c r="C4042">
        <v>12</v>
      </c>
      <c r="D4042" t="s">
        <v>24471</v>
      </c>
      <c r="E4042" t="s">
        <v>24277</v>
      </c>
      <c r="F4042" t="s">
        <v>24311</v>
      </c>
      <c r="G4042" t="s">
        <v>768</v>
      </c>
      <c r="H4042" t="s">
        <v>24327</v>
      </c>
    </row>
    <row r="4043" spans="1:8" hidden="1" x14ac:dyDescent="0.25">
      <c r="A4043" s="65">
        <v>45899</v>
      </c>
      <c r="B4043" t="s">
        <v>24275</v>
      </c>
      <c r="C4043">
        <v>12</v>
      </c>
      <c r="D4043" t="s">
        <v>24471</v>
      </c>
      <c r="E4043" t="s">
        <v>24277</v>
      </c>
      <c r="F4043" t="s">
        <v>24311</v>
      </c>
      <c r="G4043" t="s">
        <v>768</v>
      </c>
      <c r="H4043" t="s">
        <v>24327</v>
      </c>
    </row>
    <row r="4044" spans="1:8" hidden="1" x14ac:dyDescent="0.25">
      <c r="A4044" s="65">
        <v>45899</v>
      </c>
      <c r="B4044" t="s">
        <v>24275</v>
      </c>
      <c r="C4044">
        <v>12</v>
      </c>
      <c r="D4044" t="s">
        <v>24471</v>
      </c>
      <c r="E4044" t="s">
        <v>24277</v>
      </c>
      <c r="F4044" t="s">
        <v>24311</v>
      </c>
      <c r="G4044" t="s">
        <v>768</v>
      </c>
      <c r="H4044" t="s">
        <v>24327</v>
      </c>
    </row>
    <row r="4045" spans="1:8" hidden="1" x14ac:dyDescent="0.25">
      <c r="A4045" s="65">
        <v>45899</v>
      </c>
      <c r="B4045" t="s">
        <v>24275</v>
      </c>
      <c r="C4045">
        <v>12</v>
      </c>
      <c r="D4045" t="s">
        <v>24471</v>
      </c>
      <c r="E4045" t="s">
        <v>24277</v>
      </c>
      <c r="F4045" t="s">
        <v>24311</v>
      </c>
      <c r="G4045" t="s">
        <v>768</v>
      </c>
      <c r="H4045" t="s">
        <v>24327</v>
      </c>
    </row>
    <row r="4046" spans="1:8" hidden="1" x14ac:dyDescent="0.25">
      <c r="A4046" s="65">
        <v>45899</v>
      </c>
      <c r="B4046" t="s">
        <v>24275</v>
      </c>
      <c r="C4046">
        <v>12</v>
      </c>
      <c r="D4046" t="s">
        <v>24471</v>
      </c>
      <c r="E4046" t="s">
        <v>24277</v>
      </c>
      <c r="F4046" t="s">
        <v>24311</v>
      </c>
      <c r="G4046" t="s">
        <v>768</v>
      </c>
      <c r="H4046" t="s">
        <v>24327</v>
      </c>
    </row>
    <row r="4047" spans="1:8" hidden="1" x14ac:dyDescent="0.25">
      <c r="A4047" s="65">
        <v>45899</v>
      </c>
      <c r="B4047" t="s">
        <v>24275</v>
      </c>
      <c r="C4047">
        <v>12</v>
      </c>
      <c r="D4047" t="s">
        <v>24471</v>
      </c>
      <c r="E4047" t="s">
        <v>24277</v>
      </c>
      <c r="F4047" t="s">
        <v>24311</v>
      </c>
      <c r="G4047" t="s">
        <v>768</v>
      </c>
      <c r="H4047" t="s">
        <v>24327</v>
      </c>
    </row>
    <row r="4048" spans="1:8" hidden="1" x14ac:dyDescent="0.25">
      <c r="A4048" s="65">
        <v>45899</v>
      </c>
      <c r="B4048" t="s">
        <v>24275</v>
      </c>
      <c r="C4048">
        <v>12</v>
      </c>
      <c r="D4048" t="s">
        <v>24471</v>
      </c>
      <c r="E4048" t="s">
        <v>24277</v>
      </c>
      <c r="F4048" t="s">
        <v>24311</v>
      </c>
      <c r="G4048" t="s">
        <v>768</v>
      </c>
      <c r="H4048" t="s">
        <v>24327</v>
      </c>
    </row>
    <row r="4049" spans="1:8" hidden="1" x14ac:dyDescent="0.25">
      <c r="A4049" s="65">
        <v>45899</v>
      </c>
      <c r="B4049" t="s">
        <v>24275</v>
      </c>
      <c r="C4049">
        <v>12</v>
      </c>
      <c r="D4049" t="s">
        <v>24471</v>
      </c>
      <c r="E4049" t="s">
        <v>24277</v>
      </c>
      <c r="F4049" t="s">
        <v>24311</v>
      </c>
      <c r="G4049" t="s">
        <v>768</v>
      </c>
      <c r="H4049" t="s">
        <v>24327</v>
      </c>
    </row>
    <row r="4050" spans="1:8" hidden="1" x14ac:dyDescent="0.25">
      <c r="A4050" s="65">
        <v>45899</v>
      </c>
      <c r="B4050" t="s">
        <v>24275</v>
      </c>
      <c r="C4050">
        <v>12</v>
      </c>
      <c r="D4050" t="s">
        <v>24471</v>
      </c>
      <c r="E4050" t="s">
        <v>24277</v>
      </c>
      <c r="F4050" t="s">
        <v>24311</v>
      </c>
      <c r="G4050" t="s">
        <v>768</v>
      </c>
      <c r="H4050" t="s">
        <v>24327</v>
      </c>
    </row>
    <row r="4051" spans="1:8" hidden="1" x14ac:dyDescent="0.25">
      <c r="A4051" s="65">
        <v>45899</v>
      </c>
      <c r="B4051" t="s">
        <v>24275</v>
      </c>
      <c r="C4051">
        <v>12</v>
      </c>
      <c r="D4051" t="s">
        <v>24471</v>
      </c>
      <c r="E4051" t="s">
        <v>24277</v>
      </c>
      <c r="F4051" t="s">
        <v>24311</v>
      </c>
      <c r="G4051" t="s">
        <v>768</v>
      </c>
      <c r="H4051" t="s">
        <v>24327</v>
      </c>
    </row>
    <row r="4052" spans="1:8" hidden="1" x14ac:dyDescent="0.25">
      <c r="A4052" s="65">
        <v>45899</v>
      </c>
      <c r="B4052" t="s">
        <v>24275</v>
      </c>
      <c r="C4052">
        <v>12</v>
      </c>
      <c r="D4052" t="s">
        <v>24471</v>
      </c>
      <c r="E4052" t="s">
        <v>24277</v>
      </c>
      <c r="F4052" t="s">
        <v>24311</v>
      </c>
      <c r="G4052" t="s">
        <v>768</v>
      </c>
      <c r="H4052" t="s">
        <v>24327</v>
      </c>
    </row>
    <row r="4053" spans="1:8" hidden="1" x14ac:dyDescent="0.25">
      <c r="A4053" s="65">
        <v>45899</v>
      </c>
      <c r="B4053" t="s">
        <v>24275</v>
      </c>
      <c r="C4053">
        <v>12</v>
      </c>
      <c r="D4053" t="s">
        <v>24471</v>
      </c>
      <c r="E4053" t="s">
        <v>24277</v>
      </c>
      <c r="F4053" t="s">
        <v>24311</v>
      </c>
      <c r="G4053" t="s">
        <v>768</v>
      </c>
      <c r="H4053" t="s">
        <v>24327</v>
      </c>
    </row>
    <row r="4054" spans="1:8" hidden="1" x14ac:dyDescent="0.25">
      <c r="A4054" s="65">
        <v>45899</v>
      </c>
      <c r="B4054" t="s">
        <v>24275</v>
      </c>
      <c r="C4054">
        <v>12</v>
      </c>
      <c r="D4054" t="s">
        <v>24471</v>
      </c>
      <c r="E4054" t="s">
        <v>24277</v>
      </c>
      <c r="F4054" t="s">
        <v>24311</v>
      </c>
      <c r="G4054" t="s">
        <v>768</v>
      </c>
      <c r="H4054" t="s">
        <v>24327</v>
      </c>
    </row>
    <row r="4055" spans="1:8" hidden="1" x14ac:dyDescent="0.25">
      <c r="A4055" s="65">
        <v>45899</v>
      </c>
      <c r="B4055" t="s">
        <v>24275</v>
      </c>
      <c r="C4055">
        <v>12</v>
      </c>
      <c r="D4055" t="s">
        <v>24471</v>
      </c>
      <c r="E4055" t="s">
        <v>24277</v>
      </c>
      <c r="F4055" t="s">
        <v>24311</v>
      </c>
      <c r="G4055" t="s">
        <v>768</v>
      </c>
      <c r="H4055" t="s">
        <v>24327</v>
      </c>
    </row>
    <row r="4056" spans="1:8" hidden="1" x14ac:dyDescent="0.25">
      <c r="A4056" s="65">
        <v>45899</v>
      </c>
      <c r="B4056" t="s">
        <v>24275</v>
      </c>
      <c r="C4056">
        <v>12</v>
      </c>
      <c r="D4056" t="s">
        <v>24471</v>
      </c>
      <c r="E4056" t="s">
        <v>24277</v>
      </c>
      <c r="F4056" t="s">
        <v>24311</v>
      </c>
      <c r="G4056" t="s">
        <v>768</v>
      </c>
      <c r="H4056" t="s">
        <v>24327</v>
      </c>
    </row>
    <row r="4057" spans="1:8" hidden="1" x14ac:dyDescent="0.25">
      <c r="A4057" s="65">
        <v>45899</v>
      </c>
      <c r="B4057" t="s">
        <v>24275</v>
      </c>
      <c r="C4057">
        <v>12</v>
      </c>
      <c r="D4057" t="s">
        <v>24471</v>
      </c>
      <c r="E4057" t="s">
        <v>24277</v>
      </c>
      <c r="F4057" t="s">
        <v>24311</v>
      </c>
      <c r="G4057" t="s">
        <v>768</v>
      </c>
      <c r="H4057" t="s">
        <v>24327</v>
      </c>
    </row>
    <row r="4058" spans="1:8" hidden="1" x14ac:dyDescent="0.25">
      <c r="A4058" s="65">
        <v>45899</v>
      </c>
      <c r="B4058" t="s">
        <v>24275</v>
      </c>
      <c r="C4058">
        <v>12</v>
      </c>
      <c r="D4058" t="s">
        <v>24471</v>
      </c>
      <c r="E4058" t="s">
        <v>24277</v>
      </c>
      <c r="F4058" t="s">
        <v>24311</v>
      </c>
      <c r="G4058" t="s">
        <v>768</v>
      </c>
      <c r="H4058" t="s">
        <v>24327</v>
      </c>
    </row>
    <row r="4059" spans="1:8" hidden="1" x14ac:dyDescent="0.25">
      <c r="A4059" s="65">
        <v>45899</v>
      </c>
      <c r="B4059" t="s">
        <v>24275</v>
      </c>
      <c r="C4059">
        <v>12</v>
      </c>
      <c r="D4059" t="s">
        <v>24471</v>
      </c>
      <c r="E4059" t="s">
        <v>24277</v>
      </c>
      <c r="F4059" t="s">
        <v>24311</v>
      </c>
      <c r="G4059" t="s">
        <v>768</v>
      </c>
      <c r="H4059" t="s">
        <v>24327</v>
      </c>
    </row>
    <row r="4060" spans="1:8" hidden="1" x14ac:dyDescent="0.25">
      <c r="A4060" s="65">
        <v>45899</v>
      </c>
      <c r="B4060" t="s">
        <v>24275</v>
      </c>
      <c r="C4060">
        <v>12</v>
      </c>
      <c r="D4060" t="s">
        <v>24471</v>
      </c>
      <c r="E4060" t="s">
        <v>24277</v>
      </c>
      <c r="F4060" t="s">
        <v>24311</v>
      </c>
      <c r="G4060" t="s">
        <v>768</v>
      </c>
      <c r="H4060" t="s">
        <v>24327</v>
      </c>
    </row>
    <row r="4061" spans="1:8" hidden="1" x14ac:dyDescent="0.25">
      <c r="A4061" s="65">
        <v>45899</v>
      </c>
      <c r="B4061" t="s">
        <v>24275</v>
      </c>
      <c r="C4061">
        <v>12</v>
      </c>
      <c r="D4061" t="s">
        <v>24471</v>
      </c>
      <c r="E4061" t="s">
        <v>24277</v>
      </c>
      <c r="F4061" t="s">
        <v>24311</v>
      </c>
      <c r="G4061" t="s">
        <v>768</v>
      </c>
      <c r="H4061" t="s">
        <v>24327</v>
      </c>
    </row>
    <row r="4062" spans="1:8" hidden="1" x14ac:dyDescent="0.25">
      <c r="A4062" s="65">
        <v>45899</v>
      </c>
      <c r="B4062" t="s">
        <v>24275</v>
      </c>
      <c r="C4062">
        <v>12</v>
      </c>
      <c r="D4062" t="s">
        <v>24471</v>
      </c>
      <c r="E4062" t="s">
        <v>24277</v>
      </c>
      <c r="F4062" t="s">
        <v>24311</v>
      </c>
      <c r="G4062" t="s">
        <v>768</v>
      </c>
      <c r="H4062" t="s">
        <v>24327</v>
      </c>
    </row>
    <row r="4063" spans="1:8" hidden="1" x14ac:dyDescent="0.25">
      <c r="A4063" s="65">
        <v>45899</v>
      </c>
      <c r="B4063" t="s">
        <v>24275</v>
      </c>
      <c r="C4063">
        <v>12</v>
      </c>
      <c r="D4063" t="s">
        <v>24471</v>
      </c>
      <c r="E4063" t="s">
        <v>24277</v>
      </c>
      <c r="F4063" t="s">
        <v>24311</v>
      </c>
      <c r="G4063" t="s">
        <v>768</v>
      </c>
      <c r="H4063" t="s">
        <v>24327</v>
      </c>
    </row>
    <row r="4064" spans="1:8" hidden="1" x14ac:dyDescent="0.25">
      <c r="A4064" s="65">
        <v>45899</v>
      </c>
      <c r="B4064" t="s">
        <v>24275</v>
      </c>
      <c r="C4064">
        <v>12</v>
      </c>
      <c r="D4064" t="s">
        <v>24471</v>
      </c>
      <c r="E4064" t="s">
        <v>24277</v>
      </c>
      <c r="F4064" t="s">
        <v>24311</v>
      </c>
      <c r="G4064" t="s">
        <v>768</v>
      </c>
      <c r="H4064" t="s">
        <v>24327</v>
      </c>
    </row>
    <row r="4065" spans="1:8" hidden="1" x14ac:dyDescent="0.25">
      <c r="A4065" s="65">
        <v>45899</v>
      </c>
      <c r="B4065" t="s">
        <v>24275</v>
      </c>
      <c r="C4065">
        <v>12</v>
      </c>
      <c r="D4065" t="s">
        <v>24471</v>
      </c>
      <c r="E4065" t="s">
        <v>24277</v>
      </c>
      <c r="F4065" t="s">
        <v>24311</v>
      </c>
      <c r="G4065" t="s">
        <v>768</v>
      </c>
      <c r="H4065" t="s">
        <v>24327</v>
      </c>
    </row>
    <row r="4066" spans="1:8" hidden="1" x14ac:dyDescent="0.25">
      <c r="A4066" s="65">
        <v>45899</v>
      </c>
      <c r="B4066" t="s">
        <v>24275</v>
      </c>
      <c r="C4066">
        <v>12</v>
      </c>
      <c r="D4066" t="s">
        <v>24471</v>
      </c>
      <c r="E4066" t="s">
        <v>24277</v>
      </c>
      <c r="F4066" t="s">
        <v>24311</v>
      </c>
      <c r="G4066" t="s">
        <v>768</v>
      </c>
      <c r="H4066" t="s">
        <v>24327</v>
      </c>
    </row>
    <row r="4067" spans="1:8" hidden="1" x14ac:dyDescent="0.25">
      <c r="A4067" s="65">
        <v>45899</v>
      </c>
      <c r="B4067" t="s">
        <v>24275</v>
      </c>
      <c r="C4067">
        <v>12</v>
      </c>
      <c r="D4067" t="s">
        <v>24471</v>
      </c>
      <c r="E4067" t="s">
        <v>24277</v>
      </c>
      <c r="F4067" t="s">
        <v>24311</v>
      </c>
      <c r="G4067" t="s">
        <v>768</v>
      </c>
      <c r="H4067" t="s">
        <v>24327</v>
      </c>
    </row>
    <row r="4068" spans="1:8" hidden="1" x14ac:dyDescent="0.25">
      <c r="A4068" s="65">
        <v>45899</v>
      </c>
      <c r="B4068" t="s">
        <v>24275</v>
      </c>
      <c r="C4068">
        <v>12</v>
      </c>
      <c r="D4068" t="s">
        <v>24471</v>
      </c>
      <c r="E4068" t="s">
        <v>24277</v>
      </c>
      <c r="F4068" t="s">
        <v>24311</v>
      </c>
      <c r="G4068" t="s">
        <v>768</v>
      </c>
      <c r="H4068" t="s">
        <v>24327</v>
      </c>
    </row>
    <row r="4069" spans="1:8" hidden="1" x14ac:dyDescent="0.25">
      <c r="A4069" s="65">
        <v>45899</v>
      </c>
      <c r="B4069" t="s">
        <v>24275</v>
      </c>
      <c r="C4069">
        <v>12</v>
      </c>
      <c r="D4069" t="s">
        <v>24471</v>
      </c>
      <c r="E4069" t="s">
        <v>24277</v>
      </c>
      <c r="F4069" t="s">
        <v>24311</v>
      </c>
      <c r="G4069" t="s">
        <v>768</v>
      </c>
      <c r="H4069" t="s">
        <v>24327</v>
      </c>
    </row>
    <row r="4070" spans="1:8" hidden="1" x14ac:dyDescent="0.25">
      <c r="A4070" s="65">
        <v>45899</v>
      </c>
      <c r="B4070" t="s">
        <v>24275</v>
      </c>
      <c r="C4070">
        <v>12</v>
      </c>
      <c r="D4070" t="s">
        <v>24471</v>
      </c>
      <c r="E4070" t="s">
        <v>24277</v>
      </c>
      <c r="F4070" t="s">
        <v>24311</v>
      </c>
      <c r="G4070" t="s">
        <v>768</v>
      </c>
      <c r="H4070" t="s">
        <v>24327</v>
      </c>
    </row>
    <row r="4071" spans="1:8" hidden="1" x14ac:dyDescent="0.25">
      <c r="A4071" s="65">
        <v>45899</v>
      </c>
      <c r="B4071" t="s">
        <v>24275</v>
      </c>
      <c r="C4071">
        <v>12</v>
      </c>
      <c r="D4071" t="s">
        <v>24471</v>
      </c>
      <c r="E4071" t="s">
        <v>24277</v>
      </c>
      <c r="F4071" t="s">
        <v>24311</v>
      </c>
      <c r="G4071" t="s">
        <v>768</v>
      </c>
      <c r="H4071" t="s">
        <v>24327</v>
      </c>
    </row>
    <row r="4072" spans="1:8" hidden="1" x14ac:dyDescent="0.25">
      <c r="A4072" s="65">
        <v>45899</v>
      </c>
      <c r="B4072" t="s">
        <v>24275</v>
      </c>
      <c r="C4072">
        <v>12</v>
      </c>
      <c r="D4072" t="s">
        <v>24471</v>
      </c>
      <c r="E4072" t="s">
        <v>24277</v>
      </c>
      <c r="F4072" t="s">
        <v>24311</v>
      </c>
      <c r="G4072" t="s">
        <v>768</v>
      </c>
      <c r="H4072" t="s">
        <v>24327</v>
      </c>
    </row>
    <row r="4073" spans="1:8" hidden="1" x14ac:dyDescent="0.25">
      <c r="A4073" s="65">
        <v>45899</v>
      </c>
      <c r="B4073" t="s">
        <v>24275</v>
      </c>
      <c r="C4073">
        <v>12</v>
      </c>
      <c r="D4073" t="s">
        <v>24471</v>
      </c>
      <c r="E4073" t="s">
        <v>24277</v>
      </c>
      <c r="F4073" t="s">
        <v>24311</v>
      </c>
      <c r="G4073" t="s">
        <v>768</v>
      </c>
      <c r="H4073" t="s">
        <v>24327</v>
      </c>
    </row>
    <row r="4074" spans="1:8" hidden="1" x14ac:dyDescent="0.25">
      <c r="A4074" s="65">
        <v>45899</v>
      </c>
      <c r="B4074" t="s">
        <v>24275</v>
      </c>
      <c r="C4074">
        <v>12</v>
      </c>
      <c r="D4074" t="s">
        <v>24471</v>
      </c>
      <c r="E4074" t="s">
        <v>24277</v>
      </c>
      <c r="F4074" t="s">
        <v>24311</v>
      </c>
      <c r="G4074" t="s">
        <v>768</v>
      </c>
      <c r="H4074" t="s">
        <v>24327</v>
      </c>
    </row>
    <row r="4075" spans="1:8" hidden="1" x14ac:dyDescent="0.25">
      <c r="A4075" s="65">
        <v>45899</v>
      </c>
      <c r="B4075" t="s">
        <v>24275</v>
      </c>
      <c r="C4075">
        <v>12</v>
      </c>
      <c r="D4075" t="s">
        <v>24471</v>
      </c>
      <c r="E4075" t="s">
        <v>24277</v>
      </c>
      <c r="F4075" t="s">
        <v>24311</v>
      </c>
      <c r="G4075" t="s">
        <v>768</v>
      </c>
      <c r="H4075" t="s">
        <v>24327</v>
      </c>
    </row>
    <row r="4076" spans="1:8" hidden="1" x14ac:dyDescent="0.25">
      <c r="A4076" s="65">
        <v>45899</v>
      </c>
      <c r="B4076" t="s">
        <v>24275</v>
      </c>
      <c r="C4076">
        <v>12</v>
      </c>
      <c r="D4076" t="s">
        <v>24471</v>
      </c>
      <c r="E4076" t="s">
        <v>24277</v>
      </c>
      <c r="F4076" t="s">
        <v>24311</v>
      </c>
      <c r="G4076" t="s">
        <v>768</v>
      </c>
      <c r="H4076" t="s">
        <v>24327</v>
      </c>
    </row>
    <row r="4077" spans="1:8" hidden="1" x14ac:dyDescent="0.25">
      <c r="A4077" s="65">
        <v>45899</v>
      </c>
      <c r="B4077" t="s">
        <v>24330</v>
      </c>
      <c r="C4077">
        <v>11</v>
      </c>
      <c r="D4077" t="s">
        <v>24472</v>
      </c>
      <c r="E4077" t="s">
        <v>24277</v>
      </c>
      <c r="F4077" t="s">
        <v>24294</v>
      </c>
      <c r="G4077" t="s">
        <v>765</v>
      </c>
      <c r="H4077" t="s">
        <v>24465</v>
      </c>
    </row>
    <row r="4078" spans="1:8" hidden="1" x14ac:dyDescent="0.25">
      <c r="A4078" s="65">
        <v>45899</v>
      </c>
      <c r="B4078" t="s">
        <v>24330</v>
      </c>
      <c r="C4078">
        <v>12</v>
      </c>
      <c r="D4078" t="s">
        <v>24472</v>
      </c>
      <c r="E4078" t="s">
        <v>24277</v>
      </c>
      <c r="F4078" t="s">
        <v>24294</v>
      </c>
      <c r="G4078" t="s">
        <v>765</v>
      </c>
      <c r="H4078" t="s">
        <v>24465</v>
      </c>
    </row>
    <row r="4079" spans="1:8" hidden="1" x14ac:dyDescent="0.25">
      <c r="A4079" s="65">
        <v>45899</v>
      </c>
      <c r="B4079" t="s">
        <v>24330</v>
      </c>
      <c r="C4079">
        <v>12</v>
      </c>
      <c r="D4079" t="s">
        <v>24472</v>
      </c>
      <c r="E4079" t="s">
        <v>24277</v>
      </c>
      <c r="F4079" t="s">
        <v>24294</v>
      </c>
      <c r="G4079" t="s">
        <v>765</v>
      </c>
      <c r="H4079" t="s">
        <v>24465</v>
      </c>
    </row>
    <row r="4080" spans="1:8" hidden="1" x14ac:dyDescent="0.25">
      <c r="A4080" s="65">
        <v>45899</v>
      </c>
      <c r="B4080" t="s">
        <v>24330</v>
      </c>
      <c r="C4080">
        <v>12</v>
      </c>
      <c r="D4080" t="s">
        <v>24472</v>
      </c>
      <c r="E4080" t="s">
        <v>24277</v>
      </c>
      <c r="F4080" t="s">
        <v>24294</v>
      </c>
      <c r="G4080" t="s">
        <v>765</v>
      </c>
      <c r="H4080" t="s">
        <v>24465</v>
      </c>
    </row>
    <row r="4081" spans="1:8" hidden="1" x14ac:dyDescent="0.25">
      <c r="A4081" s="65">
        <v>45900</v>
      </c>
      <c r="B4081" t="s">
        <v>24330</v>
      </c>
      <c r="C4081">
        <v>8</v>
      </c>
      <c r="D4081" t="s">
        <v>24473</v>
      </c>
      <c r="E4081" t="s">
        <v>24277</v>
      </c>
      <c r="F4081" t="s">
        <v>24294</v>
      </c>
      <c r="G4081" t="s">
        <v>765</v>
      </c>
      <c r="H4081" t="s">
        <v>24465</v>
      </c>
    </row>
    <row r="4082" spans="1:8" hidden="1" x14ac:dyDescent="0.25">
      <c r="A4082" s="65">
        <v>45900</v>
      </c>
      <c r="B4082" t="s">
        <v>24330</v>
      </c>
      <c r="C4082">
        <v>12</v>
      </c>
      <c r="D4082" t="s">
        <v>24473</v>
      </c>
      <c r="E4082" t="s">
        <v>24277</v>
      </c>
      <c r="F4082" t="s">
        <v>24294</v>
      </c>
      <c r="G4082" t="s">
        <v>765</v>
      </c>
      <c r="H4082" t="s">
        <v>24465</v>
      </c>
    </row>
    <row r="4083" spans="1:8" hidden="1" x14ac:dyDescent="0.25">
      <c r="A4083" s="65">
        <v>45900</v>
      </c>
      <c r="B4083" t="s">
        <v>24330</v>
      </c>
      <c r="C4083">
        <v>12</v>
      </c>
      <c r="D4083" t="s">
        <v>24473</v>
      </c>
      <c r="E4083" t="s">
        <v>24277</v>
      </c>
      <c r="F4083" t="s">
        <v>24294</v>
      </c>
      <c r="G4083" t="s">
        <v>765</v>
      </c>
      <c r="H4083" t="s">
        <v>24465</v>
      </c>
    </row>
    <row r="4084" spans="1:8" hidden="1" x14ac:dyDescent="0.25">
      <c r="A4084" s="65">
        <v>45901</v>
      </c>
      <c r="B4084" t="s">
        <v>24275</v>
      </c>
      <c r="C4084">
        <v>3.5</v>
      </c>
      <c r="D4084" t="s">
        <v>24474</v>
      </c>
      <c r="E4084" t="s">
        <v>24277</v>
      </c>
      <c r="F4084" t="s">
        <v>24294</v>
      </c>
      <c r="G4084" t="s">
        <v>768</v>
      </c>
      <c r="H4084" t="s">
        <v>24336</v>
      </c>
    </row>
    <row r="4085" spans="1:8" hidden="1" x14ac:dyDescent="0.25">
      <c r="A4085" s="65">
        <v>45901</v>
      </c>
      <c r="B4085" t="s">
        <v>24275</v>
      </c>
      <c r="C4085">
        <v>10</v>
      </c>
      <c r="D4085" t="s">
        <v>24474</v>
      </c>
      <c r="E4085" t="s">
        <v>24277</v>
      </c>
      <c r="F4085" t="s">
        <v>24294</v>
      </c>
      <c r="G4085" t="s">
        <v>768</v>
      </c>
      <c r="H4085" t="s">
        <v>24336</v>
      </c>
    </row>
    <row r="4086" spans="1:8" hidden="1" x14ac:dyDescent="0.25">
      <c r="A4086" s="65">
        <v>45901</v>
      </c>
      <c r="B4086" t="s">
        <v>24330</v>
      </c>
      <c r="C4086">
        <v>9</v>
      </c>
      <c r="D4086" t="s">
        <v>24475</v>
      </c>
      <c r="E4086" t="s">
        <v>24277</v>
      </c>
      <c r="F4086" t="s">
        <v>24294</v>
      </c>
      <c r="G4086" t="s">
        <v>765</v>
      </c>
      <c r="H4086" t="s">
        <v>24397</v>
      </c>
    </row>
    <row r="4087" spans="1:8" hidden="1" x14ac:dyDescent="0.25">
      <c r="A4087" s="65">
        <v>45901</v>
      </c>
      <c r="B4087" t="s">
        <v>24330</v>
      </c>
      <c r="C4087">
        <v>7</v>
      </c>
      <c r="D4087" t="s">
        <v>24475</v>
      </c>
      <c r="E4087" t="s">
        <v>24277</v>
      </c>
      <c r="F4087" t="s">
        <v>24294</v>
      </c>
      <c r="G4087" t="s">
        <v>765</v>
      </c>
      <c r="H4087" t="s">
        <v>24397</v>
      </c>
    </row>
    <row r="4088" spans="1:8" hidden="1" x14ac:dyDescent="0.25">
      <c r="A4088" s="65">
        <v>45901</v>
      </c>
      <c r="B4088" t="s">
        <v>24330</v>
      </c>
      <c r="C4088">
        <v>9</v>
      </c>
      <c r="D4088" t="s">
        <v>24475</v>
      </c>
      <c r="E4088" t="s">
        <v>24277</v>
      </c>
      <c r="F4088" t="s">
        <v>24294</v>
      </c>
      <c r="G4088" t="s">
        <v>765</v>
      </c>
      <c r="H4088" t="s">
        <v>24397</v>
      </c>
    </row>
    <row r="4089" spans="1:8" hidden="1" x14ac:dyDescent="0.25">
      <c r="A4089" s="65">
        <v>45903</v>
      </c>
      <c r="B4089" t="s">
        <v>24275</v>
      </c>
      <c r="C4089">
        <v>12</v>
      </c>
      <c r="D4089" t="s">
        <v>24476</v>
      </c>
      <c r="E4089" t="s">
        <v>24277</v>
      </c>
      <c r="F4089" t="s">
        <v>24311</v>
      </c>
      <c r="G4089" t="s">
        <v>766</v>
      </c>
      <c r="H4089" t="s">
        <v>24336</v>
      </c>
    </row>
    <row r="4090" spans="1:8" hidden="1" x14ac:dyDescent="0.25">
      <c r="A4090" s="65">
        <v>45903</v>
      </c>
      <c r="B4090" t="s">
        <v>24275</v>
      </c>
      <c r="C4090">
        <v>11</v>
      </c>
      <c r="D4090" t="s">
        <v>24460</v>
      </c>
      <c r="E4090" t="s">
        <v>24277</v>
      </c>
      <c r="F4090" t="s">
        <v>24294</v>
      </c>
      <c r="G4090" t="s">
        <v>768</v>
      </c>
      <c r="H4090" t="s">
        <v>24336</v>
      </c>
    </row>
    <row r="4091" spans="1:8" hidden="1" x14ac:dyDescent="0.25">
      <c r="A4091" s="65">
        <v>45903</v>
      </c>
      <c r="B4091" t="s">
        <v>24275</v>
      </c>
      <c r="C4091">
        <v>12</v>
      </c>
      <c r="D4091" t="s">
        <v>24460</v>
      </c>
      <c r="E4091" t="s">
        <v>24277</v>
      </c>
      <c r="F4091" t="s">
        <v>24294</v>
      </c>
      <c r="G4091" t="s">
        <v>768</v>
      </c>
      <c r="H4091" t="s">
        <v>24336</v>
      </c>
    </row>
    <row r="4092" spans="1:8" hidden="1" x14ac:dyDescent="0.25">
      <c r="A4092" s="65">
        <v>45903</v>
      </c>
      <c r="B4092" t="s">
        <v>24275</v>
      </c>
      <c r="C4092">
        <v>12</v>
      </c>
      <c r="D4092" t="s">
        <v>24460</v>
      </c>
      <c r="E4092" t="s">
        <v>24277</v>
      </c>
      <c r="F4092" t="s">
        <v>24294</v>
      </c>
      <c r="G4092" t="s">
        <v>768</v>
      </c>
      <c r="H4092" t="s">
        <v>24336</v>
      </c>
    </row>
    <row r="4093" spans="1:8" hidden="1" x14ac:dyDescent="0.25">
      <c r="A4093" s="65">
        <v>45903</v>
      </c>
      <c r="B4093" t="s">
        <v>24275</v>
      </c>
      <c r="C4093">
        <v>12</v>
      </c>
      <c r="D4093" t="s">
        <v>24460</v>
      </c>
      <c r="E4093" t="s">
        <v>24277</v>
      </c>
      <c r="F4093" t="s">
        <v>24294</v>
      </c>
      <c r="G4093" t="s">
        <v>768</v>
      </c>
      <c r="H4093" t="s">
        <v>24336</v>
      </c>
    </row>
    <row r="4094" spans="1:8" hidden="1" x14ac:dyDescent="0.25">
      <c r="A4094" s="65">
        <v>45903</v>
      </c>
      <c r="B4094" t="s">
        <v>24275</v>
      </c>
      <c r="C4094">
        <v>12</v>
      </c>
      <c r="D4094" t="s">
        <v>24460</v>
      </c>
      <c r="E4094" t="s">
        <v>24277</v>
      </c>
      <c r="F4094" t="s">
        <v>24294</v>
      </c>
      <c r="G4094" t="s">
        <v>768</v>
      </c>
      <c r="H4094" t="s">
        <v>24336</v>
      </c>
    </row>
    <row r="4095" spans="1:8" hidden="1" x14ac:dyDescent="0.25">
      <c r="A4095" s="65">
        <v>45903</v>
      </c>
      <c r="B4095" t="s">
        <v>24275</v>
      </c>
      <c r="C4095">
        <v>12</v>
      </c>
      <c r="D4095" t="s">
        <v>24460</v>
      </c>
      <c r="E4095" t="s">
        <v>24277</v>
      </c>
      <c r="F4095" t="s">
        <v>24294</v>
      </c>
      <c r="G4095" t="s">
        <v>768</v>
      </c>
      <c r="H4095" t="s">
        <v>24336</v>
      </c>
    </row>
    <row r="4096" spans="1:8" hidden="1" x14ac:dyDescent="0.25">
      <c r="A4096" s="65">
        <v>45903</v>
      </c>
      <c r="B4096" t="s">
        <v>24275</v>
      </c>
      <c r="C4096">
        <v>12</v>
      </c>
      <c r="D4096" t="s">
        <v>24460</v>
      </c>
      <c r="E4096" t="s">
        <v>24277</v>
      </c>
      <c r="F4096" t="s">
        <v>24294</v>
      </c>
      <c r="G4096" t="s">
        <v>768</v>
      </c>
      <c r="H4096" t="s">
        <v>24336</v>
      </c>
    </row>
    <row r="4097" spans="1:8" hidden="1" x14ac:dyDescent="0.25">
      <c r="A4097" s="65">
        <v>45903</v>
      </c>
      <c r="B4097" t="s">
        <v>24275</v>
      </c>
      <c r="C4097">
        <v>7</v>
      </c>
      <c r="D4097" t="s">
        <v>24460</v>
      </c>
      <c r="E4097" t="s">
        <v>24277</v>
      </c>
      <c r="F4097" t="s">
        <v>24294</v>
      </c>
      <c r="G4097" t="s">
        <v>768</v>
      </c>
      <c r="H4097" t="s">
        <v>24336</v>
      </c>
    </row>
    <row r="4098" spans="1:8" hidden="1" x14ac:dyDescent="0.25">
      <c r="A4098" s="65">
        <v>45902</v>
      </c>
      <c r="B4098" t="s">
        <v>24275</v>
      </c>
      <c r="C4098">
        <v>12</v>
      </c>
      <c r="D4098" t="s">
        <v>24477</v>
      </c>
      <c r="E4098" t="s">
        <v>24277</v>
      </c>
      <c r="F4098" t="s">
        <v>24294</v>
      </c>
      <c r="G4098" t="s">
        <v>768</v>
      </c>
      <c r="H4098" t="s">
        <v>24336</v>
      </c>
    </row>
    <row r="4099" spans="1:8" hidden="1" x14ac:dyDescent="0.25">
      <c r="A4099" s="65">
        <v>45902</v>
      </c>
      <c r="B4099" t="s">
        <v>24275</v>
      </c>
      <c r="C4099">
        <v>12</v>
      </c>
      <c r="D4099" t="s">
        <v>24477</v>
      </c>
      <c r="E4099" t="s">
        <v>24277</v>
      </c>
      <c r="F4099" t="s">
        <v>24294</v>
      </c>
      <c r="G4099" t="s">
        <v>768</v>
      </c>
      <c r="H4099" t="s">
        <v>24336</v>
      </c>
    </row>
    <row r="4100" spans="1:8" hidden="1" x14ac:dyDescent="0.25">
      <c r="A4100" s="65">
        <v>45902</v>
      </c>
      <c r="B4100" t="s">
        <v>24275</v>
      </c>
      <c r="C4100">
        <v>12</v>
      </c>
      <c r="D4100" t="s">
        <v>24477</v>
      </c>
      <c r="E4100" t="s">
        <v>24277</v>
      </c>
      <c r="F4100" t="s">
        <v>24294</v>
      </c>
      <c r="G4100" t="s">
        <v>768</v>
      </c>
      <c r="H4100" t="s">
        <v>24336</v>
      </c>
    </row>
    <row r="4101" spans="1:8" hidden="1" x14ac:dyDescent="0.25">
      <c r="A4101" s="65">
        <v>45902</v>
      </c>
      <c r="B4101" t="s">
        <v>24275</v>
      </c>
      <c r="C4101">
        <v>12</v>
      </c>
      <c r="D4101" t="s">
        <v>24477</v>
      </c>
      <c r="E4101" t="s">
        <v>24277</v>
      </c>
      <c r="F4101" t="s">
        <v>24294</v>
      </c>
      <c r="G4101" t="s">
        <v>768</v>
      </c>
      <c r="H4101" t="s">
        <v>24336</v>
      </c>
    </row>
    <row r="4102" spans="1:8" hidden="1" x14ac:dyDescent="0.25">
      <c r="A4102" s="65">
        <v>45902</v>
      </c>
      <c r="B4102" t="s">
        <v>24275</v>
      </c>
      <c r="C4102">
        <v>6</v>
      </c>
      <c r="D4102" t="s">
        <v>24477</v>
      </c>
      <c r="E4102" t="s">
        <v>24277</v>
      </c>
      <c r="F4102" t="s">
        <v>24294</v>
      </c>
      <c r="G4102" t="s">
        <v>768</v>
      </c>
      <c r="H4102" t="s">
        <v>24336</v>
      </c>
    </row>
    <row r="4103" spans="1:8" hidden="1" x14ac:dyDescent="0.25">
      <c r="A4103" s="65">
        <v>45904</v>
      </c>
      <c r="B4103" t="s">
        <v>24275</v>
      </c>
      <c r="C4103">
        <v>7.5</v>
      </c>
      <c r="D4103" t="s">
        <v>24478</v>
      </c>
      <c r="E4103" t="s">
        <v>24277</v>
      </c>
      <c r="F4103" t="s">
        <v>24294</v>
      </c>
      <c r="G4103" t="s">
        <v>769</v>
      </c>
      <c r="H4103" t="s">
        <v>24336</v>
      </c>
    </row>
    <row r="4104" spans="1:8" hidden="1" x14ac:dyDescent="0.25">
      <c r="A4104" s="65">
        <v>45904</v>
      </c>
      <c r="B4104" t="s">
        <v>24275</v>
      </c>
      <c r="C4104">
        <v>12</v>
      </c>
      <c r="D4104" t="s">
        <v>24478</v>
      </c>
      <c r="E4104" t="s">
        <v>24277</v>
      </c>
      <c r="F4104" t="s">
        <v>24294</v>
      </c>
      <c r="G4104" t="s">
        <v>769</v>
      </c>
      <c r="H4104" t="s">
        <v>24336</v>
      </c>
    </row>
    <row r="4105" spans="1:8" hidden="1" x14ac:dyDescent="0.25">
      <c r="A4105" s="65">
        <v>45904</v>
      </c>
      <c r="B4105" t="s">
        <v>24275</v>
      </c>
      <c r="C4105">
        <v>12</v>
      </c>
      <c r="D4105" t="s">
        <v>24479</v>
      </c>
      <c r="E4105" t="s">
        <v>24277</v>
      </c>
      <c r="F4105" t="s">
        <v>24294</v>
      </c>
      <c r="G4105" t="s">
        <v>768</v>
      </c>
      <c r="H4105" t="s">
        <v>24336</v>
      </c>
    </row>
    <row r="4106" spans="1:8" hidden="1" x14ac:dyDescent="0.25">
      <c r="A4106" s="65">
        <v>45904</v>
      </c>
      <c r="B4106" t="s">
        <v>24275</v>
      </c>
      <c r="C4106">
        <v>12</v>
      </c>
      <c r="D4106" t="s">
        <v>24479</v>
      </c>
      <c r="E4106" t="s">
        <v>24277</v>
      </c>
      <c r="F4106" t="s">
        <v>24294</v>
      </c>
      <c r="G4106" t="s">
        <v>768</v>
      </c>
      <c r="H4106" t="s">
        <v>24336</v>
      </c>
    </row>
    <row r="4107" spans="1:8" hidden="1" x14ac:dyDescent="0.25">
      <c r="A4107" s="65">
        <v>45904</v>
      </c>
      <c r="B4107" t="s">
        <v>24275</v>
      </c>
      <c r="C4107">
        <v>12</v>
      </c>
      <c r="D4107" t="s">
        <v>24479</v>
      </c>
      <c r="E4107" t="s">
        <v>24277</v>
      </c>
      <c r="F4107" t="s">
        <v>24294</v>
      </c>
      <c r="G4107" t="s">
        <v>768</v>
      </c>
      <c r="H4107" t="s">
        <v>24336</v>
      </c>
    </row>
    <row r="4108" spans="1:8" hidden="1" x14ac:dyDescent="0.25">
      <c r="A4108" s="65">
        <v>45904</v>
      </c>
      <c r="B4108" t="s">
        <v>24275</v>
      </c>
      <c r="C4108">
        <v>12</v>
      </c>
      <c r="D4108" t="s">
        <v>24479</v>
      </c>
      <c r="E4108" t="s">
        <v>24277</v>
      </c>
      <c r="F4108" t="s">
        <v>24294</v>
      </c>
      <c r="G4108" t="s">
        <v>768</v>
      </c>
      <c r="H4108" t="s">
        <v>24336</v>
      </c>
    </row>
    <row r="4109" spans="1:8" hidden="1" x14ac:dyDescent="0.25">
      <c r="A4109" s="65">
        <v>45905</v>
      </c>
      <c r="B4109" t="s">
        <v>24275</v>
      </c>
      <c r="C4109">
        <v>12</v>
      </c>
      <c r="D4109" t="s">
        <v>24478</v>
      </c>
      <c r="E4109" t="s">
        <v>24277</v>
      </c>
      <c r="F4109" t="s">
        <v>24294</v>
      </c>
      <c r="G4109" t="s">
        <v>769</v>
      </c>
      <c r="H4109" t="s">
        <v>24336</v>
      </c>
    </row>
    <row r="4110" spans="1:8" hidden="1" x14ac:dyDescent="0.25">
      <c r="A4110" s="65">
        <v>45905</v>
      </c>
      <c r="B4110" t="s">
        <v>24275</v>
      </c>
      <c r="C4110">
        <v>12</v>
      </c>
      <c r="D4110" t="s">
        <v>24478</v>
      </c>
      <c r="E4110" t="s">
        <v>24277</v>
      </c>
      <c r="F4110" t="s">
        <v>24294</v>
      </c>
      <c r="G4110" t="s">
        <v>769</v>
      </c>
      <c r="H4110" t="s">
        <v>24336</v>
      </c>
    </row>
    <row r="4111" spans="1:8" hidden="1" x14ac:dyDescent="0.25">
      <c r="A4111" s="65">
        <v>45905</v>
      </c>
      <c r="B4111" t="s">
        <v>24275</v>
      </c>
      <c r="C4111">
        <v>12</v>
      </c>
      <c r="D4111" t="s">
        <v>24478</v>
      </c>
      <c r="E4111" t="s">
        <v>24277</v>
      </c>
      <c r="F4111" t="s">
        <v>24294</v>
      </c>
      <c r="G4111" t="s">
        <v>769</v>
      </c>
      <c r="H4111" t="s">
        <v>24336</v>
      </c>
    </row>
    <row r="4112" spans="1:8" hidden="1" x14ac:dyDescent="0.25">
      <c r="A4112" s="65">
        <v>45905</v>
      </c>
      <c r="B4112" t="s">
        <v>24275</v>
      </c>
      <c r="C4112">
        <v>8</v>
      </c>
      <c r="D4112" t="s">
        <v>24478</v>
      </c>
      <c r="E4112" t="s">
        <v>24277</v>
      </c>
      <c r="F4112" t="s">
        <v>24294</v>
      </c>
      <c r="G4112" t="s">
        <v>769</v>
      </c>
      <c r="H4112" t="s">
        <v>24336</v>
      </c>
    </row>
    <row r="4113" spans="1:8" hidden="1" x14ac:dyDescent="0.25">
      <c r="A4113" s="65">
        <v>45905</v>
      </c>
      <c r="B4113" t="s">
        <v>24275</v>
      </c>
      <c r="C4113">
        <v>12</v>
      </c>
      <c r="D4113" t="s">
        <v>24478</v>
      </c>
      <c r="E4113" t="s">
        <v>24277</v>
      </c>
      <c r="F4113" t="s">
        <v>24294</v>
      </c>
      <c r="G4113" t="s">
        <v>769</v>
      </c>
      <c r="H4113" t="s">
        <v>24336</v>
      </c>
    </row>
    <row r="4114" spans="1:8" hidden="1" x14ac:dyDescent="0.25">
      <c r="A4114" s="65">
        <v>45905</v>
      </c>
      <c r="B4114" t="s">
        <v>24275</v>
      </c>
      <c r="C4114">
        <v>12</v>
      </c>
      <c r="D4114" t="s">
        <v>24478</v>
      </c>
      <c r="E4114" t="s">
        <v>24277</v>
      </c>
      <c r="F4114" t="s">
        <v>24294</v>
      </c>
      <c r="G4114" t="s">
        <v>769</v>
      </c>
      <c r="H4114" t="s">
        <v>24336</v>
      </c>
    </row>
    <row r="4115" spans="1:8" hidden="1" x14ac:dyDescent="0.25">
      <c r="A4115" s="65">
        <v>45905</v>
      </c>
      <c r="B4115" t="s">
        <v>24275</v>
      </c>
      <c r="C4115">
        <v>12</v>
      </c>
      <c r="D4115" t="s">
        <v>24479</v>
      </c>
      <c r="E4115" t="s">
        <v>24277</v>
      </c>
      <c r="F4115" t="s">
        <v>24294</v>
      </c>
      <c r="G4115" t="s">
        <v>768</v>
      </c>
      <c r="H4115" t="s">
        <v>24336</v>
      </c>
    </row>
    <row r="4116" spans="1:8" hidden="1" x14ac:dyDescent="0.25">
      <c r="A4116" s="65">
        <v>45906</v>
      </c>
      <c r="B4116" t="s">
        <v>24275</v>
      </c>
      <c r="C4116">
        <v>12</v>
      </c>
      <c r="D4116" t="s">
        <v>24480</v>
      </c>
      <c r="E4116" t="s">
        <v>24277</v>
      </c>
      <c r="F4116" t="s">
        <v>24311</v>
      </c>
      <c r="G4116" t="s">
        <v>764</v>
      </c>
      <c r="H4116" t="s">
        <v>24438</v>
      </c>
    </row>
    <row r="4117" spans="1:8" hidden="1" x14ac:dyDescent="0.25">
      <c r="A4117" s="65">
        <v>45906</v>
      </c>
      <c r="B4117" t="s">
        <v>24275</v>
      </c>
      <c r="C4117">
        <v>12</v>
      </c>
      <c r="D4117" t="s">
        <v>24480</v>
      </c>
      <c r="E4117" t="s">
        <v>24277</v>
      </c>
      <c r="F4117" t="s">
        <v>24311</v>
      </c>
      <c r="G4117" t="s">
        <v>764</v>
      </c>
      <c r="H4117" t="s">
        <v>24438</v>
      </c>
    </row>
    <row r="4118" spans="1:8" hidden="1" x14ac:dyDescent="0.25">
      <c r="A4118" s="65">
        <v>45906</v>
      </c>
      <c r="B4118" t="s">
        <v>24275</v>
      </c>
      <c r="C4118">
        <v>12</v>
      </c>
      <c r="D4118" t="s">
        <v>24480</v>
      </c>
      <c r="E4118" t="s">
        <v>24277</v>
      </c>
      <c r="F4118" t="s">
        <v>24311</v>
      </c>
      <c r="G4118" t="s">
        <v>764</v>
      </c>
      <c r="H4118" t="s">
        <v>24438</v>
      </c>
    </row>
    <row r="4119" spans="1:8" hidden="1" x14ac:dyDescent="0.25">
      <c r="A4119" s="65">
        <v>45906</v>
      </c>
      <c r="B4119" t="s">
        <v>24275</v>
      </c>
      <c r="C4119">
        <v>12</v>
      </c>
      <c r="D4119" t="s">
        <v>24480</v>
      </c>
      <c r="E4119" t="s">
        <v>24277</v>
      </c>
      <c r="F4119" t="s">
        <v>24311</v>
      </c>
      <c r="G4119" t="s">
        <v>764</v>
      </c>
      <c r="H4119" t="s">
        <v>24438</v>
      </c>
    </row>
    <row r="4120" spans="1:8" hidden="1" x14ac:dyDescent="0.25">
      <c r="A4120" s="65">
        <v>45906</v>
      </c>
      <c r="B4120" t="s">
        <v>24275</v>
      </c>
      <c r="C4120">
        <v>12</v>
      </c>
      <c r="D4120" t="s">
        <v>24480</v>
      </c>
      <c r="E4120" t="s">
        <v>24277</v>
      </c>
      <c r="F4120" t="s">
        <v>24311</v>
      </c>
      <c r="G4120" t="s">
        <v>764</v>
      </c>
      <c r="H4120" t="s">
        <v>24438</v>
      </c>
    </row>
    <row r="4121" spans="1:8" hidden="1" x14ac:dyDescent="0.25">
      <c r="A4121" s="65">
        <v>45906</v>
      </c>
      <c r="B4121" t="s">
        <v>24275</v>
      </c>
      <c r="C4121">
        <v>12</v>
      </c>
      <c r="D4121" t="s">
        <v>24480</v>
      </c>
      <c r="E4121" t="s">
        <v>24277</v>
      </c>
      <c r="F4121" t="s">
        <v>24311</v>
      </c>
      <c r="G4121" t="s">
        <v>764</v>
      </c>
      <c r="H4121" t="s">
        <v>24438</v>
      </c>
    </row>
    <row r="4122" spans="1:8" hidden="1" x14ac:dyDescent="0.25">
      <c r="A4122" s="65">
        <v>45906</v>
      </c>
      <c r="B4122" t="s">
        <v>24275</v>
      </c>
      <c r="C4122">
        <v>12</v>
      </c>
      <c r="D4122" t="s">
        <v>24481</v>
      </c>
      <c r="E4122" t="s">
        <v>24277</v>
      </c>
      <c r="F4122" t="s">
        <v>24311</v>
      </c>
      <c r="G4122" t="s">
        <v>770</v>
      </c>
      <c r="H4122" t="s">
        <v>24278</v>
      </c>
    </row>
    <row r="4123" spans="1:8" hidden="1" x14ac:dyDescent="0.25">
      <c r="A4123" s="65">
        <v>45906</v>
      </c>
      <c r="B4123" t="s">
        <v>24275</v>
      </c>
      <c r="C4123">
        <v>12</v>
      </c>
      <c r="D4123" t="s">
        <v>24481</v>
      </c>
      <c r="E4123" t="s">
        <v>24277</v>
      </c>
      <c r="F4123" t="s">
        <v>24311</v>
      </c>
      <c r="G4123" t="s">
        <v>770</v>
      </c>
      <c r="H4123" t="s">
        <v>24278</v>
      </c>
    </row>
    <row r="4124" spans="1:8" hidden="1" x14ac:dyDescent="0.25">
      <c r="A4124" s="65">
        <v>45906</v>
      </c>
      <c r="B4124" t="s">
        <v>24275</v>
      </c>
      <c r="C4124">
        <v>12</v>
      </c>
      <c r="D4124" t="s">
        <v>24481</v>
      </c>
      <c r="E4124" t="s">
        <v>24277</v>
      </c>
      <c r="F4124" t="s">
        <v>24311</v>
      </c>
      <c r="G4124" t="s">
        <v>770</v>
      </c>
      <c r="H4124" t="s">
        <v>24278</v>
      </c>
    </row>
    <row r="4125" spans="1:8" hidden="1" x14ac:dyDescent="0.25">
      <c r="A4125" s="65">
        <v>45906</v>
      </c>
      <c r="B4125" t="s">
        <v>24275</v>
      </c>
      <c r="C4125">
        <v>12</v>
      </c>
      <c r="D4125" t="s">
        <v>24481</v>
      </c>
      <c r="E4125" t="s">
        <v>24277</v>
      </c>
      <c r="F4125" t="s">
        <v>24311</v>
      </c>
      <c r="G4125" t="s">
        <v>770</v>
      </c>
      <c r="H4125" t="s">
        <v>24278</v>
      </c>
    </row>
    <row r="4126" spans="1:8" hidden="1" x14ac:dyDescent="0.25">
      <c r="A4126" s="65">
        <v>45906</v>
      </c>
      <c r="B4126" t="s">
        <v>24275</v>
      </c>
      <c r="C4126">
        <v>12</v>
      </c>
      <c r="D4126" t="s">
        <v>24481</v>
      </c>
      <c r="E4126" t="s">
        <v>24277</v>
      </c>
      <c r="F4126" t="s">
        <v>24311</v>
      </c>
      <c r="G4126" t="s">
        <v>770</v>
      </c>
      <c r="H4126" t="s">
        <v>24278</v>
      </c>
    </row>
    <row r="4127" spans="1:8" hidden="1" x14ac:dyDescent="0.25">
      <c r="A4127" s="65">
        <v>45906</v>
      </c>
      <c r="B4127" t="s">
        <v>24275</v>
      </c>
      <c r="C4127">
        <v>12</v>
      </c>
      <c r="D4127" t="s">
        <v>24481</v>
      </c>
      <c r="E4127" t="s">
        <v>24277</v>
      </c>
      <c r="F4127" t="s">
        <v>24311</v>
      </c>
      <c r="G4127" t="s">
        <v>770</v>
      </c>
      <c r="H4127" t="s">
        <v>24278</v>
      </c>
    </row>
    <row r="4128" spans="1:8" hidden="1" x14ac:dyDescent="0.25">
      <c r="A4128" s="65">
        <v>45906</v>
      </c>
      <c r="B4128" t="s">
        <v>24275</v>
      </c>
      <c r="C4128">
        <v>12</v>
      </c>
      <c r="D4128" t="s">
        <v>24481</v>
      </c>
      <c r="E4128" t="s">
        <v>24277</v>
      </c>
      <c r="F4128" t="s">
        <v>24311</v>
      </c>
      <c r="G4128" t="s">
        <v>770</v>
      </c>
      <c r="H4128" t="s">
        <v>24278</v>
      </c>
    </row>
    <row r="4129" spans="1:8" hidden="1" x14ac:dyDescent="0.25">
      <c r="A4129" s="65">
        <v>45906</v>
      </c>
      <c r="B4129" t="s">
        <v>24275</v>
      </c>
      <c r="C4129">
        <v>12</v>
      </c>
      <c r="D4129" t="s">
        <v>24481</v>
      </c>
      <c r="E4129" t="s">
        <v>24277</v>
      </c>
      <c r="F4129" t="s">
        <v>24311</v>
      </c>
      <c r="G4129" t="s">
        <v>770</v>
      </c>
      <c r="H4129" t="s">
        <v>24278</v>
      </c>
    </row>
    <row r="4130" spans="1:8" hidden="1" x14ac:dyDescent="0.25">
      <c r="A4130" s="65">
        <v>45906</v>
      </c>
      <c r="B4130" t="s">
        <v>24275</v>
      </c>
      <c r="C4130">
        <v>12</v>
      </c>
      <c r="D4130" t="s">
        <v>24481</v>
      </c>
      <c r="E4130" t="s">
        <v>24277</v>
      </c>
      <c r="F4130" t="s">
        <v>24311</v>
      </c>
      <c r="G4130" t="s">
        <v>770</v>
      </c>
      <c r="H4130" t="s">
        <v>24278</v>
      </c>
    </row>
    <row r="4131" spans="1:8" hidden="1" x14ac:dyDescent="0.25">
      <c r="A4131" s="65">
        <v>45906</v>
      </c>
      <c r="B4131" t="s">
        <v>24275</v>
      </c>
      <c r="C4131">
        <v>12</v>
      </c>
      <c r="D4131" t="s">
        <v>24481</v>
      </c>
      <c r="E4131" t="s">
        <v>24277</v>
      </c>
      <c r="F4131" t="s">
        <v>24311</v>
      </c>
      <c r="G4131" t="s">
        <v>770</v>
      </c>
      <c r="H4131" t="s">
        <v>24278</v>
      </c>
    </row>
    <row r="4132" spans="1:8" hidden="1" x14ac:dyDescent="0.25">
      <c r="A4132" s="65">
        <v>45906</v>
      </c>
      <c r="B4132" t="s">
        <v>24275</v>
      </c>
      <c r="C4132">
        <v>12</v>
      </c>
      <c r="D4132" t="s">
        <v>24481</v>
      </c>
      <c r="E4132" t="s">
        <v>24277</v>
      </c>
      <c r="F4132" t="s">
        <v>24311</v>
      </c>
      <c r="G4132" t="s">
        <v>770</v>
      </c>
      <c r="H4132" t="s">
        <v>24278</v>
      </c>
    </row>
    <row r="4133" spans="1:8" hidden="1" x14ac:dyDescent="0.25">
      <c r="A4133" s="65">
        <v>45906</v>
      </c>
      <c r="B4133" t="s">
        <v>24275</v>
      </c>
      <c r="C4133">
        <v>12</v>
      </c>
      <c r="D4133" t="s">
        <v>24481</v>
      </c>
      <c r="E4133" t="s">
        <v>24277</v>
      </c>
      <c r="F4133" t="s">
        <v>24311</v>
      </c>
      <c r="G4133" t="s">
        <v>770</v>
      </c>
      <c r="H4133" t="s">
        <v>24278</v>
      </c>
    </row>
    <row r="4134" spans="1:8" hidden="1" x14ac:dyDescent="0.25">
      <c r="A4134" s="65">
        <v>45906</v>
      </c>
      <c r="B4134" t="s">
        <v>24275</v>
      </c>
      <c r="C4134">
        <v>11</v>
      </c>
      <c r="D4134" t="s">
        <v>24481</v>
      </c>
      <c r="E4134" t="s">
        <v>24277</v>
      </c>
      <c r="F4134" t="s">
        <v>24311</v>
      </c>
      <c r="G4134" t="s">
        <v>770</v>
      </c>
      <c r="H4134" t="s">
        <v>24278</v>
      </c>
    </row>
    <row r="4135" spans="1:8" hidden="1" x14ac:dyDescent="0.25">
      <c r="A4135" s="65">
        <v>45906</v>
      </c>
      <c r="B4135" t="s">
        <v>24275</v>
      </c>
      <c r="C4135">
        <v>12</v>
      </c>
      <c r="D4135" t="s">
        <v>24481</v>
      </c>
      <c r="E4135" t="s">
        <v>24277</v>
      </c>
      <c r="F4135" t="s">
        <v>24311</v>
      </c>
      <c r="G4135" t="s">
        <v>770</v>
      </c>
      <c r="H4135" t="s">
        <v>24278</v>
      </c>
    </row>
    <row r="4136" spans="1:8" hidden="1" x14ac:dyDescent="0.25">
      <c r="A4136" s="65">
        <v>45906</v>
      </c>
      <c r="B4136" t="s">
        <v>24275</v>
      </c>
      <c r="C4136">
        <v>12</v>
      </c>
      <c r="D4136" t="s">
        <v>24481</v>
      </c>
      <c r="E4136" t="s">
        <v>24277</v>
      </c>
      <c r="F4136" t="s">
        <v>24311</v>
      </c>
      <c r="G4136" t="s">
        <v>770</v>
      </c>
      <c r="H4136" t="s">
        <v>24278</v>
      </c>
    </row>
    <row r="4137" spans="1:8" hidden="1" x14ac:dyDescent="0.25">
      <c r="A4137" s="65">
        <v>45906</v>
      </c>
      <c r="B4137" t="s">
        <v>24275</v>
      </c>
      <c r="C4137">
        <v>12</v>
      </c>
      <c r="D4137" t="s">
        <v>24481</v>
      </c>
      <c r="E4137" t="s">
        <v>24277</v>
      </c>
      <c r="F4137" t="s">
        <v>24311</v>
      </c>
      <c r="G4137" t="s">
        <v>770</v>
      </c>
      <c r="H4137" t="s">
        <v>24278</v>
      </c>
    </row>
    <row r="4138" spans="1:8" hidden="1" x14ac:dyDescent="0.25">
      <c r="A4138" s="65">
        <v>45906</v>
      </c>
      <c r="B4138" t="s">
        <v>24275</v>
      </c>
      <c r="C4138">
        <v>12</v>
      </c>
      <c r="D4138" t="s">
        <v>24481</v>
      </c>
      <c r="E4138" t="s">
        <v>24277</v>
      </c>
      <c r="F4138" t="s">
        <v>24311</v>
      </c>
      <c r="G4138" t="s">
        <v>770</v>
      </c>
      <c r="H4138" t="s">
        <v>24278</v>
      </c>
    </row>
    <row r="4139" spans="1:8" hidden="1" x14ac:dyDescent="0.25">
      <c r="A4139" s="65">
        <v>45906</v>
      </c>
      <c r="B4139" t="s">
        <v>24275</v>
      </c>
      <c r="C4139">
        <v>12</v>
      </c>
      <c r="D4139" t="s">
        <v>24481</v>
      </c>
      <c r="E4139" t="s">
        <v>24277</v>
      </c>
      <c r="F4139" t="s">
        <v>24311</v>
      </c>
      <c r="G4139" t="s">
        <v>770</v>
      </c>
      <c r="H4139" t="s">
        <v>24278</v>
      </c>
    </row>
    <row r="4140" spans="1:8" hidden="1" x14ac:dyDescent="0.25">
      <c r="A4140" s="65">
        <v>45906</v>
      </c>
      <c r="B4140" t="s">
        <v>24275</v>
      </c>
      <c r="C4140">
        <v>12</v>
      </c>
      <c r="D4140" t="s">
        <v>24481</v>
      </c>
      <c r="E4140" t="s">
        <v>24277</v>
      </c>
      <c r="F4140" t="s">
        <v>24311</v>
      </c>
      <c r="G4140" t="s">
        <v>770</v>
      </c>
      <c r="H4140" t="s">
        <v>24278</v>
      </c>
    </row>
    <row r="4141" spans="1:8" hidden="1" x14ac:dyDescent="0.25">
      <c r="A4141" s="65">
        <v>45906</v>
      </c>
      <c r="B4141" t="s">
        <v>24275</v>
      </c>
      <c r="C4141">
        <v>12</v>
      </c>
      <c r="D4141" t="s">
        <v>24481</v>
      </c>
      <c r="E4141" t="s">
        <v>24277</v>
      </c>
      <c r="F4141" t="s">
        <v>24311</v>
      </c>
      <c r="G4141" t="s">
        <v>770</v>
      </c>
      <c r="H4141" t="s">
        <v>24278</v>
      </c>
    </row>
    <row r="4142" spans="1:8" hidden="1" x14ac:dyDescent="0.25">
      <c r="A4142" s="65">
        <v>45906</v>
      </c>
      <c r="B4142" t="s">
        <v>24275</v>
      </c>
      <c r="C4142">
        <v>12</v>
      </c>
      <c r="D4142" t="s">
        <v>24481</v>
      </c>
      <c r="E4142" t="s">
        <v>24277</v>
      </c>
      <c r="F4142" t="s">
        <v>24311</v>
      </c>
      <c r="G4142" t="s">
        <v>770</v>
      </c>
      <c r="H4142" t="s">
        <v>24278</v>
      </c>
    </row>
    <row r="4143" spans="1:8" hidden="1" x14ac:dyDescent="0.25">
      <c r="A4143" s="65">
        <v>45906</v>
      </c>
      <c r="B4143" t="s">
        <v>24275</v>
      </c>
      <c r="C4143">
        <v>12</v>
      </c>
      <c r="D4143" t="s">
        <v>24481</v>
      </c>
      <c r="E4143" t="s">
        <v>24277</v>
      </c>
      <c r="F4143" t="s">
        <v>24311</v>
      </c>
      <c r="G4143" t="s">
        <v>770</v>
      </c>
      <c r="H4143" t="s">
        <v>24278</v>
      </c>
    </row>
    <row r="4144" spans="1:8" hidden="1" x14ac:dyDescent="0.25">
      <c r="A4144" s="65">
        <v>45906</v>
      </c>
      <c r="B4144" t="s">
        <v>24275</v>
      </c>
      <c r="C4144">
        <v>12</v>
      </c>
      <c r="D4144" t="s">
        <v>24481</v>
      </c>
      <c r="E4144" t="s">
        <v>24277</v>
      </c>
      <c r="F4144" t="s">
        <v>24311</v>
      </c>
      <c r="G4144" t="s">
        <v>770</v>
      </c>
      <c r="H4144" t="s">
        <v>24278</v>
      </c>
    </row>
    <row r="4145" spans="1:8" hidden="1" x14ac:dyDescent="0.25">
      <c r="A4145" s="65">
        <v>45906</v>
      </c>
      <c r="B4145" t="s">
        <v>24275</v>
      </c>
      <c r="C4145">
        <v>12</v>
      </c>
      <c r="D4145" t="s">
        <v>24481</v>
      </c>
      <c r="E4145" t="s">
        <v>24277</v>
      </c>
      <c r="F4145" t="s">
        <v>24311</v>
      </c>
      <c r="G4145" t="s">
        <v>770</v>
      </c>
      <c r="H4145" t="s">
        <v>24278</v>
      </c>
    </row>
    <row r="4146" spans="1:8" hidden="1" x14ac:dyDescent="0.25">
      <c r="A4146" s="65">
        <v>45906</v>
      </c>
      <c r="B4146" t="s">
        <v>24275</v>
      </c>
      <c r="C4146">
        <v>12</v>
      </c>
      <c r="D4146" t="s">
        <v>24481</v>
      </c>
      <c r="E4146" t="s">
        <v>24277</v>
      </c>
      <c r="F4146" t="s">
        <v>24311</v>
      </c>
      <c r="G4146" t="s">
        <v>770</v>
      </c>
      <c r="H4146" t="s">
        <v>24278</v>
      </c>
    </row>
    <row r="4147" spans="1:8" hidden="1" x14ac:dyDescent="0.25">
      <c r="A4147" s="65">
        <v>45906</v>
      </c>
      <c r="B4147" t="s">
        <v>24275</v>
      </c>
      <c r="C4147">
        <v>12</v>
      </c>
      <c r="D4147" t="s">
        <v>24481</v>
      </c>
      <c r="E4147" t="s">
        <v>24277</v>
      </c>
      <c r="F4147" t="s">
        <v>24311</v>
      </c>
      <c r="G4147" t="s">
        <v>770</v>
      </c>
      <c r="H4147" t="s">
        <v>24278</v>
      </c>
    </row>
    <row r="4148" spans="1:8" hidden="1" x14ac:dyDescent="0.25">
      <c r="A4148" s="65">
        <v>45906</v>
      </c>
      <c r="B4148" t="s">
        <v>24275</v>
      </c>
      <c r="C4148">
        <v>12</v>
      </c>
      <c r="D4148" t="s">
        <v>24481</v>
      </c>
      <c r="E4148" t="s">
        <v>24277</v>
      </c>
      <c r="F4148" t="s">
        <v>24311</v>
      </c>
      <c r="G4148" t="s">
        <v>770</v>
      </c>
      <c r="H4148" t="s">
        <v>24278</v>
      </c>
    </row>
    <row r="4149" spans="1:8" hidden="1" x14ac:dyDescent="0.25">
      <c r="A4149" s="65">
        <v>45906</v>
      </c>
      <c r="B4149" t="s">
        <v>24275</v>
      </c>
      <c r="C4149">
        <v>11</v>
      </c>
      <c r="D4149" t="s">
        <v>24481</v>
      </c>
      <c r="E4149" t="s">
        <v>24277</v>
      </c>
      <c r="F4149" t="s">
        <v>24311</v>
      </c>
      <c r="G4149" t="s">
        <v>770</v>
      </c>
      <c r="H4149" t="s">
        <v>24278</v>
      </c>
    </row>
    <row r="4150" spans="1:8" hidden="1" x14ac:dyDescent="0.25">
      <c r="A4150" s="65">
        <v>45906</v>
      </c>
      <c r="B4150" t="s">
        <v>24275</v>
      </c>
      <c r="C4150">
        <v>12</v>
      </c>
      <c r="D4150" t="s">
        <v>24481</v>
      </c>
      <c r="E4150" t="s">
        <v>24277</v>
      </c>
      <c r="F4150" t="s">
        <v>24311</v>
      </c>
      <c r="G4150" t="s">
        <v>770</v>
      </c>
      <c r="H4150" t="s">
        <v>24278</v>
      </c>
    </row>
    <row r="4151" spans="1:8" hidden="1" x14ac:dyDescent="0.25">
      <c r="A4151" s="65">
        <v>45906</v>
      </c>
      <c r="B4151" t="s">
        <v>24275</v>
      </c>
      <c r="C4151">
        <v>12</v>
      </c>
      <c r="D4151" t="s">
        <v>24481</v>
      </c>
      <c r="E4151" t="s">
        <v>24277</v>
      </c>
      <c r="F4151" t="s">
        <v>24311</v>
      </c>
      <c r="G4151" t="s">
        <v>770</v>
      </c>
      <c r="H4151" t="s">
        <v>24278</v>
      </c>
    </row>
    <row r="4152" spans="1:8" hidden="1" x14ac:dyDescent="0.25">
      <c r="A4152" s="65">
        <v>45906</v>
      </c>
      <c r="B4152" t="s">
        <v>24275</v>
      </c>
      <c r="C4152">
        <v>12</v>
      </c>
      <c r="D4152" t="s">
        <v>24481</v>
      </c>
      <c r="E4152" t="s">
        <v>24277</v>
      </c>
      <c r="F4152" t="s">
        <v>24311</v>
      </c>
      <c r="G4152" t="s">
        <v>770</v>
      </c>
      <c r="H4152" t="s">
        <v>24278</v>
      </c>
    </row>
    <row r="4153" spans="1:8" hidden="1" x14ac:dyDescent="0.25">
      <c r="A4153" s="65">
        <v>45906</v>
      </c>
      <c r="B4153" t="s">
        <v>24275</v>
      </c>
      <c r="C4153">
        <v>12</v>
      </c>
      <c r="D4153" t="s">
        <v>24482</v>
      </c>
      <c r="E4153" t="s">
        <v>24277</v>
      </c>
      <c r="F4153" t="s">
        <v>24294</v>
      </c>
      <c r="G4153" t="s">
        <v>769</v>
      </c>
      <c r="H4153" t="s">
        <v>24336</v>
      </c>
    </row>
    <row r="4154" spans="1:8" hidden="1" x14ac:dyDescent="0.25">
      <c r="A4154" s="65">
        <v>45906</v>
      </c>
      <c r="B4154" t="s">
        <v>24275</v>
      </c>
      <c r="C4154">
        <v>12</v>
      </c>
      <c r="D4154" t="s">
        <v>24481</v>
      </c>
      <c r="E4154" t="s">
        <v>24277</v>
      </c>
      <c r="F4154" t="s">
        <v>24311</v>
      </c>
      <c r="G4154" t="s">
        <v>770</v>
      </c>
      <c r="H4154" t="s">
        <v>24278</v>
      </c>
    </row>
    <row r="4155" spans="1:8" hidden="1" x14ac:dyDescent="0.25">
      <c r="A4155" s="65">
        <v>45906</v>
      </c>
      <c r="B4155" t="s">
        <v>24275</v>
      </c>
      <c r="C4155">
        <v>12</v>
      </c>
      <c r="D4155" t="s">
        <v>24481</v>
      </c>
      <c r="E4155" t="s">
        <v>24277</v>
      </c>
      <c r="F4155" t="s">
        <v>24311</v>
      </c>
      <c r="G4155" t="s">
        <v>770</v>
      </c>
      <c r="H4155" t="s">
        <v>24278</v>
      </c>
    </row>
    <row r="4156" spans="1:8" hidden="1" x14ac:dyDescent="0.25">
      <c r="A4156" s="65">
        <v>45906</v>
      </c>
      <c r="B4156" t="s">
        <v>24275</v>
      </c>
      <c r="C4156">
        <v>12</v>
      </c>
      <c r="D4156" t="s">
        <v>24482</v>
      </c>
      <c r="E4156" t="s">
        <v>24277</v>
      </c>
      <c r="F4156" t="s">
        <v>24294</v>
      </c>
      <c r="G4156" t="s">
        <v>769</v>
      </c>
      <c r="H4156" t="s">
        <v>24336</v>
      </c>
    </row>
    <row r="4157" spans="1:8" hidden="1" x14ac:dyDescent="0.25">
      <c r="A4157" s="65">
        <v>45906</v>
      </c>
      <c r="B4157" t="s">
        <v>24275</v>
      </c>
      <c r="C4157">
        <v>11</v>
      </c>
      <c r="D4157" t="s">
        <v>24481</v>
      </c>
      <c r="E4157" t="s">
        <v>24277</v>
      </c>
      <c r="F4157" t="s">
        <v>24311</v>
      </c>
      <c r="G4157" t="s">
        <v>770</v>
      </c>
      <c r="H4157" t="s">
        <v>24278</v>
      </c>
    </row>
    <row r="4158" spans="1:8" hidden="1" x14ac:dyDescent="0.25">
      <c r="A4158" s="65">
        <v>45906</v>
      </c>
      <c r="B4158" t="s">
        <v>24275</v>
      </c>
      <c r="C4158">
        <v>12</v>
      </c>
      <c r="D4158" t="s">
        <v>24481</v>
      </c>
      <c r="E4158" t="s">
        <v>24277</v>
      </c>
      <c r="F4158" t="s">
        <v>24311</v>
      </c>
      <c r="G4158" t="s">
        <v>770</v>
      </c>
      <c r="H4158" t="s">
        <v>24278</v>
      </c>
    </row>
    <row r="4159" spans="1:8" hidden="1" x14ac:dyDescent="0.25">
      <c r="A4159" s="65">
        <v>45906</v>
      </c>
      <c r="B4159" t="s">
        <v>24275</v>
      </c>
      <c r="C4159">
        <v>12</v>
      </c>
      <c r="D4159" t="s">
        <v>24482</v>
      </c>
      <c r="E4159" t="s">
        <v>24277</v>
      </c>
      <c r="F4159" t="s">
        <v>24294</v>
      </c>
      <c r="G4159" t="s">
        <v>769</v>
      </c>
      <c r="H4159" t="s">
        <v>24336</v>
      </c>
    </row>
    <row r="4160" spans="1:8" hidden="1" x14ac:dyDescent="0.25">
      <c r="A4160" s="65">
        <v>45906</v>
      </c>
      <c r="B4160" t="s">
        <v>24275</v>
      </c>
      <c r="C4160">
        <v>12</v>
      </c>
      <c r="D4160" t="s">
        <v>24481</v>
      </c>
      <c r="E4160" t="s">
        <v>24277</v>
      </c>
      <c r="F4160" t="s">
        <v>24311</v>
      </c>
      <c r="G4160" t="s">
        <v>770</v>
      </c>
      <c r="H4160" t="s">
        <v>24278</v>
      </c>
    </row>
    <row r="4161" spans="1:8" hidden="1" x14ac:dyDescent="0.25">
      <c r="A4161" s="65">
        <v>45906</v>
      </c>
      <c r="B4161" t="s">
        <v>24275</v>
      </c>
      <c r="C4161">
        <v>12</v>
      </c>
      <c r="D4161" t="s">
        <v>24482</v>
      </c>
      <c r="E4161" t="s">
        <v>24277</v>
      </c>
      <c r="F4161" t="s">
        <v>24294</v>
      </c>
      <c r="G4161" t="s">
        <v>769</v>
      </c>
      <c r="H4161" t="s">
        <v>24336</v>
      </c>
    </row>
    <row r="4162" spans="1:8" hidden="1" x14ac:dyDescent="0.25">
      <c r="A4162" s="65">
        <v>45906</v>
      </c>
      <c r="B4162" t="s">
        <v>24275</v>
      </c>
      <c r="C4162">
        <v>12</v>
      </c>
      <c r="D4162" t="s">
        <v>24482</v>
      </c>
      <c r="E4162" t="s">
        <v>24277</v>
      </c>
      <c r="F4162" t="s">
        <v>24294</v>
      </c>
      <c r="G4162" t="s">
        <v>769</v>
      </c>
      <c r="H4162" t="s">
        <v>24336</v>
      </c>
    </row>
    <row r="4163" spans="1:8" hidden="1" x14ac:dyDescent="0.25">
      <c r="A4163" s="65">
        <v>45906</v>
      </c>
      <c r="B4163" t="s">
        <v>24275</v>
      </c>
      <c r="C4163">
        <v>12</v>
      </c>
      <c r="D4163" t="s">
        <v>24481</v>
      </c>
      <c r="E4163" t="s">
        <v>24277</v>
      </c>
      <c r="F4163" t="s">
        <v>24311</v>
      </c>
      <c r="G4163" t="s">
        <v>770</v>
      </c>
      <c r="H4163" t="s">
        <v>24278</v>
      </c>
    </row>
    <row r="4164" spans="1:8" hidden="1" x14ac:dyDescent="0.25">
      <c r="A4164" s="65">
        <v>45906</v>
      </c>
      <c r="B4164" t="s">
        <v>24275</v>
      </c>
      <c r="C4164">
        <v>12</v>
      </c>
      <c r="D4164" t="s">
        <v>24481</v>
      </c>
      <c r="E4164" t="s">
        <v>24277</v>
      </c>
      <c r="F4164" t="s">
        <v>24311</v>
      </c>
      <c r="G4164" t="s">
        <v>770</v>
      </c>
      <c r="H4164" t="s">
        <v>24278</v>
      </c>
    </row>
    <row r="4165" spans="1:8" hidden="1" x14ac:dyDescent="0.25">
      <c r="A4165" s="65">
        <v>45907</v>
      </c>
      <c r="B4165" t="s">
        <v>24275</v>
      </c>
      <c r="C4165">
        <v>5</v>
      </c>
      <c r="D4165" t="s">
        <v>24480</v>
      </c>
      <c r="E4165" t="s">
        <v>24277</v>
      </c>
      <c r="F4165" t="s">
        <v>24311</v>
      </c>
      <c r="G4165" t="s">
        <v>764</v>
      </c>
      <c r="H4165" t="s">
        <v>24438</v>
      </c>
    </row>
    <row r="4166" spans="1:8" hidden="1" x14ac:dyDescent="0.25">
      <c r="A4166" s="65">
        <v>45907</v>
      </c>
      <c r="B4166" t="s">
        <v>24275</v>
      </c>
      <c r="C4166">
        <v>12</v>
      </c>
      <c r="D4166" t="s">
        <v>24480</v>
      </c>
      <c r="E4166" t="s">
        <v>24277</v>
      </c>
      <c r="F4166" t="s">
        <v>24311</v>
      </c>
      <c r="G4166" t="s">
        <v>764</v>
      </c>
      <c r="H4166" t="s">
        <v>24438</v>
      </c>
    </row>
    <row r="4167" spans="1:8" hidden="1" x14ac:dyDescent="0.25">
      <c r="A4167" s="65">
        <v>45907</v>
      </c>
      <c r="B4167" t="s">
        <v>24275</v>
      </c>
      <c r="C4167">
        <v>12</v>
      </c>
      <c r="D4167" t="s">
        <v>24480</v>
      </c>
      <c r="E4167" t="s">
        <v>24277</v>
      </c>
      <c r="F4167" t="s">
        <v>24311</v>
      </c>
      <c r="G4167" t="s">
        <v>764</v>
      </c>
      <c r="H4167" t="s">
        <v>24438</v>
      </c>
    </row>
    <row r="4168" spans="1:8" hidden="1" x14ac:dyDescent="0.25">
      <c r="A4168" s="65">
        <v>45907</v>
      </c>
      <c r="B4168" t="s">
        <v>24275</v>
      </c>
      <c r="C4168">
        <v>12</v>
      </c>
      <c r="D4168" t="s">
        <v>24480</v>
      </c>
      <c r="E4168" t="s">
        <v>24277</v>
      </c>
      <c r="F4168" t="s">
        <v>24311</v>
      </c>
      <c r="G4168" t="s">
        <v>764</v>
      </c>
      <c r="H4168" t="s">
        <v>24438</v>
      </c>
    </row>
    <row r="4169" spans="1:8" hidden="1" x14ac:dyDescent="0.25">
      <c r="A4169" s="65">
        <v>45906</v>
      </c>
      <c r="B4169" t="s">
        <v>24275</v>
      </c>
      <c r="C4169">
        <v>12</v>
      </c>
      <c r="D4169" t="s">
        <v>24480</v>
      </c>
      <c r="E4169" t="s">
        <v>24277</v>
      </c>
      <c r="F4169" t="s">
        <v>24311</v>
      </c>
      <c r="G4169" t="s">
        <v>764</v>
      </c>
      <c r="H4169" t="s">
        <v>24438</v>
      </c>
    </row>
    <row r="4170" spans="1:8" hidden="1" x14ac:dyDescent="0.25">
      <c r="A4170" s="65">
        <v>45906</v>
      </c>
      <c r="B4170" t="s">
        <v>24275</v>
      </c>
      <c r="C4170">
        <v>12</v>
      </c>
      <c r="D4170" t="s">
        <v>24480</v>
      </c>
      <c r="E4170" t="s">
        <v>24277</v>
      </c>
      <c r="F4170" t="s">
        <v>24311</v>
      </c>
      <c r="G4170" t="s">
        <v>764</v>
      </c>
      <c r="H4170" t="s">
        <v>24438</v>
      </c>
    </row>
    <row r="4171" spans="1:8" hidden="1" x14ac:dyDescent="0.25">
      <c r="A4171" s="65">
        <v>45907</v>
      </c>
      <c r="B4171" t="s">
        <v>24275</v>
      </c>
      <c r="C4171">
        <v>12</v>
      </c>
      <c r="D4171" t="s">
        <v>24480</v>
      </c>
      <c r="E4171" t="s">
        <v>24277</v>
      </c>
      <c r="F4171" t="s">
        <v>24311</v>
      </c>
      <c r="G4171" t="s">
        <v>764</v>
      </c>
      <c r="H4171" t="s">
        <v>24438</v>
      </c>
    </row>
    <row r="4172" spans="1:8" hidden="1" x14ac:dyDescent="0.25">
      <c r="A4172" s="65">
        <v>45907</v>
      </c>
      <c r="B4172" t="s">
        <v>24275</v>
      </c>
      <c r="C4172">
        <v>12</v>
      </c>
      <c r="D4172" t="s">
        <v>24482</v>
      </c>
      <c r="E4172" t="s">
        <v>24277</v>
      </c>
      <c r="F4172" t="s">
        <v>24294</v>
      </c>
      <c r="G4172" t="s">
        <v>769</v>
      </c>
      <c r="H4172" t="s">
        <v>24336</v>
      </c>
    </row>
    <row r="4173" spans="1:8" hidden="1" x14ac:dyDescent="0.25">
      <c r="A4173" s="65">
        <v>45907</v>
      </c>
      <c r="B4173" t="s">
        <v>24275</v>
      </c>
      <c r="C4173">
        <v>12</v>
      </c>
      <c r="D4173" t="s">
        <v>24482</v>
      </c>
      <c r="E4173" t="s">
        <v>24277</v>
      </c>
      <c r="F4173" t="s">
        <v>24294</v>
      </c>
      <c r="G4173" t="s">
        <v>769</v>
      </c>
      <c r="H4173" t="s">
        <v>24336</v>
      </c>
    </row>
    <row r="4174" spans="1:8" hidden="1" x14ac:dyDescent="0.25">
      <c r="A4174" s="65">
        <v>45907</v>
      </c>
      <c r="B4174" t="s">
        <v>24275</v>
      </c>
      <c r="C4174">
        <v>12</v>
      </c>
      <c r="D4174" t="s">
        <v>24482</v>
      </c>
      <c r="E4174" t="s">
        <v>24277</v>
      </c>
      <c r="F4174" t="s">
        <v>24294</v>
      </c>
      <c r="G4174" t="s">
        <v>769</v>
      </c>
      <c r="H4174" t="s">
        <v>24336</v>
      </c>
    </row>
    <row r="4175" spans="1:8" hidden="1" x14ac:dyDescent="0.25">
      <c r="A4175" s="65">
        <v>45907</v>
      </c>
      <c r="B4175" t="s">
        <v>24275</v>
      </c>
      <c r="C4175">
        <v>12</v>
      </c>
      <c r="D4175" t="s">
        <v>24482</v>
      </c>
      <c r="E4175" t="s">
        <v>24277</v>
      </c>
      <c r="F4175" t="s">
        <v>24294</v>
      </c>
      <c r="G4175" t="s">
        <v>769</v>
      </c>
      <c r="H4175" t="s">
        <v>24336</v>
      </c>
    </row>
    <row r="4176" spans="1:8" hidden="1" x14ac:dyDescent="0.25">
      <c r="A4176" s="65">
        <v>45907</v>
      </c>
      <c r="B4176" t="s">
        <v>24275</v>
      </c>
      <c r="C4176">
        <v>12</v>
      </c>
      <c r="D4176" t="s">
        <v>24482</v>
      </c>
      <c r="E4176" t="s">
        <v>24277</v>
      </c>
      <c r="F4176" t="s">
        <v>24294</v>
      </c>
      <c r="G4176" t="s">
        <v>769</v>
      </c>
      <c r="H4176" t="s">
        <v>24336</v>
      </c>
    </row>
    <row r="4177" spans="1:8" hidden="1" x14ac:dyDescent="0.25">
      <c r="A4177" s="65">
        <v>45907</v>
      </c>
      <c r="B4177" t="s">
        <v>24275</v>
      </c>
      <c r="C4177">
        <v>5</v>
      </c>
      <c r="D4177" t="s">
        <v>24482</v>
      </c>
      <c r="E4177" t="s">
        <v>24277</v>
      </c>
      <c r="F4177" t="s">
        <v>24294</v>
      </c>
      <c r="G4177" t="s">
        <v>769</v>
      </c>
      <c r="H4177" t="s">
        <v>24336</v>
      </c>
    </row>
    <row r="4178" spans="1:8" hidden="1" x14ac:dyDescent="0.25">
      <c r="A4178" s="65">
        <v>45908</v>
      </c>
      <c r="B4178" t="s">
        <v>24275</v>
      </c>
      <c r="C4178">
        <v>12</v>
      </c>
      <c r="D4178" t="s">
        <v>24482</v>
      </c>
      <c r="E4178" t="s">
        <v>24277</v>
      </c>
      <c r="F4178" t="s">
        <v>24294</v>
      </c>
      <c r="G4178" t="s">
        <v>769</v>
      </c>
      <c r="H4178" t="s">
        <v>24336</v>
      </c>
    </row>
    <row r="4179" spans="1:8" hidden="1" x14ac:dyDescent="0.25">
      <c r="A4179" s="65">
        <v>45908</v>
      </c>
      <c r="B4179" t="s">
        <v>24275</v>
      </c>
      <c r="C4179">
        <v>12</v>
      </c>
      <c r="D4179" t="s">
        <v>24482</v>
      </c>
      <c r="E4179" t="s">
        <v>24277</v>
      </c>
      <c r="F4179" t="s">
        <v>24294</v>
      </c>
      <c r="G4179" t="s">
        <v>769</v>
      </c>
      <c r="H4179" t="s">
        <v>24336</v>
      </c>
    </row>
    <row r="4180" spans="1:8" hidden="1" x14ac:dyDescent="0.25">
      <c r="A4180" s="65">
        <v>45908</v>
      </c>
      <c r="B4180" t="s">
        <v>24275</v>
      </c>
      <c r="C4180">
        <v>11</v>
      </c>
      <c r="D4180" t="s">
        <v>24482</v>
      </c>
      <c r="E4180" t="s">
        <v>24277</v>
      </c>
      <c r="F4180" t="s">
        <v>24294</v>
      </c>
      <c r="G4180" t="s">
        <v>769</v>
      </c>
      <c r="H4180" t="s">
        <v>24336</v>
      </c>
    </row>
    <row r="4181" spans="1:8" hidden="1" x14ac:dyDescent="0.25">
      <c r="A4181" s="65">
        <v>45908</v>
      </c>
      <c r="B4181" t="s">
        <v>24275</v>
      </c>
      <c r="C4181">
        <v>12</v>
      </c>
      <c r="D4181" t="s">
        <v>24482</v>
      </c>
      <c r="E4181" t="s">
        <v>24277</v>
      </c>
      <c r="F4181" t="s">
        <v>24294</v>
      </c>
      <c r="G4181" t="s">
        <v>769</v>
      </c>
      <c r="H4181" t="s">
        <v>24336</v>
      </c>
    </row>
    <row r="4182" spans="1:8" hidden="1" x14ac:dyDescent="0.25">
      <c r="A4182" s="65">
        <v>45908</v>
      </c>
      <c r="B4182" t="s">
        <v>24275</v>
      </c>
      <c r="C4182">
        <v>12</v>
      </c>
      <c r="D4182" t="s">
        <v>24482</v>
      </c>
      <c r="E4182" t="s">
        <v>24277</v>
      </c>
      <c r="F4182" t="s">
        <v>24294</v>
      </c>
      <c r="G4182" t="s">
        <v>769</v>
      </c>
      <c r="H4182" t="s">
        <v>24336</v>
      </c>
    </row>
    <row r="4183" spans="1:8" hidden="1" x14ac:dyDescent="0.25">
      <c r="A4183" s="65">
        <v>45909</v>
      </c>
      <c r="B4183" t="s">
        <v>24275</v>
      </c>
      <c r="C4183">
        <v>10</v>
      </c>
      <c r="D4183" t="s">
        <v>24482</v>
      </c>
      <c r="E4183" t="s">
        <v>24277</v>
      </c>
      <c r="F4183" t="s">
        <v>24294</v>
      </c>
      <c r="G4183" t="s">
        <v>769</v>
      </c>
      <c r="H4183" t="s">
        <v>24336</v>
      </c>
    </row>
    <row r="4184" spans="1:8" hidden="1" x14ac:dyDescent="0.25">
      <c r="A4184" s="65">
        <v>45909</v>
      </c>
      <c r="B4184" t="s">
        <v>24275</v>
      </c>
      <c r="C4184">
        <v>12</v>
      </c>
      <c r="D4184" t="s">
        <v>24482</v>
      </c>
      <c r="E4184" t="s">
        <v>24277</v>
      </c>
      <c r="F4184" t="s">
        <v>24294</v>
      </c>
      <c r="G4184" t="s">
        <v>769</v>
      </c>
      <c r="H4184" t="s">
        <v>24336</v>
      </c>
    </row>
    <row r="4185" spans="1:8" hidden="1" x14ac:dyDescent="0.25">
      <c r="A4185" s="65">
        <v>45909</v>
      </c>
      <c r="B4185" t="s">
        <v>24275</v>
      </c>
      <c r="C4185">
        <v>12</v>
      </c>
      <c r="D4185" t="s">
        <v>24482</v>
      </c>
      <c r="E4185" t="s">
        <v>24277</v>
      </c>
      <c r="F4185" t="s">
        <v>24294</v>
      </c>
      <c r="G4185" t="s">
        <v>769</v>
      </c>
      <c r="H4185" t="s">
        <v>24336</v>
      </c>
    </row>
    <row r="4186" spans="1:8" hidden="1" x14ac:dyDescent="0.25">
      <c r="A4186" s="65">
        <v>45909</v>
      </c>
      <c r="B4186" t="s">
        <v>24275</v>
      </c>
      <c r="C4186">
        <v>12</v>
      </c>
      <c r="D4186" t="s">
        <v>24483</v>
      </c>
      <c r="E4186" t="s">
        <v>24277</v>
      </c>
      <c r="F4186" t="s">
        <v>24294</v>
      </c>
      <c r="G4186" t="s">
        <v>769</v>
      </c>
      <c r="H4186" t="s">
        <v>24327</v>
      </c>
    </row>
    <row r="4187" spans="1:8" hidden="1" x14ac:dyDescent="0.25">
      <c r="A4187" s="65">
        <v>45910</v>
      </c>
      <c r="B4187" t="s">
        <v>24275</v>
      </c>
      <c r="C4187">
        <v>2</v>
      </c>
      <c r="D4187" t="s">
        <v>24483</v>
      </c>
      <c r="E4187" t="s">
        <v>24277</v>
      </c>
      <c r="F4187" t="s">
        <v>24294</v>
      </c>
      <c r="G4187" t="s">
        <v>770</v>
      </c>
      <c r="H4187" t="s">
        <v>24327</v>
      </c>
    </row>
    <row r="4188" spans="1:8" hidden="1" x14ac:dyDescent="0.25">
      <c r="A4188" s="65">
        <v>45910</v>
      </c>
      <c r="B4188" t="s">
        <v>24275</v>
      </c>
      <c r="C4188">
        <v>12</v>
      </c>
      <c r="D4188" t="s">
        <v>24483</v>
      </c>
      <c r="E4188" t="s">
        <v>24277</v>
      </c>
      <c r="F4188" t="s">
        <v>24294</v>
      </c>
      <c r="G4188" t="s">
        <v>770</v>
      </c>
      <c r="H4188" t="s">
        <v>24327</v>
      </c>
    </row>
    <row r="4189" spans="1:8" hidden="1" x14ac:dyDescent="0.25">
      <c r="A4189" s="65">
        <v>45910</v>
      </c>
      <c r="B4189" t="s">
        <v>24275</v>
      </c>
      <c r="C4189">
        <v>12</v>
      </c>
      <c r="D4189" t="s">
        <v>24483</v>
      </c>
      <c r="E4189" t="s">
        <v>24277</v>
      </c>
      <c r="F4189" t="s">
        <v>24294</v>
      </c>
      <c r="G4189" t="s">
        <v>770</v>
      </c>
      <c r="H4189" t="s">
        <v>24327</v>
      </c>
    </row>
    <row r="4190" spans="1:8" hidden="1" x14ac:dyDescent="0.25">
      <c r="A4190" s="65">
        <v>45910</v>
      </c>
      <c r="B4190" t="s">
        <v>24275</v>
      </c>
      <c r="C4190">
        <v>12</v>
      </c>
      <c r="D4190" t="s">
        <v>24483</v>
      </c>
      <c r="E4190" t="s">
        <v>24277</v>
      </c>
      <c r="F4190" t="s">
        <v>24294</v>
      </c>
      <c r="G4190" t="s">
        <v>770</v>
      </c>
      <c r="H4190" t="s">
        <v>24327</v>
      </c>
    </row>
    <row r="4191" spans="1:8" hidden="1" x14ac:dyDescent="0.25">
      <c r="A4191" s="65">
        <v>45910</v>
      </c>
      <c r="B4191" t="s">
        <v>24275</v>
      </c>
      <c r="C4191">
        <v>12</v>
      </c>
      <c r="D4191" t="s">
        <v>24483</v>
      </c>
      <c r="E4191" t="s">
        <v>24277</v>
      </c>
      <c r="F4191" t="s">
        <v>24294</v>
      </c>
      <c r="G4191" t="s">
        <v>770</v>
      </c>
      <c r="H4191" t="s">
        <v>24327</v>
      </c>
    </row>
    <row r="4192" spans="1:8" hidden="1" x14ac:dyDescent="0.25">
      <c r="A4192" s="65">
        <v>45910</v>
      </c>
      <c r="B4192" t="s">
        <v>24275</v>
      </c>
      <c r="C4192">
        <v>12</v>
      </c>
      <c r="D4192" t="s">
        <v>24484</v>
      </c>
      <c r="E4192" t="s">
        <v>24277</v>
      </c>
      <c r="F4192" t="s">
        <v>24294</v>
      </c>
      <c r="G4192" t="s">
        <v>764</v>
      </c>
      <c r="H4192" t="s">
        <v>24465</v>
      </c>
    </row>
    <row r="4193" spans="1:8" hidden="1" x14ac:dyDescent="0.25">
      <c r="A4193" s="65">
        <v>45910</v>
      </c>
      <c r="B4193" t="s">
        <v>24275</v>
      </c>
      <c r="C4193">
        <v>11</v>
      </c>
      <c r="D4193" t="s">
        <v>24485</v>
      </c>
      <c r="E4193" t="s">
        <v>24277</v>
      </c>
      <c r="F4193" t="s">
        <v>24311</v>
      </c>
      <c r="G4193" t="s">
        <v>768</v>
      </c>
      <c r="H4193" t="s">
        <v>24336</v>
      </c>
    </row>
    <row r="4194" spans="1:8" hidden="1" x14ac:dyDescent="0.25">
      <c r="A4194" s="65">
        <v>45910</v>
      </c>
      <c r="B4194" t="s">
        <v>24275</v>
      </c>
      <c r="C4194">
        <v>12</v>
      </c>
      <c r="D4194" t="s">
        <v>24485</v>
      </c>
      <c r="E4194" t="s">
        <v>24277</v>
      </c>
      <c r="F4194" t="s">
        <v>24311</v>
      </c>
      <c r="G4194" t="s">
        <v>768</v>
      </c>
      <c r="H4194" t="s">
        <v>24336</v>
      </c>
    </row>
    <row r="4195" spans="1:8" hidden="1" x14ac:dyDescent="0.25">
      <c r="A4195" s="65">
        <v>45910</v>
      </c>
      <c r="B4195" t="s">
        <v>24275</v>
      </c>
      <c r="C4195">
        <v>12</v>
      </c>
      <c r="D4195" t="s">
        <v>24485</v>
      </c>
      <c r="E4195" t="s">
        <v>24277</v>
      </c>
      <c r="F4195" t="s">
        <v>24311</v>
      </c>
      <c r="G4195" t="s">
        <v>768</v>
      </c>
      <c r="H4195" t="s">
        <v>24336</v>
      </c>
    </row>
    <row r="4196" spans="1:8" hidden="1" x14ac:dyDescent="0.25">
      <c r="A4196" s="65">
        <v>45910</v>
      </c>
      <c r="B4196" t="s">
        <v>24275</v>
      </c>
      <c r="C4196">
        <v>12</v>
      </c>
      <c r="D4196" t="s">
        <v>24485</v>
      </c>
      <c r="E4196" t="s">
        <v>24277</v>
      </c>
      <c r="F4196" t="s">
        <v>24311</v>
      </c>
      <c r="G4196" t="s">
        <v>768</v>
      </c>
      <c r="H4196" t="s">
        <v>24336</v>
      </c>
    </row>
    <row r="4197" spans="1:8" hidden="1" x14ac:dyDescent="0.25">
      <c r="A4197" s="65">
        <v>45910</v>
      </c>
      <c r="B4197" t="s">
        <v>24275</v>
      </c>
      <c r="C4197">
        <v>12</v>
      </c>
      <c r="D4197" t="s">
        <v>24485</v>
      </c>
      <c r="E4197" t="s">
        <v>24277</v>
      </c>
      <c r="F4197" t="s">
        <v>24311</v>
      </c>
      <c r="G4197" t="s">
        <v>768</v>
      </c>
      <c r="H4197" t="s">
        <v>24336</v>
      </c>
    </row>
    <row r="4198" spans="1:8" hidden="1" x14ac:dyDescent="0.25">
      <c r="A4198" s="65">
        <v>45910</v>
      </c>
      <c r="B4198" t="s">
        <v>24275</v>
      </c>
      <c r="C4198">
        <v>12</v>
      </c>
      <c r="D4198" t="s">
        <v>24485</v>
      </c>
      <c r="E4198" t="s">
        <v>24277</v>
      </c>
      <c r="F4198" t="s">
        <v>24311</v>
      </c>
      <c r="G4198" t="s">
        <v>768</v>
      </c>
      <c r="H4198" t="s">
        <v>24336</v>
      </c>
    </row>
    <row r="4199" spans="1:8" hidden="1" x14ac:dyDescent="0.25">
      <c r="A4199" s="65">
        <v>45910</v>
      </c>
      <c r="B4199" t="s">
        <v>24275</v>
      </c>
      <c r="C4199">
        <v>11</v>
      </c>
      <c r="D4199" t="s">
        <v>24485</v>
      </c>
      <c r="E4199" t="s">
        <v>24277</v>
      </c>
      <c r="F4199" t="s">
        <v>24311</v>
      </c>
      <c r="G4199" t="s">
        <v>768</v>
      </c>
      <c r="H4199" t="s">
        <v>24336</v>
      </c>
    </row>
    <row r="4200" spans="1:8" hidden="1" x14ac:dyDescent="0.25">
      <c r="A4200" s="65">
        <v>45910</v>
      </c>
      <c r="B4200" t="s">
        <v>24275</v>
      </c>
      <c r="C4200">
        <v>11</v>
      </c>
      <c r="D4200" t="s">
        <v>24485</v>
      </c>
      <c r="E4200" t="s">
        <v>24277</v>
      </c>
      <c r="F4200" t="s">
        <v>24311</v>
      </c>
      <c r="G4200" t="s">
        <v>768</v>
      </c>
      <c r="H4200" t="s">
        <v>24336</v>
      </c>
    </row>
    <row r="4201" spans="1:8" hidden="1" x14ac:dyDescent="0.25">
      <c r="A4201" s="65">
        <v>45910</v>
      </c>
      <c r="B4201" t="s">
        <v>24275</v>
      </c>
      <c r="C4201">
        <v>12</v>
      </c>
      <c r="D4201" t="s">
        <v>24485</v>
      </c>
      <c r="E4201" t="s">
        <v>24277</v>
      </c>
      <c r="F4201" t="s">
        <v>24311</v>
      </c>
      <c r="G4201" t="s">
        <v>768</v>
      </c>
      <c r="H4201" t="s">
        <v>24336</v>
      </c>
    </row>
    <row r="4202" spans="1:8" hidden="1" x14ac:dyDescent="0.25">
      <c r="A4202" s="65">
        <v>45910</v>
      </c>
      <c r="B4202" t="s">
        <v>24275</v>
      </c>
      <c r="C4202">
        <v>12</v>
      </c>
      <c r="D4202" t="s">
        <v>24485</v>
      </c>
      <c r="E4202" t="s">
        <v>24277</v>
      </c>
      <c r="F4202" t="s">
        <v>24311</v>
      </c>
      <c r="G4202" t="s">
        <v>768</v>
      </c>
      <c r="H4202" t="s">
        <v>24336</v>
      </c>
    </row>
    <row r="4203" spans="1:8" hidden="1" x14ac:dyDescent="0.25">
      <c r="A4203" s="65">
        <v>45910</v>
      </c>
      <c r="B4203" t="s">
        <v>24275</v>
      </c>
      <c r="C4203">
        <v>11</v>
      </c>
      <c r="D4203" t="s">
        <v>24485</v>
      </c>
      <c r="E4203" t="s">
        <v>24277</v>
      </c>
      <c r="F4203" t="s">
        <v>24311</v>
      </c>
      <c r="G4203" t="s">
        <v>768</v>
      </c>
      <c r="H4203" t="s">
        <v>24336</v>
      </c>
    </row>
    <row r="4204" spans="1:8" hidden="1" x14ac:dyDescent="0.25">
      <c r="A4204" s="65">
        <v>45910</v>
      </c>
      <c r="B4204" t="s">
        <v>24275</v>
      </c>
      <c r="C4204">
        <v>12</v>
      </c>
      <c r="D4204" t="s">
        <v>24485</v>
      </c>
      <c r="E4204" t="s">
        <v>24277</v>
      </c>
      <c r="F4204" t="s">
        <v>24311</v>
      </c>
      <c r="G4204" t="s">
        <v>768</v>
      </c>
      <c r="H4204" t="s">
        <v>24336</v>
      </c>
    </row>
    <row r="4205" spans="1:8" hidden="1" x14ac:dyDescent="0.25">
      <c r="A4205" s="65">
        <v>45910</v>
      </c>
      <c r="B4205" t="s">
        <v>24275</v>
      </c>
      <c r="C4205">
        <v>12</v>
      </c>
      <c r="D4205" t="s">
        <v>24485</v>
      </c>
      <c r="E4205" t="s">
        <v>24277</v>
      </c>
      <c r="F4205" t="s">
        <v>24311</v>
      </c>
      <c r="G4205" t="s">
        <v>768</v>
      </c>
      <c r="H4205" t="s">
        <v>24336</v>
      </c>
    </row>
    <row r="4206" spans="1:8" hidden="1" x14ac:dyDescent="0.25">
      <c r="A4206" s="65">
        <v>45910</v>
      </c>
      <c r="B4206" t="s">
        <v>24275</v>
      </c>
      <c r="C4206">
        <v>11</v>
      </c>
      <c r="D4206" t="s">
        <v>24485</v>
      </c>
      <c r="E4206" t="s">
        <v>24277</v>
      </c>
      <c r="F4206" t="s">
        <v>24311</v>
      </c>
      <c r="G4206" t="s">
        <v>768</v>
      </c>
      <c r="H4206" t="s">
        <v>24336</v>
      </c>
    </row>
    <row r="4207" spans="1:8" hidden="1" x14ac:dyDescent="0.25">
      <c r="A4207" s="65">
        <v>45910</v>
      </c>
      <c r="B4207" t="s">
        <v>24275</v>
      </c>
      <c r="C4207">
        <v>12</v>
      </c>
      <c r="D4207" t="s">
        <v>24485</v>
      </c>
      <c r="E4207" t="s">
        <v>24277</v>
      </c>
      <c r="F4207" t="s">
        <v>24311</v>
      </c>
      <c r="G4207" t="s">
        <v>768</v>
      </c>
      <c r="H4207" t="s">
        <v>24336</v>
      </c>
    </row>
    <row r="4208" spans="1:8" hidden="1" x14ac:dyDescent="0.25">
      <c r="A4208" s="65">
        <v>45910</v>
      </c>
      <c r="B4208" t="s">
        <v>24275</v>
      </c>
      <c r="C4208">
        <v>12</v>
      </c>
      <c r="D4208" t="s">
        <v>24485</v>
      </c>
      <c r="E4208" t="s">
        <v>24277</v>
      </c>
      <c r="F4208" t="s">
        <v>24311</v>
      </c>
      <c r="G4208" t="s">
        <v>768</v>
      </c>
      <c r="H4208" t="s">
        <v>24336</v>
      </c>
    </row>
    <row r="4209" spans="1:8" hidden="1" x14ac:dyDescent="0.25">
      <c r="A4209" s="65">
        <v>45910</v>
      </c>
      <c r="B4209" t="s">
        <v>24275</v>
      </c>
      <c r="C4209">
        <v>11</v>
      </c>
      <c r="D4209" t="s">
        <v>24485</v>
      </c>
      <c r="E4209" t="s">
        <v>24277</v>
      </c>
      <c r="F4209" t="s">
        <v>24311</v>
      </c>
      <c r="G4209" t="s">
        <v>768</v>
      </c>
      <c r="H4209" t="s">
        <v>24336</v>
      </c>
    </row>
    <row r="4210" spans="1:8" hidden="1" x14ac:dyDescent="0.25">
      <c r="A4210" s="65">
        <v>45910</v>
      </c>
      <c r="B4210" t="s">
        <v>24275</v>
      </c>
      <c r="C4210">
        <v>12</v>
      </c>
      <c r="D4210" t="s">
        <v>24485</v>
      </c>
      <c r="E4210" t="s">
        <v>24277</v>
      </c>
      <c r="F4210" t="s">
        <v>24311</v>
      </c>
      <c r="G4210" t="s">
        <v>768</v>
      </c>
      <c r="H4210" t="s">
        <v>24336</v>
      </c>
    </row>
    <row r="4211" spans="1:8" hidden="1" x14ac:dyDescent="0.25">
      <c r="A4211" s="65">
        <v>45910</v>
      </c>
      <c r="B4211" t="s">
        <v>24457</v>
      </c>
      <c r="C4211">
        <v>2</v>
      </c>
      <c r="D4211" t="s">
        <v>24485</v>
      </c>
      <c r="E4211" t="s">
        <v>24277</v>
      </c>
      <c r="F4211" t="s">
        <v>24311</v>
      </c>
      <c r="G4211" t="s">
        <v>768</v>
      </c>
      <c r="H4211" t="s">
        <v>24336</v>
      </c>
    </row>
    <row r="4212" spans="1:8" hidden="1" x14ac:dyDescent="0.25">
      <c r="A4212" s="65">
        <v>45911</v>
      </c>
      <c r="B4212" t="s">
        <v>24275</v>
      </c>
      <c r="C4212">
        <v>9</v>
      </c>
      <c r="D4212" t="s">
        <v>24484</v>
      </c>
      <c r="E4212" t="s">
        <v>24277</v>
      </c>
      <c r="F4212" t="s">
        <v>24294</v>
      </c>
      <c r="G4212" t="s">
        <v>764</v>
      </c>
      <c r="H4212" t="s">
        <v>24465</v>
      </c>
    </row>
    <row r="4213" spans="1:8" hidden="1" x14ac:dyDescent="0.25">
      <c r="A4213" s="65">
        <v>45911</v>
      </c>
      <c r="B4213" t="s">
        <v>24275</v>
      </c>
      <c r="C4213">
        <v>12</v>
      </c>
      <c r="D4213" t="s">
        <v>24483</v>
      </c>
      <c r="E4213" t="s">
        <v>24277</v>
      </c>
      <c r="F4213" t="s">
        <v>24294</v>
      </c>
      <c r="G4213" t="s">
        <v>770</v>
      </c>
      <c r="H4213" t="s">
        <v>24327</v>
      </c>
    </row>
    <row r="4214" spans="1:8" hidden="1" x14ac:dyDescent="0.25">
      <c r="A4214" s="65">
        <v>45911</v>
      </c>
      <c r="B4214" t="s">
        <v>24275</v>
      </c>
      <c r="C4214">
        <v>12</v>
      </c>
      <c r="D4214" t="s">
        <v>24483</v>
      </c>
      <c r="E4214" t="s">
        <v>24277</v>
      </c>
      <c r="F4214" t="s">
        <v>24294</v>
      </c>
      <c r="G4214" t="s">
        <v>770</v>
      </c>
      <c r="H4214" t="s">
        <v>24327</v>
      </c>
    </row>
    <row r="4215" spans="1:8" hidden="1" x14ac:dyDescent="0.25">
      <c r="A4215" s="65">
        <v>45911</v>
      </c>
      <c r="B4215" t="s">
        <v>24275</v>
      </c>
      <c r="C4215">
        <v>12</v>
      </c>
      <c r="D4215" t="s">
        <v>24483</v>
      </c>
      <c r="E4215" t="s">
        <v>24277</v>
      </c>
      <c r="F4215" t="s">
        <v>24294</v>
      </c>
      <c r="G4215" t="s">
        <v>770</v>
      </c>
      <c r="H4215" t="s">
        <v>24327</v>
      </c>
    </row>
    <row r="4216" spans="1:8" hidden="1" x14ac:dyDescent="0.25">
      <c r="A4216" s="65">
        <v>45911</v>
      </c>
      <c r="B4216" t="s">
        <v>24275</v>
      </c>
      <c r="C4216">
        <v>12</v>
      </c>
      <c r="D4216" t="s">
        <v>24483</v>
      </c>
      <c r="E4216" t="s">
        <v>24277</v>
      </c>
      <c r="F4216" t="s">
        <v>24294</v>
      </c>
      <c r="G4216" t="s">
        <v>770</v>
      </c>
      <c r="H4216" t="s">
        <v>24327</v>
      </c>
    </row>
    <row r="4217" spans="1:8" hidden="1" x14ac:dyDescent="0.25">
      <c r="A4217" s="65">
        <v>45911</v>
      </c>
      <c r="B4217" t="s">
        <v>24275</v>
      </c>
      <c r="C4217">
        <v>12</v>
      </c>
      <c r="D4217" t="s">
        <v>24483</v>
      </c>
      <c r="E4217" t="s">
        <v>24277</v>
      </c>
      <c r="F4217" t="s">
        <v>24294</v>
      </c>
      <c r="G4217" t="s">
        <v>770</v>
      </c>
      <c r="H4217" t="s">
        <v>24327</v>
      </c>
    </row>
    <row r="4218" spans="1:8" hidden="1" x14ac:dyDescent="0.25">
      <c r="A4218" s="65">
        <v>45911</v>
      </c>
      <c r="B4218" t="s">
        <v>24275</v>
      </c>
      <c r="C4218">
        <v>12</v>
      </c>
      <c r="D4218" t="s">
        <v>24485</v>
      </c>
      <c r="E4218" t="s">
        <v>24277</v>
      </c>
      <c r="F4218" t="s">
        <v>24311</v>
      </c>
      <c r="G4218" t="s">
        <v>768</v>
      </c>
      <c r="H4218" t="s">
        <v>24336</v>
      </c>
    </row>
    <row r="4219" spans="1:8" hidden="1" x14ac:dyDescent="0.25">
      <c r="A4219" s="65">
        <v>45911</v>
      </c>
      <c r="B4219" t="s">
        <v>24275</v>
      </c>
      <c r="C4219">
        <v>11</v>
      </c>
      <c r="D4219" t="s">
        <v>24485</v>
      </c>
      <c r="E4219" t="s">
        <v>24277</v>
      </c>
      <c r="F4219" t="s">
        <v>24311</v>
      </c>
      <c r="G4219" t="s">
        <v>768</v>
      </c>
      <c r="H4219" t="s">
        <v>24336</v>
      </c>
    </row>
    <row r="4220" spans="1:8" hidden="1" x14ac:dyDescent="0.25">
      <c r="A4220" s="65">
        <v>45911</v>
      </c>
      <c r="B4220" t="s">
        <v>24275</v>
      </c>
      <c r="C4220">
        <v>12</v>
      </c>
      <c r="D4220" t="s">
        <v>24485</v>
      </c>
      <c r="E4220" t="s">
        <v>24277</v>
      </c>
      <c r="F4220" t="s">
        <v>24311</v>
      </c>
      <c r="G4220" t="s">
        <v>768</v>
      </c>
      <c r="H4220" t="s">
        <v>24336</v>
      </c>
    </row>
    <row r="4221" spans="1:8" hidden="1" x14ac:dyDescent="0.25">
      <c r="A4221" s="65">
        <v>45911</v>
      </c>
      <c r="B4221" t="s">
        <v>24275</v>
      </c>
      <c r="C4221">
        <v>12</v>
      </c>
      <c r="D4221" t="s">
        <v>24485</v>
      </c>
      <c r="E4221" t="s">
        <v>24277</v>
      </c>
      <c r="F4221" t="s">
        <v>24311</v>
      </c>
      <c r="G4221" t="s">
        <v>768</v>
      </c>
      <c r="H4221" t="s">
        <v>24336</v>
      </c>
    </row>
    <row r="4222" spans="1:8" hidden="1" x14ac:dyDescent="0.25">
      <c r="A4222" s="65">
        <v>45911</v>
      </c>
      <c r="B4222" t="s">
        <v>24275</v>
      </c>
      <c r="C4222">
        <v>12</v>
      </c>
      <c r="D4222" t="s">
        <v>24485</v>
      </c>
      <c r="E4222" t="s">
        <v>24277</v>
      </c>
      <c r="F4222" t="s">
        <v>24311</v>
      </c>
      <c r="G4222" t="s">
        <v>768</v>
      </c>
      <c r="H4222" t="s">
        <v>24336</v>
      </c>
    </row>
    <row r="4223" spans="1:8" hidden="1" x14ac:dyDescent="0.25">
      <c r="A4223" s="65">
        <v>45911</v>
      </c>
      <c r="B4223" t="s">
        <v>24275</v>
      </c>
      <c r="C4223">
        <v>12</v>
      </c>
      <c r="D4223" t="s">
        <v>24485</v>
      </c>
      <c r="E4223" t="s">
        <v>24277</v>
      </c>
      <c r="F4223" t="s">
        <v>24311</v>
      </c>
      <c r="G4223" t="s">
        <v>768</v>
      </c>
      <c r="H4223" t="s">
        <v>24336</v>
      </c>
    </row>
    <row r="4224" spans="1:8" hidden="1" x14ac:dyDescent="0.25">
      <c r="A4224" s="65">
        <v>45911</v>
      </c>
      <c r="B4224" t="s">
        <v>24275</v>
      </c>
      <c r="C4224">
        <v>12</v>
      </c>
      <c r="D4224" t="s">
        <v>24485</v>
      </c>
      <c r="E4224" t="s">
        <v>24277</v>
      </c>
      <c r="F4224" t="s">
        <v>24311</v>
      </c>
      <c r="G4224" t="s">
        <v>768</v>
      </c>
      <c r="H4224" t="s">
        <v>24336</v>
      </c>
    </row>
    <row r="4225" spans="1:8" hidden="1" x14ac:dyDescent="0.25">
      <c r="A4225" s="65">
        <v>45911</v>
      </c>
      <c r="B4225" t="s">
        <v>24275</v>
      </c>
      <c r="C4225">
        <v>12</v>
      </c>
      <c r="D4225" t="s">
        <v>24485</v>
      </c>
      <c r="E4225" t="s">
        <v>24277</v>
      </c>
      <c r="F4225" t="s">
        <v>24311</v>
      </c>
      <c r="G4225" t="s">
        <v>768</v>
      </c>
      <c r="H4225" t="s">
        <v>24336</v>
      </c>
    </row>
    <row r="4226" spans="1:8" hidden="1" x14ac:dyDescent="0.25">
      <c r="A4226" s="65">
        <v>45911</v>
      </c>
      <c r="B4226" t="s">
        <v>24275</v>
      </c>
      <c r="C4226">
        <v>12</v>
      </c>
      <c r="D4226" t="s">
        <v>24485</v>
      </c>
      <c r="E4226" t="s">
        <v>24277</v>
      </c>
      <c r="F4226" t="s">
        <v>24311</v>
      </c>
      <c r="G4226" t="s">
        <v>768</v>
      </c>
      <c r="H4226" t="s">
        <v>24336</v>
      </c>
    </row>
    <row r="4227" spans="1:8" hidden="1" x14ac:dyDescent="0.25">
      <c r="A4227" s="65">
        <v>45911</v>
      </c>
      <c r="B4227" t="s">
        <v>24275</v>
      </c>
      <c r="C4227">
        <v>12</v>
      </c>
      <c r="D4227" t="s">
        <v>24485</v>
      </c>
      <c r="E4227" t="s">
        <v>24277</v>
      </c>
      <c r="F4227" t="s">
        <v>24311</v>
      </c>
      <c r="G4227" t="s">
        <v>768</v>
      </c>
      <c r="H4227" t="s">
        <v>24336</v>
      </c>
    </row>
    <row r="4228" spans="1:8" hidden="1" x14ac:dyDescent="0.25">
      <c r="A4228" s="65">
        <v>45911</v>
      </c>
      <c r="B4228" t="s">
        <v>24275</v>
      </c>
      <c r="C4228">
        <v>12</v>
      </c>
      <c r="D4228" t="s">
        <v>24485</v>
      </c>
      <c r="E4228" t="s">
        <v>24277</v>
      </c>
      <c r="F4228" t="s">
        <v>24311</v>
      </c>
      <c r="G4228" t="s">
        <v>768</v>
      </c>
      <c r="H4228" t="s">
        <v>24336</v>
      </c>
    </row>
    <row r="4229" spans="1:8" hidden="1" x14ac:dyDescent="0.25">
      <c r="A4229" s="65">
        <v>45911</v>
      </c>
      <c r="B4229" t="s">
        <v>24275</v>
      </c>
      <c r="C4229">
        <v>12</v>
      </c>
      <c r="D4229" t="s">
        <v>24485</v>
      </c>
      <c r="E4229" t="s">
        <v>24277</v>
      </c>
      <c r="F4229" t="s">
        <v>24311</v>
      </c>
      <c r="G4229" t="s">
        <v>768</v>
      </c>
      <c r="H4229" t="s">
        <v>24336</v>
      </c>
    </row>
    <row r="4230" spans="1:8" hidden="1" x14ac:dyDescent="0.25">
      <c r="A4230" s="65">
        <v>45911</v>
      </c>
      <c r="B4230" t="s">
        <v>24275</v>
      </c>
      <c r="C4230">
        <v>2</v>
      </c>
      <c r="D4230" t="s">
        <v>24485</v>
      </c>
      <c r="E4230" t="s">
        <v>24277</v>
      </c>
      <c r="F4230" t="s">
        <v>24311</v>
      </c>
      <c r="G4230" t="s">
        <v>768</v>
      </c>
      <c r="H4230" t="s">
        <v>24336</v>
      </c>
    </row>
    <row r="4231" spans="1:8" hidden="1" x14ac:dyDescent="0.25">
      <c r="A4231" s="65">
        <v>45911</v>
      </c>
      <c r="B4231" t="s">
        <v>24275</v>
      </c>
      <c r="C4231">
        <v>11</v>
      </c>
      <c r="D4231" t="s">
        <v>24485</v>
      </c>
      <c r="E4231" t="s">
        <v>24277</v>
      </c>
      <c r="F4231" t="s">
        <v>24311</v>
      </c>
      <c r="G4231" t="s">
        <v>768</v>
      </c>
      <c r="H4231" t="s">
        <v>24336</v>
      </c>
    </row>
    <row r="4232" spans="1:8" hidden="1" x14ac:dyDescent="0.25">
      <c r="A4232" s="65">
        <v>45911</v>
      </c>
      <c r="B4232" t="s">
        <v>24275</v>
      </c>
      <c r="C4232">
        <v>12</v>
      </c>
      <c r="D4232" t="s">
        <v>24485</v>
      </c>
      <c r="E4232" t="s">
        <v>24277</v>
      </c>
      <c r="F4232" t="s">
        <v>24311</v>
      </c>
      <c r="G4232" t="s">
        <v>768</v>
      </c>
      <c r="H4232" t="s">
        <v>24336</v>
      </c>
    </row>
    <row r="4233" spans="1:8" hidden="1" x14ac:dyDescent="0.25">
      <c r="A4233" s="65">
        <v>45911</v>
      </c>
      <c r="B4233" t="s">
        <v>24275</v>
      </c>
      <c r="C4233">
        <v>12</v>
      </c>
      <c r="D4233" t="s">
        <v>24485</v>
      </c>
      <c r="E4233" t="s">
        <v>24277</v>
      </c>
      <c r="F4233" t="s">
        <v>24311</v>
      </c>
      <c r="G4233" t="s">
        <v>768</v>
      </c>
      <c r="H4233" t="s">
        <v>24336</v>
      </c>
    </row>
    <row r="4234" spans="1:8" hidden="1" x14ac:dyDescent="0.25">
      <c r="A4234" s="65">
        <v>45911</v>
      </c>
      <c r="B4234" t="s">
        <v>24275</v>
      </c>
      <c r="C4234">
        <v>12</v>
      </c>
      <c r="D4234" t="s">
        <v>24485</v>
      </c>
      <c r="E4234" t="s">
        <v>24277</v>
      </c>
      <c r="F4234" t="s">
        <v>24311</v>
      </c>
      <c r="G4234" t="s">
        <v>768</v>
      </c>
      <c r="H4234" t="s">
        <v>24336</v>
      </c>
    </row>
    <row r="4235" spans="1:8" hidden="1" x14ac:dyDescent="0.25">
      <c r="A4235" s="65">
        <v>45911</v>
      </c>
      <c r="B4235" t="s">
        <v>24275</v>
      </c>
      <c r="C4235">
        <v>12</v>
      </c>
      <c r="D4235" t="s">
        <v>24485</v>
      </c>
      <c r="E4235" t="s">
        <v>24277</v>
      </c>
      <c r="F4235" t="s">
        <v>24311</v>
      </c>
      <c r="G4235" t="s">
        <v>768</v>
      </c>
      <c r="H4235" t="s">
        <v>24336</v>
      </c>
    </row>
    <row r="4236" spans="1:8" hidden="1" x14ac:dyDescent="0.25">
      <c r="A4236" s="65">
        <v>45911</v>
      </c>
      <c r="B4236" t="s">
        <v>24275</v>
      </c>
      <c r="C4236">
        <v>11</v>
      </c>
      <c r="D4236" t="s">
        <v>24485</v>
      </c>
      <c r="E4236" t="s">
        <v>24277</v>
      </c>
      <c r="F4236" t="s">
        <v>24311</v>
      </c>
      <c r="G4236" t="s">
        <v>768</v>
      </c>
      <c r="H4236" t="s">
        <v>24336</v>
      </c>
    </row>
    <row r="4237" spans="1:8" hidden="1" x14ac:dyDescent="0.25">
      <c r="A4237" s="65">
        <v>45911</v>
      </c>
      <c r="B4237" t="s">
        <v>24275</v>
      </c>
      <c r="C4237">
        <v>12</v>
      </c>
      <c r="D4237" t="s">
        <v>24485</v>
      </c>
      <c r="E4237" t="s">
        <v>24277</v>
      </c>
      <c r="F4237" t="s">
        <v>24311</v>
      </c>
      <c r="G4237" t="s">
        <v>768</v>
      </c>
      <c r="H4237" t="s">
        <v>24336</v>
      </c>
    </row>
    <row r="4238" spans="1:8" hidden="1" x14ac:dyDescent="0.25">
      <c r="A4238" s="65">
        <v>45911</v>
      </c>
      <c r="B4238" t="s">
        <v>24275</v>
      </c>
      <c r="C4238">
        <v>12</v>
      </c>
      <c r="D4238" t="s">
        <v>24485</v>
      </c>
      <c r="E4238" t="s">
        <v>24277</v>
      </c>
      <c r="F4238" t="s">
        <v>24311</v>
      </c>
      <c r="G4238" t="s">
        <v>768</v>
      </c>
      <c r="H4238" t="s">
        <v>24336</v>
      </c>
    </row>
    <row r="4239" spans="1:8" hidden="1" x14ac:dyDescent="0.25">
      <c r="A4239" s="65">
        <v>45911</v>
      </c>
      <c r="B4239" t="s">
        <v>24275</v>
      </c>
      <c r="C4239">
        <v>12</v>
      </c>
      <c r="D4239" t="s">
        <v>24485</v>
      </c>
      <c r="E4239" t="s">
        <v>24277</v>
      </c>
      <c r="F4239" t="s">
        <v>24311</v>
      </c>
      <c r="G4239" t="s">
        <v>768</v>
      </c>
      <c r="H4239" t="s">
        <v>24336</v>
      </c>
    </row>
    <row r="4240" spans="1:8" hidden="1" x14ac:dyDescent="0.25">
      <c r="A4240" s="65">
        <v>45911</v>
      </c>
      <c r="B4240" t="s">
        <v>24275</v>
      </c>
      <c r="C4240">
        <v>12</v>
      </c>
      <c r="D4240" t="s">
        <v>24485</v>
      </c>
      <c r="E4240" t="s">
        <v>24277</v>
      </c>
      <c r="F4240" t="s">
        <v>24311</v>
      </c>
      <c r="G4240" t="s">
        <v>768</v>
      </c>
      <c r="H4240" t="s">
        <v>24336</v>
      </c>
    </row>
    <row r="4241" spans="1:8" hidden="1" x14ac:dyDescent="0.25">
      <c r="A4241" s="65">
        <v>45911</v>
      </c>
      <c r="B4241" t="s">
        <v>24275</v>
      </c>
      <c r="C4241">
        <v>11</v>
      </c>
      <c r="D4241" t="s">
        <v>24485</v>
      </c>
      <c r="E4241" t="s">
        <v>24277</v>
      </c>
      <c r="F4241" t="s">
        <v>24311</v>
      </c>
      <c r="G4241" t="s">
        <v>768</v>
      </c>
      <c r="H4241" t="s">
        <v>24336</v>
      </c>
    </row>
    <row r="4242" spans="1:8" hidden="1" x14ac:dyDescent="0.25">
      <c r="A4242" s="65">
        <v>45911</v>
      </c>
      <c r="B4242" t="s">
        <v>24275</v>
      </c>
      <c r="C4242">
        <v>12</v>
      </c>
      <c r="D4242" t="s">
        <v>24485</v>
      </c>
      <c r="E4242" t="s">
        <v>24277</v>
      </c>
      <c r="F4242" t="s">
        <v>24311</v>
      </c>
      <c r="G4242" t="s">
        <v>768</v>
      </c>
      <c r="H4242" t="s">
        <v>24336</v>
      </c>
    </row>
    <row r="4243" spans="1:8" hidden="1" x14ac:dyDescent="0.25">
      <c r="A4243" s="65">
        <v>45911</v>
      </c>
      <c r="B4243" t="s">
        <v>24275</v>
      </c>
      <c r="C4243">
        <v>12</v>
      </c>
      <c r="D4243" t="s">
        <v>24485</v>
      </c>
      <c r="E4243" t="s">
        <v>24277</v>
      </c>
      <c r="F4243" t="s">
        <v>24311</v>
      </c>
      <c r="G4243" t="s">
        <v>768</v>
      </c>
      <c r="H4243" t="s">
        <v>24336</v>
      </c>
    </row>
    <row r="4244" spans="1:8" hidden="1" x14ac:dyDescent="0.25">
      <c r="A4244" s="65">
        <v>45911</v>
      </c>
      <c r="B4244" t="s">
        <v>24275</v>
      </c>
      <c r="C4244">
        <v>12</v>
      </c>
      <c r="D4244" t="s">
        <v>24485</v>
      </c>
      <c r="E4244" t="s">
        <v>24277</v>
      </c>
      <c r="F4244" t="s">
        <v>24311</v>
      </c>
      <c r="G4244" t="s">
        <v>768</v>
      </c>
      <c r="H4244" t="s">
        <v>24336</v>
      </c>
    </row>
    <row r="4245" spans="1:8" hidden="1" x14ac:dyDescent="0.25">
      <c r="A4245" s="65">
        <v>45911</v>
      </c>
      <c r="B4245" t="s">
        <v>24275</v>
      </c>
      <c r="C4245">
        <v>12</v>
      </c>
      <c r="D4245" t="s">
        <v>24485</v>
      </c>
      <c r="E4245" t="s">
        <v>24277</v>
      </c>
      <c r="F4245" t="s">
        <v>24311</v>
      </c>
      <c r="G4245" t="s">
        <v>768</v>
      </c>
      <c r="H4245" t="s">
        <v>24336</v>
      </c>
    </row>
    <row r="4246" spans="1:8" hidden="1" x14ac:dyDescent="0.25">
      <c r="A4246" s="65">
        <v>45911</v>
      </c>
      <c r="B4246" t="s">
        <v>24275</v>
      </c>
      <c r="C4246">
        <v>11</v>
      </c>
      <c r="D4246" t="s">
        <v>24485</v>
      </c>
      <c r="E4246" t="s">
        <v>24277</v>
      </c>
      <c r="F4246" t="s">
        <v>24311</v>
      </c>
      <c r="G4246" t="s">
        <v>768</v>
      </c>
      <c r="H4246" t="s">
        <v>24336</v>
      </c>
    </row>
    <row r="4247" spans="1:8" hidden="1" x14ac:dyDescent="0.25">
      <c r="A4247" s="65">
        <v>45911</v>
      </c>
      <c r="B4247" t="s">
        <v>24275</v>
      </c>
      <c r="C4247">
        <v>12</v>
      </c>
      <c r="D4247" t="s">
        <v>24485</v>
      </c>
      <c r="E4247" t="s">
        <v>24277</v>
      </c>
      <c r="F4247" t="s">
        <v>24311</v>
      </c>
      <c r="G4247" t="s">
        <v>768</v>
      </c>
      <c r="H4247" t="s">
        <v>24336</v>
      </c>
    </row>
    <row r="4248" spans="1:8" hidden="1" x14ac:dyDescent="0.25">
      <c r="A4248" s="65">
        <v>45911</v>
      </c>
      <c r="B4248" t="s">
        <v>24275</v>
      </c>
      <c r="C4248">
        <v>12</v>
      </c>
      <c r="D4248" t="s">
        <v>24485</v>
      </c>
      <c r="E4248" t="s">
        <v>24277</v>
      </c>
      <c r="F4248" t="s">
        <v>24311</v>
      </c>
      <c r="G4248" t="s">
        <v>768</v>
      </c>
      <c r="H4248" t="s">
        <v>24336</v>
      </c>
    </row>
    <row r="4249" spans="1:8" hidden="1" x14ac:dyDescent="0.25">
      <c r="A4249" s="65">
        <v>45911</v>
      </c>
      <c r="B4249" t="s">
        <v>24275</v>
      </c>
      <c r="C4249">
        <v>12</v>
      </c>
      <c r="D4249" t="s">
        <v>24485</v>
      </c>
      <c r="E4249" t="s">
        <v>24277</v>
      </c>
      <c r="F4249" t="s">
        <v>24311</v>
      </c>
      <c r="G4249" t="s">
        <v>768</v>
      </c>
      <c r="H4249" t="s">
        <v>24336</v>
      </c>
    </row>
    <row r="4250" spans="1:8" hidden="1" x14ac:dyDescent="0.25">
      <c r="A4250" s="65">
        <v>45911</v>
      </c>
      <c r="B4250" t="s">
        <v>24275</v>
      </c>
      <c r="C4250">
        <v>12</v>
      </c>
      <c r="D4250" t="s">
        <v>24485</v>
      </c>
      <c r="E4250" t="s">
        <v>24277</v>
      </c>
      <c r="F4250" t="s">
        <v>24311</v>
      </c>
      <c r="G4250" t="s">
        <v>768</v>
      </c>
      <c r="H4250" t="s">
        <v>24336</v>
      </c>
    </row>
    <row r="4251" spans="1:8" hidden="1" x14ac:dyDescent="0.25">
      <c r="A4251" s="65">
        <v>45911</v>
      </c>
      <c r="B4251" t="s">
        <v>24275</v>
      </c>
      <c r="C4251">
        <v>12</v>
      </c>
      <c r="D4251" t="s">
        <v>24485</v>
      </c>
      <c r="E4251" t="s">
        <v>24277</v>
      </c>
      <c r="F4251" t="s">
        <v>24311</v>
      </c>
      <c r="G4251" t="s">
        <v>768</v>
      </c>
      <c r="H4251" t="s">
        <v>24336</v>
      </c>
    </row>
    <row r="4252" spans="1:8" hidden="1" x14ac:dyDescent="0.25">
      <c r="A4252" s="65">
        <v>45911</v>
      </c>
      <c r="B4252" t="s">
        <v>24275</v>
      </c>
      <c r="C4252">
        <v>12</v>
      </c>
      <c r="D4252" t="s">
        <v>24485</v>
      </c>
      <c r="E4252" t="s">
        <v>24277</v>
      </c>
      <c r="F4252" t="s">
        <v>24311</v>
      </c>
      <c r="G4252" t="s">
        <v>768</v>
      </c>
      <c r="H4252" t="s">
        <v>24336</v>
      </c>
    </row>
    <row r="4253" spans="1:8" hidden="1" x14ac:dyDescent="0.25">
      <c r="A4253" s="65">
        <v>45911</v>
      </c>
      <c r="B4253" t="s">
        <v>24275</v>
      </c>
      <c r="C4253">
        <v>12</v>
      </c>
      <c r="D4253" t="s">
        <v>24485</v>
      </c>
      <c r="E4253" t="s">
        <v>24277</v>
      </c>
      <c r="F4253" t="s">
        <v>24311</v>
      </c>
      <c r="G4253" t="s">
        <v>768</v>
      </c>
      <c r="H4253" t="s">
        <v>24336</v>
      </c>
    </row>
    <row r="4254" spans="1:8" hidden="1" x14ac:dyDescent="0.25">
      <c r="A4254" s="65">
        <v>45911</v>
      </c>
      <c r="B4254" t="s">
        <v>24275</v>
      </c>
      <c r="C4254">
        <v>12</v>
      </c>
      <c r="D4254" t="s">
        <v>24485</v>
      </c>
      <c r="E4254" t="s">
        <v>24277</v>
      </c>
      <c r="F4254" t="s">
        <v>24311</v>
      </c>
      <c r="G4254" t="s">
        <v>768</v>
      </c>
      <c r="H4254" t="s">
        <v>24336</v>
      </c>
    </row>
    <row r="4255" spans="1:8" hidden="1" x14ac:dyDescent="0.25">
      <c r="A4255" s="65">
        <v>45912</v>
      </c>
      <c r="B4255" t="s">
        <v>24275</v>
      </c>
      <c r="C4255">
        <v>4</v>
      </c>
      <c r="D4255" t="s">
        <v>24484</v>
      </c>
      <c r="E4255" t="s">
        <v>24277</v>
      </c>
      <c r="F4255" t="s">
        <v>24294</v>
      </c>
      <c r="G4255" t="s">
        <v>764</v>
      </c>
      <c r="H4255" t="s">
        <v>24465</v>
      </c>
    </row>
    <row r="4256" spans="1:8" hidden="1" x14ac:dyDescent="0.25">
      <c r="A4256" s="65">
        <v>45912</v>
      </c>
      <c r="B4256" t="s">
        <v>24275</v>
      </c>
      <c r="C4256">
        <v>12</v>
      </c>
      <c r="D4256" t="s">
        <v>24484</v>
      </c>
      <c r="E4256" t="s">
        <v>24277</v>
      </c>
      <c r="F4256" t="s">
        <v>24294</v>
      </c>
      <c r="G4256" t="s">
        <v>764</v>
      </c>
      <c r="H4256" t="s">
        <v>24465</v>
      </c>
    </row>
    <row r="4257" spans="1:8" hidden="1" x14ac:dyDescent="0.25">
      <c r="A4257" s="65">
        <v>45912</v>
      </c>
      <c r="B4257" t="s">
        <v>24275</v>
      </c>
      <c r="C4257">
        <v>12</v>
      </c>
      <c r="D4257" t="s">
        <v>24484</v>
      </c>
      <c r="E4257" t="s">
        <v>24277</v>
      </c>
      <c r="F4257" t="s">
        <v>24294</v>
      </c>
      <c r="G4257" t="s">
        <v>764</v>
      </c>
      <c r="H4257" t="s">
        <v>24465</v>
      </c>
    </row>
    <row r="4258" spans="1:8" hidden="1" x14ac:dyDescent="0.25">
      <c r="A4258" s="65">
        <v>45912</v>
      </c>
      <c r="B4258" t="s">
        <v>24275</v>
      </c>
      <c r="C4258">
        <v>12</v>
      </c>
      <c r="D4258" t="s">
        <v>24484</v>
      </c>
      <c r="E4258" t="s">
        <v>24277</v>
      </c>
      <c r="F4258" t="s">
        <v>24294</v>
      </c>
      <c r="G4258" t="s">
        <v>764</v>
      </c>
      <c r="H4258" t="s">
        <v>24465</v>
      </c>
    </row>
    <row r="4259" spans="1:8" hidden="1" x14ac:dyDescent="0.25">
      <c r="A4259" s="65">
        <v>45912</v>
      </c>
      <c r="B4259" t="s">
        <v>24275</v>
      </c>
      <c r="C4259">
        <v>12</v>
      </c>
      <c r="D4259" t="s">
        <v>24484</v>
      </c>
      <c r="E4259" t="s">
        <v>24277</v>
      </c>
      <c r="F4259" t="s">
        <v>24294</v>
      </c>
      <c r="G4259" t="s">
        <v>764</v>
      </c>
      <c r="H4259" t="s">
        <v>24465</v>
      </c>
    </row>
    <row r="4260" spans="1:8" hidden="1" x14ac:dyDescent="0.25">
      <c r="A4260" s="65">
        <v>45912</v>
      </c>
      <c r="B4260" t="s">
        <v>24275</v>
      </c>
      <c r="C4260">
        <v>9</v>
      </c>
      <c r="D4260" t="s">
        <v>24483</v>
      </c>
      <c r="E4260" t="s">
        <v>24277</v>
      </c>
      <c r="F4260" t="s">
        <v>24294</v>
      </c>
      <c r="G4260" t="s">
        <v>770</v>
      </c>
      <c r="H4260" t="s">
        <v>24327</v>
      </c>
    </row>
    <row r="4261" spans="1:8" hidden="1" x14ac:dyDescent="0.25">
      <c r="A4261" s="65">
        <v>45912</v>
      </c>
      <c r="B4261" t="s">
        <v>24275</v>
      </c>
      <c r="C4261">
        <v>9</v>
      </c>
      <c r="D4261" t="s">
        <v>24483</v>
      </c>
      <c r="E4261" t="s">
        <v>24277</v>
      </c>
      <c r="F4261" t="s">
        <v>24294</v>
      </c>
      <c r="G4261" t="s">
        <v>770</v>
      </c>
      <c r="H4261" t="s">
        <v>24327</v>
      </c>
    </row>
    <row r="4262" spans="1:8" hidden="1" x14ac:dyDescent="0.25">
      <c r="A4262" s="65">
        <v>45912</v>
      </c>
      <c r="B4262" t="s">
        <v>24275</v>
      </c>
      <c r="C4262">
        <v>10</v>
      </c>
      <c r="D4262" t="s">
        <v>24483</v>
      </c>
      <c r="E4262" t="s">
        <v>24277</v>
      </c>
      <c r="F4262" t="s">
        <v>24294</v>
      </c>
      <c r="G4262" t="s">
        <v>770</v>
      </c>
      <c r="H4262" t="s">
        <v>24327</v>
      </c>
    </row>
    <row r="4263" spans="1:8" hidden="1" x14ac:dyDescent="0.25">
      <c r="A4263" s="65">
        <v>45913</v>
      </c>
      <c r="B4263" t="s">
        <v>24275</v>
      </c>
      <c r="C4263">
        <v>12</v>
      </c>
      <c r="D4263" t="s">
        <v>24483</v>
      </c>
      <c r="E4263" t="s">
        <v>24277</v>
      </c>
      <c r="F4263" t="s">
        <v>24294</v>
      </c>
      <c r="G4263" t="s">
        <v>770</v>
      </c>
      <c r="H4263" t="s">
        <v>24327</v>
      </c>
    </row>
    <row r="4264" spans="1:8" hidden="1" x14ac:dyDescent="0.25">
      <c r="A4264" s="65">
        <v>45913</v>
      </c>
      <c r="B4264" t="s">
        <v>24275</v>
      </c>
      <c r="C4264">
        <v>10</v>
      </c>
      <c r="D4264" t="s">
        <v>24483</v>
      </c>
      <c r="E4264" t="s">
        <v>24277</v>
      </c>
      <c r="F4264" t="s">
        <v>24294</v>
      </c>
      <c r="G4264" t="s">
        <v>770</v>
      </c>
      <c r="H4264" t="s">
        <v>24327</v>
      </c>
    </row>
    <row r="4265" spans="1:8" hidden="1" x14ac:dyDescent="0.25">
      <c r="A4265" s="65">
        <v>45913</v>
      </c>
      <c r="B4265" t="s">
        <v>24275</v>
      </c>
      <c r="C4265">
        <v>12.5</v>
      </c>
      <c r="D4265" t="s">
        <v>24484</v>
      </c>
      <c r="E4265" t="s">
        <v>24277</v>
      </c>
      <c r="F4265" t="s">
        <v>24294</v>
      </c>
      <c r="G4265" t="s">
        <v>764</v>
      </c>
      <c r="H4265" t="s">
        <v>24465</v>
      </c>
    </row>
    <row r="4266" spans="1:8" hidden="1" x14ac:dyDescent="0.25">
      <c r="A4266" s="65">
        <v>45913</v>
      </c>
      <c r="B4266" t="s">
        <v>24275</v>
      </c>
      <c r="C4266">
        <v>12.5</v>
      </c>
      <c r="D4266" t="s">
        <v>24484</v>
      </c>
      <c r="E4266" t="s">
        <v>24277</v>
      </c>
      <c r="F4266" t="s">
        <v>24294</v>
      </c>
      <c r="G4266" t="s">
        <v>764</v>
      </c>
      <c r="H4266" t="s">
        <v>24465</v>
      </c>
    </row>
    <row r="4267" spans="1:8" hidden="1" x14ac:dyDescent="0.25">
      <c r="A4267" s="65">
        <v>45913</v>
      </c>
      <c r="B4267" t="s">
        <v>24275</v>
      </c>
      <c r="C4267">
        <v>7</v>
      </c>
      <c r="D4267" t="s">
        <v>24483</v>
      </c>
      <c r="E4267" t="s">
        <v>24277</v>
      </c>
      <c r="F4267" t="s">
        <v>24294</v>
      </c>
      <c r="G4267" t="s">
        <v>770</v>
      </c>
      <c r="H4267" t="s">
        <v>24327</v>
      </c>
    </row>
    <row r="4268" spans="1:8" hidden="1" x14ac:dyDescent="0.25">
      <c r="A4268" s="65">
        <v>45913</v>
      </c>
      <c r="B4268" t="s">
        <v>24275</v>
      </c>
      <c r="C4268">
        <v>12.5</v>
      </c>
      <c r="D4268" t="s">
        <v>24484</v>
      </c>
      <c r="E4268" t="s">
        <v>24277</v>
      </c>
      <c r="F4268" t="s">
        <v>24294</v>
      </c>
      <c r="G4268" t="s">
        <v>764</v>
      </c>
      <c r="H4268" t="s">
        <v>24465</v>
      </c>
    </row>
    <row r="4269" spans="1:8" hidden="1" x14ac:dyDescent="0.25">
      <c r="A4269" s="65">
        <v>45914</v>
      </c>
      <c r="B4269" t="s">
        <v>24330</v>
      </c>
      <c r="C4269">
        <v>12</v>
      </c>
      <c r="D4269" t="s">
        <v>24486</v>
      </c>
      <c r="E4269" t="s">
        <v>24277</v>
      </c>
      <c r="F4269" t="s">
        <v>24294</v>
      </c>
      <c r="G4269" t="s">
        <v>768</v>
      </c>
      <c r="H4269" t="s">
        <v>24397</v>
      </c>
    </row>
    <row r="4270" spans="1:8" hidden="1" x14ac:dyDescent="0.25">
      <c r="A4270" s="65">
        <v>45914</v>
      </c>
      <c r="B4270" t="s">
        <v>24330</v>
      </c>
      <c r="C4270">
        <v>3.5</v>
      </c>
      <c r="D4270" t="s">
        <v>24486</v>
      </c>
      <c r="E4270" t="s">
        <v>24277</v>
      </c>
      <c r="F4270" t="s">
        <v>24294</v>
      </c>
      <c r="G4270" t="s">
        <v>768</v>
      </c>
      <c r="H4270" t="s">
        <v>24397</v>
      </c>
    </row>
    <row r="4271" spans="1:8" hidden="1" x14ac:dyDescent="0.25">
      <c r="A4271" s="65">
        <v>45914</v>
      </c>
      <c r="B4271" t="s">
        <v>24330</v>
      </c>
      <c r="C4271">
        <v>12</v>
      </c>
      <c r="D4271" t="s">
        <v>24486</v>
      </c>
      <c r="E4271" t="s">
        <v>24277</v>
      </c>
      <c r="F4271" t="s">
        <v>24294</v>
      </c>
      <c r="G4271" t="s">
        <v>768</v>
      </c>
      <c r="H4271" t="s">
        <v>24397</v>
      </c>
    </row>
    <row r="4272" spans="1:8" hidden="1" x14ac:dyDescent="0.25">
      <c r="A4272" s="65">
        <v>45914</v>
      </c>
      <c r="B4272" t="s">
        <v>24330</v>
      </c>
      <c r="C4272">
        <v>11</v>
      </c>
      <c r="D4272" t="s">
        <v>24486</v>
      </c>
      <c r="E4272" t="s">
        <v>24277</v>
      </c>
      <c r="F4272" t="s">
        <v>24294</v>
      </c>
      <c r="G4272" t="s">
        <v>768</v>
      </c>
      <c r="H4272" t="s">
        <v>24397</v>
      </c>
    </row>
    <row r="4273" spans="1:8" hidden="1" x14ac:dyDescent="0.25">
      <c r="A4273" s="65">
        <v>45914</v>
      </c>
      <c r="B4273" t="s">
        <v>24457</v>
      </c>
      <c r="C4273">
        <v>2</v>
      </c>
      <c r="D4273" t="s">
        <v>24486</v>
      </c>
      <c r="E4273" t="s">
        <v>24277</v>
      </c>
      <c r="F4273" t="s">
        <v>24294</v>
      </c>
      <c r="G4273" t="s">
        <v>768</v>
      </c>
      <c r="H4273" t="s">
        <v>24397</v>
      </c>
    </row>
    <row r="4274" spans="1:8" hidden="1" x14ac:dyDescent="0.25">
      <c r="A4274" s="65">
        <v>45915</v>
      </c>
      <c r="B4274" t="s">
        <v>24275</v>
      </c>
      <c r="C4274">
        <v>12</v>
      </c>
      <c r="D4274" t="s">
        <v>24486</v>
      </c>
      <c r="E4274" t="s">
        <v>24277</v>
      </c>
      <c r="F4274" t="s">
        <v>24294</v>
      </c>
      <c r="G4274" t="s">
        <v>768</v>
      </c>
      <c r="H4274" t="s">
        <v>24397</v>
      </c>
    </row>
    <row r="4275" spans="1:8" hidden="1" x14ac:dyDescent="0.25">
      <c r="A4275" s="65">
        <v>45915</v>
      </c>
      <c r="B4275" t="s">
        <v>24275</v>
      </c>
      <c r="C4275">
        <v>10.5</v>
      </c>
      <c r="D4275" t="s">
        <v>24486</v>
      </c>
      <c r="E4275" t="s">
        <v>24277</v>
      </c>
      <c r="F4275" t="s">
        <v>24294</v>
      </c>
      <c r="G4275" t="s">
        <v>768</v>
      </c>
      <c r="H4275" t="s">
        <v>24397</v>
      </c>
    </row>
    <row r="4276" spans="1:8" hidden="1" x14ac:dyDescent="0.25">
      <c r="A4276" s="65">
        <v>45915</v>
      </c>
      <c r="B4276" t="s">
        <v>24275</v>
      </c>
      <c r="C4276">
        <v>12</v>
      </c>
      <c r="D4276" t="s">
        <v>24486</v>
      </c>
      <c r="E4276" t="s">
        <v>24277</v>
      </c>
      <c r="F4276" t="s">
        <v>24294</v>
      </c>
      <c r="G4276" t="s">
        <v>768</v>
      </c>
      <c r="H4276" t="s">
        <v>24397</v>
      </c>
    </row>
    <row r="4277" spans="1:8" hidden="1" x14ac:dyDescent="0.25">
      <c r="A4277" s="65">
        <v>45915</v>
      </c>
      <c r="B4277" t="s">
        <v>24275</v>
      </c>
      <c r="C4277">
        <v>12</v>
      </c>
      <c r="D4277" t="s">
        <v>24486</v>
      </c>
      <c r="E4277" t="s">
        <v>24277</v>
      </c>
      <c r="F4277" t="s">
        <v>24294</v>
      </c>
      <c r="G4277" t="s">
        <v>768</v>
      </c>
      <c r="H4277" t="s">
        <v>24397</v>
      </c>
    </row>
    <row r="4278" spans="1:8" hidden="1" x14ac:dyDescent="0.25">
      <c r="A4278" s="65">
        <v>45915</v>
      </c>
      <c r="B4278" t="s">
        <v>24275</v>
      </c>
      <c r="C4278">
        <v>12</v>
      </c>
      <c r="D4278" t="s">
        <v>24486</v>
      </c>
      <c r="E4278" t="s">
        <v>24277</v>
      </c>
      <c r="F4278" t="s">
        <v>24294</v>
      </c>
      <c r="G4278" t="s">
        <v>768</v>
      </c>
      <c r="H4278" t="s">
        <v>24397</v>
      </c>
    </row>
    <row r="4279" spans="1:8" hidden="1" x14ac:dyDescent="0.25">
      <c r="A4279" s="65">
        <v>45915</v>
      </c>
      <c r="B4279" t="s">
        <v>24457</v>
      </c>
      <c r="C4279">
        <v>1.5</v>
      </c>
      <c r="D4279" t="s">
        <v>24486</v>
      </c>
      <c r="E4279" t="s">
        <v>24277</v>
      </c>
      <c r="F4279" t="s">
        <v>24294</v>
      </c>
      <c r="G4279" t="s">
        <v>768</v>
      </c>
      <c r="H4279" t="s">
        <v>24397</v>
      </c>
    </row>
    <row r="4280" spans="1:8" hidden="1" x14ac:dyDescent="0.25">
      <c r="A4280" s="65">
        <v>45916</v>
      </c>
      <c r="B4280" t="s">
        <v>24275</v>
      </c>
      <c r="C4280">
        <v>11</v>
      </c>
      <c r="D4280" t="s">
        <v>24487</v>
      </c>
      <c r="E4280" t="s">
        <v>24277</v>
      </c>
      <c r="F4280" t="s">
        <v>24311</v>
      </c>
      <c r="G4280" t="s">
        <v>766</v>
      </c>
      <c r="H4280" t="s">
        <v>24465</v>
      </c>
    </row>
    <row r="4281" spans="1:8" hidden="1" x14ac:dyDescent="0.25">
      <c r="A4281" s="65">
        <v>45916</v>
      </c>
      <c r="B4281" t="s">
        <v>24275</v>
      </c>
      <c r="C4281">
        <v>12</v>
      </c>
      <c r="D4281" t="s">
        <v>24487</v>
      </c>
      <c r="E4281" t="s">
        <v>24277</v>
      </c>
      <c r="F4281" t="s">
        <v>24311</v>
      </c>
      <c r="G4281" t="s">
        <v>766</v>
      </c>
      <c r="H4281" t="s">
        <v>24465</v>
      </c>
    </row>
    <row r="4282" spans="1:8" hidden="1" x14ac:dyDescent="0.25">
      <c r="A4282" s="65">
        <v>45916</v>
      </c>
      <c r="B4282" t="s">
        <v>24275</v>
      </c>
      <c r="C4282">
        <v>12</v>
      </c>
      <c r="D4282" t="s">
        <v>24487</v>
      </c>
      <c r="E4282" t="s">
        <v>24277</v>
      </c>
      <c r="F4282" t="s">
        <v>24311</v>
      </c>
      <c r="G4282" t="s">
        <v>766</v>
      </c>
      <c r="H4282" t="s">
        <v>24465</v>
      </c>
    </row>
    <row r="4283" spans="1:8" hidden="1" x14ac:dyDescent="0.25">
      <c r="A4283" s="65">
        <v>45916</v>
      </c>
      <c r="B4283" t="s">
        <v>24275</v>
      </c>
      <c r="C4283">
        <v>11</v>
      </c>
      <c r="D4283" t="s">
        <v>24487</v>
      </c>
      <c r="E4283" t="s">
        <v>24277</v>
      </c>
      <c r="F4283" t="s">
        <v>24311</v>
      </c>
      <c r="G4283" t="s">
        <v>766</v>
      </c>
      <c r="H4283" t="s">
        <v>24465</v>
      </c>
    </row>
    <row r="4284" spans="1:8" hidden="1" x14ac:dyDescent="0.25">
      <c r="A4284" s="65">
        <v>45916</v>
      </c>
      <c r="B4284" t="s">
        <v>24275</v>
      </c>
      <c r="C4284">
        <v>12</v>
      </c>
      <c r="D4284" t="s">
        <v>24487</v>
      </c>
      <c r="E4284" t="s">
        <v>24277</v>
      </c>
      <c r="F4284" t="s">
        <v>24311</v>
      </c>
      <c r="G4284" t="s">
        <v>766</v>
      </c>
      <c r="H4284" t="s">
        <v>24465</v>
      </c>
    </row>
    <row r="4285" spans="1:8" hidden="1" x14ac:dyDescent="0.25">
      <c r="A4285" s="65">
        <v>45916</v>
      </c>
      <c r="B4285" t="s">
        <v>24275</v>
      </c>
      <c r="C4285">
        <v>12</v>
      </c>
      <c r="D4285" t="s">
        <v>24487</v>
      </c>
      <c r="E4285" t="s">
        <v>24277</v>
      </c>
      <c r="F4285" t="s">
        <v>24311</v>
      </c>
      <c r="G4285" t="s">
        <v>766</v>
      </c>
      <c r="H4285" t="s">
        <v>24465</v>
      </c>
    </row>
    <row r="4286" spans="1:8" hidden="1" x14ac:dyDescent="0.25">
      <c r="A4286" s="65">
        <v>45916</v>
      </c>
      <c r="B4286" t="s">
        <v>24275</v>
      </c>
      <c r="C4286">
        <v>12</v>
      </c>
      <c r="D4286" t="s">
        <v>24487</v>
      </c>
      <c r="E4286" t="s">
        <v>24277</v>
      </c>
      <c r="F4286" t="s">
        <v>24311</v>
      </c>
      <c r="G4286" t="s">
        <v>766</v>
      </c>
      <c r="H4286" t="s">
        <v>24465</v>
      </c>
    </row>
    <row r="4287" spans="1:8" hidden="1" x14ac:dyDescent="0.25">
      <c r="A4287" s="65">
        <v>45916</v>
      </c>
      <c r="B4287" t="s">
        <v>24275</v>
      </c>
      <c r="C4287">
        <v>11</v>
      </c>
      <c r="D4287" t="s">
        <v>24487</v>
      </c>
      <c r="E4287" t="s">
        <v>24277</v>
      </c>
      <c r="F4287" t="s">
        <v>24311</v>
      </c>
      <c r="G4287" t="s">
        <v>766</v>
      </c>
      <c r="H4287" t="s">
        <v>24465</v>
      </c>
    </row>
    <row r="4288" spans="1:8" hidden="1" x14ac:dyDescent="0.25">
      <c r="A4288" s="65">
        <v>45916</v>
      </c>
      <c r="B4288" t="s">
        <v>24275</v>
      </c>
      <c r="C4288">
        <v>12</v>
      </c>
      <c r="D4288" t="s">
        <v>24487</v>
      </c>
      <c r="E4288" t="s">
        <v>24277</v>
      </c>
      <c r="F4288" t="s">
        <v>24311</v>
      </c>
      <c r="G4288" t="s">
        <v>766</v>
      </c>
      <c r="H4288" t="s">
        <v>24465</v>
      </c>
    </row>
    <row r="4289" spans="1:8" hidden="1" x14ac:dyDescent="0.25">
      <c r="A4289" s="65">
        <v>45916</v>
      </c>
      <c r="B4289" t="s">
        <v>24275</v>
      </c>
      <c r="C4289">
        <v>12</v>
      </c>
      <c r="D4289" t="s">
        <v>24487</v>
      </c>
      <c r="E4289" t="s">
        <v>24277</v>
      </c>
      <c r="F4289" t="s">
        <v>24311</v>
      </c>
      <c r="G4289" t="s">
        <v>766</v>
      </c>
      <c r="H4289" t="s">
        <v>24465</v>
      </c>
    </row>
    <row r="4290" spans="1:8" hidden="1" x14ac:dyDescent="0.25">
      <c r="A4290" s="65">
        <v>45916</v>
      </c>
      <c r="B4290" t="s">
        <v>24275</v>
      </c>
      <c r="C4290">
        <v>12</v>
      </c>
      <c r="D4290" t="s">
        <v>24487</v>
      </c>
      <c r="E4290" t="s">
        <v>24277</v>
      </c>
      <c r="F4290" t="s">
        <v>24311</v>
      </c>
      <c r="G4290" t="s">
        <v>766</v>
      </c>
      <c r="H4290" t="s">
        <v>24465</v>
      </c>
    </row>
    <row r="4291" spans="1:8" hidden="1" x14ac:dyDescent="0.25">
      <c r="A4291" s="65">
        <v>45916</v>
      </c>
      <c r="B4291" t="s">
        <v>24275</v>
      </c>
      <c r="C4291">
        <v>12</v>
      </c>
      <c r="D4291" t="s">
        <v>24487</v>
      </c>
      <c r="E4291" t="s">
        <v>24277</v>
      </c>
      <c r="F4291" t="s">
        <v>24311</v>
      </c>
      <c r="G4291" t="s">
        <v>766</v>
      </c>
      <c r="H4291" t="s">
        <v>24465</v>
      </c>
    </row>
    <row r="4292" spans="1:8" hidden="1" x14ac:dyDescent="0.25">
      <c r="A4292" s="65">
        <v>45916</v>
      </c>
      <c r="B4292" t="s">
        <v>24275</v>
      </c>
      <c r="C4292">
        <v>12</v>
      </c>
      <c r="D4292" t="s">
        <v>24487</v>
      </c>
      <c r="E4292" t="s">
        <v>24277</v>
      </c>
      <c r="F4292" t="s">
        <v>24311</v>
      </c>
      <c r="G4292" t="s">
        <v>766</v>
      </c>
      <c r="H4292" t="s">
        <v>24465</v>
      </c>
    </row>
    <row r="4293" spans="1:8" hidden="1" x14ac:dyDescent="0.25">
      <c r="A4293" s="65">
        <v>45916</v>
      </c>
      <c r="B4293" t="s">
        <v>24275</v>
      </c>
      <c r="C4293">
        <v>12</v>
      </c>
      <c r="D4293" t="s">
        <v>24487</v>
      </c>
      <c r="E4293" t="s">
        <v>24277</v>
      </c>
      <c r="F4293" t="s">
        <v>24311</v>
      </c>
      <c r="G4293" t="s">
        <v>766</v>
      </c>
      <c r="H4293" t="s">
        <v>24465</v>
      </c>
    </row>
    <row r="4294" spans="1:8" hidden="1" x14ac:dyDescent="0.25">
      <c r="A4294" s="65">
        <v>45916</v>
      </c>
      <c r="B4294" t="s">
        <v>24275</v>
      </c>
      <c r="C4294">
        <v>12</v>
      </c>
      <c r="D4294" t="s">
        <v>24487</v>
      </c>
      <c r="E4294" t="s">
        <v>24277</v>
      </c>
      <c r="F4294" t="s">
        <v>24311</v>
      </c>
      <c r="G4294" t="s">
        <v>766</v>
      </c>
      <c r="H4294" t="s">
        <v>24465</v>
      </c>
    </row>
    <row r="4295" spans="1:8" hidden="1" x14ac:dyDescent="0.25">
      <c r="A4295" s="65">
        <v>45916</v>
      </c>
      <c r="B4295" t="s">
        <v>24275</v>
      </c>
      <c r="C4295">
        <v>11</v>
      </c>
      <c r="D4295" t="s">
        <v>24483</v>
      </c>
      <c r="E4295" t="s">
        <v>24277</v>
      </c>
      <c r="F4295" t="s">
        <v>24294</v>
      </c>
      <c r="G4295" t="s">
        <v>770</v>
      </c>
      <c r="H4295" t="s">
        <v>24327</v>
      </c>
    </row>
    <row r="4296" spans="1:8" hidden="1" x14ac:dyDescent="0.25">
      <c r="A4296" s="65">
        <v>45916</v>
      </c>
      <c r="B4296" t="s">
        <v>24275</v>
      </c>
      <c r="C4296">
        <v>12</v>
      </c>
      <c r="D4296" t="s">
        <v>24486</v>
      </c>
      <c r="E4296" t="s">
        <v>24277</v>
      </c>
      <c r="F4296" t="s">
        <v>24294</v>
      </c>
      <c r="G4296" t="s">
        <v>768</v>
      </c>
      <c r="H4296" t="s">
        <v>24397</v>
      </c>
    </row>
    <row r="4297" spans="1:8" hidden="1" x14ac:dyDescent="0.25">
      <c r="A4297" s="65">
        <v>45916</v>
      </c>
      <c r="B4297" t="s">
        <v>24275</v>
      </c>
      <c r="C4297">
        <v>12</v>
      </c>
      <c r="D4297" t="s">
        <v>24486</v>
      </c>
      <c r="E4297" t="s">
        <v>24277</v>
      </c>
      <c r="F4297" t="s">
        <v>24294</v>
      </c>
      <c r="G4297" t="s">
        <v>768</v>
      </c>
      <c r="H4297" t="s">
        <v>24397</v>
      </c>
    </row>
    <row r="4298" spans="1:8" hidden="1" x14ac:dyDescent="0.25">
      <c r="A4298" s="65">
        <v>45916</v>
      </c>
      <c r="B4298" t="s">
        <v>24457</v>
      </c>
      <c r="C4298">
        <v>1.5</v>
      </c>
      <c r="D4298" t="s">
        <v>24486</v>
      </c>
      <c r="E4298" t="s">
        <v>24277</v>
      </c>
      <c r="F4298" t="s">
        <v>24294</v>
      </c>
      <c r="G4298" t="s">
        <v>768</v>
      </c>
      <c r="H4298" t="s">
        <v>24397</v>
      </c>
    </row>
    <row r="4299" spans="1:8" hidden="1" x14ac:dyDescent="0.25">
      <c r="A4299" s="65">
        <v>45916</v>
      </c>
      <c r="B4299" t="s">
        <v>24275</v>
      </c>
      <c r="C4299">
        <v>12</v>
      </c>
      <c r="D4299" t="s">
        <v>24486</v>
      </c>
      <c r="E4299" t="s">
        <v>24277</v>
      </c>
      <c r="F4299" t="s">
        <v>24294</v>
      </c>
      <c r="G4299" t="s">
        <v>768</v>
      </c>
      <c r="H4299" t="s">
        <v>24397</v>
      </c>
    </row>
    <row r="4300" spans="1:8" hidden="1" x14ac:dyDescent="0.25">
      <c r="A4300" s="65">
        <v>45916</v>
      </c>
      <c r="B4300" t="s">
        <v>24275</v>
      </c>
      <c r="C4300">
        <v>12</v>
      </c>
      <c r="D4300" t="s">
        <v>24486</v>
      </c>
      <c r="E4300" t="s">
        <v>24277</v>
      </c>
      <c r="F4300" t="s">
        <v>24294</v>
      </c>
      <c r="G4300" t="s">
        <v>768</v>
      </c>
      <c r="H4300" t="s">
        <v>24397</v>
      </c>
    </row>
    <row r="4301" spans="1:8" hidden="1" x14ac:dyDescent="0.25">
      <c r="A4301" s="65">
        <v>45916</v>
      </c>
      <c r="B4301" t="s">
        <v>24275</v>
      </c>
      <c r="C4301">
        <v>12</v>
      </c>
      <c r="D4301" t="s">
        <v>24486</v>
      </c>
      <c r="E4301" t="s">
        <v>24277</v>
      </c>
      <c r="F4301" t="s">
        <v>24294</v>
      </c>
      <c r="G4301" t="s">
        <v>768</v>
      </c>
      <c r="H4301" t="s">
        <v>24397</v>
      </c>
    </row>
    <row r="4302" spans="1:8" hidden="1" x14ac:dyDescent="0.25">
      <c r="A4302" s="65">
        <v>45916</v>
      </c>
      <c r="B4302" t="s">
        <v>24275</v>
      </c>
      <c r="C4302">
        <v>12</v>
      </c>
      <c r="D4302" t="s">
        <v>24483</v>
      </c>
      <c r="E4302" t="s">
        <v>24277</v>
      </c>
      <c r="F4302" t="s">
        <v>24294</v>
      </c>
      <c r="G4302" t="s">
        <v>770</v>
      </c>
      <c r="H4302" t="s">
        <v>24327</v>
      </c>
    </row>
    <row r="4303" spans="1:8" hidden="1" x14ac:dyDescent="0.25">
      <c r="A4303" s="65">
        <v>45916</v>
      </c>
      <c r="B4303" t="s">
        <v>24275</v>
      </c>
      <c r="C4303">
        <v>12</v>
      </c>
      <c r="D4303" t="s">
        <v>24483</v>
      </c>
      <c r="E4303" t="s">
        <v>24277</v>
      </c>
      <c r="F4303" t="s">
        <v>24294</v>
      </c>
      <c r="G4303" t="s">
        <v>770</v>
      </c>
      <c r="H4303" t="s">
        <v>24327</v>
      </c>
    </row>
    <row r="4304" spans="1:8" hidden="1" x14ac:dyDescent="0.25">
      <c r="A4304" s="65">
        <v>45916</v>
      </c>
      <c r="B4304" t="s">
        <v>24275</v>
      </c>
      <c r="C4304">
        <v>11</v>
      </c>
      <c r="D4304" t="s">
        <v>24483</v>
      </c>
      <c r="E4304" t="s">
        <v>24277</v>
      </c>
      <c r="F4304" t="s">
        <v>24294</v>
      </c>
      <c r="G4304" t="s">
        <v>770</v>
      </c>
      <c r="H4304" t="s">
        <v>24327</v>
      </c>
    </row>
    <row r="4305" spans="1:8" hidden="1" x14ac:dyDescent="0.25">
      <c r="A4305" s="65">
        <v>45916</v>
      </c>
      <c r="B4305" t="s">
        <v>24275</v>
      </c>
      <c r="C4305">
        <v>12</v>
      </c>
      <c r="D4305" t="s">
        <v>24487</v>
      </c>
      <c r="E4305" t="s">
        <v>24277</v>
      </c>
      <c r="F4305" t="s">
        <v>24311</v>
      </c>
      <c r="G4305" t="s">
        <v>766</v>
      </c>
      <c r="H4305" t="s">
        <v>24465</v>
      </c>
    </row>
    <row r="4306" spans="1:8" hidden="1" x14ac:dyDescent="0.25">
      <c r="A4306" s="65">
        <v>45916</v>
      </c>
      <c r="B4306" t="s">
        <v>24275</v>
      </c>
      <c r="C4306">
        <v>12</v>
      </c>
      <c r="D4306" t="s">
        <v>24483</v>
      </c>
      <c r="E4306" t="s">
        <v>24277</v>
      </c>
      <c r="F4306" t="s">
        <v>24294</v>
      </c>
      <c r="G4306" t="s">
        <v>770</v>
      </c>
      <c r="H4306" t="s">
        <v>24327</v>
      </c>
    </row>
    <row r="4307" spans="1:8" hidden="1" x14ac:dyDescent="0.25">
      <c r="A4307" s="65">
        <v>45917</v>
      </c>
      <c r="B4307" t="s">
        <v>24275</v>
      </c>
      <c r="C4307">
        <v>12</v>
      </c>
      <c r="D4307" t="s">
        <v>24488</v>
      </c>
      <c r="E4307" t="s">
        <v>24277</v>
      </c>
      <c r="F4307" t="s">
        <v>24311</v>
      </c>
      <c r="G4307" t="s">
        <v>766</v>
      </c>
      <c r="H4307" t="s">
        <v>24465</v>
      </c>
    </row>
    <row r="4308" spans="1:8" hidden="1" x14ac:dyDescent="0.25">
      <c r="A4308" s="65">
        <v>45917</v>
      </c>
      <c r="B4308" t="s">
        <v>24275</v>
      </c>
      <c r="C4308">
        <v>12</v>
      </c>
      <c r="D4308" t="s">
        <v>24488</v>
      </c>
      <c r="E4308" t="s">
        <v>24277</v>
      </c>
      <c r="F4308" t="s">
        <v>24311</v>
      </c>
      <c r="G4308" t="s">
        <v>766</v>
      </c>
      <c r="H4308" t="s">
        <v>24465</v>
      </c>
    </row>
    <row r="4309" spans="1:8" hidden="1" x14ac:dyDescent="0.25">
      <c r="A4309" s="65">
        <v>45917</v>
      </c>
      <c r="B4309" t="s">
        <v>24275</v>
      </c>
      <c r="C4309">
        <v>12</v>
      </c>
      <c r="D4309" t="s">
        <v>24488</v>
      </c>
      <c r="E4309" t="s">
        <v>24277</v>
      </c>
      <c r="F4309" t="s">
        <v>24311</v>
      </c>
      <c r="G4309" t="s">
        <v>766</v>
      </c>
      <c r="H4309" t="s">
        <v>24465</v>
      </c>
    </row>
    <row r="4310" spans="1:8" hidden="1" x14ac:dyDescent="0.25">
      <c r="A4310" s="65">
        <v>45917</v>
      </c>
      <c r="B4310" t="s">
        <v>24275</v>
      </c>
      <c r="C4310">
        <v>12</v>
      </c>
      <c r="D4310" t="s">
        <v>24488</v>
      </c>
      <c r="E4310" t="s">
        <v>24277</v>
      </c>
      <c r="F4310" t="s">
        <v>24311</v>
      </c>
      <c r="G4310" t="s">
        <v>766</v>
      </c>
      <c r="H4310" t="s">
        <v>24465</v>
      </c>
    </row>
    <row r="4311" spans="1:8" hidden="1" x14ac:dyDescent="0.25">
      <c r="A4311" s="65">
        <v>45917</v>
      </c>
      <c r="B4311" t="s">
        <v>24275</v>
      </c>
      <c r="C4311">
        <v>12</v>
      </c>
      <c r="D4311" t="s">
        <v>24488</v>
      </c>
      <c r="E4311" t="s">
        <v>24277</v>
      </c>
      <c r="F4311" t="s">
        <v>24311</v>
      </c>
      <c r="G4311" t="s">
        <v>766</v>
      </c>
      <c r="H4311" t="s">
        <v>24465</v>
      </c>
    </row>
    <row r="4312" spans="1:8" hidden="1" x14ac:dyDescent="0.25">
      <c r="A4312" s="65">
        <v>45917</v>
      </c>
      <c r="B4312" t="s">
        <v>24275</v>
      </c>
      <c r="C4312">
        <v>12</v>
      </c>
      <c r="D4312" t="s">
        <v>24488</v>
      </c>
      <c r="E4312" t="s">
        <v>24277</v>
      </c>
      <c r="F4312" t="s">
        <v>24311</v>
      </c>
      <c r="G4312" t="s">
        <v>766</v>
      </c>
      <c r="H4312" t="s">
        <v>24465</v>
      </c>
    </row>
    <row r="4313" spans="1:8" hidden="1" x14ac:dyDescent="0.25">
      <c r="A4313" s="65">
        <v>45917</v>
      </c>
      <c r="B4313" t="s">
        <v>24330</v>
      </c>
      <c r="C4313">
        <v>12</v>
      </c>
      <c r="D4313" t="s">
        <v>24486</v>
      </c>
      <c r="E4313" t="s">
        <v>24277</v>
      </c>
      <c r="F4313" t="s">
        <v>24294</v>
      </c>
      <c r="G4313" t="s">
        <v>768</v>
      </c>
      <c r="H4313" t="s">
        <v>24397</v>
      </c>
    </row>
    <row r="4314" spans="1:8" hidden="1" x14ac:dyDescent="0.25">
      <c r="A4314" s="65">
        <v>45917</v>
      </c>
      <c r="B4314" t="s">
        <v>24457</v>
      </c>
      <c r="C4314">
        <v>1</v>
      </c>
      <c r="D4314" t="s">
        <v>24486</v>
      </c>
      <c r="E4314" t="s">
        <v>24277</v>
      </c>
      <c r="F4314" t="s">
        <v>24294</v>
      </c>
      <c r="G4314" t="s">
        <v>768</v>
      </c>
      <c r="H4314" t="s">
        <v>24397</v>
      </c>
    </row>
    <row r="4315" spans="1:8" hidden="1" x14ac:dyDescent="0.25">
      <c r="A4315" s="65">
        <v>45917</v>
      </c>
      <c r="B4315" t="s">
        <v>24330</v>
      </c>
      <c r="C4315">
        <v>12</v>
      </c>
      <c r="D4315" t="s">
        <v>24486</v>
      </c>
      <c r="E4315" t="s">
        <v>24277</v>
      </c>
      <c r="F4315" t="s">
        <v>24294</v>
      </c>
      <c r="G4315" t="s">
        <v>768</v>
      </c>
      <c r="H4315" t="s">
        <v>24397</v>
      </c>
    </row>
    <row r="4316" spans="1:8" hidden="1" x14ac:dyDescent="0.25">
      <c r="A4316" s="65">
        <v>45917</v>
      </c>
      <c r="B4316" t="s">
        <v>24330</v>
      </c>
      <c r="C4316">
        <v>12</v>
      </c>
      <c r="D4316" t="s">
        <v>24486</v>
      </c>
      <c r="E4316" t="s">
        <v>24277</v>
      </c>
      <c r="F4316" t="s">
        <v>24294</v>
      </c>
      <c r="G4316" t="s">
        <v>768</v>
      </c>
      <c r="H4316" t="s">
        <v>24397</v>
      </c>
    </row>
    <row r="4317" spans="1:8" hidden="1" x14ac:dyDescent="0.25">
      <c r="A4317" s="65">
        <v>45917</v>
      </c>
      <c r="B4317" t="s">
        <v>24275</v>
      </c>
      <c r="C4317">
        <v>12</v>
      </c>
      <c r="D4317" t="s">
        <v>24488</v>
      </c>
      <c r="E4317" t="s">
        <v>24277</v>
      </c>
      <c r="F4317" t="s">
        <v>24311</v>
      </c>
      <c r="G4317" t="s">
        <v>766</v>
      </c>
      <c r="H4317" t="s">
        <v>24465</v>
      </c>
    </row>
    <row r="4318" spans="1:8" hidden="1" x14ac:dyDescent="0.25">
      <c r="A4318" s="65">
        <v>45917</v>
      </c>
      <c r="B4318" t="s">
        <v>24275</v>
      </c>
      <c r="C4318">
        <v>12</v>
      </c>
      <c r="D4318" t="s">
        <v>24488</v>
      </c>
      <c r="E4318" t="s">
        <v>24277</v>
      </c>
      <c r="F4318" t="s">
        <v>24311</v>
      </c>
      <c r="G4318" t="s">
        <v>766</v>
      </c>
      <c r="H4318" t="s">
        <v>24465</v>
      </c>
    </row>
    <row r="4319" spans="1:8" hidden="1" x14ac:dyDescent="0.25">
      <c r="A4319" s="65">
        <v>45917</v>
      </c>
      <c r="B4319" t="s">
        <v>24275</v>
      </c>
      <c r="C4319">
        <v>12</v>
      </c>
      <c r="D4319" t="s">
        <v>24488</v>
      </c>
      <c r="E4319" t="s">
        <v>24277</v>
      </c>
      <c r="F4319" t="s">
        <v>24311</v>
      </c>
      <c r="G4319" t="s">
        <v>766</v>
      </c>
      <c r="H4319" t="s">
        <v>24465</v>
      </c>
    </row>
    <row r="4320" spans="1:8" hidden="1" x14ac:dyDescent="0.25">
      <c r="A4320" s="65">
        <v>45917</v>
      </c>
      <c r="B4320" t="s">
        <v>24275</v>
      </c>
      <c r="C4320">
        <v>12</v>
      </c>
      <c r="D4320" t="s">
        <v>24488</v>
      </c>
      <c r="E4320" t="s">
        <v>24277</v>
      </c>
      <c r="F4320" t="s">
        <v>24311</v>
      </c>
      <c r="G4320" t="s">
        <v>766</v>
      </c>
      <c r="H4320" t="s">
        <v>24465</v>
      </c>
    </row>
    <row r="4321" spans="1:8" hidden="1" x14ac:dyDescent="0.25">
      <c r="A4321" s="65">
        <v>45917</v>
      </c>
      <c r="B4321" t="s">
        <v>24275</v>
      </c>
      <c r="C4321">
        <v>12</v>
      </c>
      <c r="D4321" t="s">
        <v>24488</v>
      </c>
      <c r="E4321" t="s">
        <v>24277</v>
      </c>
      <c r="F4321" t="s">
        <v>24311</v>
      </c>
      <c r="G4321" t="s">
        <v>766</v>
      </c>
      <c r="H4321" t="s">
        <v>24465</v>
      </c>
    </row>
    <row r="4322" spans="1:8" hidden="1" x14ac:dyDescent="0.25">
      <c r="A4322" s="65">
        <v>45917</v>
      </c>
      <c r="B4322" t="s">
        <v>24275</v>
      </c>
      <c r="C4322">
        <v>12</v>
      </c>
      <c r="D4322" t="s">
        <v>24488</v>
      </c>
      <c r="E4322" t="s">
        <v>24277</v>
      </c>
      <c r="F4322" t="s">
        <v>24311</v>
      </c>
      <c r="G4322" t="s">
        <v>766</v>
      </c>
      <c r="H4322" t="s">
        <v>24465</v>
      </c>
    </row>
    <row r="4323" spans="1:8" hidden="1" x14ac:dyDescent="0.25">
      <c r="A4323" s="65">
        <v>45917</v>
      </c>
      <c r="B4323" t="s">
        <v>24275</v>
      </c>
      <c r="C4323">
        <v>12</v>
      </c>
      <c r="D4323" t="s">
        <v>24488</v>
      </c>
      <c r="E4323" t="s">
        <v>24277</v>
      </c>
      <c r="F4323" t="s">
        <v>24311</v>
      </c>
      <c r="G4323" t="s">
        <v>766</v>
      </c>
      <c r="H4323" t="s">
        <v>24465</v>
      </c>
    </row>
    <row r="4324" spans="1:8" hidden="1" x14ac:dyDescent="0.25">
      <c r="A4324" s="65">
        <v>45917</v>
      </c>
      <c r="B4324" t="s">
        <v>24275</v>
      </c>
      <c r="C4324">
        <v>12</v>
      </c>
      <c r="D4324" t="s">
        <v>24488</v>
      </c>
      <c r="E4324" t="s">
        <v>24277</v>
      </c>
      <c r="F4324" t="s">
        <v>24311</v>
      </c>
      <c r="G4324" t="s">
        <v>766</v>
      </c>
      <c r="H4324" t="s">
        <v>24465</v>
      </c>
    </row>
    <row r="4325" spans="1:8" hidden="1" x14ac:dyDescent="0.25">
      <c r="A4325" s="65">
        <v>45917</v>
      </c>
      <c r="B4325" t="s">
        <v>24275</v>
      </c>
      <c r="C4325">
        <v>12</v>
      </c>
      <c r="D4325" t="s">
        <v>24487</v>
      </c>
      <c r="E4325" t="s">
        <v>24277</v>
      </c>
      <c r="F4325" t="s">
        <v>24311</v>
      </c>
      <c r="G4325" t="s">
        <v>766</v>
      </c>
      <c r="H4325" t="s">
        <v>24465</v>
      </c>
    </row>
    <row r="4326" spans="1:8" hidden="1" x14ac:dyDescent="0.25">
      <c r="A4326" s="65">
        <v>45917</v>
      </c>
      <c r="B4326" t="s">
        <v>24275</v>
      </c>
      <c r="C4326">
        <v>12</v>
      </c>
      <c r="D4326" t="s">
        <v>24487</v>
      </c>
      <c r="E4326" t="s">
        <v>24277</v>
      </c>
      <c r="F4326" t="s">
        <v>24311</v>
      </c>
      <c r="G4326" t="s">
        <v>766</v>
      </c>
      <c r="H4326" t="s">
        <v>24465</v>
      </c>
    </row>
    <row r="4327" spans="1:8" hidden="1" x14ac:dyDescent="0.25">
      <c r="A4327" s="65">
        <v>45917</v>
      </c>
      <c r="B4327" t="s">
        <v>24275</v>
      </c>
      <c r="C4327">
        <v>11</v>
      </c>
      <c r="D4327" t="s">
        <v>24487</v>
      </c>
      <c r="E4327" t="s">
        <v>24277</v>
      </c>
      <c r="F4327" t="s">
        <v>24311</v>
      </c>
      <c r="G4327" t="s">
        <v>766</v>
      </c>
      <c r="H4327" t="s">
        <v>24465</v>
      </c>
    </row>
    <row r="4328" spans="1:8" hidden="1" x14ac:dyDescent="0.25">
      <c r="A4328" s="65">
        <v>45917</v>
      </c>
      <c r="B4328" t="s">
        <v>24275</v>
      </c>
      <c r="C4328">
        <v>12</v>
      </c>
      <c r="D4328" t="s">
        <v>24487</v>
      </c>
      <c r="E4328" t="s">
        <v>24277</v>
      </c>
      <c r="F4328" t="s">
        <v>24311</v>
      </c>
      <c r="G4328" t="s">
        <v>766</v>
      </c>
      <c r="H4328" t="s">
        <v>24465</v>
      </c>
    </row>
    <row r="4329" spans="1:8" hidden="1" x14ac:dyDescent="0.25">
      <c r="A4329" s="65">
        <v>45917</v>
      </c>
      <c r="B4329" t="s">
        <v>24275</v>
      </c>
      <c r="C4329">
        <v>12</v>
      </c>
      <c r="D4329" t="s">
        <v>24487</v>
      </c>
      <c r="E4329" t="s">
        <v>24277</v>
      </c>
      <c r="F4329" t="s">
        <v>24311</v>
      </c>
      <c r="G4329" t="s">
        <v>766</v>
      </c>
      <c r="H4329" t="s">
        <v>24465</v>
      </c>
    </row>
    <row r="4330" spans="1:8" hidden="1" x14ac:dyDescent="0.25">
      <c r="A4330" s="65">
        <v>45917</v>
      </c>
      <c r="B4330" t="s">
        <v>24275</v>
      </c>
      <c r="C4330">
        <v>12</v>
      </c>
      <c r="D4330" t="s">
        <v>24487</v>
      </c>
      <c r="E4330" t="s">
        <v>24277</v>
      </c>
      <c r="F4330" t="s">
        <v>24311</v>
      </c>
      <c r="G4330" t="s">
        <v>766</v>
      </c>
      <c r="H4330" t="s">
        <v>24465</v>
      </c>
    </row>
    <row r="4331" spans="1:8" hidden="1" x14ac:dyDescent="0.25">
      <c r="A4331" s="65">
        <v>45917</v>
      </c>
      <c r="B4331" t="s">
        <v>24275</v>
      </c>
      <c r="C4331">
        <v>11</v>
      </c>
      <c r="D4331" t="s">
        <v>24487</v>
      </c>
      <c r="E4331" t="s">
        <v>24277</v>
      </c>
      <c r="F4331" t="s">
        <v>24311</v>
      </c>
      <c r="G4331" t="s">
        <v>766</v>
      </c>
      <c r="H4331" t="s">
        <v>24465</v>
      </c>
    </row>
    <row r="4332" spans="1:8" hidden="1" x14ac:dyDescent="0.25">
      <c r="A4332" s="65">
        <v>45917</v>
      </c>
      <c r="B4332" t="s">
        <v>24275</v>
      </c>
      <c r="C4332">
        <v>12</v>
      </c>
      <c r="D4332" t="s">
        <v>24487</v>
      </c>
      <c r="E4332" t="s">
        <v>24277</v>
      </c>
      <c r="F4332" t="s">
        <v>24311</v>
      </c>
      <c r="G4332" t="s">
        <v>766</v>
      </c>
      <c r="H4332" t="s">
        <v>24465</v>
      </c>
    </row>
    <row r="4333" spans="1:8" hidden="1" x14ac:dyDescent="0.25">
      <c r="A4333" s="65">
        <v>45917</v>
      </c>
      <c r="B4333" t="s">
        <v>24275</v>
      </c>
      <c r="C4333">
        <v>12</v>
      </c>
      <c r="D4333" t="s">
        <v>24487</v>
      </c>
      <c r="E4333" t="s">
        <v>24277</v>
      </c>
      <c r="F4333" t="s">
        <v>24311</v>
      </c>
      <c r="G4333" t="s">
        <v>766</v>
      </c>
      <c r="H4333" t="s">
        <v>24465</v>
      </c>
    </row>
    <row r="4334" spans="1:8" hidden="1" x14ac:dyDescent="0.25">
      <c r="A4334" s="65">
        <v>45917</v>
      </c>
      <c r="B4334" t="s">
        <v>24275</v>
      </c>
      <c r="C4334">
        <v>12</v>
      </c>
      <c r="D4334" t="s">
        <v>24487</v>
      </c>
      <c r="E4334" t="s">
        <v>24277</v>
      </c>
      <c r="F4334" t="s">
        <v>24311</v>
      </c>
      <c r="G4334" t="s">
        <v>766</v>
      </c>
      <c r="H4334" t="s">
        <v>24465</v>
      </c>
    </row>
    <row r="4335" spans="1:8" hidden="1" x14ac:dyDescent="0.25">
      <c r="A4335" s="65">
        <v>45917</v>
      </c>
      <c r="B4335" t="s">
        <v>24275</v>
      </c>
      <c r="C4335">
        <v>11</v>
      </c>
      <c r="D4335" t="s">
        <v>24487</v>
      </c>
      <c r="E4335" t="s">
        <v>24277</v>
      </c>
      <c r="F4335" t="s">
        <v>24311</v>
      </c>
      <c r="G4335" t="s">
        <v>766</v>
      </c>
      <c r="H4335" t="s">
        <v>24465</v>
      </c>
    </row>
    <row r="4336" spans="1:8" hidden="1" x14ac:dyDescent="0.25">
      <c r="A4336" s="65">
        <v>45917</v>
      </c>
      <c r="B4336" t="s">
        <v>24275</v>
      </c>
      <c r="C4336">
        <v>12</v>
      </c>
      <c r="D4336" t="s">
        <v>24487</v>
      </c>
      <c r="E4336" t="s">
        <v>24277</v>
      </c>
      <c r="F4336" t="s">
        <v>24311</v>
      </c>
      <c r="G4336" t="s">
        <v>766</v>
      </c>
      <c r="H4336" t="s">
        <v>24465</v>
      </c>
    </row>
    <row r="4337" spans="1:8" hidden="1" x14ac:dyDescent="0.25">
      <c r="A4337" s="65">
        <v>45917</v>
      </c>
      <c r="B4337" t="s">
        <v>24275</v>
      </c>
      <c r="C4337">
        <v>12</v>
      </c>
      <c r="D4337" t="s">
        <v>24487</v>
      </c>
      <c r="E4337" t="s">
        <v>24277</v>
      </c>
      <c r="F4337" t="s">
        <v>24311</v>
      </c>
      <c r="G4337" t="s">
        <v>766</v>
      </c>
      <c r="H4337" t="s">
        <v>24465</v>
      </c>
    </row>
    <row r="4338" spans="1:8" hidden="1" x14ac:dyDescent="0.25">
      <c r="A4338" s="65">
        <v>45917</v>
      </c>
      <c r="B4338" t="s">
        <v>24275</v>
      </c>
      <c r="C4338">
        <v>12</v>
      </c>
      <c r="D4338" t="s">
        <v>24487</v>
      </c>
      <c r="E4338" t="s">
        <v>24277</v>
      </c>
      <c r="F4338" t="s">
        <v>24311</v>
      </c>
      <c r="G4338" t="s">
        <v>766</v>
      </c>
      <c r="H4338" t="s">
        <v>24465</v>
      </c>
    </row>
    <row r="4339" spans="1:8" hidden="1" x14ac:dyDescent="0.25">
      <c r="A4339" s="65">
        <v>45917</v>
      </c>
      <c r="B4339" t="s">
        <v>24457</v>
      </c>
      <c r="C4339">
        <v>1</v>
      </c>
      <c r="D4339" t="s">
        <v>24486</v>
      </c>
      <c r="E4339" t="s">
        <v>24277</v>
      </c>
      <c r="F4339" t="s">
        <v>24294</v>
      </c>
      <c r="G4339" t="s">
        <v>768</v>
      </c>
      <c r="H4339" t="s">
        <v>24397</v>
      </c>
    </row>
    <row r="4340" spans="1:8" hidden="1" x14ac:dyDescent="0.25">
      <c r="A4340" s="65">
        <v>45917</v>
      </c>
      <c r="B4340" t="s">
        <v>24275</v>
      </c>
      <c r="C4340">
        <v>12</v>
      </c>
      <c r="D4340" t="s">
        <v>24487</v>
      </c>
      <c r="E4340" t="s">
        <v>24277</v>
      </c>
      <c r="F4340" t="s">
        <v>24311</v>
      </c>
      <c r="G4340" t="s">
        <v>766</v>
      </c>
      <c r="H4340" t="s">
        <v>24465</v>
      </c>
    </row>
    <row r="4341" spans="1:8" hidden="1" x14ac:dyDescent="0.25">
      <c r="A4341" s="65">
        <v>45918</v>
      </c>
      <c r="B4341" t="s">
        <v>24275</v>
      </c>
      <c r="C4341">
        <v>8.5</v>
      </c>
      <c r="D4341" t="s">
        <v>24483</v>
      </c>
      <c r="E4341" t="s">
        <v>24277</v>
      </c>
      <c r="F4341" t="s">
        <v>24294</v>
      </c>
      <c r="G4341" t="s">
        <v>770</v>
      </c>
      <c r="H4341" t="s">
        <v>24327</v>
      </c>
    </row>
    <row r="4342" spans="1:8" hidden="1" x14ac:dyDescent="0.25">
      <c r="A4342" s="65">
        <v>45918</v>
      </c>
      <c r="B4342" t="s">
        <v>24275</v>
      </c>
      <c r="C4342">
        <v>12</v>
      </c>
      <c r="D4342" t="s">
        <v>24483</v>
      </c>
      <c r="E4342" t="s">
        <v>24277</v>
      </c>
      <c r="F4342" t="s">
        <v>24294</v>
      </c>
      <c r="G4342" t="s">
        <v>770</v>
      </c>
      <c r="H4342" t="s">
        <v>24327</v>
      </c>
    </row>
    <row r="4343" spans="1:8" hidden="1" x14ac:dyDescent="0.25">
      <c r="A4343" s="65">
        <v>45918</v>
      </c>
      <c r="B4343" t="s">
        <v>24330</v>
      </c>
      <c r="C4343">
        <v>12</v>
      </c>
      <c r="D4343" t="s">
        <v>24486</v>
      </c>
      <c r="E4343" t="s">
        <v>24277</v>
      </c>
      <c r="F4343" t="s">
        <v>24294</v>
      </c>
      <c r="G4343" t="s">
        <v>768</v>
      </c>
      <c r="H4343" t="s">
        <v>24397</v>
      </c>
    </row>
    <row r="4344" spans="1:8" hidden="1" x14ac:dyDescent="0.25">
      <c r="A4344" s="65">
        <v>45918</v>
      </c>
      <c r="B4344" t="s">
        <v>24275</v>
      </c>
      <c r="C4344">
        <v>12</v>
      </c>
      <c r="D4344" t="s">
        <v>24488</v>
      </c>
      <c r="E4344" t="s">
        <v>24277</v>
      </c>
      <c r="F4344" t="s">
        <v>24311</v>
      </c>
      <c r="G4344" t="s">
        <v>766</v>
      </c>
      <c r="H4344" t="s">
        <v>24465</v>
      </c>
    </row>
    <row r="4345" spans="1:8" hidden="1" x14ac:dyDescent="0.25">
      <c r="A4345" s="65">
        <v>45918</v>
      </c>
      <c r="B4345" t="s">
        <v>24275</v>
      </c>
      <c r="C4345">
        <v>12</v>
      </c>
      <c r="D4345" t="s">
        <v>24488</v>
      </c>
      <c r="E4345" t="s">
        <v>24277</v>
      </c>
      <c r="F4345" t="s">
        <v>24311</v>
      </c>
      <c r="G4345" t="s">
        <v>766</v>
      </c>
      <c r="H4345" t="s">
        <v>24465</v>
      </c>
    </row>
    <row r="4346" spans="1:8" hidden="1" x14ac:dyDescent="0.25">
      <c r="A4346" s="65">
        <v>45918</v>
      </c>
      <c r="B4346" t="s">
        <v>24275</v>
      </c>
      <c r="C4346">
        <v>12</v>
      </c>
      <c r="D4346" t="s">
        <v>24488</v>
      </c>
      <c r="E4346" t="s">
        <v>24277</v>
      </c>
      <c r="F4346" t="s">
        <v>24311</v>
      </c>
      <c r="G4346" t="s">
        <v>766</v>
      </c>
      <c r="H4346" t="s">
        <v>24465</v>
      </c>
    </row>
    <row r="4347" spans="1:8" hidden="1" x14ac:dyDescent="0.25">
      <c r="A4347" s="65">
        <v>45918</v>
      </c>
      <c r="B4347" t="s">
        <v>24275</v>
      </c>
      <c r="C4347">
        <v>9</v>
      </c>
      <c r="D4347" t="s">
        <v>24488</v>
      </c>
      <c r="E4347" t="s">
        <v>24277</v>
      </c>
      <c r="F4347" t="s">
        <v>24311</v>
      </c>
      <c r="G4347" t="s">
        <v>766</v>
      </c>
      <c r="H4347" t="s">
        <v>24465</v>
      </c>
    </row>
    <row r="4348" spans="1:8" hidden="1" x14ac:dyDescent="0.25">
      <c r="A4348" s="65">
        <v>45918</v>
      </c>
      <c r="B4348" t="s">
        <v>24275</v>
      </c>
      <c r="C4348">
        <v>12</v>
      </c>
      <c r="D4348" t="s">
        <v>24488</v>
      </c>
      <c r="E4348" t="s">
        <v>24277</v>
      </c>
      <c r="F4348" t="s">
        <v>24311</v>
      </c>
      <c r="G4348" t="s">
        <v>766</v>
      </c>
      <c r="H4348" t="s">
        <v>24465</v>
      </c>
    </row>
    <row r="4349" spans="1:8" hidden="1" x14ac:dyDescent="0.25">
      <c r="A4349" s="65">
        <v>45918</v>
      </c>
      <c r="B4349" t="s">
        <v>24275</v>
      </c>
      <c r="C4349">
        <v>12</v>
      </c>
      <c r="D4349" t="s">
        <v>24488</v>
      </c>
      <c r="E4349" t="s">
        <v>24277</v>
      </c>
      <c r="F4349" t="s">
        <v>24311</v>
      </c>
      <c r="G4349" t="s">
        <v>766</v>
      </c>
      <c r="H4349" t="s">
        <v>24465</v>
      </c>
    </row>
    <row r="4350" spans="1:8" hidden="1" x14ac:dyDescent="0.25">
      <c r="A4350" s="65">
        <v>45918</v>
      </c>
      <c r="B4350" t="s">
        <v>24275</v>
      </c>
      <c r="C4350">
        <v>12</v>
      </c>
      <c r="D4350" t="s">
        <v>24488</v>
      </c>
      <c r="E4350" t="s">
        <v>24277</v>
      </c>
      <c r="F4350" t="s">
        <v>24311</v>
      </c>
      <c r="G4350" t="s">
        <v>766</v>
      </c>
      <c r="H4350" t="s">
        <v>24465</v>
      </c>
    </row>
    <row r="4351" spans="1:8" hidden="1" x14ac:dyDescent="0.25">
      <c r="A4351" s="65">
        <v>45918</v>
      </c>
      <c r="B4351" t="s">
        <v>24275</v>
      </c>
      <c r="C4351">
        <v>12</v>
      </c>
      <c r="D4351" t="s">
        <v>24488</v>
      </c>
      <c r="E4351" t="s">
        <v>24277</v>
      </c>
      <c r="F4351" t="s">
        <v>24311</v>
      </c>
      <c r="G4351" t="s">
        <v>766</v>
      </c>
      <c r="H4351" t="s">
        <v>24465</v>
      </c>
    </row>
    <row r="4352" spans="1:8" hidden="1" x14ac:dyDescent="0.25">
      <c r="A4352" s="65">
        <v>45918</v>
      </c>
      <c r="B4352" t="s">
        <v>24275</v>
      </c>
      <c r="C4352">
        <v>12</v>
      </c>
      <c r="D4352" t="s">
        <v>24488</v>
      </c>
      <c r="E4352" t="s">
        <v>24277</v>
      </c>
      <c r="F4352" t="s">
        <v>24311</v>
      </c>
      <c r="G4352" t="s">
        <v>766</v>
      </c>
      <c r="H4352" t="s">
        <v>24465</v>
      </c>
    </row>
    <row r="4353" spans="1:8" hidden="1" x14ac:dyDescent="0.25">
      <c r="A4353" s="65">
        <v>45918</v>
      </c>
      <c r="B4353" t="s">
        <v>24275</v>
      </c>
      <c r="C4353">
        <v>12</v>
      </c>
      <c r="D4353" t="s">
        <v>24488</v>
      </c>
      <c r="E4353" t="s">
        <v>24277</v>
      </c>
      <c r="F4353" t="s">
        <v>24311</v>
      </c>
      <c r="G4353" t="s">
        <v>766</v>
      </c>
      <c r="H4353" t="s">
        <v>24465</v>
      </c>
    </row>
    <row r="4354" spans="1:8" hidden="1" x14ac:dyDescent="0.25">
      <c r="A4354" s="65">
        <v>45918</v>
      </c>
      <c r="B4354" t="s">
        <v>24275</v>
      </c>
      <c r="C4354">
        <v>12</v>
      </c>
      <c r="D4354" t="s">
        <v>24483</v>
      </c>
      <c r="E4354" t="s">
        <v>24277</v>
      </c>
      <c r="F4354" t="s">
        <v>24294</v>
      </c>
      <c r="G4354" t="s">
        <v>770</v>
      </c>
      <c r="H4354" t="s">
        <v>24327</v>
      </c>
    </row>
    <row r="4355" spans="1:8" hidden="1" x14ac:dyDescent="0.25">
      <c r="A4355" s="65">
        <v>45918</v>
      </c>
      <c r="B4355" t="s">
        <v>24275</v>
      </c>
      <c r="C4355">
        <v>12</v>
      </c>
      <c r="D4355" t="s">
        <v>24483</v>
      </c>
      <c r="E4355" t="s">
        <v>24277</v>
      </c>
      <c r="F4355" t="s">
        <v>24294</v>
      </c>
      <c r="G4355" t="s">
        <v>770</v>
      </c>
      <c r="H4355" t="s">
        <v>24327</v>
      </c>
    </row>
    <row r="4356" spans="1:8" hidden="1" x14ac:dyDescent="0.25">
      <c r="A4356" s="65">
        <v>45918</v>
      </c>
      <c r="B4356" t="s">
        <v>24275</v>
      </c>
      <c r="C4356">
        <v>12</v>
      </c>
      <c r="D4356" t="s">
        <v>24483</v>
      </c>
      <c r="E4356" t="s">
        <v>24277</v>
      </c>
      <c r="F4356" t="s">
        <v>24294</v>
      </c>
      <c r="G4356" t="s">
        <v>770</v>
      </c>
      <c r="H4356" t="s">
        <v>24327</v>
      </c>
    </row>
    <row r="4357" spans="1:8" hidden="1" x14ac:dyDescent="0.25">
      <c r="A4357" s="65">
        <v>45918</v>
      </c>
      <c r="B4357" t="s">
        <v>24275</v>
      </c>
      <c r="C4357">
        <v>12</v>
      </c>
      <c r="D4357" t="s">
        <v>24486</v>
      </c>
      <c r="E4357" t="s">
        <v>24277</v>
      </c>
      <c r="F4357" t="s">
        <v>24294</v>
      </c>
      <c r="G4357" t="s">
        <v>768</v>
      </c>
      <c r="H4357" t="s">
        <v>24397</v>
      </c>
    </row>
    <row r="4358" spans="1:8" hidden="1" x14ac:dyDescent="0.25">
      <c r="A4358" s="65">
        <v>45918</v>
      </c>
      <c r="B4358" t="s">
        <v>24330</v>
      </c>
      <c r="C4358">
        <v>12</v>
      </c>
      <c r="D4358" t="s">
        <v>24486</v>
      </c>
      <c r="E4358" t="s">
        <v>24277</v>
      </c>
      <c r="F4358" t="s">
        <v>24294</v>
      </c>
      <c r="G4358" t="s">
        <v>768</v>
      </c>
      <c r="H4358" t="s">
        <v>24397</v>
      </c>
    </row>
    <row r="4359" spans="1:8" hidden="1" x14ac:dyDescent="0.25">
      <c r="A4359" s="65">
        <v>45918</v>
      </c>
      <c r="B4359" t="s">
        <v>24330</v>
      </c>
      <c r="C4359">
        <v>12</v>
      </c>
      <c r="D4359" t="s">
        <v>24486</v>
      </c>
      <c r="E4359" t="s">
        <v>24277</v>
      </c>
      <c r="F4359" t="s">
        <v>24294</v>
      </c>
      <c r="G4359" t="s">
        <v>768</v>
      </c>
      <c r="H4359" t="s">
        <v>24397</v>
      </c>
    </row>
    <row r="4360" spans="1:8" hidden="1" x14ac:dyDescent="0.25">
      <c r="A4360" s="65">
        <v>45918</v>
      </c>
      <c r="B4360" t="s">
        <v>24457</v>
      </c>
      <c r="C4360">
        <v>1.5</v>
      </c>
      <c r="D4360" t="s">
        <v>24486</v>
      </c>
      <c r="E4360" t="s">
        <v>24277</v>
      </c>
      <c r="F4360" t="s">
        <v>24294</v>
      </c>
      <c r="G4360" t="s">
        <v>768</v>
      </c>
      <c r="H4360" t="s">
        <v>24397</v>
      </c>
    </row>
    <row r="4361" spans="1:8" hidden="1" x14ac:dyDescent="0.25">
      <c r="A4361" s="65">
        <v>45918</v>
      </c>
      <c r="B4361" t="s">
        <v>24330</v>
      </c>
      <c r="C4361">
        <v>12</v>
      </c>
      <c r="D4361" t="s">
        <v>24486</v>
      </c>
      <c r="E4361" t="s">
        <v>24277</v>
      </c>
      <c r="F4361" t="s">
        <v>24294</v>
      </c>
      <c r="G4361" t="s">
        <v>768</v>
      </c>
      <c r="H4361" t="s">
        <v>24397</v>
      </c>
    </row>
    <row r="4362" spans="1:8" hidden="1" x14ac:dyDescent="0.25">
      <c r="A4362" s="65">
        <v>45918</v>
      </c>
      <c r="B4362" t="s">
        <v>24330</v>
      </c>
      <c r="C4362">
        <v>12</v>
      </c>
      <c r="D4362" t="s">
        <v>24486</v>
      </c>
      <c r="E4362" t="s">
        <v>24277</v>
      </c>
      <c r="F4362" t="s">
        <v>24294</v>
      </c>
      <c r="G4362" t="s">
        <v>768</v>
      </c>
      <c r="H4362" t="s">
        <v>24397</v>
      </c>
    </row>
    <row r="4363" spans="1:8" hidden="1" x14ac:dyDescent="0.25">
      <c r="A4363" s="65">
        <v>45918</v>
      </c>
      <c r="B4363" t="s">
        <v>24275</v>
      </c>
      <c r="C4363">
        <v>4</v>
      </c>
      <c r="D4363" t="s">
        <v>24483</v>
      </c>
      <c r="E4363" t="s">
        <v>24277</v>
      </c>
      <c r="F4363" t="s">
        <v>24294</v>
      </c>
      <c r="G4363" t="s">
        <v>770</v>
      </c>
      <c r="H4363" t="s">
        <v>24327</v>
      </c>
    </row>
    <row r="4364" spans="1:8" hidden="1" x14ac:dyDescent="0.25">
      <c r="A4364" s="65">
        <v>45919</v>
      </c>
      <c r="B4364" t="s">
        <v>24275</v>
      </c>
      <c r="C4364">
        <v>12</v>
      </c>
      <c r="D4364" t="s">
        <v>24489</v>
      </c>
      <c r="E4364" t="s">
        <v>24277</v>
      </c>
      <c r="F4364" t="s">
        <v>24311</v>
      </c>
      <c r="G4364" t="s">
        <v>765</v>
      </c>
      <c r="H4364" t="s">
        <v>24465</v>
      </c>
    </row>
    <row r="4365" spans="1:8" hidden="1" x14ac:dyDescent="0.25">
      <c r="A4365" s="65">
        <v>45919</v>
      </c>
      <c r="B4365" t="s">
        <v>24275</v>
      </c>
      <c r="C4365">
        <v>12</v>
      </c>
      <c r="D4365" t="s">
        <v>24489</v>
      </c>
      <c r="E4365" t="s">
        <v>24277</v>
      </c>
      <c r="F4365" t="s">
        <v>24311</v>
      </c>
      <c r="G4365" t="s">
        <v>765</v>
      </c>
      <c r="H4365" t="s">
        <v>24465</v>
      </c>
    </row>
    <row r="4366" spans="1:8" hidden="1" x14ac:dyDescent="0.25">
      <c r="A4366" s="65">
        <v>45919</v>
      </c>
      <c r="B4366" t="s">
        <v>24275</v>
      </c>
      <c r="C4366">
        <v>12</v>
      </c>
      <c r="D4366" t="s">
        <v>24489</v>
      </c>
      <c r="E4366" t="s">
        <v>24277</v>
      </c>
      <c r="F4366" t="s">
        <v>24311</v>
      </c>
      <c r="G4366" t="s">
        <v>765</v>
      </c>
      <c r="H4366" t="s">
        <v>24465</v>
      </c>
    </row>
    <row r="4367" spans="1:8" hidden="1" x14ac:dyDescent="0.25">
      <c r="A4367" s="65">
        <v>45919</v>
      </c>
      <c r="B4367" t="s">
        <v>24275</v>
      </c>
      <c r="C4367">
        <v>12</v>
      </c>
      <c r="D4367" t="s">
        <v>24489</v>
      </c>
      <c r="E4367" t="s">
        <v>24277</v>
      </c>
      <c r="F4367" t="s">
        <v>24311</v>
      </c>
      <c r="G4367" t="s">
        <v>765</v>
      </c>
      <c r="H4367" t="s">
        <v>24465</v>
      </c>
    </row>
    <row r="4368" spans="1:8" hidden="1" x14ac:dyDescent="0.25">
      <c r="A4368" s="65">
        <v>45919</v>
      </c>
      <c r="B4368" t="s">
        <v>24275</v>
      </c>
      <c r="C4368">
        <v>12</v>
      </c>
      <c r="D4368" t="s">
        <v>24489</v>
      </c>
      <c r="E4368" t="s">
        <v>24277</v>
      </c>
      <c r="F4368" t="s">
        <v>24311</v>
      </c>
      <c r="G4368" t="s">
        <v>765</v>
      </c>
      <c r="H4368" t="s">
        <v>24465</v>
      </c>
    </row>
    <row r="4369" spans="1:8" hidden="1" x14ac:dyDescent="0.25">
      <c r="A4369" s="65">
        <v>45919</v>
      </c>
      <c r="B4369" t="s">
        <v>24275</v>
      </c>
      <c r="C4369">
        <v>12</v>
      </c>
      <c r="D4369" t="s">
        <v>24489</v>
      </c>
      <c r="E4369" t="s">
        <v>24277</v>
      </c>
      <c r="F4369" t="s">
        <v>24311</v>
      </c>
      <c r="G4369" t="s">
        <v>765</v>
      </c>
      <c r="H4369" t="s">
        <v>24465</v>
      </c>
    </row>
    <row r="4370" spans="1:8" hidden="1" x14ac:dyDescent="0.25">
      <c r="A4370" s="65">
        <v>45919</v>
      </c>
      <c r="B4370" t="s">
        <v>24275</v>
      </c>
      <c r="C4370">
        <v>12</v>
      </c>
      <c r="D4370" t="s">
        <v>24489</v>
      </c>
      <c r="E4370" t="s">
        <v>24277</v>
      </c>
      <c r="F4370" t="s">
        <v>24311</v>
      </c>
      <c r="G4370" t="s">
        <v>765</v>
      </c>
      <c r="H4370" t="s">
        <v>24465</v>
      </c>
    </row>
    <row r="4371" spans="1:8" hidden="1" x14ac:dyDescent="0.25">
      <c r="A4371" s="65">
        <v>45919</v>
      </c>
      <c r="B4371" t="s">
        <v>24275</v>
      </c>
      <c r="C4371">
        <v>12</v>
      </c>
      <c r="D4371" t="s">
        <v>24489</v>
      </c>
      <c r="E4371" t="s">
        <v>24277</v>
      </c>
      <c r="F4371" t="s">
        <v>24311</v>
      </c>
      <c r="G4371" t="s">
        <v>765</v>
      </c>
      <c r="H4371" t="s">
        <v>24465</v>
      </c>
    </row>
    <row r="4372" spans="1:8" hidden="1" x14ac:dyDescent="0.25">
      <c r="A4372" s="65">
        <v>45919</v>
      </c>
      <c r="B4372" t="s">
        <v>24275</v>
      </c>
      <c r="C4372">
        <v>12</v>
      </c>
      <c r="D4372" t="s">
        <v>24489</v>
      </c>
      <c r="E4372" t="s">
        <v>24277</v>
      </c>
      <c r="F4372" t="s">
        <v>24311</v>
      </c>
      <c r="G4372" t="s">
        <v>765</v>
      </c>
      <c r="H4372" t="s">
        <v>24465</v>
      </c>
    </row>
    <row r="4373" spans="1:8" hidden="1" x14ac:dyDescent="0.25">
      <c r="A4373" s="65">
        <v>45919</v>
      </c>
      <c r="B4373" t="s">
        <v>24275</v>
      </c>
      <c r="C4373">
        <v>12</v>
      </c>
      <c r="D4373" t="s">
        <v>24489</v>
      </c>
      <c r="E4373" t="s">
        <v>24277</v>
      </c>
      <c r="F4373" t="s">
        <v>24311</v>
      </c>
      <c r="G4373" t="s">
        <v>765</v>
      </c>
      <c r="H4373" t="s">
        <v>24465</v>
      </c>
    </row>
    <row r="4374" spans="1:8" hidden="1" x14ac:dyDescent="0.25">
      <c r="A4374" s="65">
        <v>45919</v>
      </c>
      <c r="B4374" t="s">
        <v>24275</v>
      </c>
      <c r="C4374">
        <v>12</v>
      </c>
      <c r="D4374" t="s">
        <v>24489</v>
      </c>
      <c r="E4374" t="s">
        <v>24277</v>
      </c>
      <c r="F4374" t="s">
        <v>24311</v>
      </c>
      <c r="G4374" t="s">
        <v>765</v>
      </c>
      <c r="H4374" t="s">
        <v>24465</v>
      </c>
    </row>
    <row r="4375" spans="1:8" hidden="1" x14ac:dyDescent="0.25">
      <c r="A4375" s="65">
        <v>45919</v>
      </c>
      <c r="B4375" t="s">
        <v>24275</v>
      </c>
      <c r="C4375">
        <v>11</v>
      </c>
      <c r="D4375" t="s">
        <v>24489</v>
      </c>
      <c r="E4375" t="s">
        <v>24277</v>
      </c>
      <c r="F4375" t="s">
        <v>24311</v>
      </c>
      <c r="G4375" t="s">
        <v>765</v>
      </c>
      <c r="H4375" t="s">
        <v>24465</v>
      </c>
    </row>
    <row r="4376" spans="1:8" hidden="1" x14ac:dyDescent="0.25">
      <c r="A4376" s="65">
        <v>45919</v>
      </c>
      <c r="B4376" t="s">
        <v>24275</v>
      </c>
      <c r="C4376">
        <v>2.5</v>
      </c>
      <c r="D4376" t="s">
        <v>24483</v>
      </c>
      <c r="E4376" t="s">
        <v>24277</v>
      </c>
      <c r="F4376" t="s">
        <v>24294</v>
      </c>
      <c r="G4376" t="s">
        <v>770</v>
      </c>
      <c r="H4376" t="s">
        <v>24327</v>
      </c>
    </row>
    <row r="4377" spans="1:8" hidden="1" x14ac:dyDescent="0.25">
      <c r="A4377" s="65">
        <v>45919</v>
      </c>
      <c r="B4377" t="s">
        <v>24275</v>
      </c>
      <c r="C4377">
        <v>12</v>
      </c>
      <c r="D4377" t="s">
        <v>24483</v>
      </c>
      <c r="E4377" t="s">
        <v>24277</v>
      </c>
      <c r="F4377" t="s">
        <v>24294</v>
      </c>
      <c r="G4377" t="s">
        <v>770</v>
      </c>
      <c r="H4377" t="s">
        <v>24327</v>
      </c>
    </row>
    <row r="4378" spans="1:8" hidden="1" x14ac:dyDescent="0.25">
      <c r="A4378" s="65">
        <v>45919</v>
      </c>
      <c r="B4378" t="s">
        <v>24275</v>
      </c>
      <c r="C4378">
        <v>12</v>
      </c>
      <c r="D4378" t="s">
        <v>24490</v>
      </c>
      <c r="E4378" t="s">
        <v>24277</v>
      </c>
      <c r="F4378" t="s">
        <v>24294</v>
      </c>
      <c r="G4378" t="s">
        <v>766</v>
      </c>
      <c r="H4378" t="s">
        <v>24491</v>
      </c>
    </row>
    <row r="4379" spans="1:8" hidden="1" x14ac:dyDescent="0.25">
      <c r="A4379" s="65">
        <v>45919</v>
      </c>
      <c r="B4379" t="s">
        <v>24275</v>
      </c>
      <c r="C4379">
        <v>12</v>
      </c>
      <c r="D4379" t="s">
        <v>24490</v>
      </c>
      <c r="E4379" t="s">
        <v>24277</v>
      </c>
      <c r="F4379" t="s">
        <v>24294</v>
      </c>
      <c r="G4379" t="s">
        <v>766</v>
      </c>
      <c r="H4379" t="s">
        <v>24491</v>
      </c>
    </row>
    <row r="4380" spans="1:8" hidden="1" x14ac:dyDescent="0.25">
      <c r="A4380" s="65">
        <v>45919</v>
      </c>
      <c r="B4380" t="s">
        <v>24275</v>
      </c>
      <c r="C4380">
        <v>12</v>
      </c>
      <c r="D4380" t="s">
        <v>24489</v>
      </c>
      <c r="E4380" t="s">
        <v>24277</v>
      </c>
      <c r="F4380" t="s">
        <v>24311</v>
      </c>
      <c r="G4380" t="s">
        <v>765</v>
      </c>
      <c r="H4380" t="s">
        <v>24465</v>
      </c>
    </row>
    <row r="4381" spans="1:8" hidden="1" x14ac:dyDescent="0.25">
      <c r="A4381" s="65">
        <v>45919</v>
      </c>
      <c r="B4381" t="s">
        <v>24275</v>
      </c>
      <c r="C4381">
        <v>12</v>
      </c>
      <c r="D4381" t="s">
        <v>24489</v>
      </c>
      <c r="E4381" t="s">
        <v>24277</v>
      </c>
      <c r="F4381" t="s">
        <v>24311</v>
      </c>
      <c r="G4381" t="s">
        <v>765</v>
      </c>
      <c r="H4381" t="s">
        <v>24465</v>
      </c>
    </row>
    <row r="4382" spans="1:8" hidden="1" x14ac:dyDescent="0.25">
      <c r="A4382" s="65">
        <v>45919</v>
      </c>
      <c r="B4382" t="s">
        <v>24275</v>
      </c>
      <c r="C4382">
        <v>12</v>
      </c>
      <c r="D4382" t="s">
        <v>24489</v>
      </c>
      <c r="E4382" t="s">
        <v>24277</v>
      </c>
      <c r="F4382" t="s">
        <v>24311</v>
      </c>
      <c r="G4382" t="s">
        <v>765</v>
      </c>
      <c r="H4382" t="s">
        <v>24465</v>
      </c>
    </row>
    <row r="4383" spans="1:8" hidden="1" x14ac:dyDescent="0.25">
      <c r="A4383" s="65">
        <v>45919</v>
      </c>
      <c r="B4383" t="s">
        <v>24330</v>
      </c>
      <c r="C4383">
        <v>12</v>
      </c>
      <c r="D4383" t="s">
        <v>24486</v>
      </c>
      <c r="E4383" t="s">
        <v>24277</v>
      </c>
      <c r="F4383" t="s">
        <v>24294</v>
      </c>
      <c r="G4383" t="s">
        <v>768</v>
      </c>
      <c r="H4383" t="s">
        <v>24397</v>
      </c>
    </row>
    <row r="4384" spans="1:8" hidden="1" x14ac:dyDescent="0.25">
      <c r="A4384" s="65">
        <v>45919</v>
      </c>
      <c r="B4384" t="s">
        <v>24457</v>
      </c>
      <c r="C4384">
        <v>1.5</v>
      </c>
      <c r="D4384" t="s">
        <v>24486</v>
      </c>
      <c r="E4384" t="s">
        <v>24277</v>
      </c>
      <c r="F4384" t="s">
        <v>24294</v>
      </c>
      <c r="G4384" t="s">
        <v>768</v>
      </c>
      <c r="H4384" t="s">
        <v>24397</v>
      </c>
    </row>
    <row r="4385" spans="1:8" hidden="1" x14ac:dyDescent="0.25">
      <c r="A4385" s="65">
        <v>45919</v>
      </c>
      <c r="B4385" t="s">
        <v>24330</v>
      </c>
      <c r="C4385">
        <v>10</v>
      </c>
      <c r="D4385" t="s">
        <v>24486</v>
      </c>
      <c r="E4385" t="s">
        <v>24277</v>
      </c>
      <c r="F4385" t="s">
        <v>24294</v>
      </c>
      <c r="G4385" t="s">
        <v>768</v>
      </c>
      <c r="H4385" t="s">
        <v>24397</v>
      </c>
    </row>
    <row r="4386" spans="1:8" hidden="1" x14ac:dyDescent="0.25">
      <c r="A4386" s="65">
        <v>45919</v>
      </c>
      <c r="B4386" t="s">
        <v>24330</v>
      </c>
      <c r="C4386">
        <v>12</v>
      </c>
      <c r="D4386" t="s">
        <v>24486</v>
      </c>
      <c r="E4386" t="s">
        <v>24277</v>
      </c>
      <c r="F4386" t="s">
        <v>24294</v>
      </c>
      <c r="G4386" t="s">
        <v>768</v>
      </c>
      <c r="H4386" t="s">
        <v>24397</v>
      </c>
    </row>
    <row r="4387" spans="1:8" hidden="1" x14ac:dyDescent="0.25">
      <c r="A4387" s="65">
        <v>45919</v>
      </c>
      <c r="B4387" t="s">
        <v>24330</v>
      </c>
      <c r="C4387">
        <v>12</v>
      </c>
      <c r="D4387" t="s">
        <v>24486</v>
      </c>
      <c r="E4387" t="s">
        <v>24277</v>
      </c>
      <c r="F4387" t="s">
        <v>24294</v>
      </c>
      <c r="G4387" t="s">
        <v>768</v>
      </c>
      <c r="H4387" t="s">
        <v>24397</v>
      </c>
    </row>
    <row r="4388" spans="1:8" hidden="1" x14ac:dyDescent="0.25">
      <c r="A4388" s="65">
        <v>45919</v>
      </c>
      <c r="B4388" t="s">
        <v>24330</v>
      </c>
      <c r="C4388">
        <v>12</v>
      </c>
      <c r="D4388" t="s">
        <v>24486</v>
      </c>
      <c r="E4388" t="s">
        <v>24277</v>
      </c>
      <c r="F4388" t="s">
        <v>24294</v>
      </c>
      <c r="G4388" t="s">
        <v>768</v>
      </c>
      <c r="H4388" t="s">
        <v>24397</v>
      </c>
    </row>
    <row r="4389" spans="1:8" hidden="1" x14ac:dyDescent="0.25">
      <c r="A4389" s="65">
        <v>45919</v>
      </c>
      <c r="B4389" t="s">
        <v>24275</v>
      </c>
      <c r="C4389">
        <v>12</v>
      </c>
      <c r="D4389" t="s">
        <v>24486</v>
      </c>
      <c r="E4389" t="s">
        <v>24277</v>
      </c>
      <c r="F4389" t="s">
        <v>24294</v>
      </c>
      <c r="G4389" t="s">
        <v>768</v>
      </c>
      <c r="H4389" t="s">
        <v>24397</v>
      </c>
    </row>
    <row r="4390" spans="1:8" hidden="1" x14ac:dyDescent="0.25">
      <c r="A4390" s="65">
        <v>45919</v>
      </c>
      <c r="B4390" t="s">
        <v>24275</v>
      </c>
      <c r="C4390">
        <v>12</v>
      </c>
      <c r="D4390" t="s">
        <v>24486</v>
      </c>
      <c r="E4390" t="s">
        <v>24277</v>
      </c>
      <c r="F4390" t="s">
        <v>24294</v>
      </c>
      <c r="G4390" t="s">
        <v>768</v>
      </c>
      <c r="H4390" t="s">
        <v>24397</v>
      </c>
    </row>
    <row r="4391" spans="1:8" hidden="1" x14ac:dyDescent="0.25">
      <c r="A4391" s="65">
        <v>45919</v>
      </c>
      <c r="B4391" t="s">
        <v>24275</v>
      </c>
      <c r="C4391">
        <v>12</v>
      </c>
      <c r="D4391" t="s">
        <v>24486</v>
      </c>
      <c r="E4391" t="s">
        <v>24277</v>
      </c>
      <c r="F4391" t="s">
        <v>24294</v>
      </c>
      <c r="G4391" t="s">
        <v>768</v>
      </c>
      <c r="H4391" t="s">
        <v>24397</v>
      </c>
    </row>
    <row r="4392" spans="1:8" hidden="1" x14ac:dyDescent="0.25">
      <c r="A4392" s="65">
        <v>45919</v>
      </c>
      <c r="B4392" t="s">
        <v>24275</v>
      </c>
      <c r="C4392">
        <v>12</v>
      </c>
      <c r="D4392" t="s">
        <v>24486</v>
      </c>
      <c r="E4392" t="s">
        <v>24277</v>
      </c>
      <c r="F4392" t="s">
        <v>24294</v>
      </c>
      <c r="G4392" t="s">
        <v>768</v>
      </c>
      <c r="H4392" t="s">
        <v>24397</v>
      </c>
    </row>
    <row r="4393" spans="1:8" hidden="1" x14ac:dyDescent="0.25">
      <c r="A4393" s="65">
        <v>45920</v>
      </c>
      <c r="B4393" t="s">
        <v>24275</v>
      </c>
      <c r="C4393">
        <v>5</v>
      </c>
      <c r="D4393" t="s">
        <v>24489</v>
      </c>
      <c r="E4393" t="s">
        <v>24277</v>
      </c>
      <c r="F4393" t="s">
        <v>24311</v>
      </c>
      <c r="G4393" t="s">
        <v>765</v>
      </c>
      <c r="H4393" t="s">
        <v>24465</v>
      </c>
    </row>
    <row r="4394" spans="1:8" hidden="1" x14ac:dyDescent="0.25">
      <c r="A4394" s="65">
        <v>45920</v>
      </c>
      <c r="B4394" t="s">
        <v>24275</v>
      </c>
      <c r="C4394">
        <v>12</v>
      </c>
      <c r="D4394" t="s">
        <v>24492</v>
      </c>
      <c r="E4394" t="s">
        <v>24277</v>
      </c>
      <c r="F4394" t="s">
        <v>24311</v>
      </c>
      <c r="G4394" t="s">
        <v>765</v>
      </c>
    </row>
    <row r="4395" spans="1:8" hidden="1" x14ac:dyDescent="0.25">
      <c r="A4395" s="65">
        <v>45920</v>
      </c>
      <c r="B4395" t="s">
        <v>24275</v>
      </c>
      <c r="C4395">
        <v>12</v>
      </c>
      <c r="D4395" t="s">
        <v>24492</v>
      </c>
      <c r="E4395" t="s">
        <v>24277</v>
      </c>
      <c r="F4395" t="s">
        <v>24311</v>
      </c>
      <c r="G4395" t="s">
        <v>765</v>
      </c>
    </row>
    <row r="4396" spans="1:8" hidden="1" x14ac:dyDescent="0.25">
      <c r="A4396" s="65">
        <v>45920</v>
      </c>
      <c r="B4396" t="s">
        <v>24275</v>
      </c>
      <c r="C4396">
        <v>12</v>
      </c>
      <c r="D4396" t="s">
        <v>24492</v>
      </c>
      <c r="E4396" t="s">
        <v>24277</v>
      </c>
      <c r="F4396" t="s">
        <v>24311</v>
      </c>
      <c r="G4396" t="s">
        <v>765</v>
      </c>
    </row>
    <row r="4397" spans="1:8" hidden="1" x14ac:dyDescent="0.25">
      <c r="A4397" s="65">
        <v>45920</v>
      </c>
      <c r="B4397" t="s">
        <v>24275</v>
      </c>
      <c r="C4397">
        <v>12</v>
      </c>
      <c r="D4397" t="s">
        <v>24492</v>
      </c>
      <c r="E4397" t="s">
        <v>24277</v>
      </c>
      <c r="F4397" t="s">
        <v>24311</v>
      </c>
      <c r="G4397" t="s">
        <v>765</v>
      </c>
    </row>
    <row r="4398" spans="1:8" hidden="1" x14ac:dyDescent="0.25">
      <c r="A4398" s="65">
        <v>45920</v>
      </c>
      <c r="B4398" t="s">
        <v>24275</v>
      </c>
      <c r="C4398">
        <v>12</v>
      </c>
      <c r="D4398" t="s">
        <v>24492</v>
      </c>
      <c r="E4398" t="s">
        <v>24277</v>
      </c>
      <c r="F4398" t="s">
        <v>24311</v>
      </c>
      <c r="G4398" t="s">
        <v>765</v>
      </c>
    </row>
    <row r="4399" spans="1:8" hidden="1" x14ac:dyDescent="0.25">
      <c r="A4399" s="65">
        <v>45920</v>
      </c>
      <c r="B4399" t="s">
        <v>24275</v>
      </c>
      <c r="C4399">
        <v>12</v>
      </c>
      <c r="D4399" t="s">
        <v>24492</v>
      </c>
      <c r="E4399" t="s">
        <v>24277</v>
      </c>
      <c r="F4399" t="s">
        <v>24311</v>
      </c>
      <c r="G4399" t="s">
        <v>765</v>
      </c>
    </row>
    <row r="4400" spans="1:8" hidden="1" x14ac:dyDescent="0.25">
      <c r="A4400" s="65">
        <v>45920</v>
      </c>
      <c r="B4400" t="s">
        <v>24275</v>
      </c>
      <c r="C4400">
        <v>12</v>
      </c>
      <c r="D4400" t="s">
        <v>24492</v>
      </c>
      <c r="E4400" t="s">
        <v>24277</v>
      </c>
      <c r="F4400" t="s">
        <v>24311</v>
      </c>
      <c r="G4400" t="s">
        <v>765</v>
      </c>
    </row>
    <row r="4401" spans="1:8" hidden="1" x14ac:dyDescent="0.25">
      <c r="A4401" s="65">
        <v>45920</v>
      </c>
      <c r="B4401" t="s">
        <v>24275</v>
      </c>
      <c r="C4401">
        <v>12</v>
      </c>
      <c r="D4401" t="s">
        <v>24492</v>
      </c>
      <c r="E4401" t="s">
        <v>24277</v>
      </c>
      <c r="F4401" t="s">
        <v>24311</v>
      </c>
      <c r="G4401" t="s">
        <v>765</v>
      </c>
    </row>
    <row r="4402" spans="1:8" hidden="1" x14ac:dyDescent="0.25">
      <c r="A4402" s="65">
        <v>45920</v>
      </c>
      <c r="B4402" t="s">
        <v>24275</v>
      </c>
      <c r="C4402">
        <v>12</v>
      </c>
      <c r="D4402" t="s">
        <v>24492</v>
      </c>
      <c r="E4402" t="s">
        <v>24277</v>
      </c>
      <c r="F4402" t="s">
        <v>24311</v>
      </c>
      <c r="G4402" t="s">
        <v>765</v>
      </c>
    </row>
    <row r="4403" spans="1:8" hidden="1" x14ac:dyDescent="0.25">
      <c r="A4403" s="65">
        <v>45920</v>
      </c>
      <c r="B4403" t="s">
        <v>24275</v>
      </c>
      <c r="C4403">
        <v>6</v>
      </c>
      <c r="D4403" t="s">
        <v>24486</v>
      </c>
      <c r="E4403" t="s">
        <v>24277</v>
      </c>
      <c r="F4403" t="s">
        <v>24294</v>
      </c>
      <c r="G4403" t="s">
        <v>768</v>
      </c>
      <c r="H4403" t="s">
        <v>24397</v>
      </c>
    </row>
    <row r="4404" spans="1:8" hidden="1" x14ac:dyDescent="0.25">
      <c r="A4404" s="65">
        <v>45920</v>
      </c>
      <c r="B4404" t="s">
        <v>24275</v>
      </c>
      <c r="C4404">
        <v>6</v>
      </c>
      <c r="D4404" t="s">
        <v>24486</v>
      </c>
      <c r="E4404" t="s">
        <v>24277</v>
      </c>
      <c r="F4404" t="s">
        <v>24294</v>
      </c>
      <c r="G4404" t="s">
        <v>768</v>
      </c>
      <c r="H4404" t="s">
        <v>24397</v>
      </c>
    </row>
    <row r="4405" spans="1:8" hidden="1" x14ac:dyDescent="0.25">
      <c r="A4405" s="65">
        <v>45920</v>
      </c>
      <c r="B4405" t="s">
        <v>24275</v>
      </c>
      <c r="C4405">
        <v>12</v>
      </c>
      <c r="D4405" t="s">
        <v>24490</v>
      </c>
      <c r="E4405" t="s">
        <v>24277</v>
      </c>
      <c r="F4405" t="s">
        <v>24294</v>
      </c>
      <c r="G4405" t="s">
        <v>766</v>
      </c>
      <c r="H4405" t="s">
        <v>24491</v>
      </c>
    </row>
    <row r="4406" spans="1:8" hidden="1" x14ac:dyDescent="0.25">
      <c r="A4406" s="65">
        <v>45920</v>
      </c>
      <c r="B4406" t="s">
        <v>24275</v>
      </c>
      <c r="C4406">
        <v>12</v>
      </c>
      <c r="D4406" t="s">
        <v>24490</v>
      </c>
      <c r="E4406" t="s">
        <v>24277</v>
      </c>
      <c r="F4406" t="s">
        <v>24294</v>
      </c>
      <c r="G4406" t="s">
        <v>766</v>
      </c>
      <c r="H4406" t="s">
        <v>24491</v>
      </c>
    </row>
    <row r="4407" spans="1:8" hidden="1" x14ac:dyDescent="0.25">
      <c r="A4407" s="65">
        <v>45920</v>
      </c>
      <c r="B4407" t="s">
        <v>24275</v>
      </c>
      <c r="C4407">
        <v>12</v>
      </c>
      <c r="D4407" t="s">
        <v>24490</v>
      </c>
      <c r="E4407" t="s">
        <v>24277</v>
      </c>
      <c r="F4407" t="s">
        <v>24294</v>
      </c>
      <c r="G4407" t="s">
        <v>766</v>
      </c>
      <c r="H4407" t="s">
        <v>24491</v>
      </c>
    </row>
    <row r="4408" spans="1:8" hidden="1" x14ac:dyDescent="0.25">
      <c r="A4408" s="65">
        <v>45920</v>
      </c>
      <c r="B4408" t="s">
        <v>24330</v>
      </c>
      <c r="C4408">
        <v>12</v>
      </c>
      <c r="D4408" t="s">
        <v>24486</v>
      </c>
      <c r="E4408" t="s">
        <v>24277</v>
      </c>
      <c r="F4408" t="s">
        <v>24294</v>
      </c>
      <c r="G4408" t="s">
        <v>768</v>
      </c>
      <c r="H4408" t="s">
        <v>24397</v>
      </c>
    </row>
    <row r="4409" spans="1:8" hidden="1" x14ac:dyDescent="0.25">
      <c r="A4409" s="65">
        <v>45920</v>
      </c>
      <c r="B4409" t="s">
        <v>24457</v>
      </c>
      <c r="C4409">
        <v>1.5</v>
      </c>
      <c r="D4409" t="s">
        <v>24486</v>
      </c>
      <c r="E4409" t="s">
        <v>24277</v>
      </c>
      <c r="F4409" t="s">
        <v>24294</v>
      </c>
      <c r="G4409" t="s">
        <v>768</v>
      </c>
      <c r="H4409" t="s">
        <v>24397</v>
      </c>
    </row>
    <row r="4410" spans="1:8" hidden="1" x14ac:dyDescent="0.25">
      <c r="A4410" s="65">
        <v>45921</v>
      </c>
      <c r="B4410" t="s">
        <v>24275</v>
      </c>
      <c r="C4410">
        <v>12</v>
      </c>
      <c r="D4410" t="s">
        <v>24492</v>
      </c>
      <c r="E4410" t="s">
        <v>24277</v>
      </c>
      <c r="F4410" t="s">
        <v>24311</v>
      </c>
      <c r="G4410" t="s">
        <v>765</v>
      </c>
    </row>
    <row r="4411" spans="1:8" hidden="1" x14ac:dyDescent="0.25">
      <c r="A4411" s="65">
        <v>45921</v>
      </c>
      <c r="B4411" t="s">
        <v>24275</v>
      </c>
      <c r="C4411">
        <v>12</v>
      </c>
      <c r="D4411" t="s">
        <v>24492</v>
      </c>
      <c r="E4411" t="s">
        <v>24277</v>
      </c>
      <c r="F4411" t="s">
        <v>24311</v>
      </c>
      <c r="G4411" t="s">
        <v>765</v>
      </c>
    </row>
    <row r="4412" spans="1:8" hidden="1" x14ac:dyDescent="0.25">
      <c r="A4412" s="65">
        <v>45921</v>
      </c>
      <c r="B4412" t="s">
        <v>24275</v>
      </c>
      <c r="C4412">
        <v>4</v>
      </c>
      <c r="D4412" t="s">
        <v>24492</v>
      </c>
      <c r="E4412" t="s">
        <v>24277</v>
      </c>
      <c r="F4412" t="s">
        <v>24311</v>
      </c>
      <c r="G4412" t="s">
        <v>765</v>
      </c>
    </row>
    <row r="4413" spans="1:8" hidden="1" x14ac:dyDescent="0.25">
      <c r="A4413" s="65">
        <v>45921</v>
      </c>
      <c r="B4413" t="s">
        <v>24275</v>
      </c>
      <c r="C4413">
        <v>12</v>
      </c>
      <c r="D4413" t="s">
        <v>24492</v>
      </c>
      <c r="E4413" t="s">
        <v>24277</v>
      </c>
      <c r="F4413" t="s">
        <v>24311</v>
      </c>
      <c r="G4413" t="s">
        <v>765</v>
      </c>
    </row>
    <row r="4414" spans="1:8" hidden="1" x14ac:dyDescent="0.25">
      <c r="A4414" s="65">
        <v>45921</v>
      </c>
      <c r="B4414" t="s">
        <v>24275</v>
      </c>
      <c r="C4414">
        <v>12</v>
      </c>
      <c r="D4414" t="s">
        <v>24492</v>
      </c>
      <c r="E4414" t="s">
        <v>24277</v>
      </c>
      <c r="F4414" t="s">
        <v>24311</v>
      </c>
      <c r="G4414" t="s">
        <v>765</v>
      </c>
    </row>
    <row r="4415" spans="1:8" hidden="1" x14ac:dyDescent="0.25">
      <c r="A4415" s="65">
        <v>45921</v>
      </c>
      <c r="B4415" t="s">
        <v>24275</v>
      </c>
      <c r="C4415">
        <v>12</v>
      </c>
      <c r="D4415" t="s">
        <v>24492</v>
      </c>
      <c r="E4415" t="s">
        <v>24277</v>
      </c>
      <c r="F4415" t="s">
        <v>24311</v>
      </c>
      <c r="G4415" t="s">
        <v>765</v>
      </c>
    </row>
    <row r="4416" spans="1:8" hidden="1" x14ac:dyDescent="0.25">
      <c r="A4416" s="65">
        <v>45921</v>
      </c>
      <c r="B4416" t="s">
        <v>24275</v>
      </c>
      <c r="C4416">
        <v>12</v>
      </c>
      <c r="D4416" t="s">
        <v>24492</v>
      </c>
      <c r="E4416" t="s">
        <v>24277</v>
      </c>
      <c r="F4416" t="s">
        <v>24311</v>
      </c>
      <c r="G4416" t="s">
        <v>765</v>
      </c>
    </row>
    <row r="4417" spans="1:8" hidden="1" x14ac:dyDescent="0.25">
      <c r="A4417" s="65">
        <v>45921</v>
      </c>
      <c r="B4417" t="s">
        <v>24275</v>
      </c>
      <c r="C4417">
        <v>12</v>
      </c>
      <c r="D4417" t="s">
        <v>24492</v>
      </c>
      <c r="E4417" t="s">
        <v>24277</v>
      </c>
      <c r="F4417" t="s">
        <v>24311</v>
      </c>
      <c r="G4417" t="s">
        <v>765</v>
      </c>
    </row>
    <row r="4418" spans="1:8" hidden="1" x14ac:dyDescent="0.25">
      <c r="A4418" s="65">
        <v>45921</v>
      </c>
      <c r="B4418" t="s">
        <v>24275</v>
      </c>
      <c r="C4418">
        <v>12</v>
      </c>
      <c r="D4418" t="s">
        <v>24492</v>
      </c>
      <c r="E4418" t="s">
        <v>24277</v>
      </c>
      <c r="F4418" t="s">
        <v>24311</v>
      </c>
      <c r="G4418" t="s">
        <v>765</v>
      </c>
    </row>
    <row r="4419" spans="1:8" hidden="1" x14ac:dyDescent="0.25">
      <c r="A4419" s="65">
        <v>45921</v>
      </c>
      <c r="B4419" t="s">
        <v>24275</v>
      </c>
      <c r="C4419">
        <v>12</v>
      </c>
      <c r="D4419" t="s">
        <v>24492</v>
      </c>
      <c r="E4419" t="s">
        <v>24277</v>
      </c>
      <c r="F4419" t="s">
        <v>24311</v>
      </c>
      <c r="G4419" t="s">
        <v>765</v>
      </c>
    </row>
    <row r="4420" spans="1:8" hidden="1" x14ac:dyDescent="0.25">
      <c r="A4420" s="65">
        <v>45921</v>
      </c>
      <c r="B4420" t="s">
        <v>24275</v>
      </c>
      <c r="C4420">
        <v>12</v>
      </c>
      <c r="D4420" t="s">
        <v>24492</v>
      </c>
      <c r="E4420" t="s">
        <v>24277</v>
      </c>
      <c r="F4420" t="s">
        <v>24311</v>
      </c>
      <c r="G4420" t="s">
        <v>765</v>
      </c>
    </row>
    <row r="4421" spans="1:8" hidden="1" x14ac:dyDescent="0.25">
      <c r="A4421" s="65">
        <v>45921</v>
      </c>
      <c r="B4421" t="s">
        <v>24275</v>
      </c>
      <c r="C4421">
        <v>12</v>
      </c>
      <c r="D4421" t="s">
        <v>24492</v>
      </c>
      <c r="E4421" t="s">
        <v>24277</v>
      </c>
      <c r="F4421" t="s">
        <v>24311</v>
      </c>
      <c r="G4421" t="s">
        <v>765</v>
      </c>
    </row>
    <row r="4422" spans="1:8" hidden="1" x14ac:dyDescent="0.25">
      <c r="A4422" s="65">
        <v>45921</v>
      </c>
      <c r="B4422" t="s">
        <v>24275</v>
      </c>
      <c r="C4422">
        <v>12</v>
      </c>
      <c r="D4422" t="s">
        <v>24492</v>
      </c>
      <c r="E4422" t="s">
        <v>24277</v>
      </c>
      <c r="F4422" t="s">
        <v>24311</v>
      </c>
      <c r="G4422" t="s">
        <v>765</v>
      </c>
    </row>
    <row r="4423" spans="1:8" hidden="1" x14ac:dyDescent="0.25">
      <c r="A4423" s="65">
        <v>45921</v>
      </c>
      <c r="B4423" t="s">
        <v>24275</v>
      </c>
      <c r="C4423">
        <v>12</v>
      </c>
      <c r="D4423" t="s">
        <v>24492</v>
      </c>
      <c r="E4423" t="s">
        <v>24277</v>
      </c>
      <c r="F4423" t="s">
        <v>24311</v>
      </c>
      <c r="G4423" t="s">
        <v>765</v>
      </c>
    </row>
    <row r="4424" spans="1:8" hidden="1" x14ac:dyDescent="0.25">
      <c r="A4424" s="65">
        <v>45921</v>
      </c>
      <c r="B4424" t="s">
        <v>24275</v>
      </c>
      <c r="C4424">
        <v>12</v>
      </c>
      <c r="D4424" t="s">
        <v>24492</v>
      </c>
      <c r="E4424" t="s">
        <v>24277</v>
      </c>
      <c r="F4424" t="s">
        <v>24311</v>
      </c>
      <c r="G4424" t="s">
        <v>765</v>
      </c>
    </row>
    <row r="4425" spans="1:8" hidden="1" x14ac:dyDescent="0.25">
      <c r="A4425" s="65">
        <v>45921</v>
      </c>
      <c r="B4425" t="s">
        <v>24275</v>
      </c>
      <c r="C4425">
        <v>8</v>
      </c>
      <c r="D4425" t="s">
        <v>24483</v>
      </c>
      <c r="E4425" t="s">
        <v>24277</v>
      </c>
      <c r="F4425" t="s">
        <v>24294</v>
      </c>
      <c r="G4425" t="s">
        <v>770</v>
      </c>
      <c r="H4425" t="s">
        <v>24327</v>
      </c>
    </row>
    <row r="4426" spans="1:8" hidden="1" x14ac:dyDescent="0.25">
      <c r="A4426" s="65">
        <v>45921</v>
      </c>
      <c r="B4426" t="s">
        <v>24275</v>
      </c>
      <c r="C4426">
        <v>12</v>
      </c>
      <c r="D4426" t="s">
        <v>24483</v>
      </c>
      <c r="E4426" t="s">
        <v>24277</v>
      </c>
      <c r="F4426" t="s">
        <v>24294</v>
      </c>
      <c r="G4426" t="s">
        <v>770</v>
      </c>
      <c r="H4426" t="s">
        <v>24327</v>
      </c>
    </row>
    <row r="4427" spans="1:8" hidden="1" x14ac:dyDescent="0.25">
      <c r="A4427" s="65">
        <v>45921</v>
      </c>
      <c r="B4427" t="s">
        <v>24457</v>
      </c>
      <c r="C4427">
        <v>1.5</v>
      </c>
      <c r="D4427" t="s">
        <v>24486</v>
      </c>
      <c r="E4427" t="s">
        <v>24277</v>
      </c>
      <c r="F4427" t="s">
        <v>24294</v>
      </c>
      <c r="G4427" t="s">
        <v>768</v>
      </c>
      <c r="H4427" t="s">
        <v>24397</v>
      </c>
    </row>
    <row r="4428" spans="1:8" hidden="1" x14ac:dyDescent="0.25">
      <c r="A4428" s="65">
        <v>45921</v>
      </c>
      <c r="B4428" t="s">
        <v>24275</v>
      </c>
      <c r="C4428">
        <v>12</v>
      </c>
      <c r="D4428" t="s">
        <v>24483</v>
      </c>
      <c r="E4428" t="s">
        <v>24277</v>
      </c>
      <c r="F4428" t="s">
        <v>24294</v>
      </c>
      <c r="G4428" t="s">
        <v>770</v>
      </c>
      <c r="H4428" t="s">
        <v>24327</v>
      </c>
    </row>
    <row r="4429" spans="1:8" hidden="1" x14ac:dyDescent="0.25">
      <c r="A4429" s="65">
        <v>45921</v>
      </c>
      <c r="B4429" t="s">
        <v>24330</v>
      </c>
      <c r="C4429">
        <v>12</v>
      </c>
      <c r="D4429" t="s">
        <v>24483</v>
      </c>
      <c r="E4429" t="s">
        <v>24277</v>
      </c>
      <c r="F4429" t="s">
        <v>24294</v>
      </c>
      <c r="G4429" t="s">
        <v>770</v>
      </c>
      <c r="H4429" t="s">
        <v>24327</v>
      </c>
    </row>
    <row r="4430" spans="1:8" hidden="1" x14ac:dyDescent="0.25">
      <c r="A4430" s="65">
        <v>45921</v>
      </c>
      <c r="B4430" t="s">
        <v>24330</v>
      </c>
      <c r="C4430">
        <v>12</v>
      </c>
      <c r="D4430" t="s">
        <v>24486</v>
      </c>
      <c r="E4430" t="s">
        <v>24277</v>
      </c>
      <c r="F4430" t="s">
        <v>24294</v>
      </c>
      <c r="G4430" t="s">
        <v>768</v>
      </c>
      <c r="H4430" t="s">
        <v>24397</v>
      </c>
    </row>
    <row r="4431" spans="1:8" hidden="1" x14ac:dyDescent="0.25">
      <c r="A4431" s="65">
        <v>45921</v>
      </c>
      <c r="B4431" t="s">
        <v>24330</v>
      </c>
      <c r="C4431">
        <v>12</v>
      </c>
      <c r="D4431" t="s">
        <v>24486</v>
      </c>
      <c r="E4431" t="s">
        <v>24277</v>
      </c>
      <c r="F4431" t="s">
        <v>24294</v>
      </c>
      <c r="G4431" t="s">
        <v>768</v>
      </c>
      <c r="H4431" t="s">
        <v>24397</v>
      </c>
    </row>
    <row r="4432" spans="1:8" hidden="1" x14ac:dyDescent="0.25">
      <c r="A4432" s="65">
        <v>45922</v>
      </c>
      <c r="B4432" t="s">
        <v>24330</v>
      </c>
      <c r="C4432">
        <v>12</v>
      </c>
      <c r="D4432" t="s">
        <v>24486</v>
      </c>
      <c r="E4432" t="s">
        <v>24277</v>
      </c>
      <c r="F4432" t="s">
        <v>24294</v>
      </c>
      <c r="G4432" t="s">
        <v>768</v>
      </c>
      <c r="H4432" t="s">
        <v>24397</v>
      </c>
    </row>
    <row r="4433" spans="1:8" hidden="1" x14ac:dyDescent="0.25">
      <c r="A4433" s="65">
        <v>45922</v>
      </c>
      <c r="B4433" t="s">
        <v>24275</v>
      </c>
      <c r="C4433">
        <v>12</v>
      </c>
      <c r="D4433" t="s">
        <v>24490</v>
      </c>
      <c r="E4433" t="s">
        <v>24277</v>
      </c>
      <c r="F4433" t="s">
        <v>24294</v>
      </c>
      <c r="G4433" t="s">
        <v>766</v>
      </c>
      <c r="H4433" t="s">
        <v>24491</v>
      </c>
    </row>
    <row r="4434" spans="1:8" hidden="1" x14ac:dyDescent="0.25">
      <c r="A4434" s="65">
        <v>45922</v>
      </c>
      <c r="B4434" t="s">
        <v>24275</v>
      </c>
      <c r="C4434">
        <v>12</v>
      </c>
      <c r="D4434" t="s">
        <v>24490</v>
      </c>
      <c r="E4434" t="s">
        <v>24277</v>
      </c>
      <c r="F4434" t="s">
        <v>24294</v>
      </c>
      <c r="G4434" t="s">
        <v>766</v>
      </c>
      <c r="H4434" t="s">
        <v>24491</v>
      </c>
    </row>
    <row r="4435" spans="1:8" hidden="1" x14ac:dyDescent="0.25">
      <c r="A4435" s="65">
        <v>45922</v>
      </c>
      <c r="B4435" t="s">
        <v>24275</v>
      </c>
      <c r="C4435">
        <v>11</v>
      </c>
      <c r="D4435" t="s">
        <v>24490</v>
      </c>
      <c r="E4435" t="s">
        <v>24277</v>
      </c>
      <c r="F4435" t="s">
        <v>24294</v>
      </c>
      <c r="G4435" t="s">
        <v>766</v>
      </c>
      <c r="H4435" t="s">
        <v>24491</v>
      </c>
    </row>
    <row r="4436" spans="1:8" hidden="1" x14ac:dyDescent="0.25">
      <c r="A4436" s="65">
        <v>45923</v>
      </c>
      <c r="B4436" t="s">
        <v>24275</v>
      </c>
      <c r="C4436">
        <v>5</v>
      </c>
      <c r="D4436" t="s">
        <v>24493</v>
      </c>
      <c r="E4436" t="s">
        <v>24277</v>
      </c>
      <c r="F4436" t="s">
        <v>24294</v>
      </c>
      <c r="G4436" t="s">
        <v>765</v>
      </c>
      <c r="H4436" t="s">
        <v>24491</v>
      </c>
    </row>
    <row r="4437" spans="1:8" hidden="1" x14ac:dyDescent="0.25">
      <c r="A4437" s="65">
        <v>45923</v>
      </c>
      <c r="B4437" t="s">
        <v>24275</v>
      </c>
      <c r="C4437">
        <v>12</v>
      </c>
      <c r="D4437" t="s">
        <v>24493</v>
      </c>
      <c r="E4437" t="s">
        <v>24277</v>
      </c>
      <c r="F4437" t="s">
        <v>24294</v>
      </c>
      <c r="G4437" t="s">
        <v>765</v>
      </c>
      <c r="H4437" t="s">
        <v>24491</v>
      </c>
    </row>
    <row r="4438" spans="1:8" hidden="1" x14ac:dyDescent="0.25">
      <c r="A4438" s="65">
        <v>45923</v>
      </c>
      <c r="B4438" t="s">
        <v>24275</v>
      </c>
      <c r="C4438">
        <v>12</v>
      </c>
      <c r="D4438" t="s">
        <v>24493</v>
      </c>
      <c r="E4438" t="s">
        <v>24277</v>
      </c>
      <c r="F4438" t="s">
        <v>24294</v>
      </c>
      <c r="G4438" t="s">
        <v>765</v>
      </c>
      <c r="H4438" t="s">
        <v>24491</v>
      </c>
    </row>
    <row r="4439" spans="1:8" hidden="1" x14ac:dyDescent="0.25">
      <c r="A4439" s="65">
        <v>45923</v>
      </c>
      <c r="B4439" t="s">
        <v>24275</v>
      </c>
      <c r="C4439">
        <v>12</v>
      </c>
      <c r="D4439" t="s">
        <v>24493</v>
      </c>
      <c r="E4439" t="s">
        <v>24277</v>
      </c>
      <c r="F4439" t="s">
        <v>24294</v>
      </c>
      <c r="G4439" t="s">
        <v>765</v>
      </c>
      <c r="H4439" t="s">
        <v>24491</v>
      </c>
    </row>
    <row r="4440" spans="1:8" hidden="1" x14ac:dyDescent="0.25">
      <c r="A4440" s="65">
        <v>45923</v>
      </c>
      <c r="B4440" t="s">
        <v>24275</v>
      </c>
      <c r="C4440">
        <v>12</v>
      </c>
      <c r="D4440" t="s">
        <v>24493</v>
      </c>
      <c r="E4440" t="s">
        <v>24277</v>
      </c>
      <c r="F4440" t="s">
        <v>24294</v>
      </c>
      <c r="G4440" t="s">
        <v>765</v>
      </c>
      <c r="H4440" t="s">
        <v>24491</v>
      </c>
    </row>
    <row r="4441" spans="1:8" hidden="1" x14ac:dyDescent="0.25">
      <c r="A4441" s="65">
        <v>45924</v>
      </c>
      <c r="B4441" t="s">
        <v>24275</v>
      </c>
      <c r="C4441">
        <v>2.5</v>
      </c>
      <c r="D4441" t="s">
        <v>24494</v>
      </c>
      <c r="E4441" t="s">
        <v>24277</v>
      </c>
      <c r="F4441" t="s">
        <v>24311</v>
      </c>
      <c r="G4441" t="s">
        <v>768</v>
      </c>
      <c r="H4441" t="s">
        <v>24336</v>
      </c>
    </row>
    <row r="4442" spans="1:8" hidden="1" x14ac:dyDescent="0.25">
      <c r="A4442" s="65">
        <v>45924</v>
      </c>
      <c r="B4442" t="s">
        <v>24275</v>
      </c>
      <c r="C4442">
        <v>12</v>
      </c>
      <c r="D4442" t="s">
        <v>24494</v>
      </c>
      <c r="E4442" t="s">
        <v>24277</v>
      </c>
      <c r="F4442" t="s">
        <v>24311</v>
      </c>
      <c r="G4442" t="s">
        <v>768</v>
      </c>
      <c r="H4442" t="s">
        <v>24336</v>
      </c>
    </row>
    <row r="4443" spans="1:8" hidden="1" x14ac:dyDescent="0.25">
      <c r="A4443" s="65">
        <v>45923</v>
      </c>
      <c r="B4443" t="s">
        <v>24275</v>
      </c>
      <c r="C4443">
        <v>12</v>
      </c>
      <c r="D4443" t="s">
        <v>24494</v>
      </c>
      <c r="E4443" t="s">
        <v>24277</v>
      </c>
      <c r="F4443" t="s">
        <v>24311</v>
      </c>
      <c r="G4443" t="s">
        <v>768</v>
      </c>
      <c r="H4443" t="s">
        <v>24336</v>
      </c>
    </row>
    <row r="4444" spans="1:8" hidden="1" x14ac:dyDescent="0.25">
      <c r="A4444" s="65">
        <v>45923</v>
      </c>
      <c r="B4444" t="s">
        <v>24275</v>
      </c>
      <c r="C4444">
        <v>12</v>
      </c>
      <c r="D4444" t="s">
        <v>24494</v>
      </c>
      <c r="E4444" t="s">
        <v>24277</v>
      </c>
      <c r="F4444" t="s">
        <v>24311</v>
      </c>
      <c r="G4444" t="s">
        <v>768</v>
      </c>
      <c r="H4444" t="s">
        <v>24336</v>
      </c>
    </row>
    <row r="4445" spans="1:8" hidden="1" x14ac:dyDescent="0.25">
      <c r="A4445" s="65">
        <v>45923</v>
      </c>
      <c r="B4445" t="s">
        <v>24275</v>
      </c>
      <c r="C4445">
        <v>12</v>
      </c>
      <c r="D4445" t="s">
        <v>24494</v>
      </c>
      <c r="E4445" t="s">
        <v>24277</v>
      </c>
      <c r="F4445" t="s">
        <v>24311</v>
      </c>
      <c r="G4445" t="s">
        <v>768</v>
      </c>
      <c r="H4445" t="s">
        <v>24336</v>
      </c>
    </row>
    <row r="4446" spans="1:8" hidden="1" x14ac:dyDescent="0.25">
      <c r="A4446" s="65">
        <v>45923</v>
      </c>
      <c r="B4446" t="s">
        <v>24275</v>
      </c>
      <c r="C4446">
        <v>12</v>
      </c>
      <c r="D4446" t="s">
        <v>24494</v>
      </c>
      <c r="E4446" t="s">
        <v>24277</v>
      </c>
      <c r="F4446" t="s">
        <v>24311</v>
      </c>
      <c r="G4446" t="s">
        <v>768</v>
      </c>
      <c r="H4446" t="s">
        <v>24336</v>
      </c>
    </row>
    <row r="4447" spans="1:8" hidden="1" x14ac:dyDescent="0.25">
      <c r="A4447" s="65">
        <v>45923</v>
      </c>
      <c r="B4447" t="s">
        <v>24275</v>
      </c>
      <c r="C4447">
        <v>12</v>
      </c>
      <c r="D4447" t="s">
        <v>24494</v>
      </c>
      <c r="E4447" t="s">
        <v>24277</v>
      </c>
      <c r="F4447" t="s">
        <v>24311</v>
      </c>
      <c r="G4447" t="s">
        <v>768</v>
      </c>
      <c r="H4447" t="s">
        <v>24336</v>
      </c>
    </row>
    <row r="4448" spans="1:8" hidden="1" x14ac:dyDescent="0.25">
      <c r="A4448" s="65">
        <v>45923</v>
      </c>
      <c r="B4448" t="s">
        <v>24275</v>
      </c>
      <c r="C4448">
        <v>12</v>
      </c>
      <c r="D4448" t="s">
        <v>24494</v>
      </c>
      <c r="E4448" t="s">
        <v>24277</v>
      </c>
      <c r="F4448" t="s">
        <v>24311</v>
      </c>
      <c r="G4448" t="s">
        <v>768</v>
      </c>
      <c r="H4448" t="s">
        <v>24336</v>
      </c>
    </row>
    <row r="4449" spans="1:8" hidden="1" x14ac:dyDescent="0.25">
      <c r="A4449" s="65">
        <v>45923</v>
      </c>
      <c r="B4449" t="s">
        <v>24275</v>
      </c>
      <c r="C4449">
        <v>12</v>
      </c>
      <c r="D4449" t="s">
        <v>24494</v>
      </c>
      <c r="E4449" t="s">
        <v>24277</v>
      </c>
      <c r="F4449" t="s">
        <v>24311</v>
      </c>
      <c r="G4449" t="s">
        <v>768</v>
      </c>
      <c r="H4449" t="s">
        <v>24336</v>
      </c>
    </row>
    <row r="4450" spans="1:8" hidden="1" x14ac:dyDescent="0.25">
      <c r="A4450" s="65">
        <v>45923</v>
      </c>
      <c r="B4450" t="s">
        <v>24275</v>
      </c>
      <c r="C4450">
        <v>12</v>
      </c>
      <c r="D4450" t="s">
        <v>24494</v>
      </c>
      <c r="E4450" t="s">
        <v>24277</v>
      </c>
      <c r="F4450" t="s">
        <v>24311</v>
      </c>
      <c r="G4450" t="s">
        <v>768</v>
      </c>
      <c r="H4450" t="s">
        <v>24336</v>
      </c>
    </row>
    <row r="4451" spans="1:8" hidden="1" x14ac:dyDescent="0.25">
      <c r="A4451" s="65">
        <v>45923</v>
      </c>
      <c r="B4451" t="s">
        <v>24275</v>
      </c>
      <c r="C4451">
        <v>12</v>
      </c>
      <c r="D4451" t="s">
        <v>24494</v>
      </c>
      <c r="E4451" t="s">
        <v>24277</v>
      </c>
      <c r="F4451" t="s">
        <v>24311</v>
      </c>
      <c r="G4451" t="s">
        <v>768</v>
      </c>
      <c r="H4451" t="s">
        <v>24336</v>
      </c>
    </row>
    <row r="4452" spans="1:8" hidden="1" x14ac:dyDescent="0.25">
      <c r="A4452" s="65">
        <v>45923</v>
      </c>
      <c r="B4452" t="s">
        <v>24275</v>
      </c>
      <c r="C4452">
        <v>12</v>
      </c>
      <c r="D4452" t="s">
        <v>24494</v>
      </c>
      <c r="E4452" t="s">
        <v>24277</v>
      </c>
      <c r="F4452" t="s">
        <v>24311</v>
      </c>
      <c r="G4452" t="s">
        <v>768</v>
      </c>
      <c r="H4452" t="s">
        <v>24336</v>
      </c>
    </row>
    <row r="4453" spans="1:8" hidden="1" x14ac:dyDescent="0.25">
      <c r="A4453" s="65">
        <v>45923</v>
      </c>
      <c r="B4453" t="s">
        <v>24275</v>
      </c>
      <c r="C4453">
        <v>12</v>
      </c>
      <c r="D4453" t="s">
        <v>24494</v>
      </c>
      <c r="E4453" t="s">
        <v>24277</v>
      </c>
      <c r="F4453" t="s">
        <v>24311</v>
      </c>
      <c r="G4453" t="s">
        <v>768</v>
      </c>
      <c r="H4453" t="s">
        <v>24336</v>
      </c>
    </row>
    <row r="4454" spans="1:8" hidden="1" x14ac:dyDescent="0.25">
      <c r="A4454" s="65">
        <v>45923</v>
      </c>
      <c r="B4454" t="s">
        <v>24275</v>
      </c>
      <c r="C4454">
        <v>12</v>
      </c>
      <c r="D4454" t="s">
        <v>24494</v>
      </c>
      <c r="E4454" t="s">
        <v>24277</v>
      </c>
      <c r="F4454" t="s">
        <v>24311</v>
      </c>
      <c r="G4454" t="s">
        <v>768</v>
      </c>
      <c r="H4454" t="s">
        <v>24336</v>
      </c>
    </row>
    <row r="4455" spans="1:8" hidden="1" x14ac:dyDescent="0.25">
      <c r="A4455" s="65">
        <v>45923</v>
      </c>
      <c r="B4455" t="s">
        <v>24275</v>
      </c>
      <c r="C4455">
        <v>8</v>
      </c>
      <c r="D4455" t="s">
        <v>24494</v>
      </c>
      <c r="E4455" t="s">
        <v>24277</v>
      </c>
      <c r="F4455" t="s">
        <v>24311</v>
      </c>
      <c r="G4455" t="s">
        <v>768</v>
      </c>
      <c r="H4455" t="s">
        <v>24336</v>
      </c>
    </row>
    <row r="4456" spans="1:8" hidden="1" x14ac:dyDescent="0.25">
      <c r="A4456" s="65">
        <v>45923</v>
      </c>
      <c r="B4456" t="s">
        <v>24275</v>
      </c>
      <c r="C4456">
        <v>12</v>
      </c>
      <c r="D4456" t="s">
        <v>24494</v>
      </c>
      <c r="E4456" t="s">
        <v>24277</v>
      </c>
      <c r="F4456" t="s">
        <v>24311</v>
      </c>
      <c r="G4456" t="s">
        <v>768</v>
      </c>
      <c r="H4456" t="s">
        <v>24336</v>
      </c>
    </row>
    <row r="4457" spans="1:8" hidden="1" x14ac:dyDescent="0.25">
      <c r="A4457" s="65">
        <v>45923</v>
      </c>
      <c r="B4457" t="s">
        <v>24275</v>
      </c>
      <c r="C4457">
        <v>12</v>
      </c>
      <c r="D4457" t="s">
        <v>24494</v>
      </c>
      <c r="E4457" t="s">
        <v>24277</v>
      </c>
      <c r="F4457" t="s">
        <v>24311</v>
      </c>
      <c r="G4457" t="s">
        <v>768</v>
      </c>
      <c r="H4457" t="s">
        <v>24336</v>
      </c>
    </row>
    <row r="4458" spans="1:8" hidden="1" x14ac:dyDescent="0.25">
      <c r="A4458" s="65">
        <v>45923</v>
      </c>
      <c r="B4458" t="s">
        <v>24275</v>
      </c>
      <c r="C4458">
        <v>12</v>
      </c>
      <c r="D4458" t="s">
        <v>24494</v>
      </c>
      <c r="E4458" t="s">
        <v>24277</v>
      </c>
      <c r="F4458" t="s">
        <v>24311</v>
      </c>
      <c r="G4458" t="s">
        <v>768</v>
      </c>
      <c r="H4458" t="s">
        <v>24336</v>
      </c>
    </row>
    <row r="4459" spans="1:8" hidden="1" x14ac:dyDescent="0.25">
      <c r="A4459" s="65">
        <v>45924</v>
      </c>
      <c r="B4459" t="s">
        <v>24275</v>
      </c>
      <c r="C4459">
        <v>5</v>
      </c>
      <c r="D4459" t="s">
        <v>24495</v>
      </c>
      <c r="E4459" t="s">
        <v>24277</v>
      </c>
      <c r="F4459" t="s">
        <v>24311</v>
      </c>
      <c r="G4459" t="s">
        <v>766</v>
      </c>
      <c r="H4459" t="s">
        <v>24491</v>
      </c>
    </row>
    <row r="4460" spans="1:8" hidden="1" x14ac:dyDescent="0.25">
      <c r="A4460" s="65">
        <v>45924</v>
      </c>
      <c r="B4460" t="s">
        <v>24275</v>
      </c>
      <c r="C4460">
        <v>4</v>
      </c>
      <c r="D4460" t="s">
        <v>24493</v>
      </c>
      <c r="E4460" t="s">
        <v>24277</v>
      </c>
      <c r="F4460" t="s">
        <v>24294</v>
      </c>
      <c r="G4460" t="s">
        <v>765</v>
      </c>
      <c r="H4460" t="s">
        <v>24491</v>
      </c>
    </row>
    <row r="4461" spans="1:8" hidden="1" x14ac:dyDescent="0.25">
      <c r="A4461" s="65">
        <v>45924</v>
      </c>
      <c r="B4461" t="s">
        <v>24275</v>
      </c>
      <c r="C4461">
        <v>12</v>
      </c>
      <c r="D4461" t="s">
        <v>24493</v>
      </c>
      <c r="E4461" t="s">
        <v>24277</v>
      </c>
      <c r="F4461" t="s">
        <v>24294</v>
      </c>
      <c r="G4461" t="s">
        <v>765</v>
      </c>
      <c r="H4461" t="s">
        <v>24491</v>
      </c>
    </row>
    <row r="4462" spans="1:8" hidden="1" x14ac:dyDescent="0.25">
      <c r="A4462" s="65">
        <v>45924</v>
      </c>
      <c r="B4462" t="s">
        <v>24275</v>
      </c>
      <c r="C4462">
        <v>12</v>
      </c>
      <c r="D4462" t="s">
        <v>24493</v>
      </c>
      <c r="E4462" t="s">
        <v>24277</v>
      </c>
      <c r="F4462" t="s">
        <v>24294</v>
      </c>
      <c r="G4462" t="s">
        <v>765</v>
      </c>
      <c r="H4462" t="s">
        <v>24491</v>
      </c>
    </row>
    <row r="4463" spans="1:8" hidden="1" x14ac:dyDescent="0.25">
      <c r="A4463" s="65">
        <v>45924</v>
      </c>
      <c r="B4463" t="s">
        <v>24275</v>
      </c>
      <c r="C4463">
        <v>12</v>
      </c>
      <c r="D4463" t="s">
        <v>24493</v>
      </c>
      <c r="E4463" t="s">
        <v>24277</v>
      </c>
      <c r="F4463" t="s">
        <v>24294</v>
      </c>
      <c r="G4463" t="s">
        <v>765</v>
      </c>
      <c r="H4463" t="s">
        <v>24491</v>
      </c>
    </row>
    <row r="4464" spans="1:8" hidden="1" x14ac:dyDescent="0.25">
      <c r="A4464" s="65">
        <v>45924</v>
      </c>
      <c r="B4464" t="s">
        <v>24275</v>
      </c>
      <c r="C4464">
        <v>12</v>
      </c>
      <c r="D4464" t="s">
        <v>24493</v>
      </c>
      <c r="E4464" t="s">
        <v>24277</v>
      </c>
      <c r="F4464" t="s">
        <v>24294</v>
      </c>
      <c r="G4464" t="s">
        <v>765</v>
      </c>
      <c r="H4464" t="s">
        <v>24491</v>
      </c>
    </row>
    <row r="4465" spans="1:8" hidden="1" x14ac:dyDescent="0.25">
      <c r="A4465" s="65">
        <v>45925</v>
      </c>
      <c r="B4465" t="s">
        <v>24330</v>
      </c>
      <c r="C4465">
        <v>4</v>
      </c>
      <c r="D4465" t="s">
        <v>24486</v>
      </c>
      <c r="E4465" t="s">
        <v>24277</v>
      </c>
      <c r="F4465" t="s">
        <v>24294</v>
      </c>
      <c r="G4465" t="s">
        <v>768</v>
      </c>
      <c r="H4465" t="s">
        <v>24397</v>
      </c>
    </row>
    <row r="4466" spans="1:8" hidden="1" x14ac:dyDescent="0.25">
      <c r="A4466" s="65">
        <v>45925</v>
      </c>
      <c r="B4466" t="s">
        <v>24275</v>
      </c>
      <c r="C4466">
        <v>3.5</v>
      </c>
      <c r="D4466" t="s">
        <v>24493</v>
      </c>
      <c r="E4466" t="s">
        <v>24277</v>
      </c>
      <c r="F4466" t="s">
        <v>24294</v>
      </c>
      <c r="G4466" t="s">
        <v>765</v>
      </c>
      <c r="H4466" t="s">
        <v>24491</v>
      </c>
    </row>
    <row r="4467" spans="1:8" hidden="1" x14ac:dyDescent="0.25">
      <c r="A4467" s="65">
        <v>45925</v>
      </c>
      <c r="B4467" t="s">
        <v>24330</v>
      </c>
      <c r="C4467">
        <v>12</v>
      </c>
      <c r="D4467" t="s">
        <v>24486</v>
      </c>
      <c r="E4467" t="s">
        <v>24277</v>
      </c>
      <c r="F4467" t="s">
        <v>24294</v>
      </c>
      <c r="G4467" t="s">
        <v>768</v>
      </c>
      <c r="H4467" t="s">
        <v>24397</v>
      </c>
    </row>
    <row r="4468" spans="1:8" hidden="1" x14ac:dyDescent="0.25">
      <c r="A4468" s="65">
        <v>45925</v>
      </c>
      <c r="B4468" t="s">
        <v>24330</v>
      </c>
      <c r="C4468">
        <v>12</v>
      </c>
      <c r="D4468" t="s">
        <v>24486</v>
      </c>
      <c r="E4468" t="s">
        <v>24277</v>
      </c>
      <c r="F4468" t="s">
        <v>24294</v>
      </c>
      <c r="G4468" t="s">
        <v>768</v>
      </c>
      <c r="H4468" t="s">
        <v>24397</v>
      </c>
    </row>
    <row r="4469" spans="1:8" hidden="1" x14ac:dyDescent="0.25">
      <c r="A4469" s="65">
        <v>45925</v>
      </c>
      <c r="B4469" t="s">
        <v>24330</v>
      </c>
      <c r="C4469">
        <v>12</v>
      </c>
      <c r="D4469" t="s">
        <v>24486</v>
      </c>
      <c r="E4469" t="s">
        <v>24277</v>
      </c>
      <c r="F4469" t="s">
        <v>24294</v>
      </c>
      <c r="G4469" t="s">
        <v>768</v>
      </c>
      <c r="H4469" t="s">
        <v>24397</v>
      </c>
    </row>
    <row r="4470" spans="1:8" hidden="1" x14ac:dyDescent="0.25">
      <c r="A4470" s="65">
        <v>45925</v>
      </c>
      <c r="B4470" t="s">
        <v>24330</v>
      </c>
      <c r="C4470">
        <v>12</v>
      </c>
      <c r="D4470" t="s">
        <v>24486</v>
      </c>
      <c r="E4470" t="s">
        <v>24277</v>
      </c>
      <c r="F4470" t="s">
        <v>24294</v>
      </c>
      <c r="G4470" t="s">
        <v>768</v>
      </c>
      <c r="H4470" t="s">
        <v>24397</v>
      </c>
    </row>
    <row r="4471" spans="1:8" hidden="1" x14ac:dyDescent="0.25">
      <c r="A4471" s="65">
        <v>45927</v>
      </c>
      <c r="B4471" t="s">
        <v>24330</v>
      </c>
      <c r="C4471">
        <v>12</v>
      </c>
      <c r="D4471" t="s">
        <v>24486</v>
      </c>
      <c r="E4471" t="s">
        <v>24277</v>
      </c>
      <c r="F4471" t="s">
        <v>24294</v>
      </c>
      <c r="G4471" t="s">
        <v>768</v>
      </c>
      <c r="H4471" t="s">
        <v>24397</v>
      </c>
    </row>
    <row r="4472" spans="1:8" hidden="1" x14ac:dyDescent="0.25">
      <c r="A4472" s="65">
        <v>45926</v>
      </c>
      <c r="B4472" t="s">
        <v>24275</v>
      </c>
      <c r="C4472">
        <v>12</v>
      </c>
      <c r="D4472" t="s">
        <v>24486</v>
      </c>
      <c r="E4472" t="s">
        <v>24277</v>
      </c>
      <c r="F4472" t="s">
        <v>24294</v>
      </c>
      <c r="G4472" t="s">
        <v>768</v>
      </c>
      <c r="H4472" t="s">
        <v>24397</v>
      </c>
    </row>
    <row r="4473" spans="1:8" hidden="1" x14ac:dyDescent="0.25">
      <c r="A4473" s="65">
        <v>45926</v>
      </c>
      <c r="B4473" t="s">
        <v>24275</v>
      </c>
      <c r="C4473">
        <v>12</v>
      </c>
      <c r="D4473" t="s">
        <v>24486</v>
      </c>
      <c r="E4473" t="s">
        <v>24277</v>
      </c>
      <c r="F4473" t="s">
        <v>24294</v>
      </c>
      <c r="G4473" t="s">
        <v>768</v>
      </c>
      <c r="H4473" t="s">
        <v>24397</v>
      </c>
    </row>
    <row r="4474" spans="1:8" hidden="1" x14ac:dyDescent="0.25">
      <c r="A4474" s="65">
        <v>45926</v>
      </c>
      <c r="B4474" t="s">
        <v>24275</v>
      </c>
      <c r="C4474">
        <v>10</v>
      </c>
      <c r="D4474" t="s">
        <v>24486</v>
      </c>
      <c r="E4474" t="s">
        <v>24277</v>
      </c>
      <c r="F4474" t="s">
        <v>24294</v>
      </c>
      <c r="G4474" t="s">
        <v>768</v>
      </c>
      <c r="H4474" t="s">
        <v>24397</v>
      </c>
    </row>
    <row r="4475" spans="1:8" hidden="1" x14ac:dyDescent="0.25">
      <c r="A4475" s="65">
        <v>45927</v>
      </c>
      <c r="B4475" t="s">
        <v>24330</v>
      </c>
      <c r="C4475">
        <v>11</v>
      </c>
      <c r="D4475" t="s">
        <v>24486</v>
      </c>
      <c r="E4475" t="s">
        <v>24277</v>
      </c>
      <c r="F4475" t="s">
        <v>24294</v>
      </c>
      <c r="G4475" t="s">
        <v>768</v>
      </c>
      <c r="H4475" t="s">
        <v>24397</v>
      </c>
    </row>
    <row r="4476" spans="1:8" hidden="1" x14ac:dyDescent="0.25">
      <c r="A4476" s="65">
        <v>45928</v>
      </c>
      <c r="B4476" t="s">
        <v>24330</v>
      </c>
      <c r="C4476">
        <v>12</v>
      </c>
      <c r="D4476" t="s">
        <v>24486</v>
      </c>
      <c r="E4476" t="s">
        <v>24277</v>
      </c>
      <c r="F4476" t="s">
        <v>24294</v>
      </c>
      <c r="G4476" t="s">
        <v>768</v>
      </c>
      <c r="H4476" t="s">
        <v>24397</v>
      </c>
    </row>
    <row r="4477" spans="1:8" hidden="1" x14ac:dyDescent="0.25">
      <c r="A4477" s="65">
        <v>45928</v>
      </c>
      <c r="B4477" t="s">
        <v>24330</v>
      </c>
      <c r="C4477">
        <v>12</v>
      </c>
      <c r="D4477" t="s">
        <v>24486</v>
      </c>
      <c r="E4477" t="s">
        <v>24277</v>
      </c>
      <c r="F4477" t="s">
        <v>24294</v>
      </c>
      <c r="G4477" t="s">
        <v>768</v>
      </c>
      <c r="H4477" t="s">
        <v>24397</v>
      </c>
    </row>
    <row r="4478" spans="1:8" hidden="1" x14ac:dyDescent="0.25">
      <c r="A4478" s="65">
        <v>45928</v>
      </c>
      <c r="B4478" t="s">
        <v>24330</v>
      </c>
      <c r="C4478">
        <v>11.5</v>
      </c>
      <c r="D4478" t="s">
        <v>24486</v>
      </c>
      <c r="E4478" t="s">
        <v>24277</v>
      </c>
      <c r="F4478" t="s">
        <v>24294</v>
      </c>
      <c r="G4478" t="s">
        <v>768</v>
      </c>
      <c r="H4478" t="s">
        <v>24397</v>
      </c>
    </row>
    <row r="4479" spans="1:8" hidden="1" x14ac:dyDescent="0.25">
      <c r="A4479" s="65">
        <v>45929</v>
      </c>
      <c r="B4479" t="s">
        <v>24275</v>
      </c>
      <c r="C4479">
        <v>12</v>
      </c>
      <c r="D4479" t="s">
        <v>24496</v>
      </c>
      <c r="E4479" t="s">
        <v>24277</v>
      </c>
      <c r="F4479" t="s">
        <v>24311</v>
      </c>
      <c r="G4479" t="s">
        <v>766</v>
      </c>
      <c r="H4479" t="s">
        <v>24278</v>
      </c>
    </row>
    <row r="4480" spans="1:8" hidden="1" x14ac:dyDescent="0.25">
      <c r="A4480" s="65">
        <v>45929</v>
      </c>
      <c r="B4480" t="s">
        <v>24275</v>
      </c>
      <c r="C4480">
        <v>7</v>
      </c>
      <c r="D4480" t="s">
        <v>24497</v>
      </c>
      <c r="E4480" t="s">
        <v>24277</v>
      </c>
      <c r="F4480" t="s">
        <v>24294</v>
      </c>
      <c r="G4480" t="s">
        <v>766</v>
      </c>
      <c r="H4480" t="s">
        <v>24438</v>
      </c>
    </row>
    <row r="4481" spans="1:8" hidden="1" x14ac:dyDescent="0.25">
      <c r="A4481" s="65">
        <v>45929</v>
      </c>
      <c r="B4481" t="s">
        <v>24275</v>
      </c>
      <c r="C4481">
        <v>12</v>
      </c>
      <c r="D4481" t="s">
        <v>24497</v>
      </c>
      <c r="E4481" t="s">
        <v>24277</v>
      </c>
      <c r="F4481" t="s">
        <v>24294</v>
      </c>
      <c r="G4481" t="s">
        <v>766</v>
      </c>
      <c r="H4481" t="s">
        <v>24438</v>
      </c>
    </row>
    <row r="4482" spans="1:8" hidden="1" x14ac:dyDescent="0.25">
      <c r="A4482" s="65">
        <v>45929</v>
      </c>
      <c r="B4482" t="s">
        <v>24275</v>
      </c>
      <c r="C4482">
        <v>12</v>
      </c>
      <c r="D4482" t="s">
        <v>24498</v>
      </c>
      <c r="E4482" t="s">
        <v>24277</v>
      </c>
      <c r="F4482" t="s">
        <v>24311</v>
      </c>
      <c r="G4482" t="s">
        <v>764</v>
      </c>
      <c r="H4482" t="s">
        <v>24465</v>
      </c>
    </row>
    <row r="4483" spans="1:8" hidden="1" x14ac:dyDescent="0.25">
      <c r="A4483" s="65">
        <v>45929</v>
      </c>
      <c r="B4483" t="s">
        <v>24275</v>
      </c>
      <c r="C4483">
        <v>12</v>
      </c>
      <c r="D4483" t="s">
        <v>24498</v>
      </c>
      <c r="E4483" t="s">
        <v>24277</v>
      </c>
      <c r="F4483" t="s">
        <v>24311</v>
      </c>
      <c r="G4483" t="s">
        <v>764</v>
      </c>
      <c r="H4483" t="s">
        <v>24465</v>
      </c>
    </row>
    <row r="4484" spans="1:8" hidden="1" x14ac:dyDescent="0.25">
      <c r="A4484" s="65">
        <v>45929</v>
      </c>
      <c r="B4484" t="s">
        <v>24275</v>
      </c>
      <c r="C4484">
        <v>12</v>
      </c>
      <c r="D4484" t="s">
        <v>24498</v>
      </c>
      <c r="E4484" t="s">
        <v>24277</v>
      </c>
      <c r="F4484" t="s">
        <v>24311</v>
      </c>
      <c r="G4484" t="s">
        <v>764</v>
      </c>
      <c r="H4484" t="s">
        <v>24465</v>
      </c>
    </row>
    <row r="4485" spans="1:8" hidden="1" x14ac:dyDescent="0.25">
      <c r="A4485" s="65">
        <v>45929</v>
      </c>
      <c r="B4485" t="s">
        <v>24275</v>
      </c>
      <c r="C4485">
        <v>12</v>
      </c>
      <c r="D4485" t="s">
        <v>24498</v>
      </c>
      <c r="E4485" t="s">
        <v>24277</v>
      </c>
      <c r="F4485" t="s">
        <v>24311</v>
      </c>
      <c r="G4485" t="s">
        <v>764</v>
      </c>
      <c r="H4485" t="s">
        <v>24465</v>
      </c>
    </row>
    <row r="4486" spans="1:8" hidden="1" x14ac:dyDescent="0.25">
      <c r="A4486" s="65">
        <v>45929</v>
      </c>
      <c r="B4486" t="s">
        <v>24275</v>
      </c>
      <c r="C4486">
        <v>12</v>
      </c>
      <c r="D4486" t="s">
        <v>24498</v>
      </c>
      <c r="E4486" t="s">
        <v>24277</v>
      </c>
      <c r="F4486" t="s">
        <v>24311</v>
      </c>
      <c r="G4486" t="s">
        <v>764</v>
      </c>
      <c r="H4486" t="s">
        <v>24465</v>
      </c>
    </row>
    <row r="4487" spans="1:8" hidden="1" x14ac:dyDescent="0.25">
      <c r="A4487" s="65">
        <v>45929</v>
      </c>
      <c r="B4487" t="s">
        <v>24275</v>
      </c>
      <c r="C4487">
        <v>12</v>
      </c>
      <c r="D4487" t="s">
        <v>24498</v>
      </c>
      <c r="E4487" t="s">
        <v>24277</v>
      </c>
      <c r="F4487" t="s">
        <v>24311</v>
      </c>
      <c r="G4487" t="s">
        <v>764</v>
      </c>
      <c r="H4487" t="s">
        <v>24465</v>
      </c>
    </row>
    <row r="4488" spans="1:8" hidden="1" x14ac:dyDescent="0.25">
      <c r="A4488" s="65">
        <v>45929</v>
      </c>
      <c r="B4488" t="s">
        <v>24275</v>
      </c>
      <c r="C4488">
        <v>11</v>
      </c>
      <c r="D4488" t="s">
        <v>24498</v>
      </c>
      <c r="E4488" t="s">
        <v>24277</v>
      </c>
      <c r="F4488" t="s">
        <v>24311</v>
      </c>
      <c r="G4488" t="s">
        <v>764</v>
      </c>
      <c r="H4488" t="s">
        <v>24465</v>
      </c>
    </row>
    <row r="4489" spans="1:8" hidden="1" x14ac:dyDescent="0.25">
      <c r="A4489" s="65">
        <v>45929</v>
      </c>
      <c r="B4489" t="s">
        <v>24275</v>
      </c>
      <c r="C4489">
        <v>12</v>
      </c>
      <c r="D4489" t="s">
        <v>24498</v>
      </c>
      <c r="E4489" t="s">
        <v>24277</v>
      </c>
      <c r="F4489" t="s">
        <v>24311</v>
      </c>
      <c r="G4489" t="s">
        <v>764</v>
      </c>
      <c r="H4489" t="s">
        <v>24465</v>
      </c>
    </row>
    <row r="4490" spans="1:8" hidden="1" x14ac:dyDescent="0.25">
      <c r="A4490" s="65">
        <v>45929</v>
      </c>
      <c r="B4490" t="s">
        <v>24275</v>
      </c>
      <c r="C4490">
        <v>12</v>
      </c>
      <c r="D4490" t="s">
        <v>24498</v>
      </c>
      <c r="E4490" t="s">
        <v>24277</v>
      </c>
      <c r="F4490" t="s">
        <v>24311</v>
      </c>
      <c r="G4490" t="s">
        <v>764</v>
      </c>
      <c r="H4490" t="s">
        <v>24465</v>
      </c>
    </row>
    <row r="4491" spans="1:8" hidden="1" x14ac:dyDescent="0.25">
      <c r="A4491" s="65">
        <v>45929</v>
      </c>
      <c r="B4491" t="s">
        <v>24275</v>
      </c>
      <c r="C4491">
        <v>12</v>
      </c>
      <c r="D4491" t="s">
        <v>24498</v>
      </c>
      <c r="E4491" t="s">
        <v>24277</v>
      </c>
      <c r="F4491" t="s">
        <v>24311</v>
      </c>
      <c r="G4491" t="s">
        <v>764</v>
      </c>
      <c r="H4491" t="s">
        <v>24465</v>
      </c>
    </row>
    <row r="4492" spans="1:8" hidden="1" x14ac:dyDescent="0.25">
      <c r="A4492" s="65">
        <v>45929</v>
      </c>
      <c r="B4492" t="s">
        <v>24275</v>
      </c>
      <c r="C4492">
        <v>12</v>
      </c>
      <c r="D4492" t="s">
        <v>24498</v>
      </c>
      <c r="E4492" t="s">
        <v>24277</v>
      </c>
      <c r="F4492" t="s">
        <v>24311</v>
      </c>
      <c r="G4492" t="s">
        <v>764</v>
      </c>
      <c r="H4492" t="s">
        <v>24465</v>
      </c>
    </row>
    <row r="4493" spans="1:8" hidden="1" x14ac:dyDescent="0.25">
      <c r="A4493" s="65">
        <v>45929</v>
      </c>
      <c r="B4493" t="s">
        <v>24275</v>
      </c>
      <c r="C4493">
        <v>12</v>
      </c>
      <c r="D4493" t="s">
        <v>24498</v>
      </c>
      <c r="E4493" t="s">
        <v>24277</v>
      </c>
      <c r="F4493" t="s">
        <v>24311</v>
      </c>
      <c r="G4493" t="s">
        <v>764</v>
      </c>
      <c r="H4493" t="s">
        <v>24465</v>
      </c>
    </row>
    <row r="4494" spans="1:8" hidden="1" x14ac:dyDescent="0.25">
      <c r="A4494" s="65">
        <v>45929</v>
      </c>
      <c r="B4494" t="s">
        <v>24275</v>
      </c>
      <c r="C4494">
        <v>12</v>
      </c>
      <c r="D4494" t="s">
        <v>24498</v>
      </c>
      <c r="E4494" t="s">
        <v>24277</v>
      </c>
      <c r="F4494" t="s">
        <v>24311</v>
      </c>
      <c r="G4494" t="s">
        <v>764</v>
      </c>
      <c r="H4494" t="s">
        <v>24465</v>
      </c>
    </row>
    <row r="4495" spans="1:8" hidden="1" x14ac:dyDescent="0.25">
      <c r="A4495" s="65">
        <v>45929</v>
      </c>
      <c r="B4495" t="s">
        <v>24275</v>
      </c>
      <c r="C4495">
        <v>11</v>
      </c>
      <c r="D4495" t="s">
        <v>24498</v>
      </c>
      <c r="E4495" t="s">
        <v>24277</v>
      </c>
      <c r="F4495" t="s">
        <v>24311</v>
      </c>
      <c r="G4495" t="s">
        <v>764</v>
      </c>
      <c r="H4495" t="s">
        <v>24465</v>
      </c>
    </row>
    <row r="4496" spans="1:8" hidden="1" x14ac:dyDescent="0.25">
      <c r="A4496" s="65">
        <v>45929</v>
      </c>
      <c r="B4496" t="s">
        <v>24275</v>
      </c>
      <c r="C4496">
        <v>12</v>
      </c>
      <c r="D4496" t="s">
        <v>24498</v>
      </c>
      <c r="E4496" t="s">
        <v>24277</v>
      </c>
      <c r="F4496" t="s">
        <v>24311</v>
      </c>
      <c r="G4496" t="s">
        <v>764</v>
      </c>
      <c r="H4496" t="s">
        <v>24465</v>
      </c>
    </row>
    <row r="4497" spans="1:8" hidden="1" x14ac:dyDescent="0.25">
      <c r="A4497" s="65">
        <v>45929</v>
      </c>
      <c r="B4497" t="s">
        <v>24275</v>
      </c>
      <c r="C4497">
        <v>12</v>
      </c>
      <c r="D4497" t="s">
        <v>24498</v>
      </c>
      <c r="E4497" t="s">
        <v>24277</v>
      </c>
      <c r="F4497" t="s">
        <v>24311</v>
      </c>
      <c r="G4497" t="s">
        <v>764</v>
      </c>
      <c r="H4497" t="s">
        <v>24465</v>
      </c>
    </row>
    <row r="4498" spans="1:8" hidden="1" x14ac:dyDescent="0.25">
      <c r="A4498" s="65">
        <v>45929</v>
      </c>
      <c r="B4498" t="s">
        <v>24275</v>
      </c>
      <c r="C4498">
        <v>12</v>
      </c>
      <c r="D4498" t="s">
        <v>24498</v>
      </c>
      <c r="E4498" t="s">
        <v>24277</v>
      </c>
      <c r="F4498" t="s">
        <v>24311</v>
      </c>
      <c r="G4498" t="s">
        <v>764</v>
      </c>
      <c r="H4498" t="s">
        <v>24465</v>
      </c>
    </row>
    <row r="4499" spans="1:8" hidden="1" x14ac:dyDescent="0.25">
      <c r="A4499" s="65">
        <v>45929</v>
      </c>
      <c r="B4499" t="s">
        <v>24275</v>
      </c>
      <c r="C4499">
        <v>12</v>
      </c>
      <c r="D4499" t="s">
        <v>24498</v>
      </c>
      <c r="E4499" t="s">
        <v>24277</v>
      </c>
      <c r="F4499" t="s">
        <v>24311</v>
      </c>
      <c r="G4499" t="s">
        <v>764</v>
      </c>
      <c r="H4499" t="s">
        <v>24465</v>
      </c>
    </row>
    <row r="4500" spans="1:8" hidden="1" x14ac:dyDescent="0.25">
      <c r="A4500" s="65">
        <v>45929</v>
      </c>
      <c r="B4500" t="s">
        <v>24330</v>
      </c>
      <c r="C4500">
        <v>12</v>
      </c>
      <c r="D4500" t="s">
        <v>24486</v>
      </c>
      <c r="E4500" t="s">
        <v>24277</v>
      </c>
      <c r="F4500" t="s">
        <v>24294</v>
      </c>
      <c r="G4500" t="s">
        <v>768</v>
      </c>
      <c r="H4500" t="s">
        <v>24397</v>
      </c>
    </row>
    <row r="4501" spans="1:8" hidden="1" x14ac:dyDescent="0.25">
      <c r="A4501" s="65">
        <v>45929</v>
      </c>
      <c r="B4501" t="s">
        <v>24330</v>
      </c>
      <c r="C4501">
        <v>12</v>
      </c>
      <c r="D4501" t="s">
        <v>24486</v>
      </c>
      <c r="E4501" t="s">
        <v>24277</v>
      </c>
      <c r="F4501" t="s">
        <v>24294</v>
      </c>
      <c r="G4501" t="s">
        <v>768</v>
      </c>
      <c r="H4501" t="s">
        <v>24397</v>
      </c>
    </row>
    <row r="4502" spans="1:8" hidden="1" x14ac:dyDescent="0.25">
      <c r="A4502" s="65">
        <v>45929</v>
      </c>
      <c r="B4502" t="s">
        <v>24330</v>
      </c>
      <c r="C4502">
        <v>12</v>
      </c>
      <c r="D4502" t="s">
        <v>24486</v>
      </c>
      <c r="E4502" t="s">
        <v>24277</v>
      </c>
      <c r="F4502" t="s">
        <v>24294</v>
      </c>
      <c r="G4502" t="s">
        <v>768</v>
      </c>
      <c r="H4502" t="s">
        <v>24397</v>
      </c>
    </row>
    <row r="4503" spans="1:8" hidden="1" x14ac:dyDescent="0.25">
      <c r="A4503" s="65">
        <v>45929</v>
      </c>
      <c r="B4503" t="s">
        <v>24330</v>
      </c>
      <c r="C4503">
        <v>8</v>
      </c>
      <c r="D4503" t="s">
        <v>24486</v>
      </c>
      <c r="E4503" t="s">
        <v>24277</v>
      </c>
      <c r="F4503" t="s">
        <v>24294</v>
      </c>
      <c r="G4503" t="s">
        <v>768</v>
      </c>
      <c r="H4503" t="s">
        <v>24397</v>
      </c>
    </row>
    <row r="4504" spans="1:8" hidden="1" x14ac:dyDescent="0.25">
      <c r="A4504" s="65">
        <v>45929</v>
      </c>
      <c r="B4504" t="s">
        <v>24275</v>
      </c>
      <c r="C4504">
        <v>4.5</v>
      </c>
      <c r="D4504" t="s">
        <v>24496</v>
      </c>
      <c r="E4504" t="s">
        <v>24277</v>
      </c>
      <c r="F4504" t="s">
        <v>24311</v>
      </c>
      <c r="G4504" t="s">
        <v>766</v>
      </c>
      <c r="H4504" t="s">
        <v>24278</v>
      </c>
    </row>
    <row r="4505" spans="1:8" hidden="1" x14ac:dyDescent="0.25">
      <c r="A4505" s="65">
        <v>45929</v>
      </c>
      <c r="B4505" t="s">
        <v>24275</v>
      </c>
      <c r="C4505">
        <v>12</v>
      </c>
      <c r="D4505" t="s">
        <v>24496</v>
      </c>
      <c r="E4505" t="s">
        <v>24277</v>
      </c>
      <c r="F4505" t="s">
        <v>24311</v>
      </c>
      <c r="G4505" t="s">
        <v>766</v>
      </c>
      <c r="H4505" t="s">
        <v>24278</v>
      </c>
    </row>
    <row r="4506" spans="1:8" hidden="1" x14ac:dyDescent="0.25">
      <c r="A4506" s="65">
        <v>45929</v>
      </c>
      <c r="B4506" t="s">
        <v>24275</v>
      </c>
      <c r="C4506">
        <v>12</v>
      </c>
      <c r="D4506" t="s">
        <v>24496</v>
      </c>
      <c r="E4506" t="s">
        <v>24277</v>
      </c>
      <c r="F4506" t="s">
        <v>24311</v>
      </c>
      <c r="G4506" t="s">
        <v>766</v>
      </c>
      <c r="H4506" t="s">
        <v>24278</v>
      </c>
    </row>
    <row r="4507" spans="1:8" hidden="1" x14ac:dyDescent="0.25">
      <c r="A4507" s="65">
        <v>45929</v>
      </c>
      <c r="B4507" t="s">
        <v>24275</v>
      </c>
      <c r="C4507">
        <v>12</v>
      </c>
      <c r="D4507" t="s">
        <v>24496</v>
      </c>
      <c r="E4507" t="s">
        <v>24277</v>
      </c>
      <c r="F4507" t="s">
        <v>24311</v>
      </c>
      <c r="G4507" t="s">
        <v>766</v>
      </c>
      <c r="H4507" t="s">
        <v>24278</v>
      </c>
    </row>
    <row r="4508" spans="1:8" hidden="1" x14ac:dyDescent="0.25">
      <c r="A4508" s="65">
        <v>45929</v>
      </c>
      <c r="B4508" t="s">
        <v>24275</v>
      </c>
      <c r="C4508">
        <v>12</v>
      </c>
      <c r="D4508" t="s">
        <v>24496</v>
      </c>
      <c r="E4508" t="s">
        <v>24277</v>
      </c>
      <c r="F4508" t="s">
        <v>24311</v>
      </c>
      <c r="G4508" t="s">
        <v>766</v>
      </c>
      <c r="H4508" t="s">
        <v>24278</v>
      </c>
    </row>
    <row r="4509" spans="1:8" hidden="1" x14ac:dyDescent="0.25">
      <c r="A4509" s="65">
        <v>45929</v>
      </c>
      <c r="B4509" t="s">
        <v>24275</v>
      </c>
      <c r="C4509">
        <v>12</v>
      </c>
      <c r="D4509" t="s">
        <v>24496</v>
      </c>
      <c r="E4509" t="s">
        <v>24277</v>
      </c>
      <c r="F4509" t="s">
        <v>24311</v>
      </c>
      <c r="G4509" t="s">
        <v>766</v>
      </c>
      <c r="H4509" t="s">
        <v>24278</v>
      </c>
    </row>
    <row r="4510" spans="1:8" hidden="1" x14ac:dyDescent="0.25">
      <c r="A4510" s="65">
        <v>45929</v>
      </c>
      <c r="B4510" t="s">
        <v>24275</v>
      </c>
      <c r="C4510">
        <v>12</v>
      </c>
      <c r="D4510" t="s">
        <v>24496</v>
      </c>
      <c r="E4510" t="s">
        <v>24277</v>
      </c>
      <c r="F4510" t="s">
        <v>24311</v>
      </c>
      <c r="G4510" t="s">
        <v>766</v>
      </c>
      <c r="H4510" t="s">
        <v>24278</v>
      </c>
    </row>
    <row r="4511" spans="1:8" hidden="1" x14ac:dyDescent="0.25">
      <c r="A4511" s="65">
        <v>45929</v>
      </c>
      <c r="B4511" t="s">
        <v>24275</v>
      </c>
      <c r="C4511">
        <v>12</v>
      </c>
      <c r="D4511" t="s">
        <v>24496</v>
      </c>
      <c r="E4511" t="s">
        <v>24277</v>
      </c>
      <c r="F4511" t="s">
        <v>24311</v>
      </c>
      <c r="G4511" t="s">
        <v>766</v>
      </c>
      <c r="H4511" t="s">
        <v>24278</v>
      </c>
    </row>
    <row r="4512" spans="1:8" hidden="1" x14ac:dyDescent="0.25">
      <c r="A4512" s="65">
        <v>45930</v>
      </c>
      <c r="B4512" t="s">
        <v>24275</v>
      </c>
      <c r="C4512">
        <v>12</v>
      </c>
      <c r="D4512" t="s">
        <v>24499</v>
      </c>
      <c r="E4512" t="s">
        <v>24277</v>
      </c>
      <c r="F4512" t="s">
        <v>24311</v>
      </c>
      <c r="G4512" t="s">
        <v>764</v>
      </c>
      <c r="H4512" t="s">
        <v>24465</v>
      </c>
    </row>
    <row r="4513" spans="1:8" hidden="1" x14ac:dyDescent="0.25">
      <c r="A4513" s="65">
        <v>45930</v>
      </c>
      <c r="B4513" t="s">
        <v>24275</v>
      </c>
      <c r="C4513">
        <v>12</v>
      </c>
      <c r="D4513" t="s">
        <v>24499</v>
      </c>
      <c r="E4513" t="s">
        <v>24277</v>
      </c>
      <c r="F4513" t="s">
        <v>24311</v>
      </c>
      <c r="G4513" t="s">
        <v>764</v>
      </c>
      <c r="H4513" t="s">
        <v>24465</v>
      </c>
    </row>
    <row r="4514" spans="1:8" hidden="1" x14ac:dyDescent="0.25">
      <c r="A4514" s="65">
        <v>45930</v>
      </c>
      <c r="B4514" t="s">
        <v>24275</v>
      </c>
      <c r="C4514">
        <v>12</v>
      </c>
      <c r="D4514" t="s">
        <v>24499</v>
      </c>
      <c r="E4514" t="s">
        <v>24277</v>
      </c>
      <c r="F4514" t="s">
        <v>24311</v>
      </c>
      <c r="G4514" t="s">
        <v>764</v>
      </c>
      <c r="H4514" t="s">
        <v>24465</v>
      </c>
    </row>
    <row r="4515" spans="1:8" hidden="1" x14ac:dyDescent="0.25">
      <c r="A4515" s="65">
        <v>45930</v>
      </c>
      <c r="B4515" t="s">
        <v>24275</v>
      </c>
      <c r="C4515">
        <v>12</v>
      </c>
      <c r="D4515" t="s">
        <v>24499</v>
      </c>
      <c r="E4515" t="s">
        <v>24277</v>
      </c>
      <c r="F4515" t="s">
        <v>24311</v>
      </c>
      <c r="G4515" t="s">
        <v>764</v>
      </c>
      <c r="H4515" t="s">
        <v>24465</v>
      </c>
    </row>
    <row r="4516" spans="1:8" hidden="1" x14ac:dyDescent="0.25">
      <c r="A4516" s="65">
        <v>45930</v>
      </c>
      <c r="B4516" t="s">
        <v>24275</v>
      </c>
      <c r="C4516">
        <v>12</v>
      </c>
      <c r="D4516" t="s">
        <v>24499</v>
      </c>
      <c r="E4516" t="s">
        <v>24277</v>
      </c>
      <c r="F4516" t="s">
        <v>24311</v>
      </c>
      <c r="G4516" t="s">
        <v>764</v>
      </c>
      <c r="H4516" t="s">
        <v>24465</v>
      </c>
    </row>
    <row r="4517" spans="1:8" hidden="1" x14ac:dyDescent="0.25">
      <c r="A4517" s="65">
        <v>45930</v>
      </c>
      <c r="B4517" t="s">
        <v>24275</v>
      </c>
      <c r="C4517">
        <v>11</v>
      </c>
      <c r="D4517" t="s">
        <v>24499</v>
      </c>
      <c r="E4517" t="s">
        <v>24277</v>
      </c>
      <c r="F4517" t="s">
        <v>24311</v>
      </c>
      <c r="G4517" t="s">
        <v>764</v>
      </c>
      <c r="H4517" t="s">
        <v>24465</v>
      </c>
    </row>
    <row r="4518" spans="1:8" hidden="1" x14ac:dyDescent="0.25">
      <c r="A4518" s="65">
        <v>45930</v>
      </c>
      <c r="B4518" t="s">
        <v>24275</v>
      </c>
      <c r="C4518">
        <v>12</v>
      </c>
      <c r="D4518" t="s">
        <v>24499</v>
      </c>
      <c r="E4518" t="s">
        <v>24277</v>
      </c>
      <c r="F4518" t="s">
        <v>24311</v>
      </c>
      <c r="G4518" t="s">
        <v>764</v>
      </c>
      <c r="H4518" t="s">
        <v>24465</v>
      </c>
    </row>
    <row r="4519" spans="1:8" hidden="1" x14ac:dyDescent="0.25">
      <c r="A4519" s="65">
        <v>45930</v>
      </c>
      <c r="B4519" t="s">
        <v>24275</v>
      </c>
      <c r="C4519">
        <v>11</v>
      </c>
      <c r="D4519" t="s">
        <v>24499</v>
      </c>
      <c r="E4519" t="s">
        <v>24277</v>
      </c>
      <c r="F4519" t="s">
        <v>24311</v>
      </c>
      <c r="G4519" t="s">
        <v>764</v>
      </c>
      <c r="H4519" t="s">
        <v>24465</v>
      </c>
    </row>
    <row r="4520" spans="1:8" hidden="1" x14ac:dyDescent="0.25">
      <c r="A4520" s="65">
        <v>45930</v>
      </c>
      <c r="B4520" t="s">
        <v>24275</v>
      </c>
      <c r="C4520">
        <v>12</v>
      </c>
      <c r="D4520" t="s">
        <v>24499</v>
      </c>
      <c r="E4520" t="s">
        <v>24277</v>
      </c>
      <c r="F4520" t="s">
        <v>24311</v>
      </c>
      <c r="G4520" t="s">
        <v>764</v>
      </c>
      <c r="H4520" t="s">
        <v>24465</v>
      </c>
    </row>
    <row r="4521" spans="1:8" hidden="1" x14ac:dyDescent="0.25">
      <c r="A4521" s="65">
        <v>45930</v>
      </c>
      <c r="B4521" t="s">
        <v>24275</v>
      </c>
      <c r="C4521">
        <v>12</v>
      </c>
      <c r="D4521" t="s">
        <v>24499</v>
      </c>
      <c r="E4521" t="s">
        <v>24277</v>
      </c>
      <c r="F4521" t="s">
        <v>24311</v>
      </c>
      <c r="G4521" t="s">
        <v>764</v>
      </c>
      <c r="H4521" t="s">
        <v>24465</v>
      </c>
    </row>
    <row r="4522" spans="1:8" hidden="1" x14ac:dyDescent="0.25">
      <c r="A4522" s="65">
        <v>45930</v>
      </c>
      <c r="B4522" t="s">
        <v>24275</v>
      </c>
      <c r="C4522">
        <v>12</v>
      </c>
      <c r="D4522" t="s">
        <v>24499</v>
      </c>
      <c r="E4522" t="s">
        <v>24277</v>
      </c>
      <c r="F4522" t="s">
        <v>24311</v>
      </c>
      <c r="G4522" t="s">
        <v>764</v>
      </c>
      <c r="H4522" t="s">
        <v>24465</v>
      </c>
    </row>
    <row r="4523" spans="1:8" hidden="1" x14ac:dyDescent="0.25">
      <c r="A4523" s="65">
        <v>45930</v>
      </c>
      <c r="B4523" t="s">
        <v>24275</v>
      </c>
      <c r="C4523">
        <v>12</v>
      </c>
      <c r="D4523" t="s">
        <v>24499</v>
      </c>
      <c r="E4523" t="s">
        <v>24277</v>
      </c>
      <c r="F4523" t="s">
        <v>24311</v>
      </c>
      <c r="G4523" t="s">
        <v>764</v>
      </c>
      <c r="H4523" t="s">
        <v>24465</v>
      </c>
    </row>
    <row r="4524" spans="1:8" hidden="1" x14ac:dyDescent="0.25">
      <c r="A4524" s="65">
        <v>45930</v>
      </c>
      <c r="B4524" t="s">
        <v>24275</v>
      </c>
      <c r="C4524">
        <v>12</v>
      </c>
      <c r="D4524" t="s">
        <v>24499</v>
      </c>
      <c r="E4524" t="s">
        <v>24277</v>
      </c>
      <c r="F4524" t="s">
        <v>24311</v>
      </c>
      <c r="G4524" t="s">
        <v>764</v>
      </c>
      <c r="H4524" t="s">
        <v>24465</v>
      </c>
    </row>
    <row r="4525" spans="1:8" hidden="1" x14ac:dyDescent="0.25">
      <c r="A4525" s="65">
        <v>45930</v>
      </c>
      <c r="B4525" t="s">
        <v>24275</v>
      </c>
      <c r="C4525">
        <v>12</v>
      </c>
      <c r="D4525" t="s">
        <v>24499</v>
      </c>
      <c r="E4525" t="s">
        <v>24277</v>
      </c>
      <c r="F4525" t="s">
        <v>24311</v>
      </c>
      <c r="G4525" t="s">
        <v>764</v>
      </c>
      <c r="H4525" t="s">
        <v>24465</v>
      </c>
    </row>
    <row r="4526" spans="1:8" hidden="1" x14ac:dyDescent="0.25">
      <c r="A4526" s="65">
        <v>45930</v>
      </c>
      <c r="B4526" t="s">
        <v>24275</v>
      </c>
      <c r="C4526">
        <v>12</v>
      </c>
      <c r="D4526" t="s">
        <v>24499</v>
      </c>
      <c r="E4526" t="s">
        <v>24277</v>
      </c>
      <c r="F4526" t="s">
        <v>24311</v>
      </c>
      <c r="G4526" t="s">
        <v>764</v>
      </c>
      <c r="H4526" t="s">
        <v>24465</v>
      </c>
    </row>
    <row r="4527" spans="1:8" hidden="1" x14ac:dyDescent="0.25">
      <c r="A4527" s="65">
        <v>45930</v>
      </c>
      <c r="B4527" t="s">
        <v>24275</v>
      </c>
      <c r="C4527">
        <v>12</v>
      </c>
      <c r="D4527" t="s">
        <v>24499</v>
      </c>
      <c r="E4527" t="s">
        <v>24277</v>
      </c>
      <c r="F4527" t="s">
        <v>24311</v>
      </c>
      <c r="G4527" t="s">
        <v>764</v>
      </c>
      <c r="H4527" t="s">
        <v>24465</v>
      </c>
    </row>
    <row r="4528" spans="1:8" hidden="1" x14ac:dyDescent="0.25">
      <c r="A4528" s="65">
        <v>45930</v>
      </c>
      <c r="B4528" t="s">
        <v>24275</v>
      </c>
      <c r="C4528">
        <v>12</v>
      </c>
      <c r="D4528" t="s">
        <v>24499</v>
      </c>
      <c r="E4528" t="s">
        <v>24277</v>
      </c>
      <c r="F4528" t="s">
        <v>24311</v>
      </c>
      <c r="G4528" t="s">
        <v>764</v>
      </c>
      <c r="H4528" t="s">
        <v>24465</v>
      </c>
    </row>
    <row r="4529" spans="1:8" hidden="1" x14ac:dyDescent="0.25">
      <c r="A4529" s="65">
        <v>45930</v>
      </c>
      <c r="B4529" t="s">
        <v>24275</v>
      </c>
      <c r="C4529">
        <v>12</v>
      </c>
      <c r="D4529" t="s">
        <v>24499</v>
      </c>
      <c r="E4529" t="s">
        <v>24277</v>
      </c>
      <c r="F4529" t="s">
        <v>24311</v>
      </c>
      <c r="G4529" t="s">
        <v>764</v>
      </c>
      <c r="H4529" t="s">
        <v>24465</v>
      </c>
    </row>
    <row r="4530" spans="1:8" hidden="1" x14ac:dyDescent="0.25">
      <c r="A4530" s="65">
        <v>45930</v>
      </c>
      <c r="B4530" t="s">
        <v>24275</v>
      </c>
      <c r="C4530">
        <v>12</v>
      </c>
      <c r="D4530" t="s">
        <v>24499</v>
      </c>
      <c r="E4530" t="s">
        <v>24277</v>
      </c>
      <c r="F4530" t="s">
        <v>24311</v>
      </c>
      <c r="G4530" t="s">
        <v>764</v>
      </c>
      <c r="H4530" t="s">
        <v>24465</v>
      </c>
    </row>
    <row r="4531" spans="1:8" hidden="1" x14ac:dyDescent="0.25">
      <c r="A4531" s="65">
        <v>45930</v>
      </c>
      <c r="B4531" t="s">
        <v>24275</v>
      </c>
      <c r="C4531">
        <v>12</v>
      </c>
      <c r="D4531" t="s">
        <v>24499</v>
      </c>
      <c r="E4531" t="s">
        <v>24277</v>
      </c>
      <c r="F4531" t="s">
        <v>24311</v>
      </c>
      <c r="G4531" t="s">
        <v>764</v>
      </c>
      <c r="H4531" t="s">
        <v>24465</v>
      </c>
    </row>
    <row r="4532" spans="1:8" hidden="1" x14ac:dyDescent="0.25">
      <c r="A4532" s="65">
        <v>45930</v>
      </c>
      <c r="B4532" t="s">
        <v>24275</v>
      </c>
      <c r="C4532">
        <v>12</v>
      </c>
      <c r="D4532" t="s">
        <v>24499</v>
      </c>
      <c r="E4532" t="s">
        <v>24277</v>
      </c>
      <c r="F4532" t="s">
        <v>24311</v>
      </c>
      <c r="G4532" t="s">
        <v>764</v>
      </c>
      <c r="H4532" t="s">
        <v>24465</v>
      </c>
    </row>
    <row r="4533" spans="1:8" hidden="1" x14ac:dyDescent="0.25">
      <c r="A4533" s="65">
        <v>45930</v>
      </c>
      <c r="B4533" t="s">
        <v>24275</v>
      </c>
      <c r="C4533">
        <v>12</v>
      </c>
      <c r="D4533" t="s">
        <v>24500</v>
      </c>
      <c r="E4533" t="s">
        <v>24277</v>
      </c>
      <c r="F4533" t="s">
        <v>24311</v>
      </c>
      <c r="G4533" t="s">
        <v>766</v>
      </c>
      <c r="H4533" t="s">
        <v>24336</v>
      </c>
    </row>
    <row r="4534" spans="1:8" hidden="1" x14ac:dyDescent="0.25">
      <c r="A4534" s="65">
        <v>45930</v>
      </c>
      <c r="B4534" t="s">
        <v>24330</v>
      </c>
      <c r="C4534">
        <v>11</v>
      </c>
      <c r="D4534" t="s">
        <v>24486</v>
      </c>
      <c r="E4534" t="s">
        <v>24277</v>
      </c>
      <c r="F4534" t="s">
        <v>24294</v>
      </c>
      <c r="G4534" t="s">
        <v>768</v>
      </c>
      <c r="H4534" t="s">
        <v>24397</v>
      </c>
    </row>
    <row r="4535" spans="1:8" hidden="1" x14ac:dyDescent="0.25">
      <c r="A4535" s="65">
        <v>45930</v>
      </c>
      <c r="B4535" t="s">
        <v>24330</v>
      </c>
      <c r="C4535">
        <v>12</v>
      </c>
      <c r="D4535" t="s">
        <v>24486</v>
      </c>
      <c r="E4535" t="s">
        <v>24277</v>
      </c>
      <c r="F4535" t="s">
        <v>24294</v>
      </c>
      <c r="G4535" t="s">
        <v>768</v>
      </c>
      <c r="H4535" t="s">
        <v>24397</v>
      </c>
    </row>
    <row r="4536" spans="1:8" hidden="1" x14ac:dyDescent="0.25">
      <c r="A4536" s="65">
        <v>45930</v>
      </c>
      <c r="B4536" t="s">
        <v>24330</v>
      </c>
      <c r="C4536">
        <v>9</v>
      </c>
      <c r="D4536" t="s">
        <v>24486</v>
      </c>
      <c r="E4536" t="s">
        <v>24277</v>
      </c>
      <c r="F4536" t="s">
        <v>24294</v>
      </c>
      <c r="G4536" t="s">
        <v>768</v>
      </c>
      <c r="H4536" t="s">
        <v>24397</v>
      </c>
    </row>
    <row r="4537" spans="1:8" hidden="1" x14ac:dyDescent="0.25">
      <c r="A4537" s="65">
        <v>45930</v>
      </c>
      <c r="B4537" t="s">
        <v>24330</v>
      </c>
      <c r="C4537">
        <v>12</v>
      </c>
      <c r="D4537" t="s">
        <v>24486</v>
      </c>
      <c r="E4537" t="s">
        <v>24277</v>
      </c>
      <c r="F4537" t="s">
        <v>24294</v>
      </c>
      <c r="G4537" t="s">
        <v>768</v>
      </c>
      <c r="H4537" t="s">
        <v>24397</v>
      </c>
    </row>
    <row r="4538" spans="1:8" hidden="1" x14ac:dyDescent="0.25">
      <c r="A4538" s="65">
        <v>45930</v>
      </c>
      <c r="B4538" t="s">
        <v>24275</v>
      </c>
      <c r="C4538">
        <v>12</v>
      </c>
      <c r="D4538" t="s">
        <v>24501</v>
      </c>
      <c r="E4538" t="s">
        <v>24277</v>
      </c>
      <c r="F4538" t="s">
        <v>24311</v>
      </c>
      <c r="G4538" t="s">
        <v>764</v>
      </c>
      <c r="H4538" t="s">
        <v>24278</v>
      </c>
    </row>
    <row r="4539" spans="1:8" hidden="1" x14ac:dyDescent="0.25">
      <c r="A4539" s="65">
        <v>45930</v>
      </c>
      <c r="B4539" t="s">
        <v>24275</v>
      </c>
      <c r="C4539">
        <v>12</v>
      </c>
      <c r="D4539" t="s">
        <v>24501</v>
      </c>
      <c r="E4539" t="s">
        <v>24277</v>
      </c>
      <c r="F4539" t="s">
        <v>24311</v>
      </c>
      <c r="G4539" t="s">
        <v>764</v>
      </c>
      <c r="H4539" t="s">
        <v>24278</v>
      </c>
    </row>
    <row r="4540" spans="1:8" hidden="1" x14ac:dyDescent="0.25">
      <c r="A4540" s="65">
        <v>45930</v>
      </c>
      <c r="B4540" t="s">
        <v>24275</v>
      </c>
      <c r="C4540">
        <v>12</v>
      </c>
      <c r="D4540" t="s">
        <v>24501</v>
      </c>
      <c r="E4540" t="s">
        <v>24277</v>
      </c>
      <c r="F4540" t="s">
        <v>24311</v>
      </c>
      <c r="G4540" t="s">
        <v>764</v>
      </c>
      <c r="H4540" t="s">
        <v>24278</v>
      </c>
    </row>
    <row r="4541" spans="1:8" hidden="1" x14ac:dyDescent="0.25">
      <c r="A4541" s="65">
        <v>45930</v>
      </c>
      <c r="B4541" t="s">
        <v>24275</v>
      </c>
      <c r="C4541">
        <v>12</v>
      </c>
      <c r="D4541" t="s">
        <v>24501</v>
      </c>
      <c r="E4541" t="s">
        <v>24277</v>
      </c>
      <c r="F4541" t="s">
        <v>24311</v>
      </c>
      <c r="G4541" t="s">
        <v>764</v>
      </c>
      <c r="H4541" t="s">
        <v>24278</v>
      </c>
    </row>
    <row r="4542" spans="1:8" hidden="1" x14ac:dyDescent="0.25">
      <c r="A4542" s="65">
        <v>45930</v>
      </c>
      <c r="B4542" t="s">
        <v>24275</v>
      </c>
      <c r="C4542">
        <v>12</v>
      </c>
      <c r="D4542" t="s">
        <v>24501</v>
      </c>
      <c r="E4542" t="s">
        <v>24277</v>
      </c>
      <c r="F4542" t="s">
        <v>24311</v>
      </c>
      <c r="G4542" t="s">
        <v>764</v>
      </c>
      <c r="H4542" t="s">
        <v>24278</v>
      </c>
    </row>
    <row r="4543" spans="1:8" hidden="1" x14ac:dyDescent="0.25">
      <c r="A4543" s="65">
        <v>45930</v>
      </c>
      <c r="B4543" t="s">
        <v>24275</v>
      </c>
      <c r="C4543">
        <v>12</v>
      </c>
      <c r="D4543" t="s">
        <v>24502</v>
      </c>
      <c r="E4543" t="s">
        <v>24277</v>
      </c>
      <c r="F4543" t="s">
        <v>24294</v>
      </c>
      <c r="G4543" t="s">
        <v>766</v>
      </c>
      <c r="H4543" t="s">
        <v>24327</v>
      </c>
    </row>
    <row r="4544" spans="1:8" hidden="1" x14ac:dyDescent="0.25">
      <c r="A4544" s="65">
        <v>45930</v>
      </c>
      <c r="B4544" t="s">
        <v>24275</v>
      </c>
      <c r="C4544">
        <v>12</v>
      </c>
      <c r="D4544" t="s">
        <v>24499</v>
      </c>
      <c r="E4544" t="s">
        <v>24277</v>
      </c>
      <c r="F4544" t="s">
        <v>24311</v>
      </c>
      <c r="G4544" t="s">
        <v>764</v>
      </c>
      <c r="H4544" t="s">
        <v>24465</v>
      </c>
    </row>
    <row r="4545" spans="1:8" hidden="1" x14ac:dyDescent="0.25">
      <c r="A4545" s="65">
        <v>45931</v>
      </c>
      <c r="B4545" t="s">
        <v>24275</v>
      </c>
      <c r="C4545">
        <v>12</v>
      </c>
      <c r="D4545" t="s">
        <v>24503</v>
      </c>
      <c r="E4545" t="s">
        <v>24277</v>
      </c>
      <c r="F4545" t="s">
        <v>24294</v>
      </c>
      <c r="G4545" t="s">
        <v>764</v>
      </c>
      <c r="H4545" t="s">
        <v>24491</v>
      </c>
    </row>
    <row r="4546" spans="1:8" hidden="1" x14ac:dyDescent="0.25">
      <c r="A4546" s="65">
        <v>45931</v>
      </c>
      <c r="B4546" t="s">
        <v>24275</v>
      </c>
      <c r="C4546">
        <v>6</v>
      </c>
      <c r="D4546" t="s">
        <v>24504</v>
      </c>
      <c r="E4546" t="s">
        <v>24277</v>
      </c>
      <c r="F4546" t="s">
        <v>24311</v>
      </c>
      <c r="G4546" t="s">
        <v>768</v>
      </c>
    </row>
    <row r="4547" spans="1:8" hidden="1" x14ac:dyDescent="0.25">
      <c r="A4547" s="65">
        <v>45931</v>
      </c>
      <c r="B4547" t="s">
        <v>24275</v>
      </c>
      <c r="C4547">
        <v>12</v>
      </c>
      <c r="D4547" t="s">
        <v>24503</v>
      </c>
      <c r="E4547" t="s">
        <v>24277</v>
      </c>
      <c r="F4547" t="s">
        <v>24294</v>
      </c>
      <c r="G4547" t="s">
        <v>764</v>
      </c>
      <c r="H4547" t="s">
        <v>24491</v>
      </c>
    </row>
    <row r="4548" spans="1:8" hidden="1" x14ac:dyDescent="0.25">
      <c r="A4548" s="65">
        <v>45931</v>
      </c>
      <c r="B4548" t="s">
        <v>24275</v>
      </c>
      <c r="C4548">
        <v>9.5</v>
      </c>
      <c r="D4548" t="s">
        <v>24505</v>
      </c>
      <c r="E4548" t="s">
        <v>24277</v>
      </c>
      <c r="F4548" t="s">
        <v>24294</v>
      </c>
      <c r="G4548" t="s">
        <v>765</v>
      </c>
      <c r="H4548" t="s">
        <v>24438</v>
      </c>
    </row>
    <row r="4549" spans="1:8" hidden="1" x14ac:dyDescent="0.25">
      <c r="A4549" s="65">
        <v>45931</v>
      </c>
      <c r="B4549" t="s">
        <v>24275</v>
      </c>
      <c r="C4549">
        <v>12</v>
      </c>
      <c r="D4549" t="s">
        <v>24506</v>
      </c>
      <c r="E4549" t="s">
        <v>24277</v>
      </c>
      <c r="F4549" t="s">
        <v>24294</v>
      </c>
      <c r="G4549" t="s">
        <v>764</v>
      </c>
      <c r="H4549" t="s">
        <v>24327</v>
      </c>
    </row>
    <row r="4550" spans="1:8" hidden="1" x14ac:dyDescent="0.25">
      <c r="A4550" s="65">
        <v>45931</v>
      </c>
      <c r="B4550" t="s">
        <v>24275</v>
      </c>
      <c r="C4550">
        <v>1.5</v>
      </c>
      <c r="D4550" t="s">
        <v>24504</v>
      </c>
      <c r="E4550" t="s">
        <v>24277</v>
      </c>
      <c r="F4550" t="s">
        <v>24311</v>
      </c>
      <c r="G4550" t="s">
        <v>768</v>
      </c>
    </row>
    <row r="4551" spans="1:8" hidden="1" x14ac:dyDescent="0.25">
      <c r="A4551" s="65">
        <v>45931</v>
      </c>
      <c r="B4551" t="s">
        <v>24275</v>
      </c>
      <c r="C4551">
        <v>3.5</v>
      </c>
      <c r="D4551" t="s">
        <v>24504</v>
      </c>
      <c r="E4551" t="s">
        <v>24277</v>
      </c>
      <c r="F4551" t="s">
        <v>24311</v>
      </c>
      <c r="G4551" t="s">
        <v>768</v>
      </c>
    </row>
    <row r="4552" spans="1:8" hidden="1" x14ac:dyDescent="0.25">
      <c r="A4552" s="65">
        <v>45931</v>
      </c>
      <c r="B4552" t="s">
        <v>24330</v>
      </c>
      <c r="C4552">
        <v>12</v>
      </c>
      <c r="D4552" t="s">
        <v>24486</v>
      </c>
      <c r="E4552" t="s">
        <v>24277</v>
      </c>
      <c r="F4552" t="s">
        <v>24294</v>
      </c>
      <c r="G4552" t="s">
        <v>768</v>
      </c>
      <c r="H4552" t="s">
        <v>24397</v>
      </c>
    </row>
    <row r="4553" spans="1:8" hidden="1" x14ac:dyDescent="0.25">
      <c r="A4553" s="65">
        <v>45932</v>
      </c>
      <c r="B4553" t="s">
        <v>24275</v>
      </c>
      <c r="C4553">
        <v>4</v>
      </c>
      <c r="D4553" t="s">
        <v>24503</v>
      </c>
      <c r="E4553" t="s">
        <v>24277</v>
      </c>
      <c r="F4553" t="s">
        <v>24294</v>
      </c>
      <c r="G4553" t="s">
        <v>764</v>
      </c>
      <c r="H4553" t="s">
        <v>24491</v>
      </c>
    </row>
    <row r="4554" spans="1:8" hidden="1" x14ac:dyDescent="0.25">
      <c r="A4554" s="65">
        <v>45932</v>
      </c>
      <c r="B4554" t="s">
        <v>24275</v>
      </c>
      <c r="C4554">
        <v>12</v>
      </c>
      <c r="D4554" t="s">
        <v>24503</v>
      </c>
      <c r="E4554" t="s">
        <v>24277</v>
      </c>
      <c r="F4554" t="s">
        <v>24294</v>
      </c>
      <c r="G4554" t="s">
        <v>764</v>
      </c>
      <c r="H4554" t="s">
        <v>24491</v>
      </c>
    </row>
    <row r="4555" spans="1:8" hidden="1" x14ac:dyDescent="0.25">
      <c r="A4555" s="65">
        <v>45932</v>
      </c>
      <c r="B4555" t="s">
        <v>24275</v>
      </c>
      <c r="C4555">
        <v>12</v>
      </c>
      <c r="D4555" t="s">
        <v>24503</v>
      </c>
      <c r="E4555" t="s">
        <v>24277</v>
      </c>
      <c r="F4555" t="s">
        <v>24294</v>
      </c>
      <c r="G4555" t="s">
        <v>764</v>
      </c>
      <c r="H4555" t="s">
        <v>24491</v>
      </c>
    </row>
    <row r="4556" spans="1:8" hidden="1" x14ac:dyDescent="0.25">
      <c r="A4556" s="65">
        <v>45932</v>
      </c>
      <c r="B4556" t="s">
        <v>24275</v>
      </c>
      <c r="C4556">
        <v>12</v>
      </c>
      <c r="D4556" t="s">
        <v>24503</v>
      </c>
      <c r="E4556" t="s">
        <v>24277</v>
      </c>
      <c r="F4556" t="s">
        <v>24294</v>
      </c>
      <c r="G4556" t="s">
        <v>764</v>
      </c>
      <c r="H4556" t="s">
        <v>24491</v>
      </c>
    </row>
    <row r="4557" spans="1:8" hidden="1" x14ac:dyDescent="0.25">
      <c r="A4557" s="65">
        <v>45932</v>
      </c>
      <c r="B4557" t="s">
        <v>24275</v>
      </c>
      <c r="C4557">
        <v>12</v>
      </c>
      <c r="D4557" t="s">
        <v>24503</v>
      </c>
      <c r="E4557" t="s">
        <v>24277</v>
      </c>
      <c r="F4557" t="s">
        <v>24294</v>
      </c>
      <c r="G4557" t="s">
        <v>764</v>
      </c>
      <c r="H4557" t="s">
        <v>24491</v>
      </c>
    </row>
    <row r="4558" spans="1:8" hidden="1" x14ac:dyDescent="0.25">
      <c r="A4558" s="65">
        <v>45932</v>
      </c>
      <c r="B4558" t="s">
        <v>24275</v>
      </c>
      <c r="C4558">
        <v>3.5</v>
      </c>
      <c r="D4558" t="s">
        <v>24507</v>
      </c>
      <c r="E4558" t="s">
        <v>24277</v>
      </c>
      <c r="F4558" t="s">
        <v>24294</v>
      </c>
      <c r="G4558" t="s">
        <v>768</v>
      </c>
      <c r="H4558" t="s">
        <v>24491</v>
      </c>
    </row>
    <row r="4559" spans="1:8" hidden="1" x14ac:dyDescent="0.25">
      <c r="A4559" s="65">
        <v>45932</v>
      </c>
      <c r="B4559" t="s">
        <v>24275</v>
      </c>
      <c r="C4559">
        <v>8</v>
      </c>
      <c r="D4559" t="s">
        <v>24507</v>
      </c>
      <c r="E4559" t="s">
        <v>24277</v>
      </c>
      <c r="F4559" t="s">
        <v>24294</v>
      </c>
      <c r="G4559" t="s">
        <v>768</v>
      </c>
      <c r="H4559" t="s">
        <v>24491</v>
      </c>
    </row>
    <row r="4560" spans="1:8" hidden="1" x14ac:dyDescent="0.25">
      <c r="A4560" s="65">
        <v>45932</v>
      </c>
      <c r="B4560" t="s">
        <v>24275</v>
      </c>
      <c r="C4560">
        <v>8</v>
      </c>
      <c r="D4560" t="s">
        <v>24507</v>
      </c>
      <c r="E4560" t="s">
        <v>24277</v>
      </c>
      <c r="F4560" t="s">
        <v>24294</v>
      </c>
      <c r="G4560" t="s">
        <v>768</v>
      </c>
      <c r="H4560" t="s">
        <v>24491</v>
      </c>
    </row>
    <row r="4561" spans="1:8" hidden="1" x14ac:dyDescent="0.25">
      <c r="A4561" s="65">
        <v>45933</v>
      </c>
      <c r="B4561" t="s">
        <v>24275</v>
      </c>
      <c r="C4561">
        <v>12</v>
      </c>
      <c r="D4561" t="s">
        <v>24508</v>
      </c>
      <c r="E4561" t="s">
        <v>24277</v>
      </c>
      <c r="F4561" t="s">
        <v>24311</v>
      </c>
      <c r="G4561" t="s">
        <v>768</v>
      </c>
      <c r="H4561" t="s">
        <v>24397</v>
      </c>
    </row>
    <row r="4562" spans="1:8" hidden="1" x14ac:dyDescent="0.25">
      <c r="A4562" s="65">
        <v>45933</v>
      </c>
      <c r="B4562" t="s">
        <v>24275</v>
      </c>
      <c r="C4562">
        <v>12</v>
      </c>
      <c r="D4562" t="s">
        <v>24508</v>
      </c>
      <c r="E4562" t="s">
        <v>24277</v>
      </c>
      <c r="F4562" t="s">
        <v>24311</v>
      </c>
      <c r="G4562" t="s">
        <v>768</v>
      </c>
      <c r="H4562" t="s">
        <v>24397</v>
      </c>
    </row>
    <row r="4563" spans="1:8" hidden="1" x14ac:dyDescent="0.25">
      <c r="A4563" s="65">
        <v>45933</v>
      </c>
      <c r="B4563" t="s">
        <v>24275</v>
      </c>
      <c r="C4563">
        <v>12</v>
      </c>
      <c r="D4563" t="s">
        <v>24508</v>
      </c>
      <c r="E4563" t="s">
        <v>24277</v>
      </c>
      <c r="F4563" t="s">
        <v>24311</v>
      </c>
      <c r="G4563" t="s">
        <v>768</v>
      </c>
      <c r="H4563" t="s">
        <v>24397</v>
      </c>
    </row>
    <row r="4564" spans="1:8" hidden="1" x14ac:dyDescent="0.25">
      <c r="A4564" s="65">
        <v>45933</v>
      </c>
      <c r="B4564" t="s">
        <v>24275</v>
      </c>
      <c r="C4564">
        <v>12</v>
      </c>
      <c r="D4564" t="s">
        <v>24508</v>
      </c>
      <c r="E4564" t="s">
        <v>24277</v>
      </c>
      <c r="F4564" t="s">
        <v>24311</v>
      </c>
      <c r="G4564" t="s">
        <v>768</v>
      </c>
      <c r="H4564" t="s">
        <v>24397</v>
      </c>
    </row>
    <row r="4565" spans="1:8" hidden="1" x14ac:dyDescent="0.25">
      <c r="A4565" s="65">
        <v>45933</v>
      </c>
      <c r="B4565" t="s">
        <v>24275</v>
      </c>
      <c r="C4565">
        <v>12</v>
      </c>
      <c r="D4565" t="s">
        <v>24508</v>
      </c>
      <c r="E4565" t="s">
        <v>24277</v>
      </c>
      <c r="F4565" t="s">
        <v>24311</v>
      </c>
      <c r="G4565" t="s">
        <v>768</v>
      </c>
      <c r="H4565" t="s">
        <v>24397</v>
      </c>
    </row>
    <row r="4566" spans="1:8" hidden="1" x14ac:dyDescent="0.25">
      <c r="A4566" s="65">
        <v>45933</v>
      </c>
      <c r="B4566" t="s">
        <v>24275</v>
      </c>
      <c r="C4566">
        <v>12</v>
      </c>
      <c r="D4566" t="s">
        <v>24508</v>
      </c>
      <c r="E4566" t="s">
        <v>24277</v>
      </c>
      <c r="F4566" t="s">
        <v>24311</v>
      </c>
      <c r="G4566" t="s">
        <v>768</v>
      </c>
      <c r="H4566" t="s">
        <v>24397</v>
      </c>
    </row>
    <row r="4567" spans="1:8" hidden="1" x14ac:dyDescent="0.25">
      <c r="A4567" s="65">
        <v>45933</v>
      </c>
      <c r="B4567" t="s">
        <v>24275</v>
      </c>
      <c r="C4567">
        <v>12</v>
      </c>
      <c r="D4567" t="s">
        <v>24508</v>
      </c>
      <c r="E4567" t="s">
        <v>24277</v>
      </c>
      <c r="F4567" t="s">
        <v>24311</v>
      </c>
      <c r="G4567" t="s">
        <v>768</v>
      </c>
      <c r="H4567" t="s">
        <v>24397</v>
      </c>
    </row>
    <row r="4568" spans="1:8" hidden="1" x14ac:dyDescent="0.25">
      <c r="A4568" s="65">
        <v>45933</v>
      </c>
      <c r="B4568" t="s">
        <v>24275</v>
      </c>
      <c r="C4568">
        <v>12</v>
      </c>
      <c r="D4568" t="s">
        <v>24508</v>
      </c>
      <c r="E4568" t="s">
        <v>24277</v>
      </c>
      <c r="F4568" t="s">
        <v>24311</v>
      </c>
      <c r="G4568" t="s">
        <v>768</v>
      </c>
      <c r="H4568" t="s">
        <v>24397</v>
      </c>
    </row>
    <row r="4569" spans="1:8" hidden="1" x14ac:dyDescent="0.25">
      <c r="A4569" s="65">
        <v>45933</v>
      </c>
      <c r="B4569" t="s">
        <v>24275</v>
      </c>
      <c r="C4569">
        <v>12</v>
      </c>
      <c r="D4569" t="s">
        <v>24508</v>
      </c>
      <c r="E4569" t="s">
        <v>24277</v>
      </c>
      <c r="F4569" t="s">
        <v>24311</v>
      </c>
      <c r="G4569" t="s">
        <v>768</v>
      </c>
      <c r="H4569" t="s">
        <v>24397</v>
      </c>
    </row>
    <row r="4570" spans="1:8" hidden="1" x14ac:dyDescent="0.25">
      <c r="A4570" s="65">
        <v>45933</v>
      </c>
      <c r="B4570" t="s">
        <v>24275</v>
      </c>
      <c r="C4570">
        <v>10</v>
      </c>
      <c r="D4570" t="s">
        <v>24508</v>
      </c>
      <c r="E4570" t="s">
        <v>24277</v>
      </c>
      <c r="F4570" t="s">
        <v>24311</v>
      </c>
      <c r="G4570" t="s">
        <v>768</v>
      </c>
      <c r="H4570" t="s">
        <v>24397</v>
      </c>
    </row>
    <row r="4571" spans="1:8" hidden="1" x14ac:dyDescent="0.25">
      <c r="A4571" s="65">
        <v>45933</v>
      </c>
      <c r="B4571" t="s">
        <v>24275</v>
      </c>
      <c r="C4571">
        <v>12</v>
      </c>
      <c r="D4571" t="s">
        <v>24508</v>
      </c>
      <c r="E4571" t="s">
        <v>24277</v>
      </c>
      <c r="F4571" t="s">
        <v>24311</v>
      </c>
      <c r="G4571" t="s">
        <v>768</v>
      </c>
      <c r="H4571" t="s">
        <v>24397</v>
      </c>
    </row>
    <row r="4572" spans="1:8" hidden="1" x14ac:dyDescent="0.25">
      <c r="A4572" s="65">
        <v>45933</v>
      </c>
      <c r="B4572" t="s">
        <v>24275</v>
      </c>
      <c r="C4572">
        <v>12</v>
      </c>
      <c r="D4572" t="s">
        <v>24508</v>
      </c>
      <c r="E4572" t="s">
        <v>24277</v>
      </c>
      <c r="F4572" t="s">
        <v>24311</v>
      </c>
      <c r="G4572" t="s">
        <v>768</v>
      </c>
      <c r="H4572" t="s">
        <v>24397</v>
      </c>
    </row>
    <row r="4573" spans="1:8" hidden="1" x14ac:dyDescent="0.25">
      <c r="A4573" s="65">
        <v>45933</v>
      </c>
      <c r="B4573" t="s">
        <v>24275</v>
      </c>
      <c r="C4573">
        <v>12</v>
      </c>
      <c r="D4573" t="s">
        <v>24508</v>
      </c>
      <c r="E4573" t="s">
        <v>24277</v>
      </c>
      <c r="F4573" t="s">
        <v>24311</v>
      </c>
      <c r="G4573" t="s">
        <v>768</v>
      </c>
      <c r="H4573" t="s">
        <v>24397</v>
      </c>
    </row>
    <row r="4574" spans="1:8" hidden="1" x14ac:dyDescent="0.25">
      <c r="A4574" s="65">
        <v>45933</v>
      </c>
      <c r="B4574" t="s">
        <v>24275</v>
      </c>
      <c r="C4574">
        <v>12</v>
      </c>
      <c r="D4574" t="s">
        <v>24508</v>
      </c>
      <c r="E4574" t="s">
        <v>24277</v>
      </c>
      <c r="F4574" t="s">
        <v>24311</v>
      </c>
      <c r="G4574" t="s">
        <v>768</v>
      </c>
      <c r="H4574" t="s">
        <v>24397</v>
      </c>
    </row>
    <row r="4575" spans="1:8" hidden="1" x14ac:dyDescent="0.25">
      <c r="A4575" s="65">
        <v>45933</v>
      </c>
      <c r="B4575" t="s">
        <v>24275</v>
      </c>
      <c r="C4575">
        <v>12</v>
      </c>
      <c r="D4575" t="s">
        <v>24508</v>
      </c>
      <c r="E4575" t="s">
        <v>24277</v>
      </c>
      <c r="F4575" t="s">
        <v>24311</v>
      </c>
      <c r="G4575" t="s">
        <v>768</v>
      </c>
      <c r="H4575" t="s">
        <v>24397</v>
      </c>
    </row>
    <row r="4576" spans="1:8" hidden="1" x14ac:dyDescent="0.25">
      <c r="A4576" s="65">
        <v>45933</v>
      </c>
      <c r="B4576" t="s">
        <v>24275</v>
      </c>
      <c r="C4576">
        <v>12</v>
      </c>
      <c r="D4576" t="s">
        <v>24508</v>
      </c>
      <c r="E4576" t="s">
        <v>24277</v>
      </c>
      <c r="F4576" t="s">
        <v>24311</v>
      </c>
      <c r="G4576" t="s">
        <v>768</v>
      </c>
      <c r="H4576" t="s">
        <v>24397</v>
      </c>
    </row>
    <row r="4577" spans="1:8" hidden="1" x14ac:dyDescent="0.25">
      <c r="A4577" s="65">
        <v>45933</v>
      </c>
      <c r="B4577" t="s">
        <v>24275</v>
      </c>
      <c r="C4577">
        <v>12</v>
      </c>
      <c r="D4577" t="s">
        <v>24508</v>
      </c>
      <c r="E4577" t="s">
        <v>24277</v>
      </c>
      <c r="F4577" t="s">
        <v>24311</v>
      </c>
      <c r="G4577" t="s">
        <v>768</v>
      </c>
      <c r="H4577" t="s">
        <v>24397</v>
      </c>
    </row>
    <row r="4578" spans="1:8" hidden="1" x14ac:dyDescent="0.25">
      <c r="A4578" s="65">
        <v>45933</v>
      </c>
      <c r="B4578" t="s">
        <v>24275</v>
      </c>
      <c r="C4578">
        <v>12</v>
      </c>
      <c r="D4578" t="s">
        <v>24508</v>
      </c>
      <c r="E4578" t="s">
        <v>24277</v>
      </c>
      <c r="F4578" t="s">
        <v>24311</v>
      </c>
      <c r="G4578" t="s">
        <v>768</v>
      </c>
      <c r="H4578" t="s">
        <v>24397</v>
      </c>
    </row>
    <row r="4579" spans="1:8" hidden="1" x14ac:dyDescent="0.25">
      <c r="A4579" s="65">
        <v>45933</v>
      </c>
      <c r="B4579" t="s">
        <v>24275</v>
      </c>
      <c r="C4579">
        <v>12</v>
      </c>
      <c r="D4579" t="s">
        <v>24508</v>
      </c>
      <c r="E4579" t="s">
        <v>24277</v>
      </c>
      <c r="F4579" t="s">
        <v>24311</v>
      </c>
      <c r="G4579" t="s">
        <v>768</v>
      </c>
      <c r="H4579" t="s">
        <v>24397</v>
      </c>
    </row>
    <row r="4580" spans="1:8" hidden="1" x14ac:dyDescent="0.25">
      <c r="A4580" s="65">
        <v>45933</v>
      </c>
      <c r="B4580" t="s">
        <v>24275</v>
      </c>
      <c r="C4580">
        <v>12</v>
      </c>
      <c r="D4580" t="s">
        <v>24508</v>
      </c>
      <c r="E4580" t="s">
        <v>24277</v>
      </c>
      <c r="F4580" t="s">
        <v>24311</v>
      </c>
      <c r="G4580" t="s">
        <v>768</v>
      </c>
      <c r="H4580" t="s">
        <v>24397</v>
      </c>
    </row>
    <row r="4581" spans="1:8" hidden="1" x14ac:dyDescent="0.25">
      <c r="A4581" s="65">
        <v>45933</v>
      </c>
      <c r="B4581" t="s">
        <v>24275</v>
      </c>
      <c r="C4581">
        <v>12</v>
      </c>
      <c r="D4581" t="s">
        <v>24508</v>
      </c>
      <c r="E4581" t="s">
        <v>24277</v>
      </c>
      <c r="F4581" t="s">
        <v>24311</v>
      </c>
      <c r="G4581" t="s">
        <v>768</v>
      </c>
      <c r="H4581" t="s">
        <v>24397</v>
      </c>
    </row>
    <row r="4582" spans="1:8" hidden="1" x14ac:dyDescent="0.25">
      <c r="A4582" s="65">
        <v>45933</v>
      </c>
      <c r="B4582" t="s">
        <v>24275</v>
      </c>
      <c r="C4582">
        <v>12</v>
      </c>
      <c r="D4582" t="s">
        <v>24508</v>
      </c>
      <c r="E4582" t="s">
        <v>24277</v>
      </c>
      <c r="F4582" t="s">
        <v>24311</v>
      </c>
      <c r="G4582" t="s">
        <v>768</v>
      </c>
      <c r="H4582" t="s">
        <v>24397</v>
      </c>
    </row>
    <row r="4583" spans="1:8" hidden="1" x14ac:dyDescent="0.25">
      <c r="A4583" s="65">
        <v>45933</v>
      </c>
      <c r="B4583" t="s">
        <v>24275</v>
      </c>
      <c r="C4583">
        <v>12</v>
      </c>
      <c r="D4583" t="s">
        <v>24508</v>
      </c>
      <c r="E4583" t="s">
        <v>24277</v>
      </c>
      <c r="F4583" t="s">
        <v>24311</v>
      </c>
      <c r="G4583" t="s">
        <v>768</v>
      </c>
      <c r="H4583" t="s">
        <v>24397</v>
      </c>
    </row>
    <row r="4584" spans="1:8" hidden="1" x14ac:dyDescent="0.25">
      <c r="A4584" s="65">
        <v>45933</v>
      </c>
      <c r="B4584" t="s">
        <v>24275</v>
      </c>
      <c r="C4584">
        <v>12</v>
      </c>
      <c r="D4584" t="s">
        <v>24508</v>
      </c>
      <c r="E4584" t="s">
        <v>24277</v>
      </c>
      <c r="F4584" t="s">
        <v>24311</v>
      </c>
      <c r="G4584" t="s">
        <v>768</v>
      </c>
      <c r="H4584" t="s">
        <v>24397</v>
      </c>
    </row>
    <row r="4585" spans="1:8" hidden="1" x14ac:dyDescent="0.25">
      <c r="A4585" s="65">
        <v>45933</v>
      </c>
      <c r="B4585" t="s">
        <v>24275</v>
      </c>
      <c r="C4585">
        <v>12</v>
      </c>
      <c r="D4585" t="s">
        <v>24508</v>
      </c>
      <c r="E4585" t="s">
        <v>24277</v>
      </c>
      <c r="F4585" t="s">
        <v>24311</v>
      </c>
      <c r="G4585" t="s">
        <v>768</v>
      </c>
      <c r="H4585" t="s">
        <v>24397</v>
      </c>
    </row>
    <row r="4586" spans="1:8" hidden="1" x14ac:dyDescent="0.25">
      <c r="A4586" s="65">
        <v>45933</v>
      </c>
      <c r="B4586" t="s">
        <v>24275</v>
      </c>
      <c r="C4586">
        <v>11</v>
      </c>
      <c r="D4586" t="s">
        <v>24508</v>
      </c>
      <c r="E4586" t="s">
        <v>24277</v>
      </c>
      <c r="F4586" t="s">
        <v>24311</v>
      </c>
      <c r="G4586" t="s">
        <v>768</v>
      </c>
      <c r="H4586" t="s">
        <v>24397</v>
      </c>
    </row>
    <row r="4587" spans="1:8" hidden="1" x14ac:dyDescent="0.25">
      <c r="A4587" s="65">
        <v>45933</v>
      </c>
      <c r="B4587" t="s">
        <v>24275</v>
      </c>
      <c r="C4587">
        <v>11</v>
      </c>
      <c r="D4587" t="s">
        <v>24508</v>
      </c>
      <c r="E4587" t="s">
        <v>24277</v>
      </c>
      <c r="F4587" t="s">
        <v>24311</v>
      </c>
      <c r="G4587" t="s">
        <v>768</v>
      </c>
      <c r="H4587" t="s">
        <v>24397</v>
      </c>
    </row>
    <row r="4588" spans="1:8" hidden="1" x14ac:dyDescent="0.25">
      <c r="A4588" s="65">
        <v>45933</v>
      </c>
      <c r="B4588" t="s">
        <v>24275</v>
      </c>
      <c r="C4588">
        <v>12</v>
      </c>
      <c r="D4588" t="s">
        <v>24508</v>
      </c>
      <c r="E4588" t="s">
        <v>24277</v>
      </c>
      <c r="F4588" t="s">
        <v>24311</v>
      </c>
      <c r="G4588" t="s">
        <v>768</v>
      </c>
      <c r="H4588" t="s">
        <v>24397</v>
      </c>
    </row>
    <row r="4589" spans="1:8" hidden="1" x14ac:dyDescent="0.25">
      <c r="A4589" s="65">
        <v>45933</v>
      </c>
      <c r="B4589" t="s">
        <v>24275</v>
      </c>
      <c r="C4589">
        <v>12</v>
      </c>
      <c r="D4589" t="s">
        <v>24508</v>
      </c>
      <c r="E4589" t="s">
        <v>24277</v>
      </c>
      <c r="F4589" t="s">
        <v>24311</v>
      </c>
      <c r="G4589" t="s">
        <v>768</v>
      </c>
      <c r="H4589" t="s">
        <v>24397</v>
      </c>
    </row>
    <row r="4590" spans="1:8" hidden="1" x14ac:dyDescent="0.25">
      <c r="A4590" s="65">
        <v>45933</v>
      </c>
      <c r="B4590" t="s">
        <v>24275</v>
      </c>
      <c r="C4590">
        <v>12</v>
      </c>
      <c r="D4590" t="s">
        <v>24508</v>
      </c>
      <c r="E4590" t="s">
        <v>24277</v>
      </c>
      <c r="F4590" t="s">
        <v>24311</v>
      </c>
      <c r="G4590" t="s">
        <v>768</v>
      </c>
      <c r="H4590" t="s">
        <v>24397</v>
      </c>
    </row>
    <row r="4591" spans="1:8" hidden="1" x14ac:dyDescent="0.25">
      <c r="A4591" s="65">
        <v>45933</v>
      </c>
      <c r="B4591" t="s">
        <v>24275</v>
      </c>
      <c r="C4591">
        <v>12</v>
      </c>
      <c r="D4591" t="s">
        <v>24508</v>
      </c>
      <c r="E4591" t="s">
        <v>24277</v>
      </c>
      <c r="F4591" t="s">
        <v>24311</v>
      </c>
      <c r="G4591" t="s">
        <v>768</v>
      </c>
      <c r="H4591" t="s">
        <v>24397</v>
      </c>
    </row>
    <row r="4592" spans="1:8" hidden="1" x14ac:dyDescent="0.25">
      <c r="A4592" s="65">
        <v>45933</v>
      </c>
      <c r="B4592" t="s">
        <v>24275</v>
      </c>
      <c r="C4592">
        <v>12</v>
      </c>
      <c r="D4592" t="s">
        <v>24508</v>
      </c>
      <c r="E4592" t="s">
        <v>24277</v>
      </c>
      <c r="F4592" t="s">
        <v>24311</v>
      </c>
      <c r="G4592" t="s">
        <v>768</v>
      </c>
      <c r="H4592" t="s">
        <v>24397</v>
      </c>
    </row>
    <row r="4593" spans="1:8" hidden="1" x14ac:dyDescent="0.25">
      <c r="A4593" s="65">
        <v>45933</v>
      </c>
      <c r="B4593" t="s">
        <v>24275</v>
      </c>
      <c r="C4593">
        <v>12</v>
      </c>
      <c r="D4593" t="s">
        <v>24508</v>
      </c>
      <c r="E4593" t="s">
        <v>24277</v>
      </c>
      <c r="F4593" t="s">
        <v>24311</v>
      </c>
      <c r="G4593" t="s">
        <v>768</v>
      </c>
      <c r="H4593" t="s">
        <v>24397</v>
      </c>
    </row>
    <row r="4594" spans="1:8" hidden="1" x14ac:dyDescent="0.25">
      <c r="A4594" s="65">
        <v>45933</v>
      </c>
      <c r="B4594" t="s">
        <v>24275</v>
      </c>
      <c r="C4594">
        <v>12</v>
      </c>
      <c r="D4594" t="s">
        <v>24508</v>
      </c>
      <c r="E4594" t="s">
        <v>24277</v>
      </c>
      <c r="F4594" t="s">
        <v>24311</v>
      </c>
      <c r="G4594" t="s">
        <v>768</v>
      </c>
      <c r="H4594" t="s">
        <v>24397</v>
      </c>
    </row>
    <row r="4595" spans="1:8" hidden="1" x14ac:dyDescent="0.25">
      <c r="A4595" s="65">
        <v>45933</v>
      </c>
      <c r="B4595" t="s">
        <v>24275</v>
      </c>
      <c r="C4595">
        <v>12</v>
      </c>
      <c r="D4595" t="s">
        <v>24508</v>
      </c>
      <c r="E4595" t="s">
        <v>24277</v>
      </c>
      <c r="F4595" t="s">
        <v>24311</v>
      </c>
      <c r="G4595" t="s">
        <v>768</v>
      </c>
      <c r="H4595" t="s">
        <v>24397</v>
      </c>
    </row>
    <row r="4596" spans="1:8" hidden="1" x14ac:dyDescent="0.25">
      <c r="A4596" s="65">
        <v>45933</v>
      </c>
      <c r="B4596" t="s">
        <v>24275</v>
      </c>
      <c r="C4596">
        <v>12</v>
      </c>
      <c r="D4596" t="s">
        <v>24508</v>
      </c>
      <c r="E4596" t="s">
        <v>24277</v>
      </c>
      <c r="F4596" t="s">
        <v>24311</v>
      </c>
      <c r="G4596" t="s">
        <v>768</v>
      </c>
      <c r="H4596" t="s">
        <v>24397</v>
      </c>
    </row>
    <row r="4597" spans="1:8" hidden="1" x14ac:dyDescent="0.25">
      <c r="A4597" s="65">
        <v>45933</v>
      </c>
      <c r="B4597" t="s">
        <v>24275</v>
      </c>
      <c r="C4597">
        <v>12</v>
      </c>
      <c r="D4597" t="s">
        <v>24508</v>
      </c>
      <c r="E4597" t="s">
        <v>24277</v>
      </c>
      <c r="F4597" t="s">
        <v>24311</v>
      </c>
      <c r="G4597" t="s">
        <v>768</v>
      </c>
      <c r="H4597" t="s">
        <v>24397</v>
      </c>
    </row>
    <row r="4598" spans="1:8" hidden="1" x14ac:dyDescent="0.25">
      <c r="A4598" s="65">
        <v>45933</v>
      </c>
      <c r="B4598" t="s">
        <v>24275</v>
      </c>
      <c r="C4598">
        <v>12</v>
      </c>
      <c r="D4598" t="s">
        <v>24508</v>
      </c>
      <c r="E4598" t="s">
        <v>24277</v>
      </c>
      <c r="F4598" t="s">
        <v>24311</v>
      </c>
      <c r="G4598" t="s">
        <v>768</v>
      </c>
      <c r="H4598" t="s">
        <v>24397</v>
      </c>
    </row>
    <row r="4599" spans="1:8" hidden="1" x14ac:dyDescent="0.25">
      <c r="A4599" s="65">
        <v>45933</v>
      </c>
      <c r="B4599" t="s">
        <v>24275</v>
      </c>
      <c r="C4599">
        <v>12</v>
      </c>
      <c r="D4599" t="s">
        <v>24508</v>
      </c>
      <c r="E4599" t="s">
        <v>24277</v>
      </c>
      <c r="F4599" t="s">
        <v>24311</v>
      </c>
      <c r="G4599" t="s">
        <v>768</v>
      </c>
      <c r="H4599" t="s">
        <v>24397</v>
      </c>
    </row>
    <row r="4600" spans="1:8" hidden="1" x14ac:dyDescent="0.25">
      <c r="A4600" s="65">
        <v>45933</v>
      </c>
      <c r="B4600" t="s">
        <v>24275</v>
      </c>
      <c r="C4600">
        <v>12</v>
      </c>
      <c r="D4600" t="s">
        <v>24508</v>
      </c>
      <c r="E4600" t="s">
        <v>24277</v>
      </c>
      <c r="F4600" t="s">
        <v>24311</v>
      </c>
      <c r="G4600" t="s">
        <v>768</v>
      </c>
      <c r="H4600" t="s">
        <v>24397</v>
      </c>
    </row>
    <row r="4601" spans="1:8" hidden="1" x14ac:dyDescent="0.25">
      <c r="A4601" s="65">
        <v>45933</v>
      </c>
      <c r="B4601" t="s">
        <v>24275</v>
      </c>
      <c r="C4601">
        <v>12</v>
      </c>
      <c r="D4601" t="s">
        <v>24508</v>
      </c>
      <c r="E4601" t="s">
        <v>24277</v>
      </c>
      <c r="F4601" t="s">
        <v>24311</v>
      </c>
      <c r="G4601" t="s">
        <v>768</v>
      </c>
      <c r="H4601" t="s">
        <v>24397</v>
      </c>
    </row>
    <row r="4602" spans="1:8" hidden="1" x14ac:dyDescent="0.25">
      <c r="A4602" s="65">
        <v>45933</v>
      </c>
      <c r="B4602" t="s">
        <v>24275</v>
      </c>
      <c r="C4602">
        <v>11</v>
      </c>
      <c r="D4602" t="s">
        <v>24508</v>
      </c>
      <c r="E4602" t="s">
        <v>24277</v>
      </c>
      <c r="F4602" t="s">
        <v>24311</v>
      </c>
      <c r="G4602" t="s">
        <v>768</v>
      </c>
      <c r="H4602" t="s">
        <v>24397</v>
      </c>
    </row>
    <row r="4603" spans="1:8" hidden="1" x14ac:dyDescent="0.25">
      <c r="A4603" s="65">
        <v>45933</v>
      </c>
      <c r="B4603" t="s">
        <v>24275</v>
      </c>
      <c r="C4603">
        <v>12</v>
      </c>
      <c r="D4603" t="s">
        <v>24508</v>
      </c>
      <c r="E4603" t="s">
        <v>24277</v>
      </c>
      <c r="F4603" t="s">
        <v>24311</v>
      </c>
      <c r="G4603" t="s">
        <v>768</v>
      </c>
      <c r="H4603" t="s">
        <v>24397</v>
      </c>
    </row>
    <row r="4604" spans="1:8" hidden="1" x14ac:dyDescent="0.25">
      <c r="A4604" s="65">
        <v>45933</v>
      </c>
      <c r="B4604" t="s">
        <v>24275</v>
      </c>
      <c r="C4604">
        <v>12</v>
      </c>
      <c r="D4604" t="s">
        <v>24508</v>
      </c>
      <c r="E4604" t="s">
        <v>24277</v>
      </c>
      <c r="F4604" t="s">
        <v>24311</v>
      </c>
      <c r="G4604" t="s">
        <v>768</v>
      </c>
      <c r="H4604" t="s">
        <v>24397</v>
      </c>
    </row>
    <row r="4605" spans="1:8" hidden="1" x14ac:dyDescent="0.25">
      <c r="A4605" s="65">
        <v>45933</v>
      </c>
      <c r="B4605" t="s">
        <v>24275</v>
      </c>
      <c r="C4605">
        <v>12</v>
      </c>
      <c r="D4605" t="s">
        <v>24508</v>
      </c>
      <c r="E4605" t="s">
        <v>24277</v>
      </c>
      <c r="F4605" t="s">
        <v>24311</v>
      </c>
      <c r="G4605" t="s">
        <v>768</v>
      </c>
      <c r="H4605" t="s">
        <v>24397</v>
      </c>
    </row>
    <row r="4606" spans="1:8" hidden="1" x14ac:dyDescent="0.25">
      <c r="A4606" s="65">
        <v>45933</v>
      </c>
      <c r="B4606" t="s">
        <v>24275</v>
      </c>
      <c r="C4606">
        <v>11</v>
      </c>
      <c r="D4606" t="s">
        <v>24508</v>
      </c>
      <c r="E4606" t="s">
        <v>24277</v>
      </c>
      <c r="F4606" t="s">
        <v>24311</v>
      </c>
      <c r="G4606" t="s">
        <v>768</v>
      </c>
      <c r="H4606" t="s">
        <v>24397</v>
      </c>
    </row>
    <row r="4607" spans="1:8" hidden="1" x14ac:dyDescent="0.25">
      <c r="A4607" s="65">
        <v>45933</v>
      </c>
      <c r="B4607" t="s">
        <v>24275</v>
      </c>
      <c r="C4607">
        <v>12</v>
      </c>
      <c r="D4607" t="s">
        <v>24508</v>
      </c>
      <c r="E4607" t="s">
        <v>24277</v>
      </c>
      <c r="F4607" t="s">
        <v>24311</v>
      </c>
      <c r="G4607" t="s">
        <v>768</v>
      </c>
      <c r="H4607" t="s">
        <v>24397</v>
      </c>
    </row>
    <row r="4608" spans="1:8" hidden="1" x14ac:dyDescent="0.25">
      <c r="A4608" s="65">
        <v>45933</v>
      </c>
      <c r="B4608" t="s">
        <v>24330</v>
      </c>
      <c r="C4608">
        <v>12</v>
      </c>
      <c r="D4608" t="s">
        <v>24503</v>
      </c>
      <c r="E4608" t="s">
        <v>24277</v>
      </c>
      <c r="F4608" t="s">
        <v>24294</v>
      </c>
      <c r="G4608" t="s">
        <v>764</v>
      </c>
      <c r="H4608" t="s">
        <v>24491</v>
      </c>
    </row>
    <row r="4609" spans="1:8" hidden="1" x14ac:dyDescent="0.25">
      <c r="A4609" s="65">
        <v>45933</v>
      </c>
      <c r="B4609" t="s">
        <v>24330</v>
      </c>
      <c r="C4609">
        <v>12</v>
      </c>
      <c r="D4609" t="s">
        <v>24503</v>
      </c>
      <c r="E4609" t="s">
        <v>24277</v>
      </c>
      <c r="F4609" t="s">
        <v>24294</v>
      </c>
      <c r="G4609" t="s">
        <v>764</v>
      </c>
      <c r="H4609" t="s">
        <v>24491</v>
      </c>
    </row>
    <row r="4610" spans="1:8" hidden="1" x14ac:dyDescent="0.25">
      <c r="A4610" s="65">
        <v>45934</v>
      </c>
      <c r="B4610" t="s">
        <v>24275</v>
      </c>
      <c r="C4610">
        <v>12</v>
      </c>
      <c r="D4610" t="s">
        <v>24509</v>
      </c>
      <c r="E4610" t="s">
        <v>24277</v>
      </c>
      <c r="F4610" t="s">
        <v>24311</v>
      </c>
      <c r="G4610" t="s">
        <v>766</v>
      </c>
      <c r="H4610" t="s">
        <v>24491</v>
      </c>
    </row>
    <row r="4611" spans="1:8" hidden="1" x14ac:dyDescent="0.25">
      <c r="A4611" s="65">
        <v>45934</v>
      </c>
      <c r="B4611" t="s">
        <v>24275</v>
      </c>
      <c r="C4611">
        <v>12</v>
      </c>
      <c r="D4611" t="s">
        <v>24509</v>
      </c>
      <c r="E4611" t="s">
        <v>24277</v>
      </c>
      <c r="F4611" t="s">
        <v>24311</v>
      </c>
      <c r="G4611" t="s">
        <v>766</v>
      </c>
      <c r="H4611" t="s">
        <v>24491</v>
      </c>
    </row>
    <row r="4612" spans="1:8" hidden="1" x14ac:dyDescent="0.25">
      <c r="A4612" s="65">
        <v>45934</v>
      </c>
      <c r="B4612" t="s">
        <v>24275</v>
      </c>
      <c r="C4612">
        <v>12</v>
      </c>
      <c r="D4612" t="s">
        <v>24509</v>
      </c>
      <c r="E4612" t="s">
        <v>24277</v>
      </c>
      <c r="F4612" t="s">
        <v>24311</v>
      </c>
      <c r="G4612" t="s">
        <v>766</v>
      </c>
      <c r="H4612" t="s">
        <v>24491</v>
      </c>
    </row>
    <row r="4613" spans="1:8" hidden="1" x14ac:dyDescent="0.25">
      <c r="A4613" s="65">
        <v>45934</v>
      </c>
      <c r="B4613" t="s">
        <v>24275</v>
      </c>
      <c r="C4613">
        <v>12</v>
      </c>
      <c r="D4613" t="s">
        <v>24509</v>
      </c>
      <c r="E4613" t="s">
        <v>24277</v>
      </c>
      <c r="F4613" t="s">
        <v>24311</v>
      </c>
      <c r="G4613" t="s">
        <v>766</v>
      </c>
      <c r="H4613" t="s">
        <v>24491</v>
      </c>
    </row>
    <row r="4614" spans="1:8" hidden="1" x14ac:dyDescent="0.25">
      <c r="A4614" s="65">
        <v>45934</v>
      </c>
      <c r="B4614" t="s">
        <v>24275</v>
      </c>
      <c r="C4614">
        <v>12</v>
      </c>
      <c r="D4614" t="s">
        <v>24509</v>
      </c>
      <c r="E4614" t="s">
        <v>24277</v>
      </c>
      <c r="F4614" t="s">
        <v>24311</v>
      </c>
      <c r="G4614" t="s">
        <v>766</v>
      </c>
      <c r="H4614" t="s">
        <v>24491</v>
      </c>
    </row>
    <row r="4615" spans="1:8" hidden="1" x14ac:dyDescent="0.25">
      <c r="A4615" s="65">
        <v>45934</v>
      </c>
      <c r="B4615" t="s">
        <v>24275</v>
      </c>
      <c r="C4615">
        <v>12</v>
      </c>
      <c r="D4615" t="s">
        <v>24509</v>
      </c>
      <c r="E4615" t="s">
        <v>24277</v>
      </c>
      <c r="F4615" t="s">
        <v>24311</v>
      </c>
      <c r="G4615" t="s">
        <v>766</v>
      </c>
      <c r="H4615" t="s">
        <v>24491</v>
      </c>
    </row>
    <row r="4616" spans="1:8" hidden="1" x14ac:dyDescent="0.25">
      <c r="A4616" s="65">
        <v>45934</v>
      </c>
      <c r="B4616" t="s">
        <v>24275</v>
      </c>
      <c r="C4616">
        <v>12</v>
      </c>
      <c r="D4616" t="s">
        <v>24509</v>
      </c>
      <c r="E4616" t="s">
        <v>24277</v>
      </c>
      <c r="F4616" t="s">
        <v>24311</v>
      </c>
      <c r="G4616" t="s">
        <v>766</v>
      </c>
      <c r="H4616" t="s">
        <v>24491</v>
      </c>
    </row>
    <row r="4617" spans="1:8" hidden="1" x14ac:dyDescent="0.25">
      <c r="A4617" s="65">
        <v>45934</v>
      </c>
      <c r="B4617" t="s">
        <v>24275</v>
      </c>
      <c r="C4617">
        <v>12</v>
      </c>
      <c r="D4617" t="s">
        <v>24509</v>
      </c>
      <c r="E4617" t="s">
        <v>24277</v>
      </c>
      <c r="F4617" t="s">
        <v>24311</v>
      </c>
      <c r="G4617" t="s">
        <v>766</v>
      </c>
      <c r="H4617" t="s">
        <v>24491</v>
      </c>
    </row>
    <row r="4618" spans="1:8" hidden="1" x14ac:dyDescent="0.25">
      <c r="A4618" s="65">
        <v>45934</v>
      </c>
      <c r="B4618" t="s">
        <v>24275</v>
      </c>
      <c r="C4618">
        <v>12</v>
      </c>
      <c r="D4618" t="s">
        <v>24509</v>
      </c>
      <c r="E4618" t="s">
        <v>24277</v>
      </c>
      <c r="F4618" t="s">
        <v>24311</v>
      </c>
      <c r="G4618" t="s">
        <v>766</v>
      </c>
      <c r="H4618" t="s">
        <v>24491</v>
      </c>
    </row>
    <row r="4619" spans="1:8" hidden="1" x14ac:dyDescent="0.25">
      <c r="A4619" s="65">
        <v>45934</v>
      </c>
      <c r="B4619" t="s">
        <v>24275</v>
      </c>
      <c r="C4619">
        <v>12</v>
      </c>
      <c r="D4619" t="s">
        <v>24509</v>
      </c>
      <c r="E4619" t="s">
        <v>24277</v>
      </c>
      <c r="F4619" t="s">
        <v>24311</v>
      </c>
      <c r="G4619" t="s">
        <v>766</v>
      </c>
      <c r="H4619" t="s">
        <v>24491</v>
      </c>
    </row>
    <row r="4620" spans="1:8" hidden="1" x14ac:dyDescent="0.25">
      <c r="A4620" s="65">
        <v>45934</v>
      </c>
      <c r="B4620" t="s">
        <v>24275</v>
      </c>
      <c r="C4620">
        <v>12</v>
      </c>
      <c r="D4620" t="s">
        <v>24509</v>
      </c>
      <c r="E4620" t="s">
        <v>24277</v>
      </c>
      <c r="F4620" t="s">
        <v>24311</v>
      </c>
      <c r="G4620" t="s">
        <v>766</v>
      </c>
      <c r="H4620" t="s">
        <v>24491</v>
      </c>
    </row>
    <row r="4621" spans="1:8" hidden="1" x14ac:dyDescent="0.25">
      <c r="A4621" s="65">
        <v>45934</v>
      </c>
      <c r="B4621" t="s">
        <v>24275</v>
      </c>
      <c r="C4621">
        <v>12</v>
      </c>
      <c r="D4621" t="s">
        <v>24509</v>
      </c>
      <c r="E4621" t="s">
        <v>24277</v>
      </c>
      <c r="F4621" t="s">
        <v>24311</v>
      </c>
      <c r="G4621" t="s">
        <v>766</v>
      </c>
      <c r="H4621" t="s">
        <v>24491</v>
      </c>
    </row>
    <row r="4622" spans="1:8" hidden="1" x14ac:dyDescent="0.25">
      <c r="A4622" s="65">
        <v>45934</v>
      </c>
      <c r="B4622" t="s">
        <v>24275</v>
      </c>
      <c r="C4622">
        <v>12</v>
      </c>
      <c r="D4622" t="s">
        <v>24509</v>
      </c>
      <c r="E4622" t="s">
        <v>24277</v>
      </c>
      <c r="F4622" t="s">
        <v>24311</v>
      </c>
      <c r="G4622" t="s">
        <v>766</v>
      </c>
      <c r="H4622" t="s">
        <v>24491</v>
      </c>
    </row>
    <row r="4623" spans="1:8" hidden="1" x14ac:dyDescent="0.25">
      <c r="A4623" s="65">
        <v>45934</v>
      </c>
      <c r="B4623" t="s">
        <v>24275</v>
      </c>
      <c r="C4623">
        <v>12</v>
      </c>
      <c r="D4623" t="s">
        <v>24509</v>
      </c>
      <c r="E4623" t="s">
        <v>24277</v>
      </c>
      <c r="F4623" t="s">
        <v>24311</v>
      </c>
      <c r="G4623" t="s">
        <v>766</v>
      </c>
      <c r="H4623" t="s">
        <v>24491</v>
      </c>
    </row>
    <row r="4624" spans="1:8" hidden="1" x14ac:dyDescent="0.25">
      <c r="A4624" s="65">
        <v>45934</v>
      </c>
      <c r="B4624" t="s">
        <v>24275</v>
      </c>
      <c r="C4624">
        <v>12</v>
      </c>
      <c r="D4624" t="s">
        <v>24509</v>
      </c>
      <c r="E4624" t="s">
        <v>24277</v>
      </c>
      <c r="F4624" t="s">
        <v>24311</v>
      </c>
      <c r="G4624" t="s">
        <v>766</v>
      </c>
      <c r="H4624" t="s">
        <v>24491</v>
      </c>
    </row>
    <row r="4625" spans="1:8" hidden="1" x14ac:dyDescent="0.25">
      <c r="A4625" s="65">
        <v>45934</v>
      </c>
      <c r="B4625" t="s">
        <v>24275</v>
      </c>
      <c r="C4625">
        <v>12</v>
      </c>
      <c r="D4625" t="s">
        <v>24509</v>
      </c>
      <c r="E4625" t="s">
        <v>24277</v>
      </c>
      <c r="F4625" t="s">
        <v>24311</v>
      </c>
      <c r="G4625" t="s">
        <v>766</v>
      </c>
      <c r="H4625" t="s">
        <v>24491</v>
      </c>
    </row>
    <row r="4626" spans="1:8" hidden="1" x14ac:dyDescent="0.25">
      <c r="A4626" s="65">
        <v>45934</v>
      </c>
      <c r="B4626" t="s">
        <v>24275</v>
      </c>
      <c r="C4626">
        <v>12</v>
      </c>
      <c r="D4626" t="s">
        <v>24509</v>
      </c>
      <c r="E4626" t="s">
        <v>24277</v>
      </c>
      <c r="F4626" t="s">
        <v>24311</v>
      </c>
      <c r="G4626" t="s">
        <v>766</v>
      </c>
      <c r="H4626" t="s">
        <v>24491</v>
      </c>
    </row>
    <row r="4627" spans="1:8" hidden="1" x14ac:dyDescent="0.25">
      <c r="A4627" s="65">
        <v>45934</v>
      </c>
      <c r="B4627" t="s">
        <v>24275</v>
      </c>
      <c r="C4627">
        <v>12</v>
      </c>
      <c r="D4627" t="s">
        <v>24509</v>
      </c>
      <c r="E4627" t="s">
        <v>24277</v>
      </c>
      <c r="F4627" t="s">
        <v>24311</v>
      </c>
      <c r="G4627" t="s">
        <v>766</v>
      </c>
      <c r="H4627" t="s">
        <v>24491</v>
      </c>
    </row>
    <row r="4628" spans="1:8" hidden="1" x14ac:dyDescent="0.25">
      <c r="A4628" s="65">
        <v>45934</v>
      </c>
      <c r="B4628" t="s">
        <v>24275</v>
      </c>
      <c r="C4628">
        <v>11</v>
      </c>
      <c r="D4628" t="s">
        <v>24509</v>
      </c>
      <c r="E4628" t="s">
        <v>24277</v>
      </c>
      <c r="F4628" t="s">
        <v>24311</v>
      </c>
      <c r="G4628" t="s">
        <v>766</v>
      </c>
      <c r="H4628" t="s">
        <v>24491</v>
      </c>
    </row>
    <row r="4629" spans="1:8" hidden="1" x14ac:dyDescent="0.25">
      <c r="A4629" s="65">
        <v>45934</v>
      </c>
      <c r="B4629" t="s">
        <v>24275</v>
      </c>
      <c r="C4629">
        <v>12</v>
      </c>
      <c r="D4629" t="s">
        <v>24509</v>
      </c>
      <c r="E4629" t="s">
        <v>24277</v>
      </c>
      <c r="F4629" t="s">
        <v>24311</v>
      </c>
      <c r="G4629" t="s">
        <v>766</v>
      </c>
      <c r="H4629" t="s">
        <v>24491</v>
      </c>
    </row>
    <row r="4630" spans="1:8" hidden="1" x14ac:dyDescent="0.25">
      <c r="A4630" s="65">
        <v>45934</v>
      </c>
      <c r="B4630" t="s">
        <v>24275</v>
      </c>
      <c r="C4630">
        <v>12</v>
      </c>
      <c r="D4630" t="s">
        <v>24509</v>
      </c>
      <c r="E4630" t="s">
        <v>24277</v>
      </c>
      <c r="F4630" t="s">
        <v>24311</v>
      </c>
      <c r="G4630" t="s">
        <v>766</v>
      </c>
      <c r="H4630" t="s">
        <v>24491</v>
      </c>
    </row>
    <row r="4631" spans="1:8" hidden="1" x14ac:dyDescent="0.25">
      <c r="A4631" s="65">
        <v>45934</v>
      </c>
      <c r="B4631" t="s">
        <v>24275</v>
      </c>
      <c r="C4631">
        <v>12</v>
      </c>
      <c r="D4631" t="s">
        <v>24509</v>
      </c>
      <c r="E4631" t="s">
        <v>24277</v>
      </c>
      <c r="F4631" t="s">
        <v>24311</v>
      </c>
      <c r="G4631" t="s">
        <v>766</v>
      </c>
      <c r="H4631" t="s">
        <v>24491</v>
      </c>
    </row>
    <row r="4632" spans="1:8" hidden="1" x14ac:dyDescent="0.25">
      <c r="A4632" s="65">
        <v>45934</v>
      </c>
      <c r="B4632" t="s">
        <v>24275</v>
      </c>
      <c r="C4632">
        <v>12</v>
      </c>
      <c r="D4632" t="s">
        <v>24510</v>
      </c>
      <c r="E4632" t="s">
        <v>24277</v>
      </c>
      <c r="F4632" t="s">
        <v>24294</v>
      </c>
      <c r="G4632" t="s">
        <v>765</v>
      </c>
      <c r="H4632" t="s">
        <v>24397</v>
      </c>
    </row>
    <row r="4633" spans="1:8" hidden="1" x14ac:dyDescent="0.25">
      <c r="A4633" s="65">
        <v>45934</v>
      </c>
      <c r="B4633" t="s">
        <v>24275</v>
      </c>
      <c r="C4633">
        <v>10</v>
      </c>
      <c r="D4633" t="s">
        <v>24511</v>
      </c>
      <c r="E4633" t="s">
        <v>24277</v>
      </c>
      <c r="F4633" t="s">
        <v>24294</v>
      </c>
      <c r="G4633" t="s">
        <v>764</v>
      </c>
      <c r="H4633" t="s">
        <v>24397</v>
      </c>
    </row>
    <row r="4634" spans="1:8" hidden="1" x14ac:dyDescent="0.25">
      <c r="A4634" s="65">
        <v>45934</v>
      </c>
      <c r="B4634" t="s">
        <v>24330</v>
      </c>
      <c r="C4634">
        <v>4</v>
      </c>
      <c r="D4634" t="s">
        <v>24512</v>
      </c>
      <c r="E4634" t="s">
        <v>24277</v>
      </c>
      <c r="F4634" t="s">
        <v>24294</v>
      </c>
      <c r="G4634" t="s">
        <v>768</v>
      </c>
      <c r="H4634" t="s">
        <v>24397</v>
      </c>
    </row>
    <row r="4635" spans="1:8" hidden="1" x14ac:dyDescent="0.25">
      <c r="A4635" s="65">
        <v>45934</v>
      </c>
      <c r="B4635" t="s">
        <v>24330</v>
      </c>
      <c r="C4635">
        <v>11</v>
      </c>
      <c r="D4635" t="s">
        <v>24512</v>
      </c>
      <c r="E4635" t="s">
        <v>24277</v>
      </c>
      <c r="F4635" t="s">
        <v>24294</v>
      </c>
      <c r="G4635" t="s">
        <v>768</v>
      </c>
      <c r="H4635" t="s">
        <v>24397</v>
      </c>
    </row>
    <row r="4636" spans="1:8" hidden="1" x14ac:dyDescent="0.25">
      <c r="A4636" s="65">
        <v>45934</v>
      </c>
      <c r="B4636" t="s">
        <v>24330</v>
      </c>
      <c r="C4636">
        <v>8.5</v>
      </c>
      <c r="D4636" t="s">
        <v>24512</v>
      </c>
      <c r="E4636" t="s">
        <v>24277</v>
      </c>
      <c r="F4636" t="s">
        <v>24294</v>
      </c>
      <c r="G4636" t="s">
        <v>768</v>
      </c>
      <c r="H4636" t="s">
        <v>24397</v>
      </c>
    </row>
    <row r="4637" spans="1:8" hidden="1" x14ac:dyDescent="0.25">
      <c r="A4637" s="65">
        <v>45934</v>
      </c>
      <c r="B4637" t="s">
        <v>24330</v>
      </c>
      <c r="C4637">
        <v>12</v>
      </c>
      <c r="D4637" t="s">
        <v>24512</v>
      </c>
      <c r="E4637" t="s">
        <v>24277</v>
      </c>
      <c r="F4637" t="s">
        <v>24294</v>
      </c>
      <c r="G4637" t="s">
        <v>768</v>
      </c>
      <c r="H4637" t="s">
        <v>24397</v>
      </c>
    </row>
    <row r="4638" spans="1:8" hidden="1" x14ac:dyDescent="0.25">
      <c r="A4638" s="65">
        <v>45934</v>
      </c>
      <c r="B4638" t="s">
        <v>24275</v>
      </c>
      <c r="C4638">
        <v>6.5</v>
      </c>
      <c r="D4638" t="s">
        <v>24508</v>
      </c>
      <c r="E4638" t="s">
        <v>24277</v>
      </c>
      <c r="F4638" t="s">
        <v>24311</v>
      </c>
      <c r="G4638" t="s">
        <v>768</v>
      </c>
      <c r="H4638" t="s">
        <v>24397</v>
      </c>
    </row>
    <row r="4639" spans="1:8" hidden="1" x14ac:dyDescent="0.25">
      <c r="A4639" s="65">
        <v>45935</v>
      </c>
      <c r="B4639" t="s">
        <v>24275</v>
      </c>
      <c r="C4639">
        <v>11</v>
      </c>
      <c r="D4639" t="s">
        <v>24513</v>
      </c>
      <c r="E4639" t="s">
        <v>24277</v>
      </c>
      <c r="F4639" t="s">
        <v>24311</v>
      </c>
      <c r="G4639" t="s">
        <v>766</v>
      </c>
      <c r="H4639" t="s">
        <v>24397</v>
      </c>
    </row>
    <row r="4640" spans="1:8" hidden="1" x14ac:dyDescent="0.25">
      <c r="A4640" s="65">
        <v>45935</v>
      </c>
      <c r="B4640" t="s">
        <v>24275</v>
      </c>
      <c r="C4640">
        <v>12</v>
      </c>
      <c r="D4640" t="s">
        <v>24514</v>
      </c>
      <c r="E4640" t="s">
        <v>24277</v>
      </c>
      <c r="F4640" t="s">
        <v>24311</v>
      </c>
      <c r="G4640" t="s">
        <v>764</v>
      </c>
      <c r="H4640" t="s">
        <v>24327</v>
      </c>
    </row>
    <row r="4641" spans="1:8" hidden="1" x14ac:dyDescent="0.25">
      <c r="A4641" s="65">
        <v>45935</v>
      </c>
      <c r="B4641" t="s">
        <v>24275</v>
      </c>
      <c r="C4641">
        <v>12</v>
      </c>
      <c r="D4641" t="s">
        <v>24514</v>
      </c>
      <c r="E4641" t="s">
        <v>24277</v>
      </c>
      <c r="F4641" t="s">
        <v>24311</v>
      </c>
      <c r="G4641" t="s">
        <v>764</v>
      </c>
      <c r="H4641" t="s">
        <v>24327</v>
      </c>
    </row>
    <row r="4642" spans="1:8" hidden="1" x14ac:dyDescent="0.25">
      <c r="A4642" s="65">
        <v>45935</v>
      </c>
      <c r="B4642" t="s">
        <v>24275</v>
      </c>
      <c r="C4642">
        <v>12</v>
      </c>
      <c r="D4642" t="s">
        <v>24514</v>
      </c>
      <c r="E4642" t="s">
        <v>24277</v>
      </c>
      <c r="F4642" t="s">
        <v>24311</v>
      </c>
      <c r="G4642" t="s">
        <v>764</v>
      </c>
      <c r="H4642" t="s">
        <v>24327</v>
      </c>
    </row>
    <row r="4643" spans="1:8" hidden="1" x14ac:dyDescent="0.25">
      <c r="A4643" s="65">
        <v>45935</v>
      </c>
      <c r="B4643" t="s">
        <v>24275</v>
      </c>
      <c r="C4643">
        <v>12</v>
      </c>
      <c r="D4643" t="s">
        <v>24514</v>
      </c>
      <c r="E4643" t="s">
        <v>24277</v>
      </c>
      <c r="F4643" t="s">
        <v>24311</v>
      </c>
      <c r="G4643" t="s">
        <v>764</v>
      </c>
      <c r="H4643" t="s">
        <v>24327</v>
      </c>
    </row>
    <row r="4644" spans="1:8" hidden="1" x14ac:dyDescent="0.25">
      <c r="A4644" s="65">
        <v>45935</v>
      </c>
      <c r="B4644" t="s">
        <v>24275</v>
      </c>
      <c r="C4644">
        <v>7</v>
      </c>
      <c r="D4644" t="s">
        <v>24514</v>
      </c>
      <c r="E4644" t="s">
        <v>24277</v>
      </c>
      <c r="F4644" t="s">
        <v>24311</v>
      </c>
      <c r="G4644" t="s">
        <v>764</v>
      </c>
      <c r="H4644" t="s">
        <v>24327</v>
      </c>
    </row>
    <row r="4645" spans="1:8" hidden="1" x14ac:dyDescent="0.25">
      <c r="A4645" s="65">
        <v>45935</v>
      </c>
      <c r="B4645" t="s">
        <v>24275</v>
      </c>
      <c r="C4645">
        <v>12</v>
      </c>
      <c r="D4645" t="s">
        <v>24509</v>
      </c>
      <c r="E4645" t="s">
        <v>24277</v>
      </c>
      <c r="F4645" t="s">
        <v>24311</v>
      </c>
      <c r="G4645" t="s">
        <v>766</v>
      </c>
      <c r="H4645" t="s">
        <v>24491</v>
      </c>
    </row>
    <row r="4646" spans="1:8" hidden="1" x14ac:dyDescent="0.25">
      <c r="A4646" s="65">
        <v>45935</v>
      </c>
      <c r="B4646" t="s">
        <v>24275</v>
      </c>
      <c r="C4646">
        <v>4</v>
      </c>
      <c r="D4646" t="s">
        <v>24509</v>
      </c>
      <c r="E4646" t="s">
        <v>24277</v>
      </c>
      <c r="F4646" t="s">
        <v>24311</v>
      </c>
      <c r="G4646" t="s">
        <v>766</v>
      </c>
      <c r="H4646" t="s">
        <v>24491</v>
      </c>
    </row>
    <row r="4647" spans="1:8" hidden="1" x14ac:dyDescent="0.25">
      <c r="A4647" s="65">
        <v>45935</v>
      </c>
      <c r="B4647" t="s">
        <v>24275</v>
      </c>
      <c r="C4647">
        <v>12</v>
      </c>
      <c r="D4647" t="s">
        <v>24509</v>
      </c>
      <c r="E4647" t="s">
        <v>24277</v>
      </c>
      <c r="F4647" t="s">
        <v>24311</v>
      </c>
      <c r="G4647" t="s">
        <v>766</v>
      </c>
      <c r="H4647" t="s">
        <v>24491</v>
      </c>
    </row>
    <row r="4648" spans="1:8" hidden="1" x14ac:dyDescent="0.25">
      <c r="A4648" s="65">
        <v>45935</v>
      </c>
      <c r="B4648" t="s">
        <v>24275</v>
      </c>
      <c r="C4648">
        <v>12</v>
      </c>
      <c r="D4648" t="s">
        <v>24509</v>
      </c>
      <c r="E4648" t="s">
        <v>24277</v>
      </c>
      <c r="F4648" t="s">
        <v>24311</v>
      </c>
      <c r="G4648" t="s">
        <v>766</v>
      </c>
      <c r="H4648" t="s">
        <v>24491</v>
      </c>
    </row>
    <row r="4649" spans="1:8" hidden="1" x14ac:dyDescent="0.25">
      <c r="A4649" s="65">
        <v>45935</v>
      </c>
      <c r="B4649" t="s">
        <v>24275</v>
      </c>
      <c r="C4649">
        <v>12</v>
      </c>
      <c r="D4649" t="s">
        <v>24509</v>
      </c>
      <c r="E4649" t="s">
        <v>24277</v>
      </c>
      <c r="F4649" t="s">
        <v>24311</v>
      </c>
      <c r="G4649" t="s">
        <v>766</v>
      </c>
      <c r="H4649" t="s">
        <v>24491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AE916-2D35-4D3C-AEB2-D5A0125692D1}">
  <sheetPr codeName="Sheet59">
    <tabColor rgb="FF7030A0"/>
  </sheetPr>
  <dimension ref="A1:AN2007"/>
  <sheetViews>
    <sheetView topLeftCell="K1" zoomScaleNormal="100" workbookViewId="0">
      <selection activeCell="Q21" sqref="Q21"/>
    </sheetView>
  </sheetViews>
  <sheetFormatPr defaultColWidth="9.140625" defaultRowHeight="15" x14ac:dyDescent="0.25"/>
  <cols>
    <col min="1" max="1" width="8.7109375" style="2" customWidth="1"/>
    <col min="2" max="2" width="9.42578125" style="2" customWidth="1"/>
    <col min="3" max="4" width="10.28515625" style="2" customWidth="1"/>
    <col min="5" max="5" width="5.85546875" style="2" customWidth="1"/>
    <col min="6" max="6" width="18.5703125" style="2" customWidth="1"/>
    <col min="7" max="7" width="13.28515625" style="2" customWidth="1"/>
    <col min="8" max="8" width="3" style="2" customWidth="1"/>
    <col min="9" max="9" width="33.42578125" style="2" bestFit="1" customWidth="1"/>
    <col min="10" max="10" width="11.7109375" style="2" bestFit="1" customWidth="1"/>
    <col min="11" max="11" width="3" style="2" customWidth="1"/>
    <col min="12" max="12" width="34.140625" style="2" customWidth="1"/>
    <col min="13" max="13" width="10.85546875" style="2" bestFit="1" customWidth="1"/>
    <col min="14" max="14" width="11.42578125" style="2" bestFit="1" customWidth="1"/>
    <col min="15" max="15" width="10.85546875" style="2" bestFit="1" customWidth="1"/>
    <col min="16" max="16" width="3" style="2" customWidth="1"/>
    <col min="17" max="17" width="20.7109375" style="2" bestFit="1" customWidth="1"/>
    <col min="18" max="18" width="8.42578125" style="2" customWidth="1"/>
    <col min="19" max="20" width="16.5703125" style="2" customWidth="1"/>
    <col min="21" max="21" width="3" style="2" customWidth="1"/>
    <col min="22" max="22" width="8.85546875" style="2" bestFit="1" customWidth="1"/>
    <col min="23" max="23" width="25" style="2" bestFit="1" customWidth="1"/>
    <col min="24" max="24" width="25" style="2" customWidth="1"/>
    <col min="25" max="25" width="40.42578125" style="2" customWidth="1"/>
    <col min="26" max="26" width="12.7109375" style="2" bestFit="1" customWidth="1"/>
    <col min="27" max="27" width="2.7109375" style="2" customWidth="1"/>
    <col min="28" max="28" width="6.5703125" style="2" bestFit="1" customWidth="1"/>
    <col min="29" max="29" width="23.140625" style="2" bestFit="1" customWidth="1"/>
    <col min="30" max="30" width="23.140625" style="2" customWidth="1"/>
    <col min="31" max="31" width="2.7109375" style="2" customWidth="1"/>
    <col min="32" max="32" width="20" style="2" bestFit="1" customWidth="1"/>
    <col min="33" max="33" width="21.5703125" style="2" customWidth="1"/>
    <col min="34" max="34" width="21.28515625" style="2" customWidth="1"/>
    <col min="35" max="35" width="2.7109375" style="2" customWidth="1"/>
    <col min="36" max="36" width="13.5703125" style="2" bestFit="1" customWidth="1"/>
    <col min="37" max="37" width="13" style="2" bestFit="1" customWidth="1"/>
    <col min="38" max="38" width="9.140625" style="2"/>
    <col min="39" max="39" width="38.7109375" style="2" bestFit="1" customWidth="1"/>
    <col min="40" max="40" width="8.85546875" customWidth="1"/>
    <col min="41" max="16384" width="9.140625" style="2"/>
  </cols>
  <sheetData>
    <row r="1" spans="1:40" ht="30" x14ac:dyDescent="0.25">
      <c r="A1" s="33" t="s">
        <v>0</v>
      </c>
      <c r="B1" s="3" t="s">
        <v>31</v>
      </c>
      <c r="C1" s="3" t="s">
        <v>544</v>
      </c>
      <c r="D1" s="3" t="s">
        <v>545</v>
      </c>
      <c r="F1" s="3" t="s">
        <v>1</v>
      </c>
      <c r="G1" s="3" t="s">
        <v>2</v>
      </c>
      <c r="H1" s="3"/>
      <c r="I1" s="4" t="s">
        <v>3</v>
      </c>
      <c r="J1" s="4" t="s">
        <v>4</v>
      </c>
      <c r="K1" s="3"/>
      <c r="L1" s="5" t="s">
        <v>5</v>
      </c>
      <c r="M1" s="5" t="s">
        <v>6</v>
      </c>
      <c r="N1" s="5" t="s">
        <v>7</v>
      </c>
      <c r="O1" s="5" t="s">
        <v>8</v>
      </c>
      <c r="Q1" s="35" t="s">
        <v>3013</v>
      </c>
      <c r="R1" s="35" t="s">
        <v>745</v>
      </c>
      <c r="S1" s="35" t="s">
        <v>3009</v>
      </c>
      <c r="T1" s="35" t="s">
        <v>749</v>
      </c>
      <c r="V1" s="3" t="s">
        <v>12</v>
      </c>
      <c r="W1" s="3" t="s">
        <v>3</v>
      </c>
      <c r="X1" s="3" t="s">
        <v>742</v>
      </c>
      <c r="Y1" s="3" t="s">
        <v>11</v>
      </c>
      <c r="Z1" s="3" t="s">
        <v>3009</v>
      </c>
      <c r="AB1" s="7" t="s">
        <v>12</v>
      </c>
      <c r="AC1" s="7" t="s">
        <v>13</v>
      </c>
      <c r="AD1" s="7" t="s">
        <v>141</v>
      </c>
      <c r="AF1" s="6" t="s">
        <v>13</v>
      </c>
      <c r="AG1" s="31" t="s">
        <v>139</v>
      </c>
      <c r="AH1" s="31" t="s">
        <v>140</v>
      </c>
      <c r="AJ1" s="56" t="s">
        <v>639</v>
      </c>
      <c r="AK1" s="56" t="s">
        <v>135</v>
      </c>
      <c r="AL1" s="14" t="s">
        <v>702</v>
      </c>
      <c r="AM1" s="56" t="s">
        <v>703</v>
      </c>
      <c r="AN1" s="2"/>
    </row>
    <row r="2" spans="1:40" x14ac:dyDescent="0.25">
      <c r="A2" s="34" t="s">
        <v>14</v>
      </c>
      <c r="B2" s="34">
        <v>289</v>
      </c>
      <c r="C2" s="34">
        <v>10</v>
      </c>
      <c r="D2" s="34">
        <f>+tbl_Floor[[#This Row],[HEIGHT]]-tbl_Floor[[#This Row],[SCREED HEIGHT]]</f>
        <v>279</v>
      </c>
      <c r="F2" s="2" t="s">
        <v>15</v>
      </c>
      <c r="G2" s="2">
        <v>33.03</v>
      </c>
      <c r="I2" s="8" t="s">
        <v>16</v>
      </c>
      <c r="J2" s="9">
        <v>0.05</v>
      </c>
      <c r="L2" s="10" t="s">
        <v>17</v>
      </c>
      <c r="M2" s="11" t="s">
        <v>18</v>
      </c>
      <c r="N2" s="11" t="s">
        <v>19</v>
      </c>
      <c r="O2" s="12">
        <f>140/(1.2*2.5)</f>
        <v>46.666666666666664</v>
      </c>
      <c r="Q2" s="52" t="s">
        <v>727</v>
      </c>
      <c r="R2" s="61" t="s">
        <v>739</v>
      </c>
      <c r="S2" s="52">
        <v>2122</v>
      </c>
      <c r="T2">
        <f>LEN(tbl_PozHesapTuru[[#This Row],[POZ_CIZIM]])</f>
        <v>19</v>
      </c>
      <c r="V2" s="14">
        <v>1</v>
      </c>
      <c r="W2" s="2" t="s">
        <v>22</v>
      </c>
      <c r="X2" s="2" t="s">
        <v>740</v>
      </c>
      <c r="Y2" s="2" t="s">
        <v>23</v>
      </c>
      <c r="Z2" s="14">
        <v>11</v>
      </c>
      <c r="AB2" s="15" t="s">
        <v>24</v>
      </c>
      <c r="AC2" s="1" t="s">
        <v>25</v>
      </c>
      <c r="AD2" s="1" t="s">
        <v>142</v>
      </c>
      <c r="AF2" s="32" t="s">
        <v>138</v>
      </c>
      <c r="AG2" s="29" t="s">
        <v>20</v>
      </c>
      <c r="AH2" s="29" t="s">
        <v>21</v>
      </c>
      <c r="AJ2" t="s">
        <v>640</v>
      </c>
      <c r="AK2" t="s">
        <v>641</v>
      </c>
      <c r="AL2" s="2" t="s">
        <v>685</v>
      </c>
      <c r="AM2" t="s">
        <v>642</v>
      </c>
      <c r="AN2" s="2"/>
    </row>
    <row r="3" spans="1:40" x14ac:dyDescent="0.25">
      <c r="A3" s="34" t="s">
        <v>24</v>
      </c>
      <c r="B3" s="34">
        <v>384</v>
      </c>
      <c r="C3" s="34">
        <v>10</v>
      </c>
      <c r="D3" s="34">
        <v>284</v>
      </c>
      <c r="F3" s="1" t="s">
        <v>26</v>
      </c>
      <c r="G3" s="2">
        <v>30.3</v>
      </c>
      <c r="I3" s="8" t="s">
        <v>27</v>
      </c>
      <c r="J3" s="16">
        <v>1</v>
      </c>
      <c r="L3" s="10" t="s">
        <v>28</v>
      </c>
      <c r="M3" s="11" t="s">
        <v>18</v>
      </c>
      <c r="N3" s="11" t="s">
        <v>19</v>
      </c>
      <c r="O3" s="12">
        <f>+O4</f>
        <v>71.666666666666671</v>
      </c>
      <c r="Q3" s="52" t="s">
        <v>725</v>
      </c>
      <c r="R3" t="s">
        <v>731</v>
      </c>
      <c r="S3">
        <v>21</v>
      </c>
      <c r="T3">
        <f>LEN(tbl_PozHesapTuru[[#This Row],[POZ_CIZIM]])</f>
        <v>14</v>
      </c>
      <c r="V3" s="14">
        <v>2</v>
      </c>
      <c r="W3" s="2" t="s">
        <v>31</v>
      </c>
      <c r="X3" s="2" t="s">
        <v>740</v>
      </c>
      <c r="Y3" s="2" t="s">
        <v>32</v>
      </c>
      <c r="Z3" s="14">
        <v>12</v>
      </c>
      <c r="AB3" s="15">
        <v>2</v>
      </c>
      <c r="AC3" s="1" t="s">
        <v>33</v>
      </c>
      <c r="AD3" s="1" t="s">
        <v>143</v>
      </c>
      <c r="AF3" s="13" t="s">
        <v>138</v>
      </c>
      <c r="AG3" s="13" t="s">
        <v>29</v>
      </c>
      <c r="AH3" s="13" t="s">
        <v>30</v>
      </c>
      <c r="AJ3" t="s">
        <v>640</v>
      </c>
      <c r="AK3" t="s">
        <v>641</v>
      </c>
      <c r="AL3" s="2" t="s">
        <v>687</v>
      </c>
      <c r="AM3" t="s">
        <v>643</v>
      </c>
      <c r="AN3" s="2"/>
    </row>
    <row r="4" spans="1:40" x14ac:dyDescent="0.25">
      <c r="A4" s="34" t="s">
        <v>34</v>
      </c>
      <c r="B4" s="34">
        <v>438</v>
      </c>
      <c r="C4" s="34">
        <v>10</v>
      </c>
      <c r="D4" s="34">
        <f>+tbl_Floor[[#This Row],[HEIGHT]]-tbl_Floor[[#This Row],[SCREED HEIGHT]]</f>
        <v>428</v>
      </c>
      <c r="I4" s="8" t="s">
        <v>5</v>
      </c>
      <c r="J4" s="16">
        <v>1</v>
      </c>
      <c r="L4" s="10" t="s">
        <v>35</v>
      </c>
      <c r="M4" s="11" t="s">
        <v>18</v>
      </c>
      <c r="N4" s="11" t="s">
        <v>19</v>
      </c>
      <c r="O4" s="12">
        <f>215/3</f>
        <v>71.666666666666671</v>
      </c>
      <c r="Q4" s="52" t="s">
        <v>724</v>
      </c>
      <c r="R4" s="60" t="s">
        <v>733</v>
      </c>
      <c r="S4" s="52">
        <v>21</v>
      </c>
      <c r="T4">
        <f>LEN(tbl_PozHesapTuru[[#This Row],[POZ_CIZIM]])</f>
        <v>13</v>
      </c>
      <c r="V4" s="14" t="e">
        <f>+#REF!+1</f>
        <v>#REF!</v>
      </c>
      <c r="W4" s="2" t="s">
        <v>41</v>
      </c>
      <c r="X4" s="2" t="s">
        <v>741</v>
      </c>
      <c r="Y4" s="2" t="s">
        <v>42</v>
      </c>
      <c r="Z4" s="14">
        <v>21</v>
      </c>
      <c r="AB4" s="17">
        <v>3</v>
      </c>
      <c r="AC4" s="1" t="s">
        <v>138</v>
      </c>
      <c r="AD4" s="1" t="s">
        <v>144</v>
      </c>
      <c r="AF4" s="13" t="s">
        <v>138</v>
      </c>
      <c r="AG4" s="29" t="s">
        <v>36</v>
      </c>
      <c r="AH4" s="29" t="s">
        <v>37</v>
      </c>
      <c r="AJ4" t="s">
        <v>640</v>
      </c>
      <c r="AK4" t="s">
        <v>641</v>
      </c>
      <c r="AL4" s="2" t="s">
        <v>636</v>
      </c>
      <c r="AM4" t="s">
        <v>644</v>
      </c>
      <c r="AN4" s="2"/>
    </row>
    <row r="5" spans="1:40" x14ac:dyDescent="0.25">
      <c r="I5" s="8" t="s">
        <v>5</v>
      </c>
      <c r="J5" s="16">
        <v>1</v>
      </c>
      <c r="L5" s="10" t="s">
        <v>38</v>
      </c>
      <c r="M5" s="11" t="s">
        <v>18</v>
      </c>
      <c r="N5" s="11" t="s">
        <v>19</v>
      </c>
      <c r="O5" s="12">
        <f>450/1.2/3</f>
        <v>125</v>
      </c>
      <c r="Q5" s="52" t="s">
        <v>726</v>
      </c>
      <c r="R5" t="s">
        <v>732</v>
      </c>
      <c r="S5">
        <v>22</v>
      </c>
      <c r="T5">
        <f>LEN(tbl_PozHesapTuru[[#This Row],[POZ_CIZIM]])</f>
        <v>13</v>
      </c>
      <c r="V5" s="14" t="e">
        <f>+V4+1</f>
        <v>#REF!</v>
      </c>
      <c r="W5" s="2" t="s">
        <v>48</v>
      </c>
      <c r="X5" s="2" t="s">
        <v>741</v>
      </c>
      <c r="Y5" s="2" t="s">
        <v>49</v>
      </c>
      <c r="Z5" s="14">
        <v>22</v>
      </c>
      <c r="AB5" s="17"/>
      <c r="AC5" s="1" t="s">
        <v>145</v>
      </c>
      <c r="AD5" s="1" t="s">
        <v>154</v>
      </c>
      <c r="AF5" s="13" t="s">
        <v>138</v>
      </c>
      <c r="AG5" s="13" t="s">
        <v>39</v>
      </c>
      <c r="AH5" s="13" t="s">
        <v>40</v>
      </c>
      <c r="AJ5" t="s">
        <v>640</v>
      </c>
      <c r="AK5" t="s">
        <v>641</v>
      </c>
      <c r="AL5" s="2" t="s">
        <v>637</v>
      </c>
      <c r="AM5" t="s">
        <v>645</v>
      </c>
      <c r="AN5" s="2"/>
    </row>
    <row r="6" spans="1:40" x14ac:dyDescent="0.25">
      <c r="I6" s="8" t="s">
        <v>43</v>
      </c>
      <c r="J6" s="16">
        <v>1</v>
      </c>
      <c r="L6" s="10" t="s">
        <v>44</v>
      </c>
      <c r="M6" s="11" t="s">
        <v>45</v>
      </c>
      <c r="N6" s="11" t="s">
        <v>19</v>
      </c>
      <c r="O6" s="12">
        <v>24.04</v>
      </c>
      <c r="Q6" s="59" t="s">
        <v>748</v>
      </c>
      <c r="R6" s="60" t="s">
        <v>729</v>
      </c>
      <c r="S6">
        <v>30</v>
      </c>
      <c r="T6">
        <f>LEN(tbl_PozHesapTuru[[#This Row],[POZ_CIZIM]])</f>
        <v>11</v>
      </c>
      <c r="V6" s="14">
        <v>6</v>
      </c>
      <c r="W6" s="2" t="s">
        <v>54</v>
      </c>
      <c r="X6" s="2" t="s">
        <v>54</v>
      </c>
      <c r="Y6" s="2" t="s">
        <v>54</v>
      </c>
      <c r="Z6" s="14">
        <v>14</v>
      </c>
      <c r="AB6" s="17"/>
      <c r="AC6" s="1" t="s">
        <v>146</v>
      </c>
      <c r="AD6" s="1" t="s">
        <v>153</v>
      </c>
      <c r="AF6" s="13" t="s">
        <v>138</v>
      </c>
      <c r="AG6" s="29" t="s">
        <v>46</v>
      </c>
      <c r="AH6" s="29" t="s">
        <v>47</v>
      </c>
      <c r="AJ6" t="s">
        <v>640</v>
      </c>
      <c r="AK6" t="s">
        <v>641</v>
      </c>
      <c r="AL6" s="2" t="s">
        <v>684</v>
      </c>
      <c r="AM6" t="s">
        <v>646</v>
      </c>
      <c r="AN6" s="2"/>
    </row>
    <row r="7" spans="1:40" x14ac:dyDescent="0.25">
      <c r="A7" s="18" t="s">
        <v>50</v>
      </c>
      <c r="B7" s="18"/>
      <c r="C7" s="18"/>
      <c r="D7" s="18"/>
      <c r="I7" s="19" t="s">
        <v>51</v>
      </c>
      <c r="J7" s="20">
        <v>0.03</v>
      </c>
      <c r="L7" s="10" t="s">
        <v>52</v>
      </c>
      <c r="M7" s="11" t="s">
        <v>18</v>
      </c>
      <c r="N7" s="11" t="s">
        <v>19</v>
      </c>
      <c r="O7" s="12">
        <v>55</v>
      </c>
      <c r="Q7" s="59" t="s">
        <v>746</v>
      </c>
      <c r="R7" t="s">
        <v>747</v>
      </c>
      <c r="S7">
        <v>22</v>
      </c>
      <c r="T7">
        <f>LEN(tbl_PozHesapTuru[[#This Row],[POZ_CIZIM]])</f>
        <v>10</v>
      </c>
      <c r="V7" s="14">
        <v>7</v>
      </c>
      <c r="W7" s="2" t="s">
        <v>59</v>
      </c>
      <c r="X7" s="2" t="s">
        <v>741</v>
      </c>
      <c r="Y7" s="2" t="s">
        <v>60</v>
      </c>
      <c r="Z7" s="14">
        <v>2122</v>
      </c>
      <c r="AB7" s="17"/>
      <c r="AC7" s="1" t="s">
        <v>147</v>
      </c>
      <c r="AD7" s="1" t="s">
        <v>152</v>
      </c>
      <c r="AF7" s="13" t="s">
        <v>138</v>
      </c>
      <c r="AG7" s="13" t="s">
        <v>46</v>
      </c>
      <c r="AH7" s="13" t="s">
        <v>53</v>
      </c>
      <c r="AJ7" t="s">
        <v>640</v>
      </c>
      <c r="AK7" t="s">
        <v>641</v>
      </c>
      <c r="AL7" s="2" t="s">
        <v>638</v>
      </c>
      <c r="AM7" t="s">
        <v>647</v>
      </c>
      <c r="AN7" s="2"/>
    </row>
    <row r="8" spans="1:40" x14ac:dyDescent="0.25">
      <c r="I8" s="19" t="s">
        <v>55</v>
      </c>
      <c r="J8" s="20">
        <v>0.15</v>
      </c>
      <c r="L8" s="21" t="s">
        <v>56</v>
      </c>
      <c r="M8" s="22" t="s">
        <v>57</v>
      </c>
      <c r="N8" s="22" t="s">
        <v>19</v>
      </c>
      <c r="O8" s="23">
        <f>185/90</f>
        <v>2.0555555555555554</v>
      </c>
      <c r="Q8" s="58" t="s">
        <v>738</v>
      </c>
      <c r="R8" s="60" t="s">
        <v>151</v>
      </c>
      <c r="S8">
        <v>14</v>
      </c>
      <c r="T8">
        <f>LEN(tbl_PozHesapTuru[[#This Row],[POZ_CIZIM]])</f>
        <v>7</v>
      </c>
      <c r="V8" s="14">
        <v>9</v>
      </c>
      <c r="W8" s="2" t="s">
        <v>743</v>
      </c>
      <c r="X8" s="2" t="s">
        <v>744</v>
      </c>
      <c r="Y8" s="2" t="s">
        <v>750</v>
      </c>
      <c r="Z8" s="14">
        <v>30</v>
      </c>
      <c r="AB8" s="17"/>
      <c r="AC8" s="1" t="s">
        <v>148</v>
      </c>
      <c r="AD8" s="1" t="s">
        <v>151</v>
      </c>
      <c r="AF8" s="13" t="s">
        <v>138</v>
      </c>
      <c r="AG8" s="29" t="s">
        <v>46</v>
      </c>
      <c r="AH8" s="29" t="s">
        <v>58</v>
      </c>
      <c r="AJ8" t="s">
        <v>640</v>
      </c>
      <c r="AK8" t="s">
        <v>641</v>
      </c>
      <c r="AL8" s="2" t="s">
        <v>691</v>
      </c>
      <c r="AM8" t="s">
        <v>648</v>
      </c>
      <c r="AN8" s="2"/>
    </row>
    <row r="9" spans="1:40" x14ac:dyDescent="0.25">
      <c r="L9" s="21" t="s">
        <v>61</v>
      </c>
      <c r="M9" s="22" t="s">
        <v>45</v>
      </c>
      <c r="N9" s="22" t="s">
        <v>19</v>
      </c>
      <c r="O9" s="23">
        <f>108.4/25</f>
        <v>4.3360000000000003</v>
      </c>
      <c r="Q9" s="59" t="s">
        <v>728</v>
      </c>
      <c r="R9" t="s">
        <v>730</v>
      </c>
      <c r="S9">
        <v>30</v>
      </c>
      <c r="T9">
        <f>LEN(tbl_PozHesapTuru[[#This Row],[POZ_CIZIM]])</f>
        <v>5</v>
      </c>
      <c r="X9" s="18"/>
      <c r="AB9" s="17"/>
      <c r="AC9" s="1" t="s">
        <v>149</v>
      </c>
      <c r="AD9" s="1" t="s">
        <v>150</v>
      </c>
      <c r="AF9" s="13" t="s">
        <v>138</v>
      </c>
      <c r="AG9" s="13" t="s">
        <v>46</v>
      </c>
      <c r="AH9" s="13" t="s">
        <v>58</v>
      </c>
      <c r="AJ9" t="s">
        <v>640</v>
      </c>
      <c r="AK9" t="s">
        <v>641</v>
      </c>
      <c r="AL9" s="2" t="s">
        <v>689</v>
      </c>
      <c r="AM9" t="s">
        <v>649</v>
      </c>
      <c r="AN9" s="2"/>
    </row>
    <row r="10" spans="1:40" x14ac:dyDescent="0.25">
      <c r="I10" s="24" t="s">
        <v>62</v>
      </c>
      <c r="L10" s="21" t="s">
        <v>63</v>
      </c>
      <c r="M10" s="22" t="s">
        <v>57</v>
      </c>
      <c r="N10" s="22" t="s">
        <v>19</v>
      </c>
      <c r="O10" s="23">
        <f>156/25</f>
        <v>6.24</v>
      </c>
      <c r="Q10" s="59" t="s">
        <v>734</v>
      </c>
      <c r="R10" s="60" t="s">
        <v>735</v>
      </c>
      <c r="S10">
        <v>30</v>
      </c>
      <c r="T10">
        <f>LEN(tbl_PozHesapTuru[[#This Row],[POZ_CIZIM]])</f>
        <v>5</v>
      </c>
      <c r="AB10" s="17"/>
      <c r="AC10" s="1" t="s">
        <v>155</v>
      </c>
      <c r="AD10" s="1" t="s">
        <v>156</v>
      </c>
      <c r="AF10" s="13" t="s">
        <v>138</v>
      </c>
      <c r="AG10" s="29" t="s">
        <v>46</v>
      </c>
      <c r="AH10" s="29" t="s">
        <v>58</v>
      </c>
      <c r="AJ10" t="s">
        <v>640</v>
      </c>
      <c r="AK10" t="s">
        <v>641</v>
      </c>
      <c r="AL10" s="2" t="s">
        <v>688</v>
      </c>
      <c r="AM10" t="s">
        <v>650</v>
      </c>
      <c r="AN10" s="2"/>
    </row>
    <row r="11" spans="1:40" x14ac:dyDescent="0.25">
      <c r="L11" s="21" t="s">
        <v>64</v>
      </c>
      <c r="M11" s="22" t="s">
        <v>54</v>
      </c>
      <c r="N11" s="22" t="s">
        <v>19</v>
      </c>
      <c r="O11" s="23">
        <v>0.51500000000000001</v>
      </c>
      <c r="Q11" s="58" t="s">
        <v>736</v>
      </c>
      <c r="R11" s="60" t="s">
        <v>737</v>
      </c>
      <c r="S11">
        <v>14</v>
      </c>
      <c r="T11">
        <f>LEN(tbl_PozHesapTuru[[#This Row],[POZ_CIZIM]])</f>
        <v>4</v>
      </c>
      <c r="V11" s="18" t="s">
        <v>66</v>
      </c>
      <c r="AB11" s="17"/>
      <c r="AC11" s="1" t="s">
        <v>157</v>
      </c>
      <c r="AD11" s="1" t="s">
        <v>158</v>
      </c>
      <c r="AF11" s="13" t="s">
        <v>138</v>
      </c>
      <c r="AG11" s="13" t="s">
        <v>46</v>
      </c>
      <c r="AH11" s="13" t="s">
        <v>65</v>
      </c>
      <c r="AJ11" t="s">
        <v>640</v>
      </c>
      <c r="AK11" t="s">
        <v>641</v>
      </c>
      <c r="AL11" s="2" t="s">
        <v>692</v>
      </c>
      <c r="AM11" t="s">
        <v>651</v>
      </c>
      <c r="AN11" s="2"/>
    </row>
    <row r="12" spans="1:40" x14ac:dyDescent="0.25">
      <c r="L12" s="21" t="s">
        <v>67</v>
      </c>
      <c r="M12" s="22" t="s">
        <v>54</v>
      </c>
      <c r="N12" s="22" t="s">
        <v>19</v>
      </c>
      <c r="O12" s="23">
        <f>173.25/100</f>
        <v>1.7324999999999999</v>
      </c>
      <c r="Q12" s="59" t="s">
        <v>752</v>
      </c>
      <c r="R12" s="60" t="s">
        <v>753</v>
      </c>
      <c r="S12">
        <v>30</v>
      </c>
      <c r="T12">
        <f>LEN(tbl_PozHesapTuru[[#This Row],[POZ_CIZIM]])</f>
        <v>7</v>
      </c>
      <c r="AF12" s="13" t="s">
        <v>138</v>
      </c>
      <c r="AG12" s="29" t="s">
        <v>46</v>
      </c>
      <c r="AH12" s="29" t="s">
        <v>65</v>
      </c>
      <c r="AJ12" t="s">
        <v>640</v>
      </c>
      <c r="AK12" t="s">
        <v>641</v>
      </c>
      <c r="AL12" s="2" t="s">
        <v>690</v>
      </c>
      <c r="AM12" t="s">
        <v>652</v>
      </c>
      <c r="AN12" s="2"/>
    </row>
    <row r="13" spans="1:40" x14ac:dyDescent="0.25">
      <c r="L13" s="21" t="s">
        <v>68</v>
      </c>
      <c r="M13" s="22" t="s">
        <v>69</v>
      </c>
      <c r="N13" s="22" t="s">
        <v>19</v>
      </c>
      <c r="O13" s="25">
        <f>2400/8</f>
        <v>300</v>
      </c>
      <c r="Q13" s="59" t="s">
        <v>789</v>
      </c>
      <c r="R13" s="60" t="s">
        <v>729</v>
      </c>
      <c r="S13">
        <v>30</v>
      </c>
      <c r="T13">
        <f>LEN(tbl_PozHesapTuru[[#This Row],[POZ_CIZIM]])</f>
        <v>15</v>
      </c>
      <c r="AF13" s="13" t="s">
        <v>138</v>
      </c>
      <c r="AG13" s="13" t="s">
        <v>46</v>
      </c>
      <c r="AH13" s="13" t="s">
        <v>65</v>
      </c>
      <c r="AJ13" t="s">
        <v>640</v>
      </c>
      <c r="AK13" t="s">
        <v>641</v>
      </c>
      <c r="AL13" s="2" t="s">
        <v>686</v>
      </c>
      <c r="AM13" t="s">
        <v>648</v>
      </c>
      <c r="AN13" s="2"/>
    </row>
    <row r="14" spans="1:40" x14ac:dyDescent="0.25">
      <c r="L14" s="21" t="s">
        <v>70</v>
      </c>
      <c r="M14" s="22" t="s">
        <v>69</v>
      </c>
      <c r="N14" s="22" t="s">
        <v>19</v>
      </c>
      <c r="O14" s="25">
        <f>2300/8</f>
        <v>287.5</v>
      </c>
      <c r="Q14" s="59" t="s">
        <v>754</v>
      </c>
      <c r="R14" s="60" t="s">
        <v>755</v>
      </c>
      <c r="S14" s="2">
        <v>30</v>
      </c>
      <c r="T14" s="2">
        <f>LEN(tbl_PozHesapTuru[[#This Row],[POZ_CIZIM]])</f>
        <v>5</v>
      </c>
      <c r="X14" s="2" t="s">
        <v>751</v>
      </c>
      <c r="AF14" s="13" t="s">
        <v>138</v>
      </c>
      <c r="AG14" s="29" t="s">
        <v>46</v>
      </c>
      <c r="AH14" s="29" t="s">
        <v>71</v>
      </c>
      <c r="AJ14" t="s">
        <v>640</v>
      </c>
      <c r="AK14" t="s">
        <v>653</v>
      </c>
      <c r="AL14" s="2" t="s">
        <v>704</v>
      </c>
      <c r="AM14" t="s">
        <v>654</v>
      </c>
      <c r="AN14" s="2"/>
    </row>
    <row r="15" spans="1:40" x14ac:dyDescent="0.25">
      <c r="L15" s="21" t="s">
        <v>72</v>
      </c>
      <c r="M15" s="22" t="s">
        <v>69</v>
      </c>
      <c r="N15" s="22" t="s">
        <v>19</v>
      </c>
      <c r="O15" s="25">
        <f>2300/8</f>
        <v>287.5</v>
      </c>
      <c r="Q15" s="59" t="s">
        <v>756</v>
      </c>
      <c r="R15" s="60" t="s">
        <v>757</v>
      </c>
      <c r="S15" s="2">
        <v>30</v>
      </c>
      <c r="T15" s="2">
        <f>LEN(tbl_PozHesapTuru[[#This Row],[POZ_CIZIM]])</f>
        <v>8</v>
      </c>
      <c r="AF15" s="13" t="s">
        <v>138</v>
      </c>
      <c r="AG15" s="13" t="s">
        <v>46</v>
      </c>
      <c r="AH15" s="13" t="s">
        <v>71</v>
      </c>
      <c r="AJ15" t="s">
        <v>640</v>
      </c>
      <c r="AK15" t="s">
        <v>653</v>
      </c>
      <c r="AL15" s="2" t="s">
        <v>705</v>
      </c>
      <c r="AM15" t="s">
        <v>655</v>
      </c>
      <c r="AN15" s="2"/>
    </row>
    <row r="16" spans="1:40" x14ac:dyDescent="0.25">
      <c r="L16" s="21" t="s">
        <v>73</v>
      </c>
      <c r="M16" s="22" t="s">
        <v>18</v>
      </c>
      <c r="N16" s="22" t="s">
        <v>19</v>
      </c>
      <c r="O16" s="25">
        <v>0</v>
      </c>
      <c r="Q16" s="59" t="s">
        <v>787</v>
      </c>
      <c r="R16" s="60" t="s">
        <v>788</v>
      </c>
      <c r="S16" s="2">
        <v>30</v>
      </c>
      <c r="T16" s="2">
        <f>LEN(tbl_PozHesapTuru[[#This Row],[POZ_CIZIM]])</f>
        <v>6</v>
      </c>
      <c r="AF16" s="13" t="s">
        <v>138</v>
      </c>
      <c r="AG16" s="29" t="s">
        <v>74</v>
      </c>
      <c r="AH16" s="29" t="s">
        <v>75</v>
      </c>
      <c r="AJ16" t="s">
        <v>640</v>
      </c>
      <c r="AK16" t="s">
        <v>653</v>
      </c>
      <c r="AL16" s="2" t="s">
        <v>706</v>
      </c>
      <c r="AM16" t="s">
        <v>656</v>
      </c>
      <c r="AN16" s="2"/>
    </row>
    <row r="17" spans="12:40" x14ac:dyDescent="0.25">
      <c r="L17" s="21" t="s">
        <v>76</v>
      </c>
      <c r="M17" s="22" t="s">
        <v>18</v>
      </c>
      <c r="N17" s="22" t="s">
        <v>19</v>
      </c>
      <c r="O17" s="25">
        <v>0</v>
      </c>
      <c r="Q17"/>
      <c r="R17"/>
      <c r="AF17" s="13" t="s">
        <v>138</v>
      </c>
      <c r="AG17" s="13" t="s">
        <v>74</v>
      </c>
      <c r="AH17" s="13" t="s">
        <v>77</v>
      </c>
      <c r="AJ17" t="s">
        <v>640</v>
      </c>
      <c r="AK17" t="s">
        <v>653</v>
      </c>
      <c r="AL17" s="2" t="s">
        <v>707</v>
      </c>
      <c r="AM17" t="s">
        <v>657</v>
      </c>
      <c r="AN17" s="2"/>
    </row>
    <row r="18" spans="12:40" x14ac:dyDescent="0.25">
      <c r="L18" s="21" t="s">
        <v>78</v>
      </c>
      <c r="M18" s="22" t="s">
        <v>45</v>
      </c>
      <c r="N18" s="22" t="s">
        <v>19</v>
      </c>
      <c r="O18" s="25">
        <f>230.49/25</f>
        <v>9.2195999999999998</v>
      </c>
      <c r="Q18"/>
      <c r="R18"/>
      <c r="AF18" s="13" t="s">
        <v>138</v>
      </c>
      <c r="AG18" s="29" t="s">
        <v>74</v>
      </c>
      <c r="AH18" s="29" t="s">
        <v>79</v>
      </c>
      <c r="AJ18" t="s">
        <v>640</v>
      </c>
      <c r="AK18" t="s">
        <v>653</v>
      </c>
      <c r="AM18" t="s">
        <v>658</v>
      </c>
      <c r="AN18" s="2"/>
    </row>
    <row r="19" spans="12:40" x14ac:dyDescent="0.25">
      <c r="L19" s="21" t="s">
        <v>80</v>
      </c>
      <c r="M19" s="22" t="s">
        <v>54</v>
      </c>
      <c r="N19" s="22" t="s">
        <v>19</v>
      </c>
      <c r="O19" s="25"/>
      <c r="Q19"/>
      <c r="R19"/>
      <c r="AF19" s="30" t="s">
        <v>138</v>
      </c>
      <c r="AG19" s="30" t="s">
        <v>74</v>
      </c>
      <c r="AH19" s="30" t="s">
        <v>81</v>
      </c>
      <c r="AJ19" t="s">
        <v>640</v>
      </c>
      <c r="AK19" t="s">
        <v>653</v>
      </c>
      <c r="AL19" s="2" t="s">
        <v>694</v>
      </c>
      <c r="AM19" t="s">
        <v>649</v>
      </c>
      <c r="AN19" s="2"/>
    </row>
    <row r="20" spans="12:40" x14ac:dyDescent="0.25">
      <c r="L20" s="10" t="s">
        <v>82</v>
      </c>
      <c r="M20" s="11" t="s">
        <v>83</v>
      </c>
      <c r="N20" s="11" t="s">
        <v>19</v>
      </c>
      <c r="O20" s="12">
        <v>650</v>
      </c>
      <c r="Q20"/>
      <c r="R20"/>
      <c r="AJ20" t="s">
        <v>640</v>
      </c>
      <c r="AK20" t="s">
        <v>653</v>
      </c>
      <c r="AL20" s="2" t="s">
        <v>695</v>
      </c>
      <c r="AM20" t="s">
        <v>645</v>
      </c>
      <c r="AN20" s="2"/>
    </row>
    <row r="21" spans="12:40" x14ac:dyDescent="0.25">
      <c r="L21" s="10" t="s">
        <v>84</v>
      </c>
      <c r="M21" s="11" t="s">
        <v>45</v>
      </c>
      <c r="N21" s="11" t="s">
        <v>19</v>
      </c>
      <c r="O21" s="26">
        <f>135/1.2/50</f>
        <v>2.25</v>
      </c>
      <c r="Q21"/>
      <c r="R21"/>
      <c r="AJ21" t="s">
        <v>640</v>
      </c>
      <c r="AK21" t="s">
        <v>653</v>
      </c>
      <c r="AL21" s="2" t="s">
        <v>714</v>
      </c>
      <c r="AM21" t="s">
        <v>659</v>
      </c>
      <c r="AN21" s="2"/>
    </row>
    <row r="22" spans="12:40" x14ac:dyDescent="0.25">
      <c r="L22" s="21" t="s">
        <v>85</v>
      </c>
      <c r="M22" s="22" t="s">
        <v>54</v>
      </c>
      <c r="N22" s="22" t="s">
        <v>19</v>
      </c>
      <c r="O22" s="25"/>
      <c r="Q22"/>
      <c r="R22"/>
      <c r="AJ22" t="s">
        <v>640</v>
      </c>
      <c r="AK22" t="s">
        <v>653</v>
      </c>
      <c r="AL22" s="2" t="s">
        <v>693</v>
      </c>
      <c r="AM22" t="s">
        <v>660</v>
      </c>
      <c r="AN22" s="2"/>
    </row>
    <row r="23" spans="12:40" x14ac:dyDescent="0.25">
      <c r="L23" s="21" t="s">
        <v>86</v>
      </c>
      <c r="M23" s="22" t="s">
        <v>57</v>
      </c>
      <c r="N23" s="22" t="s">
        <v>19</v>
      </c>
      <c r="O23" s="25">
        <v>24.04</v>
      </c>
      <c r="Q23"/>
      <c r="R23"/>
      <c r="AJ23" t="s">
        <v>640</v>
      </c>
      <c r="AK23" t="s">
        <v>653</v>
      </c>
      <c r="AM23" t="s">
        <v>661</v>
      </c>
      <c r="AN23" s="2"/>
    </row>
    <row r="24" spans="12:40" x14ac:dyDescent="0.25">
      <c r="L24" s="21" t="s">
        <v>87</v>
      </c>
      <c r="M24" s="22" t="s">
        <v>57</v>
      </c>
      <c r="N24" s="22" t="s">
        <v>19</v>
      </c>
      <c r="O24" s="27">
        <f>10.5/2.7</f>
        <v>3.8888888888888888</v>
      </c>
      <c r="Q24"/>
      <c r="R24"/>
      <c r="AJ24" t="s">
        <v>640</v>
      </c>
      <c r="AK24" t="s">
        <v>653</v>
      </c>
      <c r="AL24" s="2" t="s">
        <v>708</v>
      </c>
      <c r="AM24" t="s">
        <v>662</v>
      </c>
      <c r="AN24" s="2"/>
    </row>
    <row r="25" spans="12:40" x14ac:dyDescent="0.25">
      <c r="L25" s="21" t="s">
        <v>88</v>
      </c>
      <c r="M25" s="22" t="s">
        <v>54</v>
      </c>
      <c r="N25" s="22" t="s">
        <v>19</v>
      </c>
      <c r="O25" s="27">
        <f>540.64/1000</f>
        <v>0.54064000000000001</v>
      </c>
      <c r="Q25"/>
      <c r="R25"/>
      <c r="AJ25" t="s">
        <v>640</v>
      </c>
      <c r="AK25" t="s">
        <v>653</v>
      </c>
      <c r="AL25" s="2" t="s">
        <v>709</v>
      </c>
      <c r="AM25" t="s">
        <v>663</v>
      </c>
      <c r="AN25" s="2"/>
    </row>
    <row r="26" spans="12:40" x14ac:dyDescent="0.25">
      <c r="L26" s="21" t="s">
        <v>89</v>
      </c>
      <c r="M26" s="22" t="s">
        <v>57</v>
      </c>
      <c r="N26" s="22" t="s">
        <v>19</v>
      </c>
      <c r="O26" s="27">
        <f>161.87/2.7</f>
        <v>59.951851851851849</v>
      </c>
      <c r="Q26"/>
      <c r="R26"/>
      <c r="AJ26" t="s">
        <v>640</v>
      </c>
      <c r="AK26" t="s">
        <v>653</v>
      </c>
      <c r="AL26" s="2" t="s">
        <v>712</v>
      </c>
      <c r="AM26" t="s">
        <v>664</v>
      </c>
      <c r="AN26" s="2"/>
    </row>
    <row r="27" spans="12:40" x14ac:dyDescent="0.25">
      <c r="L27" s="10" t="s">
        <v>90</v>
      </c>
      <c r="M27" s="11" t="s">
        <v>57</v>
      </c>
      <c r="N27" s="11" t="s">
        <v>19</v>
      </c>
      <c r="O27" s="26">
        <v>25</v>
      </c>
      <c r="Q27"/>
      <c r="R27"/>
      <c r="AJ27" t="s">
        <v>640</v>
      </c>
      <c r="AK27" t="s">
        <v>653</v>
      </c>
      <c r="AL27" s="2" t="s">
        <v>713</v>
      </c>
      <c r="AM27" t="s">
        <v>665</v>
      </c>
      <c r="AN27" s="2"/>
    </row>
    <row r="28" spans="12:40" x14ac:dyDescent="0.25">
      <c r="L28" s="10" t="s">
        <v>91</v>
      </c>
      <c r="M28" s="11" t="s">
        <v>57</v>
      </c>
      <c r="N28" s="11" t="s">
        <v>19</v>
      </c>
      <c r="O28" s="26">
        <v>30</v>
      </c>
      <c r="Q28"/>
      <c r="R28"/>
      <c r="AJ28" t="s">
        <v>640</v>
      </c>
      <c r="AK28" t="s">
        <v>653</v>
      </c>
      <c r="AL28" s="2" t="s">
        <v>718</v>
      </c>
      <c r="AM28" t="s">
        <v>666</v>
      </c>
      <c r="AN28" s="2"/>
    </row>
    <row r="29" spans="12:40" x14ac:dyDescent="0.25">
      <c r="L29" s="21" t="s">
        <v>92</v>
      </c>
      <c r="M29" s="22" t="s">
        <v>57</v>
      </c>
      <c r="N29" s="22" t="s">
        <v>19</v>
      </c>
      <c r="O29" s="27">
        <f>2.4*USD_TRY</f>
        <v>72.72</v>
      </c>
      <c r="Q29"/>
      <c r="R29"/>
      <c r="AJ29" t="s">
        <v>640</v>
      </c>
      <c r="AK29" t="s">
        <v>653</v>
      </c>
      <c r="AL29" s="2" t="s">
        <v>700</v>
      </c>
      <c r="AM29" t="s">
        <v>667</v>
      </c>
      <c r="AN29" s="2"/>
    </row>
    <row r="30" spans="12:40" x14ac:dyDescent="0.25">
      <c r="L30" s="10" t="s">
        <v>93</v>
      </c>
      <c r="M30" s="11" t="s">
        <v>45</v>
      </c>
      <c r="N30" s="11" t="s">
        <v>19</v>
      </c>
      <c r="O30" s="28">
        <f>180/1.2/25</f>
        <v>6</v>
      </c>
      <c r="Q30"/>
      <c r="R30"/>
      <c r="AJ30" t="s">
        <v>640</v>
      </c>
      <c r="AK30" t="s">
        <v>653</v>
      </c>
      <c r="AL30" s="2" t="s">
        <v>697</v>
      </c>
      <c r="AM30" t="s">
        <v>668</v>
      </c>
      <c r="AN30" s="2"/>
    </row>
    <row r="31" spans="12:40" x14ac:dyDescent="0.25">
      <c r="L31" s="21" t="s">
        <v>94</v>
      </c>
      <c r="M31" s="22" t="s">
        <v>45</v>
      </c>
      <c r="N31" s="22" t="s">
        <v>19</v>
      </c>
      <c r="O31" s="27">
        <v>27.4</v>
      </c>
      <c r="Q31"/>
      <c r="R31"/>
      <c r="AJ31" t="s">
        <v>640</v>
      </c>
      <c r="AK31" t="s">
        <v>653</v>
      </c>
      <c r="AL31" s="2" t="s">
        <v>699</v>
      </c>
      <c r="AM31" t="s">
        <v>669</v>
      </c>
      <c r="AN31" s="2"/>
    </row>
    <row r="32" spans="12:40" x14ac:dyDescent="0.25">
      <c r="L32" s="21" t="s">
        <v>95</v>
      </c>
      <c r="M32" s="22" t="s">
        <v>54</v>
      </c>
      <c r="N32" s="22" t="s">
        <v>19</v>
      </c>
      <c r="O32" s="27">
        <f>189.9/100</f>
        <v>1.899</v>
      </c>
      <c r="Q32"/>
      <c r="R32"/>
      <c r="AJ32" t="s">
        <v>640</v>
      </c>
      <c r="AK32" t="s">
        <v>653</v>
      </c>
      <c r="AL32" s="2" t="s">
        <v>696</v>
      </c>
      <c r="AM32" t="s">
        <v>652</v>
      </c>
      <c r="AN32" s="2"/>
    </row>
    <row r="33" spans="12:40" x14ac:dyDescent="0.25">
      <c r="L33" s="21" t="s">
        <v>96</v>
      </c>
      <c r="M33" s="22" t="s">
        <v>45</v>
      </c>
      <c r="N33" s="22" t="s">
        <v>19</v>
      </c>
      <c r="O33" s="27">
        <f>350/1.2/20</f>
        <v>14.583333333333334</v>
      </c>
      <c r="Q33"/>
      <c r="R33"/>
      <c r="AJ33" t="s">
        <v>640</v>
      </c>
      <c r="AK33" t="s">
        <v>653</v>
      </c>
      <c r="AL33" s="2" t="s">
        <v>698</v>
      </c>
      <c r="AM33" t="s">
        <v>670</v>
      </c>
      <c r="AN33" s="2"/>
    </row>
    <row r="34" spans="12:40" x14ac:dyDescent="0.25">
      <c r="L34" s="21" t="s">
        <v>97</v>
      </c>
      <c r="M34" s="22" t="s">
        <v>18</v>
      </c>
      <c r="N34" s="22" t="s">
        <v>19</v>
      </c>
      <c r="O34" s="27">
        <v>0</v>
      </c>
      <c r="Q34"/>
      <c r="R34"/>
      <c r="AJ34" t="s">
        <v>640</v>
      </c>
      <c r="AK34" t="s">
        <v>653</v>
      </c>
      <c r="AL34" s="2" t="s">
        <v>716</v>
      </c>
      <c r="AM34" t="s">
        <v>717</v>
      </c>
      <c r="AN34" s="2"/>
    </row>
    <row r="35" spans="12:40" x14ac:dyDescent="0.25">
      <c r="L35" s="21" t="s">
        <v>98</v>
      </c>
      <c r="M35" s="22" t="s">
        <v>18</v>
      </c>
      <c r="N35" s="22" t="s">
        <v>19</v>
      </c>
      <c r="O35" s="27"/>
      <c r="Q35"/>
      <c r="R35"/>
      <c r="AJ35" t="s">
        <v>640</v>
      </c>
      <c r="AK35" t="s">
        <v>653</v>
      </c>
      <c r="AL35" s="2" t="s">
        <v>715</v>
      </c>
      <c r="AM35" t="s">
        <v>671</v>
      </c>
      <c r="AN35" s="2"/>
    </row>
    <row r="36" spans="12:40" x14ac:dyDescent="0.25">
      <c r="L36" s="21" t="s">
        <v>99</v>
      </c>
      <c r="M36" s="22" t="s">
        <v>18</v>
      </c>
      <c r="N36" s="22" t="s">
        <v>19</v>
      </c>
      <c r="O36" s="27"/>
      <c r="Q36"/>
      <c r="R36"/>
      <c r="AJ36" t="s">
        <v>640</v>
      </c>
      <c r="AK36" t="s">
        <v>672</v>
      </c>
      <c r="AL36" s="2">
        <v>108</v>
      </c>
      <c r="AM36" t="s">
        <v>673</v>
      </c>
      <c r="AN36" s="2"/>
    </row>
    <row r="37" spans="12:40" x14ac:dyDescent="0.25">
      <c r="L37" s="21" t="s">
        <v>100</v>
      </c>
      <c r="M37" s="22" t="s">
        <v>18</v>
      </c>
      <c r="N37" s="22" t="s">
        <v>19</v>
      </c>
      <c r="O37" s="27"/>
      <c r="Q37"/>
      <c r="R37"/>
      <c r="AJ37" t="s">
        <v>640</v>
      </c>
      <c r="AK37" t="s">
        <v>672</v>
      </c>
      <c r="AL37" s="2">
        <v>107</v>
      </c>
      <c r="AM37" t="s">
        <v>720</v>
      </c>
      <c r="AN37" s="2"/>
    </row>
    <row r="38" spans="12:40" x14ac:dyDescent="0.25">
      <c r="L38" s="21" t="s">
        <v>101</v>
      </c>
      <c r="M38" s="22" t="s">
        <v>83</v>
      </c>
      <c r="N38" s="22" t="s">
        <v>19</v>
      </c>
      <c r="O38" s="27">
        <v>1800</v>
      </c>
      <c r="Q38"/>
      <c r="R38"/>
      <c r="AJ38" t="s">
        <v>640</v>
      </c>
      <c r="AK38" t="s">
        <v>672</v>
      </c>
      <c r="AL38" s="2">
        <v>102</v>
      </c>
      <c r="AM38" t="s">
        <v>674</v>
      </c>
      <c r="AN38" s="2"/>
    </row>
    <row r="39" spans="12:40" x14ac:dyDescent="0.25">
      <c r="L39" s="21" t="s">
        <v>102</v>
      </c>
      <c r="M39" s="22" t="s">
        <v>45</v>
      </c>
      <c r="N39" s="22" t="s">
        <v>19</v>
      </c>
      <c r="O39" s="27">
        <v>12.72</v>
      </c>
      <c r="Q39"/>
      <c r="R39"/>
      <c r="AJ39" t="s">
        <v>640</v>
      </c>
      <c r="AK39" t="s">
        <v>672</v>
      </c>
      <c r="AL39" s="2">
        <v>104</v>
      </c>
      <c r="AM39" t="s">
        <v>675</v>
      </c>
      <c r="AN39" s="2"/>
    </row>
    <row r="40" spans="12:40" x14ac:dyDescent="0.25">
      <c r="L40" s="21" t="s">
        <v>103</v>
      </c>
      <c r="M40" s="22" t="s">
        <v>104</v>
      </c>
      <c r="N40" s="22" t="s">
        <v>19</v>
      </c>
      <c r="O40" s="27">
        <f>65/2.7</f>
        <v>24.074074074074073</v>
      </c>
      <c r="Q40"/>
      <c r="R40"/>
      <c r="AJ40" t="s">
        <v>640</v>
      </c>
      <c r="AK40" t="s">
        <v>672</v>
      </c>
      <c r="AL40" s="2">
        <v>105</v>
      </c>
      <c r="AM40" t="s">
        <v>676</v>
      </c>
      <c r="AN40" s="2"/>
    </row>
    <row r="41" spans="12:40" x14ac:dyDescent="0.25">
      <c r="L41" s="21" t="s">
        <v>105</v>
      </c>
      <c r="M41" s="22" t="s">
        <v>104</v>
      </c>
      <c r="N41" s="22" t="s">
        <v>19</v>
      </c>
      <c r="O41" s="27">
        <f>813/270</f>
        <v>3.0111111111111111</v>
      </c>
      <c r="Q41"/>
      <c r="R41"/>
      <c r="AJ41" t="s">
        <v>640</v>
      </c>
      <c r="AK41" t="s">
        <v>672</v>
      </c>
      <c r="AL41" s="2">
        <v>106</v>
      </c>
      <c r="AM41" t="s">
        <v>677</v>
      </c>
      <c r="AN41" s="2"/>
    </row>
    <row r="42" spans="12:40" x14ac:dyDescent="0.25">
      <c r="L42" s="21" t="s">
        <v>106</v>
      </c>
      <c r="M42" s="22" t="s">
        <v>18</v>
      </c>
      <c r="N42" s="22" t="s">
        <v>19</v>
      </c>
      <c r="O42" s="27"/>
      <c r="Q42"/>
      <c r="R42"/>
      <c r="AJ42" t="s">
        <v>640</v>
      </c>
      <c r="AK42" t="s">
        <v>672</v>
      </c>
      <c r="AL42" s="2">
        <v>103</v>
      </c>
      <c r="AM42" t="s">
        <v>678</v>
      </c>
      <c r="AN42" s="2"/>
    </row>
    <row r="43" spans="12:40" x14ac:dyDescent="0.25">
      <c r="L43" s="21" t="s">
        <v>107</v>
      </c>
      <c r="M43" s="22" t="s">
        <v>18</v>
      </c>
      <c r="N43" s="22" t="s">
        <v>19</v>
      </c>
      <c r="O43" s="27">
        <v>1400</v>
      </c>
      <c r="Q43"/>
      <c r="R43"/>
      <c r="AJ43" t="s">
        <v>640</v>
      </c>
      <c r="AK43" t="s">
        <v>672</v>
      </c>
      <c r="AM43" t="s">
        <v>658</v>
      </c>
      <c r="AN43" s="2"/>
    </row>
    <row r="44" spans="12:40" x14ac:dyDescent="0.25">
      <c r="L44" s="21" t="s">
        <v>108</v>
      </c>
      <c r="M44" s="22" t="s">
        <v>18</v>
      </c>
      <c r="N44" s="22" t="s">
        <v>19</v>
      </c>
      <c r="O44" s="27"/>
      <c r="Q44"/>
      <c r="R44"/>
      <c r="AJ44" t="s">
        <v>640</v>
      </c>
      <c r="AK44" t="s">
        <v>672</v>
      </c>
      <c r="AL44" s="2">
        <v>101</v>
      </c>
      <c r="AM44" t="s">
        <v>679</v>
      </c>
      <c r="AN44" s="2"/>
    </row>
    <row r="45" spans="12:40" x14ac:dyDescent="0.25">
      <c r="L45" s="10" t="s">
        <v>109</v>
      </c>
      <c r="M45" s="11" t="s">
        <v>57</v>
      </c>
      <c r="N45" s="11" t="s">
        <v>19</v>
      </c>
      <c r="O45" s="26">
        <v>20</v>
      </c>
      <c r="Q45"/>
      <c r="R45"/>
      <c r="AJ45" t="s">
        <v>640</v>
      </c>
      <c r="AK45" t="s">
        <v>672</v>
      </c>
      <c r="AL45" s="2" t="s">
        <v>701</v>
      </c>
      <c r="AM45" t="s">
        <v>660</v>
      </c>
      <c r="AN45" s="2"/>
    </row>
    <row r="46" spans="12:40" x14ac:dyDescent="0.25">
      <c r="L46" s="10" t="s">
        <v>110</v>
      </c>
      <c r="M46" s="11" t="s">
        <v>57</v>
      </c>
      <c r="N46" s="11" t="s">
        <v>19</v>
      </c>
      <c r="O46" s="26">
        <v>15</v>
      </c>
      <c r="Q46"/>
      <c r="R46"/>
      <c r="AJ46" t="s">
        <v>640</v>
      </c>
      <c r="AK46" t="s">
        <v>672</v>
      </c>
      <c r="AL46" s="2">
        <v>114</v>
      </c>
      <c r="AM46" t="s">
        <v>649</v>
      </c>
      <c r="AN46" s="2"/>
    </row>
    <row r="47" spans="12:40" x14ac:dyDescent="0.25">
      <c r="L47" s="21" t="s">
        <v>111</v>
      </c>
      <c r="M47" s="22" t="s">
        <v>57</v>
      </c>
      <c r="N47" s="22" t="s">
        <v>19</v>
      </c>
      <c r="O47" s="27"/>
      <c r="Q47"/>
      <c r="R47"/>
      <c r="AJ47" t="s">
        <v>640</v>
      </c>
      <c r="AK47" t="s">
        <v>672</v>
      </c>
      <c r="AL47" s="2">
        <v>115</v>
      </c>
      <c r="AM47" t="s">
        <v>645</v>
      </c>
      <c r="AN47" s="2"/>
    </row>
    <row r="48" spans="12:40" x14ac:dyDescent="0.25">
      <c r="L48" s="21" t="s">
        <v>112</v>
      </c>
      <c r="M48" s="22" t="s">
        <v>54</v>
      </c>
      <c r="N48" s="22" t="s">
        <v>19</v>
      </c>
      <c r="O48" s="27"/>
      <c r="Q48"/>
      <c r="R48"/>
      <c r="AJ48" t="s">
        <v>640</v>
      </c>
      <c r="AK48" t="s">
        <v>672</v>
      </c>
      <c r="AL48" s="2">
        <v>117</v>
      </c>
      <c r="AM48" t="s">
        <v>680</v>
      </c>
      <c r="AN48" s="2"/>
    </row>
    <row r="49" spans="12:40" x14ac:dyDescent="0.25">
      <c r="L49" s="21" t="s">
        <v>113</v>
      </c>
      <c r="M49" s="22" t="s">
        <v>54</v>
      </c>
      <c r="N49" s="22" t="s">
        <v>19</v>
      </c>
      <c r="O49" s="27"/>
      <c r="Q49"/>
      <c r="R49"/>
      <c r="AJ49" t="s">
        <v>640</v>
      </c>
      <c r="AK49" t="s">
        <v>672</v>
      </c>
      <c r="AL49" s="2">
        <v>118</v>
      </c>
      <c r="AM49" t="s">
        <v>681</v>
      </c>
      <c r="AN49" s="2"/>
    </row>
    <row r="50" spans="12:40" x14ac:dyDescent="0.25">
      <c r="L50" s="21" t="s">
        <v>114</v>
      </c>
      <c r="M50" s="22" t="s">
        <v>54</v>
      </c>
      <c r="N50" s="22" t="s">
        <v>19</v>
      </c>
      <c r="O50" s="27"/>
      <c r="Q50"/>
      <c r="R50"/>
      <c r="AJ50" t="s">
        <v>640</v>
      </c>
      <c r="AK50" t="s">
        <v>672</v>
      </c>
      <c r="AL50" s="2">
        <v>119</v>
      </c>
      <c r="AM50" t="s">
        <v>682</v>
      </c>
      <c r="AN50" s="2"/>
    </row>
    <row r="51" spans="12:40" x14ac:dyDescent="0.25">
      <c r="L51" s="21" t="s">
        <v>115</v>
      </c>
      <c r="M51" s="22"/>
      <c r="N51" s="22"/>
      <c r="O51" s="27"/>
      <c r="Q51"/>
      <c r="R51"/>
      <c r="AJ51" t="s">
        <v>640</v>
      </c>
      <c r="AK51" t="s">
        <v>672</v>
      </c>
      <c r="AL51" s="2">
        <v>116</v>
      </c>
      <c r="AM51" t="s">
        <v>683</v>
      </c>
      <c r="AN51" s="2"/>
    </row>
    <row r="52" spans="12:40" x14ac:dyDescent="0.25">
      <c r="L52" s="21" t="s">
        <v>116</v>
      </c>
      <c r="M52" s="22"/>
      <c r="N52" s="22"/>
      <c r="O52" s="27"/>
      <c r="Q52"/>
      <c r="R52"/>
      <c r="AJ52" t="s">
        <v>640</v>
      </c>
      <c r="AK52" t="s">
        <v>672</v>
      </c>
      <c r="AM52" t="s">
        <v>661</v>
      </c>
      <c r="AN52" s="2"/>
    </row>
    <row r="53" spans="12:40" x14ac:dyDescent="0.25">
      <c r="L53" s="21" t="s">
        <v>117</v>
      </c>
      <c r="M53" s="22" t="s">
        <v>18</v>
      </c>
      <c r="N53" s="22" t="s">
        <v>19</v>
      </c>
      <c r="O53" s="27"/>
      <c r="Q53"/>
      <c r="R53"/>
      <c r="AJ53" t="s">
        <v>640</v>
      </c>
      <c r="AK53" t="s">
        <v>653</v>
      </c>
      <c r="AL53" s="2" t="s">
        <v>710</v>
      </c>
      <c r="AM53" s="2" t="s">
        <v>711</v>
      </c>
    </row>
    <row r="54" spans="12:40" x14ac:dyDescent="0.25">
      <c r="L54" s="10" t="s">
        <v>118</v>
      </c>
      <c r="M54" s="11" t="s">
        <v>45</v>
      </c>
      <c r="N54" s="22" t="s">
        <v>19</v>
      </c>
      <c r="O54" s="28">
        <f>105/35</f>
        <v>3</v>
      </c>
      <c r="Q54"/>
      <c r="R54"/>
      <c r="AJ54" t="s">
        <v>640</v>
      </c>
      <c r="AK54" t="s">
        <v>672</v>
      </c>
      <c r="AL54" s="2">
        <v>112</v>
      </c>
      <c r="AM54" s="2" t="s">
        <v>719</v>
      </c>
    </row>
    <row r="55" spans="12:40" x14ac:dyDescent="0.25">
      <c r="L55" s="10" t="s">
        <v>119</v>
      </c>
      <c r="M55" s="11" t="s">
        <v>45</v>
      </c>
      <c r="N55" s="11" t="s">
        <v>19</v>
      </c>
      <c r="O55" s="26">
        <f>105/25</f>
        <v>4.2</v>
      </c>
      <c r="Q55"/>
      <c r="R55"/>
      <c r="AJ55" t="s">
        <v>640</v>
      </c>
      <c r="AK55" t="s">
        <v>672</v>
      </c>
      <c r="AL55" s="2">
        <v>113</v>
      </c>
      <c r="AM55" t="s">
        <v>720</v>
      </c>
    </row>
    <row r="56" spans="12:40" x14ac:dyDescent="0.25">
      <c r="L56" s="10" t="s">
        <v>120</v>
      </c>
      <c r="M56" s="11" t="s">
        <v>18</v>
      </c>
      <c r="N56" s="11" t="s">
        <v>19</v>
      </c>
      <c r="O56" s="26">
        <f>1300/70/1.2</f>
        <v>15.476190476190478</v>
      </c>
      <c r="Q56"/>
      <c r="R56"/>
    </row>
    <row r="57" spans="12:40" x14ac:dyDescent="0.25">
      <c r="L57" s="10" t="s">
        <v>121</v>
      </c>
      <c r="M57" s="11" t="s">
        <v>18</v>
      </c>
      <c r="N57" s="11" t="s">
        <v>19</v>
      </c>
      <c r="O57" s="26">
        <f>900/90/1.2</f>
        <v>8.3333333333333339</v>
      </c>
      <c r="Q57"/>
      <c r="R57"/>
    </row>
    <row r="58" spans="12:40" x14ac:dyDescent="0.25">
      <c r="L58" s="10" t="s">
        <v>122</v>
      </c>
      <c r="M58" s="11" t="s">
        <v>45</v>
      </c>
      <c r="N58" s="11" t="s">
        <v>19</v>
      </c>
      <c r="O58" s="26">
        <f>(13.8/25)*EUR_TRY</f>
        <v>18.232560000000003</v>
      </c>
      <c r="Q58"/>
      <c r="R58"/>
    </row>
    <row r="59" spans="12:40" x14ac:dyDescent="0.25">
      <c r="L59" s="10" t="s">
        <v>123</v>
      </c>
      <c r="M59" s="11" t="s">
        <v>45</v>
      </c>
      <c r="N59" s="11" t="s">
        <v>19</v>
      </c>
      <c r="O59" s="26">
        <f>1110/(25+10)/1.2</f>
        <v>26.428571428571431</v>
      </c>
      <c r="Q59"/>
      <c r="R59"/>
    </row>
    <row r="60" spans="12:40" x14ac:dyDescent="0.25">
      <c r="L60" s="10" t="s">
        <v>124</v>
      </c>
      <c r="M60" s="11" t="s">
        <v>18</v>
      </c>
      <c r="N60" s="11" t="s">
        <v>19</v>
      </c>
      <c r="O60" s="26">
        <f>14.1*USD_TRY</f>
        <v>427.23</v>
      </c>
      <c r="Q60"/>
      <c r="R60"/>
    </row>
    <row r="61" spans="12:40" x14ac:dyDescent="0.25">
      <c r="L61" s="10" t="s">
        <v>125</v>
      </c>
      <c r="M61" s="11" t="s">
        <v>54</v>
      </c>
      <c r="N61" s="11" t="s">
        <v>19</v>
      </c>
      <c r="O61" s="26">
        <v>400</v>
      </c>
      <c r="Q61"/>
      <c r="R61"/>
    </row>
    <row r="62" spans="12:40" x14ac:dyDescent="0.25">
      <c r="L62" s="10" t="s">
        <v>126</v>
      </c>
      <c r="M62" s="11" t="s">
        <v>54</v>
      </c>
      <c r="N62" s="11" t="s">
        <v>19</v>
      </c>
      <c r="O62" s="26">
        <f>0.95*USD_TRY</f>
        <v>28.785</v>
      </c>
      <c r="Q62"/>
      <c r="R62"/>
    </row>
    <row r="63" spans="12:40" x14ac:dyDescent="0.25">
      <c r="L63" s="10" t="s">
        <v>127</v>
      </c>
      <c r="M63" s="11" t="s">
        <v>18</v>
      </c>
      <c r="N63" s="11" t="s">
        <v>19</v>
      </c>
      <c r="O63" s="26">
        <f>9*EUR_TRY</f>
        <v>297.27</v>
      </c>
      <c r="Q63"/>
      <c r="R63"/>
    </row>
    <row r="64" spans="12:40" x14ac:dyDescent="0.25">
      <c r="Q64"/>
      <c r="R64"/>
    </row>
    <row r="65" spans="17:18" x14ac:dyDescent="0.25">
      <c r="Q65"/>
      <c r="R65"/>
    </row>
    <row r="66" spans="17:18" x14ac:dyDescent="0.25">
      <c r="Q66"/>
      <c r="R66"/>
    </row>
    <row r="67" spans="17:18" x14ac:dyDescent="0.25">
      <c r="Q67"/>
      <c r="R67"/>
    </row>
    <row r="68" spans="17:18" x14ac:dyDescent="0.25">
      <c r="Q68"/>
      <c r="R68"/>
    </row>
    <row r="69" spans="17:18" x14ac:dyDescent="0.25">
      <c r="Q69"/>
      <c r="R69"/>
    </row>
    <row r="70" spans="17:18" x14ac:dyDescent="0.25">
      <c r="Q70"/>
      <c r="R70"/>
    </row>
    <row r="71" spans="17:18" x14ac:dyDescent="0.25">
      <c r="Q71"/>
      <c r="R71"/>
    </row>
    <row r="72" spans="17:18" x14ac:dyDescent="0.25">
      <c r="Q72"/>
      <c r="R72"/>
    </row>
    <row r="73" spans="17:18" x14ac:dyDescent="0.25">
      <c r="Q73"/>
      <c r="R73"/>
    </row>
    <row r="74" spans="17:18" x14ac:dyDescent="0.25">
      <c r="Q74"/>
      <c r="R74"/>
    </row>
    <row r="75" spans="17:18" x14ac:dyDescent="0.25">
      <c r="Q75"/>
      <c r="R75"/>
    </row>
    <row r="76" spans="17:18" x14ac:dyDescent="0.25">
      <c r="Q76"/>
      <c r="R76"/>
    </row>
    <row r="77" spans="17:18" x14ac:dyDescent="0.25">
      <c r="Q77"/>
      <c r="R77"/>
    </row>
    <row r="78" spans="17:18" x14ac:dyDescent="0.25">
      <c r="Q78"/>
      <c r="R78"/>
    </row>
    <row r="79" spans="17:18" x14ac:dyDescent="0.25">
      <c r="Q79"/>
      <c r="R79"/>
    </row>
    <row r="80" spans="17:18" x14ac:dyDescent="0.25">
      <c r="Q80"/>
      <c r="R80"/>
    </row>
    <row r="81" spans="17:18" x14ac:dyDescent="0.25">
      <c r="Q81"/>
      <c r="R81"/>
    </row>
    <row r="82" spans="17:18" x14ac:dyDescent="0.25">
      <c r="Q82"/>
      <c r="R82"/>
    </row>
    <row r="83" spans="17:18" x14ac:dyDescent="0.25">
      <c r="Q83"/>
      <c r="R83"/>
    </row>
    <row r="84" spans="17:18" x14ac:dyDescent="0.25">
      <c r="Q84"/>
      <c r="R84"/>
    </row>
    <row r="85" spans="17:18" x14ac:dyDescent="0.25">
      <c r="Q85"/>
      <c r="R85"/>
    </row>
    <row r="86" spans="17:18" x14ac:dyDescent="0.25">
      <c r="Q86"/>
      <c r="R86"/>
    </row>
    <row r="87" spans="17:18" x14ac:dyDescent="0.25">
      <c r="Q87"/>
      <c r="R87"/>
    </row>
    <row r="88" spans="17:18" x14ac:dyDescent="0.25">
      <c r="Q88"/>
      <c r="R88"/>
    </row>
    <row r="89" spans="17:18" x14ac:dyDescent="0.25">
      <c r="Q89"/>
      <c r="R89"/>
    </row>
    <row r="90" spans="17:18" x14ac:dyDescent="0.25">
      <c r="Q90"/>
      <c r="R90"/>
    </row>
    <row r="91" spans="17:18" x14ac:dyDescent="0.25">
      <c r="Q91"/>
      <c r="R91"/>
    </row>
    <row r="92" spans="17:18" x14ac:dyDescent="0.25">
      <c r="Q92"/>
      <c r="R92"/>
    </row>
    <row r="93" spans="17:18" x14ac:dyDescent="0.25">
      <c r="Q93"/>
      <c r="R93"/>
    </row>
    <row r="94" spans="17:18" x14ac:dyDescent="0.25">
      <c r="Q94"/>
      <c r="R94"/>
    </row>
    <row r="95" spans="17:18" x14ac:dyDescent="0.25">
      <c r="Q95"/>
      <c r="R95"/>
    </row>
    <row r="96" spans="17:18" x14ac:dyDescent="0.25">
      <c r="Q96"/>
      <c r="R96"/>
    </row>
    <row r="97" spans="17:18" x14ac:dyDescent="0.25">
      <c r="Q97"/>
      <c r="R97"/>
    </row>
    <row r="98" spans="17:18" x14ac:dyDescent="0.25">
      <c r="Q98"/>
      <c r="R98"/>
    </row>
    <row r="99" spans="17:18" x14ac:dyDescent="0.25">
      <c r="Q99"/>
      <c r="R99"/>
    </row>
    <row r="100" spans="17:18" x14ac:dyDescent="0.25">
      <c r="Q100"/>
      <c r="R100"/>
    </row>
    <row r="101" spans="17:18" x14ac:dyDescent="0.25">
      <c r="Q101"/>
      <c r="R101"/>
    </row>
    <row r="102" spans="17:18" x14ac:dyDescent="0.25">
      <c r="Q102"/>
      <c r="R102"/>
    </row>
    <row r="103" spans="17:18" x14ac:dyDescent="0.25">
      <c r="Q103"/>
      <c r="R103"/>
    </row>
    <row r="104" spans="17:18" x14ac:dyDescent="0.25">
      <c r="Q104"/>
      <c r="R104"/>
    </row>
    <row r="105" spans="17:18" x14ac:dyDescent="0.25">
      <c r="Q105"/>
      <c r="R105"/>
    </row>
    <row r="106" spans="17:18" x14ac:dyDescent="0.25">
      <c r="Q106"/>
      <c r="R106"/>
    </row>
    <row r="107" spans="17:18" x14ac:dyDescent="0.25">
      <c r="Q107"/>
      <c r="R107"/>
    </row>
    <row r="108" spans="17:18" x14ac:dyDescent="0.25">
      <c r="Q108"/>
      <c r="R108"/>
    </row>
    <row r="109" spans="17:18" x14ac:dyDescent="0.25">
      <c r="Q109"/>
      <c r="R109"/>
    </row>
    <row r="110" spans="17:18" x14ac:dyDescent="0.25">
      <c r="Q110"/>
      <c r="R110"/>
    </row>
    <row r="111" spans="17:18" x14ac:dyDescent="0.25">
      <c r="Q111"/>
      <c r="R111"/>
    </row>
    <row r="112" spans="17:18" x14ac:dyDescent="0.25">
      <c r="Q112"/>
      <c r="R112"/>
    </row>
    <row r="113" spans="17:18" x14ac:dyDescent="0.25">
      <c r="Q113"/>
      <c r="R113"/>
    </row>
    <row r="114" spans="17:18" x14ac:dyDescent="0.25">
      <c r="Q114"/>
      <c r="R114"/>
    </row>
    <row r="115" spans="17:18" x14ac:dyDescent="0.25">
      <c r="Q115"/>
      <c r="R115"/>
    </row>
    <row r="116" spans="17:18" x14ac:dyDescent="0.25">
      <c r="Q116"/>
      <c r="R116"/>
    </row>
    <row r="117" spans="17:18" x14ac:dyDescent="0.25">
      <c r="Q117"/>
      <c r="R117"/>
    </row>
    <row r="118" spans="17:18" x14ac:dyDescent="0.25">
      <c r="Q118"/>
      <c r="R118"/>
    </row>
    <row r="119" spans="17:18" x14ac:dyDescent="0.25">
      <c r="Q119"/>
      <c r="R119"/>
    </row>
    <row r="120" spans="17:18" x14ac:dyDescent="0.25">
      <c r="Q120"/>
      <c r="R120"/>
    </row>
    <row r="121" spans="17:18" x14ac:dyDescent="0.25">
      <c r="Q121"/>
      <c r="R121"/>
    </row>
    <row r="122" spans="17:18" x14ac:dyDescent="0.25">
      <c r="Q122"/>
      <c r="R122"/>
    </row>
    <row r="123" spans="17:18" x14ac:dyDescent="0.25">
      <c r="Q123"/>
      <c r="R123"/>
    </row>
    <row r="124" spans="17:18" x14ac:dyDescent="0.25">
      <c r="Q124"/>
      <c r="R124"/>
    </row>
    <row r="125" spans="17:18" x14ac:dyDescent="0.25">
      <c r="Q125"/>
      <c r="R125"/>
    </row>
    <row r="126" spans="17:18" x14ac:dyDescent="0.25">
      <c r="Q126"/>
      <c r="R126"/>
    </row>
    <row r="127" spans="17:18" x14ac:dyDescent="0.25">
      <c r="Q127"/>
      <c r="R127"/>
    </row>
    <row r="128" spans="17:18" x14ac:dyDescent="0.25">
      <c r="Q128"/>
      <c r="R128"/>
    </row>
    <row r="129" spans="17:18" x14ac:dyDescent="0.25">
      <c r="Q129"/>
      <c r="R129"/>
    </row>
    <row r="130" spans="17:18" x14ac:dyDescent="0.25">
      <c r="Q130"/>
      <c r="R130"/>
    </row>
    <row r="131" spans="17:18" x14ac:dyDescent="0.25">
      <c r="Q131"/>
      <c r="R131"/>
    </row>
    <row r="132" spans="17:18" x14ac:dyDescent="0.25">
      <c r="Q132"/>
      <c r="R132"/>
    </row>
    <row r="133" spans="17:18" x14ac:dyDescent="0.25">
      <c r="Q133"/>
      <c r="R133"/>
    </row>
    <row r="134" spans="17:18" x14ac:dyDescent="0.25">
      <c r="Q134"/>
      <c r="R134"/>
    </row>
    <row r="135" spans="17:18" x14ac:dyDescent="0.25">
      <c r="Q135"/>
      <c r="R135"/>
    </row>
    <row r="136" spans="17:18" x14ac:dyDescent="0.25">
      <c r="Q136"/>
      <c r="R136"/>
    </row>
    <row r="137" spans="17:18" x14ac:dyDescent="0.25">
      <c r="Q137"/>
      <c r="R137"/>
    </row>
    <row r="138" spans="17:18" x14ac:dyDescent="0.25">
      <c r="Q138"/>
      <c r="R138"/>
    </row>
    <row r="139" spans="17:18" x14ac:dyDescent="0.25">
      <c r="Q139"/>
      <c r="R139"/>
    </row>
    <row r="140" spans="17:18" x14ac:dyDescent="0.25">
      <c r="Q140"/>
      <c r="R140"/>
    </row>
    <row r="141" spans="17:18" x14ac:dyDescent="0.25">
      <c r="Q141"/>
      <c r="R141"/>
    </row>
    <row r="142" spans="17:18" x14ac:dyDescent="0.25">
      <c r="Q142"/>
      <c r="R142"/>
    </row>
    <row r="143" spans="17:18" x14ac:dyDescent="0.25">
      <c r="Q143"/>
      <c r="R143"/>
    </row>
    <row r="144" spans="17:18" x14ac:dyDescent="0.25">
      <c r="Q144"/>
      <c r="R144"/>
    </row>
    <row r="145" spans="17:18" x14ac:dyDescent="0.25">
      <c r="Q145"/>
      <c r="R145"/>
    </row>
    <row r="146" spans="17:18" x14ac:dyDescent="0.25">
      <c r="Q146"/>
      <c r="R146"/>
    </row>
    <row r="147" spans="17:18" x14ac:dyDescent="0.25">
      <c r="Q147"/>
      <c r="R147"/>
    </row>
    <row r="148" spans="17:18" x14ac:dyDescent="0.25">
      <c r="Q148"/>
      <c r="R148"/>
    </row>
    <row r="149" spans="17:18" x14ac:dyDescent="0.25">
      <c r="Q149"/>
      <c r="R149"/>
    </row>
    <row r="150" spans="17:18" x14ac:dyDescent="0.25">
      <c r="Q150"/>
      <c r="R150"/>
    </row>
    <row r="151" spans="17:18" x14ac:dyDescent="0.25">
      <c r="Q151"/>
      <c r="R151"/>
    </row>
    <row r="152" spans="17:18" x14ac:dyDescent="0.25">
      <c r="Q152"/>
      <c r="R152"/>
    </row>
    <row r="153" spans="17:18" x14ac:dyDescent="0.25">
      <c r="Q153"/>
      <c r="R153"/>
    </row>
    <row r="154" spans="17:18" x14ac:dyDescent="0.25">
      <c r="Q154"/>
      <c r="R154"/>
    </row>
    <row r="155" spans="17:18" x14ac:dyDescent="0.25">
      <c r="Q155"/>
      <c r="R155"/>
    </row>
    <row r="156" spans="17:18" x14ac:dyDescent="0.25">
      <c r="Q156"/>
      <c r="R156"/>
    </row>
    <row r="157" spans="17:18" x14ac:dyDescent="0.25">
      <c r="Q157"/>
      <c r="R157"/>
    </row>
    <row r="158" spans="17:18" x14ac:dyDescent="0.25">
      <c r="Q158"/>
      <c r="R158"/>
    </row>
    <row r="159" spans="17:18" x14ac:dyDescent="0.25">
      <c r="Q159"/>
      <c r="R159"/>
    </row>
    <row r="160" spans="17:18" x14ac:dyDescent="0.25">
      <c r="Q160"/>
      <c r="R160"/>
    </row>
    <row r="161" spans="17:18" x14ac:dyDescent="0.25">
      <c r="Q161"/>
      <c r="R161"/>
    </row>
    <row r="162" spans="17:18" x14ac:dyDescent="0.25">
      <c r="Q162"/>
      <c r="R162"/>
    </row>
    <row r="163" spans="17:18" x14ac:dyDescent="0.25">
      <c r="Q163"/>
      <c r="R163"/>
    </row>
    <row r="164" spans="17:18" x14ac:dyDescent="0.25">
      <c r="Q164"/>
      <c r="R164"/>
    </row>
    <row r="165" spans="17:18" x14ac:dyDescent="0.25">
      <c r="Q165"/>
      <c r="R165"/>
    </row>
    <row r="166" spans="17:18" x14ac:dyDescent="0.25">
      <c r="Q166"/>
      <c r="R166"/>
    </row>
    <row r="167" spans="17:18" x14ac:dyDescent="0.25">
      <c r="Q167"/>
      <c r="R167"/>
    </row>
    <row r="168" spans="17:18" x14ac:dyDescent="0.25">
      <c r="Q168"/>
      <c r="R168"/>
    </row>
    <row r="169" spans="17:18" x14ac:dyDescent="0.25">
      <c r="Q169"/>
      <c r="R169"/>
    </row>
    <row r="170" spans="17:18" x14ac:dyDescent="0.25">
      <c r="Q170"/>
      <c r="R170"/>
    </row>
    <row r="171" spans="17:18" x14ac:dyDescent="0.25">
      <c r="Q171"/>
      <c r="R171"/>
    </row>
    <row r="172" spans="17:18" x14ac:dyDescent="0.25">
      <c r="Q172"/>
      <c r="R172"/>
    </row>
    <row r="173" spans="17:18" x14ac:dyDescent="0.25">
      <c r="Q173"/>
      <c r="R173"/>
    </row>
    <row r="174" spans="17:18" x14ac:dyDescent="0.25">
      <c r="Q174"/>
      <c r="R174"/>
    </row>
    <row r="175" spans="17:18" x14ac:dyDescent="0.25">
      <c r="Q175"/>
      <c r="R175"/>
    </row>
    <row r="176" spans="17:18" x14ac:dyDescent="0.25">
      <c r="Q176"/>
      <c r="R176"/>
    </row>
    <row r="177" spans="17:18" x14ac:dyDescent="0.25">
      <c r="Q177"/>
      <c r="R177"/>
    </row>
    <row r="178" spans="17:18" x14ac:dyDescent="0.25">
      <c r="Q178"/>
      <c r="R178"/>
    </row>
    <row r="179" spans="17:18" x14ac:dyDescent="0.25">
      <c r="Q179"/>
      <c r="R179"/>
    </row>
    <row r="180" spans="17:18" x14ac:dyDescent="0.25">
      <c r="Q180"/>
      <c r="R180"/>
    </row>
    <row r="181" spans="17:18" x14ac:dyDescent="0.25">
      <c r="Q181"/>
      <c r="R181"/>
    </row>
    <row r="182" spans="17:18" x14ac:dyDescent="0.25">
      <c r="Q182"/>
      <c r="R182"/>
    </row>
    <row r="183" spans="17:18" x14ac:dyDescent="0.25">
      <c r="Q183"/>
      <c r="R183"/>
    </row>
    <row r="184" spans="17:18" x14ac:dyDescent="0.25">
      <c r="Q184"/>
      <c r="R184"/>
    </row>
    <row r="185" spans="17:18" x14ac:dyDescent="0.25">
      <c r="Q185"/>
      <c r="R185"/>
    </row>
    <row r="186" spans="17:18" x14ac:dyDescent="0.25">
      <c r="Q186"/>
      <c r="R186"/>
    </row>
    <row r="187" spans="17:18" x14ac:dyDescent="0.25">
      <c r="Q187"/>
      <c r="R187"/>
    </row>
    <row r="188" spans="17:18" x14ac:dyDescent="0.25">
      <c r="Q188"/>
      <c r="R188"/>
    </row>
    <row r="189" spans="17:18" x14ac:dyDescent="0.25">
      <c r="Q189"/>
      <c r="R189"/>
    </row>
    <row r="190" spans="17:18" x14ac:dyDescent="0.25">
      <c r="Q190"/>
      <c r="R190"/>
    </row>
    <row r="191" spans="17:18" x14ac:dyDescent="0.25">
      <c r="Q191"/>
      <c r="R191"/>
    </row>
    <row r="192" spans="17:18" x14ac:dyDescent="0.25">
      <c r="Q192"/>
      <c r="R192"/>
    </row>
    <row r="193" spans="17:18" x14ac:dyDescent="0.25">
      <c r="Q193"/>
      <c r="R193"/>
    </row>
    <row r="194" spans="17:18" x14ac:dyDescent="0.25">
      <c r="Q194"/>
      <c r="R194"/>
    </row>
    <row r="195" spans="17:18" x14ac:dyDescent="0.25">
      <c r="Q195"/>
      <c r="R195"/>
    </row>
    <row r="196" spans="17:18" x14ac:dyDescent="0.25">
      <c r="Q196"/>
      <c r="R196"/>
    </row>
    <row r="197" spans="17:18" x14ac:dyDescent="0.25">
      <c r="Q197"/>
      <c r="R197"/>
    </row>
    <row r="198" spans="17:18" x14ac:dyDescent="0.25">
      <c r="Q198"/>
      <c r="R198"/>
    </row>
    <row r="199" spans="17:18" x14ac:dyDescent="0.25">
      <c r="Q199"/>
      <c r="R199"/>
    </row>
    <row r="200" spans="17:18" x14ac:dyDescent="0.25">
      <c r="Q200"/>
      <c r="R200"/>
    </row>
    <row r="201" spans="17:18" x14ac:dyDescent="0.25">
      <c r="Q201"/>
      <c r="R201"/>
    </row>
    <row r="202" spans="17:18" x14ac:dyDescent="0.25">
      <c r="Q202"/>
      <c r="R202"/>
    </row>
    <row r="203" spans="17:18" x14ac:dyDescent="0.25">
      <c r="Q203"/>
      <c r="R203"/>
    </row>
    <row r="204" spans="17:18" x14ac:dyDescent="0.25">
      <c r="Q204"/>
      <c r="R204"/>
    </row>
    <row r="205" spans="17:18" x14ac:dyDescent="0.25">
      <c r="Q205"/>
      <c r="R205"/>
    </row>
    <row r="206" spans="17:18" x14ac:dyDescent="0.25">
      <c r="Q206"/>
      <c r="R206"/>
    </row>
    <row r="207" spans="17:18" x14ac:dyDescent="0.25">
      <c r="Q207"/>
      <c r="R207"/>
    </row>
    <row r="208" spans="17:18" x14ac:dyDescent="0.25">
      <c r="Q208"/>
      <c r="R208"/>
    </row>
    <row r="209" spans="17:18" x14ac:dyDescent="0.25">
      <c r="Q209"/>
      <c r="R209"/>
    </row>
    <row r="210" spans="17:18" x14ac:dyDescent="0.25">
      <c r="Q210"/>
      <c r="R210"/>
    </row>
    <row r="211" spans="17:18" x14ac:dyDescent="0.25">
      <c r="Q211"/>
      <c r="R211"/>
    </row>
    <row r="212" spans="17:18" x14ac:dyDescent="0.25">
      <c r="Q212"/>
      <c r="R212"/>
    </row>
    <row r="213" spans="17:18" x14ac:dyDescent="0.25">
      <c r="Q213"/>
      <c r="R213"/>
    </row>
    <row r="214" spans="17:18" x14ac:dyDescent="0.25">
      <c r="Q214"/>
      <c r="R214"/>
    </row>
    <row r="215" spans="17:18" x14ac:dyDescent="0.25">
      <c r="Q215"/>
      <c r="R215"/>
    </row>
    <row r="216" spans="17:18" x14ac:dyDescent="0.25">
      <c r="Q216"/>
      <c r="R216"/>
    </row>
    <row r="217" spans="17:18" x14ac:dyDescent="0.25">
      <c r="Q217"/>
      <c r="R217"/>
    </row>
    <row r="218" spans="17:18" x14ac:dyDescent="0.25">
      <c r="Q218"/>
      <c r="R218"/>
    </row>
    <row r="219" spans="17:18" x14ac:dyDescent="0.25">
      <c r="Q219"/>
      <c r="R219"/>
    </row>
    <row r="220" spans="17:18" x14ac:dyDescent="0.25">
      <c r="Q220"/>
      <c r="R220"/>
    </row>
    <row r="221" spans="17:18" x14ac:dyDescent="0.25">
      <c r="Q221"/>
      <c r="R221"/>
    </row>
    <row r="222" spans="17:18" x14ac:dyDescent="0.25">
      <c r="Q222"/>
      <c r="R222"/>
    </row>
    <row r="223" spans="17:18" x14ac:dyDescent="0.25">
      <c r="Q223"/>
      <c r="R223"/>
    </row>
    <row r="224" spans="17:18" x14ac:dyDescent="0.25">
      <c r="Q224"/>
      <c r="R224"/>
    </row>
    <row r="225" spans="17:18" x14ac:dyDescent="0.25">
      <c r="Q225"/>
      <c r="R225"/>
    </row>
    <row r="226" spans="17:18" x14ac:dyDescent="0.25">
      <c r="Q226"/>
      <c r="R226"/>
    </row>
    <row r="227" spans="17:18" x14ac:dyDescent="0.25">
      <c r="Q227"/>
      <c r="R227"/>
    </row>
    <row r="228" spans="17:18" x14ac:dyDescent="0.25">
      <c r="Q228"/>
      <c r="R228"/>
    </row>
    <row r="229" spans="17:18" x14ac:dyDescent="0.25">
      <c r="Q229"/>
      <c r="R229"/>
    </row>
    <row r="230" spans="17:18" x14ac:dyDescent="0.25">
      <c r="Q230"/>
      <c r="R230"/>
    </row>
    <row r="231" spans="17:18" x14ac:dyDescent="0.25">
      <c r="Q231"/>
      <c r="R231"/>
    </row>
    <row r="232" spans="17:18" x14ac:dyDescent="0.25">
      <c r="Q232"/>
      <c r="R232"/>
    </row>
    <row r="233" spans="17:18" x14ac:dyDescent="0.25">
      <c r="Q233"/>
      <c r="R233"/>
    </row>
    <row r="234" spans="17:18" x14ac:dyDescent="0.25">
      <c r="Q234"/>
      <c r="R234"/>
    </row>
    <row r="235" spans="17:18" x14ac:dyDescent="0.25">
      <c r="Q235"/>
      <c r="R235"/>
    </row>
    <row r="236" spans="17:18" x14ac:dyDescent="0.25">
      <c r="Q236"/>
      <c r="R236"/>
    </row>
    <row r="237" spans="17:18" x14ac:dyDescent="0.25">
      <c r="Q237"/>
      <c r="R237"/>
    </row>
    <row r="238" spans="17:18" x14ac:dyDescent="0.25">
      <c r="Q238"/>
      <c r="R238"/>
    </row>
    <row r="239" spans="17:18" x14ac:dyDescent="0.25">
      <c r="Q239"/>
      <c r="R239"/>
    </row>
    <row r="240" spans="17:18" x14ac:dyDescent="0.25">
      <c r="Q240"/>
      <c r="R240"/>
    </row>
    <row r="241" spans="17:18" x14ac:dyDescent="0.25">
      <c r="Q241"/>
      <c r="R241"/>
    </row>
    <row r="242" spans="17:18" x14ac:dyDescent="0.25">
      <c r="Q242"/>
      <c r="R242"/>
    </row>
    <row r="243" spans="17:18" x14ac:dyDescent="0.25">
      <c r="Q243"/>
      <c r="R243"/>
    </row>
    <row r="244" spans="17:18" x14ac:dyDescent="0.25">
      <c r="Q244"/>
      <c r="R244"/>
    </row>
    <row r="245" spans="17:18" x14ac:dyDescent="0.25">
      <c r="Q245"/>
      <c r="R245"/>
    </row>
    <row r="246" spans="17:18" x14ac:dyDescent="0.25">
      <c r="Q246"/>
      <c r="R246"/>
    </row>
    <row r="247" spans="17:18" x14ac:dyDescent="0.25">
      <c r="Q247"/>
      <c r="R247"/>
    </row>
    <row r="248" spans="17:18" x14ac:dyDescent="0.25">
      <c r="Q248"/>
      <c r="R248"/>
    </row>
    <row r="249" spans="17:18" x14ac:dyDescent="0.25">
      <c r="Q249"/>
      <c r="R249"/>
    </row>
    <row r="250" spans="17:18" x14ac:dyDescent="0.25">
      <c r="Q250"/>
      <c r="R250"/>
    </row>
    <row r="251" spans="17:18" x14ac:dyDescent="0.25">
      <c r="Q251"/>
      <c r="R251"/>
    </row>
    <row r="252" spans="17:18" x14ac:dyDescent="0.25">
      <c r="Q252"/>
      <c r="R252"/>
    </row>
    <row r="253" spans="17:18" x14ac:dyDescent="0.25">
      <c r="Q253"/>
      <c r="R253"/>
    </row>
    <row r="254" spans="17:18" x14ac:dyDescent="0.25">
      <c r="Q254"/>
      <c r="R254"/>
    </row>
    <row r="255" spans="17:18" x14ac:dyDescent="0.25">
      <c r="Q255"/>
      <c r="R255"/>
    </row>
    <row r="256" spans="17:18" x14ac:dyDescent="0.25">
      <c r="Q256"/>
      <c r="R256"/>
    </row>
    <row r="257" spans="17:18" x14ac:dyDescent="0.25">
      <c r="Q257"/>
      <c r="R257"/>
    </row>
    <row r="258" spans="17:18" x14ac:dyDescent="0.25">
      <c r="Q258"/>
      <c r="R258"/>
    </row>
    <row r="259" spans="17:18" x14ac:dyDescent="0.25">
      <c r="Q259"/>
      <c r="R259"/>
    </row>
    <row r="260" spans="17:18" x14ac:dyDescent="0.25">
      <c r="Q260"/>
      <c r="R260"/>
    </row>
    <row r="261" spans="17:18" x14ac:dyDescent="0.25">
      <c r="Q261"/>
      <c r="R261"/>
    </row>
    <row r="262" spans="17:18" x14ac:dyDescent="0.25">
      <c r="Q262"/>
      <c r="R262"/>
    </row>
    <row r="263" spans="17:18" x14ac:dyDescent="0.25">
      <c r="Q263"/>
      <c r="R263"/>
    </row>
    <row r="264" spans="17:18" x14ac:dyDescent="0.25">
      <c r="Q264"/>
      <c r="R264"/>
    </row>
    <row r="265" spans="17:18" x14ac:dyDescent="0.25">
      <c r="Q265"/>
      <c r="R265"/>
    </row>
    <row r="266" spans="17:18" x14ac:dyDescent="0.25">
      <c r="Q266"/>
      <c r="R266"/>
    </row>
    <row r="267" spans="17:18" x14ac:dyDescent="0.25">
      <c r="Q267"/>
      <c r="R267"/>
    </row>
    <row r="268" spans="17:18" x14ac:dyDescent="0.25">
      <c r="Q268"/>
      <c r="R268"/>
    </row>
    <row r="269" spans="17:18" x14ac:dyDescent="0.25">
      <c r="Q269"/>
      <c r="R269"/>
    </row>
    <row r="270" spans="17:18" x14ac:dyDescent="0.25">
      <c r="Q270"/>
      <c r="R270"/>
    </row>
    <row r="271" spans="17:18" x14ac:dyDescent="0.25">
      <c r="Q271"/>
      <c r="R271"/>
    </row>
    <row r="272" spans="17:18" x14ac:dyDescent="0.25">
      <c r="Q272"/>
      <c r="R272"/>
    </row>
    <row r="273" spans="17:18" x14ac:dyDescent="0.25">
      <c r="Q273"/>
      <c r="R273"/>
    </row>
    <row r="274" spans="17:18" x14ac:dyDescent="0.25">
      <c r="Q274"/>
      <c r="R274"/>
    </row>
    <row r="275" spans="17:18" x14ac:dyDescent="0.25">
      <c r="Q275"/>
      <c r="R275"/>
    </row>
    <row r="276" spans="17:18" x14ac:dyDescent="0.25">
      <c r="Q276"/>
      <c r="R276"/>
    </row>
    <row r="277" spans="17:18" x14ac:dyDescent="0.25">
      <c r="Q277"/>
      <c r="R277"/>
    </row>
    <row r="278" spans="17:18" x14ac:dyDescent="0.25">
      <c r="Q278"/>
      <c r="R278"/>
    </row>
    <row r="279" spans="17:18" x14ac:dyDescent="0.25">
      <c r="Q279"/>
      <c r="R279"/>
    </row>
    <row r="280" spans="17:18" x14ac:dyDescent="0.25">
      <c r="Q280"/>
      <c r="R280"/>
    </row>
    <row r="281" spans="17:18" x14ac:dyDescent="0.25">
      <c r="Q281"/>
      <c r="R281"/>
    </row>
    <row r="282" spans="17:18" x14ac:dyDescent="0.25">
      <c r="Q282"/>
      <c r="R282"/>
    </row>
    <row r="283" spans="17:18" x14ac:dyDescent="0.25">
      <c r="Q283"/>
      <c r="R283"/>
    </row>
    <row r="284" spans="17:18" x14ac:dyDescent="0.25">
      <c r="Q284"/>
      <c r="R284"/>
    </row>
    <row r="285" spans="17:18" x14ac:dyDescent="0.25">
      <c r="Q285"/>
      <c r="R285"/>
    </row>
    <row r="286" spans="17:18" x14ac:dyDescent="0.25">
      <c r="Q286"/>
      <c r="R286"/>
    </row>
    <row r="287" spans="17:18" x14ac:dyDescent="0.25">
      <c r="Q287"/>
      <c r="R287"/>
    </row>
    <row r="288" spans="17:18" x14ac:dyDescent="0.25">
      <c r="Q288"/>
      <c r="R288"/>
    </row>
    <row r="289" spans="17:18" x14ac:dyDescent="0.25">
      <c r="Q289"/>
      <c r="R289"/>
    </row>
    <row r="290" spans="17:18" x14ac:dyDescent="0.25">
      <c r="Q290"/>
      <c r="R290"/>
    </row>
    <row r="291" spans="17:18" x14ac:dyDescent="0.25">
      <c r="Q291"/>
      <c r="R291"/>
    </row>
    <row r="292" spans="17:18" x14ac:dyDescent="0.25">
      <c r="Q292"/>
      <c r="R292"/>
    </row>
    <row r="293" spans="17:18" x14ac:dyDescent="0.25">
      <c r="Q293"/>
      <c r="R293"/>
    </row>
    <row r="294" spans="17:18" x14ac:dyDescent="0.25">
      <c r="Q294"/>
      <c r="R294"/>
    </row>
    <row r="295" spans="17:18" x14ac:dyDescent="0.25">
      <c r="Q295"/>
      <c r="R295"/>
    </row>
    <row r="296" spans="17:18" x14ac:dyDescent="0.25">
      <c r="Q296"/>
      <c r="R296"/>
    </row>
    <row r="297" spans="17:18" x14ac:dyDescent="0.25">
      <c r="Q297"/>
      <c r="R297"/>
    </row>
    <row r="298" spans="17:18" x14ac:dyDescent="0.25">
      <c r="Q298"/>
      <c r="R298"/>
    </row>
    <row r="299" spans="17:18" x14ac:dyDescent="0.25">
      <c r="Q299"/>
      <c r="R299"/>
    </row>
    <row r="300" spans="17:18" x14ac:dyDescent="0.25">
      <c r="Q300"/>
      <c r="R300"/>
    </row>
    <row r="301" spans="17:18" x14ac:dyDescent="0.25">
      <c r="Q301"/>
      <c r="R301"/>
    </row>
    <row r="302" spans="17:18" x14ac:dyDescent="0.25">
      <c r="Q302"/>
      <c r="R302"/>
    </row>
    <row r="303" spans="17:18" x14ac:dyDescent="0.25">
      <c r="Q303"/>
      <c r="R303"/>
    </row>
    <row r="304" spans="17:18" x14ac:dyDescent="0.25">
      <c r="Q304"/>
      <c r="R304"/>
    </row>
    <row r="305" spans="17:18" x14ac:dyDescent="0.25">
      <c r="Q305"/>
      <c r="R305"/>
    </row>
    <row r="306" spans="17:18" x14ac:dyDescent="0.25">
      <c r="Q306"/>
      <c r="R306"/>
    </row>
    <row r="307" spans="17:18" x14ac:dyDescent="0.25">
      <c r="Q307"/>
      <c r="R307"/>
    </row>
    <row r="308" spans="17:18" x14ac:dyDescent="0.25">
      <c r="Q308"/>
      <c r="R308"/>
    </row>
    <row r="309" spans="17:18" x14ac:dyDescent="0.25">
      <c r="Q309"/>
      <c r="R309"/>
    </row>
    <row r="310" spans="17:18" x14ac:dyDescent="0.25">
      <c r="Q310"/>
      <c r="R310"/>
    </row>
    <row r="311" spans="17:18" x14ac:dyDescent="0.25">
      <c r="Q311"/>
      <c r="R311"/>
    </row>
    <row r="312" spans="17:18" x14ac:dyDescent="0.25">
      <c r="Q312"/>
      <c r="R312"/>
    </row>
    <row r="313" spans="17:18" x14ac:dyDescent="0.25">
      <c r="Q313"/>
      <c r="R313"/>
    </row>
    <row r="314" spans="17:18" x14ac:dyDescent="0.25">
      <c r="Q314"/>
      <c r="R314"/>
    </row>
    <row r="315" spans="17:18" x14ac:dyDescent="0.25">
      <c r="Q315"/>
      <c r="R315"/>
    </row>
    <row r="316" spans="17:18" x14ac:dyDescent="0.25">
      <c r="Q316"/>
      <c r="R316"/>
    </row>
    <row r="317" spans="17:18" x14ac:dyDescent="0.25">
      <c r="Q317"/>
      <c r="R317"/>
    </row>
    <row r="318" spans="17:18" x14ac:dyDescent="0.25">
      <c r="Q318"/>
      <c r="R318"/>
    </row>
    <row r="319" spans="17:18" x14ac:dyDescent="0.25">
      <c r="Q319"/>
      <c r="R319"/>
    </row>
    <row r="320" spans="17:18" x14ac:dyDescent="0.25">
      <c r="Q320"/>
      <c r="R320"/>
    </row>
    <row r="321" spans="17:18" x14ac:dyDescent="0.25">
      <c r="Q321"/>
      <c r="R321"/>
    </row>
    <row r="322" spans="17:18" x14ac:dyDescent="0.25">
      <c r="Q322"/>
      <c r="R322"/>
    </row>
    <row r="323" spans="17:18" x14ac:dyDescent="0.25">
      <c r="Q323"/>
      <c r="R323"/>
    </row>
    <row r="324" spans="17:18" x14ac:dyDescent="0.25">
      <c r="Q324"/>
      <c r="R324"/>
    </row>
    <row r="325" spans="17:18" x14ac:dyDescent="0.25">
      <c r="Q325"/>
      <c r="R325"/>
    </row>
    <row r="326" spans="17:18" x14ac:dyDescent="0.25">
      <c r="Q326"/>
      <c r="R326"/>
    </row>
    <row r="327" spans="17:18" x14ac:dyDescent="0.25">
      <c r="Q327"/>
      <c r="R327"/>
    </row>
    <row r="328" spans="17:18" x14ac:dyDescent="0.25">
      <c r="Q328"/>
      <c r="R328"/>
    </row>
    <row r="329" spans="17:18" x14ac:dyDescent="0.25">
      <c r="Q329"/>
      <c r="R329"/>
    </row>
    <row r="330" spans="17:18" x14ac:dyDescent="0.25">
      <c r="Q330"/>
      <c r="R330"/>
    </row>
    <row r="331" spans="17:18" x14ac:dyDescent="0.25">
      <c r="Q331"/>
      <c r="R331"/>
    </row>
    <row r="332" spans="17:18" x14ac:dyDescent="0.25">
      <c r="Q332"/>
      <c r="R332"/>
    </row>
    <row r="333" spans="17:18" x14ac:dyDescent="0.25">
      <c r="Q333"/>
      <c r="R333"/>
    </row>
    <row r="334" spans="17:18" x14ac:dyDescent="0.25">
      <c r="Q334"/>
      <c r="R334"/>
    </row>
    <row r="335" spans="17:18" x14ac:dyDescent="0.25">
      <c r="Q335"/>
      <c r="R335"/>
    </row>
    <row r="336" spans="17:18" x14ac:dyDescent="0.25">
      <c r="Q336"/>
      <c r="R336"/>
    </row>
    <row r="337" spans="17:18" x14ac:dyDescent="0.25">
      <c r="Q337"/>
      <c r="R337"/>
    </row>
    <row r="338" spans="17:18" x14ac:dyDescent="0.25">
      <c r="Q338"/>
      <c r="R338"/>
    </row>
    <row r="339" spans="17:18" x14ac:dyDescent="0.25">
      <c r="Q339"/>
      <c r="R339"/>
    </row>
    <row r="340" spans="17:18" x14ac:dyDescent="0.25">
      <c r="Q340"/>
      <c r="R340"/>
    </row>
    <row r="341" spans="17:18" x14ac:dyDescent="0.25">
      <c r="Q341"/>
      <c r="R341"/>
    </row>
    <row r="342" spans="17:18" x14ac:dyDescent="0.25">
      <c r="Q342"/>
      <c r="R342"/>
    </row>
    <row r="343" spans="17:18" x14ac:dyDescent="0.25">
      <c r="Q343"/>
      <c r="R343"/>
    </row>
    <row r="344" spans="17:18" x14ac:dyDescent="0.25">
      <c r="Q344"/>
      <c r="R344"/>
    </row>
    <row r="345" spans="17:18" x14ac:dyDescent="0.25">
      <c r="Q345"/>
      <c r="R345"/>
    </row>
    <row r="346" spans="17:18" x14ac:dyDescent="0.25">
      <c r="Q346"/>
      <c r="R346"/>
    </row>
    <row r="347" spans="17:18" x14ac:dyDescent="0.25">
      <c r="Q347"/>
      <c r="R347"/>
    </row>
    <row r="348" spans="17:18" x14ac:dyDescent="0.25">
      <c r="Q348"/>
      <c r="R348"/>
    </row>
    <row r="349" spans="17:18" x14ac:dyDescent="0.25">
      <c r="Q349"/>
      <c r="R349"/>
    </row>
    <row r="350" spans="17:18" x14ac:dyDescent="0.25">
      <c r="Q350"/>
      <c r="R350"/>
    </row>
    <row r="351" spans="17:18" x14ac:dyDescent="0.25">
      <c r="Q351"/>
      <c r="R351"/>
    </row>
    <row r="352" spans="17:18" x14ac:dyDescent="0.25">
      <c r="Q352"/>
      <c r="R352"/>
    </row>
    <row r="353" spans="17:18" x14ac:dyDescent="0.25">
      <c r="Q353"/>
      <c r="R353"/>
    </row>
    <row r="354" spans="17:18" x14ac:dyDescent="0.25">
      <c r="Q354"/>
      <c r="R354"/>
    </row>
    <row r="355" spans="17:18" x14ac:dyDescent="0.25">
      <c r="Q355"/>
      <c r="R355"/>
    </row>
    <row r="356" spans="17:18" x14ac:dyDescent="0.25">
      <c r="Q356"/>
      <c r="R356"/>
    </row>
    <row r="357" spans="17:18" x14ac:dyDescent="0.25">
      <c r="Q357"/>
      <c r="R357"/>
    </row>
    <row r="358" spans="17:18" x14ac:dyDescent="0.25">
      <c r="Q358"/>
      <c r="R358"/>
    </row>
    <row r="359" spans="17:18" x14ac:dyDescent="0.25">
      <c r="Q359"/>
      <c r="R359"/>
    </row>
    <row r="360" spans="17:18" x14ac:dyDescent="0.25">
      <c r="Q360"/>
      <c r="R360"/>
    </row>
    <row r="361" spans="17:18" x14ac:dyDescent="0.25">
      <c r="Q361"/>
      <c r="R361"/>
    </row>
    <row r="362" spans="17:18" x14ac:dyDescent="0.25">
      <c r="Q362"/>
      <c r="R362"/>
    </row>
    <row r="363" spans="17:18" x14ac:dyDescent="0.25">
      <c r="Q363"/>
      <c r="R363"/>
    </row>
    <row r="364" spans="17:18" x14ac:dyDescent="0.25">
      <c r="Q364"/>
      <c r="R364"/>
    </row>
    <row r="365" spans="17:18" x14ac:dyDescent="0.25">
      <c r="Q365"/>
      <c r="R365"/>
    </row>
    <row r="366" spans="17:18" x14ac:dyDescent="0.25">
      <c r="Q366"/>
      <c r="R366"/>
    </row>
    <row r="367" spans="17:18" x14ac:dyDescent="0.25">
      <c r="Q367"/>
      <c r="R367"/>
    </row>
    <row r="368" spans="17:18" x14ac:dyDescent="0.25">
      <c r="Q368"/>
      <c r="R368"/>
    </row>
    <row r="369" spans="17:18" x14ac:dyDescent="0.25">
      <c r="Q369"/>
      <c r="R369"/>
    </row>
    <row r="370" spans="17:18" x14ac:dyDescent="0.25">
      <c r="Q370"/>
      <c r="R370"/>
    </row>
    <row r="371" spans="17:18" x14ac:dyDescent="0.25">
      <c r="Q371"/>
      <c r="R371"/>
    </row>
    <row r="372" spans="17:18" x14ac:dyDescent="0.25">
      <c r="Q372"/>
      <c r="R372"/>
    </row>
    <row r="373" spans="17:18" x14ac:dyDescent="0.25">
      <c r="Q373"/>
      <c r="R373"/>
    </row>
    <row r="374" spans="17:18" x14ac:dyDescent="0.25">
      <c r="Q374"/>
      <c r="R374"/>
    </row>
    <row r="375" spans="17:18" x14ac:dyDescent="0.25">
      <c r="Q375"/>
      <c r="R375"/>
    </row>
    <row r="376" spans="17:18" x14ac:dyDescent="0.25">
      <c r="Q376"/>
      <c r="R376"/>
    </row>
    <row r="377" spans="17:18" x14ac:dyDescent="0.25">
      <c r="Q377"/>
      <c r="R377"/>
    </row>
    <row r="378" spans="17:18" x14ac:dyDescent="0.25">
      <c r="Q378"/>
      <c r="R378"/>
    </row>
    <row r="379" spans="17:18" x14ac:dyDescent="0.25">
      <c r="Q379"/>
      <c r="R379"/>
    </row>
    <row r="380" spans="17:18" x14ac:dyDescent="0.25">
      <c r="Q380"/>
      <c r="R380"/>
    </row>
    <row r="381" spans="17:18" x14ac:dyDescent="0.25">
      <c r="Q381"/>
      <c r="R381"/>
    </row>
    <row r="382" spans="17:18" x14ac:dyDescent="0.25">
      <c r="Q382"/>
      <c r="R382"/>
    </row>
    <row r="383" spans="17:18" x14ac:dyDescent="0.25">
      <c r="Q383"/>
      <c r="R383"/>
    </row>
    <row r="384" spans="17:18" x14ac:dyDescent="0.25">
      <c r="Q384"/>
      <c r="R384"/>
    </row>
    <row r="385" spans="17:18" x14ac:dyDescent="0.25">
      <c r="Q385"/>
      <c r="R385"/>
    </row>
    <row r="386" spans="17:18" x14ac:dyDescent="0.25">
      <c r="Q386"/>
      <c r="R386"/>
    </row>
    <row r="387" spans="17:18" x14ac:dyDescent="0.25">
      <c r="Q387"/>
      <c r="R387"/>
    </row>
    <row r="388" spans="17:18" x14ac:dyDescent="0.25">
      <c r="Q388"/>
      <c r="R388"/>
    </row>
    <row r="389" spans="17:18" x14ac:dyDescent="0.25">
      <c r="Q389"/>
      <c r="R389"/>
    </row>
    <row r="390" spans="17:18" x14ac:dyDescent="0.25">
      <c r="Q390"/>
      <c r="R390"/>
    </row>
    <row r="391" spans="17:18" x14ac:dyDescent="0.25">
      <c r="Q391"/>
      <c r="R391"/>
    </row>
    <row r="392" spans="17:18" x14ac:dyDescent="0.25">
      <c r="Q392"/>
      <c r="R392"/>
    </row>
    <row r="393" spans="17:18" x14ac:dyDescent="0.25">
      <c r="Q393"/>
      <c r="R393"/>
    </row>
    <row r="394" spans="17:18" x14ac:dyDescent="0.25">
      <c r="Q394"/>
      <c r="R394"/>
    </row>
    <row r="395" spans="17:18" x14ac:dyDescent="0.25">
      <c r="Q395"/>
      <c r="R395"/>
    </row>
    <row r="396" spans="17:18" x14ac:dyDescent="0.25">
      <c r="Q396"/>
      <c r="R396"/>
    </row>
    <row r="397" spans="17:18" x14ac:dyDescent="0.25">
      <c r="Q397"/>
      <c r="R397"/>
    </row>
    <row r="398" spans="17:18" x14ac:dyDescent="0.25">
      <c r="Q398"/>
      <c r="R398"/>
    </row>
    <row r="399" spans="17:18" x14ac:dyDescent="0.25">
      <c r="Q399"/>
      <c r="R399"/>
    </row>
    <row r="400" spans="17:18" x14ac:dyDescent="0.25">
      <c r="Q400"/>
      <c r="R400"/>
    </row>
    <row r="401" spans="17:18" x14ac:dyDescent="0.25">
      <c r="Q401"/>
      <c r="R401"/>
    </row>
    <row r="402" spans="17:18" x14ac:dyDescent="0.25">
      <c r="Q402"/>
      <c r="R402"/>
    </row>
    <row r="403" spans="17:18" x14ac:dyDescent="0.25">
      <c r="Q403"/>
      <c r="R403"/>
    </row>
    <row r="404" spans="17:18" x14ac:dyDescent="0.25">
      <c r="Q404"/>
      <c r="R404"/>
    </row>
    <row r="405" spans="17:18" x14ac:dyDescent="0.25">
      <c r="Q405"/>
      <c r="R405"/>
    </row>
    <row r="406" spans="17:18" x14ac:dyDescent="0.25">
      <c r="Q406"/>
      <c r="R406"/>
    </row>
    <row r="407" spans="17:18" x14ac:dyDescent="0.25">
      <c r="Q407"/>
      <c r="R407"/>
    </row>
    <row r="408" spans="17:18" x14ac:dyDescent="0.25">
      <c r="Q408"/>
      <c r="R408"/>
    </row>
    <row r="409" spans="17:18" x14ac:dyDescent="0.25">
      <c r="Q409"/>
      <c r="R409"/>
    </row>
    <row r="410" spans="17:18" x14ac:dyDescent="0.25">
      <c r="Q410"/>
      <c r="R410"/>
    </row>
    <row r="411" spans="17:18" x14ac:dyDescent="0.25">
      <c r="Q411"/>
      <c r="R411"/>
    </row>
    <row r="412" spans="17:18" x14ac:dyDescent="0.25">
      <c r="Q412"/>
      <c r="R412"/>
    </row>
    <row r="413" spans="17:18" x14ac:dyDescent="0.25">
      <c r="Q413"/>
      <c r="R413"/>
    </row>
    <row r="414" spans="17:18" x14ac:dyDescent="0.25">
      <c r="Q414"/>
      <c r="R414"/>
    </row>
    <row r="415" spans="17:18" x14ac:dyDescent="0.25">
      <c r="Q415"/>
      <c r="R415"/>
    </row>
    <row r="416" spans="17:18" x14ac:dyDescent="0.25">
      <c r="Q416"/>
      <c r="R416"/>
    </row>
    <row r="417" spans="17:18" x14ac:dyDescent="0.25">
      <c r="Q417"/>
      <c r="R417"/>
    </row>
    <row r="418" spans="17:18" x14ac:dyDescent="0.25">
      <c r="Q418"/>
      <c r="R418"/>
    </row>
    <row r="419" spans="17:18" x14ac:dyDescent="0.25">
      <c r="Q419"/>
      <c r="R419"/>
    </row>
    <row r="420" spans="17:18" x14ac:dyDescent="0.25">
      <c r="Q420"/>
      <c r="R420"/>
    </row>
    <row r="421" spans="17:18" x14ac:dyDescent="0.25">
      <c r="Q421"/>
      <c r="R421"/>
    </row>
    <row r="422" spans="17:18" x14ac:dyDescent="0.25">
      <c r="Q422"/>
      <c r="R422"/>
    </row>
    <row r="423" spans="17:18" x14ac:dyDescent="0.25">
      <c r="Q423"/>
      <c r="R423"/>
    </row>
    <row r="424" spans="17:18" x14ac:dyDescent="0.25">
      <c r="Q424"/>
      <c r="R424"/>
    </row>
    <row r="425" spans="17:18" x14ac:dyDescent="0.25">
      <c r="Q425"/>
      <c r="R425"/>
    </row>
    <row r="426" spans="17:18" x14ac:dyDescent="0.25">
      <c r="Q426"/>
      <c r="R426"/>
    </row>
    <row r="427" spans="17:18" x14ac:dyDescent="0.25">
      <c r="Q427"/>
      <c r="R427"/>
    </row>
    <row r="428" spans="17:18" x14ac:dyDescent="0.25">
      <c r="Q428"/>
      <c r="R428"/>
    </row>
    <row r="429" spans="17:18" x14ac:dyDescent="0.25">
      <c r="Q429"/>
      <c r="R429"/>
    </row>
    <row r="430" spans="17:18" x14ac:dyDescent="0.25">
      <c r="Q430"/>
      <c r="R430"/>
    </row>
    <row r="431" spans="17:18" x14ac:dyDescent="0.25">
      <c r="Q431"/>
      <c r="R431"/>
    </row>
    <row r="432" spans="17:18" x14ac:dyDescent="0.25">
      <c r="Q432"/>
      <c r="R432"/>
    </row>
    <row r="433" spans="17:18" x14ac:dyDescent="0.25">
      <c r="Q433"/>
      <c r="R433"/>
    </row>
    <row r="434" spans="17:18" x14ac:dyDescent="0.25">
      <c r="Q434"/>
      <c r="R434"/>
    </row>
    <row r="435" spans="17:18" x14ac:dyDescent="0.25">
      <c r="Q435"/>
      <c r="R435"/>
    </row>
    <row r="436" spans="17:18" x14ac:dyDescent="0.25">
      <c r="Q436"/>
      <c r="R436"/>
    </row>
    <row r="437" spans="17:18" x14ac:dyDescent="0.25">
      <c r="Q437"/>
      <c r="R437"/>
    </row>
    <row r="438" spans="17:18" x14ac:dyDescent="0.25">
      <c r="Q438"/>
      <c r="R438"/>
    </row>
    <row r="439" spans="17:18" x14ac:dyDescent="0.25">
      <c r="Q439"/>
      <c r="R439"/>
    </row>
    <row r="440" spans="17:18" x14ac:dyDescent="0.25">
      <c r="Q440"/>
      <c r="R440"/>
    </row>
    <row r="441" spans="17:18" x14ac:dyDescent="0.25">
      <c r="Q441"/>
      <c r="R441"/>
    </row>
    <row r="442" spans="17:18" x14ac:dyDescent="0.25">
      <c r="Q442"/>
      <c r="R442"/>
    </row>
    <row r="443" spans="17:18" x14ac:dyDescent="0.25">
      <c r="Q443"/>
      <c r="R443"/>
    </row>
    <row r="444" spans="17:18" x14ac:dyDescent="0.25">
      <c r="Q444"/>
      <c r="R444"/>
    </row>
    <row r="445" spans="17:18" x14ac:dyDescent="0.25">
      <c r="Q445"/>
      <c r="R445"/>
    </row>
    <row r="446" spans="17:18" x14ac:dyDescent="0.25">
      <c r="Q446"/>
      <c r="R446"/>
    </row>
    <row r="447" spans="17:18" x14ac:dyDescent="0.25">
      <c r="Q447"/>
      <c r="R447"/>
    </row>
    <row r="448" spans="17:18" x14ac:dyDescent="0.25">
      <c r="Q448"/>
      <c r="R448"/>
    </row>
    <row r="449" spans="17:18" x14ac:dyDescent="0.25">
      <c r="Q449"/>
      <c r="R449"/>
    </row>
    <row r="450" spans="17:18" x14ac:dyDescent="0.25">
      <c r="Q450"/>
      <c r="R450"/>
    </row>
    <row r="451" spans="17:18" x14ac:dyDescent="0.25">
      <c r="Q451"/>
      <c r="R451"/>
    </row>
    <row r="452" spans="17:18" x14ac:dyDescent="0.25">
      <c r="Q452"/>
      <c r="R452"/>
    </row>
    <row r="453" spans="17:18" x14ac:dyDescent="0.25">
      <c r="Q453"/>
      <c r="R453"/>
    </row>
    <row r="454" spans="17:18" x14ac:dyDescent="0.25">
      <c r="Q454"/>
      <c r="R454"/>
    </row>
    <row r="455" spans="17:18" x14ac:dyDescent="0.25">
      <c r="Q455"/>
      <c r="R455"/>
    </row>
    <row r="456" spans="17:18" x14ac:dyDescent="0.25">
      <c r="Q456"/>
      <c r="R456"/>
    </row>
    <row r="457" spans="17:18" x14ac:dyDescent="0.25">
      <c r="Q457"/>
      <c r="R457"/>
    </row>
    <row r="458" spans="17:18" x14ac:dyDescent="0.25">
      <c r="Q458"/>
      <c r="R458"/>
    </row>
    <row r="459" spans="17:18" x14ac:dyDescent="0.25">
      <c r="Q459"/>
      <c r="R459"/>
    </row>
    <row r="460" spans="17:18" x14ac:dyDescent="0.25">
      <c r="Q460"/>
      <c r="R460"/>
    </row>
    <row r="461" spans="17:18" x14ac:dyDescent="0.25">
      <c r="Q461"/>
      <c r="R461"/>
    </row>
    <row r="462" spans="17:18" x14ac:dyDescent="0.25">
      <c r="Q462"/>
      <c r="R462"/>
    </row>
    <row r="463" spans="17:18" x14ac:dyDescent="0.25">
      <c r="Q463"/>
      <c r="R463"/>
    </row>
    <row r="464" spans="17:18" x14ac:dyDescent="0.25">
      <c r="Q464"/>
      <c r="R464"/>
    </row>
    <row r="465" spans="17:18" x14ac:dyDescent="0.25">
      <c r="Q465"/>
      <c r="R465"/>
    </row>
    <row r="466" spans="17:18" x14ac:dyDescent="0.25">
      <c r="Q466"/>
      <c r="R466"/>
    </row>
    <row r="467" spans="17:18" x14ac:dyDescent="0.25">
      <c r="Q467"/>
      <c r="R467"/>
    </row>
    <row r="468" spans="17:18" x14ac:dyDescent="0.25">
      <c r="Q468"/>
      <c r="R468"/>
    </row>
    <row r="469" spans="17:18" x14ac:dyDescent="0.25">
      <c r="Q469"/>
      <c r="R469"/>
    </row>
    <row r="470" spans="17:18" x14ac:dyDescent="0.25">
      <c r="Q470"/>
      <c r="R470"/>
    </row>
    <row r="471" spans="17:18" x14ac:dyDescent="0.25">
      <c r="Q471"/>
      <c r="R471"/>
    </row>
    <row r="472" spans="17:18" x14ac:dyDescent="0.25">
      <c r="Q472"/>
      <c r="R472"/>
    </row>
    <row r="473" spans="17:18" x14ac:dyDescent="0.25">
      <c r="Q473"/>
      <c r="R473"/>
    </row>
    <row r="474" spans="17:18" x14ac:dyDescent="0.25">
      <c r="Q474"/>
      <c r="R474"/>
    </row>
    <row r="475" spans="17:18" x14ac:dyDescent="0.25">
      <c r="Q475"/>
      <c r="R475"/>
    </row>
    <row r="476" spans="17:18" x14ac:dyDescent="0.25">
      <c r="Q476"/>
      <c r="R476"/>
    </row>
    <row r="477" spans="17:18" x14ac:dyDescent="0.25">
      <c r="Q477"/>
      <c r="R477"/>
    </row>
    <row r="478" spans="17:18" x14ac:dyDescent="0.25">
      <c r="Q478"/>
      <c r="R478"/>
    </row>
    <row r="479" spans="17:18" x14ac:dyDescent="0.25">
      <c r="Q479"/>
      <c r="R479"/>
    </row>
    <row r="480" spans="17:18" x14ac:dyDescent="0.25">
      <c r="Q480"/>
      <c r="R480"/>
    </row>
    <row r="481" spans="17:18" x14ac:dyDescent="0.25">
      <c r="Q481"/>
      <c r="R481"/>
    </row>
    <row r="482" spans="17:18" x14ac:dyDescent="0.25">
      <c r="Q482"/>
      <c r="R482"/>
    </row>
    <row r="483" spans="17:18" x14ac:dyDescent="0.25">
      <c r="Q483"/>
      <c r="R483"/>
    </row>
    <row r="484" spans="17:18" x14ac:dyDescent="0.25">
      <c r="Q484"/>
      <c r="R484"/>
    </row>
    <row r="485" spans="17:18" x14ac:dyDescent="0.25">
      <c r="Q485"/>
      <c r="R485"/>
    </row>
    <row r="486" spans="17:18" x14ac:dyDescent="0.25">
      <c r="Q486"/>
      <c r="R486"/>
    </row>
    <row r="487" spans="17:18" x14ac:dyDescent="0.25">
      <c r="Q487"/>
      <c r="R487"/>
    </row>
    <row r="488" spans="17:18" x14ac:dyDescent="0.25">
      <c r="Q488"/>
      <c r="R488"/>
    </row>
    <row r="489" spans="17:18" x14ac:dyDescent="0.25">
      <c r="Q489"/>
      <c r="R489"/>
    </row>
    <row r="490" spans="17:18" x14ac:dyDescent="0.25">
      <c r="Q490"/>
      <c r="R490"/>
    </row>
    <row r="491" spans="17:18" x14ac:dyDescent="0.25">
      <c r="Q491"/>
      <c r="R491"/>
    </row>
    <row r="492" spans="17:18" x14ac:dyDescent="0.25">
      <c r="Q492"/>
      <c r="R492"/>
    </row>
    <row r="493" spans="17:18" x14ac:dyDescent="0.25">
      <c r="Q493"/>
      <c r="R493"/>
    </row>
    <row r="494" spans="17:18" x14ac:dyDescent="0.25">
      <c r="Q494"/>
      <c r="R494"/>
    </row>
    <row r="495" spans="17:18" x14ac:dyDescent="0.25">
      <c r="Q495"/>
      <c r="R495"/>
    </row>
    <row r="496" spans="17:18" x14ac:dyDescent="0.25">
      <c r="Q496"/>
      <c r="R496"/>
    </row>
    <row r="497" spans="17:18" x14ac:dyDescent="0.25">
      <c r="Q497"/>
      <c r="R497"/>
    </row>
    <row r="498" spans="17:18" x14ac:dyDescent="0.25">
      <c r="Q498"/>
      <c r="R498"/>
    </row>
    <row r="499" spans="17:18" x14ac:dyDescent="0.25">
      <c r="Q499"/>
      <c r="R499"/>
    </row>
    <row r="500" spans="17:18" x14ac:dyDescent="0.25">
      <c r="Q500"/>
      <c r="R500"/>
    </row>
    <row r="501" spans="17:18" x14ac:dyDescent="0.25">
      <c r="Q501"/>
      <c r="R501"/>
    </row>
    <row r="502" spans="17:18" x14ac:dyDescent="0.25">
      <c r="Q502"/>
      <c r="R502"/>
    </row>
    <row r="503" spans="17:18" x14ac:dyDescent="0.25">
      <c r="Q503"/>
      <c r="R503"/>
    </row>
    <row r="504" spans="17:18" x14ac:dyDescent="0.25">
      <c r="Q504"/>
      <c r="R504"/>
    </row>
    <row r="505" spans="17:18" x14ac:dyDescent="0.25">
      <c r="Q505"/>
      <c r="R505"/>
    </row>
    <row r="506" spans="17:18" x14ac:dyDescent="0.25">
      <c r="Q506"/>
      <c r="R506"/>
    </row>
    <row r="507" spans="17:18" x14ac:dyDescent="0.25">
      <c r="Q507"/>
      <c r="R507"/>
    </row>
    <row r="508" spans="17:18" x14ac:dyDescent="0.25">
      <c r="Q508"/>
      <c r="R508"/>
    </row>
    <row r="509" spans="17:18" x14ac:dyDescent="0.25">
      <c r="Q509"/>
      <c r="R509"/>
    </row>
    <row r="510" spans="17:18" x14ac:dyDescent="0.25">
      <c r="Q510"/>
      <c r="R510"/>
    </row>
    <row r="511" spans="17:18" x14ac:dyDescent="0.25">
      <c r="Q511"/>
      <c r="R511"/>
    </row>
    <row r="512" spans="17:18" x14ac:dyDescent="0.25">
      <c r="Q512"/>
      <c r="R512"/>
    </row>
    <row r="513" spans="17:18" x14ac:dyDescent="0.25">
      <c r="Q513"/>
      <c r="R513"/>
    </row>
    <row r="514" spans="17:18" x14ac:dyDescent="0.25">
      <c r="Q514"/>
      <c r="R514"/>
    </row>
    <row r="515" spans="17:18" x14ac:dyDescent="0.25">
      <c r="Q515"/>
      <c r="R515"/>
    </row>
    <row r="516" spans="17:18" x14ac:dyDescent="0.25">
      <c r="Q516"/>
      <c r="R516"/>
    </row>
    <row r="517" spans="17:18" x14ac:dyDescent="0.25">
      <c r="Q517"/>
      <c r="R517"/>
    </row>
    <row r="518" spans="17:18" x14ac:dyDescent="0.25">
      <c r="Q518"/>
      <c r="R518"/>
    </row>
    <row r="519" spans="17:18" x14ac:dyDescent="0.25">
      <c r="Q519"/>
      <c r="R519"/>
    </row>
    <row r="520" spans="17:18" x14ac:dyDescent="0.25">
      <c r="Q520"/>
      <c r="R520"/>
    </row>
    <row r="521" spans="17:18" x14ac:dyDescent="0.25">
      <c r="Q521"/>
      <c r="R521"/>
    </row>
    <row r="522" spans="17:18" x14ac:dyDescent="0.25">
      <c r="Q522"/>
      <c r="R522"/>
    </row>
    <row r="523" spans="17:18" x14ac:dyDescent="0.25">
      <c r="Q523"/>
      <c r="R523"/>
    </row>
    <row r="524" spans="17:18" x14ac:dyDescent="0.25">
      <c r="Q524"/>
      <c r="R524"/>
    </row>
    <row r="525" spans="17:18" x14ac:dyDescent="0.25">
      <c r="Q525"/>
      <c r="R525"/>
    </row>
    <row r="526" spans="17:18" x14ac:dyDescent="0.25">
      <c r="Q526"/>
      <c r="R526"/>
    </row>
    <row r="527" spans="17:18" x14ac:dyDescent="0.25">
      <c r="Q527"/>
      <c r="R527"/>
    </row>
    <row r="528" spans="17:18" x14ac:dyDescent="0.25">
      <c r="Q528"/>
      <c r="R528"/>
    </row>
    <row r="529" spans="17:18" x14ac:dyDescent="0.25">
      <c r="Q529"/>
      <c r="R529"/>
    </row>
    <row r="530" spans="17:18" x14ac:dyDescent="0.25">
      <c r="Q530"/>
      <c r="R530"/>
    </row>
    <row r="531" spans="17:18" x14ac:dyDescent="0.25">
      <c r="Q531"/>
      <c r="R531"/>
    </row>
    <row r="532" spans="17:18" x14ac:dyDescent="0.25">
      <c r="Q532"/>
      <c r="R532"/>
    </row>
    <row r="533" spans="17:18" x14ac:dyDescent="0.25">
      <c r="Q533"/>
      <c r="R533"/>
    </row>
    <row r="534" spans="17:18" x14ac:dyDescent="0.25">
      <c r="Q534"/>
      <c r="R534"/>
    </row>
    <row r="535" spans="17:18" x14ac:dyDescent="0.25">
      <c r="Q535"/>
      <c r="R535"/>
    </row>
    <row r="536" spans="17:18" x14ac:dyDescent="0.25">
      <c r="Q536"/>
      <c r="R536"/>
    </row>
    <row r="537" spans="17:18" x14ac:dyDescent="0.25">
      <c r="Q537"/>
      <c r="R537"/>
    </row>
    <row r="538" spans="17:18" x14ac:dyDescent="0.25">
      <c r="Q538"/>
      <c r="R538"/>
    </row>
    <row r="539" spans="17:18" x14ac:dyDescent="0.25">
      <c r="Q539"/>
      <c r="R539"/>
    </row>
    <row r="540" spans="17:18" x14ac:dyDescent="0.25">
      <c r="Q540"/>
      <c r="R540"/>
    </row>
    <row r="541" spans="17:18" x14ac:dyDescent="0.25">
      <c r="Q541"/>
      <c r="R541"/>
    </row>
    <row r="542" spans="17:18" x14ac:dyDescent="0.25">
      <c r="Q542"/>
      <c r="R542"/>
    </row>
    <row r="543" spans="17:18" x14ac:dyDescent="0.25">
      <c r="Q543"/>
      <c r="R543"/>
    </row>
    <row r="544" spans="17:18" x14ac:dyDescent="0.25">
      <c r="Q544"/>
      <c r="R544"/>
    </row>
    <row r="545" spans="17:18" x14ac:dyDescent="0.25">
      <c r="Q545"/>
      <c r="R545"/>
    </row>
    <row r="546" spans="17:18" x14ac:dyDescent="0.25">
      <c r="Q546"/>
      <c r="R546"/>
    </row>
    <row r="547" spans="17:18" x14ac:dyDescent="0.25">
      <c r="Q547"/>
      <c r="R547"/>
    </row>
    <row r="548" spans="17:18" x14ac:dyDescent="0.25">
      <c r="Q548"/>
      <c r="R548"/>
    </row>
    <row r="549" spans="17:18" x14ac:dyDescent="0.25">
      <c r="Q549"/>
      <c r="R549"/>
    </row>
    <row r="550" spans="17:18" x14ac:dyDescent="0.25">
      <c r="Q550"/>
      <c r="R550"/>
    </row>
    <row r="551" spans="17:18" x14ac:dyDescent="0.25">
      <c r="Q551"/>
      <c r="R551"/>
    </row>
    <row r="552" spans="17:18" x14ac:dyDescent="0.25">
      <c r="Q552"/>
      <c r="R552"/>
    </row>
    <row r="553" spans="17:18" x14ac:dyDescent="0.25">
      <c r="Q553"/>
      <c r="R553"/>
    </row>
    <row r="554" spans="17:18" x14ac:dyDescent="0.25">
      <c r="Q554"/>
      <c r="R554"/>
    </row>
    <row r="555" spans="17:18" x14ac:dyDescent="0.25">
      <c r="Q555"/>
      <c r="R555"/>
    </row>
    <row r="556" spans="17:18" x14ac:dyDescent="0.25">
      <c r="Q556"/>
      <c r="R556"/>
    </row>
    <row r="557" spans="17:18" x14ac:dyDescent="0.25">
      <c r="Q557"/>
      <c r="R557"/>
    </row>
    <row r="558" spans="17:18" x14ac:dyDescent="0.25">
      <c r="Q558"/>
      <c r="R558"/>
    </row>
    <row r="559" spans="17:18" x14ac:dyDescent="0.25">
      <c r="Q559"/>
      <c r="R559"/>
    </row>
    <row r="560" spans="17:18" x14ac:dyDescent="0.25">
      <c r="Q560"/>
      <c r="R560"/>
    </row>
    <row r="561" spans="17:18" x14ac:dyDescent="0.25">
      <c r="Q561"/>
      <c r="R561"/>
    </row>
    <row r="562" spans="17:18" x14ac:dyDescent="0.25">
      <c r="Q562"/>
      <c r="R562"/>
    </row>
    <row r="563" spans="17:18" x14ac:dyDescent="0.25">
      <c r="Q563"/>
      <c r="R563"/>
    </row>
    <row r="564" spans="17:18" x14ac:dyDescent="0.25">
      <c r="Q564"/>
      <c r="R564"/>
    </row>
    <row r="565" spans="17:18" x14ac:dyDescent="0.25">
      <c r="Q565"/>
      <c r="R565"/>
    </row>
    <row r="566" spans="17:18" x14ac:dyDescent="0.25">
      <c r="Q566"/>
      <c r="R566"/>
    </row>
    <row r="567" spans="17:18" x14ac:dyDescent="0.25">
      <c r="Q567"/>
      <c r="R567"/>
    </row>
    <row r="568" spans="17:18" x14ac:dyDescent="0.25">
      <c r="Q568"/>
      <c r="R568"/>
    </row>
    <row r="569" spans="17:18" x14ac:dyDescent="0.25">
      <c r="Q569"/>
      <c r="R569"/>
    </row>
    <row r="570" spans="17:18" x14ac:dyDescent="0.25">
      <c r="Q570"/>
      <c r="R570"/>
    </row>
    <row r="571" spans="17:18" x14ac:dyDescent="0.25">
      <c r="Q571"/>
      <c r="R571"/>
    </row>
    <row r="572" spans="17:18" x14ac:dyDescent="0.25">
      <c r="Q572"/>
      <c r="R572"/>
    </row>
    <row r="573" spans="17:18" x14ac:dyDescent="0.25">
      <c r="Q573"/>
      <c r="R573"/>
    </row>
    <row r="574" spans="17:18" x14ac:dyDescent="0.25">
      <c r="Q574"/>
      <c r="R574"/>
    </row>
    <row r="575" spans="17:18" x14ac:dyDescent="0.25">
      <c r="Q575"/>
      <c r="R575"/>
    </row>
    <row r="576" spans="17:18" x14ac:dyDescent="0.25">
      <c r="Q576"/>
      <c r="R576"/>
    </row>
    <row r="577" spans="17:18" x14ac:dyDescent="0.25">
      <c r="Q577"/>
      <c r="R577"/>
    </row>
    <row r="578" spans="17:18" x14ac:dyDescent="0.25">
      <c r="Q578"/>
      <c r="R578"/>
    </row>
    <row r="579" spans="17:18" x14ac:dyDescent="0.25">
      <c r="Q579"/>
      <c r="R579"/>
    </row>
    <row r="580" spans="17:18" x14ac:dyDescent="0.25">
      <c r="Q580"/>
      <c r="R580"/>
    </row>
    <row r="581" spans="17:18" x14ac:dyDescent="0.25">
      <c r="Q581"/>
      <c r="R581"/>
    </row>
    <row r="582" spans="17:18" x14ac:dyDescent="0.25">
      <c r="Q582"/>
      <c r="R582"/>
    </row>
    <row r="583" spans="17:18" x14ac:dyDescent="0.25">
      <c r="Q583"/>
      <c r="R583"/>
    </row>
    <row r="584" spans="17:18" x14ac:dyDescent="0.25">
      <c r="Q584"/>
      <c r="R584"/>
    </row>
    <row r="585" spans="17:18" x14ac:dyDescent="0.25">
      <c r="Q585"/>
      <c r="R585"/>
    </row>
    <row r="586" spans="17:18" x14ac:dyDescent="0.25">
      <c r="Q586"/>
      <c r="R586"/>
    </row>
    <row r="587" spans="17:18" x14ac:dyDescent="0.25">
      <c r="Q587"/>
      <c r="R587"/>
    </row>
    <row r="588" spans="17:18" x14ac:dyDescent="0.25">
      <c r="Q588"/>
      <c r="R588"/>
    </row>
    <row r="589" spans="17:18" x14ac:dyDescent="0.25">
      <c r="Q589"/>
      <c r="R589"/>
    </row>
    <row r="590" spans="17:18" x14ac:dyDescent="0.25">
      <c r="Q590"/>
      <c r="R590"/>
    </row>
    <row r="591" spans="17:18" x14ac:dyDescent="0.25">
      <c r="Q591"/>
      <c r="R591"/>
    </row>
    <row r="592" spans="17:18" x14ac:dyDescent="0.25">
      <c r="Q592"/>
      <c r="R592"/>
    </row>
    <row r="593" spans="17:18" x14ac:dyDescent="0.25">
      <c r="Q593"/>
      <c r="R593"/>
    </row>
    <row r="594" spans="17:18" x14ac:dyDescent="0.25">
      <c r="Q594"/>
      <c r="R594"/>
    </row>
    <row r="595" spans="17:18" x14ac:dyDescent="0.25">
      <c r="Q595"/>
      <c r="R595"/>
    </row>
    <row r="596" spans="17:18" x14ac:dyDescent="0.25">
      <c r="Q596"/>
      <c r="R596"/>
    </row>
    <row r="597" spans="17:18" x14ac:dyDescent="0.25">
      <c r="Q597"/>
      <c r="R597"/>
    </row>
    <row r="598" spans="17:18" x14ac:dyDescent="0.25">
      <c r="Q598"/>
      <c r="R598"/>
    </row>
    <row r="599" spans="17:18" x14ac:dyDescent="0.25">
      <c r="Q599"/>
      <c r="R599"/>
    </row>
    <row r="600" spans="17:18" x14ac:dyDescent="0.25">
      <c r="Q600"/>
      <c r="R600"/>
    </row>
    <row r="601" spans="17:18" x14ac:dyDescent="0.25">
      <c r="Q601"/>
      <c r="R601"/>
    </row>
    <row r="602" spans="17:18" x14ac:dyDescent="0.25">
      <c r="Q602"/>
      <c r="R602"/>
    </row>
    <row r="603" spans="17:18" x14ac:dyDescent="0.25">
      <c r="Q603"/>
      <c r="R603"/>
    </row>
    <row r="604" spans="17:18" x14ac:dyDescent="0.25">
      <c r="Q604"/>
      <c r="R604"/>
    </row>
    <row r="605" spans="17:18" x14ac:dyDescent="0.25">
      <c r="Q605"/>
      <c r="R605"/>
    </row>
    <row r="606" spans="17:18" x14ac:dyDescent="0.25">
      <c r="Q606"/>
      <c r="R606"/>
    </row>
    <row r="607" spans="17:18" x14ac:dyDescent="0.25">
      <c r="Q607"/>
      <c r="R607"/>
    </row>
    <row r="608" spans="17:18" x14ac:dyDescent="0.25">
      <c r="Q608"/>
      <c r="R608"/>
    </row>
    <row r="609" spans="17:18" x14ac:dyDescent="0.25">
      <c r="Q609"/>
      <c r="R609"/>
    </row>
    <row r="610" spans="17:18" x14ac:dyDescent="0.25">
      <c r="Q610"/>
      <c r="R610"/>
    </row>
    <row r="611" spans="17:18" x14ac:dyDescent="0.25">
      <c r="Q611"/>
      <c r="R611"/>
    </row>
    <row r="612" spans="17:18" x14ac:dyDescent="0.25">
      <c r="Q612"/>
      <c r="R612"/>
    </row>
    <row r="613" spans="17:18" x14ac:dyDescent="0.25">
      <c r="Q613"/>
      <c r="R613"/>
    </row>
    <row r="614" spans="17:18" x14ac:dyDescent="0.25">
      <c r="Q614"/>
      <c r="R614"/>
    </row>
    <row r="615" spans="17:18" x14ac:dyDescent="0.25">
      <c r="Q615"/>
      <c r="R615"/>
    </row>
    <row r="616" spans="17:18" x14ac:dyDescent="0.25">
      <c r="Q616"/>
      <c r="R616"/>
    </row>
    <row r="617" spans="17:18" x14ac:dyDescent="0.25">
      <c r="Q617"/>
      <c r="R617"/>
    </row>
    <row r="618" spans="17:18" x14ac:dyDescent="0.25">
      <c r="Q618"/>
      <c r="R618"/>
    </row>
    <row r="619" spans="17:18" x14ac:dyDescent="0.25">
      <c r="Q619"/>
      <c r="R619"/>
    </row>
    <row r="620" spans="17:18" x14ac:dyDescent="0.25">
      <c r="Q620"/>
      <c r="R620"/>
    </row>
    <row r="621" spans="17:18" x14ac:dyDescent="0.25">
      <c r="Q621"/>
      <c r="R621"/>
    </row>
    <row r="622" spans="17:18" x14ac:dyDescent="0.25">
      <c r="Q622"/>
      <c r="R622"/>
    </row>
    <row r="623" spans="17:18" x14ac:dyDescent="0.25">
      <c r="Q623"/>
      <c r="R623"/>
    </row>
    <row r="624" spans="17:18" x14ac:dyDescent="0.25">
      <c r="Q624"/>
      <c r="R624"/>
    </row>
    <row r="625" spans="17:18" x14ac:dyDescent="0.25">
      <c r="Q625"/>
      <c r="R625"/>
    </row>
    <row r="626" spans="17:18" x14ac:dyDescent="0.25">
      <c r="Q626"/>
      <c r="R626"/>
    </row>
    <row r="627" spans="17:18" x14ac:dyDescent="0.25">
      <c r="Q627"/>
      <c r="R627"/>
    </row>
    <row r="628" spans="17:18" x14ac:dyDescent="0.25">
      <c r="Q628"/>
      <c r="R628"/>
    </row>
    <row r="629" spans="17:18" x14ac:dyDescent="0.25">
      <c r="Q629"/>
      <c r="R629"/>
    </row>
    <row r="630" spans="17:18" x14ac:dyDescent="0.25">
      <c r="Q630"/>
      <c r="R630"/>
    </row>
    <row r="631" spans="17:18" x14ac:dyDescent="0.25">
      <c r="Q631"/>
      <c r="R631"/>
    </row>
    <row r="632" spans="17:18" x14ac:dyDescent="0.25">
      <c r="Q632"/>
      <c r="R632"/>
    </row>
    <row r="633" spans="17:18" x14ac:dyDescent="0.25">
      <c r="Q633"/>
      <c r="R633"/>
    </row>
    <row r="634" spans="17:18" x14ac:dyDescent="0.25">
      <c r="Q634"/>
      <c r="R634"/>
    </row>
    <row r="635" spans="17:18" x14ac:dyDescent="0.25">
      <c r="Q635"/>
      <c r="R635"/>
    </row>
    <row r="636" spans="17:18" x14ac:dyDescent="0.25">
      <c r="Q636"/>
      <c r="R636"/>
    </row>
    <row r="637" spans="17:18" x14ac:dyDescent="0.25">
      <c r="Q637"/>
      <c r="R637"/>
    </row>
    <row r="638" spans="17:18" x14ac:dyDescent="0.25">
      <c r="Q638"/>
      <c r="R638"/>
    </row>
    <row r="639" spans="17:18" x14ac:dyDescent="0.25">
      <c r="Q639"/>
      <c r="R639"/>
    </row>
    <row r="640" spans="17:18" x14ac:dyDescent="0.25">
      <c r="Q640"/>
      <c r="R640"/>
    </row>
    <row r="641" spans="17:18" x14ac:dyDescent="0.25">
      <c r="Q641"/>
      <c r="R641"/>
    </row>
    <row r="642" spans="17:18" x14ac:dyDescent="0.25">
      <c r="Q642"/>
      <c r="R642"/>
    </row>
    <row r="643" spans="17:18" x14ac:dyDescent="0.25">
      <c r="Q643"/>
      <c r="R643"/>
    </row>
    <row r="644" spans="17:18" x14ac:dyDescent="0.25">
      <c r="Q644"/>
      <c r="R644"/>
    </row>
    <row r="645" spans="17:18" x14ac:dyDescent="0.25">
      <c r="Q645"/>
      <c r="R645"/>
    </row>
    <row r="646" spans="17:18" x14ac:dyDescent="0.25">
      <c r="Q646"/>
      <c r="R646"/>
    </row>
    <row r="647" spans="17:18" x14ac:dyDescent="0.25">
      <c r="Q647"/>
      <c r="R647"/>
    </row>
    <row r="648" spans="17:18" x14ac:dyDescent="0.25">
      <c r="Q648"/>
      <c r="R648"/>
    </row>
    <row r="649" spans="17:18" x14ac:dyDescent="0.25">
      <c r="Q649"/>
      <c r="R649"/>
    </row>
    <row r="650" spans="17:18" x14ac:dyDescent="0.25">
      <c r="Q650"/>
      <c r="R650"/>
    </row>
    <row r="651" spans="17:18" x14ac:dyDescent="0.25">
      <c r="Q651"/>
      <c r="R651"/>
    </row>
    <row r="652" spans="17:18" x14ac:dyDescent="0.25">
      <c r="Q652"/>
      <c r="R652"/>
    </row>
    <row r="653" spans="17:18" x14ac:dyDescent="0.25">
      <c r="Q653"/>
      <c r="R653"/>
    </row>
    <row r="654" spans="17:18" x14ac:dyDescent="0.25">
      <c r="Q654"/>
      <c r="R654"/>
    </row>
    <row r="655" spans="17:18" x14ac:dyDescent="0.25">
      <c r="Q655"/>
      <c r="R655"/>
    </row>
    <row r="656" spans="17:18" x14ac:dyDescent="0.25">
      <c r="Q656"/>
      <c r="R656"/>
    </row>
    <row r="657" spans="17:18" x14ac:dyDescent="0.25">
      <c r="Q657"/>
      <c r="R657"/>
    </row>
    <row r="658" spans="17:18" x14ac:dyDescent="0.25">
      <c r="Q658"/>
      <c r="R658"/>
    </row>
    <row r="659" spans="17:18" x14ac:dyDescent="0.25">
      <c r="Q659"/>
      <c r="R659"/>
    </row>
    <row r="660" spans="17:18" x14ac:dyDescent="0.25">
      <c r="Q660"/>
      <c r="R660"/>
    </row>
    <row r="661" spans="17:18" x14ac:dyDescent="0.25">
      <c r="Q661"/>
      <c r="R661"/>
    </row>
    <row r="662" spans="17:18" x14ac:dyDescent="0.25">
      <c r="Q662"/>
      <c r="R662"/>
    </row>
    <row r="663" spans="17:18" x14ac:dyDescent="0.25">
      <c r="Q663"/>
      <c r="R663"/>
    </row>
    <row r="664" spans="17:18" x14ac:dyDescent="0.25">
      <c r="Q664"/>
      <c r="R664"/>
    </row>
    <row r="665" spans="17:18" x14ac:dyDescent="0.25">
      <c r="Q665"/>
      <c r="R665"/>
    </row>
    <row r="666" spans="17:18" x14ac:dyDescent="0.25">
      <c r="Q666"/>
      <c r="R666"/>
    </row>
    <row r="667" spans="17:18" x14ac:dyDescent="0.25">
      <c r="Q667"/>
      <c r="R667"/>
    </row>
    <row r="668" spans="17:18" x14ac:dyDescent="0.25">
      <c r="Q668"/>
      <c r="R668"/>
    </row>
    <row r="669" spans="17:18" x14ac:dyDescent="0.25">
      <c r="Q669"/>
      <c r="R669"/>
    </row>
    <row r="670" spans="17:18" x14ac:dyDescent="0.25">
      <c r="Q670"/>
      <c r="R670"/>
    </row>
    <row r="671" spans="17:18" x14ac:dyDescent="0.25">
      <c r="Q671"/>
      <c r="R671"/>
    </row>
    <row r="672" spans="17:18" x14ac:dyDescent="0.25">
      <c r="Q672"/>
      <c r="R672"/>
    </row>
    <row r="673" spans="17:18" x14ac:dyDescent="0.25">
      <c r="Q673"/>
      <c r="R673"/>
    </row>
    <row r="674" spans="17:18" x14ac:dyDescent="0.25">
      <c r="Q674"/>
      <c r="R674"/>
    </row>
    <row r="675" spans="17:18" x14ac:dyDescent="0.25">
      <c r="Q675"/>
      <c r="R675"/>
    </row>
    <row r="676" spans="17:18" x14ac:dyDescent="0.25">
      <c r="Q676"/>
      <c r="R676"/>
    </row>
    <row r="677" spans="17:18" x14ac:dyDescent="0.25">
      <c r="Q677"/>
      <c r="R677"/>
    </row>
    <row r="678" spans="17:18" x14ac:dyDescent="0.25">
      <c r="Q678"/>
      <c r="R678"/>
    </row>
    <row r="679" spans="17:18" x14ac:dyDescent="0.25">
      <c r="Q679"/>
      <c r="R679"/>
    </row>
    <row r="680" spans="17:18" x14ac:dyDescent="0.25">
      <c r="Q680"/>
      <c r="R680"/>
    </row>
    <row r="681" spans="17:18" x14ac:dyDescent="0.25">
      <c r="Q681"/>
      <c r="R681"/>
    </row>
    <row r="682" spans="17:18" x14ac:dyDescent="0.25">
      <c r="Q682"/>
      <c r="R682"/>
    </row>
    <row r="683" spans="17:18" x14ac:dyDescent="0.25">
      <c r="Q683"/>
      <c r="R683"/>
    </row>
    <row r="684" spans="17:18" x14ac:dyDescent="0.25">
      <c r="Q684"/>
      <c r="R684"/>
    </row>
    <row r="685" spans="17:18" x14ac:dyDescent="0.25">
      <c r="Q685"/>
      <c r="R685"/>
    </row>
    <row r="686" spans="17:18" x14ac:dyDescent="0.25">
      <c r="Q686"/>
      <c r="R686"/>
    </row>
    <row r="687" spans="17:18" x14ac:dyDescent="0.25">
      <c r="Q687"/>
      <c r="R687"/>
    </row>
    <row r="688" spans="17:18" x14ac:dyDescent="0.25">
      <c r="Q688"/>
      <c r="R688"/>
    </row>
    <row r="689" spans="17:18" x14ac:dyDescent="0.25">
      <c r="Q689"/>
      <c r="R689"/>
    </row>
    <row r="690" spans="17:18" x14ac:dyDescent="0.25">
      <c r="Q690"/>
      <c r="R690"/>
    </row>
    <row r="691" spans="17:18" x14ac:dyDescent="0.25">
      <c r="Q691"/>
      <c r="R691"/>
    </row>
    <row r="692" spans="17:18" x14ac:dyDescent="0.25">
      <c r="Q692"/>
      <c r="R692"/>
    </row>
    <row r="693" spans="17:18" x14ac:dyDescent="0.25">
      <c r="Q693"/>
      <c r="R693"/>
    </row>
    <row r="694" spans="17:18" x14ac:dyDescent="0.25">
      <c r="Q694"/>
      <c r="R694"/>
    </row>
    <row r="695" spans="17:18" x14ac:dyDescent="0.25">
      <c r="Q695"/>
      <c r="R695"/>
    </row>
    <row r="696" spans="17:18" x14ac:dyDescent="0.25">
      <c r="Q696"/>
      <c r="R696"/>
    </row>
    <row r="697" spans="17:18" x14ac:dyDescent="0.25">
      <c r="Q697"/>
      <c r="R697"/>
    </row>
    <row r="698" spans="17:18" x14ac:dyDescent="0.25">
      <c r="Q698"/>
      <c r="R698"/>
    </row>
    <row r="699" spans="17:18" x14ac:dyDescent="0.25">
      <c r="Q699"/>
      <c r="R699"/>
    </row>
    <row r="700" spans="17:18" x14ac:dyDescent="0.25">
      <c r="Q700"/>
      <c r="R700"/>
    </row>
    <row r="701" spans="17:18" x14ac:dyDescent="0.25">
      <c r="Q701"/>
      <c r="R701"/>
    </row>
    <row r="702" spans="17:18" x14ac:dyDescent="0.25">
      <c r="Q702"/>
      <c r="R702"/>
    </row>
    <row r="703" spans="17:18" x14ac:dyDescent="0.25">
      <c r="Q703"/>
      <c r="R703"/>
    </row>
    <row r="704" spans="17:18" x14ac:dyDescent="0.25">
      <c r="Q704"/>
      <c r="R704"/>
    </row>
    <row r="705" spans="17:18" x14ac:dyDescent="0.25">
      <c r="Q705"/>
      <c r="R705"/>
    </row>
    <row r="706" spans="17:18" x14ac:dyDescent="0.25">
      <c r="Q706"/>
      <c r="R706"/>
    </row>
    <row r="707" spans="17:18" x14ac:dyDescent="0.25">
      <c r="Q707"/>
      <c r="R707"/>
    </row>
    <row r="708" spans="17:18" x14ac:dyDescent="0.25">
      <c r="Q708"/>
      <c r="R708"/>
    </row>
    <row r="709" spans="17:18" x14ac:dyDescent="0.25">
      <c r="Q709"/>
      <c r="R709"/>
    </row>
    <row r="710" spans="17:18" x14ac:dyDescent="0.25">
      <c r="Q710"/>
      <c r="R710"/>
    </row>
    <row r="711" spans="17:18" x14ac:dyDescent="0.25">
      <c r="Q711"/>
      <c r="R711"/>
    </row>
    <row r="712" spans="17:18" x14ac:dyDescent="0.25">
      <c r="Q712"/>
      <c r="R712"/>
    </row>
    <row r="713" spans="17:18" x14ac:dyDescent="0.25">
      <c r="Q713"/>
      <c r="R713"/>
    </row>
    <row r="714" spans="17:18" x14ac:dyDescent="0.25">
      <c r="Q714"/>
      <c r="R714"/>
    </row>
    <row r="715" spans="17:18" x14ac:dyDescent="0.25">
      <c r="Q715"/>
      <c r="R715"/>
    </row>
    <row r="716" spans="17:18" x14ac:dyDescent="0.25">
      <c r="Q716"/>
      <c r="R716"/>
    </row>
    <row r="717" spans="17:18" x14ac:dyDescent="0.25">
      <c r="Q717"/>
      <c r="R717"/>
    </row>
    <row r="718" spans="17:18" x14ac:dyDescent="0.25">
      <c r="Q718"/>
      <c r="R718"/>
    </row>
    <row r="719" spans="17:18" x14ac:dyDescent="0.25">
      <c r="Q719"/>
      <c r="R719"/>
    </row>
    <row r="720" spans="17:18" x14ac:dyDescent="0.25">
      <c r="Q720"/>
      <c r="R720"/>
    </row>
    <row r="721" spans="17:18" x14ac:dyDescent="0.25">
      <c r="Q721"/>
      <c r="R721"/>
    </row>
    <row r="722" spans="17:18" x14ac:dyDescent="0.25">
      <c r="Q722"/>
      <c r="R722"/>
    </row>
    <row r="723" spans="17:18" x14ac:dyDescent="0.25">
      <c r="Q723"/>
      <c r="R723"/>
    </row>
    <row r="724" spans="17:18" x14ac:dyDescent="0.25">
      <c r="Q724"/>
      <c r="R724"/>
    </row>
    <row r="725" spans="17:18" x14ac:dyDescent="0.25">
      <c r="Q725"/>
      <c r="R725"/>
    </row>
    <row r="726" spans="17:18" x14ac:dyDescent="0.25">
      <c r="Q726"/>
      <c r="R726"/>
    </row>
    <row r="727" spans="17:18" x14ac:dyDescent="0.25">
      <c r="Q727"/>
      <c r="R727"/>
    </row>
    <row r="728" spans="17:18" x14ac:dyDescent="0.25">
      <c r="Q728"/>
      <c r="R728"/>
    </row>
    <row r="729" spans="17:18" x14ac:dyDescent="0.25">
      <c r="Q729"/>
      <c r="R729"/>
    </row>
    <row r="730" spans="17:18" x14ac:dyDescent="0.25">
      <c r="Q730"/>
      <c r="R730"/>
    </row>
    <row r="731" spans="17:18" x14ac:dyDescent="0.25">
      <c r="Q731"/>
      <c r="R731"/>
    </row>
    <row r="732" spans="17:18" x14ac:dyDescent="0.25">
      <c r="Q732"/>
      <c r="R732"/>
    </row>
    <row r="733" spans="17:18" x14ac:dyDescent="0.25">
      <c r="Q733"/>
      <c r="R733"/>
    </row>
    <row r="734" spans="17:18" x14ac:dyDescent="0.25">
      <c r="Q734"/>
      <c r="R734"/>
    </row>
    <row r="735" spans="17:18" x14ac:dyDescent="0.25">
      <c r="Q735"/>
      <c r="R735"/>
    </row>
    <row r="736" spans="17:18" x14ac:dyDescent="0.25">
      <c r="Q736"/>
      <c r="R736"/>
    </row>
    <row r="737" spans="17:18" x14ac:dyDescent="0.25">
      <c r="Q737"/>
      <c r="R737"/>
    </row>
    <row r="738" spans="17:18" x14ac:dyDescent="0.25">
      <c r="Q738"/>
      <c r="R738"/>
    </row>
    <row r="739" spans="17:18" x14ac:dyDescent="0.25">
      <c r="Q739"/>
      <c r="R739"/>
    </row>
    <row r="740" spans="17:18" x14ac:dyDescent="0.25">
      <c r="Q740"/>
      <c r="R740"/>
    </row>
    <row r="741" spans="17:18" x14ac:dyDescent="0.25">
      <c r="Q741"/>
      <c r="R741"/>
    </row>
    <row r="742" spans="17:18" x14ac:dyDescent="0.25">
      <c r="Q742"/>
      <c r="R742"/>
    </row>
    <row r="743" spans="17:18" x14ac:dyDescent="0.25">
      <c r="Q743"/>
      <c r="R743"/>
    </row>
    <row r="744" spans="17:18" x14ac:dyDescent="0.25">
      <c r="Q744"/>
      <c r="R744"/>
    </row>
    <row r="745" spans="17:18" x14ac:dyDescent="0.25">
      <c r="Q745"/>
      <c r="R745"/>
    </row>
    <row r="746" spans="17:18" x14ac:dyDescent="0.25">
      <c r="Q746"/>
      <c r="R746"/>
    </row>
    <row r="747" spans="17:18" x14ac:dyDescent="0.25">
      <c r="Q747"/>
      <c r="R747"/>
    </row>
    <row r="748" spans="17:18" x14ac:dyDescent="0.25">
      <c r="Q748"/>
      <c r="R748"/>
    </row>
    <row r="749" spans="17:18" x14ac:dyDescent="0.25">
      <c r="Q749"/>
      <c r="R749"/>
    </row>
    <row r="750" spans="17:18" x14ac:dyDescent="0.25">
      <c r="Q750"/>
      <c r="R750"/>
    </row>
    <row r="751" spans="17:18" x14ac:dyDescent="0.25">
      <c r="Q751"/>
      <c r="R751"/>
    </row>
    <row r="752" spans="17:18" x14ac:dyDescent="0.25">
      <c r="Q752"/>
      <c r="R752"/>
    </row>
    <row r="753" spans="17:18" x14ac:dyDescent="0.25">
      <c r="Q753"/>
      <c r="R753"/>
    </row>
    <row r="754" spans="17:18" x14ac:dyDescent="0.25">
      <c r="Q754"/>
      <c r="R754"/>
    </row>
    <row r="755" spans="17:18" x14ac:dyDescent="0.25">
      <c r="Q755"/>
      <c r="R755"/>
    </row>
    <row r="756" spans="17:18" x14ac:dyDescent="0.25">
      <c r="Q756"/>
      <c r="R756"/>
    </row>
    <row r="757" spans="17:18" x14ac:dyDescent="0.25">
      <c r="Q757"/>
      <c r="R757"/>
    </row>
    <row r="758" spans="17:18" x14ac:dyDescent="0.25">
      <c r="Q758"/>
      <c r="R758"/>
    </row>
    <row r="759" spans="17:18" x14ac:dyDescent="0.25">
      <c r="Q759"/>
      <c r="R759"/>
    </row>
    <row r="760" spans="17:18" x14ac:dyDescent="0.25">
      <c r="Q760"/>
      <c r="R760"/>
    </row>
    <row r="761" spans="17:18" x14ac:dyDescent="0.25">
      <c r="Q761"/>
      <c r="R761"/>
    </row>
    <row r="762" spans="17:18" x14ac:dyDescent="0.25">
      <c r="Q762"/>
      <c r="R762"/>
    </row>
    <row r="763" spans="17:18" x14ac:dyDescent="0.25">
      <c r="Q763"/>
      <c r="R763"/>
    </row>
    <row r="764" spans="17:18" x14ac:dyDescent="0.25">
      <c r="Q764"/>
      <c r="R764"/>
    </row>
    <row r="765" spans="17:18" x14ac:dyDescent="0.25">
      <c r="Q765"/>
      <c r="R765"/>
    </row>
    <row r="766" spans="17:18" x14ac:dyDescent="0.25">
      <c r="Q766"/>
      <c r="R766"/>
    </row>
    <row r="767" spans="17:18" x14ac:dyDescent="0.25">
      <c r="Q767"/>
      <c r="R767"/>
    </row>
    <row r="768" spans="17:18" x14ac:dyDescent="0.25">
      <c r="Q768"/>
      <c r="R768"/>
    </row>
    <row r="769" spans="17:18" x14ac:dyDescent="0.25">
      <c r="Q769"/>
      <c r="R769"/>
    </row>
    <row r="770" spans="17:18" x14ac:dyDescent="0.25">
      <c r="Q770"/>
      <c r="R770"/>
    </row>
    <row r="771" spans="17:18" x14ac:dyDescent="0.25">
      <c r="Q771"/>
      <c r="R771"/>
    </row>
    <row r="772" spans="17:18" x14ac:dyDescent="0.25">
      <c r="Q772"/>
      <c r="R772"/>
    </row>
    <row r="773" spans="17:18" x14ac:dyDescent="0.25">
      <c r="Q773"/>
      <c r="R773"/>
    </row>
    <row r="774" spans="17:18" x14ac:dyDescent="0.25">
      <c r="Q774"/>
      <c r="R774"/>
    </row>
    <row r="775" spans="17:18" x14ac:dyDescent="0.25">
      <c r="Q775"/>
      <c r="R775"/>
    </row>
    <row r="776" spans="17:18" x14ac:dyDescent="0.25">
      <c r="Q776"/>
      <c r="R776"/>
    </row>
    <row r="777" spans="17:18" x14ac:dyDescent="0.25">
      <c r="Q777"/>
      <c r="R777"/>
    </row>
    <row r="778" spans="17:18" x14ac:dyDescent="0.25">
      <c r="Q778"/>
      <c r="R778"/>
    </row>
    <row r="779" spans="17:18" x14ac:dyDescent="0.25">
      <c r="Q779"/>
      <c r="R779"/>
    </row>
    <row r="780" spans="17:18" x14ac:dyDescent="0.25">
      <c r="Q780"/>
      <c r="R780"/>
    </row>
    <row r="781" spans="17:18" x14ac:dyDescent="0.25">
      <c r="Q781"/>
      <c r="R781"/>
    </row>
    <row r="782" spans="17:18" x14ac:dyDescent="0.25">
      <c r="Q782"/>
      <c r="R782"/>
    </row>
    <row r="783" spans="17:18" x14ac:dyDescent="0.25">
      <c r="Q783"/>
      <c r="R783"/>
    </row>
    <row r="784" spans="17:18" x14ac:dyDescent="0.25">
      <c r="Q784"/>
      <c r="R784"/>
    </row>
    <row r="785" spans="17:18" x14ac:dyDescent="0.25">
      <c r="Q785"/>
      <c r="R785"/>
    </row>
    <row r="786" spans="17:18" x14ac:dyDescent="0.25">
      <c r="Q786"/>
      <c r="R786"/>
    </row>
    <row r="787" spans="17:18" x14ac:dyDescent="0.25">
      <c r="Q787"/>
      <c r="R787"/>
    </row>
    <row r="788" spans="17:18" x14ac:dyDescent="0.25">
      <c r="Q788"/>
      <c r="R788"/>
    </row>
    <row r="789" spans="17:18" x14ac:dyDescent="0.25">
      <c r="Q789"/>
      <c r="R789"/>
    </row>
    <row r="790" spans="17:18" x14ac:dyDescent="0.25">
      <c r="Q790"/>
      <c r="R790"/>
    </row>
    <row r="791" spans="17:18" x14ac:dyDescent="0.25">
      <c r="Q791"/>
      <c r="R791"/>
    </row>
    <row r="792" spans="17:18" x14ac:dyDescent="0.25">
      <c r="Q792"/>
      <c r="R792"/>
    </row>
    <row r="793" spans="17:18" x14ac:dyDescent="0.25">
      <c r="Q793"/>
      <c r="R793"/>
    </row>
    <row r="794" spans="17:18" x14ac:dyDescent="0.25">
      <c r="Q794"/>
      <c r="R794"/>
    </row>
    <row r="795" spans="17:18" x14ac:dyDescent="0.25">
      <c r="Q795"/>
      <c r="R795"/>
    </row>
    <row r="796" spans="17:18" x14ac:dyDescent="0.25">
      <c r="Q796"/>
      <c r="R796"/>
    </row>
    <row r="797" spans="17:18" x14ac:dyDescent="0.25">
      <c r="Q797"/>
      <c r="R797"/>
    </row>
    <row r="798" spans="17:18" x14ac:dyDescent="0.25">
      <c r="Q798"/>
      <c r="R798"/>
    </row>
    <row r="799" spans="17:18" x14ac:dyDescent="0.25">
      <c r="Q799"/>
      <c r="R799"/>
    </row>
    <row r="800" spans="17:18" x14ac:dyDescent="0.25">
      <c r="Q800"/>
      <c r="R800"/>
    </row>
    <row r="801" spans="17:18" x14ac:dyDescent="0.25">
      <c r="Q801"/>
      <c r="R801"/>
    </row>
    <row r="802" spans="17:18" x14ac:dyDescent="0.25">
      <c r="Q802"/>
      <c r="R802"/>
    </row>
    <row r="803" spans="17:18" x14ac:dyDescent="0.25">
      <c r="Q803"/>
      <c r="R803"/>
    </row>
    <row r="804" spans="17:18" x14ac:dyDescent="0.25">
      <c r="Q804"/>
      <c r="R804"/>
    </row>
    <row r="805" spans="17:18" x14ac:dyDescent="0.25">
      <c r="Q805"/>
      <c r="R805"/>
    </row>
    <row r="806" spans="17:18" x14ac:dyDescent="0.25">
      <c r="Q806"/>
      <c r="R806"/>
    </row>
    <row r="807" spans="17:18" x14ac:dyDescent="0.25">
      <c r="Q807"/>
      <c r="R807"/>
    </row>
    <row r="808" spans="17:18" x14ac:dyDescent="0.25">
      <c r="Q808"/>
      <c r="R808"/>
    </row>
    <row r="809" spans="17:18" x14ac:dyDescent="0.25">
      <c r="Q809"/>
      <c r="R809"/>
    </row>
    <row r="810" spans="17:18" x14ac:dyDescent="0.25">
      <c r="Q810"/>
      <c r="R810"/>
    </row>
    <row r="811" spans="17:18" x14ac:dyDescent="0.25">
      <c r="Q811"/>
      <c r="R811"/>
    </row>
    <row r="812" spans="17:18" x14ac:dyDescent="0.25">
      <c r="Q812"/>
      <c r="R812"/>
    </row>
    <row r="813" spans="17:18" x14ac:dyDescent="0.25">
      <c r="Q813"/>
      <c r="R813"/>
    </row>
    <row r="814" spans="17:18" x14ac:dyDescent="0.25">
      <c r="Q814"/>
      <c r="R814"/>
    </row>
    <row r="815" spans="17:18" x14ac:dyDescent="0.25">
      <c r="Q815"/>
      <c r="R815"/>
    </row>
    <row r="816" spans="17:18" x14ac:dyDescent="0.25">
      <c r="Q816"/>
      <c r="R816"/>
    </row>
    <row r="817" spans="17:18" x14ac:dyDescent="0.25">
      <c r="Q817"/>
      <c r="R817"/>
    </row>
    <row r="818" spans="17:18" x14ac:dyDescent="0.25">
      <c r="Q818"/>
      <c r="R818"/>
    </row>
    <row r="819" spans="17:18" x14ac:dyDescent="0.25">
      <c r="Q819"/>
      <c r="R819"/>
    </row>
    <row r="820" spans="17:18" x14ac:dyDescent="0.25">
      <c r="Q820"/>
      <c r="R820"/>
    </row>
    <row r="821" spans="17:18" x14ac:dyDescent="0.25">
      <c r="Q821"/>
      <c r="R821"/>
    </row>
    <row r="822" spans="17:18" x14ac:dyDescent="0.25">
      <c r="Q822"/>
      <c r="R822"/>
    </row>
    <row r="823" spans="17:18" x14ac:dyDescent="0.25">
      <c r="Q823"/>
      <c r="R823"/>
    </row>
    <row r="824" spans="17:18" x14ac:dyDescent="0.25">
      <c r="Q824"/>
      <c r="R824"/>
    </row>
    <row r="825" spans="17:18" x14ac:dyDescent="0.25">
      <c r="Q825"/>
      <c r="R825"/>
    </row>
    <row r="826" spans="17:18" x14ac:dyDescent="0.25">
      <c r="Q826"/>
      <c r="R826"/>
    </row>
    <row r="827" spans="17:18" x14ac:dyDescent="0.25">
      <c r="Q827"/>
      <c r="R827"/>
    </row>
    <row r="828" spans="17:18" x14ac:dyDescent="0.25">
      <c r="Q828"/>
      <c r="R828"/>
    </row>
    <row r="829" spans="17:18" x14ac:dyDescent="0.25">
      <c r="Q829"/>
      <c r="R829"/>
    </row>
    <row r="830" spans="17:18" x14ac:dyDescent="0.25">
      <c r="Q830"/>
      <c r="R830"/>
    </row>
    <row r="831" spans="17:18" x14ac:dyDescent="0.25">
      <c r="Q831"/>
      <c r="R831"/>
    </row>
    <row r="832" spans="17:18" x14ac:dyDescent="0.25">
      <c r="Q832"/>
      <c r="R832"/>
    </row>
    <row r="833" spans="17:18" x14ac:dyDescent="0.25">
      <c r="Q833"/>
      <c r="R833"/>
    </row>
    <row r="834" spans="17:18" x14ac:dyDescent="0.25">
      <c r="Q834"/>
      <c r="R834"/>
    </row>
    <row r="835" spans="17:18" x14ac:dyDescent="0.25">
      <c r="Q835"/>
      <c r="R835"/>
    </row>
    <row r="836" spans="17:18" x14ac:dyDescent="0.25">
      <c r="Q836"/>
      <c r="R836"/>
    </row>
    <row r="837" spans="17:18" x14ac:dyDescent="0.25">
      <c r="Q837"/>
      <c r="R837"/>
    </row>
    <row r="838" spans="17:18" x14ac:dyDescent="0.25">
      <c r="Q838"/>
      <c r="R838"/>
    </row>
    <row r="839" spans="17:18" x14ac:dyDescent="0.25">
      <c r="Q839"/>
      <c r="R839"/>
    </row>
    <row r="840" spans="17:18" x14ac:dyDescent="0.25">
      <c r="Q840"/>
      <c r="R840"/>
    </row>
    <row r="841" spans="17:18" x14ac:dyDescent="0.25">
      <c r="Q841"/>
      <c r="R841"/>
    </row>
    <row r="842" spans="17:18" x14ac:dyDescent="0.25">
      <c r="Q842"/>
      <c r="R842"/>
    </row>
    <row r="843" spans="17:18" x14ac:dyDescent="0.25">
      <c r="Q843"/>
      <c r="R843"/>
    </row>
    <row r="844" spans="17:18" x14ac:dyDescent="0.25">
      <c r="Q844"/>
      <c r="R844"/>
    </row>
    <row r="845" spans="17:18" x14ac:dyDescent="0.25">
      <c r="Q845"/>
      <c r="R845"/>
    </row>
    <row r="846" spans="17:18" x14ac:dyDescent="0.25">
      <c r="Q846"/>
      <c r="R846"/>
    </row>
    <row r="847" spans="17:18" x14ac:dyDescent="0.25">
      <c r="Q847"/>
      <c r="R847"/>
    </row>
    <row r="848" spans="17:18" x14ac:dyDescent="0.25">
      <c r="Q848"/>
      <c r="R848"/>
    </row>
    <row r="849" spans="17:18" x14ac:dyDescent="0.25">
      <c r="Q849"/>
      <c r="R849"/>
    </row>
    <row r="850" spans="17:18" x14ac:dyDescent="0.25">
      <c r="Q850"/>
      <c r="R850"/>
    </row>
    <row r="851" spans="17:18" x14ac:dyDescent="0.25">
      <c r="Q851"/>
      <c r="R851"/>
    </row>
    <row r="852" spans="17:18" x14ac:dyDescent="0.25">
      <c r="Q852"/>
      <c r="R852"/>
    </row>
    <row r="853" spans="17:18" x14ac:dyDescent="0.25">
      <c r="Q853"/>
      <c r="R853"/>
    </row>
    <row r="854" spans="17:18" x14ac:dyDescent="0.25">
      <c r="Q854"/>
      <c r="R854"/>
    </row>
    <row r="855" spans="17:18" x14ac:dyDescent="0.25">
      <c r="Q855"/>
      <c r="R855"/>
    </row>
    <row r="856" spans="17:18" x14ac:dyDescent="0.25">
      <c r="Q856"/>
      <c r="R856"/>
    </row>
    <row r="857" spans="17:18" x14ac:dyDescent="0.25">
      <c r="Q857"/>
      <c r="R857"/>
    </row>
    <row r="858" spans="17:18" x14ac:dyDescent="0.25">
      <c r="Q858"/>
      <c r="R858"/>
    </row>
    <row r="859" spans="17:18" x14ac:dyDescent="0.25">
      <c r="Q859"/>
      <c r="R859"/>
    </row>
    <row r="860" spans="17:18" x14ac:dyDescent="0.25">
      <c r="Q860"/>
      <c r="R860"/>
    </row>
    <row r="861" spans="17:18" x14ac:dyDescent="0.25">
      <c r="Q861"/>
      <c r="R861"/>
    </row>
    <row r="862" spans="17:18" x14ac:dyDescent="0.25">
      <c r="Q862"/>
      <c r="R862"/>
    </row>
    <row r="863" spans="17:18" x14ac:dyDescent="0.25">
      <c r="Q863"/>
      <c r="R863"/>
    </row>
    <row r="864" spans="17:18" x14ac:dyDescent="0.25">
      <c r="Q864"/>
      <c r="R864"/>
    </row>
    <row r="865" spans="17:18" x14ac:dyDescent="0.25">
      <c r="Q865"/>
      <c r="R865"/>
    </row>
    <row r="866" spans="17:18" x14ac:dyDescent="0.25">
      <c r="Q866"/>
      <c r="R866"/>
    </row>
    <row r="867" spans="17:18" x14ac:dyDescent="0.25">
      <c r="Q867"/>
      <c r="R867"/>
    </row>
    <row r="868" spans="17:18" x14ac:dyDescent="0.25">
      <c r="Q868"/>
      <c r="R868"/>
    </row>
    <row r="869" spans="17:18" x14ac:dyDescent="0.25">
      <c r="Q869"/>
      <c r="R869"/>
    </row>
    <row r="870" spans="17:18" x14ac:dyDescent="0.25">
      <c r="Q870"/>
      <c r="R870"/>
    </row>
    <row r="871" spans="17:18" x14ac:dyDescent="0.25">
      <c r="Q871"/>
      <c r="R871"/>
    </row>
    <row r="872" spans="17:18" x14ac:dyDescent="0.25">
      <c r="Q872"/>
      <c r="R872"/>
    </row>
    <row r="873" spans="17:18" x14ac:dyDescent="0.25">
      <c r="Q873"/>
      <c r="R873"/>
    </row>
    <row r="874" spans="17:18" x14ac:dyDescent="0.25">
      <c r="Q874"/>
      <c r="R874"/>
    </row>
    <row r="875" spans="17:18" x14ac:dyDescent="0.25">
      <c r="Q875"/>
      <c r="R875"/>
    </row>
    <row r="876" spans="17:18" x14ac:dyDescent="0.25">
      <c r="Q876"/>
      <c r="R876"/>
    </row>
    <row r="877" spans="17:18" x14ac:dyDescent="0.25">
      <c r="Q877"/>
      <c r="R877"/>
    </row>
    <row r="878" spans="17:18" x14ac:dyDescent="0.25">
      <c r="Q878"/>
      <c r="R878"/>
    </row>
    <row r="879" spans="17:18" x14ac:dyDescent="0.25">
      <c r="Q879"/>
      <c r="R879"/>
    </row>
    <row r="880" spans="17:18" x14ac:dyDescent="0.25">
      <c r="Q880"/>
      <c r="R880"/>
    </row>
    <row r="881" spans="17:18" x14ac:dyDescent="0.25">
      <c r="Q881"/>
      <c r="R881"/>
    </row>
    <row r="882" spans="17:18" x14ac:dyDescent="0.25">
      <c r="Q882"/>
      <c r="R882"/>
    </row>
    <row r="883" spans="17:18" x14ac:dyDescent="0.25">
      <c r="Q883"/>
      <c r="R883"/>
    </row>
    <row r="884" spans="17:18" x14ac:dyDescent="0.25">
      <c r="Q884"/>
      <c r="R884"/>
    </row>
    <row r="885" spans="17:18" x14ac:dyDescent="0.25">
      <c r="Q885"/>
      <c r="R885"/>
    </row>
    <row r="886" spans="17:18" x14ac:dyDescent="0.25">
      <c r="Q886"/>
      <c r="R886"/>
    </row>
    <row r="887" spans="17:18" x14ac:dyDescent="0.25">
      <c r="Q887"/>
      <c r="R887"/>
    </row>
    <row r="888" spans="17:18" x14ac:dyDescent="0.25">
      <c r="Q888"/>
      <c r="R888"/>
    </row>
    <row r="889" spans="17:18" x14ac:dyDescent="0.25">
      <c r="Q889"/>
      <c r="R889"/>
    </row>
    <row r="890" spans="17:18" x14ac:dyDescent="0.25">
      <c r="Q890"/>
      <c r="R890"/>
    </row>
    <row r="891" spans="17:18" x14ac:dyDescent="0.25">
      <c r="Q891"/>
      <c r="R891"/>
    </row>
    <row r="892" spans="17:18" x14ac:dyDescent="0.25">
      <c r="Q892"/>
      <c r="R892"/>
    </row>
    <row r="893" spans="17:18" x14ac:dyDescent="0.25">
      <c r="Q893"/>
      <c r="R893"/>
    </row>
    <row r="894" spans="17:18" x14ac:dyDescent="0.25">
      <c r="Q894"/>
      <c r="R894"/>
    </row>
    <row r="895" spans="17:18" x14ac:dyDescent="0.25">
      <c r="Q895"/>
      <c r="R895"/>
    </row>
    <row r="896" spans="17:18" x14ac:dyDescent="0.25">
      <c r="Q896"/>
      <c r="R896"/>
    </row>
    <row r="897" spans="17:18" x14ac:dyDescent="0.25">
      <c r="Q897"/>
      <c r="R897"/>
    </row>
    <row r="898" spans="17:18" x14ac:dyDescent="0.25">
      <c r="Q898"/>
      <c r="R898"/>
    </row>
    <row r="899" spans="17:18" x14ac:dyDescent="0.25">
      <c r="Q899"/>
      <c r="R899"/>
    </row>
    <row r="900" spans="17:18" x14ac:dyDescent="0.25">
      <c r="Q900"/>
      <c r="R900"/>
    </row>
    <row r="901" spans="17:18" x14ac:dyDescent="0.25">
      <c r="Q901"/>
      <c r="R901"/>
    </row>
    <row r="902" spans="17:18" x14ac:dyDescent="0.25">
      <c r="Q902"/>
      <c r="R902"/>
    </row>
    <row r="903" spans="17:18" x14ac:dyDescent="0.25">
      <c r="Q903"/>
      <c r="R903"/>
    </row>
    <row r="904" spans="17:18" x14ac:dyDescent="0.25">
      <c r="Q904"/>
      <c r="R904"/>
    </row>
    <row r="905" spans="17:18" x14ac:dyDescent="0.25">
      <c r="Q905"/>
      <c r="R905"/>
    </row>
    <row r="906" spans="17:18" x14ac:dyDescent="0.25">
      <c r="Q906"/>
      <c r="R906"/>
    </row>
    <row r="907" spans="17:18" x14ac:dyDescent="0.25">
      <c r="Q907"/>
      <c r="R907"/>
    </row>
    <row r="908" spans="17:18" x14ac:dyDescent="0.25">
      <c r="Q908"/>
      <c r="R908"/>
    </row>
    <row r="909" spans="17:18" x14ac:dyDescent="0.25">
      <c r="Q909"/>
      <c r="R909"/>
    </row>
    <row r="910" spans="17:18" x14ac:dyDescent="0.25">
      <c r="Q910"/>
      <c r="R910"/>
    </row>
    <row r="911" spans="17:18" x14ac:dyDescent="0.25">
      <c r="Q911"/>
      <c r="R911"/>
    </row>
    <row r="912" spans="17:18" x14ac:dyDescent="0.25">
      <c r="Q912"/>
      <c r="R912"/>
    </row>
    <row r="913" spans="17:18" x14ac:dyDescent="0.25">
      <c r="Q913"/>
      <c r="R913"/>
    </row>
    <row r="914" spans="17:18" x14ac:dyDescent="0.25">
      <c r="Q914"/>
      <c r="R914"/>
    </row>
    <row r="915" spans="17:18" x14ac:dyDescent="0.25">
      <c r="Q915"/>
      <c r="R915"/>
    </row>
    <row r="916" spans="17:18" x14ac:dyDescent="0.25">
      <c r="Q916"/>
      <c r="R916"/>
    </row>
    <row r="917" spans="17:18" x14ac:dyDescent="0.25">
      <c r="Q917"/>
      <c r="R917"/>
    </row>
    <row r="918" spans="17:18" x14ac:dyDescent="0.25">
      <c r="Q918"/>
      <c r="R918"/>
    </row>
    <row r="919" spans="17:18" x14ac:dyDescent="0.25">
      <c r="Q919"/>
      <c r="R919"/>
    </row>
    <row r="920" spans="17:18" x14ac:dyDescent="0.25">
      <c r="Q920"/>
      <c r="R920"/>
    </row>
    <row r="921" spans="17:18" x14ac:dyDescent="0.25">
      <c r="Q921"/>
      <c r="R921"/>
    </row>
    <row r="922" spans="17:18" x14ac:dyDescent="0.25">
      <c r="Q922"/>
      <c r="R922"/>
    </row>
    <row r="923" spans="17:18" x14ac:dyDescent="0.25">
      <c r="Q923"/>
      <c r="R923"/>
    </row>
    <row r="924" spans="17:18" x14ac:dyDescent="0.25">
      <c r="Q924"/>
      <c r="R924"/>
    </row>
    <row r="925" spans="17:18" x14ac:dyDescent="0.25">
      <c r="Q925"/>
      <c r="R925"/>
    </row>
    <row r="926" spans="17:18" x14ac:dyDescent="0.25">
      <c r="Q926"/>
      <c r="R926"/>
    </row>
    <row r="927" spans="17:18" x14ac:dyDescent="0.25">
      <c r="Q927"/>
      <c r="R927"/>
    </row>
    <row r="928" spans="17:18" x14ac:dyDescent="0.25">
      <c r="Q928"/>
      <c r="R928"/>
    </row>
    <row r="929" spans="17:18" x14ac:dyDescent="0.25">
      <c r="Q929"/>
      <c r="R929"/>
    </row>
    <row r="930" spans="17:18" x14ac:dyDescent="0.25">
      <c r="Q930"/>
      <c r="R930"/>
    </row>
    <row r="931" spans="17:18" x14ac:dyDescent="0.25">
      <c r="Q931"/>
      <c r="R931"/>
    </row>
    <row r="932" spans="17:18" x14ac:dyDescent="0.25">
      <c r="Q932"/>
      <c r="R932"/>
    </row>
    <row r="933" spans="17:18" x14ac:dyDescent="0.25">
      <c r="Q933"/>
      <c r="R933"/>
    </row>
    <row r="934" spans="17:18" x14ac:dyDescent="0.25">
      <c r="Q934"/>
      <c r="R934"/>
    </row>
    <row r="935" spans="17:18" x14ac:dyDescent="0.25">
      <c r="Q935"/>
      <c r="R935"/>
    </row>
    <row r="936" spans="17:18" x14ac:dyDescent="0.25">
      <c r="Q936"/>
      <c r="R936"/>
    </row>
    <row r="937" spans="17:18" x14ac:dyDescent="0.25">
      <c r="Q937"/>
      <c r="R937"/>
    </row>
    <row r="938" spans="17:18" x14ac:dyDescent="0.25">
      <c r="Q938"/>
      <c r="R938"/>
    </row>
    <row r="939" spans="17:18" x14ac:dyDescent="0.25">
      <c r="Q939"/>
      <c r="R939"/>
    </row>
    <row r="940" spans="17:18" x14ac:dyDescent="0.25">
      <c r="Q940"/>
      <c r="R940"/>
    </row>
    <row r="941" spans="17:18" x14ac:dyDescent="0.25">
      <c r="Q941"/>
      <c r="R941"/>
    </row>
    <row r="942" spans="17:18" x14ac:dyDescent="0.25">
      <c r="Q942"/>
      <c r="R942"/>
    </row>
    <row r="943" spans="17:18" x14ac:dyDescent="0.25">
      <c r="Q943"/>
      <c r="R943"/>
    </row>
    <row r="944" spans="17:18" x14ac:dyDescent="0.25">
      <c r="Q944"/>
      <c r="R944"/>
    </row>
    <row r="945" spans="17:18" x14ac:dyDescent="0.25">
      <c r="Q945"/>
      <c r="R945"/>
    </row>
    <row r="946" spans="17:18" x14ac:dyDescent="0.25">
      <c r="Q946"/>
      <c r="R946"/>
    </row>
    <row r="947" spans="17:18" x14ac:dyDescent="0.25">
      <c r="Q947"/>
      <c r="R947"/>
    </row>
    <row r="948" spans="17:18" x14ac:dyDescent="0.25">
      <c r="Q948"/>
      <c r="R948"/>
    </row>
    <row r="949" spans="17:18" x14ac:dyDescent="0.25">
      <c r="Q949"/>
      <c r="R949"/>
    </row>
    <row r="950" spans="17:18" x14ac:dyDescent="0.25">
      <c r="Q950"/>
      <c r="R950"/>
    </row>
    <row r="951" spans="17:18" x14ac:dyDescent="0.25">
      <c r="Q951"/>
      <c r="R951"/>
    </row>
    <row r="952" spans="17:18" x14ac:dyDescent="0.25">
      <c r="Q952"/>
      <c r="R952"/>
    </row>
    <row r="953" spans="17:18" x14ac:dyDescent="0.25">
      <c r="Q953"/>
      <c r="R953"/>
    </row>
    <row r="954" spans="17:18" x14ac:dyDescent="0.25">
      <c r="Q954"/>
      <c r="R954"/>
    </row>
    <row r="955" spans="17:18" x14ac:dyDescent="0.25">
      <c r="Q955"/>
      <c r="R955"/>
    </row>
    <row r="956" spans="17:18" x14ac:dyDescent="0.25">
      <c r="Q956"/>
      <c r="R956"/>
    </row>
    <row r="957" spans="17:18" x14ac:dyDescent="0.25">
      <c r="Q957"/>
      <c r="R957"/>
    </row>
    <row r="958" spans="17:18" x14ac:dyDescent="0.25">
      <c r="Q958"/>
      <c r="R958"/>
    </row>
    <row r="959" spans="17:18" x14ac:dyDescent="0.25">
      <c r="Q959"/>
      <c r="R959"/>
    </row>
    <row r="960" spans="17:18" x14ac:dyDescent="0.25">
      <c r="Q960"/>
      <c r="R960"/>
    </row>
    <row r="961" spans="17:18" x14ac:dyDescent="0.25">
      <c r="Q961"/>
      <c r="R961"/>
    </row>
    <row r="962" spans="17:18" x14ac:dyDescent="0.25">
      <c r="Q962"/>
      <c r="R962"/>
    </row>
    <row r="963" spans="17:18" x14ac:dyDescent="0.25">
      <c r="Q963"/>
      <c r="R963"/>
    </row>
    <row r="964" spans="17:18" x14ac:dyDescent="0.25">
      <c r="Q964"/>
      <c r="R964"/>
    </row>
    <row r="965" spans="17:18" x14ac:dyDescent="0.25">
      <c r="Q965"/>
      <c r="R965"/>
    </row>
    <row r="966" spans="17:18" x14ac:dyDescent="0.25">
      <c r="Q966"/>
      <c r="R966"/>
    </row>
    <row r="967" spans="17:18" x14ac:dyDescent="0.25">
      <c r="Q967"/>
      <c r="R967"/>
    </row>
    <row r="968" spans="17:18" x14ac:dyDescent="0.25">
      <c r="Q968"/>
      <c r="R968"/>
    </row>
    <row r="969" spans="17:18" x14ac:dyDescent="0.25">
      <c r="Q969"/>
      <c r="R969"/>
    </row>
    <row r="970" spans="17:18" x14ac:dyDescent="0.25">
      <c r="Q970"/>
      <c r="R970"/>
    </row>
    <row r="971" spans="17:18" x14ac:dyDescent="0.25">
      <c r="Q971"/>
      <c r="R971"/>
    </row>
    <row r="972" spans="17:18" x14ac:dyDescent="0.25">
      <c r="Q972"/>
      <c r="R972"/>
    </row>
    <row r="973" spans="17:18" x14ac:dyDescent="0.25">
      <c r="Q973"/>
      <c r="R973"/>
    </row>
    <row r="974" spans="17:18" x14ac:dyDescent="0.25">
      <c r="Q974"/>
      <c r="R974"/>
    </row>
    <row r="975" spans="17:18" x14ac:dyDescent="0.25">
      <c r="Q975"/>
      <c r="R975"/>
    </row>
    <row r="976" spans="17:18" x14ac:dyDescent="0.25">
      <c r="Q976"/>
      <c r="R976"/>
    </row>
    <row r="977" spans="17:18" x14ac:dyDescent="0.25">
      <c r="Q977"/>
      <c r="R977"/>
    </row>
    <row r="978" spans="17:18" x14ac:dyDescent="0.25">
      <c r="Q978"/>
      <c r="R978"/>
    </row>
    <row r="979" spans="17:18" x14ac:dyDescent="0.25">
      <c r="Q979"/>
      <c r="R979"/>
    </row>
    <row r="980" spans="17:18" x14ac:dyDescent="0.25">
      <c r="Q980"/>
      <c r="R980"/>
    </row>
    <row r="981" spans="17:18" x14ac:dyDescent="0.25">
      <c r="Q981"/>
      <c r="R981"/>
    </row>
    <row r="982" spans="17:18" x14ac:dyDescent="0.25">
      <c r="Q982"/>
      <c r="R982"/>
    </row>
    <row r="983" spans="17:18" x14ac:dyDescent="0.25">
      <c r="Q983"/>
      <c r="R983"/>
    </row>
    <row r="984" spans="17:18" x14ac:dyDescent="0.25">
      <c r="Q984"/>
      <c r="R984"/>
    </row>
    <row r="985" spans="17:18" x14ac:dyDescent="0.25">
      <c r="Q985"/>
      <c r="R985"/>
    </row>
    <row r="986" spans="17:18" x14ac:dyDescent="0.25">
      <c r="Q986"/>
      <c r="R986"/>
    </row>
    <row r="987" spans="17:18" x14ac:dyDescent="0.25">
      <c r="Q987"/>
      <c r="R987"/>
    </row>
    <row r="988" spans="17:18" x14ac:dyDescent="0.25">
      <c r="Q988"/>
      <c r="R988"/>
    </row>
    <row r="989" spans="17:18" x14ac:dyDescent="0.25">
      <c r="Q989"/>
      <c r="R989"/>
    </row>
    <row r="990" spans="17:18" x14ac:dyDescent="0.25">
      <c r="Q990"/>
      <c r="R990"/>
    </row>
    <row r="991" spans="17:18" x14ac:dyDescent="0.25">
      <c r="Q991"/>
      <c r="R991"/>
    </row>
    <row r="992" spans="17:18" x14ac:dyDescent="0.25">
      <c r="Q992"/>
      <c r="R992"/>
    </row>
    <row r="993" spans="17:18" x14ac:dyDescent="0.25">
      <c r="Q993"/>
      <c r="R993"/>
    </row>
    <row r="994" spans="17:18" x14ac:dyDescent="0.25">
      <c r="Q994"/>
      <c r="R994"/>
    </row>
    <row r="995" spans="17:18" x14ac:dyDescent="0.25">
      <c r="Q995"/>
      <c r="R995"/>
    </row>
    <row r="996" spans="17:18" x14ac:dyDescent="0.25">
      <c r="Q996"/>
      <c r="R996"/>
    </row>
    <row r="997" spans="17:18" x14ac:dyDescent="0.25">
      <c r="Q997"/>
      <c r="R997"/>
    </row>
    <row r="998" spans="17:18" x14ac:dyDescent="0.25">
      <c r="Q998"/>
      <c r="R998"/>
    </row>
    <row r="999" spans="17:18" x14ac:dyDescent="0.25">
      <c r="Q999"/>
      <c r="R999"/>
    </row>
    <row r="1000" spans="17:18" x14ac:dyDescent="0.25">
      <c r="Q1000"/>
      <c r="R1000"/>
    </row>
    <row r="1001" spans="17:18" x14ac:dyDescent="0.25">
      <c r="Q1001"/>
      <c r="R1001"/>
    </row>
    <row r="1002" spans="17:18" x14ac:dyDescent="0.25">
      <c r="Q1002"/>
      <c r="R1002"/>
    </row>
    <row r="1003" spans="17:18" x14ac:dyDescent="0.25">
      <c r="Q1003"/>
      <c r="R1003"/>
    </row>
    <row r="1004" spans="17:18" x14ac:dyDescent="0.25">
      <c r="Q1004"/>
      <c r="R1004"/>
    </row>
    <row r="1005" spans="17:18" x14ac:dyDescent="0.25">
      <c r="Q1005"/>
      <c r="R1005"/>
    </row>
    <row r="1006" spans="17:18" x14ac:dyDescent="0.25">
      <c r="Q1006"/>
      <c r="R1006"/>
    </row>
    <row r="1007" spans="17:18" x14ac:dyDescent="0.25">
      <c r="Q1007"/>
      <c r="R1007"/>
    </row>
    <row r="1008" spans="17:18" x14ac:dyDescent="0.25">
      <c r="Q1008"/>
      <c r="R1008"/>
    </row>
    <row r="1009" spans="17:18" x14ac:dyDescent="0.25">
      <c r="Q1009"/>
      <c r="R1009"/>
    </row>
    <row r="1010" spans="17:18" x14ac:dyDescent="0.25">
      <c r="Q1010"/>
      <c r="R1010"/>
    </row>
    <row r="1011" spans="17:18" x14ac:dyDescent="0.25">
      <c r="Q1011"/>
      <c r="R1011"/>
    </row>
    <row r="1012" spans="17:18" x14ac:dyDescent="0.25">
      <c r="Q1012"/>
      <c r="R1012"/>
    </row>
    <row r="1013" spans="17:18" x14ac:dyDescent="0.25">
      <c r="Q1013"/>
      <c r="R1013"/>
    </row>
    <row r="1014" spans="17:18" x14ac:dyDescent="0.25">
      <c r="Q1014"/>
      <c r="R1014"/>
    </row>
    <row r="1015" spans="17:18" x14ac:dyDescent="0.25">
      <c r="Q1015"/>
      <c r="R1015"/>
    </row>
    <row r="1016" spans="17:18" x14ac:dyDescent="0.25">
      <c r="Q1016"/>
      <c r="R1016"/>
    </row>
    <row r="1017" spans="17:18" x14ac:dyDescent="0.25">
      <c r="Q1017"/>
      <c r="R1017"/>
    </row>
    <row r="1018" spans="17:18" x14ac:dyDescent="0.25">
      <c r="Q1018"/>
      <c r="R1018"/>
    </row>
    <row r="1019" spans="17:18" x14ac:dyDescent="0.25">
      <c r="Q1019"/>
      <c r="R1019"/>
    </row>
    <row r="1020" spans="17:18" x14ac:dyDescent="0.25">
      <c r="Q1020"/>
      <c r="R1020"/>
    </row>
    <row r="1021" spans="17:18" x14ac:dyDescent="0.25">
      <c r="Q1021"/>
      <c r="R1021"/>
    </row>
    <row r="1022" spans="17:18" x14ac:dyDescent="0.25">
      <c r="Q1022"/>
      <c r="R1022"/>
    </row>
    <row r="1023" spans="17:18" x14ac:dyDescent="0.25">
      <c r="Q1023"/>
      <c r="R1023"/>
    </row>
    <row r="1024" spans="17:18" x14ac:dyDescent="0.25">
      <c r="Q1024"/>
      <c r="R1024"/>
    </row>
    <row r="1025" spans="17:18" x14ac:dyDescent="0.25">
      <c r="Q1025"/>
      <c r="R1025"/>
    </row>
    <row r="1026" spans="17:18" x14ac:dyDescent="0.25">
      <c r="Q1026"/>
      <c r="R1026"/>
    </row>
    <row r="1027" spans="17:18" x14ac:dyDescent="0.25">
      <c r="Q1027"/>
      <c r="R1027"/>
    </row>
    <row r="1028" spans="17:18" x14ac:dyDescent="0.25">
      <c r="Q1028"/>
      <c r="R1028"/>
    </row>
    <row r="1029" spans="17:18" x14ac:dyDescent="0.25">
      <c r="Q1029"/>
      <c r="R1029"/>
    </row>
    <row r="1030" spans="17:18" x14ac:dyDescent="0.25">
      <c r="Q1030"/>
      <c r="R1030"/>
    </row>
    <row r="1031" spans="17:18" x14ac:dyDescent="0.25">
      <c r="Q1031"/>
      <c r="R1031"/>
    </row>
    <row r="1032" spans="17:18" x14ac:dyDescent="0.25">
      <c r="Q1032"/>
      <c r="R1032"/>
    </row>
    <row r="1033" spans="17:18" x14ac:dyDescent="0.25">
      <c r="Q1033"/>
      <c r="R1033"/>
    </row>
    <row r="1034" spans="17:18" x14ac:dyDescent="0.25">
      <c r="Q1034"/>
      <c r="R1034"/>
    </row>
    <row r="1035" spans="17:18" x14ac:dyDescent="0.25">
      <c r="Q1035"/>
      <c r="R1035"/>
    </row>
    <row r="1036" spans="17:18" x14ac:dyDescent="0.25">
      <c r="Q1036"/>
      <c r="R1036"/>
    </row>
    <row r="1037" spans="17:18" x14ac:dyDescent="0.25">
      <c r="Q1037"/>
      <c r="R1037"/>
    </row>
    <row r="1038" spans="17:18" x14ac:dyDescent="0.25">
      <c r="Q1038"/>
      <c r="R1038"/>
    </row>
    <row r="1039" spans="17:18" x14ac:dyDescent="0.25">
      <c r="Q1039"/>
      <c r="R1039"/>
    </row>
    <row r="1040" spans="17:18" x14ac:dyDescent="0.25">
      <c r="Q1040"/>
      <c r="R1040"/>
    </row>
    <row r="1041" spans="17:18" x14ac:dyDescent="0.25">
      <c r="Q1041"/>
      <c r="R1041"/>
    </row>
    <row r="1042" spans="17:18" x14ac:dyDescent="0.25">
      <c r="Q1042"/>
      <c r="R1042"/>
    </row>
    <row r="1043" spans="17:18" x14ac:dyDescent="0.25">
      <c r="Q1043"/>
      <c r="R1043"/>
    </row>
    <row r="1044" spans="17:18" x14ac:dyDescent="0.25">
      <c r="Q1044"/>
      <c r="R1044"/>
    </row>
    <row r="1045" spans="17:18" x14ac:dyDescent="0.25">
      <c r="Q1045"/>
      <c r="R1045"/>
    </row>
    <row r="1046" spans="17:18" x14ac:dyDescent="0.25">
      <c r="Q1046"/>
      <c r="R1046"/>
    </row>
    <row r="1047" spans="17:18" x14ac:dyDescent="0.25">
      <c r="Q1047"/>
      <c r="R1047"/>
    </row>
    <row r="1048" spans="17:18" x14ac:dyDescent="0.25">
      <c r="Q1048"/>
      <c r="R1048"/>
    </row>
    <row r="1049" spans="17:18" x14ac:dyDescent="0.25">
      <c r="Q1049"/>
      <c r="R1049"/>
    </row>
    <row r="1050" spans="17:18" x14ac:dyDescent="0.25">
      <c r="Q1050"/>
      <c r="R1050"/>
    </row>
    <row r="1051" spans="17:18" x14ac:dyDescent="0.25">
      <c r="Q1051"/>
      <c r="R1051"/>
    </row>
    <row r="1052" spans="17:18" x14ac:dyDescent="0.25">
      <c r="Q1052"/>
      <c r="R1052"/>
    </row>
    <row r="1053" spans="17:18" x14ac:dyDescent="0.25">
      <c r="Q1053"/>
      <c r="R1053"/>
    </row>
    <row r="1054" spans="17:18" x14ac:dyDescent="0.25">
      <c r="Q1054"/>
      <c r="R1054"/>
    </row>
    <row r="1055" spans="17:18" x14ac:dyDescent="0.25">
      <c r="Q1055"/>
      <c r="R1055"/>
    </row>
    <row r="1056" spans="17:18" x14ac:dyDescent="0.25">
      <c r="Q1056"/>
      <c r="R1056"/>
    </row>
    <row r="1057" spans="17:18" x14ac:dyDescent="0.25">
      <c r="Q1057"/>
      <c r="R1057"/>
    </row>
    <row r="1058" spans="17:18" x14ac:dyDescent="0.25">
      <c r="Q1058"/>
      <c r="R1058"/>
    </row>
    <row r="1059" spans="17:18" x14ac:dyDescent="0.25">
      <c r="Q1059"/>
      <c r="R1059"/>
    </row>
    <row r="1060" spans="17:18" x14ac:dyDescent="0.25">
      <c r="Q1060"/>
      <c r="R1060"/>
    </row>
    <row r="1061" spans="17:18" x14ac:dyDescent="0.25">
      <c r="Q1061"/>
      <c r="R1061"/>
    </row>
    <row r="1062" spans="17:18" x14ac:dyDescent="0.25">
      <c r="Q1062"/>
      <c r="R1062"/>
    </row>
    <row r="1063" spans="17:18" x14ac:dyDescent="0.25">
      <c r="Q1063"/>
      <c r="R1063"/>
    </row>
    <row r="1064" spans="17:18" x14ac:dyDescent="0.25">
      <c r="Q1064"/>
      <c r="R1064"/>
    </row>
    <row r="1065" spans="17:18" x14ac:dyDescent="0.25">
      <c r="Q1065"/>
      <c r="R1065"/>
    </row>
    <row r="1066" spans="17:18" x14ac:dyDescent="0.25">
      <c r="Q1066"/>
      <c r="R1066"/>
    </row>
    <row r="1067" spans="17:18" x14ac:dyDescent="0.25">
      <c r="Q1067"/>
      <c r="R1067"/>
    </row>
    <row r="1068" spans="17:18" x14ac:dyDescent="0.25">
      <c r="Q1068"/>
      <c r="R1068"/>
    </row>
    <row r="1069" spans="17:18" x14ac:dyDescent="0.25">
      <c r="Q1069"/>
      <c r="R1069"/>
    </row>
    <row r="1070" spans="17:18" x14ac:dyDescent="0.25">
      <c r="Q1070"/>
      <c r="R1070"/>
    </row>
    <row r="1071" spans="17:18" x14ac:dyDescent="0.25">
      <c r="Q1071"/>
      <c r="R1071"/>
    </row>
    <row r="1072" spans="17:18" x14ac:dyDescent="0.25">
      <c r="Q1072"/>
      <c r="R1072"/>
    </row>
    <row r="1073" spans="17:18" x14ac:dyDescent="0.25">
      <c r="Q1073"/>
      <c r="R1073"/>
    </row>
    <row r="1074" spans="17:18" x14ac:dyDescent="0.25">
      <c r="Q1074"/>
      <c r="R1074"/>
    </row>
    <row r="1075" spans="17:18" x14ac:dyDescent="0.25">
      <c r="Q1075"/>
      <c r="R1075"/>
    </row>
    <row r="1076" spans="17:18" x14ac:dyDescent="0.25">
      <c r="Q1076"/>
      <c r="R1076"/>
    </row>
    <row r="1077" spans="17:18" x14ac:dyDescent="0.25">
      <c r="Q1077"/>
      <c r="R1077"/>
    </row>
    <row r="1078" spans="17:18" x14ac:dyDescent="0.25">
      <c r="Q1078"/>
      <c r="R1078"/>
    </row>
    <row r="1079" spans="17:18" x14ac:dyDescent="0.25">
      <c r="Q1079"/>
      <c r="R1079"/>
    </row>
    <row r="1080" spans="17:18" x14ac:dyDescent="0.25">
      <c r="Q1080"/>
      <c r="R1080"/>
    </row>
    <row r="1081" spans="17:18" x14ac:dyDescent="0.25">
      <c r="Q1081"/>
      <c r="R1081"/>
    </row>
    <row r="1082" spans="17:18" x14ac:dyDescent="0.25">
      <c r="Q1082"/>
      <c r="R1082"/>
    </row>
    <row r="1083" spans="17:18" x14ac:dyDescent="0.25">
      <c r="Q1083"/>
      <c r="R1083"/>
    </row>
    <row r="1084" spans="17:18" x14ac:dyDescent="0.25">
      <c r="Q1084"/>
      <c r="R1084"/>
    </row>
    <row r="1085" spans="17:18" x14ac:dyDescent="0.25">
      <c r="Q1085"/>
      <c r="R1085"/>
    </row>
    <row r="1086" spans="17:18" x14ac:dyDescent="0.25">
      <c r="Q1086"/>
      <c r="R1086"/>
    </row>
    <row r="1087" spans="17:18" x14ac:dyDescent="0.25">
      <c r="Q1087"/>
      <c r="R1087"/>
    </row>
    <row r="1088" spans="17:18" x14ac:dyDescent="0.25">
      <c r="Q1088"/>
      <c r="R1088"/>
    </row>
    <row r="1089" spans="17:18" x14ac:dyDescent="0.25">
      <c r="Q1089"/>
      <c r="R1089"/>
    </row>
    <row r="1090" spans="17:18" x14ac:dyDescent="0.25">
      <c r="Q1090"/>
      <c r="R1090"/>
    </row>
    <row r="1091" spans="17:18" x14ac:dyDescent="0.25">
      <c r="Q1091"/>
      <c r="R1091"/>
    </row>
    <row r="1092" spans="17:18" x14ac:dyDescent="0.25">
      <c r="Q1092"/>
      <c r="R1092"/>
    </row>
    <row r="1093" spans="17:18" x14ac:dyDescent="0.25">
      <c r="Q1093"/>
      <c r="R1093"/>
    </row>
    <row r="1094" spans="17:18" x14ac:dyDescent="0.25">
      <c r="Q1094"/>
      <c r="R1094"/>
    </row>
    <row r="1095" spans="17:18" x14ac:dyDescent="0.25">
      <c r="Q1095"/>
      <c r="R1095"/>
    </row>
    <row r="1096" spans="17:18" x14ac:dyDescent="0.25">
      <c r="Q1096"/>
      <c r="R1096"/>
    </row>
    <row r="1097" spans="17:18" x14ac:dyDescent="0.25">
      <c r="Q1097"/>
      <c r="R1097"/>
    </row>
    <row r="1098" spans="17:18" x14ac:dyDescent="0.25">
      <c r="Q1098"/>
      <c r="R1098"/>
    </row>
    <row r="1099" spans="17:18" x14ac:dyDescent="0.25">
      <c r="Q1099"/>
      <c r="R1099"/>
    </row>
    <row r="1100" spans="17:18" x14ac:dyDescent="0.25">
      <c r="Q1100"/>
      <c r="R1100"/>
    </row>
    <row r="1101" spans="17:18" x14ac:dyDescent="0.25">
      <c r="Q1101"/>
      <c r="R1101"/>
    </row>
    <row r="1102" spans="17:18" x14ac:dyDescent="0.25">
      <c r="Q1102"/>
      <c r="R1102"/>
    </row>
    <row r="1103" spans="17:18" x14ac:dyDescent="0.25">
      <c r="Q1103"/>
      <c r="R1103"/>
    </row>
    <row r="1104" spans="17:18" x14ac:dyDescent="0.25">
      <c r="Q1104"/>
      <c r="R1104"/>
    </row>
    <row r="1105" spans="17:18" x14ac:dyDescent="0.25">
      <c r="Q1105"/>
      <c r="R1105"/>
    </row>
    <row r="1106" spans="17:18" x14ac:dyDescent="0.25">
      <c r="Q1106"/>
      <c r="R1106"/>
    </row>
    <row r="1107" spans="17:18" x14ac:dyDescent="0.25">
      <c r="Q1107"/>
      <c r="R1107"/>
    </row>
    <row r="1108" spans="17:18" x14ac:dyDescent="0.25">
      <c r="Q1108"/>
      <c r="R1108"/>
    </row>
    <row r="1109" spans="17:18" x14ac:dyDescent="0.25">
      <c r="Q1109"/>
      <c r="R1109"/>
    </row>
    <row r="1110" spans="17:18" x14ac:dyDescent="0.25">
      <c r="Q1110"/>
      <c r="R1110"/>
    </row>
    <row r="1111" spans="17:18" x14ac:dyDescent="0.25">
      <c r="Q1111"/>
      <c r="R1111"/>
    </row>
    <row r="1112" spans="17:18" x14ac:dyDescent="0.25">
      <c r="Q1112"/>
      <c r="R1112"/>
    </row>
    <row r="1113" spans="17:18" x14ac:dyDescent="0.25">
      <c r="Q1113"/>
      <c r="R1113"/>
    </row>
    <row r="1114" spans="17:18" x14ac:dyDescent="0.25">
      <c r="Q1114"/>
      <c r="R1114"/>
    </row>
    <row r="1115" spans="17:18" x14ac:dyDescent="0.25">
      <c r="Q1115"/>
      <c r="R1115"/>
    </row>
    <row r="1116" spans="17:18" x14ac:dyDescent="0.25">
      <c r="Q1116"/>
      <c r="R1116"/>
    </row>
    <row r="1117" spans="17:18" x14ac:dyDescent="0.25">
      <c r="Q1117"/>
      <c r="R1117"/>
    </row>
    <row r="1118" spans="17:18" x14ac:dyDescent="0.25">
      <c r="Q1118"/>
      <c r="R1118"/>
    </row>
    <row r="1119" spans="17:18" x14ac:dyDescent="0.25">
      <c r="Q1119"/>
      <c r="R1119"/>
    </row>
    <row r="1120" spans="17:18" x14ac:dyDescent="0.25">
      <c r="Q1120"/>
      <c r="R1120"/>
    </row>
    <row r="1121" spans="17:18" x14ac:dyDescent="0.25">
      <c r="Q1121"/>
      <c r="R1121"/>
    </row>
    <row r="1122" spans="17:18" x14ac:dyDescent="0.25">
      <c r="Q1122"/>
      <c r="R1122"/>
    </row>
    <row r="1123" spans="17:18" x14ac:dyDescent="0.25">
      <c r="Q1123"/>
      <c r="R1123"/>
    </row>
    <row r="1124" spans="17:18" x14ac:dyDescent="0.25">
      <c r="Q1124"/>
      <c r="R1124"/>
    </row>
    <row r="1125" spans="17:18" x14ac:dyDescent="0.25">
      <c r="Q1125"/>
      <c r="R1125"/>
    </row>
    <row r="1126" spans="17:18" x14ac:dyDescent="0.25">
      <c r="Q1126"/>
      <c r="R1126"/>
    </row>
    <row r="1127" spans="17:18" x14ac:dyDescent="0.25">
      <c r="Q1127"/>
      <c r="R1127"/>
    </row>
    <row r="1128" spans="17:18" x14ac:dyDescent="0.25">
      <c r="Q1128"/>
      <c r="R1128"/>
    </row>
    <row r="1129" spans="17:18" x14ac:dyDescent="0.25">
      <c r="Q1129"/>
      <c r="R1129"/>
    </row>
    <row r="1130" spans="17:18" x14ac:dyDescent="0.25">
      <c r="Q1130"/>
      <c r="R1130"/>
    </row>
    <row r="1131" spans="17:18" x14ac:dyDescent="0.25">
      <c r="Q1131"/>
      <c r="R1131"/>
    </row>
    <row r="1132" spans="17:18" x14ac:dyDescent="0.25">
      <c r="Q1132"/>
      <c r="R1132"/>
    </row>
    <row r="1133" spans="17:18" x14ac:dyDescent="0.25">
      <c r="Q1133"/>
      <c r="R1133"/>
    </row>
    <row r="1134" spans="17:18" x14ac:dyDescent="0.25">
      <c r="Q1134"/>
      <c r="R1134"/>
    </row>
    <row r="1135" spans="17:18" x14ac:dyDescent="0.25">
      <c r="Q1135"/>
      <c r="R1135"/>
    </row>
    <row r="1136" spans="17:18" x14ac:dyDescent="0.25">
      <c r="Q1136"/>
      <c r="R1136"/>
    </row>
    <row r="1137" spans="17:18" x14ac:dyDescent="0.25">
      <c r="Q1137"/>
      <c r="R1137"/>
    </row>
    <row r="1138" spans="17:18" x14ac:dyDescent="0.25">
      <c r="Q1138"/>
      <c r="R1138"/>
    </row>
    <row r="1139" spans="17:18" x14ac:dyDescent="0.25">
      <c r="Q1139"/>
      <c r="R1139"/>
    </row>
    <row r="1140" spans="17:18" x14ac:dyDescent="0.25">
      <c r="Q1140"/>
      <c r="R1140"/>
    </row>
    <row r="1141" spans="17:18" x14ac:dyDescent="0.25">
      <c r="Q1141"/>
      <c r="R1141"/>
    </row>
    <row r="1142" spans="17:18" x14ac:dyDescent="0.25">
      <c r="Q1142"/>
      <c r="R1142"/>
    </row>
    <row r="1143" spans="17:18" x14ac:dyDescent="0.25">
      <c r="Q1143"/>
      <c r="R1143"/>
    </row>
    <row r="1144" spans="17:18" x14ac:dyDescent="0.25">
      <c r="Q1144"/>
      <c r="R1144"/>
    </row>
    <row r="1145" spans="17:18" x14ac:dyDescent="0.25">
      <c r="Q1145"/>
      <c r="R1145"/>
    </row>
    <row r="1146" spans="17:18" x14ac:dyDescent="0.25">
      <c r="Q1146"/>
      <c r="R1146"/>
    </row>
    <row r="1147" spans="17:18" x14ac:dyDescent="0.25">
      <c r="Q1147"/>
      <c r="R1147"/>
    </row>
    <row r="1148" spans="17:18" x14ac:dyDescent="0.25">
      <c r="Q1148"/>
      <c r="R1148"/>
    </row>
    <row r="1149" spans="17:18" x14ac:dyDescent="0.25">
      <c r="Q1149"/>
      <c r="R1149"/>
    </row>
    <row r="1150" spans="17:18" x14ac:dyDescent="0.25">
      <c r="Q1150"/>
      <c r="R1150"/>
    </row>
    <row r="1151" spans="17:18" x14ac:dyDescent="0.25">
      <c r="Q1151"/>
      <c r="R1151"/>
    </row>
    <row r="1152" spans="17:18" x14ac:dyDescent="0.25">
      <c r="Q1152"/>
      <c r="R1152"/>
    </row>
    <row r="1153" spans="17:18" x14ac:dyDescent="0.25">
      <c r="Q1153"/>
      <c r="R1153"/>
    </row>
    <row r="1154" spans="17:18" x14ac:dyDescent="0.25">
      <c r="Q1154"/>
      <c r="R1154"/>
    </row>
    <row r="1155" spans="17:18" x14ac:dyDescent="0.25">
      <c r="Q1155"/>
      <c r="R1155"/>
    </row>
    <row r="1156" spans="17:18" x14ac:dyDescent="0.25">
      <c r="Q1156"/>
      <c r="R1156"/>
    </row>
    <row r="1157" spans="17:18" x14ac:dyDescent="0.25">
      <c r="Q1157"/>
      <c r="R1157"/>
    </row>
    <row r="1158" spans="17:18" x14ac:dyDescent="0.25">
      <c r="Q1158"/>
      <c r="R1158"/>
    </row>
    <row r="1159" spans="17:18" x14ac:dyDescent="0.25">
      <c r="Q1159"/>
      <c r="R1159"/>
    </row>
    <row r="1160" spans="17:18" x14ac:dyDescent="0.25">
      <c r="Q1160"/>
      <c r="R1160"/>
    </row>
    <row r="1161" spans="17:18" x14ac:dyDescent="0.25">
      <c r="Q1161"/>
      <c r="R1161"/>
    </row>
    <row r="1162" spans="17:18" x14ac:dyDescent="0.25">
      <c r="Q1162"/>
      <c r="R1162"/>
    </row>
    <row r="1163" spans="17:18" x14ac:dyDescent="0.25">
      <c r="Q1163"/>
      <c r="R1163"/>
    </row>
    <row r="1164" spans="17:18" x14ac:dyDescent="0.25">
      <c r="Q1164"/>
      <c r="R1164"/>
    </row>
    <row r="1165" spans="17:18" x14ac:dyDescent="0.25">
      <c r="Q1165"/>
      <c r="R1165"/>
    </row>
    <row r="1166" spans="17:18" x14ac:dyDescent="0.25">
      <c r="Q1166"/>
      <c r="R1166"/>
    </row>
    <row r="1167" spans="17:18" x14ac:dyDescent="0.25">
      <c r="Q1167"/>
      <c r="R1167"/>
    </row>
    <row r="1168" spans="17:18" x14ac:dyDescent="0.25">
      <c r="Q1168"/>
      <c r="R1168"/>
    </row>
    <row r="1169" spans="17:18" x14ac:dyDescent="0.25">
      <c r="Q1169"/>
      <c r="R1169"/>
    </row>
    <row r="1170" spans="17:18" x14ac:dyDescent="0.25">
      <c r="Q1170"/>
      <c r="R1170"/>
    </row>
    <row r="1171" spans="17:18" x14ac:dyDescent="0.25">
      <c r="Q1171"/>
      <c r="R1171"/>
    </row>
    <row r="1172" spans="17:18" x14ac:dyDescent="0.25">
      <c r="Q1172"/>
      <c r="R1172"/>
    </row>
    <row r="1173" spans="17:18" x14ac:dyDescent="0.25">
      <c r="Q1173"/>
      <c r="R1173"/>
    </row>
    <row r="1174" spans="17:18" x14ac:dyDescent="0.25">
      <c r="Q1174"/>
      <c r="R1174"/>
    </row>
    <row r="1175" spans="17:18" x14ac:dyDescent="0.25">
      <c r="Q1175"/>
      <c r="R1175"/>
    </row>
    <row r="1176" spans="17:18" x14ac:dyDescent="0.25">
      <c r="Q1176"/>
      <c r="R1176"/>
    </row>
    <row r="1177" spans="17:18" x14ac:dyDescent="0.25">
      <c r="Q1177"/>
      <c r="R1177"/>
    </row>
    <row r="1178" spans="17:18" x14ac:dyDescent="0.25">
      <c r="Q1178"/>
      <c r="R1178"/>
    </row>
    <row r="1179" spans="17:18" x14ac:dyDescent="0.25">
      <c r="Q1179"/>
      <c r="R1179"/>
    </row>
    <row r="1180" spans="17:18" x14ac:dyDescent="0.25">
      <c r="Q1180"/>
      <c r="R1180"/>
    </row>
    <row r="1181" spans="17:18" x14ac:dyDescent="0.25">
      <c r="Q1181"/>
      <c r="R1181"/>
    </row>
    <row r="1182" spans="17:18" x14ac:dyDescent="0.25">
      <c r="Q1182"/>
      <c r="R1182"/>
    </row>
    <row r="1183" spans="17:18" x14ac:dyDescent="0.25">
      <c r="Q1183"/>
      <c r="R1183"/>
    </row>
    <row r="1184" spans="17:18" x14ac:dyDescent="0.25">
      <c r="Q1184"/>
      <c r="R1184"/>
    </row>
    <row r="1185" spans="17:18" x14ac:dyDescent="0.25">
      <c r="Q1185"/>
      <c r="R1185"/>
    </row>
    <row r="1186" spans="17:18" x14ac:dyDescent="0.25">
      <c r="Q1186"/>
      <c r="R1186"/>
    </row>
    <row r="1187" spans="17:18" x14ac:dyDescent="0.25">
      <c r="Q1187"/>
      <c r="R1187"/>
    </row>
    <row r="1188" spans="17:18" x14ac:dyDescent="0.25">
      <c r="Q1188"/>
      <c r="R1188"/>
    </row>
    <row r="1189" spans="17:18" x14ac:dyDescent="0.25">
      <c r="Q1189"/>
      <c r="R1189"/>
    </row>
    <row r="1190" spans="17:18" x14ac:dyDescent="0.25">
      <c r="Q1190"/>
      <c r="R1190"/>
    </row>
    <row r="1191" spans="17:18" x14ac:dyDescent="0.25">
      <c r="Q1191"/>
      <c r="R1191"/>
    </row>
    <row r="1192" spans="17:18" x14ac:dyDescent="0.25">
      <c r="Q1192"/>
      <c r="R1192"/>
    </row>
    <row r="1193" spans="17:18" x14ac:dyDescent="0.25">
      <c r="Q1193"/>
      <c r="R1193"/>
    </row>
    <row r="1194" spans="17:18" x14ac:dyDescent="0.25">
      <c r="Q1194"/>
      <c r="R1194"/>
    </row>
    <row r="1195" spans="17:18" x14ac:dyDescent="0.25">
      <c r="Q1195"/>
      <c r="R1195"/>
    </row>
    <row r="1196" spans="17:18" x14ac:dyDescent="0.25">
      <c r="Q1196"/>
      <c r="R1196"/>
    </row>
    <row r="1197" spans="17:18" x14ac:dyDescent="0.25">
      <c r="Q1197"/>
      <c r="R1197"/>
    </row>
    <row r="1198" spans="17:18" x14ac:dyDescent="0.25">
      <c r="Q1198"/>
      <c r="R1198"/>
    </row>
    <row r="1199" spans="17:18" x14ac:dyDescent="0.25">
      <c r="Q1199"/>
      <c r="R1199"/>
    </row>
    <row r="1200" spans="17:18" x14ac:dyDescent="0.25">
      <c r="Q1200"/>
      <c r="R1200"/>
    </row>
    <row r="1201" spans="17:18" x14ac:dyDescent="0.25">
      <c r="Q1201"/>
      <c r="R1201"/>
    </row>
    <row r="1202" spans="17:18" x14ac:dyDescent="0.25">
      <c r="Q1202"/>
      <c r="R1202"/>
    </row>
    <row r="1203" spans="17:18" x14ac:dyDescent="0.25">
      <c r="Q1203"/>
      <c r="R1203"/>
    </row>
    <row r="1204" spans="17:18" x14ac:dyDescent="0.25">
      <c r="Q1204"/>
      <c r="R1204"/>
    </row>
    <row r="1205" spans="17:18" x14ac:dyDescent="0.25">
      <c r="Q1205"/>
      <c r="R1205"/>
    </row>
    <row r="1206" spans="17:18" x14ac:dyDescent="0.25">
      <c r="Q1206"/>
      <c r="R1206"/>
    </row>
    <row r="1207" spans="17:18" x14ac:dyDescent="0.25">
      <c r="Q1207"/>
      <c r="R1207"/>
    </row>
    <row r="1208" spans="17:18" x14ac:dyDescent="0.25">
      <c r="Q1208"/>
      <c r="R1208"/>
    </row>
    <row r="1209" spans="17:18" x14ac:dyDescent="0.25">
      <c r="Q1209"/>
      <c r="R1209"/>
    </row>
    <row r="1210" spans="17:18" x14ac:dyDescent="0.25">
      <c r="Q1210"/>
      <c r="R1210"/>
    </row>
    <row r="1211" spans="17:18" x14ac:dyDescent="0.25">
      <c r="Q1211"/>
      <c r="R1211"/>
    </row>
    <row r="1212" spans="17:18" x14ac:dyDescent="0.25">
      <c r="Q1212"/>
      <c r="R1212"/>
    </row>
    <row r="1213" spans="17:18" x14ac:dyDescent="0.25">
      <c r="Q1213"/>
      <c r="R1213"/>
    </row>
    <row r="1214" spans="17:18" x14ac:dyDescent="0.25">
      <c r="Q1214"/>
      <c r="R1214"/>
    </row>
    <row r="1215" spans="17:18" x14ac:dyDescent="0.25">
      <c r="Q1215"/>
      <c r="R1215"/>
    </row>
    <row r="1216" spans="17:18" x14ac:dyDescent="0.25">
      <c r="Q1216"/>
      <c r="R1216"/>
    </row>
    <row r="1217" spans="17:18" x14ac:dyDescent="0.25">
      <c r="Q1217"/>
      <c r="R1217"/>
    </row>
    <row r="1218" spans="17:18" x14ac:dyDescent="0.25">
      <c r="Q1218"/>
      <c r="R1218"/>
    </row>
    <row r="1219" spans="17:18" x14ac:dyDescent="0.25">
      <c r="Q1219"/>
      <c r="R1219"/>
    </row>
    <row r="1220" spans="17:18" x14ac:dyDescent="0.25">
      <c r="Q1220"/>
      <c r="R1220"/>
    </row>
    <row r="1221" spans="17:18" x14ac:dyDescent="0.25">
      <c r="Q1221"/>
      <c r="R1221"/>
    </row>
    <row r="1222" spans="17:18" x14ac:dyDescent="0.25">
      <c r="Q1222"/>
      <c r="R1222"/>
    </row>
    <row r="1223" spans="17:18" x14ac:dyDescent="0.25">
      <c r="Q1223"/>
      <c r="R1223"/>
    </row>
    <row r="1224" spans="17:18" x14ac:dyDescent="0.25">
      <c r="Q1224"/>
      <c r="R1224"/>
    </row>
    <row r="1225" spans="17:18" x14ac:dyDescent="0.25">
      <c r="Q1225"/>
      <c r="R1225"/>
    </row>
    <row r="1226" spans="17:18" x14ac:dyDescent="0.25">
      <c r="Q1226"/>
      <c r="R1226"/>
    </row>
    <row r="1227" spans="17:18" x14ac:dyDescent="0.25">
      <c r="Q1227"/>
      <c r="R1227"/>
    </row>
    <row r="1228" spans="17:18" x14ac:dyDescent="0.25">
      <c r="Q1228"/>
      <c r="R1228"/>
    </row>
    <row r="1229" spans="17:18" x14ac:dyDescent="0.25">
      <c r="Q1229"/>
      <c r="R1229"/>
    </row>
    <row r="1230" spans="17:18" x14ac:dyDescent="0.25">
      <c r="Q1230"/>
      <c r="R1230"/>
    </row>
    <row r="1231" spans="17:18" x14ac:dyDescent="0.25">
      <c r="Q1231"/>
      <c r="R1231"/>
    </row>
    <row r="1232" spans="17:18" x14ac:dyDescent="0.25">
      <c r="Q1232"/>
      <c r="R1232"/>
    </row>
    <row r="1233" spans="17:18" x14ac:dyDescent="0.25">
      <c r="Q1233"/>
      <c r="R1233"/>
    </row>
    <row r="1234" spans="17:18" x14ac:dyDescent="0.25">
      <c r="Q1234"/>
      <c r="R1234"/>
    </row>
    <row r="1235" spans="17:18" x14ac:dyDescent="0.25">
      <c r="Q1235"/>
      <c r="R1235"/>
    </row>
    <row r="1236" spans="17:18" x14ac:dyDescent="0.25">
      <c r="Q1236"/>
      <c r="R1236"/>
    </row>
    <row r="1237" spans="17:18" x14ac:dyDescent="0.25">
      <c r="Q1237"/>
      <c r="R1237"/>
    </row>
    <row r="1238" spans="17:18" x14ac:dyDescent="0.25">
      <c r="Q1238"/>
      <c r="R1238"/>
    </row>
    <row r="1239" spans="17:18" x14ac:dyDescent="0.25">
      <c r="Q1239"/>
      <c r="R1239"/>
    </row>
    <row r="1240" spans="17:18" x14ac:dyDescent="0.25">
      <c r="Q1240"/>
      <c r="R1240"/>
    </row>
    <row r="1241" spans="17:18" x14ac:dyDescent="0.25">
      <c r="Q1241"/>
      <c r="R1241"/>
    </row>
    <row r="1242" spans="17:18" x14ac:dyDescent="0.25">
      <c r="Q1242"/>
      <c r="R1242"/>
    </row>
    <row r="1243" spans="17:18" x14ac:dyDescent="0.25">
      <c r="Q1243"/>
      <c r="R1243"/>
    </row>
    <row r="1244" spans="17:18" x14ac:dyDescent="0.25">
      <c r="Q1244"/>
      <c r="R1244"/>
    </row>
    <row r="1245" spans="17:18" x14ac:dyDescent="0.25">
      <c r="Q1245"/>
      <c r="R1245"/>
    </row>
    <row r="1246" spans="17:18" x14ac:dyDescent="0.25">
      <c r="Q1246"/>
      <c r="R1246"/>
    </row>
    <row r="1247" spans="17:18" x14ac:dyDescent="0.25">
      <c r="Q1247"/>
      <c r="R1247"/>
    </row>
    <row r="1248" spans="17:18" x14ac:dyDescent="0.25">
      <c r="Q1248"/>
      <c r="R1248"/>
    </row>
    <row r="1249" spans="17:18" x14ac:dyDescent="0.25">
      <c r="Q1249"/>
      <c r="R1249"/>
    </row>
    <row r="1250" spans="17:18" x14ac:dyDescent="0.25">
      <c r="Q1250"/>
      <c r="R1250"/>
    </row>
    <row r="1251" spans="17:18" x14ac:dyDescent="0.25">
      <c r="Q1251"/>
      <c r="R1251"/>
    </row>
    <row r="1252" spans="17:18" x14ac:dyDescent="0.25">
      <c r="Q1252"/>
      <c r="R1252"/>
    </row>
    <row r="1253" spans="17:18" x14ac:dyDescent="0.25">
      <c r="Q1253"/>
      <c r="R1253"/>
    </row>
    <row r="1254" spans="17:18" x14ac:dyDescent="0.25">
      <c r="Q1254"/>
      <c r="R1254"/>
    </row>
    <row r="1255" spans="17:18" x14ac:dyDescent="0.25">
      <c r="Q1255"/>
      <c r="R1255"/>
    </row>
    <row r="1256" spans="17:18" x14ac:dyDescent="0.25">
      <c r="Q1256"/>
      <c r="R1256"/>
    </row>
    <row r="1257" spans="17:18" x14ac:dyDescent="0.25">
      <c r="Q1257"/>
      <c r="R1257"/>
    </row>
    <row r="1258" spans="17:18" x14ac:dyDescent="0.25">
      <c r="Q1258"/>
      <c r="R1258"/>
    </row>
    <row r="1259" spans="17:18" x14ac:dyDescent="0.25">
      <c r="Q1259"/>
      <c r="R1259"/>
    </row>
    <row r="1260" spans="17:18" x14ac:dyDescent="0.25">
      <c r="Q1260"/>
      <c r="R1260"/>
    </row>
    <row r="1261" spans="17:18" x14ac:dyDescent="0.25">
      <c r="Q1261"/>
      <c r="R1261"/>
    </row>
    <row r="1262" spans="17:18" x14ac:dyDescent="0.25">
      <c r="Q1262"/>
      <c r="R1262"/>
    </row>
    <row r="1263" spans="17:18" x14ac:dyDescent="0.25">
      <c r="Q1263"/>
      <c r="R1263"/>
    </row>
    <row r="1264" spans="17:18" x14ac:dyDescent="0.25">
      <c r="Q1264"/>
      <c r="R1264"/>
    </row>
    <row r="1265" spans="17:18" x14ac:dyDescent="0.25">
      <c r="Q1265"/>
      <c r="R1265"/>
    </row>
    <row r="1266" spans="17:18" x14ac:dyDescent="0.25">
      <c r="Q1266"/>
      <c r="R1266"/>
    </row>
    <row r="1267" spans="17:18" x14ac:dyDescent="0.25">
      <c r="Q1267"/>
      <c r="R1267"/>
    </row>
    <row r="1268" spans="17:18" x14ac:dyDescent="0.25">
      <c r="Q1268"/>
      <c r="R1268"/>
    </row>
    <row r="1269" spans="17:18" x14ac:dyDescent="0.25">
      <c r="Q1269"/>
      <c r="R1269"/>
    </row>
    <row r="1270" spans="17:18" x14ac:dyDescent="0.25">
      <c r="Q1270"/>
      <c r="R1270"/>
    </row>
    <row r="1271" spans="17:18" x14ac:dyDescent="0.25">
      <c r="Q1271"/>
      <c r="R1271"/>
    </row>
    <row r="1272" spans="17:18" x14ac:dyDescent="0.25">
      <c r="Q1272"/>
      <c r="R1272"/>
    </row>
    <row r="1273" spans="17:18" x14ac:dyDescent="0.25">
      <c r="Q1273"/>
      <c r="R1273"/>
    </row>
    <row r="1274" spans="17:18" x14ac:dyDescent="0.25">
      <c r="Q1274"/>
      <c r="R1274"/>
    </row>
    <row r="1275" spans="17:18" x14ac:dyDescent="0.25">
      <c r="Q1275"/>
      <c r="R1275"/>
    </row>
    <row r="1276" spans="17:18" x14ac:dyDescent="0.25">
      <c r="Q1276"/>
      <c r="R1276"/>
    </row>
    <row r="1277" spans="17:18" x14ac:dyDescent="0.25">
      <c r="Q1277"/>
      <c r="R1277"/>
    </row>
    <row r="1278" spans="17:18" x14ac:dyDescent="0.25">
      <c r="Q1278"/>
      <c r="R1278"/>
    </row>
    <row r="1279" spans="17:18" x14ac:dyDescent="0.25">
      <c r="Q1279"/>
      <c r="R1279"/>
    </row>
    <row r="1280" spans="17:18" x14ac:dyDescent="0.25">
      <c r="Q1280"/>
      <c r="R1280"/>
    </row>
    <row r="1281" spans="17:18" x14ac:dyDescent="0.25">
      <c r="Q1281"/>
      <c r="R1281"/>
    </row>
    <row r="1282" spans="17:18" x14ac:dyDescent="0.25">
      <c r="Q1282"/>
      <c r="R1282"/>
    </row>
    <row r="1283" spans="17:18" x14ac:dyDescent="0.25">
      <c r="Q1283"/>
      <c r="R1283"/>
    </row>
    <row r="1284" spans="17:18" x14ac:dyDescent="0.25">
      <c r="Q1284"/>
      <c r="R1284"/>
    </row>
    <row r="1285" spans="17:18" x14ac:dyDescent="0.25">
      <c r="Q1285"/>
      <c r="R1285"/>
    </row>
    <row r="1286" spans="17:18" x14ac:dyDescent="0.25">
      <c r="Q1286"/>
      <c r="R1286"/>
    </row>
    <row r="1287" spans="17:18" x14ac:dyDescent="0.25">
      <c r="Q1287"/>
      <c r="R1287"/>
    </row>
    <row r="1288" spans="17:18" x14ac:dyDescent="0.25">
      <c r="Q1288"/>
      <c r="R1288"/>
    </row>
    <row r="1289" spans="17:18" x14ac:dyDescent="0.25">
      <c r="Q1289"/>
      <c r="R1289"/>
    </row>
    <row r="1290" spans="17:18" x14ac:dyDescent="0.25">
      <c r="Q1290"/>
      <c r="R1290"/>
    </row>
    <row r="1291" spans="17:18" x14ac:dyDescent="0.25">
      <c r="Q1291"/>
      <c r="R1291"/>
    </row>
    <row r="1292" spans="17:18" x14ac:dyDescent="0.25">
      <c r="Q1292"/>
      <c r="R1292"/>
    </row>
    <row r="1293" spans="17:18" x14ac:dyDescent="0.25">
      <c r="Q1293"/>
      <c r="R1293"/>
    </row>
    <row r="1294" spans="17:18" x14ac:dyDescent="0.25">
      <c r="Q1294"/>
      <c r="R1294"/>
    </row>
    <row r="1295" spans="17:18" x14ac:dyDescent="0.25">
      <c r="Q1295"/>
      <c r="R1295"/>
    </row>
    <row r="1296" spans="17:18" x14ac:dyDescent="0.25">
      <c r="Q1296"/>
      <c r="R1296"/>
    </row>
    <row r="1297" spans="17:18" x14ac:dyDescent="0.25">
      <c r="Q1297"/>
      <c r="R1297"/>
    </row>
    <row r="1298" spans="17:18" x14ac:dyDescent="0.25">
      <c r="Q1298"/>
      <c r="R1298"/>
    </row>
    <row r="1299" spans="17:18" x14ac:dyDescent="0.25">
      <c r="Q1299"/>
      <c r="R1299"/>
    </row>
    <row r="1300" spans="17:18" x14ac:dyDescent="0.25">
      <c r="Q1300"/>
      <c r="R1300"/>
    </row>
    <row r="1301" spans="17:18" x14ac:dyDescent="0.25">
      <c r="Q1301"/>
      <c r="R1301"/>
    </row>
    <row r="1302" spans="17:18" x14ac:dyDescent="0.25">
      <c r="Q1302"/>
      <c r="R1302"/>
    </row>
    <row r="1303" spans="17:18" x14ac:dyDescent="0.25">
      <c r="Q1303"/>
      <c r="R1303"/>
    </row>
    <row r="1304" spans="17:18" x14ac:dyDescent="0.25">
      <c r="Q1304"/>
      <c r="R1304"/>
    </row>
    <row r="1305" spans="17:18" x14ac:dyDescent="0.25">
      <c r="Q1305"/>
      <c r="R1305"/>
    </row>
    <row r="1306" spans="17:18" x14ac:dyDescent="0.25">
      <c r="Q1306"/>
      <c r="R1306"/>
    </row>
    <row r="1307" spans="17:18" x14ac:dyDescent="0.25">
      <c r="Q1307"/>
      <c r="R1307"/>
    </row>
    <row r="1308" spans="17:18" x14ac:dyDescent="0.25">
      <c r="Q1308"/>
      <c r="R1308"/>
    </row>
    <row r="1309" spans="17:18" x14ac:dyDescent="0.25">
      <c r="Q1309"/>
      <c r="R1309"/>
    </row>
    <row r="1310" spans="17:18" x14ac:dyDescent="0.25">
      <c r="Q1310"/>
      <c r="R1310"/>
    </row>
    <row r="1311" spans="17:18" x14ac:dyDescent="0.25">
      <c r="Q1311"/>
      <c r="R1311"/>
    </row>
    <row r="1312" spans="17:18" x14ac:dyDescent="0.25">
      <c r="Q1312"/>
      <c r="R1312"/>
    </row>
    <row r="1313" spans="17:18" x14ac:dyDescent="0.25">
      <c r="Q1313"/>
      <c r="R1313"/>
    </row>
    <row r="1314" spans="17:18" x14ac:dyDescent="0.25">
      <c r="Q1314"/>
      <c r="R1314"/>
    </row>
    <row r="1315" spans="17:18" x14ac:dyDescent="0.25">
      <c r="Q1315"/>
      <c r="R1315"/>
    </row>
    <row r="1316" spans="17:18" x14ac:dyDescent="0.25">
      <c r="Q1316"/>
      <c r="R1316"/>
    </row>
    <row r="1317" spans="17:18" x14ac:dyDescent="0.25">
      <c r="Q1317"/>
      <c r="R1317"/>
    </row>
    <row r="1318" spans="17:18" x14ac:dyDescent="0.25">
      <c r="Q1318"/>
      <c r="R1318"/>
    </row>
    <row r="1319" spans="17:18" x14ac:dyDescent="0.25">
      <c r="Q1319"/>
      <c r="R1319"/>
    </row>
    <row r="1320" spans="17:18" x14ac:dyDescent="0.25">
      <c r="Q1320"/>
      <c r="R1320"/>
    </row>
    <row r="1321" spans="17:18" x14ac:dyDescent="0.25">
      <c r="Q1321"/>
      <c r="R1321"/>
    </row>
    <row r="1322" spans="17:18" x14ac:dyDescent="0.25">
      <c r="Q1322"/>
      <c r="R1322"/>
    </row>
    <row r="1323" spans="17:18" x14ac:dyDescent="0.25">
      <c r="Q1323"/>
      <c r="R1323"/>
    </row>
    <row r="1324" spans="17:18" x14ac:dyDescent="0.25">
      <c r="Q1324"/>
      <c r="R1324"/>
    </row>
    <row r="1325" spans="17:18" x14ac:dyDescent="0.25">
      <c r="Q1325"/>
      <c r="R1325"/>
    </row>
    <row r="1326" spans="17:18" x14ac:dyDescent="0.25">
      <c r="Q1326"/>
      <c r="R1326"/>
    </row>
    <row r="1327" spans="17:18" x14ac:dyDescent="0.25">
      <c r="Q1327"/>
      <c r="R1327"/>
    </row>
    <row r="1328" spans="17:18" x14ac:dyDescent="0.25">
      <c r="Q1328"/>
      <c r="R1328"/>
    </row>
    <row r="1329" spans="17:18" x14ac:dyDescent="0.25">
      <c r="Q1329"/>
      <c r="R1329"/>
    </row>
    <row r="1330" spans="17:18" x14ac:dyDescent="0.25">
      <c r="Q1330"/>
      <c r="R1330"/>
    </row>
    <row r="1331" spans="17:18" x14ac:dyDescent="0.25">
      <c r="Q1331"/>
      <c r="R1331"/>
    </row>
    <row r="1332" spans="17:18" x14ac:dyDescent="0.25">
      <c r="Q1332"/>
      <c r="R1332"/>
    </row>
    <row r="1333" spans="17:18" x14ac:dyDescent="0.25">
      <c r="Q1333"/>
      <c r="R1333"/>
    </row>
    <row r="1334" spans="17:18" x14ac:dyDescent="0.25">
      <c r="Q1334"/>
      <c r="R1334"/>
    </row>
    <row r="1335" spans="17:18" x14ac:dyDescent="0.25">
      <c r="Q1335"/>
      <c r="R1335"/>
    </row>
    <row r="1336" spans="17:18" x14ac:dyDescent="0.25">
      <c r="Q1336"/>
      <c r="R1336"/>
    </row>
    <row r="1337" spans="17:18" x14ac:dyDescent="0.25">
      <c r="Q1337"/>
      <c r="R1337"/>
    </row>
    <row r="1338" spans="17:18" x14ac:dyDescent="0.25">
      <c r="Q1338"/>
      <c r="R1338"/>
    </row>
    <row r="1339" spans="17:18" x14ac:dyDescent="0.25">
      <c r="Q1339"/>
      <c r="R1339"/>
    </row>
    <row r="1340" spans="17:18" x14ac:dyDescent="0.25">
      <c r="Q1340"/>
      <c r="R1340"/>
    </row>
    <row r="1341" spans="17:18" x14ac:dyDescent="0.25">
      <c r="Q1341"/>
      <c r="R1341"/>
    </row>
    <row r="1342" spans="17:18" x14ac:dyDescent="0.25">
      <c r="Q1342"/>
      <c r="R1342"/>
    </row>
    <row r="1343" spans="17:18" x14ac:dyDescent="0.25">
      <c r="Q1343"/>
      <c r="R1343"/>
    </row>
    <row r="1344" spans="17:18" x14ac:dyDescent="0.25">
      <c r="Q1344"/>
      <c r="R1344"/>
    </row>
    <row r="1345" spans="17:18" x14ac:dyDescent="0.25">
      <c r="Q1345"/>
      <c r="R1345"/>
    </row>
    <row r="1346" spans="17:18" x14ac:dyDescent="0.25">
      <c r="Q1346"/>
      <c r="R1346"/>
    </row>
    <row r="1347" spans="17:18" x14ac:dyDescent="0.25">
      <c r="Q1347"/>
      <c r="R1347"/>
    </row>
    <row r="1348" spans="17:18" x14ac:dyDescent="0.25">
      <c r="Q1348"/>
      <c r="R1348"/>
    </row>
    <row r="1349" spans="17:18" x14ac:dyDescent="0.25">
      <c r="Q1349"/>
      <c r="R1349"/>
    </row>
    <row r="1350" spans="17:18" x14ac:dyDescent="0.25">
      <c r="Q1350"/>
      <c r="R1350"/>
    </row>
    <row r="1351" spans="17:18" x14ac:dyDescent="0.25">
      <c r="Q1351"/>
      <c r="R1351"/>
    </row>
    <row r="1352" spans="17:18" x14ac:dyDescent="0.25">
      <c r="Q1352"/>
      <c r="R1352"/>
    </row>
    <row r="1353" spans="17:18" x14ac:dyDescent="0.25">
      <c r="Q1353"/>
      <c r="R1353"/>
    </row>
    <row r="1354" spans="17:18" x14ac:dyDescent="0.25">
      <c r="Q1354"/>
      <c r="R1354"/>
    </row>
    <row r="1355" spans="17:18" x14ac:dyDescent="0.25">
      <c r="Q1355"/>
      <c r="R1355"/>
    </row>
    <row r="1356" spans="17:18" x14ac:dyDescent="0.25">
      <c r="Q1356"/>
      <c r="R1356"/>
    </row>
    <row r="1357" spans="17:18" x14ac:dyDescent="0.25">
      <c r="Q1357"/>
      <c r="R1357"/>
    </row>
    <row r="1358" spans="17:18" x14ac:dyDescent="0.25">
      <c r="Q1358"/>
      <c r="R1358"/>
    </row>
    <row r="1359" spans="17:18" x14ac:dyDescent="0.25">
      <c r="Q1359"/>
      <c r="R1359"/>
    </row>
    <row r="1360" spans="17:18" x14ac:dyDescent="0.25">
      <c r="Q1360"/>
      <c r="R1360"/>
    </row>
    <row r="1361" spans="17:18" x14ac:dyDescent="0.25">
      <c r="Q1361"/>
      <c r="R1361"/>
    </row>
    <row r="1362" spans="17:18" x14ac:dyDescent="0.25">
      <c r="Q1362"/>
      <c r="R1362"/>
    </row>
    <row r="1363" spans="17:18" x14ac:dyDescent="0.25">
      <c r="Q1363"/>
      <c r="R1363"/>
    </row>
    <row r="1364" spans="17:18" x14ac:dyDescent="0.25">
      <c r="Q1364"/>
      <c r="R1364"/>
    </row>
    <row r="1365" spans="17:18" x14ac:dyDescent="0.25">
      <c r="Q1365"/>
      <c r="R1365"/>
    </row>
    <row r="1366" spans="17:18" x14ac:dyDescent="0.25">
      <c r="Q1366"/>
      <c r="R1366"/>
    </row>
    <row r="1367" spans="17:18" x14ac:dyDescent="0.25">
      <c r="Q1367"/>
      <c r="R1367"/>
    </row>
    <row r="1368" spans="17:18" x14ac:dyDescent="0.25">
      <c r="Q1368"/>
      <c r="R1368"/>
    </row>
    <row r="1369" spans="17:18" x14ac:dyDescent="0.25">
      <c r="Q1369"/>
      <c r="R1369"/>
    </row>
    <row r="1370" spans="17:18" x14ac:dyDescent="0.25">
      <c r="Q1370"/>
      <c r="R1370"/>
    </row>
    <row r="1371" spans="17:18" x14ac:dyDescent="0.25">
      <c r="Q1371"/>
      <c r="R1371"/>
    </row>
    <row r="1372" spans="17:18" x14ac:dyDescent="0.25">
      <c r="Q1372"/>
      <c r="R1372"/>
    </row>
    <row r="1373" spans="17:18" x14ac:dyDescent="0.25">
      <c r="Q1373"/>
      <c r="R1373"/>
    </row>
    <row r="1374" spans="17:18" x14ac:dyDescent="0.25">
      <c r="Q1374"/>
      <c r="R1374"/>
    </row>
    <row r="1375" spans="17:18" x14ac:dyDescent="0.25">
      <c r="Q1375"/>
      <c r="R1375"/>
    </row>
    <row r="1376" spans="17:18" x14ac:dyDescent="0.25">
      <c r="Q1376"/>
      <c r="R1376"/>
    </row>
    <row r="1377" spans="17:18" x14ac:dyDescent="0.25">
      <c r="Q1377"/>
      <c r="R1377"/>
    </row>
    <row r="1378" spans="17:18" x14ac:dyDescent="0.25">
      <c r="Q1378"/>
      <c r="R1378"/>
    </row>
    <row r="1379" spans="17:18" x14ac:dyDescent="0.25">
      <c r="Q1379"/>
      <c r="R1379"/>
    </row>
    <row r="1380" spans="17:18" x14ac:dyDescent="0.25">
      <c r="Q1380"/>
      <c r="R1380"/>
    </row>
    <row r="1381" spans="17:18" x14ac:dyDescent="0.25">
      <c r="Q1381"/>
      <c r="R1381"/>
    </row>
    <row r="1382" spans="17:18" x14ac:dyDescent="0.25">
      <c r="Q1382"/>
      <c r="R1382"/>
    </row>
    <row r="1383" spans="17:18" x14ac:dyDescent="0.25">
      <c r="Q1383"/>
      <c r="R1383"/>
    </row>
    <row r="1384" spans="17:18" x14ac:dyDescent="0.25">
      <c r="Q1384"/>
      <c r="R1384"/>
    </row>
    <row r="1385" spans="17:18" x14ac:dyDescent="0.25">
      <c r="Q1385"/>
      <c r="R1385"/>
    </row>
    <row r="1386" spans="17:18" x14ac:dyDescent="0.25">
      <c r="Q1386"/>
      <c r="R1386"/>
    </row>
    <row r="1387" spans="17:18" x14ac:dyDescent="0.25">
      <c r="Q1387"/>
      <c r="R1387"/>
    </row>
    <row r="1388" spans="17:18" x14ac:dyDescent="0.25">
      <c r="Q1388"/>
      <c r="R1388"/>
    </row>
    <row r="1389" spans="17:18" x14ac:dyDescent="0.25">
      <c r="Q1389"/>
      <c r="R1389"/>
    </row>
    <row r="1390" spans="17:18" x14ac:dyDescent="0.25">
      <c r="Q1390"/>
      <c r="R1390"/>
    </row>
    <row r="1391" spans="17:18" x14ac:dyDescent="0.25">
      <c r="Q1391"/>
      <c r="R1391"/>
    </row>
    <row r="1392" spans="17:18" x14ac:dyDescent="0.25">
      <c r="Q1392"/>
      <c r="R1392"/>
    </row>
    <row r="1393" spans="17:18" x14ac:dyDescent="0.25">
      <c r="Q1393"/>
      <c r="R1393"/>
    </row>
    <row r="1394" spans="17:18" x14ac:dyDescent="0.25">
      <c r="Q1394"/>
      <c r="R1394"/>
    </row>
    <row r="1395" spans="17:18" x14ac:dyDescent="0.25">
      <c r="Q1395"/>
      <c r="R1395"/>
    </row>
    <row r="1396" spans="17:18" x14ac:dyDescent="0.25">
      <c r="Q1396"/>
      <c r="R1396"/>
    </row>
    <row r="1397" spans="17:18" x14ac:dyDescent="0.25">
      <c r="Q1397"/>
      <c r="R1397"/>
    </row>
    <row r="1398" spans="17:18" x14ac:dyDescent="0.25">
      <c r="Q1398"/>
      <c r="R1398"/>
    </row>
    <row r="1399" spans="17:18" x14ac:dyDescent="0.25">
      <c r="Q1399"/>
      <c r="R1399"/>
    </row>
    <row r="1400" spans="17:18" x14ac:dyDescent="0.25">
      <c r="Q1400"/>
      <c r="R1400"/>
    </row>
    <row r="1401" spans="17:18" x14ac:dyDescent="0.25">
      <c r="Q1401"/>
      <c r="R1401"/>
    </row>
    <row r="1402" spans="17:18" x14ac:dyDescent="0.25">
      <c r="Q1402"/>
      <c r="R1402"/>
    </row>
    <row r="1403" spans="17:18" x14ac:dyDescent="0.25">
      <c r="Q1403"/>
      <c r="R1403"/>
    </row>
    <row r="1404" spans="17:18" x14ac:dyDescent="0.25">
      <c r="Q1404"/>
      <c r="R1404"/>
    </row>
    <row r="1405" spans="17:18" x14ac:dyDescent="0.25">
      <c r="Q1405"/>
      <c r="R1405"/>
    </row>
    <row r="1406" spans="17:18" x14ac:dyDescent="0.25">
      <c r="Q1406"/>
      <c r="R1406"/>
    </row>
    <row r="1407" spans="17:18" x14ac:dyDescent="0.25">
      <c r="Q1407"/>
      <c r="R1407"/>
    </row>
    <row r="1408" spans="17:18" x14ac:dyDescent="0.25">
      <c r="Q1408"/>
      <c r="R1408"/>
    </row>
    <row r="1409" spans="17:18" x14ac:dyDescent="0.25">
      <c r="Q1409"/>
      <c r="R1409"/>
    </row>
    <row r="1410" spans="17:18" x14ac:dyDescent="0.25">
      <c r="Q1410"/>
      <c r="R1410"/>
    </row>
    <row r="1411" spans="17:18" x14ac:dyDescent="0.25">
      <c r="Q1411"/>
      <c r="R1411"/>
    </row>
    <row r="1412" spans="17:18" x14ac:dyDescent="0.25">
      <c r="Q1412"/>
      <c r="R1412"/>
    </row>
    <row r="1413" spans="17:18" x14ac:dyDescent="0.25">
      <c r="Q1413"/>
      <c r="R1413"/>
    </row>
    <row r="1414" spans="17:18" x14ac:dyDescent="0.25">
      <c r="Q1414"/>
      <c r="R1414"/>
    </row>
    <row r="1415" spans="17:18" x14ac:dyDescent="0.25">
      <c r="Q1415"/>
      <c r="R1415"/>
    </row>
    <row r="1416" spans="17:18" x14ac:dyDescent="0.25">
      <c r="Q1416"/>
      <c r="R1416"/>
    </row>
    <row r="1417" spans="17:18" x14ac:dyDescent="0.25">
      <c r="Q1417"/>
      <c r="R1417"/>
    </row>
    <row r="1418" spans="17:18" x14ac:dyDescent="0.25">
      <c r="Q1418"/>
      <c r="R1418"/>
    </row>
    <row r="1419" spans="17:18" x14ac:dyDescent="0.25">
      <c r="Q1419"/>
      <c r="R1419"/>
    </row>
    <row r="1420" spans="17:18" x14ac:dyDescent="0.25">
      <c r="Q1420"/>
      <c r="R1420"/>
    </row>
    <row r="1421" spans="17:18" x14ac:dyDescent="0.25">
      <c r="Q1421"/>
      <c r="R1421"/>
    </row>
    <row r="1422" spans="17:18" x14ac:dyDescent="0.25">
      <c r="Q1422"/>
      <c r="R1422"/>
    </row>
    <row r="1423" spans="17:18" x14ac:dyDescent="0.25">
      <c r="Q1423"/>
      <c r="R1423"/>
    </row>
    <row r="1424" spans="17:18" x14ac:dyDescent="0.25">
      <c r="Q1424"/>
      <c r="R1424"/>
    </row>
    <row r="1425" spans="17:18" x14ac:dyDescent="0.25">
      <c r="Q1425"/>
      <c r="R1425"/>
    </row>
    <row r="1426" spans="17:18" x14ac:dyDescent="0.25">
      <c r="Q1426"/>
      <c r="R1426"/>
    </row>
    <row r="1427" spans="17:18" x14ac:dyDescent="0.25">
      <c r="Q1427"/>
      <c r="R1427"/>
    </row>
    <row r="1428" spans="17:18" x14ac:dyDescent="0.25">
      <c r="Q1428"/>
      <c r="R1428"/>
    </row>
    <row r="1429" spans="17:18" x14ac:dyDescent="0.25">
      <c r="Q1429"/>
      <c r="R1429"/>
    </row>
    <row r="1430" spans="17:18" x14ac:dyDescent="0.25">
      <c r="Q1430"/>
      <c r="R1430"/>
    </row>
    <row r="1431" spans="17:18" x14ac:dyDescent="0.25">
      <c r="Q1431"/>
      <c r="R1431"/>
    </row>
    <row r="1432" spans="17:18" x14ac:dyDescent="0.25">
      <c r="Q1432"/>
      <c r="R1432"/>
    </row>
    <row r="1433" spans="17:18" x14ac:dyDescent="0.25">
      <c r="Q1433"/>
      <c r="R1433"/>
    </row>
    <row r="1434" spans="17:18" x14ac:dyDescent="0.25">
      <c r="Q1434"/>
      <c r="R1434"/>
    </row>
    <row r="1435" spans="17:18" x14ac:dyDescent="0.25">
      <c r="Q1435"/>
      <c r="R1435"/>
    </row>
    <row r="1436" spans="17:18" x14ac:dyDescent="0.25">
      <c r="Q1436"/>
      <c r="R1436"/>
    </row>
    <row r="1437" spans="17:18" x14ac:dyDescent="0.25">
      <c r="Q1437"/>
      <c r="R1437"/>
    </row>
    <row r="1438" spans="17:18" x14ac:dyDescent="0.25">
      <c r="Q1438"/>
      <c r="R1438"/>
    </row>
    <row r="1439" spans="17:18" x14ac:dyDescent="0.25">
      <c r="Q1439"/>
      <c r="R1439"/>
    </row>
    <row r="1440" spans="17:18" x14ac:dyDescent="0.25">
      <c r="Q1440"/>
      <c r="R1440"/>
    </row>
    <row r="1441" spans="17:18" x14ac:dyDescent="0.25">
      <c r="Q1441"/>
      <c r="R1441"/>
    </row>
    <row r="1442" spans="17:18" x14ac:dyDescent="0.25">
      <c r="Q1442"/>
      <c r="R1442"/>
    </row>
    <row r="1443" spans="17:18" x14ac:dyDescent="0.25">
      <c r="Q1443"/>
      <c r="R1443"/>
    </row>
    <row r="1444" spans="17:18" x14ac:dyDescent="0.25">
      <c r="Q1444"/>
      <c r="R1444"/>
    </row>
    <row r="1445" spans="17:18" x14ac:dyDescent="0.25">
      <c r="Q1445"/>
      <c r="R1445"/>
    </row>
    <row r="1446" spans="17:18" x14ac:dyDescent="0.25">
      <c r="Q1446"/>
      <c r="R1446"/>
    </row>
    <row r="1447" spans="17:18" x14ac:dyDescent="0.25">
      <c r="Q1447"/>
      <c r="R1447"/>
    </row>
    <row r="1448" spans="17:18" x14ac:dyDescent="0.25">
      <c r="Q1448"/>
      <c r="R1448"/>
    </row>
    <row r="1449" spans="17:18" x14ac:dyDescent="0.25">
      <c r="Q1449"/>
      <c r="R1449"/>
    </row>
    <row r="1450" spans="17:18" x14ac:dyDescent="0.25">
      <c r="Q1450"/>
      <c r="R1450"/>
    </row>
    <row r="1451" spans="17:18" x14ac:dyDescent="0.25">
      <c r="Q1451"/>
      <c r="R1451"/>
    </row>
    <row r="1452" spans="17:18" x14ac:dyDescent="0.25">
      <c r="Q1452"/>
      <c r="R1452"/>
    </row>
    <row r="1453" spans="17:18" x14ac:dyDescent="0.25">
      <c r="Q1453"/>
      <c r="R1453"/>
    </row>
    <row r="1454" spans="17:18" x14ac:dyDescent="0.25">
      <c r="Q1454"/>
      <c r="R1454"/>
    </row>
    <row r="1455" spans="17:18" x14ac:dyDescent="0.25">
      <c r="Q1455"/>
      <c r="R1455"/>
    </row>
    <row r="1456" spans="17:18" x14ac:dyDescent="0.25">
      <c r="Q1456"/>
      <c r="R1456"/>
    </row>
    <row r="1457" spans="17:18" x14ac:dyDescent="0.25">
      <c r="Q1457"/>
      <c r="R1457"/>
    </row>
    <row r="1458" spans="17:18" x14ac:dyDescent="0.25">
      <c r="Q1458"/>
      <c r="R1458"/>
    </row>
    <row r="1459" spans="17:18" x14ac:dyDescent="0.25">
      <c r="Q1459"/>
      <c r="R1459"/>
    </row>
    <row r="1460" spans="17:18" x14ac:dyDescent="0.25">
      <c r="Q1460"/>
      <c r="R1460"/>
    </row>
    <row r="1461" spans="17:18" x14ac:dyDescent="0.25">
      <c r="Q1461"/>
      <c r="R1461"/>
    </row>
    <row r="1462" spans="17:18" x14ac:dyDescent="0.25">
      <c r="Q1462"/>
      <c r="R1462"/>
    </row>
    <row r="1463" spans="17:18" x14ac:dyDescent="0.25">
      <c r="Q1463"/>
      <c r="R1463"/>
    </row>
    <row r="1464" spans="17:18" x14ac:dyDescent="0.25">
      <c r="Q1464"/>
      <c r="R1464"/>
    </row>
    <row r="1465" spans="17:18" x14ac:dyDescent="0.25">
      <c r="Q1465"/>
      <c r="R1465"/>
    </row>
    <row r="1466" spans="17:18" x14ac:dyDescent="0.25">
      <c r="Q1466"/>
      <c r="R1466"/>
    </row>
    <row r="1467" spans="17:18" x14ac:dyDescent="0.25">
      <c r="Q1467"/>
      <c r="R1467"/>
    </row>
    <row r="1468" spans="17:18" x14ac:dyDescent="0.25">
      <c r="Q1468"/>
      <c r="R1468"/>
    </row>
    <row r="1469" spans="17:18" x14ac:dyDescent="0.25">
      <c r="Q1469"/>
      <c r="R1469"/>
    </row>
    <row r="1470" spans="17:18" x14ac:dyDescent="0.25">
      <c r="Q1470"/>
      <c r="R1470"/>
    </row>
    <row r="1471" spans="17:18" x14ac:dyDescent="0.25">
      <c r="Q1471"/>
      <c r="R1471"/>
    </row>
    <row r="1472" spans="17:18" x14ac:dyDescent="0.25">
      <c r="Q1472"/>
      <c r="R1472"/>
    </row>
    <row r="1473" spans="17:18" x14ac:dyDescent="0.25">
      <c r="Q1473"/>
      <c r="R1473"/>
    </row>
    <row r="1474" spans="17:18" x14ac:dyDescent="0.25">
      <c r="Q1474"/>
      <c r="R1474"/>
    </row>
    <row r="1475" spans="17:18" x14ac:dyDescent="0.25">
      <c r="Q1475"/>
      <c r="R1475"/>
    </row>
    <row r="1476" spans="17:18" x14ac:dyDescent="0.25">
      <c r="Q1476"/>
      <c r="R1476"/>
    </row>
    <row r="1477" spans="17:18" x14ac:dyDescent="0.25">
      <c r="Q1477"/>
      <c r="R1477"/>
    </row>
    <row r="1478" spans="17:18" x14ac:dyDescent="0.25">
      <c r="Q1478"/>
      <c r="R1478"/>
    </row>
    <row r="1479" spans="17:18" x14ac:dyDescent="0.25">
      <c r="Q1479"/>
      <c r="R1479"/>
    </row>
    <row r="1480" spans="17:18" x14ac:dyDescent="0.25">
      <c r="Q1480"/>
      <c r="R1480"/>
    </row>
    <row r="1481" spans="17:18" x14ac:dyDescent="0.25">
      <c r="Q1481"/>
      <c r="R1481"/>
    </row>
    <row r="1482" spans="17:18" x14ac:dyDescent="0.25">
      <c r="Q1482"/>
      <c r="R1482"/>
    </row>
    <row r="1483" spans="17:18" x14ac:dyDescent="0.25">
      <c r="Q1483"/>
      <c r="R1483"/>
    </row>
    <row r="1484" spans="17:18" x14ac:dyDescent="0.25">
      <c r="Q1484"/>
      <c r="R1484"/>
    </row>
    <row r="1485" spans="17:18" x14ac:dyDescent="0.25">
      <c r="Q1485"/>
      <c r="R1485"/>
    </row>
    <row r="1486" spans="17:18" x14ac:dyDescent="0.25">
      <c r="Q1486"/>
      <c r="R1486"/>
    </row>
    <row r="1487" spans="17:18" x14ac:dyDescent="0.25">
      <c r="Q1487"/>
      <c r="R1487"/>
    </row>
    <row r="1488" spans="17:18" x14ac:dyDescent="0.25">
      <c r="Q1488"/>
      <c r="R1488"/>
    </row>
    <row r="1489" spans="17:18" x14ac:dyDescent="0.25">
      <c r="Q1489"/>
      <c r="R1489"/>
    </row>
    <row r="1490" spans="17:18" x14ac:dyDescent="0.25">
      <c r="Q1490"/>
      <c r="R1490"/>
    </row>
    <row r="1491" spans="17:18" x14ac:dyDescent="0.25">
      <c r="Q1491"/>
      <c r="R1491"/>
    </row>
    <row r="1492" spans="17:18" x14ac:dyDescent="0.25">
      <c r="Q1492"/>
      <c r="R1492"/>
    </row>
    <row r="1493" spans="17:18" x14ac:dyDescent="0.25">
      <c r="Q1493"/>
      <c r="R1493"/>
    </row>
    <row r="1494" spans="17:18" x14ac:dyDescent="0.25">
      <c r="Q1494"/>
      <c r="R1494"/>
    </row>
    <row r="1495" spans="17:18" x14ac:dyDescent="0.25">
      <c r="Q1495"/>
      <c r="R1495"/>
    </row>
    <row r="1496" spans="17:18" x14ac:dyDescent="0.25">
      <c r="Q1496"/>
      <c r="R1496"/>
    </row>
    <row r="1497" spans="17:18" x14ac:dyDescent="0.25">
      <c r="Q1497"/>
      <c r="R1497"/>
    </row>
    <row r="1498" spans="17:18" x14ac:dyDescent="0.25">
      <c r="Q1498"/>
      <c r="R1498"/>
    </row>
    <row r="1499" spans="17:18" x14ac:dyDescent="0.25">
      <c r="Q1499"/>
      <c r="R1499"/>
    </row>
    <row r="1500" spans="17:18" x14ac:dyDescent="0.25">
      <c r="Q1500"/>
      <c r="R1500"/>
    </row>
    <row r="1501" spans="17:18" x14ac:dyDescent="0.25">
      <c r="Q1501"/>
      <c r="R1501"/>
    </row>
    <row r="1502" spans="17:18" x14ac:dyDescent="0.25">
      <c r="Q1502"/>
      <c r="R1502"/>
    </row>
    <row r="1503" spans="17:18" x14ac:dyDescent="0.25">
      <c r="Q1503"/>
      <c r="R1503"/>
    </row>
    <row r="1504" spans="17:18" x14ac:dyDescent="0.25">
      <c r="Q1504"/>
      <c r="R1504"/>
    </row>
    <row r="1505" spans="17:18" x14ac:dyDescent="0.25">
      <c r="Q1505"/>
      <c r="R1505"/>
    </row>
    <row r="1506" spans="17:18" x14ac:dyDescent="0.25">
      <c r="Q1506"/>
      <c r="R1506"/>
    </row>
    <row r="1507" spans="17:18" x14ac:dyDescent="0.25">
      <c r="Q1507"/>
      <c r="R1507"/>
    </row>
    <row r="1508" spans="17:18" x14ac:dyDescent="0.25">
      <c r="Q1508"/>
      <c r="R1508"/>
    </row>
    <row r="1509" spans="17:18" x14ac:dyDescent="0.25">
      <c r="Q1509"/>
      <c r="R1509"/>
    </row>
    <row r="1510" spans="17:18" x14ac:dyDescent="0.25">
      <c r="Q1510"/>
      <c r="R1510"/>
    </row>
    <row r="1511" spans="17:18" x14ac:dyDescent="0.25">
      <c r="Q1511"/>
      <c r="R1511"/>
    </row>
    <row r="1512" spans="17:18" x14ac:dyDescent="0.25">
      <c r="Q1512"/>
      <c r="R1512"/>
    </row>
    <row r="1513" spans="17:18" x14ac:dyDescent="0.25">
      <c r="Q1513"/>
      <c r="R1513"/>
    </row>
    <row r="1514" spans="17:18" x14ac:dyDescent="0.25">
      <c r="Q1514"/>
      <c r="R1514"/>
    </row>
    <row r="1515" spans="17:18" x14ac:dyDescent="0.25">
      <c r="Q1515"/>
      <c r="R1515"/>
    </row>
    <row r="1516" spans="17:18" x14ac:dyDescent="0.25">
      <c r="Q1516"/>
      <c r="R1516"/>
    </row>
    <row r="1517" spans="17:18" x14ac:dyDescent="0.25">
      <c r="Q1517"/>
      <c r="R1517"/>
    </row>
    <row r="1518" spans="17:18" x14ac:dyDescent="0.25">
      <c r="Q1518"/>
      <c r="R1518"/>
    </row>
    <row r="1519" spans="17:18" x14ac:dyDescent="0.25">
      <c r="Q1519"/>
      <c r="R1519"/>
    </row>
    <row r="1520" spans="17:18" x14ac:dyDescent="0.25">
      <c r="Q1520"/>
      <c r="R1520"/>
    </row>
    <row r="1521" spans="17:18" x14ac:dyDescent="0.25">
      <c r="Q1521"/>
      <c r="R1521"/>
    </row>
    <row r="1522" spans="17:18" x14ac:dyDescent="0.25">
      <c r="Q1522"/>
      <c r="R1522"/>
    </row>
    <row r="1523" spans="17:18" x14ac:dyDescent="0.25">
      <c r="Q1523"/>
      <c r="R1523"/>
    </row>
    <row r="1524" spans="17:18" x14ac:dyDescent="0.25">
      <c r="Q1524"/>
      <c r="R1524"/>
    </row>
    <row r="1525" spans="17:18" x14ac:dyDescent="0.25">
      <c r="Q1525"/>
      <c r="R1525"/>
    </row>
    <row r="1526" spans="17:18" x14ac:dyDescent="0.25">
      <c r="Q1526"/>
      <c r="R1526"/>
    </row>
    <row r="1527" spans="17:18" x14ac:dyDescent="0.25">
      <c r="Q1527"/>
      <c r="R1527"/>
    </row>
    <row r="1528" spans="17:18" x14ac:dyDescent="0.25">
      <c r="Q1528"/>
      <c r="R1528"/>
    </row>
    <row r="1529" spans="17:18" x14ac:dyDescent="0.25">
      <c r="Q1529"/>
      <c r="R1529"/>
    </row>
    <row r="1530" spans="17:18" x14ac:dyDescent="0.25">
      <c r="Q1530"/>
      <c r="R1530"/>
    </row>
    <row r="1531" spans="17:18" x14ac:dyDescent="0.25">
      <c r="Q1531"/>
      <c r="R1531"/>
    </row>
    <row r="1532" spans="17:18" x14ac:dyDescent="0.25">
      <c r="Q1532"/>
      <c r="R1532"/>
    </row>
    <row r="1533" spans="17:18" x14ac:dyDescent="0.25">
      <c r="Q1533"/>
      <c r="R1533"/>
    </row>
    <row r="1534" spans="17:18" x14ac:dyDescent="0.25">
      <c r="Q1534"/>
      <c r="R1534"/>
    </row>
    <row r="1535" spans="17:18" x14ac:dyDescent="0.25">
      <c r="Q1535"/>
      <c r="R1535"/>
    </row>
    <row r="1536" spans="17:18" x14ac:dyDescent="0.25">
      <c r="Q1536"/>
      <c r="R1536"/>
    </row>
    <row r="1537" spans="17:18" x14ac:dyDescent="0.25">
      <c r="Q1537"/>
      <c r="R1537"/>
    </row>
    <row r="1538" spans="17:18" x14ac:dyDescent="0.25">
      <c r="Q1538"/>
      <c r="R1538"/>
    </row>
    <row r="1539" spans="17:18" x14ac:dyDescent="0.25">
      <c r="Q1539"/>
      <c r="R1539"/>
    </row>
    <row r="1540" spans="17:18" x14ac:dyDescent="0.25">
      <c r="Q1540"/>
      <c r="R1540"/>
    </row>
    <row r="1541" spans="17:18" x14ac:dyDescent="0.25">
      <c r="Q1541"/>
      <c r="R1541"/>
    </row>
    <row r="1542" spans="17:18" x14ac:dyDescent="0.25">
      <c r="Q1542"/>
      <c r="R1542"/>
    </row>
    <row r="1543" spans="17:18" x14ac:dyDescent="0.25">
      <c r="Q1543"/>
      <c r="R1543"/>
    </row>
    <row r="1544" spans="17:18" x14ac:dyDescent="0.25">
      <c r="Q1544"/>
      <c r="R1544"/>
    </row>
    <row r="1545" spans="17:18" x14ac:dyDescent="0.25">
      <c r="Q1545"/>
      <c r="R1545"/>
    </row>
    <row r="1546" spans="17:18" x14ac:dyDescent="0.25">
      <c r="Q1546"/>
      <c r="R1546"/>
    </row>
    <row r="1547" spans="17:18" x14ac:dyDescent="0.25">
      <c r="Q1547"/>
      <c r="R1547"/>
    </row>
    <row r="1548" spans="17:18" x14ac:dyDescent="0.25">
      <c r="Q1548"/>
      <c r="R1548"/>
    </row>
    <row r="1549" spans="17:18" x14ac:dyDescent="0.25">
      <c r="Q1549"/>
      <c r="R1549"/>
    </row>
    <row r="1550" spans="17:18" x14ac:dyDescent="0.25">
      <c r="Q1550"/>
      <c r="R1550"/>
    </row>
    <row r="1551" spans="17:18" x14ac:dyDescent="0.25">
      <c r="Q1551"/>
      <c r="R1551"/>
    </row>
    <row r="1552" spans="17:18" x14ac:dyDescent="0.25">
      <c r="Q1552"/>
      <c r="R1552"/>
    </row>
    <row r="1553" spans="17:18" x14ac:dyDescent="0.25">
      <c r="Q1553"/>
      <c r="R1553"/>
    </row>
    <row r="1554" spans="17:18" x14ac:dyDescent="0.25">
      <c r="Q1554"/>
      <c r="R1554"/>
    </row>
    <row r="1555" spans="17:18" x14ac:dyDescent="0.25">
      <c r="Q1555"/>
      <c r="R1555"/>
    </row>
    <row r="1556" spans="17:18" x14ac:dyDescent="0.25">
      <c r="Q1556"/>
      <c r="R1556"/>
    </row>
    <row r="1557" spans="17:18" x14ac:dyDescent="0.25">
      <c r="Q1557"/>
      <c r="R1557"/>
    </row>
    <row r="1558" spans="17:18" x14ac:dyDescent="0.25">
      <c r="Q1558"/>
      <c r="R1558"/>
    </row>
    <row r="1559" spans="17:18" x14ac:dyDescent="0.25">
      <c r="Q1559"/>
      <c r="R1559"/>
    </row>
    <row r="1560" spans="17:18" x14ac:dyDescent="0.25">
      <c r="Q1560"/>
      <c r="R1560"/>
    </row>
    <row r="1561" spans="17:18" x14ac:dyDescent="0.25">
      <c r="Q1561"/>
      <c r="R1561"/>
    </row>
    <row r="1562" spans="17:18" x14ac:dyDescent="0.25">
      <c r="Q1562"/>
      <c r="R1562"/>
    </row>
    <row r="1563" spans="17:18" x14ac:dyDescent="0.25">
      <c r="Q1563"/>
      <c r="R1563"/>
    </row>
    <row r="1564" spans="17:18" x14ac:dyDescent="0.25">
      <c r="Q1564"/>
      <c r="R1564"/>
    </row>
    <row r="1565" spans="17:18" x14ac:dyDescent="0.25">
      <c r="Q1565"/>
      <c r="R1565"/>
    </row>
    <row r="1566" spans="17:18" x14ac:dyDescent="0.25">
      <c r="Q1566"/>
      <c r="R1566"/>
    </row>
    <row r="1567" spans="17:18" x14ac:dyDescent="0.25">
      <c r="Q1567"/>
      <c r="R1567"/>
    </row>
    <row r="1568" spans="17:18" x14ac:dyDescent="0.25">
      <c r="Q1568"/>
      <c r="R1568"/>
    </row>
    <row r="1569" spans="17:18" x14ac:dyDescent="0.25">
      <c r="Q1569"/>
      <c r="R1569"/>
    </row>
    <row r="1570" spans="17:18" x14ac:dyDescent="0.25">
      <c r="Q1570"/>
      <c r="R1570"/>
    </row>
    <row r="1571" spans="17:18" x14ac:dyDescent="0.25">
      <c r="Q1571"/>
      <c r="R1571"/>
    </row>
    <row r="1572" spans="17:18" x14ac:dyDescent="0.25">
      <c r="Q1572"/>
      <c r="R1572"/>
    </row>
    <row r="1573" spans="17:18" x14ac:dyDescent="0.25">
      <c r="Q1573"/>
      <c r="R1573"/>
    </row>
    <row r="1574" spans="17:18" x14ac:dyDescent="0.25">
      <c r="Q1574"/>
      <c r="R1574"/>
    </row>
    <row r="1575" spans="17:18" x14ac:dyDescent="0.25">
      <c r="Q1575"/>
      <c r="R1575"/>
    </row>
    <row r="1576" spans="17:18" x14ac:dyDescent="0.25">
      <c r="Q1576"/>
      <c r="R1576"/>
    </row>
    <row r="1577" spans="17:18" x14ac:dyDescent="0.25">
      <c r="Q1577"/>
      <c r="R1577"/>
    </row>
    <row r="1578" spans="17:18" x14ac:dyDescent="0.25">
      <c r="Q1578"/>
      <c r="R1578"/>
    </row>
    <row r="1579" spans="17:18" x14ac:dyDescent="0.25">
      <c r="Q1579"/>
      <c r="R1579"/>
    </row>
    <row r="1580" spans="17:18" x14ac:dyDescent="0.25">
      <c r="Q1580"/>
      <c r="R1580"/>
    </row>
    <row r="1581" spans="17:18" x14ac:dyDescent="0.25">
      <c r="Q1581"/>
      <c r="R1581"/>
    </row>
    <row r="1582" spans="17:18" x14ac:dyDescent="0.25">
      <c r="Q1582"/>
      <c r="R1582"/>
    </row>
    <row r="1583" spans="17:18" x14ac:dyDescent="0.25">
      <c r="Q1583"/>
      <c r="R1583"/>
    </row>
    <row r="1584" spans="17:18" x14ac:dyDescent="0.25">
      <c r="Q1584"/>
      <c r="R1584"/>
    </row>
    <row r="1585" spans="17:18" x14ac:dyDescent="0.25">
      <c r="Q1585"/>
      <c r="R1585"/>
    </row>
    <row r="1586" spans="17:18" x14ac:dyDescent="0.25">
      <c r="Q1586"/>
      <c r="R1586"/>
    </row>
    <row r="1587" spans="17:18" x14ac:dyDescent="0.25">
      <c r="Q1587"/>
      <c r="R1587"/>
    </row>
    <row r="1588" spans="17:18" x14ac:dyDescent="0.25">
      <c r="Q1588"/>
      <c r="R1588"/>
    </row>
    <row r="1589" spans="17:18" x14ac:dyDescent="0.25">
      <c r="Q1589"/>
      <c r="R1589"/>
    </row>
    <row r="1590" spans="17:18" x14ac:dyDescent="0.25">
      <c r="Q1590"/>
      <c r="R1590"/>
    </row>
    <row r="1591" spans="17:18" x14ac:dyDescent="0.25">
      <c r="Q1591"/>
      <c r="R1591"/>
    </row>
    <row r="1592" spans="17:18" x14ac:dyDescent="0.25">
      <c r="Q1592"/>
      <c r="R1592"/>
    </row>
    <row r="1593" spans="17:18" x14ac:dyDescent="0.25">
      <c r="Q1593"/>
      <c r="R1593"/>
    </row>
    <row r="1594" spans="17:18" x14ac:dyDescent="0.25">
      <c r="Q1594"/>
      <c r="R1594"/>
    </row>
    <row r="1595" spans="17:18" x14ac:dyDescent="0.25">
      <c r="Q1595"/>
      <c r="R1595"/>
    </row>
    <row r="1596" spans="17:18" x14ac:dyDescent="0.25">
      <c r="Q1596"/>
      <c r="R1596"/>
    </row>
    <row r="1597" spans="17:18" x14ac:dyDescent="0.25">
      <c r="Q1597"/>
      <c r="R1597"/>
    </row>
    <row r="1598" spans="17:18" x14ac:dyDescent="0.25">
      <c r="Q1598"/>
      <c r="R1598"/>
    </row>
    <row r="1599" spans="17:18" x14ac:dyDescent="0.25">
      <c r="Q1599"/>
      <c r="R1599"/>
    </row>
    <row r="1600" spans="17:18" x14ac:dyDescent="0.25">
      <c r="Q1600"/>
      <c r="R1600"/>
    </row>
    <row r="1601" spans="17:18" x14ac:dyDescent="0.25">
      <c r="Q1601"/>
      <c r="R1601"/>
    </row>
    <row r="1602" spans="17:18" x14ac:dyDescent="0.25">
      <c r="Q1602"/>
      <c r="R1602"/>
    </row>
    <row r="1603" spans="17:18" x14ac:dyDescent="0.25">
      <c r="Q1603"/>
      <c r="R1603"/>
    </row>
    <row r="1604" spans="17:18" x14ac:dyDescent="0.25">
      <c r="Q1604"/>
      <c r="R1604"/>
    </row>
    <row r="1605" spans="17:18" x14ac:dyDescent="0.25">
      <c r="Q1605"/>
      <c r="R1605"/>
    </row>
    <row r="1606" spans="17:18" x14ac:dyDescent="0.25">
      <c r="Q1606"/>
      <c r="R1606"/>
    </row>
    <row r="1607" spans="17:18" x14ac:dyDescent="0.25">
      <c r="Q1607"/>
      <c r="R1607"/>
    </row>
    <row r="1608" spans="17:18" x14ac:dyDescent="0.25">
      <c r="Q1608"/>
      <c r="R1608"/>
    </row>
    <row r="1609" spans="17:18" x14ac:dyDescent="0.25">
      <c r="Q1609"/>
      <c r="R1609"/>
    </row>
    <row r="1610" spans="17:18" x14ac:dyDescent="0.25">
      <c r="Q1610"/>
      <c r="R1610"/>
    </row>
    <row r="1611" spans="17:18" x14ac:dyDescent="0.25">
      <c r="Q1611"/>
      <c r="R1611"/>
    </row>
    <row r="1612" spans="17:18" x14ac:dyDescent="0.25">
      <c r="Q1612"/>
      <c r="R1612"/>
    </row>
    <row r="1613" spans="17:18" x14ac:dyDescent="0.25">
      <c r="Q1613"/>
      <c r="R1613"/>
    </row>
    <row r="1614" spans="17:18" x14ac:dyDescent="0.25">
      <c r="Q1614"/>
      <c r="R1614"/>
    </row>
    <row r="1615" spans="17:18" x14ac:dyDescent="0.25">
      <c r="Q1615"/>
      <c r="R1615"/>
    </row>
    <row r="1616" spans="17:18" x14ac:dyDescent="0.25">
      <c r="Q1616"/>
      <c r="R1616"/>
    </row>
    <row r="1617" spans="17:18" x14ac:dyDescent="0.25">
      <c r="Q1617"/>
      <c r="R1617"/>
    </row>
    <row r="1618" spans="17:18" x14ac:dyDescent="0.25">
      <c r="Q1618"/>
      <c r="R1618"/>
    </row>
    <row r="1619" spans="17:18" x14ac:dyDescent="0.25">
      <c r="Q1619"/>
      <c r="R1619"/>
    </row>
    <row r="1620" spans="17:18" x14ac:dyDescent="0.25">
      <c r="Q1620"/>
      <c r="R1620"/>
    </row>
    <row r="1621" spans="17:18" x14ac:dyDescent="0.25">
      <c r="Q1621"/>
      <c r="R1621"/>
    </row>
    <row r="1622" spans="17:18" x14ac:dyDescent="0.25">
      <c r="Q1622"/>
      <c r="R1622"/>
    </row>
    <row r="1623" spans="17:18" x14ac:dyDescent="0.25">
      <c r="Q1623"/>
      <c r="R1623"/>
    </row>
    <row r="1624" spans="17:18" x14ac:dyDescent="0.25">
      <c r="Q1624"/>
      <c r="R1624"/>
    </row>
    <row r="1625" spans="17:18" x14ac:dyDescent="0.25">
      <c r="Q1625"/>
      <c r="R1625"/>
    </row>
    <row r="1626" spans="17:18" x14ac:dyDescent="0.25">
      <c r="Q1626"/>
      <c r="R1626"/>
    </row>
    <row r="1627" spans="17:18" x14ac:dyDescent="0.25">
      <c r="Q1627"/>
      <c r="R1627"/>
    </row>
    <row r="1628" spans="17:18" x14ac:dyDescent="0.25">
      <c r="Q1628"/>
      <c r="R1628"/>
    </row>
    <row r="1629" spans="17:18" x14ac:dyDescent="0.25">
      <c r="Q1629"/>
      <c r="R1629"/>
    </row>
    <row r="1630" spans="17:18" x14ac:dyDescent="0.25">
      <c r="Q1630"/>
      <c r="R1630"/>
    </row>
    <row r="1631" spans="17:18" x14ac:dyDescent="0.25">
      <c r="Q1631"/>
      <c r="R1631"/>
    </row>
    <row r="1632" spans="17:18" x14ac:dyDescent="0.25">
      <c r="Q1632"/>
      <c r="R1632"/>
    </row>
    <row r="1633" spans="17:18" x14ac:dyDescent="0.25">
      <c r="Q1633"/>
      <c r="R1633"/>
    </row>
    <row r="1634" spans="17:18" x14ac:dyDescent="0.25">
      <c r="Q1634"/>
      <c r="R1634"/>
    </row>
    <row r="1635" spans="17:18" x14ac:dyDescent="0.25">
      <c r="Q1635"/>
      <c r="R1635"/>
    </row>
    <row r="1636" spans="17:18" x14ac:dyDescent="0.25">
      <c r="Q1636"/>
      <c r="R1636"/>
    </row>
    <row r="1637" spans="17:18" x14ac:dyDescent="0.25">
      <c r="Q1637"/>
      <c r="R1637"/>
    </row>
    <row r="1638" spans="17:18" x14ac:dyDescent="0.25">
      <c r="Q1638"/>
      <c r="R1638"/>
    </row>
    <row r="1639" spans="17:18" x14ac:dyDescent="0.25">
      <c r="Q1639"/>
      <c r="R1639"/>
    </row>
    <row r="1640" spans="17:18" x14ac:dyDescent="0.25">
      <c r="Q1640"/>
      <c r="R1640"/>
    </row>
    <row r="1641" spans="17:18" x14ac:dyDescent="0.25">
      <c r="Q1641"/>
      <c r="R1641"/>
    </row>
    <row r="1642" spans="17:18" x14ac:dyDescent="0.25">
      <c r="Q1642"/>
      <c r="R1642"/>
    </row>
    <row r="1643" spans="17:18" x14ac:dyDescent="0.25">
      <c r="Q1643"/>
      <c r="R1643"/>
    </row>
    <row r="1644" spans="17:18" x14ac:dyDescent="0.25">
      <c r="Q1644"/>
      <c r="R1644"/>
    </row>
    <row r="1645" spans="17:18" x14ac:dyDescent="0.25">
      <c r="Q1645"/>
      <c r="R1645"/>
    </row>
    <row r="1646" spans="17:18" x14ac:dyDescent="0.25">
      <c r="Q1646"/>
      <c r="R1646"/>
    </row>
    <row r="1647" spans="17:18" x14ac:dyDescent="0.25">
      <c r="Q1647"/>
      <c r="R1647"/>
    </row>
    <row r="1648" spans="17:18" x14ac:dyDescent="0.25">
      <c r="Q1648"/>
      <c r="R1648"/>
    </row>
    <row r="1649" spans="17:18" x14ac:dyDescent="0.25">
      <c r="Q1649"/>
      <c r="R1649"/>
    </row>
    <row r="1650" spans="17:18" x14ac:dyDescent="0.25">
      <c r="Q1650"/>
      <c r="R1650"/>
    </row>
    <row r="1651" spans="17:18" x14ac:dyDescent="0.25">
      <c r="Q1651"/>
      <c r="R1651"/>
    </row>
    <row r="1652" spans="17:18" x14ac:dyDescent="0.25">
      <c r="Q1652"/>
      <c r="R1652"/>
    </row>
    <row r="1653" spans="17:18" x14ac:dyDescent="0.25">
      <c r="Q1653"/>
      <c r="R1653"/>
    </row>
    <row r="1654" spans="17:18" x14ac:dyDescent="0.25">
      <c r="Q1654"/>
      <c r="R1654"/>
    </row>
    <row r="1655" spans="17:18" x14ac:dyDescent="0.25">
      <c r="Q1655"/>
      <c r="R1655"/>
    </row>
    <row r="1656" spans="17:18" x14ac:dyDescent="0.25">
      <c r="Q1656"/>
      <c r="R1656"/>
    </row>
    <row r="1657" spans="17:18" x14ac:dyDescent="0.25">
      <c r="Q1657"/>
      <c r="R1657"/>
    </row>
    <row r="1658" spans="17:18" x14ac:dyDescent="0.25">
      <c r="Q1658"/>
      <c r="R1658"/>
    </row>
    <row r="1659" spans="17:18" x14ac:dyDescent="0.25">
      <c r="Q1659"/>
      <c r="R1659"/>
    </row>
    <row r="1660" spans="17:18" x14ac:dyDescent="0.25">
      <c r="Q1660"/>
      <c r="R1660"/>
    </row>
    <row r="1661" spans="17:18" x14ac:dyDescent="0.25">
      <c r="Q1661"/>
      <c r="R1661"/>
    </row>
    <row r="1662" spans="17:18" x14ac:dyDescent="0.25">
      <c r="Q1662"/>
      <c r="R1662"/>
    </row>
    <row r="1663" spans="17:18" x14ac:dyDescent="0.25">
      <c r="Q1663"/>
      <c r="R1663"/>
    </row>
    <row r="1664" spans="17:18" x14ac:dyDescent="0.25">
      <c r="Q1664"/>
      <c r="R1664"/>
    </row>
    <row r="1665" spans="17:18" x14ac:dyDescent="0.25">
      <c r="Q1665"/>
      <c r="R1665"/>
    </row>
    <row r="1666" spans="17:18" x14ac:dyDescent="0.25">
      <c r="Q1666"/>
      <c r="R1666"/>
    </row>
    <row r="1667" spans="17:18" x14ac:dyDescent="0.25">
      <c r="Q1667"/>
      <c r="R1667"/>
    </row>
    <row r="1668" spans="17:18" x14ac:dyDescent="0.25">
      <c r="Q1668"/>
      <c r="R1668"/>
    </row>
    <row r="1669" spans="17:18" x14ac:dyDescent="0.25">
      <c r="Q1669"/>
      <c r="R1669"/>
    </row>
    <row r="1670" spans="17:18" x14ac:dyDescent="0.25">
      <c r="Q1670"/>
      <c r="R1670"/>
    </row>
    <row r="1671" spans="17:18" x14ac:dyDescent="0.25">
      <c r="Q1671"/>
      <c r="R1671"/>
    </row>
    <row r="1672" spans="17:18" x14ac:dyDescent="0.25">
      <c r="Q1672"/>
      <c r="R1672"/>
    </row>
    <row r="1673" spans="17:18" x14ac:dyDescent="0.25">
      <c r="Q1673"/>
      <c r="R1673"/>
    </row>
    <row r="1674" spans="17:18" x14ac:dyDescent="0.25">
      <c r="Q1674"/>
      <c r="R1674"/>
    </row>
    <row r="1675" spans="17:18" x14ac:dyDescent="0.25">
      <c r="Q1675"/>
      <c r="R1675"/>
    </row>
    <row r="1676" spans="17:18" x14ac:dyDescent="0.25">
      <c r="Q1676"/>
      <c r="R1676"/>
    </row>
    <row r="1677" spans="17:18" x14ac:dyDescent="0.25">
      <c r="Q1677"/>
      <c r="R1677"/>
    </row>
    <row r="1678" spans="17:18" x14ac:dyDescent="0.25">
      <c r="Q1678"/>
      <c r="R1678"/>
    </row>
    <row r="1679" spans="17:18" x14ac:dyDescent="0.25">
      <c r="Q1679"/>
      <c r="R1679"/>
    </row>
    <row r="1680" spans="17:18" x14ac:dyDescent="0.25">
      <c r="Q1680"/>
      <c r="R1680"/>
    </row>
    <row r="1681" spans="17:18" x14ac:dyDescent="0.25">
      <c r="Q1681"/>
      <c r="R1681"/>
    </row>
    <row r="1682" spans="17:18" x14ac:dyDescent="0.25">
      <c r="Q1682"/>
      <c r="R1682"/>
    </row>
    <row r="1683" spans="17:18" x14ac:dyDescent="0.25">
      <c r="Q1683"/>
      <c r="R1683"/>
    </row>
    <row r="1684" spans="17:18" x14ac:dyDescent="0.25">
      <c r="Q1684"/>
      <c r="R1684"/>
    </row>
    <row r="1685" spans="17:18" x14ac:dyDescent="0.25">
      <c r="Q1685"/>
      <c r="R1685"/>
    </row>
    <row r="1686" spans="17:18" x14ac:dyDescent="0.25">
      <c r="Q1686"/>
      <c r="R1686"/>
    </row>
    <row r="1687" spans="17:18" x14ac:dyDescent="0.25">
      <c r="Q1687"/>
      <c r="R1687"/>
    </row>
    <row r="1688" spans="17:18" x14ac:dyDescent="0.25">
      <c r="Q1688"/>
      <c r="R1688"/>
    </row>
    <row r="1689" spans="17:18" x14ac:dyDescent="0.25">
      <c r="Q1689"/>
      <c r="R1689"/>
    </row>
    <row r="1690" spans="17:18" x14ac:dyDescent="0.25">
      <c r="Q1690"/>
      <c r="R1690"/>
    </row>
    <row r="1691" spans="17:18" x14ac:dyDescent="0.25">
      <c r="Q1691"/>
      <c r="R1691"/>
    </row>
    <row r="1692" spans="17:18" x14ac:dyDescent="0.25">
      <c r="Q1692"/>
      <c r="R1692"/>
    </row>
    <row r="1693" spans="17:18" x14ac:dyDescent="0.25">
      <c r="Q1693"/>
      <c r="R1693"/>
    </row>
    <row r="1694" spans="17:18" x14ac:dyDescent="0.25">
      <c r="Q1694"/>
      <c r="R1694"/>
    </row>
    <row r="1695" spans="17:18" x14ac:dyDescent="0.25">
      <c r="Q1695"/>
      <c r="R1695"/>
    </row>
    <row r="1696" spans="17:18" x14ac:dyDescent="0.25">
      <c r="Q1696"/>
      <c r="R1696"/>
    </row>
    <row r="1697" spans="17:18" x14ac:dyDescent="0.25">
      <c r="Q1697"/>
      <c r="R1697"/>
    </row>
    <row r="1698" spans="17:18" x14ac:dyDescent="0.25">
      <c r="Q1698"/>
      <c r="R1698"/>
    </row>
    <row r="1699" spans="17:18" x14ac:dyDescent="0.25">
      <c r="Q1699"/>
      <c r="R1699"/>
    </row>
    <row r="1700" spans="17:18" x14ac:dyDescent="0.25">
      <c r="Q1700"/>
      <c r="R1700"/>
    </row>
    <row r="1701" spans="17:18" x14ac:dyDescent="0.25">
      <c r="Q1701"/>
      <c r="R1701"/>
    </row>
    <row r="1702" spans="17:18" x14ac:dyDescent="0.25">
      <c r="Q1702"/>
      <c r="R1702"/>
    </row>
    <row r="1703" spans="17:18" x14ac:dyDescent="0.25">
      <c r="Q1703"/>
      <c r="R1703"/>
    </row>
    <row r="1704" spans="17:18" x14ac:dyDescent="0.25">
      <c r="Q1704"/>
      <c r="R1704"/>
    </row>
    <row r="1705" spans="17:18" x14ac:dyDescent="0.25">
      <c r="Q1705"/>
      <c r="R1705"/>
    </row>
    <row r="1706" spans="17:18" x14ac:dyDescent="0.25">
      <c r="Q1706"/>
      <c r="R1706"/>
    </row>
    <row r="1707" spans="17:18" x14ac:dyDescent="0.25">
      <c r="Q1707"/>
      <c r="R1707"/>
    </row>
    <row r="1708" spans="17:18" x14ac:dyDescent="0.25">
      <c r="Q1708"/>
      <c r="R1708"/>
    </row>
    <row r="1709" spans="17:18" x14ac:dyDescent="0.25">
      <c r="Q1709"/>
      <c r="R1709"/>
    </row>
    <row r="1710" spans="17:18" x14ac:dyDescent="0.25">
      <c r="Q1710"/>
      <c r="R1710"/>
    </row>
    <row r="1711" spans="17:18" x14ac:dyDescent="0.25">
      <c r="Q1711"/>
      <c r="R1711"/>
    </row>
    <row r="1712" spans="17:18" x14ac:dyDescent="0.25">
      <c r="Q1712"/>
      <c r="R1712"/>
    </row>
    <row r="1713" spans="17:18" x14ac:dyDescent="0.25">
      <c r="Q1713"/>
      <c r="R1713"/>
    </row>
    <row r="1714" spans="17:18" x14ac:dyDescent="0.25">
      <c r="Q1714"/>
      <c r="R1714"/>
    </row>
    <row r="1715" spans="17:18" x14ac:dyDescent="0.25">
      <c r="Q1715"/>
      <c r="R1715"/>
    </row>
    <row r="1716" spans="17:18" x14ac:dyDescent="0.25">
      <c r="Q1716"/>
      <c r="R1716"/>
    </row>
    <row r="1717" spans="17:18" x14ac:dyDescent="0.25">
      <c r="Q1717"/>
      <c r="R1717"/>
    </row>
    <row r="1718" spans="17:18" x14ac:dyDescent="0.25">
      <c r="Q1718"/>
      <c r="R1718"/>
    </row>
    <row r="1719" spans="17:18" x14ac:dyDescent="0.25">
      <c r="Q1719"/>
      <c r="R1719"/>
    </row>
    <row r="1720" spans="17:18" x14ac:dyDescent="0.25">
      <c r="Q1720"/>
      <c r="R1720"/>
    </row>
    <row r="1721" spans="17:18" x14ac:dyDescent="0.25">
      <c r="Q1721"/>
      <c r="R1721"/>
    </row>
    <row r="1722" spans="17:18" x14ac:dyDescent="0.25">
      <c r="Q1722"/>
      <c r="R1722"/>
    </row>
    <row r="1723" spans="17:18" x14ac:dyDescent="0.25">
      <c r="Q1723"/>
      <c r="R1723"/>
    </row>
    <row r="1724" spans="17:18" x14ac:dyDescent="0.25">
      <c r="Q1724"/>
      <c r="R1724"/>
    </row>
    <row r="1725" spans="17:18" x14ac:dyDescent="0.25">
      <c r="Q1725"/>
      <c r="R1725"/>
    </row>
    <row r="1726" spans="17:18" x14ac:dyDescent="0.25">
      <c r="Q1726"/>
      <c r="R1726"/>
    </row>
    <row r="1727" spans="17:18" x14ac:dyDescent="0.25">
      <c r="Q1727"/>
      <c r="R1727"/>
    </row>
    <row r="1728" spans="17:18" x14ac:dyDescent="0.25">
      <c r="Q1728"/>
      <c r="R1728"/>
    </row>
    <row r="1729" spans="17:18" x14ac:dyDescent="0.25">
      <c r="Q1729"/>
      <c r="R1729"/>
    </row>
    <row r="1730" spans="17:18" x14ac:dyDescent="0.25">
      <c r="Q1730"/>
      <c r="R1730"/>
    </row>
    <row r="1731" spans="17:18" x14ac:dyDescent="0.25">
      <c r="Q1731"/>
      <c r="R1731"/>
    </row>
    <row r="1732" spans="17:18" x14ac:dyDescent="0.25">
      <c r="Q1732"/>
      <c r="R1732"/>
    </row>
    <row r="1733" spans="17:18" x14ac:dyDescent="0.25">
      <c r="Q1733"/>
      <c r="R1733"/>
    </row>
    <row r="1734" spans="17:18" x14ac:dyDescent="0.25">
      <c r="Q1734"/>
      <c r="R1734"/>
    </row>
    <row r="1735" spans="17:18" x14ac:dyDescent="0.25">
      <c r="Q1735"/>
      <c r="R1735"/>
    </row>
    <row r="1736" spans="17:18" x14ac:dyDescent="0.25">
      <c r="Q1736"/>
      <c r="R1736"/>
    </row>
    <row r="1737" spans="17:18" x14ac:dyDescent="0.25">
      <c r="Q1737"/>
      <c r="R1737"/>
    </row>
    <row r="1738" spans="17:18" x14ac:dyDescent="0.25">
      <c r="Q1738"/>
      <c r="R1738"/>
    </row>
    <row r="1739" spans="17:18" x14ac:dyDescent="0.25">
      <c r="Q1739"/>
      <c r="R1739"/>
    </row>
    <row r="1740" spans="17:18" x14ac:dyDescent="0.25">
      <c r="Q1740"/>
      <c r="R1740"/>
    </row>
    <row r="1741" spans="17:18" x14ac:dyDescent="0.25">
      <c r="Q1741"/>
      <c r="R1741"/>
    </row>
    <row r="1742" spans="17:18" x14ac:dyDescent="0.25">
      <c r="Q1742"/>
      <c r="R1742"/>
    </row>
    <row r="1743" spans="17:18" x14ac:dyDescent="0.25">
      <c r="Q1743"/>
      <c r="R1743"/>
    </row>
    <row r="1744" spans="17:18" x14ac:dyDescent="0.25">
      <c r="Q1744"/>
      <c r="R1744"/>
    </row>
    <row r="1745" spans="17:18" x14ac:dyDescent="0.25">
      <c r="Q1745"/>
      <c r="R1745"/>
    </row>
    <row r="1746" spans="17:18" x14ac:dyDescent="0.25">
      <c r="Q1746"/>
      <c r="R1746"/>
    </row>
    <row r="1747" spans="17:18" x14ac:dyDescent="0.25">
      <c r="Q1747"/>
      <c r="R1747"/>
    </row>
    <row r="1748" spans="17:18" x14ac:dyDescent="0.25">
      <c r="Q1748"/>
      <c r="R1748"/>
    </row>
    <row r="1749" spans="17:18" x14ac:dyDescent="0.25">
      <c r="Q1749"/>
      <c r="R1749"/>
    </row>
    <row r="1750" spans="17:18" x14ac:dyDescent="0.25">
      <c r="Q1750"/>
      <c r="R1750"/>
    </row>
    <row r="1751" spans="17:18" x14ac:dyDescent="0.25">
      <c r="Q1751"/>
      <c r="R1751"/>
    </row>
    <row r="1752" spans="17:18" x14ac:dyDescent="0.25">
      <c r="Q1752"/>
      <c r="R1752"/>
    </row>
    <row r="1753" spans="17:18" x14ac:dyDescent="0.25">
      <c r="Q1753"/>
      <c r="R1753"/>
    </row>
    <row r="1754" spans="17:18" x14ac:dyDescent="0.25">
      <c r="Q1754"/>
      <c r="R1754"/>
    </row>
    <row r="1755" spans="17:18" x14ac:dyDescent="0.25">
      <c r="Q1755"/>
      <c r="R1755"/>
    </row>
    <row r="1756" spans="17:18" x14ac:dyDescent="0.25">
      <c r="Q1756"/>
      <c r="R1756"/>
    </row>
    <row r="1757" spans="17:18" x14ac:dyDescent="0.25">
      <c r="Q1757"/>
      <c r="R1757"/>
    </row>
    <row r="1758" spans="17:18" x14ac:dyDescent="0.25">
      <c r="Q1758"/>
      <c r="R1758"/>
    </row>
    <row r="1759" spans="17:18" x14ac:dyDescent="0.25">
      <c r="Q1759"/>
      <c r="R1759"/>
    </row>
    <row r="1760" spans="17:18" x14ac:dyDescent="0.25">
      <c r="Q1760"/>
      <c r="R1760"/>
    </row>
    <row r="1761" spans="17:18" x14ac:dyDescent="0.25">
      <c r="Q1761"/>
      <c r="R1761"/>
    </row>
    <row r="1762" spans="17:18" x14ac:dyDescent="0.25">
      <c r="Q1762"/>
      <c r="R1762"/>
    </row>
    <row r="1763" spans="17:18" x14ac:dyDescent="0.25">
      <c r="Q1763"/>
      <c r="R1763"/>
    </row>
    <row r="1764" spans="17:18" x14ac:dyDescent="0.25">
      <c r="Q1764"/>
      <c r="R1764"/>
    </row>
    <row r="1765" spans="17:18" x14ac:dyDescent="0.25">
      <c r="Q1765"/>
      <c r="R1765"/>
    </row>
    <row r="1766" spans="17:18" x14ac:dyDescent="0.25">
      <c r="Q1766"/>
      <c r="R1766"/>
    </row>
    <row r="1767" spans="17:18" x14ac:dyDescent="0.25">
      <c r="Q1767"/>
      <c r="R1767"/>
    </row>
    <row r="1768" spans="17:18" x14ac:dyDescent="0.25">
      <c r="Q1768"/>
      <c r="R1768"/>
    </row>
    <row r="1769" spans="17:18" x14ac:dyDescent="0.25">
      <c r="Q1769"/>
      <c r="R1769"/>
    </row>
    <row r="1770" spans="17:18" x14ac:dyDescent="0.25">
      <c r="Q1770"/>
      <c r="R1770"/>
    </row>
    <row r="1771" spans="17:18" x14ac:dyDescent="0.25">
      <c r="Q1771"/>
      <c r="R1771"/>
    </row>
    <row r="1772" spans="17:18" x14ac:dyDescent="0.25">
      <c r="Q1772"/>
      <c r="R1772"/>
    </row>
    <row r="1773" spans="17:18" x14ac:dyDescent="0.25">
      <c r="Q1773"/>
      <c r="R1773"/>
    </row>
    <row r="1774" spans="17:18" x14ac:dyDescent="0.25">
      <c r="Q1774"/>
      <c r="R1774"/>
    </row>
    <row r="1775" spans="17:18" x14ac:dyDescent="0.25">
      <c r="Q1775"/>
      <c r="R1775"/>
    </row>
    <row r="1776" spans="17:18" x14ac:dyDescent="0.25">
      <c r="Q1776"/>
      <c r="R1776"/>
    </row>
    <row r="1777" spans="17:18" x14ac:dyDescent="0.25">
      <c r="Q1777"/>
      <c r="R1777"/>
    </row>
    <row r="1778" spans="17:18" x14ac:dyDescent="0.25">
      <c r="Q1778"/>
      <c r="R1778"/>
    </row>
    <row r="1779" spans="17:18" x14ac:dyDescent="0.25">
      <c r="Q1779"/>
      <c r="R1779"/>
    </row>
    <row r="1780" spans="17:18" x14ac:dyDescent="0.25">
      <c r="Q1780"/>
      <c r="R1780"/>
    </row>
    <row r="1781" spans="17:18" x14ac:dyDescent="0.25">
      <c r="Q1781"/>
      <c r="R1781"/>
    </row>
    <row r="1782" spans="17:18" x14ac:dyDescent="0.25">
      <c r="Q1782"/>
      <c r="R1782"/>
    </row>
    <row r="1783" spans="17:18" x14ac:dyDescent="0.25">
      <c r="Q1783"/>
      <c r="R1783"/>
    </row>
    <row r="1784" spans="17:18" x14ac:dyDescent="0.25">
      <c r="Q1784"/>
      <c r="R1784"/>
    </row>
    <row r="1785" spans="17:18" x14ac:dyDescent="0.25">
      <c r="Q1785"/>
      <c r="R1785"/>
    </row>
    <row r="1786" spans="17:18" x14ac:dyDescent="0.25">
      <c r="Q1786"/>
      <c r="R1786"/>
    </row>
    <row r="1787" spans="17:18" x14ac:dyDescent="0.25">
      <c r="Q1787"/>
      <c r="R1787"/>
    </row>
    <row r="1788" spans="17:18" x14ac:dyDescent="0.25">
      <c r="Q1788"/>
      <c r="R1788"/>
    </row>
    <row r="1789" spans="17:18" x14ac:dyDescent="0.25">
      <c r="Q1789"/>
      <c r="R1789"/>
    </row>
    <row r="1790" spans="17:18" x14ac:dyDescent="0.25">
      <c r="Q1790"/>
      <c r="R1790"/>
    </row>
    <row r="1791" spans="17:18" x14ac:dyDescent="0.25">
      <c r="Q1791"/>
      <c r="R1791"/>
    </row>
    <row r="1792" spans="17:18" x14ac:dyDescent="0.25">
      <c r="Q1792"/>
      <c r="R1792"/>
    </row>
    <row r="1793" spans="17:18" x14ac:dyDescent="0.25">
      <c r="Q1793"/>
      <c r="R1793"/>
    </row>
    <row r="1794" spans="17:18" x14ac:dyDescent="0.25">
      <c r="Q1794"/>
      <c r="R1794"/>
    </row>
    <row r="1795" spans="17:18" x14ac:dyDescent="0.25">
      <c r="Q1795"/>
      <c r="R1795"/>
    </row>
    <row r="1796" spans="17:18" x14ac:dyDescent="0.25">
      <c r="Q1796"/>
      <c r="R1796"/>
    </row>
    <row r="1797" spans="17:18" x14ac:dyDescent="0.25">
      <c r="Q1797"/>
      <c r="R1797"/>
    </row>
    <row r="1798" spans="17:18" x14ac:dyDescent="0.25">
      <c r="Q1798"/>
      <c r="R1798"/>
    </row>
    <row r="1799" spans="17:18" x14ac:dyDescent="0.25">
      <c r="Q1799"/>
      <c r="R1799"/>
    </row>
    <row r="1800" spans="17:18" x14ac:dyDescent="0.25">
      <c r="Q1800"/>
      <c r="R1800"/>
    </row>
    <row r="1801" spans="17:18" x14ac:dyDescent="0.25">
      <c r="Q1801"/>
      <c r="R1801"/>
    </row>
    <row r="1802" spans="17:18" x14ac:dyDescent="0.25">
      <c r="Q1802"/>
      <c r="R1802"/>
    </row>
    <row r="1803" spans="17:18" x14ac:dyDescent="0.25">
      <c r="Q1803"/>
      <c r="R1803"/>
    </row>
    <row r="1804" spans="17:18" x14ac:dyDescent="0.25">
      <c r="Q1804"/>
      <c r="R1804"/>
    </row>
    <row r="1805" spans="17:18" x14ac:dyDescent="0.25">
      <c r="Q1805"/>
      <c r="R1805"/>
    </row>
    <row r="1806" spans="17:18" x14ac:dyDescent="0.25">
      <c r="Q1806"/>
      <c r="R1806"/>
    </row>
    <row r="1807" spans="17:18" x14ac:dyDescent="0.25">
      <c r="Q1807"/>
      <c r="R1807"/>
    </row>
    <row r="1808" spans="17:18" x14ac:dyDescent="0.25">
      <c r="Q1808"/>
      <c r="R1808"/>
    </row>
    <row r="1809" spans="17:18" x14ac:dyDescent="0.25">
      <c r="Q1809"/>
      <c r="R1809"/>
    </row>
    <row r="1810" spans="17:18" x14ac:dyDescent="0.25">
      <c r="Q1810"/>
      <c r="R1810"/>
    </row>
    <row r="1811" spans="17:18" x14ac:dyDescent="0.25">
      <c r="Q1811"/>
      <c r="R1811"/>
    </row>
    <row r="1812" spans="17:18" x14ac:dyDescent="0.25">
      <c r="Q1812"/>
      <c r="R1812"/>
    </row>
    <row r="1813" spans="17:18" x14ac:dyDescent="0.25">
      <c r="Q1813"/>
      <c r="R1813"/>
    </row>
    <row r="1814" spans="17:18" x14ac:dyDescent="0.25">
      <c r="Q1814"/>
      <c r="R1814"/>
    </row>
    <row r="1815" spans="17:18" x14ac:dyDescent="0.25">
      <c r="Q1815"/>
      <c r="R1815"/>
    </row>
    <row r="1816" spans="17:18" x14ac:dyDescent="0.25">
      <c r="Q1816"/>
      <c r="R1816"/>
    </row>
    <row r="1817" spans="17:18" x14ac:dyDescent="0.25">
      <c r="Q1817"/>
      <c r="R1817"/>
    </row>
    <row r="1818" spans="17:18" x14ac:dyDescent="0.25">
      <c r="Q1818"/>
      <c r="R1818"/>
    </row>
    <row r="1819" spans="17:18" x14ac:dyDescent="0.25">
      <c r="Q1819"/>
      <c r="R1819"/>
    </row>
    <row r="1820" spans="17:18" x14ac:dyDescent="0.25">
      <c r="Q1820"/>
      <c r="R1820"/>
    </row>
    <row r="1821" spans="17:18" x14ac:dyDescent="0.25">
      <c r="Q1821"/>
      <c r="R1821"/>
    </row>
    <row r="1822" spans="17:18" x14ac:dyDescent="0.25">
      <c r="Q1822"/>
      <c r="R1822"/>
    </row>
    <row r="1823" spans="17:18" x14ac:dyDescent="0.25">
      <c r="Q1823"/>
      <c r="R1823"/>
    </row>
    <row r="1824" spans="17:18" x14ac:dyDescent="0.25">
      <c r="Q1824"/>
      <c r="R1824"/>
    </row>
    <row r="1825" spans="17:18" x14ac:dyDescent="0.25">
      <c r="Q1825"/>
      <c r="R1825"/>
    </row>
    <row r="1826" spans="17:18" x14ac:dyDescent="0.25">
      <c r="Q1826"/>
      <c r="R1826"/>
    </row>
    <row r="1827" spans="17:18" x14ac:dyDescent="0.25">
      <c r="Q1827"/>
      <c r="R1827"/>
    </row>
    <row r="1828" spans="17:18" x14ac:dyDescent="0.25">
      <c r="Q1828"/>
      <c r="R1828"/>
    </row>
    <row r="1829" spans="17:18" x14ac:dyDescent="0.25">
      <c r="Q1829"/>
      <c r="R1829"/>
    </row>
    <row r="1830" spans="17:18" x14ac:dyDescent="0.25">
      <c r="Q1830"/>
      <c r="R1830"/>
    </row>
    <row r="1831" spans="17:18" x14ac:dyDescent="0.25">
      <c r="Q1831"/>
      <c r="R1831"/>
    </row>
    <row r="1832" spans="17:18" x14ac:dyDescent="0.25">
      <c r="Q1832"/>
      <c r="R1832"/>
    </row>
    <row r="1833" spans="17:18" x14ac:dyDescent="0.25">
      <c r="Q1833"/>
      <c r="R1833"/>
    </row>
    <row r="1834" spans="17:18" x14ac:dyDescent="0.25">
      <c r="Q1834"/>
      <c r="R1834"/>
    </row>
    <row r="1835" spans="17:18" x14ac:dyDescent="0.25">
      <c r="Q1835"/>
      <c r="R1835"/>
    </row>
    <row r="1836" spans="17:18" x14ac:dyDescent="0.25">
      <c r="Q1836"/>
      <c r="R1836"/>
    </row>
    <row r="1837" spans="17:18" x14ac:dyDescent="0.25">
      <c r="Q1837"/>
      <c r="R1837"/>
    </row>
    <row r="1838" spans="17:18" x14ac:dyDescent="0.25">
      <c r="Q1838"/>
      <c r="R1838"/>
    </row>
    <row r="1839" spans="17:18" x14ac:dyDescent="0.25">
      <c r="Q1839"/>
      <c r="R1839"/>
    </row>
    <row r="1840" spans="17:18" x14ac:dyDescent="0.25">
      <c r="Q1840"/>
      <c r="R1840"/>
    </row>
    <row r="1841" spans="17:18" x14ac:dyDescent="0.25">
      <c r="Q1841"/>
      <c r="R1841"/>
    </row>
    <row r="1842" spans="17:18" x14ac:dyDescent="0.25">
      <c r="Q1842"/>
      <c r="R1842"/>
    </row>
    <row r="1843" spans="17:18" x14ac:dyDescent="0.25">
      <c r="Q1843"/>
      <c r="R1843"/>
    </row>
    <row r="1844" spans="17:18" x14ac:dyDescent="0.25">
      <c r="Q1844"/>
      <c r="R1844"/>
    </row>
    <row r="1845" spans="17:18" x14ac:dyDescent="0.25">
      <c r="Q1845"/>
      <c r="R1845"/>
    </row>
    <row r="1846" spans="17:18" x14ac:dyDescent="0.25">
      <c r="Q1846"/>
      <c r="R1846"/>
    </row>
    <row r="1847" spans="17:18" x14ac:dyDescent="0.25">
      <c r="Q1847"/>
      <c r="R1847"/>
    </row>
    <row r="1848" spans="17:18" x14ac:dyDescent="0.25">
      <c r="Q1848"/>
      <c r="R1848"/>
    </row>
    <row r="1849" spans="17:18" x14ac:dyDescent="0.25">
      <c r="Q1849"/>
      <c r="R1849"/>
    </row>
    <row r="1850" spans="17:18" x14ac:dyDescent="0.25">
      <c r="Q1850"/>
      <c r="R1850"/>
    </row>
    <row r="1851" spans="17:18" x14ac:dyDescent="0.25">
      <c r="Q1851"/>
      <c r="R1851"/>
    </row>
    <row r="1852" spans="17:18" x14ac:dyDescent="0.25">
      <c r="Q1852"/>
      <c r="R1852"/>
    </row>
    <row r="1853" spans="17:18" x14ac:dyDescent="0.25">
      <c r="Q1853"/>
      <c r="R1853"/>
    </row>
    <row r="1854" spans="17:18" x14ac:dyDescent="0.25">
      <c r="Q1854"/>
      <c r="R1854"/>
    </row>
    <row r="1855" spans="17:18" x14ac:dyDescent="0.25">
      <c r="Q1855"/>
      <c r="R1855"/>
    </row>
    <row r="1856" spans="17:18" x14ac:dyDescent="0.25">
      <c r="Q1856"/>
      <c r="R1856"/>
    </row>
    <row r="1857" spans="17:18" x14ac:dyDescent="0.25">
      <c r="Q1857"/>
      <c r="R1857"/>
    </row>
    <row r="1858" spans="17:18" x14ac:dyDescent="0.25">
      <c r="Q1858"/>
      <c r="R1858"/>
    </row>
    <row r="1859" spans="17:18" x14ac:dyDescent="0.25">
      <c r="Q1859"/>
      <c r="R1859"/>
    </row>
    <row r="1860" spans="17:18" x14ac:dyDescent="0.25">
      <c r="Q1860"/>
      <c r="R1860"/>
    </row>
    <row r="1861" spans="17:18" x14ac:dyDescent="0.25">
      <c r="Q1861"/>
      <c r="R1861"/>
    </row>
    <row r="1862" spans="17:18" x14ac:dyDescent="0.25">
      <c r="Q1862"/>
      <c r="R1862"/>
    </row>
    <row r="1863" spans="17:18" x14ac:dyDescent="0.25">
      <c r="Q1863"/>
      <c r="R1863"/>
    </row>
    <row r="1864" spans="17:18" x14ac:dyDescent="0.25">
      <c r="Q1864"/>
      <c r="R1864"/>
    </row>
    <row r="1865" spans="17:18" x14ac:dyDescent="0.25">
      <c r="Q1865"/>
      <c r="R1865"/>
    </row>
    <row r="1866" spans="17:18" x14ac:dyDescent="0.25">
      <c r="Q1866"/>
      <c r="R1866"/>
    </row>
    <row r="1867" spans="17:18" x14ac:dyDescent="0.25">
      <c r="Q1867"/>
      <c r="R1867"/>
    </row>
    <row r="1868" spans="17:18" x14ac:dyDescent="0.25">
      <c r="Q1868"/>
      <c r="R1868"/>
    </row>
    <row r="1869" spans="17:18" x14ac:dyDescent="0.25">
      <c r="Q1869"/>
      <c r="R1869"/>
    </row>
    <row r="1870" spans="17:18" x14ac:dyDescent="0.25">
      <c r="Q1870"/>
      <c r="R1870"/>
    </row>
    <row r="1871" spans="17:18" x14ac:dyDescent="0.25">
      <c r="Q1871"/>
      <c r="R1871"/>
    </row>
    <row r="1872" spans="17:18" x14ac:dyDescent="0.25">
      <c r="Q1872"/>
      <c r="R1872"/>
    </row>
    <row r="1873" spans="17:18" x14ac:dyDescent="0.25">
      <c r="Q1873"/>
      <c r="R1873"/>
    </row>
    <row r="1874" spans="17:18" x14ac:dyDescent="0.25">
      <c r="Q1874"/>
      <c r="R1874"/>
    </row>
    <row r="1875" spans="17:18" x14ac:dyDescent="0.25">
      <c r="Q1875"/>
      <c r="R1875"/>
    </row>
    <row r="1876" spans="17:18" x14ac:dyDescent="0.25">
      <c r="Q1876"/>
      <c r="R1876"/>
    </row>
    <row r="1877" spans="17:18" x14ac:dyDescent="0.25">
      <c r="Q1877"/>
      <c r="R1877"/>
    </row>
    <row r="1878" spans="17:18" x14ac:dyDescent="0.25">
      <c r="Q1878"/>
      <c r="R1878"/>
    </row>
    <row r="1879" spans="17:18" x14ac:dyDescent="0.25">
      <c r="Q1879"/>
      <c r="R1879"/>
    </row>
    <row r="1880" spans="17:18" x14ac:dyDescent="0.25">
      <c r="Q1880"/>
      <c r="R1880"/>
    </row>
    <row r="1881" spans="17:18" x14ac:dyDescent="0.25">
      <c r="Q1881"/>
      <c r="R1881"/>
    </row>
    <row r="1882" spans="17:18" x14ac:dyDescent="0.25">
      <c r="Q1882"/>
      <c r="R1882"/>
    </row>
    <row r="1883" spans="17:18" x14ac:dyDescent="0.25">
      <c r="Q1883"/>
      <c r="R1883"/>
    </row>
    <row r="1884" spans="17:18" x14ac:dyDescent="0.25">
      <c r="Q1884"/>
      <c r="R1884"/>
    </row>
    <row r="1885" spans="17:18" x14ac:dyDescent="0.25">
      <c r="Q1885"/>
      <c r="R1885"/>
    </row>
    <row r="1886" spans="17:18" x14ac:dyDescent="0.25">
      <c r="Q1886"/>
      <c r="R1886"/>
    </row>
    <row r="1887" spans="17:18" x14ac:dyDescent="0.25">
      <c r="Q1887"/>
      <c r="R1887"/>
    </row>
    <row r="1888" spans="17:18" x14ac:dyDescent="0.25">
      <c r="Q1888"/>
      <c r="R1888"/>
    </row>
    <row r="1889" spans="17:18" x14ac:dyDescent="0.25">
      <c r="Q1889"/>
      <c r="R1889"/>
    </row>
    <row r="1890" spans="17:18" x14ac:dyDescent="0.25">
      <c r="Q1890"/>
      <c r="R1890"/>
    </row>
    <row r="1891" spans="17:18" x14ac:dyDescent="0.25">
      <c r="Q1891"/>
      <c r="R1891"/>
    </row>
    <row r="1892" spans="17:18" x14ac:dyDescent="0.25">
      <c r="Q1892"/>
      <c r="R1892"/>
    </row>
    <row r="1893" spans="17:18" x14ac:dyDescent="0.25">
      <c r="Q1893"/>
      <c r="R1893"/>
    </row>
    <row r="1894" spans="17:18" x14ac:dyDescent="0.25">
      <c r="Q1894"/>
      <c r="R1894"/>
    </row>
    <row r="1895" spans="17:18" x14ac:dyDescent="0.25">
      <c r="Q1895"/>
      <c r="R1895"/>
    </row>
    <row r="1896" spans="17:18" x14ac:dyDescent="0.25">
      <c r="Q1896"/>
      <c r="R1896"/>
    </row>
    <row r="1897" spans="17:18" x14ac:dyDescent="0.25">
      <c r="Q1897"/>
      <c r="R1897"/>
    </row>
    <row r="1898" spans="17:18" x14ac:dyDescent="0.25">
      <c r="Q1898"/>
      <c r="R1898"/>
    </row>
    <row r="1899" spans="17:18" x14ac:dyDescent="0.25">
      <c r="Q1899"/>
      <c r="R1899"/>
    </row>
    <row r="1900" spans="17:18" x14ac:dyDescent="0.25">
      <c r="Q1900"/>
      <c r="R1900"/>
    </row>
    <row r="1901" spans="17:18" x14ac:dyDescent="0.25">
      <c r="Q1901"/>
      <c r="R1901"/>
    </row>
    <row r="1902" spans="17:18" x14ac:dyDescent="0.25">
      <c r="Q1902"/>
      <c r="R1902"/>
    </row>
    <row r="1903" spans="17:18" x14ac:dyDescent="0.25">
      <c r="Q1903"/>
      <c r="R1903"/>
    </row>
    <row r="1904" spans="17:18" x14ac:dyDescent="0.25">
      <c r="Q1904"/>
      <c r="R1904"/>
    </row>
    <row r="1905" spans="17:18" x14ac:dyDescent="0.25">
      <c r="Q1905"/>
      <c r="R1905"/>
    </row>
    <row r="1906" spans="17:18" x14ac:dyDescent="0.25">
      <c r="Q1906"/>
      <c r="R1906"/>
    </row>
    <row r="1907" spans="17:18" x14ac:dyDescent="0.25">
      <c r="Q1907"/>
      <c r="R1907"/>
    </row>
    <row r="1908" spans="17:18" x14ac:dyDescent="0.25">
      <c r="Q1908"/>
      <c r="R1908"/>
    </row>
    <row r="1909" spans="17:18" x14ac:dyDescent="0.25">
      <c r="Q1909"/>
      <c r="R1909"/>
    </row>
    <row r="1910" spans="17:18" x14ac:dyDescent="0.25">
      <c r="Q1910"/>
      <c r="R1910"/>
    </row>
    <row r="1911" spans="17:18" x14ac:dyDescent="0.25">
      <c r="Q1911"/>
      <c r="R1911"/>
    </row>
    <row r="1912" spans="17:18" x14ac:dyDescent="0.25">
      <c r="Q1912"/>
      <c r="R1912"/>
    </row>
    <row r="1913" spans="17:18" x14ac:dyDescent="0.25">
      <c r="Q1913"/>
      <c r="R1913"/>
    </row>
    <row r="1914" spans="17:18" x14ac:dyDescent="0.25">
      <c r="Q1914"/>
      <c r="R1914"/>
    </row>
    <row r="1915" spans="17:18" x14ac:dyDescent="0.25">
      <c r="Q1915"/>
      <c r="R1915"/>
    </row>
    <row r="1916" spans="17:18" x14ac:dyDescent="0.25">
      <c r="Q1916"/>
      <c r="R1916"/>
    </row>
    <row r="1917" spans="17:18" x14ac:dyDescent="0.25">
      <c r="Q1917"/>
      <c r="R1917"/>
    </row>
    <row r="1918" spans="17:18" x14ac:dyDescent="0.25">
      <c r="Q1918"/>
      <c r="R1918"/>
    </row>
    <row r="1919" spans="17:18" x14ac:dyDescent="0.25">
      <c r="Q1919"/>
      <c r="R1919"/>
    </row>
    <row r="1920" spans="17:18" x14ac:dyDescent="0.25">
      <c r="Q1920"/>
      <c r="R1920"/>
    </row>
    <row r="1921" spans="17:18" x14ac:dyDescent="0.25">
      <c r="Q1921"/>
      <c r="R1921"/>
    </row>
    <row r="1922" spans="17:18" x14ac:dyDescent="0.25">
      <c r="Q1922"/>
      <c r="R1922"/>
    </row>
    <row r="1923" spans="17:18" x14ac:dyDescent="0.25">
      <c r="Q1923"/>
      <c r="R1923"/>
    </row>
    <row r="1924" spans="17:18" x14ac:dyDescent="0.25">
      <c r="Q1924"/>
      <c r="R1924"/>
    </row>
    <row r="1925" spans="17:18" x14ac:dyDescent="0.25">
      <c r="Q1925"/>
      <c r="R1925"/>
    </row>
    <row r="1926" spans="17:18" x14ac:dyDescent="0.25">
      <c r="Q1926"/>
      <c r="R1926"/>
    </row>
    <row r="1927" spans="17:18" x14ac:dyDescent="0.25">
      <c r="Q1927"/>
      <c r="R1927"/>
    </row>
    <row r="1928" spans="17:18" x14ac:dyDescent="0.25">
      <c r="Q1928"/>
      <c r="R1928"/>
    </row>
    <row r="1929" spans="17:18" x14ac:dyDescent="0.25">
      <c r="Q1929"/>
      <c r="R1929"/>
    </row>
    <row r="1930" spans="17:18" x14ac:dyDescent="0.25">
      <c r="Q1930"/>
      <c r="R1930"/>
    </row>
    <row r="1931" spans="17:18" x14ac:dyDescent="0.25">
      <c r="Q1931"/>
      <c r="R1931"/>
    </row>
    <row r="1932" spans="17:18" x14ac:dyDescent="0.25">
      <c r="Q1932"/>
      <c r="R1932"/>
    </row>
    <row r="1933" spans="17:18" x14ac:dyDescent="0.25">
      <c r="Q1933"/>
      <c r="R1933"/>
    </row>
    <row r="1934" spans="17:18" x14ac:dyDescent="0.25">
      <c r="Q1934"/>
      <c r="R1934"/>
    </row>
    <row r="1935" spans="17:18" x14ac:dyDescent="0.25">
      <c r="Q1935"/>
      <c r="R1935"/>
    </row>
    <row r="1936" spans="17:18" x14ac:dyDescent="0.25">
      <c r="Q1936"/>
      <c r="R1936"/>
    </row>
    <row r="1937" spans="17:18" x14ac:dyDescent="0.25">
      <c r="Q1937"/>
      <c r="R1937"/>
    </row>
    <row r="1938" spans="17:18" x14ac:dyDescent="0.25">
      <c r="Q1938"/>
      <c r="R1938"/>
    </row>
    <row r="1939" spans="17:18" x14ac:dyDescent="0.25">
      <c r="Q1939"/>
      <c r="R1939"/>
    </row>
    <row r="1940" spans="17:18" x14ac:dyDescent="0.25">
      <c r="Q1940"/>
      <c r="R1940"/>
    </row>
    <row r="1941" spans="17:18" x14ac:dyDescent="0.25">
      <c r="Q1941"/>
      <c r="R1941"/>
    </row>
    <row r="1942" spans="17:18" x14ac:dyDescent="0.25">
      <c r="Q1942"/>
      <c r="R1942"/>
    </row>
    <row r="1943" spans="17:18" x14ac:dyDescent="0.25">
      <c r="Q1943"/>
      <c r="R1943"/>
    </row>
    <row r="1944" spans="17:18" x14ac:dyDescent="0.25">
      <c r="Q1944"/>
      <c r="R1944"/>
    </row>
    <row r="1945" spans="17:18" x14ac:dyDescent="0.25">
      <c r="Q1945"/>
      <c r="R1945"/>
    </row>
    <row r="1946" spans="17:18" x14ac:dyDescent="0.25">
      <c r="Q1946"/>
      <c r="R1946"/>
    </row>
    <row r="1947" spans="17:18" x14ac:dyDescent="0.25">
      <c r="Q1947"/>
      <c r="R1947"/>
    </row>
    <row r="1948" spans="17:18" x14ac:dyDescent="0.25">
      <c r="Q1948"/>
      <c r="R1948"/>
    </row>
    <row r="1949" spans="17:18" x14ac:dyDescent="0.25">
      <c r="Q1949"/>
      <c r="R1949"/>
    </row>
    <row r="1950" spans="17:18" x14ac:dyDescent="0.25">
      <c r="Q1950"/>
      <c r="R1950"/>
    </row>
    <row r="1951" spans="17:18" x14ac:dyDescent="0.25">
      <c r="Q1951"/>
      <c r="R1951"/>
    </row>
    <row r="1952" spans="17:18" x14ac:dyDescent="0.25">
      <c r="Q1952"/>
      <c r="R1952"/>
    </row>
    <row r="1953" spans="17:18" x14ac:dyDescent="0.25">
      <c r="Q1953"/>
      <c r="R1953"/>
    </row>
    <row r="1954" spans="17:18" x14ac:dyDescent="0.25">
      <c r="Q1954"/>
      <c r="R1954"/>
    </row>
    <row r="1955" spans="17:18" x14ac:dyDescent="0.25">
      <c r="Q1955"/>
      <c r="R1955"/>
    </row>
    <row r="1956" spans="17:18" x14ac:dyDescent="0.25">
      <c r="Q1956"/>
      <c r="R1956"/>
    </row>
    <row r="1957" spans="17:18" x14ac:dyDescent="0.25">
      <c r="Q1957"/>
      <c r="R1957"/>
    </row>
    <row r="1958" spans="17:18" x14ac:dyDescent="0.25">
      <c r="Q1958"/>
      <c r="R1958"/>
    </row>
    <row r="1959" spans="17:18" x14ac:dyDescent="0.25">
      <c r="Q1959"/>
      <c r="R1959"/>
    </row>
    <row r="1960" spans="17:18" x14ac:dyDescent="0.25">
      <c r="Q1960"/>
      <c r="R1960"/>
    </row>
    <row r="1961" spans="17:18" x14ac:dyDescent="0.25">
      <c r="Q1961"/>
      <c r="R1961"/>
    </row>
    <row r="1962" spans="17:18" x14ac:dyDescent="0.25">
      <c r="Q1962"/>
      <c r="R1962"/>
    </row>
    <row r="1963" spans="17:18" x14ac:dyDescent="0.25">
      <c r="Q1963"/>
      <c r="R1963"/>
    </row>
    <row r="1964" spans="17:18" x14ac:dyDescent="0.25">
      <c r="Q1964"/>
      <c r="R1964"/>
    </row>
    <row r="1965" spans="17:18" x14ac:dyDescent="0.25">
      <c r="Q1965"/>
      <c r="R1965"/>
    </row>
    <row r="1966" spans="17:18" x14ac:dyDescent="0.25">
      <c r="Q1966"/>
      <c r="R1966"/>
    </row>
    <row r="1967" spans="17:18" x14ac:dyDescent="0.25">
      <c r="Q1967"/>
      <c r="R1967"/>
    </row>
    <row r="1968" spans="17:18" x14ac:dyDescent="0.25">
      <c r="Q1968"/>
      <c r="R1968"/>
    </row>
    <row r="1969" spans="17:18" x14ac:dyDescent="0.25">
      <c r="Q1969"/>
      <c r="R1969"/>
    </row>
    <row r="1970" spans="17:18" x14ac:dyDescent="0.25">
      <c r="Q1970"/>
      <c r="R1970"/>
    </row>
    <row r="1971" spans="17:18" x14ac:dyDescent="0.25">
      <c r="Q1971"/>
      <c r="R1971"/>
    </row>
    <row r="1972" spans="17:18" x14ac:dyDescent="0.25">
      <c r="Q1972"/>
      <c r="R1972"/>
    </row>
    <row r="1973" spans="17:18" x14ac:dyDescent="0.25">
      <c r="Q1973"/>
      <c r="R1973"/>
    </row>
    <row r="1974" spans="17:18" x14ac:dyDescent="0.25">
      <c r="Q1974"/>
      <c r="R1974"/>
    </row>
    <row r="1975" spans="17:18" x14ac:dyDescent="0.25">
      <c r="Q1975"/>
      <c r="R1975"/>
    </row>
    <row r="1976" spans="17:18" x14ac:dyDescent="0.25">
      <c r="Q1976"/>
      <c r="R1976"/>
    </row>
    <row r="1977" spans="17:18" x14ac:dyDescent="0.25">
      <c r="Q1977"/>
      <c r="R1977"/>
    </row>
    <row r="1978" spans="17:18" x14ac:dyDescent="0.25">
      <c r="Q1978"/>
      <c r="R1978"/>
    </row>
    <row r="1979" spans="17:18" x14ac:dyDescent="0.25">
      <c r="Q1979"/>
      <c r="R1979"/>
    </row>
    <row r="1980" spans="17:18" x14ac:dyDescent="0.25">
      <c r="Q1980"/>
      <c r="R1980"/>
    </row>
    <row r="1981" spans="17:18" x14ac:dyDescent="0.25">
      <c r="Q1981"/>
      <c r="R1981"/>
    </row>
    <row r="1982" spans="17:18" x14ac:dyDescent="0.25">
      <c r="Q1982"/>
      <c r="R1982"/>
    </row>
    <row r="1983" spans="17:18" x14ac:dyDescent="0.25">
      <c r="Q1983"/>
      <c r="R1983"/>
    </row>
    <row r="1984" spans="17:18" x14ac:dyDescent="0.25">
      <c r="Q1984"/>
      <c r="R1984"/>
    </row>
    <row r="1985" spans="17:18" x14ac:dyDescent="0.25">
      <c r="Q1985"/>
      <c r="R1985"/>
    </row>
    <row r="1986" spans="17:18" x14ac:dyDescent="0.25">
      <c r="Q1986"/>
      <c r="R1986"/>
    </row>
    <row r="1987" spans="17:18" x14ac:dyDescent="0.25">
      <c r="Q1987"/>
      <c r="R1987"/>
    </row>
    <row r="1988" spans="17:18" x14ac:dyDescent="0.25">
      <c r="Q1988"/>
      <c r="R1988"/>
    </row>
    <row r="1989" spans="17:18" x14ac:dyDescent="0.25">
      <c r="Q1989"/>
      <c r="R1989"/>
    </row>
    <row r="1990" spans="17:18" x14ac:dyDescent="0.25">
      <c r="Q1990"/>
      <c r="R1990"/>
    </row>
    <row r="1991" spans="17:18" x14ac:dyDescent="0.25">
      <c r="Q1991"/>
      <c r="R1991"/>
    </row>
    <row r="1992" spans="17:18" x14ac:dyDescent="0.25">
      <c r="Q1992"/>
      <c r="R1992"/>
    </row>
    <row r="1993" spans="17:18" x14ac:dyDescent="0.25">
      <c r="Q1993"/>
      <c r="R1993"/>
    </row>
    <row r="1994" spans="17:18" x14ac:dyDescent="0.25">
      <c r="Q1994"/>
      <c r="R1994"/>
    </row>
    <row r="1995" spans="17:18" x14ac:dyDescent="0.25">
      <c r="Q1995"/>
      <c r="R1995"/>
    </row>
    <row r="1996" spans="17:18" x14ac:dyDescent="0.25">
      <c r="Q1996"/>
      <c r="R1996"/>
    </row>
    <row r="1997" spans="17:18" x14ac:dyDescent="0.25">
      <c r="Q1997"/>
      <c r="R1997"/>
    </row>
    <row r="1998" spans="17:18" x14ac:dyDescent="0.25">
      <c r="Q1998"/>
      <c r="R1998"/>
    </row>
    <row r="1999" spans="17:18" x14ac:dyDescent="0.25">
      <c r="Q1999"/>
      <c r="R1999"/>
    </row>
    <row r="2000" spans="17:18" x14ac:dyDescent="0.25">
      <c r="Q2000"/>
      <c r="R2000"/>
    </row>
    <row r="2001" spans="17:18" x14ac:dyDescent="0.25">
      <c r="Q2001"/>
      <c r="R2001"/>
    </row>
    <row r="2002" spans="17:18" x14ac:dyDescent="0.25">
      <c r="Q2002"/>
      <c r="R2002"/>
    </row>
    <row r="2003" spans="17:18" x14ac:dyDescent="0.25">
      <c r="Q2003"/>
      <c r="R2003"/>
    </row>
    <row r="2004" spans="17:18" x14ac:dyDescent="0.25">
      <c r="Q2004"/>
      <c r="R2004"/>
    </row>
    <row r="2005" spans="17:18" x14ac:dyDescent="0.25">
      <c r="Q2005"/>
      <c r="R2005"/>
    </row>
    <row r="2006" spans="17:18" x14ac:dyDescent="0.25">
      <c r="Q2006"/>
      <c r="R2006"/>
    </row>
    <row r="2007" spans="17:18" x14ac:dyDescent="0.25">
      <c r="Q2007"/>
      <c r="R2007"/>
    </row>
  </sheetData>
  <pageMargins left="0.7" right="0.7" top="0.75" bottom="0.75" header="0.3" footer="0.3"/>
  <pageSetup paperSize="9" orientation="portrait" r:id="rId1"/>
  <tableParts count="9">
    <tablePart r:id="rId2"/>
    <tablePart r:id="rId3"/>
    <tablePart r:id="rId4"/>
    <tablePart r:id="rId5"/>
    <tablePart r:id="rId6"/>
    <tablePart r:id="rId7"/>
    <tablePart r:id="rId8"/>
    <tablePart r:id="rId9"/>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BEF70-CEA7-469A-B1AF-005BF891D2D7}">
  <sheetPr codeName="Sheet2">
    <tabColor rgb="FF7030A0"/>
  </sheetPr>
  <dimension ref="A1:D1"/>
  <sheetViews>
    <sheetView workbookViewId="0">
      <selection sqref="A1:D2"/>
    </sheetView>
  </sheetViews>
  <sheetFormatPr defaultRowHeight="15" x14ac:dyDescent="0.25"/>
  <cols>
    <col min="4" max="4" width="20.7109375" customWidth="1"/>
  </cols>
  <sheetData>
    <row r="1" spans="1:4" x14ac:dyDescent="0.25">
      <c r="A1" t="s">
        <v>758</v>
      </c>
      <c r="B1" t="s">
        <v>759</v>
      </c>
      <c r="C1" t="s">
        <v>135</v>
      </c>
      <c r="D1" t="s">
        <v>760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EA72D-2590-41BC-AA45-A6D5788BA339}">
  <sheetPr codeName="Sheet1">
    <tabColor rgb="FF7030A0"/>
  </sheetPr>
  <dimension ref="A1:I258"/>
  <sheetViews>
    <sheetView zoomScale="70" zoomScaleNormal="70" workbookViewId="0">
      <selection activeCell="E35" sqref="E35:E40"/>
    </sheetView>
  </sheetViews>
  <sheetFormatPr defaultRowHeight="15" x14ac:dyDescent="0.25"/>
  <cols>
    <col min="1" max="1" width="31.85546875" bestFit="1" customWidth="1"/>
    <col min="2" max="2" width="10" customWidth="1"/>
    <col min="3" max="3" width="44.140625" customWidth="1"/>
    <col min="4" max="4" width="9.85546875" bestFit="1" customWidth="1"/>
    <col min="5" max="5" width="100.28515625" customWidth="1"/>
    <col min="6" max="6" width="6.42578125" customWidth="1"/>
    <col min="7" max="7" width="13.7109375" bestFit="1" customWidth="1"/>
    <col min="8" max="8" width="10.7109375" bestFit="1" customWidth="1"/>
    <col min="9" max="9" width="22" customWidth="1"/>
    <col min="10" max="10" width="19.140625" customWidth="1"/>
    <col min="11" max="11" width="29.7109375" customWidth="1"/>
    <col min="13" max="13" width="17.85546875" customWidth="1"/>
    <col min="14" max="14" width="56.7109375" bestFit="1" customWidth="1"/>
  </cols>
  <sheetData>
    <row r="1" spans="1:9" ht="45" x14ac:dyDescent="0.25">
      <c r="A1" s="35" t="s">
        <v>547</v>
      </c>
      <c r="B1" s="35" t="s">
        <v>9</v>
      </c>
      <c r="C1" s="35" t="s">
        <v>548</v>
      </c>
      <c r="D1" s="35" t="s">
        <v>10</v>
      </c>
      <c r="E1" s="35" t="s">
        <v>549</v>
      </c>
      <c r="F1" s="35" t="s">
        <v>550</v>
      </c>
      <c r="G1" s="35" t="s">
        <v>546</v>
      </c>
      <c r="H1" s="35" t="s">
        <v>441</v>
      </c>
      <c r="I1" s="35" t="s">
        <v>634</v>
      </c>
    </row>
    <row r="2" spans="1:9" x14ac:dyDescent="0.25">
      <c r="A2" s="36" t="s">
        <v>159</v>
      </c>
      <c r="B2" s="42" t="s">
        <v>551</v>
      </c>
      <c r="C2" s="37" t="s">
        <v>552</v>
      </c>
      <c r="D2" s="36" t="s">
        <v>167</v>
      </c>
      <c r="E2" s="37" t="s">
        <v>168</v>
      </c>
      <c r="F2" s="36" t="s">
        <v>553</v>
      </c>
      <c r="G2" s="38">
        <v>1</v>
      </c>
      <c r="H2" s="36" t="s">
        <v>169</v>
      </c>
      <c r="I2" s="53" t="e">
        <f>SUMIFS(#REF!,#REF!,tbl_POZ[[#This Row],[CODE DESCRIPTION]],#REF!,tbl_POZ[[#This Row],[POZ]])</f>
        <v>#REF!</v>
      </c>
    </row>
    <row r="3" spans="1:9" x14ac:dyDescent="0.25">
      <c r="A3" s="36" t="s">
        <v>159</v>
      </c>
      <c r="B3" s="42" t="s">
        <v>551</v>
      </c>
      <c r="C3" s="37" t="s">
        <v>552</v>
      </c>
      <c r="D3" s="36" t="s">
        <v>170</v>
      </c>
      <c r="E3" s="37" t="s">
        <v>171</v>
      </c>
      <c r="F3" s="36" t="s">
        <v>553</v>
      </c>
      <c r="G3" s="38">
        <v>7478</v>
      </c>
      <c r="H3" s="36" t="s">
        <v>172</v>
      </c>
      <c r="I3" s="54" t="e">
        <f>SUMIFS(#REF!,#REF!,tbl_POZ[[#This Row],[CODE DESCRIPTION]],#REF!,tbl_POZ[[#This Row],[POZ]])</f>
        <v>#REF!</v>
      </c>
    </row>
    <row r="4" spans="1:9" x14ac:dyDescent="0.25">
      <c r="A4" s="36" t="s">
        <v>159</v>
      </c>
      <c r="B4" s="42" t="s">
        <v>551</v>
      </c>
      <c r="C4" s="37" t="s">
        <v>552</v>
      </c>
      <c r="D4" s="36" t="s">
        <v>173</v>
      </c>
      <c r="E4" s="37" t="s">
        <v>174</v>
      </c>
      <c r="F4" s="36" t="s">
        <v>553</v>
      </c>
      <c r="G4" s="38">
        <v>3</v>
      </c>
      <c r="H4" s="36" t="s">
        <v>169</v>
      </c>
      <c r="I4" s="54" t="e">
        <f>SUMIFS(#REF!,#REF!,tbl_POZ[[#This Row],[CODE DESCRIPTION]],#REF!,tbl_POZ[[#This Row],[POZ]])</f>
        <v>#REF!</v>
      </c>
    </row>
    <row r="5" spans="1:9" x14ac:dyDescent="0.25">
      <c r="A5" s="36" t="s">
        <v>159</v>
      </c>
      <c r="B5" s="42" t="s">
        <v>551</v>
      </c>
      <c r="C5" s="37" t="s">
        <v>552</v>
      </c>
      <c r="D5" s="36" t="s">
        <v>175</v>
      </c>
      <c r="E5" s="37" t="s">
        <v>176</v>
      </c>
      <c r="F5" s="36" t="s">
        <v>553</v>
      </c>
      <c r="G5" s="38">
        <v>63</v>
      </c>
      <c r="H5" s="36" t="s">
        <v>169</v>
      </c>
      <c r="I5" s="54" t="e">
        <f>SUMIFS(#REF!,#REF!,tbl_POZ[[#This Row],[CODE DESCRIPTION]],#REF!,tbl_POZ[[#This Row],[POZ]])</f>
        <v>#REF!</v>
      </c>
    </row>
    <row r="6" spans="1:9" x14ac:dyDescent="0.25">
      <c r="A6" s="36" t="s">
        <v>159</v>
      </c>
      <c r="B6" s="42" t="s">
        <v>551</v>
      </c>
      <c r="C6" s="37" t="s">
        <v>552</v>
      </c>
      <c r="D6" s="36" t="s">
        <v>177</v>
      </c>
      <c r="E6" s="37" t="s">
        <v>178</v>
      </c>
      <c r="F6" s="36" t="s">
        <v>553</v>
      </c>
      <c r="G6" s="38">
        <v>2978.9147142857141</v>
      </c>
      <c r="H6" s="36" t="s">
        <v>179</v>
      </c>
      <c r="I6" s="54" t="e">
        <f>SUMIFS(#REF!,#REF!,tbl_POZ[[#This Row],[CODE DESCRIPTION]],#REF!,tbl_POZ[[#This Row],[POZ]])</f>
        <v>#REF!</v>
      </c>
    </row>
    <row r="7" spans="1:9" ht="28.5" x14ac:dyDescent="0.25">
      <c r="A7" s="36" t="s">
        <v>160</v>
      </c>
      <c r="B7" s="42" t="s">
        <v>554</v>
      </c>
      <c r="C7" s="37" t="s">
        <v>555</v>
      </c>
      <c r="D7" s="36" t="s">
        <v>180</v>
      </c>
      <c r="E7" s="37" t="s">
        <v>181</v>
      </c>
      <c r="F7" s="36" t="s">
        <v>553</v>
      </c>
      <c r="G7" s="38">
        <v>2059.0124999999998</v>
      </c>
      <c r="H7" s="36" t="s">
        <v>18</v>
      </c>
      <c r="I7" s="54" t="e">
        <f>SUMIFS(#REF!,#REF!,tbl_POZ[[#This Row],[CODE DESCRIPTION]],#REF!,tbl_POZ[[#This Row],[POZ]])</f>
        <v>#REF!</v>
      </c>
    </row>
    <row r="8" spans="1:9" ht="57" x14ac:dyDescent="0.25">
      <c r="A8" s="36" t="s">
        <v>160</v>
      </c>
      <c r="B8" s="42" t="s">
        <v>554</v>
      </c>
      <c r="C8" s="37" t="s">
        <v>555</v>
      </c>
      <c r="D8" s="36" t="s">
        <v>182</v>
      </c>
      <c r="E8" s="37" t="s">
        <v>183</v>
      </c>
      <c r="F8" s="36" t="s">
        <v>553</v>
      </c>
      <c r="G8" s="38">
        <v>1</v>
      </c>
      <c r="H8" s="36" t="s">
        <v>184</v>
      </c>
      <c r="I8" s="54" t="e">
        <f>SUMIFS(#REF!,#REF!,tbl_POZ[[#This Row],[CODE DESCRIPTION]],#REF!,tbl_POZ[[#This Row],[POZ]])</f>
        <v>#REF!</v>
      </c>
    </row>
    <row r="9" spans="1:9" ht="71.25" x14ac:dyDescent="0.25">
      <c r="A9" s="36" t="s">
        <v>160</v>
      </c>
      <c r="B9" s="42" t="s">
        <v>554</v>
      </c>
      <c r="C9" s="37" t="s">
        <v>555</v>
      </c>
      <c r="D9" s="36" t="s">
        <v>185</v>
      </c>
      <c r="E9" s="37" t="s">
        <v>186</v>
      </c>
      <c r="F9" s="36" t="s">
        <v>553</v>
      </c>
      <c r="G9" s="38">
        <v>1</v>
      </c>
      <c r="H9" s="36" t="s">
        <v>184</v>
      </c>
      <c r="I9" s="54" t="e">
        <f>SUMIFS(#REF!,#REF!,tbl_POZ[[#This Row],[CODE DESCRIPTION]],#REF!,tbl_POZ[[#This Row],[POZ]])</f>
        <v>#REF!</v>
      </c>
    </row>
    <row r="10" spans="1:9" ht="57" x14ac:dyDescent="0.25">
      <c r="A10" s="36" t="s">
        <v>160</v>
      </c>
      <c r="B10" s="42" t="s">
        <v>554</v>
      </c>
      <c r="C10" s="37" t="s">
        <v>555</v>
      </c>
      <c r="D10" s="36" t="s">
        <v>187</v>
      </c>
      <c r="E10" s="37" t="s">
        <v>188</v>
      </c>
      <c r="F10" s="36" t="s">
        <v>553</v>
      </c>
      <c r="G10" s="38">
        <v>2697.83</v>
      </c>
      <c r="H10" s="36" t="s">
        <v>18</v>
      </c>
      <c r="I10" s="54" t="e">
        <f>SUMIFS(#REF!,#REF!,tbl_POZ[[#This Row],[CODE DESCRIPTION]],#REF!,tbl_POZ[[#This Row],[POZ]])</f>
        <v>#REF!</v>
      </c>
    </row>
    <row r="11" spans="1:9" ht="57" x14ac:dyDescent="0.25">
      <c r="A11" s="36" t="s">
        <v>160</v>
      </c>
      <c r="B11" s="42" t="s">
        <v>554</v>
      </c>
      <c r="C11" s="37" t="s">
        <v>555</v>
      </c>
      <c r="D11" s="36" t="s">
        <v>189</v>
      </c>
      <c r="E11" s="37" t="s">
        <v>190</v>
      </c>
      <c r="F11" s="36" t="s">
        <v>553</v>
      </c>
      <c r="G11" s="38">
        <v>1000</v>
      </c>
      <c r="H11" s="36" t="s">
        <v>18</v>
      </c>
      <c r="I11" s="54" t="e">
        <f>SUMIFS(#REF!,#REF!,tbl_POZ[[#This Row],[CODE DESCRIPTION]],#REF!,tbl_POZ[[#This Row],[POZ]])</f>
        <v>#REF!</v>
      </c>
    </row>
    <row r="12" spans="1:9" x14ac:dyDescent="0.25">
      <c r="A12" s="36" t="s">
        <v>161</v>
      </c>
      <c r="B12" s="42" t="s">
        <v>556</v>
      </c>
      <c r="C12" s="37" t="s">
        <v>557</v>
      </c>
      <c r="D12" s="37" t="s">
        <v>191</v>
      </c>
      <c r="E12" s="37" t="s">
        <v>192</v>
      </c>
      <c r="F12" s="36" t="s">
        <v>553</v>
      </c>
      <c r="G12" s="38">
        <v>1531.0279999999996</v>
      </c>
      <c r="H12" s="36" t="s">
        <v>18</v>
      </c>
      <c r="I12" s="54" t="e">
        <f>SUMIFS(#REF!,#REF!,tbl_POZ[[#This Row],[CODE DESCRIPTION]],#REF!,tbl_POZ[[#This Row],[POZ]])</f>
        <v>#REF!</v>
      </c>
    </row>
    <row r="13" spans="1:9" x14ac:dyDescent="0.25">
      <c r="A13" s="36" t="s">
        <v>161</v>
      </c>
      <c r="B13" s="42" t="s">
        <v>556</v>
      </c>
      <c r="C13" s="37" t="s">
        <v>557</v>
      </c>
      <c r="D13" s="36" t="s">
        <v>193</v>
      </c>
      <c r="E13" s="36" t="s">
        <v>194</v>
      </c>
      <c r="F13" s="36" t="s">
        <v>553</v>
      </c>
      <c r="G13" s="38">
        <v>11.18</v>
      </c>
      <c r="H13" s="36" t="s">
        <v>18</v>
      </c>
      <c r="I13" s="54" t="e">
        <f>SUMIFS(#REF!,#REF!,tbl_POZ[[#This Row],[CODE DESCRIPTION]],#REF!,tbl_POZ[[#This Row],[POZ]])</f>
        <v>#REF!</v>
      </c>
    </row>
    <row r="14" spans="1:9" x14ac:dyDescent="0.25">
      <c r="A14" s="36" t="s">
        <v>161</v>
      </c>
      <c r="B14" s="42" t="s">
        <v>558</v>
      </c>
      <c r="C14" s="37" t="s">
        <v>559</v>
      </c>
      <c r="D14" s="36" t="s">
        <v>195</v>
      </c>
      <c r="E14" s="36" t="s">
        <v>196</v>
      </c>
      <c r="F14" s="36" t="s">
        <v>553</v>
      </c>
      <c r="G14" s="38">
        <v>32.4</v>
      </c>
      <c r="H14" s="36" t="s">
        <v>18</v>
      </c>
      <c r="I14" s="54" t="e">
        <f>SUMIFS(#REF!,#REF!,tbl_POZ[[#This Row],[CODE DESCRIPTION]],#REF!,tbl_POZ[[#This Row],[POZ]])</f>
        <v>#REF!</v>
      </c>
    </row>
    <row r="15" spans="1:9" x14ac:dyDescent="0.25">
      <c r="A15" s="36" t="s">
        <v>161</v>
      </c>
      <c r="B15" s="42" t="s">
        <v>558</v>
      </c>
      <c r="C15" s="37" t="s">
        <v>559</v>
      </c>
      <c r="D15" s="36" t="s">
        <v>197</v>
      </c>
      <c r="E15" s="36" t="s">
        <v>198</v>
      </c>
      <c r="F15" s="36" t="s">
        <v>553</v>
      </c>
      <c r="G15" s="38">
        <v>39.6</v>
      </c>
      <c r="H15" s="36" t="s">
        <v>18</v>
      </c>
      <c r="I15" s="54" t="e">
        <f>SUMIFS(#REF!,#REF!,tbl_POZ[[#This Row],[CODE DESCRIPTION]],#REF!,tbl_POZ[[#This Row],[POZ]])</f>
        <v>#REF!</v>
      </c>
    </row>
    <row r="16" spans="1:9" x14ac:dyDescent="0.25">
      <c r="A16" s="36" t="s">
        <v>161</v>
      </c>
      <c r="B16" s="42" t="s">
        <v>558</v>
      </c>
      <c r="C16" s="37" t="s">
        <v>559</v>
      </c>
      <c r="D16" s="36" t="s">
        <v>199</v>
      </c>
      <c r="E16" s="36" t="s">
        <v>200</v>
      </c>
      <c r="F16" s="36" t="s">
        <v>553</v>
      </c>
      <c r="G16" s="38">
        <v>57.449999999999996</v>
      </c>
      <c r="H16" s="36" t="s">
        <v>560</v>
      </c>
      <c r="I16" s="54" t="e">
        <f>SUMIFS(#REF!,#REF!,tbl_POZ[[#This Row],[CODE DESCRIPTION]],#REF!,tbl_POZ[[#This Row],[POZ]])</f>
        <v>#REF!</v>
      </c>
    </row>
    <row r="17" spans="1:9" x14ac:dyDescent="0.25">
      <c r="A17" s="36" t="s">
        <v>161</v>
      </c>
      <c r="B17" s="42" t="s">
        <v>558</v>
      </c>
      <c r="C17" s="37" t="s">
        <v>559</v>
      </c>
      <c r="D17" s="36" t="s">
        <v>201</v>
      </c>
      <c r="E17" s="36" t="s">
        <v>202</v>
      </c>
      <c r="F17" s="36" t="s">
        <v>553</v>
      </c>
      <c r="G17" s="38">
        <v>1</v>
      </c>
      <c r="H17" s="36" t="s">
        <v>203</v>
      </c>
      <c r="I17" s="54" t="e">
        <f>SUMIFS(#REF!,#REF!,tbl_POZ[[#This Row],[CODE DESCRIPTION]],#REF!,tbl_POZ[[#This Row],[POZ]])</f>
        <v>#REF!</v>
      </c>
    </row>
    <row r="18" spans="1:9" ht="42.75" x14ac:dyDescent="0.25">
      <c r="A18" s="36" t="s">
        <v>161</v>
      </c>
      <c r="B18" s="42" t="s">
        <v>561</v>
      </c>
      <c r="C18" s="37" t="s">
        <v>562</v>
      </c>
      <c r="D18" s="36" t="s">
        <v>204</v>
      </c>
      <c r="E18" s="36" t="s">
        <v>205</v>
      </c>
      <c r="F18" s="36" t="s">
        <v>553</v>
      </c>
      <c r="G18" s="38">
        <v>1000</v>
      </c>
      <c r="H18" s="36" t="s">
        <v>206</v>
      </c>
      <c r="I18" s="54" t="e">
        <f>SUMIFS(#REF!,#REF!,tbl_POZ[[#This Row],[CODE DESCRIPTION]],#REF!,tbl_POZ[[#This Row],[POZ]])</f>
        <v>#REF!</v>
      </c>
    </row>
    <row r="19" spans="1:9" x14ac:dyDescent="0.25">
      <c r="A19" s="36" t="s">
        <v>161</v>
      </c>
      <c r="B19" s="42" t="s">
        <v>563</v>
      </c>
      <c r="C19" s="37" t="s">
        <v>564</v>
      </c>
      <c r="D19" s="36" t="s">
        <v>207</v>
      </c>
      <c r="E19" s="36" t="s">
        <v>208</v>
      </c>
      <c r="F19" s="36" t="s">
        <v>553</v>
      </c>
      <c r="G19" s="38">
        <v>48.379999999999995</v>
      </c>
      <c r="H19" s="36" t="s">
        <v>18</v>
      </c>
      <c r="I19" s="54" t="e">
        <f>SUMIFS(#REF!,#REF!,tbl_POZ[[#This Row],[CODE DESCRIPTION]],#REF!,tbl_POZ[[#This Row],[POZ]])</f>
        <v>#REF!</v>
      </c>
    </row>
    <row r="20" spans="1:9" x14ac:dyDescent="0.25">
      <c r="A20" s="36" t="s">
        <v>161</v>
      </c>
      <c r="B20" s="42" t="s">
        <v>563</v>
      </c>
      <c r="C20" s="37" t="s">
        <v>564</v>
      </c>
      <c r="D20" s="36" t="s">
        <v>209</v>
      </c>
      <c r="E20" s="36" t="s">
        <v>210</v>
      </c>
      <c r="F20" s="36" t="s">
        <v>553</v>
      </c>
      <c r="G20" s="38">
        <v>10</v>
      </c>
      <c r="H20" s="36" t="s">
        <v>565</v>
      </c>
      <c r="I20" s="54" t="e">
        <f>SUMIFS(#REF!,#REF!,tbl_POZ[[#This Row],[CODE DESCRIPTION]],#REF!,tbl_POZ[[#This Row],[POZ]])</f>
        <v>#REF!</v>
      </c>
    </row>
    <row r="21" spans="1:9" x14ac:dyDescent="0.25">
      <c r="A21" s="36" t="s">
        <v>161</v>
      </c>
      <c r="B21" s="42" t="s">
        <v>566</v>
      </c>
      <c r="C21" s="37" t="s">
        <v>567</v>
      </c>
      <c r="D21" s="36" t="s">
        <v>211</v>
      </c>
      <c r="E21" s="36" t="s">
        <v>212</v>
      </c>
      <c r="F21" s="36" t="s">
        <v>553</v>
      </c>
      <c r="G21" s="38">
        <v>15</v>
      </c>
      <c r="H21" s="36" t="s">
        <v>560</v>
      </c>
      <c r="I21" s="54" t="e">
        <f>SUMIFS(#REF!,#REF!,tbl_POZ[[#This Row],[CODE DESCRIPTION]],#REF!,tbl_POZ[[#This Row],[POZ]])</f>
        <v>#REF!</v>
      </c>
    </row>
    <row r="22" spans="1:9" x14ac:dyDescent="0.25">
      <c r="A22" s="36" t="s">
        <v>161</v>
      </c>
      <c r="B22" s="42" t="s">
        <v>568</v>
      </c>
      <c r="C22" s="37" t="s">
        <v>569</v>
      </c>
      <c r="D22" s="36" t="s">
        <v>213</v>
      </c>
      <c r="E22" s="36" t="s">
        <v>214</v>
      </c>
      <c r="F22" s="36" t="s">
        <v>553</v>
      </c>
      <c r="G22" s="38">
        <v>140</v>
      </c>
      <c r="H22" s="36" t="s">
        <v>560</v>
      </c>
      <c r="I22" s="54" t="e">
        <f>SUMIFS(#REF!,#REF!,tbl_POZ[[#This Row],[CODE DESCRIPTION]],#REF!,tbl_POZ[[#This Row],[POZ]])</f>
        <v>#REF!</v>
      </c>
    </row>
    <row r="23" spans="1:9" x14ac:dyDescent="0.25">
      <c r="A23" s="36" t="s">
        <v>161</v>
      </c>
      <c r="B23" s="42" t="s">
        <v>568</v>
      </c>
      <c r="C23" s="37" t="s">
        <v>569</v>
      </c>
      <c r="D23" s="36" t="s">
        <v>215</v>
      </c>
      <c r="E23" s="36" t="s">
        <v>216</v>
      </c>
      <c r="F23" s="36" t="s">
        <v>553</v>
      </c>
      <c r="G23" s="38">
        <v>6</v>
      </c>
      <c r="H23" s="36" t="s">
        <v>565</v>
      </c>
      <c r="I23" s="54" t="e">
        <f>SUMIFS(#REF!,#REF!,tbl_POZ[[#This Row],[CODE DESCRIPTION]],#REF!,tbl_POZ[[#This Row],[POZ]])</f>
        <v>#REF!</v>
      </c>
    </row>
    <row r="24" spans="1:9" x14ac:dyDescent="0.25">
      <c r="A24" s="36" t="s">
        <v>161</v>
      </c>
      <c r="B24" s="42" t="s">
        <v>570</v>
      </c>
      <c r="C24" s="37" t="s">
        <v>571</v>
      </c>
      <c r="D24" s="36" t="s">
        <v>217</v>
      </c>
      <c r="E24" s="36" t="s">
        <v>218</v>
      </c>
      <c r="F24" s="36" t="s">
        <v>553</v>
      </c>
      <c r="G24" s="38">
        <v>610</v>
      </c>
      <c r="H24" s="36" t="s">
        <v>560</v>
      </c>
      <c r="I24" s="54" t="e">
        <f>SUMIFS(#REF!,#REF!,tbl_POZ[[#This Row],[CODE DESCRIPTION]],#REF!,tbl_POZ[[#This Row],[POZ]])</f>
        <v>#REF!</v>
      </c>
    </row>
    <row r="25" spans="1:9" x14ac:dyDescent="0.25">
      <c r="A25" s="44" t="s">
        <v>161</v>
      </c>
      <c r="B25" s="45" t="s">
        <v>572</v>
      </c>
      <c r="C25" s="46" t="s">
        <v>573</v>
      </c>
      <c r="D25" s="44" t="s">
        <v>219</v>
      </c>
      <c r="E25" s="44" t="s">
        <v>220</v>
      </c>
      <c r="F25" s="44" t="s">
        <v>553</v>
      </c>
      <c r="G25" s="47">
        <v>4.55</v>
      </c>
      <c r="H25" s="44" t="s">
        <v>18</v>
      </c>
      <c r="I25" s="54" t="e">
        <f>SUMIFS(#REF!,#REF!,tbl_POZ[[#This Row],[CODE DESCRIPTION]],#REF!,tbl_POZ[[#This Row],[POZ]])</f>
        <v>#REF!</v>
      </c>
    </row>
    <row r="26" spans="1:9" x14ac:dyDescent="0.25">
      <c r="A26" s="36" t="s">
        <v>161</v>
      </c>
      <c r="B26" s="42" t="s">
        <v>572</v>
      </c>
      <c r="C26" s="37" t="s">
        <v>573</v>
      </c>
      <c r="D26" s="36" t="s">
        <v>221</v>
      </c>
      <c r="E26" s="36" t="s">
        <v>222</v>
      </c>
      <c r="F26" s="36" t="s">
        <v>553</v>
      </c>
      <c r="G26" s="38">
        <v>36.898000000000003</v>
      </c>
      <c r="H26" s="36" t="s">
        <v>18</v>
      </c>
      <c r="I26" s="54" t="e">
        <f>SUMIFS(#REF!,#REF!,tbl_POZ[[#This Row],[CODE DESCRIPTION]],#REF!,tbl_POZ[[#This Row],[POZ]])</f>
        <v>#REF!</v>
      </c>
    </row>
    <row r="27" spans="1:9" x14ac:dyDescent="0.25">
      <c r="A27" s="36" t="s">
        <v>161</v>
      </c>
      <c r="B27" s="42" t="s">
        <v>572</v>
      </c>
      <c r="C27" s="37" t="s">
        <v>573</v>
      </c>
      <c r="D27" s="36" t="s">
        <v>223</v>
      </c>
      <c r="E27" s="36" t="s">
        <v>224</v>
      </c>
      <c r="F27" s="36" t="s">
        <v>553</v>
      </c>
      <c r="G27" s="38">
        <v>14.06</v>
      </c>
      <c r="H27" s="36" t="s">
        <v>18</v>
      </c>
      <c r="I27" s="54" t="e">
        <f>SUMIFS(#REF!,#REF!,tbl_POZ[[#This Row],[CODE DESCRIPTION]],#REF!,tbl_POZ[[#This Row],[POZ]])</f>
        <v>#REF!</v>
      </c>
    </row>
    <row r="28" spans="1:9" x14ac:dyDescent="0.25">
      <c r="A28" s="36" t="s">
        <v>161</v>
      </c>
      <c r="B28" s="42" t="s">
        <v>572</v>
      </c>
      <c r="C28" s="37" t="s">
        <v>573</v>
      </c>
      <c r="D28" s="36" t="s">
        <v>225</v>
      </c>
      <c r="E28" s="36" t="s">
        <v>226</v>
      </c>
      <c r="F28" s="36" t="s">
        <v>553</v>
      </c>
      <c r="G28" s="38">
        <v>31.540000000000003</v>
      </c>
      <c r="H28" s="36" t="s">
        <v>18</v>
      </c>
      <c r="I28" s="54" t="e">
        <f>SUMIFS(#REF!,#REF!,tbl_POZ[[#This Row],[CODE DESCRIPTION]],#REF!,tbl_POZ[[#This Row],[POZ]])</f>
        <v>#REF!</v>
      </c>
    </row>
    <row r="29" spans="1:9" x14ac:dyDescent="0.25">
      <c r="A29" s="44" t="s">
        <v>161</v>
      </c>
      <c r="B29" s="45" t="s">
        <v>572</v>
      </c>
      <c r="C29" s="46" t="s">
        <v>573</v>
      </c>
      <c r="D29" s="44" t="s">
        <v>227</v>
      </c>
      <c r="E29" s="44" t="s">
        <v>228</v>
      </c>
      <c r="F29" s="44" t="s">
        <v>553</v>
      </c>
      <c r="G29" s="47">
        <v>138</v>
      </c>
      <c r="H29" s="44" t="s">
        <v>18</v>
      </c>
      <c r="I29" s="54" t="e">
        <f>SUMIFS(#REF!,#REF!,tbl_POZ[[#This Row],[CODE DESCRIPTION]],#REF!,tbl_POZ[[#This Row],[POZ]])</f>
        <v>#REF!</v>
      </c>
    </row>
    <row r="30" spans="1:9" x14ac:dyDescent="0.25">
      <c r="A30" s="36" t="s">
        <v>161</v>
      </c>
      <c r="B30" s="42" t="s">
        <v>572</v>
      </c>
      <c r="C30" s="37" t="s">
        <v>573</v>
      </c>
      <c r="D30" s="36" t="s">
        <v>229</v>
      </c>
      <c r="E30" s="36" t="s">
        <v>230</v>
      </c>
      <c r="F30" s="36" t="s">
        <v>553</v>
      </c>
      <c r="G30" s="38">
        <v>40</v>
      </c>
      <c r="H30" s="36" t="s">
        <v>560</v>
      </c>
      <c r="I30" s="54" t="e">
        <f>SUMIFS(#REF!,#REF!,tbl_POZ[[#This Row],[CODE DESCRIPTION]],#REF!,tbl_POZ[[#This Row],[POZ]])</f>
        <v>#REF!</v>
      </c>
    </row>
    <row r="31" spans="1:9" x14ac:dyDescent="0.25">
      <c r="A31" s="36" t="s">
        <v>161</v>
      </c>
      <c r="B31" s="42" t="s">
        <v>572</v>
      </c>
      <c r="C31" s="37" t="s">
        <v>573</v>
      </c>
      <c r="D31" s="36" t="s">
        <v>231</v>
      </c>
      <c r="E31" s="36" t="s">
        <v>232</v>
      </c>
      <c r="F31" s="36" t="s">
        <v>553</v>
      </c>
      <c r="G31" s="38">
        <v>8</v>
      </c>
      <c r="H31" s="36" t="s">
        <v>560</v>
      </c>
      <c r="I31" s="54" t="e">
        <f>SUMIFS(#REF!,#REF!,tbl_POZ[[#This Row],[CODE DESCRIPTION]],#REF!,tbl_POZ[[#This Row],[POZ]])</f>
        <v>#REF!</v>
      </c>
    </row>
    <row r="32" spans="1:9" x14ac:dyDescent="0.25">
      <c r="A32" s="44" t="s">
        <v>161</v>
      </c>
      <c r="B32" s="45" t="s">
        <v>574</v>
      </c>
      <c r="C32" s="46" t="s">
        <v>575</v>
      </c>
      <c r="D32" s="44" t="s">
        <v>233</v>
      </c>
      <c r="E32" s="44" t="s">
        <v>234</v>
      </c>
      <c r="F32" s="44" t="s">
        <v>553</v>
      </c>
      <c r="G32" s="47">
        <v>185.31500000000003</v>
      </c>
      <c r="H32" s="44" t="s">
        <v>18</v>
      </c>
      <c r="I32" s="54" t="e">
        <f>SUMIFS(#REF!,#REF!,tbl_POZ[[#This Row],[CODE DESCRIPTION]],#REF!,tbl_POZ[[#This Row],[POZ]])</f>
        <v>#REF!</v>
      </c>
    </row>
    <row r="33" spans="1:9" x14ac:dyDescent="0.25">
      <c r="A33" s="36" t="s">
        <v>161</v>
      </c>
      <c r="B33" s="42" t="s">
        <v>574</v>
      </c>
      <c r="C33" s="37" t="s">
        <v>575</v>
      </c>
      <c r="D33" s="36" t="s">
        <v>235</v>
      </c>
      <c r="E33" s="36" t="s">
        <v>236</v>
      </c>
      <c r="F33" s="36" t="s">
        <v>553</v>
      </c>
      <c r="G33" s="38">
        <v>3515.984199999999</v>
      </c>
      <c r="H33" s="36" t="s">
        <v>18</v>
      </c>
      <c r="I33" s="54" t="e">
        <f>SUMIFS(#REF!,#REF!,tbl_POZ[[#This Row],[CODE DESCRIPTION]],#REF!,tbl_POZ[[#This Row],[POZ]])</f>
        <v>#REF!</v>
      </c>
    </row>
    <row r="34" spans="1:9" x14ac:dyDescent="0.25">
      <c r="A34" s="36" t="s">
        <v>161</v>
      </c>
      <c r="B34" s="42" t="s">
        <v>574</v>
      </c>
      <c r="C34" s="37" t="s">
        <v>575</v>
      </c>
      <c r="D34" s="36" t="s">
        <v>237</v>
      </c>
      <c r="E34" s="36" t="s">
        <v>238</v>
      </c>
      <c r="F34" s="36" t="s">
        <v>553</v>
      </c>
      <c r="G34" s="38">
        <v>136.65</v>
      </c>
      <c r="H34" s="36" t="s">
        <v>18</v>
      </c>
      <c r="I34" s="54" t="e">
        <f>SUMIFS(#REF!,#REF!,tbl_POZ[[#This Row],[CODE DESCRIPTION]],#REF!,tbl_POZ[[#This Row],[POZ]])</f>
        <v>#REF!</v>
      </c>
    </row>
    <row r="35" spans="1:9" x14ac:dyDescent="0.25">
      <c r="A35" s="36" t="s">
        <v>161</v>
      </c>
      <c r="B35" s="42" t="s">
        <v>576</v>
      </c>
      <c r="C35" s="37" t="s">
        <v>577</v>
      </c>
      <c r="D35" s="36" t="s">
        <v>239</v>
      </c>
      <c r="E35" s="36" t="s">
        <v>240</v>
      </c>
      <c r="F35" s="36" t="s">
        <v>553</v>
      </c>
      <c r="G35" s="38">
        <v>2</v>
      </c>
      <c r="H35" s="36" t="s">
        <v>565</v>
      </c>
      <c r="I35" s="54" t="e">
        <f>SUMIFS(#REF!,#REF!,tbl_POZ[[#This Row],[CODE DESCRIPTION]],#REF!,tbl_POZ[[#This Row],[POZ]])</f>
        <v>#REF!</v>
      </c>
    </row>
    <row r="36" spans="1:9" x14ac:dyDescent="0.25">
      <c r="A36" s="36" t="s">
        <v>161</v>
      </c>
      <c r="B36" s="42" t="s">
        <v>576</v>
      </c>
      <c r="C36" s="37" t="s">
        <v>577</v>
      </c>
      <c r="D36" s="36" t="s">
        <v>241</v>
      </c>
      <c r="E36" s="36" t="s">
        <v>242</v>
      </c>
      <c r="F36" s="36" t="s">
        <v>553</v>
      </c>
      <c r="G36" s="38">
        <v>4</v>
      </c>
      <c r="H36" s="36" t="s">
        <v>565</v>
      </c>
      <c r="I36" s="54" t="e">
        <f>SUMIFS(#REF!,#REF!,tbl_POZ[[#This Row],[CODE DESCRIPTION]],#REF!,tbl_POZ[[#This Row],[POZ]])</f>
        <v>#REF!</v>
      </c>
    </row>
    <row r="37" spans="1:9" x14ac:dyDescent="0.25">
      <c r="A37" s="36" t="s">
        <v>161</v>
      </c>
      <c r="B37" s="42" t="s">
        <v>576</v>
      </c>
      <c r="C37" s="37" t="s">
        <v>577</v>
      </c>
      <c r="D37" s="36" t="s">
        <v>243</v>
      </c>
      <c r="E37" s="36" t="s">
        <v>244</v>
      </c>
      <c r="F37" s="36" t="s">
        <v>553</v>
      </c>
      <c r="G37" s="38">
        <v>2</v>
      </c>
      <c r="H37" s="36" t="s">
        <v>565</v>
      </c>
      <c r="I37" s="54" t="e">
        <f>SUMIFS(#REF!,#REF!,tbl_POZ[[#This Row],[CODE DESCRIPTION]],#REF!,tbl_POZ[[#This Row],[POZ]])</f>
        <v>#REF!</v>
      </c>
    </row>
    <row r="38" spans="1:9" x14ac:dyDescent="0.25">
      <c r="A38" s="36" t="s">
        <v>161</v>
      </c>
      <c r="B38" s="42" t="s">
        <v>576</v>
      </c>
      <c r="C38" s="37" t="s">
        <v>577</v>
      </c>
      <c r="D38" s="36" t="s">
        <v>245</v>
      </c>
      <c r="E38" s="36" t="s">
        <v>246</v>
      </c>
      <c r="F38" s="36" t="s">
        <v>553</v>
      </c>
      <c r="G38" s="38">
        <v>5</v>
      </c>
      <c r="H38" s="36" t="s">
        <v>565</v>
      </c>
      <c r="I38" s="54" t="e">
        <f>SUMIFS(#REF!,#REF!,tbl_POZ[[#This Row],[CODE DESCRIPTION]],#REF!,tbl_POZ[[#This Row],[POZ]])</f>
        <v>#REF!</v>
      </c>
    </row>
    <row r="39" spans="1:9" x14ac:dyDescent="0.25">
      <c r="A39" s="36" t="s">
        <v>161</v>
      </c>
      <c r="B39" s="42" t="s">
        <v>576</v>
      </c>
      <c r="C39" s="37" t="s">
        <v>577</v>
      </c>
      <c r="D39" s="36" t="s">
        <v>247</v>
      </c>
      <c r="E39" s="36" t="s">
        <v>248</v>
      </c>
      <c r="F39" s="36" t="s">
        <v>553</v>
      </c>
      <c r="G39" s="38">
        <v>1</v>
      </c>
      <c r="H39" s="36" t="s">
        <v>565</v>
      </c>
      <c r="I39" s="54" t="e">
        <f>SUMIFS(#REF!,#REF!,tbl_POZ[[#This Row],[CODE DESCRIPTION]],#REF!,tbl_POZ[[#This Row],[POZ]])</f>
        <v>#REF!</v>
      </c>
    </row>
    <row r="40" spans="1:9" x14ac:dyDescent="0.25">
      <c r="A40" s="36" t="s">
        <v>161</v>
      </c>
      <c r="B40" s="42" t="s">
        <v>576</v>
      </c>
      <c r="C40" s="37" t="s">
        <v>577</v>
      </c>
      <c r="D40" s="36" t="s">
        <v>249</v>
      </c>
      <c r="E40" s="36" t="s">
        <v>250</v>
      </c>
      <c r="F40" s="36" t="s">
        <v>553</v>
      </c>
      <c r="G40" s="38">
        <v>2</v>
      </c>
      <c r="H40" s="36" t="s">
        <v>565</v>
      </c>
      <c r="I40" s="54" t="e">
        <f>SUMIFS(#REF!,#REF!,tbl_POZ[[#This Row],[CODE DESCRIPTION]],#REF!,tbl_POZ[[#This Row],[POZ]])</f>
        <v>#REF!</v>
      </c>
    </row>
    <row r="41" spans="1:9" x14ac:dyDescent="0.25">
      <c r="A41" s="36" t="s">
        <v>161</v>
      </c>
      <c r="B41" s="42" t="s">
        <v>576</v>
      </c>
      <c r="C41" s="37" t="s">
        <v>577</v>
      </c>
      <c r="D41" s="36" t="s">
        <v>251</v>
      </c>
      <c r="E41" s="36" t="s">
        <v>252</v>
      </c>
      <c r="F41" s="36" t="s">
        <v>553</v>
      </c>
      <c r="G41" s="38">
        <v>1</v>
      </c>
      <c r="H41" s="36" t="s">
        <v>565</v>
      </c>
      <c r="I41" s="54" t="e">
        <f>SUMIFS(#REF!,#REF!,tbl_POZ[[#This Row],[CODE DESCRIPTION]],#REF!,tbl_POZ[[#This Row],[POZ]])</f>
        <v>#REF!</v>
      </c>
    </row>
    <row r="42" spans="1:9" x14ac:dyDescent="0.25">
      <c r="A42" s="36" t="s">
        <v>161</v>
      </c>
      <c r="B42" s="42" t="s">
        <v>578</v>
      </c>
      <c r="C42" s="37" t="s">
        <v>579</v>
      </c>
      <c r="D42" s="36" t="s">
        <v>253</v>
      </c>
      <c r="E42" s="36" t="s">
        <v>254</v>
      </c>
      <c r="F42" s="36" t="s">
        <v>553</v>
      </c>
      <c r="G42" s="38">
        <v>1</v>
      </c>
      <c r="H42" s="36" t="s">
        <v>565</v>
      </c>
      <c r="I42" s="54" t="e">
        <f>SUMIFS(#REF!,#REF!,tbl_POZ[[#This Row],[CODE DESCRIPTION]],#REF!,tbl_POZ[[#This Row],[POZ]])</f>
        <v>#REF!</v>
      </c>
    </row>
    <row r="43" spans="1:9" x14ac:dyDescent="0.25">
      <c r="A43" s="36" t="s">
        <v>161</v>
      </c>
      <c r="B43" s="42" t="s">
        <v>580</v>
      </c>
      <c r="C43" s="37" t="s">
        <v>581</v>
      </c>
      <c r="D43" s="36" t="s">
        <v>255</v>
      </c>
      <c r="E43" s="36" t="s">
        <v>256</v>
      </c>
      <c r="F43" s="36" t="s">
        <v>553</v>
      </c>
      <c r="G43" s="38">
        <v>4</v>
      </c>
      <c r="H43" s="36" t="s">
        <v>565</v>
      </c>
      <c r="I43" s="54" t="e">
        <f>SUMIFS(#REF!,#REF!,tbl_POZ[[#This Row],[CODE DESCRIPTION]],#REF!,tbl_POZ[[#This Row],[POZ]])</f>
        <v>#REF!</v>
      </c>
    </row>
    <row r="44" spans="1:9" ht="28.5" x14ac:dyDescent="0.25">
      <c r="A44" s="36" t="s">
        <v>161</v>
      </c>
      <c r="B44" s="42" t="s">
        <v>582</v>
      </c>
      <c r="C44" s="37" t="s">
        <v>583</v>
      </c>
      <c r="D44" s="36" t="s">
        <v>257</v>
      </c>
      <c r="E44" s="36" t="s">
        <v>258</v>
      </c>
      <c r="F44" s="36" t="s">
        <v>553</v>
      </c>
      <c r="G44" s="38">
        <v>1</v>
      </c>
      <c r="H44" s="36" t="s">
        <v>565</v>
      </c>
      <c r="I44" s="54" t="e">
        <f>SUMIFS(#REF!,#REF!,tbl_POZ[[#This Row],[CODE DESCRIPTION]],#REF!,tbl_POZ[[#This Row],[POZ]])</f>
        <v>#REF!</v>
      </c>
    </row>
    <row r="45" spans="1:9" x14ac:dyDescent="0.25">
      <c r="A45" s="36" t="s">
        <v>161</v>
      </c>
      <c r="B45" s="42" t="s">
        <v>584</v>
      </c>
      <c r="C45" s="37" t="s">
        <v>585</v>
      </c>
      <c r="D45" s="36" t="s">
        <v>259</v>
      </c>
      <c r="E45" s="36" t="s">
        <v>260</v>
      </c>
      <c r="F45" s="36" t="s">
        <v>553</v>
      </c>
      <c r="G45" s="38">
        <v>1385.26</v>
      </c>
      <c r="H45" s="36" t="s">
        <v>18</v>
      </c>
      <c r="I45" s="54" t="e">
        <f>SUMIFS(#REF!,#REF!,tbl_POZ[[#This Row],[CODE DESCRIPTION]],#REF!,tbl_POZ[[#This Row],[POZ]])</f>
        <v>#REF!</v>
      </c>
    </row>
    <row r="46" spans="1:9" x14ac:dyDescent="0.25">
      <c r="A46" s="36" t="s">
        <v>161</v>
      </c>
      <c r="B46" s="42" t="s">
        <v>584</v>
      </c>
      <c r="C46" s="37" t="s">
        <v>585</v>
      </c>
      <c r="D46" s="36" t="s">
        <v>261</v>
      </c>
      <c r="E46" s="36" t="s">
        <v>262</v>
      </c>
      <c r="F46" s="36" t="s">
        <v>553</v>
      </c>
      <c r="G46" s="38">
        <v>1108.26</v>
      </c>
      <c r="H46" s="36" t="s">
        <v>18</v>
      </c>
      <c r="I46" s="54" t="e">
        <f>SUMIFS(#REF!,#REF!,tbl_POZ[[#This Row],[CODE DESCRIPTION]],#REF!,tbl_POZ[[#This Row],[POZ]])</f>
        <v>#REF!</v>
      </c>
    </row>
    <row r="47" spans="1:9" x14ac:dyDescent="0.25">
      <c r="A47" s="44" t="s">
        <v>161</v>
      </c>
      <c r="B47" s="45" t="s">
        <v>586</v>
      </c>
      <c r="C47" s="46" t="s">
        <v>587</v>
      </c>
      <c r="D47" s="44" t="s">
        <v>263</v>
      </c>
      <c r="E47" s="44" t="s">
        <v>264</v>
      </c>
      <c r="F47" s="44" t="s">
        <v>553</v>
      </c>
      <c r="G47" s="47">
        <v>148</v>
      </c>
      <c r="H47" s="44" t="s">
        <v>18</v>
      </c>
      <c r="I47" s="54" t="e">
        <f>SUMIFS(#REF!,#REF!,tbl_POZ[[#This Row],[CODE DESCRIPTION]],#REF!,tbl_POZ[[#This Row],[POZ]])</f>
        <v>#REF!</v>
      </c>
    </row>
    <row r="48" spans="1:9" x14ac:dyDescent="0.25">
      <c r="A48" s="36" t="s">
        <v>161</v>
      </c>
      <c r="B48" s="42" t="s">
        <v>586</v>
      </c>
      <c r="C48" s="37" t="s">
        <v>587</v>
      </c>
      <c r="D48" s="36" t="s">
        <v>265</v>
      </c>
      <c r="E48" s="36" t="s">
        <v>266</v>
      </c>
      <c r="F48" s="36" t="s">
        <v>553</v>
      </c>
      <c r="G48" s="38">
        <v>960.26</v>
      </c>
      <c r="H48" s="36" t="s">
        <v>18</v>
      </c>
      <c r="I48" s="54" t="e">
        <f>SUMIFS(#REF!,#REF!,tbl_POZ[[#This Row],[CODE DESCRIPTION]],#REF!,tbl_POZ[[#This Row],[POZ]])</f>
        <v>#REF!</v>
      </c>
    </row>
    <row r="49" spans="1:9" ht="28.5" x14ac:dyDescent="0.25">
      <c r="A49" s="44" t="s">
        <v>161</v>
      </c>
      <c r="B49" s="45" t="s">
        <v>586</v>
      </c>
      <c r="C49" s="46" t="s">
        <v>587</v>
      </c>
      <c r="D49" s="44" t="s">
        <v>269</v>
      </c>
      <c r="E49" s="46" t="s">
        <v>270</v>
      </c>
      <c r="F49" s="44" t="s">
        <v>553</v>
      </c>
      <c r="G49" s="47">
        <v>123</v>
      </c>
      <c r="H49" s="44" t="s">
        <v>18</v>
      </c>
      <c r="I49" s="54" t="e">
        <f>SUMIFS(#REF!,#REF!,tbl_POZ[[#This Row],[CODE DESCRIPTION]],#REF!,tbl_POZ[[#This Row],[POZ]])</f>
        <v>#REF!</v>
      </c>
    </row>
    <row r="50" spans="1:9" x14ac:dyDescent="0.25">
      <c r="A50" s="44" t="s">
        <v>161</v>
      </c>
      <c r="B50" s="45" t="s">
        <v>586</v>
      </c>
      <c r="C50" s="46" t="s">
        <v>587</v>
      </c>
      <c r="D50" s="44" t="s">
        <v>271</v>
      </c>
      <c r="E50" s="44" t="s">
        <v>272</v>
      </c>
      <c r="F50" s="44" t="s">
        <v>553</v>
      </c>
      <c r="G50" s="47">
        <v>346.25</v>
      </c>
      <c r="H50" s="44" t="s">
        <v>18</v>
      </c>
      <c r="I50" s="54" t="e">
        <f>SUMIFS(#REF!,#REF!,tbl_POZ[[#This Row],[CODE DESCRIPTION]],#REF!,tbl_POZ[[#This Row],[POZ]])</f>
        <v>#REF!</v>
      </c>
    </row>
    <row r="51" spans="1:9" x14ac:dyDescent="0.25">
      <c r="A51" s="36" t="s">
        <v>161</v>
      </c>
      <c r="B51" s="42" t="s">
        <v>586</v>
      </c>
      <c r="C51" s="37" t="s">
        <v>587</v>
      </c>
      <c r="D51" s="36" t="s">
        <v>273</v>
      </c>
      <c r="E51" s="36" t="s">
        <v>274</v>
      </c>
      <c r="F51" s="36" t="s">
        <v>553</v>
      </c>
      <c r="G51" s="38">
        <v>5</v>
      </c>
      <c r="H51" s="36" t="s">
        <v>560</v>
      </c>
      <c r="I51" s="54" t="e">
        <f>SUMIFS(#REF!,#REF!,tbl_POZ[[#This Row],[CODE DESCRIPTION]],#REF!,tbl_POZ[[#This Row],[POZ]])</f>
        <v>#REF!</v>
      </c>
    </row>
    <row r="52" spans="1:9" x14ac:dyDescent="0.25">
      <c r="A52" s="36" t="s">
        <v>161</v>
      </c>
      <c r="B52" s="42" t="s">
        <v>586</v>
      </c>
      <c r="C52" s="37" t="s">
        <v>587</v>
      </c>
      <c r="D52" s="36" t="s">
        <v>275</v>
      </c>
      <c r="E52" s="36" t="s">
        <v>274</v>
      </c>
      <c r="F52" s="36" t="s">
        <v>553</v>
      </c>
      <c r="G52" s="38">
        <v>10</v>
      </c>
      <c r="H52" s="36" t="s">
        <v>560</v>
      </c>
      <c r="I52" s="54" t="e">
        <f>SUMIFS(#REF!,#REF!,tbl_POZ[[#This Row],[CODE DESCRIPTION]],#REF!,tbl_POZ[[#This Row],[POZ]])</f>
        <v>#REF!</v>
      </c>
    </row>
    <row r="53" spans="1:9" x14ac:dyDescent="0.25">
      <c r="A53" s="36" t="s">
        <v>161</v>
      </c>
      <c r="B53" s="42" t="s">
        <v>586</v>
      </c>
      <c r="C53" s="37" t="s">
        <v>587</v>
      </c>
      <c r="D53" s="36" t="s">
        <v>276</v>
      </c>
      <c r="E53" s="36" t="s">
        <v>274</v>
      </c>
      <c r="F53" s="36" t="s">
        <v>553</v>
      </c>
      <c r="G53" s="38">
        <v>28</v>
      </c>
      <c r="H53" s="36" t="s">
        <v>560</v>
      </c>
      <c r="I53" s="54" t="e">
        <f>SUMIFS(#REF!,#REF!,tbl_POZ[[#This Row],[CODE DESCRIPTION]],#REF!,tbl_POZ[[#This Row],[POZ]])</f>
        <v>#REF!</v>
      </c>
    </row>
    <row r="54" spans="1:9" x14ac:dyDescent="0.25">
      <c r="A54" s="36" t="s">
        <v>161</v>
      </c>
      <c r="B54" s="42" t="s">
        <v>588</v>
      </c>
      <c r="C54" s="37" t="s">
        <v>589</v>
      </c>
      <c r="D54" s="36" t="s">
        <v>277</v>
      </c>
      <c r="E54" s="36" t="s">
        <v>278</v>
      </c>
      <c r="F54" s="36" t="s">
        <v>553</v>
      </c>
      <c r="G54" s="38">
        <v>1159.8399999999999</v>
      </c>
      <c r="H54" s="36" t="s">
        <v>18</v>
      </c>
      <c r="I54" s="54" t="e">
        <f>SUMIFS(#REF!,#REF!,tbl_POZ[[#This Row],[CODE DESCRIPTION]],#REF!,tbl_POZ[[#This Row],[POZ]])</f>
        <v>#REF!</v>
      </c>
    </row>
    <row r="55" spans="1:9" x14ac:dyDescent="0.25">
      <c r="A55" s="36" t="s">
        <v>161</v>
      </c>
      <c r="B55" s="42" t="s">
        <v>588</v>
      </c>
      <c r="C55" s="37" t="s">
        <v>589</v>
      </c>
      <c r="D55" s="36" t="s">
        <v>279</v>
      </c>
      <c r="E55" s="36" t="s">
        <v>280</v>
      </c>
      <c r="F55" s="36" t="s">
        <v>553</v>
      </c>
      <c r="G55" s="38">
        <v>721.14999999999986</v>
      </c>
      <c r="H55" s="36" t="s">
        <v>18</v>
      </c>
      <c r="I55" s="54" t="e">
        <f>SUMIFS(#REF!,#REF!,tbl_POZ[[#This Row],[CODE DESCRIPTION]],#REF!,tbl_POZ[[#This Row],[POZ]])</f>
        <v>#REF!</v>
      </c>
    </row>
    <row r="56" spans="1:9" x14ac:dyDescent="0.25">
      <c r="A56" s="36" t="s">
        <v>161</v>
      </c>
      <c r="B56" s="42" t="s">
        <v>588</v>
      </c>
      <c r="C56" s="37" t="s">
        <v>589</v>
      </c>
      <c r="D56" s="36" t="s">
        <v>281</v>
      </c>
      <c r="E56" s="36" t="s">
        <v>282</v>
      </c>
      <c r="F56" s="36" t="s">
        <v>553</v>
      </c>
      <c r="G56" s="38">
        <v>69.09</v>
      </c>
      <c r="H56" s="36" t="s">
        <v>18</v>
      </c>
      <c r="I56" s="54" t="e">
        <f>SUMIFS(#REF!,#REF!,tbl_POZ[[#This Row],[CODE DESCRIPTION]],#REF!,tbl_POZ[[#This Row],[POZ]])</f>
        <v>#REF!</v>
      </c>
    </row>
    <row r="57" spans="1:9" x14ac:dyDescent="0.25">
      <c r="A57" s="36" t="s">
        <v>161</v>
      </c>
      <c r="B57" s="42" t="s">
        <v>588</v>
      </c>
      <c r="C57" s="37" t="s">
        <v>589</v>
      </c>
      <c r="D57" s="36" t="s">
        <v>283</v>
      </c>
      <c r="E57" s="36" t="s">
        <v>284</v>
      </c>
      <c r="F57" s="36" t="s">
        <v>553</v>
      </c>
      <c r="G57" s="38">
        <v>17.3</v>
      </c>
      <c r="H57" s="36" t="s">
        <v>18</v>
      </c>
      <c r="I57" s="54" t="e">
        <f>SUMIFS(#REF!,#REF!,tbl_POZ[[#This Row],[CODE DESCRIPTION]],#REF!,tbl_POZ[[#This Row],[POZ]])</f>
        <v>#REF!</v>
      </c>
    </row>
    <row r="58" spans="1:9" x14ac:dyDescent="0.25">
      <c r="A58" s="36" t="s">
        <v>161</v>
      </c>
      <c r="B58" s="42" t="s">
        <v>588</v>
      </c>
      <c r="C58" s="37" t="s">
        <v>589</v>
      </c>
      <c r="D58" s="36" t="s">
        <v>285</v>
      </c>
      <c r="E58" s="36" t="s">
        <v>286</v>
      </c>
      <c r="F58" s="36" t="s">
        <v>553</v>
      </c>
      <c r="G58" s="38">
        <v>790.2399999999999</v>
      </c>
      <c r="H58" s="36" t="s">
        <v>18</v>
      </c>
      <c r="I58" s="54" t="e">
        <f>SUMIFS(#REF!,#REF!,tbl_POZ[[#This Row],[CODE DESCRIPTION]],#REF!,tbl_POZ[[#This Row],[POZ]])</f>
        <v>#REF!</v>
      </c>
    </row>
    <row r="59" spans="1:9" x14ac:dyDescent="0.25">
      <c r="A59" s="36" t="s">
        <v>161</v>
      </c>
      <c r="B59" s="42" t="s">
        <v>588</v>
      </c>
      <c r="C59" s="37" t="s">
        <v>589</v>
      </c>
      <c r="D59" s="36" t="s">
        <v>287</v>
      </c>
      <c r="E59" s="36" t="s">
        <v>288</v>
      </c>
      <c r="F59" s="36" t="s">
        <v>553</v>
      </c>
      <c r="G59" s="38">
        <v>30</v>
      </c>
      <c r="H59" s="36" t="s">
        <v>565</v>
      </c>
      <c r="I59" s="54" t="e">
        <f>SUMIFS(#REF!,#REF!,tbl_POZ[[#This Row],[CODE DESCRIPTION]],#REF!,tbl_POZ[[#This Row],[POZ]])</f>
        <v>#REF!</v>
      </c>
    </row>
    <row r="60" spans="1:9" x14ac:dyDescent="0.25">
      <c r="A60" s="36" t="s">
        <v>161</v>
      </c>
      <c r="B60" s="42" t="s">
        <v>588</v>
      </c>
      <c r="C60" s="37" t="s">
        <v>589</v>
      </c>
      <c r="D60" s="36" t="s">
        <v>289</v>
      </c>
      <c r="E60" s="36" t="s">
        <v>290</v>
      </c>
      <c r="F60" s="36" t="s">
        <v>553</v>
      </c>
      <c r="G60" s="38">
        <v>380</v>
      </c>
      <c r="H60" s="36" t="s">
        <v>560</v>
      </c>
      <c r="I60" s="54" t="e">
        <f>SUMIFS(#REF!,#REF!,tbl_POZ[[#This Row],[CODE DESCRIPTION]],#REF!,tbl_POZ[[#This Row],[POZ]])</f>
        <v>#REF!</v>
      </c>
    </row>
    <row r="61" spans="1:9" x14ac:dyDescent="0.25">
      <c r="A61" s="36" t="s">
        <v>161</v>
      </c>
      <c r="B61" s="42" t="s">
        <v>588</v>
      </c>
      <c r="C61" s="37" t="s">
        <v>589</v>
      </c>
      <c r="D61" s="36" t="s">
        <v>291</v>
      </c>
      <c r="E61" s="36" t="s">
        <v>292</v>
      </c>
      <c r="F61" s="36" t="s">
        <v>553</v>
      </c>
      <c r="G61" s="38">
        <v>50</v>
      </c>
      <c r="H61" s="36" t="s">
        <v>560</v>
      </c>
      <c r="I61" s="54" t="e">
        <f>SUMIFS(#REF!,#REF!,tbl_POZ[[#This Row],[CODE DESCRIPTION]],#REF!,tbl_POZ[[#This Row],[POZ]])</f>
        <v>#REF!</v>
      </c>
    </row>
    <row r="62" spans="1:9" x14ac:dyDescent="0.25">
      <c r="A62" s="36" t="s">
        <v>161</v>
      </c>
      <c r="B62" s="42" t="s">
        <v>588</v>
      </c>
      <c r="C62" s="37" t="s">
        <v>589</v>
      </c>
      <c r="D62" s="36" t="s">
        <v>293</v>
      </c>
      <c r="E62" s="37" t="s">
        <v>294</v>
      </c>
      <c r="F62" s="36" t="s">
        <v>553</v>
      </c>
      <c r="G62" s="38">
        <v>240</v>
      </c>
      <c r="H62" s="36" t="s">
        <v>560</v>
      </c>
      <c r="I62" s="54" t="e">
        <f>SUMIFS(#REF!,#REF!,tbl_POZ[[#This Row],[CODE DESCRIPTION]],#REF!,tbl_POZ[[#This Row],[POZ]])</f>
        <v>#REF!</v>
      </c>
    </row>
    <row r="63" spans="1:9" x14ac:dyDescent="0.25">
      <c r="A63" s="36" t="s">
        <v>161</v>
      </c>
      <c r="B63" s="42" t="s">
        <v>588</v>
      </c>
      <c r="C63" s="37" t="s">
        <v>589</v>
      </c>
      <c r="D63" s="36" t="s">
        <v>295</v>
      </c>
      <c r="E63" s="37" t="s">
        <v>296</v>
      </c>
      <c r="F63" s="36" t="s">
        <v>553</v>
      </c>
      <c r="G63" s="38">
        <v>20</v>
      </c>
      <c r="H63" s="36" t="s">
        <v>560</v>
      </c>
      <c r="I63" s="54" t="e">
        <f>SUMIFS(#REF!,#REF!,tbl_POZ[[#This Row],[CODE DESCRIPTION]],#REF!,tbl_POZ[[#This Row],[POZ]])</f>
        <v>#REF!</v>
      </c>
    </row>
    <row r="64" spans="1:9" x14ac:dyDescent="0.25">
      <c r="A64" s="36" t="s">
        <v>161</v>
      </c>
      <c r="B64" s="42" t="s">
        <v>588</v>
      </c>
      <c r="C64" s="37" t="s">
        <v>589</v>
      </c>
      <c r="D64" s="36" t="s">
        <v>297</v>
      </c>
      <c r="E64" s="36" t="s">
        <v>298</v>
      </c>
      <c r="F64" s="36" t="s">
        <v>553</v>
      </c>
      <c r="G64" s="38">
        <v>40</v>
      </c>
      <c r="H64" s="36" t="s">
        <v>560</v>
      </c>
      <c r="I64" s="54" t="e">
        <f>SUMIFS(#REF!,#REF!,tbl_POZ[[#This Row],[CODE DESCRIPTION]],#REF!,tbl_POZ[[#This Row],[POZ]])</f>
        <v>#REF!</v>
      </c>
    </row>
    <row r="65" spans="1:9" ht="28.5" x14ac:dyDescent="0.25">
      <c r="A65" s="36" t="s">
        <v>161</v>
      </c>
      <c r="B65" s="42" t="s">
        <v>590</v>
      </c>
      <c r="C65" s="37" t="s">
        <v>591</v>
      </c>
      <c r="D65" s="36" t="s">
        <v>299</v>
      </c>
      <c r="E65" s="36" t="s">
        <v>300</v>
      </c>
      <c r="F65" s="36" t="s">
        <v>553</v>
      </c>
      <c r="G65" s="38">
        <v>1</v>
      </c>
      <c r="H65" s="36" t="s">
        <v>203</v>
      </c>
      <c r="I65" s="54" t="e">
        <f>SUMIFS(#REF!,#REF!,tbl_POZ[[#This Row],[CODE DESCRIPTION]],#REF!,tbl_POZ[[#This Row],[POZ]])</f>
        <v>#REF!</v>
      </c>
    </row>
    <row r="66" spans="1:9" ht="28.5" x14ac:dyDescent="0.25">
      <c r="A66" s="36" t="s">
        <v>161</v>
      </c>
      <c r="B66" s="42" t="s">
        <v>592</v>
      </c>
      <c r="C66" s="37" t="s">
        <v>593</v>
      </c>
      <c r="D66" s="36" t="s">
        <v>301</v>
      </c>
      <c r="E66" s="36" t="s">
        <v>302</v>
      </c>
      <c r="F66" s="36" t="s">
        <v>553</v>
      </c>
      <c r="G66" s="38">
        <v>1</v>
      </c>
      <c r="H66" s="36" t="s">
        <v>203</v>
      </c>
      <c r="I66" s="54" t="e">
        <f>SUMIFS(#REF!,#REF!,tbl_POZ[[#This Row],[CODE DESCRIPTION]],#REF!,tbl_POZ[[#This Row],[POZ]])</f>
        <v>#REF!</v>
      </c>
    </row>
    <row r="67" spans="1:9" x14ac:dyDescent="0.25">
      <c r="A67" s="36" t="s">
        <v>161</v>
      </c>
      <c r="B67" s="42" t="s">
        <v>594</v>
      </c>
      <c r="C67" s="37" t="s">
        <v>595</v>
      </c>
      <c r="D67" s="36" t="s">
        <v>303</v>
      </c>
      <c r="E67" s="36" t="s">
        <v>304</v>
      </c>
      <c r="F67" s="36" t="s">
        <v>553</v>
      </c>
      <c r="G67" s="38">
        <v>0</v>
      </c>
      <c r="H67" s="36" t="s">
        <v>18</v>
      </c>
      <c r="I67" s="54" t="e">
        <f>SUMIFS(#REF!,#REF!,tbl_POZ[[#This Row],[CODE DESCRIPTION]],#REF!,tbl_POZ[[#This Row],[POZ]])</f>
        <v>#REF!</v>
      </c>
    </row>
    <row r="68" spans="1:9" x14ac:dyDescent="0.25">
      <c r="A68" s="36" t="s">
        <v>161</v>
      </c>
      <c r="B68" s="42" t="s">
        <v>594</v>
      </c>
      <c r="C68" s="37" t="s">
        <v>595</v>
      </c>
      <c r="D68" s="36" t="s">
        <v>305</v>
      </c>
      <c r="E68" s="36" t="s">
        <v>306</v>
      </c>
      <c r="F68" s="36" t="s">
        <v>553</v>
      </c>
      <c r="G68" s="38">
        <v>0</v>
      </c>
      <c r="H68" s="36" t="s">
        <v>203</v>
      </c>
      <c r="I68" s="54" t="e">
        <f>SUMIFS(#REF!,#REF!,tbl_POZ[[#This Row],[CODE DESCRIPTION]],#REF!,tbl_POZ[[#This Row],[POZ]])</f>
        <v>#REF!</v>
      </c>
    </row>
    <row r="69" spans="1:9" x14ac:dyDescent="0.25">
      <c r="A69" s="36" t="s">
        <v>161</v>
      </c>
      <c r="B69" s="42" t="s">
        <v>596</v>
      </c>
      <c r="C69" s="37" t="s">
        <v>597</v>
      </c>
      <c r="D69" s="36" t="s">
        <v>307</v>
      </c>
      <c r="E69" s="36" t="s">
        <v>308</v>
      </c>
      <c r="F69" s="36" t="s">
        <v>553</v>
      </c>
      <c r="G69" s="38">
        <v>0</v>
      </c>
      <c r="H69" s="36" t="s">
        <v>18</v>
      </c>
      <c r="I69" s="54" t="e">
        <f>SUMIFS(#REF!,#REF!,tbl_POZ[[#This Row],[CODE DESCRIPTION]],#REF!,tbl_POZ[[#This Row],[POZ]])</f>
        <v>#REF!</v>
      </c>
    </row>
    <row r="70" spans="1:9" x14ac:dyDescent="0.25">
      <c r="A70" s="36" t="s">
        <v>161</v>
      </c>
      <c r="B70" s="42" t="s">
        <v>596</v>
      </c>
      <c r="C70" s="37" t="s">
        <v>597</v>
      </c>
      <c r="D70" s="36" t="s">
        <v>309</v>
      </c>
      <c r="E70" s="36" t="s">
        <v>310</v>
      </c>
      <c r="F70" s="36" t="s">
        <v>553</v>
      </c>
      <c r="G70" s="38">
        <v>0</v>
      </c>
      <c r="H70" s="36" t="s">
        <v>18</v>
      </c>
      <c r="I70" s="54" t="e">
        <f>SUMIFS(#REF!,#REF!,tbl_POZ[[#This Row],[CODE DESCRIPTION]],#REF!,tbl_POZ[[#This Row],[POZ]])</f>
        <v>#REF!</v>
      </c>
    </row>
    <row r="71" spans="1:9" x14ac:dyDescent="0.25">
      <c r="A71" s="36" t="s">
        <v>161</v>
      </c>
      <c r="B71" s="42" t="s">
        <v>596</v>
      </c>
      <c r="C71" s="37" t="s">
        <v>597</v>
      </c>
      <c r="D71" s="36" t="s">
        <v>311</v>
      </c>
      <c r="E71" s="36" t="s">
        <v>312</v>
      </c>
      <c r="F71" s="36" t="s">
        <v>553</v>
      </c>
      <c r="G71" s="38">
        <v>0</v>
      </c>
      <c r="H71" s="36" t="s">
        <v>203</v>
      </c>
      <c r="I71" s="54" t="e">
        <f>SUMIFS(#REF!,#REF!,tbl_POZ[[#This Row],[CODE DESCRIPTION]],#REF!,tbl_POZ[[#This Row],[POZ]])</f>
        <v>#REF!</v>
      </c>
    </row>
    <row r="72" spans="1:9" x14ac:dyDescent="0.25">
      <c r="A72" s="36" t="s">
        <v>161</v>
      </c>
      <c r="B72" s="42" t="s">
        <v>598</v>
      </c>
      <c r="C72" s="37" t="s">
        <v>599</v>
      </c>
      <c r="D72" s="36" t="s">
        <v>313</v>
      </c>
      <c r="E72" s="36" t="s">
        <v>314</v>
      </c>
      <c r="F72" s="36" t="s">
        <v>553</v>
      </c>
      <c r="G72" s="38">
        <v>4</v>
      </c>
      <c r="H72" s="36" t="s">
        <v>18</v>
      </c>
      <c r="I72" s="54" t="e">
        <f>SUMIFS(#REF!,#REF!,tbl_POZ[[#This Row],[CODE DESCRIPTION]],#REF!,tbl_POZ[[#This Row],[POZ]])</f>
        <v>#REF!</v>
      </c>
    </row>
    <row r="73" spans="1:9" x14ac:dyDescent="0.25">
      <c r="A73" s="36" t="s">
        <v>161</v>
      </c>
      <c r="B73" s="42" t="s">
        <v>598</v>
      </c>
      <c r="C73" s="37" t="s">
        <v>599</v>
      </c>
      <c r="D73" s="36" t="s">
        <v>315</v>
      </c>
      <c r="E73" s="36" t="s">
        <v>316</v>
      </c>
      <c r="F73" s="36" t="s">
        <v>553</v>
      </c>
      <c r="G73" s="38">
        <v>15.55</v>
      </c>
      <c r="H73" s="36" t="s">
        <v>560</v>
      </c>
      <c r="I73" s="54" t="e">
        <f>SUMIFS(#REF!,#REF!,tbl_POZ[[#This Row],[CODE DESCRIPTION]],#REF!,tbl_POZ[[#This Row],[POZ]])</f>
        <v>#REF!</v>
      </c>
    </row>
    <row r="74" spans="1:9" x14ac:dyDescent="0.25">
      <c r="A74" s="36" t="s">
        <v>162</v>
      </c>
      <c r="B74" s="42" t="s">
        <v>556</v>
      </c>
      <c r="C74" s="37" t="s">
        <v>557</v>
      </c>
      <c r="D74" s="36" t="s">
        <v>191</v>
      </c>
      <c r="E74" s="36" t="s">
        <v>192</v>
      </c>
      <c r="F74" s="36" t="s">
        <v>553</v>
      </c>
      <c r="G74" s="38">
        <v>1543.12</v>
      </c>
      <c r="H74" s="36" t="s">
        <v>18</v>
      </c>
      <c r="I74" s="54" t="e">
        <f>SUMIFS(#REF!,#REF!,tbl_POZ[[#This Row],[CODE DESCRIPTION]],#REF!,tbl_POZ[[#This Row],[POZ]])</f>
        <v>#REF!</v>
      </c>
    </row>
    <row r="75" spans="1:9" x14ac:dyDescent="0.25">
      <c r="A75" s="36" t="s">
        <v>162</v>
      </c>
      <c r="B75" s="42" t="s">
        <v>556</v>
      </c>
      <c r="C75" s="37" t="s">
        <v>557</v>
      </c>
      <c r="D75" s="36" t="s">
        <v>193</v>
      </c>
      <c r="E75" s="36" t="s">
        <v>194</v>
      </c>
      <c r="F75" s="36" t="s">
        <v>553</v>
      </c>
      <c r="G75" s="38">
        <v>12.288</v>
      </c>
      <c r="H75" s="36" t="s">
        <v>18</v>
      </c>
      <c r="I75" s="54" t="e">
        <f>SUMIFS(#REF!,#REF!,tbl_POZ[[#This Row],[CODE DESCRIPTION]],#REF!,tbl_POZ[[#This Row],[POZ]])</f>
        <v>#REF!</v>
      </c>
    </row>
    <row r="76" spans="1:9" x14ac:dyDescent="0.25">
      <c r="A76" s="36" t="s">
        <v>162</v>
      </c>
      <c r="B76" s="42" t="s">
        <v>558</v>
      </c>
      <c r="C76" s="37" t="s">
        <v>559</v>
      </c>
      <c r="D76" s="36" t="s">
        <v>195</v>
      </c>
      <c r="E76" s="36" t="s">
        <v>196</v>
      </c>
      <c r="F76" s="36" t="s">
        <v>553</v>
      </c>
      <c r="G76" s="38">
        <v>32.299999999999997</v>
      </c>
      <c r="H76" s="36" t="s">
        <v>18</v>
      </c>
      <c r="I76" s="54" t="e">
        <f>SUMIFS(#REF!,#REF!,tbl_POZ[[#This Row],[CODE DESCRIPTION]],#REF!,tbl_POZ[[#This Row],[POZ]])</f>
        <v>#REF!</v>
      </c>
    </row>
    <row r="77" spans="1:9" x14ac:dyDescent="0.25">
      <c r="A77" s="36" t="s">
        <v>162</v>
      </c>
      <c r="B77" s="42" t="s">
        <v>558</v>
      </c>
      <c r="C77" s="37" t="s">
        <v>559</v>
      </c>
      <c r="D77" s="36" t="s">
        <v>317</v>
      </c>
      <c r="E77" s="36" t="s">
        <v>200</v>
      </c>
      <c r="F77" s="36" t="s">
        <v>553</v>
      </c>
      <c r="G77" s="38">
        <v>10</v>
      </c>
      <c r="H77" s="36" t="s">
        <v>560</v>
      </c>
      <c r="I77" s="54" t="e">
        <f>SUMIFS(#REF!,#REF!,tbl_POZ[[#This Row],[CODE DESCRIPTION]],#REF!,tbl_POZ[[#This Row],[POZ]])</f>
        <v>#REF!</v>
      </c>
    </row>
    <row r="78" spans="1:9" ht="42.75" x14ac:dyDescent="0.25">
      <c r="A78" s="36" t="s">
        <v>162</v>
      </c>
      <c r="B78" s="42" t="s">
        <v>561</v>
      </c>
      <c r="C78" s="37" t="s">
        <v>562</v>
      </c>
      <c r="D78" s="36" t="s">
        <v>204</v>
      </c>
      <c r="E78" s="36" t="s">
        <v>205</v>
      </c>
      <c r="F78" s="36" t="s">
        <v>553</v>
      </c>
      <c r="G78" s="38">
        <v>1000</v>
      </c>
      <c r="H78" s="36" t="s">
        <v>206</v>
      </c>
      <c r="I78" s="54" t="e">
        <f>SUMIFS(#REF!,#REF!,tbl_POZ[[#This Row],[CODE DESCRIPTION]],#REF!,tbl_POZ[[#This Row],[POZ]])</f>
        <v>#REF!</v>
      </c>
    </row>
    <row r="79" spans="1:9" x14ac:dyDescent="0.25">
      <c r="A79" s="36" t="s">
        <v>162</v>
      </c>
      <c r="B79" s="42" t="s">
        <v>563</v>
      </c>
      <c r="C79" s="37" t="s">
        <v>564</v>
      </c>
      <c r="D79" s="36" t="s">
        <v>207</v>
      </c>
      <c r="E79" s="36" t="s">
        <v>208</v>
      </c>
      <c r="F79" s="36" t="s">
        <v>553</v>
      </c>
      <c r="G79" s="38">
        <v>42.305999999999997</v>
      </c>
      <c r="H79" s="36" t="s">
        <v>18</v>
      </c>
      <c r="I79" s="54" t="e">
        <f>SUMIFS(#REF!,#REF!,tbl_POZ[[#This Row],[CODE DESCRIPTION]],#REF!,tbl_POZ[[#This Row],[POZ]])</f>
        <v>#REF!</v>
      </c>
    </row>
    <row r="80" spans="1:9" x14ac:dyDescent="0.25">
      <c r="A80" s="36" t="s">
        <v>162</v>
      </c>
      <c r="B80" s="42" t="s">
        <v>563</v>
      </c>
      <c r="C80" s="37" t="s">
        <v>564</v>
      </c>
      <c r="D80" s="36" t="s">
        <v>209</v>
      </c>
      <c r="E80" s="36" t="s">
        <v>210</v>
      </c>
      <c r="F80" s="36" t="s">
        <v>553</v>
      </c>
      <c r="G80" s="38">
        <v>13</v>
      </c>
      <c r="H80" s="36" t="s">
        <v>565</v>
      </c>
      <c r="I80" s="54" t="e">
        <f>SUMIFS(#REF!,#REF!,tbl_POZ[[#This Row],[CODE DESCRIPTION]],#REF!,tbl_POZ[[#This Row],[POZ]])</f>
        <v>#REF!</v>
      </c>
    </row>
    <row r="81" spans="1:9" x14ac:dyDescent="0.25">
      <c r="A81" s="36" t="s">
        <v>162</v>
      </c>
      <c r="B81" s="42" t="s">
        <v>566</v>
      </c>
      <c r="C81" s="37" t="s">
        <v>567</v>
      </c>
      <c r="D81" s="36" t="s">
        <v>211</v>
      </c>
      <c r="E81" s="36" t="s">
        <v>212</v>
      </c>
      <c r="F81" s="36" t="s">
        <v>553</v>
      </c>
      <c r="G81" s="38">
        <v>10</v>
      </c>
      <c r="H81" s="36" t="s">
        <v>560</v>
      </c>
      <c r="I81" s="54" t="e">
        <f>SUMIFS(#REF!,#REF!,tbl_POZ[[#This Row],[CODE DESCRIPTION]],#REF!,tbl_POZ[[#This Row],[POZ]])</f>
        <v>#REF!</v>
      </c>
    </row>
    <row r="82" spans="1:9" x14ac:dyDescent="0.25">
      <c r="A82" s="36" t="s">
        <v>162</v>
      </c>
      <c r="B82" s="42" t="s">
        <v>570</v>
      </c>
      <c r="C82" s="37" t="s">
        <v>571</v>
      </c>
      <c r="D82" s="36" t="s">
        <v>217</v>
      </c>
      <c r="E82" s="36" t="s">
        <v>218</v>
      </c>
      <c r="F82" s="36" t="s">
        <v>553</v>
      </c>
      <c r="G82" s="38">
        <v>500</v>
      </c>
      <c r="H82" s="36" t="s">
        <v>560</v>
      </c>
      <c r="I82" s="54" t="e">
        <f>SUMIFS(#REF!,#REF!,tbl_POZ[[#This Row],[CODE DESCRIPTION]],#REF!,tbl_POZ[[#This Row],[POZ]])</f>
        <v>#REF!</v>
      </c>
    </row>
    <row r="83" spans="1:9" x14ac:dyDescent="0.25">
      <c r="A83" s="48" t="s">
        <v>162</v>
      </c>
      <c r="B83" s="49" t="s">
        <v>572</v>
      </c>
      <c r="C83" s="50" t="s">
        <v>573</v>
      </c>
      <c r="D83" s="48" t="s">
        <v>219</v>
      </c>
      <c r="E83" s="48" t="s">
        <v>220</v>
      </c>
      <c r="F83" s="48" t="s">
        <v>553</v>
      </c>
      <c r="G83" s="51">
        <v>3.15</v>
      </c>
      <c r="H83" s="48" t="s">
        <v>18</v>
      </c>
      <c r="I83" s="54" t="e">
        <f>SUMIFS(#REF!,#REF!,tbl_POZ[[#This Row],[CODE DESCRIPTION]],#REF!,tbl_POZ[[#This Row],[POZ]])</f>
        <v>#REF!</v>
      </c>
    </row>
    <row r="84" spans="1:9" x14ac:dyDescent="0.25">
      <c r="A84" s="36" t="s">
        <v>162</v>
      </c>
      <c r="B84" s="42" t="s">
        <v>572</v>
      </c>
      <c r="C84" s="37" t="s">
        <v>573</v>
      </c>
      <c r="D84" s="36" t="s">
        <v>221</v>
      </c>
      <c r="E84" s="36" t="s">
        <v>226</v>
      </c>
      <c r="F84" s="36" t="s">
        <v>553</v>
      </c>
      <c r="G84" s="38">
        <v>30</v>
      </c>
      <c r="H84" s="36" t="s">
        <v>18</v>
      </c>
      <c r="I84" s="54" t="e">
        <f>SUMIFS(#REF!,#REF!,tbl_POZ[[#This Row],[CODE DESCRIPTION]],#REF!,tbl_POZ[[#This Row],[POZ]])</f>
        <v>#REF!</v>
      </c>
    </row>
    <row r="85" spans="1:9" x14ac:dyDescent="0.25">
      <c r="A85" s="44" t="s">
        <v>162</v>
      </c>
      <c r="B85" s="45" t="s">
        <v>572</v>
      </c>
      <c r="C85" s="46" t="s">
        <v>573</v>
      </c>
      <c r="D85" s="44" t="s">
        <v>223</v>
      </c>
      <c r="E85" s="44" t="s">
        <v>228</v>
      </c>
      <c r="F85" s="44" t="s">
        <v>553</v>
      </c>
      <c r="G85" s="47">
        <v>285.77000000000004</v>
      </c>
      <c r="H85" s="44" t="s">
        <v>18</v>
      </c>
      <c r="I85" s="54" t="e">
        <f>SUMIFS(#REF!,#REF!,tbl_POZ[[#This Row],[CODE DESCRIPTION]],#REF!,tbl_POZ[[#This Row],[POZ]])</f>
        <v>#REF!</v>
      </c>
    </row>
    <row r="86" spans="1:9" x14ac:dyDescent="0.25">
      <c r="A86" s="44" t="s">
        <v>162</v>
      </c>
      <c r="B86" s="45" t="s">
        <v>572</v>
      </c>
      <c r="C86" s="46" t="s">
        <v>573</v>
      </c>
      <c r="D86" s="44" t="s">
        <v>225</v>
      </c>
      <c r="E86" s="44" t="s">
        <v>318</v>
      </c>
      <c r="F86" s="44" t="s">
        <v>553</v>
      </c>
      <c r="G86" s="47">
        <v>104.28000000000002</v>
      </c>
      <c r="H86" s="44" t="s">
        <v>18</v>
      </c>
      <c r="I86" s="54" t="e">
        <f>SUMIFS(#REF!,#REF!,tbl_POZ[[#This Row],[CODE DESCRIPTION]],#REF!,tbl_POZ[[#This Row],[POZ]])</f>
        <v>#REF!</v>
      </c>
    </row>
    <row r="87" spans="1:9" x14ac:dyDescent="0.25">
      <c r="A87" s="44" t="s">
        <v>162</v>
      </c>
      <c r="B87" s="45" t="s">
        <v>572</v>
      </c>
      <c r="C87" s="46" t="s">
        <v>573</v>
      </c>
      <c r="D87" s="44" t="s">
        <v>227</v>
      </c>
      <c r="E87" s="44" t="s">
        <v>319</v>
      </c>
      <c r="F87" s="44" t="s">
        <v>553</v>
      </c>
      <c r="G87" s="47">
        <v>10.8</v>
      </c>
      <c r="H87" s="44" t="s">
        <v>18</v>
      </c>
      <c r="I87" s="54" t="e">
        <f>SUMIFS(#REF!,#REF!,tbl_POZ[[#This Row],[CODE DESCRIPTION]],#REF!,tbl_POZ[[#This Row],[POZ]])</f>
        <v>#REF!</v>
      </c>
    </row>
    <row r="88" spans="1:9" x14ac:dyDescent="0.25">
      <c r="A88" s="36" t="s">
        <v>162</v>
      </c>
      <c r="B88" s="42" t="s">
        <v>572</v>
      </c>
      <c r="C88" s="37" t="s">
        <v>573</v>
      </c>
      <c r="D88" s="36" t="s">
        <v>229</v>
      </c>
      <c r="E88" s="36" t="s">
        <v>320</v>
      </c>
      <c r="F88" s="36" t="s">
        <v>553</v>
      </c>
      <c r="G88" s="38">
        <v>50</v>
      </c>
      <c r="H88" s="36" t="s">
        <v>18</v>
      </c>
      <c r="I88" s="54" t="e">
        <f>SUMIFS(#REF!,#REF!,tbl_POZ[[#This Row],[CODE DESCRIPTION]],#REF!,tbl_POZ[[#This Row],[POZ]])</f>
        <v>#REF!</v>
      </c>
    </row>
    <row r="89" spans="1:9" x14ac:dyDescent="0.25">
      <c r="A89" s="36" t="s">
        <v>162</v>
      </c>
      <c r="B89" s="42" t="s">
        <v>572</v>
      </c>
      <c r="C89" s="37" t="s">
        <v>573</v>
      </c>
      <c r="D89" s="36" t="s">
        <v>231</v>
      </c>
      <c r="E89" s="36" t="s">
        <v>230</v>
      </c>
      <c r="F89" s="36" t="s">
        <v>553</v>
      </c>
      <c r="G89" s="38">
        <v>24.4</v>
      </c>
      <c r="H89" s="36" t="s">
        <v>560</v>
      </c>
      <c r="I89" s="54" t="e">
        <f>SUMIFS(#REF!,#REF!,tbl_POZ[[#This Row],[CODE DESCRIPTION]],#REF!,tbl_POZ[[#This Row],[POZ]])</f>
        <v>#REF!</v>
      </c>
    </row>
    <row r="90" spans="1:9" x14ac:dyDescent="0.25">
      <c r="A90" s="36" t="s">
        <v>162</v>
      </c>
      <c r="B90" s="42" t="s">
        <v>572</v>
      </c>
      <c r="C90" s="37" t="s">
        <v>573</v>
      </c>
      <c r="D90" s="36" t="s">
        <v>321</v>
      </c>
      <c r="E90" s="36" t="s">
        <v>232</v>
      </c>
      <c r="F90" s="36" t="s">
        <v>553</v>
      </c>
      <c r="G90" s="38">
        <v>140.70000000000002</v>
      </c>
      <c r="H90" s="36" t="s">
        <v>560</v>
      </c>
      <c r="I90" s="54" t="e">
        <f>SUMIFS(#REF!,#REF!,tbl_POZ[[#This Row],[CODE DESCRIPTION]],#REF!,tbl_POZ[[#This Row],[POZ]])</f>
        <v>#REF!</v>
      </c>
    </row>
    <row r="91" spans="1:9" x14ac:dyDescent="0.25">
      <c r="A91" s="44" t="s">
        <v>162</v>
      </c>
      <c r="B91" s="45" t="s">
        <v>574</v>
      </c>
      <c r="C91" s="46" t="s">
        <v>575</v>
      </c>
      <c r="D91" s="44" t="s">
        <v>233</v>
      </c>
      <c r="E91" s="44" t="s">
        <v>234</v>
      </c>
      <c r="F91" s="44" t="s">
        <v>553</v>
      </c>
      <c r="G91" s="47">
        <v>550.88</v>
      </c>
      <c r="H91" s="44" t="s">
        <v>18</v>
      </c>
      <c r="I91" s="54" t="e">
        <f>SUMIFS(#REF!,#REF!,tbl_POZ[[#This Row],[CODE DESCRIPTION]],#REF!,tbl_POZ[[#This Row],[POZ]])</f>
        <v>#REF!</v>
      </c>
    </row>
    <row r="92" spans="1:9" x14ac:dyDescent="0.25">
      <c r="A92" s="36" t="s">
        <v>162</v>
      </c>
      <c r="B92" s="42" t="s">
        <v>574</v>
      </c>
      <c r="C92" s="37" t="s">
        <v>575</v>
      </c>
      <c r="D92" s="36" t="s">
        <v>235</v>
      </c>
      <c r="E92" s="36" t="s">
        <v>236</v>
      </c>
      <c r="F92" s="36" t="s">
        <v>553</v>
      </c>
      <c r="G92" s="38">
        <v>3248.4330000000004</v>
      </c>
      <c r="H92" s="36" t="s">
        <v>18</v>
      </c>
      <c r="I92" s="54" t="e">
        <f>SUMIFS(#REF!,#REF!,tbl_POZ[[#This Row],[CODE DESCRIPTION]],#REF!,tbl_POZ[[#This Row],[POZ]])</f>
        <v>#REF!</v>
      </c>
    </row>
    <row r="93" spans="1:9" x14ac:dyDescent="0.25">
      <c r="A93" s="36" t="s">
        <v>162</v>
      </c>
      <c r="B93" s="42" t="s">
        <v>576</v>
      </c>
      <c r="C93" s="37" t="s">
        <v>577</v>
      </c>
      <c r="D93" s="36" t="s">
        <v>239</v>
      </c>
      <c r="E93" s="36" t="s">
        <v>240</v>
      </c>
      <c r="F93" s="36" t="s">
        <v>553</v>
      </c>
      <c r="G93" s="38">
        <v>4</v>
      </c>
      <c r="H93" s="36" t="s">
        <v>565</v>
      </c>
      <c r="I93" s="54" t="e">
        <f>SUMIFS(#REF!,#REF!,tbl_POZ[[#This Row],[CODE DESCRIPTION]],#REF!,tbl_POZ[[#This Row],[POZ]])</f>
        <v>#REF!</v>
      </c>
    </row>
    <row r="94" spans="1:9" x14ac:dyDescent="0.25">
      <c r="A94" s="36" t="s">
        <v>162</v>
      </c>
      <c r="B94" s="42" t="s">
        <v>576</v>
      </c>
      <c r="C94" s="37" t="s">
        <v>577</v>
      </c>
      <c r="D94" s="36" t="s">
        <v>241</v>
      </c>
      <c r="E94" s="36" t="s">
        <v>322</v>
      </c>
      <c r="F94" s="36" t="s">
        <v>553</v>
      </c>
      <c r="G94" s="38">
        <v>2</v>
      </c>
      <c r="H94" s="36" t="s">
        <v>565</v>
      </c>
      <c r="I94" s="54" t="e">
        <f>SUMIFS(#REF!,#REF!,tbl_POZ[[#This Row],[CODE DESCRIPTION]],#REF!,tbl_POZ[[#This Row],[POZ]])</f>
        <v>#REF!</v>
      </c>
    </row>
    <row r="95" spans="1:9" x14ac:dyDescent="0.25">
      <c r="A95" s="36" t="s">
        <v>162</v>
      </c>
      <c r="B95" s="42" t="s">
        <v>576</v>
      </c>
      <c r="C95" s="37" t="s">
        <v>577</v>
      </c>
      <c r="D95" s="36" t="s">
        <v>243</v>
      </c>
      <c r="E95" s="36" t="s">
        <v>244</v>
      </c>
      <c r="F95" s="36" t="s">
        <v>553</v>
      </c>
      <c r="G95" s="38">
        <v>5</v>
      </c>
      <c r="H95" s="36" t="s">
        <v>565</v>
      </c>
      <c r="I95" s="54" t="e">
        <f>SUMIFS(#REF!,#REF!,tbl_POZ[[#This Row],[CODE DESCRIPTION]],#REF!,tbl_POZ[[#This Row],[POZ]])</f>
        <v>#REF!</v>
      </c>
    </row>
    <row r="96" spans="1:9" x14ac:dyDescent="0.25">
      <c r="A96" s="36" t="s">
        <v>162</v>
      </c>
      <c r="B96" s="42" t="s">
        <v>576</v>
      </c>
      <c r="C96" s="37" t="s">
        <v>577</v>
      </c>
      <c r="D96" s="36" t="s">
        <v>245</v>
      </c>
      <c r="E96" s="36" t="s">
        <v>323</v>
      </c>
      <c r="F96" s="36" t="s">
        <v>553</v>
      </c>
      <c r="G96" s="38">
        <v>1</v>
      </c>
      <c r="H96" s="36" t="s">
        <v>565</v>
      </c>
      <c r="I96" s="54" t="e">
        <f>SUMIFS(#REF!,#REF!,tbl_POZ[[#This Row],[CODE DESCRIPTION]],#REF!,tbl_POZ[[#This Row],[POZ]])</f>
        <v>#REF!</v>
      </c>
    </row>
    <row r="97" spans="1:9" x14ac:dyDescent="0.25">
      <c r="A97" s="36" t="s">
        <v>162</v>
      </c>
      <c r="B97" s="42" t="s">
        <v>576</v>
      </c>
      <c r="C97" s="37" t="s">
        <v>577</v>
      </c>
      <c r="D97" s="36" t="s">
        <v>247</v>
      </c>
      <c r="E97" s="36" t="s">
        <v>324</v>
      </c>
      <c r="F97" s="36" t="s">
        <v>553</v>
      </c>
      <c r="G97" s="38">
        <v>2</v>
      </c>
      <c r="H97" s="36" t="s">
        <v>565</v>
      </c>
      <c r="I97" s="54" t="e">
        <f>SUMIFS(#REF!,#REF!,tbl_POZ[[#This Row],[CODE DESCRIPTION]],#REF!,tbl_POZ[[#This Row],[POZ]])</f>
        <v>#REF!</v>
      </c>
    </row>
    <row r="98" spans="1:9" x14ac:dyDescent="0.25">
      <c r="A98" s="36" t="s">
        <v>162</v>
      </c>
      <c r="B98" s="42" t="s">
        <v>576</v>
      </c>
      <c r="C98" s="37" t="s">
        <v>577</v>
      </c>
      <c r="D98" s="36" t="s">
        <v>249</v>
      </c>
      <c r="E98" s="36" t="s">
        <v>250</v>
      </c>
      <c r="F98" s="36" t="s">
        <v>553</v>
      </c>
      <c r="G98" s="38">
        <v>1</v>
      </c>
      <c r="H98" s="36" t="s">
        <v>565</v>
      </c>
      <c r="I98" s="54" t="e">
        <f>SUMIFS(#REF!,#REF!,tbl_POZ[[#This Row],[CODE DESCRIPTION]],#REF!,tbl_POZ[[#This Row],[POZ]])</f>
        <v>#REF!</v>
      </c>
    </row>
    <row r="99" spans="1:9" x14ac:dyDescent="0.25">
      <c r="A99" s="36" t="s">
        <v>162</v>
      </c>
      <c r="B99" s="42" t="s">
        <v>578</v>
      </c>
      <c r="C99" s="37" t="s">
        <v>579</v>
      </c>
      <c r="D99" s="36" t="s">
        <v>253</v>
      </c>
      <c r="E99" s="36" t="s">
        <v>254</v>
      </c>
      <c r="F99" s="36" t="s">
        <v>553</v>
      </c>
      <c r="G99" s="38">
        <v>3</v>
      </c>
      <c r="H99" s="36" t="s">
        <v>565</v>
      </c>
      <c r="I99" s="54" t="e">
        <f>SUMIFS(#REF!,#REF!,tbl_POZ[[#This Row],[CODE DESCRIPTION]],#REF!,tbl_POZ[[#This Row],[POZ]])</f>
        <v>#REF!</v>
      </c>
    </row>
    <row r="100" spans="1:9" x14ac:dyDescent="0.25">
      <c r="A100" s="36" t="s">
        <v>162</v>
      </c>
      <c r="B100" s="42" t="s">
        <v>580</v>
      </c>
      <c r="C100" s="37" t="s">
        <v>581</v>
      </c>
      <c r="D100" s="36" t="s">
        <v>255</v>
      </c>
      <c r="E100" s="36" t="s">
        <v>256</v>
      </c>
      <c r="F100" s="36" t="s">
        <v>553</v>
      </c>
      <c r="G100" s="38">
        <v>4</v>
      </c>
      <c r="H100" s="36" t="s">
        <v>565</v>
      </c>
      <c r="I100" s="54" t="e">
        <f>SUMIFS(#REF!,#REF!,tbl_POZ[[#This Row],[CODE DESCRIPTION]],#REF!,tbl_POZ[[#This Row],[POZ]])</f>
        <v>#REF!</v>
      </c>
    </row>
    <row r="101" spans="1:9" ht="28.5" x14ac:dyDescent="0.25">
      <c r="A101" s="36" t="s">
        <v>162</v>
      </c>
      <c r="B101" s="42" t="s">
        <v>582</v>
      </c>
      <c r="C101" s="37" t="s">
        <v>583</v>
      </c>
      <c r="D101" s="36" t="s">
        <v>257</v>
      </c>
      <c r="E101" s="36" t="s">
        <v>258</v>
      </c>
      <c r="F101" s="36" t="s">
        <v>553</v>
      </c>
      <c r="G101" s="38">
        <v>1</v>
      </c>
      <c r="H101" s="36" t="s">
        <v>565</v>
      </c>
      <c r="I101" s="54" t="e">
        <f>SUMIFS(#REF!,#REF!,tbl_POZ[[#This Row],[CODE DESCRIPTION]],#REF!,tbl_POZ[[#This Row],[POZ]])</f>
        <v>#REF!</v>
      </c>
    </row>
    <row r="102" spans="1:9" x14ac:dyDescent="0.25">
      <c r="A102" s="36" t="s">
        <v>162</v>
      </c>
      <c r="B102" s="42" t="s">
        <v>584</v>
      </c>
      <c r="C102" s="37" t="s">
        <v>585</v>
      </c>
      <c r="D102" s="36" t="s">
        <v>259</v>
      </c>
      <c r="E102" s="36" t="s">
        <v>325</v>
      </c>
      <c r="F102" s="36" t="s">
        <v>553</v>
      </c>
      <c r="G102" s="38">
        <v>1800</v>
      </c>
      <c r="H102" s="36" t="s">
        <v>18</v>
      </c>
      <c r="I102" s="54" t="e">
        <f>SUMIFS(#REF!,#REF!,tbl_POZ[[#This Row],[CODE DESCRIPTION]],#REF!,tbl_POZ[[#This Row],[POZ]])</f>
        <v>#REF!</v>
      </c>
    </row>
    <row r="103" spans="1:9" x14ac:dyDescent="0.25">
      <c r="A103" s="36" t="s">
        <v>162</v>
      </c>
      <c r="B103" s="42" t="s">
        <v>586</v>
      </c>
      <c r="C103" s="37" t="s">
        <v>587</v>
      </c>
      <c r="D103" s="36" t="s">
        <v>265</v>
      </c>
      <c r="E103" s="36" t="s">
        <v>327</v>
      </c>
      <c r="F103" s="36" t="s">
        <v>553</v>
      </c>
      <c r="G103" s="38">
        <v>1</v>
      </c>
      <c r="H103" s="36" t="s">
        <v>203</v>
      </c>
      <c r="I103" s="54" t="e">
        <f>SUMIFS(#REF!,#REF!,tbl_POZ[[#This Row],[CODE DESCRIPTION]],#REF!,tbl_POZ[[#This Row],[POZ]])</f>
        <v>#REF!</v>
      </c>
    </row>
    <row r="104" spans="1:9" x14ac:dyDescent="0.25">
      <c r="A104" s="36" t="s">
        <v>162</v>
      </c>
      <c r="B104" s="42" t="s">
        <v>586</v>
      </c>
      <c r="C104" s="37" t="s">
        <v>587</v>
      </c>
      <c r="D104" s="36" t="s">
        <v>267</v>
      </c>
      <c r="E104" s="36" t="s">
        <v>328</v>
      </c>
      <c r="F104" s="36" t="s">
        <v>553</v>
      </c>
      <c r="G104" s="38">
        <v>1</v>
      </c>
      <c r="H104" s="36" t="s">
        <v>203</v>
      </c>
      <c r="I104" s="54" t="e">
        <f>SUMIFS(#REF!,#REF!,tbl_POZ[[#This Row],[CODE DESCRIPTION]],#REF!,tbl_POZ[[#This Row],[POZ]])</f>
        <v>#REF!</v>
      </c>
    </row>
    <row r="105" spans="1:9" x14ac:dyDescent="0.25">
      <c r="A105" s="44" t="s">
        <v>162</v>
      </c>
      <c r="B105" s="45" t="s">
        <v>586</v>
      </c>
      <c r="C105" s="46" t="s">
        <v>587</v>
      </c>
      <c r="D105" s="44" t="s">
        <v>271</v>
      </c>
      <c r="E105" s="44" t="s">
        <v>272</v>
      </c>
      <c r="F105" s="44" t="s">
        <v>553</v>
      </c>
      <c r="G105" s="47">
        <v>252.84800000000001</v>
      </c>
      <c r="H105" s="44" t="s">
        <v>18</v>
      </c>
      <c r="I105" s="54" t="e">
        <f>SUMIFS(#REF!,#REF!,tbl_POZ[[#This Row],[CODE DESCRIPTION]],#REF!,tbl_POZ[[#This Row],[POZ]])</f>
        <v>#REF!</v>
      </c>
    </row>
    <row r="106" spans="1:9" x14ac:dyDescent="0.25">
      <c r="A106" s="36" t="s">
        <v>162</v>
      </c>
      <c r="B106" s="42" t="s">
        <v>586</v>
      </c>
      <c r="C106" s="37" t="s">
        <v>587</v>
      </c>
      <c r="D106" s="36" t="s">
        <v>273</v>
      </c>
      <c r="E106" s="36" t="s">
        <v>330</v>
      </c>
      <c r="F106" s="36" t="s">
        <v>553</v>
      </c>
      <c r="G106" s="38">
        <v>32.15</v>
      </c>
      <c r="H106" s="36" t="s">
        <v>18</v>
      </c>
      <c r="I106" s="54" t="e">
        <f>SUMIFS(#REF!,#REF!,tbl_POZ[[#This Row],[CODE DESCRIPTION]],#REF!,tbl_POZ[[#This Row],[POZ]])</f>
        <v>#REF!</v>
      </c>
    </row>
    <row r="107" spans="1:9" x14ac:dyDescent="0.25">
      <c r="A107" s="36" t="s">
        <v>162</v>
      </c>
      <c r="B107" s="42" t="s">
        <v>586</v>
      </c>
      <c r="C107" s="37" t="s">
        <v>587</v>
      </c>
      <c r="D107" s="36" t="s">
        <v>275</v>
      </c>
      <c r="E107" s="36" t="s">
        <v>331</v>
      </c>
      <c r="F107" s="36" t="s">
        <v>553</v>
      </c>
      <c r="G107" s="38">
        <v>1</v>
      </c>
      <c r="H107" s="36" t="s">
        <v>203</v>
      </c>
      <c r="I107" s="54" t="e">
        <f>SUMIFS(#REF!,#REF!,tbl_POZ[[#This Row],[CODE DESCRIPTION]],#REF!,tbl_POZ[[#This Row],[POZ]])</f>
        <v>#REF!</v>
      </c>
    </row>
    <row r="108" spans="1:9" x14ac:dyDescent="0.25">
      <c r="A108" s="36" t="s">
        <v>162</v>
      </c>
      <c r="B108" s="42" t="s">
        <v>586</v>
      </c>
      <c r="C108" s="37" t="s">
        <v>587</v>
      </c>
      <c r="D108" s="36" t="s">
        <v>276</v>
      </c>
      <c r="E108" s="36" t="s">
        <v>274</v>
      </c>
      <c r="F108" s="36" t="s">
        <v>553</v>
      </c>
      <c r="G108" s="38">
        <v>28</v>
      </c>
      <c r="H108" s="36" t="s">
        <v>560</v>
      </c>
      <c r="I108" s="54" t="e">
        <f>SUMIFS(#REF!,#REF!,tbl_POZ[[#This Row],[CODE DESCRIPTION]],#REF!,tbl_POZ[[#This Row],[POZ]])</f>
        <v>#REF!</v>
      </c>
    </row>
    <row r="109" spans="1:9" x14ac:dyDescent="0.25">
      <c r="A109" s="36" t="s">
        <v>162</v>
      </c>
      <c r="B109" s="42" t="s">
        <v>588</v>
      </c>
      <c r="C109" s="37" t="s">
        <v>589</v>
      </c>
      <c r="D109" s="36" t="s">
        <v>277</v>
      </c>
      <c r="E109" s="36" t="s">
        <v>278</v>
      </c>
      <c r="F109" s="36" t="s">
        <v>553</v>
      </c>
      <c r="G109" s="38">
        <v>945.56999999999994</v>
      </c>
      <c r="H109" s="36" t="s">
        <v>18</v>
      </c>
      <c r="I109" s="54" t="e">
        <f>SUMIFS(#REF!,#REF!,tbl_POZ[[#This Row],[CODE DESCRIPTION]],#REF!,tbl_POZ[[#This Row],[POZ]])</f>
        <v>#REF!</v>
      </c>
    </row>
    <row r="110" spans="1:9" x14ac:dyDescent="0.25">
      <c r="A110" s="36" t="s">
        <v>162</v>
      </c>
      <c r="B110" s="42" t="s">
        <v>588</v>
      </c>
      <c r="C110" s="37" t="s">
        <v>589</v>
      </c>
      <c r="D110" s="36" t="s">
        <v>279</v>
      </c>
      <c r="E110" s="36" t="s">
        <v>280</v>
      </c>
      <c r="F110" s="36" t="s">
        <v>553</v>
      </c>
      <c r="G110" s="38">
        <v>684.97499999999991</v>
      </c>
      <c r="H110" s="36" t="s">
        <v>18</v>
      </c>
      <c r="I110" s="54" t="e">
        <f>SUMIFS(#REF!,#REF!,tbl_POZ[[#This Row],[CODE DESCRIPTION]],#REF!,tbl_POZ[[#This Row],[POZ]])</f>
        <v>#REF!</v>
      </c>
    </row>
    <row r="111" spans="1:9" x14ac:dyDescent="0.25">
      <c r="A111" s="36" t="s">
        <v>162</v>
      </c>
      <c r="B111" s="42" t="s">
        <v>588</v>
      </c>
      <c r="C111" s="37" t="s">
        <v>589</v>
      </c>
      <c r="D111" s="36" t="s">
        <v>281</v>
      </c>
      <c r="E111" s="36" t="s">
        <v>282</v>
      </c>
      <c r="F111" s="36" t="s">
        <v>553</v>
      </c>
      <c r="G111" s="38">
        <v>106.5</v>
      </c>
      <c r="H111" s="36" t="s">
        <v>18</v>
      </c>
      <c r="I111" s="54" t="e">
        <f>SUMIFS(#REF!,#REF!,tbl_POZ[[#This Row],[CODE DESCRIPTION]],#REF!,tbl_POZ[[#This Row],[POZ]])</f>
        <v>#REF!</v>
      </c>
    </row>
    <row r="112" spans="1:9" x14ac:dyDescent="0.25">
      <c r="A112" s="36" t="s">
        <v>162</v>
      </c>
      <c r="B112" s="42" t="s">
        <v>588</v>
      </c>
      <c r="C112" s="37" t="s">
        <v>589</v>
      </c>
      <c r="D112" s="36" t="s">
        <v>283</v>
      </c>
      <c r="E112" s="36" t="s">
        <v>284</v>
      </c>
      <c r="F112" s="36" t="s">
        <v>553</v>
      </c>
      <c r="G112" s="38">
        <v>170.1</v>
      </c>
      <c r="H112" s="36" t="s">
        <v>18</v>
      </c>
      <c r="I112" s="54" t="e">
        <f>SUMIFS(#REF!,#REF!,tbl_POZ[[#This Row],[CODE DESCRIPTION]],#REF!,tbl_POZ[[#This Row],[POZ]])</f>
        <v>#REF!</v>
      </c>
    </row>
    <row r="113" spans="1:9" x14ac:dyDescent="0.25">
      <c r="A113" s="36" t="s">
        <v>162</v>
      </c>
      <c r="B113" s="42" t="s">
        <v>588</v>
      </c>
      <c r="C113" s="37" t="s">
        <v>589</v>
      </c>
      <c r="D113" s="36" t="s">
        <v>285</v>
      </c>
      <c r="E113" s="36" t="s">
        <v>286</v>
      </c>
      <c r="F113" s="36" t="s">
        <v>553</v>
      </c>
      <c r="G113" s="38">
        <v>684.97499999999991</v>
      </c>
      <c r="H113" s="36" t="s">
        <v>18</v>
      </c>
      <c r="I113" s="54" t="e">
        <f>SUMIFS(#REF!,#REF!,tbl_POZ[[#This Row],[CODE DESCRIPTION]],#REF!,tbl_POZ[[#This Row],[POZ]])</f>
        <v>#REF!</v>
      </c>
    </row>
    <row r="114" spans="1:9" x14ac:dyDescent="0.25">
      <c r="A114" s="36" t="s">
        <v>162</v>
      </c>
      <c r="B114" s="42" t="s">
        <v>588</v>
      </c>
      <c r="C114" s="37" t="s">
        <v>589</v>
      </c>
      <c r="D114" s="36" t="s">
        <v>287</v>
      </c>
      <c r="E114" s="36" t="s">
        <v>288</v>
      </c>
      <c r="F114" s="36" t="s">
        <v>553</v>
      </c>
      <c r="G114" s="38">
        <v>10</v>
      </c>
      <c r="H114" s="36" t="s">
        <v>565</v>
      </c>
      <c r="I114" s="54" t="e">
        <f>SUMIFS(#REF!,#REF!,tbl_POZ[[#This Row],[CODE DESCRIPTION]],#REF!,tbl_POZ[[#This Row],[POZ]])</f>
        <v>#REF!</v>
      </c>
    </row>
    <row r="115" spans="1:9" x14ac:dyDescent="0.25">
      <c r="A115" s="36" t="s">
        <v>162</v>
      </c>
      <c r="B115" s="42" t="s">
        <v>588</v>
      </c>
      <c r="C115" s="37" t="s">
        <v>589</v>
      </c>
      <c r="D115" s="36" t="s">
        <v>289</v>
      </c>
      <c r="E115" s="36" t="s">
        <v>290</v>
      </c>
      <c r="F115" s="36" t="s">
        <v>553</v>
      </c>
      <c r="G115" s="38">
        <v>650</v>
      </c>
      <c r="H115" s="36" t="s">
        <v>560</v>
      </c>
      <c r="I115" s="54" t="e">
        <f>SUMIFS(#REF!,#REF!,tbl_POZ[[#This Row],[CODE DESCRIPTION]],#REF!,tbl_POZ[[#This Row],[POZ]])</f>
        <v>#REF!</v>
      </c>
    </row>
    <row r="116" spans="1:9" x14ac:dyDescent="0.25">
      <c r="A116" s="36" t="s">
        <v>162</v>
      </c>
      <c r="B116" s="42" t="s">
        <v>588</v>
      </c>
      <c r="C116" s="37" t="s">
        <v>589</v>
      </c>
      <c r="D116" s="36" t="s">
        <v>291</v>
      </c>
      <c r="E116" s="36" t="s">
        <v>292</v>
      </c>
      <c r="F116" s="36" t="s">
        <v>553</v>
      </c>
      <c r="G116" s="38">
        <v>20</v>
      </c>
      <c r="H116" s="36" t="s">
        <v>560</v>
      </c>
      <c r="I116" s="54" t="e">
        <f>SUMIFS(#REF!,#REF!,tbl_POZ[[#This Row],[CODE DESCRIPTION]],#REF!,tbl_POZ[[#This Row],[POZ]])</f>
        <v>#REF!</v>
      </c>
    </row>
    <row r="117" spans="1:9" x14ac:dyDescent="0.25">
      <c r="A117" s="36" t="s">
        <v>162</v>
      </c>
      <c r="B117" s="42" t="s">
        <v>588</v>
      </c>
      <c r="C117" s="37" t="s">
        <v>589</v>
      </c>
      <c r="D117" s="36" t="s">
        <v>293</v>
      </c>
      <c r="E117" s="37" t="s">
        <v>294</v>
      </c>
      <c r="F117" s="36" t="s">
        <v>553</v>
      </c>
      <c r="G117" s="38">
        <v>290</v>
      </c>
      <c r="H117" s="36" t="s">
        <v>560</v>
      </c>
      <c r="I117" s="54" t="e">
        <f>SUMIFS(#REF!,#REF!,tbl_POZ[[#This Row],[CODE DESCRIPTION]],#REF!,tbl_POZ[[#This Row],[POZ]])</f>
        <v>#REF!</v>
      </c>
    </row>
    <row r="118" spans="1:9" x14ac:dyDescent="0.25">
      <c r="A118" s="36" t="s">
        <v>162</v>
      </c>
      <c r="B118" s="42" t="s">
        <v>588</v>
      </c>
      <c r="C118" s="37" t="s">
        <v>589</v>
      </c>
      <c r="D118" s="36" t="s">
        <v>295</v>
      </c>
      <c r="E118" s="37" t="s">
        <v>296</v>
      </c>
      <c r="F118" s="36" t="s">
        <v>553</v>
      </c>
      <c r="G118" s="38">
        <v>100</v>
      </c>
      <c r="H118" s="36" t="s">
        <v>560</v>
      </c>
      <c r="I118" s="54" t="e">
        <f>SUMIFS(#REF!,#REF!,tbl_POZ[[#This Row],[CODE DESCRIPTION]],#REF!,tbl_POZ[[#This Row],[POZ]])</f>
        <v>#REF!</v>
      </c>
    </row>
    <row r="119" spans="1:9" ht="28.5" x14ac:dyDescent="0.25">
      <c r="A119" s="36" t="s">
        <v>162</v>
      </c>
      <c r="B119" s="42" t="s">
        <v>590</v>
      </c>
      <c r="C119" s="37" t="s">
        <v>591</v>
      </c>
      <c r="D119" s="36" t="s">
        <v>299</v>
      </c>
      <c r="E119" s="36" t="s">
        <v>300</v>
      </c>
      <c r="F119" s="36" t="s">
        <v>553</v>
      </c>
      <c r="G119" s="38">
        <v>1</v>
      </c>
      <c r="H119" s="36" t="s">
        <v>203</v>
      </c>
      <c r="I119" s="54" t="e">
        <f>SUMIFS(#REF!,#REF!,tbl_POZ[[#This Row],[CODE DESCRIPTION]],#REF!,tbl_POZ[[#This Row],[POZ]])</f>
        <v>#REF!</v>
      </c>
    </row>
    <row r="120" spans="1:9" ht="28.5" x14ac:dyDescent="0.25">
      <c r="A120" s="36" t="s">
        <v>162</v>
      </c>
      <c r="B120" s="42" t="s">
        <v>592</v>
      </c>
      <c r="C120" s="37" t="s">
        <v>593</v>
      </c>
      <c r="D120" s="36" t="s">
        <v>301</v>
      </c>
      <c r="E120" s="36" t="s">
        <v>302</v>
      </c>
      <c r="F120" s="36" t="s">
        <v>553</v>
      </c>
      <c r="G120" s="38">
        <v>1</v>
      </c>
      <c r="H120" s="36" t="s">
        <v>203</v>
      </c>
      <c r="I120" s="54" t="e">
        <f>SUMIFS(#REF!,#REF!,tbl_POZ[[#This Row],[CODE DESCRIPTION]],#REF!,tbl_POZ[[#This Row],[POZ]])</f>
        <v>#REF!</v>
      </c>
    </row>
    <row r="121" spans="1:9" x14ac:dyDescent="0.25">
      <c r="A121" s="36" t="s">
        <v>162</v>
      </c>
      <c r="B121" s="42" t="s">
        <v>594</v>
      </c>
      <c r="C121" s="37" t="s">
        <v>595</v>
      </c>
      <c r="D121" s="36" t="s">
        <v>303</v>
      </c>
      <c r="E121" s="36" t="s">
        <v>304</v>
      </c>
      <c r="F121" s="36" t="s">
        <v>553</v>
      </c>
      <c r="G121" s="38">
        <v>0</v>
      </c>
      <c r="H121" s="36" t="s">
        <v>18</v>
      </c>
      <c r="I121" s="54" t="e">
        <f>SUMIFS(#REF!,#REF!,tbl_POZ[[#This Row],[CODE DESCRIPTION]],#REF!,tbl_POZ[[#This Row],[POZ]])</f>
        <v>#REF!</v>
      </c>
    </row>
    <row r="122" spans="1:9" x14ac:dyDescent="0.25">
      <c r="A122" s="36" t="s">
        <v>162</v>
      </c>
      <c r="B122" s="42" t="s">
        <v>594</v>
      </c>
      <c r="C122" s="37" t="s">
        <v>595</v>
      </c>
      <c r="D122" s="36" t="s">
        <v>305</v>
      </c>
      <c r="E122" s="36" t="s">
        <v>306</v>
      </c>
      <c r="F122" s="36" t="s">
        <v>553</v>
      </c>
      <c r="G122" s="38">
        <v>0</v>
      </c>
      <c r="H122" s="36" t="s">
        <v>203</v>
      </c>
      <c r="I122" s="54" t="e">
        <f>SUMIFS(#REF!,#REF!,tbl_POZ[[#This Row],[CODE DESCRIPTION]],#REF!,tbl_POZ[[#This Row],[POZ]])</f>
        <v>#REF!</v>
      </c>
    </row>
    <row r="123" spans="1:9" x14ac:dyDescent="0.25">
      <c r="A123" s="36" t="s">
        <v>162</v>
      </c>
      <c r="B123" s="42" t="s">
        <v>596</v>
      </c>
      <c r="C123" s="37" t="s">
        <v>597</v>
      </c>
      <c r="D123" s="36" t="s">
        <v>307</v>
      </c>
      <c r="E123" s="36" t="s">
        <v>308</v>
      </c>
      <c r="F123" s="36" t="s">
        <v>553</v>
      </c>
      <c r="G123" s="38">
        <v>0</v>
      </c>
      <c r="H123" s="36" t="s">
        <v>18</v>
      </c>
      <c r="I123" s="54" t="e">
        <f>SUMIFS(#REF!,#REF!,tbl_POZ[[#This Row],[CODE DESCRIPTION]],#REF!,tbl_POZ[[#This Row],[POZ]])</f>
        <v>#REF!</v>
      </c>
    </row>
    <row r="124" spans="1:9" x14ac:dyDescent="0.25">
      <c r="A124" s="36" t="s">
        <v>162</v>
      </c>
      <c r="B124" s="42" t="s">
        <v>596</v>
      </c>
      <c r="C124" s="37" t="s">
        <v>597</v>
      </c>
      <c r="D124" s="36" t="s">
        <v>309</v>
      </c>
      <c r="E124" s="36" t="s">
        <v>312</v>
      </c>
      <c r="F124" s="36" t="s">
        <v>553</v>
      </c>
      <c r="G124" s="38">
        <v>0</v>
      </c>
      <c r="H124" s="36" t="s">
        <v>203</v>
      </c>
      <c r="I124" s="54" t="e">
        <f>SUMIFS(#REF!,#REF!,tbl_POZ[[#This Row],[CODE DESCRIPTION]],#REF!,tbl_POZ[[#This Row],[POZ]])</f>
        <v>#REF!</v>
      </c>
    </row>
    <row r="125" spans="1:9" x14ac:dyDescent="0.25">
      <c r="A125" s="36" t="s">
        <v>162</v>
      </c>
      <c r="B125" s="42" t="s">
        <v>598</v>
      </c>
      <c r="C125" s="37" t="s">
        <v>599</v>
      </c>
      <c r="D125" s="36" t="s">
        <v>313</v>
      </c>
      <c r="E125" s="36" t="s">
        <v>314</v>
      </c>
      <c r="F125" s="36" t="s">
        <v>553</v>
      </c>
      <c r="G125" s="38">
        <v>5.2</v>
      </c>
      <c r="H125" s="36" t="s">
        <v>18</v>
      </c>
      <c r="I125" s="54" t="e">
        <f>SUMIFS(#REF!,#REF!,tbl_POZ[[#This Row],[CODE DESCRIPTION]],#REF!,tbl_POZ[[#This Row],[POZ]])</f>
        <v>#REF!</v>
      </c>
    </row>
    <row r="126" spans="1:9" x14ac:dyDescent="0.25">
      <c r="A126" s="36" t="s">
        <v>162</v>
      </c>
      <c r="B126" s="42" t="s">
        <v>598</v>
      </c>
      <c r="C126" s="37" t="s">
        <v>599</v>
      </c>
      <c r="D126" s="36" t="s">
        <v>332</v>
      </c>
      <c r="E126" s="36" t="s">
        <v>333</v>
      </c>
      <c r="F126" s="36" t="s">
        <v>553</v>
      </c>
      <c r="G126" s="38">
        <v>50</v>
      </c>
      <c r="H126" s="36" t="s">
        <v>18</v>
      </c>
      <c r="I126" s="54" t="e">
        <f>SUMIFS(#REF!,#REF!,tbl_POZ[[#This Row],[CODE DESCRIPTION]],#REF!,tbl_POZ[[#This Row],[POZ]])</f>
        <v>#REF!</v>
      </c>
    </row>
    <row r="127" spans="1:9" x14ac:dyDescent="0.25">
      <c r="A127" s="36" t="s">
        <v>162</v>
      </c>
      <c r="B127" s="42" t="s">
        <v>598</v>
      </c>
      <c r="C127" s="37" t="s">
        <v>599</v>
      </c>
      <c r="D127" s="36" t="s">
        <v>334</v>
      </c>
      <c r="E127" s="36" t="s">
        <v>335</v>
      </c>
      <c r="F127" s="36" t="s">
        <v>553</v>
      </c>
      <c r="G127" s="38">
        <v>18</v>
      </c>
      <c r="H127" s="36" t="s">
        <v>560</v>
      </c>
      <c r="I127" s="54" t="e">
        <f>SUMIFS(#REF!,#REF!,tbl_POZ[[#This Row],[CODE DESCRIPTION]],#REF!,tbl_POZ[[#This Row],[POZ]])</f>
        <v>#REF!</v>
      </c>
    </row>
    <row r="128" spans="1:9" x14ac:dyDescent="0.25">
      <c r="A128" s="36" t="s">
        <v>162</v>
      </c>
      <c r="B128" s="42" t="s">
        <v>598</v>
      </c>
      <c r="C128" s="37" t="s">
        <v>599</v>
      </c>
      <c r="D128" s="36" t="s">
        <v>336</v>
      </c>
      <c r="E128" s="36" t="s">
        <v>337</v>
      </c>
      <c r="F128" s="36" t="s">
        <v>553</v>
      </c>
      <c r="G128" s="38">
        <v>1</v>
      </c>
      <c r="H128" s="36" t="s">
        <v>203</v>
      </c>
      <c r="I128" s="54" t="e">
        <f>SUMIFS(#REF!,#REF!,tbl_POZ[[#This Row],[CODE DESCRIPTION]],#REF!,tbl_POZ[[#This Row],[POZ]])</f>
        <v>#REF!</v>
      </c>
    </row>
    <row r="129" spans="1:9" x14ac:dyDescent="0.25">
      <c r="A129" s="36" t="s">
        <v>162</v>
      </c>
      <c r="B129" s="42" t="s">
        <v>598</v>
      </c>
      <c r="C129" s="37" t="s">
        <v>599</v>
      </c>
      <c r="D129" s="36" t="s">
        <v>338</v>
      </c>
      <c r="E129" s="36" t="s">
        <v>339</v>
      </c>
      <c r="F129" s="36" t="s">
        <v>553</v>
      </c>
      <c r="G129" s="38">
        <v>1</v>
      </c>
      <c r="H129" s="36" t="s">
        <v>203</v>
      </c>
      <c r="I129" s="54" t="e">
        <f>SUMIFS(#REF!,#REF!,tbl_POZ[[#This Row],[CODE DESCRIPTION]],#REF!,tbl_POZ[[#This Row],[POZ]])</f>
        <v>#REF!</v>
      </c>
    </row>
    <row r="130" spans="1:9" x14ac:dyDescent="0.25">
      <c r="A130" s="36" t="s">
        <v>162</v>
      </c>
      <c r="B130" s="42" t="s">
        <v>598</v>
      </c>
      <c r="C130" s="37" t="s">
        <v>599</v>
      </c>
      <c r="D130" s="36" t="s">
        <v>340</v>
      </c>
      <c r="E130" s="36" t="s">
        <v>341</v>
      </c>
      <c r="F130" s="36" t="s">
        <v>553</v>
      </c>
      <c r="G130" s="38">
        <v>1</v>
      </c>
      <c r="H130" s="36" t="s">
        <v>203</v>
      </c>
      <c r="I130" s="54" t="e">
        <f>SUMIFS(#REF!,#REF!,tbl_POZ[[#This Row],[CODE DESCRIPTION]],#REF!,tbl_POZ[[#This Row],[POZ]])</f>
        <v>#REF!</v>
      </c>
    </row>
    <row r="131" spans="1:9" x14ac:dyDescent="0.25">
      <c r="A131" s="36" t="s">
        <v>162</v>
      </c>
      <c r="B131" s="42" t="s">
        <v>598</v>
      </c>
      <c r="C131" s="37" t="s">
        <v>599</v>
      </c>
      <c r="D131" s="36" t="s">
        <v>315</v>
      </c>
      <c r="E131" s="36" t="s">
        <v>316</v>
      </c>
      <c r="F131" s="36" t="s">
        <v>553</v>
      </c>
      <c r="G131" s="38">
        <v>20.350000000000001</v>
      </c>
      <c r="H131" s="36" t="s">
        <v>560</v>
      </c>
      <c r="I131" s="54" t="e">
        <f>SUMIFS(#REF!,#REF!,tbl_POZ[[#This Row],[CODE DESCRIPTION]],#REF!,tbl_POZ[[#This Row],[POZ]])</f>
        <v>#REF!</v>
      </c>
    </row>
    <row r="132" spans="1:9" x14ac:dyDescent="0.25">
      <c r="A132" s="36" t="s">
        <v>163</v>
      </c>
      <c r="B132" s="42" t="s">
        <v>556</v>
      </c>
      <c r="C132" s="37" t="s">
        <v>557</v>
      </c>
      <c r="D132" s="36" t="s">
        <v>191</v>
      </c>
      <c r="E132" s="36" t="s">
        <v>192</v>
      </c>
      <c r="F132" s="36" t="s">
        <v>553</v>
      </c>
      <c r="G132" s="38">
        <v>348.0412</v>
      </c>
      <c r="H132" s="36" t="s">
        <v>18</v>
      </c>
      <c r="I132" s="54" t="e">
        <f>SUMIFS(#REF!,#REF!,tbl_POZ[[#This Row],[CODE DESCRIPTION]],#REF!,tbl_POZ[[#This Row],[POZ]])</f>
        <v>#REF!</v>
      </c>
    </row>
    <row r="133" spans="1:9" x14ac:dyDescent="0.25">
      <c r="A133" s="36" t="s">
        <v>163</v>
      </c>
      <c r="B133" s="42" t="s">
        <v>556</v>
      </c>
      <c r="C133" s="37" t="s">
        <v>557</v>
      </c>
      <c r="D133" s="36" t="s">
        <v>193</v>
      </c>
      <c r="E133" s="36" t="s">
        <v>194</v>
      </c>
      <c r="F133" s="36" t="s">
        <v>553</v>
      </c>
      <c r="G133" s="38">
        <v>87.201999999999998</v>
      </c>
      <c r="H133" s="36" t="s">
        <v>18</v>
      </c>
      <c r="I133" s="54" t="e">
        <f>SUMIFS(#REF!,#REF!,tbl_POZ[[#This Row],[CODE DESCRIPTION]],#REF!,tbl_POZ[[#This Row],[POZ]])</f>
        <v>#REF!</v>
      </c>
    </row>
    <row r="134" spans="1:9" ht="42.75" x14ac:dyDescent="0.25">
      <c r="A134" s="36" t="s">
        <v>163</v>
      </c>
      <c r="B134" s="42" t="s">
        <v>558</v>
      </c>
      <c r="C134" s="37" t="s">
        <v>562</v>
      </c>
      <c r="D134" s="36" t="s">
        <v>342</v>
      </c>
      <c r="E134" s="36" t="s">
        <v>205</v>
      </c>
      <c r="F134" s="36" t="s">
        <v>553</v>
      </c>
      <c r="G134" s="38">
        <v>1000</v>
      </c>
      <c r="H134" s="36" t="s">
        <v>206</v>
      </c>
      <c r="I134" s="54" t="e">
        <f>SUMIFS(#REF!,#REF!,tbl_POZ[[#This Row],[CODE DESCRIPTION]],#REF!,tbl_POZ[[#This Row],[POZ]])</f>
        <v>#REF!</v>
      </c>
    </row>
    <row r="135" spans="1:9" x14ac:dyDescent="0.25">
      <c r="A135" s="36" t="s">
        <v>163</v>
      </c>
      <c r="B135" s="42" t="s">
        <v>561</v>
      </c>
      <c r="C135" s="37" t="s">
        <v>564</v>
      </c>
      <c r="D135" s="36" t="s">
        <v>204</v>
      </c>
      <c r="E135" s="36" t="s">
        <v>208</v>
      </c>
      <c r="F135" s="36" t="s">
        <v>553</v>
      </c>
      <c r="G135" s="38">
        <v>40.480000000000004</v>
      </c>
      <c r="H135" s="36" t="s">
        <v>18</v>
      </c>
      <c r="I135" s="54" t="e">
        <f>SUMIFS(#REF!,#REF!,tbl_POZ[[#This Row],[CODE DESCRIPTION]],#REF!,tbl_POZ[[#This Row],[POZ]])</f>
        <v>#REF!</v>
      </c>
    </row>
    <row r="136" spans="1:9" x14ac:dyDescent="0.25">
      <c r="A136" s="36" t="s">
        <v>163</v>
      </c>
      <c r="B136" s="42" t="s">
        <v>561</v>
      </c>
      <c r="C136" s="37" t="s">
        <v>564</v>
      </c>
      <c r="D136" s="36" t="s">
        <v>343</v>
      </c>
      <c r="E136" s="36" t="s">
        <v>210</v>
      </c>
      <c r="F136" s="36" t="s">
        <v>553</v>
      </c>
      <c r="G136" s="38">
        <v>25</v>
      </c>
      <c r="H136" s="36" t="s">
        <v>565</v>
      </c>
      <c r="I136" s="54" t="e">
        <f>SUMIFS(#REF!,#REF!,tbl_POZ[[#This Row],[CODE DESCRIPTION]],#REF!,tbl_POZ[[#This Row],[POZ]])</f>
        <v>#REF!</v>
      </c>
    </row>
    <row r="137" spans="1:9" x14ac:dyDescent="0.25">
      <c r="A137" s="36" t="s">
        <v>163</v>
      </c>
      <c r="B137" s="42" t="s">
        <v>570</v>
      </c>
      <c r="C137" s="37" t="s">
        <v>571</v>
      </c>
      <c r="D137" s="36" t="s">
        <v>217</v>
      </c>
      <c r="E137" s="36" t="s">
        <v>344</v>
      </c>
      <c r="F137" s="36" t="s">
        <v>553</v>
      </c>
      <c r="G137" s="38">
        <v>202.07999999999998</v>
      </c>
      <c r="H137" s="36" t="s">
        <v>560</v>
      </c>
      <c r="I137" s="54" t="e">
        <f>SUMIFS(#REF!,#REF!,tbl_POZ[[#This Row],[CODE DESCRIPTION]],#REF!,tbl_POZ[[#This Row],[POZ]])</f>
        <v>#REF!</v>
      </c>
    </row>
    <row r="138" spans="1:9" x14ac:dyDescent="0.25">
      <c r="A138" s="44" t="s">
        <v>163</v>
      </c>
      <c r="B138" s="45" t="s">
        <v>572</v>
      </c>
      <c r="C138" s="46" t="s">
        <v>573</v>
      </c>
      <c r="D138" s="44" t="s">
        <v>219</v>
      </c>
      <c r="E138" s="44" t="s">
        <v>345</v>
      </c>
      <c r="F138" s="44" t="s">
        <v>553</v>
      </c>
      <c r="G138" s="47">
        <v>693.19999999999993</v>
      </c>
      <c r="H138" s="44" t="s">
        <v>18</v>
      </c>
      <c r="I138" s="54" t="e">
        <f>SUMIFS(#REF!,#REF!,tbl_POZ[[#This Row],[CODE DESCRIPTION]],#REF!,tbl_POZ[[#This Row],[POZ]])</f>
        <v>#REF!</v>
      </c>
    </row>
    <row r="139" spans="1:9" x14ac:dyDescent="0.25">
      <c r="A139" s="36" t="s">
        <v>163</v>
      </c>
      <c r="B139" s="42" t="s">
        <v>572</v>
      </c>
      <c r="C139" s="37" t="s">
        <v>573</v>
      </c>
      <c r="D139" s="36" t="s">
        <v>346</v>
      </c>
      <c r="E139" s="36" t="s">
        <v>232</v>
      </c>
      <c r="F139" s="36" t="s">
        <v>553</v>
      </c>
      <c r="G139" s="38">
        <v>284</v>
      </c>
      <c r="H139" s="36" t="s">
        <v>560</v>
      </c>
      <c r="I139" s="54" t="e">
        <f>SUMIFS(#REF!,#REF!,tbl_POZ[[#This Row],[CODE DESCRIPTION]],#REF!,tbl_POZ[[#This Row],[POZ]])</f>
        <v>#REF!</v>
      </c>
    </row>
    <row r="140" spans="1:9" ht="28.5" x14ac:dyDescent="0.25">
      <c r="A140" s="36" t="s">
        <v>163</v>
      </c>
      <c r="B140" s="42" t="s">
        <v>574</v>
      </c>
      <c r="C140" s="37" t="s">
        <v>600</v>
      </c>
      <c r="D140" s="36" t="s">
        <v>233</v>
      </c>
      <c r="E140" s="36" t="s">
        <v>347</v>
      </c>
      <c r="F140" s="36" t="s">
        <v>553</v>
      </c>
      <c r="G140" s="38">
        <v>1</v>
      </c>
      <c r="H140" s="36" t="s">
        <v>203</v>
      </c>
      <c r="I140" s="54" t="e">
        <f>SUMIFS(#REF!,#REF!,tbl_POZ[[#This Row],[CODE DESCRIPTION]],#REF!,tbl_POZ[[#This Row],[POZ]])</f>
        <v>#REF!</v>
      </c>
    </row>
    <row r="141" spans="1:9" x14ac:dyDescent="0.25">
      <c r="A141" s="44" t="s">
        <v>163</v>
      </c>
      <c r="B141" s="45" t="s">
        <v>601</v>
      </c>
      <c r="C141" s="46" t="s">
        <v>575</v>
      </c>
      <c r="D141" s="44" t="s">
        <v>348</v>
      </c>
      <c r="E141" s="44" t="s">
        <v>234</v>
      </c>
      <c r="F141" s="44" t="s">
        <v>553</v>
      </c>
      <c r="G141" s="47">
        <v>693.19999999999993</v>
      </c>
      <c r="H141" s="44" t="s">
        <v>18</v>
      </c>
      <c r="I141" s="54" t="e">
        <f>SUMIFS(#REF!,#REF!,tbl_POZ[[#This Row],[CODE DESCRIPTION]],#REF!,tbl_POZ[[#This Row],[POZ]])</f>
        <v>#REF!</v>
      </c>
    </row>
    <row r="142" spans="1:9" x14ac:dyDescent="0.25">
      <c r="A142" s="36" t="s">
        <v>163</v>
      </c>
      <c r="B142" s="42" t="s">
        <v>601</v>
      </c>
      <c r="C142" s="37" t="s">
        <v>575</v>
      </c>
      <c r="D142" s="36" t="s">
        <v>349</v>
      </c>
      <c r="E142" s="36" t="s">
        <v>236</v>
      </c>
      <c r="F142" s="36" t="s">
        <v>553</v>
      </c>
      <c r="G142" s="38">
        <v>649.24800000000005</v>
      </c>
      <c r="H142" s="36" t="s">
        <v>18</v>
      </c>
      <c r="I142" s="54" t="e">
        <f>SUMIFS(#REF!,#REF!,tbl_POZ[[#This Row],[CODE DESCRIPTION]],#REF!,tbl_POZ[[#This Row],[POZ]])</f>
        <v>#REF!</v>
      </c>
    </row>
    <row r="143" spans="1:9" x14ac:dyDescent="0.25">
      <c r="A143" s="36" t="s">
        <v>163</v>
      </c>
      <c r="B143" s="42" t="s">
        <v>576</v>
      </c>
      <c r="C143" s="37" t="s">
        <v>577</v>
      </c>
      <c r="D143" s="36" t="s">
        <v>239</v>
      </c>
      <c r="E143" s="36" t="s">
        <v>350</v>
      </c>
      <c r="F143" s="36" t="s">
        <v>553</v>
      </c>
      <c r="G143" s="38">
        <v>3</v>
      </c>
      <c r="H143" s="36" t="s">
        <v>565</v>
      </c>
      <c r="I143" s="54" t="e">
        <f>SUMIFS(#REF!,#REF!,tbl_POZ[[#This Row],[CODE DESCRIPTION]],#REF!,tbl_POZ[[#This Row],[POZ]])</f>
        <v>#REF!</v>
      </c>
    </row>
    <row r="144" spans="1:9" x14ac:dyDescent="0.25">
      <c r="A144" s="36" t="s">
        <v>163</v>
      </c>
      <c r="B144" s="42" t="s">
        <v>576</v>
      </c>
      <c r="C144" s="37" t="s">
        <v>577</v>
      </c>
      <c r="D144" s="36" t="s">
        <v>241</v>
      </c>
      <c r="E144" s="36" t="s">
        <v>351</v>
      </c>
      <c r="F144" s="36" t="s">
        <v>553</v>
      </c>
      <c r="G144" s="38">
        <v>1</v>
      </c>
      <c r="H144" s="36" t="s">
        <v>565</v>
      </c>
      <c r="I144" s="54" t="e">
        <f>SUMIFS(#REF!,#REF!,tbl_POZ[[#This Row],[CODE DESCRIPTION]],#REF!,tbl_POZ[[#This Row],[POZ]])</f>
        <v>#REF!</v>
      </c>
    </row>
    <row r="145" spans="1:9" x14ac:dyDescent="0.25">
      <c r="A145" s="36" t="s">
        <v>163</v>
      </c>
      <c r="B145" s="42" t="s">
        <v>576</v>
      </c>
      <c r="C145" s="37" t="s">
        <v>577</v>
      </c>
      <c r="D145" s="36" t="s">
        <v>243</v>
      </c>
      <c r="E145" s="36" t="s">
        <v>352</v>
      </c>
      <c r="F145" s="36" t="s">
        <v>553</v>
      </c>
      <c r="G145" s="38">
        <v>8</v>
      </c>
      <c r="H145" s="36" t="s">
        <v>565</v>
      </c>
      <c r="I145" s="54" t="e">
        <f>SUMIFS(#REF!,#REF!,tbl_POZ[[#This Row],[CODE DESCRIPTION]],#REF!,tbl_POZ[[#This Row],[POZ]])</f>
        <v>#REF!</v>
      </c>
    </row>
    <row r="146" spans="1:9" x14ac:dyDescent="0.25">
      <c r="A146" s="36" t="s">
        <v>163</v>
      </c>
      <c r="B146" s="42" t="s">
        <v>578</v>
      </c>
      <c r="C146" s="37" t="s">
        <v>579</v>
      </c>
      <c r="D146" s="36" t="s">
        <v>253</v>
      </c>
      <c r="E146" s="36" t="s">
        <v>254</v>
      </c>
      <c r="F146" s="36" t="s">
        <v>553</v>
      </c>
      <c r="G146" s="38">
        <v>2</v>
      </c>
      <c r="H146" s="36" t="s">
        <v>565</v>
      </c>
      <c r="I146" s="54" t="e">
        <f>SUMIFS(#REF!,#REF!,tbl_POZ[[#This Row],[CODE DESCRIPTION]],#REF!,tbl_POZ[[#This Row],[POZ]])</f>
        <v>#REF!</v>
      </c>
    </row>
    <row r="147" spans="1:9" x14ac:dyDescent="0.25">
      <c r="A147" s="36" t="s">
        <v>163</v>
      </c>
      <c r="B147" s="42" t="s">
        <v>580</v>
      </c>
      <c r="C147" s="37" t="s">
        <v>581</v>
      </c>
      <c r="D147" s="36" t="s">
        <v>255</v>
      </c>
      <c r="E147" s="36" t="s">
        <v>256</v>
      </c>
      <c r="F147" s="36" t="s">
        <v>553</v>
      </c>
      <c r="G147" s="38">
        <v>4</v>
      </c>
      <c r="H147" s="36" t="s">
        <v>565</v>
      </c>
      <c r="I147" s="54" t="e">
        <f>SUMIFS(#REF!,#REF!,tbl_POZ[[#This Row],[CODE DESCRIPTION]],#REF!,tbl_POZ[[#This Row],[POZ]])</f>
        <v>#REF!</v>
      </c>
    </row>
    <row r="148" spans="1:9" ht="28.5" x14ac:dyDescent="0.25">
      <c r="A148" s="36" t="s">
        <v>163</v>
      </c>
      <c r="B148" s="42" t="s">
        <v>582</v>
      </c>
      <c r="C148" s="37" t="s">
        <v>583</v>
      </c>
      <c r="D148" s="36" t="s">
        <v>257</v>
      </c>
      <c r="E148" s="36" t="s">
        <v>258</v>
      </c>
      <c r="F148" s="36" t="s">
        <v>553</v>
      </c>
      <c r="G148" s="38">
        <v>1</v>
      </c>
      <c r="H148" s="36" t="s">
        <v>565</v>
      </c>
      <c r="I148" s="54" t="e">
        <f>SUMIFS(#REF!,#REF!,tbl_POZ[[#This Row],[CODE DESCRIPTION]],#REF!,tbl_POZ[[#This Row],[POZ]])</f>
        <v>#REF!</v>
      </c>
    </row>
    <row r="149" spans="1:9" x14ac:dyDescent="0.25">
      <c r="A149" s="36" t="s">
        <v>163</v>
      </c>
      <c r="B149" s="42" t="s">
        <v>584</v>
      </c>
      <c r="C149" s="37" t="s">
        <v>585</v>
      </c>
      <c r="D149" s="36" t="s">
        <v>259</v>
      </c>
      <c r="E149" s="36" t="s">
        <v>325</v>
      </c>
      <c r="F149" s="36" t="s">
        <v>553</v>
      </c>
      <c r="G149" s="38">
        <v>951</v>
      </c>
      <c r="H149" s="36" t="s">
        <v>18</v>
      </c>
      <c r="I149" s="54" t="e">
        <f>SUMIFS(#REF!,#REF!,tbl_POZ[[#This Row],[CODE DESCRIPTION]],#REF!,tbl_POZ[[#This Row],[POZ]])</f>
        <v>#REF!</v>
      </c>
    </row>
    <row r="150" spans="1:9" x14ac:dyDescent="0.25">
      <c r="A150" s="44" t="s">
        <v>163</v>
      </c>
      <c r="B150" s="45" t="s">
        <v>586</v>
      </c>
      <c r="C150" s="46" t="s">
        <v>587</v>
      </c>
      <c r="D150" s="44" t="s">
        <v>265</v>
      </c>
      <c r="E150" s="44" t="s">
        <v>353</v>
      </c>
      <c r="F150" s="44" t="s">
        <v>553</v>
      </c>
      <c r="G150" s="47">
        <v>1000</v>
      </c>
      <c r="H150" s="44" t="s">
        <v>18</v>
      </c>
      <c r="I150" s="54" t="e">
        <f>SUMIFS(#REF!,#REF!,tbl_POZ[[#This Row],[CODE DESCRIPTION]],#REF!,tbl_POZ[[#This Row],[POZ]])</f>
        <v>#REF!</v>
      </c>
    </row>
    <row r="151" spans="1:9" ht="42.75" x14ac:dyDescent="0.25">
      <c r="A151" s="36" t="s">
        <v>163</v>
      </c>
      <c r="B151" s="42" t="s">
        <v>588</v>
      </c>
      <c r="C151" s="37" t="s">
        <v>589</v>
      </c>
      <c r="D151" s="36" t="s">
        <v>277</v>
      </c>
      <c r="E151" s="37" t="s">
        <v>278</v>
      </c>
      <c r="F151" s="36" t="s">
        <v>553</v>
      </c>
      <c r="G151" s="38">
        <v>970.67599999999993</v>
      </c>
      <c r="H151" s="36" t="s">
        <v>18</v>
      </c>
      <c r="I151" s="54" t="e">
        <f>SUMIFS(#REF!,#REF!,tbl_POZ[[#This Row],[CODE DESCRIPTION]],#REF!,tbl_POZ[[#This Row],[POZ]])</f>
        <v>#REF!</v>
      </c>
    </row>
    <row r="152" spans="1:9" ht="28.5" x14ac:dyDescent="0.25">
      <c r="A152" s="36" t="s">
        <v>163</v>
      </c>
      <c r="B152" s="42" t="s">
        <v>590</v>
      </c>
      <c r="C152" s="37" t="s">
        <v>591</v>
      </c>
      <c r="D152" s="36" t="s">
        <v>299</v>
      </c>
      <c r="E152" s="36" t="s">
        <v>300</v>
      </c>
      <c r="F152" s="36" t="s">
        <v>553</v>
      </c>
      <c r="G152" s="38">
        <v>1</v>
      </c>
      <c r="H152" s="36" t="s">
        <v>203</v>
      </c>
      <c r="I152" s="54" t="e">
        <f>SUMIFS(#REF!,#REF!,tbl_POZ[[#This Row],[CODE DESCRIPTION]],#REF!,tbl_POZ[[#This Row],[POZ]])</f>
        <v>#REF!</v>
      </c>
    </row>
    <row r="153" spans="1:9" ht="28.5" x14ac:dyDescent="0.25">
      <c r="A153" s="36" t="s">
        <v>163</v>
      </c>
      <c r="B153" s="42" t="s">
        <v>592</v>
      </c>
      <c r="C153" s="37" t="s">
        <v>593</v>
      </c>
      <c r="D153" s="36" t="s">
        <v>301</v>
      </c>
      <c r="E153" s="36" t="s">
        <v>302</v>
      </c>
      <c r="F153" s="36" t="s">
        <v>553</v>
      </c>
      <c r="G153" s="38">
        <v>1</v>
      </c>
      <c r="H153" s="36" t="s">
        <v>203</v>
      </c>
      <c r="I153" s="54" t="e">
        <f>SUMIFS(#REF!,#REF!,tbl_POZ[[#This Row],[CODE DESCRIPTION]],#REF!,tbl_POZ[[#This Row],[POZ]])</f>
        <v>#REF!</v>
      </c>
    </row>
    <row r="154" spans="1:9" x14ac:dyDescent="0.25">
      <c r="A154" s="36" t="s">
        <v>163</v>
      </c>
      <c r="B154" s="42" t="s">
        <v>594</v>
      </c>
      <c r="C154" s="37" t="s">
        <v>599</v>
      </c>
      <c r="D154" s="36" t="s">
        <v>303</v>
      </c>
      <c r="E154" s="36" t="s">
        <v>314</v>
      </c>
      <c r="F154" s="36" t="s">
        <v>553</v>
      </c>
      <c r="G154" s="38">
        <v>4.4000000000000004</v>
      </c>
      <c r="H154" s="36" t="s">
        <v>18</v>
      </c>
      <c r="I154" s="54" t="e">
        <f>SUMIFS(#REF!,#REF!,tbl_POZ[[#This Row],[CODE DESCRIPTION]],#REF!,tbl_POZ[[#This Row],[POZ]])</f>
        <v>#REF!</v>
      </c>
    </row>
    <row r="155" spans="1:9" x14ac:dyDescent="0.25">
      <c r="A155" s="36" t="s">
        <v>163</v>
      </c>
      <c r="B155" s="42" t="s">
        <v>594</v>
      </c>
      <c r="C155" s="37" t="s">
        <v>599</v>
      </c>
      <c r="D155" s="36" t="s">
        <v>305</v>
      </c>
      <c r="E155" s="36" t="s">
        <v>316</v>
      </c>
      <c r="F155" s="36" t="s">
        <v>553</v>
      </c>
      <c r="G155" s="38">
        <v>7.95</v>
      </c>
      <c r="H155" s="36" t="s">
        <v>560</v>
      </c>
      <c r="I155" s="54" t="e">
        <f>SUMIFS(#REF!,#REF!,tbl_POZ[[#This Row],[CODE DESCRIPTION]],#REF!,tbl_POZ[[#This Row],[POZ]])</f>
        <v>#REF!</v>
      </c>
    </row>
    <row r="156" spans="1:9" x14ac:dyDescent="0.25">
      <c r="A156" s="44" t="s">
        <v>161</v>
      </c>
      <c r="B156" s="45" t="s">
        <v>586</v>
      </c>
      <c r="C156" s="46" t="s">
        <v>587</v>
      </c>
      <c r="D156" s="44" t="s">
        <v>267</v>
      </c>
      <c r="E156" s="44" t="s">
        <v>268</v>
      </c>
      <c r="F156" s="44" t="s">
        <v>553</v>
      </c>
      <c r="G156" s="47">
        <v>154</v>
      </c>
      <c r="H156" s="44" t="s">
        <v>18</v>
      </c>
      <c r="I156" s="54" t="e">
        <f>SUMIFS(#REF!,#REF!,tbl_POZ[[#This Row],[CODE DESCRIPTION]],#REF!,tbl_POZ[[#This Row],[POZ]])</f>
        <v>#REF!</v>
      </c>
    </row>
    <row r="157" spans="1:9" x14ac:dyDescent="0.25">
      <c r="A157" s="44" t="s">
        <v>162</v>
      </c>
      <c r="B157" s="45" t="s">
        <v>586</v>
      </c>
      <c r="C157" s="46" t="s">
        <v>587</v>
      </c>
      <c r="D157" s="44" t="s">
        <v>263</v>
      </c>
      <c r="E157" s="44" t="s">
        <v>326</v>
      </c>
      <c r="F157" s="44" t="s">
        <v>553</v>
      </c>
      <c r="G157" s="47">
        <v>166.32999999999998</v>
      </c>
      <c r="H157" s="44" t="s">
        <v>18</v>
      </c>
      <c r="I157" s="54" t="e">
        <f>SUMIFS(#REF!,#REF!,tbl_POZ[[#This Row],[CODE DESCRIPTION]],#REF!,tbl_POZ[[#This Row],[POZ]])</f>
        <v>#REF!</v>
      </c>
    </row>
    <row r="158" spans="1:9" x14ac:dyDescent="0.25">
      <c r="A158" s="44" t="s">
        <v>162</v>
      </c>
      <c r="B158" s="45" t="s">
        <v>586</v>
      </c>
      <c r="C158" s="46" t="s">
        <v>587</v>
      </c>
      <c r="D158" s="44" t="s">
        <v>269</v>
      </c>
      <c r="E158" s="44" t="s">
        <v>329</v>
      </c>
      <c r="F158" s="44" t="s">
        <v>553</v>
      </c>
      <c r="G158" s="47">
        <v>1225.1200000000001</v>
      </c>
      <c r="H158" s="44" t="s">
        <v>18</v>
      </c>
      <c r="I158" s="54" t="e">
        <f>SUMIFS(#REF!,#REF!,tbl_POZ[[#This Row],[CODE DESCRIPTION]],#REF!,tbl_POZ[[#This Row],[POZ]])</f>
        <v>#REF!</v>
      </c>
    </row>
    <row r="159" spans="1:9" x14ac:dyDescent="0.25">
      <c r="A159" s="44" t="s">
        <v>163</v>
      </c>
      <c r="B159" s="45" t="s">
        <v>586</v>
      </c>
      <c r="C159" s="46" t="s">
        <v>587</v>
      </c>
      <c r="D159" s="44" t="s">
        <v>263</v>
      </c>
      <c r="E159" s="44" t="s">
        <v>329</v>
      </c>
      <c r="F159" s="44" t="s">
        <v>553</v>
      </c>
      <c r="G159" s="47">
        <v>878.54000000000008</v>
      </c>
      <c r="H159" s="44" t="s">
        <v>18</v>
      </c>
      <c r="I159" s="54" t="e">
        <f>SUMIFS(#REF!,#REF!,tbl_POZ[[#This Row],[CODE DESCRIPTION]],#REF!,tbl_POZ[[#This Row],[POZ]])</f>
        <v>#REF!</v>
      </c>
    </row>
    <row r="160" spans="1:9" ht="28.5" x14ac:dyDescent="0.25">
      <c r="A160" s="36" t="s">
        <v>164</v>
      </c>
      <c r="B160" s="42" t="s">
        <v>602</v>
      </c>
      <c r="C160" s="37" t="s">
        <v>603</v>
      </c>
      <c r="D160" s="36" t="s">
        <v>354</v>
      </c>
      <c r="E160" s="37" t="s">
        <v>355</v>
      </c>
      <c r="F160" s="36" t="s">
        <v>553</v>
      </c>
      <c r="G160" s="38">
        <v>4153.2299999999996</v>
      </c>
      <c r="H160" s="36" t="s">
        <v>18</v>
      </c>
      <c r="I160" s="54" t="e">
        <f>SUMIFS(#REF!,#REF!,tbl_POZ[[#This Row],[CODE DESCRIPTION]],#REF!,tbl_POZ[[#This Row],[POZ]])</f>
        <v>#REF!</v>
      </c>
    </row>
    <row r="161" spans="1:9" x14ac:dyDescent="0.25">
      <c r="A161" s="36" t="s">
        <v>164</v>
      </c>
      <c r="B161" s="42" t="s">
        <v>602</v>
      </c>
      <c r="C161" s="37" t="s">
        <v>603</v>
      </c>
      <c r="D161" s="36" t="s">
        <v>356</v>
      </c>
      <c r="E161" s="37" t="s">
        <v>357</v>
      </c>
      <c r="F161" s="36" t="s">
        <v>553</v>
      </c>
      <c r="G161" s="38">
        <v>1524.64</v>
      </c>
      <c r="H161" s="36" t="s">
        <v>18</v>
      </c>
      <c r="I161" s="54" t="e">
        <f>SUMIFS(#REF!,#REF!,tbl_POZ[[#This Row],[CODE DESCRIPTION]],#REF!,tbl_POZ[[#This Row],[POZ]])</f>
        <v>#REF!</v>
      </c>
    </row>
    <row r="162" spans="1:9" x14ac:dyDescent="0.25">
      <c r="A162" s="36" t="s">
        <v>164</v>
      </c>
      <c r="B162" s="42" t="s">
        <v>602</v>
      </c>
      <c r="C162" s="37" t="s">
        <v>603</v>
      </c>
      <c r="D162" s="36" t="s">
        <v>358</v>
      </c>
      <c r="E162" s="37" t="s">
        <v>359</v>
      </c>
      <c r="F162" s="36" t="s">
        <v>553</v>
      </c>
      <c r="G162" s="38">
        <v>48</v>
      </c>
      <c r="H162" s="36" t="s">
        <v>104</v>
      </c>
      <c r="I162" s="54" t="e">
        <f>SUMIFS(#REF!,#REF!,tbl_POZ[[#This Row],[CODE DESCRIPTION]],#REF!,tbl_POZ[[#This Row],[POZ]])</f>
        <v>#REF!</v>
      </c>
    </row>
    <row r="163" spans="1:9" ht="42.75" x14ac:dyDescent="0.25">
      <c r="A163" s="36" t="s">
        <v>164</v>
      </c>
      <c r="B163" s="42" t="s">
        <v>604</v>
      </c>
      <c r="C163" s="37" t="s">
        <v>605</v>
      </c>
      <c r="D163" s="36" t="s">
        <v>360</v>
      </c>
      <c r="E163" s="37" t="s">
        <v>361</v>
      </c>
      <c r="F163" s="36" t="s">
        <v>553</v>
      </c>
      <c r="G163" s="38">
        <v>5323.8929999999991</v>
      </c>
      <c r="H163" s="36" t="s">
        <v>362</v>
      </c>
      <c r="I163" s="54" t="e">
        <f>SUMIFS(#REF!,#REF!,tbl_POZ[[#This Row],[CODE DESCRIPTION]],#REF!,tbl_POZ[[#This Row],[POZ]])</f>
        <v>#REF!</v>
      </c>
    </row>
    <row r="164" spans="1:9" x14ac:dyDescent="0.25">
      <c r="A164" s="36" t="s">
        <v>164</v>
      </c>
      <c r="B164" s="42" t="s">
        <v>604</v>
      </c>
      <c r="C164" s="37" t="s">
        <v>605</v>
      </c>
      <c r="D164" s="36" t="s">
        <v>363</v>
      </c>
      <c r="E164" s="37" t="s">
        <v>364</v>
      </c>
      <c r="F164" s="36" t="s">
        <v>553</v>
      </c>
      <c r="G164" s="38">
        <v>0</v>
      </c>
      <c r="H164" s="36" t="s">
        <v>18</v>
      </c>
      <c r="I164" s="54" t="e">
        <f>SUMIFS(#REF!,#REF!,tbl_POZ[[#This Row],[CODE DESCRIPTION]],#REF!,tbl_POZ[[#This Row],[POZ]])</f>
        <v>#REF!</v>
      </c>
    </row>
    <row r="165" spans="1:9" ht="28.5" x14ac:dyDescent="0.25">
      <c r="A165" s="36" t="s">
        <v>164</v>
      </c>
      <c r="B165" s="42" t="s">
        <v>604</v>
      </c>
      <c r="C165" s="37" t="s">
        <v>605</v>
      </c>
      <c r="D165" s="36" t="s">
        <v>365</v>
      </c>
      <c r="E165" s="37" t="s">
        <v>366</v>
      </c>
      <c r="F165" s="36" t="s">
        <v>553</v>
      </c>
      <c r="G165" s="38">
        <v>411.8</v>
      </c>
      <c r="H165" s="36" t="s">
        <v>18</v>
      </c>
      <c r="I165" s="54" t="e">
        <f>SUMIFS(#REF!,#REF!,tbl_POZ[[#This Row],[CODE DESCRIPTION]],#REF!,tbl_POZ[[#This Row],[POZ]])</f>
        <v>#REF!</v>
      </c>
    </row>
    <row r="166" spans="1:9" x14ac:dyDescent="0.25">
      <c r="A166" s="36" t="s">
        <v>164</v>
      </c>
      <c r="B166" s="42" t="s">
        <v>604</v>
      </c>
      <c r="C166" s="37" t="s">
        <v>605</v>
      </c>
      <c r="D166" s="36" t="s">
        <v>367</v>
      </c>
      <c r="E166" s="37" t="s">
        <v>368</v>
      </c>
      <c r="F166" s="36" t="s">
        <v>553</v>
      </c>
      <c r="G166" s="38">
        <v>10647.785999999998</v>
      </c>
      <c r="H166" s="36" t="s">
        <v>18</v>
      </c>
      <c r="I166" s="54" t="e">
        <f>SUMIFS(#REF!,#REF!,tbl_POZ[[#This Row],[CODE DESCRIPTION]],#REF!,tbl_POZ[[#This Row],[POZ]])</f>
        <v>#REF!</v>
      </c>
    </row>
    <row r="167" spans="1:9" x14ac:dyDescent="0.25">
      <c r="A167" s="36" t="s">
        <v>164</v>
      </c>
      <c r="B167" s="42" t="s">
        <v>604</v>
      </c>
      <c r="C167" s="37" t="s">
        <v>605</v>
      </c>
      <c r="D167" s="36" t="s">
        <v>369</v>
      </c>
      <c r="E167" s="37" t="s">
        <v>370</v>
      </c>
      <c r="F167" s="36" t="s">
        <v>553</v>
      </c>
      <c r="G167" s="38">
        <v>330</v>
      </c>
      <c r="H167" s="36" t="s">
        <v>18</v>
      </c>
      <c r="I167" s="54" t="e">
        <f>SUMIFS(#REF!,#REF!,tbl_POZ[[#This Row],[CODE DESCRIPTION]],#REF!,tbl_POZ[[#This Row],[POZ]])</f>
        <v>#REF!</v>
      </c>
    </row>
    <row r="168" spans="1:9" ht="28.5" x14ac:dyDescent="0.25">
      <c r="A168" s="36" t="s">
        <v>164</v>
      </c>
      <c r="B168" s="42" t="s">
        <v>604</v>
      </c>
      <c r="C168" s="37" t="s">
        <v>605</v>
      </c>
      <c r="D168" s="36" t="s">
        <v>371</v>
      </c>
      <c r="E168" s="37" t="s">
        <v>372</v>
      </c>
      <c r="F168" s="36" t="s">
        <v>553</v>
      </c>
      <c r="G168" s="38">
        <v>10909.585999999998</v>
      </c>
      <c r="H168" s="36" t="s">
        <v>18</v>
      </c>
      <c r="I168" s="54" t="e">
        <f>SUMIFS(#REF!,#REF!,tbl_POZ[[#This Row],[CODE DESCRIPTION]],#REF!,tbl_POZ[[#This Row],[POZ]])</f>
        <v>#REF!</v>
      </c>
    </row>
    <row r="169" spans="1:9" ht="28.5" x14ac:dyDescent="0.25">
      <c r="A169" s="36" t="s">
        <v>164</v>
      </c>
      <c r="B169" s="42" t="s">
        <v>604</v>
      </c>
      <c r="C169" s="37" t="s">
        <v>605</v>
      </c>
      <c r="D169" s="36" t="s">
        <v>373</v>
      </c>
      <c r="E169" s="37" t="s">
        <v>374</v>
      </c>
      <c r="F169" s="36" t="s">
        <v>553</v>
      </c>
      <c r="G169" s="38">
        <v>510</v>
      </c>
      <c r="H169" s="36" t="s">
        <v>18</v>
      </c>
      <c r="I169" s="54" t="e">
        <f>SUMIFS(#REF!,#REF!,tbl_POZ[[#This Row],[CODE DESCRIPTION]],#REF!,tbl_POZ[[#This Row],[POZ]])</f>
        <v>#REF!</v>
      </c>
    </row>
    <row r="170" spans="1:9" ht="28.5" x14ac:dyDescent="0.25">
      <c r="A170" s="36" t="s">
        <v>164</v>
      </c>
      <c r="B170" s="42" t="s">
        <v>604</v>
      </c>
      <c r="C170" s="37" t="s">
        <v>605</v>
      </c>
      <c r="D170" s="36" t="s">
        <v>375</v>
      </c>
      <c r="E170" s="37" t="s">
        <v>376</v>
      </c>
      <c r="F170" s="36" t="s">
        <v>553</v>
      </c>
      <c r="G170" s="38">
        <v>11419.585999999998</v>
      </c>
      <c r="H170" s="36" t="s">
        <v>18</v>
      </c>
      <c r="I170" s="54" t="e">
        <f>SUMIFS(#REF!,#REF!,tbl_POZ[[#This Row],[CODE DESCRIPTION]],#REF!,tbl_POZ[[#This Row],[POZ]])</f>
        <v>#REF!</v>
      </c>
    </row>
    <row r="171" spans="1:9" x14ac:dyDescent="0.25">
      <c r="A171" s="36" t="s">
        <v>164</v>
      </c>
      <c r="B171" s="42" t="s">
        <v>604</v>
      </c>
      <c r="C171" s="37" t="s">
        <v>605</v>
      </c>
      <c r="D171" s="36" t="s">
        <v>377</v>
      </c>
      <c r="E171" s="37" t="s">
        <v>378</v>
      </c>
      <c r="F171" s="36" t="s">
        <v>553</v>
      </c>
      <c r="G171" s="38">
        <v>12</v>
      </c>
      <c r="H171" s="36" t="s">
        <v>104</v>
      </c>
      <c r="I171" s="54" t="e">
        <f>SUMIFS(#REF!,#REF!,tbl_POZ[[#This Row],[CODE DESCRIPTION]],#REF!,tbl_POZ[[#This Row],[POZ]])</f>
        <v>#REF!</v>
      </c>
    </row>
    <row r="172" spans="1:9" ht="57" x14ac:dyDescent="0.25">
      <c r="A172" s="36" t="s">
        <v>164</v>
      </c>
      <c r="B172" s="42" t="s">
        <v>606</v>
      </c>
      <c r="C172" s="37" t="s">
        <v>607</v>
      </c>
      <c r="D172" s="36"/>
      <c r="E172" s="36" t="s">
        <v>379</v>
      </c>
      <c r="F172" s="36" t="s">
        <v>553</v>
      </c>
      <c r="G172" s="38">
        <v>0</v>
      </c>
      <c r="H172" s="36" t="s">
        <v>104</v>
      </c>
      <c r="I172" s="54" t="e">
        <f>SUMIFS(#REF!,#REF!,tbl_POZ[[#This Row],[CODE DESCRIPTION]],#REF!,tbl_POZ[[#This Row],[POZ]])</f>
        <v>#REF!</v>
      </c>
    </row>
    <row r="173" spans="1:9" x14ac:dyDescent="0.25">
      <c r="A173" s="36" t="s">
        <v>164</v>
      </c>
      <c r="B173" s="42" t="s">
        <v>608</v>
      </c>
      <c r="C173" s="37" t="s">
        <v>609</v>
      </c>
      <c r="D173" s="36" t="s">
        <v>380</v>
      </c>
      <c r="E173" s="37" t="s">
        <v>381</v>
      </c>
      <c r="F173" s="36" t="s">
        <v>553</v>
      </c>
      <c r="G173" s="38">
        <v>1212.8</v>
      </c>
      <c r="H173" s="36" t="s">
        <v>18</v>
      </c>
      <c r="I173" s="54" t="e">
        <f>SUMIFS(#REF!,#REF!,tbl_POZ[[#This Row],[CODE DESCRIPTION]],#REF!,tbl_POZ[[#This Row],[POZ]])</f>
        <v>#REF!</v>
      </c>
    </row>
    <row r="174" spans="1:9" ht="28.5" x14ac:dyDescent="0.25">
      <c r="A174" s="36" t="s">
        <v>164</v>
      </c>
      <c r="B174" s="42" t="s">
        <v>608</v>
      </c>
      <c r="C174" s="37" t="s">
        <v>609</v>
      </c>
      <c r="D174" s="36" t="s">
        <v>382</v>
      </c>
      <c r="E174" s="37" t="s">
        <v>383</v>
      </c>
      <c r="F174" s="36" t="s">
        <v>553</v>
      </c>
      <c r="G174" s="38">
        <v>3800</v>
      </c>
      <c r="H174" s="36" t="s">
        <v>18</v>
      </c>
      <c r="I174" s="54" t="e">
        <f>SUMIFS(#REF!,#REF!,tbl_POZ[[#This Row],[CODE DESCRIPTION]],#REF!,tbl_POZ[[#This Row],[POZ]])</f>
        <v>#REF!</v>
      </c>
    </row>
    <row r="175" spans="1:9" ht="28.5" x14ac:dyDescent="0.25">
      <c r="A175" s="36" t="s">
        <v>164</v>
      </c>
      <c r="B175" s="42" t="s">
        <v>610</v>
      </c>
      <c r="C175" s="37" t="s">
        <v>611</v>
      </c>
      <c r="D175" s="36" t="s">
        <v>384</v>
      </c>
      <c r="E175" s="37" t="s">
        <v>385</v>
      </c>
      <c r="F175" s="36" t="s">
        <v>553</v>
      </c>
      <c r="G175" s="38">
        <v>18</v>
      </c>
      <c r="H175" s="36" t="s">
        <v>386</v>
      </c>
      <c r="I175" s="54" t="e">
        <f>SUMIFS(#REF!,#REF!,tbl_POZ[[#This Row],[CODE DESCRIPTION]],#REF!,tbl_POZ[[#This Row],[POZ]])</f>
        <v>#REF!</v>
      </c>
    </row>
    <row r="176" spans="1:9" ht="28.5" x14ac:dyDescent="0.25">
      <c r="A176" s="36" t="s">
        <v>164</v>
      </c>
      <c r="B176" s="42" t="s">
        <v>610</v>
      </c>
      <c r="C176" s="37" t="s">
        <v>611</v>
      </c>
      <c r="D176" s="36" t="s">
        <v>387</v>
      </c>
      <c r="E176" s="37" t="s">
        <v>388</v>
      </c>
      <c r="F176" s="36" t="s">
        <v>553</v>
      </c>
      <c r="G176" s="38">
        <v>10</v>
      </c>
      <c r="H176" s="36" t="s">
        <v>386</v>
      </c>
      <c r="I176" s="54" t="e">
        <f>SUMIFS(#REF!,#REF!,tbl_POZ[[#This Row],[CODE DESCRIPTION]],#REF!,tbl_POZ[[#This Row],[POZ]])</f>
        <v>#REF!</v>
      </c>
    </row>
    <row r="177" spans="1:9" ht="28.5" x14ac:dyDescent="0.25">
      <c r="A177" s="36" t="s">
        <v>164</v>
      </c>
      <c r="B177" s="42" t="s">
        <v>610</v>
      </c>
      <c r="C177" s="37" t="s">
        <v>611</v>
      </c>
      <c r="D177" s="36" t="s">
        <v>389</v>
      </c>
      <c r="E177" s="37" t="s">
        <v>390</v>
      </c>
      <c r="F177" s="36" t="s">
        <v>553</v>
      </c>
      <c r="G177" s="38">
        <v>19</v>
      </c>
      <c r="H177" s="36" t="s">
        <v>386</v>
      </c>
      <c r="I177" s="54" t="e">
        <f>SUMIFS(#REF!,#REF!,tbl_POZ[[#This Row],[CODE DESCRIPTION]],#REF!,tbl_POZ[[#This Row],[POZ]])</f>
        <v>#REF!</v>
      </c>
    </row>
    <row r="178" spans="1:9" ht="28.5" x14ac:dyDescent="0.25">
      <c r="A178" s="36" t="s">
        <v>164</v>
      </c>
      <c r="B178" s="42" t="s">
        <v>610</v>
      </c>
      <c r="C178" s="37" t="s">
        <v>611</v>
      </c>
      <c r="D178" s="36" t="s">
        <v>391</v>
      </c>
      <c r="E178" s="37" t="s">
        <v>392</v>
      </c>
      <c r="F178" s="36" t="s">
        <v>553</v>
      </c>
      <c r="G178" s="38">
        <v>4</v>
      </c>
      <c r="H178" s="36" t="s">
        <v>386</v>
      </c>
      <c r="I178" s="54" t="e">
        <f>SUMIFS(#REF!,#REF!,tbl_POZ[[#This Row],[CODE DESCRIPTION]],#REF!,tbl_POZ[[#This Row],[POZ]])</f>
        <v>#REF!</v>
      </c>
    </row>
    <row r="179" spans="1:9" ht="28.5" x14ac:dyDescent="0.25">
      <c r="A179" s="36" t="s">
        <v>164</v>
      </c>
      <c r="B179" s="42" t="s">
        <v>610</v>
      </c>
      <c r="C179" s="37" t="s">
        <v>611</v>
      </c>
      <c r="D179" s="36" t="s">
        <v>393</v>
      </c>
      <c r="E179" s="37" t="s">
        <v>394</v>
      </c>
      <c r="F179" s="36" t="s">
        <v>553</v>
      </c>
      <c r="G179" s="38">
        <v>191.01000000000002</v>
      </c>
      <c r="H179" s="36" t="s">
        <v>18</v>
      </c>
      <c r="I179" s="54" t="e">
        <f>SUMIFS(#REF!,#REF!,tbl_POZ[[#This Row],[CODE DESCRIPTION]],#REF!,tbl_POZ[[#This Row],[POZ]])</f>
        <v>#REF!</v>
      </c>
    </row>
    <row r="180" spans="1:9" ht="28.5" x14ac:dyDescent="0.25">
      <c r="A180" s="36" t="s">
        <v>164</v>
      </c>
      <c r="B180" s="42" t="s">
        <v>610</v>
      </c>
      <c r="C180" s="37" t="s">
        <v>611</v>
      </c>
      <c r="D180" s="36" t="s">
        <v>395</v>
      </c>
      <c r="E180" s="37" t="s">
        <v>396</v>
      </c>
      <c r="F180" s="36" t="s">
        <v>553</v>
      </c>
      <c r="G180" s="38">
        <v>8</v>
      </c>
      <c r="H180" s="36" t="s">
        <v>386</v>
      </c>
      <c r="I180" s="54" t="e">
        <f>SUMIFS(#REF!,#REF!,tbl_POZ[[#This Row],[CODE DESCRIPTION]],#REF!,tbl_POZ[[#This Row],[POZ]])</f>
        <v>#REF!</v>
      </c>
    </row>
    <row r="181" spans="1:9" ht="28.5" x14ac:dyDescent="0.25">
      <c r="A181" s="36" t="s">
        <v>164</v>
      </c>
      <c r="B181" s="42" t="s">
        <v>610</v>
      </c>
      <c r="C181" s="37" t="s">
        <v>611</v>
      </c>
      <c r="D181" s="36" t="s">
        <v>397</v>
      </c>
      <c r="E181" s="37" t="s">
        <v>398</v>
      </c>
      <c r="F181" s="36" t="s">
        <v>553</v>
      </c>
      <c r="G181" s="38">
        <v>8</v>
      </c>
      <c r="H181" s="36" t="s">
        <v>386</v>
      </c>
      <c r="I181" s="54" t="e">
        <f>SUMIFS(#REF!,#REF!,tbl_POZ[[#This Row],[CODE DESCRIPTION]],#REF!,tbl_POZ[[#This Row],[POZ]])</f>
        <v>#REF!</v>
      </c>
    </row>
    <row r="182" spans="1:9" ht="28.5" x14ac:dyDescent="0.25">
      <c r="A182" s="36" t="s">
        <v>164</v>
      </c>
      <c r="B182" s="42" t="s">
        <v>612</v>
      </c>
      <c r="C182" s="37" t="s">
        <v>613</v>
      </c>
      <c r="D182" s="36" t="s">
        <v>399</v>
      </c>
      <c r="E182" s="37" t="s">
        <v>400</v>
      </c>
      <c r="F182" s="36" t="s">
        <v>553</v>
      </c>
      <c r="G182" s="38">
        <v>132</v>
      </c>
      <c r="H182" s="36" t="s">
        <v>104</v>
      </c>
      <c r="I182" s="54" t="e">
        <f>SUMIFS(#REF!,#REF!,tbl_POZ[[#This Row],[CODE DESCRIPTION]],#REF!,tbl_POZ[[#This Row],[POZ]])</f>
        <v>#REF!</v>
      </c>
    </row>
    <row r="183" spans="1:9" ht="28.5" x14ac:dyDescent="0.25">
      <c r="A183" s="36" t="s">
        <v>164</v>
      </c>
      <c r="B183" s="42" t="s">
        <v>612</v>
      </c>
      <c r="C183" s="37" t="s">
        <v>613</v>
      </c>
      <c r="D183" s="36" t="s">
        <v>401</v>
      </c>
      <c r="E183" s="37" t="s">
        <v>402</v>
      </c>
      <c r="F183" s="36" t="s">
        <v>553</v>
      </c>
      <c r="G183" s="38">
        <v>76</v>
      </c>
      <c r="H183" s="36" t="s">
        <v>18</v>
      </c>
      <c r="I183" s="54" t="e">
        <f>SUMIFS(#REF!,#REF!,tbl_POZ[[#This Row],[CODE DESCRIPTION]],#REF!,tbl_POZ[[#This Row],[POZ]])</f>
        <v>#REF!</v>
      </c>
    </row>
    <row r="184" spans="1:9" ht="28.5" x14ac:dyDescent="0.25">
      <c r="A184" s="36" t="s">
        <v>164</v>
      </c>
      <c r="B184" s="42" t="s">
        <v>612</v>
      </c>
      <c r="C184" s="37" t="s">
        <v>613</v>
      </c>
      <c r="D184" s="36" t="s">
        <v>403</v>
      </c>
      <c r="E184" s="37" t="s">
        <v>404</v>
      </c>
      <c r="F184" s="36" t="s">
        <v>553</v>
      </c>
      <c r="G184" s="38">
        <v>72.440000000000012</v>
      </c>
      <c r="H184" s="36" t="s">
        <v>104</v>
      </c>
      <c r="I184" s="54" t="e">
        <f>SUMIFS(#REF!,#REF!,tbl_POZ[[#This Row],[CODE DESCRIPTION]],#REF!,tbl_POZ[[#This Row],[POZ]])</f>
        <v>#REF!</v>
      </c>
    </row>
    <row r="185" spans="1:9" ht="28.5" x14ac:dyDescent="0.25">
      <c r="A185" s="36" t="s">
        <v>164</v>
      </c>
      <c r="B185" s="42" t="s">
        <v>614</v>
      </c>
      <c r="C185" s="37" t="s">
        <v>615</v>
      </c>
      <c r="D185" s="36" t="s">
        <v>405</v>
      </c>
      <c r="E185" s="37" t="s">
        <v>406</v>
      </c>
      <c r="F185" s="36" t="s">
        <v>553</v>
      </c>
      <c r="G185" s="38">
        <v>1</v>
      </c>
      <c r="H185" s="36" t="s">
        <v>407</v>
      </c>
      <c r="I185" s="54" t="e">
        <f>SUMIFS(#REF!,#REF!,tbl_POZ[[#This Row],[CODE DESCRIPTION]],#REF!,tbl_POZ[[#This Row],[POZ]])</f>
        <v>#REF!</v>
      </c>
    </row>
    <row r="186" spans="1:9" x14ac:dyDescent="0.25">
      <c r="A186" s="36" t="s">
        <v>164</v>
      </c>
      <c r="B186" s="42" t="s">
        <v>614</v>
      </c>
      <c r="C186" s="37" t="s">
        <v>615</v>
      </c>
      <c r="D186" s="36" t="s">
        <v>408</v>
      </c>
      <c r="E186" s="36" t="s">
        <v>409</v>
      </c>
      <c r="F186" s="36" t="s">
        <v>553</v>
      </c>
      <c r="G186" s="38">
        <v>1</v>
      </c>
      <c r="H186" s="36" t="s">
        <v>407</v>
      </c>
      <c r="I186" s="54" t="e">
        <f>SUMIFS(#REF!,#REF!,tbl_POZ[[#This Row],[CODE DESCRIPTION]],#REF!,tbl_POZ[[#This Row],[POZ]])</f>
        <v>#REF!</v>
      </c>
    </row>
    <row r="187" spans="1:9" x14ac:dyDescent="0.25">
      <c r="A187" s="36" t="s">
        <v>164</v>
      </c>
      <c r="B187" s="42" t="s">
        <v>614</v>
      </c>
      <c r="C187" s="37" t="s">
        <v>615</v>
      </c>
      <c r="D187" s="36" t="s">
        <v>410</v>
      </c>
      <c r="E187" s="36" t="s">
        <v>411</v>
      </c>
      <c r="F187" s="36" t="s">
        <v>553</v>
      </c>
      <c r="G187" s="38">
        <v>1</v>
      </c>
      <c r="H187" s="36" t="s">
        <v>407</v>
      </c>
      <c r="I187" s="54" t="e">
        <f>SUMIFS(#REF!,#REF!,tbl_POZ[[#This Row],[CODE DESCRIPTION]],#REF!,tbl_POZ[[#This Row],[POZ]])</f>
        <v>#REF!</v>
      </c>
    </row>
    <row r="188" spans="1:9" ht="42.75" x14ac:dyDescent="0.25">
      <c r="A188" s="36" t="s">
        <v>164</v>
      </c>
      <c r="B188" s="42" t="s">
        <v>614</v>
      </c>
      <c r="C188" s="37" t="s">
        <v>615</v>
      </c>
      <c r="D188" s="36" t="s">
        <v>412</v>
      </c>
      <c r="E188" s="37" t="s">
        <v>413</v>
      </c>
      <c r="F188" s="36" t="s">
        <v>553</v>
      </c>
      <c r="G188" s="38">
        <v>0</v>
      </c>
      <c r="H188" s="36" t="s">
        <v>407</v>
      </c>
      <c r="I188" s="54" t="e">
        <f>SUMIFS(#REF!,#REF!,tbl_POZ[[#This Row],[CODE DESCRIPTION]],#REF!,tbl_POZ[[#This Row],[POZ]])</f>
        <v>#REF!</v>
      </c>
    </row>
    <row r="189" spans="1:9" x14ac:dyDescent="0.25">
      <c r="A189" s="36" t="s">
        <v>164</v>
      </c>
      <c r="B189" s="42" t="s">
        <v>616</v>
      </c>
      <c r="C189" s="37" t="s">
        <v>599</v>
      </c>
      <c r="D189" s="36" t="s">
        <v>414</v>
      </c>
      <c r="E189" s="36" t="s">
        <v>415</v>
      </c>
      <c r="F189" s="36" t="s">
        <v>553</v>
      </c>
      <c r="G189" s="38">
        <v>7000</v>
      </c>
      <c r="H189" s="36" t="s">
        <v>104</v>
      </c>
      <c r="I189" s="54" t="e">
        <f>SUMIFS(#REF!,#REF!,tbl_POZ[[#This Row],[CODE DESCRIPTION]],#REF!,tbl_POZ[[#This Row],[POZ]])</f>
        <v>#REF!</v>
      </c>
    </row>
    <row r="190" spans="1:9" x14ac:dyDescent="0.25">
      <c r="A190" s="36" t="s">
        <v>165</v>
      </c>
      <c r="B190" s="42" t="s">
        <v>617</v>
      </c>
      <c r="C190" s="37" t="s">
        <v>618</v>
      </c>
      <c r="D190" s="36" t="s">
        <v>416</v>
      </c>
      <c r="E190" s="37" t="s">
        <v>417</v>
      </c>
      <c r="F190" s="36" t="s">
        <v>553</v>
      </c>
      <c r="G190" s="38">
        <v>186000</v>
      </c>
      <c r="H190" s="36" t="s">
        <v>45</v>
      </c>
      <c r="I190" s="54" t="e">
        <f>SUMIFS(#REF!,#REF!,tbl_POZ[[#This Row],[CODE DESCRIPTION]],#REF!,tbl_POZ[[#This Row],[POZ]])</f>
        <v>#REF!</v>
      </c>
    </row>
    <row r="191" spans="1:9" ht="28.5" x14ac:dyDescent="0.25">
      <c r="A191" s="36" t="s">
        <v>165</v>
      </c>
      <c r="B191" s="42" t="s">
        <v>617</v>
      </c>
      <c r="C191" s="37" t="s">
        <v>618</v>
      </c>
      <c r="D191" s="36" t="s">
        <v>418</v>
      </c>
      <c r="E191" s="37" t="s">
        <v>419</v>
      </c>
      <c r="F191" s="36" t="s">
        <v>553</v>
      </c>
      <c r="G191" s="38">
        <v>21992.6</v>
      </c>
      <c r="H191" s="36" t="s">
        <v>45</v>
      </c>
      <c r="I191" s="54" t="e">
        <f>SUMIFS(#REF!,#REF!,tbl_POZ[[#This Row],[CODE DESCRIPTION]],#REF!,tbl_POZ[[#This Row],[POZ]])</f>
        <v>#REF!</v>
      </c>
    </row>
    <row r="192" spans="1:9" x14ac:dyDescent="0.25">
      <c r="A192" s="36" t="s">
        <v>165</v>
      </c>
      <c r="B192" s="42" t="s">
        <v>619</v>
      </c>
      <c r="C192" s="37" t="s">
        <v>620</v>
      </c>
      <c r="D192" s="36" t="s">
        <v>420</v>
      </c>
      <c r="E192" s="37" t="s">
        <v>421</v>
      </c>
      <c r="F192" s="36" t="s">
        <v>553</v>
      </c>
      <c r="G192" s="38">
        <v>25783</v>
      </c>
      <c r="H192" s="36" t="s">
        <v>45</v>
      </c>
      <c r="I192" s="54" t="e">
        <f>SUMIFS(#REF!,#REF!,tbl_POZ[[#This Row],[CODE DESCRIPTION]],#REF!,tbl_POZ[[#This Row],[POZ]])</f>
        <v>#REF!</v>
      </c>
    </row>
    <row r="193" spans="1:9" x14ac:dyDescent="0.25">
      <c r="A193" s="36" t="s">
        <v>165</v>
      </c>
      <c r="B193" s="42" t="s">
        <v>619</v>
      </c>
      <c r="C193" s="37" t="s">
        <v>620</v>
      </c>
      <c r="D193" s="36" t="s">
        <v>422</v>
      </c>
      <c r="E193" s="37" t="s">
        <v>423</v>
      </c>
      <c r="F193" s="36" t="s">
        <v>553</v>
      </c>
      <c r="G193" s="38">
        <v>4.7300000000000004</v>
      </c>
      <c r="H193" s="36" t="s">
        <v>83</v>
      </c>
      <c r="I193" s="54" t="e">
        <f>SUMIFS(#REF!,#REF!,tbl_POZ[[#This Row],[CODE DESCRIPTION]],#REF!,tbl_POZ[[#This Row],[POZ]])</f>
        <v>#REF!</v>
      </c>
    </row>
    <row r="194" spans="1:9" x14ac:dyDescent="0.25">
      <c r="A194" s="36" t="s">
        <v>165</v>
      </c>
      <c r="B194" s="42" t="s">
        <v>619</v>
      </c>
      <c r="C194" s="37" t="s">
        <v>620</v>
      </c>
      <c r="D194" s="36" t="s">
        <v>424</v>
      </c>
      <c r="E194" s="37" t="s">
        <v>425</v>
      </c>
      <c r="F194" s="36" t="s">
        <v>553</v>
      </c>
      <c r="G194" s="38">
        <v>10.5</v>
      </c>
      <c r="H194" s="36" t="s">
        <v>18</v>
      </c>
      <c r="I194" s="54" t="e">
        <f>SUMIFS(#REF!,#REF!,tbl_POZ[[#This Row],[CODE DESCRIPTION]],#REF!,tbl_POZ[[#This Row],[POZ]])</f>
        <v>#REF!</v>
      </c>
    </row>
    <row r="195" spans="1:9" x14ac:dyDescent="0.25">
      <c r="A195" s="36" t="s">
        <v>165</v>
      </c>
      <c r="B195" s="42" t="s">
        <v>619</v>
      </c>
      <c r="C195" s="37" t="s">
        <v>620</v>
      </c>
      <c r="D195" s="36" t="s">
        <v>426</v>
      </c>
      <c r="E195" s="37" t="s">
        <v>427</v>
      </c>
      <c r="F195" s="36" t="s">
        <v>553</v>
      </c>
      <c r="G195" s="38">
        <v>309.56</v>
      </c>
      <c r="H195" s="36" t="s">
        <v>45</v>
      </c>
      <c r="I195" s="54" t="e">
        <f>SUMIFS(#REF!,#REF!,tbl_POZ[[#This Row],[CODE DESCRIPTION]],#REF!,tbl_POZ[[#This Row],[POZ]])</f>
        <v>#REF!</v>
      </c>
    </row>
    <row r="196" spans="1:9" x14ac:dyDescent="0.25">
      <c r="A196" s="36" t="s">
        <v>165</v>
      </c>
      <c r="B196" s="42" t="s">
        <v>619</v>
      </c>
      <c r="C196" s="37" t="s">
        <v>620</v>
      </c>
      <c r="D196" s="36" t="s">
        <v>428</v>
      </c>
      <c r="E196" s="37" t="s">
        <v>429</v>
      </c>
      <c r="F196" s="36" t="s">
        <v>553</v>
      </c>
      <c r="G196" s="38">
        <v>1200</v>
      </c>
      <c r="H196" s="36" t="s">
        <v>407</v>
      </c>
      <c r="I196" s="54" t="e">
        <f>SUMIFS(#REF!,#REF!,tbl_POZ[[#This Row],[CODE DESCRIPTION]],#REF!,tbl_POZ[[#This Row],[POZ]])</f>
        <v>#REF!</v>
      </c>
    </row>
    <row r="197" spans="1:9" x14ac:dyDescent="0.25">
      <c r="A197" s="36" t="s">
        <v>165</v>
      </c>
      <c r="B197" s="42" t="s">
        <v>619</v>
      </c>
      <c r="C197" s="37" t="s">
        <v>620</v>
      </c>
      <c r="D197" s="36" t="s">
        <v>430</v>
      </c>
      <c r="E197" s="37" t="s">
        <v>431</v>
      </c>
      <c r="F197" s="36" t="s">
        <v>553</v>
      </c>
      <c r="G197" s="38">
        <v>2250</v>
      </c>
      <c r="H197" s="36" t="s">
        <v>45</v>
      </c>
      <c r="I197" s="54" t="e">
        <f>SUMIFS(#REF!,#REF!,tbl_POZ[[#This Row],[CODE DESCRIPTION]],#REF!,tbl_POZ[[#This Row],[POZ]])</f>
        <v>#REF!</v>
      </c>
    </row>
    <row r="198" spans="1:9" x14ac:dyDescent="0.25">
      <c r="A198" s="36" t="s">
        <v>165</v>
      </c>
      <c r="B198" s="42" t="s">
        <v>619</v>
      </c>
      <c r="C198" s="37" t="s">
        <v>620</v>
      </c>
      <c r="D198" s="36">
        <v>18818</v>
      </c>
      <c r="E198" s="37" t="s">
        <v>432</v>
      </c>
      <c r="F198" s="36" t="s">
        <v>553</v>
      </c>
      <c r="G198" s="38">
        <v>900</v>
      </c>
      <c r="H198" s="36" t="s">
        <v>45</v>
      </c>
      <c r="I198" s="54" t="e">
        <f>SUMIFS(#REF!,#REF!,tbl_POZ[[#This Row],[CODE DESCRIPTION]],#REF!,tbl_POZ[[#This Row],[POZ]])</f>
        <v>#REF!</v>
      </c>
    </row>
    <row r="199" spans="1:9" x14ac:dyDescent="0.25">
      <c r="A199" s="36" t="s">
        <v>165</v>
      </c>
      <c r="B199" s="42" t="s">
        <v>619</v>
      </c>
      <c r="C199" s="37" t="s">
        <v>620</v>
      </c>
      <c r="D199" s="36" t="s">
        <v>433</v>
      </c>
      <c r="E199" s="37" t="s">
        <v>434</v>
      </c>
      <c r="F199" s="36" t="s">
        <v>553</v>
      </c>
      <c r="G199" s="38">
        <v>45</v>
      </c>
      <c r="H199" s="36" t="s">
        <v>179</v>
      </c>
      <c r="I199" s="54" t="e">
        <f>SUMIFS(#REF!,#REF!,tbl_POZ[[#This Row],[CODE DESCRIPTION]],#REF!,tbl_POZ[[#This Row],[POZ]])</f>
        <v>#REF!</v>
      </c>
    </row>
    <row r="200" spans="1:9" ht="28.5" x14ac:dyDescent="0.25">
      <c r="A200" s="36" t="s">
        <v>165</v>
      </c>
      <c r="B200" s="42" t="s">
        <v>621</v>
      </c>
      <c r="C200" s="37" t="s">
        <v>436</v>
      </c>
      <c r="D200" s="36" t="s">
        <v>435</v>
      </c>
      <c r="E200" s="37" t="s">
        <v>436</v>
      </c>
      <c r="F200" s="36" t="s">
        <v>553</v>
      </c>
      <c r="G200" s="38">
        <v>101500</v>
      </c>
      <c r="H200" s="36" t="s">
        <v>45</v>
      </c>
      <c r="I200" s="54" t="e">
        <f>SUMIFS(#REF!,#REF!,tbl_POZ[[#This Row],[CODE DESCRIPTION]],#REF!,tbl_POZ[[#This Row],[POZ]])</f>
        <v>#REF!</v>
      </c>
    </row>
    <row r="201" spans="1:9" ht="28.5" x14ac:dyDescent="0.25">
      <c r="A201" s="36" t="s">
        <v>165</v>
      </c>
      <c r="B201" s="42" t="s">
        <v>621</v>
      </c>
      <c r="C201" s="37" t="s">
        <v>436</v>
      </c>
      <c r="D201" s="36" t="s">
        <v>437</v>
      </c>
      <c r="E201" s="37" t="s">
        <v>438</v>
      </c>
      <c r="F201" s="36" t="s">
        <v>553</v>
      </c>
      <c r="G201" s="38">
        <v>25135.200000000001</v>
      </c>
      <c r="H201" s="36" t="s">
        <v>45</v>
      </c>
      <c r="I201" s="54" t="e">
        <f>SUMIFS(#REF!,#REF!,tbl_POZ[[#This Row],[CODE DESCRIPTION]],#REF!,tbl_POZ[[#This Row],[POZ]])</f>
        <v>#REF!</v>
      </c>
    </row>
    <row r="202" spans="1:9" ht="28.5" x14ac:dyDescent="0.25">
      <c r="A202" s="36" t="s">
        <v>165</v>
      </c>
      <c r="B202" s="42" t="s">
        <v>621</v>
      </c>
      <c r="C202" s="37" t="s">
        <v>436</v>
      </c>
      <c r="D202" s="36" t="s">
        <v>439</v>
      </c>
      <c r="E202" s="36" t="s">
        <v>440</v>
      </c>
      <c r="F202" s="36" t="s">
        <v>553</v>
      </c>
      <c r="G202" s="38">
        <v>1</v>
      </c>
      <c r="H202" s="36" t="s">
        <v>441</v>
      </c>
      <c r="I202" s="54" t="e">
        <f>SUMIFS(#REF!,#REF!,tbl_POZ[[#This Row],[CODE DESCRIPTION]],#REF!,tbl_POZ[[#This Row],[POZ]])</f>
        <v>#REF!</v>
      </c>
    </row>
    <row r="203" spans="1:9" ht="28.5" x14ac:dyDescent="0.25">
      <c r="A203" s="36" t="s">
        <v>165</v>
      </c>
      <c r="B203" s="42" t="s">
        <v>621</v>
      </c>
      <c r="C203" s="37" t="s">
        <v>436</v>
      </c>
      <c r="D203" s="36" t="s">
        <v>442</v>
      </c>
      <c r="E203" s="36" t="s">
        <v>443</v>
      </c>
      <c r="F203" s="36" t="s">
        <v>553</v>
      </c>
      <c r="G203" s="38">
        <v>5</v>
      </c>
      <c r="H203" s="36" t="s">
        <v>441</v>
      </c>
      <c r="I203" s="54" t="e">
        <f>SUMIFS(#REF!,#REF!,tbl_POZ[[#This Row],[CODE DESCRIPTION]],#REF!,tbl_POZ[[#This Row],[POZ]])</f>
        <v>#REF!</v>
      </c>
    </row>
    <row r="204" spans="1:9" ht="28.5" x14ac:dyDescent="0.25">
      <c r="A204" s="36" t="s">
        <v>165</v>
      </c>
      <c r="B204" s="42" t="s">
        <v>621</v>
      </c>
      <c r="C204" s="37" t="s">
        <v>436</v>
      </c>
      <c r="D204" s="36" t="s">
        <v>444</v>
      </c>
      <c r="E204" s="36" t="s">
        <v>445</v>
      </c>
      <c r="F204" s="36" t="s">
        <v>553</v>
      </c>
      <c r="G204" s="38">
        <v>1</v>
      </c>
      <c r="H204" s="36" t="s">
        <v>441</v>
      </c>
      <c r="I204" s="54" t="e">
        <f>SUMIFS(#REF!,#REF!,tbl_POZ[[#This Row],[CODE DESCRIPTION]],#REF!,tbl_POZ[[#This Row],[POZ]])</f>
        <v>#REF!</v>
      </c>
    </row>
    <row r="205" spans="1:9" ht="42.75" x14ac:dyDescent="0.25">
      <c r="A205" s="36" t="s">
        <v>166</v>
      </c>
      <c r="B205" s="42" t="s">
        <v>622</v>
      </c>
      <c r="C205" s="37" t="s">
        <v>623</v>
      </c>
      <c r="D205" s="36" t="s">
        <v>446</v>
      </c>
      <c r="E205" s="37" t="s">
        <v>447</v>
      </c>
      <c r="F205" s="36" t="s">
        <v>553</v>
      </c>
      <c r="G205" s="38">
        <v>8</v>
      </c>
      <c r="H205" s="36" t="s">
        <v>448</v>
      </c>
      <c r="I205" s="54" t="e">
        <f>SUMIFS(#REF!,#REF!,tbl_POZ[[#This Row],[CODE DESCRIPTION]],#REF!,tbl_POZ[[#This Row],[POZ]])</f>
        <v>#REF!</v>
      </c>
    </row>
    <row r="206" spans="1:9" ht="42.75" x14ac:dyDescent="0.25">
      <c r="A206" s="36" t="s">
        <v>166</v>
      </c>
      <c r="B206" s="42" t="s">
        <v>622</v>
      </c>
      <c r="C206" s="37" t="s">
        <v>623</v>
      </c>
      <c r="D206" s="36" t="s">
        <v>449</v>
      </c>
      <c r="E206" s="37" t="s">
        <v>450</v>
      </c>
      <c r="F206" s="36" t="s">
        <v>553</v>
      </c>
      <c r="G206" s="38">
        <v>5</v>
      </c>
      <c r="H206" s="36" t="s">
        <v>448</v>
      </c>
      <c r="I206" s="54" t="e">
        <f>SUMIFS(#REF!,#REF!,tbl_POZ[[#This Row],[CODE DESCRIPTION]],#REF!,tbl_POZ[[#This Row],[POZ]])</f>
        <v>#REF!</v>
      </c>
    </row>
    <row r="207" spans="1:9" ht="42.75" x14ac:dyDescent="0.25">
      <c r="A207" s="36" t="s">
        <v>166</v>
      </c>
      <c r="B207" s="42" t="s">
        <v>622</v>
      </c>
      <c r="C207" s="37" t="s">
        <v>623</v>
      </c>
      <c r="D207" s="36" t="s">
        <v>451</v>
      </c>
      <c r="E207" s="37" t="s">
        <v>452</v>
      </c>
      <c r="F207" s="36" t="s">
        <v>553</v>
      </c>
      <c r="G207" s="38">
        <v>3</v>
      </c>
      <c r="H207" s="36" t="s">
        <v>448</v>
      </c>
      <c r="I207" s="54" t="e">
        <f>SUMIFS(#REF!,#REF!,tbl_POZ[[#This Row],[CODE DESCRIPTION]],#REF!,tbl_POZ[[#This Row],[POZ]])</f>
        <v>#REF!</v>
      </c>
    </row>
    <row r="208" spans="1:9" ht="42.75" x14ac:dyDescent="0.25">
      <c r="A208" s="36" t="s">
        <v>166</v>
      </c>
      <c r="B208" s="42" t="s">
        <v>622</v>
      </c>
      <c r="C208" s="37" t="s">
        <v>623</v>
      </c>
      <c r="D208" s="36" t="s">
        <v>453</v>
      </c>
      <c r="E208" s="37" t="s">
        <v>454</v>
      </c>
      <c r="F208" s="36" t="s">
        <v>553</v>
      </c>
      <c r="G208" s="38">
        <v>12</v>
      </c>
      <c r="H208" s="36" t="s">
        <v>448</v>
      </c>
      <c r="I208" s="54" t="e">
        <f>SUMIFS(#REF!,#REF!,tbl_POZ[[#This Row],[CODE DESCRIPTION]],#REF!,tbl_POZ[[#This Row],[POZ]])</f>
        <v>#REF!</v>
      </c>
    </row>
    <row r="209" spans="1:9" ht="42.75" x14ac:dyDescent="0.25">
      <c r="A209" s="36" t="s">
        <v>166</v>
      </c>
      <c r="B209" s="42" t="s">
        <v>622</v>
      </c>
      <c r="C209" s="37" t="s">
        <v>623</v>
      </c>
      <c r="D209" s="36" t="s">
        <v>455</v>
      </c>
      <c r="E209" s="37" t="s">
        <v>456</v>
      </c>
      <c r="F209" s="36" t="s">
        <v>553</v>
      </c>
      <c r="G209" s="38">
        <v>8</v>
      </c>
      <c r="H209" s="36" t="s">
        <v>448</v>
      </c>
      <c r="I209" s="54" t="e">
        <f>SUMIFS(#REF!,#REF!,tbl_POZ[[#This Row],[CODE DESCRIPTION]],#REF!,tbl_POZ[[#This Row],[POZ]])</f>
        <v>#REF!</v>
      </c>
    </row>
    <row r="210" spans="1:9" ht="42.75" x14ac:dyDescent="0.25">
      <c r="A210" s="36" t="s">
        <v>166</v>
      </c>
      <c r="B210" s="42" t="s">
        <v>622</v>
      </c>
      <c r="C210" s="37" t="s">
        <v>623</v>
      </c>
      <c r="D210" s="36" t="s">
        <v>457</v>
      </c>
      <c r="E210" s="37" t="s">
        <v>458</v>
      </c>
      <c r="F210" s="36" t="s">
        <v>553</v>
      </c>
      <c r="G210" s="38">
        <v>32</v>
      </c>
      <c r="H210" s="36" t="s">
        <v>448</v>
      </c>
      <c r="I210" s="54" t="e">
        <f>SUMIFS(#REF!,#REF!,tbl_POZ[[#This Row],[CODE DESCRIPTION]],#REF!,tbl_POZ[[#This Row],[POZ]])</f>
        <v>#REF!</v>
      </c>
    </row>
    <row r="211" spans="1:9" ht="42.75" x14ac:dyDescent="0.25">
      <c r="A211" s="36" t="s">
        <v>166</v>
      </c>
      <c r="B211" s="42" t="s">
        <v>622</v>
      </c>
      <c r="C211" s="37" t="s">
        <v>623</v>
      </c>
      <c r="D211" s="36" t="s">
        <v>459</v>
      </c>
      <c r="E211" s="37" t="s">
        <v>458</v>
      </c>
      <c r="F211" s="36" t="s">
        <v>553</v>
      </c>
      <c r="G211" s="38">
        <v>4</v>
      </c>
      <c r="H211" s="36" t="s">
        <v>448</v>
      </c>
      <c r="I211" s="54" t="e">
        <f>SUMIFS(#REF!,#REF!,tbl_POZ[[#This Row],[CODE DESCRIPTION]],#REF!,tbl_POZ[[#This Row],[POZ]])</f>
        <v>#REF!</v>
      </c>
    </row>
    <row r="212" spans="1:9" ht="42.75" x14ac:dyDescent="0.25">
      <c r="A212" s="36" t="s">
        <v>166</v>
      </c>
      <c r="B212" s="42" t="s">
        <v>622</v>
      </c>
      <c r="C212" s="37" t="s">
        <v>623</v>
      </c>
      <c r="D212" s="36" t="s">
        <v>460</v>
      </c>
      <c r="E212" s="37" t="s">
        <v>458</v>
      </c>
      <c r="F212" s="36" t="s">
        <v>553</v>
      </c>
      <c r="G212" s="38">
        <v>6</v>
      </c>
      <c r="H212" s="36" t="s">
        <v>448</v>
      </c>
      <c r="I212" s="54" t="e">
        <f>SUMIFS(#REF!,#REF!,tbl_POZ[[#This Row],[CODE DESCRIPTION]],#REF!,tbl_POZ[[#This Row],[POZ]])</f>
        <v>#REF!</v>
      </c>
    </row>
    <row r="213" spans="1:9" ht="42.75" x14ac:dyDescent="0.25">
      <c r="A213" s="36" t="s">
        <v>166</v>
      </c>
      <c r="B213" s="42" t="s">
        <v>622</v>
      </c>
      <c r="C213" s="37" t="s">
        <v>623</v>
      </c>
      <c r="D213" s="36" t="s">
        <v>461</v>
      </c>
      <c r="E213" s="37" t="s">
        <v>462</v>
      </c>
      <c r="F213" s="36" t="s">
        <v>553</v>
      </c>
      <c r="G213" s="38">
        <v>12</v>
      </c>
      <c r="H213" s="36" t="s">
        <v>448</v>
      </c>
      <c r="I213" s="54" t="e">
        <f>SUMIFS(#REF!,#REF!,tbl_POZ[[#This Row],[CODE DESCRIPTION]],#REF!,tbl_POZ[[#This Row],[POZ]])</f>
        <v>#REF!</v>
      </c>
    </row>
    <row r="214" spans="1:9" ht="42.75" x14ac:dyDescent="0.25">
      <c r="A214" s="36" t="s">
        <v>166</v>
      </c>
      <c r="B214" s="42" t="s">
        <v>622</v>
      </c>
      <c r="C214" s="37" t="s">
        <v>623</v>
      </c>
      <c r="D214" s="36" t="s">
        <v>463</v>
      </c>
      <c r="E214" s="37" t="s">
        <v>464</v>
      </c>
      <c r="F214" s="36" t="s">
        <v>553</v>
      </c>
      <c r="G214" s="38">
        <v>8</v>
      </c>
      <c r="H214" s="36" t="s">
        <v>448</v>
      </c>
      <c r="I214" s="54" t="e">
        <f>SUMIFS(#REF!,#REF!,tbl_POZ[[#This Row],[CODE DESCRIPTION]],#REF!,tbl_POZ[[#This Row],[POZ]])</f>
        <v>#REF!</v>
      </c>
    </row>
    <row r="215" spans="1:9" ht="42.75" x14ac:dyDescent="0.25">
      <c r="A215" s="36" t="s">
        <v>166</v>
      </c>
      <c r="B215" s="42" t="s">
        <v>622</v>
      </c>
      <c r="C215" s="37" t="s">
        <v>623</v>
      </c>
      <c r="D215" s="36" t="s">
        <v>465</v>
      </c>
      <c r="E215" s="37" t="s">
        <v>466</v>
      </c>
      <c r="F215" s="36" t="s">
        <v>553</v>
      </c>
      <c r="G215" s="38">
        <v>28</v>
      </c>
      <c r="H215" s="36" t="s">
        <v>448</v>
      </c>
      <c r="I215" s="54" t="e">
        <f>SUMIFS(#REF!,#REF!,tbl_POZ[[#This Row],[CODE DESCRIPTION]],#REF!,tbl_POZ[[#This Row],[POZ]])</f>
        <v>#REF!</v>
      </c>
    </row>
    <row r="216" spans="1:9" ht="42.75" x14ac:dyDescent="0.25">
      <c r="A216" s="36" t="s">
        <v>166</v>
      </c>
      <c r="B216" s="42" t="s">
        <v>622</v>
      </c>
      <c r="C216" s="37" t="s">
        <v>623</v>
      </c>
      <c r="D216" s="36" t="s">
        <v>467</v>
      </c>
      <c r="E216" s="37" t="s">
        <v>466</v>
      </c>
      <c r="F216" s="36" t="s">
        <v>553</v>
      </c>
      <c r="G216" s="38">
        <v>2</v>
      </c>
      <c r="H216" s="36" t="s">
        <v>448</v>
      </c>
      <c r="I216" s="54" t="e">
        <f>SUMIFS(#REF!,#REF!,tbl_POZ[[#This Row],[CODE DESCRIPTION]],#REF!,tbl_POZ[[#This Row],[POZ]])</f>
        <v>#REF!</v>
      </c>
    </row>
    <row r="217" spans="1:9" ht="42.75" x14ac:dyDescent="0.25">
      <c r="A217" s="36" t="s">
        <v>166</v>
      </c>
      <c r="B217" s="42" t="s">
        <v>622</v>
      </c>
      <c r="C217" s="37" t="s">
        <v>623</v>
      </c>
      <c r="D217" s="36" t="s">
        <v>468</v>
      </c>
      <c r="E217" s="37" t="s">
        <v>466</v>
      </c>
      <c r="F217" s="36" t="s">
        <v>553</v>
      </c>
      <c r="G217" s="38">
        <v>4</v>
      </c>
      <c r="H217" s="36" t="s">
        <v>448</v>
      </c>
      <c r="I217" s="54" t="e">
        <f>SUMIFS(#REF!,#REF!,tbl_POZ[[#This Row],[CODE DESCRIPTION]],#REF!,tbl_POZ[[#This Row],[POZ]])</f>
        <v>#REF!</v>
      </c>
    </row>
    <row r="218" spans="1:9" ht="42.75" x14ac:dyDescent="0.25">
      <c r="A218" s="36" t="s">
        <v>166</v>
      </c>
      <c r="B218" s="42" t="s">
        <v>624</v>
      </c>
      <c r="C218" s="37" t="s">
        <v>625</v>
      </c>
      <c r="D218" s="36" t="s">
        <v>469</v>
      </c>
      <c r="E218" s="37" t="s">
        <v>470</v>
      </c>
      <c r="F218" s="36" t="s">
        <v>553</v>
      </c>
      <c r="G218" s="38">
        <v>24</v>
      </c>
      <c r="H218" s="36" t="s">
        <v>448</v>
      </c>
      <c r="I218" s="54" t="e">
        <f>SUMIFS(#REF!,#REF!,tbl_POZ[[#This Row],[CODE DESCRIPTION]],#REF!,tbl_POZ[[#This Row],[POZ]])</f>
        <v>#REF!</v>
      </c>
    </row>
    <row r="219" spans="1:9" ht="42.75" x14ac:dyDescent="0.25">
      <c r="A219" s="36" t="s">
        <v>166</v>
      </c>
      <c r="B219" s="42" t="s">
        <v>624</v>
      </c>
      <c r="C219" s="37" t="s">
        <v>625</v>
      </c>
      <c r="D219" s="36" t="s">
        <v>471</v>
      </c>
      <c r="E219" s="37" t="s">
        <v>472</v>
      </c>
      <c r="F219" s="36" t="s">
        <v>553</v>
      </c>
      <c r="G219" s="38">
        <v>8</v>
      </c>
      <c r="H219" s="36" t="s">
        <v>448</v>
      </c>
      <c r="I219" s="54" t="e">
        <f>SUMIFS(#REF!,#REF!,tbl_POZ[[#This Row],[CODE DESCRIPTION]],#REF!,tbl_POZ[[#This Row],[POZ]])</f>
        <v>#REF!</v>
      </c>
    </row>
    <row r="220" spans="1:9" ht="42.75" x14ac:dyDescent="0.25">
      <c r="A220" s="36" t="s">
        <v>166</v>
      </c>
      <c r="B220" s="42" t="s">
        <v>624</v>
      </c>
      <c r="C220" s="37" t="s">
        <v>625</v>
      </c>
      <c r="D220" s="36" t="s">
        <v>473</v>
      </c>
      <c r="E220" s="37" t="s">
        <v>474</v>
      </c>
      <c r="F220" s="36" t="s">
        <v>553</v>
      </c>
      <c r="G220" s="38">
        <v>16</v>
      </c>
      <c r="H220" s="36" t="s">
        <v>448</v>
      </c>
      <c r="I220" s="54" t="e">
        <f>SUMIFS(#REF!,#REF!,tbl_POZ[[#This Row],[CODE DESCRIPTION]],#REF!,tbl_POZ[[#This Row],[POZ]])</f>
        <v>#REF!</v>
      </c>
    </row>
    <row r="221" spans="1:9" ht="42.75" x14ac:dyDescent="0.25">
      <c r="A221" s="36" t="s">
        <v>166</v>
      </c>
      <c r="B221" s="42" t="s">
        <v>624</v>
      </c>
      <c r="C221" s="37" t="s">
        <v>625</v>
      </c>
      <c r="D221" s="36" t="s">
        <v>475</v>
      </c>
      <c r="E221" s="37" t="s">
        <v>476</v>
      </c>
      <c r="F221" s="36" t="s">
        <v>553</v>
      </c>
      <c r="G221" s="38">
        <v>12</v>
      </c>
      <c r="H221" s="36" t="s">
        <v>448</v>
      </c>
      <c r="I221" s="54" t="e">
        <f>SUMIFS(#REF!,#REF!,tbl_POZ[[#This Row],[CODE DESCRIPTION]],#REF!,tbl_POZ[[#This Row],[POZ]])</f>
        <v>#REF!</v>
      </c>
    </row>
    <row r="222" spans="1:9" ht="42.75" x14ac:dyDescent="0.25">
      <c r="A222" s="36" t="s">
        <v>166</v>
      </c>
      <c r="B222" s="42" t="s">
        <v>624</v>
      </c>
      <c r="C222" s="37" t="s">
        <v>625</v>
      </c>
      <c r="D222" s="36" t="s">
        <v>477</v>
      </c>
      <c r="E222" s="37" t="s">
        <v>478</v>
      </c>
      <c r="F222" s="36" t="s">
        <v>553</v>
      </c>
      <c r="G222" s="38">
        <v>28</v>
      </c>
      <c r="H222" s="36" t="s">
        <v>448</v>
      </c>
      <c r="I222" s="54" t="e">
        <f>SUMIFS(#REF!,#REF!,tbl_POZ[[#This Row],[CODE DESCRIPTION]],#REF!,tbl_POZ[[#This Row],[POZ]])</f>
        <v>#REF!</v>
      </c>
    </row>
    <row r="223" spans="1:9" ht="42.75" x14ac:dyDescent="0.25">
      <c r="A223" s="36" t="s">
        <v>166</v>
      </c>
      <c r="B223" s="42" t="s">
        <v>624</v>
      </c>
      <c r="C223" s="37" t="s">
        <v>625</v>
      </c>
      <c r="D223" s="36" t="s">
        <v>479</v>
      </c>
      <c r="E223" s="37" t="s">
        <v>478</v>
      </c>
      <c r="F223" s="36" t="s">
        <v>553</v>
      </c>
      <c r="G223" s="38">
        <v>4</v>
      </c>
      <c r="H223" s="36" t="s">
        <v>448</v>
      </c>
      <c r="I223" s="54" t="e">
        <f>SUMIFS(#REF!,#REF!,tbl_POZ[[#This Row],[CODE DESCRIPTION]],#REF!,tbl_POZ[[#This Row],[POZ]])</f>
        <v>#REF!</v>
      </c>
    </row>
    <row r="224" spans="1:9" ht="42.75" x14ac:dyDescent="0.25">
      <c r="A224" s="36" t="s">
        <v>166</v>
      </c>
      <c r="B224" s="42" t="s">
        <v>624</v>
      </c>
      <c r="C224" s="37" t="s">
        <v>625</v>
      </c>
      <c r="D224" s="36" t="s">
        <v>480</v>
      </c>
      <c r="E224" s="37" t="s">
        <v>478</v>
      </c>
      <c r="F224" s="36" t="s">
        <v>553</v>
      </c>
      <c r="G224" s="38">
        <v>23</v>
      </c>
      <c r="H224" s="36" t="s">
        <v>448</v>
      </c>
      <c r="I224" s="54" t="e">
        <f>SUMIFS(#REF!,#REF!,tbl_POZ[[#This Row],[CODE DESCRIPTION]],#REF!,tbl_POZ[[#This Row],[POZ]])</f>
        <v>#REF!</v>
      </c>
    </row>
    <row r="225" spans="1:9" ht="42.75" x14ac:dyDescent="0.25">
      <c r="A225" s="36" t="s">
        <v>166</v>
      </c>
      <c r="B225" s="42" t="s">
        <v>624</v>
      </c>
      <c r="C225" s="37" t="s">
        <v>625</v>
      </c>
      <c r="D225" s="36" t="s">
        <v>481</v>
      </c>
      <c r="E225" s="37" t="s">
        <v>478</v>
      </c>
      <c r="F225" s="36" t="s">
        <v>553</v>
      </c>
      <c r="G225" s="38">
        <v>4</v>
      </c>
      <c r="H225" s="36" t="s">
        <v>448</v>
      </c>
      <c r="I225" s="54" t="e">
        <f>SUMIFS(#REF!,#REF!,tbl_POZ[[#This Row],[CODE DESCRIPTION]],#REF!,tbl_POZ[[#This Row],[POZ]])</f>
        <v>#REF!</v>
      </c>
    </row>
    <row r="226" spans="1:9" ht="42.75" x14ac:dyDescent="0.25">
      <c r="A226" s="36" t="s">
        <v>166</v>
      </c>
      <c r="B226" s="42" t="s">
        <v>624</v>
      </c>
      <c r="C226" s="37" t="s">
        <v>625</v>
      </c>
      <c r="D226" s="36" t="s">
        <v>482</v>
      </c>
      <c r="E226" s="37" t="s">
        <v>478</v>
      </c>
      <c r="F226" s="36" t="s">
        <v>553</v>
      </c>
      <c r="G226" s="38">
        <v>2</v>
      </c>
      <c r="H226" s="36" t="s">
        <v>448</v>
      </c>
      <c r="I226" s="54" t="e">
        <f>SUMIFS(#REF!,#REF!,tbl_POZ[[#This Row],[CODE DESCRIPTION]],#REF!,tbl_POZ[[#This Row],[POZ]])</f>
        <v>#REF!</v>
      </c>
    </row>
    <row r="227" spans="1:9" ht="42.75" x14ac:dyDescent="0.25">
      <c r="A227" s="36" t="s">
        <v>166</v>
      </c>
      <c r="B227" s="42" t="s">
        <v>624</v>
      </c>
      <c r="C227" s="37" t="s">
        <v>625</v>
      </c>
      <c r="D227" s="36" t="s">
        <v>483</v>
      </c>
      <c r="E227" s="37" t="s">
        <v>478</v>
      </c>
      <c r="F227" s="36" t="s">
        <v>553</v>
      </c>
      <c r="G227" s="38">
        <v>2</v>
      </c>
      <c r="H227" s="36" t="s">
        <v>448</v>
      </c>
      <c r="I227" s="54" t="e">
        <f>SUMIFS(#REF!,#REF!,tbl_POZ[[#This Row],[CODE DESCRIPTION]],#REF!,tbl_POZ[[#This Row],[POZ]])</f>
        <v>#REF!</v>
      </c>
    </row>
    <row r="228" spans="1:9" ht="42.75" x14ac:dyDescent="0.25">
      <c r="A228" s="36" t="s">
        <v>166</v>
      </c>
      <c r="B228" s="42" t="s">
        <v>624</v>
      </c>
      <c r="C228" s="37" t="s">
        <v>625</v>
      </c>
      <c r="D228" s="36" t="s">
        <v>484</v>
      </c>
      <c r="E228" s="37" t="s">
        <v>485</v>
      </c>
      <c r="F228" s="36" t="s">
        <v>553</v>
      </c>
      <c r="G228" s="38">
        <v>2</v>
      </c>
      <c r="H228" s="36" t="s">
        <v>448</v>
      </c>
      <c r="I228" s="54" t="e">
        <f>SUMIFS(#REF!,#REF!,tbl_POZ[[#This Row],[CODE DESCRIPTION]],#REF!,tbl_POZ[[#This Row],[POZ]])</f>
        <v>#REF!</v>
      </c>
    </row>
    <row r="229" spans="1:9" ht="42.75" x14ac:dyDescent="0.25">
      <c r="A229" s="36" t="s">
        <v>166</v>
      </c>
      <c r="B229" s="42" t="s">
        <v>624</v>
      </c>
      <c r="C229" s="37" t="s">
        <v>625</v>
      </c>
      <c r="D229" s="36" t="s">
        <v>486</v>
      </c>
      <c r="E229" s="37" t="s">
        <v>485</v>
      </c>
      <c r="F229" s="36" t="s">
        <v>553</v>
      </c>
      <c r="G229" s="38">
        <v>4</v>
      </c>
      <c r="H229" s="36" t="s">
        <v>448</v>
      </c>
      <c r="I229" s="54" t="e">
        <f>SUMIFS(#REF!,#REF!,tbl_POZ[[#This Row],[CODE DESCRIPTION]],#REF!,tbl_POZ[[#This Row],[POZ]])</f>
        <v>#REF!</v>
      </c>
    </row>
    <row r="230" spans="1:9" ht="42.75" x14ac:dyDescent="0.25">
      <c r="A230" s="36" t="s">
        <v>166</v>
      </c>
      <c r="B230" s="42" t="s">
        <v>624</v>
      </c>
      <c r="C230" s="37" t="s">
        <v>625</v>
      </c>
      <c r="D230" s="36" t="s">
        <v>487</v>
      </c>
      <c r="E230" s="37" t="s">
        <v>488</v>
      </c>
      <c r="F230" s="36" t="s">
        <v>553</v>
      </c>
      <c r="G230" s="38">
        <v>161</v>
      </c>
      <c r="H230" s="36" t="s">
        <v>448</v>
      </c>
      <c r="I230" s="54" t="e">
        <f>SUMIFS(#REF!,#REF!,tbl_POZ[[#This Row],[CODE DESCRIPTION]],#REF!,tbl_POZ[[#This Row],[POZ]])</f>
        <v>#REF!</v>
      </c>
    </row>
    <row r="231" spans="1:9" ht="28.5" x14ac:dyDescent="0.25">
      <c r="A231" s="36" t="s">
        <v>160</v>
      </c>
      <c r="B231" s="42" t="s">
        <v>626</v>
      </c>
      <c r="C231" s="37" t="s">
        <v>627</v>
      </c>
      <c r="D231" s="36" t="s">
        <v>489</v>
      </c>
      <c r="E231" s="37" t="s">
        <v>490</v>
      </c>
      <c r="F231" s="36" t="s">
        <v>553</v>
      </c>
      <c r="G231" s="38">
        <v>15670.594714285715</v>
      </c>
      <c r="H231" s="36" t="s">
        <v>179</v>
      </c>
      <c r="I231" s="54" t="e">
        <f>SUMIFS(#REF!,#REF!,tbl_POZ[[#This Row],[CODE DESCRIPTION]],#REF!,tbl_POZ[[#This Row],[POZ]])</f>
        <v>#REF!</v>
      </c>
    </row>
    <row r="232" spans="1:9" x14ac:dyDescent="0.25">
      <c r="A232" s="36" t="s">
        <v>160</v>
      </c>
      <c r="B232" s="42" t="s">
        <v>626</v>
      </c>
      <c r="C232" s="37" t="s">
        <v>627</v>
      </c>
      <c r="D232" s="36" t="s">
        <v>491</v>
      </c>
      <c r="E232" s="37" t="s">
        <v>492</v>
      </c>
      <c r="F232" s="36" t="s">
        <v>553</v>
      </c>
      <c r="G232" s="38">
        <v>9839.2039999999997</v>
      </c>
      <c r="H232" s="36" t="s">
        <v>179</v>
      </c>
      <c r="I232" s="54" t="e">
        <f>SUMIFS(#REF!,#REF!,tbl_POZ[[#This Row],[CODE DESCRIPTION]],#REF!,tbl_POZ[[#This Row],[POZ]])</f>
        <v>#REF!</v>
      </c>
    </row>
    <row r="233" spans="1:9" x14ac:dyDescent="0.25">
      <c r="A233" s="36" t="s">
        <v>160</v>
      </c>
      <c r="B233" s="42" t="s">
        <v>626</v>
      </c>
      <c r="C233" s="37" t="s">
        <v>627</v>
      </c>
      <c r="D233" s="36" t="s">
        <v>493</v>
      </c>
      <c r="E233" s="36" t="s">
        <v>494</v>
      </c>
      <c r="F233" s="36" t="s">
        <v>553</v>
      </c>
      <c r="G233" s="38">
        <v>547.61440000000016</v>
      </c>
      <c r="H233" s="36" t="s">
        <v>179</v>
      </c>
      <c r="I233" s="54" t="e">
        <f>SUMIFS(#REF!,#REF!,tbl_POZ[[#This Row],[CODE DESCRIPTION]],#REF!,tbl_POZ[[#This Row],[POZ]])</f>
        <v>#REF!</v>
      </c>
    </row>
    <row r="234" spans="1:9" x14ac:dyDescent="0.25">
      <c r="A234" s="36" t="s">
        <v>160</v>
      </c>
      <c r="B234" s="42" t="s">
        <v>626</v>
      </c>
      <c r="C234" s="37" t="s">
        <v>627</v>
      </c>
      <c r="D234" s="36" t="s">
        <v>495</v>
      </c>
      <c r="E234" s="37" t="s">
        <v>496</v>
      </c>
      <c r="F234" s="36" t="s">
        <v>553</v>
      </c>
      <c r="G234" s="38">
        <v>49.271500000000003</v>
      </c>
      <c r="H234" s="36" t="s">
        <v>179</v>
      </c>
      <c r="I234" s="54" t="e">
        <f>SUMIFS(#REF!,#REF!,tbl_POZ[[#This Row],[CODE DESCRIPTION]],#REF!,tbl_POZ[[#This Row],[POZ]])</f>
        <v>#REF!</v>
      </c>
    </row>
    <row r="235" spans="1:9" ht="28.5" x14ac:dyDescent="0.25">
      <c r="A235" s="36" t="s">
        <v>160</v>
      </c>
      <c r="B235" s="42" t="s">
        <v>626</v>
      </c>
      <c r="C235" s="37" t="s">
        <v>627</v>
      </c>
      <c r="D235" s="36" t="s">
        <v>497</v>
      </c>
      <c r="E235" s="37" t="s">
        <v>498</v>
      </c>
      <c r="F235" s="36" t="s">
        <v>553</v>
      </c>
      <c r="G235" s="38">
        <v>1266.8625000000002</v>
      </c>
      <c r="H235" s="36" t="s">
        <v>179</v>
      </c>
      <c r="I235" s="54" t="e">
        <f>SUMIFS(#REF!,#REF!,tbl_POZ[[#This Row],[CODE DESCRIPTION]],#REF!,tbl_POZ[[#This Row],[POZ]])</f>
        <v>#REF!</v>
      </c>
    </row>
    <row r="236" spans="1:9" ht="28.5" x14ac:dyDescent="0.25">
      <c r="A236" s="36" t="s">
        <v>160</v>
      </c>
      <c r="B236" s="42" t="s">
        <v>626</v>
      </c>
      <c r="C236" s="37" t="s">
        <v>627</v>
      </c>
      <c r="D236" s="36" t="s">
        <v>499</v>
      </c>
      <c r="E236" s="37" t="s">
        <v>500</v>
      </c>
      <c r="F236" s="36" t="s">
        <v>553</v>
      </c>
      <c r="G236" s="38">
        <v>4598.07719</v>
      </c>
      <c r="H236" s="36" t="s">
        <v>179</v>
      </c>
      <c r="I236" s="54" t="e">
        <f>SUMIFS(#REF!,#REF!,tbl_POZ[[#This Row],[CODE DESCRIPTION]],#REF!,tbl_POZ[[#This Row],[POZ]])</f>
        <v>#REF!</v>
      </c>
    </row>
    <row r="237" spans="1:9" x14ac:dyDescent="0.25">
      <c r="A237" s="36" t="s">
        <v>160</v>
      </c>
      <c r="B237" s="42" t="s">
        <v>626</v>
      </c>
      <c r="C237" s="37" t="s">
        <v>627</v>
      </c>
      <c r="D237" s="36" t="s">
        <v>501</v>
      </c>
      <c r="E237" s="37" t="s">
        <v>502</v>
      </c>
      <c r="F237" s="36" t="s">
        <v>553</v>
      </c>
      <c r="G237" s="38">
        <v>0</v>
      </c>
      <c r="H237" s="36" t="s">
        <v>18</v>
      </c>
      <c r="I237" s="54" t="e">
        <f>SUMIFS(#REF!,#REF!,tbl_POZ[[#This Row],[CODE DESCRIPTION]],#REF!,tbl_POZ[[#This Row],[POZ]])</f>
        <v>#REF!</v>
      </c>
    </row>
    <row r="238" spans="1:9" ht="28.5" x14ac:dyDescent="0.25">
      <c r="A238" s="36" t="s">
        <v>160</v>
      </c>
      <c r="B238" s="42" t="s">
        <v>626</v>
      </c>
      <c r="C238" s="37" t="s">
        <v>627</v>
      </c>
      <c r="D238" s="36" t="s">
        <v>503</v>
      </c>
      <c r="E238" s="37" t="s">
        <v>504</v>
      </c>
      <c r="F238" s="36" t="s">
        <v>553</v>
      </c>
      <c r="G238" s="38">
        <v>8307.3636000000006</v>
      </c>
      <c r="H238" s="36" t="s">
        <v>18</v>
      </c>
      <c r="I238" s="54" t="e">
        <f>SUMIFS(#REF!,#REF!,tbl_POZ[[#This Row],[CODE DESCRIPTION]],#REF!,tbl_POZ[[#This Row],[POZ]])</f>
        <v>#REF!</v>
      </c>
    </row>
    <row r="239" spans="1:9" x14ac:dyDescent="0.25">
      <c r="A239" s="36" t="s">
        <v>160</v>
      </c>
      <c r="B239" s="42" t="s">
        <v>626</v>
      </c>
      <c r="C239" s="37" t="s">
        <v>627</v>
      </c>
      <c r="D239" s="36" t="s">
        <v>505</v>
      </c>
      <c r="E239" s="37" t="s">
        <v>506</v>
      </c>
      <c r="F239" s="36" t="s">
        <v>553</v>
      </c>
      <c r="G239" s="38">
        <v>34.804071572615676</v>
      </c>
      <c r="H239" s="36" t="s">
        <v>507</v>
      </c>
      <c r="I239" s="54" t="e">
        <f>SUMIFS(#REF!,#REF!,tbl_POZ[[#This Row],[CODE DESCRIPTION]],#REF!,tbl_POZ[[#This Row],[POZ]])</f>
        <v>#REF!</v>
      </c>
    </row>
    <row r="240" spans="1:9" x14ac:dyDescent="0.25">
      <c r="A240" s="36" t="s">
        <v>160</v>
      </c>
      <c r="B240" s="42" t="s">
        <v>626</v>
      </c>
      <c r="C240" s="37" t="s">
        <v>627</v>
      </c>
      <c r="D240" s="36" t="s">
        <v>508</v>
      </c>
      <c r="E240" s="37" t="s">
        <v>509</v>
      </c>
      <c r="F240" s="36" t="s">
        <v>553</v>
      </c>
      <c r="G240" s="38">
        <v>756.74428294912002</v>
      </c>
      <c r="H240" s="36" t="s">
        <v>507</v>
      </c>
      <c r="I240" s="54" t="e">
        <f>SUMIFS(#REF!,#REF!,tbl_POZ[[#This Row],[CODE DESCRIPTION]],#REF!,tbl_POZ[[#This Row],[POZ]])</f>
        <v>#REF!</v>
      </c>
    </row>
    <row r="241" spans="1:9" x14ac:dyDescent="0.25">
      <c r="A241" s="36" t="s">
        <v>160</v>
      </c>
      <c r="B241" s="42" t="s">
        <v>626</v>
      </c>
      <c r="C241" s="37" t="s">
        <v>627</v>
      </c>
      <c r="D241" s="36" t="s">
        <v>510</v>
      </c>
      <c r="E241" s="37" t="s">
        <v>511</v>
      </c>
      <c r="F241" s="36" t="s">
        <v>553</v>
      </c>
      <c r="G241" s="38">
        <v>4171.2415000000001</v>
      </c>
      <c r="H241" s="36" t="s">
        <v>18</v>
      </c>
      <c r="I241" s="54" t="e">
        <f>SUMIFS(#REF!,#REF!,tbl_POZ[[#This Row],[CODE DESCRIPTION]],#REF!,tbl_POZ[[#This Row],[POZ]])</f>
        <v>#REF!</v>
      </c>
    </row>
    <row r="242" spans="1:9" x14ac:dyDescent="0.25">
      <c r="A242" s="36" t="s">
        <v>160</v>
      </c>
      <c r="B242" s="42" t="s">
        <v>626</v>
      </c>
      <c r="C242" s="37" t="s">
        <v>627</v>
      </c>
      <c r="D242" s="36" t="s">
        <v>512</v>
      </c>
      <c r="E242" s="37" t="s">
        <v>513</v>
      </c>
      <c r="F242" s="36" t="s">
        <v>553</v>
      </c>
      <c r="G242" s="38">
        <v>2209.73</v>
      </c>
      <c r="H242" s="36" t="s">
        <v>104</v>
      </c>
      <c r="I242" s="54" t="e">
        <f>SUMIFS(#REF!,#REF!,tbl_POZ[[#This Row],[CODE DESCRIPTION]],#REF!,tbl_POZ[[#This Row],[POZ]])</f>
        <v>#REF!</v>
      </c>
    </row>
    <row r="243" spans="1:9" x14ac:dyDescent="0.25">
      <c r="A243" s="36" t="s">
        <v>160</v>
      </c>
      <c r="B243" s="42" t="s">
        <v>626</v>
      </c>
      <c r="C243" s="37" t="s">
        <v>627</v>
      </c>
      <c r="D243" s="36" t="s">
        <v>514</v>
      </c>
      <c r="E243" s="37" t="s">
        <v>515</v>
      </c>
      <c r="F243" s="36" t="s">
        <v>553</v>
      </c>
      <c r="G243" s="38">
        <v>8514.8366000000042</v>
      </c>
      <c r="H243" s="36" t="s">
        <v>18</v>
      </c>
      <c r="I243" s="54" t="e">
        <f>SUMIFS(#REF!,#REF!,tbl_POZ[[#This Row],[CODE DESCRIPTION]],#REF!,tbl_POZ[[#This Row],[POZ]])</f>
        <v>#REF!</v>
      </c>
    </row>
    <row r="244" spans="1:9" x14ac:dyDescent="0.25">
      <c r="A244" s="36" t="s">
        <v>160</v>
      </c>
      <c r="B244" s="42" t="s">
        <v>626</v>
      </c>
      <c r="C244" s="37" t="s">
        <v>627</v>
      </c>
      <c r="D244" s="36" t="s">
        <v>516</v>
      </c>
      <c r="E244" s="37" t="s">
        <v>517</v>
      </c>
      <c r="F244" s="36" t="s">
        <v>553</v>
      </c>
      <c r="G244" s="38">
        <v>473.80000000000007</v>
      </c>
      <c r="H244" s="36" t="s">
        <v>104</v>
      </c>
      <c r="I244" s="54" t="e">
        <f>SUMIFS(#REF!,#REF!,tbl_POZ[[#This Row],[CODE DESCRIPTION]],#REF!,tbl_POZ[[#This Row],[POZ]])</f>
        <v>#REF!</v>
      </c>
    </row>
    <row r="245" spans="1:9" x14ac:dyDescent="0.25">
      <c r="A245" s="36" t="s">
        <v>160</v>
      </c>
      <c r="B245" s="42" t="s">
        <v>551</v>
      </c>
      <c r="C245" s="37" t="s">
        <v>628</v>
      </c>
      <c r="D245" s="36" t="s">
        <v>167</v>
      </c>
      <c r="E245" s="37" t="s">
        <v>518</v>
      </c>
      <c r="F245" s="36" t="s">
        <v>553</v>
      </c>
      <c r="G245" s="38">
        <v>4838.9205000000002</v>
      </c>
      <c r="H245" s="36" t="s">
        <v>18</v>
      </c>
      <c r="I245" s="54" t="e">
        <f>SUMIFS(#REF!,#REF!,tbl_POZ[[#This Row],[CODE DESCRIPTION]],#REF!,tbl_POZ[[#This Row],[POZ]])</f>
        <v>#REF!</v>
      </c>
    </row>
    <row r="246" spans="1:9" ht="28.5" x14ac:dyDescent="0.25">
      <c r="A246" s="36" t="s">
        <v>160</v>
      </c>
      <c r="B246" s="42" t="s">
        <v>551</v>
      </c>
      <c r="C246" s="37" t="s">
        <v>628</v>
      </c>
      <c r="D246" s="36" t="s">
        <v>170</v>
      </c>
      <c r="E246" s="37" t="s">
        <v>519</v>
      </c>
      <c r="F246" s="36" t="s">
        <v>553</v>
      </c>
      <c r="G246" s="38">
        <v>272.17</v>
      </c>
      <c r="H246" s="36" t="s">
        <v>18</v>
      </c>
      <c r="I246" s="54" t="e">
        <f>SUMIFS(#REF!,#REF!,tbl_POZ[[#This Row],[CODE DESCRIPTION]],#REF!,tbl_POZ[[#This Row],[POZ]])</f>
        <v>#REF!</v>
      </c>
    </row>
    <row r="247" spans="1:9" x14ac:dyDescent="0.25">
      <c r="A247" s="36" t="s">
        <v>160</v>
      </c>
      <c r="B247" s="42" t="s">
        <v>629</v>
      </c>
      <c r="C247" s="37" t="s">
        <v>630</v>
      </c>
      <c r="D247" s="36" t="s">
        <v>520</v>
      </c>
      <c r="E247" s="37" t="s">
        <v>521</v>
      </c>
      <c r="F247" s="36" t="s">
        <v>553</v>
      </c>
      <c r="G247" s="38">
        <v>5208.8224</v>
      </c>
      <c r="H247" s="36" t="s">
        <v>18</v>
      </c>
      <c r="I247" s="54" t="e">
        <f>SUMIFS(#REF!,#REF!,tbl_POZ[[#This Row],[CODE DESCRIPTION]],#REF!,tbl_POZ[[#This Row],[POZ]])</f>
        <v>#REF!</v>
      </c>
    </row>
    <row r="248" spans="1:9" x14ac:dyDescent="0.25">
      <c r="A248" s="36" t="s">
        <v>160</v>
      </c>
      <c r="B248" s="42" t="s">
        <v>629</v>
      </c>
      <c r="C248" s="37" t="s">
        <v>630</v>
      </c>
      <c r="D248" s="36" t="s">
        <v>522</v>
      </c>
      <c r="E248" s="37" t="s">
        <v>523</v>
      </c>
      <c r="F248" s="36" t="s">
        <v>553</v>
      </c>
      <c r="G248" s="38">
        <v>659.25</v>
      </c>
      <c r="H248" s="36" t="s">
        <v>104</v>
      </c>
      <c r="I248" s="54" t="e">
        <f>SUMIFS(#REF!,#REF!,tbl_POZ[[#This Row],[CODE DESCRIPTION]],#REF!,tbl_POZ[[#This Row],[POZ]])</f>
        <v>#REF!</v>
      </c>
    </row>
    <row r="249" spans="1:9" x14ac:dyDescent="0.25">
      <c r="A249" s="36" t="s">
        <v>160</v>
      </c>
      <c r="B249" s="42" t="s">
        <v>631</v>
      </c>
      <c r="C249" s="37" t="s">
        <v>632</v>
      </c>
      <c r="D249" s="36" t="s">
        <v>524</v>
      </c>
      <c r="E249" s="37" t="s">
        <v>525</v>
      </c>
      <c r="F249" s="36" t="s">
        <v>553</v>
      </c>
      <c r="G249" s="38">
        <v>101</v>
      </c>
      <c r="H249" s="36" t="s">
        <v>104</v>
      </c>
      <c r="I249" s="54" t="e">
        <f>SUMIFS(#REF!,#REF!,tbl_POZ[[#This Row],[CODE DESCRIPTION]],#REF!,tbl_POZ[[#This Row],[POZ]])</f>
        <v>#REF!</v>
      </c>
    </row>
    <row r="250" spans="1:9" x14ac:dyDescent="0.25">
      <c r="A250" s="36" t="s">
        <v>160</v>
      </c>
      <c r="B250" s="42" t="s">
        <v>631</v>
      </c>
      <c r="C250" s="37" t="s">
        <v>632</v>
      </c>
      <c r="D250" s="36" t="s">
        <v>526</v>
      </c>
      <c r="E250" s="37" t="s">
        <v>527</v>
      </c>
      <c r="F250" s="36" t="s">
        <v>553</v>
      </c>
      <c r="G250" s="38">
        <v>902</v>
      </c>
      <c r="H250" s="36" t="s">
        <v>18</v>
      </c>
      <c r="I250" s="54" t="e">
        <f>SUMIFS(#REF!,#REF!,tbl_POZ[[#This Row],[CODE DESCRIPTION]],#REF!,tbl_POZ[[#This Row],[POZ]])</f>
        <v>#REF!</v>
      </c>
    </row>
    <row r="251" spans="1:9" x14ac:dyDescent="0.25">
      <c r="A251" s="36" t="s">
        <v>160</v>
      </c>
      <c r="B251" s="42" t="s">
        <v>631</v>
      </c>
      <c r="C251" s="37" t="s">
        <v>632</v>
      </c>
      <c r="D251" s="36" t="s">
        <v>528</v>
      </c>
      <c r="E251" s="36" t="s">
        <v>529</v>
      </c>
      <c r="F251" s="36" t="s">
        <v>553</v>
      </c>
      <c r="G251" s="38">
        <v>2800</v>
      </c>
      <c r="H251" s="36" t="s">
        <v>18</v>
      </c>
      <c r="I251" s="54" t="e">
        <f>SUMIFS(#REF!,#REF!,tbl_POZ[[#This Row],[CODE DESCRIPTION]],#REF!,tbl_POZ[[#This Row],[POZ]])</f>
        <v>#REF!</v>
      </c>
    </row>
    <row r="252" spans="1:9" x14ac:dyDescent="0.25">
      <c r="A252" s="36" t="s">
        <v>160</v>
      </c>
      <c r="B252" s="42" t="s">
        <v>633</v>
      </c>
      <c r="C252" s="37" t="s">
        <v>599</v>
      </c>
      <c r="D252" s="36" t="s">
        <v>530</v>
      </c>
      <c r="E252" s="36" t="s">
        <v>531</v>
      </c>
      <c r="F252" s="36" t="s">
        <v>553</v>
      </c>
      <c r="G252" s="38">
        <v>195.25749999999999</v>
      </c>
      <c r="H252" s="36" t="s">
        <v>104</v>
      </c>
      <c r="I252" s="54" t="e">
        <f>SUMIFS(#REF!,#REF!,tbl_POZ[[#This Row],[CODE DESCRIPTION]],#REF!,tbl_POZ[[#This Row],[POZ]])</f>
        <v>#REF!</v>
      </c>
    </row>
    <row r="253" spans="1:9" x14ac:dyDescent="0.25">
      <c r="A253" s="36" t="s">
        <v>160</v>
      </c>
      <c r="B253" s="42" t="s">
        <v>633</v>
      </c>
      <c r="C253" s="37" t="s">
        <v>599</v>
      </c>
      <c r="D253" s="36" t="s">
        <v>532</v>
      </c>
      <c r="E253" s="36" t="s">
        <v>533</v>
      </c>
      <c r="F253" s="36" t="s">
        <v>553</v>
      </c>
      <c r="G253" s="38">
        <v>37013.486000000004</v>
      </c>
      <c r="H253" s="36" t="s">
        <v>45</v>
      </c>
      <c r="I253" s="54" t="e">
        <f>SUMIFS(#REF!,#REF!,tbl_POZ[[#This Row],[CODE DESCRIPTION]],#REF!,tbl_POZ[[#This Row],[POZ]])</f>
        <v>#REF!</v>
      </c>
    </row>
    <row r="254" spans="1:9" x14ac:dyDescent="0.25">
      <c r="A254" s="36" t="s">
        <v>160</v>
      </c>
      <c r="B254" s="42" t="s">
        <v>633</v>
      </c>
      <c r="C254" s="37" t="s">
        <v>599</v>
      </c>
      <c r="D254" s="36" t="s">
        <v>534</v>
      </c>
      <c r="E254" s="36" t="s">
        <v>535</v>
      </c>
      <c r="F254" s="36" t="s">
        <v>553</v>
      </c>
      <c r="G254" s="38">
        <v>6738.6600000000017</v>
      </c>
      <c r="H254" s="36" t="s">
        <v>18</v>
      </c>
      <c r="I254" s="54" t="e">
        <f>SUMIFS(#REF!,#REF!,tbl_POZ[[#This Row],[CODE DESCRIPTION]],#REF!,tbl_POZ[[#This Row],[POZ]])</f>
        <v>#REF!</v>
      </c>
    </row>
    <row r="255" spans="1:9" x14ac:dyDescent="0.25">
      <c r="A255" s="36" t="s">
        <v>160</v>
      </c>
      <c r="B255" s="42" t="s">
        <v>633</v>
      </c>
      <c r="C255" s="37" t="s">
        <v>599</v>
      </c>
      <c r="D255" s="36" t="s">
        <v>536</v>
      </c>
      <c r="E255" s="36" t="s">
        <v>537</v>
      </c>
      <c r="F255" s="36" t="s">
        <v>553</v>
      </c>
      <c r="G255" s="38">
        <v>623</v>
      </c>
      <c r="H255" s="36" t="s">
        <v>18</v>
      </c>
      <c r="I255" s="54" t="e">
        <f>SUMIFS(#REF!,#REF!,tbl_POZ[[#This Row],[CODE DESCRIPTION]],#REF!,tbl_POZ[[#This Row],[POZ]])</f>
        <v>#REF!</v>
      </c>
    </row>
    <row r="256" spans="1:9" x14ac:dyDescent="0.25">
      <c r="A256" s="36" t="s">
        <v>160</v>
      </c>
      <c r="B256" s="42" t="s">
        <v>633</v>
      </c>
      <c r="C256" s="37" t="s">
        <v>599</v>
      </c>
      <c r="D256" s="36" t="s">
        <v>538</v>
      </c>
      <c r="E256" s="36" t="s">
        <v>539</v>
      </c>
      <c r="F256" s="36" t="s">
        <v>553</v>
      </c>
      <c r="G256" s="38">
        <v>2729.2999999999993</v>
      </c>
      <c r="H256" s="36" t="s">
        <v>18</v>
      </c>
      <c r="I256" s="54" t="e">
        <f>SUMIFS(#REF!,#REF!,tbl_POZ[[#This Row],[CODE DESCRIPTION]],#REF!,tbl_POZ[[#This Row],[POZ]])</f>
        <v>#REF!</v>
      </c>
    </row>
    <row r="257" spans="1:9" x14ac:dyDescent="0.25">
      <c r="A257" s="36" t="s">
        <v>160</v>
      </c>
      <c r="B257" s="42" t="s">
        <v>633</v>
      </c>
      <c r="C257" s="37" t="s">
        <v>599</v>
      </c>
      <c r="D257" s="36" t="s">
        <v>540</v>
      </c>
      <c r="E257" s="36" t="s">
        <v>541</v>
      </c>
      <c r="F257" s="36" t="s">
        <v>553</v>
      </c>
      <c r="G257" s="38">
        <v>1660</v>
      </c>
      <c r="H257" s="36" t="s">
        <v>18</v>
      </c>
      <c r="I257" s="54" t="e">
        <f>SUMIFS(#REF!,#REF!,tbl_POZ[[#This Row],[CODE DESCRIPTION]],#REF!,tbl_POZ[[#This Row],[POZ]])</f>
        <v>#REF!</v>
      </c>
    </row>
    <row r="258" spans="1:9" x14ac:dyDescent="0.25">
      <c r="A258" s="39" t="s">
        <v>160</v>
      </c>
      <c r="B258" s="43" t="s">
        <v>633</v>
      </c>
      <c r="C258" s="40" t="s">
        <v>599</v>
      </c>
      <c r="D258" s="39" t="s">
        <v>542</v>
      </c>
      <c r="E258" s="39" t="s">
        <v>543</v>
      </c>
      <c r="F258" s="39" t="s">
        <v>553</v>
      </c>
      <c r="G258" s="41">
        <v>2686.55</v>
      </c>
      <c r="H258" s="39" t="s">
        <v>18</v>
      </c>
      <c r="I258" s="55" t="e">
        <f>SUMIFS(#REF!,#REF!,tbl_POZ[[#This Row],[CODE DESCRIPTION]],#REF!,tbl_POZ[[#This Row],[POZ]])</f>
        <v>#REF!</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BDDC-082D-4C74-9850-B2ED176BD19F}">
  <sheetPr codeName="Sheet3"/>
  <dimension ref="A1:E255"/>
  <sheetViews>
    <sheetView workbookViewId="0">
      <selection activeCell="E9" sqref="E9"/>
    </sheetView>
  </sheetViews>
  <sheetFormatPr defaultRowHeight="15" x14ac:dyDescent="0.25"/>
  <cols>
    <col min="1" max="1" width="17.28515625" bestFit="1" customWidth="1"/>
    <col min="2" max="2" width="17" bestFit="1" customWidth="1"/>
    <col min="3" max="3" width="7.7109375" bestFit="1" customWidth="1"/>
    <col min="4" max="4" width="6.7109375" bestFit="1" customWidth="1"/>
    <col min="5" max="5" width="21.85546875" bestFit="1" customWidth="1"/>
  </cols>
  <sheetData>
    <row r="1" spans="1:5" x14ac:dyDescent="0.25">
      <c r="A1" t="s">
        <v>758</v>
      </c>
      <c r="B1" t="s">
        <v>761</v>
      </c>
      <c r="C1" t="s">
        <v>723</v>
      </c>
      <c r="D1" t="s">
        <v>135</v>
      </c>
      <c r="E1" t="s">
        <v>760</v>
      </c>
    </row>
    <row r="2" spans="1:5" x14ac:dyDescent="0.25">
      <c r="A2" t="s">
        <v>762</v>
      </c>
      <c r="B2" t="s">
        <v>763</v>
      </c>
      <c r="C2" t="s">
        <v>764</v>
      </c>
      <c r="D2">
        <v>-5</v>
      </c>
      <c r="E2">
        <v>0.2</v>
      </c>
    </row>
    <row r="3" spans="1:5" x14ac:dyDescent="0.25">
      <c r="A3" t="s">
        <v>762</v>
      </c>
      <c r="B3" t="s">
        <v>763</v>
      </c>
      <c r="C3" t="s">
        <v>764</v>
      </c>
      <c r="D3">
        <v>-4</v>
      </c>
      <c r="E3">
        <v>0.2</v>
      </c>
    </row>
    <row r="4" spans="1:5" x14ac:dyDescent="0.25">
      <c r="A4" t="s">
        <v>762</v>
      </c>
      <c r="B4" t="s">
        <v>763</v>
      </c>
      <c r="C4" t="s">
        <v>764</v>
      </c>
      <c r="D4">
        <v>-3</v>
      </c>
      <c r="E4">
        <v>0.2</v>
      </c>
    </row>
    <row r="5" spans="1:5" x14ac:dyDescent="0.25">
      <c r="A5" t="s">
        <v>762</v>
      </c>
      <c r="B5" t="s">
        <v>763</v>
      </c>
      <c r="C5" t="s">
        <v>764</v>
      </c>
      <c r="D5">
        <v>-2</v>
      </c>
      <c r="E5">
        <v>0.2</v>
      </c>
    </row>
    <row r="6" spans="1:5" x14ac:dyDescent="0.25">
      <c r="A6" t="s">
        <v>762</v>
      </c>
      <c r="B6" t="s">
        <v>763</v>
      </c>
      <c r="C6" t="s">
        <v>764</v>
      </c>
      <c r="D6">
        <v>-1</v>
      </c>
      <c r="E6">
        <v>0.2</v>
      </c>
    </row>
    <row r="7" spans="1:5" x14ac:dyDescent="0.25">
      <c r="A7" t="s">
        <v>762</v>
      </c>
      <c r="B7" t="s">
        <v>763</v>
      </c>
      <c r="C7" t="s">
        <v>764</v>
      </c>
      <c r="D7">
        <v>0</v>
      </c>
      <c r="E7">
        <v>0.2</v>
      </c>
    </row>
    <row r="8" spans="1:5" x14ac:dyDescent="0.25">
      <c r="A8" t="s">
        <v>762</v>
      </c>
      <c r="B8" t="s">
        <v>763</v>
      </c>
      <c r="C8" t="s">
        <v>764</v>
      </c>
      <c r="D8">
        <v>1</v>
      </c>
      <c r="E8">
        <v>0.25</v>
      </c>
    </row>
    <row r="9" spans="1:5" x14ac:dyDescent="0.25">
      <c r="A9" t="s">
        <v>762</v>
      </c>
      <c r="B9" t="s">
        <v>763</v>
      </c>
      <c r="C9" t="s">
        <v>764</v>
      </c>
      <c r="D9">
        <v>2</v>
      </c>
      <c r="E9">
        <v>0.25</v>
      </c>
    </row>
    <row r="10" spans="1:5" x14ac:dyDescent="0.25">
      <c r="A10" t="s">
        <v>762</v>
      </c>
      <c r="B10" t="s">
        <v>763</v>
      </c>
      <c r="C10" t="s">
        <v>764</v>
      </c>
      <c r="D10">
        <v>3</v>
      </c>
      <c r="E10">
        <v>0.25</v>
      </c>
    </row>
    <row r="11" spans="1:5" x14ac:dyDescent="0.25">
      <c r="A11" t="s">
        <v>762</v>
      </c>
      <c r="B11" t="s">
        <v>763</v>
      </c>
      <c r="C11" t="s">
        <v>764</v>
      </c>
      <c r="D11">
        <v>4</v>
      </c>
      <c r="E11">
        <v>0.25</v>
      </c>
    </row>
    <row r="12" spans="1:5" x14ac:dyDescent="0.25">
      <c r="A12" t="s">
        <v>762</v>
      </c>
      <c r="B12" t="s">
        <v>763</v>
      </c>
      <c r="C12" t="s">
        <v>764</v>
      </c>
      <c r="D12">
        <v>5</v>
      </c>
      <c r="E12">
        <v>0.25</v>
      </c>
    </row>
    <row r="13" spans="1:5" x14ac:dyDescent="0.25">
      <c r="A13" t="s">
        <v>762</v>
      </c>
      <c r="B13" t="s">
        <v>763</v>
      </c>
      <c r="C13" t="s">
        <v>764</v>
      </c>
      <c r="D13">
        <v>6</v>
      </c>
      <c r="E13">
        <v>0.25</v>
      </c>
    </row>
    <row r="14" spans="1:5" x14ac:dyDescent="0.25">
      <c r="A14" t="s">
        <v>762</v>
      </c>
      <c r="B14" t="s">
        <v>763</v>
      </c>
      <c r="C14" t="s">
        <v>764</v>
      </c>
      <c r="D14">
        <v>7</v>
      </c>
      <c r="E14">
        <v>0.25</v>
      </c>
    </row>
    <row r="15" spans="1:5" x14ac:dyDescent="0.25">
      <c r="A15" t="s">
        <v>762</v>
      </c>
      <c r="B15" t="s">
        <v>763</v>
      </c>
      <c r="C15" t="s">
        <v>764</v>
      </c>
      <c r="D15">
        <v>8</v>
      </c>
      <c r="E15">
        <v>0.25</v>
      </c>
    </row>
    <row r="16" spans="1:5" x14ac:dyDescent="0.25">
      <c r="A16" t="s">
        <v>762</v>
      </c>
      <c r="B16" t="s">
        <v>763</v>
      </c>
      <c r="C16" t="s">
        <v>764</v>
      </c>
      <c r="D16">
        <v>9</v>
      </c>
      <c r="E16">
        <v>0.25</v>
      </c>
    </row>
    <row r="17" spans="1:5" x14ac:dyDescent="0.25">
      <c r="A17" t="s">
        <v>762</v>
      </c>
      <c r="B17" t="s">
        <v>763</v>
      </c>
      <c r="C17" t="s">
        <v>764</v>
      </c>
      <c r="D17">
        <v>10</v>
      </c>
      <c r="E17">
        <v>0.25</v>
      </c>
    </row>
    <row r="18" spans="1:5" x14ac:dyDescent="0.25">
      <c r="A18" t="s">
        <v>762</v>
      </c>
      <c r="B18" t="s">
        <v>763</v>
      </c>
      <c r="C18" t="s">
        <v>764</v>
      </c>
      <c r="D18">
        <v>11</v>
      </c>
      <c r="E18">
        <v>0.25</v>
      </c>
    </row>
    <row r="19" spans="1:5" x14ac:dyDescent="0.25">
      <c r="A19" t="s">
        <v>762</v>
      </c>
      <c r="B19" t="s">
        <v>763</v>
      </c>
      <c r="C19" t="s">
        <v>764</v>
      </c>
      <c r="D19">
        <v>12</v>
      </c>
      <c r="E19">
        <v>0.2</v>
      </c>
    </row>
    <row r="20" spans="1:5" x14ac:dyDescent="0.25">
      <c r="A20" t="s">
        <v>762</v>
      </c>
      <c r="B20" t="s">
        <v>763</v>
      </c>
      <c r="C20" t="s">
        <v>764</v>
      </c>
      <c r="D20">
        <v>13</v>
      </c>
    </row>
    <row r="21" spans="1:5" x14ac:dyDescent="0.25">
      <c r="A21" t="s">
        <v>762</v>
      </c>
      <c r="B21" t="s">
        <v>763</v>
      </c>
      <c r="C21" t="s">
        <v>765</v>
      </c>
      <c r="D21">
        <v>-5</v>
      </c>
      <c r="E21">
        <v>0.2</v>
      </c>
    </row>
    <row r="22" spans="1:5" x14ac:dyDescent="0.25">
      <c r="A22" t="s">
        <v>762</v>
      </c>
      <c r="B22" t="s">
        <v>763</v>
      </c>
      <c r="C22" t="s">
        <v>765</v>
      </c>
      <c r="D22">
        <v>-4</v>
      </c>
      <c r="E22">
        <v>0.2</v>
      </c>
    </row>
    <row r="23" spans="1:5" x14ac:dyDescent="0.25">
      <c r="A23" t="s">
        <v>762</v>
      </c>
      <c r="B23" t="s">
        <v>763</v>
      </c>
      <c r="C23" t="s">
        <v>765</v>
      </c>
      <c r="D23">
        <v>-3</v>
      </c>
      <c r="E23">
        <v>0.2</v>
      </c>
    </row>
    <row r="24" spans="1:5" x14ac:dyDescent="0.25">
      <c r="A24" t="s">
        <v>762</v>
      </c>
      <c r="B24" t="s">
        <v>763</v>
      </c>
      <c r="C24" t="s">
        <v>765</v>
      </c>
      <c r="D24">
        <v>-2</v>
      </c>
      <c r="E24">
        <v>0.2</v>
      </c>
    </row>
    <row r="25" spans="1:5" x14ac:dyDescent="0.25">
      <c r="A25" t="s">
        <v>762</v>
      </c>
      <c r="B25" t="s">
        <v>763</v>
      </c>
      <c r="C25" t="s">
        <v>765</v>
      </c>
      <c r="D25">
        <v>-1</v>
      </c>
      <c r="E25">
        <v>0.2</v>
      </c>
    </row>
    <row r="26" spans="1:5" x14ac:dyDescent="0.25">
      <c r="A26" t="s">
        <v>762</v>
      </c>
      <c r="B26" t="s">
        <v>763</v>
      </c>
      <c r="C26" t="s">
        <v>765</v>
      </c>
      <c r="D26">
        <v>0</v>
      </c>
      <c r="E26">
        <v>0.2</v>
      </c>
    </row>
    <row r="27" spans="1:5" x14ac:dyDescent="0.25">
      <c r="A27" t="s">
        <v>762</v>
      </c>
      <c r="B27" t="s">
        <v>763</v>
      </c>
      <c r="C27" t="s">
        <v>765</v>
      </c>
      <c r="D27">
        <v>1</v>
      </c>
      <c r="E27">
        <v>0.25</v>
      </c>
    </row>
    <row r="28" spans="1:5" x14ac:dyDescent="0.25">
      <c r="A28" t="s">
        <v>762</v>
      </c>
      <c r="B28" t="s">
        <v>763</v>
      </c>
      <c r="C28" t="s">
        <v>765</v>
      </c>
      <c r="D28">
        <v>2</v>
      </c>
      <c r="E28">
        <v>0.25</v>
      </c>
    </row>
    <row r="29" spans="1:5" x14ac:dyDescent="0.25">
      <c r="A29" t="s">
        <v>762</v>
      </c>
      <c r="B29" t="s">
        <v>763</v>
      </c>
      <c r="C29" t="s">
        <v>765</v>
      </c>
      <c r="D29">
        <v>3</v>
      </c>
      <c r="E29">
        <v>0.25</v>
      </c>
    </row>
    <row r="30" spans="1:5" x14ac:dyDescent="0.25">
      <c r="A30" t="s">
        <v>762</v>
      </c>
      <c r="B30" t="s">
        <v>763</v>
      </c>
      <c r="C30" t="s">
        <v>765</v>
      </c>
      <c r="D30">
        <v>4</v>
      </c>
      <c r="E30">
        <v>0.25</v>
      </c>
    </row>
    <row r="31" spans="1:5" x14ac:dyDescent="0.25">
      <c r="A31" t="s">
        <v>762</v>
      </c>
      <c r="B31" t="s">
        <v>763</v>
      </c>
      <c r="C31" t="s">
        <v>765</v>
      </c>
      <c r="D31">
        <v>5</v>
      </c>
      <c r="E31">
        <v>0.25</v>
      </c>
    </row>
    <row r="32" spans="1:5" x14ac:dyDescent="0.25">
      <c r="A32" t="s">
        <v>762</v>
      </c>
      <c r="B32" t="s">
        <v>763</v>
      </c>
      <c r="C32" t="s">
        <v>765</v>
      </c>
      <c r="D32">
        <v>6</v>
      </c>
      <c r="E32">
        <v>0.25</v>
      </c>
    </row>
    <row r="33" spans="1:5" x14ac:dyDescent="0.25">
      <c r="A33" t="s">
        <v>762</v>
      </c>
      <c r="B33" t="s">
        <v>763</v>
      </c>
      <c r="C33" t="s">
        <v>765</v>
      </c>
      <c r="D33">
        <v>7</v>
      </c>
      <c r="E33">
        <v>0.25</v>
      </c>
    </row>
    <row r="34" spans="1:5" x14ac:dyDescent="0.25">
      <c r="A34" t="s">
        <v>762</v>
      </c>
      <c r="B34" t="s">
        <v>763</v>
      </c>
      <c r="C34" t="s">
        <v>765</v>
      </c>
      <c r="D34">
        <v>8</v>
      </c>
      <c r="E34">
        <v>0.25</v>
      </c>
    </row>
    <row r="35" spans="1:5" x14ac:dyDescent="0.25">
      <c r="A35" t="s">
        <v>762</v>
      </c>
      <c r="B35" t="s">
        <v>763</v>
      </c>
      <c r="C35" t="s">
        <v>765</v>
      </c>
      <c r="D35">
        <v>9</v>
      </c>
      <c r="E35">
        <v>0.25</v>
      </c>
    </row>
    <row r="36" spans="1:5" x14ac:dyDescent="0.25">
      <c r="A36" t="s">
        <v>762</v>
      </c>
      <c r="B36" t="s">
        <v>763</v>
      </c>
      <c r="C36" t="s">
        <v>765</v>
      </c>
      <c r="D36">
        <v>10</v>
      </c>
      <c r="E36">
        <v>0.25</v>
      </c>
    </row>
    <row r="37" spans="1:5" x14ac:dyDescent="0.25">
      <c r="A37" t="s">
        <v>762</v>
      </c>
      <c r="B37" t="s">
        <v>763</v>
      </c>
      <c r="C37" t="s">
        <v>765</v>
      </c>
      <c r="D37">
        <v>11</v>
      </c>
      <c r="E37">
        <v>0.25</v>
      </c>
    </row>
    <row r="38" spans="1:5" x14ac:dyDescent="0.25">
      <c r="A38" t="s">
        <v>762</v>
      </c>
      <c r="B38" t="s">
        <v>763</v>
      </c>
      <c r="C38" t="s">
        <v>765</v>
      </c>
      <c r="D38">
        <v>12</v>
      </c>
      <c r="E38">
        <v>0.2</v>
      </c>
    </row>
    <row r="39" spans="1:5" x14ac:dyDescent="0.25">
      <c r="A39" t="s">
        <v>762</v>
      </c>
      <c r="B39" t="s">
        <v>763</v>
      </c>
      <c r="C39" t="s">
        <v>765</v>
      </c>
      <c r="D39">
        <v>13</v>
      </c>
      <c r="E39">
        <v>0.25</v>
      </c>
    </row>
    <row r="40" spans="1:5" x14ac:dyDescent="0.25">
      <c r="A40" t="s">
        <v>762</v>
      </c>
      <c r="B40" t="s">
        <v>763</v>
      </c>
      <c r="C40" t="s">
        <v>766</v>
      </c>
      <c r="D40">
        <v>-5</v>
      </c>
      <c r="E40">
        <v>0.2</v>
      </c>
    </row>
    <row r="41" spans="1:5" x14ac:dyDescent="0.25">
      <c r="A41" t="s">
        <v>762</v>
      </c>
      <c r="B41" t="s">
        <v>763</v>
      </c>
      <c r="C41" t="s">
        <v>766</v>
      </c>
      <c r="D41">
        <v>-4</v>
      </c>
      <c r="E41">
        <v>0.2</v>
      </c>
    </row>
    <row r="42" spans="1:5" x14ac:dyDescent="0.25">
      <c r="A42" t="s">
        <v>762</v>
      </c>
      <c r="B42" t="s">
        <v>763</v>
      </c>
      <c r="C42" t="s">
        <v>766</v>
      </c>
      <c r="D42">
        <v>-3</v>
      </c>
      <c r="E42">
        <v>0.2</v>
      </c>
    </row>
    <row r="43" spans="1:5" x14ac:dyDescent="0.25">
      <c r="A43" t="s">
        <v>762</v>
      </c>
      <c r="B43" t="s">
        <v>763</v>
      </c>
      <c r="C43" t="s">
        <v>766</v>
      </c>
      <c r="D43">
        <v>-2</v>
      </c>
      <c r="E43">
        <v>0.2</v>
      </c>
    </row>
    <row r="44" spans="1:5" x14ac:dyDescent="0.25">
      <c r="A44" t="s">
        <v>762</v>
      </c>
      <c r="B44" t="s">
        <v>763</v>
      </c>
      <c r="C44" t="s">
        <v>766</v>
      </c>
      <c r="D44">
        <v>-1</v>
      </c>
      <c r="E44">
        <v>0.2</v>
      </c>
    </row>
    <row r="45" spans="1:5" x14ac:dyDescent="0.25">
      <c r="A45" t="s">
        <v>762</v>
      </c>
      <c r="B45" t="s">
        <v>763</v>
      </c>
      <c r="C45" t="s">
        <v>766</v>
      </c>
      <c r="D45">
        <v>0</v>
      </c>
      <c r="E45">
        <v>0.2</v>
      </c>
    </row>
    <row r="46" spans="1:5" x14ac:dyDescent="0.25">
      <c r="A46" t="s">
        <v>762</v>
      </c>
      <c r="B46" t="s">
        <v>763</v>
      </c>
      <c r="C46" t="s">
        <v>766</v>
      </c>
      <c r="D46">
        <v>1</v>
      </c>
      <c r="E46">
        <v>0.25</v>
      </c>
    </row>
    <row r="47" spans="1:5" x14ac:dyDescent="0.25">
      <c r="A47" t="s">
        <v>762</v>
      </c>
      <c r="B47" t="s">
        <v>763</v>
      </c>
      <c r="C47" t="s">
        <v>766</v>
      </c>
      <c r="D47">
        <v>2</v>
      </c>
      <c r="E47">
        <v>0.25</v>
      </c>
    </row>
    <row r="48" spans="1:5" x14ac:dyDescent="0.25">
      <c r="A48" t="s">
        <v>762</v>
      </c>
      <c r="B48" t="s">
        <v>763</v>
      </c>
      <c r="C48" t="s">
        <v>766</v>
      </c>
      <c r="D48">
        <v>3</v>
      </c>
      <c r="E48">
        <v>0.25</v>
      </c>
    </row>
    <row r="49" spans="1:5" x14ac:dyDescent="0.25">
      <c r="A49" t="s">
        <v>762</v>
      </c>
      <c r="B49" t="s">
        <v>763</v>
      </c>
      <c r="C49" t="s">
        <v>766</v>
      </c>
      <c r="D49">
        <v>4</v>
      </c>
      <c r="E49">
        <v>0.25</v>
      </c>
    </row>
    <row r="50" spans="1:5" x14ac:dyDescent="0.25">
      <c r="A50" t="s">
        <v>762</v>
      </c>
      <c r="B50" t="s">
        <v>763</v>
      </c>
      <c r="C50" t="s">
        <v>766</v>
      </c>
      <c r="D50">
        <v>5</v>
      </c>
      <c r="E50">
        <v>0.25</v>
      </c>
    </row>
    <row r="51" spans="1:5" x14ac:dyDescent="0.25">
      <c r="A51" t="s">
        <v>762</v>
      </c>
      <c r="B51" t="s">
        <v>763</v>
      </c>
      <c r="C51" t="s">
        <v>766</v>
      </c>
      <c r="D51">
        <v>6</v>
      </c>
      <c r="E51">
        <v>0.25</v>
      </c>
    </row>
    <row r="52" spans="1:5" x14ac:dyDescent="0.25">
      <c r="A52" t="s">
        <v>762</v>
      </c>
      <c r="B52" t="s">
        <v>763</v>
      </c>
      <c r="C52" t="s">
        <v>766</v>
      </c>
      <c r="D52">
        <v>7</v>
      </c>
      <c r="E52">
        <v>0.25</v>
      </c>
    </row>
    <row r="53" spans="1:5" x14ac:dyDescent="0.25">
      <c r="A53" t="s">
        <v>762</v>
      </c>
      <c r="B53" t="s">
        <v>763</v>
      </c>
      <c r="C53" t="s">
        <v>766</v>
      </c>
      <c r="D53">
        <v>8</v>
      </c>
      <c r="E53">
        <v>0.25</v>
      </c>
    </row>
    <row r="54" spans="1:5" x14ac:dyDescent="0.25">
      <c r="A54" t="s">
        <v>762</v>
      </c>
      <c r="B54" t="s">
        <v>763</v>
      </c>
      <c r="C54" t="s">
        <v>766</v>
      </c>
      <c r="D54">
        <v>9</v>
      </c>
      <c r="E54">
        <v>0.25</v>
      </c>
    </row>
    <row r="55" spans="1:5" x14ac:dyDescent="0.25">
      <c r="A55" t="s">
        <v>762</v>
      </c>
      <c r="B55" t="s">
        <v>763</v>
      </c>
      <c r="C55" t="s">
        <v>766</v>
      </c>
      <c r="D55">
        <v>10</v>
      </c>
      <c r="E55">
        <v>0.25</v>
      </c>
    </row>
    <row r="56" spans="1:5" x14ac:dyDescent="0.25">
      <c r="A56" t="s">
        <v>762</v>
      </c>
      <c r="B56" t="s">
        <v>763</v>
      </c>
      <c r="C56" t="s">
        <v>766</v>
      </c>
      <c r="D56">
        <v>11</v>
      </c>
      <c r="E56">
        <v>0.25</v>
      </c>
    </row>
    <row r="57" spans="1:5" x14ac:dyDescent="0.25">
      <c r="A57" t="s">
        <v>762</v>
      </c>
      <c r="B57" t="s">
        <v>763</v>
      </c>
      <c r="C57" t="s">
        <v>766</v>
      </c>
      <c r="D57">
        <v>12</v>
      </c>
      <c r="E57">
        <v>0.2</v>
      </c>
    </row>
    <row r="58" spans="1:5" x14ac:dyDescent="0.25">
      <c r="A58" t="s">
        <v>762</v>
      </c>
      <c r="B58" t="s">
        <v>763</v>
      </c>
      <c r="C58" t="s">
        <v>766</v>
      </c>
      <c r="D58">
        <v>13</v>
      </c>
      <c r="E58">
        <v>0.25</v>
      </c>
    </row>
    <row r="59" spans="1:5" x14ac:dyDescent="0.25">
      <c r="A59" t="s">
        <v>762</v>
      </c>
      <c r="B59" t="s">
        <v>767</v>
      </c>
      <c r="C59" t="s">
        <v>768</v>
      </c>
      <c r="D59">
        <v>-5</v>
      </c>
      <c r="E59">
        <v>0.2</v>
      </c>
    </row>
    <row r="60" spans="1:5" x14ac:dyDescent="0.25">
      <c r="A60" t="s">
        <v>762</v>
      </c>
      <c r="B60" t="s">
        <v>767</v>
      </c>
      <c r="C60" t="s">
        <v>768</v>
      </c>
      <c r="D60">
        <v>-4</v>
      </c>
      <c r="E60">
        <v>0.2</v>
      </c>
    </row>
    <row r="61" spans="1:5" x14ac:dyDescent="0.25">
      <c r="A61" t="s">
        <v>762</v>
      </c>
      <c r="B61" t="s">
        <v>767</v>
      </c>
      <c r="C61" t="s">
        <v>768</v>
      </c>
      <c r="D61">
        <v>-3</v>
      </c>
      <c r="E61">
        <v>0.2</v>
      </c>
    </row>
    <row r="62" spans="1:5" x14ac:dyDescent="0.25">
      <c r="A62" t="s">
        <v>762</v>
      </c>
      <c r="B62" t="s">
        <v>767</v>
      </c>
      <c r="C62" t="s">
        <v>768</v>
      </c>
      <c r="D62">
        <v>-2</v>
      </c>
      <c r="E62">
        <v>0.2</v>
      </c>
    </row>
    <row r="63" spans="1:5" x14ac:dyDescent="0.25">
      <c r="A63" t="s">
        <v>762</v>
      </c>
      <c r="B63" t="s">
        <v>767</v>
      </c>
      <c r="C63" t="s">
        <v>768</v>
      </c>
      <c r="D63">
        <v>-1</v>
      </c>
      <c r="E63">
        <v>0.2</v>
      </c>
    </row>
    <row r="64" spans="1:5" x14ac:dyDescent="0.25">
      <c r="A64" t="s">
        <v>762</v>
      </c>
      <c r="B64" t="s">
        <v>767</v>
      </c>
      <c r="C64" t="s">
        <v>768</v>
      </c>
      <c r="D64">
        <v>0</v>
      </c>
      <c r="E64">
        <v>0.2</v>
      </c>
    </row>
    <row r="65" spans="1:5" x14ac:dyDescent="0.25">
      <c r="A65" t="s">
        <v>762</v>
      </c>
      <c r="B65" t="s">
        <v>767</v>
      </c>
      <c r="C65" t="s">
        <v>768</v>
      </c>
      <c r="D65">
        <v>1</v>
      </c>
      <c r="E65">
        <v>0.25</v>
      </c>
    </row>
    <row r="66" spans="1:5" x14ac:dyDescent="0.25">
      <c r="A66" t="s">
        <v>762</v>
      </c>
      <c r="B66" t="s">
        <v>767</v>
      </c>
      <c r="C66" t="s">
        <v>768</v>
      </c>
      <c r="D66">
        <v>2</v>
      </c>
      <c r="E66">
        <v>0.25</v>
      </c>
    </row>
    <row r="67" spans="1:5" x14ac:dyDescent="0.25">
      <c r="A67" t="s">
        <v>762</v>
      </c>
      <c r="B67" t="s">
        <v>767</v>
      </c>
      <c r="C67" t="s">
        <v>768</v>
      </c>
      <c r="D67">
        <v>3</v>
      </c>
      <c r="E67">
        <v>0.25</v>
      </c>
    </row>
    <row r="68" spans="1:5" x14ac:dyDescent="0.25">
      <c r="A68" t="s">
        <v>762</v>
      </c>
      <c r="B68" t="s">
        <v>767</v>
      </c>
      <c r="C68" t="s">
        <v>768</v>
      </c>
      <c r="D68">
        <v>4</v>
      </c>
      <c r="E68">
        <v>0.25</v>
      </c>
    </row>
    <row r="69" spans="1:5" x14ac:dyDescent="0.25">
      <c r="A69" t="s">
        <v>762</v>
      </c>
      <c r="B69" t="s">
        <v>767</v>
      </c>
      <c r="C69" t="s">
        <v>768</v>
      </c>
      <c r="D69">
        <v>5</v>
      </c>
      <c r="E69">
        <v>0.25</v>
      </c>
    </row>
    <row r="70" spans="1:5" x14ac:dyDescent="0.25">
      <c r="A70" t="s">
        <v>762</v>
      </c>
      <c r="B70" t="s">
        <v>767</v>
      </c>
      <c r="C70" t="s">
        <v>768</v>
      </c>
      <c r="D70">
        <v>6</v>
      </c>
      <c r="E70">
        <v>0.25</v>
      </c>
    </row>
    <row r="71" spans="1:5" x14ac:dyDescent="0.25">
      <c r="A71" t="s">
        <v>762</v>
      </c>
      <c r="B71" t="s">
        <v>767</v>
      </c>
      <c r="C71" t="s">
        <v>768</v>
      </c>
      <c r="D71">
        <v>7</v>
      </c>
      <c r="E71">
        <v>0.25</v>
      </c>
    </row>
    <row r="72" spans="1:5" x14ac:dyDescent="0.25">
      <c r="A72" t="s">
        <v>762</v>
      </c>
      <c r="B72" t="s">
        <v>767</v>
      </c>
      <c r="C72" t="s">
        <v>768</v>
      </c>
      <c r="D72">
        <v>8</v>
      </c>
      <c r="E72">
        <v>0.25</v>
      </c>
    </row>
    <row r="73" spans="1:5" x14ac:dyDescent="0.25">
      <c r="A73" t="s">
        <v>762</v>
      </c>
      <c r="B73" t="s">
        <v>767</v>
      </c>
      <c r="C73" t="s">
        <v>768</v>
      </c>
      <c r="D73">
        <v>9</v>
      </c>
      <c r="E73">
        <v>0.25</v>
      </c>
    </row>
    <row r="74" spans="1:5" x14ac:dyDescent="0.25">
      <c r="A74" t="s">
        <v>762</v>
      </c>
      <c r="B74" t="s">
        <v>767</v>
      </c>
      <c r="C74" t="s">
        <v>768</v>
      </c>
      <c r="D74">
        <v>10</v>
      </c>
      <c r="E74">
        <v>0.3</v>
      </c>
    </row>
    <row r="75" spans="1:5" x14ac:dyDescent="0.25">
      <c r="A75" t="s">
        <v>762</v>
      </c>
      <c r="B75" t="s">
        <v>767</v>
      </c>
      <c r="C75" t="s">
        <v>768</v>
      </c>
      <c r="D75">
        <v>11</v>
      </c>
      <c r="E75">
        <v>0.25</v>
      </c>
    </row>
    <row r="76" spans="1:5" x14ac:dyDescent="0.25">
      <c r="A76" t="s">
        <v>762</v>
      </c>
      <c r="B76" t="s">
        <v>767</v>
      </c>
      <c r="C76" t="s">
        <v>768</v>
      </c>
      <c r="D76">
        <v>12</v>
      </c>
      <c r="E76">
        <v>0.2</v>
      </c>
    </row>
    <row r="77" spans="1:5" x14ac:dyDescent="0.25">
      <c r="A77" t="s">
        <v>762</v>
      </c>
      <c r="B77" t="s">
        <v>767</v>
      </c>
      <c r="C77" t="s">
        <v>768</v>
      </c>
      <c r="D77">
        <v>13</v>
      </c>
    </row>
    <row r="78" spans="1:5" x14ac:dyDescent="0.25">
      <c r="A78" t="s">
        <v>762</v>
      </c>
      <c r="B78" t="s">
        <v>767</v>
      </c>
      <c r="C78" t="s">
        <v>769</v>
      </c>
      <c r="D78">
        <v>-5</v>
      </c>
      <c r="E78">
        <v>0.2</v>
      </c>
    </row>
    <row r="79" spans="1:5" x14ac:dyDescent="0.25">
      <c r="A79" t="s">
        <v>762</v>
      </c>
      <c r="B79" t="s">
        <v>767</v>
      </c>
      <c r="C79" t="s">
        <v>769</v>
      </c>
      <c r="D79">
        <v>-4</v>
      </c>
      <c r="E79">
        <v>0.2</v>
      </c>
    </row>
    <row r="80" spans="1:5" x14ac:dyDescent="0.25">
      <c r="A80" t="s">
        <v>762</v>
      </c>
      <c r="B80" t="s">
        <v>767</v>
      </c>
      <c r="C80" t="s">
        <v>769</v>
      </c>
      <c r="D80">
        <v>-3</v>
      </c>
      <c r="E80">
        <v>0.2</v>
      </c>
    </row>
    <row r="81" spans="1:5" x14ac:dyDescent="0.25">
      <c r="A81" t="s">
        <v>762</v>
      </c>
      <c r="B81" t="s">
        <v>767</v>
      </c>
      <c r="C81" t="s">
        <v>769</v>
      </c>
      <c r="D81">
        <v>-2</v>
      </c>
      <c r="E81">
        <v>0.2</v>
      </c>
    </row>
    <row r="82" spans="1:5" x14ac:dyDescent="0.25">
      <c r="A82" t="s">
        <v>762</v>
      </c>
      <c r="B82" t="s">
        <v>767</v>
      </c>
      <c r="C82" t="s">
        <v>769</v>
      </c>
      <c r="D82">
        <v>-1</v>
      </c>
      <c r="E82">
        <v>0.2</v>
      </c>
    </row>
    <row r="83" spans="1:5" x14ac:dyDescent="0.25">
      <c r="A83" t="s">
        <v>762</v>
      </c>
      <c r="B83" t="s">
        <v>767</v>
      </c>
      <c r="C83" t="s">
        <v>769</v>
      </c>
      <c r="D83">
        <v>0</v>
      </c>
      <c r="E83">
        <v>0.2</v>
      </c>
    </row>
    <row r="84" spans="1:5" x14ac:dyDescent="0.25">
      <c r="A84" t="s">
        <v>762</v>
      </c>
      <c r="B84" t="s">
        <v>767</v>
      </c>
      <c r="C84" t="s">
        <v>769</v>
      </c>
      <c r="D84">
        <v>1</v>
      </c>
      <c r="E84">
        <v>0.25</v>
      </c>
    </row>
    <row r="85" spans="1:5" x14ac:dyDescent="0.25">
      <c r="A85" t="s">
        <v>762</v>
      </c>
      <c r="B85" t="s">
        <v>767</v>
      </c>
      <c r="C85" t="s">
        <v>769</v>
      </c>
      <c r="D85">
        <v>2</v>
      </c>
      <c r="E85">
        <v>0.25</v>
      </c>
    </row>
    <row r="86" spans="1:5" x14ac:dyDescent="0.25">
      <c r="A86" t="s">
        <v>762</v>
      </c>
      <c r="B86" t="s">
        <v>767</v>
      </c>
      <c r="C86" t="s">
        <v>769</v>
      </c>
      <c r="D86">
        <v>3</v>
      </c>
      <c r="E86">
        <v>0.25</v>
      </c>
    </row>
    <row r="87" spans="1:5" x14ac:dyDescent="0.25">
      <c r="A87" t="s">
        <v>762</v>
      </c>
      <c r="B87" t="s">
        <v>767</v>
      </c>
      <c r="C87" t="s">
        <v>769</v>
      </c>
      <c r="D87">
        <v>4</v>
      </c>
      <c r="E87">
        <v>0.25</v>
      </c>
    </row>
    <row r="88" spans="1:5" x14ac:dyDescent="0.25">
      <c r="A88" t="s">
        <v>762</v>
      </c>
      <c r="B88" t="s">
        <v>767</v>
      </c>
      <c r="C88" t="s">
        <v>769</v>
      </c>
      <c r="D88">
        <v>5</v>
      </c>
      <c r="E88">
        <v>0.25</v>
      </c>
    </row>
    <row r="89" spans="1:5" x14ac:dyDescent="0.25">
      <c r="A89" t="s">
        <v>762</v>
      </c>
      <c r="B89" t="s">
        <v>767</v>
      </c>
      <c r="C89" t="s">
        <v>769</v>
      </c>
      <c r="D89">
        <v>6</v>
      </c>
      <c r="E89">
        <v>0.25</v>
      </c>
    </row>
    <row r="90" spans="1:5" x14ac:dyDescent="0.25">
      <c r="A90" t="s">
        <v>762</v>
      </c>
      <c r="B90" t="s">
        <v>767</v>
      </c>
      <c r="C90" t="s">
        <v>769</v>
      </c>
      <c r="D90">
        <v>7</v>
      </c>
      <c r="E90">
        <v>0.25</v>
      </c>
    </row>
    <row r="91" spans="1:5" x14ac:dyDescent="0.25">
      <c r="A91" t="s">
        <v>762</v>
      </c>
      <c r="B91" t="s">
        <v>767</v>
      </c>
      <c r="C91" t="s">
        <v>769</v>
      </c>
      <c r="D91">
        <v>8</v>
      </c>
      <c r="E91">
        <v>0.25</v>
      </c>
    </row>
    <row r="92" spans="1:5" x14ac:dyDescent="0.25">
      <c r="A92" t="s">
        <v>762</v>
      </c>
      <c r="B92" t="s">
        <v>767</v>
      </c>
      <c r="C92" t="s">
        <v>769</v>
      </c>
      <c r="D92">
        <v>9</v>
      </c>
      <c r="E92">
        <v>0.25</v>
      </c>
    </row>
    <row r="93" spans="1:5" x14ac:dyDescent="0.25">
      <c r="A93" t="s">
        <v>762</v>
      </c>
      <c r="B93" t="s">
        <v>767</v>
      </c>
      <c r="C93" t="s">
        <v>769</v>
      </c>
      <c r="D93">
        <v>10</v>
      </c>
      <c r="E93">
        <v>0.3</v>
      </c>
    </row>
    <row r="94" spans="1:5" x14ac:dyDescent="0.25">
      <c r="A94" t="s">
        <v>762</v>
      </c>
      <c r="B94" t="s">
        <v>767</v>
      </c>
      <c r="C94" t="s">
        <v>769</v>
      </c>
      <c r="D94">
        <v>11</v>
      </c>
      <c r="E94">
        <v>0.25</v>
      </c>
    </row>
    <row r="95" spans="1:5" x14ac:dyDescent="0.25">
      <c r="A95" t="s">
        <v>762</v>
      </c>
      <c r="B95" t="s">
        <v>767</v>
      </c>
      <c r="C95" t="s">
        <v>769</v>
      </c>
      <c r="D95">
        <v>12</v>
      </c>
      <c r="E95">
        <v>0.2</v>
      </c>
    </row>
    <row r="96" spans="1:5" x14ac:dyDescent="0.25">
      <c r="A96" t="s">
        <v>762</v>
      </c>
      <c r="B96" t="s">
        <v>767</v>
      </c>
      <c r="C96" t="s">
        <v>769</v>
      </c>
      <c r="D96">
        <v>13</v>
      </c>
    </row>
    <row r="97" spans="1:5" x14ac:dyDescent="0.25">
      <c r="A97" t="s">
        <v>762</v>
      </c>
      <c r="B97" t="s">
        <v>767</v>
      </c>
      <c r="C97" t="s">
        <v>770</v>
      </c>
      <c r="D97">
        <v>-5</v>
      </c>
      <c r="E97">
        <v>0.2</v>
      </c>
    </row>
    <row r="98" spans="1:5" x14ac:dyDescent="0.25">
      <c r="A98" t="s">
        <v>762</v>
      </c>
      <c r="B98" t="s">
        <v>767</v>
      </c>
      <c r="C98" t="s">
        <v>770</v>
      </c>
      <c r="D98">
        <v>-4</v>
      </c>
      <c r="E98">
        <v>0.2</v>
      </c>
    </row>
    <row r="99" spans="1:5" x14ac:dyDescent="0.25">
      <c r="A99" t="s">
        <v>762</v>
      </c>
      <c r="B99" t="s">
        <v>767</v>
      </c>
      <c r="C99" t="s">
        <v>770</v>
      </c>
      <c r="D99">
        <v>-3</v>
      </c>
      <c r="E99">
        <v>0.2</v>
      </c>
    </row>
    <row r="100" spans="1:5" x14ac:dyDescent="0.25">
      <c r="A100" t="s">
        <v>762</v>
      </c>
      <c r="B100" t="s">
        <v>767</v>
      </c>
      <c r="C100" t="s">
        <v>770</v>
      </c>
      <c r="D100">
        <v>-2</v>
      </c>
      <c r="E100">
        <v>0.2</v>
      </c>
    </row>
    <row r="101" spans="1:5" x14ac:dyDescent="0.25">
      <c r="A101" t="s">
        <v>762</v>
      </c>
      <c r="B101" t="s">
        <v>767</v>
      </c>
      <c r="C101" t="s">
        <v>770</v>
      </c>
      <c r="D101">
        <v>-1</v>
      </c>
      <c r="E101">
        <v>0.2</v>
      </c>
    </row>
    <row r="102" spans="1:5" x14ac:dyDescent="0.25">
      <c r="A102" t="s">
        <v>762</v>
      </c>
      <c r="B102" t="s">
        <v>767</v>
      </c>
      <c r="C102" t="s">
        <v>770</v>
      </c>
      <c r="D102">
        <v>0</v>
      </c>
      <c r="E102">
        <v>0.2</v>
      </c>
    </row>
    <row r="103" spans="1:5" x14ac:dyDescent="0.25">
      <c r="A103" t="s">
        <v>762</v>
      </c>
      <c r="B103" t="s">
        <v>767</v>
      </c>
      <c r="C103" t="s">
        <v>770</v>
      </c>
      <c r="D103">
        <v>1</v>
      </c>
      <c r="E103">
        <v>0.25</v>
      </c>
    </row>
    <row r="104" spans="1:5" x14ac:dyDescent="0.25">
      <c r="A104" t="s">
        <v>762</v>
      </c>
      <c r="B104" t="s">
        <v>767</v>
      </c>
      <c r="C104" t="s">
        <v>770</v>
      </c>
      <c r="D104">
        <v>2</v>
      </c>
      <c r="E104">
        <v>0.25</v>
      </c>
    </row>
    <row r="105" spans="1:5" x14ac:dyDescent="0.25">
      <c r="A105" t="s">
        <v>762</v>
      </c>
      <c r="B105" t="s">
        <v>767</v>
      </c>
      <c r="C105" t="s">
        <v>770</v>
      </c>
      <c r="D105">
        <v>3</v>
      </c>
      <c r="E105">
        <v>0.25</v>
      </c>
    </row>
    <row r="106" spans="1:5" x14ac:dyDescent="0.25">
      <c r="A106" t="s">
        <v>762</v>
      </c>
      <c r="B106" t="s">
        <v>767</v>
      </c>
      <c r="C106" t="s">
        <v>770</v>
      </c>
      <c r="D106">
        <v>4</v>
      </c>
      <c r="E106">
        <v>0.25</v>
      </c>
    </row>
    <row r="107" spans="1:5" x14ac:dyDescent="0.25">
      <c r="A107" t="s">
        <v>762</v>
      </c>
      <c r="B107" t="s">
        <v>767</v>
      </c>
      <c r="C107" t="s">
        <v>770</v>
      </c>
      <c r="D107">
        <v>5</v>
      </c>
      <c r="E107">
        <v>0.25</v>
      </c>
    </row>
    <row r="108" spans="1:5" x14ac:dyDescent="0.25">
      <c r="A108" t="s">
        <v>762</v>
      </c>
      <c r="B108" t="s">
        <v>767</v>
      </c>
      <c r="C108" t="s">
        <v>770</v>
      </c>
      <c r="D108">
        <v>6</v>
      </c>
      <c r="E108">
        <v>0.25</v>
      </c>
    </row>
    <row r="109" spans="1:5" x14ac:dyDescent="0.25">
      <c r="A109" t="s">
        <v>762</v>
      </c>
      <c r="B109" t="s">
        <v>767</v>
      </c>
      <c r="C109" t="s">
        <v>770</v>
      </c>
      <c r="D109">
        <v>7</v>
      </c>
      <c r="E109">
        <v>0.25</v>
      </c>
    </row>
    <row r="110" spans="1:5" x14ac:dyDescent="0.25">
      <c r="A110" t="s">
        <v>762</v>
      </c>
      <c r="B110" t="s">
        <v>767</v>
      </c>
      <c r="C110" t="s">
        <v>770</v>
      </c>
      <c r="D110">
        <v>8</v>
      </c>
      <c r="E110">
        <v>0.25</v>
      </c>
    </row>
    <row r="111" spans="1:5" x14ac:dyDescent="0.25">
      <c r="A111" t="s">
        <v>762</v>
      </c>
      <c r="B111" t="s">
        <v>767</v>
      </c>
      <c r="C111" t="s">
        <v>770</v>
      </c>
      <c r="D111">
        <v>9</v>
      </c>
      <c r="E111">
        <v>0.25</v>
      </c>
    </row>
    <row r="112" spans="1:5" x14ac:dyDescent="0.25">
      <c r="A112" t="s">
        <v>762</v>
      </c>
      <c r="B112" t="s">
        <v>767</v>
      </c>
      <c r="C112" t="s">
        <v>770</v>
      </c>
      <c r="D112">
        <v>10</v>
      </c>
      <c r="E112">
        <v>0.3</v>
      </c>
    </row>
    <row r="113" spans="1:5" x14ac:dyDescent="0.25">
      <c r="A113" t="s">
        <v>762</v>
      </c>
      <c r="B113" t="s">
        <v>767</v>
      </c>
      <c r="C113" t="s">
        <v>770</v>
      </c>
      <c r="D113">
        <v>11</v>
      </c>
      <c r="E113">
        <v>0.25</v>
      </c>
    </row>
    <row r="114" spans="1:5" x14ac:dyDescent="0.25">
      <c r="A114" t="s">
        <v>762</v>
      </c>
      <c r="B114" t="s">
        <v>767</v>
      </c>
      <c r="C114" t="s">
        <v>770</v>
      </c>
      <c r="D114">
        <v>12</v>
      </c>
      <c r="E114">
        <v>0.2</v>
      </c>
    </row>
    <row r="115" spans="1:5" x14ac:dyDescent="0.25">
      <c r="A115" t="s">
        <v>762</v>
      </c>
      <c r="B115" t="s">
        <v>767</v>
      </c>
      <c r="C115" t="s">
        <v>770</v>
      </c>
      <c r="D115">
        <v>13</v>
      </c>
    </row>
    <row r="116" spans="1:5" x14ac:dyDescent="0.25">
      <c r="A116" t="s">
        <v>762</v>
      </c>
      <c r="B116" t="s">
        <v>767</v>
      </c>
      <c r="C116" t="s">
        <v>771</v>
      </c>
      <c r="D116">
        <v>-5</v>
      </c>
      <c r="E116">
        <v>0.2</v>
      </c>
    </row>
    <row r="117" spans="1:5" x14ac:dyDescent="0.25">
      <c r="A117" t="s">
        <v>762</v>
      </c>
      <c r="B117" t="s">
        <v>767</v>
      </c>
      <c r="C117" t="s">
        <v>771</v>
      </c>
      <c r="D117">
        <v>-4</v>
      </c>
      <c r="E117">
        <v>0.2</v>
      </c>
    </row>
    <row r="118" spans="1:5" x14ac:dyDescent="0.25">
      <c r="A118" t="s">
        <v>762</v>
      </c>
      <c r="B118" t="s">
        <v>767</v>
      </c>
      <c r="C118" t="s">
        <v>771</v>
      </c>
      <c r="D118">
        <v>-3</v>
      </c>
      <c r="E118">
        <v>0.2</v>
      </c>
    </row>
    <row r="119" spans="1:5" x14ac:dyDescent="0.25">
      <c r="A119" t="s">
        <v>762</v>
      </c>
      <c r="B119" t="s">
        <v>767</v>
      </c>
      <c r="C119" t="s">
        <v>771</v>
      </c>
      <c r="D119">
        <v>-2</v>
      </c>
      <c r="E119">
        <v>0.2</v>
      </c>
    </row>
    <row r="120" spans="1:5" x14ac:dyDescent="0.25">
      <c r="A120" t="s">
        <v>762</v>
      </c>
      <c r="B120" t="s">
        <v>767</v>
      </c>
      <c r="C120" t="s">
        <v>771</v>
      </c>
      <c r="D120">
        <v>-1</v>
      </c>
      <c r="E120">
        <v>0.2</v>
      </c>
    </row>
    <row r="121" spans="1:5" x14ac:dyDescent="0.25">
      <c r="A121" t="s">
        <v>762</v>
      </c>
      <c r="B121" t="s">
        <v>767</v>
      </c>
      <c r="C121" t="s">
        <v>771</v>
      </c>
      <c r="D121">
        <v>0</v>
      </c>
      <c r="E121">
        <v>0.2</v>
      </c>
    </row>
    <row r="122" spans="1:5" x14ac:dyDescent="0.25">
      <c r="A122" t="s">
        <v>762</v>
      </c>
      <c r="B122" t="s">
        <v>767</v>
      </c>
      <c r="C122" t="s">
        <v>771</v>
      </c>
      <c r="D122">
        <v>1</v>
      </c>
      <c r="E122">
        <v>0.25</v>
      </c>
    </row>
    <row r="123" spans="1:5" x14ac:dyDescent="0.25">
      <c r="A123" t="s">
        <v>762</v>
      </c>
      <c r="B123" t="s">
        <v>767</v>
      </c>
      <c r="C123" t="s">
        <v>771</v>
      </c>
      <c r="D123">
        <v>2</v>
      </c>
      <c r="E123">
        <v>0.25</v>
      </c>
    </row>
    <row r="124" spans="1:5" x14ac:dyDescent="0.25">
      <c r="A124" t="s">
        <v>762</v>
      </c>
      <c r="B124" t="s">
        <v>767</v>
      </c>
      <c r="C124" t="s">
        <v>771</v>
      </c>
      <c r="D124">
        <v>3</v>
      </c>
      <c r="E124">
        <v>0.25</v>
      </c>
    </row>
    <row r="125" spans="1:5" x14ac:dyDescent="0.25">
      <c r="A125" t="s">
        <v>762</v>
      </c>
      <c r="B125" t="s">
        <v>767</v>
      </c>
      <c r="C125" t="s">
        <v>771</v>
      </c>
      <c r="D125">
        <v>4</v>
      </c>
      <c r="E125">
        <v>0.25</v>
      </c>
    </row>
    <row r="126" spans="1:5" x14ac:dyDescent="0.25">
      <c r="A126" t="s">
        <v>762</v>
      </c>
      <c r="B126" t="s">
        <v>767</v>
      </c>
      <c r="C126" t="s">
        <v>771</v>
      </c>
      <c r="D126">
        <v>5</v>
      </c>
      <c r="E126">
        <v>0.25</v>
      </c>
    </row>
    <row r="127" spans="1:5" x14ac:dyDescent="0.25">
      <c r="A127" t="s">
        <v>762</v>
      </c>
      <c r="B127" t="s">
        <v>767</v>
      </c>
      <c r="C127" t="s">
        <v>771</v>
      </c>
      <c r="D127">
        <v>6</v>
      </c>
      <c r="E127">
        <v>0.25</v>
      </c>
    </row>
    <row r="128" spans="1:5" x14ac:dyDescent="0.25">
      <c r="A128" t="s">
        <v>762</v>
      </c>
      <c r="B128" t="s">
        <v>767</v>
      </c>
      <c r="C128" t="s">
        <v>771</v>
      </c>
      <c r="D128">
        <v>7</v>
      </c>
      <c r="E128">
        <v>0.25</v>
      </c>
    </row>
    <row r="129" spans="1:5" x14ac:dyDescent="0.25">
      <c r="A129" t="s">
        <v>762</v>
      </c>
      <c r="B129" t="s">
        <v>767</v>
      </c>
      <c r="C129" t="s">
        <v>771</v>
      </c>
      <c r="D129">
        <v>8</v>
      </c>
      <c r="E129">
        <v>0.25</v>
      </c>
    </row>
    <row r="130" spans="1:5" x14ac:dyDescent="0.25">
      <c r="A130" t="s">
        <v>762</v>
      </c>
      <c r="B130" t="s">
        <v>767</v>
      </c>
      <c r="C130" t="s">
        <v>771</v>
      </c>
      <c r="D130">
        <v>9</v>
      </c>
      <c r="E130">
        <v>0.25</v>
      </c>
    </row>
    <row r="131" spans="1:5" x14ac:dyDescent="0.25">
      <c r="A131" t="s">
        <v>762</v>
      </c>
      <c r="B131" t="s">
        <v>767</v>
      </c>
      <c r="C131" t="s">
        <v>771</v>
      </c>
      <c r="D131">
        <v>10</v>
      </c>
      <c r="E131">
        <v>0.3</v>
      </c>
    </row>
    <row r="132" spans="1:5" x14ac:dyDescent="0.25">
      <c r="A132" t="s">
        <v>762</v>
      </c>
      <c r="B132" t="s">
        <v>767</v>
      </c>
      <c r="C132" t="s">
        <v>771</v>
      </c>
      <c r="D132">
        <v>11</v>
      </c>
      <c r="E132">
        <v>0.25</v>
      </c>
    </row>
    <row r="133" spans="1:5" x14ac:dyDescent="0.25">
      <c r="A133" t="s">
        <v>762</v>
      </c>
      <c r="B133" t="s">
        <v>767</v>
      </c>
      <c r="C133" t="s">
        <v>771</v>
      </c>
      <c r="D133">
        <v>12</v>
      </c>
      <c r="E133">
        <v>0.2</v>
      </c>
    </row>
    <row r="134" spans="1:5" x14ac:dyDescent="0.25">
      <c r="A134" t="s">
        <v>762</v>
      </c>
      <c r="B134" t="s">
        <v>767</v>
      </c>
      <c r="C134" t="s">
        <v>771</v>
      </c>
      <c r="D134">
        <v>13</v>
      </c>
    </row>
    <row r="135" spans="1:5" x14ac:dyDescent="0.25">
      <c r="A135" t="s">
        <v>762</v>
      </c>
      <c r="B135" t="s">
        <v>772</v>
      </c>
      <c r="C135" t="s">
        <v>773</v>
      </c>
      <c r="D135">
        <v>-5</v>
      </c>
    </row>
    <row r="136" spans="1:5" x14ac:dyDescent="0.25">
      <c r="A136" t="s">
        <v>762</v>
      </c>
      <c r="B136" t="s">
        <v>772</v>
      </c>
      <c r="C136" t="s">
        <v>773</v>
      </c>
      <c r="D136">
        <v>-4</v>
      </c>
    </row>
    <row r="137" spans="1:5" x14ac:dyDescent="0.25">
      <c r="A137" t="s">
        <v>762</v>
      </c>
      <c r="B137" t="s">
        <v>772</v>
      </c>
      <c r="C137" t="s">
        <v>773</v>
      </c>
      <c r="D137">
        <v>-3</v>
      </c>
    </row>
    <row r="138" spans="1:5" x14ac:dyDescent="0.25">
      <c r="A138" t="s">
        <v>762</v>
      </c>
      <c r="B138" t="s">
        <v>772</v>
      </c>
      <c r="C138" t="s">
        <v>773</v>
      </c>
      <c r="D138">
        <v>-2</v>
      </c>
    </row>
    <row r="139" spans="1:5" x14ac:dyDescent="0.25">
      <c r="A139" t="s">
        <v>762</v>
      </c>
      <c r="B139" t="s">
        <v>772</v>
      </c>
      <c r="C139" t="s">
        <v>773</v>
      </c>
      <c r="D139">
        <v>-1</v>
      </c>
    </row>
    <row r="140" spans="1:5" x14ac:dyDescent="0.25">
      <c r="A140" t="s">
        <v>762</v>
      </c>
      <c r="B140" t="s">
        <v>772</v>
      </c>
      <c r="C140" t="s">
        <v>773</v>
      </c>
      <c r="D140">
        <v>0</v>
      </c>
    </row>
    <row r="141" spans="1:5" x14ac:dyDescent="0.25">
      <c r="A141" t="s">
        <v>762</v>
      </c>
      <c r="B141" t="s">
        <v>772</v>
      </c>
      <c r="C141" t="s">
        <v>773</v>
      </c>
      <c r="D141">
        <v>1</v>
      </c>
    </row>
    <row r="142" spans="1:5" x14ac:dyDescent="0.25">
      <c r="A142" t="s">
        <v>762</v>
      </c>
      <c r="B142" t="s">
        <v>772</v>
      </c>
      <c r="C142" t="s">
        <v>773</v>
      </c>
      <c r="D142">
        <v>2</v>
      </c>
    </row>
    <row r="143" spans="1:5" x14ac:dyDescent="0.25">
      <c r="A143" t="s">
        <v>762</v>
      </c>
      <c r="B143" t="s">
        <v>772</v>
      </c>
      <c r="C143" t="s">
        <v>773</v>
      </c>
      <c r="D143">
        <v>3</v>
      </c>
    </row>
    <row r="144" spans="1:5" x14ac:dyDescent="0.25">
      <c r="A144" t="s">
        <v>762</v>
      </c>
      <c r="B144" t="s">
        <v>772</v>
      </c>
      <c r="C144" t="s">
        <v>773</v>
      </c>
      <c r="D144">
        <v>4</v>
      </c>
    </row>
    <row r="145" spans="1:4" x14ac:dyDescent="0.25">
      <c r="A145" t="s">
        <v>762</v>
      </c>
      <c r="B145" t="s">
        <v>772</v>
      </c>
      <c r="C145" t="s">
        <v>773</v>
      </c>
      <c r="D145">
        <v>5</v>
      </c>
    </row>
    <row r="146" spans="1:4" x14ac:dyDescent="0.25">
      <c r="A146" t="s">
        <v>762</v>
      </c>
      <c r="B146" t="s">
        <v>772</v>
      </c>
      <c r="C146" t="s">
        <v>773</v>
      </c>
      <c r="D146">
        <v>6</v>
      </c>
    </row>
    <row r="147" spans="1:4" x14ac:dyDescent="0.25">
      <c r="A147" t="s">
        <v>762</v>
      </c>
      <c r="B147" t="s">
        <v>772</v>
      </c>
      <c r="C147" t="s">
        <v>773</v>
      </c>
      <c r="D147">
        <v>7</v>
      </c>
    </row>
    <row r="148" spans="1:4" x14ac:dyDescent="0.25">
      <c r="A148" t="s">
        <v>762</v>
      </c>
      <c r="B148" t="s">
        <v>772</v>
      </c>
      <c r="C148" t="s">
        <v>773</v>
      </c>
      <c r="D148">
        <v>8</v>
      </c>
    </row>
    <row r="149" spans="1:4" x14ac:dyDescent="0.25">
      <c r="A149" t="s">
        <v>762</v>
      </c>
      <c r="B149" t="s">
        <v>772</v>
      </c>
      <c r="C149" t="s">
        <v>773</v>
      </c>
      <c r="D149">
        <v>9</v>
      </c>
    </row>
    <row r="150" spans="1:4" x14ac:dyDescent="0.25">
      <c r="A150" t="s">
        <v>762</v>
      </c>
      <c r="B150" t="s">
        <v>772</v>
      </c>
      <c r="C150" t="s">
        <v>773</v>
      </c>
      <c r="D150">
        <v>10</v>
      </c>
    </row>
    <row r="151" spans="1:4" x14ac:dyDescent="0.25">
      <c r="A151" t="s">
        <v>762</v>
      </c>
      <c r="B151" t="s">
        <v>772</v>
      </c>
      <c r="C151" t="s">
        <v>773</v>
      </c>
      <c r="D151">
        <v>11</v>
      </c>
    </row>
    <row r="152" spans="1:4" x14ac:dyDescent="0.25">
      <c r="A152" t="s">
        <v>762</v>
      </c>
      <c r="B152" t="s">
        <v>772</v>
      </c>
      <c r="C152" t="s">
        <v>773</v>
      </c>
      <c r="D152">
        <v>12</v>
      </c>
    </row>
    <row r="153" spans="1:4" x14ac:dyDescent="0.25">
      <c r="A153" t="s">
        <v>762</v>
      </c>
      <c r="B153" t="s">
        <v>772</v>
      </c>
      <c r="C153" t="s">
        <v>773</v>
      </c>
      <c r="D153">
        <v>13</v>
      </c>
    </row>
    <row r="154" spans="1:4" x14ac:dyDescent="0.25">
      <c r="A154" t="s">
        <v>762</v>
      </c>
      <c r="B154" t="s">
        <v>772</v>
      </c>
      <c r="C154" t="s">
        <v>774</v>
      </c>
      <c r="D154">
        <v>-5</v>
      </c>
    </row>
    <row r="155" spans="1:4" x14ac:dyDescent="0.25">
      <c r="A155" t="s">
        <v>762</v>
      </c>
      <c r="B155" t="s">
        <v>772</v>
      </c>
      <c r="C155" t="s">
        <v>774</v>
      </c>
      <c r="D155">
        <v>-4</v>
      </c>
    </row>
    <row r="156" spans="1:4" x14ac:dyDescent="0.25">
      <c r="A156" t="s">
        <v>762</v>
      </c>
      <c r="B156" t="s">
        <v>772</v>
      </c>
      <c r="C156" t="s">
        <v>774</v>
      </c>
      <c r="D156">
        <v>-3</v>
      </c>
    </row>
    <row r="157" spans="1:4" x14ac:dyDescent="0.25">
      <c r="A157" t="s">
        <v>762</v>
      </c>
      <c r="B157" t="s">
        <v>772</v>
      </c>
      <c r="C157" t="s">
        <v>774</v>
      </c>
      <c r="D157">
        <v>-2</v>
      </c>
    </row>
    <row r="158" spans="1:4" x14ac:dyDescent="0.25">
      <c r="A158" t="s">
        <v>762</v>
      </c>
      <c r="B158" t="s">
        <v>772</v>
      </c>
      <c r="C158" t="s">
        <v>774</v>
      </c>
      <c r="D158">
        <v>-1</v>
      </c>
    </row>
    <row r="159" spans="1:4" x14ac:dyDescent="0.25">
      <c r="A159" t="s">
        <v>762</v>
      </c>
      <c r="B159" t="s">
        <v>772</v>
      </c>
      <c r="C159" t="s">
        <v>774</v>
      </c>
      <c r="D159">
        <v>0</v>
      </c>
    </row>
    <row r="160" spans="1:4" x14ac:dyDescent="0.25">
      <c r="A160" t="s">
        <v>762</v>
      </c>
      <c r="B160" t="s">
        <v>772</v>
      </c>
      <c r="C160" t="s">
        <v>774</v>
      </c>
      <c r="D160">
        <v>1</v>
      </c>
    </row>
    <row r="161" spans="1:4" x14ac:dyDescent="0.25">
      <c r="A161" t="s">
        <v>762</v>
      </c>
      <c r="B161" t="s">
        <v>772</v>
      </c>
      <c r="C161" t="s">
        <v>774</v>
      </c>
      <c r="D161">
        <v>2</v>
      </c>
    </row>
    <row r="162" spans="1:4" x14ac:dyDescent="0.25">
      <c r="A162" t="s">
        <v>762</v>
      </c>
      <c r="B162" t="s">
        <v>772</v>
      </c>
      <c r="C162" t="s">
        <v>774</v>
      </c>
      <c r="D162">
        <v>3</v>
      </c>
    </row>
    <row r="163" spans="1:4" x14ac:dyDescent="0.25">
      <c r="A163" t="s">
        <v>762</v>
      </c>
      <c r="B163" t="s">
        <v>772</v>
      </c>
      <c r="C163" t="s">
        <v>774</v>
      </c>
      <c r="D163">
        <v>4</v>
      </c>
    </row>
    <row r="164" spans="1:4" x14ac:dyDescent="0.25">
      <c r="A164" t="s">
        <v>762</v>
      </c>
      <c r="B164" t="s">
        <v>772</v>
      </c>
      <c r="C164" t="s">
        <v>774</v>
      </c>
      <c r="D164">
        <v>5</v>
      </c>
    </row>
    <row r="165" spans="1:4" x14ac:dyDescent="0.25">
      <c r="A165" t="s">
        <v>762</v>
      </c>
      <c r="B165" t="s">
        <v>772</v>
      </c>
      <c r="C165" t="s">
        <v>774</v>
      </c>
      <c r="D165">
        <v>6</v>
      </c>
    </row>
    <row r="166" spans="1:4" x14ac:dyDescent="0.25">
      <c r="A166" t="s">
        <v>762</v>
      </c>
      <c r="B166" t="s">
        <v>772</v>
      </c>
      <c r="C166" t="s">
        <v>774</v>
      </c>
      <c r="D166">
        <v>7</v>
      </c>
    </row>
    <row r="167" spans="1:4" x14ac:dyDescent="0.25">
      <c r="A167" t="s">
        <v>762</v>
      </c>
      <c r="B167" t="s">
        <v>772</v>
      </c>
      <c r="C167" t="s">
        <v>774</v>
      </c>
      <c r="D167">
        <v>8</v>
      </c>
    </row>
    <row r="168" spans="1:4" x14ac:dyDescent="0.25">
      <c r="A168" t="s">
        <v>762</v>
      </c>
      <c r="B168" t="s">
        <v>772</v>
      </c>
      <c r="C168" t="s">
        <v>774</v>
      </c>
      <c r="D168">
        <v>9</v>
      </c>
    </row>
    <row r="169" spans="1:4" x14ac:dyDescent="0.25">
      <c r="A169" t="s">
        <v>762</v>
      </c>
      <c r="B169" t="s">
        <v>772</v>
      </c>
      <c r="C169" t="s">
        <v>774</v>
      </c>
      <c r="D169">
        <v>10</v>
      </c>
    </row>
    <row r="170" spans="1:4" x14ac:dyDescent="0.25">
      <c r="A170" t="s">
        <v>762</v>
      </c>
      <c r="B170" t="s">
        <v>772</v>
      </c>
      <c r="C170" t="s">
        <v>774</v>
      </c>
      <c r="D170">
        <v>11</v>
      </c>
    </row>
    <row r="171" spans="1:4" x14ac:dyDescent="0.25">
      <c r="A171" t="s">
        <v>762</v>
      </c>
      <c r="B171" t="s">
        <v>772</v>
      </c>
      <c r="C171" t="s">
        <v>774</v>
      </c>
      <c r="D171">
        <v>12</v>
      </c>
    </row>
    <row r="172" spans="1:4" x14ac:dyDescent="0.25">
      <c r="A172" t="s">
        <v>762</v>
      </c>
      <c r="B172" t="s">
        <v>772</v>
      </c>
      <c r="C172" t="s">
        <v>774</v>
      </c>
      <c r="D172">
        <v>13</v>
      </c>
    </row>
    <row r="173" spans="1:4" x14ac:dyDescent="0.25">
      <c r="A173" t="s">
        <v>762</v>
      </c>
      <c r="B173" t="s">
        <v>775</v>
      </c>
      <c r="C173" t="s">
        <v>776</v>
      </c>
      <c r="D173">
        <v>-5</v>
      </c>
    </row>
    <row r="174" spans="1:4" x14ac:dyDescent="0.25">
      <c r="A174" t="s">
        <v>762</v>
      </c>
      <c r="B174" t="s">
        <v>775</v>
      </c>
      <c r="C174" t="s">
        <v>776</v>
      </c>
      <c r="D174">
        <v>-4</v>
      </c>
    </row>
    <row r="175" spans="1:4" x14ac:dyDescent="0.25">
      <c r="A175" t="s">
        <v>762</v>
      </c>
      <c r="B175" t="s">
        <v>775</v>
      </c>
      <c r="C175" t="s">
        <v>776</v>
      </c>
      <c r="D175">
        <v>-3</v>
      </c>
    </row>
    <row r="176" spans="1:4" x14ac:dyDescent="0.25">
      <c r="A176" t="s">
        <v>762</v>
      </c>
      <c r="B176" t="s">
        <v>775</v>
      </c>
      <c r="C176" t="s">
        <v>776</v>
      </c>
      <c r="D176">
        <v>-2</v>
      </c>
    </row>
    <row r="177" spans="1:4" x14ac:dyDescent="0.25">
      <c r="A177" t="s">
        <v>762</v>
      </c>
      <c r="B177" t="s">
        <v>775</v>
      </c>
      <c r="C177" t="s">
        <v>776</v>
      </c>
      <c r="D177">
        <v>-1</v>
      </c>
    </row>
    <row r="178" spans="1:4" x14ac:dyDescent="0.25">
      <c r="A178" t="s">
        <v>762</v>
      </c>
      <c r="B178" t="s">
        <v>775</v>
      </c>
      <c r="C178" t="s">
        <v>776</v>
      </c>
      <c r="D178">
        <v>0</v>
      </c>
    </row>
    <row r="179" spans="1:4" x14ac:dyDescent="0.25">
      <c r="A179" t="s">
        <v>762</v>
      </c>
      <c r="B179" t="s">
        <v>775</v>
      </c>
      <c r="C179" t="s">
        <v>776</v>
      </c>
      <c r="D179">
        <v>1</v>
      </c>
    </row>
    <row r="180" spans="1:4" x14ac:dyDescent="0.25">
      <c r="A180" t="s">
        <v>762</v>
      </c>
      <c r="B180" t="s">
        <v>775</v>
      </c>
      <c r="C180" t="s">
        <v>776</v>
      </c>
      <c r="D180">
        <v>2</v>
      </c>
    </row>
    <row r="181" spans="1:4" x14ac:dyDescent="0.25">
      <c r="A181" t="s">
        <v>762</v>
      </c>
      <c r="B181" t="s">
        <v>775</v>
      </c>
      <c r="C181" t="s">
        <v>776</v>
      </c>
      <c r="D181">
        <v>3</v>
      </c>
    </row>
    <row r="182" spans="1:4" x14ac:dyDescent="0.25">
      <c r="A182" t="s">
        <v>762</v>
      </c>
      <c r="B182" t="s">
        <v>775</v>
      </c>
      <c r="C182" t="s">
        <v>776</v>
      </c>
      <c r="D182">
        <v>4</v>
      </c>
    </row>
    <row r="183" spans="1:4" x14ac:dyDescent="0.25">
      <c r="A183" t="s">
        <v>762</v>
      </c>
      <c r="B183" t="s">
        <v>775</v>
      </c>
      <c r="C183" t="s">
        <v>776</v>
      </c>
      <c r="D183">
        <v>5</v>
      </c>
    </row>
    <row r="184" spans="1:4" x14ac:dyDescent="0.25">
      <c r="A184" t="s">
        <v>762</v>
      </c>
      <c r="B184" t="s">
        <v>775</v>
      </c>
      <c r="C184" t="s">
        <v>776</v>
      </c>
      <c r="D184">
        <v>6</v>
      </c>
    </row>
    <row r="185" spans="1:4" x14ac:dyDescent="0.25">
      <c r="A185" t="s">
        <v>762</v>
      </c>
      <c r="B185" t="s">
        <v>775</v>
      </c>
      <c r="C185" t="s">
        <v>776</v>
      </c>
      <c r="D185">
        <v>7</v>
      </c>
    </row>
    <row r="186" spans="1:4" x14ac:dyDescent="0.25">
      <c r="A186" t="s">
        <v>762</v>
      </c>
      <c r="B186" t="s">
        <v>775</v>
      </c>
      <c r="C186" t="s">
        <v>776</v>
      </c>
      <c r="D186">
        <v>8</v>
      </c>
    </row>
    <row r="187" spans="1:4" x14ac:dyDescent="0.25">
      <c r="A187" t="s">
        <v>762</v>
      </c>
      <c r="B187" t="s">
        <v>775</v>
      </c>
      <c r="C187" t="s">
        <v>776</v>
      </c>
      <c r="D187">
        <v>9</v>
      </c>
    </row>
    <row r="188" spans="1:4" x14ac:dyDescent="0.25">
      <c r="A188" t="s">
        <v>762</v>
      </c>
      <c r="B188" t="s">
        <v>775</v>
      </c>
      <c r="C188" t="s">
        <v>776</v>
      </c>
      <c r="D188">
        <v>10</v>
      </c>
    </row>
    <row r="189" spans="1:4" x14ac:dyDescent="0.25">
      <c r="A189" t="s">
        <v>762</v>
      </c>
      <c r="B189" t="s">
        <v>775</v>
      </c>
      <c r="C189" t="s">
        <v>776</v>
      </c>
      <c r="D189">
        <v>11</v>
      </c>
    </row>
    <row r="190" spans="1:4" x14ac:dyDescent="0.25">
      <c r="A190" t="s">
        <v>762</v>
      </c>
      <c r="B190" t="s">
        <v>775</v>
      </c>
      <c r="C190" t="s">
        <v>776</v>
      </c>
      <c r="D190">
        <v>12</v>
      </c>
    </row>
    <row r="191" spans="1:4" x14ac:dyDescent="0.25">
      <c r="A191" t="s">
        <v>762</v>
      </c>
      <c r="B191" t="s">
        <v>775</v>
      </c>
      <c r="C191" t="s">
        <v>776</v>
      </c>
      <c r="D191">
        <v>13</v>
      </c>
    </row>
    <row r="192" spans="1:4" x14ac:dyDescent="0.25">
      <c r="A192" t="s">
        <v>762</v>
      </c>
      <c r="B192" t="s">
        <v>777</v>
      </c>
      <c r="C192" t="s">
        <v>778</v>
      </c>
      <c r="D192">
        <v>-5</v>
      </c>
    </row>
    <row r="193" spans="1:4" x14ac:dyDescent="0.25">
      <c r="A193" t="s">
        <v>762</v>
      </c>
      <c r="B193" t="s">
        <v>777</v>
      </c>
      <c r="C193" t="s">
        <v>778</v>
      </c>
      <c r="D193">
        <v>-4</v>
      </c>
    </row>
    <row r="194" spans="1:4" x14ac:dyDescent="0.25">
      <c r="A194" t="s">
        <v>762</v>
      </c>
      <c r="B194" t="s">
        <v>777</v>
      </c>
      <c r="C194" t="s">
        <v>778</v>
      </c>
      <c r="D194">
        <v>-3</v>
      </c>
    </row>
    <row r="195" spans="1:4" x14ac:dyDescent="0.25">
      <c r="A195" t="s">
        <v>762</v>
      </c>
      <c r="B195" t="s">
        <v>777</v>
      </c>
      <c r="C195" t="s">
        <v>778</v>
      </c>
      <c r="D195">
        <v>-2</v>
      </c>
    </row>
    <row r="196" spans="1:4" x14ac:dyDescent="0.25">
      <c r="A196" t="s">
        <v>762</v>
      </c>
      <c r="B196" t="s">
        <v>777</v>
      </c>
      <c r="C196" t="s">
        <v>778</v>
      </c>
      <c r="D196">
        <v>-1</v>
      </c>
    </row>
    <row r="197" spans="1:4" x14ac:dyDescent="0.25">
      <c r="A197" t="s">
        <v>762</v>
      </c>
      <c r="B197" t="s">
        <v>777</v>
      </c>
      <c r="C197" t="s">
        <v>778</v>
      </c>
      <c r="D197">
        <v>0</v>
      </c>
    </row>
    <row r="198" spans="1:4" x14ac:dyDescent="0.25">
      <c r="A198" t="s">
        <v>762</v>
      </c>
      <c r="B198" t="s">
        <v>777</v>
      </c>
      <c r="C198" t="s">
        <v>778</v>
      </c>
      <c r="D198">
        <v>1</v>
      </c>
    </row>
    <row r="199" spans="1:4" x14ac:dyDescent="0.25">
      <c r="A199" t="s">
        <v>762</v>
      </c>
      <c r="B199" t="s">
        <v>777</v>
      </c>
      <c r="C199" t="s">
        <v>778</v>
      </c>
      <c r="D199">
        <v>2</v>
      </c>
    </row>
    <row r="200" spans="1:4" x14ac:dyDescent="0.25">
      <c r="A200" t="s">
        <v>762</v>
      </c>
      <c r="B200" t="s">
        <v>777</v>
      </c>
      <c r="C200" t="s">
        <v>778</v>
      </c>
      <c r="D200">
        <v>3</v>
      </c>
    </row>
    <row r="201" spans="1:4" x14ac:dyDescent="0.25">
      <c r="A201" t="s">
        <v>762</v>
      </c>
      <c r="B201" t="s">
        <v>777</v>
      </c>
      <c r="C201" t="s">
        <v>778</v>
      </c>
      <c r="D201">
        <v>4</v>
      </c>
    </row>
    <row r="202" spans="1:4" x14ac:dyDescent="0.25">
      <c r="A202" t="s">
        <v>762</v>
      </c>
      <c r="B202" t="s">
        <v>777</v>
      </c>
      <c r="C202" t="s">
        <v>778</v>
      </c>
      <c r="D202">
        <v>5</v>
      </c>
    </row>
    <row r="203" spans="1:4" x14ac:dyDescent="0.25">
      <c r="A203" t="s">
        <v>762</v>
      </c>
      <c r="B203" t="s">
        <v>777</v>
      </c>
      <c r="C203" t="s">
        <v>778</v>
      </c>
      <c r="D203">
        <v>6</v>
      </c>
    </row>
    <row r="204" spans="1:4" x14ac:dyDescent="0.25">
      <c r="A204" t="s">
        <v>762</v>
      </c>
      <c r="B204" t="s">
        <v>777</v>
      </c>
      <c r="C204" t="s">
        <v>778</v>
      </c>
      <c r="D204">
        <v>7</v>
      </c>
    </row>
    <row r="205" spans="1:4" x14ac:dyDescent="0.25">
      <c r="A205" t="s">
        <v>762</v>
      </c>
      <c r="B205" t="s">
        <v>777</v>
      </c>
      <c r="C205" t="s">
        <v>778</v>
      </c>
      <c r="D205">
        <v>8</v>
      </c>
    </row>
    <row r="206" spans="1:4" x14ac:dyDescent="0.25">
      <c r="A206" t="s">
        <v>762</v>
      </c>
      <c r="B206" t="s">
        <v>777</v>
      </c>
      <c r="C206" t="s">
        <v>778</v>
      </c>
      <c r="D206">
        <v>9</v>
      </c>
    </row>
    <row r="207" spans="1:4" x14ac:dyDescent="0.25">
      <c r="A207" t="s">
        <v>762</v>
      </c>
      <c r="B207" t="s">
        <v>777</v>
      </c>
      <c r="C207" t="s">
        <v>778</v>
      </c>
      <c r="D207">
        <v>10</v>
      </c>
    </row>
    <row r="208" spans="1:4" x14ac:dyDescent="0.25">
      <c r="A208" t="s">
        <v>762</v>
      </c>
      <c r="B208" t="s">
        <v>777</v>
      </c>
      <c r="C208" t="s">
        <v>778</v>
      </c>
      <c r="D208">
        <v>11</v>
      </c>
    </row>
    <row r="209" spans="1:4" x14ac:dyDescent="0.25">
      <c r="A209" t="s">
        <v>762</v>
      </c>
      <c r="B209" t="s">
        <v>777</v>
      </c>
      <c r="C209" t="s">
        <v>778</v>
      </c>
      <c r="D209">
        <v>12</v>
      </c>
    </row>
    <row r="210" spans="1:4" x14ac:dyDescent="0.25">
      <c r="A210" t="s">
        <v>762</v>
      </c>
      <c r="B210" t="s">
        <v>777</v>
      </c>
      <c r="C210" t="s">
        <v>778</v>
      </c>
      <c r="D210">
        <v>13</v>
      </c>
    </row>
    <row r="211" spans="1:4" x14ac:dyDescent="0.25">
      <c r="A211" t="s">
        <v>762</v>
      </c>
      <c r="B211" t="s">
        <v>779</v>
      </c>
      <c r="C211" t="s">
        <v>780</v>
      </c>
      <c r="D211">
        <v>-5</v>
      </c>
    </row>
    <row r="212" spans="1:4" x14ac:dyDescent="0.25">
      <c r="A212" t="s">
        <v>762</v>
      </c>
      <c r="B212" t="s">
        <v>779</v>
      </c>
      <c r="C212" t="s">
        <v>780</v>
      </c>
      <c r="D212">
        <v>-4</v>
      </c>
    </row>
    <row r="213" spans="1:4" x14ac:dyDescent="0.25">
      <c r="A213" t="s">
        <v>762</v>
      </c>
      <c r="B213" t="s">
        <v>779</v>
      </c>
      <c r="C213" t="s">
        <v>780</v>
      </c>
      <c r="D213">
        <v>-3</v>
      </c>
    </row>
    <row r="214" spans="1:4" x14ac:dyDescent="0.25">
      <c r="A214" t="s">
        <v>762</v>
      </c>
      <c r="B214" t="s">
        <v>779</v>
      </c>
      <c r="C214" t="s">
        <v>780</v>
      </c>
      <c r="D214">
        <v>-2</v>
      </c>
    </row>
    <row r="215" spans="1:4" x14ac:dyDescent="0.25">
      <c r="A215" t="s">
        <v>762</v>
      </c>
      <c r="B215" t="s">
        <v>779</v>
      </c>
      <c r="C215" t="s">
        <v>780</v>
      </c>
      <c r="D215">
        <v>-1</v>
      </c>
    </row>
    <row r="216" spans="1:4" x14ac:dyDescent="0.25">
      <c r="A216" t="s">
        <v>762</v>
      </c>
      <c r="B216" t="s">
        <v>779</v>
      </c>
      <c r="C216" t="s">
        <v>780</v>
      </c>
      <c r="D216">
        <v>0</v>
      </c>
    </row>
    <row r="217" spans="1:4" x14ac:dyDescent="0.25">
      <c r="A217" t="s">
        <v>762</v>
      </c>
      <c r="B217" t="s">
        <v>779</v>
      </c>
      <c r="C217" t="s">
        <v>780</v>
      </c>
      <c r="D217">
        <v>1</v>
      </c>
    </row>
    <row r="218" spans="1:4" x14ac:dyDescent="0.25">
      <c r="A218" t="s">
        <v>762</v>
      </c>
      <c r="B218" t="s">
        <v>779</v>
      </c>
      <c r="C218" t="s">
        <v>780</v>
      </c>
      <c r="D218">
        <v>2</v>
      </c>
    </row>
    <row r="219" spans="1:4" x14ac:dyDescent="0.25">
      <c r="A219" t="s">
        <v>762</v>
      </c>
      <c r="B219" t="s">
        <v>779</v>
      </c>
      <c r="C219" t="s">
        <v>780</v>
      </c>
      <c r="D219">
        <v>3</v>
      </c>
    </row>
    <row r="220" spans="1:4" x14ac:dyDescent="0.25">
      <c r="A220" t="s">
        <v>762</v>
      </c>
      <c r="B220" t="s">
        <v>779</v>
      </c>
      <c r="C220" t="s">
        <v>780</v>
      </c>
      <c r="D220">
        <v>4</v>
      </c>
    </row>
    <row r="221" spans="1:4" x14ac:dyDescent="0.25">
      <c r="A221" t="s">
        <v>762</v>
      </c>
      <c r="B221" t="s">
        <v>779</v>
      </c>
      <c r="C221" t="s">
        <v>780</v>
      </c>
      <c r="D221">
        <v>5</v>
      </c>
    </row>
    <row r="222" spans="1:4" x14ac:dyDescent="0.25">
      <c r="A222" t="s">
        <v>762</v>
      </c>
      <c r="B222" t="s">
        <v>779</v>
      </c>
      <c r="C222" t="s">
        <v>780</v>
      </c>
      <c r="D222">
        <v>6</v>
      </c>
    </row>
    <row r="223" spans="1:4" x14ac:dyDescent="0.25">
      <c r="A223" t="s">
        <v>762</v>
      </c>
      <c r="B223" t="s">
        <v>779</v>
      </c>
      <c r="C223" t="s">
        <v>780</v>
      </c>
      <c r="D223">
        <v>7</v>
      </c>
    </row>
    <row r="224" spans="1:4" x14ac:dyDescent="0.25">
      <c r="A224" t="s">
        <v>762</v>
      </c>
      <c r="B224" t="s">
        <v>779</v>
      </c>
      <c r="C224" t="s">
        <v>780</v>
      </c>
      <c r="D224">
        <v>8</v>
      </c>
    </row>
    <row r="225" spans="1:4" x14ac:dyDescent="0.25">
      <c r="A225" t="s">
        <v>762</v>
      </c>
      <c r="B225" t="s">
        <v>779</v>
      </c>
      <c r="C225" t="s">
        <v>780</v>
      </c>
      <c r="D225">
        <v>9</v>
      </c>
    </row>
    <row r="226" spans="1:4" x14ac:dyDescent="0.25">
      <c r="A226" t="s">
        <v>762</v>
      </c>
      <c r="B226" t="s">
        <v>779</v>
      </c>
      <c r="C226" t="s">
        <v>780</v>
      </c>
      <c r="D226">
        <v>10</v>
      </c>
    </row>
    <row r="227" spans="1:4" x14ac:dyDescent="0.25">
      <c r="A227" t="s">
        <v>762</v>
      </c>
      <c r="B227" t="s">
        <v>779</v>
      </c>
      <c r="C227" t="s">
        <v>780</v>
      </c>
      <c r="D227">
        <v>11</v>
      </c>
    </row>
    <row r="228" spans="1:4" x14ac:dyDescent="0.25">
      <c r="A228" t="s">
        <v>762</v>
      </c>
      <c r="B228" t="s">
        <v>779</v>
      </c>
      <c r="C228" t="s">
        <v>780</v>
      </c>
      <c r="D228">
        <v>12</v>
      </c>
    </row>
    <row r="229" spans="1:4" x14ac:dyDescent="0.25">
      <c r="A229" t="s">
        <v>762</v>
      </c>
      <c r="B229" t="s">
        <v>779</v>
      </c>
      <c r="C229" t="s">
        <v>780</v>
      </c>
      <c r="D229">
        <v>13</v>
      </c>
    </row>
    <row r="230" spans="1:4" x14ac:dyDescent="0.25">
      <c r="A230" t="s">
        <v>762</v>
      </c>
      <c r="B230" t="s">
        <v>781</v>
      </c>
      <c r="C230" t="s">
        <v>782</v>
      </c>
      <c r="D230">
        <v>-5</v>
      </c>
    </row>
    <row r="231" spans="1:4" x14ac:dyDescent="0.25">
      <c r="A231" t="s">
        <v>762</v>
      </c>
      <c r="B231" t="s">
        <v>781</v>
      </c>
      <c r="C231" t="s">
        <v>782</v>
      </c>
      <c r="D231">
        <v>-4</v>
      </c>
    </row>
    <row r="232" spans="1:4" x14ac:dyDescent="0.25">
      <c r="A232" t="s">
        <v>762</v>
      </c>
      <c r="B232" t="s">
        <v>781</v>
      </c>
      <c r="C232" t="s">
        <v>782</v>
      </c>
      <c r="D232">
        <v>-3</v>
      </c>
    </row>
    <row r="233" spans="1:4" x14ac:dyDescent="0.25">
      <c r="A233" t="s">
        <v>762</v>
      </c>
      <c r="B233" t="s">
        <v>781</v>
      </c>
      <c r="C233" t="s">
        <v>782</v>
      </c>
      <c r="D233">
        <v>-2</v>
      </c>
    </row>
    <row r="234" spans="1:4" x14ac:dyDescent="0.25">
      <c r="A234" t="s">
        <v>762</v>
      </c>
      <c r="B234" t="s">
        <v>781</v>
      </c>
      <c r="C234" t="s">
        <v>782</v>
      </c>
      <c r="D234">
        <v>-1</v>
      </c>
    </row>
    <row r="235" spans="1:4" x14ac:dyDescent="0.25">
      <c r="A235" t="s">
        <v>762</v>
      </c>
      <c r="B235" t="s">
        <v>781</v>
      </c>
      <c r="C235" t="s">
        <v>782</v>
      </c>
      <c r="D235">
        <v>0</v>
      </c>
    </row>
    <row r="236" spans="1:4" x14ac:dyDescent="0.25">
      <c r="A236" t="s">
        <v>762</v>
      </c>
      <c r="B236" t="s">
        <v>781</v>
      </c>
      <c r="C236" t="s">
        <v>782</v>
      </c>
      <c r="D236">
        <v>1</v>
      </c>
    </row>
    <row r="237" spans="1:4" x14ac:dyDescent="0.25">
      <c r="A237" t="s">
        <v>762</v>
      </c>
      <c r="B237" t="s">
        <v>781</v>
      </c>
      <c r="C237" t="s">
        <v>782</v>
      </c>
      <c r="D237">
        <v>2</v>
      </c>
    </row>
    <row r="238" spans="1:4" x14ac:dyDescent="0.25">
      <c r="A238" t="s">
        <v>762</v>
      </c>
      <c r="B238" t="s">
        <v>781</v>
      </c>
      <c r="C238" t="s">
        <v>782</v>
      </c>
      <c r="D238">
        <v>3</v>
      </c>
    </row>
    <row r="239" spans="1:4" x14ac:dyDescent="0.25">
      <c r="A239" t="s">
        <v>762</v>
      </c>
      <c r="B239" t="s">
        <v>781</v>
      </c>
      <c r="C239" t="s">
        <v>782</v>
      </c>
      <c r="D239">
        <v>4</v>
      </c>
    </row>
    <row r="240" spans="1:4" x14ac:dyDescent="0.25">
      <c r="A240" t="s">
        <v>762</v>
      </c>
      <c r="B240" t="s">
        <v>781</v>
      </c>
      <c r="C240" t="s">
        <v>782</v>
      </c>
      <c r="D240">
        <v>5</v>
      </c>
    </row>
    <row r="241" spans="1:4" x14ac:dyDescent="0.25">
      <c r="A241" t="s">
        <v>762</v>
      </c>
      <c r="B241" t="s">
        <v>781</v>
      </c>
      <c r="C241" t="s">
        <v>782</v>
      </c>
      <c r="D241">
        <v>6</v>
      </c>
    </row>
    <row r="242" spans="1:4" x14ac:dyDescent="0.25">
      <c r="A242" t="s">
        <v>762</v>
      </c>
      <c r="B242" t="s">
        <v>781</v>
      </c>
      <c r="C242" t="s">
        <v>782</v>
      </c>
      <c r="D242">
        <v>7</v>
      </c>
    </row>
    <row r="243" spans="1:4" x14ac:dyDescent="0.25">
      <c r="A243" t="s">
        <v>762</v>
      </c>
      <c r="B243" t="s">
        <v>781</v>
      </c>
      <c r="C243" t="s">
        <v>782</v>
      </c>
      <c r="D243">
        <v>8</v>
      </c>
    </row>
    <row r="244" spans="1:4" x14ac:dyDescent="0.25">
      <c r="A244" t="s">
        <v>762</v>
      </c>
      <c r="B244" t="s">
        <v>781</v>
      </c>
      <c r="C244" t="s">
        <v>782</v>
      </c>
      <c r="D244">
        <v>9</v>
      </c>
    </row>
    <row r="245" spans="1:4" x14ac:dyDescent="0.25">
      <c r="A245" t="s">
        <v>762</v>
      </c>
      <c r="B245" t="s">
        <v>781</v>
      </c>
      <c r="C245" t="s">
        <v>782</v>
      </c>
      <c r="D245">
        <v>10</v>
      </c>
    </row>
    <row r="246" spans="1:4" x14ac:dyDescent="0.25">
      <c r="A246" t="s">
        <v>762</v>
      </c>
      <c r="B246" t="s">
        <v>781</v>
      </c>
      <c r="C246" t="s">
        <v>782</v>
      </c>
      <c r="D246">
        <v>11</v>
      </c>
    </row>
    <row r="247" spans="1:4" x14ac:dyDescent="0.25">
      <c r="A247" t="s">
        <v>762</v>
      </c>
      <c r="B247" t="s">
        <v>781</v>
      </c>
      <c r="C247" t="s">
        <v>782</v>
      </c>
      <c r="D247">
        <v>12</v>
      </c>
    </row>
    <row r="248" spans="1:4" x14ac:dyDescent="0.25">
      <c r="A248" t="s">
        <v>762</v>
      </c>
      <c r="B248" t="s">
        <v>781</v>
      </c>
      <c r="C248" t="s">
        <v>782</v>
      </c>
      <c r="D248">
        <v>13</v>
      </c>
    </row>
    <row r="249" spans="1:4" x14ac:dyDescent="0.25">
      <c r="A249" t="s">
        <v>762</v>
      </c>
      <c r="B249" t="s">
        <v>783</v>
      </c>
      <c r="C249" t="s">
        <v>784</v>
      </c>
      <c r="D249">
        <v>-5</v>
      </c>
    </row>
    <row r="250" spans="1:4" x14ac:dyDescent="0.25">
      <c r="A250" t="s">
        <v>762</v>
      </c>
      <c r="B250" t="s">
        <v>783</v>
      </c>
      <c r="C250" t="s">
        <v>784</v>
      </c>
      <c r="D250">
        <v>-4</v>
      </c>
    </row>
    <row r="251" spans="1:4" x14ac:dyDescent="0.25">
      <c r="A251" t="s">
        <v>762</v>
      </c>
      <c r="B251" t="s">
        <v>783</v>
      </c>
      <c r="C251" t="s">
        <v>784</v>
      </c>
      <c r="D251">
        <v>-3</v>
      </c>
    </row>
    <row r="252" spans="1:4" x14ac:dyDescent="0.25">
      <c r="A252" t="s">
        <v>762</v>
      </c>
      <c r="B252" t="s">
        <v>783</v>
      </c>
      <c r="C252" t="s">
        <v>784</v>
      </c>
      <c r="D252">
        <v>-2</v>
      </c>
    </row>
    <row r="253" spans="1:4" x14ac:dyDescent="0.25">
      <c r="A253" t="s">
        <v>762</v>
      </c>
      <c r="B253" t="s">
        <v>783</v>
      </c>
      <c r="C253" t="s">
        <v>784</v>
      </c>
      <c r="D253">
        <v>-1</v>
      </c>
    </row>
    <row r="254" spans="1:4" x14ac:dyDescent="0.25">
      <c r="A254" t="s">
        <v>762</v>
      </c>
      <c r="B254" t="s">
        <v>783</v>
      </c>
      <c r="C254" t="s">
        <v>784</v>
      </c>
      <c r="D254">
        <v>0</v>
      </c>
    </row>
    <row r="255" spans="1:4" x14ac:dyDescent="0.25">
      <c r="A255" t="s">
        <v>762</v>
      </c>
      <c r="B255" t="s">
        <v>783</v>
      </c>
      <c r="C255" t="s">
        <v>784</v>
      </c>
      <c r="D255">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4B542-C437-44EA-83A2-55A1C545B6CA}">
  <sheetPr codeName="Sheet7"/>
  <dimension ref="A2:X100"/>
  <sheetViews>
    <sheetView workbookViewId="0">
      <selection activeCell="L29" sqref="L29"/>
    </sheetView>
  </sheetViews>
  <sheetFormatPr defaultRowHeight="18.75" x14ac:dyDescent="0.3"/>
  <cols>
    <col min="1" max="1" width="8.85546875" style="67" bestFit="1" customWidth="1"/>
    <col min="2" max="2" width="11.28515625" style="68" customWidth="1"/>
    <col min="3" max="3" width="10.140625" bestFit="1" customWidth="1"/>
    <col min="4" max="4" width="11.28515625" bestFit="1" customWidth="1"/>
    <col min="5" max="5" width="6.7109375" bestFit="1" customWidth="1"/>
    <col min="6" max="7" width="6.7109375" customWidth="1"/>
    <col min="8" max="8" width="8" style="67" customWidth="1"/>
    <col min="9" max="9" width="14.42578125" style="102" bestFit="1" customWidth="1"/>
    <col min="10" max="10" width="12.85546875" style="107" bestFit="1" customWidth="1"/>
    <col min="11" max="11" width="12.85546875" style="107" customWidth="1"/>
    <col min="12" max="12" width="9.140625" style="103" customWidth="1"/>
    <col min="13" max="13" width="9.28515625" style="103" bestFit="1" customWidth="1"/>
    <col min="14" max="14" width="11.28515625" style="104" bestFit="1" customWidth="1"/>
    <col min="15" max="15" width="12.85546875" style="104" bestFit="1" customWidth="1"/>
    <col min="16" max="20" width="11.28515625" style="104" bestFit="1" customWidth="1"/>
    <col min="21" max="22" width="11.28515625" bestFit="1" customWidth="1"/>
    <col min="23" max="23" width="11.5703125" bestFit="1" customWidth="1"/>
  </cols>
  <sheetData>
    <row r="2" spans="1:24" x14ac:dyDescent="0.3">
      <c r="I2" s="69">
        <f>SUM(M2:V2)/1000</f>
        <v>5203.3192099999997</v>
      </c>
      <c r="J2" s="70">
        <f>SUM(J7:J79)/1000</f>
        <v>6274.4260999999997</v>
      </c>
      <c r="K2" s="70"/>
      <c r="L2" s="71" t="s">
        <v>2979</v>
      </c>
      <c r="M2" s="72">
        <f>SUM(M3:M5)</f>
        <v>85.32</v>
      </c>
      <c r="N2" s="72">
        <f>SUM(N3:N5)</f>
        <v>463558.63999999996</v>
      </c>
      <c r="O2" s="72">
        <f t="shared" ref="O2:V2" si="0">SUM(O3:O5)</f>
        <v>1782170.7100000002</v>
      </c>
      <c r="P2" s="72">
        <f t="shared" si="0"/>
        <v>548676.57000000007</v>
      </c>
      <c r="Q2" s="72">
        <f t="shared" si="0"/>
        <v>604079.48</v>
      </c>
      <c r="R2" s="72">
        <f t="shared" si="0"/>
        <v>424771.40000000008</v>
      </c>
      <c r="S2" s="72">
        <f t="shared" si="0"/>
        <v>491214.55000000005</v>
      </c>
      <c r="T2" s="72">
        <f t="shared" si="0"/>
        <v>474046.2</v>
      </c>
      <c r="U2" s="72">
        <f t="shared" si="0"/>
        <v>287061.7</v>
      </c>
      <c r="V2" s="72">
        <f t="shared" si="0"/>
        <v>127654.64</v>
      </c>
    </row>
    <row r="3" spans="1:24" x14ac:dyDescent="0.3">
      <c r="I3" s="69">
        <f t="shared" ref="I3:I5" si="1">SUM(M3:V3)/1000</f>
        <v>2742.3064800000002</v>
      </c>
      <c r="J3" s="73">
        <f>(+J7+J11+J15+J19+J23+J27+J31+J35+J39+J43+J47+J51+J55+J59+J63+J67+J71+J75)/1000</f>
        <v>2742.3064799999997</v>
      </c>
      <c r="K3" s="73"/>
      <c r="L3" s="74" t="s">
        <v>728</v>
      </c>
      <c r="M3" s="72">
        <f t="shared" ref="M3:V3" si="2">+M7+M11+M15+M19+M23+M27+M31+M35+M39+M43+M47+M51+M55+M59+M63+M67+M71+M75</f>
        <v>0</v>
      </c>
      <c r="N3" s="72">
        <f t="shared" si="2"/>
        <v>163367.66999999998</v>
      </c>
      <c r="O3" s="72">
        <f t="shared" si="2"/>
        <v>861977.04</v>
      </c>
      <c r="P3" s="72">
        <f t="shared" si="2"/>
        <v>299860.26000000007</v>
      </c>
      <c r="Q3" s="72">
        <f t="shared" si="2"/>
        <v>355051.4</v>
      </c>
      <c r="R3" s="72">
        <f t="shared" si="2"/>
        <v>241382.53000000003</v>
      </c>
      <c r="S3" s="72">
        <f t="shared" si="2"/>
        <v>344684.91000000003</v>
      </c>
      <c r="T3" s="72">
        <f t="shared" si="2"/>
        <v>303336.40999999997</v>
      </c>
      <c r="U3" s="72">
        <f t="shared" si="2"/>
        <v>142751.07</v>
      </c>
      <c r="V3" s="72">
        <f t="shared" si="2"/>
        <v>29895.19</v>
      </c>
    </row>
    <row r="4" spans="1:24" x14ac:dyDescent="0.3">
      <c r="I4" s="69">
        <f t="shared" si="1"/>
        <v>1191.7026300000002</v>
      </c>
      <c r="J4" s="73">
        <f>(+J9+J13+J17+J21+J25+J29+J33+J37+J41+J45+J49+J53+J57+J61+J65+J69+J73+J77)/1000</f>
        <v>1191.70263</v>
      </c>
      <c r="K4" s="73"/>
      <c r="L4" s="74" t="s">
        <v>2980</v>
      </c>
      <c r="M4" s="72">
        <f t="shared" ref="M4:V4" si="3">+M9+M13+M17+M21+M25+M29+M33+M37+M41+M45+M49+M53+M57+M61+M65+M69+M73+M77</f>
        <v>85.32</v>
      </c>
      <c r="N4" s="72">
        <f t="shared" si="3"/>
        <v>298851.86</v>
      </c>
      <c r="O4" s="72">
        <f t="shared" si="3"/>
        <v>81555.86</v>
      </c>
      <c r="P4" s="72">
        <f t="shared" si="3"/>
        <v>38960.189999999995</v>
      </c>
      <c r="Q4" s="72">
        <f t="shared" si="3"/>
        <v>117518.88</v>
      </c>
      <c r="R4" s="72">
        <f t="shared" si="3"/>
        <v>179572.93000000002</v>
      </c>
      <c r="S4" s="72">
        <f t="shared" si="3"/>
        <v>122273.90000000001</v>
      </c>
      <c r="T4" s="72">
        <f t="shared" si="3"/>
        <v>143094.65000000002</v>
      </c>
      <c r="U4" s="72">
        <f t="shared" si="3"/>
        <v>112029.59</v>
      </c>
      <c r="V4" s="72">
        <f t="shared" si="3"/>
        <v>97759.45</v>
      </c>
    </row>
    <row r="5" spans="1:24" x14ac:dyDescent="0.3">
      <c r="I5" s="69">
        <f t="shared" si="1"/>
        <v>1269.3100999999999</v>
      </c>
      <c r="J5" s="73">
        <f>(+J10+J14+J18+J22+J26+J30+J34+J38+J42+J46+J50+J54+J58+J62+J66+J70+J74+J78)/1000</f>
        <v>1269.3101000000004</v>
      </c>
      <c r="K5" s="73"/>
      <c r="L5" s="74" t="s">
        <v>2981</v>
      </c>
      <c r="M5" s="72">
        <f t="shared" ref="M5:V5" si="4">+M10+M14+M18+M22+M26+M30+M34+M38+M42+M46+M50+M54+M58+M62+M66+M70+M74+M78</f>
        <v>0</v>
      </c>
      <c r="N5" s="72">
        <f t="shared" si="4"/>
        <v>1339.1100000000001</v>
      </c>
      <c r="O5" s="72">
        <f t="shared" si="4"/>
        <v>838637.81000000017</v>
      </c>
      <c r="P5" s="72">
        <f t="shared" si="4"/>
        <v>209856.11999999997</v>
      </c>
      <c r="Q5" s="72">
        <f t="shared" si="4"/>
        <v>131509.19999999998</v>
      </c>
      <c r="R5" s="72">
        <f t="shared" si="4"/>
        <v>3815.94</v>
      </c>
      <c r="S5" s="72">
        <f t="shared" si="4"/>
        <v>24255.739999999998</v>
      </c>
      <c r="T5" s="72">
        <f t="shared" si="4"/>
        <v>27615.14</v>
      </c>
      <c r="U5" s="72">
        <f t="shared" si="4"/>
        <v>32281.040000000001</v>
      </c>
      <c r="V5" s="72">
        <f t="shared" si="4"/>
        <v>0</v>
      </c>
    </row>
    <row r="6" spans="1:24" s="77" customFormat="1" ht="40.15" customHeight="1" x14ac:dyDescent="0.3">
      <c r="A6" s="75" t="s">
        <v>135</v>
      </c>
      <c r="B6" s="76" t="s">
        <v>2982</v>
      </c>
      <c r="C6" s="77" t="s">
        <v>2983</v>
      </c>
      <c r="D6" s="77" t="s">
        <v>2984</v>
      </c>
      <c r="E6" s="77" t="s">
        <v>2985</v>
      </c>
      <c r="H6" s="75" t="s">
        <v>135</v>
      </c>
      <c r="I6" s="78" t="s">
        <v>11</v>
      </c>
      <c r="J6" s="79" t="s">
        <v>45</v>
      </c>
      <c r="K6" s="79" t="s">
        <v>3003</v>
      </c>
      <c r="L6" s="80" t="s">
        <v>3001</v>
      </c>
      <c r="M6" s="81" t="s">
        <v>2986</v>
      </c>
      <c r="N6" s="82" t="s">
        <v>2987</v>
      </c>
      <c r="O6" s="82" t="s">
        <v>2988</v>
      </c>
      <c r="P6" s="82" t="s">
        <v>2989</v>
      </c>
      <c r="Q6" s="82" t="s">
        <v>2990</v>
      </c>
      <c r="R6" s="82" t="s">
        <v>2991</v>
      </c>
      <c r="S6" s="82" t="s">
        <v>2992</v>
      </c>
      <c r="T6" s="82" t="s">
        <v>2993</v>
      </c>
      <c r="U6" s="82" t="s">
        <v>2994</v>
      </c>
      <c r="V6" s="82" t="s">
        <v>2995</v>
      </c>
      <c r="W6" s="82" t="s">
        <v>790</v>
      </c>
      <c r="X6" s="82" t="s">
        <v>3002</v>
      </c>
    </row>
    <row r="7" spans="1:24" ht="15" customHeight="1" x14ac:dyDescent="0.25">
      <c r="A7" s="137">
        <v>12</v>
      </c>
      <c r="B7" s="138">
        <f>+D7/C7*1000</f>
        <v>78.81060815890477</v>
      </c>
      <c r="C7" s="140">
        <f>252.73*2</f>
        <v>505.46</v>
      </c>
      <c r="D7" s="140">
        <f>SUM(J7:J10)/1000</f>
        <v>39.835610000000003</v>
      </c>
      <c r="E7" s="140" t="s">
        <v>2996</v>
      </c>
      <c r="F7" s="83"/>
      <c r="G7" s="83"/>
      <c r="H7" s="108">
        <v>12</v>
      </c>
      <c r="I7" s="106" t="s">
        <v>2997</v>
      </c>
      <c r="J7" s="84">
        <f>SUM(M7:V7)</f>
        <v>24668.03</v>
      </c>
      <c r="K7" s="84">
        <v>2.3164327282823294</v>
      </c>
      <c r="L7" s="85" t="s">
        <v>728</v>
      </c>
      <c r="M7" s="86"/>
      <c r="N7" s="86">
        <v>10139.85</v>
      </c>
      <c r="O7" s="86">
        <v>5773.85</v>
      </c>
      <c r="P7" s="86">
        <v>7639.32</v>
      </c>
      <c r="Q7" s="86">
        <v>462.51</v>
      </c>
      <c r="R7" s="86">
        <v>0</v>
      </c>
      <c r="S7" s="86">
        <v>652.5</v>
      </c>
      <c r="T7" s="86">
        <v>0</v>
      </c>
      <c r="U7" s="87">
        <v>0</v>
      </c>
      <c r="V7" s="87">
        <v>0</v>
      </c>
      <c r="W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7" s="66" t="e">
        <f>+(tbl_DonatiOran[[#This Row],[KG]]/1000)/tbl_DonatiOran[[#This Row],[BETON]]</f>
        <v>#DIV/0!</v>
      </c>
    </row>
    <row r="8" spans="1:24" ht="15" customHeight="1" x14ac:dyDescent="0.25">
      <c r="A8" s="137"/>
      <c r="B8" s="139"/>
      <c r="C8" s="141"/>
      <c r="D8" s="141"/>
      <c r="E8" s="141"/>
      <c r="F8" s="88"/>
      <c r="G8" s="88"/>
      <c r="H8" s="108">
        <f>+H7</f>
        <v>12</v>
      </c>
      <c r="I8" s="106"/>
      <c r="J8" s="84"/>
      <c r="K8" s="84">
        <v>22.351597271717662</v>
      </c>
      <c r="L8" s="85" t="s">
        <v>2977</v>
      </c>
      <c r="M8" s="86"/>
      <c r="N8" s="86"/>
      <c r="O8" s="86"/>
      <c r="P8" s="86"/>
      <c r="Q8" s="86"/>
      <c r="R8" s="86"/>
      <c r="S8" s="86"/>
      <c r="T8" s="86"/>
      <c r="U8" s="87"/>
      <c r="V8" s="87"/>
      <c r="W8" s="66"/>
      <c r="X8" s="66" t="e">
        <f>X7</f>
        <v>#DIV/0!</v>
      </c>
    </row>
    <row r="9" spans="1:24" ht="15" customHeight="1" x14ac:dyDescent="0.25">
      <c r="A9" s="137"/>
      <c r="B9" s="139"/>
      <c r="C9" s="141"/>
      <c r="D9" s="141"/>
      <c r="E9" s="141"/>
      <c r="F9" s="88"/>
      <c r="G9" s="88"/>
      <c r="H9" s="108">
        <f>+H7</f>
        <v>12</v>
      </c>
      <c r="I9" s="106"/>
      <c r="J9" s="84">
        <f t="shared" ref="J9:J100" si="5">SUM(M9:V9)</f>
        <v>2301.4499999999998</v>
      </c>
      <c r="K9" s="84">
        <v>2.3014499999999996</v>
      </c>
      <c r="L9" s="89" t="s">
        <v>734</v>
      </c>
      <c r="M9" s="90">
        <v>0</v>
      </c>
      <c r="N9" s="90">
        <v>553.11</v>
      </c>
      <c r="O9" s="90">
        <v>277.8</v>
      </c>
      <c r="P9" s="90">
        <v>0</v>
      </c>
      <c r="Q9" s="90">
        <v>1445.88</v>
      </c>
      <c r="R9" s="90">
        <v>0</v>
      </c>
      <c r="S9" s="90">
        <v>24.66</v>
      </c>
      <c r="T9" s="90"/>
      <c r="U9" s="91"/>
      <c r="V9" s="91"/>
      <c r="W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9" s="66" t="e">
        <f>+(tbl_DonatiOran[[#This Row],[KG]]/1000)/tbl_DonatiOran[[#This Row],[BETON]]</f>
        <v>#DIV/0!</v>
      </c>
    </row>
    <row r="10" spans="1:24" ht="15" customHeight="1" x14ac:dyDescent="0.25">
      <c r="A10" s="137">
        <v>11</v>
      </c>
      <c r="B10" s="138">
        <f t="shared" ref="B10" si="6">+D10/C10*1000</f>
        <v>91.17631153223941</v>
      </c>
      <c r="C10" s="140">
        <f>216.35*2</f>
        <v>432.7</v>
      </c>
      <c r="D10" s="140">
        <f>SUM(J11:J14)/1000</f>
        <v>39.451989999999995</v>
      </c>
      <c r="E10" s="140" t="s">
        <v>2996</v>
      </c>
      <c r="F10" s="83"/>
      <c r="G10" s="83"/>
      <c r="H10" s="108">
        <f>+H9</f>
        <v>12</v>
      </c>
      <c r="I10" s="106"/>
      <c r="J10" s="84">
        <f t="shared" si="5"/>
        <v>12866.13</v>
      </c>
      <c r="K10" s="84">
        <v>12.86613</v>
      </c>
      <c r="L10" s="92" t="s">
        <v>787</v>
      </c>
      <c r="M10" s="93">
        <v>0</v>
      </c>
      <c r="N10" s="93">
        <v>0</v>
      </c>
      <c r="O10" s="93">
        <v>12866.13</v>
      </c>
      <c r="P10" s="93">
        <v>0</v>
      </c>
      <c r="Q10" s="93">
        <v>0</v>
      </c>
      <c r="R10" s="93">
        <v>0</v>
      </c>
      <c r="S10" s="93">
        <v>0</v>
      </c>
      <c r="T10" s="93">
        <v>0</v>
      </c>
      <c r="U10" s="94">
        <v>0</v>
      </c>
      <c r="V10" s="94">
        <v>0</v>
      </c>
      <c r="W10"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10" s="66" t="e">
        <f>+(tbl_DonatiOran[[#This Row],[KG]]/1000)/tbl_DonatiOran[[#This Row],[BETON]]</f>
        <v>#DIV/0!</v>
      </c>
    </row>
    <row r="11" spans="1:24" ht="15" customHeight="1" x14ac:dyDescent="0.25">
      <c r="A11" s="137"/>
      <c r="B11" s="139"/>
      <c r="C11" s="141"/>
      <c r="D11" s="141"/>
      <c r="E11" s="141"/>
      <c r="F11" s="88"/>
      <c r="G11" s="88"/>
      <c r="H11" s="108">
        <v>11</v>
      </c>
      <c r="I11" s="106" t="s">
        <v>2997</v>
      </c>
      <c r="J11" s="84">
        <f t="shared" si="5"/>
        <v>26393.439999999999</v>
      </c>
      <c r="K11" s="84">
        <v>1.1594354195459033</v>
      </c>
      <c r="L11" s="85" t="s">
        <v>728</v>
      </c>
      <c r="M11" s="86"/>
      <c r="N11" s="86">
        <v>10738.35</v>
      </c>
      <c r="O11" s="86">
        <v>6106.31</v>
      </c>
      <c r="P11" s="86">
        <v>8292.7999999999993</v>
      </c>
      <c r="Q11" s="86">
        <v>327.97</v>
      </c>
      <c r="R11" s="86">
        <v>0</v>
      </c>
      <c r="S11" s="86">
        <v>928.01</v>
      </c>
      <c r="T11" s="86">
        <v>0</v>
      </c>
      <c r="U11" s="87">
        <v>0</v>
      </c>
      <c r="V11" s="87">
        <v>0</v>
      </c>
      <c r="W11"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11" s="66" t="e">
        <f>+(tbl_DonatiOran[[#This Row],[KG]]/1000)/tbl_DonatiOran[[#This Row],[BETON]]</f>
        <v>#DIV/0!</v>
      </c>
    </row>
    <row r="12" spans="1:24" ht="15" customHeight="1" x14ac:dyDescent="0.25">
      <c r="A12" s="137"/>
      <c r="B12" s="139"/>
      <c r="C12" s="141"/>
      <c r="D12" s="141"/>
      <c r="E12" s="141"/>
      <c r="F12" s="88"/>
      <c r="G12" s="88"/>
      <c r="H12" s="108">
        <f>+H11</f>
        <v>11</v>
      </c>
      <c r="I12" s="106"/>
      <c r="J12" s="84"/>
      <c r="K12" s="84">
        <v>25.234004580454098</v>
      </c>
      <c r="L12" s="85" t="s">
        <v>2977</v>
      </c>
      <c r="M12" s="86"/>
      <c r="N12" s="86"/>
      <c r="O12" s="86"/>
      <c r="P12" s="86"/>
      <c r="Q12" s="86"/>
      <c r="R12" s="86"/>
      <c r="S12" s="86"/>
      <c r="T12" s="86"/>
      <c r="U12" s="87"/>
      <c r="V12" s="87"/>
      <c r="W12" s="66"/>
      <c r="X12" s="66" t="e">
        <f>X11</f>
        <v>#DIV/0!</v>
      </c>
    </row>
    <row r="13" spans="1:24" ht="15" customHeight="1" x14ac:dyDescent="0.25">
      <c r="A13" s="137">
        <v>10</v>
      </c>
      <c r="B13" s="138">
        <f t="shared" ref="B13" si="7">+D13/C13*1000</f>
        <v>72.027324155440809</v>
      </c>
      <c r="C13" s="140">
        <f>811.37*2</f>
        <v>1622.74</v>
      </c>
      <c r="D13" s="140">
        <f>SUM(J15:J18)/1000</f>
        <v>116.88162</v>
      </c>
      <c r="E13" s="140" t="s">
        <v>2996</v>
      </c>
      <c r="F13" s="83"/>
      <c r="G13" s="83"/>
      <c r="H13" s="108">
        <f>+H11</f>
        <v>11</v>
      </c>
      <c r="I13" s="106"/>
      <c r="J13" s="84">
        <f t="shared" si="5"/>
        <v>4777.47</v>
      </c>
      <c r="K13" s="84">
        <v>4.7774699999999983</v>
      </c>
      <c r="L13" s="89" t="s">
        <v>734</v>
      </c>
      <c r="M13" s="90">
        <v>0</v>
      </c>
      <c r="N13" s="90">
        <v>1574.9</v>
      </c>
      <c r="O13" s="90">
        <v>566.96</v>
      </c>
      <c r="P13" s="90">
        <v>0</v>
      </c>
      <c r="Q13" s="90">
        <v>2395.8000000000002</v>
      </c>
      <c r="R13" s="90">
        <v>119.46</v>
      </c>
      <c r="S13" s="90">
        <v>120.35</v>
      </c>
      <c r="T13" s="90">
        <v>0</v>
      </c>
      <c r="U13" s="91">
        <v>0</v>
      </c>
      <c r="V13" s="91">
        <v>0</v>
      </c>
      <c r="W13"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13" s="66" t="e">
        <f>+(tbl_DonatiOran[[#This Row],[KG]]/1000)/tbl_DonatiOran[[#This Row],[BETON]]</f>
        <v>#DIV/0!</v>
      </c>
    </row>
    <row r="14" spans="1:24" ht="15" customHeight="1" x14ac:dyDescent="0.25">
      <c r="A14" s="137"/>
      <c r="B14" s="139"/>
      <c r="C14" s="141"/>
      <c r="D14" s="141"/>
      <c r="E14" s="141"/>
      <c r="F14" s="88"/>
      <c r="G14" s="88"/>
      <c r="H14" s="108">
        <f t="shared" ref="H14" si="8">+H13</f>
        <v>11</v>
      </c>
      <c r="I14" s="106"/>
      <c r="J14" s="84">
        <f t="shared" si="5"/>
        <v>8281.08</v>
      </c>
      <c r="K14" s="84">
        <v>8.2810799999999993</v>
      </c>
      <c r="L14" s="92" t="s">
        <v>787</v>
      </c>
      <c r="M14" s="93">
        <v>0</v>
      </c>
      <c r="N14" s="93">
        <v>0</v>
      </c>
      <c r="O14" s="93">
        <v>8281.08</v>
      </c>
      <c r="P14" s="93">
        <v>0</v>
      </c>
      <c r="Q14" s="93">
        <v>0</v>
      </c>
      <c r="R14" s="93">
        <v>0</v>
      </c>
      <c r="S14" s="93">
        <v>0</v>
      </c>
      <c r="T14" s="93">
        <v>0</v>
      </c>
      <c r="U14" s="94">
        <v>0</v>
      </c>
      <c r="V14" s="94">
        <v>0</v>
      </c>
      <c r="W14"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14" s="66" t="e">
        <f>+(tbl_DonatiOran[[#This Row],[KG]]/1000)/tbl_DonatiOran[[#This Row],[BETON]]</f>
        <v>#DIV/0!</v>
      </c>
    </row>
    <row r="15" spans="1:24" ht="15" customHeight="1" x14ac:dyDescent="0.25">
      <c r="A15" s="137"/>
      <c r="B15" s="139"/>
      <c r="C15" s="141"/>
      <c r="D15" s="141"/>
      <c r="E15" s="141"/>
      <c r="F15" s="88"/>
      <c r="G15" s="88"/>
      <c r="H15" s="108">
        <v>10</v>
      </c>
      <c r="I15" s="106" t="s">
        <v>2997</v>
      </c>
      <c r="J15" s="84">
        <f t="shared" si="5"/>
        <v>54187.53</v>
      </c>
      <c r="K15" s="84">
        <v>12.310287120633991</v>
      </c>
      <c r="L15" s="85" t="s">
        <v>728</v>
      </c>
      <c r="M15" s="86"/>
      <c r="N15" s="86">
        <v>8907.76</v>
      </c>
      <c r="O15" s="86">
        <v>24908.95</v>
      </c>
      <c r="P15" s="86">
        <v>2744.58</v>
      </c>
      <c r="Q15" s="86">
        <v>12794.11</v>
      </c>
      <c r="R15" s="86">
        <v>0</v>
      </c>
      <c r="S15" s="86">
        <v>4832.13</v>
      </c>
      <c r="T15" s="86">
        <v>0</v>
      </c>
      <c r="U15" s="87">
        <v>0</v>
      </c>
      <c r="V15" s="87">
        <v>0</v>
      </c>
      <c r="W15"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15" s="66" t="e">
        <f>+(tbl_DonatiOran[[#This Row],[KG]]/1000)/tbl_DonatiOran[[#This Row],[BETON]]</f>
        <v>#DIV/0!</v>
      </c>
    </row>
    <row r="16" spans="1:24" ht="15" customHeight="1" x14ac:dyDescent="0.25">
      <c r="A16" s="137">
        <v>9</v>
      </c>
      <c r="B16" s="138">
        <f t="shared" ref="B16" si="9">+D16/C16*1000</f>
        <v>137.97883826121253</v>
      </c>
      <c r="C16" s="140">
        <f>811.37*2</f>
        <v>1622.74</v>
      </c>
      <c r="D16" s="140">
        <f>SUM(J19:J22)/1000</f>
        <v>223.90378000000004</v>
      </c>
      <c r="E16" s="140" t="s">
        <v>2996</v>
      </c>
      <c r="F16" s="83"/>
      <c r="G16" s="83"/>
      <c r="H16" s="108">
        <f>+H15</f>
        <v>10</v>
      </c>
      <c r="I16" s="106"/>
      <c r="J16" s="84"/>
      <c r="K16" s="84">
        <v>41.877242879366023</v>
      </c>
      <c r="L16" s="85" t="s">
        <v>2977</v>
      </c>
      <c r="M16" s="86"/>
      <c r="N16" s="86"/>
      <c r="O16" s="86"/>
      <c r="P16" s="86"/>
      <c r="Q16" s="86"/>
      <c r="R16" s="86"/>
      <c r="S16" s="86"/>
      <c r="T16" s="86"/>
      <c r="U16" s="87"/>
      <c r="V16" s="87"/>
      <c r="W16" s="66"/>
      <c r="X16" s="66" t="e">
        <f>X15</f>
        <v>#DIV/0!</v>
      </c>
    </row>
    <row r="17" spans="1:24" ht="15" customHeight="1" x14ac:dyDescent="0.25">
      <c r="A17" s="137"/>
      <c r="B17" s="139"/>
      <c r="C17" s="141"/>
      <c r="D17" s="141"/>
      <c r="E17" s="141"/>
      <c r="F17" s="88"/>
      <c r="G17" s="88"/>
      <c r="H17" s="108">
        <f>+H15</f>
        <v>10</v>
      </c>
      <c r="I17" s="106"/>
      <c r="J17" s="84">
        <f t="shared" si="5"/>
        <v>13596.39</v>
      </c>
      <c r="K17" s="84">
        <v>13.596390000000014</v>
      </c>
      <c r="L17" s="89" t="s">
        <v>734</v>
      </c>
      <c r="M17" s="90">
        <v>0</v>
      </c>
      <c r="N17" s="90">
        <v>3573.75</v>
      </c>
      <c r="O17" s="90">
        <v>1414.11</v>
      </c>
      <c r="P17" s="90">
        <v>0</v>
      </c>
      <c r="Q17" s="90">
        <v>2974.61</v>
      </c>
      <c r="R17" s="90">
        <v>2016.16</v>
      </c>
      <c r="S17" s="90">
        <v>1677.48</v>
      </c>
      <c r="T17" s="90">
        <v>1940.28</v>
      </c>
      <c r="U17" s="91">
        <v>0</v>
      </c>
      <c r="V17" s="91">
        <v>0</v>
      </c>
      <c r="W1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17" s="66" t="e">
        <f>+(tbl_DonatiOran[[#This Row],[KG]]/1000)/tbl_DonatiOran[[#This Row],[BETON]]</f>
        <v>#DIV/0!</v>
      </c>
    </row>
    <row r="18" spans="1:24" ht="15" customHeight="1" x14ac:dyDescent="0.25">
      <c r="A18" s="137"/>
      <c r="B18" s="139"/>
      <c r="C18" s="141"/>
      <c r="D18" s="141"/>
      <c r="E18" s="141"/>
      <c r="F18" s="88"/>
      <c r="G18" s="88"/>
      <c r="H18" s="108">
        <f t="shared" ref="H18" si="10">+H17</f>
        <v>10</v>
      </c>
      <c r="I18" s="106"/>
      <c r="J18" s="84">
        <f t="shared" si="5"/>
        <v>49097.7</v>
      </c>
      <c r="K18" s="84">
        <v>49.097700000000003</v>
      </c>
      <c r="L18" s="92" t="s">
        <v>787</v>
      </c>
      <c r="M18" s="93">
        <v>0</v>
      </c>
      <c r="N18" s="93">
        <v>0</v>
      </c>
      <c r="O18" s="93">
        <v>30025.02</v>
      </c>
      <c r="P18" s="93">
        <v>19072.68</v>
      </c>
      <c r="Q18" s="93">
        <v>0</v>
      </c>
      <c r="R18" s="93">
        <v>0</v>
      </c>
      <c r="S18" s="93">
        <v>0</v>
      </c>
      <c r="T18" s="93">
        <v>0</v>
      </c>
      <c r="U18" s="94">
        <v>0</v>
      </c>
      <c r="V18" s="94">
        <v>0</v>
      </c>
      <c r="W18"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18" s="66" t="e">
        <f>+(tbl_DonatiOran[[#This Row],[KG]]/1000)/tbl_DonatiOran[[#This Row],[BETON]]</f>
        <v>#DIV/0!</v>
      </c>
    </row>
    <row r="19" spans="1:24" ht="15" customHeight="1" x14ac:dyDescent="0.25">
      <c r="A19" s="137">
        <v>8</v>
      </c>
      <c r="B19" s="138">
        <f t="shared" ref="B19" si="11">+D19/C19*1000</f>
        <v>147.52533369486179</v>
      </c>
      <c r="C19" s="140">
        <f>811.37*2</f>
        <v>1622.74</v>
      </c>
      <c r="D19" s="140">
        <f>SUM(J23:J26)/1000</f>
        <v>239.39526000000001</v>
      </c>
      <c r="E19" s="140" t="s">
        <v>2996</v>
      </c>
      <c r="F19" s="83"/>
      <c r="G19" s="83"/>
      <c r="H19" s="108">
        <v>9</v>
      </c>
      <c r="I19" s="106" t="s">
        <v>2997</v>
      </c>
      <c r="J19" s="84">
        <f t="shared" si="5"/>
        <v>156111.06</v>
      </c>
      <c r="K19" s="84">
        <v>35.465207056061061</v>
      </c>
      <c r="L19" s="85" t="s">
        <v>728</v>
      </c>
      <c r="M19" s="86"/>
      <c r="N19" s="86">
        <v>17931.3</v>
      </c>
      <c r="O19" s="86">
        <v>31197.7</v>
      </c>
      <c r="P19" s="86">
        <v>48690.76</v>
      </c>
      <c r="Q19" s="86">
        <v>42341.21</v>
      </c>
      <c r="R19" s="86">
        <v>0</v>
      </c>
      <c r="S19" s="86">
        <v>15950.09</v>
      </c>
      <c r="T19" s="86">
        <v>0</v>
      </c>
      <c r="U19" s="87">
        <v>0</v>
      </c>
      <c r="V19" s="87">
        <v>0</v>
      </c>
      <c r="W1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19" s="66" t="e">
        <f>+(tbl_DonatiOran[[#This Row],[KG]]/1000)/tbl_DonatiOran[[#This Row],[BETON]]</f>
        <v>#DIV/0!</v>
      </c>
    </row>
    <row r="20" spans="1:24" ht="15" customHeight="1" x14ac:dyDescent="0.25">
      <c r="A20" s="137"/>
      <c r="B20" s="139"/>
      <c r="C20" s="141"/>
      <c r="D20" s="141"/>
      <c r="E20" s="141"/>
      <c r="F20" s="88"/>
      <c r="G20" s="88"/>
      <c r="H20" s="108">
        <f>+H19</f>
        <v>9</v>
      </c>
      <c r="I20" s="106"/>
      <c r="J20" s="84"/>
      <c r="K20" s="84">
        <v>120.64585294393898</v>
      </c>
      <c r="L20" s="85" t="s">
        <v>2977</v>
      </c>
      <c r="M20" s="86"/>
      <c r="N20" s="86"/>
      <c r="O20" s="86"/>
      <c r="P20" s="86"/>
      <c r="Q20" s="86"/>
      <c r="R20" s="86"/>
      <c r="S20" s="86"/>
      <c r="T20" s="86"/>
      <c r="U20" s="87"/>
      <c r="V20" s="87"/>
      <c r="W20" s="66"/>
      <c r="X20" s="66" t="e">
        <f>X19</f>
        <v>#DIV/0!</v>
      </c>
    </row>
    <row r="21" spans="1:24" ht="15" customHeight="1" x14ac:dyDescent="0.25">
      <c r="A21" s="137"/>
      <c r="B21" s="139"/>
      <c r="C21" s="141"/>
      <c r="D21" s="141"/>
      <c r="E21" s="141"/>
      <c r="F21" s="88"/>
      <c r="G21" s="88"/>
      <c r="H21" s="108">
        <f>+H19</f>
        <v>9</v>
      </c>
      <c r="I21" s="106"/>
      <c r="J21" s="84">
        <f t="shared" si="5"/>
        <v>18341.45</v>
      </c>
      <c r="K21" s="84">
        <v>18.341450000000012</v>
      </c>
      <c r="L21" s="89" t="s">
        <v>734</v>
      </c>
      <c r="M21" s="90">
        <v>0</v>
      </c>
      <c r="N21" s="90">
        <v>3542.88</v>
      </c>
      <c r="O21" s="90">
        <v>2035.94</v>
      </c>
      <c r="P21" s="90">
        <v>362.64</v>
      </c>
      <c r="Q21" s="90">
        <v>2458.92</v>
      </c>
      <c r="R21" s="90">
        <v>4957.6000000000004</v>
      </c>
      <c r="S21" s="90">
        <v>738.86</v>
      </c>
      <c r="T21" s="90">
        <v>4171.45</v>
      </c>
      <c r="U21" s="91">
        <v>73.16</v>
      </c>
      <c r="V21" s="91">
        <v>0</v>
      </c>
      <c r="W21"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21" s="66" t="e">
        <f>+(tbl_DonatiOran[[#This Row],[KG]]/1000)/tbl_DonatiOran[[#This Row],[BETON]]</f>
        <v>#DIV/0!</v>
      </c>
    </row>
    <row r="22" spans="1:24" ht="15" customHeight="1" x14ac:dyDescent="0.25">
      <c r="A22" s="137">
        <v>7</v>
      </c>
      <c r="B22" s="138">
        <f t="shared" ref="B22" si="12">+D22/C22*1000</f>
        <v>147.52533369486179</v>
      </c>
      <c r="C22" s="140">
        <f>811.37*2</f>
        <v>1622.74</v>
      </c>
      <c r="D22" s="140">
        <f>SUM(J27:J30)/1000</f>
        <v>239.39526000000001</v>
      </c>
      <c r="E22" s="140" t="s">
        <v>2996</v>
      </c>
      <c r="F22" s="83"/>
      <c r="G22" s="83"/>
      <c r="H22" s="108">
        <f t="shared" ref="H22" si="13">+H21</f>
        <v>9</v>
      </c>
      <c r="I22" s="106"/>
      <c r="J22" s="84">
        <f t="shared" si="5"/>
        <v>49451.270000000004</v>
      </c>
      <c r="K22" s="84">
        <v>49.451270000000001</v>
      </c>
      <c r="L22" s="92" t="s">
        <v>787</v>
      </c>
      <c r="M22" s="93">
        <v>0</v>
      </c>
      <c r="N22" s="93">
        <v>0</v>
      </c>
      <c r="O22" s="93">
        <v>30207.31</v>
      </c>
      <c r="P22" s="93">
        <v>19243.96</v>
      </c>
      <c r="Q22" s="93">
        <v>0</v>
      </c>
      <c r="R22" s="93">
        <v>0</v>
      </c>
      <c r="S22" s="93">
        <v>0</v>
      </c>
      <c r="T22" s="93">
        <v>0</v>
      </c>
      <c r="U22" s="94">
        <v>0</v>
      </c>
      <c r="V22" s="94">
        <v>0</v>
      </c>
      <c r="W22"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22" s="66" t="e">
        <f>+(tbl_DonatiOran[[#This Row],[KG]]/1000)/tbl_DonatiOran[[#This Row],[BETON]]</f>
        <v>#DIV/0!</v>
      </c>
    </row>
    <row r="23" spans="1:24" ht="15" customHeight="1" x14ac:dyDescent="0.25">
      <c r="A23" s="137"/>
      <c r="B23" s="139"/>
      <c r="C23" s="141"/>
      <c r="D23" s="141"/>
      <c r="E23" s="141"/>
      <c r="F23" s="88"/>
      <c r="G23" s="88"/>
      <c r="H23" s="108">
        <v>8</v>
      </c>
      <c r="I23" s="106" t="s">
        <v>2997</v>
      </c>
      <c r="J23" s="84">
        <f t="shared" si="5"/>
        <v>156111.06</v>
      </c>
      <c r="K23" s="84">
        <v>35.465207056061061</v>
      </c>
      <c r="L23" s="85" t="s">
        <v>728</v>
      </c>
      <c r="M23" s="86"/>
      <c r="N23" s="86">
        <v>17931.3</v>
      </c>
      <c r="O23" s="86">
        <v>31197.7</v>
      </c>
      <c r="P23" s="86">
        <v>48690.76</v>
      </c>
      <c r="Q23" s="86">
        <v>42341.21</v>
      </c>
      <c r="R23" s="86">
        <v>0</v>
      </c>
      <c r="S23" s="86">
        <v>15950.09</v>
      </c>
      <c r="T23" s="86">
        <v>0</v>
      </c>
      <c r="U23" s="87">
        <v>0</v>
      </c>
      <c r="V23" s="87">
        <v>0</v>
      </c>
      <c r="W23"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23" s="66" t="e">
        <f>+(tbl_DonatiOran[[#This Row],[KG]]/1000)/tbl_DonatiOran[[#This Row],[BETON]]</f>
        <v>#DIV/0!</v>
      </c>
    </row>
    <row r="24" spans="1:24" ht="15" customHeight="1" x14ac:dyDescent="0.25">
      <c r="A24" s="137"/>
      <c r="B24" s="139"/>
      <c r="C24" s="141"/>
      <c r="D24" s="141"/>
      <c r="E24" s="141"/>
      <c r="F24" s="88"/>
      <c r="G24" s="88"/>
      <c r="H24" s="108">
        <f>+H23</f>
        <v>8</v>
      </c>
      <c r="I24" s="106"/>
      <c r="J24" s="84"/>
      <c r="K24" s="84">
        <v>120.64585294393898</v>
      </c>
      <c r="L24" s="85" t="s">
        <v>2977</v>
      </c>
      <c r="M24" s="86"/>
      <c r="N24" s="86"/>
      <c r="O24" s="86"/>
      <c r="P24" s="86"/>
      <c r="Q24" s="86"/>
      <c r="R24" s="86"/>
      <c r="S24" s="86"/>
      <c r="T24" s="86"/>
      <c r="U24" s="87"/>
      <c r="V24" s="87"/>
      <c r="W24" s="66"/>
      <c r="X24" s="66" t="e">
        <f>X23</f>
        <v>#DIV/0!</v>
      </c>
    </row>
    <row r="25" spans="1:24" ht="15" customHeight="1" x14ac:dyDescent="0.25">
      <c r="A25" s="137">
        <v>6</v>
      </c>
      <c r="B25" s="138">
        <f t="shared" ref="B25" si="14">+D25/C25*1000</f>
        <v>149.34250711759123</v>
      </c>
      <c r="C25" s="140">
        <f>811.37*2</f>
        <v>1622.74</v>
      </c>
      <c r="D25" s="140">
        <f>SUM(J31:J34)/1000</f>
        <v>242.34405999999998</v>
      </c>
      <c r="E25" s="140" t="s">
        <v>2996</v>
      </c>
      <c r="F25" s="83"/>
      <c r="G25" s="83"/>
      <c r="H25" s="108">
        <f>+H23</f>
        <v>8</v>
      </c>
      <c r="I25" s="106"/>
      <c r="J25" s="84">
        <f t="shared" si="5"/>
        <v>33832.93</v>
      </c>
      <c r="K25" s="84">
        <v>33.832929999999998</v>
      </c>
      <c r="L25" s="89" t="s">
        <v>734</v>
      </c>
      <c r="M25" s="90">
        <v>0</v>
      </c>
      <c r="N25" s="90">
        <v>9100.27</v>
      </c>
      <c r="O25" s="90">
        <v>3583.04</v>
      </c>
      <c r="P25" s="90">
        <v>725.29</v>
      </c>
      <c r="Q25" s="90">
        <v>4874.91</v>
      </c>
      <c r="R25" s="90">
        <v>9646.7199999999993</v>
      </c>
      <c r="S25" s="90">
        <v>337.37</v>
      </c>
      <c r="T25" s="90">
        <v>5419.02</v>
      </c>
      <c r="U25" s="91">
        <v>146.31</v>
      </c>
      <c r="V25" s="91">
        <v>0</v>
      </c>
      <c r="W25"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25" s="66" t="e">
        <f>+(tbl_DonatiOran[[#This Row],[KG]]/1000)/tbl_DonatiOran[[#This Row],[BETON]]</f>
        <v>#DIV/0!</v>
      </c>
    </row>
    <row r="26" spans="1:24" ht="15" customHeight="1" x14ac:dyDescent="0.25">
      <c r="A26" s="137"/>
      <c r="B26" s="139"/>
      <c r="C26" s="141"/>
      <c r="D26" s="141"/>
      <c r="E26" s="141"/>
      <c r="F26" s="88"/>
      <c r="G26" s="88"/>
      <c r="H26" s="108">
        <f t="shared" ref="H26" si="15">+H25</f>
        <v>8</v>
      </c>
      <c r="I26" s="106"/>
      <c r="J26" s="84">
        <f t="shared" si="5"/>
        <v>49451.270000000004</v>
      </c>
      <c r="K26" s="84">
        <v>49.451270000000001</v>
      </c>
      <c r="L26" s="92" t="s">
        <v>787</v>
      </c>
      <c r="M26" s="93">
        <v>0</v>
      </c>
      <c r="N26" s="93">
        <v>0</v>
      </c>
      <c r="O26" s="93">
        <v>30207.31</v>
      </c>
      <c r="P26" s="93">
        <v>19243.96</v>
      </c>
      <c r="Q26" s="93">
        <v>0</v>
      </c>
      <c r="R26" s="93">
        <v>0</v>
      </c>
      <c r="S26" s="93">
        <v>0</v>
      </c>
      <c r="T26" s="93">
        <v>0</v>
      </c>
      <c r="U26" s="94">
        <v>0</v>
      </c>
      <c r="V26" s="94">
        <v>0</v>
      </c>
      <c r="W26"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26" s="66" t="e">
        <f>+(tbl_DonatiOran[[#This Row],[KG]]/1000)/tbl_DonatiOran[[#This Row],[BETON]]</f>
        <v>#DIV/0!</v>
      </c>
    </row>
    <row r="27" spans="1:24" ht="15" customHeight="1" x14ac:dyDescent="0.25">
      <c r="A27" s="137"/>
      <c r="B27" s="139"/>
      <c r="C27" s="141"/>
      <c r="D27" s="141"/>
      <c r="E27" s="141"/>
      <c r="F27" s="88"/>
      <c r="G27" s="88"/>
      <c r="H27" s="108">
        <v>7</v>
      </c>
      <c r="I27" s="106" t="s">
        <v>2997</v>
      </c>
      <c r="J27" s="84">
        <f t="shared" si="5"/>
        <v>156111.06</v>
      </c>
      <c r="K27" s="84">
        <v>35.465207056061061</v>
      </c>
      <c r="L27" s="85" t="s">
        <v>728</v>
      </c>
      <c r="M27" s="86"/>
      <c r="N27" s="86">
        <v>17931.3</v>
      </c>
      <c r="O27" s="86">
        <v>31197.7</v>
      </c>
      <c r="P27" s="86">
        <v>48690.76</v>
      </c>
      <c r="Q27" s="86">
        <v>42341.21</v>
      </c>
      <c r="R27" s="86">
        <v>0</v>
      </c>
      <c r="S27" s="86">
        <v>15950.09</v>
      </c>
      <c r="T27" s="86">
        <v>0</v>
      </c>
      <c r="U27" s="87">
        <v>0</v>
      </c>
      <c r="V27" s="87">
        <v>0</v>
      </c>
      <c r="W2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27" s="66" t="e">
        <f>+(tbl_DonatiOran[[#This Row],[KG]]/1000)/tbl_DonatiOran[[#This Row],[BETON]]</f>
        <v>#DIV/0!</v>
      </c>
    </row>
    <row r="28" spans="1:24" ht="15" customHeight="1" x14ac:dyDescent="0.25">
      <c r="A28" s="137">
        <v>5</v>
      </c>
      <c r="B28" s="138">
        <f t="shared" ref="B28" si="16">+D28/C28*1000</f>
        <v>149.34250711759123</v>
      </c>
      <c r="C28" s="140">
        <f>811.37*2</f>
        <v>1622.74</v>
      </c>
      <c r="D28" s="140">
        <f>SUM(J35:J38)/1000</f>
        <v>242.34405999999998</v>
      </c>
      <c r="E28" s="140" t="s">
        <v>2996</v>
      </c>
      <c r="F28" s="83"/>
      <c r="G28" s="83"/>
      <c r="H28" s="108">
        <f>+H27</f>
        <v>7</v>
      </c>
      <c r="I28" s="106"/>
      <c r="J28" s="84"/>
      <c r="K28" s="84">
        <v>120.64585294393898</v>
      </c>
      <c r="L28" s="85" t="s">
        <v>2977</v>
      </c>
      <c r="M28" s="86"/>
      <c r="N28" s="86"/>
      <c r="O28" s="86"/>
      <c r="P28" s="86"/>
      <c r="Q28" s="86"/>
      <c r="R28" s="86"/>
      <c r="S28" s="86"/>
      <c r="T28" s="86"/>
      <c r="U28" s="87"/>
      <c r="V28" s="87"/>
      <c r="W28" s="66"/>
      <c r="X28" s="66" t="e">
        <f>X27</f>
        <v>#DIV/0!</v>
      </c>
    </row>
    <row r="29" spans="1:24" ht="15" customHeight="1" x14ac:dyDescent="0.25">
      <c r="A29" s="137"/>
      <c r="B29" s="139"/>
      <c r="C29" s="141"/>
      <c r="D29" s="141"/>
      <c r="E29" s="141"/>
      <c r="F29" s="88"/>
      <c r="G29" s="88"/>
      <c r="H29" s="108">
        <f>+H27</f>
        <v>7</v>
      </c>
      <c r="I29" s="106"/>
      <c r="J29" s="84">
        <f t="shared" si="5"/>
        <v>33832.93</v>
      </c>
      <c r="K29" s="84">
        <v>33.832929999999998</v>
      </c>
      <c r="L29" s="89" t="s">
        <v>734</v>
      </c>
      <c r="M29" s="90">
        <v>0</v>
      </c>
      <c r="N29" s="90">
        <v>9100.27</v>
      </c>
      <c r="O29" s="90">
        <v>3583.04</v>
      </c>
      <c r="P29" s="90">
        <v>725.29</v>
      </c>
      <c r="Q29" s="90">
        <v>4874.91</v>
      </c>
      <c r="R29" s="90">
        <v>9646.7199999999993</v>
      </c>
      <c r="S29" s="90">
        <v>337.37</v>
      </c>
      <c r="T29" s="90">
        <v>5419.02</v>
      </c>
      <c r="U29" s="91">
        <v>146.31</v>
      </c>
      <c r="V29" s="91">
        <v>0</v>
      </c>
      <c r="W2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29" s="66" t="e">
        <f>+(tbl_DonatiOran[[#This Row],[KG]]/1000)/tbl_DonatiOran[[#This Row],[BETON]]</f>
        <v>#DIV/0!</v>
      </c>
    </row>
    <row r="30" spans="1:24" ht="15" customHeight="1" x14ac:dyDescent="0.25">
      <c r="A30" s="137"/>
      <c r="B30" s="139"/>
      <c r="C30" s="141"/>
      <c r="D30" s="141"/>
      <c r="E30" s="141"/>
      <c r="F30" s="88"/>
      <c r="G30" s="88"/>
      <c r="H30" s="108">
        <f t="shared" ref="H30" si="17">+H29</f>
        <v>7</v>
      </c>
      <c r="I30" s="106"/>
      <c r="J30" s="84">
        <f t="shared" si="5"/>
        <v>49451.270000000004</v>
      </c>
      <c r="K30" s="84">
        <v>49.451270000000001</v>
      </c>
      <c r="L30" s="92" t="s">
        <v>787</v>
      </c>
      <c r="M30" s="93">
        <v>0</v>
      </c>
      <c r="N30" s="93">
        <v>0</v>
      </c>
      <c r="O30" s="93">
        <v>30207.31</v>
      </c>
      <c r="P30" s="93">
        <v>19243.96</v>
      </c>
      <c r="Q30" s="93">
        <v>0</v>
      </c>
      <c r="R30" s="93">
        <v>0</v>
      </c>
      <c r="S30" s="93">
        <v>0</v>
      </c>
      <c r="T30" s="93">
        <v>0</v>
      </c>
      <c r="U30" s="94">
        <v>0</v>
      </c>
      <c r="V30" s="94">
        <v>0</v>
      </c>
      <c r="W30"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30" s="66" t="e">
        <f>+(tbl_DonatiOran[[#This Row],[KG]]/1000)/tbl_DonatiOran[[#This Row],[BETON]]</f>
        <v>#DIV/0!</v>
      </c>
    </row>
    <row r="31" spans="1:24" ht="15" customHeight="1" x14ac:dyDescent="0.25">
      <c r="A31" s="137">
        <v>4</v>
      </c>
      <c r="B31" s="138">
        <f t="shared" ref="B31" si="18">+D31/C31*1000</f>
        <v>149.34250711759123</v>
      </c>
      <c r="C31" s="140">
        <f>811.37*2</f>
        <v>1622.74</v>
      </c>
      <c r="D31" s="140">
        <f>SUM(J39:J42)/1000</f>
        <v>242.34405999999998</v>
      </c>
      <c r="E31" s="140" t="s">
        <v>2996</v>
      </c>
      <c r="F31" s="83"/>
      <c r="G31" s="83"/>
      <c r="H31" s="108">
        <v>6</v>
      </c>
      <c r="I31" s="106" t="s">
        <v>2997</v>
      </c>
      <c r="J31" s="84">
        <f t="shared" si="5"/>
        <v>142143.4</v>
      </c>
      <c r="K31" s="84">
        <v>32.292043322571182</v>
      </c>
      <c r="L31" s="85" t="s">
        <v>728</v>
      </c>
      <c r="M31" s="86"/>
      <c r="N31" s="86">
        <v>15889.35</v>
      </c>
      <c r="O31" s="86">
        <v>36719.08</v>
      </c>
      <c r="P31" s="86">
        <v>31287.01</v>
      </c>
      <c r="Q31" s="86">
        <v>16845.47</v>
      </c>
      <c r="R31" s="86">
        <v>26819.55</v>
      </c>
      <c r="S31" s="86">
        <v>14582.94</v>
      </c>
      <c r="T31" s="86">
        <v>0</v>
      </c>
      <c r="U31" s="87">
        <v>0</v>
      </c>
      <c r="V31" s="87">
        <v>0</v>
      </c>
      <c r="W31"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31" s="66" t="e">
        <f>+(tbl_DonatiOran[[#This Row],[KG]]/1000)/tbl_DonatiOran[[#This Row],[BETON]]</f>
        <v>#DIV/0!</v>
      </c>
    </row>
    <row r="32" spans="1:24" ht="15" customHeight="1" x14ac:dyDescent="0.25">
      <c r="A32" s="137"/>
      <c r="B32" s="139"/>
      <c r="C32" s="141"/>
      <c r="D32" s="141"/>
      <c r="E32" s="141"/>
      <c r="F32" s="88"/>
      <c r="G32" s="88"/>
      <c r="H32" s="108">
        <f>+H31</f>
        <v>6</v>
      </c>
      <c r="I32" s="106"/>
      <c r="J32" s="84"/>
      <c r="K32" s="84">
        <v>109.85135667742887</v>
      </c>
      <c r="L32" s="85" t="s">
        <v>2977</v>
      </c>
      <c r="M32" s="86"/>
      <c r="N32" s="86"/>
      <c r="O32" s="86"/>
      <c r="P32" s="86"/>
      <c r="Q32" s="86"/>
      <c r="R32" s="86"/>
      <c r="S32" s="86"/>
      <c r="T32" s="86"/>
      <c r="U32" s="87"/>
      <c r="V32" s="87"/>
      <c r="W32" s="66"/>
      <c r="X32" s="66" t="e">
        <f>X31</f>
        <v>#DIV/0!</v>
      </c>
    </row>
    <row r="33" spans="1:24" ht="15" customHeight="1" x14ac:dyDescent="0.25">
      <c r="A33" s="137"/>
      <c r="B33" s="139"/>
      <c r="C33" s="141"/>
      <c r="D33" s="141"/>
      <c r="E33" s="141"/>
      <c r="F33" s="88"/>
      <c r="G33" s="88"/>
      <c r="H33" s="108">
        <f>+H31</f>
        <v>6</v>
      </c>
      <c r="I33" s="106"/>
      <c r="J33" s="84">
        <f t="shared" si="5"/>
        <v>50749.39</v>
      </c>
      <c r="K33" s="84">
        <v>50.749390000000012</v>
      </c>
      <c r="L33" s="89" t="s">
        <v>734</v>
      </c>
      <c r="M33" s="90"/>
      <c r="N33" s="90">
        <v>13650.4</v>
      </c>
      <c r="O33" s="90">
        <v>5374.56</v>
      </c>
      <c r="P33" s="90">
        <v>1087.93</v>
      </c>
      <c r="Q33" s="90">
        <v>7312.37</v>
      </c>
      <c r="R33" s="90">
        <v>14470.08</v>
      </c>
      <c r="S33" s="90">
        <v>506.05</v>
      </c>
      <c r="T33" s="90">
        <v>8128.53</v>
      </c>
      <c r="U33" s="91">
        <v>219.47</v>
      </c>
      <c r="V33" s="91">
        <v>0</v>
      </c>
      <c r="W33"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33" s="66" t="e">
        <f>+(tbl_DonatiOran[[#This Row],[KG]]/1000)/tbl_DonatiOran[[#This Row],[BETON]]</f>
        <v>#DIV/0!</v>
      </c>
    </row>
    <row r="34" spans="1:24" ht="15" customHeight="1" x14ac:dyDescent="0.25">
      <c r="A34" s="137">
        <v>3</v>
      </c>
      <c r="B34" s="138">
        <f t="shared" ref="B34" si="19">+D34/C34*1000</f>
        <v>68.605504356652574</v>
      </c>
      <c r="C34" s="140">
        <v>1990.06</v>
      </c>
      <c r="D34" s="140">
        <f>SUM(J43:J46)/1000</f>
        <v>136.52907000000002</v>
      </c>
      <c r="E34" s="140" t="s">
        <v>2996</v>
      </c>
      <c r="F34" s="83"/>
      <c r="G34" s="83"/>
      <c r="H34" s="108">
        <f t="shared" ref="H34" si="20">+H33</f>
        <v>6</v>
      </c>
      <c r="I34" s="106"/>
      <c r="J34" s="84">
        <f t="shared" si="5"/>
        <v>49451.270000000004</v>
      </c>
      <c r="K34" s="84">
        <v>49.451270000000001</v>
      </c>
      <c r="L34" s="92" t="s">
        <v>787</v>
      </c>
      <c r="M34" s="93">
        <v>0</v>
      </c>
      <c r="N34" s="93">
        <v>0</v>
      </c>
      <c r="O34" s="93">
        <v>30207.31</v>
      </c>
      <c r="P34" s="93">
        <v>19243.96</v>
      </c>
      <c r="Q34" s="93">
        <v>0</v>
      </c>
      <c r="R34" s="93">
        <v>0</v>
      </c>
      <c r="S34" s="93">
        <v>0</v>
      </c>
      <c r="T34" s="93">
        <v>0</v>
      </c>
      <c r="U34" s="94">
        <v>0</v>
      </c>
      <c r="V34" s="94">
        <v>0</v>
      </c>
      <c r="W34"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34" s="66" t="e">
        <f>+(tbl_DonatiOran[[#This Row],[KG]]/1000)/tbl_DonatiOran[[#This Row],[BETON]]</f>
        <v>#DIV/0!</v>
      </c>
    </row>
    <row r="35" spans="1:24" ht="15" customHeight="1" x14ac:dyDescent="0.25">
      <c r="A35" s="137"/>
      <c r="B35" s="139"/>
      <c r="C35" s="141"/>
      <c r="D35" s="141"/>
      <c r="E35" s="141"/>
      <c r="F35" s="88"/>
      <c r="G35" s="88"/>
      <c r="H35" s="108">
        <v>5</v>
      </c>
      <c r="I35" s="106" t="s">
        <v>2997</v>
      </c>
      <c r="J35" s="84">
        <f t="shared" si="5"/>
        <v>142143.4</v>
      </c>
      <c r="K35" s="84">
        <v>32.292043322571182</v>
      </c>
      <c r="L35" s="85" t="s">
        <v>728</v>
      </c>
      <c r="M35" s="86"/>
      <c r="N35" s="86">
        <v>15889.35</v>
      </c>
      <c r="O35" s="86">
        <v>36719.08</v>
      </c>
      <c r="P35" s="86">
        <v>31287.01</v>
      </c>
      <c r="Q35" s="86">
        <v>16845.47</v>
      </c>
      <c r="R35" s="86">
        <v>26819.55</v>
      </c>
      <c r="S35" s="86">
        <v>14582.94</v>
      </c>
      <c r="T35" s="86">
        <v>0</v>
      </c>
      <c r="U35" s="87">
        <v>0</v>
      </c>
      <c r="V35" s="87">
        <v>0</v>
      </c>
      <c r="W35"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35" s="66" t="e">
        <f>+(tbl_DonatiOran[[#This Row],[KG]]/1000)/tbl_DonatiOran[[#This Row],[BETON]]</f>
        <v>#DIV/0!</v>
      </c>
    </row>
    <row r="36" spans="1:24" ht="15" customHeight="1" x14ac:dyDescent="0.25">
      <c r="A36" s="137"/>
      <c r="B36" s="139"/>
      <c r="C36" s="141"/>
      <c r="D36" s="141"/>
      <c r="E36" s="141"/>
      <c r="F36" s="88"/>
      <c r="G36" s="88"/>
      <c r="H36" s="108">
        <f>+H35</f>
        <v>5</v>
      </c>
      <c r="I36" s="106"/>
      <c r="J36" s="84"/>
      <c r="K36" s="84">
        <v>109.85135667742887</v>
      </c>
      <c r="L36" s="85" t="s">
        <v>2977</v>
      </c>
      <c r="M36" s="86"/>
      <c r="N36" s="86"/>
      <c r="O36" s="86"/>
      <c r="P36" s="86"/>
      <c r="Q36" s="86"/>
      <c r="R36" s="86"/>
      <c r="S36" s="86"/>
      <c r="T36" s="86"/>
      <c r="U36" s="87"/>
      <c r="V36" s="87"/>
      <c r="W36" s="66"/>
      <c r="X36" s="66" t="e">
        <f>X35</f>
        <v>#DIV/0!</v>
      </c>
    </row>
    <row r="37" spans="1:24" ht="15" customHeight="1" x14ac:dyDescent="0.25">
      <c r="A37" s="137">
        <v>2</v>
      </c>
      <c r="B37" s="138">
        <f t="shared" ref="B37" si="21">+D37/C37*1000</f>
        <v>69.259281485609222</v>
      </c>
      <c r="C37" s="140">
        <v>2099.61</v>
      </c>
      <c r="D37" s="140">
        <f>SUM(J47:J50)/1000</f>
        <v>145.41747999999998</v>
      </c>
      <c r="E37" s="140" t="s">
        <v>2996</v>
      </c>
      <c r="F37" s="83"/>
      <c r="G37" s="83"/>
      <c r="H37" s="108">
        <f>+H35</f>
        <v>5</v>
      </c>
      <c r="I37" s="106"/>
      <c r="J37" s="84">
        <f t="shared" si="5"/>
        <v>50749.39</v>
      </c>
      <c r="K37" s="84">
        <v>50.749390000000012</v>
      </c>
      <c r="L37" s="89" t="s">
        <v>734</v>
      </c>
      <c r="M37" s="90">
        <v>0</v>
      </c>
      <c r="N37" s="90">
        <v>13650.4</v>
      </c>
      <c r="O37" s="90">
        <v>5374.56</v>
      </c>
      <c r="P37" s="90">
        <v>1087.93</v>
      </c>
      <c r="Q37" s="90">
        <v>7312.37</v>
      </c>
      <c r="R37" s="90">
        <v>14470.08</v>
      </c>
      <c r="S37" s="90">
        <v>506.05</v>
      </c>
      <c r="T37" s="90">
        <v>8128.53</v>
      </c>
      <c r="U37" s="91">
        <v>219.47</v>
      </c>
      <c r="V37" s="91">
        <v>0</v>
      </c>
      <c r="W3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37" s="66" t="e">
        <f>+(tbl_DonatiOran[[#This Row],[KG]]/1000)/tbl_DonatiOran[[#This Row],[BETON]]</f>
        <v>#DIV/0!</v>
      </c>
    </row>
    <row r="38" spans="1:24" ht="15" customHeight="1" x14ac:dyDescent="0.25">
      <c r="A38" s="137"/>
      <c r="B38" s="139"/>
      <c r="C38" s="141"/>
      <c r="D38" s="141"/>
      <c r="E38" s="141"/>
      <c r="F38" s="88"/>
      <c r="G38" s="88"/>
      <c r="H38" s="108">
        <f t="shared" ref="H38" si="22">+H37</f>
        <v>5</v>
      </c>
      <c r="I38" s="106"/>
      <c r="J38" s="84">
        <f t="shared" si="5"/>
        <v>49451.270000000004</v>
      </c>
      <c r="K38" s="84">
        <v>49.451270000000001</v>
      </c>
      <c r="L38" s="92" t="s">
        <v>787</v>
      </c>
      <c r="M38" s="93">
        <v>0</v>
      </c>
      <c r="N38" s="93">
        <v>0</v>
      </c>
      <c r="O38" s="93">
        <v>30207.31</v>
      </c>
      <c r="P38" s="93">
        <v>19243.96</v>
      </c>
      <c r="Q38" s="93">
        <v>0</v>
      </c>
      <c r="R38" s="93">
        <v>0</v>
      </c>
      <c r="S38" s="93">
        <v>0</v>
      </c>
      <c r="T38" s="93">
        <v>0</v>
      </c>
      <c r="U38" s="94">
        <v>0</v>
      </c>
      <c r="V38" s="94">
        <v>0</v>
      </c>
      <c r="W38"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38" s="66" t="e">
        <f>+(tbl_DonatiOran[[#This Row],[KG]]/1000)/tbl_DonatiOran[[#This Row],[BETON]]</f>
        <v>#DIV/0!</v>
      </c>
    </row>
    <row r="39" spans="1:24" ht="15" customHeight="1" x14ac:dyDescent="0.25">
      <c r="A39" s="137"/>
      <c r="B39" s="139"/>
      <c r="C39" s="141"/>
      <c r="D39" s="141"/>
      <c r="E39" s="141"/>
      <c r="F39" s="88"/>
      <c r="G39" s="88"/>
      <c r="H39" s="108">
        <v>4</v>
      </c>
      <c r="I39" s="106" t="s">
        <v>2997</v>
      </c>
      <c r="J39" s="84">
        <f t="shared" si="5"/>
        <v>142143.4</v>
      </c>
      <c r="K39" s="84">
        <v>32.292043322571182</v>
      </c>
      <c r="L39" s="85" t="s">
        <v>728</v>
      </c>
      <c r="M39" s="86"/>
      <c r="N39" s="86">
        <v>15889.35</v>
      </c>
      <c r="O39" s="86">
        <v>36719.08</v>
      </c>
      <c r="P39" s="86">
        <v>31287.01</v>
      </c>
      <c r="Q39" s="86">
        <v>16845.47</v>
      </c>
      <c r="R39" s="86">
        <v>26819.55</v>
      </c>
      <c r="S39" s="86">
        <v>14582.94</v>
      </c>
      <c r="T39" s="86">
        <v>0</v>
      </c>
      <c r="U39" s="87">
        <v>0</v>
      </c>
      <c r="V39" s="87">
        <v>0</v>
      </c>
      <c r="W3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39" s="66" t="e">
        <f>+(tbl_DonatiOran[[#This Row],[KG]]/1000)/tbl_DonatiOran[[#This Row],[BETON]]</f>
        <v>#DIV/0!</v>
      </c>
    </row>
    <row r="40" spans="1:24" ht="15" customHeight="1" x14ac:dyDescent="0.25">
      <c r="A40" s="137">
        <v>1</v>
      </c>
      <c r="B40" s="138">
        <f t="shared" ref="B40" si="23">+D40/C40*1000</f>
        <v>73.411128039103659</v>
      </c>
      <c r="C40" s="140">
        <v>2205.42</v>
      </c>
      <c r="D40" s="140">
        <f>SUM(J51:J54)/1000</f>
        <v>161.90236999999999</v>
      </c>
      <c r="E40" s="140" t="s">
        <v>2996</v>
      </c>
      <c r="F40" s="83"/>
      <c r="G40" s="83"/>
      <c r="H40" s="108">
        <f>+H39</f>
        <v>4</v>
      </c>
      <c r="I40" s="106"/>
      <c r="J40" s="84"/>
      <c r="K40" s="84">
        <v>109.85135667742887</v>
      </c>
      <c r="L40" s="85" t="s">
        <v>2977</v>
      </c>
      <c r="M40" s="86"/>
      <c r="N40" s="86"/>
      <c r="O40" s="86"/>
      <c r="P40" s="86"/>
      <c r="Q40" s="86"/>
      <c r="R40" s="86"/>
      <c r="S40" s="86"/>
      <c r="T40" s="86"/>
      <c r="U40" s="87"/>
      <c r="V40" s="87"/>
      <c r="W40" s="66"/>
      <c r="X40" s="66" t="e">
        <f>X39</f>
        <v>#DIV/0!</v>
      </c>
    </row>
    <row r="41" spans="1:24" ht="15" customHeight="1" x14ac:dyDescent="0.25">
      <c r="A41" s="137"/>
      <c r="B41" s="139"/>
      <c r="C41" s="141"/>
      <c r="D41" s="141"/>
      <c r="E41" s="141"/>
      <c r="F41" s="88"/>
      <c r="G41" s="88"/>
      <c r="H41" s="108">
        <f>+H39</f>
        <v>4</v>
      </c>
      <c r="I41" s="106"/>
      <c r="J41" s="84">
        <f t="shared" si="5"/>
        <v>50749.39</v>
      </c>
      <c r="K41" s="84">
        <v>50.749390000000012</v>
      </c>
      <c r="L41" s="89" t="s">
        <v>734</v>
      </c>
      <c r="M41" s="90">
        <v>0</v>
      </c>
      <c r="N41" s="90">
        <v>13650.4</v>
      </c>
      <c r="O41" s="90">
        <v>5374.56</v>
      </c>
      <c r="P41" s="90">
        <v>1087.93</v>
      </c>
      <c r="Q41" s="90">
        <v>7312.37</v>
      </c>
      <c r="R41" s="90">
        <v>14470.08</v>
      </c>
      <c r="S41" s="90">
        <v>506.05</v>
      </c>
      <c r="T41" s="90">
        <v>8128.53</v>
      </c>
      <c r="U41" s="91">
        <v>219.47</v>
      </c>
      <c r="V41" s="91">
        <v>0</v>
      </c>
      <c r="W41"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41" s="66" t="e">
        <f>+(tbl_DonatiOran[[#This Row],[KG]]/1000)/tbl_DonatiOran[[#This Row],[BETON]]</f>
        <v>#DIV/0!</v>
      </c>
    </row>
    <row r="42" spans="1:24" ht="15" customHeight="1" x14ac:dyDescent="0.25">
      <c r="A42" s="137"/>
      <c r="B42" s="139"/>
      <c r="C42" s="141"/>
      <c r="D42" s="141"/>
      <c r="E42" s="141"/>
      <c r="F42" s="88"/>
      <c r="G42" s="88"/>
      <c r="H42" s="108">
        <f t="shared" ref="H42" si="24">+H41</f>
        <v>4</v>
      </c>
      <c r="I42" s="106"/>
      <c r="J42" s="84">
        <f t="shared" si="5"/>
        <v>49451.270000000004</v>
      </c>
      <c r="K42" s="84">
        <v>49.451270000000001</v>
      </c>
      <c r="L42" s="92" t="s">
        <v>787</v>
      </c>
      <c r="M42" s="93">
        <v>0</v>
      </c>
      <c r="N42" s="93">
        <v>0</v>
      </c>
      <c r="O42" s="93">
        <v>30207.31</v>
      </c>
      <c r="P42" s="93">
        <v>19243.96</v>
      </c>
      <c r="Q42" s="93">
        <v>0</v>
      </c>
      <c r="R42" s="93">
        <v>0</v>
      </c>
      <c r="S42" s="93">
        <v>0</v>
      </c>
      <c r="T42" s="93">
        <v>0</v>
      </c>
      <c r="U42" s="94">
        <v>0</v>
      </c>
      <c r="V42" s="94">
        <v>0</v>
      </c>
      <c r="W42"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42" s="66" t="e">
        <f>+(tbl_DonatiOran[[#This Row],[KG]]/1000)/tbl_DonatiOran[[#This Row],[BETON]]</f>
        <v>#DIV/0!</v>
      </c>
    </row>
    <row r="43" spans="1:24" ht="15" customHeight="1" x14ac:dyDescent="0.25">
      <c r="A43" s="137">
        <v>0</v>
      </c>
      <c r="B43" s="138">
        <f t="shared" ref="B43" si="25">+D43/C43*1000</f>
        <v>96.603124280609748</v>
      </c>
      <c r="C43" s="140">
        <v>3996.44</v>
      </c>
      <c r="D43" s="140">
        <f>SUM(J55:J58)/1000</f>
        <v>386.06859000000003</v>
      </c>
      <c r="E43" s="140" t="s">
        <v>2996</v>
      </c>
      <c r="F43" s="83"/>
      <c r="G43" s="83"/>
      <c r="H43" s="108">
        <v>3</v>
      </c>
      <c r="I43" s="106" t="s">
        <v>2997</v>
      </c>
      <c r="J43" s="84">
        <f t="shared" si="5"/>
        <v>55430.05999999999</v>
      </c>
      <c r="K43" s="84">
        <v>14.508929954008847</v>
      </c>
      <c r="L43" s="85" t="s">
        <v>728</v>
      </c>
      <c r="M43" s="86"/>
      <c r="N43" s="86">
        <v>5296.45</v>
      </c>
      <c r="O43" s="86">
        <v>13080.83</v>
      </c>
      <c r="P43" s="86">
        <v>7540.92</v>
      </c>
      <c r="Q43" s="86">
        <v>7263.85</v>
      </c>
      <c r="R43" s="86">
        <v>4958.24</v>
      </c>
      <c r="S43" s="86">
        <v>16322.95</v>
      </c>
      <c r="T43" s="86">
        <v>966.82</v>
      </c>
      <c r="U43" s="87">
        <v>0</v>
      </c>
      <c r="V43" s="87">
        <v>0</v>
      </c>
      <c r="W43"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43" s="66" t="e">
        <f>+(tbl_DonatiOran[[#This Row],[KG]]/1000)/tbl_DonatiOran[[#This Row],[BETON]]</f>
        <v>#DIV/0!</v>
      </c>
    </row>
    <row r="44" spans="1:24" ht="15" customHeight="1" x14ac:dyDescent="0.25">
      <c r="A44" s="137"/>
      <c r="B44" s="139"/>
      <c r="C44" s="141"/>
      <c r="D44" s="141"/>
      <c r="E44" s="141"/>
      <c r="F44" s="88"/>
      <c r="G44" s="88"/>
      <c r="H44" s="108">
        <f>+H43</f>
        <v>3</v>
      </c>
      <c r="I44" s="106"/>
      <c r="J44" s="84"/>
      <c r="K44" s="84">
        <v>40.921130045991163</v>
      </c>
      <c r="L44" s="85" t="s">
        <v>2977</v>
      </c>
      <c r="M44" s="86"/>
      <c r="N44" s="86"/>
      <c r="O44" s="86"/>
      <c r="P44" s="86"/>
      <c r="Q44" s="86"/>
      <c r="R44" s="86"/>
      <c r="S44" s="86"/>
      <c r="T44" s="86"/>
      <c r="U44" s="87"/>
      <c r="V44" s="87"/>
      <c r="W44" s="66"/>
      <c r="X44" s="66" t="e">
        <f>X43</f>
        <v>#DIV/0!</v>
      </c>
    </row>
    <row r="45" spans="1:24" ht="15" customHeight="1" x14ac:dyDescent="0.25">
      <c r="A45" s="137"/>
      <c r="B45" s="139"/>
      <c r="C45" s="141"/>
      <c r="D45" s="141"/>
      <c r="E45" s="141"/>
      <c r="F45" s="88"/>
      <c r="G45" s="88"/>
      <c r="H45" s="108">
        <f>+H43</f>
        <v>3</v>
      </c>
      <c r="I45" s="106"/>
      <c r="J45" s="84">
        <f t="shared" si="5"/>
        <v>23808.12</v>
      </c>
      <c r="K45" s="84">
        <v>23.808119999999999</v>
      </c>
      <c r="L45" s="89" t="s">
        <v>734</v>
      </c>
      <c r="M45" s="90">
        <v>0</v>
      </c>
      <c r="N45" s="90">
        <v>6451.51</v>
      </c>
      <c r="O45" s="90">
        <v>2291.7600000000002</v>
      </c>
      <c r="P45" s="90">
        <v>0</v>
      </c>
      <c r="Q45" s="90">
        <v>3458.8</v>
      </c>
      <c r="R45" s="90">
        <v>5558.33</v>
      </c>
      <c r="S45" s="90">
        <v>2690.32</v>
      </c>
      <c r="T45" s="90">
        <v>193.37</v>
      </c>
      <c r="U45" s="91">
        <v>2968.14</v>
      </c>
      <c r="V45" s="91">
        <v>195.89</v>
      </c>
      <c r="W45"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45" s="66" t="e">
        <f>+(tbl_DonatiOran[[#This Row],[KG]]/1000)/tbl_DonatiOran[[#This Row],[BETON]]</f>
        <v>#DIV/0!</v>
      </c>
    </row>
    <row r="46" spans="1:24" ht="15" customHeight="1" x14ac:dyDescent="0.25">
      <c r="A46" s="137">
        <v>-1</v>
      </c>
      <c r="B46" s="138">
        <f t="shared" ref="B46" si="26">+D46/C46*1000</f>
        <v>100.41591702375207</v>
      </c>
      <c r="C46" s="140">
        <v>1409.56</v>
      </c>
      <c r="D46" s="140">
        <f>SUM(J59:J62)/1000</f>
        <v>141.54225999999997</v>
      </c>
      <c r="E46" s="140" t="s">
        <v>2996</v>
      </c>
      <c r="F46" s="83"/>
      <c r="G46" s="83"/>
      <c r="H46" s="108">
        <f t="shared" ref="H46" si="27">+H45</f>
        <v>3</v>
      </c>
      <c r="I46" s="106"/>
      <c r="J46" s="84">
        <f t="shared" si="5"/>
        <v>57290.89</v>
      </c>
      <c r="K46" s="84">
        <v>57.290889999999997</v>
      </c>
      <c r="L46" s="92" t="s">
        <v>787</v>
      </c>
      <c r="M46" s="93">
        <v>0</v>
      </c>
      <c r="N46" s="93">
        <v>0</v>
      </c>
      <c r="O46" s="93">
        <v>42945.06</v>
      </c>
      <c r="P46" s="93">
        <v>14345.83</v>
      </c>
      <c r="Q46" s="93">
        <v>0</v>
      </c>
      <c r="R46" s="93">
        <v>0</v>
      </c>
      <c r="S46" s="93">
        <v>0</v>
      </c>
      <c r="T46" s="93">
        <v>0</v>
      </c>
      <c r="U46" s="94">
        <v>0</v>
      </c>
      <c r="V46" s="94">
        <v>0</v>
      </c>
      <c r="W46"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46" s="66" t="e">
        <f>+(tbl_DonatiOran[[#This Row],[KG]]/1000)/tbl_DonatiOran[[#This Row],[BETON]]</f>
        <v>#DIV/0!</v>
      </c>
    </row>
    <row r="47" spans="1:24" ht="15" customHeight="1" x14ac:dyDescent="0.25">
      <c r="A47" s="137"/>
      <c r="B47" s="139"/>
      <c r="C47" s="141"/>
      <c r="D47" s="141"/>
      <c r="E47" s="141"/>
      <c r="F47" s="88"/>
      <c r="G47" s="88"/>
      <c r="H47" s="108">
        <v>2</v>
      </c>
      <c r="I47" s="106" t="s">
        <v>2997</v>
      </c>
      <c r="J47" s="84">
        <f t="shared" si="5"/>
        <v>60773.159999999996</v>
      </c>
      <c r="K47" s="84">
        <v>15.988460789252734</v>
      </c>
      <c r="L47" s="85" t="s">
        <v>728</v>
      </c>
      <c r="M47" s="86"/>
      <c r="N47" s="86">
        <v>10067.14</v>
      </c>
      <c r="O47" s="86">
        <v>13392.83</v>
      </c>
      <c r="P47" s="86">
        <v>7540.92</v>
      </c>
      <c r="Q47" s="86">
        <v>7263.85</v>
      </c>
      <c r="R47" s="86">
        <v>4958.24</v>
      </c>
      <c r="S47" s="86">
        <v>16583.36</v>
      </c>
      <c r="T47" s="86">
        <v>966.82</v>
      </c>
      <c r="U47" s="87">
        <v>0</v>
      </c>
      <c r="V47" s="87">
        <v>0</v>
      </c>
      <c r="W4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47" s="66" t="e">
        <f>+(tbl_DonatiOran[[#This Row],[KG]]/1000)/tbl_DonatiOran[[#This Row],[BETON]]</f>
        <v>#DIV/0!</v>
      </c>
    </row>
    <row r="48" spans="1:24" ht="14.45" customHeight="1" x14ac:dyDescent="0.25">
      <c r="A48" s="137"/>
      <c r="B48" s="139"/>
      <c r="C48" s="141"/>
      <c r="D48" s="141"/>
      <c r="E48" s="141"/>
      <c r="F48" s="88"/>
      <c r="G48" s="88"/>
      <c r="H48" s="108">
        <f>+H47</f>
        <v>2</v>
      </c>
      <c r="I48" s="106"/>
      <c r="J48" s="84"/>
      <c r="K48" s="84">
        <v>44.78469921074727</v>
      </c>
      <c r="L48" s="85" t="s">
        <v>2977</v>
      </c>
      <c r="M48" s="86"/>
      <c r="N48" s="86"/>
      <c r="O48" s="86"/>
      <c r="P48" s="86"/>
      <c r="Q48" s="86"/>
      <c r="R48" s="86"/>
      <c r="S48" s="86"/>
      <c r="T48" s="86"/>
      <c r="U48" s="87"/>
      <c r="V48" s="87"/>
      <c r="W48" s="66"/>
      <c r="X48" s="66" t="e">
        <f>X47</f>
        <v>#DIV/0!</v>
      </c>
    </row>
    <row r="49" spans="1:24" ht="15" customHeight="1" x14ac:dyDescent="0.25">
      <c r="A49" s="137">
        <v>-2</v>
      </c>
      <c r="B49" s="138">
        <f t="shared" ref="B49" si="28">+D49/C49*1000</f>
        <v>100.63053322791443</v>
      </c>
      <c r="C49" s="140">
        <f>8057.74-447.33-214-134-343.98</f>
        <v>6918.43</v>
      </c>
      <c r="D49" s="140">
        <f>SUM(J63:J66)/1000</f>
        <v>696.20530000000008</v>
      </c>
      <c r="E49" s="140" t="s">
        <v>2996</v>
      </c>
      <c r="F49" s="83"/>
      <c r="G49" s="83"/>
      <c r="H49" s="108">
        <f>+H47</f>
        <v>2</v>
      </c>
      <c r="I49" s="106"/>
      <c r="J49" s="84">
        <f t="shared" si="5"/>
        <v>24721.360000000001</v>
      </c>
      <c r="K49" s="84">
        <v>24.721360000000011</v>
      </c>
      <c r="L49" s="89" t="s">
        <v>734</v>
      </c>
      <c r="M49" s="90">
        <v>0</v>
      </c>
      <c r="N49" s="90">
        <v>5775.5</v>
      </c>
      <c r="O49" s="90">
        <v>2269.87</v>
      </c>
      <c r="P49" s="90">
        <v>0</v>
      </c>
      <c r="Q49" s="90">
        <v>3926.7</v>
      </c>
      <c r="R49" s="90">
        <v>5092.6099999999997</v>
      </c>
      <c r="S49" s="90">
        <v>1303.1099999999999</v>
      </c>
      <c r="T49" s="90">
        <v>658.88</v>
      </c>
      <c r="U49" s="91">
        <v>2150.61</v>
      </c>
      <c r="V49" s="91">
        <v>3544.08</v>
      </c>
      <c r="W4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49" s="66" t="e">
        <f>+(tbl_DonatiOran[[#This Row],[KG]]/1000)/tbl_DonatiOran[[#This Row],[BETON]]</f>
        <v>#DIV/0!</v>
      </c>
    </row>
    <row r="50" spans="1:24" ht="15" customHeight="1" x14ac:dyDescent="0.25">
      <c r="A50" s="137"/>
      <c r="B50" s="139"/>
      <c r="C50" s="141"/>
      <c r="D50" s="141"/>
      <c r="E50" s="141"/>
      <c r="F50" s="88"/>
      <c r="G50" s="88"/>
      <c r="H50" s="108">
        <f t="shared" ref="H50" si="29">+H49</f>
        <v>2</v>
      </c>
      <c r="I50" s="106"/>
      <c r="J50" s="84">
        <f t="shared" si="5"/>
        <v>59922.96</v>
      </c>
      <c r="K50" s="84">
        <v>59.922960000000003</v>
      </c>
      <c r="L50" s="92" t="s">
        <v>787</v>
      </c>
      <c r="M50" s="93">
        <v>0</v>
      </c>
      <c r="N50" s="93">
        <v>0</v>
      </c>
      <c r="O50" s="93">
        <v>44336.18</v>
      </c>
      <c r="P50" s="93">
        <v>10823.15</v>
      </c>
      <c r="Q50" s="93">
        <v>4763.63</v>
      </c>
      <c r="R50" s="93">
        <v>0</v>
      </c>
      <c r="S50" s="93">
        <v>0</v>
      </c>
      <c r="T50" s="93">
        <v>0</v>
      </c>
      <c r="U50" s="94">
        <v>0</v>
      </c>
      <c r="V50" s="94">
        <v>0</v>
      </c>
      <c r="W50"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50" s="66" t="e">
        <f>+(tbl_DonatiOran[[#This Row],[KG]]/1000)/tbl_DonatiOran[[#This Row],[BETON]]</f>
        <v>#DIV/0!</v>
      </c>
    </row>
    <row r="51" spans="1:24" ht="14.45" customHeight="1" x14ac:dyDescent="0.25">
      <c r="A51" s="137"/>
      <c r="B51" s="139"/>
      <c r="C51" s="141"/>
      <c r="D51" s="141"/>
      <c r="E51" s="141"/>
      <c r="F51" s="88"/>
      <c r="G51" s="88"/>
      <c r="H51" s="108">
        <v>1</v>
      </c>
      <c r="I51" s="106" t="s">
        <v>2997</v>
      </c>
      <c r="J51" s="84">
        <f t="shared" si="5"/>
        <v>69748.179999999993</v>
      </c>
      <c r="K51" s="84">
        <v>18.349647131262245</v>
      </c>
      <c r="L51" s="85" t="s">
        <v>728</v>
      </c>
      <c r="M51" s="86"/>
      <c r="N51" s="86">
        <v>10257.59</v>
      </c>
      <c r="O51" s="86">
        <v>11456.85</v>
      </c>
      <c r="P51" s="86">
        <v>2633.63</v>
      </c>
      <c r="Q51" s="86">
        <v>11760.01</v>
      </c>
      <c r="R51" s="86">
        <v>6905.09</v>
      </c>
      <c r="S51" s="86">
        <v>11588.23</v>
      </c>
      <c r="T51" s="86">
        <v>15146.78</v>
      </c>
      <c r="U51" s="87">
        <v>0</v>
      </c>
      <c r="V51" s="87">
        <v>0</v>
      </c>
      <c r="W51"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51" s="66" t="e">
        <f>+(tbl_DonatiOran[[#This Row],[KG]]/1000)/tbl_DonatiOran[[#This Row],[BETON]]</f>
        <v>#DIV/0!</v>
      </c>
    </row>
    <row r="52" spans="1:24" ht="15" customHeight="1" x14ac:dyDescent="0.25">
      <c r="A52" s="137">
        <v>-3</v>
      </c>
      <c r="B52" s="138">
        <f t="shared" ref="B52" si="30">+D52/C52*1000</f>
        <v>68.396036953752258</v>
      </c>
      <c r="C52" s="140">
        <f>8012.27-92.1</f>
        <v>7920.17</v>
      </c>
      <c r="D52" s="140">
        <f>SUM(J67:J70)/1000</f>
        <v>541.70824000000005</v>
      </c>
      <c r="E52" s="140" t="s">
        <v>2996</v>
      </c>
      <c r="F52" s="83"/>
      <c r="G52" s="83"/>
      <c r="H52" s="108">
        <f>+H51</f>
        <v>1</v>
      </c>
      <c r="I52" s="106"/>
      <c r="J52" s="84"/>
      <c r="K52" s="84">
        <v>51.398532868737774</v>
      </c>
      <c r="L52" s="85" t="s">
        <v>2977</v>
      </c>
      <c r="M52" s="86"/>
      <c r="N52" s="86"/>
      <c r="O52" s="86"/>
      <c r="P52" s="86"/>
      <c r="Q52" s="86"/>
      <c r="R52" s="86"/>
      <c r="S52" s="86"/>
      <c r="T52" s="86"/>
      <c r="U52" s="87"/>
      <c r="V52" s="87"/>
      <c r="W52" s="66"/>
      <c r="X52" s="66" t="e">
        <f>X51</f>
        <v>#DIV/0!</v>
      </c>
    </row>
    <row r="53" spans="1:24" ht="15" customHeight="1" x14ac:dyDescent="0.25">
      <c r="A53" s="137"/>
      <c r="B53" s="139"/>
      <c r="C53" s="141"/>
      <c r="D53" s="141"/>
      <c r="E53" s="141"/>
      <c r="F53" s="88"/>
      <c r="G53" s="88"/>
      <c r="H53" s="108">
        <f>+H51</f>
        <v>1</v>
      </c>
      <c r="I53" s="106"/>
      <c r="J53" s="84">
        <f t="shared" si="5"/>
        <v>26481.800000000003</v>
      </c>
      <c r="K53" s="84">
        <v>26.48180000000001</v>
      </c>
      <c r="L53" s="89" t="s">
        <v>734</v>
      </c>
      <c r="M53" s="90">
        <v>0</v>
      </c>
      <c r="N53" s="90">
        <v>6040.18</v>
      </c>
      <c r="O53" s="90">
        <v>2323.85</v>
      </c>
      <c r="P53" s="90">
        <v>0</v>
      </c>
      <c r="Q53" s="90">
        <v>3926.7</v>
      </c>
      <c r="R53" s="90">
        <v>5096.13</v>
      </c>
      <c r="S53" s="90">
        <v>1409.16</v>
      </c>
      <c r="T53" s="90">
        <v>0</v>
      </c>
      <c r="U53" s="91">
        <v>2466.2399999999998</v>
      </c>
      <c r="V53" s="91">
        <v>5219.54</v>
      </c>
      <c r="W53"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53" s="66" t="e">
        <f>+(tbl_DonatiOran[[#This Row],[KG]]/1000)/tbl_DonatiOran[[#This Row],[BETON]]</f>
        <v>#DIV/0!</v>
      </c>
    </row>
    <row r="54" spans="1:24" ht="14.45" customHeight="1" x14ac:dyDescent="0.25">
      <c r="A54" s="137"/>
      <c r="B54" s="139"/>
      <c r="C54" s="141"/>
      <c r="D54" s="141"/>
      <c r="E54" s="141"/>
      <c r="F54" s="88"/>
      <c r="G54" s="88"/>
      <c r="H54" s="108">
        <f t="shared" ref="H54" si="31">+H53</f>
        <v>1</v>
      </c>
      <c r="I54" s="106"/>
      <c r="J54" s="84">
        <f t="shared" si="5"/>
        <v>65672.39</v>
      </c>
      <c r="K54" s="84">
        <v>65.672389999999993</v>
      </c>
      <c r="L54" s="92" t="s">
        <v>787</v>
      </c>
      <c r="M54" s="93">
        <v>0</v>
      </c>
      <c r="N54" s="93">
        <v>0</v>
      </c>
      <c r="O54" s="93">
        <v>45875.55</v>
      </c>
      <c r="P54" s="93">
        <v>11754.2</v>
      </c>
      <c r="Q54" s="93">
        <v>8042.64</v>
      </c>
      <c r="R54" s="93">
        <v>0</v>
      </c>
      <c r="S54" s="93">
        <v>0</v>
      </c>
      <c r="T54" s="93">
        <v>0</v>
      </c>
      <c r="U54" s="94">
        <v>0</v>
      </c>
      <c r="V54" s="94">
        <v>0</v>
      </c>
      <c r="W54"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54" s="66" t="e">
        <f>+(tbl_DonatiOran[[#This Row],[KG]]/1000)/tbl_DonatiOran[[#This Row],[BETON]]</f>
        <v>#DIV/0!</v>
      </c>
    </row>
    <row r="55" spans="1:24" ht="15" customHeight="1" x14ac:dyDescent="0.25">
      <c r="A55" s="137">
        <v>-4</v>
      </c>
      <c r="B55" s="138">
        <f t="shared" ref="B55" si="32">+D55/C55*1000</f>
        <v>65.541365472047943</v>
      </c>
      <c r="C55" s="140">
        <f>7949.68-75.48</f>
        <v>7874.2000000000007</v>
      </c>
      <c r="D55" s="140">
        <f>SUM(J71:J74)/1000</f>
        <v>516.08582000000001</v>
      </c>
      <c r="E55" s="140" t="s">
        <v>2996</v>
      </c>
      <c r="F55" s="83"/>
      <c r="G55" s="83"/>
      <c r="H55" s="108">
        <v>0</v>
      </c>
      <c r="I55" s="106" t="s">
        <v>2998</v>
      </c>
      <c r="J55" s="84">
        <f t="shared" si="5"/>
        <v>152531.47</v>
      </c>
      <c r="K55" s="84">
        <v>73.121135401470809</v>
      </c>
      <c r="L55" s="85" t="s">
        <v>728</v>
      </c>
      <c r="M55" s="86"/>
      <c r="N55" s="86">
        <v>0</v>
      </c>
      <c r="O55" s="86">
        <v>71629.66</v>
      </c>
      <c r="P55" s="86">
        <v>1988.37</v>
      </c>
      <c r="Q55" s="86">
        <v>10247.5</v>
      </c>
      <c r="R55" s="86">
        <v>8209.7800000000007</v>
      </c>
      <c r="S55" s="86">
        <v>23179.17</v>
      </c>
      <c r="T55" s="86">
        <v>34881.199999999997</v>
      </c>
      <c r="U55" s="87">
        <v>2395.79</v>
      </c>
      <c r="V55" s="87">
        <v>0</v>
      </c>
      <c r="W55"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55" s="66" t="e">
        <f>+(tbl_DonatiOran[[#This Row],[KG]]/1000)/tbl_DonatiOran[[#This Row],[BETON]]</f>
        <v>#DIV/0!</v>
      </c>
    </row>
    <row r="56" spans="1:24" ht="15" customHeight="1" x14ac:dyDescent="0.25">
      <c r="A56" s="137"/>
      <c r="B56" s="139"/>
      <c r="C56" s="141"/>
      <c r="D56" s="141"/>
      <c r="E56" s="141"/>
      <c r="F56" s="88"/>
      <c r="G56" s="88"/>
      <c r="H56" s="108">
        <f>+H55</f>
        <v>0</v>
      </c>
      <c r="I56" s="106"/>
      <c r="J56" s="84"/>
      <c r="K56" s="84">
        <v>79.410334598529147</v>
      </c>
      <c r="L56" s="85" t="s">
        <v>2977</v>
      </c>
      <c r="M56" s="86"/>
      <c r="N56" s="86"/>
      <c r="O56" s="86"/>
      <c r="P56" s="86"/>
      <c r="Q56" s="86"/>
      <c r="R56" s="86"/>
      <c r="S56" s="86"/>
      <c r="T56" s="86"/>
      <c r="U56" s="87"/>
      <c r="V56" s="87"/>
      <c r="W56" s="66"/>
      <c r="X56" s="66" t="e">
        <f>X55</f>
        <v>#DIV/0!</v>
      </c>
    </row>
    <row r="57" spans="1:24" ht="15" customHeight="1" x14ac:dyDescent="0.25">
      <c r="A57" s="137"/>
      <c r="B57" s="139"/>
      <c r="C57" s="141"/>
      <c r="D57" s="141"/>
      <c r="E57" s="141"/>
      <c r="F57" s="88"/>
      <c r="G57" s="88"/>
      <c r="H57" s="108">
        <f>+H55</f>
        <v>0</v>
      </c>
      <c r="I57" s="106"/>
      <c r="J57" s="84">
        <f t="shared" si="5"/>
        <v>136878.44</v>
      </c>
      <c r="K57" s="84">
        <v>136.8784399999999</v>
      </c>
      <c r="L57" s="89" t="s">
        <v>734</v>
      </c>
      <c r="M57" s="90">
        <v>85.32</v>
      </c>
      <c r="N57" s="90">
        <v>29368.01</v>
      </c>
      <c r="O57" s="90">
        <v>5817.58</v>
      </c>
      <c r="P57" s="90">
        <v>9158.49</v>
      </c>
      <c r="Q57" s="90">
        <v>5139.8500000000004</v>
      </c>
      <c r="R57" s="90">
        <v>10713.67</v>
      </c>
      <c r="S57" s="90">
        <v>6776.17</v>
      </c>
      <c r="T57" s="90">
        <v>19658.09</v>
      </c>
      <c r="U57" s="91">
        <v>14904.27</v>
      </c>
      <c r="V57" s="91">
        <v>35256.99</v>
      </c>
      <c r="W5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57" s="66" t="e">
        <f>+(tbl_DonatiOran[[#This Row],[KG]]/1000)/tbl_DonatiOran[[#This Row],[BETON]]</f>
        <v>#DIV/0!</v>
      </c>
    </row>
    <row r="58" spans="1:24" ht="15" customHeight="1" x14ac:dyDescent="0.25">
      <c r="A58" s="137">
        <v>-5</v>
      </c>
      <c r="B58" s="138">
        <f t="shared" ref="B58" si="33">+D58/C58*1000</f>
        <v>108.1988681823608</v>
      </c>
      <c r="C58" s="140">
        <f>7949.54-75.48</f>
        <v>7874.06</v>
      </c>
      <c r="D58" s="140">
        <f>SUM(J75:J78)/1000</f>
        <v>851.96437999999989</v>
      </c>
      <c r="E58" s="140" t="s">
        <v>2996</v>
      </c>
      <c r="F58" s="83"/>
      <c r="G58" s="83"/>
      <c r="H58" s="108">
        <f t="shared" ref="H58" si="34">+H57</f>
        <v>0</v>
      </c>
      <c r="I58" s="106"/>
      <c r="J58" s="84">
        <f t="shared" si="5"/>
        <v>96658.680000000008</v>
      </c>
      <c r="K58" s="84">
        <v>96.658680000000004</v>
      </c>
      <c r="L58" s="92" t="s">
        <v>787</v>
      </c>
      <c r="M58" s="93">
        <v>0</v>
      </c>
      <c r="N58" s="93">
        <v>0</v>
      </c>
      <c r="O58" s="93">
        <v>65890.91</v>
      </c>
      <c r="P58" s="93">
        <v>20796.169999999998</v>
      </c>
      <c r="Q58" s="93">
        <v>3676.77</v>
      </c>
      <c r="R58" s="93">
        <v>0</v>
      </c>
      <c r="S58" s="93">
        <v>6294.83</v>
      </c>
      <c r="T58" s="93">
        <v>0</v>
      </c>
      <c r="U58" s="94">
        <v>0</v>
      </c>
      <c r="V58" s="94">
        <v>0</v>
      </c>
      <c r="W58"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58" s="66" t="e">
        <f>+(tbl_DonatiOran[[#This Row],[KG]]/1000)/tbl_DonatiOran[[#This Row],[BETON]]</f>
        <v>#DIV/0!</v>
      </c>
    </row>
    <row r="59" spans="1:24" ht="15" customHeight="1" x14ac:dyDescent="0.25">
      <c r="A59" s="137"/>
      <c r="B59" s="139"/>
      <c r="C59" s="141"/>
      <c r="D59" s="141"/>
      <c r="E59" s="141"/>
      <c r="F59" s="88"/>
      <c r="G59" s="88"/>
      <c r="H59" s="108">
        <v>-1</v>
      </c>
      <c r="I59" s="106" t="s">
        <v>2999</v>
      </c>
      <c r="J59" s="84">
        <f t="shared" si="5"/>
        <v>86446.819999999992</v>
      </c>
      <c r="K59" s="84">
        <v>23.335858463317603</v>
      </c>
      <c r="L59" s="85" t="s">
        <v>728</v>
      </c>
      <c r="M59" s="86">
        <v>0</v>
      </c>
      <c r="N59" s="86">
        <v>0</v>
      </c>
      <c r="O59" s="86">
        <v>35260.42</v>
      </c>
      <c r="P59" s="86">
        <v>1387.99</v>
      </c>
      <c r="Q59" s="86">
        <v>9980.2199999999993</v>
      </c>
      <c r="R59" s="86">
        <v>7021.77</v>
      </c>
      <c r="S59" s="86">
        <v>8809.5400000000009</v>
      </c>
      <c r="T59" s="86">
        <v>23986.880000000001</v>
      </c>
      <c r="U59" s="87">
        <v>0</v>
      </c>
      <c r="V59" s="87">
        <v>0</v>
      </c>
      <c r="W5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59" s="66" t="e">
        <f>+(tbl_DonatiOran[[#This Row],[KG]]/1000)/tbl_DonatiOran[[#This Row],[BETON]]</f>
        <v>#DIV/0!</v>
      </c>
    </row>
    <row r="60" spans="1:24" ht="15" customHeight="1" x14ac:dyDescent="0.25">
      <c r="A60" s="137"/>
      <c r="B60" s="139"/>
      <c r="C60" s="141"/>
      <c r="D60" s="141"/>
      <c r="E60" s="141"/>
      <c r="F60" s="88"/>
      <c r="G60" s="88"/>
      <c r="H60" s="108">
        <f>+H59</f>
        <v>-1</v>
      </c>
      <c r="I60" s="106"/>
      <c r="J60" s="84"/>
      <c r="K60" s="84">
        <v>63.110961536682382</v>
      </c>
      <c r="L60" s="85" t="s">
        <v>2977</v>
      </c>
      <c r="M60" s="86"/>
      <c r="N60" s="86"/>
      <c r="O60" s="86"/>
      <c r="P60" s="86"/>
      <c r="Q60" s="86"/>
      <c r="R60" s="86"/>
      <c r="S60" s="86"/>
      <c r="T60" s="86"/>
      <c r="U60" s="87"/>
      <c r="V60" s="87"/>
      <c r="W60" s="66"/>
      <c r="X60" s="66" t="e">
        <f>X59</f>
        <v>#DIV/0!</v>
      </c>
    </row>
    <row r="61" spans="1:24" ht="15" customHeight="1" x14ac:dyDescent="0.25">
      <c r="A61" s="137" t="s">
        <v>754</v>
      </c>
      <c r="B61" s="138">
        <f t="shared" ref="B61" si="35">+D61/C61*1000</f>
        <v>122.13486516903899</v>
      </c>
      <c r="C61" s="140">
        <v>8769.8700000000008</v>
      </c>
      <c r="D61" s="142">
        <f t="shared" ref="D61" si="36">SUM(J79:J81)/1000</f>
        <v>1071.10689</v>
      </c>
      <c r="E61" s="142" t="s">
        <v>2996</v>
      </c>
      <c r="F61" s="95"/>
      <c r="G61" s="95"/>
      <c r="H61" s="108">
        <f>+H59</f>
        <v>-1</v>
      </c>
      <c r="I61" s="106"/>
      <c r="J61" s="84">
        <f t="shared" si="5"/>
        <v>32938.629999999997</v>
      </c>
      <c r="K61" s="84">
        <v>32.938630000000025</v>
      </c>
      <c r="L61" s="89" t="s">
        <v>734</v>
      </c>
      <c r="M61" s="90">
        <v>0</v>
      </c>
      <c r="N61" s="90">
        <v>9885.3700000000008</v>
      </c>
      <c r="O61" s="90">
        <v>2683.97</v>
      </c>
      <c r="P61" s="90">
        <v>386.57</v>
      </c>
      <c r="Q61" s="90">
        <v>6899.51</v>
      </c>
      <c r="R61" s="90">
        <v>5788.97</v>
      </c>
      <c r="S61" s="90">
        <v>5562.18</v>
      </c>
      <c r="T61" s="90">
        <v>1180.19</v>
      </c>
      <c r="U61" s="91">
        <v>551.87</v>
      </c>
      <c r="V61" s="91">
        <v>0</v>
      </c>
      <c r="W61"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61" s="66" t="e">
        <f>+(tbl_DonatiOran[[#This Row],[KG]]/1000)/tbl_DonatiOran[[#This Row],[BETON]]</f>
        <v>#DIV/0!</v>
      </c>
    </row>
    <row r="62" spans="1:24" ht="15" customHeight="1" x14ac:dyDescent="0.25">
      <c r="A62" s="137"/>
      <c r="B62" s="139"/>
      <c r="C62" s="141"/>
      <c r="D62" s="143"/>
      <c r="E62" s="143"/>
      <c r="F62" s="98"/>
      <c r="G62" s="98"/>
      <c r="H62" s="108">
        <f t="shared" ref="H62" si="37">+H61</f>
        <v>-1</v>
      </c>
      <c r="I62" s="106"/>
      <c r="J62" s="84">
        <f t="shared" si="5"/>
        <v>22156.81</v>
      </c>
      <c r="K62" s="84">
        <v>22.15681</v>
      </c>
      <c r="L62" s="92" t="s">
        <v>787</v>
      </c>
      <c r="M62" s="93">
        <v>0</v>
      </c>
      <c r="N62" s="93">
        <v>0</v>
      </c>
      <c r="O62" s="93">
        <v>18418.03</v>
      </c>
      <c r="P62" s="93">
        <v>228.65</v>
      </c>
      <c r="Q62" s="93">
        <v>3510.13</v>
      </c>
      <c r="R62" s="93">
        <v>0</v>
      </c>
      <c r="S62" s="93">
        <v>0</v>
      </c>
      <c r="T62" s="93">
        <v>0</v>
      </c>
      <c r="U62" s="94">
        <v>0</v>
      </c>
      <c r="V62" s="94">
        <v>0</v>
      </c>
      <c r="W62"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62" s="66" t="e">
        <f>+(tbl_DonatiOran[[#This Row],[KG]]/1000)/tbl_DonatiOran[[#This Row],[BETON]]</f>
        <v>#DIV/0!</v>
      </c>
    </row>
    <row r="63" spans="1:24" ht="15" customHeight="1" x14ac:dyDescent="0.25">
      <c r="A63" s="137"/>
      <c r="B63" s="139"/>
      <c r="C63" s="141"/>
      <c r="D63" s="143"/>
      <c r="E63" s="143"/>
      <c r="F63" s="98"/>
      <c r="G63" s="98"/>
      <c r="H63" s="108">
        <v>-2</v>
      </c>
      <c r="I63" s="106" t="s">
        <v>2999</v>
      </c>
      <c r="J63" s="84">
        <f t="shared" si="5"/>
        <v>295809.03000000009</v>
      </c>
      <c r="K63" s="84">
        <v>119.58526815841419</v>
      </c>
      <c r="L63" s="85" t="s">
        <v>728</v>
      </c>
      <c r="M63" s="86">
        <v>0</v>
      </c>
      <c r="N63" s="86">
        <v>0</v>
      </c>
      <c r="O63" s="86">
        <v>152953.79</v>
      </c>
      <c r="P63" s="86">
        <v>2498.39</v>
      </c>
      <c r="Q63" s="86">
        <v>18084.830000000002</v>
      </c>
      <c r="R63" s="86">
        <v>11138.45</v>
      </c>
      <c r="S63" s="86">
        <v>39697.82</v>
      </c>
      <c r="T63" s="86">
        <v>49804.39</v>
      </c>
      <c r="U63" s="87">
        <v>20409.34</v>
      </c>
      <c r="V63" s="87">
        <v>1222.02</v>
      </c>
      <c r="W63"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63" s="66" t="e">
        <f>+(tbl_DonatiOran[[#This Row],[KG]]/1000)/tbl_DonatiOran[[#This Row],[BETON]]</f>
        <v>#DIV/0!</v>
      </c>
    </row>
    <row r="64" spans="1:24" x14ac:dyDescent="0.3">
      <c r="D64" s="56"/>
      <c r="E64" s="88"/>
      <c r="F64" s="88"/>
      <c r="G64" s="88"/>
      <c r="H64" s="108">
        <f>+H63</f>
        <v>-2</v>
      </c>
      <c r="I64" s="106"/>
      <c r="J64" s="84"/>
      <c r="K64" s="84">
        <v>176.22376184158603</v>
      </c>
      <c r="L64" s="85" t="s">
        <v>2977</v>
      </c>
      <c r="M64" s="86"/>
      <c r="N64" s="86"/>
      <c r="O64" s="86"/>
      <c r="P64" s="86"/>
      <c r="Q64" s="86"/>
      <c r="R64" s="86"/>
      <c r="S64" s="86"/>
      <c r="T64" s="86"/>
      <c r="U64" s="87"/>
      <c r="V64" s="87"/>
      <c r="W64" s="66"/>
      <c r="X64" s="66" t="e">
        <f>X63</f>
        <v>#DIV/0!</v>
      </c>
    </row>
    <row r="65" spans="4:24" x14ac:dyDescent="0.3">
      <c r="D65" s="56"/>
      <c r="E65" s="88"/>
      <c r="F65" s="88"/>
      <c r="G65" s="88"/>
      <c r="H65" s="108">
        <f>+H63</f>
        <v>-2</v>
      </c>
      <c r="I65" s="106"/>
      <c r="J65" s="84">
        <f t="shared" si="5"/>
        <v>146526.49</v>
      </c>
      <c r="K65" s="84">
        <v>146.52648999999965</v>
      </c>
      <c r="L65" s="89" t="s">
        <v>734</v>
      </c>
      <c r="M65" s="90">
        <v>0</v>
      </c>
      <c r="N65" s="90">
        <v>36848.67</v>
      </c>
      <c r="O65" s="90">
        <v>4513.21</v>
      </c>
      <c r="P65" s="90">
        <v>17689.599999999999</v>
      </c>
      <c r="Q65" s="90">
        <v>17162.2</v>
      </c>
      <c r="R65" s="90">
        <v>12883.38</v>
      </c>
      <c r="S65" s="90">
        <v>15316.4</v>
      </c>
      <c r="T65" s="90">
        <v>18500.43</v>
      </c>
      <c r="U65" s="91">
        <v>9193.99</v>
      </c>
      <c r="V65" s="91">
        <v>14418.61</v>
      </c>
      <c r="W65"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65" s="66" t="e">
        <f>+(tbl_DonatiOran[[#This Row],[KG]]/1000)/tbl_DonatiOran[[#This Row],[BETON]]</f>
        <v>#DIV/0!</v>
      </c>
    </row>
    <row r="66" spans="4:24" x14ac:dyDescent="0.3">
      <c r="D66" s="56"/>
      <c r="E66" s="88"/>
      <c r="F66" s="88"/>
      <c r="G66" s="88"/>
      <c r="H66" s="108">
        <f t="shared" ref="H66" si="38">+H65</f>
        <v>-2</v>
      </c>
      <c r="I66" s="106"/>
      <c r="J66" s="84">
        <f t="shared" si="5"/>
        <v>253869.78</v>
      </c>
      <c r="K66" s="84">
        <v>253.86978000000005</v>
      </c>
      <c r="L66" s="92" t="s">
        <v>787</v>
      </c>
      <c r="M66" s="93">
        <v>0</v>
      </c>
      <c r="N66" s="93">
        <v>116.61</v>
      </c>
      <c r="O66" s="93">
        <v>64488.63</v>
      </c>
      <c r="P66" s="93">
        <v>15135</v>
      </c>
      <c r="Q66" s="93">
        <v>101256.93</v>
      </c>
      <c r="R66" s="93">
        <v>0</v>
      </c>
      <c r="S66" s="93">
        <v>17960.91</v>
      </c>
      <c r="T66" s="93">
        <v>22630.66</v>
      </c>
      <c r="U66" s="94">
        <v>32281.040000000001</v>
      </c>
      <c r="V66" s="94">
        <v>0</v>
      </c>
      <c r="W66"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66" s="66" t="e">
        <f>+(tbl_DonatiOran[[#This Row],[KG]]/1000)/tbl_DonatiOran[[#This Row],[BETON]]</f>
        <v>#DIV/0!</v>
      </c>
    </row>
    <row r="67" spans="4:24" x14ac:dyDescent="0.3">
      <c r="D67" s="56"/>
      <c r="E67" s="88"/>
      <c r="F67" s="88"/>
      <c r="G67" s="88"/>
      <c r="H67" s="108">
        <v>-3</v>
      </c>
      <c r="I67" s="106" t="s">
        <v>2999</v>
      </c>
      <c r="J67" s="84">
        <f t="shared" si="5"/>
        <v>238304.42</v>
      </c>
      <c r="K67" s="84">
        <v>93.687240734634102</v>
      </c>
      <c r="L67" s="85" t="s">
        <v>728</v>
      </c>
      <c r="M67" s="86">
        <v>0</v>
      </c>
      <c r="N67" s="86">
        <v>0</v>
      </c>
      <c r="O67" s="86">
        <v>93160.5</v>
      </c>
      <c r="P67" s="86">
        <v>5586.03</v>
      </c>
      <c r="Q67" s="86">
        <v>12174.27</v>
      </c>
      <c r="R67" s="86">
        <v>9581.61</v>
      </c>
      <c r="S67" s="86">
        <v>34941.86</v>
      </c>
      <c r="T67" s="86">
        <v>47886.34</v>
      </c>
      <c r="U67" s="87">
        <v>27858.7</v>
      </c>
      <c r="V67" s="87">
        <v>7115.11</v>
      </c>
      <c r="W6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67" s="66" t="e">
        <f>+(tbl_DonatiOran[[#This Row],[KG]]/1000)/tbl_DonatiOran[[#This Row],[BETON]]</f>
        <v>#DIV/0!</v>
      </c>
    </row>
    <row r="68" spans="4:24" x14ac:dyDescent="0.3">
      <c r="D68" s="56"/>
      <c r="E68" s="88"/>
      <c r="F68" s="88"/>
      <c r="G68" s="88"/>
      <c r="H68" s="108">
        <f>+H67</f>
        <v>-3</v>
      </c>
      <c r="I68" s="106"/>
      <c r="J68" s="84"/>
      <c r="K68" s="84">
        <v>144.61717926536576</v>
      </c>
      <c r="L68" s="85" t="s">
        <v>2977</v>
      </c>
      <c r="M68" s="86"/>
      <c r="N68" s="86"/>
      <c r="O68" s="86"/>
      <c r="P68" s="86"/>
      <c r="Q68" s="86"/>
      <c r="R68" s="86"/>
      <c r="S68" s="86"/>
      <c r="T68" s="86"/>
      <c r="U68" s="87"/>
      <c r="V68" s="87"/>
      <c r="W68" s="66"/>
      <c r="X68" s="66" t="e">
        <f>X67</f>
        <v>#DIV/0!</v>
      </c>
    </row>
    <row r="69" spans="4:24" x14ac:dyDescent="0.3">
      <c r="D69" s="56"/>
      <c r="E69" s="88"/>
      <c r="F69" s="88"/>
      <c r="G69" s="88"/>
      <c r="H69" s="108">
        <f>+H67</f>
        <v>-3</v>
      </c>
      <c r="I69" s="106"/>
      <c r="J69" s="84">
        <f t="shared" si="5"/>
        <v>184804.25</v>
      </c>
      <c r="K69" s="84">
        <v>184.80425000000056</v>
      </c>
      <c r="L69" s="89" t="s">
        <v>734</v>
      </c>
      <c r="M69" s="90">
        <v>0</v>
      </c>
      <c r="N69" s="90">
        <v>51818.85</v>
      </c>
      <c r="O69" s="90">
        <v>12750.5</v>
      </c>
      <c r="P69" s="90">
        <v>5290.43</v>
      </c>
      <c r="Q69" s="90">
        <v>11758.24</v>
      </c>
      <c r="R69" s="90">
        <v>35443.85</v>
      </c>
      <c r="S69" s="90">
        <v>17620.45</v>
      </c>
      <c r="T69" s="90">
        <v>22167.52</v>
      </c>
      <c r="U69" s="91">
        <v>13299.28</v>
      </c>
      <c r="V69" s="91">
        <v>14655.13</v>
      </c>
      <c r="W6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69" s="66" t="e">
        <f>+(tbl_DonatiOran[[#This Row],[KG]]/1000)/tbl_DonatiOran[[#This Row],[BETON]]</f>
        <v>#DIV/0!</v>
      </c>
    </row>
    <row r="70" spans="4:24" x14ac:dyDescent="0.3">
      <c r="D70" s="56"/>
      <c r="E70" s="88"/>
      <c r="F70" s="88"/>
      <c r="G70" s="88"/>
      <c r="H70" s="108">
        <f t="shared" ref="H70" si="39">+H69</f>
        <v>-3</v>
      </c>
      <c r="I70" s="106"/>
      <c r="J70" s="84">
        <f t="shared" si="5"/>
        <v>118599.57</v>
      </c>
      <c r="K70" s="84">
        <v>118.59957</v>
      </c>
      <c r="L70" s="92" t="s">
        <v>787</v>
      </c>
      <c r="M70" s="93">
        <v>0</v>
      </c>
      <c r="N70" s="93">
        <v>0</v>
      </c>
      <c r="O70" s="93">
        <v>104739.55</v>
      </c>
      <c r="P70" s="93">
        <v>633.62</v>
      </c>
      <c r="Q70" s="93">
        <v>10259.1</v>
      </c>
      <c r="R70" s="93">
        <v>2039.16</v>
      </c>
      <c r="S70" s="93">
        <v>0</v>
      </c>
      <c r="T70" s="93">
        <v>928.14</v>
      </c>
      <c r="U70" s="94">
        <v>0</v>
      </c>
      <c r="V70" s="94">
        <v>0</v>
      </c>
      <c r="W70"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70" s="66" t="e">
        <f>+(tbl_DonatiOran[[#This Row],[KG]]/1000)/tbl_DonatiOran[[#This Row],[BETON]]</f>
        <v>#DIV/0!</v>
      </c>
    </row>
    <row r="71" spans="4:24" x14ac:dyDescent="0.3">
      <c r="D71" s="56"/>
      <c r="E71" s="88"/>
      <c r="F71" s="88"/>
      <c r="G71" s="88"/>
      <c r="H71" s="108">
        <v>-4</v>
      </c>
      <c r="I71" s="106" t="s">
        <v>2999</v>
      </c>
      <c r="J71" s="84">
        <f t="shared" si="5"/>
        <v>239087.26999999996</v>
      </c>
      <c r="K71" s="84">
        <v>89.622083344320203</v>
      </c>
      <c r="L71" s="85" t="s">
        <v>728</v>
      </c>
      <c r="M71" s="86">
        <v>0</v>
      </c>
      <c r="N71" s="86">
        <v>0</v>
      </c>
      <c r="O71" s="86">
        <v>98448.17</v>
      </c>
      <c r="P71" s="86">
        <v>3208.54</v>
      </c>
      <c r="Q71" s="86">
        <v>14536.22</v>
      </c>
      <c r="R71" s="86">
        <v>11231.96</v>
      </c>
      <c r="S71" s="86">
        <v>30512.21</v>
      </c>
      <c r="T71" s="86">
        <v>49266.74</v>
      </c>
      <c r="U71" s="87">
        <v>25178.37</v>
      </c>
      <c r="V71" s="87">
        <v>6705.06</v>
      </c>
      <c r="W71"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71" s="66" t="e">
        <f>+(tbl_DonatiOran[[#This Row],[KG]]/1000)/tbl_DonatiOran[[#This Row],[BETON]]</f>
        <v>#DIV/0!</v>
      </c>
    </row>
    <row r="72" spans="4:24" x14ac:dyDescent="0.3">
      <c r="D72" s="56"/>
      <c r="E72" s="88"/>
      <c r="F72" s="88"/>
      <c r="G72" s="88"/>
      <c r="H72" s="108">
        <f>+H71</f>
        <v>-4</v>
      </c>
      <c r="I72" s="106"/>
      <c r="J72" s="84"/>
      <c r="K72" s="84">
        <v>149.46518665567973</v>
      </c>
      <c r="L72" s="85" t="s">
        <v>2977</v>
      </c>
      <c r="M72" s="86"/>
      <c r="N72" s="86"/>
      <c r="O72" s="86"/>
      <c r="P72" s="86"/>
      <c r="Q72" s="86"/>
      <c r="R72" s="86"/>
      <c r="S72" s="86"/>
      <c r="T72" s="86"/>
      <c r="U72" s="87"/>
      <c r="V72" s="87"/>
      <c r="W72" s="66"/>
      <c r="X72" s="66" t="e">
        <f>X71</f>
        <v>#DIV/0!</v>
      </c>
    </row>
    <row r="73" spans="4:24" x14ac:dyDescent="0.3">
      <c r="D73" s="56"/>
      <c r="E73" s="88"/>
      <c r="F73" s="88"/>
      <c r="G73" s="88"/>
      <c r="H73" s="108">
        <f>+H71</f>
        <v>-4</v>
      </c>
      <c r="I73" s="106"/>
      <c r="J73" s="84">
        <f t="shared" si="5"/>
        <v>164859.34</v>
      </c>
      <c r="K73" s="84">
        <v>164.85933999999921</v>
      </c>
      <c r="L73" s="89" t="s">
        <v>734</v>
      </c>
      <c r="M73" s="90">
        <v>0</v>
      </c>
      <c r="N73" s="90">
        <v>42760.28</v>
      </c>
      <c r="O73" s="90">
        <v>10767.57</v>
      </c>
      <c r="P73" s="90">
        <v>228.75</v>
      </c>
      <c r="Q73" s="90">
        <v>18349.5</v>
      </c>
      <c r="R73" s="90">
        <v>22177.45</v>
      </c>
      <c r="S73" s="90">
        <v>37092.26</v>
      </c>
      <c r="T73" s="90">
        <v>0</v>
      </c>
      <c r="U73" s="91">
        <v>19457.189999999999</v>
      </c>
      <c r="V73" s="91">
        <v>14026.34</v>
      </c>
      <c r="W73"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73" s="66" t="e">
        <f>+(tbl_DonatiOran[[#This Row],[KG]]/1000)/tbl_DonatiOran[[#This Row],[BETON]]</f>
        <v>#DIV/0!</v>
      </c>
    </row>
    <row r="74" spans="4:24" x14ac:dyDescent="0.3">
      <c r="H74" s="108">
        <f t="shared" ref="H74" si="40">+H73</f>
        <v>-4</v>
      </c>
      <c r="I74" s="106"/>
      <c r="J74" s="84">
        <f t="shared" si="5"/>
        <v>112139.21</v>
      </c>
      <c r="K74" s="84">
        <v>112.13920999999999</v>
      </c>
      <c r="L74" s="92" t="s">
        <v>787</v>
      </c>
      <c r="M74" s="93">
        <v>0</v>
      </c>
      <c r="N74" s="93">
        <v>685.57</v>
      </c>
      <c r="O74" s="93">
        <v>107735.55</v>
      </c>
      <c r="P74" s="93">
        <v>801.53</v>
      </c>
      <c r="Q74" s="93">
        <v>0</v>
      </c>
      <c r="R74" s="93">
        <v>888.39</v>
      </c>
      <c r="S74" s="93">
        <v>0</v>
      </c>
      <c r="T74" s="93">
        <v>2028.17</v>
      </c>
      <c r="U74" s="94">
        <v>0</v>
      </c>
      <c r="V74" s="94">
        <v>0</v>
      </c>
      <c r="W74"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74" s="66" t="e">
        <f>+(tbl_DonatiOran[[#This Row],[KG]]/1000)/tbl_DonatiOran[[#This Row],[BETON]]</f>
        <v>#DIV/0!</v>
      </c>
    </row>
    <row r="75" spans="4:24" x14ac:dyDescent="0.3">
      <c r="H75" s="108">
        <v>-5</v>
      </c>
      <c r="I75" s="106" t="s">
        <v>2999</v>
      </c>
      <c r="J75" s="84">
        <f t="shared" si="5"/>
        <v>544163.68999999994</v>
      </c>
      <c r="K75" s="84">
        <v>186.61378063210458</v>
      </c>
      <c r="L75" s="85" t="s">
        <v>728</v>
      </c>
      <c r="M75" s="86">
        <v>0</v>
      </c>
      <c r="N75" s="86">
        <v>6498.58</v>
      </c>
      <c r="O75" s="86">
        <v>132054.54</v>
      </c>
      <c r="P75" s="86">
        <v>8865.4599999999991</v>
      </c>
      <c r="Q75" s="86">
        <v>72596.02</v>
      </c>
      <c r="R75" s="86">
        <v>96918.74</v>
      </c>
      <c r="S75" s="86">
        <v>65038.04</v>
      </c>
      <c r="T75" s="86">
        <v>80430.44</v>
      </c>
      <c r="U75" s="87">
        <v>66908.87</v>
      </c>
      <c r="V75" s="87">
        <v>14853</v>
      </c>
      <c r="W75"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Row],[ELEMAN]],tbl_Metraj[BLOCK],"AC")+SUMIFS(tbl_Metraj[METRAJ_BETON],tbl_Metraj[FLOOR],tbl_DonatiOran[[#This Row],[KAT]],tbl_Metraj[TUR_YAPI_ELEMANI],"PERDE",tbl_Metraj[BLOCK],"AB")+SUMIFS(tbl_Metraj[METRAJ_BETON],tbl_Metraj[FLOOR],tbl_DonatiOran[[#This Row],[KAT]],tbl_Metraj[TUR_YAPI_ELEMANI],"PERDE",tbl_Metraj[BLOCK],"AC")</f>
        <v>0</v>
      </c>
      <c r="X75" s="66" t="e">
        <f>+(tbl_DonatiOran[[#This Row],[KG]]/1000)/tbl_DonatiOran[[#This Row],[BETON]]</f>
        <v>#DIV/0!</v>
      </c>
    </row>
    <row r="76" spans="4:24" x14ac:dyDescent="0.3">
      <c r="H76" s="108">
        <f>+H75</f>
        <v>-5</v>
      </c>
      <c r="I76" s="106"/>
      <c r="J76" s="84"/>
      <c r="K76" s="84">
        <v>357.54990936789477</v>
      </c>
      <c r="L76" s="85" t="s">
        <v>2977</v>
      </c>
      <c r="M76" s="86"/>
      <c r="N76" s="86"/>
      <c r="O76" s="86"/>
      <c r="P76" s="86"/>
      <c r="Q76" s="86"/>
      <c r="R76" s="86"/>
      <c r="S76" s="86"/>
      <c r="T76" s="86"/>
      <c r="U76" s="87"/>
      <c r="V76" s="87"/>
      <c r="W76" s="66"/>
      <c r="X76" s="66" t="e">
        <f>X75</f>
        <v>#DIV/0!</v>
      </c>
    </row>
    <row r="77" spans="4:24" x14ac:dyDescent="0.3">
      <c r="H77" s="108">
        <f>+H75</f>
        <v>-5</v>
      </c>
      <c r="I77" s="106"/>
      <c r="J77" s="84">
        <f t="shared" si="5"/>
        <v>191753.40999999997</v>
      </c>
      <c r="K77" s="84">
        <v>191.75340999999992</v>
      </c>
      <c r="L77" s="89" t="s">
        <v>734</v>
      </c>
      <c r="M77" s="90">
        <v>0</v>
      </c>
      <c r="N77" s="90">
        <v>41507.11</v>
      </c>
      <c r="O77" s="90">
        <v>10552.98</v>
      </c>
      <c r="P77" s="90">
        <v>1129.3399999999999</v>
      </c>
      <c r="Q77" s="90">
        <v>5935.24</v>
      </c>
      <c r="R77" s="90">
        <v>7021.64</v>
      </c>
      <c r="S77" s="90">
        <v>29749.61</v>
      </c>
      <c r="T77" s="90">
        <v>39400.81</v>
      </c>
      <c r="U77" s="91">
        <v>46013.81</v>
      </c>
      <c r="V77" s="91">
        <v>10442.870000000001</v>
      </c>
      <c r="W77"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77" s="66" t="e">
        <f>+(tbl_DonatiOran[[#This Row],[KG]]/1000)/tbl_DonatiOran[[#This Row],[BETON]]</f>
        <v>#DIV/0!</v>
      </c>
    </row>
    <row r="78" spans="4:24" x14ac:dyDescent="0.3">
      <c r="H78" s="108">
        <f t="shared" ref="H78:H81" si="41">+H77</f>
        <v>-5</v>
      </c>
      <c r="I78" s="106"/>
      <c r="J78" s="84">
        <f t="shared" si="5"/>
        <v>116047.27999999998</v>
      </c>
      <c r="K78" s="84">
        <v>116.04727999999997</v>
      </c>
      <c r="L78" s="92" t="s">
        <v>787</v>
      </c>
      <c r="M78" s="93">
        <v>0</v>
      </c>
      <c r="N78" s="93">
        <v>536.92999999999995</v>
      </c>
      <c r="O78" s="93">
        <v>111792.26</v>
      </c>
      <c r="P78" s="93">
        <v>801.53</v>
      </c>
      <c r="Q78" s="93">
        <v>0</v>
      </c>
      <c r="R78" s="93">
        <v>888.39</v>
      </c>
      <c r="S78" s="93">
        <v>0</v>
      </c>
      <c r="T78" s="93">
        <v>2028.17</v>
      </c>
      <c r="U78" s="94">
        <v>0</v>
      </c>
      <c r="V78" s="94">
        <v>0</v>
      </c>
      <c r="W78"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78" s="66" t="e">
        <f>+(tbl_DonatiOran[[#This Row],[KG]]/1000)/tbl_DonatiOran[[#This Row],[BETON]]</f>
        <v>#DIV/0!</v>
      </c>
    </row>
    <row r="79" spans="4:24" x14ac:dyDescent="0.3">
      <c r="H79" s="108">
        <f t="shared" si="41"/>
        <v>-5</v>
      </c>
      <c r="I79" s="106" t="s">
        <v>754</v>
      </c>
      <c r="J79" s="84">
        <f>SUM(M79:V79)</f>
        <v>1071106.8900000001</v>
      </c>
      <c r="K79" s="84">
        <v>1071.10689</v>
      </c>
      <c r="L79" s="96" t="s">
        <v>754</v>
      </c>
      <c r="M79" s="97">
        <f>SUM(M92:M100)</f>
        <v>2160</v>
      </c>
      <c r="N79" s="97">
        <f t="shared" ref="N79:V79" si="42">SUM(N92:N100)</f>
        <v>0</v>
      </c>
      <c r="O79" s="97">
        <f t="shared" si="42"/>
        <v>45.7</v>
      </c>
      <c r="P79" s="97">
        <f t="shared" si="42"/>
        <v>13857.43</v>
      </c>
      <c r="Q79" s="97">
        <f t="shared" si="42"/>
        <v>68921.320000000007</v>
      </c>
      <c r="R79" s="97">
        <f t="shared" si="42"/>
        <v>1112.73</v>
      </c>
      <c r="S79" s="97">
        <f t="shared" si="42"/>
        <v>785976.76</v>
      </c>
      <c r="T79" s="97">
        <f t="shared" si="42"/>
        <v>3879.2</v>
      </c>
      <c r="U79" s="97">
        <f t="shared" si="42"/>
        <v>45233.039999999994</v>
      </c>
      <c r="V79" s="97">
        <f t="shared" si="42"/>
        <v>149920.71000000002</v>
      </c>
      <c r="W79" s="66">
        <f>SUMIFS(tbl_Metraj[METRAJ_BETON],tbl_Metraj[FLOOR],tbl_DonatiOran[[#This Row],[KAT]],tbl_Metraj[TUR_YAPI_ELEMANI],tbl_DonatiOran[[#This Row],[ELEMAN]],tbl_Metraj[BLOCK],"AB")+SUMIFS(tbl_Metraj[METRAJ_BETON],tbl_Metraj[FLOOR],tbl_DonatiOran[[#This Row],[KAT]],tbl_Metraj[TUR_YAPI_ELEMANI],tbl_DonatiOran[[#This Row],[ELEMAN]],tbl_Metraj[BLOCK],"AC")</f>
        <v>0</v>
      </c>
      <c r="X79" s="66" t="e">
        <f>+(tbl_DonatiOran[[#This Row],[KG]]/1000)/tbl_DonatiOran[[#This Row],[BETON]]</f>
        <v>#DIV/0!</v>
      </c>
    </row>
    <row r="80" spans="4:24" x14ac:dyDescent="0.3">
      <c r="H80" s="108">
        <f t="shared" si="41"/>
        <v>-5</v>
      </c>
      <c r="I80" s="106"/>
      <c r="J80" s="84"/>
      <c r="K80" s="84"/>
      <c r="L80" s="99"/>
      <c r="M80" s="99"/>
      <c r="N80" s="100"/>
      <c r="O80" s="100"/>
      <c r="P80" s="100"/>
      <c r="Q80" s="100"/>
      <c r="R80" s="100"/>
      <c r="S80" s="100"/>
      <c r="T80" s="100"/>
      <c r="U80" s="101"/>
      <c r="V80" s="101"/>
      <c r="X80" s="66"/>
    </row>
    <row r="81" spans="8:24" x14ac:dyDescent="0.3">
      <c r="H81" s="109">
        <f t="shared" si="41"/>
        <v>-5</v>
      </c>
      <c r="I81" s="110"/>
      <c r="J81" s="111"/>
      <c r="K81" s="111"/>
      <c r="L81" s="112"/>
      <c r="M81" s="112"/>
      <c r="N81" s="113"/>
      <c r="O81" s="113"/>
      <c r="P81" s="113"/>
      <c r="Q81" s="113"/>
      <c r="R81" s="113"/>
      <c r="S81" s="113"/>
      <c r="T81" s="113"/>
      <c r="U81" s="114"/>
      <c r="V81" s="114"/>
      <c r="X81" s="66"/>
    </row>
    <row r="82" spans="8:24" x14ac:dyDescent="0.3">
      <c r="J82" s="70"/>
      <c r="K82" s="70"/>
    </row>
    <row r="83" spans="8:24" x14ac:dyDescent="0.3">
      <c r="J83" s="70"/>
      <c r="K83" s="70"/>
    </row>
    <row r="84" spans="8:24" x14ac:dyDescent="0.3">
      <c r="J84" s="70"/>
      <c r="K84" s="70"/>
    </row>
    <row r="85" spans="8:24" x14ac:dyDescent="0.3">
      <c r="J85" s="70"/>
      <c r="K85" s="70"/>
    </row>
    <row r="86" spans="8:24" x14ac:dyDescent="0.3">
      <c r="J86" s="70"/>
      <c r="K86" s="70"/>
    </row>
    <row r="87" spans="8:24" x14ac:dyDescent="0.3">
      <c r="J87" s="70"/>
      <c r="K87" s="70"/>
    </row>
    <row r="88" spans="8:24" x14ac:dyDescent="0.3">
      <c r="J88" s="70"/>
      <c r="K88" s="70"/>
    </row>
    <row r="89" spans="8:24" x14ac:dyDescent="0.3">
      <c r="J89" s="70"/>
      <c r="K89" s="70"/>
    </row>
    <row r="90" spans="8:24" x14ac:dyDescent="0.3">
      <c r="J90" s="70"/>
      <c r="K90" s="70"/>
    </row>
    <row r="91" spans="8:24" x14ac:dyDescent="0.3">
      <c r="J91" s="70"/>
      <c r="K91" s="70"/>
    </row>
    <row r="92" spans="8:24" x14ac:dyDescent="0.3">
      <c r="H92" s="105" t="s">
        <v>3000</v>
      </c>
      <c r="I92" s="106">
        <v>1</v>
      </c>
      <c r="J92" s="84">
        <f t="shared" si="5"/>
        <v>83489</v>
      </c>
      <c r="K92" s="84"/>
      <c r="L92" s="92" t="s">
        <v>754</v>
      </c>
      <c r="M92" s="93">
        <v>0</v>
      </c>
      <c r="N92" s="93">
        <v>0</v>
      </c>
      <c r="O92" s="93">
        <v>16.98</v>
      </c>
      <c r="P92" s="93">
        <v>13857.43</v>
      </c>
      <c r="Q92" s="93">
        <v>7148.37</v>
      </c>
      <c r="R92" s="93">
        <v>1112.73</v>
      </c>
      <c r="S92" s="93">
        <v>61353.49</v>
      </c>
      <c r="T92" s="93"/>
      <c r="U92" s="94"/>
      <c r="V92" s="94"/>
    </row>
    <row r="93" spans="8:24" x14ac:dyDescent="0.3">
      <c r="H93" s="105" t="s">
        <v>3000</v>
      </c>
      <c r="I93" s="106">
        <v>2</v>
      </c>
      <c r="J93" s="84">
        <f t="shared" si="5"/>
        <v>359820.64</v>
      </c>
      <c r="K93" s="84"/>
      <c r="L93" s="92" t="s">
        <v>754</v>
      </c>
      <c r="M93" s="93">
        <v>0</v>
      </c>
      <c r="N93" s="93">
        <v>0</v>
      </c>
      <c r="O93" s="93">
        <v>0</v>
      </c>
      <c r="P93" s="93">
        <v>0</v>
      </c>
      <c r="Q93" s="93">
        <v>0</v>
      </c>
      <c r="R93" s="93">
        <v>0</v>
      </c>
      <c r="S93" s="93">
        <v>359820.64</v>
      </c>
      <c r="T93" s="93"/>
      <c r="U93" s="94"/>
      <c r="V93" s="94"/>
    </row>
    <row r="94" spans="8:24" x14ac:dyDescent="0.3">
      <c r="H94" s="105" t="s">
        <v>3000</v>
      </c>
      <c r="I94" s="106">
        <v>3</v>
      </c>
      <c r="J94" s="84">
        <f t="shared" si="5"/>
        <v>188956.75</v>
      </c>
      <c r="K94" s="84"/>
      <c r="L94" s="92" t="s">
        <v>754</v>
      </c>
      <c r="M94" s="93">
        <v>0</v>
      </c>
      <c r="N94" s="93">
        <v>0</v>
      </c>
      <c r="O94" s="93">
        <v>0</v>
      </c>
      <c r="P94" s="93">
        <v>0</v>
      </c>
      <c r="Q94" s="93">
        <v>284.04000000000002</v>
      </c>
      <c r="R94" s="93">
        <v>0</v>
      </c>
      <c r="S94" s="93">
        <v>4103.42</v>
      </c>
      <c r="T94" s="93">
        <v>358.08</v>
      </c>
      <c r="U94" s="93">
        <v>39858.949999999997</v>
      </c>
      <c r="V94" s="94">
        <v>144352.26</v>
      </c>
    </row>
    <row r="95" spans="8:24" x14ac:dyDescent="0.3">
      <c r="H95" s="105" t="s">
        <v>3000</v>
      </c>
      <c r="I95" s="106">
        <v>4</v>
      </c>
      <c r="J95" s="84">
        <f t="shared" si="5"/>
        <v>32827.69</v>
      </c>
      <c r="K95" s="84"/>
      <c r="L95" s="92" t="s">
        <v>754</v>
      </c>
      <c r="M95" s="93">
        <v>0</v>
      </c>
      <c r="N95" s="93">
        <v>0</v>
      </c>
      <c r="O95" s="93">
        <v>0</v>
      </c>
      <c r="P95" s="93">
        <v>0</v>
      </c>
      <c r="Q95" s="93">
        <v>32827.69</v>
      </c>
      <c r="R95" s="93">
        <v>0</v>
      </c>
      <c r="S95" s="93">
        <v>0</v>
      </c>
      <c r="T95" s="93">
        <v>0</v>
      </c>
      <c r="U95" s="94">
        <v>0</v>
      </c>
      <c r="V95" s="94">
        <v>0</v>
      </c>
    </row>
    <row r="96" spans="8:24" x14ac:dyDescent="0.3">
      <c r="H96" s="105" t="s">
        <v>3000</v>
      </c>
      <c r="I96" s="106">
        <v>5</v>
      </c>
      <c r="J96" s="84">
        <f t="shared" si="5"/>
        <v>340989.95</v>
      </c>
      <c r="K96" s="84"/>
      <c r="L96" s="92" t="s">
        <v>754</v>
      </c>
      <c r="M96" s="93">
        <v>0</v>
      </c>
      <c r="N96" s="93">
        <v>0</v>
      </c>
      <c r="O96" s="93">
        <v>0</v>
      </c>
      <c r="P96" s="93">
        <v>0</v>
      </c>
      <c r="Q96" s="93">
        <v>0</v>
      </c>
      <c r="R96" s="93">
        <v>0</v>
      </c>
      <c r="S96" s="93">
        <v>340989.95</v>
      </c>
      <c r="T96" s="93">
        <v>0</v>
      </c>
      <c r="U96" s="94">
        <v>0</v>
      </c>
      <c r="V96" s="94">
        <v>0</v>
      </c>
    </row>
    <row r="97" spans="8:22" x14ac:dyDescent="0.3">
      <c r="H97" s="105" t="s">
        <v>3000</v>
      </c>
      <c r="I97" s="106">
        <v>6</v>
      </c>
      <c r="J97" s="84">
        <f t="shared" si="5"/>
        <v>49307.43</v>
      </c>
      <c r="K97" s="84"/>
      <c r="L97" s="92" t="s">
        <v>754</v>
      </c>
      <c r="M97" s="93">
        <v>0</v>
      </c>
      <c r="N97" s="93">
        <v>0</v>
      </c>
      <c r="O97" s="93">
        <v>0</v>
      </c>
      <c r="P97" s="93">
        <v>0</v>
      </c>
      <c r="Q97" s="93">
        <v>28628.080000000002</v>
      </c>
      <c r="R97" s="93">
        <v>0</v>
      </c>
      <c r="S97" s="93">
        <v>9153.7900000000009</v>
      </c>
      <c r="T97" s="93">
        <v>3521.12</v>
      </c>
      <c r="U97" s="94">
        <v>2435.9899999999998</v>
      </c>
      <c r="V97" s="94">
        <v>5568.45</v>
      </c>
    </row>
    <row r="98" spans="8:22" x14ac:dyDescent="0.3">
      <c r="H98" s="105" t="s">
        <v>3000</v>
      </c>
      <c r="I98" s="106">
        <v>7</v>
      </c>
      <c r="J98" s="84">
        <f t="shared" si="5"/>
        <v>10555.47</v>
      </c>
      <c r="K98" s="84"/>
      <c r="L98" s="92" t="s">
        <v>754</v>
      </c>
      <c r="M98" s="93">
        <v>0</v>
      </c>
      <c r="N98" s="93">
        <v>0</v>
      </c>
      <c r="O98" s="93">
        <v>0</v>
      </c>
      <c r="P98" s="93">
        <v>0</v>
      </c>
      <c r="Q98" s="93">
        <v>0</v>
      </c>
      <c r="R98" s="93">
        <v>0</v>
      </c>
      <c r="S98" s="93">
        <v>10555.47</v>
      </c>
      <c r="T98" s="93">
        <v>0</v>
      </c>
      <c r="U98" s="94">
        <v>0</v>
      </c>
      <c r="V98" s="94">
        <v>0</v>
      </c>
    </row>
    <row r="99" spans="8:22" x14ac:dyDescent="0.3">
      <c r="H99" s="105" t="s">
        <v>3000</v>
      </c>
      <c r="I99" s="106">
        <v>8</v>
      </c>
      <c r="J99" s="84">
        <f t="shared" si="5"/>
        <v>2999.96</v>
      </c>
      <c r="K99" s="84"/>
      <c r="L99" s="92" t="s">
        <v>754</v>
      </c>
      <c r="M99" s="93">
        <v>0</v>
      </c>
      <c r="N99" s="93">
        <v>0</v>
      </c>
      <c r="O99" s="93">
        <v>28.72</v>
      </c>
      <c r="P99" s="93">
        <v>0</v>
      </c>
      <c r="Q99" s="93">
        <v>33.14</v>
      </c>
      <c r="R99" s="93">
        <v>0</v>
      </c>
      <c r="S99" s="93">
        <v>0</v>
      </c>
      <c r="T99" s="93">
        <v>0</v>
      </c>
      <c r="U99" s="94">
        <v>2938.1</v>
      </c>
      <c r="V99" s="94">
        <v>0</v>
      </c>
    </row>
    <row r="100" spans="8:22" x14ac:dyDescent="0.3">
      <c r="H100" s="105" t="s">
        <v>3000</v>
      </c>
      <c r="I100" s="106">
        <v>9</v>
      </c>
      <c r="J100" s="84">
        <f t="shared" si="5"/>
        <v>2160</v>
      </c>
      <c r="K100" s="84"/>
      <c r="L100" s="92" t="s">
        <v>754</v>
      </c>
      <c r="M100" s="93">
        <v>2160</v>
      </c>
      <c r="N100" s="93">
        <v>0</v>
      </c>
      <c r="O100" s="93">
        <v>0</v>
      </c>
      <c r="P100" s="93">
        <v>0</v>
      </c>
      <c r="Q100" s="93">
        <v>0</v>
      </c>
      <c r="R100" s="93">
        <v>0</v>
      </c>
      <c r="S100" s="93">
        <v>0</v>
      </c>
      <c r="T100" s="93">
        <v>0</v>
      </c>
      <c r="U100" s="94">
        <v>0</v>
      </c>
      <c r="V100" s="94">
        <v>0</v>
      </c>
    </row>
  </sheetData>
  <mergeCells count="95">
    <mergeCell ref="A61:A63"/>
    <mergeCell ref="B61:B63"/>
    <mergeCell ref="C61:C63"/>
    <mergeCell ref="D61:D63"/>
    <mergeCell ref="E61:E63"/>
    <mergeCell ref="A58:A60"/>
    <mergeCell ref="B58:B60"/>
    <mergeCell ref="C58:C60"/>
    <mergeCell ref="D58:D60"/>
    <mergeCell ref="E58:E60"/>
    <mergeCell ref="A55:A57"/>
    <mergeCell ref="B55:B57"/>
    <mergeCell ref="C55:C57"/>
    <mergeCell ref="D55:D57"/>
    <mergeCell ref="E55:E57"/>
    <mergeCell ref="A52:A54"/>
    <mergeCell ref="B52:B54"/>
    <mergeCell ref="C52:C54"/>
    <mergeCell ref="D52:D54"/>
    <mergeCell ref="E52:E54"/>
    <mergeCell ref="A49:A51"/>
    <mergeCell ref="B49:B51"/>
    <mergeCell ref="C49:C51"/>
    <mergeCell ref="D49:D51"/>
    <mergeCell ref="E49:E51"/>
    <mergeCell ref="A46:A48"/>
    <mergeCell ref="B46:B48"/>
    <mergeCell ref="C46:C48"/>
    <mergeCell ref="D46:D48"/>
    <mergeCell ref="E46:E48"/>
    <mergeCell ref="A43:A45"/>
    <mergeCell ref="B43:B45"/>
    <mergeCell ref="C43:C45"/>
    <mergeCell ref="D43:D45"/>
    <mergeCell ref="E43:E45"/>
    <mergeCell ref="A40:A42"/>
    <mergeCell ref="B40:B42"/>
    <mergeCell ref="C40:C42"/>
    <mergeCell ref="D40:D42"/>
    <mergeCell ref="E40:E42"/>
    <mergeCell ref="A37:A39"/>
    <mergeCell ref="B37:B39"/>
    <mergeCell ref="C37:C39"/>
    <mergeCell ref="D37:D39"/>
    <mergeCell ref="E37:E39"/>
    <mergeCell ref="A34:A36"/>
    <mergeCell ref="B34:B36"/>
    <mergeCell ref="C34:C36"/>
    <mergeCell ref="D34:D36"/>
    <mergeCell ref="E34:E36"/>
    <mergeCell ref="A31:A33"/>
    <mergeCell ref="B31:B33"/>
    <mergeCell ref="C31:C33"/>
    <mergeCell ref="D31:D33"/>
    <mergeCell ref="E31:E33"/>
    <mergeCell ref="A28:A30"/>
    <mergeCell ref="B28:B30"/>
    <mergeCell ref="C28:C30"/>
    <mergeCell ref="D28:D30"/>
    <mergeCell ref="E28:E30"/>
    <mergeCell ref="A25:A27"/>
    <mergeCell ref="B25:B27"/>
    <mergeCell ref="C25:C27"/>
    <mergeCell ref="D25:D27"/>
    <mergeCell ref="E25:E27"/>
    <mergeCell ref="A22:A24"/>
    <mergeCell ref="B22:B24"/>
    <mergeCell ref="C22:C24"/>
    <mergeCell ref="D22:D24"/>
    <mergeCell ref="E22:E24"/>
    <mergeCell ref="A19:A21"/>
    <mergeCell ref="B19:B21"/>
    <mergeCell ref="C19:C21"/>
    <mergeCell ref="D19:D21"/>
    <mergeCell ref="E19:E21"/>
    <mergeCell ref="A16:A18"/>
    <mergeCell ref="B16:B18"/>
    <mergeCell ref="C16:C18"/>
    <mergeCell ref="D16:D18"/>
    <mergeCell ref="E16:E18"/>
    <mergeCell ref="A13:A15"/>
    <mergeCell ref="B13:B15"/>
    <mergeCell ref="C13:C15"/>
    <mergeCell ref="D13:D15"/>
    <mergeCell ref="E13:E15"/>
    <mergeCell ref="A10:A12"/>
    <mergeCell ref="B10:B12"/>
    <mergeCell ref="C10:C12"/>
    <mergeCell ref="D10:D12"/>
    <mergeCell ref="E10:E12"/>
    <mergeCell ref="A7:A9"/>
    <mergeCell ref="B7:B9"/>
    <mergeCell ref="C7:C9"/>
    <mergeCell ref="D7:D9"/>
    <mergeCell ref="E7:E9"/>
  </mergeCell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D667-BC21-4211-88D0-0AAC8B9519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METRAJ</vt:lpstr>
      <vt:lpstr>IMALAT</vt:lpstr>
      <vt:lpstr>tbl_Beton</vt:lpstr>
      <vt:lpstr>LIST</vt:lpstr>
      <vt:lpstr>PROJE</vt:lpstr>
      <vt:lpstr>POZ</vt:lpstr>
      <vt:lpstr>tbl_Bina_Katlar</vt:lpstr>
      <vt:lpstr>AB-AC BLOK DONAI METRAJI</vt:lpstr>
      <vt:lpstr>EUR_TRY</vt:lpstr>
      <vt:lpstr>USD_TRY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Kuryap İnşaat</dc:creator>
  <cp:lastModifiedBy>Özgür DENİZLİOĞLU</cp:lastModifiedBy>
  <cp:lastPrinted>2024-04-03T07:30:59Z</cp:lastPrinted>
  <dcterms:created xsi:type="dcterms:W3CDTF">2024-02-01T14:19:09Z</dcterms:created>
  <dcterms:modified xsi:type="dcterms:W3CDTF">2026-01-19T12:52:05Z</dcterms:modified>
</cp:coreProperties>
</file>